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C:\Users\grego\OneDrive\Documents\Excel for Data Analytics Course\Excel_Data_Analytics_Course-main\Project_1-Dashboard\"/>
    </mc:Choice>
  </mc:AlternateContent>
  <xr:revisionPtr revIDLastSave="0" documentId="13_ncr:1_{45BEEA37-E438-4257-80DC-A1DD68AD9B1C}" xr6:coauthVersionLast="47" xr6:coauthVersionMax="47" xr10:uidLastSave="{00000000-0000-0000-0000-000000000000}"/>
  <bookViews>
    <workbookView xWindow="-96" yWindow="-96" windowWidth="23232" windowHeight="13152" firstSheet="1" activeTab="1" xr2:uid="{00000000-000D-0000-FFFF-FFFF00000000}"/>
  </bookViews>
  <sheets>
    <sheet name="Data" sheetId="6" state="hidden" r:id="rId1"/>
    <sheet name="Salary_Calculator" sheetId="10" r:id="rId2"/>
    <sheet name="Data_Validation" sheetId="4" state="hidden" r:id="rId3"/>
    <sheet name="Title" sheetId="9" state="hidden" r:id="rId4"/>
    <sheet name="Validation" sheetId="11" state="hidden" r:id="rId5"/>
    <sheet name="Country" sheetId="13" state="hidden" r:id="rId6"/>
    <sheet name="Type" sheetId="14" state="hidden" r:id="rId7"/>
    <sheet name="Platform" sheetId="16" state="hidden" r:id="rId8"/>
  </sheets>
  <definedNames>
    <definedName name="_xlchart.v5.0" hidden="1">Country!$D$1:$D$112</definedName>
    <definedName name="_xlchart.v5.1" hidden="1">Country!$E$1:$E$112</definedName>
    <definedName name="count">Data_Validation!$M$2</definedName>
    <definedName name="country">Salary_Calculator!$G$4</definedName>
    <definedName name="median_salary">Title!$I$2</definedName>
    <definedName name="platform">Platform!$G$2</definedName>
    <definedName name="title">Salary_Calculator!$C$4</definedName>
    <definedName name="type">Salary_Calculator!$M$4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6" l="1" a="1"/>
  <c r="J2" i="4" a="1"/>
  <c r="G2" i="4" a="1"/>
  <c r="G2" i="4" s="1"/>
  <c r="J2" i="4" l="1"/>
  <c r="K14" i="4"/>
  <c r="K12" i="4"/>
  <c r="K11" i="4"/>
  <c r="K13" i="4"/>
  <c r="K2" i="4" a="1"/>
  <c r="A2" i="16"/>
  <c r="B2" i="16" s="1"/>
  <c r="B14" i="16"/>
  <c r="B26" i="16"/>
  <c r="B38" i="16"/>
  <c r="B50" i="16"/>
  <c r="B62" i="16"/>
  <c r="B74" i="16"/>
  <c r="B86" i="16"/>
  <c r="B98" i="16"/>
  <c r="B110" i="16"/>
  <c r="B122" i="16"/>
  <c r="B134" i="16"/>
  <c r="B146" i="16"/>
  <c r="B158" i="16"/>
  <c r="B170" i="16"/>
  <c r="B182" i="16"/>
  <c r="B194" i="16"/>
  <c r="B206" i="16"/>
  <c r="B218" i="16"/>
  <c r="B230" i="16"/>
  <c r="B242" i="16"/>
  <c r="B254" i="16"/>
  <c r="B266" i="16"/>
  <c r="B278" i="16"/>
  <c r="B290" i="16"/>
  <c r="B302" i="16"/>
  <c r="B314" i="16"/>
  <c r="B326" i="16"/>
  <c r="B338" i="16"/>
  <c r="B350" i="16"/>
  <c r="B362" i="16"/>
  <c r="B374" i="16"/>
  <c r="B386" i="16"/>
  <c r="B398" i="16"/>
  <c r="B410" i="16"/>
  <c r="B422" i="16"/>
  <c r="B434" i="16"/>
  <c r="B446" i="16"/>
  <c r="B458" i="16"/>
  <c r="B470" i="16"/>
  <c r="B482" i="16"/>
  <c r="B494" i="16"/>
  <c r="B506" i="16"/>
  <c r="B518" i="16"/>
  <c r="B530" i="16"/>
  <c r="B542" i="16"/>
  <c r="B554" i="16"/>
  <c r="B566" i="16"/>
  <c r="B578" i="16"/>
  <c r="B590" i="16"/>
  <c r="B3" i="16"/>
  <c r="B15" i="16"/>
  <c r="B27" i="16"/>
  <c r="B39" i="16"/>
  <c r="B51" i="16"/>
  <c r="B63" i="16"/>
  <c r="B75" i="16"/>
  <c r="B87" i="16"/>
  <c r="B99" i="16"/>
  <c r="B111" i="16"/>
  <c r="B123" i="16"/>
  <c r="B135" i="16"/>
  <c r="B147" i="16"/>
  <c r="B159" i="16"/>
  <c r="B171" i="16"/>
  <c r="B183" i="16"/>
  <c r="B195" i="16"/>
  <c r="B207" i="16"/>
  <c r="B219" i="16"/>
  <c r="B231" i="16"/>
  <c r="B243" i="16"/>
  <c r="B255" i="16"/>
  <c r="B267" i="16"/>
  <c r="B279" i="16"/>
  <c r="B291" i="16"/>
  <c r="B303" i="16"/>
  <c r="B315" i="16"/>
  <c r="B327" i="16"/>
  <c r="B339" i="16"/>
  <c r="B351" i="16"/>
  <c r="B363" i="16"/>
  <c r="B375" i="16"/>
  <c r="B387" i="16"/>
  <c r="B399" i="16"/>
  <c r="B411" i="16"/>
  <c r="B423" i="16"/>
  <c r="B435" i="16"/>
  <c r="B447" i="16"/>
  <c r="B459" i="16"/>
  <c r="B471" i="16"/>
  <c r="B483" i="16"/>
  <c r="B495" i="16"/>
  <c r="B507" i="16"/>
  <c r="B519" i="16"/>
  <c r="B531" i="16"/>
  <c r="B543" i="16"/>
  <c r="B555" i="16"/>
  <c r="B567" i="16"/>
  <c r="B579" i="16"/>
  <c r="B591" i="16"/>
  <c r="B4" i="16"/>
  <c r="B16" i="16"/>
  <c r="B28" i="16"/>
  <c r="B40" i="16"/>
  <c r="B52" i="16"/>
  <c r="B64" i="16"/>
  <c r="B76" i="16"/>
  <c r="B88" i="16"/>
  <c r="B100" i="16"/>
  <c r="B112" i="16"/>
  <c r="B124" i="16"/>
  <c r="B136" i="16"/>
  <c r="B148" i="16"/>
  <c r="B160" i="16"/>
  <c r="B172" i="16"/>
  <c r="B184" i="16"/>
  <c r="B196" i="16"/>
  <c r="B208" i="16"/>
  <c r="B220" i="16"/>
  <c r="B232" i="16"/>
  <c r="B244" i="16"/>
  <c r="B256" i="16"/>
  <c r="B268" i="16"/>
  <c r="B280" i="16"/>
  <c r="B292" i="16"/>
  <c r="B304" i="16"/>
  <c r="B316" i="16"/>
  <c r="B328" i="16"/>
  <c r="B340" i="16"/>
  <c r="B352" i="16"/>
  <c r="B364" i="16"/>
  <c r="B376" i="16"/>
  <c r="B388" i="16"/>
  <c r="B400" i="16"/>
  <c r="B412" i="16"/>
  <c r="B424" i="16"/>
  <c r="B436" i="16"/>
  <c r="B448" i="16"/>
  <c r="B460" i="16"/>
  <c r="B472" i="16"/>
  <c r="B484" i="16"/>
  <c r="B496" i="16"/>
  <c r="B508" i="16"/>
  <c r="B520" i="16"/>
  <c r="B532" i="16"/>
  <c r="B544" i="16"/>
  <c r="B556" i="16"/>
  <c r="B568" i="16"/>
  <c r="B580" i="16"/>
  <c r="B592" i="16"/>
  <c r="B5" i="16"/>
  <c r="B17" i="16"/>
  <c r="B29" i="16"/>
  <c r="B41" i="16"/>
  <c r="B53" i="16"/>
  <c r="B65" i="16"/>
  <c r="B77" i="16"/>
  <c r="B89" i="16"/>
  <c r="B101" i="16"/>
  <c r="B113" i="16"/>
  <c r="B125" i="16"/>
  <c r="B137" i="16"/>
  <c r="B149" i="16"/>
  <c r="B161" i="16"/>
  <c r="B173" i="16"/>
  <c r="B185" i="16"/>
  <c r="B197" i="16"/>
  <c r="B209" i="16"/>
  <c r="B221" i="16"/>
  <c r="B233" i="16"/>
  <c r="B245" i="16"/>
  <c r="B257" i="16"/>
  <c r="B269" i="16"/>
  <c r="B281" i="16"/>
  <c r="B293" i="16"/>
  <c r="B305" i="16"/>
  <c r="B317" i="16"/>
  <c r="B329" i="16"/>
  <c r="B341" i="16"/>
  <c r="B353" i="16"/>
  <c r="B365" i="16"/>
  <c r="B377" i="16"/>
  <c r="B389" i="16"/>
  <c r="B401" i="16"/>
  <c r="B413" i="16"/>
  <c r="B425" i="16"/>
  <c r="B437" i="16"/>
  <c r="B449" i="16"/>
  <c r="B461" i="16"/>
  <c r="B473" i="16"/>
  <c r="B485" i="16"/>
  <c r="B497" i="16"/>
  <c r="B509" i="16"/>
  <c r="B521" i="16"/>
  <c r="B533" i="16"/>
  <c r="B545" i="16"/>
  <c r="B557" i="16"/>
  <c r="B569" i="16"/>
  <c r="B581" i="16"/>
  <c r="B593" i="16"/>
  <c r="B589" i="16"/>
  <c r="B577" i="16"/>
  <c r="B565" i="16"/>
  <c r="B553" i="16"/>
  <c r="B541" i="16"/>
  <c r="B529" i="16"/>
  <c r="B517" i="16"/>
  <c r="B505" i="16"/>
  <c r="B493" i="16"/>
  <c r="B481" i="16"/>
  <c r="B469" i="16"/>
  <c r="B457" i="16"/>
  <c r="B445" i="16"/>
  <c r="B433" i="16"/>
  <c r="B421" i="16"/>
  <c r="B409" i="16"/>
  <c r="B397" i="16"/>
  <c r="B385" i="16"/>
  <c r="B373" i="16"/>
  <c r="B361" i="16"/>
  <c r="B349" i="16"/>
  <c r="B337" i="16"/>
  <c r="B325" i="16"/>
  <c r="B313" i="16"/>
  <c r="B301" i="16"/>
  <c r="B289" i="16"/>
  <c r="B277" i="16"/>
  <c r="B265" i="16"/>
  <c r="B253" i="16"/>
  <c r="B241" i="16"/>
  <c r="B229" i="16"/>
  <c r="B217" i="16"/>
  <c r="B205" i="16"/>
  <c r="B193" i="16"/>
  <c r="B181" i="16"/>
  <c r="B169" i="16"/>
  <c r="B157" i="16"/>
  <c r="B145" i="16"/>
  <c r="B133" i="16"/>
  <c r="B121" i="16"/>
  <c r="B109" i="16"/>
  <c r="B97" i="16"/>
  <c r="B85" i="16"/>
  <c r="B73" i="16"/>
  <c r="B61" i="16"/>
  <c r="B49" i="16"/>
  <c r="B37" i="16"/>
  <c r="B25" i="16"/>
  <c r="B13" i="16"/>
  <c r="B588" i="16"/>
  <c r="B576" i="16"/>
  <c r="B564" i="16"/>
  <c r="B552" i="16"/>
  <c r="B540" i="16"/>
  <c r="B528" i="16"/>
  <c r="B516" i="16"/>
  <c r="B504" i="16"/>
  <c r="B492" i="16"/>
  <c r="B480" i="16"/>
  <c r="B468" i="16"/>
  <c r="B456" i="16"/>
  <c r="B444" i="16"/>
  <c r="B432" i="16"/>
  <c r="B420" i="16"/>
  <c r="B408" i="16"/>
  <c r="B396" i="16"/>
  <c r="B384" i="16"/>
  <c r="B372" i="16"/>
  <c r="B360" i="16"/>
  <c r="B348" i="16"/>
  <c r="B336" i="16"/>
  <c r="B324" i="16"/>
  <c r="B312" i="16"/>
  <c r="B300" i="16"/>
  <c r="B288" i="16"/>
  <c r="B276" i="16"/>
  <c r="B264" i="16"/>
  <c r="B252" i="16"/>
  <c r="B240" i="16"/>
  <c r="B228" i="16"/>
  <c r="B216" i="16"/>
  <c r="B204" i="16"/>
  <c r="B192" i="16"/>
  <c r="B180" i="16"/>
  <c r="B168" i="16"/>
  <c r="B156" i="16"/>
  <c r="B144" i="16"/>
  <c r="B132" i="16"/>
  <c r="B120" i="16"/>
  <c r="B108" i="16"/>
  <c r="B96" i="16"/>
  <c r="B84" i="16"/>
  <c r="B72" i="16"/>
  <c r="B60" i="16"/>
  <c r="B48" i="16"/>
  <c r="B36" i="16"/>
  <c r="B24" i="16"/>
  <c r="B12" i="16"/>
  <c r="B587" i="16"/>
  <c r="B575" i="16"/>
  <c r="B563" i="16"/>
  <c r="B551" i="16"/>
  <c r="B539" i="16"/>
  <c r="B527" i="16"/>
  <c r="B515" i="16"/>
  <c r="B503" i="16"/>
  <c r="B491" i="16"/>
  <c r="B479" i="16"/>
  <c r="B467" i="16"/>
  <c r="B455" i="16"/>
  <c r="B443" i="16"/>
  <c r="B431" i="16"/>
  <c r="B419" i="16"/>
  <c r="B407" i="16"/>
  <c r="B395" i="16"/>
  <c r="B383" i="16"/>
  <c r="B371" i="16"/>
  <c r="B359" i="16"/>
  <c r="B347" i="16"/>
  <c r="B335" i="16"/>
  <c r="B323" i="16"/>
  <c r="B311" i="16"/>
  <c r="B299" i="16"/>
  <c r="B287" i="16"/>
  <c r="B275" i="16"/>
  <c r="B263" i="16"/>
  <c r="B251" i="16"/>
  <c r="B239" i="16"/>
  <c r="B227" i="16"/>
  <c r="B215" i="16"/>
  <c r="B203" i="16"/>
  <c r="B191" i="16"/>
  <c r="B179" i="16"/>
  <c r="B167" i="16"/>
  <c r="B155" i="16"/>
  <c r="B143" i="16"/>
  <c r="B131" i="16"/>
  <c r="B119" i="16"/>
  <c r="B107" i="16"/>
  <c r="B95" i="16"/>
  <c r="B83" i="16"/>
  <c r="B71" i="16"/>
  <c r="B59" i="16"/>
  <c r="B47" i="16"/>
  <c r="B35" i="16"/>
  <c r="B23" i="16"/>
  <c r="B11" i="16"/>
  <c r="B586" i="16"/>
  <c r="B574" i="16"/>
  <c r="B562" i="16"/>
  <c r="B550" i="16"/>
  <c r="B538" i="16"/>
  <c r="B526" i="16"/>
  <c r="B514" i="16"/>
  <c r="B502" i="16"/>
  <c r="B490" i="16"/>
  <c r="B478" i="16"/>
  <c r="B466" i="16"/>
  <c r="B454" i="16"/>
  <c r="B442" i="16"/>
  <c r="B430" i="16"/>
  <c r="B418" i="16"/>
  <c r="B406" i="16"/>
  <c r="B394" i="16"/>
  <c r="B382" i="16"/>
  <c r="B370" i="16"/>
  <c r="B358" i="16"/>
  <c r="B346" i="16"/>
  <c r="B334" i="16"/>
  <c r="B322" i="16"/>
  <c r="B310" i="16"/>
  <c r="B298" i="16"/>
  <c r="B286" i="16"/>
  <c r="B274" i="16"/>
  <c r="B262" i="16"/>
  <c r="B250" i="16"/>
  <c r="B238" i="16"/>
  <c r="B226" i="16"/>
  <c r="B214" i="16"/>
  <c r="B202" i="16"/>
  <c r="B190" i="16"/>
  <c r="B178" i="16"/>
  <c r="B166" i="16"/>
  <c r="B154" i="16"/>
  <c r="B142" i="16"/>
  <c r="B130" i="16"/>
  <c r="B118" i="16"/>
  <c r="B106" i="16"/>
  <c r="B94" i="16"/>
  <c r="B82" i="16"/>
  <c r="B70" i="16"/>
  <c r="B58" i="16"/>
  <c r="B46" i="16"/>
  <c r="B34" i="16"/>
  <c r="B22" i="16"/>
  <c r="B10" i="16"/>
  <c r="B585" i="16"/>
  <c r="B573" i="16"/>
  <c r="B561" i="16"/>
  <c r="B549" i="16"/>
  <c r="B537" i="16"/>
  <c r="B525" i="16"/>
  <c r="B513" i="16"/>
  <c r="B501" i="16"/>
  <c r="B489" i="16"/>
  <c r="B477" i="16"/>
  <c r="B465" i="16"/>
  <c r="B453" i="16"/>
  <c r="B441" i="16"/>
  <c r="B429" i="16"/>
  <c r="B417" i="16"/>
  <c r="B405" i="16"/>
  <c r="B393" i="16"/>
  <c r="B381" i="16"/>
  <c r="B369" i="16"/>
  <c r="B357" i="16"/>
  <c r="B345" i="16"/>
  <c r="B333" i="16"/>
  <c r="B321" i="16"/>
  <c r="B309" i="16"/>
  <c r="B297" i="16"/>
  <c r="B285" i="16"/>
  <c r="B273" i="16"/>
  <c r="B261" i="16"/>
  <c r="B249" i="16"/>
  <c r="B237" i="16"/>
  <c r="B225" i="16"/>
  <c r="B213" i="16"/>
  <c r="B201" i="16"/>
  <c r="B189" i="16"/>
  <c r="B177" i="16"/>
  <c r="B165" i="16"/>
  <c r="B153" i="16"/>
  <c r="B141" i="16"/>
  <c r="B129" i="16"/>
  <c r="B117" i="16"/>
  <c r="B105" i="16"/>
  <c r="B93" i="16"/>
  <c r="B81" i="16"/>
  <c r="B69" i="16"/>
  <c r="B57" i="16"/>
  <c r="B45" i="16"/>
  <c r="B33" i="16"/>
  <c r="B21" i="16"/>
  <c r="B9" i="16"/>
  <c r="B584" i="16"/>
  <c r="B572" i="16"/>
  <c r="B560" i="16"/>
  <c r="B548" i="16"/>
  <c r="B536" i="16"/>
  <c r="B524" i="16"/>
  <c r="B512" i="16"/>
  <c r="B500" i="16"/>
  <c r="B488" i="16"/>
  <c r="B476" i="16"/>
  <c r="B464" i="16"/>
  <c r="B452" i="16"/>
  <c r="B440" i="16"/>
  <c r="B428" i="16"/>
  <c r="B416" i="16"/>
  <c r="B404" i="16"/>
  <c r="B392" i="16"/>
  <c r="B380" i="16"/>
  <c r="B368" i="16"/>
  <c r="B356" i="16"/>
  <c r="B344" i="16"/>
  <c r="B332" i="16"/>
  <c r="B320" i="16"/>
  <c r="B308" i="16"/>
  <c r="B296" i="16"/>
  <c r="B284" i="16"/>
  <c r="B272" i="16"/>
  <c r="B260" i="16"/>
  <c r="B248" i="16"/>
  <c r="B236" i="16"/>
  <c r="B224" i="16"/>
  <c r="B212" i="16"/>
  <c r="B200" i="16"/>
  <c r="B188" i="16"/>
  <c r="B176" i="16"/>
  <c r="B164" i="16"/>
  <c r="B152" i="16"/>
  <c r="B140" i="16"/>
  <c r="B128" i="16"/>
  <c r="B116" i="16"/>
  <c r="B104" i="16"/>
  <c r="B92" i="16"/>
  <c r="B80" i="16"/>
  <c r="B68" i="16"/>
  <c r="B56" i="16"/>
  <c r="B44" i="16"/>
  <c r="B32" i="16"/>
  <c r="B20" i="16"/>
  <c r="B8" i="16"/>
  <c r="B583" i="16"/>
  <c r="B571" i="16"/>
  <c r="B559" i="16"/>
  <c r="B547" i="16"/>
  <c r="B535" i="16"/>
  <c r="B523" i="16"/>
  <c r="B511" i="16"/>
  <c r="B499" i="16"/>
  <c r="B487" i="16"/>
  <c r="B475" i="16"/>
  <c r="B463" i="16"/>
  <c r="B451" i="16"/>
  <c r="B439" i="16"/>
  <c r="B427" i="16"/>
  <c r="B415" i="16"/>
  <c r="B403" i="16"/>
  <c r="B391" i="16"/>
  <c r="B379" i="16"/>
  <c r="B367" i="16"/>
  <c r="B355" i="16"/>
  <c r="B343" i="16"/>
  <c r="B331" i="16"/>
  <c r="B319" i="16"/>
  <c r="B307" i="16"/>
  <c r="B295" i="16"/>
  <c r="B283" i="16"/>
  <c r="B271" i="16"/>
  <c r="B259" i="16"/>
  <c r="B247" i="16"/>
  <c r="B235" i="16"/>
  <c r="B223" i="16"/>
  <c r="B211" i="16"/>
  <c r="B199" i="16"/>
  <c r="B187" i="16"/>
  <c r="B175" i="16"/>
  <c r="B163" i="16"/>
  <c r="B151" i="16"/>
  <c r="B139" i="16"/>
  <c r="B127" i="16"/>
  <c r="B115" i="16"/>
  <c r="B103" i="16"/>
  <c r="B91" i="16"/>
  <c r="B79" i="16"/>
  <c r="B67" i="16"/>
  <c r="B55" i="16"/>
  <c r="B43" i="16"/>
  <c r="B31" i="16"/>
  <c r="B19" i="16"/>
  <c r="B7" i="16"/>
  <c r="B594" i="16"/>
  <c r="B582" i="16"/>
  <c r="B570" i="16"/>
  <c r="B558" i="16"/>
  <c r="B546" i="16"/>
  <c r="B534" i="16"/>
  <c r="B522" i="16"/>
  <c r="B510" i="16"/>
  <c r="B498" i="16"/>
  <c r="B486" i="16"/>
  <c r="B474" i="16"/>
  <c r="B462" i="16"/>
  <c r="B450" i="16"/>
  <c r="B438" i="16"/>
  <c r="B426" i="16"/>
  <c r="B414" i="16"/>
  <c r="B402" i="16"/>
  <c r="B390" i="16"/>
  <c r="B378" i="16"/>
  <c r="B366" i="16"/>
  <c r="B354" i="16"/>
  <c r="B342" i="16"/>
  <c r="B330" i="16"/>
  <c r="B318" i="16"/>
  <c r="B306" i="16"/>
  <c r="B294" i="16"/>
  <c r="B282" i="16"/>
  <c r="B270" i="16"/>
  <c r="B258" i="16"/>
  <c r="B246" i="16"/>
  <c r="B234" i="16"/>
  <c r="B222" i="16"/>
  <c r="B210" i="16"/>
  <c r="B198" i="16"/>
  <c r="B186" i="16"/>
  <c r="B174" i="16"/>
  <c r="B162" i="16"/>
  <c r="B150" i="16"/>
  <c r="B138" i="16"/>
  <c r="B126" i="16"/>
  <c r="B114" i="16"/>
  <c r="B102" i="16"/>
  <c r="B90" i="16"/>
  <c r="B78" i="16"/>
  <c r="B66" i="16"/>
  <c r="B54" i="16"/>
  <c r="B42" i="16"/>
  <c r="B30" i="16"/>
  <c r="B18" i="16"/>
  <c r="B6" i="16"/>
  <c r="H2" i="4" a="1"/>
  <c r="D2" i="16" l="1" a="1"/>
  <c r="D2" i="16" s="1"/>
  <c r="G2" i="16" s="1"/>
  <c r="H2" i="4"/>
  <c r="A2" i="13" a="1"/>
  <c r="K2" i="4"/>
  <c r="A2" i="14" a="1"/>
  <c r="A2" i="14" l="1"/>
  <c r="B2" i="14" s="1" a="1"/>
  <c r="B2" i="14" s="1"/>
  <c r="B3" i="14" a="1"/>
  <c r="B3" i="14" s="1"/>
  <c r="B4" i="14" a="1"/>
  <c r="B4" i="14" s="1"/>
  <c r="B5" i="14" a="1"/>
  <c r="B5" i="14" s="1"/>
  <c r="B6" i="14" a="1"/>
  <c r="B6" i="14" s="1"/>
  <c r="A2" i="13"/>
  <c r="B2" i="13" s="1" a="1"/>
  <c r="B2" i="13" s="1"/>
  <c r="B5" i="13" a="1"/>
  <c r="B5" i="13" s="1"/>
  <c r="B17" i="13" a="1"/>
  <c r="B17" i="13" s="1"/>
  <c r="B29" i="13" a="1"/>
  <c r="B29" i="13" s="1"/>
  <c r="B41" i="13" a="1"/>
  <c r="B41" i="13" s="1"/>
  <c r="B53" i="13" a="1"/>
  <c r="B53" i="13" s="1"/>
  <c r="B65" i="13" a="1"/>
  <c r="B65" i="13" s="1"/>
  <c r="B77" i="13" a="1"/>
  <c r="B77" i="13" s="1"/>
  <c r="B89" i="13" a="1"/>
  <c r="B89" i="13" s="1"/>
  <c r="B101" i="13" a="1"/>
  <c r="B101" i="13" s="1"/>
  <c r="B22" i="13" a="1"/>
  <c r="B22" i="13" s="1"/>
  <c r="B58" i="13" a="1"/>
  <c r="B58" i="13" s="1"/>
  <c r="B95" i="13" a="1"/>
  <c r="B95" i="13" s="1"/>
  <c r="B6" i="13" a="1"/>
  <c r="B6" i="13" s="1"/>
  <c r="B18" i="13" a="1"/>
  <c r="B18" i="13" s="1"/>
  <c r="B30" i="13" a="1"/>
  <c r="B30" i="13" s="1"/>
  <c r="B42" i="13" a="1"/>
  <c r="B42" i="13" s="1"/>
  <c r="B54" i="13" a="1"/>
  <c r="B54" i="13" s="1"/>
  <c r="B66" i="13" a="1"/>
  <c r="B66" i="13" s="1"/>
  <c r="B78" i="13" a="1"/>
  <c r="B78" i="13" s="1"/>
  <c r="B90" i="13" a="1"/>
  <c r="B90" i="13" s="1"/>
  <c r="B102" i="13" a="1"/>
  <c r="B102" i="13" s="1"/>
  <c r="B81" i="13" a="1"/>
  <c r="B81" i="13" s="1"/>
  <c r="B34" i="13" a="1"/>
  <c r="B34" i="13" s="1"/>
  <c r="B46" i="13" a="1"/>
  <c r="B46" i="13" s="1"/>
  <c r="B72" i="13" a="1"/>
  <c r="B72" i="13" s="1"/>
  <c r="B73" i="13" a="1"/>
  <c r="B73" i="13" s="1"/>
  <c r="B7" i="13" a="1"/>
  <c r="B7" i="13" s="1"/>
  <c r="B19" i="13" a="1"/>
  <c r="B19" i="13" s="1"/>
  <c r="B31" i="13" a="1"/>
  <c r="B31" i="13" s="1"/>
  <c r="B43" i="13" a="1"/>
  <c r="B43" i="13" s="1"/>
  <c r="B55" i="13" a="1"/>
  <c r="B55" i="13" s="1"/>
  <c r="B67" i="13" a="1"/>
  <c r="B67" i="13" s="1"/>
  <c r="B79" i="13" a="1"/>
  <c r="B79" i="13" s="1"/>
  <c r="B91" i="13" a="1"/>
  <c r="B91" i="13" s="1"/>
  <c r="B103" i="13" a="1"/>
  <c r="B103" i="13" s="1"/>
  <c r="B106" i="13" a="1"/>
  <c r="B106" i="13" s="1"/>
  <c r="B107" i="13" a="1"/>
  <c r="B107" i="13" s="1"/>
  <c r="B8" i="13" a="1"/>
  <c r="B8" i="13" s="1"/>
  <c r="B20" i="13" a="1"/>
  <c r="B20" i="13" s="1"/>
  <c r="B32" i="13" a="1"/>
  <c r="B32" i="13" s="1"/>
  <c r="B44" i="13" a="1"/>
  <c r="B44" i="13" s="1"/>
  <c r="B56" i="13" a="1"/>
  <c r="B56" i="13" s="1"/>
  <c r="B68" i="13" a="1"/>
  <c r="B68" i="13" s="1"/>
  <c r="B80" i="13" a="1"/>
  <c r="B80" i="13" s="1"/>
  <c r="B92" i="13" a="1"/>
  <c r="B92" i="13" s="1"/>
  <c r="B104" i="13" a="1"/>
  <c r="B104" i="13" s="1"/>
  <c r="B45" i="13" a="1"/>
  <c r="B45" i="13" s="1"/>
  <c r="B69" i="13" a="1"/>
  <c r="B69" i="13" s="1"/>
  <c r="B105" i="13" a="1"/>
  <c r="B105" i="13" s="1"/>
  <c r="B82" i="13" a="1"/>
  <c r="B82" i="13" s="1"/>
  <c r="B108" i="13" a="1"/>
  <c r="B108" i="13" s="1"/>
  <c r="B109" i="13" a="1"/>
  <c r="B109" i="13" s="1"/>
  <c r="B9" i="13" a="1"/>
  <c r="B9" i="13" s="1"/>
  <c r="B21" i="13" a="1"/>
  <c r="B21" i="13" s="1"/>
  <c r="B33" i="13" a="1"/>
  <c r="B33" i="13" s="1"/>
  <c r="B57" i="13" a="1"/>
  <c r="B57" i="13" s="1"/>
  <c r="B93" i="13" a="1"/>
  <c r="B93" i="13" s="1"/>
  <c r="B94" i="13" a="1"/>
  <c r="B94" i="13" s="1"/>
  <c r="B84" i="13" a="1"/>
  <c r="B84" i="13" s="1"/>
  <c r="B97" i="13" a="1"/>
  <c r="B97" i="13" s="1"/>
  <c r="B11" i="13" a="1"/>
  <c r="B11" i="13" s="1"/>
  <c r="B23" i="13" a="1"/>
  <c r="B23" i="13" s="1"/>
  <c r="B35" i="13" a="1"/>
  <c r="B35" i="13" s="1"/>
  <c r="B83" i="13" a="1"/>
  <c r="B83" i="13" s="1"/>
  <c r="B85" i="13" a="1"/>
  <c r="B85" i="13" s="1"/>
  <c r="B12" i="13" a="1"/>
  <c r="B12" i="13" s="1"/>
  <c r="B24" i="13" a="1"/>
  <c r="B24" i="13" s="1"/>
  <c r="B36" i="13" a="1"/>
  <c r="B36" i="13" s="1"/>
  <c r="B48" i="13" a="1"/>
  <c r="B48" i="13" s="1"/>
  <c r="B60" i="13" a="1"/>
  <c r="B60" i="13" s="1"/>
  <c r="B13" i="13" a="1"/>
  <c r="B13" i="13" s="1"/>
  <c r="B25" i="13" a="1"/>
  <c r="B25" i="13" s="1"/>
  <c r="B37" i="13" a="1"/>
  <c r="B37" i="13" s="1"/>
  <c r="B49" i="13" a="1"/>
  <c r="B49" i="13" s="1"/>
  <c r="B61" i="13" a="1"/>
  <c r="B61" i="13" s="1"/>
  <c r="B14" i="13" a="1"/>
  <c r="B14" i="13" s="1"/>
  <c r="B26" i="13" a="1"/>
  <c r="B26" i="13" s="1"/>
  <c r="B38" i="13" a="1"/>
  <c r="B38" i="13" s="1"/>
  <c r="B50" i="13" a="1"/>
  <c r="B50" i="13" s="1"/>
  <c r="B62" i="13" a="1"/>
  <c r="B62" i="13" s="1"/>
  <c r="B74" i="13" a="1"/>
  <c r="B74" i="13" s="1"/>
  <c r="B86" i="13" a="1"/>
  <c r="B86" i="13" s="1"/>
  <c r="B98" i="13" a="1"/>
  <c r="B98" i="13" s="1"/>
  <c r="B110" i="13" a="1"/>
  <c r="B110" i="13" s="1"/>
  <c r="B99" i="13" a="1"/>
  <c r="B99" i="13" s="1"/>
  <c r="B10" i="13" a="1"/>
  <c r="B10" i="13" s="1"/>
  <c r="B70" i="13" a="1"/>
  <c r="B70" i="13" s="1"/>
  <c r="B96" i="13" a="1"/>
  <c r="B96" i="13" s="1"/>
  <c r="B3" i="13" a="1"/>
  <c r="B3" i="13" s="1"/>
  <c r="B15" i="13" a="1"/>
  <c r="B15" i="13" s="1"/>
  <c r="B27" i="13" a="1"/>
  <c r="B27" i="13" s="1"/>
  <c r="B39" i="13" a="1"/>
  <c r="B39" i="13" s="1"/>
  <c r="B51" i="13" a="1"/>
  <c r="B51" i="13" s="1"/>
  <c r="B63" i="13" a="1"/>
  <c r="B63" i="13" s="1"/>
  <c r="B75" i="13" a="1"/>
  <c r="B75" i="13" s="1"/>
  <c r="B87" i="13" a="1"/>
  <c r="B87" i="13" s="1"/>
  <c r="B111" i="13" a="1"/>
  <c r="B111" i="13" s="1"/>
  <c r="B47" i="13" a="1"/>
  <c r="B47" i="13" s="1"/>
  <c r="B71" i="13" a="1"/>
  <c r="B71" i="13" s="1"/>
  <c r="B4" i="13" a="1"/>
  <c r="B4" i="13" s="1"/>
  <c r="B16" i="13" a="1"/>
  <c r="B16" i="13" s="1"/>
  <c r="B28" i="13" a="1"/>
  <c r="B28" i="13" s="1"/>
  <c r="B40" i="13" a="1"/>
  <c r="B40" i="13" s="1"/>
  <c r="B52" i="13" a="1"/>
  <c r="B52" i="13" s="1"/>
  <c r="B64" i="13" a="1"/>
  <c r="B64" i="13" s="1"/>
  <c r="B76" i="13" a="1"/>
  <c r="B76" i="13" s="1"/>
  <c r="B88" i="13" a="1"/>
  <c r="B88" i="13" s="1"/>
  <c r="B100" i="13" a="1"/>
  <c r="B100" i="13" s="1"/>
  <c r="B112" i="13" a="1"/>
  <c r="B112" i="13" s="1"/>
  <c r="B59" i="13" a="1"/>
  <c r="B59" i="13" s="1"/>
  <c r="A2" i="11" a="1"/>
  <c r="A2" i="4" a="1"/>
  <c r="A2" i="4" l="1"/>
  <c r="B2" i="4" s="1" a="1"/>
  <c r="B2" i="4" s="1"/>
  <c r="B10" i="4" a="1"/>
  <c r="B10" i="4" s="1"/>
  <c r="B11" i="4" a="1"/>
  <c r="B11" i="4" s="1"/>
  <c r="B3" i="4" a="1"/>
  <c r="B3" i="4" s="1"/>
  <c r="B4" i="4" a="1"/>
  <c r="B4" i="4" s="1"/>
  <c r="B5" i="4" a="1"/>
  <c r="B5" i="4" s="1"/>
  <c r="B6" i="4" a="1"/>
  <c r="B6" i="4" s="1"/>
  <c r="B7" i="4" a="1"/>
  <c r="B7" i="4" s="1"/>
  <c r="B8" i="4" a="1"/>
  <c r="B8" i="4" s="1"/>
  <c r="B9" i="4" a="1"/>
  <c r="B9" i="4" s="1"/>
  <c r="A2" i="11"/>
  <c r="B8" i="11"/>
  <c r="B10" i="11"/>
  <c r="B3" i="11"/>
  <c r="B4" i="11"/>
  <c r="B5" i="11"/>
  <c r="B6" i="11"/>
  <c r="B7" i="11"/>
  <c r="B9" i="11"/>
  <c r="B11" i="11"/>
  <c r="D2" i="13" a="1"/>
  <c r="D2" i="13" s="1"/>
  <c r="D2" i="14" a="1"/>
  <c r="D2" i="4" l="1" a="1"/>
  <c r="D2" i="4" s="1"/>
  <c r="A2" i="9" s="1" a="1"/>
  <c r="D2" i="14"/>
  <c r="F3" i="14"/>
  <c r="F5" i="14"/>
  <c r="F4" i="14"/>
  <c r="G6" i="14"/>
  <c r="F6" i="14"/>
  <c r="G5" i="14"/>
  <c r="G4" i="14"/>
  <c r="G3" i="14"/>
  <c r="B2" i="11"/>
  <c r="D2" i="11" s="1" a="1"/>
  <c r="D2" i="11" s="1"/>
  <c r="A2" i="9" l="1"/>
  <c r="B2" i="9" s="1" a="1"/>
  <c r="B2" i="9" s="1"/>
  <c r="D2" i="9" s="1" a="1"/>
  <c r="D2" i="9" s="1"/>
  <c r="I2" i="9" s="1"/>
  <c r="B9" i="9" a="1"/>
  <c r="B9" i="9" s="1"/>
  <c r="B10" i="9" a="1"/>
  <c r="B10" i="9" s="1"/>
  <c r="B11" i="9" a="1"/>
  <c r="B11" i="9" s="1"/>
  <c r="B3" i="9" a="1"/>
  <c r="B3" i="9" s="1"/>
  <c r="B4" i="9" a="1"/>
  <c r="B4" i="9" s="1"/>
  <c r="B5" i="9" a="1"/>
  <c r="B5" i="9" s="1"/>
  <c r="B6" i="9" a="1"/>
  <c r="B6" i="9" s="1"/>
  <c r="B7" i="9" a="1"/>
  <c r="B7" i="9" s="1"/>
  <c r="B8" i="9" a="1"/>
  <c r="B8" i="9" s="1"/>
  <c r="M2" i="4"/>
  <c r="G2" i="14"/>
  <c r="F2" i="14"/>
  <c r="G11" i="9" l="1"/>
  <c r="F11" i="9"/>
  <c r="G10" i="9"/>
  <c r="G4" i="9"/>
  <c r="F5" i="9"/>
  <c r="G9" i="9"/>
  <c r="G3" i="9"/>
  <c r="F10" i="9"/>
  <c r="G8" i="9"/>
  <c r="F9" i="9"/>
  <c r="G7" i="9"/>
  <c r="F8" i="9"/>
  <c r="G6" i="9"/>
  <c r="F4" i="9"/>
  <c r="F7" i="9"/>
  <c r="F3" i="9"/>
  <c r="G5" i="9"/>
  <c r="F6" i="9"/>
  <c r="F2" i="9"/>
  <c r="G2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<sst xmlns="http://schemas.openxmlformats.org/spreadsheetml/2006/main" count="135600" uniqueCount="17615">
  <si>
    <t>Data Analyst</t>
  </si>
  <si>
    <t>Data Scientist</t>
  </si>
  <si>
    <t>Data Engineer</t>
  </si>
  <si>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</si>
  <si>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</si>
  <si>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</si>
  <si>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</si>
  <si>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</si>
  <si>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</si>
  <si>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</si>
  <si>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</si>
  <si>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</si>
  <si>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</si>
  <si>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</si>
  <si>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</si>
  <si>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</si>
  <si>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</si>
  <si>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</si>
  <si>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</si>
  <si>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Senior Data Scientist</t>
  </si>
  <si>
    <t>Full-time</t>
  </si>
  <si>
    <t>Sudan</t>
  </si>
  <si>
    <t>year</t>
  </si>
  <si>
    <t>Georgia</t>
  </si>
  <si>
    <t>United States</t>
  </si>
  <si>
    <t>Senior Data Analyst</t>
  </si>
  <si>
    <t>Alexandria, VA</t>
  </si>
  <si>
    <t>New York, United States</t>
  </si>
  <si>
    <t>Machine Learning Engineer</t>
  </si>
  <si>
    <t>Pittsburgh, PA</t>
  </si>
  <si>
    <t>Illinois, United States</t>
  </si>
  <si>
    <t>Bosch Group</t>
  </si>
  <si>
    <t>['pytorch', 'tensorflow']</t>
  </si>
  <si>
    <t>Irving, TX</t>
  </si>
  <si>
    <t>Full-time and Part-time</t>
  </si>
  <si>
    <t>Texas, United States</t>
  </si>
  <si>
    <t>hour</t>
  </si>
  <si>
    <t>Tysons, VA</t>
  </si>
  <si>
    <t>LMI Consulting, LLC</t>
  </si>
  <si>
    <t>Anywhere</t>
  </si>
  <si>
    <t>Senior Data Engineer</t>
  </si>
  <si>
    <t>California, United States</t>
  </si>
  <si>
    <t>Mountain View, CA</t>
  </si>
  <si>
    <t>TikTok</t>
  </si>
  <si>
    <t>San Francisco, CA</t>
  </si>
  <si>
    <t>Pinterest</t>
  </si>
  <si>
    <t>Data Engineer - Now Hiring</t>
  </si>
  <si>
    <t>Bellevue, WA</t>
  </si>
  <si>
    <t>['sql', 'python']</t>
  </si>
  <si>
    <t>Los Angeles, CA</t>
  </si>
  <si>
    <t>['sql', 'python', 'express']</t>
  </si>
  <si>
    <t>Contractor</t>
  </si>
  <si>
    <t>Florida, United States</t>
  </si>
  <si>
    <t>Colorado</t>
  </si>
  <si>
    <t>Cupertino, CA</t>
  </si>
  <si>
    <t>['python', 'sql', 'aws']</t>
  </si>
  <si>
    <t>Huntsville, AL</t>
  </si>
  <si>
    <t>Senior Data Engineer (Hybrid)</t>
  </si>
  <si>
    <t>Annapolis, MD</t>
  </si>
  <si>
    <t>Capital One</t>
  </si>
  <si>
    <t>York, PA</t>
  </si>
  <si>
    <t>['sql', 'javascript', 'sas', 'sas', 'excel', 'spss']</t>
  </si>
  <si>
    <t>France</t>
  </si>
  <si>
    <t>digiRocks</t>
  </si>
  <si>
    <t>Jacksonville, FL</t>
  </si>
  <si>
    <t>SoFi</t>
  </si>
  <si>
    <t>['sql', 'python', 'excel', 'tableau']</t>
  </si>
  <si>
    <t>['sql', 'sql server']</t>
  </si>
  <si>
    <t>Marketing Data Scientist</t>
  </si>
  <si>
    <t>Harnham</t>
  </si>
  <si>
    <t>['sql', 'r', 'python']</t>
  </si>
  <si>
    <t>Seattle, WA</t>
  </si>
  <si>
    <t>American Family Mutual Insurance Company</t>
  </si>
  <si>
    <t>Alpharetta, GA</t>
  </si>
  <si>
    <t>Insight Global</t>
  </si>
  <si>
    <t>AbbVie</t>
  </si>
  <si>
    <t>Las Vegas, NV</t>
  </si>
  <si>
    <t>UnitedHealth Group</t>
  </si>
  <si>
    <t>Full-time, Part-time, and Internship</t>
  </si>
  <si>
    <t>Lumen</t>
  </si>
  <si>
    <t>Eliassen Group</t>
  </si>
  <si>
    <t>Motion Recruitment</t>
  </si>
  <si>
    <t>New York, NY</t>
  </si>
  <si>
    <t>Malvern, PA</t>
  </si>
  <si>
    <t>Santa Ana, CA</t>
  </si>
  <si>
    <t>Falls Church, VA</t>
  </si>
  <si>
    <t>Northrop Grumman</t>
  </si>
  <si>
    <t>Grand Rapids, MI</t>
  </si>
  <si>
    <t>KPMG</t>
  </si>
  <si>
    <t>Software Engineer</t>
  </si>
  <si>
    <t>Mexico</t>
  </si>
  <si>
    <t>Cisco</t>
  </si>
  <si>
    <t>St. Louis, MO</t>
  </si>
  <si>
    <t>Junior Data Scientist</t>
  </si>
  <si>
    <t>Indianapolis, IN</t>
  </si>
  <si>
    <t>Acadia Technologies, Inc.</t>
  </si>
  <si>
    <t>Aditi Consulting</t>
  </si>
  <si>
    <t>Paragon Alpha - Hedge Fund Talent Business</t>
  </si>
  <si>
    <t>['python', 'sql', 'airflow']</t>
  </si>
  <si>
    <t>SGA Inc.</t>
  </si>
  <si>
    <t>['sql', 'power bi', 'excel']</t>
  </si>
  <si>
    <t>Associate Data Scientist</t>
  </si>
  <si>
    <t>Brooksource</t>
  </si>
  <si>
    <t>Junior Data Analyst</t>
  </si>
  <si>
    <t>Edmonton, AB, Canada</t>
  </si>
  <si>
    <t>Part-time</t>
  </si>
  <si>
    <t>Canada</t>
  </si>
  <si>
    <t>['sql', 'python', 'excel']</t>
  </si>
  <si>
    <t>Melville, NY</t>
  </si>
  <si>
    <t>Northwell Health</t>
  </si>
  <si>
    <t>Uber</t>
  </si>
  <si>
    <t>Founding Data Engineer</t>
  </si>
  <si>
    <t>Upwork</t>
  </si>
  <si>
    <t>DISH</t>
  </si>
  <si>
    <t>Washington, DC</t>
  </si>
  <si>
    <t>Flex Employee Services</t>
  </si>
  <si>
    <t>Charleston, SC</t>
  </si>
  <si>
    <t>Data Engineering Manager</t>
  </si>
  <si>
    <t>Hartford, CT</t>
  </si>
  <si>
    <t>['sql']</t>
  </si>
  <si>
    <t>Houston, TX</t>
  </si>
  <si>
    <t>Harrisonburg, VA</t>
  </si>
  <si>
    <t>Tampa, FL</t>
  </si>
  <si>
    <t>Jobot</t>
  </si>
  <si>
    <t>Rockford, IL</t>
  </si>
  <si>
    <t>Ocala, FL</t>
  </si>
  <si>
    <t>['word', 'excel', 'powerpoint']</t>
  </si>
  <si>
    <t>Germany</t>
  </si>
  <si>
    <t>['azure']</t>
  </si>
  <si>
    <t>Big Data Engineer</t>
  </si>
  <si>
    <t>Jessup, MD</t>
  </si>
  <si>
    <t>Robert Half</t>
  </si>
  <si>
    <t>Azure Data Engineer</t>
  </si>
  <si>
    <t>Vertisystem</t>
  </si>
  <si>
    <t>Fremont, CA</t>
  </si>
  <si>
    <t>Lead Data Scientist</t>
  </si>
  <si>
    <t>Paris, TX</t>
  </si>
  <si>
    <t>['java', 'scala', 'python', 'nosql', 'sql', 'mongo', 'shell', 'mysql', 'cassandra', 'redshift', 'snowflake', 'aws', 'azure', 'hadoop', 'kafka', 'spark']</t>
  </si>
  <si>
    <t>['sql', 'power bi', 'dax']</t>
  </si>
  <si>
    <t>Business Analyst</t>
  </si>
  <si>
    <t>Austin, TX</t>
  </si>
  <si>
    <t>Exton, PA</t>
  </si>
  <si>
    <t>Reston, VA</t>
  </si>
  <si>
    <t>Plano, TX</t>
  </si>
  <si>
    <t>Pyramid Consulting, Inc</t>
  </si>
  <si>
    <t>Chantilly, VA</t>
  </si>
  <si>
    <t>Data Scientist 4</t>
  </si>
  <si>
    <t>Genesis10</t>
  </si>
  <si>
    <t>Spain</t>
  </si>
  <si>
    <t>['python', 'sql']</t>
  </si>
  <si>
    <t>['oracle']</t>
  </si>
  <si>
    <t>Chicago, IL</t>
  </si>
  <si>
    <t>Data Scientist 3</t>
  </si>
  <si>
    <t>Annapolis Junction, MD</t>
  </si>
  <si>
    <t>iNovex Information Systems</t>
  </si>
  <si>
    <t>Columbus, OH</t>
  </si>
  <si>
    <t>BayOne Solutions</t>
  </si>
  <si>
    <t>Mumbai, Maharashtra, India</t>
  </si>
  <si>
    <t>India</t>
  </si>
  <si>
    <t>Dubuque, IA</t>
  </si>
  <si>
    <t>Orlando, FL</t>
  </si>
  <si>
    <t>['python', 'sql', 'azure']</t>
  </si>
  <si>
    <t>Siemens</t>
  </si>
  <si>
    <t>Data Engineer 2</t>
  </si>
  <si>
    <t>Bengaluru, Karnataka, India</t>
  </si>
  <si>
    <t>Elmhurst, IL</t>
  </si>
  <si>
    <t>Raleigh, NC</t>
  </si>
  <si>
    <t>Dallas, TX</t>
  </si>
  <si>
    <t>Staff Data Scientist</t>
  </si>
  <si>
    <t>Databricks</t>
  </si>
  <si>
    <t>Data Engineer - Full-time</t>
  </si>
  <si>
    <t>Dublin, OH</t>
  </si>
  <si>
    <t>Arlington, VA</t>
  </si>
  <si>
    <t>Booz Allen Hamilton</t>
  </si>
  <si>
    <t>['sql', 'looker']</t>
  </si>
  <si>
    <t>Burnsville, MN</t>
  </si>
  <si>
    <t>Greenwood Village, CO</t>
  </si>
  <si>
    <t>Ascendion</t>
  </si>
  <si>
    <t>LPL Financial</t>
  </si>
  <si>
    <t>Baltimore, MD</t>
  </si>
  <si>
    <t>Irvine, CA</t>
  </si>
  <si>
    <t>Orange, CA</t>
  </si>
  <si>
    <t>ENGIE North America Inc.</t>
  </si>
  <si>
    <t>['sql', 'swift']</t>
  </si>
  <si>
    <t>Dayton, OH</t>
  </si>
  <si>
    <t>Morristown, NJ</t>
  </si>
  <si>
    <t>Zelis Healthcare, LLC</t>
  </si>
  <si>
    <t>Oak Brook, IL</t>
  </si>
  <si>
    <t>Portland, OR</t>
  </si>
  <si>
    <t>Yorkshire Global Solutions Inc.</t>
  </si>
  <si>
    <t>['sql', 'r', 'python', 'tableau']</t>
  </si>
  <si>
    <t>Cloud Engineer</t>
  </si>
  <si>
    <t>Atlanta, GA</t>
  </si>
  <si>
    <t>['python']</t>
  </si>
  <si>
    <t>Chennai, Tamil Nadu, India</t>
  </si>
  <si>
    <t>Sr. Data Engineer</t>
  </si>
  <si>
    <t>Gaithersburg, MD</t>
  </si>
  <si>
    <t>South Bend, IN</t>
  </si>
  <si>
    <t>Head of Data Science</t>
  </si>
  <si>
    <t>St Paul, MN</t>
  </si>
  <si>
    <t>Ledgent Technology</t>
  </si>
  <si>
    <t>['aws']</t>
  </si>
  <si>
    <t>CyberCoders</t>
  </si>
  <si>
    <t>Charlotte, NC</t>
  </si>
  <si>
    <t>['excel']</t>
  </si>
  <si>
    <t>Estonia</t>
  </si>
  <si>
    <t>Greece</t>
  </si>
  <si>
    <t>['python', 'pytorch', 'tensorflow']</t>
  </si>
  <si>
    <t>Tech Consulting</t>
  </si>
  <si>
    <t>McKinney, TX</t>
  </si>
  <si>
    <t>Fort Meade, MD</t>
  </si>
  <si>
    <t>Augusta, GA</t>
  </si>
  <si>
    <t>Peraton</t>
  </si>
  <si>
    <t>San Diego, CA</t>
  </si>
  <si>
    <t>Marketing Data Analyst</t>
  </si>
  <si>
    <t>['aws', 'kubernetes']</t>
  </si>
  <si>
    <t>['python', 'snowflake']</t>
  </si>
  <si>
    <t>Brazil</t>
  </si>
  <si>
    <t>Entry Level Data Analyst</t>
  </si>
  <si>
    <t>Full-time and Contractor</t>
  </si>
  <si>
    <t>Amazee Global Ventures Inc,</t>
  </si>
  <si>
    <t>['sql', 'tableau']</t>
  </si>
  <si>
    <t>Ipswich, MA</t>
  </si>
  <si>
    <t>['sql', 'python', 'r', 'excel']</t>
  </si>
  <si>
    <t>Experian</t>
  </si>
  <si>
    <t>Miami, FL</t>
  </si>
  <si>
    <t>Cyprus</t>
  </si>
  <si>
    <t>['sql', 'azure', 'databricks', 'pyspark']</t>
  </si>
  <si>
    <t>Westwood, MA</t>
  </si>
  <si>
    <t>Citizens</t>
  </si>
  <si>
    <t>['go', 'flow']</t>
  </si>
  <si>
    <t>Matthews, NC</t>
  </si>
  <si>
    <t>CA-One Tech Cloud Inc.</t>
  </si>
  <si>
    <t>['python', 'sql', 'azure', 'databricks']</t>
  </si>
  <si>
    <t>Data Engineer (TS/SCI)</t>
  </si>
  <si>
    <t>Business System Analyst</t>
  </si>
  <si>
    <t>Boston, MA</t>
  </si>
  <si>
    <t>Adobe</t>
  </si>
  <si>
    <t>Buffalo, NY</t>
  </si>
  <si>
    <t>Visa</t>
  </si>
  <si>
    <t>Cedar Rapids, IA</t>
  </si>
  <si>
    <t>Data Visualization Engineer</t>
  </si>
  <si>
    <t>Texas</t>
  </si>
  <si>
    <t>University of Texas at Austin</t>
  </si>
  <si>
    <t>['sql', 'snowflake', 'jira']</t>
  </si>
  <si>
    <t>Waco, TX</t>
  </si>
  <si>
    <t>Data Scientist - Now Hiring</t>
  </si>
  <si>
    <t>Norfolk, VA</t>
  </si>
  <si>
    <t>Rippling</t>
  </si>
  <si>
    <t>['c']</t>
  </si>
  <si>
    <t>Business Data Analyst</t>
  </si>
  <si>
    <t>Point32Health</t>
  </si>
  <si>
    <t>['sql', 'sas', 'sas']</t>
  </si>
  <si>
    <t>Wilmington, MA</t>
  </si>
  <si>
    <t>CVS Health</t>
  </si>
  <si>
    <t>Indonesia</t>
  </si>
  <si>
    <t>Jamaica</t>
  </si>
  <si>
    <t>Financial Data Analyst</t>
  </si>
  <si>
    <t>['crystal']</t>
  </si>
  <si>
    <t>Maximus</t>
  </si>
  <si>
    <t>Pleasanton, CA</t>
  </si>
  <si>
    <t>Workday</t>
  </si>
  <si>
    <t>['sql', 'sheets', 'excel']</t>
  </si>
  <si>
    <t>Aurora, CO</t>
  </si>
  <si>
    <t>Analytics Engineer</t>
  </si>
  <si>
    <t>Principal Data Scientist</t>
  </si>
  <si>
    <t>['go', 'sql', 'python', 'r']</t>
  </si>
  <si>
    <t>Principal Data Engineer</t>
  </si>
  <si>
    <t>Plantation, FL</t>
  </si>
  <si>
    <t>Data Engineer Manager</t>
  </si>
  <si>
    <t>Agility Partners</t>
  </si>
  <si>
    <t>['python', 'sql', 'snowflake', 'aws']</t>
  </si>
  <si>
    <t>Seneca Resources</t>
  </si>
  <si>
    <t>Digital Republic Talent</t>
  </si>
  <si>
    <t>['go']</t>
  </si>
  <si>
    <t>Albuquerque, NM</t>
  </si>
  <si>
    <t>Detroit, MI</t>
  </si>
  <si>
    <t>Business Intelligence Analyst</t>
  </si>
  <si>
    <t>Birmingham, AL</t>
  </si>
  <si>
    <t>PANGEATWO</t>
  </si>
  <si>
    <t>['sql', 'excel']</t>
  </si>
  <si>
    <t>Data Management Analyst</t>
  </si>
  <si>
    <t>Netherlands</t>
  </si>
  <si>
    <t>Santa Clara, CA</t>
  </si>
  <si>
    <t>Piper Companies</t>
  </si>
  <si>
    <t>Power BI Developer</t>
  </si>
  <si>
    <t>['snowflake', 'power bi']</t>
  </si>
  <si>
    <t>Ascendo Resources</t>
  </si>
  <si>
    <t>Data Analyst II</t>
  </si>
  <si>
    <t>TEKsystems</t>
  </si>
  <si>
    <t>['python', 'sql', 'tableau', 'power bi']</t>
  </si>
  <si>
    <t>Jr. Data Engineer</t>
  </si>
  <si>
    <t>Madison, WI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</si>
  <si>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</si>
  <si>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</si>
  <si>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</si>
  <si>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</si>
  <si>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</si>
  <si>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Hong Kong</t>
  </si>
  <si>
    <t>Burtch Works</t>
  </si>
  <si>
    <t>Holmdel, NJ</t>
  </si>
  <si>
    <t>PRI Technology</t>
  </si>
  <si>
    <t>['sql', 'python', 'r']</t>
  </si>
  <si>
    <t>Lorien</t>
  </si>
  <si>
    <t>Greenwich, CT</t>
  </si>
  <si>
    <t>Senior Lead Data Engineer</t>
  </si>
  <si>
    <t>Philadelphia, PA</t>
  </si>
  <si>
    <t>Lead Data Engineer</t>
  </si>
  <si>
    <t>Bowie, MD</t>
  </si>
  <si>
    <t>Lead-Data Analyst</t>
  </si>
  <si>
    <t>Finland</t>
  </si>
  <si>
    <t>Portugal</t>
  </si>
  <si>
    <t>SIXT</t>
  </si>
  <si>
    <t>Planet Technology</t>
  </si>
  <si>
    <t>United Kingdom</t>
  </si>
  <si>
    <t>McLean, VA</t>
  </si>
  <si>
    <t>San Antonio, TX</t>
  </si>
  <si>
    <t>The Hartford Financial Services Group, Inc.</t>
  </si>
  <si>
    <t>Uline</t>
  </si>
  <si>
    <t>Strategic Staffing Solutions</t>
  </si>
  <si>
    <t>['excel', 'power bi']</t>
  </si>
  <si>
    <t>['sql', 'python', 'flow']</t>
  </si>
  <si>
    <t>Sunnyvale, CA</t>
  </si>
  <si>
    <t>Walmart Global Tech</t>
  </si>
  <si>
    <t>Bloomington, MN</t>
  </si>
  <si>
    <t>Syracuse, NY</t>
  </si>
  <si>
    <t>hackajob</t>
  </si>
  <si>
    <t>Denver, CO</t>
  </si>
  <si>
    <t>['vba', 'excel']</t>
  </si>
  <si>
    <t>Bethesda, MD</t>
  </si>
  <si>
    <t>Parker B Associates</t>
  </si>
  <si>
    <t>['python', 'sql', 'azure', 'spark']</t>
  </si>
  <si>
    <t>Santa Monica, CA</t>
  </si>
  <si>
    <t>Boulder, CO</t>
  </si>
  <si>
    <t>Columbia, MD</t>
  </si>
  <si>
    <t>New York</t>
  </si>
  <si>
    <t>Aurora, IL</t>
  </si>
  <si>
    <t>Redwood City, CA</t>
  </si>
  <si>
    <t>['flow']</t>
  </si>
  <si>
    <t>Innova Solutions, Inc</t>
  </si>
  <si>
    <t>Data Engineering Manager, Analytics</t>
  </si>
  <si>
    <t>Meta</t>
  </si>
  <si>
    <t>['sql', 'python', 'java', 'hadoop']</t>
  </si>
  <si>
    <t>Data Quality Analyst</t>
  </si>
  <si>
    <t>West Des Moines, IA</t>
  </si>
  <si>
    <t>Cella</t>
  </si>
  <si>
    <t>['sql', 'excel', 'word', 'powerpoint']</t>
  </si>
  <si>
    <t>Senior Master Data Analyst</t>
  </si>
  <si>
    <t>Principal Machine Learning Engineer</t>
  </si>
  <si>
    <t>Bristol Myers Squibb</t>
  </si>
  <si>
    <t>Innova Solutions</t>
  </si>
  <si>
    <t>['sql', 'tableau', 'excel']</t>
  </si>
  <si>
    <t>Menlo Park, CA</t>
  </si>
  <si>
    <t>Robinhood</t>
  </si>
  <si>
    <t>['python', 'kafka']</t>
  </si>
  <si>
    <t>Salesforce Data Engineer</t>
  </si>
  <si>
    <t>['go', 'sql']</t>
  </si>
  <si>
    <t>Richmond, VA</t>
  </si>
  <si>
    <t>Junior Data Engineer</t>
  </si>
  <si>
    <t>Australia</t>
  </si>
  <si>
    <t>Quincy, MA</t>
  </si>
  <si>
    <t>['python', 'sql', 'aws', 'pyspark']</t>
  </si>
  <si>
    <t>Santa Fe, NM</t>
  </si>
  <si>
    <t>Simi Valley, CA</t>
  </si>
  <si>
    <t>LHH</t>
  </si>
  <si>
    <t>Wilmington, DE</t>
  </si>
  <si>
    <t>Citigroup Inc</t>
  </si>
  <si>
    <t>Laurel, MD</t>
  </si>
  <si>
    <t>The Johns Hopkins University Applied Physics Laboratory</t>
  </si>
  <si>
    <t>Data Engineer (Intern) United States</t>
  </si>
  <si>
    <t>Data Scientist, Mid</t>
  </si>
  <si>
    <t>Springfield, VA</t>
  </si>
  <si>
    <t>Jersey City, NJ</t>
  </si>
  <si>
    <t>Athens, Greece</t>
  </si>
  <si>
    <t>SynergisticIT</t>
  </si>
  <si>
    <t>Data Analyst, Senior</t>
  </si>
  <si>
    <t>Tallahassee, FL</t>
  </si>
  <si>
    <t>Highmark Health</t>
  </si>
  <si>
    <t>West Palm Beach, FL</t>
  </si>
  <si>
    <t>Troy, MI</t>
  </si>
  <si>
    <t>Charlottesville, VA</t>
  </si>
  <si>
    <t>Verizon</t>
  </si>
  <si>
    <t>Python Data Engineer</t>
  </si>
  <si>
    <t>Kaizer Software Solutions</t>
  </si>
  <si>
    <t>Durlston Partners</t>
  </si>
  <si>
    <t>['python', 'c++']</t>
  </si>
  <si>
    <t>California</t>
  </si>
  <si>
    <t>NBCUniversal</t>
  </si>
  <si>
    <t>Full-time, Part-time, and Contractor</t>
  </si>
  <si>
    <t>Cloud Data Engineer</t>
  </si>
  <si>
    <t>Pennsylvania</t>
  </si>
  <si>
    <t>Rolls-Royce</t>
  </si>
  <si>
    <t>Sr Data Engineer</t>
  </si>
  <si>
    <t>['sql', 'excel', 'tableau']</t>
  </si>
  <si>
    <t>['java', 'python']</t>
  </si>
  <si>
    <t>Coppell, TX</t>
  </si>
  <si>
    <t>eTeam</t>
  </si>
  <si>
    <t>DATA ANALYST</t>
  </si>
  <si>
    <t>The State of Florida</t>
  </si>
  <si>
    <t>Kalamazoo, MI</t>
  </si>
  <si>
    <t>Milwaukee, WI</t>
  </si>
  <si>
    <t>Northwestern Mutual</t>
  </si>
  <si>
    <t>Citi</t>
  </si>
  <si>
    <t>['cognos', 'tableau']</t>
  </si>
  <si>
    <t>AllSTEM Connections</t>
  </si>
  <si>
    <t>Apple</t>
  </si>
  <si>
    <t>Apex Systems</t>
  </si>
  <si>
    <t>Stripe</t>
  </si>
  <si>
    <t>Infosys</t>
  </si>
  <si>
    <t>['sql', 'azure']</t>
  </si>
  <si>
    <t>DATA SCIENTIST</t>
  </si>
  <si>
    <t>Chesterfield, MO</t>
  </si>
  <si>
    <t>Randstad</t>
  </si>
  <si>
    <t>Taguig, Metro Manila, Philippines</t>
  </si>
  <si>
    <t>Philippines</t>
  </si>
  <si>
    <t>['excel', 'sharepoint']</t>
  </si>
  <si>
    <t>['aws', 'linux']</t>
  </si>
  <si>
    <t>IT Data Engineer</t>
  </si>
  <si>
    <t>Luxembourg</t>
  </si>
  <si>
    <t>Talan</t>
  </si>
  <si>
    <t>Energy Data Analyst</t>
  </si>
  <si>
    <t>Booz Allen Hamilton, Inc.</t>
  </si>
  <si>
    <t>Associate Data Engineer</t>
  </si>
  <si>
    <t>Rockville, MD</t>
  </si>
  <si>
    <t>['power bi', 'excel']</t>
  </si>
  <si>
    <t>Phoenix, AZ</t>
  </si>
  <si>
    <t>Lead Platform Data Engineer</t>
  </si>
  <si>
    <t>Bentonville, AR</t>
  </si>
  <si>
    <t>Walmart</t>
  </si>
  <si>
    <t>MilliporeSigma</t>
  </si>
  <si>
    <t>['excel', 'outlook']</t>
  </si>
  <si>
    <t>Brooklyn, NY</t>
  </si>
  <si>
    <t>['sql', 'python', 'r', 'looker']</t>
  </si>
  <si>
    <t>Healthcare Data Analyst</t>
  </si>
  <si>
    <t>Fredericksburg, VA</t>
  </si>
  <si>
    <t>Engtal</t>
  </si>
  <si>
    <t>Des Moines, IA</t>
  </si>
  <si>
    <t>Colorado Springs, CO</t>
  </si>
  <si>
    <t>['python', 'jupyter']</t>
  </si>
  <si>
    <t>Staff Data Engineer</t>
  </si>
  <si>
    <t>Cambridge, MA</t>
  </si>
  <si>
    <t>Cypress HCM</t>
  </si>
  <si>
    <t>East Windsor, NJ</t>
  </si>
  <si>
    <t>Chevy Chase, MD</t>
  </si>
  <si>
    <t>GEICO</t>
  </si>
  <si>
    <t>Winchester, VA</t>
  </si>
  <si>
    <t>Navy Federal Credit Union</t>
  </si>
  <si>
    <t>['python', 'r', 'sql']</t>
  </si>
  <si>
    <t>['r', 'python']</t>
  </si>
  <si>
    <t>Dearborn, MI</t>
  </si>
  <si>
    <t>Cognizant Technology Solutions</t>
  </si>
  <si>
    <t>ALTA IT Services</t>
  </si>
  <si>
    <t>EAB</t>
  </si>
  <si>
    <t>Princeton, NJ</t>
  </si>
  <si>
    <t>Pleasant Prairie, WI</t>
  </si>
  <si>
    <t>Englewood Cliffs, NJ</t>
  </si>
  <si>
    <t>Woburn, MA</t>
  </si>
  <si>
    <t>Chapman University</t>
  </si>
  <si>
    <t>Net2Source Inc.</t>
  </si>
  <si>
    <t>Ontario, CA</t>
  </si>
  <si>
    <t>Wolt</t>
  </si>
  <si>
    <t>['python', 'azure']</t>
  </si>
  <si>
    <t>['sql', 'python', 'r', 'sql server', 'snowflake', 'oracle', 'azure', 'tableau', 'qlik', 'alteryx', 'git', 'bitbucket', 'github', 'jenkins']</t>
  </si>
  <si>
    <t>['sql', 'azure', 'power bi']</t>
  </si>
  <si>
    <t>['sql', 'python', 'power bi']</t>
  </si>
  <si>
    <t>El Segundo, CA</t>
  </si>
  <si>
    <t>['sql', 'python', 'tableau', 'power bi']</t>
  </si>
  <si>
    <t>Sr Data Scientist</t>
  </si>
  <si>
    <t>Fairfax, VA</t>
  </si>
  <si>
    <t>Creative Financial Staffing (CFS)</t>
  </si>
  <si>
    <t>American Express</t>
  </si>
  <si>
    <t>GCP Data Engineer</t>
  </si>
  <si>
    <t>Tel Aviv-Yafo, Israel</t>
  </si>
  <si>
    <t>Israel</t>
  </si>
  <si>
    <t>Senior Azure Data Engineer</t>
  </si>
  <si>
    <t>Vienna, VA</t>
  </si>
  <si>
    <t>Armonk, NY</t>
  </si>
  <si>
    <t>ACL Digital</t>
  </si>
  <si>
    <t>Data Analyst (Remote)</t>
  </si>
  <si>
    <t>['windows', 'excel', 'word', 'powerpoint', 'power bi']</t>
  </si>
  <si>
    <t>Ashburn, VA</t>
  </si>
  <si>
    <t>Parsippany-Troy Hills, NJ</t>
  </si>
  <si>
    <t>Tata Consultancy Services</t>
  </si>
  <si>
    <t>Akkodis</t>
  </si>
  <si>
    <t>Florham Park, NJ</t>
  </si>
  <si>
    <t>Midland, TX</t>
  </si>
  <si>
    <t>Schenectady, NY</t>
  </si>
  <si>
    <t>Charles Schwab</t>
  </si>
  <si>
    <t>Terakeet</t>
  </si>
  <si>
    <t>San Mateo, CA</t>
  </si>
  <si>
    <t>Marlborough, MA</t>
  </si>
  <si>
    <t>Kforce</t>
  </si>
  <si>
    <t>['python', 'sql', 'nosql']</t>
  </si>
  <si>
    <t>['planner']</t>
  </si>
  <si>
    <t>Thousand Oaks, CA</t>
  </si>
  <si>
    <t>Melbourne, FL</t>
  </si>
  <si>
    <t>['sap', 'excel']</t>
  </si>
  <si>
    <t>Toronto, ON, Canada</t>
  </si>
  <si>
    <t>Fivetran</t>
  </si>
  <si>
    <t>['java', 'aws', 'gcp', 'kubernetes', 'docker']</t>
  </si>
  <si>
    <t>Dublin, CA</t>
  </si>
  <si>
    <t>PG&amp;E Corporation</t>
  </si>
  <si>
    <t>['sql', 'alteryx', 'tableau']</t>
  </si>
  <si>
    <t>Durham, NC</t>
  </si>
  <si>
    <t>Addison, TX</t>
  </si>
  <si>
    <t>Worcester, MA</t>
  </si>
  <si>
    <t>Data Engineer III</t>
  </si>
  <si>
    <t>Walnut Creek, CA</t>
  </si>
  <si>
    <t>['r', 'python', 'tableau']</t>
  </si>
  <si>
    <t>Fort Worth, TX</t>
  </si>
  <si>
    <t>Alcon</t>
  </si>
  <si>
    <t>['go', 'aws']</t>
  </si>
  <si>
    <t>Spectrum</t>
  </si>
  <si>
    <t>Optum</t>
  </si>
  <si>
    <t>ApTask</t>
  </si>
  <si>
    <t>Englewood, CO</t>
  </si>
  <si>
    <t>IBM</t>
  </si>
  <si>
    <t>Torrance, CA</t>
  </si>
  <si>
    <t>Hays</t>
  </si>
  <si>
    <t>HireTalent - Diversity Staffing &amp; Recruiting Firm</t>
  </si>
  <si>
    <t>['sql', 'sas', 'sas', 'r', 'python']</t>
  </si>
  <si>
    <t>['python', 'sql', 'tableau']</t>
  </si>
  <si>
    <t>Leidos</t>
  </si>
  <si>
    <t>Rancho Cordova, CA</t>
  </si>
  <si>
    <t>AT&amp;T</t>
  </si>
  <si>
    <t>Senior Manager, Data Science</t>
  </si>
  <si>
    <t>6sense</t>
  </si>
  <si>
    <t>['python', 'sql', 'postgresql', 'snowflake', 'aws', 'redshift', 'gcp', 'gitlab']</t>
  </si>
  <si>
    <t>Kansas City, MO</t>
  </si>
  <si>
    <t>Marietta, GA</t>
  </si>
  <si>
    <t>Selby Jennings</t>
  </si>
  <si>
    <t>Senior Data Engineer - Now Hiring</t>
  </si>
  <si>
    <t>La Vergne, TN</t>
  </si>
  <si>
    <t>Nityo Infotech Corporation</t>
  </si>
  <si>
    <t>['spark']</t>
  </si>
  <si>
    <t>['r', 'python', 'excel']</t>
  </si>
  <si>
    <t>Leeds, AL</t>
  </si>
  <si>
    <t>Rockstar Games</t>
  </si>
  <si>
    <t>Southlake, TX</t>
  </si>
  <si>
    <t>Compunnel Inc.</t>
  </si>
  <si>
    <t>Herndon, VA</t>
  </si>
  <si>
    <t>Grayslake, IL</t>
  </si>
  <si>
    <t>Rosemead, CA</t>
  </si>
  <si>
    <t>AWS Data Engineer</t>
  </si>
  <si>
    <t>Data Architect</t>
  </si>
  <si>
    <t>Sr Data Analyst</t>
  </si>
  <si>
    <t>The Travelers Companies, Inc.</t>
  </si>
  <si>
    <t>['python', 'sql', 'git']</t>
  </si>
  <si>
    <t>Internal Revenue Service</t>
  </si>
  <si>
    <t>['c', 'r', 'python', 'sql', 'java', 'oracle']</t>
  </si>
  <si>
    <t>AI Data Scientist</t>
  </si>
  <si>
    <t>Data Software Engineer</t>
  </si>
  <si>
    <t>Serbia</t>
  </si>
  <si>
    <t>Data Engineer, Product Analytics</t>
  </si>
  <si>
    <t>LTIMindtree</t>
  </si>
  <si>
    <t>North Chicago, IL</t>
  </si>
  <si>
    <t>Intelletec</t>
  </si>
  <si>
    <t>['tableau', 'excel']</t>
  </si>
  <si>
    <t>['java', 'javascript', 'c++', 'sas', 'sas', 'python', 'oracle', 'spring', 'tensorflow', 'tableau', 'docker', 'jenkins']</t>
  </si>
  <si>
    <t>Albany, NY</t>
  </si>
  <si>
    <t>['python', 'sql', 'jira']</t>
  </si>
  <si>
    <t>Woonsocket, RI</t>
  </si>
  <si>
    <t>Request Technology</t>
  </si>
  <si>
    <t>The Hartford</t>
  </si>
  <si>
    <t>Lawrence Harvey</t>
  </si>
  <si>
    <t>Product Data Analyst</t>
  </si>
  <si>
    <t>['sql', 'python', 'c++', 'c#', 'scala']</t>
  </si>
  <si>
    <t>Nike</t>
  </si>
  <si>
    <t>Smyrna, GA</t>
  </si>
  <si>
    <t>Land O' Lakes, FL</t>
  </si>
  <si>
    <t>Providence, RI</t>
  </si>
  <si>
    <t>Fort Lauderdale, FL</t>
  </si>
  <si>
    <t>Bill.com</t>
  </si>
  <si>
    <t>Fenton, MO</t>
  </si>
  <si>
    <t>Maritz</t>
  </si>
  <si>
    <t>MVP Health Care</t>
  </si>
  <si>
    <t>['pyspark']</t>
  </si>
  <si>
    <t>Senior Data Quality Analyst</t>
  </si>
  <si>
    <t>LaSalle Network</t>
  </si>
  <si>
    <t>Lakeland, FL</t>
  </si>
  <si>
    <t>Amazon Web Services, Inc.</t>
  </si>
  <si>
    <t>Globex IT Solutions INC</t>
  </si>
  <si>
    <t>['sql', 'python', 'aws']</t>
  </si>
  <si>
    <t>Manager, Data Engineering</t>
  </si>
  <si>
    <t>['sql', 'python', 'r', 'snowflake', 'aws']</t>
  </si>
  <si>
    <t>Fresno, CA</t>
  </si>
  <si>
    <t>The Elite Job</t>
  </si>
  <si>
    <t>['sql', 'python', 'r', 'tableau', 'power bi', 'looker']</t>
  </si>
  <si>
    <t>Ukraine</t>
  </si>
  <si>
    <t>LoopMe</t>
  </si>
  <si>
    <t>American Red Cross</t>
  </si>
  <si>
    <t>Broomfield, CO</t>
  </si>
  <si>
    <t>Lexington, MA</t>
  </si>
  <si>
    <t>General Dynamics Information Technology</t>
  </si>
  <si>
    <t>['python', 'snowflake', 'aws', 'airflow']</t>
  </si>
  <si>
    <t>['sql', 'python', 'r', 'express']</t>
  </si>
  <si>
    <t>['r', 'python', 'sql']</t>
  </si>
  <si>
    <t>['sql', 'python', 'looker']</t>
  </si>
  <si>
    <t>Grand Prairie, TX</t>
  </si>
  <si>
    <t>Elevance Health</t>
  </si>
  <si>
    <t>Data Engineer, Senior</t>
  </si>
  <si>
    <t>Linthicum Heights, MD</t>
  </si>
  <si>
    <t>Atlassian</t>
  </si>
  <si>
    <t>['sql', 'python', 'tableau']</t>
  </si>
  <si>
    <t>Senior AI Research Scientist</t>
  </si>
  <si>
    <t>['python', 'c++', 'pytorch', 'tensorflow']</t>
  </si>
  <si>
    <t>Newark, NJ</t>
  </si>
  <si>
    <t>Data Engineer Jobs</t>
  </si>
  <si>
    <t>Fort Belvoir, VA</t>
  </si>
  <si>
    <t>Data Engineer I</t>
  </si>
  <si>
    <t>Singapore</t>
  </si>
  <si>
    <t>['python', 'sql', 'spark']</t>
  </si>
  <si>
    <t>Dover, DE</t>
  </si>
  <si>
    <t>Long Beach, CA</t>
  </si>
  <si>
    <t>Brentwood, TN</t>
  </si>
  <si>
    <t>Cleveland, OH</t>
  </si>
  <si>
    <t>Data and Reporting Analyst</t>
  </si>
  <si>
    <t>Conshohocken, PA</t>
  </si>
  <si>
    <t>['sql', 'sql server', 'db2', 'sap']</t>
  </si>
  <si>
    <t>Algeria</t>
  </si>
  <si>
    <t>Data Engineer Senior</t>
  </si>
  <si>
    <t>Riverview, FL</t>
  </si>
  <si>
    <t>Richardson, TX</t>
  </si>
  <si>
    <t>Waltham, MA</t>
  </si>
  <si>
    <t>Frisco, TX</t>
  </si>
  <si>
    <t>Argentina</t>
  </si>
  <si>
    <t>['sql', 'power bi', 'tableau']</t>
  </si>
  <si>
    <t>WorldLink US</t>
  </si>
  <si>
    <t>Edison, NJ</t>
  </si>
  <si>
    <t>Cinergy Technology Inc</t>
  </si>
  <si>
    <t>Omaha, NE</t>
  </si>
  <si>
    <t>Internship</t>
  </si>
  <si>
    <t>['r']</t>
  </si>
  <si>
    <t>New Haven, CT</t>
  </si>
  <si>
    <t>['sql', 'jira', 'confluence']</t>
  </si>
  <si>
    <t>CGI Group, Inc.</t>
  </si>
  <si>
    <t>Stanford University</t>
  </si>
  <si>
    <t>Google Cloud Data Engineer</t>
  </si>
  <si>
    <t>Data Engineer II</t>
  </si>
  <si>
    <t>Dunwoody, GA</t>
  </si>
  <si>
    <t>Data Engineer (Generative AI, Cloud, AWS, Python, Snowflake)</t>
  </si>
  <si>
    <t>['python', 'pytorch', 'tensorflow', 'keras']</t>
  </si>
  <si>
    <t>Machine Learning Engineer II</t>
  </si>
  <si>
    <t>Data Engineer - Python</t>
  </si>
  <si>
    <t>South San Francisco, CA</t>
  </si>
  <si>
    <t>Hungary</t>
  </si>
  <si>
    <t>Villa Rica, GA</t>
  </si>
  <si>
    <t>TIAA</t>
  </si>
  <si>
    <t>Textron</t>
  </si>
  <si>
    <t>['word', 'excel', 'powerpoint', 'flow']</t>
  </si>
  <si>
    <t>Data Engineer (Remote)</t>
  </si>
  <si>
    <t>Kalderos</t>
  </si>
  <si>
    <t>Blue Shield of California</t>
  </si>
  <si>
    <t>Minneapolis, MN</t>
  </si>
  <si>
    <t>On-Demand Group</t>
  </si>
  <si>
    <t>Whittier, CA</t>
  </si>
  <si>
    <t>Prestige Staffing</t>
  </si>
  <si>
    <t>Associate Director, Data Science (Remote)</t>
  </si>
  <si>
    <t>['r', 'python', 'sas', 'sas', 'sql', 'aws', 'redshift', 'excel', 'powerpoint', 'word', 'tableau', 'qlik']</t>
  </si>
  <si>
    <t>Rogers, AR</t>
  </si>
  <si>
    <t>Network Data Engineer</t>
  </si>
  <si>
    <t>Data Scientist II</t>
  </si>
  <si>
    <t>['python', 'pytorch']</t>
  </si>
  <si>
    <t>Data Scientist 1</t>
  </si>
  <si>
    <t>PayPal</t>
  </si>
  <si>
    <t>['snowflake']</t>
  </si>
  <si>
    <t>Poland</t>
  </si>
  <si>
    <t>Mid-Level Data Engineer</t>
  </si>
  <si>
    <t>Newton, MA</t>
  </si>
  <si>
    <t>Sunrise Systems, Inc.</t>
  </si>
  <si>
    <t>Cincinnati, OH</t>
  </si>
  <si>
    <t>['excel', 'powerpoint']</t>
  </si>
  <si>
    <t>Data Scientist, Growth</t>
  </si>
  <si>
    <t>Toronto, OH</t>
  </si>
  <si>
    <t>Senior Data Engineer II</t>
  </si>
  <si>
    <t>McKinsey &amp; Company</t>
  </si>
  <si>
    <t>['sql', 'python', 'sql server', 'azure']</t>
  </si>
  <si>
    <t>Springfield, MA</t>
  </si>
  <si>
    <t>['sql', 'python', 'snowflake', 'tableau']</t>
  </si>
  <si>
    <t>Voodoo</t>
  </si>
  <si>
    <t>California City, CA</t>
  </si>
  <si>
    <t>Ellianse LLC</t>
  </si>
  <si>
    <t>['python', 'sql', 'azure', 'aws', 'gcp']</t>
  </si>
  <si>
    <t>DeSoto, TX</t>
  </si>
  <si>
    <t>['sharepoint']</t>
  </si>
  <si>
    <t>firstPRO, Inc</t>
  </si>
  <si>
    <t>Nestlé</t>
  </si>
  <si>
    <t>Sr. Data Engineer - Now Hiring</t>
  </si>
  <si>
    <t>Lansing, MI</t>
  </si>
  <si>
    <t>['sql', 'sap']</t>
  </si>
  <si>
    <t>Milpitas, CA</t>
  </si>
  <si>
    <t>KLA</t>
  </si>
  <si>
    <t>Data Analytics Engineer</t>
  </si>
  <si>
    <t>Redmond, WA</t>
  </si>
  <si>
    <t>SpaceX</t>
  </si>
  <si>
    <t>RingCentral</t>
  </si>
  <si>
    <t>Lake Forest, IL</t>
  </si>
  <si>
    <t>Accenture</t>
  </si>
  <si>
    <t>Y Combinator</t>
  </si>
  <si>
    <t>Ghana</t>
  </si>
  <si>
    <t>['python', 'r']</t>
  </si>
  <si>
    <t>Backend Data Engineer</t>
  </si>
  <si>
    <t>['sap', 'flow']</t>
  </si>
  <si>
    <t>The Trade Desk</t>
  </si>
  <si>
    <t>DeKalb, IL</t>
  </si>
  <si>
    <t>Brooksville, FL</t>
  </si>
  <si>
    <t>['excel', 'flow']</t>
  </si>
  <si>
    <t>System One</t>
  </si>
  <si>
    <t>['hadoop']</t>
  </si>
  <si>
    <t>['tableau', 'power bi']</t>
  </si>
  <si>
    <t>['sql', 'snowflake']</t>
  </si>
  <si>
    <t>Boston, GA</t>
  </si>
  <si>
    <t>knightsbridgesolutions</t>
  </si>
  <si>
    <t>Columbia, SC</t>
  </si>
  <si>
    <t>ICF</t>
  </si>
  <si>
    <t>['sql', 'python', 'r', 'tableau']</t>
  </si>
  <si>
    <t>Equitable</t>
  </si>
  <si>
    <t>Oslo, Norway</t>
  </si>
  <si>
    <t>Norway</t>
  </si>
  <si>
    <t>IDR, Inc.</t>
  </si>
  <si>
    <t>Gartner</t>
  </si>
  <si>
    <t>['sql', 'python', 'aws', 'gcp', 'azure']</t>
  </si>
  <si>
    <t>Live Nation Entertainment</t>
  </si>
  <si>
    <t>['python', 'sql', 'snowflake', 'tableau', 'gitlab']</t>
  </si>
  <si>
    <t>The Aerospace Corporation</t>
  </si>
  <si>
    <t>Lehi, UT</t>
  </si>
  <si>
    <t>['sql', 'power bi']</t>
  </si>
  <si>
    <t>['sql', 'python', 'gdpr']</t>
  </si>
  <si>
    <t>Unity Technologies Corporation</t>
  </si>
  <si>
    <t>Harvey Nash</t>
  </si>
  <si>
    <t>Lead Data Engineer - Hybrid</t>
  </si>
  <si>
    <t>Data Analyst - Now Hiring</t>
  </si>
  <si>
    <t>Lawrenceville, GA</t>
  </si>
  <si>
    <t>Berkeley, CA</t>
  </si>
  <si>
    <t>Philips</t>
  </si>
  <si>
    <t>Hadoop Data Engineer</t>
  </si>
  <si>
    <t>Danta Technologies</t>
  </si>
  <si>
    <t>Stellar Consulting Solutions, LLC</t>
  </si>
  <si>
    <t>Associated Bank</t>
  </si>
  <si>
    <t>Foster City, CA</t>
  </si>
  <si>
    <t>Costa Rica</t>
  </si>
  <si>
    <t>Mindlance</t>
  </si>
  <si>
    <t>NielsenIQ</t>
  </si>
  <si>
    <t>Data Scientist Analyst</t>
  </si>
  <si>
    <t>Rise Technical</t>
  </si>
  <si>
    <t>['python', 'javascript']</t>
  </si>
  <si>
    <t>VanderHouwen</t>
  </si>
  <si>
    <t>Compri Consulting</t>
  </si>
  <si>
    <t>Pune, Maharashtra, India</t>
  </si>
  <si>
    <t>Peoria, IL</t>
  </si>
  <si>
    <t>Arlington, TX</t>
  </si>
  <si>
    <t>['python', 'sql', 'azure', 'databricks', 'pyspark']</t>
  </si>
  <si>
    <t>TBG | The Bachrach Group</t>
  </si>
  <si>
    <t>['excel', 'tableau', 'power bi']</t>
  </si>
  <si>
    <t>Block</t>
  </si>
  <si>
    <t>Virginia Beach, VA</t>
  </si>
  <si>
    <t>['mongodb', 'mongodb']</t>
  </si>
  <si>
    <t>Remote, OR</t>
  </si>
  <si>
    <t>AMD</t>
  </si>
  <si>
    <t>USAA</t>
  </si>
  <si>
    <t>Taiwan</t>
  </si>
  <si>
    <t>Telus International AI</t>
  </si>
  <si>
    <t>Colombia</t>
  </si>
  <si>
    <t>Alldus</t>
  </si>
  <si>
    <t>['python', 'aws']</t>
  </si>
  <si>
    <t>Portland, ME</t>
  </si>
  <si>
    <t>Research Data Analyst</t>
  </si>
  <si>
    <t>['sas', 'sas', 'r']</t>
  </si>
  <si>
    <t>Manchester, NH</t>
  </si>
  <si>
    <t>Director, Data Science</t>
  </si>
  <si>
    <t>['python', 'tensorflow', 'pytorch']</t>
  </si>
  <si>
    <t>Data Analytics Specialist</t>
  </si>
  <si>
    <t>Pacific Gas and Electric Company</t>
  </si>
  <si>
    <t>BAE Systems</t>
  </si>
  <si>
    <t>Costa Mesa, CA</t>
  </si>
  <si>
    <t>Data Engineer Consultant</t>
  </si>
  <si>
    <t>Kelly Services</t>
  </si>
  <si>
    <t>E-Solutions</t>
  </si>
  <si>
    <t>Medix Technology</t>
  </si>
  <si>
    <t>Data Science Intern</t>
  </si>
  <si>
    <t>Concord, NH</t>
  </si>
  <si>
    <t>Data Science</t>
  </si>
  <si>
    <t>Plymouth, MA</t>
  </si>
  <si>
    <t>Kforce Technology Staffing</t>
  </si>
  <si>
    <t>Luxoft</t>
  </si>
  <si>
    <t>Remote Data Analyst</t>
  </si>
  <si>
    <t>['sql', 'snowflake', 'azure']</t>
  </si>
  <si>
    <t>Goleta, CA</t>
  </si>
  <si>
    <t>Palm Bay, FL</t>
  </si>
  <si>
    <t>Airbnb</t>
  </si>
  <si>
    <t>Newark, CA</t>
  </si>
  <si>
    <t>Lucid Motors</t>
  </si>
  <si>
    <t>University of Alabama at Birmingham</t>
  </si>
  <si>
    <t>CareSource</t>
  </si>
  <si>
    <t>Data Engineer - Mid Level</t>
  </si>
  <si>
    <t>Veeva Systems</t>
  </si>
  <si>
    <t>['sql', 'python', 'bigquery', 'gcp']</t>
  </si>
  <si>
    <t>Lake Forest, CA</t>
  </si>
  <si>
    <t>['sql', 'tableau', 'power bi']</t>
  </si>
  <si>
    <t>Romania</t>
  </si>
  <si>
    <t>Molina Healthcare</t>
  </si>
  <si>
    <t>Scottsdale, AZ</t>
  </si>
  <si>
    <t>General Dynamics</t>
  </si>
  <si>
    <t>TalentBridge</t>
  </si>
  <si>
    <t>Japan</t>
  </si>
  <si>
    <t>Silver Spring, MD</t>
  </si>
  <si>
    <t>Russell Tobin</t>
  </si>
  <si>
    <t>South Korea</t>
  </si>
  <si>
    <t>Palo Alto, CA</t>
  </si>
  <si>
    <t>Riverside, CA</t>
  </si>
  <si>
    <t>Portsmouth, NH</t>
  </si>
  <si>
    <t>TD Bank</t>
  </si>
  <si>
    <t>Senior GCP Data Engineer</t>
  </si>
  <si>
    <t>Senior Data Visualization Specialist</t>
  </si>
  <si>
    <t>Mt Prospect, IL</t>
  </si>
  <si>
    <t>['python', 'sql', 'sas', 'sas']</t>
  </si>
  <si>
    <t>Switzerland</t>
  </si>
  <si>
    <t>Norristown, PA</t>
  </si>
  <si>
    <t>['python', 'r', 'sql', 'word', 'excel', 'powerpoint']</t>
  </si>
  <si>
    <t>Johannesburg, South Africa</t>
  </si>
  <si>
    <t>South Africa</t>
  </si>
  <si>
    <t>Standard Bank Group</t>
  </si>
  <si>
    <t>Netflix</t>
  </si>
  <si>
    <t>Woodland Hills, CA</t>
  </si>
  <si>
    <t>Research Foundation for Mental Hygiene, Inc.</t>
  </si>
  <si>
    <t>Deerfield, IL</t>
  </si>
  <si>
    <t>Walgreens</t>
  </si>
  <si>
    <t>Bodega Bay, CA</t>
  </si>
  <si>
    <t>Full-time and Internship</t>
  </si>
  <si>
    <t>Trenton, NJ</t>
  </si>
  <si>
    <t>Saragossa</t>
  </si>
  <si>
    <t>Allstate Insurance Company</t>
  </si>
  <si>
    <t>['sql', 'looker', 'tableau']</t>
  </si>
  <si>
    <t>['python', 'power bi']</t>
  </si>
  <si>
    <t>College Park, GA</t>
  </si>
  <si>
    <t>DoorDash</t>
  </si>
  <si>
    <t>Johnston, RI</t>
  </si>
  <si>
    <t>FM Global</t>
  </si>
  <si>
    <t>Hicksville, NY</t>
  </si>
  <si>
    <t>Champaign, IL</t>
  </si>
  <si>
    <t>Waukegan, IL</t>
  </si>
  <si>
    <t>Rolling Meadows, IL</t>
  </si>
  <si>
    <t>Northfield, IL</t>
  </si>
  <si>
    <t>Medline</t>
  </si>
  <si>
    <t>Data Scientist, Product Analytics</t>
  </si>
  <si>
    <t>Connecticut</t>
  </si>
  <si>
    <t>The Intersect Group</t>
  </si>
  <si>
    <t>Apolis</t>
  </si>
  <si>
    <t>Clearwater, FL</t>
  </si>
  <si>
    <t>Machine Learning Scientist</t>
  </si>
  <si>
    <t>['go', 'excel']</t>
  </si>
  <si>
    <t>Maryland</t>
  </si>
  <si>
    <t>Data Science Manager</t>
  </si>
  <si>
    <t>TEK Staffing Solutions Inc.</t>
  </si>
  <si>
    <t>Wyoming</t>
  </si>
  <si>
    <t>Grindr</t>
  </si>
  <si>
    <t>Seoul, South Korea</t>
  </si>
  <si>
    <t>MDM Data Engineer</t>
  </si>
  <si>
    <t>MassMutual</t>
  </si>
  <si>
    <t>Newtown Square, PA</t>
  </si>
  <si>
    <t>Part-time and Internship</t>
  </si>
  <si>
    <t>American Heart Association</t>
  </si>
  <si>
    <t>Malaysia</t>
  </si>
  <si>
    <t>['sap']</t>
  </si>
  <si>
    <t>Oklahoma City, OK</t>
  </si>
  <si>
    <t>Dahl Consulting</t>
  </si>
  <si>
    <t>['java', 'scala', 'python', 'spark']</t>
  </si>
  <si>
    <t>The Travelers Indemnity Company</t>
  </si>
  <si>
    <t>Stanford, CA</t>
  </si>
  <si>
    <t>['perl', 'python', 'java', 'r', 'c', 'matlab', 'mysql']</t>
  </si>
  <si>
    <t>Egypt</t>
  </si>
  <si>
    <t>['sql', 'oracle']</t>
  </si>
  <si>
    <t>['aws', 'azure', 'gcp']</t>
  </si>
  <si>
    <t>Data Engineer III - Full-time / Part-time</t>
  </si>
  <si>
    <t>Warwick, RI</t>
  </si>
  <si>
    <t>Data Analyst Intern</t>
  </si>
  <si>
    <t>Turkey</t>
  </si>
  <si>
    <t>Berkeley Heights, NJ</t>
  </si>
  <si>
    <t>Data Engineer, Mid</t>
  </si>
  <si>
    <t>Jefferson City, MO</t>
  </si>
  <si>
    <t>Home Depot</t>
  </si>
  <si>
    <t>Intelliswift Software Inc</t>
  </si>
  <si>
    <t>['sql', 'python', 'spark']</t>
  </si>
  <si>
    <t>['excel', 'word']</t>
  </si>
  <si>
    <t>Data Engineer II - Now Hiring</t>
  </si>
  <si>
    <t>Appier</t>
  </si>
  <si>
    <t>Senior Data Engineer - AWS</t>
  </si>
  <si>
    <t>['sql', 'python', 'azure']</t>
  </si>
  <si>
    <t>SGS</t>
  </si>
  <si>
    <t>Oakland, CA</t>
  </si>
  <si>
    <t>SAP Data Engineer</t>
  </si>
  <si>
    <t>Maxar Technologies</t>
  </si>
  <si>
    <t>Yoh, A Day &amp; Zimmermann Company</t>
  </si>
  <si>
    <t>['java', 'c++', 'python']</t>
  </si>
  <si>
    <t>ETL Data Engineer</t>
  </si>
  <si>
    <t>Data Engineer - Snowflake</t>
  </si>
  <si>
    <t>Tiger Analytics</t>
  </si>
  <si>
    <t>Hawthorne, CA</t>
  </si>
  <si>
    <t>Cypress, CA</t>
  </si>
  <si>
    <t>Rutgers University</t>
  </si>
  <si>
    <t>Lexington Park, MD</t>
  </si>
  <si>
    <t>iTechScope</t>
  </si>
  <si>
    <t>Maven Clinic</t>
  </si>
  <si>
    <t>Ireland</t>
  </si>
  <si>
    <t>Mahwah, NJ</t>
  </si>
  <si>
    <t>Customs and Border Protection</t>
  </si>
  <si>
    <t>['sql', 'aws', 'snowflake']</t>
  </si>
  <si>
    <t>Italy</t>
  </si>
  <si>
    <t>Minnesota</t>
  </si>
  <si>
    <t>Nielsen</t>
  </si>
  <si>
    <t>Fort Novosel, AL</t>
  </si>
  <si>
    <t>Google Cloud Platform Data Engineer</t>
  </si>
  <si>
    <t>Kenya</t>
  </si>
  <si>
    <t>Indiana</t>
  </si>
  <si>
    <t>['word', 'powerpoint', 'excel']</t>
  </si>
  <si>
    <t>Financial Business Analyst</t>
  </si>
  <si>
    <t>Farmingdale, NY</t>
  </si>
  <si>
    <t>Part-time and Contractor</t>
  </si>
  <si>
    <t>['sql', 'python', 'azure', 'databricks', 'pyspark']</t>
  </si>
  <si>
    <t>Katy, TX</t>
  </si>
  <si>
    <t>Advancement Data Analyst</t>
  </si>
  <si>
    <t>Westborough, MA</t>
  </si>
  <si>
    <t>Hyderabad, Telangana, India</t>
  </si>
  <si>
    <t>Cynet Systems</t>
  </si>
  <si>
    <t>AWS Cloud Data Engineer</t>
  </si>
  <si>
    <t>Clinical Data Engineer</t>
  </si>
  <si>
    <t>ManpowerGroup</t>
  </si>
  <si>
    <t>['sas', 'sas', 'sql']</t>
  </si>
  <si>
    <t>Beaverton, OR</t>
  </si>
  <si>
    <t>Berlin, Germany</t>
  </si>
  <si>
    <t>Verisk</t>
  </si>
  <si>
    <t>MD Anderson Cancer Center</t>
  </si>
  <si>
    <t>Modesto, CA</t>
  </si>
  <si>
    <t>['word', 'excel', 'powerpoint', 'outlook']</t>
  </si>
  <si>
    <t>Mission Staffing</t>
  </si>
  <si>
    <t>RVO Health</t>
  </si>
  <si>
    <t>Murphy, TX</t>
  </si>
  <si>
    <t>Flint, MI</t>
  </si>
  <si>
    <t>OKX</t>
  </si>
  <si>
    <t>Noida, Uttar Pradesh, India</t>
  </si>
  <si>
    <t>Bangkok, Thailand</t>
  </si>
  <si>
    <t>Thailand</t>
  </si>
  <si>
    <t>['spreadsheet']</t>
  </si>
  <si>
    <t>['excel', 'word', 'powerpoint']</t>
  </si>
  <si>
    <t>Kaizen Analytix</t>
  </si>
  <si>
    <t>Naperville, IL</t>
  </si>
  <si>
    <t>['sql', 'python', 'azure', 'databricks']</t>
  </si>
  <si>
    <t>SAIC</t>
  </si>
  <si>
    <t>Senior Machine Learning Engineer</t>
  </si>
  <si>
    <t>Illinois</t>
  </si>
  <si>
    <t>Grainger</t>
  </si>
  <si>
    <t>['sql', 'python', 'snowflake']</t>
  </si>
  <si>
    <t>Vancouver, BC, Canada</t>
  </si>
  <si>
    <t>Bloomington, IL</t>
  </si>
  <si>
    <t>State Farm</t>
  </si>
  <si>
    <t>Rochester, NY</t>
  </si>
  <si>
    <t>Paychex</t>
  </si>
  <si>
    <t>Hoboken, NJ</t>
  </si>
  <si>
    <t>['python', 'scala', 'r', 'spark', 'tensorflow']</t>
  </si>
  <si>
    <t>Data Engineering</t>
  </si>
  <si>
    <t>['python', 'sql', 'sql server', 'azure']</t>
  </si>
  <si>
    <t>['python', 'r', 'scala']</t>
  </si>
  <si>
    <t>Slovakia</t>
  </si>
  <si>
    <t>['sql', 'power bi', 'dax', 'excel']</t>
  </si>
  <si>
    <t>Swoon</t>
  </si>
  <si>
    <t>Data Analyst - Remote</t>
  </si>
  <si>
    <t>Springfield, IL</t>
  </si>
  <si>
    <t>West Chester, PA</t>
  </si>
  <si>
    <t>Comcast</t>
  </si>
  <si>
    <t>Carlsbad, CA</t>
  </si>
  <si>
    <t>Alameda, CA</t>
  </si>
  <si>
    <t>Guidehouse</t>
  </si>
  <si>
    <t>Kuala Lumpur, Federal Territory of Kuala Lumpur, Malaysia</t>
  </si>
  <si>
    <t>Medtronic</t>
  </si>
  <si>
    <t>Sr. Data Scientist</t>
  </si>
  <si>
    <t>Sterling, VA</t>
  </si>
  <si>
    <t>ManTech International</t>
  </si>
  <si>
    <t>Texas City, TX</t>
  </si>
  <si>
    <t>Public Health Data Analyst</t>
  </si>
  <si>
    <t>['sas', 'sas']</t>
  </si>
  <si>
    <t>HelloFresh</t>
  </si>
  <si>
    <t>Washington</t>
  </si>
  <si>
    <t>['python', 'git']</t>
  </si>
  <si>
    <t>TAG - The Aspen Group</t>
  </si>
  <si>
    <t>Commercial Data Analyst</t>
  </si>
  <si>
    <t>New Jersey</t>
  </si>
  <si>
    <t>Glendale, CA</t>
  </si>
  <si>
    <t>The Walt Disney Company</t>
  </si>
  <si>
    <t>['python', 'sql', 'aws', 'redshift']</t>
  </si>
  <si>
    <t>Westlake Village, CA</t>
  </si>
  <si>
    <t>Poughkeepsie, NY</t>
  </si>
  <si>
    <t>Senior, Data Engineer</t>
  </si>
  <si>
    <t>Cary, NC</t>
  </si>
  <si>
    <t>Master Data Analyst</t>
  </si>
  <si>
    <t>ActiveCampaign</t>
  </si>
  <si>
    <t>FinThrive</t>
  </si>
  <si>
    <t>['phoenix']</t>
  </si>
  <si>
    <t>Nigeria</t>
  </si>
  <si>
    <t>Amazon.com</t>
  </si>
  <si>
    <t>The Home Depot</t>
  </si>
  <si>
    <t>Freetown, MA</t>
  </si>
  <si>
    <t>Zeektek</t>
  </si>
  <si>
    <t>SSi People</t>
  </si>
  <si>
    <t>Rebyc Recruiting</t>
  </si>
  <si>
    <t>Renton, WA</t>
  </si>
  <si>
    <t>Data Engineer 1</t>
  </si>
  <si>
    <t>Chubb</t>
  </si>
  <si>
    <t>Roanoke, TX</t>
  </si>
  <si>
    <t>Duluth, GA</t>
  </si>
  <si>
    <t>Splunk</t>
  </si>
  <si>
    <t>Intermountain Healthcare</t>
  </si>
  <si>
    <t>['r', 'sas', 'sas']</t>
  </si>
  <si>
    <t>World Wide Technology</t>
  </si>
  <si>
    <t>Wilmington, NC</t>
  </si>
  <si>
    <t>Koch Industries</t>
  </si>
  <si>
    <t>Synergy Interactive</t>
  </si>
  <si>
    <t>['sql', 'sql server', 'azure', 'ssis']</t>
  </si>
  <si>
    <t>Lewisville, TX</t>
  </si>
  <si>
    <t>Akraya Inc.</t>
  </si>
  <si>
    <t>Westlake, TX</t>
  </si>
  <si>
    <t>Actalent</t>
  </si>
  <si>
    <t>Fraud Data Analyst</t>
  </si>
  <si>
    <t>['sql', 'r', 'python', 'excel']</t>
  </si>
  <si>
    <t>Johnston, IA</t>
  </si>
  <si>
    <t>Upen Group Inc</t>
  </si>
  <si>
    <t>Raritan, NJ</t>
  </si>
  <si>
    <t>Senior Manager Data Science</t>
  </si>
  <si>
    <t>Database Administrator</t>
  </si>
  <si>
    <t>Lead Data Engineer (Remote)</t>
  </si>
  <si>
    <t>Tennessee</t>
  </si>
  <si>
    <t>['python', 'r', 'tensorflow', 'pytorch']</t>
  </si>
  <si>
    <t>Novi, MI</t>
  </si>
  <si>
    <t>QA Data Engineer</t>
  </si>
  <si>
    <t>['python', 'sql', 'aws', 'tableau']</t>
  </si>
  <si>
    <t>New York Technology Partners</t>
  </si>
  <si>
    <t>['sql', 'snowflake', 'aws']</t>
  </si>
  <si>
    <t>hatch I.T.</t>
  </si>
  <si>
    <t>Tempus</t>
  </si>
  <si>
    <t>Greensboro, NC</t>
  </si>
  <si>
    <t>['python', 'tableau']</t>
  </si>
  <si>
    <t>Davie, FL</t>
  </si>
  <si>
    <t>Burbank, CA</t>
  </si>
  <si>
    <t>SPECTRAFORCE</t>
  </si>
  <si>
    <t>['python', 'r', 'sql', 'nosql']</t>
  </si>
  <si>
    <t>Louisville, KY</t>
  </si>
  <si>
    <t>Humana Inc</t>
  </si>
  <si>
    <t>ULINE</t>
  </si>
  <si>
    <t>British Columbia, Canada</t>
  </si>
  <si>
    <t>Palo Alto Networks</t>
  </si>
  <si>
    <t>Mathematica</t>
  </si>
  <si>
    <t>Salt Lake City, UT</t>
  </si>
  <si>
    <t>Aston Carter</t>
  </si>
  <si>
    <t>Data Analytics</t>
  </si>
  <si>
    <t>['sql', 'sql server', 'excel']</t>
  </si>
  <si>
    <t>['databricks', 'azure']</t>
  </si>
  <si>
    <t>Jr Data Engineer</t>
  </si>
  <si>
    <t>Austria</t>
  </si>
  <si>
    <t>['powerpoint']</t>
  </si>
  <si>
    <t>Dulles, VA</t>
  </si>
  <si>
    <t>(USA) Data Engineer III</t>
  </si>
  <si>
    <t>Culver City, CA</t>
  </si>
  <si>
    <t>['python', 'aws', 'docker']</t>
  </si>
  <si>
    <t>Lead Data Engineer - Remote</t>
  </si>
  <si>
    <t>Bangladesh</t>
  </si>
  <si>
    <t>Anaheim, CA</t>
  </si>
  <si>
    <t>Spring, TX</t>
  </si>
  <si>
    <t>Capgemini</t>
  </si>
  <si>
    <t>Menomonee Falls, WI</t>
  </si>
  <si>
    <t>Denton, TX</t>
  </si>
  <si>
    <t>Senior Data Scientist - Full-time / Part-time</t>
  </si>
  <si>
    <t>SAP Data Analyst</t>
  </si>
  <si>
    <t>Ford Motor Company</t>
  </si>
  <si>
    <t>Senior Business Intelligence Engineer</t>
  </si>
  <si>
    <t>Cambodia</t>
  </si>
  <si>
    <t>HEINEKEN</t>
  </si>
  <si>
    <t>['sheets']</t>
  </si>
  <si>
    <t>Square</t>
  </si>
  <si>
    <t>Pasadena, CA</t>
  </si>
  <si>
    <t>Elk Grove Village, IL</t>
  </si>
  <si>
    <t>['sas', 'sas', 'r', 'python']</t>
  </si>
  <si>
    <t>Amherst, MA</t>
  </si>
  <si>
    <t>['python', 'c++', 'linux']</t>
  </si>
  <si>
    <t>Winston-Salem, NC</t>
  </si>
  <si>
    <t>Data Engineer Python</t>
  </si>
  <si>
    <t>Gurugram, Haryana, India</t>
  </si>
  <si>
    <t>AiDash</t>
  </si>
  <si>
    <t>Chelsea, MA</t>
  </si>
  <si>
    <t>Epicor</t>
  </si>
  <si>
    <t>Snap Inc.</t>
  </si>
  <si>
    <t>['sql', 'python', 'r', 'c', 'express']</t>
  </si>
  <si>
    <t>Carrollton, TX</t>
  </si>
  <si>
    <t>System Soft Technologies</t>
  </si>
  <si>
    <t>Naval Nuclear Laboratory</t>
  </si>
  <si>
    <t>['python', 'r', 'tableau']</t>
  </si>
  <si>
    <t>Czechia</t>
  </si>
  <si>
    <t>['python', 'pyspark']</t>
  </si>
  <si>
    <t>Stamford, CT</t>
  </si>
  <si>
    <t>Norman, OK</t>
  </si>
  <si>
    <t>Lead Data Analyst</t>
  </si>
  <si>
    <t>Summit, NJ</t>
  </si>
  <si>
    <t>Brea, CA</t>
  </si>
  <si>
    <t>ByteDance</t>
  </si>
  <si>
    <t>Juno Beach, FL</t>
  </si>
  <si>
    <t>Longview, TX</t>
  </si>
  <si>
    <t>Data Specialist</t>
  </si>
  <si>
    <t>Rutherford, NJ</t>
  </si>
  <si>
    <t>Bolingbrook, IL</t>
  </si>
  <si>
    <t>Storm2</t>
  </si>
  <si>
    <t>['python', 'sql', 'dynamodb', 'aws', 'redshift']</t>
  </si>
  <si>
    <t>['sql', 'snowflake', 'aws', 'tableau']</t>
  </si>
  <si>
    <t>The Computer Merchant, LTD.</t>
  </si>
  <si>
    <t>Brookfield, WI</t>
  </si>
  <si>
    <t>Nesco Resource</t>
  </si>
  <si>
    <t>Middleton, WI</t>
  </si>
  <si>
    <t>['sql', 'cognos']</t>
  </si>
  <si>
    <t>NLP Data Scientist</t>
  </si>
  <si>
    <t>['python', 'sql', 'excel', 'tableau']</t>
  </si>
  <si>
    <t>Dropbox</t>
  </si>
  <si>
    <t>Fort Mill, SC</t>
  </si>
  <si>
    <t>Congo, Democratic Republic of the</t>
  </si>
  <si>
    <t>IQVIA</t>
  </si>
  <si>
    <t>['python', 'snowflake', 'aws']</t>
  </si>
  <si>
    <t>Dantech Corporation Inc</t>
  </si>
  <si>
    <t>['sql', 'python', 'looker', 'tableau']</t>
  </si>
  <si>
    <t>['sql', 'python', 'snowflake', 'aws']</t>
  </si>
  <si>
    <t>Draper, UT</t>
  </si>
  <si>
    <t>Liberty Mutual Insurance</t>
  </si>
  <si>
    <t>San Bruno, CA</t>
  </si>
  <si>
    <t>Kazakhstan</t>
  </si>
  <si>
    <t>['sql', 'oracle', 'power bi']</t>
  </si>
  <si>
    <t>Hurlburt Field, FL</t>
  </si>
  <si>
    <t>['python', 'sql', 'bigquery', 'excel', 'tableau']</t>
  </si>
  <si>
    <t>['sql', 'express']</t>
  </si>
  <si>
    <t>['word']</t>
  </si>
  <si>
    <t>['confluence', 'jira']</t>
  </si>
  <si>
    <t>Mt Laurel Township, NJ</t>
  </si>
  <si>
    <t>Experis</t>
  </si>
  <si>
    <t>US Tech Solutions</t>
  </si>
  <si>
    <t>['sql', 'aws']</t>
  </si>
  <si>
    <t>Data Analyst II - Now Hiring</t>
  </si>
  <si>
    <t>Bayer</t>
  </si>
  <si>
    <t>Honolulu, HI</t>
  </si>
  <si>
    <t>Volt</t>
  </si>
  <si>
    <t>Milford, CT</t>
  </si>
  <si>
    <t>DNV</t>
  </si>
  <si>
    <t>Snowflake Data Engineer</t>
  </si>
  <si>
    <t>United States Army</t>
  </si>
  <si>
    <t>Wells Fargo</t>
  </si>
  <si>
    <t>Metasys Technologies</t>
  </si>
  <si>
    <t>['python', 'sql', 'nosql', 'aws']</t>
  </si>
  <si>
    <t>['python', 'gcp']</t>
  </si>
  <si>
    <t>Memphis, TN</t>
  </si>
  <si>
    <t>['sql', 'azure', 'jira']</t>
  </si>
  <si>
    <t>Data Scientist - Part-time</t>
  </si>
  <si>
    <t>Jackson, MS</t>
  </si>
  <si>
    <t>['sas', 'sas', 'sql', 'r', 'python']</t>
  </si>
  <si>
    <t>Amazon.com Services LLC</t>
  </si>
  <si>
    <t>Harrisburg, PA</t>
  </si>
  <si>
    <t>A-Line Staffing Solutions</t>
  </si>
  <si>
    <t>Databricks Data Engineer</t>
  </si>
  <si>
    <t>Senior IT Data Analyst</t>
  </si>
  <si>
    <t>['sql', 'python', 'pyspark']</t>
  </si>
  <si>
    <t>U.S. Bank</t>
  </si>
  <si>
    <t>Redondo Beach, CA</t>
  </si>
  <si>
    <t>Mission Viejo, CA</t>
  </si>
  <si>
    <t>['sql', 'python', 'sql server', 'snowflake', 'ssis']</t>
  </si>
  <si>
    <t>American Psychiatric Association</t>
  </si>
  <si>
    <t>Data Engineer - Remote</t>
  </si>
  <si>
    <t>Applicantz</t>
  </si>
  <si>
    <t>['python', 'aws', 'airflow', 'spark']</t>
  </si>
  <si>
    <t>Decatur, GA</t>
  </si>
  <si>
    <t>STAND 8</t>
  </si>
  <si>
    <t>Amazon</t>
  </si>
  <si>
    <t>Aspen Dental</t>
  </si>
  <si>
    <t>Data Analyst - Full-time / Part-time</t>
  </si>
  <si>
    <t>Disney Direct to Consumer</t>
  </si>
  <si>
    <t>Etsy</t>
  </si>
  <si>
    <t>TekWissen ®</t>
  </si>
  <si>
    <t>Data Analytics Consultant</t>
  </si>
  <si>
    <t>Fort Meade, FL</t>
  </si>
  <si>
    <t>['python', 'sql', 'aws', 'pandas', 'airflow']</t>
  </si>
  <si>
    <t>Virginia</t>
  </si>
  <si>
    <t>Overland Park, KS</t>
  </si>
  <si>
    <t>['python', 'aws', 'tensorflow', 'pytorch']</t>
  </si>
  <si>
    <t>Carta</t>
  </si>
  <si>
    <t>['elasticsearch']</t>
  </si>
  <si>
    <t>National Grid</t>
  </si>
  <si>
    <t>InVitro Cell Research, LLC</t>
  </si>
  <si>
    <t>Tier4 Group</t>
  </si>
  <si>
    <t>Chile</t>
  </si>
  <si>
    <t>Data Scientist, Senior</t>
  </si>
  <si>
    <t>Investment Data Analyst</t>
  </si>
  <si>
    <t>New Providence, NJ</t>
  </si>
  <si>
    <t>Modis</t>
  </si>
  <si>
    <t>Entry Level Business/Data Analyst</t>
  </si>
  <si>
    <t>Asta CRS Inc.</t>
  </si>
  <si>
    <t>['python', 'nosql']</t>
  </si>
  <si>
    <t>New Zealand</t>
  </si>
  <si>
    <t>['python', 'sql', 'power bi']</t>
  </si>
  <si>
    <t>Crypto.com</t>
  </si>
  <si>
    <t>Tuscaloosa, AL</t>
  </si>
  <si>
    <t>University of Alabama</t>
  </si>
  <si>
    <t>Teacher Retirement System of Texas</t>
  </si>
  <si>
    <t>JFC Global</t>
  </si>
  <si>
    <t>LeadStack Inc.</t>
  </si>
  <si>
    <t>['sql', 'azure', 'databricks', 'spark']</t>
  </si>
  <si>
    <t>['sql', 'python', 'java', 'scala', 'aws', 'redshift']</t>
  </si>
  <si>
    <t>Senior Cloud Data Engineer</t>
  </si>
  <si>
    <t>Cottonwood Heights, UT</t>
  </si>
  <si>
    <t>Georgetown, TX</t>
  </si>
  <si>
    <t>SiteOps Data Center Capacity Engineer</t>
  </si>
  <si>
    <t>['linux']</t>
  </si>
  <si>
    <t>['zoom']</t>
  </si>
  <si>
    <t>Data Engineer/ Analyst</t>
  </si>
  <si>
    <t>AppleOne</t>
  </si>
  <si>
    <t>"Data Engineer"</t>
  </si>
  <si>
    <t>Rosemont, IL</t>
  </si>
  <si>
    <t>Cameroon</t>
  </si>
  <si>
    <t>Anchorage, AK</t>
  </si>
  <si>
    <t>Data Analyst III</t>
  </si>
  <si>
    <t>SGS Consulting</t>
  </si>
  <si>
    <t>Cygnus Professionals Inc.</t>
  </si>
  <si>
    <t>Remote Data Scientist</t>
  </si>
  <si>
    <t>['swift', 'python']</t>
  </si>
  <si>
    <t>['python', 'excel']</t>
  </si>
  <si>
    <t>Database Analyst</t>
  </si>
  <si>
    <t>St. Petersburg, FL</t>
  </si>
  <si>
    <t>CEI</t>
  </si>
  <si>
    <t>Grubhub</t>
  </si>
  <si>
    <t>['sql', 'nosql']</t>
  </si>
  <si>
    <t>Baton Rouge, LA</t>
  </si>
  <si>
    <t>Data Engineering Lead</t>
  </si>
  <si>
    <t>Senior Business Intelligence Analyst</t>
  </si>
  <si>
    <t>Oak Park, IL</t>
  </si>
  <si>
    <t>Network/Data Engineer</t>
  </si>
  <si>
    <t>Associates Systems LLC</t>
  </si>
  <si>
    <t>['python', 'sql', 'go', 'c++']</t>
  </si>
  <si>
    <t>Teamware Solutions (quantum leap consulting).</t>
  </si>
  <si>
    <t>Teladoc Health</t>
  </si>
  <si>
    <t>['go', 'r', 'python', 'sql', 'tableau', 'looker']</t>
  </si>
  <si>
    <t>Newark, DE</t>
  </si>
  <si>
    <t>Flexton Inc.</t>
  </si>
  <si>
    <t>['sql', 'sql server', 'db2', 'oracle']</t>
  </si>
  <si>
    <t>Manila, Metro Manila, Philippines</t>
  </si>
  <si>
    <t>['sql', 'aws', 'azure', 'ssis']</t>
  </si>
  <si>
    <t>['tableau', 'power bi', 'excel']</t>
  </si>
  <si>
    <t>Clinical Data Analyst</t>
  </si>
  <si>
    <t>Puerto Rico</t>
  </si>
  <si>
    <t>Associate Data Analyst</t>
  </si>
  <si>
    <t>PECK SLIP, NY</t>
  </si>
  <si>
    <t>Edward Jones</t>
  </si>
  <si>
    <t>Senior Data Scientist, Analytics</t>
  </si>
  <si>
    <t>Discord</t>
  </si>
  <si>
    <t>['sql', 'bigquery', 'tableau', 'looker']</t>
  </si>
  <si>
    <t>Sr. Data Analyst</t>
  </si>
  <si>
    <t>Amsterdam, Netherlands</t>
  </si>
  <si>
    <t>['azure', 'databricks']</t>
  </si>
  <si>
    <t>Sr Manager, Data Science</t>
  </si>
  <si>
    <t>['sas', 'sas', 'python', 'r']</t>
  </si>
  <si>
    <t>Data Analyst Jobs</t>
  </si>
  <si>
    <t>NYC Health + Hospitals</t>
  </si>
  <si>
    <t>84.51</t>
  </si>
  <si>
    <t>MMD Services</t>
  </si>
  <si>
    <t>Doral, FL</t>
  </si>
  <si>
    <t>Port Washington, NY</t>
  </si>
  <si>
    <t>Kiss Products, Inc.</t>
  </si>
  <si>
    <t>Lyft</t>
  </si>
  <si>
    <t>['python', 'r', 'sql', 'bigquery']</t>
  </si>
  <si>
    <t>Pakistan</t>
  </si>
  <si>
    <t>Business Intelligence Data Analyst</t>
  </si>
  <si>
    <t>Nashville, TN</t>
  </si>
  <si>
    <t>Guadalajara, Jalisco, Mexico</t>
  </si>
  <si>
    <t>Senior Analytics Engineer</t>
  </si>
  <si>
    <t>['sql', 'vba', 'alteryx', 'ssis']</t>
  </si>
  <si>
    <t>Citizens Bank</t>
  </si>
  <si>
    <t>Fidelity Investments</t>
  </si>
  <si>
    <t>Senior Big Data Engineer</t>
  </si>
  <si>
    <t>Urbandale, IA</t>
  </si>
  <si>
    <t>Oakbrook Terrace, IL</t>
  </si>
  <si>
    <t>Islamabad, Pakistan</t>
  </si>
  <si>
    <t>NorthBay Solutions</t>
  </si>
  <si>
    <t>['python', 'sql', 'gcp', 'bigquery', 'airflow']</t>
  </si>
  <si>
    <t>['gcp']</t>
  </si>
  <si>
    <t>HR Admin</t>
  </si>
  <si>
    <t>Equiliem</t>
  </si>
  <si>
    <t>Data Engineer (Azure)</t>
  </si>
  <si>
    <t>Data Engineer (Hybrid)</t>
  </si>
  <si>
    <t>Data Science Engineer</t>
  </si>
  <si>
    <t>Everett, WA</t>
  </si>
  <si>
    <t>Cognizant</t>
  </si>
  <si>
    <t>Staff Data Analyst</t>
  </si>
  <si>
    <t>San Juan, Puerto Rico</t>
  </si>
  <si>
    <t>Camden, NJ</t>
  </si>
  <si>
    <t>Instagram</t>
  </si>
  <si>
    <t>Data Engineer, Business Intelligence</t>
  </si>
  <si>
    <t>['qlik']</t>
  </si>
  <si>
    <t>Mid Data Engineer</t>
  </si>
  <si>
    <t>['sql', 'excel', 'power bi']</t>
  </si>
  <si>
    <t>HCLTech</t>
  </si>
  <si>
    <t>ERM</t>
  </si>
  <si>
    <t>Sales Data Analyst</t>
  </si>
  <si>
    <t>EPITEC</t>
  </si>
  <si>
    <t>AI Data Engineer</t>
  </si>
  <si>
    <t>['sql', 'python', 'r', 'tableau', 'power bi']</t>
  </si>
  <si>
    <t>['power bi', 'dax']</t>
  </si>
  <si>
    <t>Data Engineer (Python)</t>
  </si>
  <si>
    <t>Mphasis</t>
  </si>
  <si>
    <t>['sql', 'bigquery', 'tableau']</t>
  </si>
  <si>
    <t>Hexaware Technologies</t>
  </si>
  <si>
    <t>['sql', 'python', 'databricks', 'pyspark']</t>
  </si>
  <si>
    <t>['sql', 'sas', 'sas', 'excel']</t>
  </si>
  <si>
    <t>Sri Lanka</t>
  </si>
  <si>
    <t>Adaptive Solutions Group</t>
  </si>
  <si>
    <t>Alliant Insurance Services</t>
  </si>
  <si>
    <t>['tableau']</t>
  </si>
  <si>
    <t>Needham, MA</t>
  </si>
  <si>
    <t>Tustin, CA</t>
  </si>
  <si>
    <t>New American Funding</t>
  </si>
  <si>
    <t>Waukesha, WI</t>
  </si>
  <si>
    <t>IHG</t>
  </si>
  <si>
    <t>Beverly Hills, CA</t>
  </si>
  <si>
    <t>['sql', 'excel', 'power bi', 'tableau']</t>
  </si>
  <si>
    <t>Agoura Hills, CA</t>
  </si>
  <si>
    <t>['python', 'r', 'sql', 'tableau', 'power bi']</t>
  </si>
  <si>
    <t>WestRock</t>
  </si>
  <si>
    <t>Newport Beach, CA</t>
  </si>
  <si>
    <t>Data Science Analyst</t>
  </si>
  <si>
    <t>['azure', 'power bi']</t>
  </si>
  <si>
    <t>Lead Machine Learning Engineer</t>
  </si>
  <si>
    <t>['sql', 'excel', 'tableau', 'power bi']</t>
  </si>
  <si>
    <t>Huntington National Bank</t>
  </si>
  <si>
    <t>Shelton, CT</t>
  </si>
  <si>
    <t>84.51°</t>
  </si>
  <si>
    <t>Dahlgren, VA</t>
  </si>
  <si>
    <t>Albania</t>
  </si>
  <si>
    <t>Liberty Mutual</t>
  </si>
  <si>
    <t>UC San Diego</t>
  </si>
  <si>
    <t>Sandy Springs, GA</t>
  </si>
  <si>
    <t>Miramar, FL</t>
  </si>
  <si>
    <t>Buffalo Grove, IL</t>
  </si>
  <si>
    <t>['python', 'aws', 'azure']</t>
  </si>
  <si>
    <t>Booz Allen</t>
  </si>
  <si>
    <t>['python', 'snowflake', 'airflow']</t>
  </si>
  <si>
    <t>Tarrytown, NY</t>
  </si>
  <si>
    <t>Columbia University</t>
  </si>
  <si>
    <t>Auburn Hills, MI</t>
  </si>
  <si>
    <t>Hayward, CA</t>
  </si>
  <si>
    <t>College Station, TX</t>
  </si>
  <si>
    <t>AI/ML Data Scientist</t>
  </si>
  <si>
    <t>Carnegie, PA</t>
  </si>
  <si>
    <t>Hazelwood, MO</t>
  </si>
  <si>
    <t>Ames, IA</t>
  </si>
  <si>
    <t>Pensacola, FL</t>
  </si>
  <si>
    <t>Norcross, GA</t>
  </si>
  <si>
    <t>['c', 'sap']</t>
  </si>
  <si>
    <t>New York State Department of Health</t>
  </si>
  <si>
    <t>Peachtree Corners, GA</t>
  </si>
  <si>
    <t>Rose International</t>
  </si>
  <si>
    <t>Sacramento, CA</t>
  </si>
  <si>
    <t>Workoo Technologies</t>
  </si>
  <si>
    <t>Energy Solutions</t>
  </si>
  <si>
    <t>['python', 'sql', 'aws', 'redshift', 'tableau', 'looker']</t>
  </si>
  <si>
    <t>Microsoft</t>
  </si>
  <si>
    <t>State Street</t>
  </si>
  <si>
    <t>Western Governors University</t>
  </si>
  <si>
    <t>Allentown, PA</t>
  </si>
  <si>
    <t>['sql', 'python', 'aws', 'redshift']</t>
  </si>
  <si>
    <t>Incubation Systems Private Limited</t>
  </si>
  <si>
    <t>Manager, Data Science</t>
  </si>
  <si>
    <t>Target</t>
  </si>
  <si>
    <t>J&amp;J Family of Companies</t>
  </si>
  <si>
    <t>Zimbabwe</t>
  </si>
  <si>
    <t>['oracle', 'sap', 'excel']</t>
  </si>
  <si>
    <t>Info Way Solutions</t>
  </si>
  <si>
    <t>['word', 'excel']</t>
  </si>
  <si>
    <t>Cherryville, NC</t>
  </si>
  <si>
    <t>Thermo King Chesapeake</t>
  </si>
  <si>
    <t>['sql', 'aws', 'redshift']</t>
  </si>
  <si>
    <t>Business Data Analyst - Now Hiring</t>
  </si>
  <si>
    <t>Henderson, NV</t>
  </si>
  <si>
    <t>['python', 'matlab']</t>
  </si>
  <si>
    <t>KYYBA</t>
  </si>
  <si>
    <t>TRESUME</t>
  </si>
  <si>
    <t>DeepRec.ai</t>
  </si>
  <si>
    <t>Lead Data Science Engineer</t>
  </si>
  <si>
    <t>Boise, ID</t>
  </si>
  <si>
    <t>WhiteCap Search</t>
  </si>
  <si>
    <t>['python', 'aws', 'pyspark']</t>
  </si>
  <si>
    <t>The Cigna Group</t>
  </si>
  <si>
    <t>['tableau', 'flow']</t>
  </si>
  <si>
    <t>Dubai - United Arab Emirates</t>
  </si>
  <si>
    <t>United Arab Emirates</t>
  </si>
  <si>
    <t>Open Systems Technologies</t>
  </si>
  <si>
    <t>Calabasas, CA</t>
  </si>
  <si>
    <t>['sql', 'bigquery']</t>
  </si>
  <si>
    <t>ZoomInfo</t>
  </si>
  <si>
    <t>TalentBurst, Inc.</t>
  </si>
  <si>
    <t>Bridgewater, NJ</t>
  </si>
  <si>
    <t>Florida</t>
  </si>
  <si>
    <t>Baptist Health South Florida</t>
  </si>
  <si>
    <t>American Century Investments</t>
  </si>
  <si>
    <t>FanDuel</t>
  </si>
  <si>
    <t>['c', 'c++', 'python', 'snowflake', 'spark', 'kubernetes']</t>
  </si>
  <si>
    <t>Kolkata, West Bengal, India</t>
  </si>
  <si>
    <t>Suitland-Silver Hill, MD</t>
  </si>
  <si>
    <t>['scala', 'java', 'shell', 'perl', 'python', 'c++', 'spark', 'hadoop']</t>
  </si>
  <si>
    <t>Senior Data Scientist - Now Hiring</t>
  </si>
  <si>
    <t>Waymo</t>
  </si>
  <si>
    <t>Department of the Air Force - Agency Wide</t>
  </si>
  <si>
    <t>Lead, Data Engineer</t>
  </si>
  <si>
    <t>['python', 'sql', 'r']</t>
  </si>
  <si>
    <t>Confidential</t>
  </si>
  <si>
    <t>Data Scientist Manager</t>
  </si>
  <si>
    <t>Salisbury, MD</t>
  </si>
  <si>
    <t>['power bi', 'tableau', 'qlik']</t>
  </si>
  <si>
    <t>Piscataway, NJ</t>
  </si>
  <si>
    <t>Colgate-Palmolive</t>
  </si>
  <si>
    <t>BNY Mellon</t>
  </si>
  <si>
    <t>Datadog</t>
  </si>
  <si>
    <t>['scala', 'python', 'spark']</t>
  </si>
  <si>
    <t>U.S. Virgin Islands</t>
  </si>
  <si>
    <t>Sunrise, FL</t>
  </si>
  <si>
    <t>Synchrony</t>
  </si>
  <si>
    <t>Lone Tree, CO</t>
  </si>
  <si>
    <t>KellyMitchell Group</t>
  </si>
  <si>
    <t>Centers for Disease Control and Prevention</t>
  </si>
  <si>
    <t>Remote</t>
  </si>
  <si>
    <t>Brains Workgroup, Inc.</t>
  </si>
  <si>
    <t>['sql', 'python', 'java']</t>
  </si>
  <si>
    <t>UBS</t>
  </si>
  <si>
    <t>Expedia Group, Inc.</t>
  </si>
  <si>
    <t>West Hollywood, CA</t>
  </si>
  <si>
    <t>Highspot</t>
  </si>
  <si>
    <t>Confidential Jobs</t>
  </si>
  <si>
    <t>Paragon IT Professionals</t>
  </si>
  <si>
    <t>['go', 'sql', 'oracle']</t>
  </si>
  <si>
    <t>Boca Raton, FL</t>
  </si>
  <si>
    <t>Ztek Consulting</t>
  </si>
  <si>
    <t>HP</t>
  </si>
  <si>
    <t>Brighton, CO</t>
  </si>
  <si>
    <t>Amman, Jordan</t>
  </si>
  <si>
    <t>Jordan</t>
  </si>
  <si>
    <t>['python', 'sql', 'java']</t>
  </si>
  <si>
    <t>Snowflake Data Engineer — Sr</t>
  </si>
  <si>
    <t>Intellibus</t>
  </si>
  <si>
    <t>BI/Data Analyst</t>
  </si>
  <si>
    <t>Sarasota, FL</t>
  </si>
  <si>
    <t>['aws', 'redshift']</t>
  </si>
  <si>
    <t>Recruiting From Scratch</t>
  </si>
  <si>
    <t>Data Analyst I</t>
  </si>
  <si>
    <t>['aws', 'redshift', 'snowflake']</t>
  </si>
  <si>
    <t>Senior Business Data Analyst</t>
  </si>
  <si>
    <t>Senior Data Operations Analyst</t>
  </si>
  <si>
    <t>Prague, Czechia</t>
  </si>
  <si>
    <t>Expedia Group</t>
  </si>
  <si>
    <t>Warner Bros. Discovery</t>
  </si>
  <si>
    <t>Brisbane, CA</t>
  </si>
  <si>
    <t>Career Movement</t>
  </si>
  <si>
    <t>['sql', 'sql server', 'visio']</t>
  </si>
  <si>
    <t>Trusted Tech Team</t>
  </si>
  <si>
    <t>La Jolla, CA</t>
  </si>
  <si>
    <t>Salesforce</t>
  </si>
  <si>
    <t>['python', 'aws', 'databricks']</t>
  </si>
  <si>
    <t>['r', 'excel', 'powerpoint']</t>
  </si>
  <si>
    <t>Data Warehouse Engineer</t>
  </si>
  <si>
    <t>['sql', 'azure', 'ssis']</t>
  </si>
  <si>
    <t>PNC Financial Services Group</t>
  </si>
  <si>
    <t>Fort Wayne, IN</t>
  </si>
  <si>
    <t>Garden Grove, CA</t>
  </si>
  <si>
    <t>Data &amp; Reporting Analyst</t>
  </si>
  <si>
    <t>Onward Search</t>
  </si>
  <si>
    <t>Wichita Falls, TX</t>
  </si>
  <si>
    <t>['python', 'azure', 'git']</t>
  </si>
  <si>
    <t>Sr. Azure Data Engineer</t>
  </si>
  <si>
    <t>Warren, NJ</t>
  </si>
  <si>
    <t>['sql', 'python', 'jira']</t>
  </si>
  <si>
    <t>The Judge Group</t>
  </si>
  <si>
    <t>Lightspeed Commerce</t>
  </si>
  <si>
    <t>['gdpr']</t>
  </si>
  <si>
    <t>Edwards Lifesciences</t>
  </si>
  <si>
    <t>AQUA Information Systems, Inc.</t>
  </si>
  <si>
    <t>Belarus</t>
  </si>
  <si>
    <t>Littleton, CO</t>
  </si>
  <si>
    <t>['sql', 'flow']</t>
  </si>
  <si>
    <t>['express']</t>
  </si>
  <si>
    <t>['bigquery', 'looker']</t>
  </si>
  <si>
    <t>ConnectOS</t>
  </si>
  <si>
    <t>Arizona</t>
  </si>
  <si>
    <t>['sql', 'python', 'airflow']</t>
  </si>
  <si>
    <t>WEX</t>
  </si>
  <si>
    <t>Solar Landscape</t>
  </si>
  <si>
    <t>Pearson</t>
  </si>
  <si>
    <t>Joliet, IL</t>
  </si>
  <si>
    <t>Stelvio Group</t>
  </si>
  <si>
    <t>Florence, SC</t>
  </si>
  <si>
    <t>Skanska</t>
  </si>
  <si>
    <t>Kenosha, WI</t>
  </si>
  <si>
    <t>Intellisoft Technologies</t>
  </si>
  <si>
    <t>['python', 'sql', 'aws', 'tableau', 'power bi']</t>
  </si>
  <si>
    <t>Principal, Data Engineer</t>
  </si>
  <si>
    <t>['scala', 'golang', 'c#', 'ruby', 'ruby', 'spark', 'kafka', 'looker']</t>
  </si>
  <si>
    <t>North Las Vegas, NV</t>
  </si>
  <si>
    <t>['java', 'scala', 'spark']</t>
  </si>
  <si>
    <t>['python', 'sql', 'excel']</t>
  </si>
  <si>
    <t>Senior Reporting Analyst</t>
  </si>
  <si>
    <t>['sql', 'looker', 'tableau', 'power bi']</t>
  </si>
  <si>
    <t>['python', 'r', 'sql', 'snowflake', 'tableau']</t>
  </si>
  <si>
    <t>Data Governance Analyst</t>
  </si>
  <si>
    <t>Senior Data Analyst (Hybrid)</t>
  </si>
  <si>
    <t>Tempe, AZ</t>
  </si>
  <si>
    <t>['python', 'scala', 'sql', 'aws', 'spark', 'terraform', 'gitlab']</t>
  </si>
  <si>
    <t>Global Channel Management, Inc.</t>
  </si>
  <si>
    <t>Mastercard</t>
  </si>
  <si>
    <t>['python', 'sql', 'snowflake', 'docker', 'kubernetes']</t>
  </si>
  <si>
    <t>Healthcare Data Engineer</t>
  </si>
  <si>
    <t>Staff Analytics Engineer</t>
  </si>
  <si>
    <t>MongoDB</t>
  </si>
  <si>
    <t>['sql', 'python', 'c']</t>
  </si>
  <si>
    <t>Owings Mills, MD</t>
  </si>
  <si>
    <t>T. Rowe Price</t>
  </si>
  <si>
    <t>Senior Software Engineer, Data</t>
  </si>
  <si>
    <t>Gainesville, FL</t>
  </si>
  <si>
    <t>Production Data Analyst</t>
  </si>
  <si>
    <t>St Peters, MO</t>
  </si>
  <si>
    <t>Calculated Hire</t>
  </si>
  <si>
    <t>['r', 'python', 'power bi']</t>
  </si>
  <si>
    <t>['sheets', 'excel']</t>
  </si>
  <si>
    <t>['aws', 'snowflake']</t>
  </si>
  <si>
    <t>Data Analyst IV</t>
  </si>
  <si>
    <t>StubHub</t>
  </si>
  <si>
    <t>The Phoenix Group</t>
  </si>
  <si>
    <t>BI Developer</t>
  </si>
  <si>
    <t>Mauritius</t>
  </si>
  <si>
    <t>Ocorian</t>
  </si>
  <si>
    <t>Iowa</t>
  </si>
  <si>
    <t>TeamSoft</t>
  </si>
  <si>
    <t>BOLD</t>
  </si>
  <si>
    <t>['sql', 'tableau', 'looker']</t>
  </si>
  <si>
    <t>['c#']</t>
  </si>
  <si>
    <t>Senior AI Engineer</t>
  </si>
  <si>
    <t>Oscar Health</t>
  </si>
  <si>
    <t>BankUnited</t>
  </si>
  <si>
    <t>['splunk']</t>
  </si>
  <si>
    <t>CNA Insurance</t>
  </si>
  <si>
    <t>Senior Staff Data Engineer</t>
  </si>
  <si>
    <t>['sql', 'word']</t>
  </si>
  <si>
    <t>Wellesley, MA</t>
  </si>
  <si>
    <t>T-Mobile</t>
  </si>
  <si>
    <t>Altos Labs</t>
  </si>
  <si>
    <t>University of Florida</t>
  </si>
  <si>
    <t>Data Engineer Lead</t>
  </si>
  <si>
    <t>The Fountain Group</t>
  </si>
  <si>
    <t>OpTech</t>
  </si>
  <si>
    <t>Emeryville, CA</t>
  </si>
  <si>
    <t>Skill Demand</t>
  </si>
  <si>
    <t>Senior Financial Data Analyst</t>
  </si>
  <si>
    <t>SAS Data Analyst</t>
  </si>
  <si>
    <t>Blue Bell, PA</t>
  </si>
  <si>
    <t>Talint</t>
  </si>
  <si>
    <t>Lorven Technologies</t>
  </si>
  <si>
    <t>Bloomberg</t>
  </si>
  <si>
    <t>Carmel, IN</t>
  </si>
  <si>
    <t>Minnetonka, MN</t>
  </si>
  <si>
    <t>Customer Master Data Analyst</t>
  </si>
  <si>
    <t>Capgemini Engineering</t>
  </si>
  <si>
    <t>['sql', 'python', 'gcp']</t>
  </si>
  <si>
    <t>Chandler, AZ</t>
  </si>
  <si>
    <t>Tandym Group</t>
  </si>
  <si>
    <t>Systems Analyst</t>
  </si>
  <si>
    <t>Principal Data Analyst</t>
  </si>
  <si>
    <t>Research Data Scientist</t>
  </si>
  <si>
    <t>Data Engineer - AWS</t>
  </si>
  <si>
    <t>Westerville, OH</t>
  </si>
  <si>
    <t>Altamonte Springs, FL</t>
  </si>
  <si>
    <t>Burlingame, CA</t>
  </si>
  <si>
    <t>BI Analyst</t>
  </si>
  <si>
    <t>Nedbank</t>
  </si>
  <si>
    <t>Senior Data Analyst - Now Hiring</t>
  </si>
  <si>
    <t>S&amp;C Electric Company</t>
  </si>
  <si>
    <t>Bedminster, NJ</t>
  </si>
  <si>
    <t>['oracle', 'excel']</t>
  </si>
  <si>
    <t>Sustainability Data Analyst</t>
  </si>
  <si>
    <t>Belgrade, Serbia</t>
  </si>
  <si>
    <t>Senior Data Engineering Manager</t>
  </si>
  <si>
    <t>Genpact</t>
  </si>
  <si>
    <t>University of South Carolina</t>
  </si>
  <si>
    <t>Schertz, TX</t>
  </si>
  <si>
    <t>['r', 'python', 'sas', 'sas', 'sql']</t>
  </si>
  <si>
    <t>Eden Prairie, MN</t>
  </si>
  <si>
    <t>Data Analyst, Clinical Informatics</t>
  </si>
  <si>
    <t>['sql', 'r', 'python', 'excel', 'sheets', 'spreadsheet']</t>
  </si>
  <si>
    <t>Chattanooga, TN</t>
  </si>
  <si>
    <t>Unum Group</t>
  </si>
  <si>
    <t>Ohio, IL</t>
  </si>
  <si>
    <t>['sql', 'excel', 'sheets']</t>
  </si>
  <si>
    <t>Analytic Recruiting Inc.</t>
  </si>
  <si>
    <t>['sas', 'sas', 'python', 'sql']</t>
  </si>
  <si>
    <t>['matlab', 'python']</t>
  </si>
  <si>
    <t>Genuine Parts Company</t>
  </si>
  <si>
    <t>The E Group</t>
  </si>
  <si>
    <t>['sql', 'aws', 'jira', 'confluence']</t>
  </si>
  <si>
    <t>Data Engineer - USDS</t>
  </si>
  <si>
    <t>Midrand, South Africa</t>
  </si>
  <si>
    <t>['sql', 'python', 'oracle']</t>
  </si>
  <si>
    <t>Des Plaines, IL</t>
  </si>
  <si>
    <t>['sql', 'databricks', 'excel']</t>
  </si>
  <si>
    <t>Seal Beach, CA</t>
  </si>
  <si>
    <t>Boeing</t>
  </si>
  <si>
    <t>EUROPEAN DYNAMICS</t>
  </si>
  <si>
    <t>Infosoft</t>
  </si>
  <si>
    <t>DAZN</t>
  </si>
  <si>
    <t>Game Data Analyst</t>
  </si>
  <si>
    <t>North Carolina</t>
  </si>
  <si>
    <t>Matlen Silver</t>
  </si>
  <si>
    <t>Smithfield, RI</t>
  </si>
  <si>
    <t>['gcp', 'aws']</t>
  </si>
  <si>
    <t>Dialpad</t>
  </si>
  <si>
    <t>Akraya, Inc.</t>
  </si>
  <si>
    <t>Topeka, KS</t>
  </si>
  <si>
    <t>Dothan, AL</t>
  </si>
  <si>
    <t>['sql', 'python', 'excel', 'tableau', 'power bi']</t>
  </si>
  <si>
    <t>['sql', 'python', 'r', 'power bi', 'tableau']</t>
  </si>
  <si>
    <t>['sql', 'excel', 'flow']</t>
  </si>
  <si>
    <t>Greenville, SC</t>
  </si>
  <si>
    <t>White Plains, NY</t>
  </si>
  <si>
    <t>Cybertec, Inc.</t>
  </si>
  <si>
    <t>['alteryx']</t>
  </si>
  <si>
    <t>['python', 'r', 'sql', 'tableau', 'power bi', 'excel']</t>
  </si>
  <si>
    <t>Senior Data Scientist II</t>
  </si>
  <si>
    <t>['github']</t>
  </si>
  <si>
    <t>Cushman &amp; Wakefield</t>
  </si>
  <si>
    <t>KORE1</t>
  </si>
  <si>
    <t>Data Reporting Analyst</t>
  </si>
  <si>
    <t>Daytona Beach, FL</t>
  </si>
  <si>
    <t>Marketing Analyst</t>
  </si>
  <si>
    <t>['snowflake', 'tableau']</t>
  </si>
  <si>
    <t>Maryland Heights, MO</t>
  </si>
  <si>
    <t>['sql', 'python', 'pandas']</t>
  </si>
  <si>
    <t>Makati, Metro Manila, Philippines</t>
  </si>
  <si>
    <t>Data Visualization Analyst</t>
  </si>
  <si>
    <t>Data Insights Analyst</t>
  </si>
  <si>
    <t>Sky Solutions LLC</t>
  </si>
  <si>
    <t>S&amp;P Global</t>
  </si>
  <si>
    <t>Long Island City, NY</t>
  </si>
  <si>
    <t>Sanford Health</t>
  </si>
  <si>
    <t>Illinois City, IL</t>
  </si>
  <si>
    <t>Data Analyst Internship</t>
  </si>
  <si>
    <t>['vba', 'sql', 'excel']</t>
  </si>
  <si>
    <t>East Hartford, CT</t>
  </si>
  <si>
    <t>Staffmark</t>
  </si>
  <si>
    <t>INSPYR Solutions</t>
  </si>
  <si>
    <t>Sr. Data Analyst - Now Hiring</t>
  </si>
  <si>
    <t>Data Engineering Consultant</t>
  </si>
  <si>
    <t>CGI</t>
  </si>
  <si>
    <t>Wall Township, NJ</t>
  </si>
  <si>
    <t>Recruiting from Scratch</t>
  </si>
  <si>
    <t>Travelers</t>
  </si>
  <si>
    <t>['sql', 'php', 'python', 'perl', 'express', 'tableau']</t>
  </si>
  <si>
    <t>OSF HealthCare</t>
  </si>
  <si>
    <t>Binance</t>
  </si>
  <si>
    <t>['sql', 'python', 'github']</t>
  </si>
  <si>
    <t>Lead Data Science Analyst</t>
  </si>
  <si>
    <t>Discover Financial Services</t>
  </si>
  <si>
    <t>Mondo</t>
  </si>
  <si>
    <t>Aberdeen, MD</t>
  </si>
  <si>
    <t>Power BI Data Analyst</t>
  </si>
  <si>
    <t>Lead Software Engineer</t>
  </si>
  <si>
    <t>Crossover</t>
  </si>
  <si>
    <t>Informatica Data Engineer</t>
  </si>
  <si>
    <t>Bronx, NY</t>
  </si>
  <si>
    <t>RedBalloon</t>
  </si>
  <si>
    <t>['power bi']</t>
  </si>
  <si>
    <t>Data Scientist / Senior Data Scientist, Analytics</t>
  </si>
  <si>
    <t>['sql', 'r', 'python', 'matlab', 'sas', 'sas', 'go', 'looker', 'tableau', 'excel']</t>
  </si>
  <si>
    <t>Mid-Level Data Analyst</t>
  </si>
  <si>
    <t>['sap', 'power bi']</t>
  </si>
  <si>
    <t>BI Data Engineer</t>
  </si>
  <si>
    <t>HII</t>
  </si>
  <si>
    <t>['sql', 'excel', 'word']</t>
  </si>
  <si>
    <t>King of Prussia, PA</t>
  </si>
  <si>
    <t>['sql', 'crystal']</t>
  </si>
  <si>
    <t>CGS Federal (Contact Government Services)</t>
  </si>
  <si>
    <t>['oracle', 'unix']</t>
  </si>
  <si>
    <t>USEReady</t>
  </si>
  <si>
    <t>Get It Recruit - Transportation</t>
  </si>
  <si>
    <t>Marketing Data Engineer</t>
  </si>
  <si>
    <t>Enterprise Data Engineer</t>
  </si>
  <si>
    <t>['excel', 'sap']</t>
  </si>
  <si>
    <t>MphasiS Corporation USA</t>
  </si>
  <si>
    <t>['outlook']</t>
  </si>
  <si>
    <t>Research Analyst</t>
  </si>
  <si>
    <t>Gusto</t>
  </si>
  <si>
    <t>Risk Data Scientist</t>
  </si>
  <si>
    <t>Lake Mary, FL</t>
  </si>
  <si>
    <t>RIT Solutions, Inc.</t>
  </si>
  <si>
    <t>Mutual of Omaha</t>
  </si>
  <si>
    <t>Missouri</t>
  </si>
  <si>
    <t>Senior BI Analyst</t>
  </si>
  <si>
    <t>Department Of The Army</t>
  </si>
  <si>
    <t>IT Data Analyst</t>
  </si>
  <si>
    <t>Disney Entertainment &amp; ESPN Technology</t>
  </si>
  <si>
    <t>Data Quality Engineer</t>
  </si>
  <si>
    <t>['excel', 'spreadsheet']</t>
  </si>
  <si>
    <t>Fountain Valley, CA</t>
  </si>
  <si>
    <t>Weston, FL</t>
  </si>
  <si>
    <t>Salem, OR</t>
  </si>
  <si>
    <t>Lubbock, TX</t>
  </si>
  <si>
    <t>['sql', 'azure', 'aws']</t>
  </si>
  <si>
    <t>Harrisburg Area Community College</t>
  </si>
  <si>
    <t>['r', 'sas', 'sas', 'python', 'sql']</t>
  </si>
  <si>
    <t>Synergis</t>
  </si>
  <si>
    <t>['excel', 'tableau']</t>
  </si>
  <si>
    <t>Honeywell</t>
  </si>
  <si>
    <t>['oracle', 'sap']</t>
  </si>
  <si>
    <t>Business Data Analyst - Full-time / Part-time</t>
  </si>
  <si>
    <t>Burlington, MA</t>
  </si>
  <si>
    <t>Data Analyst Specialist</t>
  </si>
  <si>
    <t>Match Group</t>
  </si>
  <si>
    <t>Denmark</t>
  </si>
  <si>
    <t>Manhattan Beach, CA</t>
  </si>
  <si>
    <t>Company</t>
  </si>
  <si>
    <t>['python', 'excel', 'tableau']</t>
  </si>
  <si>
    <t>Moline, IL</t>
  </si>
  <si>
    <t>Current</t>
  </si>
  <si>
    <t>Data Operations Analyst</t>
  </si>
  <si>
    <t>['sql', 'python', 'go']</t>
  </si>
  <si>
    <t>Emory University</t>
  </si>
  <si>
    <t>Data Analytics Supervisor</t>
  </si>
  <si>
    <t>Data Scientists</t>
  </si>
  <si>
    <t>Columbia, MO</t>
  </si>
  <si>
    <t>Shelter Insurance</t>
  </si>
  <si>
    <t>Stefanini, Inc</t>
  </si>
  <si>
    <t>['sql', 'excel', 'ms access']</t>
  </si>
  <si>
    <t>Malta</t>
  </si>
  <si>
    <t>Software Data Engineer, Java</t>
  </si>
  <si>
    <t>Temecula, CA</t>
  </si>
  <si>
    <t>eNGINE</t>
  </si>
  <si>
    <t>Saratoga Springs, NY</t>
  </si>
  <si>
    <t>Snapchat</t>
  </si>
  <si>
    <t>['sql', 'snowflake', 'power bi']</t>
  </si>
  <si>
    <t>Latvia</t>
  </si>
  <si>
    <t>Spotify</t>
  </si>
  <si>
    <t>Bloom Energy</t>
  </si>
  <si>
    <t>Data Scientist/Analyst</t>
  </si>
  <si>
    <t>MCKESSON</t>
  </si>
  <si>
    <t>AWS Data Engineer - Now Hiring</t>
  </si>
  <si>
    <t>Senior Product Data Analyst</t>
  </si>
  <si>
    <t>Guardian Life</t>
  </si>
  <si>
    <t>Data Engineer (ETL)</t>
  </si>
  <si>
    <t>['assembly']</t>
  </si>
  <si>
    <t>['windows']</t>
  </si>
  <si>
    <t>AI Engineer</t>
  </si>
  <si>
    <t>Roswell, GA</t>
  </si>
  <si>
    <t>['sql', 'snowflake', 'databricks', 'tableau']</t>
  </si>
  <si>
    <t>Bethlehem, PA</t>
  </si>
  <si>
    <t>Guardian Life Insurance</t>
  </si>
  <si>
    <t>Junior Business Analyst</t>
  </si>
  <si>
    <t>['sql', 'azure', 'databricks']</t>
  </si>
  <si>
    <t>Kellton</t>
  </si>
  <si>
    <t>Senior Business Intelligence Developer</t>
  </si>
  <si>
    <t>TalentBurst, an Inc 5000 company</t>
  </si>
  <si>
    <t>McKesson</t>
  </si>
  <si>
    <t>Intel</t>
  </si>
  <si>
    <t>WALGREENS</t>
  </si>
  <si>
    <t>['sql', 'python', 'scala', 'azure', 'databricks']</t>
  </si>
  <si>
    <t>Vaco Technology</t>
  </si>
  <si>
    <t>['sql', 'power bi', 'flow']</t>
  </si>
  <si>
    <t>Data Scientist III</t>
  </si>
  <si>
    <t>Data and Analytics Analyst</t>
  </si>
  <si>
    <t>Merritt Island, FL</t>
  </si>
  <si>
    <t>EVONA</t>
  </si>
  <si>
    <t>Millennium</t>
  </si>
  <si>
    <t>Pierre, SD</t>
  </si>
  <si>
    <t>Oracle</t>
  </si>
  <si>
    <t>Golden, CO</t>
  </si>
  <si>
    <t>Lithuania</t>
  </si>
  <si>
    <t>['sharepoint', 'tableau']</t>
  </si>
  <si>
    <t>Data Engineer, Analytics</t>
  </si>
  <si>
    <t>Highlands Ranch, CO</t>
  </si>
  <si>
    <t>Ritchie Bros.</t>
  </si>
  <si>
    <t>Clermont, FL</t>
  </si>
  <si>
    <t>Director of Data Engineering</t>
  </si>
  <si>
    <t>Analytics Engineer II</t>
  </si>
  <si>
    <t>Dexian</t>
  </si>
  <si>
    <t>Synechron</t>
  </si>
  <si>
    <t>['sql', 't-sql', 'azure']</t>
  </si>
  <si>
    <t>Senior Manager, Data Engineering</t>
  </si>
  <si>
    <t>Staff Software Engineer</t>
  </si>
  <si>
    <t>Altimate AI</t>
  </si>
  <si>
    <t>Balch Springs, TX</t>
  </si>
  <si>
    <t>Ascensus</t>
  </si>
  <si>
    <t>['outlook', 'word', 'excel']</t>
  </si>
  <si>
    <t>Peru</t>
  </si>
  <si>
    <t>Riverwoods, IL</t>
  </si>
  <si>
    <t>Discover</t>
  </si>
  <si>
    <t>Anduril Industries</t>
  </si>
  <si>
    <t>Warehouse Data Analyst</t>
  </si>
  <si>
    <t>Pure Storage</t>
  </si>
  <si>
    <t>Rokt</t>
  </si>
  <si>
    <t>Tufts University</t>
  </si>
  <si>
    <t>Buckhead, GA</t>
  </si>
  <si>
    <t>Business Intelligence Engineer</t>
  </si>
  <si>
    <t>Ruggable</t>
  </si>
  <si>
    <t>Columbus, GA</t>
  </si>
  <si>
    <t>Hired by Matrix, Inc.</t>
  </si>
  <si>
    <t>Taco Bell</t>
  </si>
  <si>
    <t>Devens, MA</t>
  </si>
  <si>
    <t>Pyramid Consulting, Inc.</t>
  </si>
  <si>
    <t>['python', 'aws', 'docker', 'kubernetes']</t>
  </si>
  <si>
    <t>['sql', 'python', 'r', 'sas', 'sas', 'matlab']</t>
  </si>
  <si>
    <t>Ashland, KY</t>
  </si>
  <si>
    <t>Ecommerce Analyst</t>
  </si>
  <si>
    <t>ML OUTSOURCING SERVICES PRIVATE LIMITED</t>
  </si>
  <si>
    <t>['r', 'python', 'sql', 'tableau', 'looker']</t>
  </si>
  <si>
    <t>BCForward</t>
  </si>
  <si>
    <t>Commerce, CA</t>
  </si>
  <si>
    <t>Carrier</t>
  </si>
  <si>
    <t>Kennesaw, GA</t>
  </si>
  <si>
    <t>['python', 'word']</t>
  </si>
  <si>
    <t>Centific</t>
  </si>
  <si>
    <t>OneTrust</t>
  </si>
  <si>
    <t>Supply Chain Data Analyst</t>
  </si>
  <si>
    <t>Texcelvision</t>
  </si>
  <si>
    <t>['visio']</t>
  </si>
  <si>
    <t>StratG Inc</t>
  </si>
  <si>
    <t>['r', 'sql', 'python', 'scala', 'java', 'c++', 'hadoop', 'tableau']</t>
  </si>
  <si>
    <t>CliftonLarsonAllen</t>
  </si>
  <si>
    <t>Amgen</t>
  </si>
  <si>
    <t>Harrison, NY</t>
  </si>
  <si>
    <t>Luno</t>
  </si>
  <si>
    <t>Artificial Intelligence Engineer</t>
  </si>
  <si>
    <t>Fractal</t>
  </si>
  <si>
    <t>Catonsville, MD</t>
  </si>
  <si>
    <t>Paraguay</t>
  </si>
  <si>
    <t>['python', 'c']</t>
  </si>
  <si>
    <t>Lima, Peru</t>
  </si>
  <si>
    <t>EXL</t>
  </si>
  <si>
    <t>Milestone Technologies, Inc.</t>
  </si>
  <si>
    <t>KeHE Distributors, LLC</t>
  </si>
  <si>
    <t>['sql', 'sql server', 'snowflake']</t>
  </si>
  <si>
    <t>The Computer Merchant, Ltd</t>
  </si>
  <si>
    <t>Sun Life</t>
  </si>
  <si>
    <t>Watsonville, CA</t>
  </si>
  <si>
    <t>Accenture Federal Services</t>
  </si>
  <si>
    <t>Senior Software Engineer - Data Engineering</t>
  </si>
  <si>
    <t>Bloomfield, CT</t>
  </si>
  <si>
    <t>VLink Inc</t>
  </si>
  <si>
    <t>Chief Data Scientist</t>
  </si>
  <si>
    <t>Soni</t>
  </si>
  <si>
    <t>Sr Data Science Engineer</t>
  </si>
  <si>
    <t>['sql', 'jira']</t>
  </si>
  <si>
    <t>['python', 'sql', 'r', 'tableau']</t>
  </si>
  <si>
    <t>Hireblazer</t>
  </si>
  <si>
    <t>TSR Consulting Services, Inc.</t>
  </si>
  <si>
    <t>Quantexa</t>
  </si>
  <si>
    <t>Understanding Recruitment</t>
  </si>
  <si>
    <t>CareFirst BlueCross BlueShield</t>
  </si>
  <si>
    <t>CACI International Inc</t>
  </si>
  <si>
    <t>Data Engineer - W2 Position</t>
  </si>
  <si>
    <t>Everlaw</t>
  </si>
  <si>
    <t>['sql', 'sap', 'flow']</t>
  </si>
  <si>
    <t>Invenergy</t>
  </si>
  <si>
    <t>Career Mentors, LLC</t>
  </si>
  <si>
    <t>Phaxis</t>
  </si>
  <si>
    <t>['python', 'aws', 'airflow']</t>
  </si>
  <si>
    <t>['python', 'sql', 'aws', 'snowflake']</t>
  </si>
  <si>
    <t>Fayetteville, NC</t>
  </si>
  <si>
    <t>New Brunswick, NJ</t>
  </si>
  <si>
    <t>Rangam</t>
  </si>
  <si>
    <t>Montvale, NJ</t>
  </si>
  <si>
    <t>['python', 'databricks', 'pyspark']</t>
  </si>
  <si>
    <t>Risk Data Analyst</t>
  </si>
  <si>
    <t>Insights Analyst</t>
  </si>
  <si>
    <t>['sql', 'snowflake', 'excel']</t>
  </si>
  <si>
    <t>Faire</t>
  </si>
  <si>
    <t>Synergent Tech Solutions</t>
  </si>
  <si>
    <t>['power bi', 'tableau']</t>
  </si>
  <si>
    <t>['python', 'java', 'aws', 'azure']</t>
  </si>
  <si>
    <t>Rabat, Morocco</t>
  </si>
  <si>
    <t>Morocco</t>
  </si>
  <si>
    <t>Morton, IL</t>
  </si>
  <si>
    <t>EVYD Technology</t>
  </si>
  <si>
    <t>Purdue University</t>
  </si>
  <si>
    <t>Google</t>
  </si>
  <si>
    <t>['python', 'r', 'sql', 'express']</t>
  </si>
  <si>
    <t>Senior Healthcare Data Analyst</t>
  </si>
  <si>
    <t>Kelly</t>
  </si>
  <si>
    <t>['looker']</t>
  </si>
  <si>
    <t>['sql', 'r', 'python', 'tableau', 'alteryx']</t>
  </si>
  <si>
    <t>['excel', 'powerpoint', 'word', 'power bi']</t>
  </si>
  <si>
    <t>Portage, MI</t>
  </si>
  <si>
    <t>['go', 'sap']</t>
  </si>
  <si>
    <t>Geospatial Data Engineer</t>
  </si>
  <si>
    <t>Ryder System</t>
  </si>
  <si>
    <t>San Ramon, CA</t>
  </si>
  <si>
    <t>The Surplus Line Association of California</t>
  </si>
  <si>
    <t>Nepal</t>
  </si>
  <si>
    <t>Human Resources Data Analyst</t>
  </si>
  <si>
    <t>Elkridge, MD</t>
  </si>
  <si>
    <t>The Goodkind Group, LLC</t>
  </si>
  <si>
    <t>Stryker</t>
  </si>
  <si>
    <t>Baylor Scott &amp; White Health</t>
  </si>
  <si>
    <t>Cairo, Egypt</t>
  </si>
  <si>
    <t>Fannie Mae</t>
  </si>
  <si>
    <t>['sql', 'r', 'python', 'tableau', 'power bi']</t>
  </si>
  <si>
    <t>GradBay</t>
  </si>
  <si>
    <t>EY</t>
  </si>
  <si>
    <t>Patterson, CA</t>
  </si>
  <si>
    <t>Sr. Data Engineer - Python</t>
  </si>
  <si>
    <t>Ecommerce Data Analyst</t>
  </si>
  <si>
    <t>Woodcliff Lake, NJ</t>
  </si>
  <si>
    <t>DLA Piper</t>
  </si>
  <si>
    <t>R1 RCM, Inc.</t>
  </si>
  <si>
    <t>['aws', 'spark']</t>
  </si>
  <si>
    <t>Reno, NV</t>
  </si>
  <si>
    <t>Towson, MD</t>
  </si>
  <si>
    <t>Stanley Black &amp; Decker</t>
  </si>
  <si>
    <t>Rancho Cucamonga, CA</t>
  </si>
  <si>
    <t>Providence</t>
  </si>
  <si>
    <t>Denken Solutions</t>
  </si>
  <si>
    <t>AppFolio</t>
  </si>
  <si>
    <t>London Approach</t>
  </si>
  <si>
    <t>Racine, WI</t>
  </si>
  <si>
    <t>Burr Ridge, IL</t>
  </si>
  <si>
    <t>['html', 'css', 'javascript']</t>
  </si>
  <si>
    <t>Nebraska</t>
  </si>
  <si>
    <t>Ecolab</t>
  </si>
  <si>
    <t>Coforge</t>
  </si>
  <si>
    <t>Huntington Ingalls Industries</t>
  </si>
  <si>
    <t>Market Data Analyst</t>
  </si>
  <si>
    <t>Armenia</t>
  </si>
  <si>
    <t>Senior Data Engineer (Snowflake)</t>
  </si>
  <si>
    <t>['azure', 'aws']</t>
  </si>
  <si>
    <t>Scale AI</t>
  </si>
  <si>
    <t>Jr. Data Analyst</t>
  </si>
  <si>
    <t>['sql', 'express', 'tableau']</t>
  </si>
  <si>
    <t>HealthVerity</t>
  </si>
  <si>
    <t>O'Fallon, MO</t>
  </si>
  <si>
    <t>['sql', 'sas', 'sas', 'word', 'excel', 'visio', 'powerpoint', 'flow', 'jira']</t>
  </si>
  <si>
    <t>Helena, MT</t>
  </si>
  <si>
    <t>Collins Aerospace</t>
  </si>
  <si>
    <t>['sql', 'c#', 'sql server']</t>
  </si>
  <si>
    <t>['sql', 'python', 'r', 'excel', 'tableau', 'power bi']</t>
  </si>
  <si>
    <t>Kaygen, Inc.</t>
  </si>
  <si>
    <t>Finance Data Analyst</t>
  </si>
  <si>
    <t>Braintree, MA</t>
  </si>
  <si>
    <t>Ottawa, ON, Canada</t>
  </si>
  <si>
    <t>Yardley, PA</t>
  </si>
  <si>
    <t>['sql', 'tableau', 'power bi', 'excel']</t>
  </si>
  <si>
    <t>The Hertz Corporation</t>
  </si>
  <si>
    <t>CaptivateIQ</t>
  </si>
  <si>
    <t>Sierra Business Solution LLC</t>
  </si>
  <si>
    <t>Data Scientist - Machine Learning</t>
  </si>
  <si>
    <t>Batavia, OH</t>
  </si>
  <si>
    <t>HR Data Analyst</t>
  </si>
  <si>
    <t>['python', 'sql', 'snowflake']</t>
  </si>
  <si>
    <t>Chewy</t>
  </si>
  <si>
    <t>Forensic Data Analyst</t>
  </si>
  <si>
    <t>HRS</t>
  </si>
  <si>
    <t>Marina Del Rey, CA</t>
  </si>
  <si>
    <t>['python', 'sql', 'pandas']</t>
  </si>
  <si>
    <t>Collabera</t>
  </si>
  <si>
    <t>Stanley David and Associates</t>
  </si>
  <si>
    <t>Data Analyst - Healthcare</t>
  </si>
  <si>
    <t>BlackRock</t>
  </si>
  <si>
    <t>['sql', 'aws', 'tableau']</t>
  </si>
  <si>
    <t>Customer Data Specialist</t>
  </si>
  <si>
    <t>IXL Learning</t>
  </si>
  <si>
    <t>['r', 'python', 'excel', 'sheets']</t>
  </si>
  <si>
    <t>Springdale, AR</t>
  </si>
  <si>
    <t>Marina, CA</t>
  </si>
  <si>
    <t>['java', 'excel']</t>
  </si>
  <si>
    <t>San Bernardino, CA</t>
  </si>
  <si>
    <t>Collabera LLC</t>
  </si>
  <si>
    <t>Irvine Technology Corporation</t>
  </si>
  <si>
    <t>Business Analyst/Data Analyst</t>
  </si>
  <si>
    <t>Eclaro</t>
  </si>
  <si>
    <t>['react']</t>
  </si>
  <si>
    <t>Bradenton, FL</t>
  </si>
  <si>
    <t>PayJoy</t>
  </si>
  <si>
    <t>American Family Insurance</t>
  </si>
  <si>
    <t>['java', 'scala', 'python', 'sql', 'nosql', 'redshift', 'spark']</t>
  </si>
  <si>
    <t>Merck</t>
  </si>
  <si>
    <t>Guitar Center</t>
  </si>
  <si>
    <t>SENIOR DATA SCIENTIST</t>
  </si>
  <si>
    <t>Reading, PA</t>
  </si>
  <si>
    <t>South Carolina</t>
  </si>
  <si>
    <t>['sql', 'sheets']</t>
  </si>
  <si>
    <t>Master Data Analyst - Now Hiring</t>
  </si>
  <si>
    <t>['python', 'r', 'sql', 'tableau']</t>
  </si>
  <si>
    <t>Romeoville, IL</t>
  </si>
  <si>
    <t>Government Tactical Solutions</t>
  </si>
  <si>
    <t>Senior Clinical Data Engineer</t>
  </si>
  <si>
    <t>Gardena, CA</t>
  </si>
  <si>
    <t>Dania Beach, FL</t>
  </si>
  <si>
    <t>NYSTEC</t>
  </si>
  <si>
    <t>['excel', 'sheets', 'flow']</t>
  </si>
  <si>
    <t>ADP</t>
  </si>
  <si>
    <t>Next Ventures</t>
  </si>
  <si>
    <t>Data Scientist IV</t>
  </si>
  <si>
    <t>Della Infotech Inc.</t>
  </si>
  <si>
    <t>['sql', 'python', 'snowflake', 'airflow', 'tableau']</t>
  </si>
  <si>
    <t>Data Analyst - Full-time</t>
  </si>
  <si>
    <t>Fort Myers, FL</t>
  </si>
  <si>
    <t>['python', 'azure', 'databricks']</t>
  </si>
  <si>
    <t>Compliance Data Analyst</t>
  </si>
  <si>
    <t>Creve Coeur, MO</t>
  </si>
  <si>
    <t>Infojini Inc</t>
  </si>
  <si>
    <t>Braze</t>
  </si>
  <si>
    <t>Codeforce 360</t>
  </si>
  <si>
    <t>Charleston, WV</t>
  </si>
  <si>
    <t>Hillsboro, OR</t>
  </si>
  <si>
    <t>Bahamas</t>
  </si>
  <si>
    <t>Vilnius, Vilnius City Municipality, Lithuania</t>
  </si>
  <si>
    <t>['spring']</t>
  </si>
  <si>
    <t>Ridgefield Park, NJ</t>
  </si>
  <si>
    <t>Aquent</t>
  </si>
  <si>
    <t>['ms access', 'excel']</t>
  </si>
  <si>
    <t>EPAM Systems</t>
  </si>
  <si>
    <t>Marriott</t>
  </si>
  <si>
    <t>['python', 'java', 'scala', 'nosql', 'sql', 'mongo', 'shell', 'mysql', 'cassandra', 'aws', 'redshift', 'snowflake', 'azure', 'hadoop', 'kafka', 'spark']</t>
  </si>
  <si>
    <t>Liberty Personnel Services</t>
  </si>
  <si>
    <t>['python', 'java', 'sql']</t>
  </si>
  <si>
    <t>Lancaster, CA</t>
  </si>
  <si>
    <t>Quantico, VA</t>
  </si>
  <si>
    <t>['python', 'sql', 'snowflake', 'tableau']</t>
  </si>
  <si>
    <t>Leesburg, VA</t>
  </si>
  <si>
    <t>['sql', 'sas', 'sas', 'power bi']</t>
  </si>
  <si>
    <t>['terminal']</t>
  </si>
  <si>
    <t>ALTEN</t>
  </si>
  <si>
    <t>ATR International</t>
  </si>
  <si>
    <t>Lebanon, NJ</t>
  </si>
  <si>
    <t>Principal Financial Group</t>
  </si>
  <si>
    <t>Ohio</t>
  </si>
  <si>
    <t>Comtech LLC</t>
  </si>
  <si>
    <t>['sql', 'python', 'git']</t>
  </si>
  <si>
    <t>Mastech Digital</t>
  </si>
  <si>
    <t>Valo Health</t>
  </si>
  <si>
    <t>Home, PA</t>
  </si>
  <si>
    <t>Guatemala</t>
  </si>
  <si>
    <t>Snowflake</t>
  </si>
  <si>
    <t>['sql', 'db2', 'oracle']</t>
  </si>
  <si>
    <t>Skokie, IL</t>
  </si>
  <si>
    <t>Director Data Science</t>
  </si>
  <si>
    <t>Bioinformatics Data Engineer</t>
  </si>
  <si>
    <t>Stem IT</t>
  </si>
  <si>
    <t>['excel', 'sheets']</t>
  </si>
  <si>
    <t>Little Rock, AR</t>
  </si>
  <si>
    <t>Lombard, IL</t>
  </si>
  <si>
    <t>Paterson, NJ</t>
  </si>
  <si>
    <t>Rochester, MI</t>
  </si>
  <si>
    <t>Alabama</t>
  </si>
  <si>
    <t>QED National</t>
  </si>
  <si>
    <t>['python', 'javascript', 'sql', 'mongodb', 'mongodb', 'dynamodb', 'elasticsearch', 'neo4j', 'aws', 'databricks', 'snowflake', 'kafka', 'airflow', 'terraform', 'jenkins', 'github', 'docker']</t>
  </si>
  <si>
    <t>Liftoff Mobile</t>
  </si>
  <si>
    <t>4-Serv Solutions Inc.</t>
  </si>
  <si>
    <t>Adecco</t>
  </si>
  <si>
    <t>SAP</t>
  </si>
  <si>
    <t>['sql', 'python', 'sap']</t>
  </si>
  <si>
    <t>['sql', 'python', 'r', 'sas', 'sas', 'matlab', 'perl']</t>
  </si>
  <si>
    <t>['go', 'linux']</t>
  </si>
  <si>
    <t>Chelmsford, MA</t>
  </si>
  <si>
    <t>['java', 'scala', 'python', 'sql', 'mongo', 'shell', 'mysql', 'cassandra', 'redshift', 'snowflake', 'aws', 'azure', 'hadoop', 'kafka', 'spark']</t>
  </si>
  <si>
    <t>Upland, CA</t>
  </si>
  <si>
    <t>Poway, CA</t>
  </si>
  <si>
    <t>General Atomics and Affiliated Companies</t>
  </si>
  <si>
    <t>Syrup Tech</t>
  </si>
  <si>
    <t>Technical Data Analyst</t>
  </si>
  <si>
    <t>Principal Data Science</t>
  </si>
  <si>
    <t>Senior AI Data Engineer</t>
  </si>
  <si>
    <t>Cox Enterprises</t>
  </si>
  <si>
    <t>Data Engineer - Entry Level</t>
  </si>
  <si>
    <t>['python', 'r', 'sql', 'java']</t>
  </si>
  <si>
    <t>Ridgefield, CT</t>
  </si>
  <si>
    <t>Patuxent River, MD</t>
  </si>
  <si>
    <t>Abbott</t>
  </si>
  <si>
    <t>Senior Snowflake Data Engineer</t>
  </si>
  <si>
    <t>Comrise</t>
  </si>
  <si>
    <t>['sql', 'python', 'r', 'sas', 'sas', 'tableau']</t>
  </si>
  <si>
    <t>['hadoop', 'spark']</t>
  </si>
  <si>
    <t>Knoxville, TN</t>
  </si>
  <si>
    <t>Northbrook, IL</t>
  </si>
  <si>
    <t>['excel', 'word', 'powerpoint', 'outlook']</t>
  </si>
  <si>
    <t>KLM Careers</t>
  </si>
  <si>
    <t>Jamaica, NY</t>
  </si>
  <si>
    <t>Amerit Consulting</t>
  </si>
  <si>
    <t>Business Analyst / Data Analyst</t>
  </si>
  <si>
    <t>Axelon Services Corporation</t>
  </si>
  <si>
    <t>['python', 'vba', 'sql', 'excel']</t>
  </si>
  <si>
    <t>['python', 'databricks']</t>
  </si>
  <si>
    <t>Fathom Management LLC</t>
  </si>
  <si>
    <t>['sas', 'sas', 'r', 'python', 'sql']</t>
  </si>
  <si>
    <t>Paramount</t>
  </si>
  <si>
    <t>Universal Music Group</t>
  </si>
  <si>
    <t>Technical Lead (Data Engineering)</t>
  </si>
  <si>
    <t>Roseville, CA</t>
  </si>
  <si>
    <t>Erlanger, KY</t>
  </si>
  <si>
    <t>['tensorflow', 'pytorch', 'keras']</t>
  </si>
  <si>
    <t>GIS Analyst</t>
  </si>
  <si>
    <t>Accion Labs</t>
  </si>
  <si>
    <t>Associate Data Scientist - Now Hiring</t>
  </si>
  <si>
    <t>['python', 'scala', 'r', 'sql', 'aws', 'spark', 'kubernetes']</t>
  </si>
  <si>
    <t>Santa Barbara, CA</t>
  </si>
  <si>
    <t>['nosql', 'shell', 'sql', 'scala', 'java', 'python', 'go', 'aws', 'gcp', 'azure', 'hadoop', 'kafka', 'spark', 'git']</t>
  </si>
  <si>
    <t>Lexington, KY</t>
  </si>
  <si>
    <t>Graph Data Engineer</t>
  </si>
  <si>
    <t>New Orleans, LA</t>
  </si>
  <si>
    <t>Staffingine LLC</t>
  </si>
  <si>
    <t>Visionaire Partners</t>
  </si>
  <si>
    <t>Thomson Reuters</t>
  </si>
  <si>
    <t>['python', 'r', 'excel']</t>
  </si>
  <si>
    <t>['java', 'c++', 'python', 'r']</t>
  </si>
  <si>
    <t>Pfizer</t>
  </si>
  <si>
    <t>Cardinal Health</t>
  </si>
  <si>
    <t>Primary Talent Partners</t>
  </si>
  <si>
    <t>East Syracuse, NY</t>
  </si>
  <si>
    <t>San Angelo, TX</t>
  </si>
  <si>
    <t>Spherion</t>
  </si>
  <si>
    <t>Data Platform Engineer</t>
  </si>
  <si>
    <t>Sanofi</t>
  </si>
  <si>
    <t>NextEra Energy</t>
  </si>
  <si>
    <t>Sunbelt Rentals, Inc.</t>
  </si>
  <si>
    <t>Audit Data Analyst</t>
  </si>
  <si>
    <t>Grand Island, NE</t>
  </si>
  <si>
    <t>['python', 'r', 'sql', 'spark']</t>
  </si>
  <si>
    <t>KONE</t>
  </si>
  <si>
    <t>Analyst</t>
  </si>
  <si>
    <t>['spring', 'excel']</t>
  </si>
  <si>
    <t>['sql', 'sql server', 'oracle']</t>
  </si>
  <si>
    <t>Data Analyst I - Full-time</t>
  </si>
  <si>
    <t>Wayne, PA</t>
  </si>
  <si>
    <t>['sql', 'sql server', 'ssis']</t>
  </si>
  <si>
    <t>['matlab']</t>
  </si>
  <si>
    <t>Tableau Developer</t>
  </si>
  <si>
    <t>Panama</t>
  </si>
  <si>
    <t>['sql', 'sql server', 'tableau']</t>
  </si>
  <si>
    <t>['excel', 'powerpoint', 'tableau']</t>
  </si>
  <si>
    <t>Artech LLC</t>
  </si>
  <si>
    <t>Open Systems, Inc.</t>
  </si>
  <si>
    <t>Belcamp, MD</t>
  </si>
  <si>
    <t>Addison Group</t>
  </si>
  <si>
    <t>['python', 'azure', 'spark']</t>
  </si>
  <si>
    <t>['sql', 'snowflake', 'tableau', 'excel']</t>
  </si>
  <si>
    <t>Rush University Medical Center</t>
  </si>
  <si>
    <t>['go', 'sql', 'excel']</t>
  </si>
  <si>
    <t>['sas', 'sas', 'sql', 'excel', 'tableau']</t>
  </si>
  <si>
    <t>['excel', 'power bi', 'tableau']</t>
  </si>
  <si>
    <t>['python', 'java']</t>
  </si>
  <si>
    <t>Director of Analytics</t>
  </si>
  <si>
    <t>['excel', 'word', 'outlook']</t>
  </si>
  <si>
    <t>['sql', 'python', 'bigquery']</t>
  </si>
  <si>
    <t>['sql', 'python', 'snowflake', 'azure']</t>
  </si>
  <si>
    <t>Miami Lakes, FL</t>
  </si>
  <si>
    <t>Business/Data Analyst</t>
  </si>
  <si>
    <t>Bernards, NJ</t>
  </si>
  <si>
    <t>Senior Quality Data Analyst</t>
  </si>
  <si>
    <t>C.H. Robinson</t>
  </si>
  <si>
    <t>Merrimack, NH</t>
  </si>
  <si>
    <t>['crystal', 'sql', 'excel', 'tableau']</t>
  </si>
  <si>
    <t>['git']</t>
  </si>
  <si>
    <t>Sr Data Engineer - Hybrid</t>
  </si>
  <si>
    <t>SQL Data Engineer</t>
  </si>
  <si>
    <t>Tech Mahindra</t>
  </si>
  <si>
    <t>['snowflake', 'aws']</t>
  </si>
  <si>
    <t>Schaumburg, IL</t>
  </si>
  <si>
    <t>Corebridge Financial</t>
  </si>
  <si>
    <t>Data Analyst/Engineer</t>
  </si>
  <si>
    <t>BI/Data Engineer</t>
  </si>
  <si>
    <t>New Castle, DE</t>
  </si>
  <si>
    <t>Acro Service Corp</t>
  </si>
  <si>
    <t>['jira']</t>
  </si>
  <si>
    <t>Data Engineer/Analyst</t>
  </si>
  <si>
    <t>Potomac, MD</t>
  </si>
  <si>
    <t>['spss']</t>
  </si>
  <si>
    <t>['sql', 'vba', 'excel']</t>
  </si>
  <si>
    <t>Xinyi District, Taipei City, Taiwan</t>
  </si>
  <si>
    <t>Data Scientist, Customer Analytics</t>
  </si>
  <si>
    <t>['sql', 'python', 'databricks']</t>
  </si>
  <si>
    <t>City National Bank</t>
  </si>
  <si>
    <t>['python', 'scala', 'r', 'sql', 'aws', 'spark']</t>
  </si>
  <si>
    <t>Senior/Lead Data Scientist</t>
  </si>
  <si>
    <t>Rocket Money</t>
  </si>
  <si>
    <t>Iselin, NJ</t>
  </si>
  <si>
    <t>Athens, GA</t>
  </si>
  <si>
    <t>Hanover, MD</t>
  </si>
  <si>
    <t>['sql', 'go', 'oracle']</t>
  </si>
  <si>
    <t>BOWLING GREEN, NY</t>
  </si>
  <si>
    <t>['sql', 'python', 'snowflake', 'redshift', 'airflow', 'pyspark']</t>
  </si>
  <si>
    <t>['python', 'sql', 'databricks', 'azure']</t>
  </si>
  <si>
    <t>Business Intelligence Specialist</t>
  </si>
  <si>
    <t>Chief Data Officer</t>
  </si>
  <si>
    <t>Flushing, NY</t>
  </si>
  <si>
    <t>Data Integration Specialist</t>
  </si>
  <si>
    <t>TekJobs</t>
  </si>
  <si>
    <t>La Mirada, CA</t>
  </si>
  <si>
    <t>Kaiser Permanente</t>
  </si>
  <si>
    <t>Korn Ferry</t>
  </si>
  <si>
    <t>CornerStone Staffing</t>
  </si>
  <si>
    <t>Franklin, TN</t>
  </si>
  <si>
    <t>Vaco</t>
  </si>
  <si>
    <t>Data Engineer/Architect</t>
  </si>
  <si>
    <t>Buena Park, CA</t>
  </si>
  <si>
    <t>Gloo</t>
  </si>
  <si>
    <t>Mattress Firm</t>
  </si>
  <si>
    <t>['python', 'sql', 'snowflake', 'spark']</t>
  </si>
  <si>
    <t>['sql', 'databricks', 'snowflake']</t>
  </si>
  <si>
    <t>Orion Talent</t>
  </si>
  <si>
    <t>Zynga</t>
  </si>
  <si>
    <t>ZipRecruiter</t>
  </si>
  <si>
    <t>['sql', 'python', 'excel', 'power bi']</t>
  </si>
  <si>
    <t>['sql', 'oracle', 'excel']</t>
  </si>
  <si>
    <t>Incedo Inc</t>
  </si>
  <si>
    <t>Data Governance Engineer</t>
  </si>
  <si>
    <t>Media.Monks</t>
  </si>
  <si>
    <t>Bayside Solutions</t>
  </si>
  <si>
    <t>BetterHelp</t>
  </si>
  <si>
    <t>['python', 'sql', 'aws', 'azure', 'snowflake']</t>
  </si>
  <si>
    <t>Virtusa</t>
  </si>
  <si>
    <t>['sql', 'sas', 'sas', 'tableau']</t>
  </si>
  <si>
    <t>Indotronix International Corporation</t>
  </si>
  <si>
    <t>Select Source International</t>
  </si>
  <si>
    <t>Operations Data Analyst</t>
  </si>
  <si>
    <t>Billing and Data Analyst</t>
  </si>
  <si>
    <t>Synkriom</t>
  </si>
  <si>
    <t>Rivian</t>
  </si>
  <si>
    <t>University of Pennsylvania</t>
  </si>
  <si>
    <t>['nosql', 'sql']</t>
  </si>
  <si>
    <t>DICK'S Sporting Goods</t>
  </si>
  <si>
    <t>Notion</t>
  </si>
  <si>
    <t>Staff Machine Learning Engineer</t>
  </si>
  <si>
    <t>Affinity</t>
  </si>
  <si>
    <t>Lanham, MD</t>
  </si>
  <si>
    <t>Vacasa</t>
  </si>
  <si>
    <t>['sql', 'python', 'r', 'tableau', 'looker']</t>
  </si>
  <si>
    <t>Wright-Patterson AFB, OH</t>
  </si>
  <si>
    <t>Yonkers, NY</t>
  </si>
  <si>
    <t>Norwalk, CT</t>
  </si>
  <si>
    <t>['python', 'r', 'sql', 'nosql', 'phoenix']</t>
  </si>
  <si>
    <t>['power bi', 'tableau', 'sap']</t>
  </si>
  <si>
    <t>Bank of America</t>
  </si>
  <si>
    <t>Statistician</t>
  </si>
  <si>
    <t>['bigquery']</t>
  </si>
  <si>
    <t>Melbourne VIC, Australia</t>
  </si>
  <si>
    <t>Carson, CA</t>
  </si>
  <si>
    <t>['sql', 'power bi', 'tableau', 'flow']</t>
  </si>
  <si>
    <t>Mississauga, ON, Canada</t>
  </si>
  <si>
    <t>Michigan</t>
  </si>
  <si>
    <t>Horsham, PA</t>
  </si>
  <si>
    <t>Data Entry and Analyst (Part-Time, Remote)</t>
  </si>
  <si>
    <t>Espoo, Finland</t>
  </si>
  <si>
    <t>ICEYE</t>
  </si>
  <si>
    <t>['python', 'sql', 'aws', 'airflow', 'excel', 'docker', 'kubernetes', 'terraform']</t>
  </si>
  <si>
    <t>Prospance Inc.</t>
  </si>
  <si>
    <t>Data Analyst - Hybrid</t>
  </si>
  <si>
    <t>Karius</t>
  </si>
  <si>
    <t>Wellington, New Zealand</t>
  </si>
  <si>
    <t>['sql', 'excel', 'cognos']</t>
  </si>
  <si>
    <t>Church Mutual Insurance Company, S.I.</t>
  </si>
  <si>
    <t>['sql', 'python', 'r', 'tableau', 'power bi', 'qlik']</t>
  </si>
  <si>
    <t>Radley James</t>
  </si>
  <si>
    <t>Russia</t>
  </si>
  <si>
    <t>['go', 'excel', 'word', 'powerpoint']</t>
  </si>
  <si>
    <t>Randstad USA</t>
  </si>
  <si>
    <t>Delray Beach, FL</t>
  </si>
  <si>
    <t>Glendale, AZ</t>
  </si>
  <si>
    <t>Corona, CA</t>
  </si>
  <si>
    <t>Port Hueneme, CA</t>
  </si>
  <si>
    <t>Bitpanda</t>
  </si>
  <si>
    <t>Mobile, AL</t>
  </si>
  <si>
    <t>Optasia</t>
  </si>
  <si>
    <t>Associate Business Analyst</t>
  </si>
  <si>
    <t>Centreville, VA</t>
  </si>
  <si>
    <t>Parsons Corporation</t>
  </si>
  <si>
    <t>Allen Integrated Solutions</t>
  </si>
  <si>
    <t>['java', 'python', 'sql']</t>
  </si>
  <si>
    <t>Hexaware Technologies, Inc</t>
  </si>
  <si>
    <t>IEHP</t>
  </si>
  <si>
    <t>Jackson, MI</t>
  </si>
  <si>
    <t>Consumers Energy</t>
  </si>
  <si>
    <t>['sql', 'tableau', 'power bi', 'excel', 'word']</t>
  </si>
  <si>
    <t>Keller, TX</t>
  </si>
  <si>
    <t>PlayStation Global</t>
  </si>
  <si>
    <t>Marlabs</t>
  </si>
  <si>
    <t>Macon, GA</t>
  </si>
  <si>
    <t>Manhattan, KS</t>
  </si>
  <si>
    <t>CACI</t>
  </si>
  <si>
    <t>Azure Senior Data Engineer</t>
  </si>
  <si>
    <t>Globant</t>
  </si>
  <si>
    <t>ManTech</t>
  </si>
  <si>
    <t>Cockrell Hill, TX</t>
  </si>
  <si>
    <t>Senior Data Engineer (Java)</t>
  </si>
  <si>
    <t>IT Solutions INC</t>
  </si>
  <si>
    <t>Compeer Financial</t>
  </si>
  <si>
    <t>Olympia, WA</t>
  </si>
  <si>
    <t>Data Integration Engineer</t>
  </si>
  <si>
    <t>Smith Hanley Associates</t>
  </si>
  <si>
    <t>Entry-Level Data Analyst</t>
  </si>
  <si>
    <t>Elkton, MD</t>
  </si>
  <si>
    <t>Paylocity</t>
  </si>
  <si>
    <t>['python', 'aws', 'azure', 'databricks', 'spark']</t>
  </si>
  <si>
    <t>Rocky Hill, CT</t>
  </si>
  <si>
    <t>Vanguard</t>
  </si>
  <si>
    <t>AaraTechnologies Inc</t>
  </si>
  <si>
    <t>['sql', 'r', 'python', 'excel', 'tableau', 'power bi']</t>
  </si>
  <si>
    <t>Toyota</t>
  </si>
  <si>
    <t>Rahway, NJ</t>
  </si>
  <si>
    <t>['excel', 'powerpoint', 'word']</t>
  </si>
  <si>
    <t>Data Engineer IV</t>
  </si>
  <si>
    <t>Green Key Resources</t>
  </si>
  <si>
    <t>GNRSystems</t>
  </si>
  <si>
    <t>Intone Networks</t>
  </si>
  <si>
    <t>Sweetwater, TX</t>
  </si>
  <si>
    <t>City of Industry, CA</t>
  </si>
  <si>
    <t>InvestCloud, Inc.</t>
  </si>
  <si>
    <t>Data Engineer, Lead</t>
  </si>
  <si>
    <t>['sql', 'python', 'java', 'scala', 'hadoop', 'spark']</t>
  </si>
  <si>
    <t>['python', 'java', 'aws', 'gcp', 'spark', 'kafka']</t>
  </si>
  <si>
    <t>Supervisory Data Scientist</t>
  </si>
  <si>
    <t>Bridgeport, CT</t>
  </si>
  <si>
    <t>New York Life Insurance Co</t>
  </si>
  <si>
    <t>JustinBradley</t>
  </si>
  <si>
    <t>Regions Financial Corporation</t>
  </si>
  <si>
    <t>Senior AML/CFT &amp; Data Analyst</t>
  </si>
  <si>
    <t>['sql', 'sql server', 'power bi', 'ssrs']</t>
  </si>
  <si>
    <t>Wheeler Staffing Partners</t>
  </si>
  <si>
    <t>DataBricks</t>
  </si>
  <si>
    <t>['databricks']</t>
  </si>
  <si>
    <t>California State University</t>
  </si>
  <si>
    <t>Kemper Corporation</t>
  </si>
  <si>
    <t>Phenix City, AL</t>
  </si>
  <si>
    <t>Bannockburn, IL</t>
  </si>
  <si>
    <t>Tentek, Inc.</t>
  </si>
  <si>
    <t>Systems Data Analyst</t>
  </si>
  <si>
    <t>Data Analyst Manager</t>
  </si>
  <si>
    <t>Senior/Staff Data Engineer</t>
  </si>
  <si>
    <t>['sql', 'spreadsheet']</t>
  </si>
  <si>
    <t>['aws', 'azure']</t>
  </si>
  <si>
    <t>Head of Data Engineering</t>
  </si>
  <si>
    <t>Data Engineer - Hybrid</t>
  </si>
  <si>
    <t>Liberty Personnel Services, Inc</t>
  </si>
  <si>
    <t>Vancouver, WA</t>
  </si>
  <si>
    <t>Mavensoft Technologies, LLC</t>
  </si>
  <si>
    <t>Johnson &amp; Johnson</t>
  </si>
  <si>
    <t>['sql', 'vb.net', 'python', 'javascript', 'r', 'sql server', 'azure', 'tableau', 'power bi', 'ssis', 'ssrs', 'flow']</t>
  </si>
  <si>
    <t>Veriff</t>
  </si>
  <si>
    <t>Data Analytics Manager</t>
  </si>
  <si>
    <t>FOURANS LLC</t>
  </si>
  <si>
    <t>The Rector &amp; Visitors of the University of Virginia</t>
  </si>
  <si>
    <t>Cebu City, Cebu, Philippines</t>
  </si>
  <si>
    <t>Itasca, IL</t>
  </si>
  <si>
    <t>Zoox.com</t>
  </si>
  <si>
    <t>Elk Grove, CA</t>
  </si>
  <si>
    <t>Pinnacle Group, Inc.</t>
  </si>
  <si>
    <t>Field Data Analyst</t>
  </si>
  <si>
    <t>Sr. Data Engineer/Architect</t>
  </si>
  <si>
    <t>Data Engineer - Intermediate</t>
  </si>
  <si>
    <t>Data Integrity Analyst</t>
  </si>
  <si>
    <t>Senior Business Analyst</t>
  </si>
  <si>
    <t>Coinbase</t>
  </si>
  <si>
    <t>Gridiron IT Solutions</t>
  </si>
  <si>
    <t>Riga, Latvia</t>
  </si>
  <si>
    <t>Zoox</t>
  </si>
  <si>
    <t>Prophecy Consulting</t>
  </si>
  <si>
    <t>Statistical Analyst</t>
  </si>
  <si>
    <t>The University of Texas at Austin</t>
  </si>
  <si>
    <t>Namibia</t>
  </si>
  <si>
    <t>WhiteCrow</t>
  </si>
  <si>
    <t>Reedsville, PA</t>
  </si>
  <si>
    <t>Lucknow, Uttar Pradesh, India</t>
  </si>
  <si>
    <t>Data Science Manager, Analytics</t>
  </si>
  <si>
    <t>Lisle, IL</t>
  </si>
  <si>
    <t>PENNYMAC</t>
  </si>
  <si>
    <t>Magnit</t>
  </si>
  <si>
    <t>Lee's Summit, MO</t>
  </si>
  <si>
    <t>Jr Data Scientist</t>
  </si>
  <si>
    <t>Farmington Hills, MI</t>
  </si>
  <si>
    <t>Cloudflare</t>
  </si>
  <si>
    <t>ETL Developer</t>
  </si>
  <si>
    <t>Director, Data Engineering</t>
  </si>
  <si>
    <t>['sas', 'sas', 'excel']</t>
  </si>
  <si>
    <t>Scott AFB, IL</t>
  </si>
  <si>
    <t>Azure Data engineer</t>
  </si>
  <si>
    <t>Sr. Data Analyst - Full-time</t>
  </si>
  <si>
    <t>['sap', 'power bi', 'flow']</t>
  </si>
  <si>
    <t>EquipmentShare</t>
  </si>
  <si>
    <t>['c', 'express']</t>
  </si>
  <si>
    <t>Fifth Third Bank</t>
  </si>
  <si>
    <t>Data Revolution</t>
  </si>
  <si>
    <t>Sr. Big Data Engineer</t>
  </si>
  <si>
    <t>Midvale, UT</t>
  </si>
  <si>
    <t>['sql', 'sas', 'sas', 'r']</t>
  </si>
  <si>
    <t>Milliman</t>
  </si>
  <si>
    <t>Data Scientist, Analytics</t>
  </si>
  <si>
    <t>Dematic</t>
  </si>
  <si>
    <t>['power bi', 'excel', 'flow']</t>
  </si>
  <si>
    <t>University, FL</t>
  </si>
  <si>
    <t>The University of Alabama at Birmingham</t>
  </si>
  <si>
    <t>CHEP</t>
  </si>
  <si>
    <t>['python', 'pandas', 'numpy']</t>
  </si>
  <si>
    <t>Wood Dale, IL</t>
  </si>
  <si>
    <t>['sql', 'python', 'tableau', 'excel']</t>
  </si>
  <si>
    <t>Dataiku</t>
  </si>
  <si>
    <t>Machine Learning Data Scientist</t>
  </si>
  <si>
    <t>Entry Level Analyst</t>
  </si>
  <si>
    <t>Michael Page</t>
  </si>
  <si>
    <t>State of New Mexico</t>
  </si>
  <si>
    <t>Tesla</t>
  </si>
  <si>
    <t>['sql', 'databricks', 'power bi']</t>
  </si>
  <si>
    <t>['sql', 'python', 'sas', 'sas', 'tableau']</t>
  </si>
  <si>
    <t>Lockheed Martin</t>
  </si>
  <si>
    <t>Senior Data Software Engineer</t>
  </si>
  <si>
    <t>Via</t>
  </si>
  <si>
    <t>Uni Systems</t>
  </si>
  <si>
    <t>Grand Junction, CO</t>
  </si>
  <si>
    <t>Plainsboro Township, NJ</t>
  </si>
  <si>
    <t>Power BI Analyst</t>
  </si>
  <si>
    <t>Senior Data Management Analyst</t>
  </si>
  <si>
    <t>UCLA Health</t>
  </si>
  <si>
    <t>UST</t>
  </si>
  <si>
    <t>Winter Haven, FL</t>
  </si>
  <si>
    <t>JLL</t>
  </si>
  <si>
    <t>Sr. Machine Learning Engineer</t>
  </si>
  <si>
    <t>['sql', 'azure', 'power bi', 'dax']</t>
  </si>
  <si>
    <t>['sql', 'excel', 'sap']</t>
  </si>
  <si>
    <t>Eaton</t>
  </si>
  <si>
    <t>Ursus, Inc.</t>
  </si>
  <si>
    <t>Framingham, MA</t>
  </si>
  <si>
    <t>Epitec</t>
  </si>
  <si>
    <t>Pitney Bowes</t>
  </si>
  <si>
    <t>['go', 'excel', 'power bi', 'tableau']</t>
  </si>
  <si>
    <t>['sql', 'python', 'r', 'power bi']</t>
  </si>
  <si>
    <t>Prudential Financial</t>
  </si>
  <si>
    <t>['sql', 'bigquery', 'looker', 'tableau']</t>
  </si>
  <si>
    <t>['go', 'excel', 'power bi']</t>
  </si>
  <si>
    <t>Computech Corporation</t>
  </si>
  <si>
    <t>['sql', 'sql server', 'power bi']</t>
  </si>
  <si>
    <t>DCI Solutions</t>
  </si>
  <si>
    <t>['python', 'sql', 'r', 'spark', 'pyspark', 'pandas']</t>
  </si>
  <si>
    <t>Slovenia</t>
  </si>
  <si>
    <t>['sql', 'power bi', 'tableau', 'excel']</t>
  </si>
  <si>
    <t>Catapult Solutions Group</t>
  </si>
  <si>
    <t>Data Engineer (Snowflake)</t>
  </si>
  <si>
    <t>['python', 'sql', 'power bi', 'tableau']</t>
  </si>
  <si>
    <t>Data Analyst, People Analytics</t>
  </si>
  <si>
    <t>['shell', 'sql']</t>
  </si>
  <si>
    <t>SPECTRUM</t>
  </si>
  <si>
    <t>Andover, MA</t>
  </si>
  <si>
    <t>Abu Dhabi - United Arab Emirates</t>
  </si>
  <si>
    <t>Decision Scientist</t>
  </si>
  <si>
    <t>Data Analysis Manager</t>
  </si>
  <si>
    <t>24 Seven Talent</t>
  </si>
  <si>
    <t>['sql', 'nosql', 'java', 'c++', 'python', 'r', 'scala', 'matplotlib', 'spark', 'tensorflow', 'tableau', 'excel']</t>
  </si>
  <si>
    <t>Azerbaijan</t>
  </si>
  <si>
    <t>Maywood, IL</t>
  </si>
  <si>
    <t>Loyola University Chicago</t>
  </si>
  <si>
    <t>Bethpage, NY</t>
  </si>
  <si>
    <t>Hirewell</t>
  </si>
  <si>
    <t>Pacific Life</t>
  </si>
  <si>
    <t>Vernon Hills, IL</t>
  </si>
  <si>
    <t>Austell, GA</t>
  </si>
  <si>
    <t>['powerpoint', 'excel']</t>
  </si>
  <si>
    <t>Easton, PA</t>
  </si>
  <si>
    <t>Plymouth, MI</t>
  </si>
  <si>
    <t>Director of Data Analytics</t>
  </si>
  <si>
    <t>Genomics Data Scientist</t>
  </si>
  <si>
    <t>West Sacramento, CA</t>
  </si>
  <si>
    <t>['word', 'excel', 'outlook', 'powerpoint']</t>
  </si>
  <si>
    <t>Addepar</t>
  </si>
  <si>
    <t>Express Employment Professionals</t>
  </si>
  <si>
    <t>Machine Learning Developer</t>
  </si>
  <si>
    <t>Scopic</t>
  </si>
  <si>
    <t>['sql', 'python', 'r', 'tableau', 'looker', 'power bi']</t>
  </si>
  <si>
    <t>HCL Global Systems</t>
  </si>
  <si>
    <t>Data Science Advisor</t>
  </si>
  <si>
    <t>Bratislava, Slovakia</t>
  </si>
  <si>
    <t>Dell Technologies</t>
  </si>
  <si>
    <t>Data Operations Engineer</t>
  </si>
  <si>
    <t>['python', 'r', 'sql', 'looker', 'tableau']</t>
  </si>
  <si>
    <t>Data Science Director</t>
  </si>
  <si>
    <t>FIS</t>
  </si>
  <si>
    <t>Advisor Data Analyst</t>
  </si>
  <si>
    <t>AMS Staffing Inc.</t>
  </si>
  <si>
    <t>DevOps Data Engineer</t>
  </si>
  <si>
    <t>['sql', 'python', 'pandas', 'numpy']</t>
  </si>
  <si>
    <t>Tableau Data Analyst</t>
  </si>
  <si>
    <t>StateJobsNY</t>
  </si>
  <si>
    <t>Modern Agile Technologies, LLC</t>
  </si>
  <si>
    <t>Senior Data Engineer - Full-time</t>
  </si>
  <si>
    <t>HR Data Analyst- REMOTE</t>
  </si>
  <si>
    <t>['python', 'aws', 'spark']</t>
  </si>
  <si>
    <t>JetBlue Airways Corporation</t>
  </si>
  <si>
    <t>Internal Audit Data Analyst</t>
  </si>
  <si>
    <t>Data Engineer (multiple openings) - IHM</t>
  </si>
  <si>
    <t>Battle Creek, MI</t>
  </si>
  <si>
    <t>Group W</t>
  </si>
  <si>
    <t>Ecuador</t>
  </si>
  <si>
    <t>Qventus, Inc</t>
  </si>
  <si>
    <t>['r', 'python', 'sql', 'spss']</t>
  </si>
  <si>
    <t>Analytics Manager</t>
  </si>
  <si>
    <t>Ustech Solutions</t>
  </si>
  <si>
    <t>Cerritos, CA</t>
  </si>
  <si>
    <t>Dentsu</t>
  </si>
  <si>
    <t>Criteo</t>
  </si>
  <si>
    <t>Cloudious LLC</t>
  </si>
  <si>
    <t>East Hanover, NJ</t>
  </si>
  <si>
    <t>Lexington, SC</t>
  </si>
  <si>
    <t>AMERICAN SYSTEMS</t>
  </si>
  <si>
    <t>Pinnacle Technical Resources</t>
  </si>
  <si>
    <t>Belcan</t>
  </si>
  <si>
    <t>Cintas</t>
  </si>
  <si>
    <t>Analytics Engineering Manager</t>
  </si>
  <si>
    <t>['outlook', 'excel', 'word']</t>
  </si>
  <si>
    <t>Griffin, GA</t>
  </si>
  <si>
    <t>Regions Bank</t>
  </si>
  <si>
    <t>Downers Grove, IL</t>
  </si>
  <si>
    <t>Data Scientist - Full-time</t>
  </si>
  <si>
    <t>Blockchain Data Engineer</t>
  </si>
  <si>
    <t>Willowbrook, IL</t>
  </si>
  <si>
    <t>['r', 'python', 'sql', 'aws', 'spark']</t>
  </si>
  <si>
    <t>Senior Principal Data Engineer</t>
  </si>
  <si>
    <t>Year Up</t>
  </si>
  <si>
    <t>Senior Data Architect</t>
  </si>
  <si>
    <t>Stafford, VA</t>
  </si>
  <si>
    <t>UPS</t>
  </si>
  <si>
    <t>Paladin Consulting, Inc.</t>
  </si>
  <si>
    <t>['sas', 'sas', 'r', 'spss']</t>
  </si>
  <si>
    <t>Compensation Analyst</t>
  </si>
  <si>
    <t>Net2Source</t>
  </si>
  <si>
    <t>Data Analyst 1</t>
  </si>
  <si>
    <t>Smksoft</t>
  </si>
  <si>
    <t>Lincoln, NE</t>
  </si>
  <si>
    <t>Coral Gables, FL</t>
  </si>
  <si>
    <t>Talentify</t>
  </si>
  <si>
    <t>Source Infotech</t>
  </si>
  <si>
    <t>George Town, Penang, Malaysia</t>
  </si>
  <si>
    <t>Siemens Healthineers</t>
  </si>
  <si>
    <t>Ocoee, FL</t>
  </si>
  <si>
    <t>Senior Data Manager</t>
  </si>
  <si>
    <t>['sql', 'sql server', 'tableau', 'excel']</t>
  </si>
  <si>
    <t>Fairfield, CA</t>
  </si>
  <si>
    <t>['java', 'python', 'databricks', 'spark']</t>
  </si>
  <si>
    <t>Senior Data Engineer (REMOTE)</t>
  </si>
  <si>
    <t>Business Analyst (Remote)</t>
  </si>
  <si>
    <t>['python', 'java', 'r', 'keras', 'pytorch', 'scikit-learn']</t>
  </si>
  <si>
    <t>Los Gatos, CA</t>
  </si>
  <si>
    <t>Sandy, UT</t>
  </si>
  <si>
    <t>PNC</t>
  </si>
  <si>
    <t>Software/Data Engineer</t>
  </si>
  <si>
    <t>Data Solutions Analyst</t>
  </si>
  <si>
    <t>Professional Search Group (PSG)</t>
  </si>
  <si>
    <t>Senior Data Scientist, Product Analytics</t>
  </si>
  <si>
    <t>Business Systems Analyst</t>
  </si>
  <si>
    <t>TaskUs</t>
  </si>
  <si>
    <t>['python', 'hadoop', 'spark']</t>
  </si>
  <si>
    <t>US Tech Solutions, Inc.</t>
  </si>
  <si>
    <t>Blue Ash, OH</t>
  </si>
  <si>
    <t>Hollywood, FL</t>
  </si>
  <si>
    <t>['sql', 'azure', 'snowflake']</t>
  </si>
  <si>
    <t>Data Scientist / Senior Data Scientist</t>
  </si>
  <si>
    <t>Data Engineer (AWS)</t>
  </si>
  <si>
    <t>Evolution</t>
  </si>
  <si>
    <t>Data Infrastructure Engineer</t>
  </si>
  <si>
    <t>['snowflake', 'flow']</t>
  </si>
  <si>
    <t>Zillion Technologies, Inc.</t>
  </si>
  <si>
    <t>Lead Azure Data Engineer</t>
  </si>
  <si>
    <t>['go', 'db2', 'power bi']</t>
  </si>
  <si>
    <t>Boston Consulting Group</t>
  </si>
  <si>
    <t>Data Engineer Analyst</t>
  </si>
  <si>
    <t>Oregon, IL</t>
  </si>
  <si>
    <t>Cynosure Technologies LLC</t>
  </si>
  <si>
    <t>KoBold Metals</t>
  </si>
  <si>
    <t>Auburn, AL</t>
  </si>
  <si>
    <t>Poshmark</t>
  </si>
  <si>
    <t>East Brunswick, NJ</t>
  </si>
  <si>
    <t>Amazee Global Ventures Inc</t>
  </si>
  <si>
    <t>ATech Placement</t>
  </si>
  <si>
    <t>Moen</t>
  </si>
  <si>
    <t>['sql', 'r', 'python', 'tableau', 'excel']</t>
  </si>
  <si>
    <t>['sql', 'databricks', 'azure', 'power bi']</t>
  </si>
  <si>
    <t>Umanist Staffing LLC</t>
  </si>
  <si>
    <t>Hanover, NJ</t>
  </si>
  <si>
    <t>Homestead, FL</t>
  </si>
  <si>
    <t>['c++', 'python']</t>
  </si>
  <si>
    <t>['sas', 'sas', 'sql', 'snowflake']</t>
  </si>
  <si>
    <t>Asheville, NC</t>
  </si>
  <si>
    <t>Vaya Health</t>
  </si>
  <si>
    <t>Macrosoft</t>
  </si>
  <si>
    <t>Data Scientist 2</t>
  </si>
  <si>
    <t>['sql', 'python', 'bigquery', 'airflow', 'looker']</t>
  </si>
  <si>
    <t>['sql', 'python', 'azure', 'pyspark', 'ssis']</t>
  </si>
  <si>
    <t>Sr Data Engineer - Remote</t>
  </si>
  <si>
    <t>['excel', 'powerpoint', 'word', 'outlook']</t>
  </si>
  <si>
    <t>Open IT Labs LLC</t>
  </si>
  <si>
    <t>Santa Clarita, CA</t>
  </si>
  <si>
    <t>Engineering Data Analyst</t>
  </si>
  <si>
    <t>Meridian Energy</t>
  </si>
  <si>
    <t>Fishers, IN</t>
  </si>
  <si>
    <t>Hallandale Beach, FL</t>
  </si>
  <si>
    <t>MLOps Engineer</t>
  </si>
  <si>
    <t>Wayzata, MN</t>
  </si>
  <si>
    <t>Bedford, MA</t>
  </si>
  <si>
    <t>Data Scientist Lead</t>
  </si>
  <si>
    <t>Pharmacovigilance Data Analyst</t>
  </si>
  <si>
    <t>Coimbatore, Tamil Nadu, India</t>
  </si>
  <si>
    <t>Data Center Engineer</t>
  </si>
  <si>
    <t>['oracle', 'power bi']</t>
  </si>
  <si>
    <t>Tunisia</t>
  </si>
  <si>
    <t>Sr. Analyst, Business Analytics</t>
  </si>
  <si>
    <t>['word', 'excel', 'outlook']</t>
  </si>
  <si>
    <t>Analog Devices</t>
  </si>
  <si>
    <t>Sr. Manager, Data Science</t>
  </si>
  <si>
    <t>['python', 'sql', 'gcp', 'bigquery']</t>
  </si>
  <si>
    <t>Senior Data Scientist, Growth</t>
  </si>
  <si>
    <t>Fontana, CA</t>
  </si>
  <si>
    <t>Deutsche Bank</t>
  </si>
  <si>
    <t>Infineon Technologies</t>
  </si>
  <si>
    <t>['python', 'scala', 'r', 'sql', 'aws', 'pytorch', 'hugging face']</t>
  </si>
  <si>
    <t>Data Scientist Engineer</t>
  </si>
  <si>
    <t>Azusa, CA</t>
  </si>
  <si>
    <t>Ally Financial</t>
  </si>
  <si>
    <t>Database Engineer</t>
  </si>
  <si>
    <t>Alcor</t>
  </si>
  <si>
    <t>Senior Bioinformatics Scientist</t>
  </si>
  <si>
    <t>Fiserv</t>
  </si>
  <si>
    <t>Electronic Arts</t>
  </si>
  <si>
    <t>Florida, NY</t>
  </si>
  <si>
    <t>TechData Service Company, LLC</t>
  </si>
  <si>
    <t>Concero</t>
  </si>
  <si>
    <t>SAP Master Data Analyst</t>
  </si>
  <si>
    <t>TechnoSmarts, Inc.</t>
  </si>
  <si>
    <t>['sap', 'excel', 'flow']</t>
  </si>
  <si>
    <t>['sql', 'r', 'python', 'excel', 'tableau']</t>
  </si>
  <si>
    <t>Morgan Stanley</t>
  </si>
  <si>
    <t>West Point, PA</t>
  </si>
  <si>
    <t>The Woodlands, TX</t>
  </si>
  <si>
    <t>Data Scientist Consultant</t>
  </si>
  <si>
    <t>Kobe, Hyogo, Japan</t>
  </si>
  <si>
    <t>IT Business Analyst</t>
  </si>
  <si>
    <t>['go', 'python', 'sql']</t>
  </si>
  <si>
    <t>Elgin, IL</t>
  </si>
  <si>
    <t>Hagåtña, Guam</t>
  </si>
  <si>
    <t>Guam</t>
  </si>
  <si>
    <t>['sql', 'excel', 'tableau', 'looker']</t>
  </si>
  <si>
    <t>Abilene, TX</t>
  </si>
  <si>
    <t>Blackstone Talent Group</t>
  </si>
  <si>
    <t>Ericsson</t>
  </si>
  <si>
    <t>Energy Analyst</t>
  </si>
  <si>
    <t>The Boeing Company</t>
  </si>
  <si>
    <t>['sql', 'python', 'r', 'excel', 'tableau']</t>
  </si>
  <si>
    <t>['sas', 'sas', 'sql', 'tableau']</t>
  </si>
  <si>
    <t>['vba', 'sql', 'python', 'excel', 'sharepoint', 'tableau', 'alteryx']</t>
  </si>
  <si>
    <t>['power bi', 'sharepoint']</t>
  </si>
  <si>
    <t>Hoffman Estates, IL</t>
  </si>
  <si>
    <t>NewYork-Presbyterian</t>
  </si>
  <si>
    <t>Morrisville, NC</t>
  </si>
  <si>
    <t>Coronado, CA</t>
  </si>
  <si>
    <t>Jr Data Analyst</t>
  </si>
  <si>
    <t>Warrenville, IL</t>
  </si>
  <si>
    <t>['go', 'sap', 'excel']</t>
  </si>
  <si>
    <t>Radiant company</t>
  </si>
  <si>
    <t>['sql', 'nosql', 'kafka']</t>
  </si>
  <si>
    <t>Greenville, WI</t>
  </si>
  <si>
    <t>['python', 'java', 'scala']</t>
  </si>
  <si>
    <t>Cboe Global Markets</t>
  </si>
  <si>
    <t>Cedar Park, TX</t>
  </si>
  <si>
    <t>Oracle Corporation</t>
  </si>
  <si>
    <t>Material Master Data Analyst</t>
  </si>
  <si>
    <t>['sql', 'go', 'tableau', 'power bi']</t>
  </si>
  <si>
    <t>Barclays</t>
  </si>
  <si>
    <t>Chillicothe, IL</t>
  </si>
  <si>
    <t>Big Data Analyst</t>
  </si>
  <si>
    <t>['python', 'sql', 'aws', 'git']</t>
  </si>
  <si>
    <t>['python', 'r', 'pyspark']</t>
  </si>
  <si>
    <t>State of Georgia</t>
  </si>
  <si>
    <t>Director of Engineering - Data Platform</t>
  </si>
  <si>
    <t>['python', 'aws', 'redshift']</t>
  </si>
  <si>
    <t>Deep Learning Engineer</t>
  </si>
  <si>
    <t>Johns Hopkins University</t>
  </si>
  <si>
    <t>Syeta Inc</t>
  </si>
  <si>
    <t>Big Data Developer</t>
  </si>
  <si>
    <t>Sparks, NV</t>
  </si>
  <si>
    <t>Kansas City, KS</t>
  </si>
  <si>
    <t>Product Growth Analyst</t>
  </si>
  <si>
    <t>Valhalla, NY</t>
  </si>
  <si>
    <t>Universal City, TX</t>
  </si>
  <si>
    <t>['excel', 'powerpoint', 'jira', 'confluence']</t>
  </si>
  <si>
    <t>Infotree Global Solutions</t>
  </si>
  <si>
    <t>Excel Global Solutions</t>
  </si>
  <si>
    <t>['sql', 'kafka']</t>
  </si>
  <si>
    <t>['python', 'sql', 'azure', 'flow']</t>
  </si>
  <si>
    <t>Liftoff</t>
  </si>
  <si>
    <t>Data System Analyst</t>
  </si>
  <si>
    <t>Capital Staffing Solutions</t>
  </si>
  <si>
    <t>Customer Success Engineer</t>
  </si>
  <si>
    <t>Creative Circle</t>
  </si>
  <si>
    <t>Lead Data Analyst - Now Hiring</t>
  </si>
  <si>
    <t>Advantage Solutions</t>
  </si>
  <si>
    <t>Centene Corporation</t>
  </si>
  <si>
    <t>Baldwin Park, CA</t>
  </si>
  <si>
    <t>['python', 'java', 'scala', 'databricks', 'spark', 'excel', 'unify']</t>
  </si>
  <si>
    <t>Secaucus, NJ</t>
  </si>
  <si>
    <t>Woodbridge Township, NJ</t>
  </si>
  <si>
    <t>['apl', 'matlab', 'python', 'go']</t>
  </si>
  <si>
    <t>Senior Data Engineer - Snowflake</t>
  </si>
  <si>
    <t>LanceSoft, Inc.</t>
  </si>
  <si>
    <t>San Salvador, El Salvador</t>
  </si>
  <si>
    <t>El Salvador</t>
  </si>
  <si>
    <t>Harvard University</t>
  </si>
  <si>
    <t>Tokyo, Japan</t>
  </si>
  <si>
    <t>Ambry Genetics Corporation</t>
  </si>
  <si>
    <t>Fontainebleau Las Vegas</t>
  </si>
  <si>
    <t>Moffitt Cancer Center</t>
  </si>
  <si>
    <t>Beirut, Lebanon</t>
  </si>
  <si>
    <t>Lebanon</t>
  </si>
  <si>
    <t>Data Analyst 2</t>
  </si>
  <si>
    <t>['sql', 'excel', 'tableau', 'flow']</t>
  </si>
  <si>
    <t>Warner Robins, GA</t>
  </si>
  <si>
    <t>OpenAI</t>
  </si>
  <si>
    <t>State of Wisconsin</t>
  </si>
  <si>
    <t>Culture Amp</t>
  </si>
  <si>
    <t>['nosql', 'sql', 'python']</t>
  </si>
  <si>
    <t>Application &amp; Data Engineer</t>
  </si>
  <si>
    <t>Data Analyst, Senior - Now Hiring</t>
  </si>
  <si>
    <t>State of South Carolina</t>
  </si>
  <si>
    <t>GSK Solutions</t>
  </si>
  <si>
    <t>Data Governance Specialist</t>
  </si>
  <si>
    <t>Product Analyst</t>
  </si>
  <si>
    <t>The Mice Groups, Inc.</t>
  </si>
  <si>
    <t>Suncoast Credit Union</t>
  </si>
  <si>
    <t>Rensselaer, NY</t>
  </si>
  <si>
    <t>Gainwell Technologies</t>
  </si>
  <si>
    <t>Strativ Group</t>
  </si>
  <si>
    <t>Montenegro</t>
  </si>
  <si>
    <t>Marysville, OH</t>
  </si>
  <si>
    <t>Hackensack, NJ</t>
  </si>
  <si>
    <t>Mechanicsburg, PA</t>
  </si>
  <si>
    <t>Great Neck, NY</t>
  </si>
  <si>
    <t>Brewster, NY</t>
  </si>
  <si>
    <t>['sas', 'sas', 'sql', 'python', 'oracle']</t>
  </si>
  <si>
    <t>Memorial Sloan Kettering Cancer Center</t>
  </si>
  <si>
    <t>Nevada</t>
  </si>
  <si>
    <t>Match Point Solutions</t>
  </si>
  <si>
    <t>GTN Technical Staffing</t>
  </si>
  <si>
    <t>Wellth</t>
  </si>
  <si>
    <t>['sql', 'oracle', 'power bi', 'tableau']</t>
  </si>
  <si>
    <t>Evolve</t>
  </si>
  <si>
    <t>['gcp', 'flow']</t>
  </si>
  <si>
    <t>['sas', 'sas', 'python', 'ruby', 'ruby', 'r', 'matlab', 'scala', 'java', 'sql', 'hadoop', 'spark', 'kafka', 'tensorflow', 'pytorch', 'keras', 'tableau']</t>
  </si>
  <si>
    <t>['sql', 'oracle', 'sap']</t>
  </si>
  <si>
    <t>La Puente, CA</t>
  </si>
  <si>
    <t>3M</t>
  </si>
  <si>
    <t>Nintendo</t>
  </si>
  <si>
    <t>['sql', 'snowflake', 'tableau']</t>
  </si>
  <si>
    <t>['express', 'excel', 'powerpoint']</t>
  </si>
  <si>
    <t>['alteryx', 'tableau']</t>
  </si>
  <si>
    <t>['cognos', 'power bi']</t>
  </si>
  <si>
    <t>Russell Tobin &amp; Associates</t>
  </si>
  <si>
    <t>Glen Allen, VA</t>
  </si>
  <si>
    <t>Laguna Beach, CA</t>
  </si>
  <si>
    <t>Stanford Health Care</t>
  </si>
  <si>
    <t>SQL Data Analyst</t>
  </si>
  <si>
    <t>NVIDIA</t>
  </si>
  <si>
    <t>Associate Manager, Data Engineer</t>
  </si>
  <si>
    <t>SC Johnson</t>
  </si>
  <si>
    <t>['go', 'sql', 'python', 'azure', 'databricks']</t>
  </si>
  <si>
    <t>Montgomery, AL</t>
  </si>
  <si>
    <t>['aws', 'flow']</t>
  </si>
  <si>
    <t>['airflow']</t>
  </si>
  <si>
    <t>PwC</t>
  </si>
  <si>
    <t>iHeartMedia</t>
  </si>
  <si>
    <t>People Data Analyst</t>
  </si>
  <si>
    <t>['python', 'r', 'power bi']</t>
  </si>
  <si>
    <t>Data Engineer - ETL</t>
  </si>
  <si>
    <t>Machine Learning/Data Engineer</t>
  </si>
  <si>
    <t>['sql', 'python', 'r', 'tableau', 'excel']</t>
  </si>
  <si>
    <t>Production Analyst</t>
  </si>
  <si>
    <t>Garland, TX</t>
  </si>
  <si>
    <t>['sas', 'sas', 'power bi']</t>
  </si>
  <si>
    <t>['go', 'excel', 'word']</t>
  </si>
  <si>
    <t>Chainalysis</t>
  </si>
  <si>
    <t>['sql', 'python', 'snowflake', 'airflow', 'looker']</t>
  </si>
  <si>
    <t>Houston, MN</t>
  </si>
  <si>
    <t>Danbury, CT</t>
  </si>
  <si>
    <t>Iowa City, IA</t>
  </si>
  <si>
    <t>Data Engineer / ETL Specialist</t>
  </si>
  <si>
    <t>Savage, MD</t>
  </si>
  <si>
    <t>['azure', 'jira']</t>
  </si>
  <si>
    <t>['go', 'oracle']</t>
  </si>
  <si>
    <t>Savannah, GA</t>
  </si>
  <si>
    <t>Evanston, IL</t>
  </si>
  <si>
    <t>['python', 'sql', 'bigquery', 'gcp', 'airflow']</t>
  </si>
  <si>
    <t>Optomi</t>
  </si>
  <si>
    <t>['python', 'r', 'sql', 'tableau', 'looker']</t>
  </si>
  <si>
    <t>['r', 'mysql', 'digitalocean', 'hadoop', 'spark']</t>
  </si>
  <si>
    <t>The Clorox Company</t>
  </si>
  <si>
    <t>['azure', 'excel', 'power bi']</t>
  </si>
  <si>
    <t>Xoriant Corporation</t>
  </si>
  <si>
    <t>Santo Domingo, Dominican Republic</t>
  </si>
  <si>
    <t>Dominican Republic</t>
  </si>
  <si>
    <t>Principal, Data Scientist</t>
  </si>
  <si>
    <t>['aws', 'gcp', 'azure']</t>
  </si>
  <si>
    <t>NTT DATA Services</t>
  </si>
  <si>
    <t>['sql', 'python', 'snowflake', 'airflow']</t>
  </si>
  <si>
    <t>Blueprint Technologies</t>
  </si>
  <si>
    <t>['sql', 'aws', 'snowflake', 'oracle']</t>
  </si>
  <si>
    <t>CBRE</t>
  </si>
  <si>
    <t>Logistics Data Analyst</t>
  </si>
  <si>
    <t>Fortira Inc</t>
  </si>
  <si>
    <t>['word', 'excel', 'powerpoint', 'sharepoint']</t>
  </si>
  <si>
    <t>Analytics Consultant</t>
  </si>
  <si>
    <t>Environmental Data Analyst</t>
  </si>
  <si>
    <t>['vba', 'power bi']</t>
  </si>
  <si>
    <t>Greenfield, IN</t>
  </si>
  <si>
    <t>['sql', 'python', 'airflow', 'spark']</t>
  </si>
  <si>
    <t>Atrium Health</t>
  </si>
  <si>
    <t>Autodesk</t>
  </si>
  <si>
    <t>Senior Customer Data Analyst</t>
  </si>
  <si>
    <t>United Site Services</t>
  </si>
  <si>
    <t>Infogain</t>
  </si>
  <si>
    <t>Ridgecrest, CA</t>
  </si>
  <si>
    <t>SAS Analyst</t>
  </si>
  <si>
    <t>Irwindale, CA</t>
  </si>
  <si>
    <t>GRAIL</t>
  </si>
  <si>
    <t>Data Analyst (Power BI)</t>
  </si>
  <si>
    <t>10x Genomics</t>
  </si>
  <si>
    <t>Data Engineer/Data Scientist</t>
  </si>
  <si>
    <t>JH Kelly</t>
  </si>
  <si>
    <t>['sql', 'python', 'java', 'aws', 'azure', 'ssis', 'power bi', 'tableau']</t>
  </si>
  <si>
    <t>Santa Cruz, CA</t>
  </si>
  <si>
    <t>Senior Data Engineer / Architect</t>
  </si>
  <si>
    <t>Data Management Specialist</t>
  </si>
  <si>
    <t>RWE</t>
  </si>
  <si>
    <t>Sleepy Hollow, NY</t>
  </si>
  <si>
    <t>['sql', 'python', 'aws', 'excel', 'tableau']</t>
  </si>
  <si>
    <t>['outlook', 'excel', 'word', 'powerpoint']</t>
  </si>
  <si>
    <t>['sql', 'azure', 'snowflake', 'power bi']</t>
  </si>
  <si>
    <t>Customer.io</t>
  </si>
  <si>
    <t>VDart, Inc.</t>
  </si>
  <si>
    <t>['sql', 'excel', 'smartsheet']</t>
  </si>
  <si>
    <t>New Braunfels, TX</t>
  </si>
  <si>
    <t>Power BI Engineer</t>
  </si>
  <si>
    <t>Spring Hill, FL</t>
  </si>
  <si>
    <t>North Palm Beach, FL</t>
  </si>
  <si>
    <t>['python', 'sql', 'azure', 'aws']</t>
  </si>
  <si>
    <t>Marsh McLennan</t>
  </si>
  <si>
    <t>Senior Data Science Analyst</t>
  </si>
  <si>
    <t>Benin</t>
  </si>
  <si>
    <t>Santiago, Chile</t>
  </si>
  <si>
    <t>Databricks Internship | Interview Questions &amp; Salary Details</t>
  </si>
  <si>
    <t>['python', 'java', 'scala', 'sql', 'databricks', 'spark']</t>
  </si>
  <si>
    <t>Cohesity</t>
  </si>
  <si>
    <t>Data Analyst Consultant</t>
  </si>
  <si>
    <t>['sql', 'mongodb', 'mongodb', 'hadoop']</t>
  </si>
  <si>
    <t>Sr Business Intelligence Analyst</t>
  </si>
  <si>
    <t>McMaster-Carr</t>
  </si>
  <si>
    <t>['sql', 'python', 'html', 'javascript', 'neo4j', 'numpy', 'pandas']</t>
  </si>
  <si>
    <t>['sql', 'python', 'azure', 'pyspark', 'spark']</t>
  </si>
  <si>
    <t>['python', 'bigquery']</t>
  </si>
  <si>
    <t>McDonough, GA</t>
  </si>
  <si>
    <t>Data Modeller</t>
  </si>
  <si>
    <t>['azure', 'snowflake']</t>
  </si>
  <si>
    <t>['word', 'excel', 'outlook', 'sap']</t>
  </si>
  <si>
    <t>Talent Groups</t>
  </si>
  <si>
    <t>['python', 'scala', 'aws', 'redshift']</t>
  </si>
  <si>
    <t>Data Analyst (Hybrid)</t>
  </si>
  <si>
    <t>Data Analyst Engineer</t>
  </si>
  <si>
    <t>Global Music Rights</t>
  </si>
  <si>
    <t>Beltsville, MD</t>
  </si>
  <si>
    <t>Strategic Data Systems</t>
  </si>
  <si>
    <t>University of Missouri</t>
  </si>
  <si>
    <t>Hamilton Township, NJ</t>
  </si>
  <si>
    <t>['java', 'sap']</t>
  </si>
  <si>
    <t>Franklin Square, NY</t>
  </si>
  <si>
    <t>Healthcare Association of New York State</t>
  </si>
  <si>
    <t>HUB International</t>
  </si>
  <si>
    <t>Data Engineer/ETL Developer</t>
  </si>
  <si>
    <t>Financial Data Analyst - Entry Level</t>
  </si>
  <si>
    <t>CYNET SYSTEMS</t>
  </si>
  <si>
    <t>Reddit</t>
  </si>
  <si>
    <t>Bloomington, IN</t>
  </si>
  <si>
    <t>Financial Data Analyst - Now Hiring</t>
  </si>
  <si>
    <t>['java', 'javascript', 'c++', 'python', 'spring', 'tableau']</t>
  </si>
  <si>
    <t>Monster</t>
  </si>
  <si>
    <t>Mason, OH</t>
  </si>
  <si>
    <t>['c', 'excel']</t>
  </si>
  <si>
    <t>Corning</t>
  </si>
  <si>
    <t>Greenhouse</t>
  </si>
  <si>
    <t>Johns Creek, GA</t>
  </si>
  <si>
    <t>['word', 'excel', 'outlook', 'powerpoint', 'visio', 'terminal']</t>
  </si>
  <si>
    <t>['python', 'aws', 'gcp', 'azure']</t>
  </si>
  <si>
    <t>Warsaw, IN</t>
  </si>
  <si>
    <t>DSJ Global</t>
  </si>
  <si>
    <t>Sherwin-Williams</t>
  </si>
  <si>
    <t>Blue Cross Blue Shield of Massachusetts</t>
  </si>
  <si>
    <t>Ithaca, NY</t>
  </si>
  <si>
    <t>Greenberg Dental &amp; Orthodontics</t>
  </si>
  <si>
    <t>Mattawan, MI</t>
  </si>
  <si>
    <t>Charles River Laboratories</t>
  </si>
  <si>
    <t>Commonwealth of Massachusetts</t>
  </si>
  <si>
    <t>Archer</t>
  </si>
  <si>
    <t>Quality Data Analyst</t>
  </si>
  <si>
    <t>Infosoft, Inc.</t>
  </si>
  <si>
    <t>Sugar Land, TX</t>
  </si>
  <si>
    <t>Davenport, IA</t>
  </si>
  <si>
    <t>Advent Global Solutions, Inc.</t>
  </si>
  <si>
    <t>['sas', 'sas', 'r', 'python', 'tableau']</t>
  </si>
  <si>
    <t>['sql', 'sas', 'sas', 'tableau', 'power bi', 'excel', 'word', 'powerpoint', 'outlook']</t>
  </si>
  <si>
    <t>Data Scientist - Mid Level</t>
  </si>
  <si>
    <t>['sql', 'python', 'r', 'spreadsheet']</t>
  </si>
  <si>
    <t>Michael Kors</t>
  </si>
  <si>
    <t>Lorain, OH</t>
  </si>
  <si>
    <t>AppTad Technologies Pvt Ltd</t>
  </si>
  <si>
    <t>Heluna Health</t>
  </si>
  <si>
    <t>Southern Company</t>
  </si>
  <si>
    <t>Avance Consulting</t>
  </si>
  <si>
    <t>Markham, ON, Canada</t>
  </si>
  <si>
    <t>DENSO</t>
  </si>
  <si>
    <t>Unum</t>
  </si>
  <si>
    <t>ENT And Allergy Associates</t>
  </si>
  <si>
    <t>West Virginia</t>
  </si>
  <si>
    <t>Ventura, CA</t>
  </si>
  <si>
    <t>['python', 'r', 'sql', 'gcp']</t>
  </si>
  <si>
    <t>Healthcare Data Analyst II</t>
  </si>
  <si>
    <t>E-Commerce Data Analyst</t>
  </si>
  <si>
    <t>Manufacturing Data Engineer</t>
  </si>
  <si>
    <t>Radiant Digital</t>
  </si>
  <si>
    <t>Waldorf, MD</t>
  </si>
  <si>
    <t>Aircall</t>
  </si>
  <si>
    <t>Lake Buena Vista, FL</t>
  </si>
  <si>
    <t>Reporting Analyst</t>
  </si>
  <si>
    <t>['sql', 'python', 'aws', 'flow']</t>
  </si>
  <si>
    <t>BMO</t>
  </si>
  <si>
    <t>Minnesota City, MN</t>
  </si>
  <si>
    <t>['unix']</t>
  </si>
  <si>
    <t>Lead Business Intelligence Analyst</t>
  </si>
  <si>
    <t>Laiba Technologies LLC</t>
  </si>
  <si>
    <t>Flower Mound, TX</t>
  </si>
  <si>
    <t>Vipany Global</t>
  </si>
  <si>
    <t>Teaneck, NJ</t>
  </si>
  <si>
    <t>['sql', 'python', 'databricks', 'azure']</t>
  </si>
  <si>
    <t>Honduras</t>
  </si>
  <si>
    <t>Carson City, NV</t>
  </si>
  <si>
    <t>East Orange, NJ</t>
  </si>
  <si>
    <t>Clayton, MO</t>
  </si>
  <si>
    <t>General Motors</t>
  </si>
  <si>
    <t>Life360</t>
  </si>
  <si>
    <t>Cadmus</t>
  </si>
  <si>
    <t>Reyes Coca-Cola Bottling</t>
  </si>
  <si>
    <t>['excel', 'smartsheet']</t>
  </si>
  <si>
    <t>Cloud and Things Inc</t>
  </si>
  <si>
    <t>Tulsa, OK</t>
  </si>
  <si>
    <t>['sql', 'snowflake', 'tableau', 'looker']</t>
  </si>
  <si>
    <t>Eagan, MN</t>
  </si>
  <si>
    <t>Sr. Financial Data Analyst</t>
  </si>
  <si>
    <t>['sql', 'python', 'chef']</t>
  </si>
  <si>
    <t>Data Scientist, Product</t>
  </si>
  <si>
    <t>Data Analyst - HYBRID</t>
  </si>
  <si>
    <t>Woodlawn, MD</t>
  </si>
  <si>
    <t>Black Crow AI</t>
  </si>
  <si>
    <t>Red Ventures</t>
  </si>
  <si>
    <t>DATA ENGINEER</t>
  </si>
  <si>
    <t>Coupa Software, Inc.</t>
  </si>
  <si>
    <t>York Solutions, LLC</t>
  </si>
  <si>
    <t>Data Science Associate</t>
  </si>
  <si>
    <t>Shakopee, MN</t>
  </si>
  <si>
    <t>['sql', 'vba', 'python', 'r', 'sas', 'sas', 'c++', 'java', 'sql server', 'oracle', 'ms access', 'excel', 'spss', 'tableau']</t>
  </si>
  <si>
    <t>Axius Technologies Inc.</t>
  </si>
  <si>
    <t>GFT Technologies</t>
  </si>
  <si>
    <t>Farmers Insurance Group</t>
  </si>
  <si>
    <t>Stockton, CA</t>
  </si>
  <si>
    <t>ING</t>
  </si>
  <si>
    <t>['windows', 'word', 'powerpoint', 'excel']</t>
  </si>
  <si>
    <t>['python', 'linux']</t>
  </si>
  <si>
    <t>Sardine</t>
  </si>
  <si>
    <t>Lawrence Township, NJ</t>
  </si>
  <si>
    <t>Lake Bluff, IL</t>
  </si>
  <si>
    <t>Gauss Labs</t>
  </si>
  <si>
    <t>Natick, MA</t>
  </si>
  <si>
    <t>RWE Data Scientist</t>
  </si>
  <si>
    <t>Scientist, Data Science</t>
  </si>
  <si>
    <t>['python', 'r', 'sql', 'spring']</t>
  </si>
  <si>
    <t>ADP (Automatic Data Processing)</t>
  </si>
  <si>
    <t>American Homes 4 Rent</t>
  </si>
  <si>
    <t>Gainesville, GA</t>
  </si>
  <si>
    <t>Computer Systems Analyst</t>
  </si>
  <si>
    <t>Gold Coast Health Plan</t>
  </si>
  <si>
    <t>Evolent Health</t>
  </si>
  <si>
    <t>['sql', 'vba']</t>
  </si>
  <si>
    <t>Boehringer Ingelheim</t>
  </si>
  <si>
    <t>Clear Street</t>
  </si>
  <si>
    <t>Paramus, NJ</t>
  </si>
  <si>
    <t>Lafayette, IN</t>
  </si>
  <si>
    <t>['python', 'tensorflow', 'pytorch', 'git']</t>
  </si>
  <si>
    <t>['python', 'scala', 'r', 'aws', 'spark']</t>
  </si>
  <si>
    <t>Data Manager</t>
  </si>
  <si>
    <t>Xoriant US Staffing</t>
  </si>
  <si>
    <t>['python', 'go', 'excel']</t>
  </si>
  <si>
    <t>San Carlos, CA</t>
  </si>
  <si>
    <t>Software Engineer, Data Platform</t>
  </si>
  <si>
    <t>['sql', 'go', 'excel']</t>
  </si>
  <si>
    <t>['python', 'r', 'tableau', 'power bi']</t>
  </si>
  <si>
    <t>Waters Corporation</t>
  </si>
  <si>
    <t>['sql', 'python', 'java', 'scala', 'aws', 'redshift', 'hadoop', 'spark']</t>
  </si>
  <si>
    <t>Panama City, FL</t>
  </si>
  <si>
    <t>The Colony, TX</t>
  </si>
  <si>
    <t>Data Entry Analyst</t>
  </si>
  <si>
    <t>['db2']</t>
  </si>
  <si>
    <t>Lake Success, NY</t>
  </si>
  <si>
    <t>SKYGEN</t>
  </si>
  <si>
    <t>Applied Materials</t>
  </si>
  <si>
    <t>Branchburg, NJ</t>
  </si>
  <si>
    <t>Rockwall, TX</t>
  </si>
  <si>
    <t>['sheets', 'flow']</t>
  </si>
  <si>
    <t>Technical Business Analyst</t>
  </si>
  <si>
    <t>['sql', 'phoenix']</t>
  </si>
  <si>
    <t>Pawtucket, RI</t>
  </si>
  <si>
    <t>WEX Inc.</t>
  </si>
  <si>
    <t>Staff Software Engineer, Data Platform</t>
  </si>
  <si>
    <t>Corpus Christi, TX</t>
  </si>
  <si>
    <t>Clinical Data Analyst I</t>
  </si>
  <si>
    <t>ZeniMax Media Inc.</t>
  </si>
  <si>
    <t>Publishing Analyst</t>
  </si>
  <si>
    <t>Crystal Equation</t>
  </si>
  <si>
    <t>DivIHN Integration Inc.</t>
  </si>
  <si>
    <t>Intelligence Data Analyst</t>
  </si>
  <si>
    <t>Claremont, CA</t>
  </si>
  <si>
    <t>['sql', 'r', 'python', 'tableau', 'looker']</t>
  </si>
  <si>
    <t>['python', 'java', 'scala', 'aws', 'redshift', 'hadoop', 'spark']</t>
  </si>
  <si>
    <t>ECG Management Consultants</t>
  </si>
  <si>
    <t>['azure', 'gcp', 'aws']</t>
  </si>
  <si>
    <t>Sales Operations Data Analyst</t>
  </si>
  <si>
    <t>Napa, CA</t>
  </si>
  <si>
    <t>['java']</t>
  </si>
  <si>
    <t>Engage Partners Inc.</t>
  </si>
  <si>
    <t>['sql', 'tableau', 'looker', 'power bi']</t>
  </si>
  <si>
    <t>CIBC</t>
  </si>
  <si>
    <t>Data Scientist III - Now Hiring</t>
  </si>
  <si>
    <t>Business Intelligence Developer</t>
  </si>
  <si>
    <t>Missouri City, MO</t>
  </si>
  <si>
    <t>['pytorch']</t>
  </si>
  <si>
    <t>['sql', 'sheets', 'looker', 'tableau']</t>
  </si>
  <si>
    <t>['python', 'sql', 'pandas', 'pyspark']</t>
  </si>
  <si>
    <t>Laredo, TX</t>
  </si>
  <si>
    <t>Pineville, NC</t>
  </si>
  <si>
    <t>OSI Engineering</t>
  </si>
  <si>
    <t>Data Migration Engineer</t>
  </si>
  <si>
    <t>Quadyster</t>
  </si>
  <si>
    <t>Freddie Mac</t>
  </si>
  <si>
    <t>TRKKN</t>
  </si>
  <si>
    <t>SpotOn</t>
  </si>
  <si>
    <t>['go', 'spring']</t>
  </si>
  <si>
    <t>Altruist</t>
  </si>
  <si>
    <t>Largo, MD</t>
  </si>
  <si>
    <t>Venezuela</t>
  </si>
  <si>
    <t>['sql', 'python', 'r', 'julia', 'tableau']</t>
  </si>
  <si>
    <t>Manhasset, NY</t>
  </si>
  <si>
    <t>['python', 'r', 'java', 'tensorflow', 'pytorch']</t>
  </si>
  <si>
    <t>Salem, NH</t>
  </si>
  <si>
    <t>Quantitative Analyst</t>
  </si>
  <si>
    <t>Escondido, CA</t>
  </si>
  <si>
    <t>Confluent</t>
  </si>
  <si>
    <t>Operations Data Analyst - Full-time / Part-time</t>
  </si>
  <si>
    <t>Piedmont, CA</t>
  </si>
  <si>
    <t>Tax Data Analyst</t>
  </si>
  <si>
    <t>Data Scientist I - Hybrid</t>
  </si>
  <si>
    <t>Radian</t>
  </si>
  <si>
    <t>FutureNET</t>
  </si>
  <si>
    <t>U.S. Bank National Association</t>
  </si>
  <si>
    <t>Knowesis</t>
  </si>
  <si>
    <t>Lirio</t>
  </si>
  <si>
    <t>East Daley Analytics</t>
  </si>
  <si>
    <t>Junior Machine Learning Engineer</t>
  </si>
  <si>
    <t>Somerville, NJ</t>
  </si>
  <si>
    <t>Lakewood, CO</t>
  </si>
  <si>
    <t>Jupiter, FL</t>
  </si>
  <si>
    <t>Operations Data Analyst - Now Hiring</t>
  </si>
  <si>
    <t>['sql', 'python', 'excel', 'power bi', 'tableau']</t>
  </si>
  <si>
    <t>Wauwatosa, WI</t>
  </si>
  <si>
    <t>['sql', 'sql server', 'azure', 'power bi']</t>
  </si>
  <si>
    <t>['python', 'r', 'sas', 'sas', 'sql', 'tableau']</t>
  </si>
  <si>
    <t>['python', 'sql', 'aws', 'airflow']</t>
  </si>
  <si>
    <t>Aliso Viejo, CA</t>
  </si>
  <si>
    <t>Castro Valley, CA</t>
  </si>
  <si>
    <t>Web Data Analyst</t>
  </si>
  <si>
    <t>Lincolnshire, IL</t>
  </si>
  <si>
    <t>Twitch Interactive, Inc.</t>
  </si>
  <si>
    <t>GovCIO</t>
  </si>
  <si>
    <t>Senior Data Engineer - Hybrid</t>
  </si>
  <si>
    <t>Panama City, Panama</t>
  </si>
  <si>
    <t>['snowflake', 'aws', 'hadoop', 'pyspark']</t>
  </si>
  <si>
    <t>KeHE Distributors</t>
  </si>
  <si>
    <t>['python', 'r', 'sql', 'aws', 'spark']</t>
  </si>
  <si>
    <t>Horizon Blue Cross Blue Shield of New Jersey</t>
  </si>
  <si>
    <t>['ssis']</t>
  </si>
  <si>
    <t>Senior Database Engineer</t>
  </si>
  <si>
    <t>Morningstar</t>
  </si>
  <si>
    <t>Sr. Business Intelligence Engineer</t>
  </si>
  <si>
    <t>State of Missouri</t>
  </si>
  <si>
    <t>Gordon, GA</t>
  </si>
  <si>
    <t>Beachwood, OH</t>
  </si>
  <si>
    <t>Penske</t>
  </si>
  <si>
    <t>Designit</t>
  </si>
  <si>
    <t>['sql', 'python', 'azure', 'databricks', 'power bi']</t>
  </si>
  <si>
    <t>['python', 'sas', 'sas', 'sql']</t>
  </si>
  <si>
    <t>Prime Therapeutics</t>
  </si>
  <si>
    <t>Zeta Global</t>
  </si>
  <si>
    <t>Supply Chain Data Analyst - Now Hiring</t>
  </si>
  <si>
    <t>AI Developer</t>
  </si>
  <si>
    <t>The Muse</t>
  </si>
  <si>
    <t>Radian Group</t>
  </si>
  <si>
    <t>['sql', 'sql server', 'snowflake', 'ssis', 'ssrs']</t>
  </si>
  <si>
    <t>['java', 'hadoop', 'spark']</t>
  </si>
  <si>
    <t>KeyBank</t>
  </si>
  <si>
    <t>Data Scientist/ML Engineer</t>
  </si>
  <si>
    <t>Paradise, NV</t>
  </si>
  <si>
    <t>Laguna Niguel, CA</t>
  </si>
  <si>
    <t>PenFed Credit Union</t>
  </si>
  <si>
    <t>['sap', 'tableau']</t>
  </si>
  <si>
    <t>['tableau', 'excel', 'word']</t>
  </si>
  <si>
    <t>Senior Sales Data Analyst</t>
  </si>
  <si>
    <t>Bedford, TX</t>
  </si>
  <si>
    <t>L3Harris Technologies</t>
  </si>
  <si>
    <t>Morris Plains, NJ</t>
  </si>
  <si>
    <t>Traverse City, MI</t>
  </si>
  <si>
    <t>Cedars-Sinai</t>
  </si>
  <si>
    <t>['sql', 'oracle', 'snowflake', 'flow']</t>
  </si>
  <si>
    <t>Lightmatter</t>
  </si>
  <si>
    <t>Lead Business Data Analyst</t>
  </si>
  <si>
    <t>Sydney, FL</t>
  </si>
  <si>
    <t>Weee!</t>
  </si>
  <si>
    <t>Cube Hub, Inc.</t>
  </si>
  <si>
    <t>GoTo</t>
  </si>
  <si>
    <t>Blizzard Entertainment</t>
  </si>
  <si>
    <t>Sr. AWS Data Engineer</t>
  </si>
  <si>
    <t>Lockheed Martin Corporation</t>
  </si>
  <si>
    <t>['unify']</t>
  </si>
  <si>
    <t>Senior Data Quality Engineer</t>
  </si>
  <si>
    <t>Guaynabo, Puerto Rico</t>
  </si>
  <si>
    <t>['python', 'sql', 'flow']</t>
  </si>
  <si>
    <t>['sql', 'c#', 'java', 'python']</t>
  </si>
  <si>
    <t>['sas', 'sas', 'sql', 'spss']</t>
  </si>
  <si>
    <t>Cobbs Creek Healthcare</t>
  </si>
  <si>
    <t>Mondelēz International</t>
  </si>
  <si>
    <t>Senior Product Analyst</t>
  </si>
  <si>
    <t>CDC Foundation</t>
  </si>
  <si>
    <t>E-Commerce Analyst</t>
  </si>
  <si>
    <t>Senior Statistical Data Analyst</t>
  </si>
  <si>
    <t>California, MD</t>
  </si>
  <si>
    <t>Fanatics</t>
  </si>
  <si>
    <t>Manager, Data Analytics</t>
  </si>
  <si>
    <t>VIZIO, Inc.</t>
  </si>
  <si>
    <t>ML Engineer</t>
  </si>
  <si>
    <t>['sql', 'python', 'power bi', 'tableau']</t>
  </si>
  <si>
    <t>Orange Park, FL</t>
  </si>
  <si>
    <t>Labcorp</t>
  </si>
  <si>
    <t>Rock Island, IL</t>
  </si>
  <si>
    <t>Test Data Analyst</t>
  </si>
  <si>
    <t>['sql', 'python', 'sql server', 'snowflake', 'oracle']</t>
  </si>
  <si>
    <t>['sql', 'excel', 'powerpoint']</t>
  </si>
  <si>
    <t>['python', 'sql', 'linux']</t>
  </si>
  <si>
    <t>Torque Technologies LLC</t>
  </si>
  <si>
    <t>['sharepoint', 'excel']</t>
  </si>
  <si>
    <t>Canton, MA</t>
  </si>
  <si>
    <t>['t-sql']</t>
  </si>
  <si>
    <t>['phoenix', 'flow']</t>
  </si>
  <si>
    <t>Founding Teams</t>
  </si>
  <si>
    <t>['python', 'aws', 'azure', 'tensorflow', 'pytorch']</t>
  </si>
  <si>
    <t>Insight Global, Inc.</t>
  </si>
  <si>
    <t>Distribution Data Analyst</t>
  </si>
  <si>
    <t>Senior Lead Data Scientist</t>
  </si>
  <si>
    <t>Ontario, Canada</t>
  </si>
  <si>
    <t>['excel', 'power bi', 'sharepoint']</t>
  </si>
  <si>
    <t>Lead Business Intelligence Engineer</t>
  </si>
  <si>
    <t>Hondo, TX</t>
  </si>
  <si>
    <t>Albany, GA</t>
  </si>
  <si>
    <t>NetApp</t>
  </si>
  <si>
    <t>['sql', 'word', 'spreadsheet', 'excel']</t>
  </si>
  <si>
    <t>C4 Technical Services</t>
  </si>
  <si>
    <t>Data Lead</t>
  </si>
  <si>
    <t>['python', 'java', 'sql', 'pyspark']</t>
  </si>
  <si>
    <t>Buford, GA</t>
  </si>
  <si>
    <t>['r', 'sql']</t>
  </si>
  <si>
    <t>Apidel Technologies</t>
  </si>
  <si>
    <t>Sr. Business Analyst/Data Analyst</t>
  </si>
  <si>
    <t>Mojave, CA</t>
  </si>
  <si>
    <t>PepsiCo</t>
  </si>
  <si>
    <t>['python', 'r', 'sql', 'azure', 'aws', 'power bi', 'tableau']</t>
  </si>
  <si>
    <t>Provider Data Analyst</t>
  </si>
  <si>
    <t>Finance Master Data Analyst</t>
  </si>
  <si>
    <t>GrowthLoop</t>
  </si>
  <si>
    <t>IO Datasphere</t>
  </si>
  <si>
    <t>66degrees</t>
  </si>
  <si>
    <t>['sql', 'gcp', 'bigquery']</t>
  </si>
  <si>
    <t>Senior/Lead Data Engineer</t>
  </si>
  <si>
    <t>['windows', 'excel']</t>
  </si>
  <si>
    <t>['sas', 'sas', 'sql', 'vb.net', 'oracle']</t>
  </si>
  <si>
    <t>Downey, CA</t>
  </si>
  <si>
    <t>['windows', 'word', 'excel', 'powerpoint']</t>
  </si>
  <si>
    <t>Westford, MA</t>
  </si>
  <si>
    <t>Aristocrat</t>
  </si>
  <si>
    <t>Talent Hires</t>
  </si>
  <si>
    <t>['c', 'r']</t>
  </si>
  <si>
    <t>['python', 'java', 'javascript']</t>
  </si>
  <si>
    <t>Entry-Level Data Scientist</t>
  </si>
  <si>
    <t>Data Developer</t>
  </si>
  <si>
    <t>InsideHigherEd</t>
  </si>
  <si>
    <t>Box</t>
  </si>
  <si>
    <t>Conquest Consulting</t>
  </si>
  <si>
    <t>Aramark</t>
  </si>
  <si>
    <t>Edwardsville, IL</t>
  </si>
  <si>
    <t>E-commerce Data Analyst</t>
  </si>
  <si>
    <t>Patchogue, NY</t>
  </si>
  <si>
    <t>EVERSOURCE</t>
  </si>
  <si>
    <t>Regal Medical Group, Inc.</t>
  </si>
  <si>
    <t>['sql', 'python', 'r', 'express', 'tableau']</t>
  </si>
  <si>
    <t>System Engineer</t>
  </si>
  <si>
    <t>['sql', 'r', 'python', 'snowflake']</t>
  </si>
  <si>
    <t>Data Analyst/Scientist</t>
  </si>
  <si>
    <t>Quizlet</t>
  </si>
  <si>
    <t>['python', 'sql', 'bigquery']</t>
  </si>
  <si>
    <t>['c++']</t>
  </si>
  <si>
    <t>Clemson, SC</t>
  </si>
  <si>
    <t>eTeam Inc.</t>
  </si>
  <si>
    <t>Data Modeler</t>
  </si>
  <si>
    <t>Denken Solutions Inc</t>
  </si>
  <si>
    <t>Wyomissing, PA</t>
  </si>
  <si>
    <t>['html']</t>
  </si>
  <si>
    <t>Ladson, SC</t>
  </si>
  <si>
    <t>['tableau', 'alteryx']</t>
  </si>
  <si>
    <t>Berwyn, PA</t>
  </si>
  <si>
    <t>Data Analyst - Analytics</t>
  </si>
  <si>
    <t>Senior Clinical Data Analyst</t>
  </si>
  <si>
    <t>Carlstadt, NJ</t>
  </si>
  <si>
    <t>Pull Skill Technologies</t>
  </si>
  <si>
    <t>Lakeside, CA</t>
  </si>
  <si>
    <t>American Institutes for Research</t>
  </si>
  <si>
    <t>['r', 'tableau', 'excel']</t>
  </si>
  <si>
    <t>Privacy Data Analyst</t>
  </si>
  <si>
    <t>Redlands, CA</t>
  </si>
  <si>
    <t>Wyatt Partners</t>
  </si>
  <si>
    <t>Harrison, NJ</t>
  </si>
  <si>
    <t>1872 Consulting</t>
  </si>
  <si>
    <t>Data Scientist / Machine Learning Engineer</t>
  </si>
  <si>
    <t>Caterpillar</t>
  </si>
  <si>
    <t>['java', 'scala', 'python', 'nosql', 'sql', 'mongo', 'shell', 'cassandra', 'redshift', 'aws', 'azure', 'snowflake', 'hadoop', 'kafka', 'spark']</t>
  </si>
  <si>
    <t>Senior Enterprise Data Analyst</t>
  </si>
  <si>
    <t>Business Analyst Data Analyst</t>
  </si>
  <si>
    <t>['sql', 'python', 'aws', 'tableau']</t>
  </si>
  <si>
    <t>Senior Data Engineer, Data Platforms</t>
  </si>
  <si>
    <t>Berlin, CT</t>
  </si>
  <si>
    <t>Data Science Specialist</t>
  </si>
  <si>
    <t>BCforward</t>
  </si>
  <si>
    <t>Largo, FL</t>
  </si>
  <si>
    <t>['sas', 'sas', 'power bi', 'excel']</t>
  </si>
  <si>
    <t>Jerudong, Brunei</t>
  </si>
  <si>
    <t>Brunei</t>
  </si>
  <si>
    <t>Severn, MD</t>
  </si>
  <si>
    <t>ADM</t>
  </si>
  <si>
    <t>Staff ML Engineer</t>
  </si>
  <si>
    <t>Clark, NJ</t>
  </si>
  <si>
    <t>S&amp;S Employment Partners</t>
  </si>
  <si>
    <t>Lemont, IL</t>
  </si>
  <si>
    <t>Argonne National Laboratory</t>
  </si>
  <si>
    <t>['sql', 'oracle', 'tableau']</t>
  </si>
  <si>
    <t>Qualco</t>
  </si>
  <si>
    <t>['sql', 'azure', 'databricks', 'spark', 'power bi']</t>
  </si>
  <si>
    <t>Jerry</t>
  </si>
  <si>
    <t>Task Force Talent</t>
  </si>
  <si>
    <t>New Hyde Park, NY</t>
  </si>
  <si>
    <t>Bogota, NJ</t>
  </si>
  <si>
    <t>['express', 'sap']</t>
  </si>
  <si>
    <t>Kirby, TX</t>
  </si>
  <si>
    <t>Sam's Club</t>
  </si>
  <si>
    <t>['sas', 'sas', 'python']</t>
  </si>
  <si>
    <t>Lancesoft</t>
  </si>
  <si>
    <t>Senior Data Analytics Engineer</t>
  </si>
  <si>
    <t>Roseland, NJ</t>
  </si>
  <si>
    <t>AGM Tech Solutions, LLC</t>
  </si>
  <si>
    <t>Hewlett Packard Enterprise</t>
  </si>
  <si>
    <t>Accounting Data Analyst</t>
  </si>
  <si>
    <t>['sql', 'python', 'aws', 'azure']</t>
  </si>
  <si>
    <t>Serco</t>
  </si>
  <si>
    <t>Data Coordinator</t>
  </si>
  <si>
    <t>['sql', 'looker', 'power bi', 'tableau']</t>
  </si>
  <si>
    <t>Maxonic</t>
  </si>
  <si>
    <t>['spreadsheet', 'word']</t>
  </si>
  <si>
    <t>Georgia IT, Inc.</t>
  </si>
  <si>
    <t>West Chicago, IL</t>
  </si>
  <si>
    <t>Chamberlain Group</t>
  </si>
  <si>
    <t>Signal Hill, CA</t>
  </si>
  <si>
    <t>Allen, TX</t>
  </si>
  <si>
    <t>Data Analyst with Alteryx</t>
  </si>
  <si>
    <t>Newport, RI</t>
  </si>
  <si>
    <t>Diamond Bar, CA</t>
  </si>
  <si>
    <t>Niagara Bottling</t>
  </si>
  <si>
    <t>['sql', 'java', 'excel']</t>
  </si>
  <si>
    <t>['sql', 'sql server', 'oracle', 'azure']</t>
  </si>
  <si>
    <t>['sql', 'r', 'excel']</t>
  </si>
  <si>
    <t>['sql', 'crystal', 'excel', 'power bi']</t>
  </si>
  <si>
    <t>PrideStaff</t>
  </si>
  <si>
    <t>Bloomington, CA</t>
  </si>
  <si>
    <t>Synchrony Financial</t>
  </si>
  <si>
    <t>Wallingford, CT</t>
  </si>
  <si>
    <t>Data Engineer / ETL Developer</t>
  </si>
  <si>
    <t>['python', 'r', 'sas', 'sas', 'matlab', 'sql']</t>
  </si>
  <si>
    <t>TALENDICA</t>
  </si>
  <si>
    <t>Pullman, WA</t>
  </si>
  <si>
    <t>['sas', 'sas', 'sql', 'python']</t>
  </si>
  <si>
    <t>['sheets', 'word', 'excel', 'outlook']</t>
  </si>
  <si>
    <t>Data Scientist / Data Engineer</t>
  </si>
  <si>
    <t>Database Specialist</t>
  </si>
  <si>
    <t>['sql', 'aws', 'ssis']</t>
  </si>
  <si>
    <t>['sap', 'excel', 'word', 'outlook']</t>
  </si>
  <si>
    <t>IT Analyst</t>
  </si>
  <si>
    <t>Georgia Tech</t>
  </si>
  <si>
    <t>['outlook', 'word', 'excel', 'powerpoint']</t>
  </si>
  <si>
    <t>['sql', 'tableau', 'flow']</t>
  </si>
  <si>
    <t>ICONMA, LLC</t>
  </si>
  <si>
    <t>Massachusetts</t>
  </si>
  <si>
    <t>Data Analyst 2, Central Office;</t>
  </si>
  <si>
    <t>Mental Health, Office of</t>
  </si>
  <si>
    <t>Kennett Square, PA</t>
  </si>
  <si>
    <t>Constellation</t>
  </si>
  <si>
    <t>Celonis Data Engineer</t>
  </si>
  <si>
    <t>Senior Data Modeler</t>
  </si>
  <si>
    <t>Batavia, IL</t>
  </si>
  <si>
    <t>['sql', 'python', 'sap', 'excel']</t>
  </si>
  <si>
    <t>Bridgeton, MO</t>
  </si>
  <si>
    <t>Morgan Hill, CA</t>
  </si>
  <si>
    <t>Hoover, AL</t>
  </si>
  <si>
    <t>Cicero, IL</t>
  </si>
  <si>
    <t>DW Simpson</t>
  </si>
  <si>
    <t>Plymouth Meeting, PA</t>
  </si>
  <si>
    <t>Panda Restaurant Group</t>
  </si>
  <si>
    <t>['python', 'r', 'sql', 'aws', 'azure', 'hadoop', 'spark', 'tableau', 'power bi']</t>
  </si>
  <si>
    <t>Manager, Data Analyst</t>
  </si>
  <si>
    <t>Aequor</t>
  </si>
  <si>
    <t>Data Analyst, Customer Experience</t>
  </si>
  <si>
    <t>['sql', 'sap', 'excel', 'power bi']</t>
  </si>
  <si>
    <t>Tekfortune Inc.</t>
  </si>
  <si>
    <t>Winnetka, IL</t>
  </si>
  <si>
    <t>Goodwill of Central &amp; Southern Indiana</t>
  </si>
  <si>
    <t>Privacy Analyst</t>
  </si>
  <si>
    <t>Capitaltechsolutions Inc</t>
  </si>
  <si>
    <t>Humana</t>
  </si>
  <si>
    <t>Nuro</t>
  </si>
  <si>
    <t>['dart', 'sql', 'mongodb', 'mongodb', 'hadoop', 'unix']</t>
  </si>
  <si>
    <t>Coraopolis, PA</t>
  </si>
  <si>
    <t>Manassas, VA</t>
  </si>
  <si>
    <t>['sas', 'sas', 'excel', 'tableau']</t>
  </si>
  <si>
    <t>Pearson Carter</t>
  </si>
  <si>
    <t>Data Scientist - Innovation</t>
  </si>
  <si>
    <t>Data Science Senior Manager</t>
  </si>
  <si>
    <t>['r', 'sas', 'sas', 'spss']</t>
  </si>
  <si>
    <t>City of Hope</t>
  </si>
  <si>
    <t>HAYS</t>
  </si>
  <si>
    <t>Veterans Sourcing Group</t>
  </si>
  <si>
    <t>Alphatec Spine</t>
  </si>
  <si>
    <t>E Source</t>
  </si>
  <si>
    <t>['python', 'r', 'aws', 'azure']</t>
  </si>
  <si>
    <t>['sql', 'python', 'r', 'sas', 'sas', 'matlab', 'aws', 'tableau']</t>
  </si>
  <si>
    <t>Supply Chain Data Scientist</t>
  </si>
  <si>
    <t>Florida, OH</t>
  </si>
  <si>
    <t>East Lake-Orient Park, FL</t>
  </si>
  <si>
    <t>Crowe</t>
  </si>
  <si>
    <t>Swiss Re</t>
  </si>
  <si>
    <t>Data Team Lead</t>
  </si>
  <si>
    <t>['crystal', 'sql', 'excel']</t>
  </si>
  <si>
    <t>Senior Data Analyst - NYC</t>
  </si>
  <si>
    <t>['sql', 'python', 'r', 'power bi', 'tableau', 'excel']</t>
  </si>
  <si>
    <t>Atos</t>
  </si>
  <si>
    <t>['sql', 'python', 'java', 'scala', 'aws']</t>
  </si>
  <si>
    <t>['r', 'python', 'sql', 'tableau', 'power bi']</t>
  </si>
  <si>
    <t>Okta</t>
  </si>
  <si>
    <t>['sql', 'java', 'python', 'snowflake', 'azure', 'spark', 'airflow', 'microstrategy', 'power bi']</t>
  </si>
  <si>
    <t>A3 Staffing Solutions</t>
  </si>
  <si>
    <t>Kampala, Uganda</t>
  </si>
  <si>
    <t>Uganda</t>
  </si>
  <si>
    <t>['javascript', 'node.js']</t>
  </si>
  <si>
    <t>['sql', 'python', 'r', 'azure', 'power bi', 'tableau']</t>
  </si>
  <si>
    <t>['python', 'sql', 'tensorflow', 'pytorch', 'scikit-learn']</t>
  </si>
  <si>
    <t>Data Analyst-Programmer</t>
  </si>
  <si>
    <t>['sql', 'c#', 'sql server', 'asp.net', 'ssrs']</t>
  </si>
  <si>
    <t>Glassdoor</t>
  </si>
  <si>
    <t>Kennesaw State University</t>
  </si>
  <si>
    <t>Pennington, NJ</t>
  </si>
  <si>
    <t>inSync Staffing</t>
  </si>
  <si>
    <t>Concord, CA</t>
  </si>
  <si>
    <t>Coleman, MI</t>
  </si>
  <si>
    <t>City of Detroit</t>
  </si>
  <si>
    <t>Sparks Glencoe, MD</t>
  </si>
  <si>
    <t>New York City Campaign Finance Board</t>
  </si>
  <si>
    <t>['sql', 'power bi', 'excel', 'tableau']</t>
  </si>
  <si>
    <t>['sql', 'python', 'snowflake', 'excel']</t>
  </si>
  <si>
    <t>Pasig, Metro Manila, Philippines</t>
  </si>
  <si>
    <t>['sql', 'python', 'tableau', 'power bi', 'excel']</t>
  </si>
  <si>
    <t>['oracle', 'tableau']</t>
  </si>
  <si>
    <t>['crystal', 'sql']</t>
  </si>
  <si>
    <t>Business Analyst Intern</t>
  </si>
  <si>
    <t>Auburn University</t>
  </si>
  <si>
    <t>Fraud Data Scientist</t>
  </si>
  <si>
    <t>ID.me</t>
  </si>
  <si>
    <t>['sql', 'express', 'looker', 'tableau']</t>
  </si>
  <si>
    <t>Thermo Fisher Scientific</t>
  </si>
  <si>
    <t>Berkeley Research Group, LLC</t>
  </si>
  <si>
    <t>['sql', 'tableau', 'git']</t>
  </si>
  <si>
    <t>['sql', 'python', 'tableau', 'qlik']</t>
  </si>
  <si>
    <t>Concord, NC</t>
  </si>
  <si>
    <t>Blue River Technology</t>
  </si>
  <si>
    <t>Senior Director, Data Science</t>
  </si>
  <si>
    <t>Anthropic</t>
  </si>
  <si>
    <t>['gcp', 'bigquery']</t>
  </si>
  <si>
    <t>['sql', 'python', 'excel', 'powerpoint', 'tableau']</t>
  </si>
  <si>
    <t>Data Processing Engineer</t>
  </si>
  <si>
    <t>Avantor</t>
  </si>
  <si>
    <t>Central California Alliance for Health</t>
  </si>
  <si>
    <t>Core BTS</t>
  </si>
  <si>
    <t>['sql', 'azure', 'snowflake', 'databricks']</t>
  </si>
  <si>
    <t>Bluevine</t>
  </si>
  <si>
    <t>Senior Data Engineer, Finance</t>
  </si>
  <si>
    <t>Lead/Senior Data Engineer</t>
  </si>
  <si>
    <t>Sleeper</t>
  </si>
  <si>
    <t>['sql', 'snowflake', 'redshift', 'bigquery']</t>
  </si>
  <si>
    <t>Peloton Interactive</t>
  </si>
  <si>
    <t>['sql', 'python', 'r', 'looker', 'tableau']</t>
  </si>
  <si>
    <t>Zebra Technologies</t>
  </si>
  <si>
    <t>Washington, VA</t>
  </si>
  <si>
    <t>['jira', 'confluence']</t>
  </si>
  <si>
    <t>['sql', 't-sql', 'excel']</t>
  </si>
  <si>
    <t>Carrollton, GA</t>
  </si>
  <si>
    <t>North Springfield, VA</t>
  </si>
  <si>
    <t>Business Intelligence (BI) Analyst</t>
  </si>
  <si>
    <t>['sql', 'go', 'ssis']</t>
  </si>
  <si>
    <t>Diaconia LLC</t>
  </si>
  <si>
    <t>Stride, Inc.</t>
  </si>
  <si>
    <t>West Bend, WI</t>
  </si>
  <si>
    <t>['sql', 'python', 'r', 'power bi', 'dax']</t>
  </si>
  <si>
    <t>Pyramid Consulting</t>
  </si>
  <si>
    <t>Blue Origin</t>
  </si>
  <si>
    <t>Data Scientist, Pricing</t>
  </si>
  <si>
    <t>['sql', 'python', 'express', 'tableau']</t>
  </si>
  <si>
    <t>Oceanside, CA</t>
  </si>
  <si>
    <t>Ryan Consulting Group</t>
  </si>
  <si>
    <t>['python', 'sql', 'redshift', 'tableau']</t>
  </si>
  <si>
    <t>Clinical Data Analyst - Full-time</t>
  </si>
  <si>
    <t>Dashlane</t>
  </si>
  <si>
    <t>Bolivia</t>
  </si>
  <si>
    <t>CRM Data Analyst</t>
  </si>
  <si>
    <t>VP, Data Analytics</t>
  </si>
  <si>
    <t>['go', 'sql', 'python', 'r', 'tableau']</t>
  </si>
  <si>
    <t>['sql', 'python', 'r', 'sas', 'sas', 'symphony']</t>
  </si>
  <si>
    <t>['sql', 'python', 'excel', 'flow']</t>
  </si>
  <si>
    <t>Tech Observer</t>
  </si>
  <si>
    <t>Senior Manager, Data Analytics</t>
  </si>
  <si>
    <t>Garden City, NY</t>
  </si>
  <si>
    <t>['python', 'r', 'sql', 'sas', 'sas', 'spss']</t>
  </si>
  <si>
    <t>Moncks Corner, SC</t>
  </si>
  <si>
    <t>M-KOPA</t>
  </si>
  <si>
    <t>Qualis Corporation</t>
  </si>
  <si>
    <t>['sql', 'python', 'javascript', 'sas', 'sas', 'excel', 'spss']</t>
  </si>
  <si>
    <t>SENIOR DATA BASE ANALYST</t>
  </si>
  <si>
    <t>Goldman Sachs</t>
  </si>
  <si>
    <t>['python', 'r', 'excel', 'tableau']</t>
  </si>
  <si>
    <t>Software Engineer, Machine Learning</t>
  </si>
  <si>
    <t>Sanford, FL</t>
  </si>
  <si>
    <t>Cyberhaven</t>
  </si>
  <si>
    <t>Data Analyst - Health, Consultant</t>
  </si>
  <si>
    <t>['python', 'sql', 'aws', 'gcp', 'azure']</t>
  </si>
  <si>
    <t>FSA Federal</t>
  </si>
  <si>
    <t>Senior Data Engineer - Analytics</t>
  </si>
  <si>
    <t>Super.com</t>
  </si>
  <si>
    <t>Simsbury, CT</t>
  </si>
  <si>
    <t>Rhino-Back Roofing</t>
  </si>
  <si>
    <t>Accountant/Data Analyst</t>
  </si>
  <si>
    <t>Advanced Systems Design</t>
  </si>
  <si>
    <t>Winston Staffing Service</t>
  </si>
  <si>
    <t>Corps Team</t>
  </si>
  <si>
    <t>Data Visualization Specialist</t>
  </si>
  <si>
    <t>['java', 'python', 'sql', 'azure', 'databricks', 'pyspark', 'spark']</t>
  </si>
  <si>
    <t>Oxon Hill, MD</t>
  </si>
  <si>
    <t>['python', 'sql', 'aws', 'spark', 'kubernetes']</t>
  </si>
  <si>
    <t>Huntington Beach, CA</t>
  </si>
  <si>
    <t>Data Analyst - Senior</t>
  </si>
  <si>
    <t>University City, MO</t>
  </si>
  <si>
    <t>Claims Data Analytics Manager</t>
  </si>
  <si>
    <t>APN Software Services, Inc</t>
  </si>
  <si>
    <t>PowerBI Analyst</t>
  </si>
  <si>
    <t>I.T. Solutions, Inc.</t>
  </si>
  <si>
    <t>HRIS Data Analyst</t>
  </si>
  <si>
    <t>['sql', 'aws', 'azure']</t>
  </si>
  <si>
    <t>['sql', 'python', 'r', 'java']</t>
  </si>
  <si>
    <t>Senior Logistics Data Analyst</t>
  </si>
  <si>
    <t>Lime</t>
  </si>
  <si>
    <t>Exact Sciences</t>
  </si>
  <si>
    <t>Dana Point, CA</t>
  </si>
  <si>
    <t>Macedonia (FYROM)</t>
  </si>
  <si>
    <t>Research Engineer</t>
  </si>
  <si>
    <t>Lenexa, KS</t>
  </si>
  <si>
    <t>['python', 'unify']</t>
  </si>
  <si>
    <t>SHI International Corp.</t>
  </si>
  <si>
    <t>Resource Consulting Services</t>
  </si>
  <si>
    <t>Podgorica, Montenegro</t>
  </si>
  <si>
    <t>Reporting and Data Analyst</t>
  </si>
  <si>
    <t>Health Care Service Corporation</t>
  </si>
  <si>
    <t>Interactive Brokers</t>
  </si>
  <si>
    <t>Sr.Data Engineer</t>
  </si>
  <si>
    <t>#twiceasnice Recruiting</t>
  </si>
  <si>
    <t>['sql', 'snowflake', 'aws', 'azure']</t>
  </si>
  <si>
    <t>Creative Financial Staffing</t>
  </si>
  <si>
    <t>['nosql', 'sql', 'python', 'r', 'sas', 'sas', 'matlab', 'dynamodb', 'redshift', 'oracle', 'aws', 'tableau']</t>
  </si>
  <si>
    <t>Libertyville, IL</t>
  </si>
  <si>
    <t>GovTact</t>
  </si>
  <si>
    <t>Measurement Analyst</t>
  </si>
  <si>
    <t>Sierra Solutions Group</t>
  </si>
  <si>
    <t>TrueML</t>
  </si>
  <si>
    <t>Fayetteville, AR</t>
  </si>
  <si>
    <t>University of Arkansas</t>
  </si>
  <si>
    <t>Arcadis</t>
  </si>
  <si>
    <t>Tucker, GA</t>
  </si>
  <si>
    <t>Lancaster, PA</t>
  </si>
  <si>
    <t>Senior Healthcare Analyst</t>
  </si>
  <si>
    <t>Windermere, FL</t>
  </si>
  <si>
    <t>Apt</t>
  </si>
  <si>
    <t>['sql', 'sql server', 'azure', 'databricks', 'power bi']</t>
  </si>
  <si>
    <t>['python', 'hadoop', 'spark', 'jupyter', 'airflow', 'splunk', 'docker', 'kubernetes']</t>
  </si>
  <si>
    <t>Fleming Island, FL</t>
  </si>
  <si>
    <t>Mixpanel</t>
  </si>
  <si>
    <t>Themesoft Inc.</t>
  </si>
  <si>
    <t>Deep Learning Compiler Engineer</t>
  </si>
  <si>
    <t>['sql', 'python', 'scikit-learn', 'tensorflow', 'pytorch']</t>
  </si>
  <si>
    <t>Senior Staff Machine Learning Engineer</t>
  </si>
  <si>
    <t>Data Scientist Level 3</t>
  </si>
  <si>
    <t>['python', 'azure', 'databricks', 'spark']</t>
  </si>
  <si>
    <t>Senior Data Scientist, Product</t>
  </si>
  <si>
    <t>['sap', 'word', 'excel', 'outlook']</t>
  </si>
  <si>
    <t>['python', 'tensorflow', 'pytorch', 'scikit-learn']</t>
  </si>
  <si>
    <t>['sql', 'r', 'python', 'snowflake', 'tableau']</t>
  </si>
  <si>
    <t>Freehold Township, NJ</t>
  </si>
  <si>
    <t>Data Modeler/Data Analyst</t>
  </si>
  <si>
    <t>['sharepoint', 'jira']</t>
  </si>
  <si>
    <t>['windows', 'linux']</t>
  </si>
  <si>
    <t>Sr Clinical Data Analyst</t>
  </si>
  <si>
    <t>Highland Park, TX</t>
  </si>
  <si>
    <t>Senior AI Software Engineer</t>
  </si>
  <si>
    <t>Relativity</t>
  </si>
  <si>
    <t>Plymouth, MN</t>
  </si>
  <si>
    <t>Maryland Line, MD</t>
  </si>
  <si>
    <t>['excel', 'word', 'powerpoint', 'sap']</t>
  </si>
  <si>
    <t>Senior Data Analyst (REMOTE)</t>
  </si>
  <si>
    <t>['snowflake', 'databricks']</t>
  </si>
  <si>
    <t>Halvik</t>
  </si>
  <si>
    <t>['power bi', 'excel', 'powerpoint']</t>
  </si>
  <si>
    <t>['c', 'excel', 'flow']</t>
  </si>
  <si>
    <t>Manager Data Analyst</t>
  </si>
  <si>
    <t>Manufacturing Data Analyst</t>
  </si>
  <si>
    <t>['sql', 'python', 'r', 'databricks', 'excel']</t>
  </si>
  <si>
    <t>Trumbull, CT</t>
  </si>
  <si>
    <t>['sap', 'planner']</t>
  </si>
  <si>
    <t>Data Analyst 3</t>
  </si>
  <si>
    <t>['python', 'r', 'aws', 'azure', 'gcp']</t>
  </si>
  <si>
    <t>Edwards AFB, CA</t>
  </si>
  <si>
    <t>HR DATA ANALYST</t>
  </si>
  <si>
    <t>Provo, UT</t>
  </si>
  <si>
    <t>Fleet Data Analyst</t>
  </si>
  <si>
    <t>Business Data Specialist</t>
  </si>
  <si>
    <t>['sql', 'tableau', 'excel', 'powerpoint']</t>
  </si>
  <si>
    <t>['python', 'java', 'scala', 'r', 'spark', 'tensorflow']</t>
  </si>
  <si>
    <t>['sql', 'python', 'sas', 'sas', 'snowflake', 'tableau']</t>
  </si>
  <si>
    <t>Data DevOps Engineer</t>
  </si>
  <si>
    <t>Prime Care Technologies</t>
  </si>
  <si>
    <t>The University of Queensland</t>
  </si>
  <si>
    <t>Senior Data Engineers</t>
  </si>
  <si>
    <t>['python', 'aws', 'scikit-learn', 'pytorch', 'tensorflow']</t>
  </si>
  <si>
    <t>['powerpoint', 'excel', 'word']</t>
  </si>
  <si>
    <t>Data Research Analyst</t>
  </si>
  <si>
    <t>Fixity Technologies</t>
  </si>
  <si>
    <t>Hasbro</t>
  </si>
  <si>
    <t>Cranford, NJ</t>
  </si>
  <si>
    <t>Staten Island, NY</t>
  </si>
  <si>
    <t>Spartanburg, SC</t>
  </si>
  <si>
    <t>Healthcare Analyst</t>
  </si>
  <si>
    <t>Axon</t>
  </si>
  <si>
    <t>Decatur, IL</t>
  </si>
  <si>
    <t>['sql', 'tableau', 'github']</t>
  </si>
  <si>
    <t>['sql', 'python', 'r', 'excel', 'power bi']</t>
  </si>
  <si>
    <t>['sas', 'sas', 'tableau', 'power bi']</t>
  </si>
  <si>
    <t>['sql', 'python', 'shell', 'redshift', 'bigquery', 'jupyter', 'spark', 'airflow']</t>
  </si>
  <si>
    <t>Lafayette, LA</t>
  </si>
  <si>
    <t>Na Oiwi Kane</t>
  </si>
  <si>
    <t>['sql', 'python', 'powershell', 'azure', 'databricks', 'gdpr']</t>
  </si>
  <si>
    <t>Intelligent Audit</t>
  </si>
  <si>
    <t>Wipro Limited</t>
  </si>
  <si>
    <t>Branch</t>
  </si>
  <si>
    <t>Pennymac</t>
  </si>
  <si>
    <t>Fullerton, CA</t>
  </si>
  <si>
    <t>['sql', 'python', 'excel', 'word']</t>
  </si>
  <si>
    <t>Pomona, CA</t>
  </si>
  <si>
    <t>Elsevier</t>
  </si>
  <si>
    <t>Burlington Stores</t>
  </si>
  <si>
    <t>['sql', 'power bi', 'microstrategy', 'tableau', 'looker']</t>
  </si>
  <si>
    <t>Dice</t>
  </si>
  <si>
    <t>['sharepoint', 'excel', 'word', 'powerpoint']</t>
  </si>
  <si>
    <t>Point72</t>
  </si>
  <si>
    <t>['sql', 'r', 'python', 'sas', 'sas', 'tableau']</t>
  </si>
  <si>
    <t>Beacon Hill Staffing Group</t>
  </si>
  <si>
    <t>Nashik, Maharashtra, India</t>
  </si>
  <si>
    <t>Medical Data Analyst</t>
  </si>
  <si>
    <t>Orangepeople</t>
  </si>
  <si>
    <t>Frankfort, KY</t>
  </si>
  <si>
    <t>['sql', 'tableau', 'word']</t>
  </si>
  <si>
    <t>Data Analyst - Marketing</t>
  </si>
  <si>
    <t>Vail Resorts</t>
  </si>
  <si>
    <t>NYS Office for People With Developmental Disabilities</t>
  </si>
  <si>
    <t>Taipei, Taiwan</t>
  </si>
  <si>
    <t>['sql', 'excel', 'power bi', 'tableau', 'qlik']</t>
  </si>
  <si>
    <t>Villa Park, IL</t>
  </si>
  <si>
    <t>North Reading, MA</t>
  </si>
  <si>
    <t>Specialist - Data Engineering</t>
  </si>
  <si>
    <t>['python', 'r', 'sql', 'pyspark']</t>
  </si>
  <si>
    <t>['nosql', 'java', 'python', 'sql', 'r', 'shell', 'hadoop', 'spark']</t>
  </si>
  <si>
    <t>['express', 'flow']</t>
  </si>
  <si>
    <t>Nayya</t>
  </si>
  <si>
    <t>Neuberger Berman</t>
  </si>
  <si>
    <t>AI/ML Engineer</t>
  </si>
  <si>
    <t>Buda, TX</t>
  </si>
  <si>
    <t>Yoh</t>
  </si>
  <si>
    <t>['sql', 'python', 'power bi', 'excel']</t>
  </si>
  <si>
    <t>['sql', 'bigquery', 'azure', 'oracle', 'power bi', 'tableau']</t>
  </si>
  <si>
    <t>Jacobs</t>
  </si>
  <si>
    <t>Senior Data Analyst, Marketing</t>
  </si>
  <si>
    <t>L.A. Care Health Plan</t>
  </si>
  <si>
    <t>Fladger Associates</t>
  </si>
  <si>
    <t>Franklin Fitch</t>
  </si>
  <si>
    <t>['gdpr', 'excel']</t>
  </si>
  <si>
    <t>Eleven Recruiting</t>
  </si>
  <si>
    <t>['python', 'sql', 'go', 'phoenix']</t>
  </si>
  <si>
    <t>['gitlab']</t>
  </si>
  <si>
    <t>Data Engineer / BI Developer</t>
  </si>
  <si>
    <t>['sql', 'python', 'java', 'scala', 'aws', 'hadoop', 'spark']</t>
  </si>
  <si>
    <t>Data Analyst - Reinsurance</t>
  </si>
  <si>
    <t>['sql', 'python', 'r', 'go', 'tableau', 'power bi']</t>
  </si>
  <si>
    <t>['python', 'go', 'git']</t>
  </si>
  <si>
    <t>Cybersecurity Data Analyst</t>
  </si>
  <si>
    <t>HCM Staffing and Consulting</t>
  </si>
  <si>
    <t>Data Engineer ll</t>
  </si>
  <si>
    <t>['sheets', 'outlook', 'word', 'excel', 'powerpoint']</t>
  </si>
  <si>
    <t>West Columbia, SC</t>
  </si>
  <si>
    <t>['python', 'perl']</t>
  </si>
  <si>
    <t>['excel', 'power bi', 'sap']</t>
  </si>
  <si>
    <t>Dow Jones</t>
  </si>
  <si>
    <t>Milan, IL</t>
  </si>
  <si>
    <t>Insight Global Healthcare</t>
  </si>
  <si>
    <t>O'Fallon, IL</t>
  </si>
  <si>
    <t>Publix</t>
  </si>
  <si>
    <t>Nicaragua</t>
  </si>
  <si>
    <t>Monroe, NC</t>
  </si>
  <si>
    <t>Crunchbase</t>
  </si>
  <si>
    <t>Zeeland, MI</t>
  </si>
  <si>
    <t>Principal Engineer</t>
  </si>
  <si>
    <t>Arjava Technologies Inc</t>
  </si>
  <si>
    <t>Rackspace Technology</t>
  </si>
  <si>
    <t>Sanford Barrows Group</t>
  </si>
  <si>
    <t>['sql', 'r', 'python', 'looker']</t>
  </si>
  <si>
    <t>AE Studio</t>
  </si>
  <si>
    <t>Stantec</t>
  </si>
  <si>
    <t>Business Data Analyst - Full-time</t>
  </si>
  <si>
    <t>['gdpr', 'flow']</t>
  </si>
  <si>
    <t>Lutz, FL</t>
  </si>
  <si>
    <t>Diverse Lynx</t>
  </si>
  <si>
    <t>Talener</t>
  </si>
  <si>
    <t>Cherokee Federal</t>
  </si>
  <si>
    <t>['excel', 'word', 'powerpoint', 'sharepoint']</t>
  </si>
  <si>
    <t>Fisher Investments</t>
  </si>
  <si>
    <t>USA-Data Scientist II (Clinical)</t>
  </si>
  <si>
    <t>['python', 'vba']</t>
  </si>
  <si>
    <t>Manchester, CT</t>
  </si>
  <si>
    <t>['sql', 'python', 'tableau', 'power bi', 'looker']</t>
  </si>
  <si>
    <t>AlphaSense</t>
  </si>
  <si>
    <t>North Hollywood, CA</t>
  </si>
  <si>
    <t>Novartis</t>
  </si>
  <si>
    <t>Oxnard, CA</t>
  </si>
  <si>
    <t>Lakewood, CA</t>
  </si>
  <si>
    <t>['python', 'sql', 'sql server', 'bigquery', 'looker', 'tableau']</t>
  </si>
  <si>
    <t>['tableau', 'sharepoint']</t>
  </si>
  <si>
    <t>['sql', 'python', 'sql server', 'postgresql', 'oracle', 'redshift', 'tableau', 'excel', 'flow']</t>
  </si>
  <si>
    <t>NORTH PENN, PA</t>
  </si>
  <si>
    <t>['oracle', 'windows', 'flow']</t>
  </si>
  <si>
    <t>Collegeville, PA</t>
  </si>
  <si>
    <t>['sql', 'python', 'sql server', 'tableau', 'power bi']</t>
  </si>
  <si>
    <t>Zartico, Inc.</t>
  </si>
  <si>
    <t>Sr. Analyst, Data Science</t>
  </si>
  <si>
    <t>Berkley, MA</t>
  </si>
  <si>
    <t>Bioinformatics Analyst</t>
  </si>
  <si>
    <t>Indiana University</t>
  </si>
  <si>
    <t>['python', 'sql', 'spark', 'pandas']</t>
  </si>
  <si>
    <t>['gcp', 'airflow']</t>
  </si>
  <si>
    <t>Sharp Decisions</t>
  </si>
  <si>
    <t>Senior Data Engineer/Architect</t>
  </si>
  <si>
    <t>Senior Manager, Data Scientist</t>
  </si>
  <si>
    <t>The Norland Group</t>
  </si>
  <si>
    <t>Jr. Financial Data Analyst</t>
  </si>
  <si>
    <t>['excel', 'looker']</t>
  </si>
  <si>
    <t>Data Scientist - Credit Risk</t>
  </si>
  <si>
    <t>The New York Times</t>
  </si>
  <si>
    <t>Contact Government Services, LLC</t>
  </si>
  <si>
    <t>Celebration, FL</t>
  </si>
  <si>
    <t>Hyundai AutoEver America</t>
  </si>
  <si>
    <t>['r', 'java', 'python', 'excel']</t>
  </si>
  <si>
    <t>Loma Linda, CA</t>
  </si>
  <si>
    <t>['c#', 'sql', 'sql server', 'azure']</t>
  </si>
  <si>
    <t>Research Data Analyst, Senior</t>
  </si>
  <si>
    <t>Robins AFB, GA</t>
  </si>
  <si>
    <t>BI Reporting Analyst</t>
  </si>
  <si>
    <t>['excel', 'powerpoint', 'tableau', 'power bi']</t>
  </si>
  <si>
    <t>['sql', 'sql server', 'oracle', 'linux', 'windows']</t>
  </si>
  <si>
    <t>['vba', 'sql', 'python', 'excel', 'tableau']</t>
  </si>
  <si>
    <t>Grapevine, TX</t>
  </si>
  <si>
    <t>iTalent Digital</t>
  </si>
  <si>
    <t>Data Engineer 3</t>
  </si>
  <si>
    <t>RSM US LLP</t>
  </si>
  <si>
    <t>Monrovia, CA</t>
  </si>
  <si>
    <t>['unity']</t>
  </si>
  <si>
    <t>Cribl</t>
  </si>
  <si>
    <t>['sql', 'sas', 'sas', 'excel', 'tableau', 'power bi']</t>
  </si>
  <si>
    <t>Duo Security</t>
  </si>
  <si>
    <t>['sql', 'python', 'snowflake', 'power bi', 'tableau']</t>
  </si>
  <si>
    <t>El Monte, CA</t>
  </si>
  <si>
    <t>Numentica LLC</t>
  </si>
  <si>
    <t>['sql', 'gcp', 'looker']</t>
  </si>
  <si>
    <t>Cape Canaveral, FL</t>
  </si>
  <si>
    <t>AARP</t>
  </si>
  <si>
    <t>Astreya Partners</t>
  </si>
  <si>
    <t>Senior Data Scientist - Full-time</t>
  </si>
  <si>
    <t>Ulta Beauty</t>
  </si>
  <si>
    <t>['sql', 'python', 'sql server']</t>
  </si>
  <si>
    <t>Data Analytics Associate</t>
  </si>
  <si>
    <t>Webflow</t>
  </si>
  <si>
    <t>Coral Springs, FL</t>
  </si>
  <si>
    <t>Ankura</t>
  </si>
  <si>
    <t>New Cumberland, PA</t>
  </si>
  <si>
    <t>North Wales, PA</t>
  </si>
  <si>
    <t>Global Technical Talent</t>
  </si>
  <si>
    <t>Dundalk, MD</t>
  </si>
  <si>
    <t>Farmington, CT</t>
  </si>
  <si>
    <t>Montgomery, NY</t>
  </si>
  <si>
    <t>St. George, UT</t>
  </si>
  <si>
    <t>MMD Services, Inc</t>
  </si>
  <si>
    <t>Uruguay</t>
  </si>
  <si>
    <t>NJF Global Holdings Ltd</t>
  </si>
  <si>
    <t>Fort Worth Independent School District</t>
  </si>
  <si>
    <t>Agero</t>
  </si>
  <si>
    <t>Lake Zurich, IL</t>
  </si>
  <si>
    <t>Fresenius Kabi</t>
  </si>
  <si>
    <t>Senior Director, Data Engineering</t>
  </si>
  <si>
    <t>Performance Data Analyst</t>
  </si>
  <si>
    <t>Reading, MA</t>
  </si>
  <si>
    <t>Windsor Locks, CT</t>
  </si>
  <si>
    <t>Levi Strauss &amp; Co.</t>
  </si>
  <si>
    <t>Mount Sinai Health System</t>
  </si>
  <si>
    <t>Oshkosh, WI</t>
  </si>
  <si>
    <t>['sql', 'excel', 'outlook', 'powerpoint', 'word', 'tableau']</t>
  </si>
  <si>
    <t>Merchandise Data Analyst</t>
  </si>
  <si>
    <t>['java', 'scala', 'python', 'r', 'sql']</t>
  </si>
  <si>
    <t>Senior Full Stack Data Scientist - Remote US</t>
  </si>
  <si>
    <t>['python', 'snowflake', 'redshift', 'databricks', 'pytorch', 'tensorflow', 'scikit-learn', 'spark', 'airflow', 'pandas']</t>
  </si>
  <si>
    <t>Consortia</t>
  </si>
  <si>
    <t>Duncanville, TX</t>
  </si>
  <si>
    <t>Ohm Systems, Inc</t>
  </si>
  <si>
    <t>CO</t>
  </si>
  <si>
    <t>Opusing LLC</t>
  </si>
  <si>
    <t>South Florida Water Management District</t>
  </si>
  <si>
    <t>New Hampshire</t>
  </si>
  <si>
    <t>['sas', 'sas', 'flow']</t>
  </si>
  <si>
    <t>['azure', 'databricks', 'power bi', 'terraform']</t>
  </si>
  <si>
    <t>['sql', 'python', 'r', 'aws', 'azure']</t>
  </si>
  <si>
    <t>['aws', 'pytorch', 'tensorflow']</t>
  </si>
  <si>
    <t>Aptara</t>
  </si>
  <si>
    <t>['power bi', 'excel', 'dax']</t>
  </si>
  <si>
    <t>Travelers Insurance Company</t>
  </si>
  <si>
    <t>['sql', 'sap', 'tableau']</t>
  </si>
  <si>
    <t>Strategic Employment Partners (SEP)</t>
  </si>
  <si>
    <t>['sql', 'python', 'looker', 'power bi', 'tableau']</t>
  </si>
  <si>
    <t>Senior Data Scientist - Computer Vision</t>
  </si>
  <si>
    <t>Laksan Technologies</t>
  </si>
  <si>
    <t>Palatine, IL</t>
  </si>
  <si>
    <t>2U</t>
  </si>
  <si>
    <t>Sr AWS Data Engineer</t>
  </si>
  <si>
    <t>Alachua, FL</t>
  </si>
  <si>
    <t>NEXT Insurance</t>
  </si>
  <si>
    <t>Instructure</t>
  </si>
  <si>
    <t>Camarillo, CA</t>
  </si>
  <si>
    <t>['windows', 'linux', 'excel']</t>
  </si>
  <si>
    <t>['sql', 'alteryx', 'tableau', 'excel']</t>
  </si>
  <si>
    <t>Lincoln Financial</t>
  </si>
  <si>
    <t>Sturtevant, WI</t>
  </si>
  <si>
    <t>Business Data Reporting Analyst</t>
  </si>
  <si>
    <t>IT Engagements,Inc.</t>
  </si>
  <si>
    <t>JPMorgan Chase</t>
  </si>
  <si>
    <t>Pacific, MO</t>
  </si>
  <si>
    <t>AMN Healthcare</t>
  </si>
  <si>
    <t>Human Resource Data Analyst</t>
  </si>
  <si>
    <t>PSG Global Solutions</t>
  </si>
  <si>
    <t>Gloucester, MA</t>
  </si>
  <si>
    <t>['sql', 'python', 'aws', 'redshift', 'tableau']</t>
  </si>
  <si>
    <t>BuzzClan</t>
  </si>
  <si>
    <t>Senior AWS Data Engineer</t>
  </si>
  <si>
    <t>Xylem</t>
  </si>
  <si>
    <t>Graduate Data Analyst</t>
  </si>
  <si>
    <t>['sql', 'snowflake', 'excel', 'tableau', 'power bi']</t>
  </si>
  <si>
    <t>Chicago Heights, IL</t>
  </si>
  <si>
    <t>Sr. Data Scientist, Analytics</t>
  </si>
  <si>
    <t>MKD Electric</t>
  </si>
  <si>
    <t>['python', 'r', 'sas', 'sas', 'sql', 'tableau', 'power bi']</t>
  </si>
  <si>
    <t>['sas', 'sas', 'python', 'r', 'sql', 'excel']</t>
  </si>
  <si>
    <t>['sql', 'python', 'snowflake', 'git']</t>
  </si>
  <si>
    <t>Spring Valley, NV</t>
  </si>
  <si>
    <t>University of California San Diego</t>
  </si>
  <si>
    <t>Columbus, IN</t>
  </si>
  <si>
    <t>Principal Data Engineer I</t>
  </si>
  <si>
    <t>Charter Global</t>
  </si>
  <si>
    <t>MoonPay</t>
  </si>
  <si>
    <t>Reltio</t>
  </si>
  <si>
    <t>Teradyne</t>
  </si>
  <si>
    <t>Duarte, CA</t>
  </si>
  <si>
    <t>['python', 'aws', 'pytorch', 'tensorflow']</t>
  </si>
  <si>
    <t>['sql', 'python', 'r', 'excel', 'tableau', 'power bi', 'looker']</t>
  </si>
  <si>
    <t>Power BI Analyst/Developer</t>
  </si>
  <si>
    <t>Internet Brands</t>
  </si>
  <si>
    <t>Indeed</t>
  </si>
  <si>
    <t>['python', 'r', 'sql', 'terminal']</t>
  </si>
  <si>
    <t>Data Analyst (W2 Only)</t>
  </si>
  <si>
    <t>Data Analyst - Insurance</t>
  </si>
  <si>
    <t>Data Governance Lead</t>
  </si>
  <si>
    <t>HR Analyst</t>
  </si>
  <si>
    <t>Linum Labs</t>
  </si>
  <si>
    <t>Analyst, Data Analytics</t>
  </si>
  <si>
    <t>['sql', 'excel', 'tableau', 'powerpoint']</t>
  </si>
  <si>
    <t>IDEMIA</t>
  </si>
  <si>
    <t>Tyto Athene, LLC</t>
  </si>
  <si>
    <t>Fitchburg, WI</t>
  </si>
  <si>
    <t>Astrix</t>
  </si>
  <si>
    <t>Randstad Life Sciences US</t>
  </si>
  <si>
    <t>['python', 'sql', 'jupyter']</t>
  </si>
  <si>
    <t>['sql', 'python', 'oracle', 'azure', 'power bi']</t>
  </si>
  <si>
    <t>Exponent</t>
  </si>
  <si>
    <t>['azure', 'databricks', 'spark']</t>
  </si>
  <si>
    <t>Sugar Grove, IL</t>
  </si>
  <si>
    <t>Data Engineer 5</t>
  </si>
  <si>
    <t>City of Syracuse</t>
  </si>
  <si>
    <t>SpectraMedix</t>
  </si>
  <si>
    <t>Business Insights Analyst</t>
  </si>
  <si>
    <t>State of Maryland</t>
  </si>
  <si>
    <t>Windsor, CA</t>
  </si>
  <si>
    <t>Northwestern University</t>
  </si>
  <si>
    <t>Staff Software Engineer, AI</t>
  </si>
  <si>
    <t>Sales Analyst</t>
  </si>
  <si>
    <t>['sql', 'python', 'r', 'tableau', 'power bi', 'excel']</t>
  </si>
  <si>
    <t>Staff Product Data Analyst</t>
  </si>
  <si>
    <t>CAD Data Analyst</t>
  </si>
  <si>
    <t>Annalect</t>
  </si>
  <si>
    <t>Data Management Consultant</t>
  </si>
  <si>
    <t>['python', 'sql', 'aws', 'azure', 'gcp']</t>
  </si>
  <si>
    <t>Red Bank, NJ</t>
  </si>
  <si>
    <t>Beacon Hill Staffing Group, LLC</t>
  </si>
  <si>
    <t>['sql', 'python', 'snowflake', 'excel', 'sheets', 'github']</t>
  </si>
  <si>
    <t>['cognos', 'excel']</t>
  </si>
  <si>
    <t>['sql', 'python', 'snowflake', 'aws', 'azure', 'gcp']</t>
  </si>
  <si>
    <t>['power bi', 'tableau', 'excel']</t>
  </si>
  <si>
    <t>['excel', 'jira']</t>
  </si>
  <si>
    <t>Fort Smith, AR</t>
  </si>
  <si>
    <t>['sql', 'spark', 'express', 'looker', 'tableau']</t>
  </si>
  <si>
    <t>Bonita Springs, FL</t>
  </si>
  <si>
    <t>Zip Co</t>
  </si>
  <si>
    <t>First American Financial Corporation</t>
  </si>
  <si>
    <t>HRU Technical Resources</t>
  </si>
  <si>
    <t>['python', 'sql', 'looker', 'tableau']</t>
  </si>
  <si>
    <t>Sift</t>
  </si>
  <si>
    <t>University of Maryland, Baltimore</t>
  </si>
  <si>
    <t>Janesville, WI</t>
  </si>
  <si>
    <t>Deposco</t>
  </si>
  <si>
    <t>['python', 'sql', 'oracle']</t>
  </si>
  <si>
    <t>Laguna Hills, CA</t>
  </si>
  <si>
    <t>Alhambra, CA</t>
  </si>
  <si>
    <t>Raise</t>
  </si>
  <si>
    <t>Data Management Analyst I</t>
  </si>
  <si>
    <t>Data Analyst (Entry Level)</t>
  </si>
  <si>
    <t>Nordstrom</t>
  </si>
  <si>
    <t>Edgewater, NJ</t>
  </si>
  <si>
    <t>NLP Logix</t>
  </si>
  <si>
    <t>['linux', 'windows']</t>
  </si>
  <si>
    <t>['power bi', 'flow']</t>
  </si>
  <si>
    <t>Fort Walton Beach, FL</t>
  </si>
  <si>
    <t>Anyar, Inc.</t>
  </si>
  <si>
    <t>Ardmore Home Design</t>
  </si>
  <si>
    <t>Greenwood, IN</t>
  </si>
  <si>
    <t>Audible</t>
  </si>
  <si>
    <t>Hemet, CA</t>
  </si>
  <si>
    <t>Clinical Data Management Analyst</t>
  </si>
  <si>
    <t>DaVita Kidney Care</t>
  </si>
  <si>
    <t>Fairborn, OH</t>
  </si>
  <si>
    <t>['azure', 'power bi', 'tableau', 'flow']</t>
  </si>
  <si>
    <t>['python', 'hugging face', 'tensorflow', 'keras', 'pytorch', 'spark', 'github']</t>
  </si>
  <si>
    <t>Ultimate Staffing</t>
  </si>
  <si>
    <t>Zobility</t>
  </si>
  <si>
    <t>Manager, Business Intelligence</t>
  </si>
  <si>
    <t>['sql', 'sql server', 'ssis', 'ssrs']</t>
  </si>
  <si>
    <t>Prudential</t>
  </si>
  <si>
    <t>Software Developer, Data Engineering</t>
  </si>
  <si>
    <t>Data Analyst Coordinator</t>
  </si>
  <si>
    <t>Senior Market Research Analyst</t>
  </si>
  <si>
    <t>Warrenton, VA</t>
  </si>
  <si>
    <t>Data Analyst Technical Senior</t>
  </si>
  <si>
    <t>['sql', 'cognos', 'tableau', 'word', 'spreadsheet']</t>
  </si>
  <si>
    <t>Jobber</t>
  </si>
  <si>
    <t>MUFG</t>
  </si>
  <si>
    <t>['sql', 'python', 'pandas', 'numpy', 'tableau']</t>
  </si>
  <si>
    <t>Merced, CA</t>
  </si>
  <si>
    <t>Senior Data Analyst - Full-time</t>
  </si>
  <si>
    <t>Tailored Brands</t>
  </si>
  <si>
    <t>['python', 'r', 'sas', 'sas', 'sql', 'aws', 'excel']</t>
  </si>
  <si>
    <t>Lithia, FL</t>
  </si>
  <si>
    <t>['sas', 'sas', 'r', 'python', 'tableau', 'power bi']</t>
  </si>
  <si>
    <t>United Global Technologies</t>
  </si>
  <si>
    <t>Slalom Consulting</t>
  </si>
  <si>
    <t>Olympus Corporation of the Americas</t>
  </si>
  <si>
    <t>['word', 'excel', 'powerpoint', 'visio', 'flow']</t>
  </si>
  <si>
    <t>Peabody, MA</t>
  </si>
  <si>
    <t>Uber Freight</t>
  </si>
  <si>
    <t>Strategic Data Analyst</t>
  </si>
  <si>
    <t>Sr. Manager, Data Engineering</t>
  </si>
  <si>
    <t>LanceSoft</t>
  </si>
  <si>
    <t>Senior Health Data Analyst</t>
  </si>
  <si>
    <t>SLB</t>
  </si>
  <si>
    <t>Kforce Inc</t>
  </si>
  <si>
    <t>Corinth, TX</t>
  </si>
  <si>
    <t>['sas', 'sas', 'r', 'python', 'sql', 'excel']</t>
  </si>
  <si>
    <t>Sumeru INC</t>
  </si>
  <si>
    <t>Valkyrie Enterprises</t>
  </si>
  <si>
    <t>Data Analyst III - Now Hiring</t>
  </si>
  <si>
    <t>Gusto, Inc.</t>
  </si>
  <si>
    <t>BlackLine</t>
  </si>
  <si>
    <t>Senior Data scientist</t>
  </si>
  <si>
    <t>Geo-Med, LLC</t>
  </si>
  <si>
    <t>Bell Gardens, CA</t>
  </si>
  <si>
    <t>Client Data Analyst</t>
  </si>
  <si>
    <t>S &amp; K Technologies, Inc.</t>
  </si>
  <si>
    <t>count</t>
  </si>
  <si>
    <t>job_title_short sorted</t>
  </si>
  <si>
    <t>Job Title</t>
  </si>
  <si>
    <t>job_title_short_sorted</t>
  </si>
  <si>
    <t>Country</t>
  </si>
  <si>
    <t>median_salary</t>
  </si>
  <si>
    <t>job_country_sorted</t>
  </si>
  <si>
    <t>job_schedule_type_sorted</t>
  </si>
  <si>
    <t>Type</t>
  </si>
  <si>
    <t>job_country_filter</t>
  </si>
  <si>
    <t>Data Science Salary Calculator</t>
  </si>
  <si>
    <t>Snagajob</t>
  </si>
  <si>
    <t>Bedford Stuyvesant Family Health Center</t>
  </si>
  <si>
    <t>Flight Test Engineer, Test Engineer, Test Data Analyst And Software Testing Position</t>
  </si>
  <si>
    <t>Naval Air Systems Command (NAVAIR)</t>
  </si>
  <si>
    <t>Sr. Data Engineer Marketing &amp; Campaign Management - Now Hiring</t>
  </si>
  <si>
    <t>Inizio Partners</t>
  </si>
  <si>
    <t>Sr Analyst, Healthcare Analytics - REMOTE</t>
  </si>
  <si>
    <t>Big Bend, WI</t>
  </si>
  <si>
    <t>['sql', 'crystal', 'databricks', 'excel', 'sharepoint']</t>
  </si>
  <si>
    <t>['python', 'sql', 'go', 'pyspark', 'docker', 'kubernetes']</t>
  </si>
  <si>
    <t>Senior Data Analyst / Manager</t>
  </si>
  <si>
    <t>JobLeads</t>
  </si>
  <si>
    <t>Maimonides Medical Center</t>
  </si>
  <si>
    <t>Ladders</t>
  </si>
  <si>
    <t>Warren CAT</t>
  </si>
  <si>
    <t>['nosql', 'r', 'python', 'c', 'tableau']</t>
  </si>
  <si>
    <t>LinkedIn</t>
  </si>
  <si>
    <t>Arlo</t>
  </si>
  <si>
    <t>['python', 'sql', 'watson', 'aws', 'pyspark', 'docker']</t>
  </si>
  <si>
    <t>Data Engineer / Developer</t>
  </si>
  <si>
    <t>Simplicity Group Holdings</t>
  </si>
  <si>
    <t>['python', 'sql', 'mysql', 'aws', 'azure', 'atlassian', 'bitbucket', 'jira', 'confluence']</t>
  </si>
  <si>
    <t>JobzMall</t>
  </si>
  <si>
    <t>['python', 'java', 'spark', 'hadoop']</t>
  </si>
  <si>
    <t>Data Engineer (TS/SCI + CI Poly)</t>
  </si>
  <si>
    <t>The DarkStar Group, LLC</t>
  </si>
  <si>
    <t>['java', 'python', 'c#', 'sql', 'nosql', 'mongodb', 'mongodb', 'kotlin', 'elasticsearch', 'neo4j', 'postgresql', 'mysql', 'openstack', 'aws', 'gcp', 'azure', 'hadoop', 'spark', 'airflow', 'linux', 'tableau', 'power bi', 'ansible', 'flow', 'docker', 'kubernetes']</t>
  </si>
  <si>
    <t>Data Analyst - Risk Management and Monitoring (Turkey)</t>
  </si>
  <si>
    <t>Jobgether</t>
  </si>
  <si>
    <t>Sezzle</t>
  </si>
  <si>
    <t>['sql', 'python', 'sas', 'sas', 'postgresql', 'redshift', 'aws', 'tableau', 'looker', 'power bi']</t>
  </si>
  <si>
    <t>Sr Data Scientist - LLM</t>
  </si>
  <si>
    <t>YO IT CONSULTING</t>
  </si>
  <si>
    <t>['python', 'jupyter', 'express']</t>
  </si>
  <si>
    <t>Bahrain</t>
  </si>
  <si>
    <t>['sql', 'python', 'snowflake', 'aws', 'airflow', 'git', 'kubernetes', 'slack']</t>
  </si>
  <si>
    <t>Docker</t>
  </si>
  <si>
    <t>['c', 'python', 'sql', 'snowflake', 'bigquery', 'kafka', 'looker', 'tableau', 'docker']</t>
  </si>
  <si>
    <t>Data Scientist - LLM</t>
  </si>
  <si>
    <t>Senior Data Engineer (V)</t>
  </si>
  <si>
    <t>Rise</t>
  </si>
  <si>
    <t>Blue Coding</t>
  </si>
  <si>
    <t>['python', 'scala', 'sql', 'nosql', 'redshift', 'spark', 'tableau', 'git', 'terraform', 'jira']</t>
  </si>
  <si>
    <t>Junior Data Engineer (V)</t>
  </si>
  <si>
    <t>['python', 'scala', 'sql', 'nosql', 'aws', 'spark', 'tableau', 'terraform']</t>
  </si>
  <si>
    <t>Python Engineer (Data Integrations)</t>
  </si>
  <si>
    <t>Taro</t>
  </si>
  <si>
    <t>AltScore</t>
  </si>
  <si>
    <t>LinkedIn Tanzania</t>
  </si>
  <si>
    <t>Tanzania</t>
  </si>
  <si>
    <t>Python Developer / Data Engineer</t>
  </si>
  <si>
    <t>Aguadilla, Puerto Rico</t>
  </si>
  <si>
    <t>Grupo Oricteropo Tropical</t>
  </si>
  <si>
    <t>['go', 'python', 'sql', 'pandas', 'linux', 'git']</t>
  </si>
  <si>
    <t>Senior Data Scientist - Service Enablement Analytics</t>
  </si>
  <si>
    <t>['css', 'sql', 'python', 'r', 'c', 'pandas', 'numpy', 'scikit-learn', 'tableau', 'atlassian']</t>
  </si>
  <si>
    <t>Durango, Mexico (+2 others)</t>
  </si>
  <si>
    <t>Built In</t>
  </si>
  <si>
    <t>['sql', 'python', 'scala', 'aws', 'azure', 'redshift', 'spark']</t>
  </si>
  <si>
    <t>LinkedIn El Salvador</t>
  </si>
  <si>
    <t>LinkedIn Cameroon</t>
  </si>
  <si>
    <t>LinkedIn Slovakia</t>
  </si>
  <si>
    <t>LinkedIn Kazakhstan</t>
  </si>
  <si>
    <t>Product Data Analyst (Chile)</t>
  </si>
  <si>
    <t>['sql', 'python', 'postgresql', 'redshift', 'aws', 'tableau', 'looker', 'power bi']</t>
  </si>
  <si>
    <t>Data Engineer, Blockchain</t>
  </si>
  <si>
    <t>Edge &amp; Node</t>
  </si>
  <si>
    <t>['rust', 'graphql', 'node']</t>
  </si>
  <si>
    <t>Data Systems Engineer, Rust</t>
  </si>
  <si>
    <t>Software Engineer for Training AI Data</t>
  </si>
  <si>
    <t>G2i Inc.</t>
  </si>
  <si>
    <t>['go', 'python', 'java', 'javascript', 'typescript', 'c++', 'sql', 'swift', 'ruby', 'ruby', 'rust', 'matlab', 'php', 'html', 'dart', 'r', 'shell', 'c', 'c#']</t>
  </si>
  <si>
    <t>Oman</t>
  </si>
  <si>
    <t>Kw.linkedin.com</t>
  </si>
  <si>
    <t>Kuwait</t>
  </si>
  <si>
    <t>Launch Potato</t>
  </si>
  <si>
    <t>['sql', 'python', 'looker', 'git', 'kubernetes', 'docker']</t>
  </si>
  <si>
    <t>EHS Engineer (Power BI + Analytics)</t>
  </si>
  <si>
    <t>Aijobs.net</t>
  </si>
  <si>
    <t>Alstom</t>
  </si>
  <si>
    <t>4P Analytics Data Strategist</t>
  </si>
  <si>
    <t>['python', 'r', 'sql', 'power bi', 'tableau']</t>
  </si>
  <si>
    <t>Software Engineer (Data Platform)</t>
  </si>
  <si>
    <t>['python', 'java', 'scala', 'sql', 'aws', 'gcp', 'azure', 'snowflake', 'redshift', 'bigquery', 'airflow', 'spark', 'flow', 'terraform']</t>
  </si>
  <si>
    <t>Software Engineer, Distributed Systems</t>
  </si>
  <si>
    <t>['sql', 'golang', 'c', 'c++', 'python', 'kafka', 'kubernetes', 'docker', 'flow']</t>
  </si>
  <si>
    <t>Principal Data Scientist - Generative AI, Machine Learning, Python, R - Remote</t>
  </si>
  <si>
    <t>Snellville, GA</t>
  </si>
  <si>
    <t>JobGet</t>
  </si>
  <si>
    <t>['python', 'r', 'sql', 'nosql', 'databricks', 'snowflake', 'azure', 'hadoop', 'spark', 'tensorflow', 'keras', 'pytorch', 'tableau', 'power bi']</t>
  </si>
  <si>
    <t>Sr Data Scientist - ML/AI/Databricks - Remote</t>
  </si>
  <si>
    <t>Lithonia, GA</t>
  </si>
  <si>
    <t>['python', 'databricks', 'azure', 'spark', 'terraform']</t>
  </si>
  <si>
    <t>Voxel51</t>
  </si>
  <si>
    <t>['python', 'tensorflow', 'pytorch', 'numpy', 'github', 'slack']</t>
  </si>
  <si>
    <t>Hightouch</t>
  </si>
  <si>
    <t>The Browser Company</t>
  </si>
  <si>
    <t>['sql', 'python', 'r', 'bigquery']</t>
  </si>
  <si>
    <t>Director of Engineering</t>
  </si>
  <si>
    <t>Senior Customer Success Strategy Analyst (Digital CS)</t>
  </si>
  <si>
    <t>Barbados</t>
  </si>
  <si>
    <t>GitLab</t>
  </si>
  <si>
    <t>['sql', 'excel', 'tableau', 'looker', 'gitlab']</t>
  </si>
  <si>
    <t>LinkedIn Paraguay</t>
  </si>
  <si>
    <t>LinkedIn Guyana</t>
  </si>
  <si>
    <t>Guyana</t>
  </si>
  <si>
    <t>Rust Engineer (WASM)</t>
  </si>
  <si>
    <t>['rust', 'javascript', 'graphql', 'node']</t>
  </si>
  <si>
    <t>DevOps Engineer Latin America (remote)</t>
  </si>
  <si>
    <t>Etleap</t>
  </si>
  <si>
    <t>['bash', 'python', 'java', 'aws', 'linux', 'terraform', 'docker']</t>
  </si>
  <si>
    <t>Antigua and Barbuda</t>
  </si>
  <si>
    <t>Data Quality Analyst - EXEMPT (Continuous 8/21/24)</t>
  </si>
  <si>
    <t>Government of the Virgin Islands</t>
  </si>
  <si>
    <t>Data Quality Analyst - EXEMPT  (Continuous 8/21/24)</t>
  </si>
  <si>
    <t>GovernmentJobs.com</t>
  </si>
  <si>
    <t>DJS FINANCIAL SERVICES LLC</t>
  </si>
  <si>
    <t>Head of Machine Learning &amp; Data Science (US/KR)</t>
  </si>
  <si>
    <t>Capitol Hill, Saipan, Northern Mariana Islands</t>
  </si>
  <si>
    <t>Northern Mariana Islands</t>
  </si>
  <si>
    <t>['python', 'matlab', 'r', 'java', 'c++']</t>
  </si>
  <si>
    <t>Analyst Advanced Analytics</t>
  </si>
  <si>
    <t>['python', 'sql', 'sas', 'sas', 'go', 'snowflake', 'airflow', 'excel', 'powerpoint', 'flow']</t>
  </si>
  <si>
    <t>Data Analyst Intern GSIP - Full-time</t>
  </si>
  <si>
    <t>Gallagher</t>
  </si>
  <si>
    <t>Staff, Data Engineer | Sunnyvale | Marketplace</t>
  </si>
  <si>
    <t>['java', 'python', 'scala', 'azure', 'hadoop', 'spark', 'airflow', 'kafka', 'node.js', 'looker', 'kubernetes']</t>
  </si>
  <si>
    <t>BeBee</t>
  </si>
  <si>
    <t>['sql', 'sql server', 'snowflake', 'aws', 'ssis', 'ssrs']</t>
  </si>
  <si>
    <t>['java', 'c', 'c++', 'python', 'swift', 'oracle', 'aws', 'spring', 'django']</t>
  </si>
  <si>
    <t>Additive Manufacturing Data Analyst</t>
  </si>
  <si>
    <t>University Park, PA</t>
  </si>
  <si>
    <t>Penn State University</t>
  </si>
  <si>
    <t>Adzuna</t>
  </si>
  <si>
    <t>J&amp;S Sincere Vision Inc</t>
  </si>
  <si>
    <t>Data Engineer - FinTech &amp; Cloud Solutions</t>
  </si>
  <si>
    <t>Get.It</t>
  </si>
  <si>
    <t>Get It - Professional Services</t>
  </si>
  <si>
    <t>['python', 'sql', 'nosql', 'mongodb', 'mongodb', 'mysql', 'postgresql', 'aws', 'redshift', 'git']</t>
  </si>
  <si>
    <t>Lead ML Ops Engineer</t>
  </si>
  <si>
    <t>['python', 'java', 'scala', 'aws', 'azure', 'gcp', 'airflow', 'tensorflow', 'keras', 'pytorch', 'spark', 'hadoop', 'kafka', 'docker', 'terraform', 'pulumi', 'kubernetes', 'flow']</t>
  </si>
  <si>
    <t>['python', 'snowflake', 'azure', 'github', 'jira', 'confluence']</t>
  </si>
  <si>
    <t>Senior Manager, Data Scientist - Customer Management</t>
  </si>
  <si>
    <t>Built In Chicago</t>
  </si>
  <si>
    <t>Practising Law Institute</t>
  </si>
  <si>
    <t>['sql', 'cognos', 'excel']</t>
  </si>
  <si>
    <t>Bandana.com</t>
  </si>
  <si>
    <t>Jersey City Police Department</t>
  </si>
  <si>
    <t>['r', 'outlook', 'word', 'tableau', 'excel']</t>
  </si>
  <si>
    <t>Brazil, IN</t>
  </si>
  <si>
    <t>Kraken Crypto Exchange</t>
  </si>
  <si>
    <t>['sql', 'python', 'scala', 'java', 'aws', 'gcp', 'pandas', 'airflow', 'kubernetes']</t>
  </si>
  <si>
    <t>Wellfound</t>
  </si>
  <si>
    <t>Revenue AI</t>
  </si>
  <si>
    <t>['python', 'sql', 'r', 'sas', 'sas', 'matlab', 'azure', 'databricks', 'spark', 'numpy', 'scikit-learn', 'pandas', 'matplotlib', 'spss', 'git']</t>
  </si>
  <si>
    <t>Ponce, Puerto Rico</t>
  </si>
  <si>
    <t>TPIS</t>
  </si>
  <si>
    <t>Data Analyst and General Consultant</t>
  </si>
  <si>
    <t>Chickasaw Nation Industries</t>
  </si>
  <si>
    <t>['sas', 'sas', 'azure', 'excel']</t>
  </si>
  <si>
    <t>Staff Software Engineer, Machine Learning</t>
  </si>
  <si>
    <t>Business Analyst - Remote</t>
  </si>
  <si>
    <t>designit</t>
  </si>
  <si>
    <t>['sql', 'nosql', 'azure', 'aws', 'gcp', 'databricks', 'spark', 'kafka', 'excel']</t>
  </si>
  <si>
    <t>Data Engineer Co-Op - Construction &amp; Engineering Global Industry Unit</t>
  </si>
  <si>
    <t>TechCareers</t>
  </si>
  <si>
    <t>Graduate, Trainee - Data Analytics</t>
  </si>
  <si>
    <t>Maseru, Lesotho</t>
  </si>
  <si>
    <t>Lesotho</t>
  </si>
  <si>
    <t>['sql', 'python', 'oracle', 'power bi', 'tableau', 'flow']</t>
  </si>
  <si>
    <t>Health Plan Data Analyst</t>
  </si>
  <si>
    <t>GMS - GST-Data Scientist   AI Engineer-Senior</t>
  </si>
  <si>
    <t>['python', 'sql', 'nosql', 'mongodb', 'mongodb', 'cassandra', 'azure', 'databricks', 'hugging face', 'pytorch', 'tensorflow', 'numpy', 'pandas', 'scikit-learn', 'fastapi', 'flask', 'docker']</t>
  </si>
  <si>
    <t>Senior Technical Analyst (Remote)</t>
  </si>
  <si>
    <t>Data-Driven Sustainability Intern</t>
  </si>
  <si>
    <t>Niles, IL</t>
  </si>
  <si>
    <t>Shure Incorporated</t>
  </si>
  <si>
    <t>['excel', 'tableau', 'flow']</t>
  </si>
  <si>
    <t>BDO USA</t>
  </si>
  <si>
    <t>['sql', 'c#', 'python', 'java', 'scala', 'sql server', 'azure', 'aws', 'redshift', 'databricks', 'snowflake', 'pyspark', 'pandas', 'spark', 'linux', 'power bi', 'alteryx', 'tableau', 'qlik', 'ssis', 'ssrs', 'git', 'terraform']</t>
  </si>
  <si>
    <t>['scala', 'java', 'python', 'nosql', 'mysql', 'gcp', 'azure', 'databricks', 'snowflake', 'hadoop', 'spark', 'kafka', 'airflow']</t>
  </si>
  <si>
    <t>Systems Analyst, Senior</t>
  </si>
  <si>
    <t>Resource Management Concepts, Inc.</t>
  </si>
  <si>
    <t>Senior Data Analyst - Performance Marketing</t>
  </si>
  <si>
    <t>Quince</t>
  </si>
  <si>
    <t>Principal Data Engineer - Parametric</t>
  </si>
  <si>
    <t>Data Engineer with Spark/Scala and JAVA</t>
  </si>
  <si>
    <t>SRI Tech</t>
  </si>
  <si>
    <t>Staff Data Engineer, Platform Infrastructure</t>
  </si>
  <si>
    <t>SiriusXM Radio</t>
  </si>
  <si>
    <t>['go', 'typescript', 'python', 'scala', 'databricks', 'aws', 'spark', 'kafka', 'tableau', 'looker', 'git', 'github']</t>
  </si>
  <si>
    <t>Senior Data Engineer - Loyalty and Benefits Programs - Data Product Development</t>
  </si>
  <si>
    <t>Belmont, CA</t>
  </si>
  <si>
    <t>['sql', 'no-sql', 'javascript', 'sql server', 'db2', 'oracle', 'spring', 'hadoop', 'jquery', 'jenkins']</t>
  </si>
  <si>
    <t>Health Plan Analyst</t>
  </si>
  <si>
    <t>MES Data Analyst</t>
  </si>
  <si>
    <t>Joby Aviation</t>
  </si>
  <si>
    <t>Aviation Data Analyst with Aviation Data Experience (Hybrid or Remote)</t>
  </si>
  <si>
    <t>Improving Aviation</t>
  </si>
  <si>
    <t>Data Engineer(Backend) - W2 Position</t>
  </si>
  <si>
    <t>['python', 'javascript', 'java', 'gcp', 'plotly', 'selenium', 'airflow', 'fastapi', 'splunk', 'github']</t>
  </si>
  <si>
    <t>['sql', 'nosql', 'python', 'c#', 'powershell', 'postgresql', 'azure', 'tableau']</t>
  </si>
  <si>
    <t>Sr.Data Engineer(Posted By Rup)</t>
  </si>
  <si>
    <t>Global Force USA</t>
  </si>
  <si>
    <t>['python', 'aws', 'databricks', 'azure', 'pyspark']</t>
  </si>
  <si>
    <t>['nosql', 'sql', 'mongodb', 'mongodb', 'python', 'scala', 'sql server', 'mysql', 'aws', 'azure', 'snowflake', 'redshift', 'databricks', 'bigquery', 'spark', 'hadoop', 'tableau', 'power bi']</t>
  </si>
  <si>
    <t>Data Engineer - Clinical Decision Support Solutions | Hybrid Work - Locals Please | W2 Acceptable</t>
  </si>
  <si>
    <t>['python', 'sql', 'aws', 'spark', 'github', 'docker', 'kubernetes', 'jenkins']</t>
  </si>
  <si>
    <t>Databricks Data Engineer with Geospatial Experience</t>
  </si>
  <si>
    <t>['python', 'databricks', 'spark', 'pyspark']</t>
  </si>
  <si>
    <t>SunPlus Data Group, Inc.</t>
  </si>
  <si>
    <t>['c#', 'asp.net']</t>
  </si>
  <si>
    <t>['excel', 'flow', 'jira']</t>
  </si>
  <si>
    <t>PILOT - Big Data Engineer</t>
  </si>
  <si>
    <t>['t-sql', 'sql', 'oracle', 'spark', 'hadoop']</t>
  </si>
  <si>
    <t>Data Engineer - Clinical Decision Support Solutions | W2 Acceptablw</t>
  </si>
  <si>
    <t>Azure Data Bricks Engineer</t>
  </si>
  <si>
    <t>Data Analyst with Life Science Experience</t>
  </si>
  <si>
    <t>RxCloud</t>
  </si>
  <si>
    <t>Database Marketing  Lead Analyst (C13/VP)</t>
  </si>
  <si>
    <t>['sas', 'sas', 'sql', 'unix']</t>
  </si>
  <si>
    <t>JobServe</t>
  </si>
  <si>
    <t>['python', 'r', 'sql', 'tensorflow', 'docker']</t>
  </si>
  <si>
    <t>Lead Data Analyst, Management Data Analysis</t>
  </si>
  <si>
    <t>['sql', 'snowflake', 'redshift', 'power bi']</t>
  </si>
  <si>
    <t>Senior, Data Scientist Search Ranking Team</t>
  </si>
  <si>
    <t>['python', 'java', 'scala', 'r', 'tensorflow', 'pytorch', 'spark', 'hadoop', 'express']</t>
  </si>
  <si>
    <t>Mathematical Statistician or Statistician (Data Scientist) - Direct Hire -12 Month Register- AMENDED</t>
  </si>
  <si>
    <t>Associate Analyst, Market Analytics (Canada)</t>
  </si>
  <si>
    <t>['sql', 'excel', 'outlook', 'word', 'powerpoint', 'tableau', 'flow']</t>
  </si>
  <si>
    <t>Patient Safety RN Clinical Data Analyst - Now Hiring</t>
  </si>
  <si>
    <t>Adventhealth</t>
  </si>
  <si>
    <t>Troy, MO</t>
  </si>
  <si>
    <t>Cuivre River Electric</t>
  </si>
  <si>
    <t>Generative AI-Software Engineer- Associate 2</t>
  </si>
  <si>
    <t>['python', 'c++', 'kubernetes']</t>
  </si>
  <si>
    <t>Senior Manager, Data Science - Financial Crimes AI/ML Development &amp; Performance Monitoring</t>
  </si>
  <si>
    <t>TD</t>
  </si>
  <si>
    <t>Data Engineer (Junior)</t>
  </si>
  <si>
    <t>MTH Consulting</t>
  </si>
  <si>
    <t>NewsBreak</t>
  </si>
  <si>
    <t>Polk State College</t>
  </si>
  <si>
    <t>Sr Digital Marketing Data Analyst - Paid Search</t>
  </si>
  <si>
    <t>RiseIT Solutions</t>
  </si>
  <si>
    <t>['html', 'css', 'javascript', 'jquery', 'excel']</t>
  </si>
  <si>
    <t>Data Analyst Parks and Recreation</t>
  </si>
  <si>
    <t>City of Fort Myers</t>
  </si>
  <si>
    <t>['word', 'spreadsheet', 'terminal']</t>
  </si>
  <si>
    <t>SimplyHired</t>
  </si>
  <si>
    <t>InnovaWorkforce Inc.</t>
  </si>
  <si>
    <t>['python', 'sql', 'r', 'matlab', 'sas', 'sas', 'windows', 'word', 'excel', 'powerpoint']</t>
  </si>
  <si>
    <t>Juncos, Puerto Rico</t>
  </si>
  <si>
    <t>Weil Group, Inc</t>
  </si>
  <si>
    <t>['python', 'r', 'sql', 'sas', 'sas', 'scala', 'matlab', 'keras', 'tensorflow', 'pytorch', 'spark', 'linux', 'windows', 'powerpoint', 'excel', 'word']</t>
  </si>
  <si>
    <t>Data Scientist - Puerto Rico</t>
  </si>
  <si>
    <t>Ardent</t>
  </si>
  <si>
    <t>['python', 'r', 'sql', 'nltk', 'opencv', 'tensorflow', 'pytorch', 'matplotlib', 'seaborn', 'plotly']</t>
  </si>
  <si>
    <t>LinkedIn Panamá</t>
  </si>
  <si>
    <t>StudyCorgi</t>
  </si>
  <si>
    <t>Smartcat</t>
  </si>
  <si>
    <t>['c', 'python', 'mongodb', 'mongodb', 'databricks', 'airflow', 'looker']</t>
  </si>
  <si>
    <t>myPlace Health</t>
  </si>
  <si>
    <t>['sas', 'sas', 'python', 'snowflake', 'pandas', 'numpy', 'matplotlib', 'scikit-learn', 'power bi', 'tableau']</t>
  </si>
  <si>
    <t>EarnBetter</t>
  </si>
  <si>
    <t>['python', 'spark', 'react']</t>
  </si>
  <si>
    <t>Clean Energy Business Data Analyst</t>
  </si>
  <si>
    <t>Sales Performance Analyst</t>
  </si>
  <si>
    <t>Mortgage Benefits</t>
  </si>
  <si>
    <t>Lead Data Engineer (work from home)</t>
  </si>
  <si>
    <t>['sql', 'python', 'snowflake', 'aws', 'redshift', 'spark', 'hadoop', 'kafka', 'linux', 'git']</t>
  </si>
  <si>
    <t>['sql', 'elasticsearch', 'aws', 'snowflake', 'kafka', 'airflow', 'spark', 'tableau', 'kubernetes']</t>
  </si>
  <si>
    <t>(USA) Senior, Data Engineer</t>
  </si>
  <si>
    <t>Cassville, MO</t>
  </si>
  <si>
    <t>['scala', 'python', 'sql', 'gcp', 'aws', 'azure', 'bigquery', 'hadoop', 'spark', 'airflow']</t>
  </si>
  <si>
    <t>Data Products Partner [On-Site, Cities listed in posting]</t>
  </si>
  <si>
    <t>['python', 'sql', 'elasticsearch', 'dynamodb', 'snowflake', 'azure', 'aws', 'gcp', 'jupyter', 'spark', 'tensorflow', 'pytorch', 'scikit-learn', 'github']</t>
  </si>
  <si>
    <t>Data Reporting Analyst - SQL, Power BI, Salesforce</t>
  </si>
  <si>
    <t>['sql', 'python', 'vba', 'power bi', 'excel', 'ssis', 'ssrs', 'dax', 'word']</t>
  </si>
  <si>
    <t>Practice Analyst</t>
  </si>
  <si>
    <t>O'Melveny &amp; Myers LLP</t>
  </si>
  <si>
    <t>Sales Reporting Analyst</t>
  </si>
  <si>
    <t>['python', 'java', 'scala', 'sql', 'mysql', 'postgresql', 'oracle', 'aws', 'azure', 'snowflake', 'redshift', 'bigquery', 'hadoop', 'spark', 'kafka', 'flow', 'docker', 'kubernetes']</t>
  </si>
  <si>
    <t>Elm Springs, AR</t>
  </si>
  <si>
    <t>['scala', 'sql', 'gcp', 'bigquery', 'spark']</t>
  </si>
  <si>
    <t>Senior Software Development Engineer , Amazon Privacy Engineering Consent &amp; Data Minimization</t>
  </si>
  <si>
    <t>Senior Business Intelligence Engineer, Demand Forecasting, Inbound Forecasting Analytics</t>
  </si>
  <si>
    <t>Data Pipeline Engineer - (DoD Top Secret Clearance Req.)</t>
  </si>
  <si>
    <t>['python', 'sql', 'java', 'pyspark', 'spark', 'word']</t>
  </si>
  <si>
    <t>Sandy Springs Data Analysis Tutor</t>
  </si>
  <si>
    <t>Varsity Tutors, a Nerdy Company</t>
  </si>
  <si>
    <t>Senior Business Intelligence Engineer, Amazon Inbound Transportation (AIT)</t>
  </si>
  <si>
    <t>Jobot Consulting</t>
  </si>
  <si>
    <t>North Plainfield, NJ</t>
  </si>
  <si>
    <t>['java', 'javascript', 'c++', 'python', 'spring', 'docker', 'jenkins', 'github']</t>
  </si>
  <si>
    <t>QuickBooks Data Analyst</t>
  </si>
  <si>
    <t>Bittner's Spray Equipment</t>
  </si>
  <si>
    <t>Data Management Infrastructure Lead</t>
  </si>
  <si>
    <t>Air Products</t>
  </si>
  <si>
    <t>['azure', 'sap', 'qlik', 'terraform']</t>
  </si>
  <si>
    <t>Senior Consultant - Tech Consulting - Big data Engineer- Pune</t>
  </si>
  <si>
    <t>['scala', 'java', 'python', 'sql', 'spark', 'hadoop', 'kafka', 'airflow', 'yarn', 'git', 'github', 'ansible', 'jenkins', 'jira']</t>
  </si>
  <si>
    <t>GDS Consulting D&amp;A Informatica Data Engineer - Senior</t>
  </si>
  <si>
    <t>['sql', 't-sql', 'sql server']</t>
  </si>
  <si>
    <t>['java', 'python', 'sql', 'snowflake', 'pyspark', 'spark']</t>
  </si>
  <si>
    <t>Human Resources Data Analyst (Portuguese speaking)</t>
  </si>
  <si>
    <t>West New York, NJ</t>
  </si>
  <si>
    <t>['python', 'r', 'sql', 'java', 'c++', 'tableau']</t>
  </si>
  <si>
    <t>['sql', 'python', 'sql server', 'databricks', 'azure', 'aws', 'oracle', 'spark', 'word', 'flow']</t>
  </si>
  <si>
    <t>Controlled Substances Data Analyst</t>
  </si>
  <si>
    <t>['excel', 'word', 'sap']</t>
  </si>
  <si>
    <t>Lead GCP Data Engineer -24-02048</t>
  </si>
  <si>
    <t>['sql', 'nosql', 'java', 'python', 'gcp', 'bigquery', 'databricks', 'kafka', 'spark', 'pyspark', 'git', 'github']</t>
  </si>
  <si>
    <t>Data Scientist with AWS Bedrock</t>
  </si>
  <si>
    <t>['aws', 'docker', 'kubernetes', 'terraform', 'git', 'bitbucket', 'jenkins']</t>
  </si>
  <si>
    <t>Business Operations Data Analyst</t>
  </si>
  <si>
    <t>The Moore Law Group</t>
  </si>
  <si>
    <t>['sql', 'python', 'power bi', 'dax', 'looker', 'tableau']</t>
  </si>
  <si>
    <t>Peet's Coffee Inc.</t>
  </si>
  <si>
    <t>['r', 'python', 'sql', 'azure', 'aws', 'airflow', 'power bi', 'tableau', 'looker', 'git']</t>
  </si>
  <si>
    <t>['sql', 'r', 'python', 'sql server', 'databricks', 'snowflake']</t>
  </si>
  <si>
    <t>Sr. Data Engineer &amp; Architect</t>
  </si>
  <si>
    <t>QSC</t>
  </si>
  <si>
    <t>['sql', 'nosql', 'python', 'scala', 'java', 'aws', 'azure', 'snowflake', 'redshift', 'bigquery', 'graphql', 'hadoop', 'spark', 'airflow', 'flow', 'kubernetes', 'docker']</t>
  </si>
  <si>
    <t>Senior Big Data Engineer - Hybrid Denver, CO</t>
  </si>
  <si>
    <t>GridX, Inc.</t>
  </si>
  <si>
    <t>['python', 'java', 'scala', 'snowflake', 'spark', 'airflow', 'hadoop', 'kafka', 'excel', 'git']</t>
  </si>
  <si>
    <t>MVP Group Inc</t>
  </si>
  <si>
    <t>['python', 'java', 'scala', 'sql', 'aws', 'databricks', 'snowflake', 'redshift', 'bigquery', 'spark', 'kafka', 'airflow', 'docker', 'kubernetes']</t>
  </si>
  <si>
    <t>Sr Data Engineer (AWS Required)</t>
  </si>
  <si>
    <t>['nosql', 'sql', 'python', 'c#', 'sql server', 'aws', 'redshift', 'airflow', 'ssis', 'ssrs', 'terraform']</t>
  </si>
  <si>
    <t>Data Engineer - Short Term Project</t>
  </si>
  <si>
    <t>JTEC Consulting</t>
  </si>
  <si>
    <t>['crystal', 'python', 'sql', 'databricks', 'spark', 'qlik']</t>
  </si>
  <si>
    <t>Snowflake Optimization Specialist</t>
  </si>
  <si>
    <t>['sql', 'python', 'bash', 'snowflake', 'aws', 'azure', 'tableau', 'looker']</t>
  </si>
  <si>
    <t>Tableau Developer/ BI Engineer</t>
  </si>
  <si>
    <t>AdvantEdge</t>
  </si>
  <si>
    <t>['nosql', 'sql', 'python', 'dynamodb', 'redshift', 'oracle', 'aws']</t>
  </si>
  <si>
    <t>Technical Data Scientist/ETL Engineer</t>
  </si>
  <si>
    <t>['nosql', 'sas', 'sas', 'r', 'python', 'postgresql', 'oracle', 'aws', 'spark', 'linux', 'spss', 'tableau']</t>
  </si>
  <si>
    <t>Senior Data Infrastructure Engineer</t>
  </si>
  <si>
    <t>KRAFTON</t>
  </si>
  <si>
    <t>['hadoop', 'kubernetes']</t>
  </si>
  <si>
    <t>Public Notice for Direct Hire (STEM) - Data Scientist</t>
  </si>
  <si>
    <t>Chicago, IL (+27 others)</t>
  </si>
  <si>
    <t>USAJobs</t>
  </si>
  <si>
    <t>Huntington Station, NY</t>
  </si>
  <si>
    <t>GEI Consultants</t>
  </si>
  <si>
    <t>West Covina, CA</t>
  </si>
  <si>
    <t>Technology - Data Engineer</t>
  </si>
  <si>
    <t>Creative Artists Agency (CAA)</t>
  </si>
  <si>
    <t>['python', 'ruby', 'ruby', 'php', 'javascript', 'sql', 'nosql', 'mongodb', 'mongodb', 'sql server', 'cassandra', 'azure', 'hadoop', 'spark', 'airflow', 'kafka', 'dax', 'git', 'github']</t>
  </si>
  <si>
    <t>Jaris, inc</t>
  </si>
  <si>
    <t>['sql', 'postgresql', 'aws', 'airflow', 'flow', 'docker']</t>
  </si>
  <si>
    <t>Investment Data Analyst (Serbia)</t>
  </si>
  <si>
    <t>| CLIENT DEMO Talent Network - Magnit</t>
  </si>
  <si>
    <t>CLIENT DEMO</t>
  </si>
  <si>
    <t>Privacy Engineer (L4), Data Protection</t>
  </si>
  <si>
    <t>Data Analytics Tutor</t>
  </si>
  <si>
    <t>TripleTen</t>
  </si>
  <si>
    <t>Bishkek, Kyrgyzstan</t>
  </si>
  <si>
    <t>Kyrgyzstan</t>
  </si>
  <si>
    <t>['java', 'python', 'scala', 'sql', 'nosql', 'azure', 'aws', 'gcp', 'databricks', 'spark', 'kafka']</t>
  </si>
  <si>
    <t>Engineering Manager</t>
  </si>
  <si>
    <t>Perry Street Software</t>
  </si>
  <si>
    <t>['ruby', 'ruby', 'typescript', 'swift', 'kotlin', 'aws', 'react', 'express']</t>
  </si>
  <si>
    <t>São Paulo, State of São Paulo, Brazil (+7 others)</t>
  </si>
  <si>
    <t>InternsGrab.net</t>
  </si>
  <si>
    <t>Moore</t>
  </si>
  <si>
    <t>Ascent Developer Solutions</t>
  </si>
  <si>
    <t>Sr. Software Development Engineer - Real-Time and Big Data (Java/Scala)</t>
  </si>
  <si>
    <t>Dice.com</t>
  </si>
  <si>
    <t>Esri</t>
  </si>
  <si>
    <t>['javascript', 'java', 'scala', 'typescript', 'html', 'mongodb', 'mongodb', 'sql', 'sql server', 'postgresql', 'oracle', 'aws', 'azure', 'react', 'spark', 'kafka', 'gdpr', 'word', 'docker', 'kubernetes']</t>
  </si>
  <si>
    <t>['sql', 'postgresql', 'mysql', 'snowflake', 'aws', 'azure', 'hadoop', 'spark', 'ssis', 'flow', 'jira']</t>
  </si>
  <si>
    <t>Senior Credit Manager / Senior Staff Data Scientist, Personal Loan</t>
  </si>
  <si>
    <t>['python', 'scala', 'c++', 'java', 'sql', 'go', 'kotlin', 'nosql', 'snowflake', 'redshift', 'databricks', 'azure', 'aws', 'gcp', 'kafka', 'spark', 'airflow', 'qlik', 'microstrategy', 'tableau', 'looker', 'unity', 'github', 'jira', 'confluence']</t>
  </si>
  <si>
    <t>Analytics Engineer (L5) - Live Quality of Experience</t>
  </si>
  <si>
    <t>['python', 'sql', 'aws', 'redshift', 'spark', 'hadoop']</t>
  </si>
  <si>
    <t>['sql', 'python', 'r', 'c', 'databricks', 'tableau', 'atlassian', 'bitbucket']</t>
  </si>
  <si>
    <t>Data &amp; Analytics Consulting Partner</t>
  </si>
  <si>
    <t>Statistician II - Wage and Hour</t>
  </si>
  <si>
    <t>Jackson Lewis P.C.</t>
  </si>
  <si>
    <t>['vba', 'r', 'sql', 'python', 'dplyr', 'tidyverse', 'excel']</t>
  </si>
  <si>
    <t>['python', 'sql', 'pandas', 'tableau', 'excel', 'word']</t>
  </si>
  <si>
    <t>Tampa Data Analysis Tutor</t>
  </si>
  <si>
    <t>Hampton, VA</t>
  </si>
  <si>
    <t>Jobs via Dice</t>
  </si>
  <si>
    <t>Shaw, MS</t>
  </si>
  <si>
    <t>Thinkreh</t>
  </si>
  <si>
    <t>Staff / Senior Staff Data Engineer</t>
  </si>
  <si>
    <t>SciTec, Inc.</t>
  </si>
  <si>
    <t>['python', 'c++', 'sql', 'java', 'rust', 'scala', 'nosql', 'swift', 'postgresql', 'cassandra', 'redis', 'openstack', 'aws', 'airflow', 'spark', 'terraform', 'ansible', 'docker', 'kubernetes']</t>
  </si>
  <si>
    <t>Anaplan Consultant - Model Builder</t>
  </si>
  <si>
    <t>Slalom</t>
  </si>
  <si>
    <t>Software Engineer (LLM/RAG Experience)</t>
  </si>
  <si>
    <t>Warrior Insurance Network</t>
  </si>
  <si>
    <t>['sql', 'sas', 'sas', 'r', 'db2', 'mysql', 'redshift', 'oracle', 'hadoop', 'unix', 'excel', 'tableau', 'cognos', 'power bi']</t>
  </si>
  <si>
    <t>J.D. Power</t>
  </si>
  <si>
    <t>['go', 'sql', 'python', 'r', 'aws', 'redshift', 'bigquery']</t>
  </si>
  <si>
    <t>DataAnalyst.com</t>
  </si>
  <si>
    <t>HAEA</t>
  </si>
  <si>
    <t>Everlight Solar</t>
  </si>
  <si>
    <t>['sql', 'macos']</t>
  </si>
  <si>
    <t>Data Analyst- Gainesville, FL</t>
  </si>
  <si>
    <t>Universal Energy Solutions</t>
  </si>
  <si>
    <t>Data Scientist &amp; Machine Learning Engineer</t>
  </si>
  <si>
    <t>Profluent</t>
  </si>
  <si>
    <t>['sql', 'python', 'gcp', 'aws', 'bigquery', 'spark', 'numpy', 'pandas', 'jupyter', 'linux', 'docker', 'kubernetes', 'git']</t>
  </si>
  <si>
    <t>Nexus Training &amp; Consulting</t>
  </si>
  <si>
    <t>['bash', 'python', 'bigquery', 'terraform', 'kubernetes', 'jenkins', 'docker']</t>
  </si>
  <si>
    <t>Blairsville, GA</t>
  </si>
  <si>
    <t>United Community</t>
  </si>
  <si>
    <t>Children's National Hospital</t>
  </si>
  <si>
    <t>['sas', 'sas', 'r', 'sql', 'sql server', 'spring', 'excel', 'tableau', 'flow']</t>
  </si>
  <si>
    <t>Sr. Data Analyst, Risk Adjustment - Now Hiring</t>
  </si>
  <si>
    <t>['sql', 'sas', 'sas', 'sql server', 'oracle', 'cognos', 'alteryx', 'tableau', 'excel', 'powerpoint', 'word']</t>
  </si>
  <si>
    <t>Data Engineer/Scientist (Technology Solutions Analyst IV) (Vacancy)</t>
  </si>
  <si>
    <t>Grandview Heights, OH</t>
  </si>
  <si>
    <t>City of Columbus</t>
  </si>
  <si>
    <t>['sql', 'python', 'java', 'c++', 'scala', 'sas', 'sas', 'r', 'sql server', 'azure', 'jupyter', 'qlik', 'tableau', 'github']</t>
  </si>
  <si>
    <t>Business Data Analyst w/ Commerical Banking/Lending experience</t>
  </si>
  <si>
    <t>['sql', 'go', 'word', 'excel', 'ms access', 'powerpoint']</t>
  </si>
  <si>
    <t>Data Engineering Manager (Onsite)</t>
  </si>
  <si>
    <t>Actfore</t>
  </si>
  <si>
    <t>['python', 'java', 'vba', 'excel']</t>
  </si>
  <si>
    <t>EMERGE</t>
  </si>
  <si>
    <t>['sql', 'looker', 'excel']</t>
  </si>
  <si>
    <t>Staff, Data Engineer</t>
  </si>
  <si>
    <t>Cave Springs, AR</t>
  </si>
  <si>
    <t>Data Engineer with Expertise in Efficient Duplicate Detection and Large-Scale Data Processing</t>
  </si>
  <si>
    <t>Eligibility and Enrollment Data Analyst (Remote - Florida)</t>
  </si>
  <si>
    <t>Flushing, New York</t>
  </si>
  <si>
    <t>['sql', 'sap', 'power bi', 'dax']</t>
  </si>
  <si>
    <t>Vice President Data Science - Private Credit Investment Manager - Now Hiring</t>
  </si>
  <si>
    <t>J Harlan Group, LLC</t>
  </si>
  <si>
    <t>['sql', 'r', 'php', 'java', 'ruby', 'ruby', 'clojure', 'matlab', 'excel']</t>
  </si>
  <si>
    <t>Freelance Online Data Analyst (English &amp; Chinese Traditional)</t>
  </si>
  <si>
    <t>Senior Data Analyst - Manufacturing Systems</t>
  </si>
  <si>
    <t>['oracle', 'windows']</t>
  </si>
  <si>
    <t>Systems Engineer, Data Modeler - Defense Health</t>
  </si>
  <si>
    <t>Bluestaq LLC</t>
  </si>
  <si>
    <t>['nosql', 'mongodb', 'mongodb', 'postgresql', 'mysql', 'aws', 'azure', 'hadoop', 'spark', 'kafka', 'atlassian', 'jira', 'confluence']</t>
  </si>
  <si>
    <t>Senior Oracle PLSQL Data Analyst</t>
  </si>
  <si>
    <t>['java', 'oracle']</t>
  </si>
  <si>
    <t>Data Engineer – Azure, Kubernetes, and DevOps</t>
  </si>
  <si>
    <t>RedCube Technologies</t>
  </si>
  <si>
    <t>['sql', 'python', 'scala', 'azure', 'databricks', 'kafka', 'kubernetes', 'flow', 'terraform', 'git']</t>
  </si>
  <si>
    <t>Bristol, WI</t>
  </si>
  <si>
    <t>Uline, Inc.</t>
  </si>
  <si>
    <t>Careers At Chewy, Inc. - Chewy.com</t>
  </si>
  <si>
    <t>['sql', 'python', 'snowflake', 'aws', 'hadoop', 'spark', 'kafka', 'tableau', 'power bi', 'jira', 'confluence']</t>
  </si>
  <si>
    <t>ZS</t>
  </si>
  <si>
    <t>['python', 'aws', 'azure', 'gcp', 'pyspark', 'spark']</t>
  </si>
  <si>
    <t>Hasbrouck Heights, NJ</t>
  </si>
  <si>
    <t>Women For Hire- Job Board</t>
  </si>
  <si>
    <t>Machine Learning Operations Data Engineer IV - Now Hiring</t>
  </si>
  <si>
    <t>Fall River, MA</t>
  </si>
  <si>
    <t>['sql', 'python', 'r', 'azure', 'databricks', 'aws', 'gcp', 'spark', 'pyspark', 'pandas', 'scikit-learn', 'tidyverse', 'docker', 'kubernetes']</t>
  </si>
  <si>
    <t>Noble Federal Credit Union</t>
  </si>
  <si>
    <t>['python', 'pandas', 'pytorch', 'tensorflow', 'pyspark']</t>
  </si>
  <si>
    <t>SHSMD Career Center</t>
  </si>
  <si>
    <t>AdventHealth</t>
  </si>
  <si>
    <t>['python', 'sql', 'r', 'aws', 'azure', 'snowflake', 'pandas', 'pytorch', 'tensorflow', 'scikit-learn', 'flask', 'linux', 'dax', 'docker', 'git', 'kubernetes']</t>
  </si>
  <si>
    <t>Oakley, CA</t>
  </si>
  <si>
    <t>ABOTTS</t>
  </si>
  <si>
    <t>['sql', 'python', 'snowflake', 'aws', 'excel', 'jira']</t>
  </si>
  <si>
    <t>Data Engineer II, Alexa Devices</t>
  </si>
  <si>
    <t>Senior Data Scientist, Performance Marketing</t>
  </si>
  <si>
    <t>Data Analyst (LATAM)</t>
  </si>
  <si>
    <t>['sql', 'python', 'tableau', 'looker', 'power bi']</t>
  </si>
  <si>
    <t>Metas Solutions</t>
  </si>
  <si>
    <t>['r', 'sql', 'python', 'azure', 'databricks', 'aws', 'spark']</t>
  </si>
  <si>
    <t>Performance Reporting Analyst (Remote NC)</t>
  </si>
  <si>
    <t>Data Scientist, RWE Clinical Trials - Remote</t>
  </si>
  <si>
    <t>Jooble</t>
  </si>
  <si>
    <t>['r', 'python', 'sql', 'gcp', 'tableau', 'power bi', 'alteryx']</t>
  </si>
  <si>
    <t>Johnson, AR</t>
  </si>
  <si>
    <t>['go', 'java', 'scala', 'python', 'sql', 'spark', 'kafka']</t>
  </si>
  <si>
    <t>Gravette, AR</t>
  </si>
  <si>
    <t>['scala', 'python', 'nosql', 'mysql', 'gcp', 'azure', 'databricks', 'snowflake', 'hadoop', 'spark', 'airflow', 'kafka', 'wire']</t>
  </si>
  <si>
    <t>Data Scientist, eComm - Machine Learning Engineer</t>
  </si>
  <si>
    <t>Goshen, AR</t>
  </si>
  <si>
    <t>['python', 'sql', 'nosql', 'scala', 'r', 'gcp', 'azure', 'aws', 'spark', 'numpy', 'pytorch', 'tensorflow', 'scikit-learn', 'airflow', 'kafka', 'docker', 'kubernetes']</t>
  </si>
  <si>
    <t>Windchill PLM Data Migration Lead</t>
  </si>
  <si>
    <t>Seekonk, MA</t>
  </si>
  <si>
    <t>Mid-Level Data Analyst / Norcross / SQL</t>
  </si>
  <si>
    <t>Lead Data Scientist - Fraud Identity Analytics</t>
  </si>
  <si>
    <t>['mysql', 'postgresql']</t>
  </si>
  <si>
    <t>Data Engineer with snowflake</t>
  </si>
  <si>
    <t>['sql', 'gcp', 'bigquery', 'azure', 'kubernetes', 'terraform']</t>
  </si>
  <si>
    <t>Abt Global</t>
  </si>
  <si>
    <t>['python', 'r', 'sql', 'oracle']</t>
  </si>
  <si>
    <t>RedBeard Solutions</t>
  </si>
  <si>
    <t>['sql', 'python', 'javascript', 'mysql', 'aws', 'airflow', 'node', 'git']</t>
  </si>
  <si>
    <t>Data Engineer with strong  SQL. Python, ADF, Azure Synapse, Databricks</t>
  </si>
  <si>
    <t>Google Cloud Platform Cloud Data Engineer</t>
  </si>
  <si>
    <t>Ecommerce Senior Data Analyst (W2 Only)</t>
  </si>
  <si>
    <t>Data Analyst -Public Health</t>
  </si>
  <si>
    <t>NON PROFIT ORGANIZATIONS</t>
  </si>
  <si>
    <t>Human Resources Data Reporting Analyst</t>
  </si>
  <si>
    <t>City of Atlanta</t>
  </si>
  <si>
    <t>['sql', 'r', 'python', 'visual basic', 'oracle', 'excel', 'flow']</t>
  </si>
  <si>
    <t>System Analyst</t>
  </si>
  <si>
    <t>Software Data Science &amp; Analytics Engineer</t>
  </si>
  <si>
    <t>Dematic Corp. (ILD-US)</t>
  </si>
  <si>
    <t>['sql', 'vba', 'python', 'snowflake', 'power bi', 'sap']</t>
  </si>
  <si>
    <t>Data Scientist, Call Intelligence</t>
  </si>
  <si>
    <t>Data Software Engineer(Python Developer)</t>
  </si>
  <si>
    <t>Sr Data Engineer, AI</t>
  </si>
  <si>
    <t>['java', 'c#', 'python', 'sql', 't-sql', 'azure', 'spark', 'node.js', 'unix', 'git', 'github', 'jira', 'confluence']</t>
  </si>
  <si>
    <t>Interactive Resources Ir</t>
  </si>
  <si>
    <t>['python', 'sql', 'aws', 'azure', 'snowflake', 'airflow', 'git']</t>
  </si>
  <si>
    <t>ComTec Information Systems</t>
  </si>
  <si>
    <t>['sql', 'shell', 'snowflake', 'azure', 'hadoop', 'kafka', 'spark']</t>
  </si>
  <si>
    <t>Population Health Analytics, Sr. Quality Data Analyst - Now Hiring</t>
  </si>
  <si>
    <t>Ballston Lake, NY</t>
  </si>
  <si>
    <t>Web Traffic Analyst</t>
  </si>
  <si>
    <t>Data Capture Product Analyst</t>
  </si>
  <si>
    <t>Business Analyst 70K in South Miami w/ Power BI experience</t>
  </si>
  <si>
    <t>AI Workflow Automation Engineer  / Developer</t>
  </si>
  <si>
    <t>Law Firm</t>
  </si>
  <si>
    <t>['python', 'azure', 'jupyter']</t>
  </si>
  <si>
    <t>Senior Analytic Data Analyst - FEP HEDIS Quality Analytics</t>
  </si>
  <si>
    <t>Data Engineer (ETL, Informatica) - 26958</t>
  </si>
  <si>
    <t>Software and Data Engineer - Vehicle Durability Testing</t>
  </si>
  <si>
    <t>['assembly', 'python', 'javascript', 'sql', 'matlab', 'vba', 'excel']</t>
  </si>
  <si>
    <t>['python', 'shell', 'sql', 'go', 'snowflake', 'aws', 'linux']</t>
  </si>
  <si>
    <t>Lifespark: Sr. Data Engineer</t>
  </si>
  <si>
    <t>St Louis Park, MN</t>
  </si>
  <si>
    <t>Lifespark Group LLC</t>
  </si>
  <si>
    <t>['sql', 'python', 'snowflake', 'aws', 'azure']</t>
  </si>
  <si>
    <t>Informatics Data Analyst-Hybrid</t>
  </si>
  <si>
    <t>['sql', 'sas', 'sas', 'word', 'excel', 'powerpoint', 'tableau']</t>
  </si>
  <si>
    <t>2025 AARC Senior Data Science Analyst</t>
  </si>
  <si>
    <t>ETL DATA Engineer W/AWS (F2F- ONLY LOCALS TO FLORIDA)</t>
  </si>
  <si>
    <t>['python', 'shell', 'aws', 'databricks', 'pyspark', 'kafka', 'spark', 'airflow', 'selenium', 'linux', 'git', 'jenkins']</t>
  </si>
  <si>
    <t>Data Engineer/ Data Modeler</t>
  </si>
  <si>
    <t>Law Enforcement Data Analyst</t>
  </si>
  <si>
    <t>Center For Child Protection</t>
  </si>
  <si>
    <t>Natural Fiber Welding, Inc.</t>
  </si>
  <si>
    <t>Randstad Digital Americas</t>
  </si>
  <si>
    <t>['sql', 'snowflake', 'oracle', 'aws', 'redshift', 'kafka', 'cordova', 'qlik', 'ssis']</t>
  </si>
  <si>
    <t>UR Technologies Inc.,</t>
  </si>
  <si>
    <t>['python', 'sql', 'nosql', 'postgresql', 'cassandra', 'aws', 'azure', 'gcp', 'snowflake', 'databricks', 'hadoop', 'spark', 'kafka']</t>
  </si>
  <si>
    <t>['python', 'sql', 'scala', 'nosql', 'aws', 'azure', 'spark', 'hadoop']</t>
  </si>
  <si>
    <t>junior data scientist/Data Analyst / java devops developer</t>
  </si>
  <si>
    <t>Lead Generation &amp; Data Analyst (Apprentice/Graduate)</t>
  </si>
  <si>
    <t>ATLAS ANALYTICS</t>
  </si>
  <si>
    <t>['sheets', 'flow', 'airtable']</t>
  </si>
  <si>
    <t>Data Analyst - Customer Operations</t>
  </si>
  <si>
    <t>Canada (+1 other)</t>
  </si>
  <si>
    <t>Simplify Jobs</t>
  </si>
  <si>
    <t>Scribd</t>
  </si>
  <si>
    <t>['sql', 'databricks', 'spark', 'looker', 'sheets', 'excel', 'jira']</t>
  </si>
  <si>
    <t>ASC - Downstream Data Scientist</t>
  </si>
  <si>
    <t>WhiteCrow.co</t>
  </si>
  <si>
    <t>['java', 'c++', 'python', 'r', 'spark']</t>
  </si>
  <si>
    <t>LocalJobs.com</t>
  </si>
  <si>
    <t>Software Development Engineer - Distributed NoSQL Database Systems</t>
  </si>
  <si>
    <t>['nosql', 'c', 'c++', 'java', 'go', 'python', 'rust', 'mongodb', 'mongodb', 'redis', 'neo4j', 'elasticsearch', 'linux']</t>
  </si>
  <si>
    <t>BI Data Engineer III</t>
  </si>
  <si>
    <t>Data Engineer, AIGC Science and Analytics</t>
  </si>
  <si>
    <t>Sr. Data Scientist ( SQL , BQ , Google Cloud Platform )</t>
  </si>
  <si>
    <t>['sql', 'python', 'aws', 'azure', 'bigquery']</t>
  </si>
  <si>
    <t>Hawaii</t>
  </si>
  <si>
    <t>['python', 'databricks', 'aws']</t>
  </si>
  <si>
    <t>Business Intelligence Manager</t>
  </si>
  <si>
    <t>['sql', 'r', 'python', 'sql server', 'power bi']</t>
  </si>
  <si>
    <t>Data Engineer - TS/SCI with CI Polygraph Required</t>
  </si>
  <si>
    <t>['python', 'sql', 'java', 'bash', 'typescript', 'cassandra', 'elasticsearch', 'aws', 'oracle', 'pyspark', 'spark', 'word', 'puppet']</t>
  </si>
  <si>
    <t>Principal Systems Software Engineer</t>
  </si>
  <si>
    <t>['c++', 'java', 'scala', 'databricks', 'aws', 'spark', 'hadoop', 'kafka']</t>
  </si>
  <si>
    <t>Solutions &amp; Data Engineer</t>
  </si>
  <si>
    <t>Berkley Oil &amp; Gas (a Berkley Company)</t>
  </si>
  <si>
    <t>['vba', 'sql', 'visual basic', 'python', 'sql server', 'excel', 'tableau', 'jira']</t>
  </si>
  <si>
    <t>['python', 'sql', 'java', 'c#', 'scala', 'r', 'aws', 'azure', 'gcp', 'snowflake', 'bigquery', 'redshift', 'databricks', 'airflow', 'spark', 'kafka']</t>
  </si>
  <si>
    <t>Senior Data Engineer, 3PX Private Pricing - Analytics &amp; Insights</t>
  </si>
  <si>
    <t>Amazon Web Services (AWS)</t>
  </si>
  <si>
    <t>Data Engineer for Hospital EMR Integration and AI/ML Development</t>
  </si>
  <si>
    <t>Sr. Robotics Business Intelligence Engineer, Amazon Robotics</t>
  </si>
  <si>
    <t>['java', 'aws', 'redshift', 'kafka', 'kubernetes']</t>
  </si>
  <si>
    <t>BI Technical Lead</t>
  </si>
  <si>
    <t>Data Analyst with Bullhorn Expertise</t>
  </si>
  <si>
    <t>The Midtown Group</t>
  </si>
  <si>
    <t>['vba', 'python', 'excel', 'flow']</t>
  </si>
  <si>
    <t>Sr. AI/ML Developer_FL</t>
  </si>
  <si>
    <t>['python', 'r', 'sql', 'nosql', 'aws', 'azure', 'tensorflow', 'pytorch', 'scikit-learn', 'spark', 'hadoop']</t>
  </si>
  <si>
    <t>Sr. Data Engineer_NYC</t>
  </si>
  <si>
    <t>['sql', 'python', 'snowflake', 'azure', 'pyspark']</t>
  </si>
  <si>
    <t>First Derivative</t>
  </si>
  <si>
    <t>['sql', 'python', 'html', 'css', 'javascript', 'snowflake', 'aws', 'react', 'airflow', 'angular', 'qlik', 'power bi', 'git', 'jira']</t>
  </si>
  <si>
    <t>Data Analyst - Supervisory, Business, and Finance Analytics</t>
  </si>
  <si>
    <t>Federal Reserve Bank of Chicago</t>
  </si>
  <si>
    <t>Rochester, IL</t>
  </si>
  <si>
    <t>['sql', 'go', 'excel', 'jira']</t>
  </si>
  <si>
    <t>Data Engineer and Product Manager</t>
  </si>
  <si>
    <t>Innomotics LLC</t>
  </si>
  <si>
    <t>GL &amp; Subledger Data Analyst</t>
  </si>
  <si>
    <t>Devbytes inc</t>
  </si>
  <si>
    <t>Data Science Product Manager (Need Locals)</t>
  </si>
  <si>
    <t>['python', 'sql', 'aws', 'powerpoint', 'tableau', 'looker']</t>
  </si>
  <si>
    <t>Senior Manager - Data Scientist</t>
  </si>
  <si>
    <t>WKRN Jobs</t>
  </si>
  <si>
    <t>Delmar, NY</t>
  </si>
  <si>
    <t>Help with Data Engineering work</t>
  </si>
  <si>
    <t>Tech Lead (Data Engineer)</t>
  </si>
  <si>
    <t>['python', 'java', 'scala', 'mongo', 'sql', 'dynamodb', 'aws', 'redshift', 'pandas', 'hadoop', 'spark', 'pyspark', 'django', 'terraform', 'bitbucket']</t>
  </si>
  <si>
    <t>Data Analyst/Project Coordinator</t>
  </si>
  <si>
    <t>McBride &amp; Son Homes</t>
  </si>
  <si>
    <t>Data Engineer/Python SR</t>
  </si>
  <si>
    <t>Encora</t>
  </si>
  <si>
    <t>['python', 'powerpoint']</t>
  </si>
  <si>
    <t>Asset Servicing - Vice President, Data Science Lead</t>
  </si>
  <si>
    <t>Associate Data Engineer – Temporary</t>
  </si>
  <si>
    <t>Forian</t>
  </si>
  <si>
    <t>['sql', 'python', 'databricks', 'redshift', 'snowflake', 'tableau', 'looker', 'power bi', 'slack']</t>
  </si>
  <si>
    <t>Associate Scientist, Epidemiology Data Analysis</t>
  </si>
  <si>
    <t>American Cancer Society</t>
  </si>
  <si>
    <t>['r', 'sas', 'sas', 'python', 'git']</t>
  </si>
  <si>
    <t>Lehigh University</t>
  </si>
  <si>
    <t>['sql', 'r', 'python', 'sql server', 'oracle', 'aws', 'tableau']</t>
  </si>
  <si>
    <t>Agriculture Science Statistician</t>
  </si>
  <si>
    <t>['python', 'matlab', 'r', 'sql']</t>
  </si>
  <si>
    <t>['sql', 'power bi', 'excel', 'sharepoint', 'dax']</t>
  </si>
  <si>
    <t>['sql', 'python', 'snowflake', 'aws', 'azure', 'flow']</t>
  </si>
  <si>
    <t>Data Engineer with (ETL / Oracle SQL Developer / Tableau Prep) - Direct Client 10+ Yrs.</t>
  </si>
  <si>
    <t>System Edge (USA) L.L.C.</t>
  </si>
  <si>
    <t>Python SQL Data Engineer</t>
  </si>
  <si>
    <t>['python', 'sql', 'nosql', 'bigquery', 'gcp', 'airflow']</t>
  </si>
  <si>
    <t>['looker', 'microstrategy', 'dax']</t>
  </si>
  <si>
    <t>Senior Data and Performance Management Analyst</t>
  </si>
  <si>
    <t>LMI</t>
  </si>
  <si>
    <t>Smart Hands Technician - Data Center</t>
  </si>
  <si>
    <t>Fortuna</t>
  </si>
  <si>
    <t>['python', 'sql', 'c', 'c#', 'c++', 'aws', 'spark', 'flow', 'github', 'docker', 'kubernetes', 'jenkins']</t>
  </si>
  <si>
    <t>Sr Property Financial Data Analyst - Now Hiring</t>
  </si>
  <si>
    <t>180 Properties Co LLC</t>
  </si>
  <si>
    <t>Cyber Ops Risk Analyst / Data Engineer</t>
  </si>
  <si>
    <t>Sr. Manager, Data Engineering, Nbcu Media Group</t>
  </si>
  <si>
    <t>ShowbizJobs</t>
  </si>
  <si>
    <t>['python', 'java', 'scala', 'aws', 'snowflake', 'databricks', 'airflow', 'spark', 'kubernetes']</t>
  </si>
  <si>
    <t>Athor Christensen</t>
  </si>
  <si>
    <t>Natural Language (NL) Data Scientist</t>
  </si>
  <si>
    <t>['python', 'c#', 'sql', 'mongodb', 'mongodb', 'sql server', 'watson', 'azure', 'aws', 'redhat', 'windows', 'splunk', 'ssrs', 'cognos', 'power bi', 'visio', 'ssis', 'bitbucket', 'jira', 'confluence']</t>
  </si>
  <si>
    <t>['sql', 'scala', 'java', 'python', 'mysql', 'postgresql', 'sql server', 'cassandra', 'pyspark', 'kafka', 'express', 'flow', 'kubernetes']</t>
  </si>
  <si>
    <t>Senior Data Analyst - Data &amp; Analytics (DnA)</t>
  </si>
  <si>
    <t>Corporate - Business Data Analyst (Strategy)</t>
  </si>
  <si>
    <t>Essilor and Subsidiaries</t>
  </si>
  <si>
    <t>Data Analyst (Fixed Term Contract)</t>
  </si>
  <si>
    <t>Outscal</t>
  </si>
  <si>
    <t>Dreamhaven</t>
  </si>
  <si>
    <t>['sql', 'python', 'databricks', 'pandas', 'numpy', 'spark', 'tableau', 'looker', 'power bi', 'sheets']</t>
  </si>
  <si>
    <t>Informatics Data Analyst ( Must work onsite in DTLA)</t>
  </si>
  <si>
    <t>Genesis Global Recruiting</t>
  </si>
  <si>
    <t>['sas', 'sas', 'sql', 'excel', 'word', 'powerpoint', 'tableau']</t>
  </si>
  <si>
    <t>['sql', 'sql server', 'mysql', 'oracle', 'azure', 'power bi', 'sharepoint']</t>
  </si>
  <si>
    <t>AI/ML Data Scientist II- Remote, USA</t>
  </si>
  <si>
    <t>['python', 'r', 'sql', 'aws', 'gcp', 'azure', 'tensorflow', 'pytorch', 'scikit-learn', 'pandas', 'numpy', 'matplotlib', 'seaborn', 'spark']</t>
  </si>
  <si>
    <t>GEI Consultants, Inc.</t>
  </si>
  <si>
    <t>DAS42 | Data &amp; Analytics Consultancy</t>
  </si>
  <si>
    <t>['python', 'sql', 'snowflake', 'aws', 'bigquery', 'redshift', 'looker', 'tableau']</t>
  </si>
  <si>
    <t>Senior Full Stack Software Engineer- Gen AI Platforms</t>
  </si>
  <si>
    <t>['python', 'java', 'snowflake', 'kafka', 'flow', 'git', 'jenkins', 'docker', 'kubernetes']</t>
  </si>
  <si>
    <t>Big Data Engineer with cloud experience</t>
  </si>
  <si>
    <t>SysMind Tech</t>
  </si>
  <si>
    <t>['python', 'aws', 'kafka', 'spark', 'tableau', 'git']</t>
  </si>
  <si>
    <t>Senior Data Engineer - Oracle SQL and PL/SQL</t>
  </si>
  <si>
    <t>Information Security Data Analyst I</t>
  </si>
  <si>
    <t>Nakuru, Kenya</t>
  </si>
  <si>
    <t>Levels.fyi</t>
  </si>
  <si>
    <t>University of Rochester</t>
  </si>
  <si>
    <t>Data Analyst, Customer Operations</t>
  </si>
  <si>
    <t>Tetovo, North Macedonia</t>
  </si>
  <si>
    <t>Karkidi</t>
  </si>
  <si>
    <t>Inspire11</t>
  </si>
  <si>
    <t>Machine Learning Engineer (Europe)</t>
  </si>
  <si>
    <t>Kalepa</t>
  </si>
  <si>
    <t>['python', 'aws', 'arch']</t>
  </si>
  <si>
    <t>Data Engineer (L5)</t>
  </si>
  <si>
    <t>Sales Engineer, Enterprise</t>
  </si>
  <si>
    <t>Myanmar</t>
  </si>
  <si>
    <t>['sql', 'python', 'shell', 'go', 'mongodb', 'mongodb', 'sql server', 'db2', 'postgresql', 'mysql', 'oracle', 'aws', 'azure', 'gcp', 'snowflake', 'redshift', 'bigquery', 'databricks', 'kafka', 'linux', 'windows', 'sap', 'slack']</t>
  </si>
  <si>
    <t>FX Logistics</t>
  </si>
  <si>
    <t>Senior Data Engineer/Scientist</t>
  </si>
  <si>
    <t>Samsara</t>
  </si>
  <si>
    <t>['sql', 'python', 'databricks', 'tableau']</t>
  </si>
  <si>
    <t>['c', 'sql', 'python', 'looker']</t>
  </si>
  <si>
    <t>Cintal Inc</t>
  </si>
  <si>
    <t>Wrench Group</t>
  </si>
  <si>
    <t>Senior Business Intelligence Engineer, AMZL ORBIT</t>
  </si>
  <si>
    <t>Associate Statistical Programmer Director</t>
  </si>
  <si>
    <t>Exelixis</t>
  </si>
  <si>
    <t>['sas', 'sas', 'unix']</t>
  </si>
  <si>
    <t>Canyon Lake, TX</t>
  </si>
  <si>
    <t>New Braunfels Utilities</t>
  </si>
  <si>
    <t>(USA) Senior, Data Scientist (Computer Vision Engineer)</t>
  </si>
  <si>
    <t>['python', 'scala', 'r', 'spark', 'tensorflow', 'github']</t>
  </si>
  <si>
    <t>Data Engineer III - Data Ventures</t>
  </si>
  <si>
    <t>Tontitown, AR</t>
  </si>
  <si>
    <t>['java', 'scala', 'python', 'nosql', 'mysql', 'gcp', 'azure', 'databricks', 'hadoop', 'spark', 'kafka', 'airflow']</t>
  </si>
  <si>
    <t>entry level Data Scientist / AI engineer/ Java Software programmer</t>
  </si>
  <si>
    <t>Smart Recruiters Jobs</t>
  </si>
  <si>
    <t>AML/CFT &amp; Data Analyst (E)</t>
  </si>
  <si>
    <t>Entry Level ML Engineer/data analyst</t>
  </si>
  <si>
    <t>['java', 'javascript', 'c++', 'sas', 'sas', 'python', 'spring', 'tableau', 'docker', 'jenkins']</t>
  </si>
  <si>
    <t>IT Security Analyst/DevSecOps Engineer</t>
  </si>
  <si>
    <t>Monolithic Power Systems, Inc.</t>
  </si>
  <si>
    <t>['python', 'bash', 'powershell', 'git', 'docker', 'kubernetes', 'jenkins', 'gitlab', 'terraform', 'ansible']</t>
  </si>
  <si>
    <t>Senior Data Engineer, Analytics &amp; Insights</t>
  </si>
  <si>
    <t>Clarkson Valley, MO</t>
  </si>
  <si>
    <t>McBride Homes</t>
  </si>
  <si>
    <t>['sql', 'snowflake', 'azure', 'databricks', 'airflow', 'power bi', 'tableau', 'alteryx', 'ssis']</t>
  </si>
  <si>
    <t>Diligent ACL Analyst</t>
  </si>
  <si>
    <t>SMART TECH SKILLS LLC</t>
  </si>
  <si>
    <t>IT Business Systems Analyst</t>
  </si>
  <si>
    <t>Kings Park, NY</t>
  </si>
  <si>
    <t>Frankford, NJ</t>
  </si>
  <si>
    <t>Beacon Hill</t>
  </si>
  <si>
    <t>['sql', 'python', 'scala', 'azure', 'databricks', 'cognos', 'flow', 'github']</t>
  </si>
  <si>
    <t>Drive DeVilbiss Healthcare</t>
  </si>
  <si>
    <t>['sql', 'python', 'r', 'shell', 'power bi', 'sap', 'excel', 'dax', 'smartsheet', 'asana', 'planner']</t>
  </si>
  <si>
    <t>Senior Web/Digital Analytics</t>
  </si>
  <si>
    <t>Cloud Data Analyst/ Azure Data Engineer</t>
  </si>
  <si>
    <t>['sql', 'python', 'powershell', 'azure', 'alteryx', 'tableau', 'power bi']</t>
  </si>
  <si>
    <t>Hybrid Data Engineer for Child Welfare Data Conversion</t>
  </si>
  <si>
    <t>Durham, North Carolina</t>
  </si>
  <si>
    <t>Professional Search of the Carolinas</t>
  </si>
  <si>
    <t>Excellent opportunity for Business Data Analyst with significant Banking &amp; Commercial Lending experience - Charlotte, NC/ SFO,CA</t>
  </si>
  <si>
    <t>Nascent Global</t>
  </si>
  <si>
    <t>Advertising Campaign Analyst</t>
  </si>
  <si>
    <t>Category Insights Analyst</t>
  </si>
  <si>
    <t>Topco Associates LLC</t>
  </si>
  <si>
    <t>['sql', 'excel', 'tableau', 'powerpoint', 'microsoft teams', 'zoom']</t>
  </si>
  <si>
    <t>Data Engineer with Cybersecurity/DLP (Data Loss Prevention), Python Data Pipelines &amp; CICD Exp.</t>
  </si>
  <si>
    <t>Principal AI Engineer with Cyber Security</t>
  </si>
  <si>
    <t>Armis</t>
  </si>
  <si>
    <t>['python', 'git', 'flow']</t>
  </si>
  <si>
    <t>Data Analyst lll (Data Encryption Analyst)</t>
  </si>
  <si>
    <t>Audit Data Analyst - Senior Auditor</t>
  </si>
  <si>
    <t>['sas', 'sas', 'sql', 'phoenix', 'tableau', 'power bi', 'alteryx']</t>
  </si>
  <si>
    <t>Digital Analyst</t>
  </si>
  <si>
    <t>Caterpillar Inc.</t>
  </si>
  <si>
    <t>Atwater, CA</t>
  </si>
  <si>
    <t>['python', 'sql', 'aws', 'azure', 'gcp', 'linux', 'kubernetes', 'docker']</t>
  </si>
  <si>
    <t>Allen Park, MI</t>
  </si>
  <si>
    <t>['java', 'python', 'sql', 'bigquery', 'linux', 'github', 'terraform']</t>
  </si>
  <si>
    <t>Hybrid Azure Data Analytics Engineer</t>
  </si>
  <si>
    <t>Collingswood, NJ</t>
  </si>
  <si>
    <t>EDI Staffing, an EDI Specialists Company</t>
  </si>
  <si>
    <t>['sql', 'python', 'azure', 'oracle', 'databricks', 'spark', 'pyspark', 'unity', 'github', 'terraform']</t>
  </si>
  <si>
    <t>Sr. Data Engineer - Operational Data</t>
  </si>
  <si>
    <t>The Reserves Network</t>
  </si>
  <si>
    <t>['sql', 'python', 'sql server', 'excel']</t>
  </si>
  <si>
    <t>Software Engineer — Data Infrastructure</t>
  </si>
  <si>
    <t>Snorkel AI</t>
  </si>
  <si>
    <t>['python', 'aws', 'databricks', 'snowflake', 'kubernetes']</t>
  </si>
  <si>
    <t>['java', 'python', 'sql', 'postgresql', 'dynamodb', 'aws', 'pyspark', 'angular', 'tableau', 'ssrs', 'terraform', 'git', 'jenkins', 'docker']</t>
  </si>
  <si>
    <t>Data Engineer with Scala &amp; Spark expereince (Contract W2 Hybrid onsite)</t>
  </si>
  <si>
    <t>['scala', 'java', 'python', 'sql', 'nosql', 'spark', 'airflow', 'git']</t>
  </si>
  <si>
    <t>ETL Informatica Engineer</t>
  </si>
  <si>
    <t>['sql', 'shell', 'sql server', 'db2', 'unix', 'git', 'github', 'jenkins', 'jira', 'confluence']</t>
  </si>
  <si>
    <t>Big Data Engineer (Contract W2 Hybrid onsite)</t>
  </si>
  <si>
    <t>R19202  Data Science and AI Developer</t>
  </si>
  <si>
    <t>PhD Computer Scientist/Software Developer $1M+</t>
  </si>
  <si>
    <t>SPARK INVESTMENT MANAGEMENT LLC</t>
  </si>
  <si>
    <t>AAA Auto Club Enterprises</t>
  </si>
  <si>
    <t>Morgan Properties</t>
  </si>
  <si>
    <t>['c#', 'javascript', 'css', 'sql', 'sql server', 'azure', 'power bi', 'ssrs', 'ssis', 'sharepoint', 'excel', 'git']</t>
  </si>
  <si>
    <t>Amiseq Inc.</t>
  </si>
  <si>
    <t>['sql', 't-sql', 'python', 'snowflake', 'unix', 'github', 'jira']</t>
  </si>
  <si>
    <t>Network Distribution</t>
  </si>
  <si>
    <t>['sql', 'snowflake', 'aws', 'sap']</t>
  </si>
  <si>
    <t>Data Engineer/Scientist 2 (Data Scientist 2)</t>
  </si>
  <si>
    <t>['python', 'sql', 'power bi', 'visio', 'sharepoint', 'tableau']</t>
  </si>
  <si>
    <t>Data Analyst (Hybrid Onsite)</t>
  </si>
  <si>
    <t>['sas', 'sas', 'r', 'python', 'sql', 'tableau', 'excel', 'word', 'powerpoint']</t>
  </si>
  <si>
    <t>Data engineer - W2 contract</t>
  </si>
  <si>
    <t>IIC</t>
  </si>
  <si>
    <t>Watkinsville, GA</t>
  </si>
  <si>
    <t>Sr Data Scientist - ML/AI/Databricks - Remote - Now Hiring</t>
  </si>
  <si>
    <t>Oneco, FL</t>
  </si>
  <si>
    <t>Principal Data Scientist - Generative AI, Machine Learning, Python, R - Remote - Now Hiring</t>
  </si>
  <si>
    <t>Astatula, FL</t>
  </si>
  <si>
    <t>Data Engineering Specialist</t>
  </si>
  <si>
    <t>Association of American Medical Colleges (AAMC)</t>
  </si>
  <si>
    <t>['python', 'java', 'sql', 'r', 'aws', 'oracle', 'snowflake', 'spark']</t>
  </si>
  <si>
    <t>['shell', 'sql', 'cobol', 'spark', 'unix', 'word', 'excel', 'visio', 'jira', 'confluence']</t>
  </si>
  <si>
    <t>Arcata, CA</t>
  </si>
  <si>
    <t>Open Door Community Health Centers</t>
  </si>
  <si>
    <t>['python', 'sql', 'sql server', 'azure', 'excel']</t>
  </si>
  <si>
    <t>['excel', 'word', 'powerpoint', 'tableau', 'sharepoint']</t>
  </si>
  <si>
    <t>Hiring ASAP | 1 Month Project | R&amp;D| Laboratory Data Analyst | 820193</t>
  </si>
  <si>
    <t>Santa Fe Springs, CA</t>
  </si>
  <si>
    <t>Helpmates</t>
  </si>
  <si>
    <t>Senior Data Analyst - Business Operations</t>
  </si>
  <si>
    <t>TEKsystems Careers</t>
  </si>
  <si>
    <t>CerpassRX</t>
  </si>
  <si>
    <t>211: Data Analyst (Onsite in Dallas)</t>
  </si>
  <si>
    <t>Dataspace</t>
  </si>
  <si>
    <t>['sql', 'python', 'django', 'excel']</t>
  </si>
  <si>
    <t>4062 Aetna Resources, LLC</t>
  </si>
  <si>
    <t>U.S Air Force</t>
  </si>
  <si>
    <t>CAA</t>
  </si>
  <si>
    <t>['sql', 'python', 'datarobot', 'excel', 'tableau', 'looker']</t>
  </si>
  <si>
    <t>EWorker</t>
  </si>
  <si>
    <t>Senior Data Analyst, Global Market Analytics and Insights - Remote</t>
  </si>
  <si>
    <t>confidential</t>
  </si>
  <si>
    <t>['sql', 'python', 'r', 'azure', 'databricks', 'power bi', 'tableau', 'excel', 'powerpoint', 'unity']</t>
  </si>
  <si>
    <t>Braiins</t>
  </si>
  <si>
    <t>['python', 'rust', 'sql', 'matlab', 'tableau']</t>
  </si>
  <si>
    <t>['sas', 'sas', 'sql', 'python', 'flow']</t>
  </si>
  <si>
    <t>LinkedIn Nicaragua</t>
  </si>
  <si>
    <t>ML Solutions Engineer</t>
  </si>
  <si>
    <t>Mali</t>
  </si>
  <si>
    <t>Arize AI</t>
  </si>
  <si>
    <t>['python', 'r', 'java', 'go', 'aws', 'azure', 'gcp', 'tensorflow', 'pytorch', 'scikit-learn', 'kubernetes']</t>
  </si>
  <si>
    <t>USNLX Ability Jobs - National Labor Exchange</t>
  </si>
  <si>
    <t>Senior Data Engineer, Ring Data Science and Engineering</t>
  </si>
  <si>
    <t>['sql', 'python', 'dynamodb', 'elasticsearch', 'redshift', 'aws', 'spark', 'hadoop']</t>
  </si>
  <si>
    <t>Data Audit Analyst</t>
  </si>
  <si>
    <t>Wellington, FL</t>
  </si>
  <si>
    <t>Performance Personnel Partners</t>
  </si>
  <si>
    <t>Database Administrator- Data Engineer II</t>
  </si>
  <si>
    <t>JPMorganChase</t>
  </si>
  <si>
    <t>['sql', 'shell', 'sql server', 'dynamodb', 'aws']</t>
  </si>
  <si>
    <t>Junior Data scientist/ junior Java Jenkins Developer-remote</t>
  </si>
  <si>
    <t>['java', 'javascript', 'c++', 'python', 'spring', 'excel', 'docker', 'jenkins', 'github']</t>
  </si>
  <si>
    <t>Bella Vista, AR</t>
  </si>
  <si>
    <t>['sql', 'nosql', 'java', 'c++', 'python', 'snowflake', 'azure', 'bigquery']</t>
  </si>
  <si>
    <t>Data Engineer, People eXperience and Technology (PXT) Central Science</t>
  </si>
  <si>
    <t>Program Manager - Data Engineer</t>
  </si>
  <si>
    <t>['visio', 'tableau', 'airtable']</t>
  </si>
  <si>
    <t>Lead Analytics Engineer</t>
  </si>
  <si>
    <t>['python', 'oracle', 'aws', 'alteryx']</t>
  </si>
  <si>
    <t>Entry level Data analyst/ AI engineer/ Java Software programmer</t>
  </si>
  <si>
    <t>Medicaid and Pharmaceutical Data Analyst</t>
  </si>
  <si>
    <t>Operations Data Analyst, Expert</t>
  </si>
  <si>
    <t>['vba', 'sql', 'python', 'oracle', 'pandas']</t>
  </si>
  <si>
    <t>AI Product Analyst (Data Science)</t>
  </si>
  <si>
    <t>['python', 'pandas', 'numpy', 'scikit-learn', 'tensorflow', 'pytorch']</t>
  </si>
  <si>
    <t>Princeton, IN</t>
  </si>
  <si>
    <t>Data Engineer (Hybrid Onsite/Some Remote)</t>
  </si>
  <si>
    <t>Juvenile Welfare Board of Pinellas County</t>
  </si>
  <si>
    <t>['sql', 'python', 'azure', 'power bi']</t>
  </si>
  <si>
    <t>Business Intelligence Analyst Senior (Accounting and Finance)</t>
  </si>
  <si>
    <t>['nosql', 'sql', 'snowflake', 'oracle', 'hadoop', 'phoenix', 'tableau']</t>
  </si>
  <si>
    <t>Active TS/SCI clearance, Level II IAT certified Data Engineer</t>
  </si>
  <si>
    <t>Kinetix</t>
  </si>
  <si>
    <t>['javascript', 'groovy', 'python', 'linux', 'docker', 'puppet', 'ansible', 'kubernetes', 'flow']</t>
  </si>
  <si>
    <t>BI Engineer with AWS &amp; PowerBI Exp</t>
  </si>
  <si>
    <t>Neumeric Technologies Corporation</t>
  </si>
  <si>
    <t>['python', 'scala', 'sql', 'r', 't-sql', 'aws', 'power bi']</t>
  </si>
  <si>
    <t>Junior Developer - Data Engineer</t>
  </si>
  <si>
    <t>['java', 'sql', 'python', 'snowflake', 'aws', 'spring', 'kafka']</t>
  </si>
  <si>
    <t>QC Analyst (Data Entry &amp; Customer Service Specialist)</t>
  </si>
  <si>
    <t>TECHGENE SOLUTIONS LLC</t>
  </si>
  <si>
    <t>Lead Python Engineer</t>
  </si>
  <si>
    <t>['python', 'databricks', 'snowflake', 'azure']</t>
  </si>
  <si>
    <t>Trinity, FL</t>
  </si>
  <si>
    <t>MASC Medical Recruitment Firm</t>
  </si>
  <si>
    <t>Junior Financial Data Analyst</t>
  </si>
  <si>
    <t>OAT Orion Advisor Technology, LLC</t>
  </si>
  <si>
    <t>['sql', 'c#', 'dynamodb', 'sql server', 'aws', 'redshift', 'snowflake', 'kafka']</t>
  </si>
  <si>
    <t>ADA Analyst / Tester</t>
  </si>
  <si>
    <t>Albano Systems, Inc.</t>
  </si>
  <si>
    <t>['sql', 'javascript', 't-sql', 'sql server', 'snowflake', 'aws', 'ssis', 'ssrs', 'github', 'jenkins']</t>
  </si>
  <si>
    <t>Jordan, MN</t>
  </si>
  <si>
    <t>['t-sql', 'sql', 'ssis', 'github', 'jenkins']</t>
  </si>
  <si>
    <t>['python', 'sql', 'aws', 'pandas', 'pytorch', 'tensorflow', 'linux', 'git', 'github', 'docker']</t>
  </si>
  <si>
    <t>Ring</t>
  </si>
  <si>
    <t>['sql', 'python', 'dynamodb', 'elasticsearch', 'aws', 'redshift', 'spark', 'hadoop']</t>
  </si>
  <si>
    <t>Data Engineer III (US)</t>
  </si>
  <si>
    <t>['sql', 'shell', 'unix']</t>
  </si>
  <si>
    <t>Principal Data Analyst Global Quality Compliance</t>
  </si>
  <si>
    <t>Upper Saucon Township, PA</t>
  </si>
  <si>
    <t>['python', 'r', 'sql', 'windows', 'power bi', 'visio', 'excel', 'tableau', 'unity', 'smartsheet']</t>
  </si>
  <si>
    <t>Orion</t>
  </si>
  <si>
    <t>GCP Data Engineer (MUST HAVE DASH +&amp;Healthcare experience)</t>
  </si>
  <si>
    <t>BPO Recruit</t>
  </si>
  <si>
    <t>['sql', 'gcp', 'hadoop', 'flask', 'tableau', 'power bi']</t>
  </si>
  <si>
    <t>CompQsoft</t>
  </si>
  <si>
    <t>US Tech Solutions Private Limited</t>
  </si>
  <si>
    <t>['sql', 'python', 'visual basic', 'sas', 'sas', 'db2', 'tableau', 'ms access', 'excel', 'git']</t>
  </si>
  <si>
    <t>['t-sql', 'spark', 'hadoop']</t>
  </si>
  <si>
    <t>DATA ANALYST &amp; TECHNICAL WRITER</t>
  </si>
  <si>
    <t>['sql', 'python', 'r', 'excel', 'tableau', 'power bi', 'github', 'confluence', 'jira']</t>
  </si>
  <si>
    <t>Senior Manufacturing Operations Support Analyst</t>
  </si>
  <si>
    <t>Lakehurst, NJ</t>
  </si>
  <si>
    <t>['sql', 'oracle', 'ms access', 'excel']</t>
  </si>
  <si>
    <t>Datawarehouse Developer</t>
  </si>
  <si>
    <t>['shell', 'sql', 'oracle', 'unix', 'cognos']</t>
  </si>
  <si>
    <t>JDI Distribution</t>
  </si>
  <si>
    <t>Sunset Beach, CA</t>
  </si>
  <si>
    <t>JLM Strategic Talent Partners</t>
  </si>
  <si>
    <t>PIH Health</t>
  </si>
  <si>
    <t>Cloud Analytics Technologies LLC</t>
  </si>
  <si>
    <t>['sql', 'python', 'tensorflow', 'pytorch', 'mxnet', 'keras', 'pandas', 'numpy']</t>
  </si>
  <si>
    <t>Sr. Data BI/Engineer</t>
  </si>
  <si>
    <t>Business Intelligence Engineer - Logistics, ORBIT</t>
  </si>
  <si>
    <t>['nosql', 'r', 'sas', 'sas', 'matlab', 'sql', 'python', 'dynamodb', 'redshift', 'oracle', 'aws', 'tableau']</t>
  </si>
  <si>
    <t>['sql', 'javascript', 'php', 'python', 'excel', 'looker', 'tableau']</t>
  </si>
  <si>
    <t>Kivyo</t>
  </si>
  <si>
    <t>['python', 'scala', 'java', 'sql', 'no-sql', 'snowflake', 'aws', 'gcp', 'databricks', 'azure', 'redshift', 'airflow', 'hadoop', 'spark', 'terraform']</t>
  </si>
  <si>
    <t>Adana, Reşatbey, Seyhan/Adana, Türkiye</t>
  </si>
  <si>
    <t>Senior Data Scientist, 5+ Years of Experience</t>
  </si>
  <si>
    <t>['scala', 'sql', 'r', 'python', 'gcp', 'databricks', 'snowflake', 'spark', 'tableau', 'power bi', 'excel', 'powerpoint', 'word']</t>
  </si>
  <si>
    <t>['sql', 'python', 'aws', 'gcp', 'azure', 'tensorflow', 'spark']</t>
  </si>
  <si>
    <t>Data Engineer, Workforce Solutions - Analytics and Tech</t>
  </si>
  <si>
    <t>Meadow Lake, SK, Canada</t>
  </si>
  <si>
    <t>StackAdapt</t>
  </si>
  <si>
    <t>Wiley Edge</t>
  </si>
  <si>
    <t>Procurement AI Data Analyst</t>
  </si>
  <si>
    <t>Compass Group Careers</t>
  </si>
  <si>
    <t>['python', 'r', 'java', 'excel', 'powerpoint', 'tableau']</t>
  </si>
  <si>
    <t>['python', 'jupyter', 'numpy', 'spark']</t>
  </si>
  <si>
    <t>Jobsultant Solutions</t>
  </si>
  <si>
    <t>['java', 'python', 'c++', 'databricks', 'tensorflow', 'spring', 'tableau', 'docker', 'jenkins', 'github', 'kubernetes']</t>
  </si>
  <si>
    <t>Data Scientist Level V</t>
  </si>
  <si>
    <t>['python', 'sql', 'hadoop', 'spark', 'github']</t>
  </si>
  <si>
    <t>Missoula, MT</t>
  </si>
  <si>
    <t>['oracle', 'spring']</t>
  </si>
  <si>
    <t>Zs Associates</t>
  </si>
  <si>
    <t>Hacienda Heights, CA</t>
  </si>
  <si>
    <t>['sql', 'nosql', 'python', 'sql server', 'snowflake', 'aws', 'azure', 'airflow']</t>
  </si>
  <si>
    <t>Telecom Expense Data Analyst</t>
  </si>
  <si>
    <t>BI &amp; Data Visualization Developer</t>
  </si>
  <si>
    <t>McAfee</t>
  </si>
  <si>
    <t>Remote Sr Data Scientist - B2C Behavioral Data, Machine Learning</t>
  </si>
  <si>
    <t>['python', 'sql', 'go', 'airflow', 'word']</t>
  </si>
  <si>
    <t>Data Science AI Solution Delivery Lead</t>
  </si>
  <si>
    <t>['python', 'r', 'sql', 'aws', 'gcp', 'databricks', 'snowflake', 'azure', 'pandas', 'scikit-learn', 'pytorch', 'tensorflow', 'hadoop', 'spark', 'tableau', 'looker', 'git']</t>
  </si>
  <si>
    <t>entry level Java developer with kubernates/junior data scientist</t>
  </si>
  <si>
    <t>Data Program Officer</t>
  </si>
  <si>
    <t>Enterprise Community Partners</t>
  </si>
  <si>
    <t>['sql', 'python', 'excel', 'dax']</t>
  </si>
  <si>
    <t>Junior Data scientist/Jr Java jenkins git Developer-remote</t>
  </si>
  <si>
    <t>['python', 'sql', 'nosql', 'java', 'c++', 'scala']</t>
  </si>
  <si>
    <t>Data Engineer ETL Testing Cloud Migration Python</t>
  </si>
  <si>
    <t>Select Minds LLC</t>
  </si>
  <si>
    <t>Data Quality Analyst- Experience Rating (Hybrid Insurance role)</t>
  </si>
  <si>
    <t>PA Compensation Rating Bureau.</t>
  </si>
  <si>
    <t>Business Intelligence Engineer, Ring Experience and Services (RESBI)</t>
  </si>
  <si>
    <t>Bee Cave, TX</t>
  </si>
  <si>
    <t>Mvp Group Inc</t>
  </si>
  <si>
    <t>Collibra Platform Expertise</t>
  </si>
  <si>
    <t>['groovy', 'javascript', 'sql', 'sql server', 'mysql', 'oracle', 'tableau']</t>
  </si>
  <si>
    <t>Security &amp; Fleet Data Analyst</t>
  </si>
  <si>
    <t>Builders' Insulation</t>
  </si>
  <si>
    <t>Application Data Engineer – Student System</t>
  </si>
  <si>
    <t>ESO Consultants</t>
  </si>
  <si>
    <t>Data and AI Engineer</t>
  </si>
  <si>
    <t>Business Intelligence Engineer (all genders)</t>
  </si>
  <si>
    <t>Jobs And Talents In AI, ML, Data Science And Big Data</t>
  </si>
  <si>
    <t>['sql', 'python', 'microstrategy']</t>
  </si>
  <si>
    <t>HomeServe</t>
  </si>
  <si>
    <t>['sql', 'windows', 'alteryx', 'tableau', 'word', 'outlook']</t>
  </si>
  <si>
    <t>Senior Data Engineer (Full Time role)</t>
  </si>
  <si>
    <t>iPivot, LLC</t>
  </si>
  <si>
    <t>['python', 'sql', 'sql server', 'databricks', 'redshift', 'snowflake', 'spark', 'pyspark', 'airflow']</t>
  </si>
  <si>
    <t>Data Analyst - Population Health</t>
  </si>
  <si>
    <t>Tiburcio Vasquez Health Center</t>
  </si>
  <si>
    <t>['python', 'java', 'scala', 'sql', 't-sql', 'azure', 'databricks', 'spark', 'pyspark', 'ssis']</t>
  </si>
  <si>
    <t>['java', 'c#', 'golang', 'python', 'sql', 'aws', 'azure', 'gcp', 'kafka', 'spark']</t>
  </si>
  <si>
    <t>Data Analyst- Public Service</t>
  </si>
  <si>
    <t>The City of Charleston, SC</t>
  </si>
  <si>
    <t>['sql', 'azure', 'unify']</t>
  </si>
  <si>
    <t>Data Engineer - Student Systems</t>
  </si>
  <si>
    <t>InfoPeople Corp</t>
  </si>
  <si>
    <t>Data Engineer OR Architect W2</t>
  </si>
  <si>
    <t>Creed Infotech</t>
  </si>
  <si>
    <t>Seffner, FL</t>
  </si>
  <si>
    <t>Rooms To Go Corporate</t>
  </si>
  <si>
    <t>['go', 'sql', 'excel', 'power bi', 'microstrategy', 'cognos', 'tableau']</t>
  </si>
  <si>
    <t>AWS Data Engineer/Big Data Engineer</t>
  </si>
  <si>
    <t>TekWissen LLC</t>
  </si>
  <si>
    <t>['scala', 'sql', 'aws', 'hadoop', 'spark', 'power bi', 'qlik', 'docker', 'kubernetes']</t>
  </si>
  <si>
    <t>Kansasville, WI</t>
  </si>
  <si>
    <t>['sql', 'nosql', 'python', 'aws', 'kafka', 'hadoop']</t>
  </si>
  <si>
    <t>['go', 'db2', 'excel']</t>
  </si>
  <si>
    <t>Senior Manager, Advanced Analytics / Data Science</t>
  </si>
  <si>
    <t>['sql', 'python', 'sql server', 'sap', 'power bi']</t>
  </si>
  <si>
    <t>Senior Data Scientist - Operations Technology</t>
  </si>
  <si>
    <t>['python', 'r', 'aws', 'azure', 'git', 'docker', 'kubernetes']</t>
  </si>
  <si>
    <t>Data Science Principal Engineer</t>
  </si>
  <si>
    <t>['sql', 'bigquery', 'jira']</t>
  </si>
  <si>
    <t>Data Engineer III - AMZ8839674</t>
  </si>
  <si>
    <t>['sql', 'python', 'perl', 'ruby', 'ruby', 'dynamodb', 'aws', 'redshift', 'excel', 'tableau']</t>
  </si>
  <si>
    <t>['sql', 'databricks', 'azure', 'spark', 'pyspark', 'unity', 'gitlab']</t>
  </si>
  <si>
    <t>Clearance Jobs</t>
  </si>
  <si>
    <t>Windward Communities</t>
  </si>
  <si>
    <t>['python', 'sql', 'aws', 'redshift', 'kafka', 'pyspark', 'flask', 'fastapi', 'terraform', 'git', 'github', 'bitbucket']</t>
  </si>
  <si>
    <t>Data Analyst only for USCITIZEN and Green Card</t>
  </si>
  <si>
    <t>BC</t>
  </si>
  <si>
    <t>Data Center Engineer (contractor)</t>
  </si>
  <si>
    <t>UPPER, LLC</t>
  </si>
  <si>
    <t>['sql', 'sql server', 'mysql', 'oracle', 'linux', 'windows']</t>
  </si>
  <si>
    <t>Munich Re America Services</t>
  </si>
  <si>
    <t>['sql', 't-sql', 'python', 'sql server', 'databricks', 'azure', 'spark', 'power bi']</t>
  </si>
  <si>
    <t>['sql', 'sas', 'sas', 'oracle', 'power bi']</t>
  </si>
  <si>
    <t>Research and Development Analyst 12 Month Limited Term</t>
  </si>
  <si>
    <t>Staff Data Analyst - Marketing</t>
  </si>
  <si>
    <t>Hootsuite</t>
  </si>
  <si>
    <t>Data Engineer (Intermediate OR Senior)</t>
  </si>
  <si>
    <t>['sql', 'python', 'databricks', 'snowflake', 'spark', 'windows', 'power bi', 'word', 'spreadsheet']</t>
  </si>
  <si>
    <t>Mainly Remote to Denver Data Engineer - Staff Consultant</t>
  </si>
  <si>
    <t>Datalere</t>
  </si>
  <si>
    <t>['python', 'azure', 'databricks', 'pandas', 'numpy']</t>
  </si>
  <si>
    <t>Horizon Media, Inc.</t>
  </si>
  <si>
    <t>Mill Valley, CA</t>
  </si>
  <si>
    <t>NewRetirement</t>
  </si>
  <si>
    <t>['sql', 'python', 'aws', 'spark', 'tableau', 'power bi', 'looker']</t>
  </si>
  <si>
    <t>Junior Data Analyst (In-Office Position)</t>
  </si>
  <si>
    <t>Florida (+41 others)</t>
  </si>
  <si>
    <t>['python', 'sql', 'pandas', 'pytorch', 'tensorflow']</t>
  </si>
  <si>
    <t>Startup Jobs</t>
  </si>
  <si>
    <t>Azure DevOps Engineer</t>
  </si>
  <si>
    <t>LinkedIn Brunei</t>
  </si>
  <si>
    <t>Frontline Data Solutions</t>
  </si>
  <si>
    <t>['python', 'azure', 'windows']</t>
  </si>
  <si>
    <t>Data Analyst/Market Researcher</t>
  </si>
  <si>
    <t>Voli Agency - Teamtailor</t>
  </si>
  <si>
    <t>Voli Agency</t>
  </si>
  <si>
    <t>Data Engineer I, Intelligent Talent Acquisition</t>
  </si>
  <si>
    <t>['sql', 'scala', 'python', 'aws', 'redshift', 'hadoop', 'spark', 'excel']</t>
  </si>
  <si>
    <t>Construction Execs</t>
  </si>
  <si>
    <t>Sr Data Scientist -Computer Vision</t>
  </si>
  <si>
    <t>Adani Group</t>
  </si>
  <si>
    <t>['python', 'r', 'java', 'aws', 'azure', 'gcp', 'tensorflow', 'keras', 'pytorch', 'opencv']</t>
  </si>
  <si>
    <t>Senior Manager, Data Analytics - Delivery Excellence</t>
  </si>
  <si>
    <t>['sql', 'python', 'scala', 'r', 'spark', 'excel', 'tableau', 'looker', 'power bi']</t>
  </si>
  <si>
    <t>Staff, Data Scientist | Inventory Placement Team | Sunnyvale</t>
  </si>
  <si>
    <t>Senior Data Analyst with SQL and Python Expertise</t>
  </si>
  <si>
    <t>['sql', 'python', 'vba', 'tableau', 'alteryx', 'excel', 'sharepoint']</t>
  </si>
  <si>
    <t>Data Analyst / java developer / devops developer</t>
  </si>
  <si>
    <t>junior level data developer with Azure CI/CD/Junior data scientist</t>
  </si>
  <si>
    <t>Laconia, NH</t>
  </si>
  <si>
    <t>['java', 'sas', 'sas', 'python', 'javascript', 'c++', 'c', 'databricks', 'tableau', 'docker', 'jenkins']</t>
  </si>
  <si>
    <t>Senior Data Engineer - ETL and Data Migration Specialist</t>
  </si>
  <si>
    <t>['db2', 'oracle']</t>
  </si>
  <si>
    <t>Data Engineer (Java, AI, ML)</t>
  </si>
  <si>
    <t>Real Matters Inc.</t>
  </si>
  <si>
    <t>['golang', 'java', 'nosql', 'mongodb', 'mongodb', 'python', 'r', 'mysql', 'couchbase', 'elasticsearch', 'bigquery', 'gcp', 'spring', 'airflow', 'looker', 'docker', 'flow', 'jenkins', 'github']</t>
  </si>
  <si>
    <t>Healthcare Data Analyst (MedInsight)</t>
  </si>
  <si>
    <t>Data Scientist (EPIC)</t>
  </si>
  <si>
    <t>Sterling, IL</t>
  </si>
  <si>
    <t>HALO</t>
  </si>
  <si>
    <t>['go', 'python', 'sql', 'snowflake', 'aws', 'airflow', 'bitbucket', 'jenkins', 'jira']</t>
  </si>
  <si>
    <t>Data Engineer- Manager</t>
  </si>
  <si>
    <t>PRICE WATERHOUSE COOPERS</t>
  </si>
  <si>
    <t>['sql', 'python', 'java', 'scala', 'dynamodb', 'aws', 'azure', 'gcp', 'redshift', 'snowflake', 'databricks', 'hadoop', 'spark', 'kafka', 'flow', 'terraform']</t>
  </si>
  <si>
    <t>Financial Data Analyst with Testing and Quality Assurance Expertise</t>
  </si>
  <si>
    <t>Sr Manager Analytics &amp; Reporting</t>
  </si>
  <si>
    <t>['sql', 'sas', 'sas', 'tableau', 'power bi', 'excel', 'word', 'powerpoint', 'alteryx']</t>
  </si>
  <si>
    <t>Data Analyst-Mid</t>
  </si>
  <si>
    <t>['c', 'excel', 'powerpoint', 'word', 'sharepoint']</t>
  </si>
  <si>
    <t>Intuit</t>
  </si>
  <si>
    <t>['python', 'sql', 'tensorflow', 'pytorch', 'keras', 'linux']</t>
  </si>
  <si>
    <t>OpenShift Container Platform Lead</t>
  </si>
  <si>
    <t>['java', 'kubernetes', 'jenkins', 'github']</t>
  </si>
  <si>
    <t>Boulder Creek, CA</t>
  </si>
  <si>
    <t>Texas A&amp;M University</t>
  </si>
  <si>
    <t>['sql', 'excel', 'tableau', 'spreadsheet']</t>
  </si>
  <si>
    <t>Business Intelligence Analyst 3</t>
  </si>
  <si>
    <t>Principal, Data Analyst - Bentonville, AR</t>
  </si>
  <si>
    <t>Built In London</t>
  </si>
  <si>
    <t>['sql', 'python', 'r', 'scala', 'bigquery', 'spark', 'airflow', 'tableau', 'looker', 'power bi']</t>
  </si>
  <si>
    <t>Île-de-France, France</t>
  </si>
  <si>
    <t>The Forecasting Company</t>
  </si>
  <si>
    <t>A Thinking Ape</t>
  </si>
  <si>
    <t>Staff Data Scientist (New Verticals)</t>
  </si>
  <si>
    <t>Data Analyst 1 - National Remote</t>
  </si>
  <si>
    <t>Senior Data Engineer, Data Platforms - Full-time</t>
  </si>
  <si>
    <t>Global Partners</t>
  </si>
  <si>
    <t>['python', 'sql', 'aws', 'snowflake', 'gcp', 'azure', 'bigquery', 'redshift', 'airflow', 'spark', 'kafka', 'kubernetes', 'docker', 'terraform', 'jenkins', 'gitlab', 'github', 'zoom']</t>
  </si>
  <si>
    <t>Senior Data Engineer, Data Platforms - Now Hiring</t>
  </si>
  <si>
    <t>Stoneham, MA</t>
  </si>
  <si>
    <t>Manatt, Phelps &amp; Phillips, LLP</t>
  </si>
  <si>
    <t>(USA) Director, Data Science - Machine Learning</t>
  </si>
  <si>
    <t>Actuarial Analyst II - Medicaid (Remote)</t>
  </si>
  <si>
    <t>Cocoa, FL</t>
  </si>
  <si>
    <t>AIRBUS U.S. Space &amp; Defense, Inc.</t>
  </si>
  <si>
    <t>['sql', 'python', 'sap', 'sharepoint', 'power bi', 'github', 'jira']</t>
  </si>
  <si>
    <t>Senior Enterprise Data Engineer</t>
  </si>
  <si>
    <t>Hales Location, NH</t>
  </si>
  <si>
    <t>TriNet USA</t>
  </si>
  <si>
    <t>['python', 'sql', 'shell', 'perl', 'aws', 'azure', 'snowflake', 'redshift', 'oracle', 'pyspark', 'unix', 'tableau']</t>
  </si>
  <si>
    <t>Senior Data Analyst, Financial Systems</t>
  </si>
  <si>
    <t>Senior Manager Data Science - Remote</t>
  </si>
  <si>
    <t>Nestlé Health Science</t>
  </si>
  <si>
    <t>['r', 'python', 'sas', 'sas', 'java', 'scala']</t>
  </si>
  <si>
    <t>Data and AI Machine Learning Engineer</t>
  </si>
  <si>
    <t>Impact Advisors</t>
  </si>
  <si>
    <t>['python', 'r', 'java', 'azure', 'aws', 'databricks', 'tensorflow', 'pytorch', 'airflow']</t>
  </si>
  <si>
    <t>PlayQ</t>
  </si>
  <si>
    <t>['sql', 'snowflake', 'bigquery', 'looker', 'tableau']</t>
  </si>
  <si>
    <t>Ravensworth</t>
  </si>
  <si>
    <t>Credence Management Solutions, LLC</t>
  </si>
  <si>
    <t>['python', 'dynamodb', 'aws', 'oracle', 'airflow', 'linux', 'gitlab', 'terraform', 'docker']</t>
  </si>
  <si>
    <t>Risk Data Analyst- E</t>
  </si>
  <si>
    <t>Praxis</t>
  </si>
  <si>
    <t>OPTnation</t>
  </si>
  <si>
    <t>Soro Technologies</t>
  </si>
  <si>
    <t>Full Stack Software Engineer II- Generative AI Platforms</t>
  </si>
  <si>
    <t>Senior Lead Data Engineer (Python, Spark, AWS)</t>
  </si>
  <si>
    <t>['python', 'scala', 'java', 'nosql', 'sql', 'mongo', 'shell', 'dynamodb', 'mysql', 'cassandra', 'aws', 'redshift', 'snowflake', 'azure', 'spark', 'airflow', 'hadoop', 'kafka']</t>
  </si>
  <si>
    <t>Built In Singapore</t>
  </si>
  <si>
    <t>FXC Intelligence</t>
  </si>
  <si>
    <t>['python', 'aws', 'airflow', 'github', 'gitlab', 'terraform']</t>
  </si>
  <si>
    <t>Laos</t>
  </si>
  <si>
    <t>BuildOps</t>
  </si>
  <si>
    <t>['python', 'javascript', 'aws', 'tensorflow', 'pytorch', 'numpy', 'scikit-learn', 'graphql', 'node.js']</t>
  </si>
  <si>
    <t>Senior Data Engineer (Python, AWS, Spark)</t>
  </si>
  <si>
    <t>['python', 'java', 'scala', 'nosql', 'sql', 'mongo', 'shell', 'mysql', 'cassandra', 'aws', 'redshift', 'snowflake', 'azure', 'databricks', 'spark', 'hadoop', 'kafka']</t>
  </si>
  <si>
    <t>['python', 'sql', 'azure', 'aws', 'gcp', 'spark']</t>
  </si>
  <si>
    <t>(USA) Data Engineer III - Data Ventures</t>
  </si>
  <si>
    <t>WFH - No Experience Needed - Data Analyst</t>
  </si>
  <si>
    <t>GrabJobs</t>
  </si>
  <si>
    <t>Cyberbacker Careers</t>
  </si>
  <si>
    <t>Java/Backend Developer (Entry Level)/jurnior data scientist</t>
  </si>
  <si>
    <t>['sas', 'sas', 'sql', 'python', 'r', 'azure', 'databricks', 'spring', 'tableau', 'visio']</t>
  </si>
  <si>
    <t>Oracle Product data hub Consultant</t>
  </si>
  <si>
    <t>['groovy', 'oracle']</t>
  </si>
  <si>
    <t>Colleyville, TX</t>
  </si>
  <si>
    <t>['java', 'python', 'bigquery', 'snowflake', 'redshift', 'gcp', 'airflow']</t>
  </si>
  <si>
    <t>Population Health Analytics, Sr. Quality Data Analyst</t>
  </si>
  <si>
    <t>Mckownville, NY</t>
  </si>
  <si>
    <t>Upstream Data Engineer Opening #476488</t>
  </si>
  <si>
    <t>['powerpoint', 'power bi']</t>
  </si>
  <si>
    <t>Senior Data Engineer - Hybrid - Now Hiring</t>
  </si>
  <si>
    <t>Cherry Hills Village, CO</t>
  </si>
  <si>
    <t>Data Engineer - Azure</t>
  </si>
  <si>
    <t>Data Scientist III, Research, Google Commerce</t>
  </si>
  <si>
    <t>Data Engineer (NOT CORP TO CORP)</t>
  </si>
  <si>
    <t>Sterling Heights, MI</t>
  </si>
  <si>
    <t>['python', 'r', 'matlab', 'mysql']</t>
  </si>
  <si>
    <t>['sql', 'oracle', 'aws', 'unix', 'jenkins']</t>
  </si>
  <si>
    <t>ComEd-Sr Engineer (Real Time Analysis)</t>
  </si>
  <si>
    <t>Energy Jobline</t>
  </si>
  <si>
    <t>Data Analytics Tagging Specialist</t>
  </si>
  <si>
    <t>['javascript', 'html', 'gdpr']</t>
  </si>
  <si>
    <t>cyberThink Inc</t>
  </si>
  <si>
    <t>['sql', 'c++', 'python', 'java', 'snowflake', 'tableau']</t>
  </si>
  <si>
    <t>Business Analyst - Data Strategy &amp; Governance</t>
  </si>
  <si>
    <t>Vallarta Supermarkets Careers</t>
  </si>
  <si>
    <t>Vallarta Supermarkets</t>
  </si>
  <si>
    <t>Analyst-Business Analytics</t>
  </si>
  <si>
    <t>['excel', 'powerpoint', 'power bi', 'qlik']</t>
  </si>
  <si>
    <t>['excel', 'alteryx', 'tableau']</t>
  </si>
  <si>
    <t>AWS Python Engineer</t>
  </si>
  <si>
    <t>['python', 'java', 'elasticsearch', 'aws', 'kafka', 'fastapi', 'terraform', 'gitlab', 'ansible', 'jenkins', 'kubernetes']</t>
  </si>
  <si>
    <t>Medical Analyst</t>
  </si>
  <si>
    <t>Platform Software Engineering Lead</t>
  </si>
  <si>
    <t>Northern Trust</t>
  </si>
  <si>
    <t>pro/source &lt;IT&gt;</t>
  </si>
  <si>
    <t>Data Systems Analyst 3 (Hybrid)</t>
  </si>
  <si>
    <t>University of California, Merced</t>
  </si>
  <si>
    <t>['aws', 'azure', 'snowflake', 'flow']</t>
  </si>
  <si>
    <t>Parts Analyst</t>
  </si>
  <si>
    <t>ECHO Incorporated</t>
  </si>
  <si>
    <t>['python', 'r', 'sql', 'sas', 'sas', 'shell', 'postgresql', 'linux', 'tableau', 'git']</t>
  </si>
  <si>
    <t>Sensing and Tracking Architecture Analyst/Engineer</t>
  </si>
  <si>
    <t>['matlab', 'python', 'java', 'go', 'apl', 'git']</t>
  </si>
  <si>
    <t>['java', 'python', 'scala', 'sql', 'c', 'gcp', 'bigquery', 'spark']</t>
  </si>
  <si>
    <t>Sr. Manager – Decision Science - R&amp;D Analytics</t>
  </si>
  <si>
    <t>University Park, FL</t>
  </si>
  <si>
    <t>Recruit.net</t>
  </si>
  <si>
    <t>['sql', 'python', 'postgresql', 'fastapi', 'flow']</t>
  </si>
  <si>
    <t>Systems Coding Analyst - $100,000</t>
  </si>
  <si>
    <t>Tarzana Treatment Center</t>
  </si>
  <si>
    <t>Longwood, FL</t>
  </si>
  <si>
    <t>Wire 3</t>
  </si>
  <si>
    <t>['word', 'excel', 'powerpoint', 'power bi', 'wire']</t>
  </si>
  <si>
    <t>Nilo Therapeutics</t>
  </si>
  <si>
    <t>['r', 'python', 'bash']</t>
  </si>
  <si>
    <t>['sas', 'sas', 'sql', 'python', 'snowflake', 'power bi']</t>
  </si>
  <si>
    <t>Edtech.com</t>
  </si>
  <si>
    <t>Senior Data Engineer-Databricks, Python</t>
  </si>
  <si>
    <t>Indotronix UK</t>
  </si>
  <si>
    <t>['python', 'sql', 'databricks', 'azure', 'spark', 'pyspark', 'kafka', 'hadoop']</t>
  </si>
  <si>
    <t>Experienced Software Engineer - Frontend</t>
  </si>
  <si>
    <t>Trinidad and Tobago</t>
  </si>
  <si>
    <t>WorkOS</t>
  </si>
  <si>
    <t>['css', 'typescript', 'react']</t>
  </si>
  <si>
    <t>Shift5</t>
  </si>
  <si>
    <t>Manager, Enterprise Architecture &amp; Integration Engineering</t>
  </si>
  <si>
    <t>['javascript', 'aws', 'gcp', 'azure', 'hadoop', 'react', 'gitlab']</t>
  </si>
  <si>
    <t>Military Intelligence Data Analyst</t>
  </si>
  <si>
    <t>['oracle', 'ms access', 'excel', 'tableau', 'qlik']</t>
  </si>
  <si>
    <t>['java', 'sas', 'sas', 'python', 'javascript', 'c++', 'databricks', 'tensorflow', 'spring', 'excel', 'tableau', 'docker', 'jenkins']</t>
  </si>
  <si>
    <t>Sr Data Engineer-Xumo</t>
  </si>
  <si>
    <t>San Joaquin Hills, CA</t>
  </si>
  <si>
    <t>Comcast Corporation</t>
  </si>
  <si>
    <t>Data Engineer II, F3 DASH</t>
  </si>
  <si>
    <t>Walmart Data Ventures</t>
  </si>
  <si>
    <t>Software Engineer III - Data Ventures - Full Stack</t>
  </si>
  <si>
    <t>['nosql', 'sql', 'gcp', 'azure', 'graphql', 'kafka', 'spring', 'react.js', 'kubernetes', 'docker']</t>
  </si>
  <si>
    <t>Senior Business Insights Analyst</t>
  </si>
  <si>
    <t>['go', 'sql', 'bigquery', 'tableau', 'excel', 'powerpoint']</t>
  </si>
  <si>
    <t>Specialist - Data Engineer</t>
  </si>
  <si>
    <t>['sql', 'java', 'python', 'snowflake', 'azure', 'kafka', 'spark', 'power bi']</t>
  </si>
  <si>
    <t>Superintendent - Data Center</t>
  </si>
  <si>
    <t>Energi People</t>
  </si>
  <si>
    <t>Sr. Mongo DBA Specialist (Local Only)</t>
  </si>
  <si>
    <t>['mongo', 'mongodb', 'mongodb', 'python', 'sql', 'perl', 'shell', 'mysql', 'sqlite', 'kubernetes', 'docker']</t>
  </si>
  <si>
    <t>Oakdale, CA</t>
  </si>
  <si>
    <t>League of Minnesota Cities</t>
  </si>
  <si>
    <t>Lead Data Engineer (Azure, SQL, Power BI) - YONKERS NY</t>
  </si>
  <si>
    <t>iO Associates - US</t>
  </si>
  <si>
    <t>['sql', 'azure', 'pyspark', 'power bi']</t>
  </si>
  <si>
    <t>['powershell', 'python', 'sql', 'power bi', 'tableau', 'git']</t>
  </si>
  <si>
    <t>NEOGOV</t>
  </si>
  <si>
    <t>Senior BI Developer (P164)</t>
  </si>
  <si>
    <t>['sql', 'databricks', 'azure', 'dax']</t>
  </si>
  <si>
    <t>Broadview, IL</t>
  </si>
  <si>
    <t>['python', 'sql', 'excel', 'power bi', 'dax']</t>
  </si>
  <si>
    <t>Senior Analyst, Payment Integrity Data Mining</t>
  </si>
  <si>
    <t>Client Onboarding, Impact Zone, Data Quality Steward</t>
  </si>
  <si>
    <t>Sr. Manager - Decision Science - R&amp;D Analytics</t>
  </si>
  <si>
    <t>Travelers Companies (Import)</t>
  </si>
  <si>
    <t>['sql', 'python', 'r', 'aws', 'databricks', 'spark']</t>
  </si>
  <si>
    <t>MDM Developer / Senior Master Data Management (MDM) Developer</t>
  </si>
  <si>
    <t>['shell', 'python', 'perl', 'sql', 'java', 'linux']</t>
  </si>
  <si>
    <t>Robbinsville Twp, NJ</t>
  </si>
  <si>
    <t>SERV Behavioral Health System</t>
  </si>
  <si>
    <t>['sql', 'python', 'r', 'outlook', 'word', 'excel', 'tableau', 'power bi']</t>
  </si>
  <si>
    <t>Senior Data Associate, Advanced Analytics Team/Chartis Center for Burnout Solutions</t>
  </si>
  <si>
    <t>Chartis</t>
  </si>
  <si>
    <t>['r', 'power bi', 'spss', 'excel']</t>
  </si>
  <si>
    <t>Data Science Director - Precision Pricing / UW - Hybrid</t>
  </si>
  <si>
    <t>['sql', 'sas', 'sas', 'sql server', 'ssis', 'power bi']</t>
  </si>
  <si>
    <t>Lead Business Data Analyst - Data Modeler</t>
  </si>
  <si>
    <t>['sql', 'sas', 'sas', 'snowflake', 'excel', 'spss', 'power bi', 'alteryx', 'atlassian', 'jira', 'confluence']</t>
  </si>
  <si>
    <t>Market Data Analyst - GIS</t>
  </si>
  <si>
    <t>Wire3</t>
  </si>
  <si>
    <t>Data Scientist (6-Month Register)</t>
  </si>
  <si>
    <t>Chicago, IL (+52 others)</t>
  </si>
  <si>
    <t>Oakland, IL</t>
  </si>
  <si>
    <t>Data Scientist II - Research Analytics and Intelligence (rAI)</t>
  </si>
  <si>
    <t>['go', 'javascript', 'python', 'java', 'sql', 'nosql', 'mongodb', 'mongodb', 'mysql', 'aws', 'azure', 'tensorflow', 'pytorch', 'nltk', 'hugging face', 'matplotlib', 'seaborn', 'plotly', 'flask', 'django', 'tableau', 'docker', 'kubernetes', 'git', 'github']</t>
  </si>
  <si>
    <t>EY - GDS Consulting - AI and DATA - Snowflake-Azure Databricks - Staff</t>
  </si>
  <si>
    <t>['sql', 'nosql', 'python', 'dynamodb', 'azure', 'databricks', 'snowflake', 'aws']</t>
  </si>
  <si>
    <t>['azure', 'aws', 'databricks', 'spark', 'tableau']</t>
  </si>
  <si>
    <t>740 - Data Scientist</t>
  </si>
  <si>
    <t>GoFasti</t>
  </si>
  <si>
    <t>Integrations Engineer</t>
  </si>
  <si>
    <t>Saint Lucia</t>
  </si>
  <si>
    <t>FURTHER</t>
  </si>
  <si>
    <t>['python', 'sql', 'javascript', 'css', 'html', 'flow']</t>
  </si>
  <si>
    <t>Transforming Maternal Health (TMaH) Data Analyst (Program Coordinator II) / 61088147TG</t>
  </si>
  <si>
    <t>['sas', 'sas', 'python', 'excel', 'tableau']</t>
  </si>
  <si>
    <t>Senior Backend Engineer, Data Platform</t>
  </si>
  <si>
    <t>Postscript</t>
  </si>
  <si>
    <t>['go', 'python', 'nosql', 'aws', 'kafka', 'terraform']</t>
  </si>
  <si>
    <t>Data Engineer - Tech Lead</t>
  </si>
  <si>
    <t>['python', 'sql', 'databricks', 'aws', 'spark', 'pyspark']</t>
  </si>
  <si>
    <t>CBRE Jobs</t>
  </si>
  <si>
    <t>['word', 'excel', 'outlook', 'power bi']</t>
  </si>
  <si>
    <t>Graduate Data Engineering Intern, Data Science</t>
  </si>
  <si>
    <t>['python', 'r', 'java', 'ruby', 'ruby', 'perl', 'sql', 'javascript', 'sas', 'sas', 'c', 'hadoop', 'spark', 'kafka', 'jquery', 'tableau', 'spss']</t>
  </si>
  <si>
    <t>Senior, Data Scientist (Advertising Measurement) - Walmart Connect</t>
  </si>
  <si>
    <t>['python', 'sql', 'r', 'scala', 'spark', 'tensorflow', 'tableau', 'looker']</t>
  </si>
  <si>
    <t>Marlboro Township, NJ</t>
  </si>
  <si>
    <t>Walsh Employment</t>
  </si>
  <si>
    <t>['c', 'python', 'shell', 'pandas', 'scikit-learn', 'linux', 'windows', 'git', 'svn', 'jira', 'confluence']</t>
  </si>
  <si>
    <t>Data Platform Engineer/Tech Lead (m/f/x) – CB Data Platform - Vice President</t>
  </si>
  <si>
    <t>['python', 'java', 'scala', 'nosql', 'postgresql', 'bigquery', 'spark', 'kafka', 'hadoop', 'excel']</t>
  </si>
  <si>
    <t>['sql', 'python', 'r', 'sas', 'sas', 'excel', 'powerpoint', 'spss', 'chef']</t>
  </si>
  <si>
    <t>Graduate Associate</t>
  </si>
  <si>
    <t>The Early Careers Company</t>
  </si>
  <si>
    <t>Virtualization Specialist</t>
  </si>
  <si>
    <t>['powershell', 'windows']</t>
  </si>
  <si>
    <t>Business Intelligence Engineer (PowerBI)</t>
  </si>
  <si>
    <t>['sql', 'sql server', 'dax']</t>
  </si>
  <si>
    <t>Business Intelligence Engineer, Internal Audit - Data Analytics Support</t>
  </si>
  <si>
    <t>['sql', 'python', 'java', 'r', 'excel', 'tableau', 'microstrategy']</t>
  </si>
  <si>
    <t>Reporting Data Analyst</t>
  </si>
  <si>
    <t>Staff Data Scientist, Research, Applied Research</t>
  </si>
  <si>
    <t>Azure Data Engineer (W2)</t>
  </si>
  <si>
    <t>['sql', 'python', 'azure', 'databricks', 'snowflake', 'spark', 'power bi', 'dax', 'github']</t>
  </si>
  <si>
    <t>Staff Data Engineer, FROST</t>
  </si>
  <si>
    <t>['python', 'sql', 'postgresql', 'snowflake', 'aws', 'redshift', 'gcp', 'spark', 'gitlab']</t>
  </si>
  <si>
    <t>Tenth Revolution Group</t>
  </si>
  <si>
    <t>['sql', 'sql server', 'azure', 'snowflake', 'aws', 'power bi', 'ssis', 'flow']</t>
  </si>
  <si>
    <t>Senior Product Manager/Data Science</t>
  </si>
  <si>
    <t>Washington, United Kingdom</t>
  </si>
  <si>
    <t>Vaia</t>
  </si>
  <si>
    <t>Absolute Business Solutions Corp.</t>
  </si>
  <si>
    <t>Data Solutions Engineer</t>
  </si>
  <si>
    <t>Orrick, Herrington &amp; Sutcliffe LLP</t>
  </si>
  <si>
    <t>['sql', 'sql server', 'azure', 'databricks', 'sharepoint', 'power bi']</t>
  </si>
  <si>
    <t>Screening Analyst</t>
  </si>
  <si>
    <t>Senior Data Engineer - ETL SSIS Microsoft stack - FTE</t>
  </si>
  <si>
    <t>EDO</t>
  </si>
  <si>
    <t>['sql', 'python', 'ruby', 'ruby', 'aws', 'snowflake', 'redshift', 'airflow']</t>
  </si>
  <si>
    <t>AWS Data Engineer - Virginia Local - In person client Interview</t>
  </si>
  <si>
    <t>Senior Data Scientist - eCommerce 100% remote within North America</t>
  </si>
  <si>
    <t>Cayman Islands</t>
  </si>
  <si>
    <t>['python', 'pytorch', 'tensorflow', 'hadoop', 'spark', 'docker', 'git', 'kubernetes']</t>
  </si>
  <si>
    <t>Postdoctoral Fellow, Cancer Data Science - Now Hiring</t>
  </si>
  <si>
    <t>Principal Data Solutions Analyst, Claims Data Products</t>
  </si>
  <si>
    <t>Analyst/Senior Analyst, Advanced Analytics</t>
  </si>
  <si>
    <t>['sas', 'sas', 'sql', 'python', 'snowflake', 'databricks', 'excel', 'power bi', 'powerpoint', 'dax']</t>
  </si>
  <si>
    <t>Senior Python/AI Data Engineer</t>
  </si>
  <si>
    <t>Advancement Data and Records Specialist - University Advancement</t>
  </si>
  <si>
    <t>Washington University in St. Louis</t>
  </si>
  <si>
    <t>['sql', 'sql server', 'arch']</t>
  </si>
  <si>
    <t>Senior Data Scientist, Research, Labs</t>
  </si>
  <si>
    <t>MSC Mediterranean Shipping Company S.A.</t>
  </si>
  <si>
    <t>['sql', 'excel', 'power bi', 'tableau', 'looker', 'flow']</t>
  </si>
  <si>
    <t>Sr Data Engineer (No C2C)</t>
  </si>
  <si>
    <t>['sas', 'sas', 'python', 'sql', 'html', 'linux']</t>
  </si>
  <si>
    <t>Marketing Analytics Analyst</t>
  </si>
  <si>
    <t>['sql', 'sas', 'sas', 'r', 'python', 'hadoop', 'excel', 'alteryx', 'spss', 'tableau', 'power bi']</t>
  </si>
  <si>
    <t>Data Analyst II (Remote)</t>
  </si>
  <si>
    <t>['azure', 'express', 'power bi', 'tableau', 'alteryx']</t>
  </si>
  <si>
    <t>Senior Developer, Data Engineer</t>
  </si>
  <si>
    <t>Tarana Wireless - Career Page</t>
  </si>
  <si>
    <t>Tarana Wireless</t>
  </si>
  <si>
    <t>['sql', 'python', 'scala', 'c++', 'java', 'rust', 'golang', 'databricks', 'aws', 'gcp', 'azure', 'snowflake', 'bigquery', 'redshift', 'pandas', 'unity', 'kubernetes', 'docker']</t>
  </si>
  <si>
    <t>Planning Data Analyst</t>
  </si>
  <si>
    <t>Santa Cruz METRO</t>
  </si>
  <si>
    <t>['c', 'excel', 'word', 'spreadsheet', 'sheets']</t>
  </si>
  <si>
    <t>RELX Inc. Company</t>
  </si>
  <si>
    <t>['sql', 'python', 'shell', 'aws', 'hadoop', 'spark', 'terraform', 'git', 'jira']</t>
  </si>
  <si>
    <t>Corner Alliance</t>
  </si>
  <si>
    <t>['sql', 'python', 'r', 'sas', 'sas', 'aws', 'tableau', 'slack']</t>
  </si>
  <si>
    <t>Cloud FinOps Senior Data Analyst</t>
  </si>
  <si>
    <t>['sql', 'python', 'r', 'aws', 'azure', 'gcp', 'tableau', 'power bi', 'excel']</t>
  </si>
  <si>
    <t>Project Coordinator / Data Analyst I</t>
  </si>
  <si>
    <t>East Los Angeles, CA</t>
  </si>
  <si>
    <t>['sql', 'sheets', 'excel', 'spss', 'tableau', 'word', 'outlook', 'visio']</t>
  </si>
  <si>
    <t>Data Analyst (Excel Expert!)</t>
  </si>
  <si>
    <t>Ultimate Staffing Services</t>
  </si>
  <si>
    <t>Ultimate</t>
  </si>
  <si>
    <t>Staff Data Analyst - Product</t>
  </si>
  <si>
    <t>['sql', 'python', 'r', 'go', 'power bi']</t>
  </si>
  <si>
    <t>Corradi USA</t>
  </si>
  <si>
    <t>['oracle', 'sap', 'excel', 'flow']</t>
  </si>
  <si>
    <t>AI &amp; GenAI Data Scientist-Experienced Associate</t>
  </si>
  <si>
    <t>['python', 'sql', 'nosql', 'azure', 'aws', 'pandas', 'nltk', 'scikit-learn', 'keras', 'express', 'git']</t>
  </si>
  <si>
    <t>AML Analytics Senior Specialist, MI &amp; Reporting</t>
  </si>
  <si>
    <t>['sql', 'snowflake', 'powerpoint', 'tableau']</t>
  </si>
  <si>
    <t>Finance Data Analyst Sr</t>
  </si>
  <si>
    <t>['sql', 'python', 'r', 'excel', 'tableau', 'powerpoint', 'word', 'flow']</t>
  </si>
  <si>
    <t>['java', 'python', 'javascript', 'c++', 'databricks', 'tableau', 'docker', 'jenkins', 'github']</t>
  </si>
  <si>
    <t>Principal, Data Scientist | Search &amp; Buy Box Algo Team | Sunnyvale</t>
  </si>
  <si>
    <t>['python', 'scala', 'r', 'spring', 'tensorflow', 'pytorch', 'spark', 'hadoop']</t>
  </si>
  <si>
    <t>Mathematical Statistician (Data Scientist) Recent Graduate</t>
  </si>
  <si>
    <t>Chicago, IL (+10 others)</t>
  </si>
  <si>
    <t>Senior Data Scientist - Firm Analytics</t>
  </si>
  <si>
    <t>['python', 'r', 'scala', 'sql', 'snowflake', 'databricks']</t>
  </si>
  <si>
    <t>Prescient Edge</t>
  </si>
  <si>
    <t>['r', 'python', 'sql', 'redis', 'aws', 'power bi', 'tableau', 'flow']</t>
  </si>
  <si>
    <t>['sql', 'aws', 'azure', 'gcp', 'react', 'fastapi', 'git', 'docker', 'kubernetes', 'slack']</t>
  </si>
  <si>
    <t>Jobs</t>
  </si>
  <si>
    <t>Tremendous</t>
  </si>
  <si>
    <t>CFA Institute Career Center</t>
  </si>
  <si>
    <t>Hartford Fire Ins. Co</t>
  </si>
  <si>
    <t>['sql', 'python', 'javascript', 'sql server', 'aws', 'snowflake', 'oracle', 'azure', 'tableau', 'jira']</t>
  </si>
  <si>
    <t>Summer 2025 Digital Data Analyst Internship</t>
  </si>
  <si>
    <t>CareMetx</t>
  </si>
  <si>
    <t>['sql', 'sas', 'sas', 'tableau', 'excel', 'spss', 'powerpoint', 'word', 'visio', 'sharepoint']</t>
  </si>
  <si>
    <t>West Carrollton, OH</t>
  </si>
  <si>
    <t>Navia Benefit Solutions</t>
  </si>
  <si>
    <t>['t-sql', 'sql', 'python', 'powershell', 'javascript', 'sql server', 'power bi', 'excel', 'word', 'outlook']</t>
  </si>
  <si>
    <t>['python', 'bash', 'kafka', 'windows', 'linux', 'redhat', 'excel', 'kubernetes']</t>
  </si>
  <si>
    <t>Finance Business Intelligence Analyst</t>
  </si>
  <si>
    <t>['sql', 'python', 'power bi', 'sap', 'tableau', 'qlik', 'alteryx']</t>
  </si>
  <si>
    <t>Data Center Physical Security Specialist</t>
  </si>
  <si>
    <t>Data Quality Lead</t>
  </si>
  <si>
    <t>Beazley</t>
  </si>
  <si>
    <t>Data Entry Specialist Consultant</t>
  </si>
  <si>
    <t>Sayva Solutions</t>
  </si>
  <si>
    <t>Lead Data Scientist - HROC</t>
  </si>
  <si>
    <t>Burleson, TX</t>
  </si>
  <si>
    <t>50092 - Heidelberg Materials US, Inc.</t>
  </si>
  <si>
    <t>Principal Data Engineer (Airflow, DBT, Snowflake) - Remote</t>
  </si>
  <si>
    <t>['sql', 'python', 'java', 'scala', 'snowflake', 'aws', 'airflow', 'word']</t>
  </si>
  <si>
    <t>Principal Database Engineer, Oracle SaaS</t>
  </si>
  <si>
    <t>['shell', 'perl', 'python', 'go', 'oracle', 'aws', 'azure', 'gcp']</t>
  </si>
  <si>
    <t>Principal Data and Analytics Specialist , AWS Professional Services Global Financial Services</t>
  </si>
  <si>
    <t>Remote Data Migration Analyst - $60-$75k (MS Suite, Excel)</t>
  </si>
  <si>
    <t>Academia.edu</t>
  </si>
  <si>
    <t>['sql', 'python', 'r', 'redshift', 'excel', 'sheets']</t>
  </si>
  <si>
    <t>Senior Generative AI Data Scientist, Amazon SageMaker</t>
  </si>
  <si>
    <t>East Palo Alto, CA</t>
  </si>
  <si>
    <t>['go', 'sas', 'sas', 'sql', 'python', 'r', 'matlab', 'aws', 'tableau']</t>
  </si>
  <si>
    <t>Big Data AI Engineer Python Development</t>
  </si>
  <si>
    <t>['python', 'git', 'github', 'jira']</t>
  </si>
  <si>
    <t>Senior Software Engineer - SQL Features &amp; Data Types</t>
  </si>
  <si>
    <t>Qikiqtarjuaq, NU, Canada</t>
  </si>
  <si>
    <t>['sql', 'c++', 'java', 'snowflake']</t>
  </si>
  <si>
    <t>HD Hyundai Construction Equipment North America</t>
  </si>
  <si>
    <t>['html', 'excel', 'word', 'powerpoint']</t>
  </si>
  <si>
    <t>Albertville, AL</t>
  </si>
  <si>
    <t>FBI</t>
  </si>
  <si>
    <t>Analyst, Quantitative Analytics</t>
  </si>
  <si>
    <t>Morningstar DBRS</t>
  </si>
  <si>
    <t>['python', 'sql', 'c#', 'vba', 'aws', 'spark', 'git']</t>
  </si>
  <si>
    <t>Data Analyst (User Access Management)</t>
  </si>
  <si>
    <t>Seneca Falls, NY</t>
  </si>
  <si>
    <t>Semantic Data Specialist, AWS Support</t>
  </si>
  <si>
    <t>Software Engineer/ Data Engineer</t>
  </si>
  <si>
    <t>Sun Technologies, Inc.</t>
  </si>
  <si>
    <t>['python', 'sas', 'sas', 'sql', 'matlab', 'matplotlib', 'numpy', 'pandas', 'linux', 'tableau', 'gitlab']</t>
  </si>
  <si>
    <t>Cybersecurity Data Engineer</t>
  </si>
  <si>
    <t>['python', 'java', 'scala', 'azure', 'spark', 'kafka', 'gdpr']</t>
  </si>
  <si>
    <t>['sql', 'python', 'javascript', 'php', 'looker', 'tableau', 'excel']</t>
  </si>
  <si>
    <t>Senior Data Analyst - Country Analytics</t>
  </si>
  <si>
    <t>Traveloka</t>
  </si>
  <si>
    <t>['sql', 'gcp', 'aws', 'azure', 'spreadsheet', 'tableau', 'looker']</t>
  </si>
  <si>
    <t>Lead Data Engineer- Azure</t>
  </si>
  <si>
    <t>HRConnects</t>
  </si>
  <si>
    <t>['sql', 'java', 'scala', 'azure', 'databricks', 'spark', 'pyspark', 'angular']</t>
  </si>
  <si>
    <t>AKKODIS</t>
  </si>
  <si>
    <t>Senior Compliance Analyst</t>
  </si>
  <si>
    <t>Scientific Data Engineer</t>
  </si>
  <si>
    <t>['python', 'sql', 'aws', 'excel', 'power bi', 'dax']</t>
  </si>
  <si>
    <t>Partner Forces</t>
  </si>
  <si>
    <t>['go', 'sql', 'python', 'r', 'tableau', 'power bi']</t>
  </si>
  <si>
    <t>Business Analyst (Data Team)</t>
  </si>
  <si>
    <t>['sql', 'azure', 'aws', 'excel', 'jira']</t>
  </si>
  <si>
    <t>['python', 'r', 'shell', 'aws', 'azure', 'databricks', 'tableau']</t>
  </si>
  <si>
    <t>ETL Data Analyst</t>
  </si>
  <si>
    <t>Senior Data Engineer: III - Power BI</t>
  </si>
  <si>
    <t>['python', 'sql', 'azure', 'snowflake', 'power bi', 'sap']</t>
  </si>
  <si>
    <t>Information Technology Analyst</t>
  </si>
  <si>
    <t>['sql', 'shell', 'power bi', 'jira']</t>
  </si>
  <si>
    <t>Director of Data</t>
  </si>
  <si>
    <t>['python', 'r', 'aws', 'azure', 'tensorflow', 'tableau', 'power bi']</t>
  </si>
  <si>
    <t>Attleboro, MA</t>
  </si>
  <si>
    <t>The Alpha Group</t>
  </si>
  <si>
    <t>Functional/Data Analyst</t>
  </si>
  <si>
    <t>Spalding Consulting, Inc.</t>
  </si>
  <si>
    <t>['java', 'sql', 'oracle', 'react', 'asp.net', 'sharepoint', 'jira']</t>
  </si>
  <si>
    <t>Data Analyst/Planner</t>
  </si>
  <si>
    <t>Fitchburg, MA</t>
  </si>
  <si>
    <t>Garden Remedies Inc</t>
  </si>
  <si>
    <t>['python', 'excel', 'sheets', 'spreadsheet']</t>
  </si>
  <si>
    <t>['sql', 'aws', 'azure', 'sharepoint', 'excel', 'spss', 'power bi', 'tableau']</t>
  </si>
  <si>
    <t>HR Technology &amp; Analytics Analyst (Workday)</t>
  </si>
  <si>
    <t>Holman</t>
  </si>
  <si>
    <t>Patient Safety Data Analyst</t>
  </si>
  <si>
    <t>Temple Health – Temple University Health System</t>
  </si>
  <si>
    <t>Air Force Civilian Service</t>
  </si>
  <si>
    <t>AVP, Senior Data Engineer</t>
  </si>
  <si>
    <t>Canton, OH</t>
  </si>
  <si>
    <t>['go', 'mysql', 'oracle', 'hadoop', 'spark', 'kafka']</t>
  </si>
  <si>
    <t>Data / Machine Learning Engineer</t>
  </si>
  <si>
    <t>Trumid</t>
  </si>
  <si>
    <t>['sql', 'python', 'gcp', 'aws', 'kafka', 'kubernetes', 'docker']</t>
  </si>
  <si>
    <t>Sr Data Scientist - AI</t>
  </si>
  <si>
    <t>UKG</t>
  </si>
  <si>
    <t>['sql', 'python', 'java', 'gcp', 'bigquery', 'tensorflow', 'graphql', 'kafka', 'node.js', 'react.js', 'angular', 'docker', 'kubernetes']</t>
  </si>
  <si>
    <t>Senior IT Data Analyst (681688) // US or GC // 100% on-site DC Metro // 1099, C2C, W2</t>
  </si>
  <si>
    <t>Dantech Corporation</t>
  </si>
  <si>
    <t>Dutch Tavern</t>
  </si>
  <si>
    <t>Vestra Consultants</t>
  </si>
  <si>
    <t>Data Analyst 2 (Actuarial)</t>
  </si>
  <si>
    <t>Acturhire</t>
  </si>
  <si>
    <t>Data Analyst/Biostatistician</t>
  </si>
  <si>
    <t>Careers At Columbia - Columbia University</t>
  </si>
  <si>
    <t>Senior Staff Business Data Analyst</t>
  </si>
  <si>
    <t>Data Analyst (Data Governance)</t>
  </si>
  <si>
    <t>Sysmind, LLC</t>
  </si>
  <si>
    <t>Data Analyst for Surgery - Center for Surgical and Transplant Applied Research (C-STAR)</t>
  </si>
  <si>
    <t>NYU Langone Health</t>
  </si>
  <si>
    <t>ReachMobi</t>
  </si>
  <si>
    <t>Senior, Data Scientist-Walmart</t>
  </si>
  <si>
    <t>New York, NY (+1 other)</t>
  </si>
  <si>
    <t>Radian Jobs</t>
  </si>
  <si>
    <t>['r', 'python', 'sas', 'sas', 'c++']</t>
  </si>
  <si>
    <t>DATA SCIENTIST (CHEMOMETRICS)</t>
  </si>
  <si>
    <t>Newark, NJ (+3 others)</t>
  </si>
  <si>
    <t>Data Scientist (Intergrated Prevention) (PREV WF)</t>
  </si>
  <si>
    <t>Fort Cavazos, TX</t>
  </si>
  <si>
    <t>U.S. Army Forces Command</t>
  </si>
  <si>
    <t>Fusion92</t>
  </si>
  <si>
    <t>['python', 'sql', 'snowflake', 'aws', 'gcp', 'azure', 'linux']</t>
  </si>
  <si>
    <t>Career Page</t>
  </si>
  <si>
    <t>Yeah! Global</t>
  </si>
  <si>
    <t>['sql', 'python', 'golang', 'databricks', 'aws', 'gcp', 'airflow']</t>
  </si>
  <si>
    <t>Data Center Engineer (Mandarin Bi-Lingual)</t>
  </si>
  <si>
    <t>Zenlayer, Inc</t>
  </si>
  <si>
    <t>Software Data Engineer</t>
  </si>
  <si>
    <t>Diverse Lynx LLC</t>
  </si>
  <si>
    <t>['scala', 'java', 'python', 'spark', 'hadoop', 'kafka', 'spring', 'graphql', 'angular']</t>
  </si>
  <si>
    <t>Rockford Public School District #205</t>
  </si>
  <si>
    <t>['sql', 'python', 'java', 'scala', 'assembly', 'aws', 'azure', 'gcp', 'cognos', 'word', 'terminal']</t>
  </si>
  <si>
    <t>['sql', 'python', 'pyspark', 'word', 'tableau']</t>
  </si>
  <si>
    <t>Sr. Data Analytics Developer- Remote Eligible</t>
  </si>
  <si>
    <t>['python', 'sql', 'sas', 'sas', 'r', 'aws', 'gcp', 'azure', 'databricks']</t>
  </si>
  <si>
    <t>Engineering, Applied AI Quant, Associate, Hong Kong/ Singapore</t>
  </si>
  <si>
    <t>Bioinformatician/Research Data Analyst 1</t>
  </si>
  <si>
    <t>La Cañada Flintridge, CA</t>
  </si>
  <si>
    <t>Business Intelligence Analyst - Marketing</t>
  </si>
  <si>
    <t>['go', 'sql', 'snowflake', 'tableau', 'sheets']</t>
  </si>
  <si>
    <t>Mission Intelligence Software Engineer - Fully Cleared</t>
  </si>
  <si>
    <t>Intelliforce-IT Solutions Group</t>
  </si>
  <si>
    <t>['java', 'python', 'javascript', 'elasticsearch', 'aws', 'airflow', 'hadoop', 'docker', 'kubernetes', 'git', 'atlassian', 'jira', 'confluence']</t>
  </si>
  <si>
    <t>Data Engineer III | Marketplace | Sunnyvale</t>
  </si>
  <si>
    <t>Elkins, AR</t>
  </si>
  <si>
    <t>['scala', 'java', 'python', 'sql', 'redis', 'gcp', 'aws', 'azure', 'bigquery', 'hadoop', 'spark', 'kafka', 'graphql', 'react']</t>
  </si>
  <si>
    <t>Business Intelligence Engineer , WW Ops Finance S&amp;A</t>
  </si>
  <si>
    <t>['sql', 'python', 'nosql', 'dynamodb', 'redshift', 'oracle', 'aws', 'excel', 'tableau']</t>
  </si>
  <si>
    <t>Software Engineer - Analytical Database, Ads Data Infrastructure</t>
  </si>
  <si>
    <t>Data Engineer - #1657</t>
  </si>
  <si>
    <t>MeridianLink</t>
  </si>
  <si>
    <t>['python', 'sql', 'java', 'javascript', 'c#', 'vb.net', 'sql server', 'azure', 'databricks', 'spark', 'react', 'django', 'asp.net', 'flow', 'unity', 'gitlab', 'jenkins']</t>
  </si>
  <si>
    <t>Digital Content and Data Analyst</t>
  </si>
  <si>
    <t>['drupal', 'excel', 'tableau', 'sap', 'jira']</t>
  </si>
  <si>
    <t>Airport Data Reporting Analyst, Sr. - Administration - ATL Workforce</t>
  </si>
  <si>
    <t>['sql', 'r', 'python', 'visual basic', 'excel']</t>
  </si>
  <si>
    <t>SaaS Business Analyst and Marketing Intern (San Jose, CA)</t>
  </si>
  <si>
    <t>Elekta</t>
  </si>
  <si>
    <t>Suno</t>
  </si>
  <si>
    <t>Senior Data Engineer - AWS, Java, Python, Remote</t>
  </si>
  <si>
    <t>Solutionery</t>
  </si>
  <si>
    <t>['java', 'python', 'sql', 'nosql', 'aws', 'redshift', 'hadoop', 'spark']</t>
  </si>
  <si>
    <t>Master Data Coordinator</t>
  </si>
  <si>
    <t>Software Engineer, AI Decisioning</t>
  </si>
  <si>
    <t>Threat Data Quality Analysis Engineer 1/2</t>
  </si>
  <si>
    <t>Data Scientist, Research, Power Forecasting and Optimization</t>
  </si>
  <si>
    <t>Planning and Scheduling Analyst Level 4 or 5</t>
  </si>
  <si>
    <t>Lensa</t>
  </si>
  <si>
    <t>Alteryx role</t>
  </si>
  <si>
    <t>['python', 'nosql', 'sql', 'dynamodb', 'aws', 'redshift', 'databricks', 'alteryx', 'tableau', 'gitlab']</t>
  </si>
  <si>
    <t>Olmos Park, TX</t>
  </si>
  <si>
    <t>Credit Human Careers</t>
  </si>
  <si>
    <t>['sql', 'javascript', 'sas', 'sas', 'excel', 'tableau', 'spss', 'word', 'powerpoint']</t>
  </si>
  <si>
    <t>Summer Internship 2025 - Data Analytics/Data Science</t>
  </si>
  <si>
    <t>['go', 'spark']</t>
  </si>
  <si>
    <t>Manager - Data Engineer Manager</t>
  </si>
  <si>
    <t>Quadrant, Inc.</t>
  </si>
  <si>
    <t>Data Engineer/Python Developer</t>
  </si>
  <si>
    <t>Warrendale, PA</t>
  </si>
  <si>
    <t>PEAK Technical Services Inc.</t>
  </si>
  <si>
    <t>['python', 'sql', 'databricks', 'azure', 'aws', 'bigquery', 'spark']</t>
  </si>
  <si>
    <t>Homewerks Worldwide</t>
  </si>
  <si>
    <t>['sql', 'sql server', 'power bi', 'ssis', 'ssrs', 'excel', 'flow']</t>
  </si>
  <si>
    <t>Logistics Analyst</t>
  </si>
  <si>
    <t>Bottcher America</t>
  </si>
  <si>
    <t>Data Engineers (with a Cyber Security)/Fully Remote/Only on W2 role</t>
  </si>
  <si>
    <t>Stash Talent Services</t>
  </si>
  <si>
    <t>['python', 'sql', 'snowflake', 'databricks', 'pyspark', 'plotly', 'airflow', 'spark', 'tableau', 'powerpoint']</t>
  </si>
  <si>
    <t>Painted Post, NY</t>
  </si>
  <si>
    <t>['sql', 'vb.net', 'sql server', 'aws', 'azure', 'databricks', 'asp.net', 'ssis', 'ssrs']</t>
  </si>
  <si>
    <t>['crystal', 'power bi']</t>
  </si>
  <si>
    <t>['go', 'sql', 'python', 'java', 'snowflake', 'aws', 'kafka', 'airflow', 'unix']</t>
  </si>
  <si>
    <t>Senior Data Engineer / Analyst</t>
  </si>
  <si>
    <t>CARE IT SERVICES INC</t>
  </si>
  <si>
    <t>['postgresql', 'aws', 'spark', 'kafka', 'tableau', 'docker', 'gitlab']</t>
  </si>
  <si>
    <t>People Analytics Consultant</t>
  </si>
  <si>
    <t>['power bi', 'tableau', 'excel', 'word', 'powerpoint']</t>
  </si>
  <si>
    <t>Data/Business Analyst</t>
  </si>
  <si>
    <t>Softnice Inc</t>
  </si>
  <si>
    <t>['sql', 'sql server', 'power bi', 'ssrs', 'dax', 'ssis']</t>
  </si>
  <si>
    <t>Senior Product Data Scientist | Financial Intelligence</t>
  </si>
  <si>
    <t>Ramp</t>
  </si>
  <si>
    <t>['sql', 'python', 'redshift', 'snowflake', 'bigquery', 'express', 'looker', 'tableau']</t>
  </si>
  <si>
    <t>Cloud Data Engineer/SRE</t>
  </si>
  <si>
    <t>Accurant International</t>
  </si>
  <si>
    <t>['python', 'java', 'scala', 'aws', 'azure', 'gcp', 'spark', 'kafka', 'ansible']</t>
  </si>
  <si>
    <t>Intellibus Ventures LLC</t>
  </si>
  <si>
    <t>Hill Physicians Medical Group</t>
  </si>
  <si>
    <t>Sparks Group</t>
  </si>
  <si>
    <t>Data Remediation Analyst</t>
  </si>
  <si>
    <t>Data Analyst I, II, III</t>
  </si>
  <si>
    <t>First Financial Federal Credit Union of Maryland</t>
  </si>
  <si>
    <t>['sql', 'python', 'matlab', 'r', 'power bi', 'tableau']</t>
  </si>
  <si>
    <t>Medline Industries, LP</t>
  </si>
  <si>
    <t>['python', 'sql', 'aws', 'azure', 'gcp', 'databricks', 'snowflake', 'bigquery', 'spark', 'hugging face', 'docker', 'kubernetes']</t>
  </si>
  <si>
    <t>Sr. Business Data Analyst (Data Governance Policy) - Now Hiring</t>
  </si>
  <si>
    <t>Syntricate Technologies</t>
  </si>
  <si>
    <t>SQL Power BI Developer</t>
  </si>
  <si>
    <t>['sql', 'sql server', 'oracle', 'azure', 'databricks', 'hadoop', 'spark', 'kafka', 'power bi', 'ssis', 'dax']</t>
  </si>
  <si>
    <t>Senior Audit Data Analyst</t>
  </si>
  <si>
    <t>Experteer</t>
  </si>
  <si>
    <t>['python', 'sql', 'sql server', 'aws', 'oracle', 'tableau']</t>
  </si>
  <si>
    <t>Logistics Data Analyst - Now Hiring</t>
  </si>
  <si>
    <t>DATA ENGINEER - Now Hiring</t>
  </si>
  <si>
    <t>Greenville, TX</t>
  </si>
  <si>
    <t>GEUS</t>
  </si>
  <si>
    <t>['python', 'sql', 'java', 'scala', 'sql server', 'aws', 'azure', 'react', 'angular', 'vue.js', 'node.js']</t>
  </si>
  <si>
    <t>Lobox</t>
  </si>
  <si>
    <t>['sql', 'nosql', 'java', 'python', 'scala', 'aws', 'azure', 'spark', 'airflow', 'tableau', 'power bi']</t>
  </si>
  <si>
    <t>Deals Desk Analyst</t>
  </si>
  <si>
    <t>Proofpoint</t>
  </si>
  <si>
    <t>Niskayuna</t>
  </si>
  <si>
    <t>Lead I, IAM and Data Security Engineer (Hybrid or Virtual)</t>
  </si>
  <si>
    <t>['java', 'python', 'azure', 'aws', 'vmware', 'oracle', 'databricks', 'snowflake', 'kubernetes']</t>
  </si>
  <si>
    <t>Data Analyst 2 - 3610</t>
  </si>
  <si>
    <t>Talent Vision</t>
  </si>
  <si>
    <t>Data Analyst, Business</t>
  </si>
  <si>
    <t>Starr Insurance</t>
  </si>
  <si>
    <t>Stenzo Tech</t>
  </si>
  <si>
    <t>['sql', 'python', 'r', 'java', 'tableau', 'power bi']</t>
  </si>
  <si>
    <t>Data Analyst (Mandarin Speaking Required)</t>
  </si>
  <si>
    <t>Transglobal</t>
  </si>
  <si>
    <t>['sql', 'python', 'snowflake', 'azure', 'power bi', 'excel', 'flow']</t>
  </si>
  <si>
    <t>Intelliswift - An LTTS Company</t>
  </si>
  <si>
    <t>['python', 'sql', 'databricks', 'spark', 'hadoop']</t>
  </si>
  <si>
    <t>CogniSoft Technologies</t>
  </si>
  <si>
    <t>Blue Star Partners LLC</t>
  </si>
  <si>
    <t>Mount Sinai Careers</t>
  </si>
  <si>
    <t>Mount Sinai Health Systems</t>
  </si>
  <si>
    <t>['sql', 'r', 'python', 'sas', 'sas', 'tableau', 'microstrategy']</t>
  </si>
  <si>
    <t>Lead Data Scientist - Computer Vision</t>
  </si>
  <si>
    <t>Socure</t>
  </si>
  <si>
    <t>['python', 'pytorch', 'tensorflow', 'keras', 'opencv']</t>
  </si>
  <si>
    <t>Google Cloud Data Engineer [No-Code/Low-Code]-Senior Manager</t>
  </si>
  <si>
    <t>['sql', 'gcp', 'snowflake', 'databricks', 'bigquery', 'hadoop', 'spark', 'kafka', 'looker', 'tableau', 'flow', 'terraform']</t>
  </si>
  <si>
    <t>Senior Data Engineer (USA based, Hybrid)</t>
  </si>
  <si>
    <t>Bitcoin Devs Company</t>
  </si>
  <si>
    <t>['sql', 'python', 'java', 'databricks', 'bigquery', 'snowflake', 'spark', 'hadoop', 'flow']</t>
  </si>
  <si>
    <t>Hazen and Sawyer</t>
  </si>
  <si>
    <t>['python', 'r', 'java', 'scala', 'sql', 'mysql', 'postgresql', 'sql server', 'azure', 'aws', 'gcp', 'hadoop', 'spark', 'kafka', 'power bi', 'dax']</t>
  </si>
  <si>
    <t>Principal Cloud &amp; Data Engineer</t>
  </si>
  <si>
    <t>['bash', 'powershell', 'snowflake', 'aws', 'azure', 'gcp', 'windows', 'linux', 'kubernetes', 'docker', 'github', 'gitlab']</t>
  </si>
  <si>
    <t>Senior Data Engineer / First Hire</t>
  </si>
  <si>
    <t>['python', 'sql', 'snowflake', 'bigquery', 'airflow', 'kafka', 'flow']</t>
  </si>
  <si>
    <t>Sr. Data Engineer-GCP</t>
  </si>
  <si>
    <t>['go', 'python', 'sql', 'java', 'bigquery', 'aws', 'redshift', 'gcp', 'spark', 'github']</t>
  </si>
  <si>
    <t>Tixr</t>
  </si>
  <si>
    <t>['java', 'mysql', 'couchbase', 'bigquery', 'redshift', 'aws', 'gcp', 'spark', 'kafka']</t>
  </si>
  <si>
    <t>['python', 'sql', 'gcp', 'aws', 'azure', 'scikit-learn', 'pytorch', 'git', 'docker']</t>
  </si>
  <si>
    <t>Data Analyst - Data Operations</t>
  </si>
  <si>
    <t>Bayt.com</t>
  </si>
  <si>
    <t>Principal Engineer Data Analytics</t>
  </si>
  <si>
    <t>The Coca-Cola Company</t>
  </si>
  <si>
    <t>['sql', 'python', 'scala', 'java', 'azure', 'redshift', 'aws', 'pyspark', 'power bi', 'github']</t>
  </si>
  <si>
    <t>i2vision</t>
  </si>
  <si>
    <t>IT Docusign CLM Analyst</t>
  </si>
  <si>
    <t>Senior Data Engineer/ Data Engineering Architect</t>
  </si>
  <si>
    <t>DESIGNLIBRO INC</t>
  </si>
  <si>
    <t>['python', 'java', 'mongodb', 'mongodb', 'elasticsearch', 'snowflake', 'bigquery', 'aws', 'kafka', 'spring']</t>
  </si>
  <si>
    <t>Enabling Areas - Data Scientist - NLP/Gen AI - DM - Information Technology</t>
  </si>
  <si>
    <t>['python', 'r', 'aws', 'azure', 'nltk', 'scikit-learn', 'matplotlib', 'seaborn', 'word', 'docker']</t>
  </si>
  <si>
    <t>Data Analyst/Report Writer III (Remote / Texas Region)</t>
  </si>
  <si>
    <t>Fidelity Partners LLC</t>
  </si>
  <si>
    <t>Power Apps/BI Developer Sr. Analyst</t>
  </si>
  <si>
    <t>Orcutt, CA</t>
  </si>
  <si>
    <t>Bonipak Produce</t>
  </si>
  <si>
    <t>Santa Clarita, California</t>
  </si>
  <si>
    <t>Data Analyst, Health</t>
  </si>
  <si>
    <t>IT Senior Specialist - Material Master Data Management</t>
  </si>
  <si>
    <t>Data Analyst, Global Supply Chain Analytics</t>
  </si>
  <si>
    <t>['python', 'r', 'sql', 'aws', 'tableau', 'alteryx', 'sap']</t>
  </si>
  <si>
    <t>Senior Engineer - DSP</t>
  </si>
  <si>
    <t>dunnhumby</t>
  </si>
  <si>
    <t>['go', 'python', 'typescript', 'gcp', 'azure', 'django']</t>
  </si>
  <si>
    <t>ROHQ - ISG Reference Data Management Analyst 2 (Japanese Speaking)</t>
  </si>
  <si>
    <t>Principal Partner Manager - Amazon Web Services (AWS)</t>
  </si>
  <si>
    <t>Gretel</t>
  </si>
  <si>
    <t>Azelis</t>
  </si>
  <si>
    <t>['sql', 'azure', 'excel', 'flow']</t>
  </si>
  <si>
    <t>Gen AI Cloud Engineer</t>
  </si>
  <si>
    <t>['python', 'ruby', 'ruby', 'java', 'bash', 'sql', 'elasticsearch', 'aws', 'azure', 'gcp', 'bigquery', 'terraform', 'ansible', 'kubernetes', 'docker', 'jenkins', 'gitlab']</t>
  </si>
  <si>
    <t>Gen AI Tester</t>
  </si>
  <si>
    <t>['python', 'aws', 'azure', 'tensorflow', 'pytorch', 'git', 'jira', 'trello']</t>
  </si>
  <si>
    <t>GDS Consulting D&amp;A Azure Data Engineer - Staff</t>
  </si>
  <si>
    <t>Vodafone</t>
  </si>
  <si>
    <t>['shell', 'unix']</t>
  </si>
  <si>
    <t>Senior Machine Learning Engineer VOIS</t>
  </si>
  <si>
    <t>['java', 'python', 'javascript', 'go', 'html', 'css', 'gcp', 'aws', 'react', 'nltk', 'pandas', 'numpy', 'tensorflow', 'hadoop', 'spark', 'flask', 'docker', 'kubernetes']</t>
  </si>
  <si>
    <t>Sr. Machine Learning Engineer VOIS</t>
  </si>
  <si>
    <t>Data Management Tech Lead</t>
  </si>
  <si>
    <t>Ingénieur Data Talend confirmé (F/H)</t>
  </si>
  <si>
    <t>SQLI</t>
  </si>
  <si>
    <t>['scala', 'python', 'java', 'spark', 'unix', 'linux', 'tableau', 'chef']</t>
  </si>
  <si>
    <t>AI/ML Engineer Intern - Summer 2025</t>
  </si>
  <si>
    <t>Short Hills, NJ</t>
  </si>
  <si>
    <t>Cranium</t>
  </si>
  <si>
    <t>['python', 'java', 'c++', 'tensorflow', 'pytorch', 'scikit-learn']</t>
  </si>
  <si>
    <t>Senior Manager, Software Engineering</t>
  </si>
  <si>
    <t>Wekiwa Springs, FL</t>
  </si>
  <si>
    <t>Vice President, R&amp;D Data Science &amp; Digital Health – Global Functions</t>
  </si>
  <si>
    <t>Spring House, PA</t>
  </si>
  <si>
    <t>Lead Data Engineer (Data Scientist at Director level)</t>
  </si>
  <si>
    <t>John Hancock</t>
  </si>
  <si>
    <t>['python', 'r', 'sql', 'java', 'css', 'html', 'aws', 'azure', 'gcp', 'hadoop', 'spark', 'pandas', 'numpy', 'matplotlib', 'kafka']</t>
  </si>
  <si>
    <t>Sr Systems Engineer (Data Protection)- Secret Cleared</t>
  </si>
  <si>
    <t>Latitude Inc</t>
  </si>
  <si>
    <t>Proton.ai</t>
  </si>
  <si>
    <t>['python', 'sql', 'nosql', 'redis', 'elasticsearch', 'pyspark', 'looker', 'tableau', 'git', 'docker']</t>
  </si>
  <si>
    <t>Junior data scientist AI engineer</t>
  </si>
  <si>
    <t>Local Hire Board</t>
  </si>
  <si>
    <t>['java', 'javascript', 'c++', 'python', 'docker', 'jenkins', 'github']</t>
  </si>
  <si>
    <t>Staff Software Engineer, Chromium Performance</t>
  </si>
  <si>
    <t>['swift', 'c++', 'macos', 'windows']</t>
  </si>
  <si>
    <t>Data Engineer / Business Intelligence Analyst</t>
  </si>
  <si>
    <t>['python', 'sql', 'pyspark', 'tableau']</t>
  </si>
  <si>
    <t>BI &amp; Analytics Engineer I</t>
  </si>
  <si>
    <t>Condé Nast</t>
  </si>
  <si>
    <t>['sql', 'dynamodb', 'aws', 'redshift', 'tableau', 'qlik', 'power bi']</t>
  </si>
  <si>
    <t>Senior Data Scientist- ML</t>
  </si>
  <si>
    <t>['java', 'javascript', 'python', 'scala', 'r', 'spark', 'tensorflow', 'unix', 'linux']</t>
  </si>
  <si>
    <t>Lead AI Data Engineer</t>
  </si>
  <si>
    <t>Social Listening Technical Builder</t>
  </si>
  <si>
    <t>E-Commerce Data and Content Analyst</t>
  </si>
  <si>
    <t>Doug Russell Marine</t>
  </si>
  <si>
    <t>Deliver-It</t>
  </si>
  <si>
    <t>BMA Group</t>
  </si>
  <si>
    <t>['python', 'aws', 'azure', 'excel', 'power bi']</t>
  </si>
  <si>
    <t>Data analyst - Now Hiring</t>
  </si>
  <si>
    <t>Hatfield, PA</t>
  </si>
  <si>
    <t>VS Tech Solutions</t>
  </si>
  <si>
    <t>Midtown</t>
  </si>
  <si>
    <t>Data Analyst (Senior Systems Analyst (Fin)), Revenue Cycle Administration</t>
  </si>
  <si>
    <t>AI Analyst (The Data Decoder)</t>
  </si>
  <si>
    <t>Unreal Gigs</t>
  </si>
  <si>
    <t>['python', 'r', 'sql', 'aws', 'gcp', 'azure', 'matplotlib', 'tensorflow', 'scikit-learn', 'pandas', 'tableau', 'power bi']</t>
  </si>
  <si>
    <t>Data Analyst, Senior Specialist</t>
  </si>
  <si>
    <t>['sql', 'python', 'aws', 'pyspark', 'tableau']</t>
  </si>
  <si>
    <t>MLee Healthcare Staffing And Recruiting, Inc.</t>
  </si>
  <si>
    <t>MLee Healthcare Staffing and Recruiting, Inc.</t>
  </si>
  <si>
    <t>Corp Data Analyst</t>
  </si>
  <si>
    <t>Federal Signal Corporation</t>
  </si>
  <si>
    <t>['sql', 'python', 'r', 'c', 'excel', 'powerpoint', 'word']</t>
  </si>
  <si>
    <t>Senior Data Scientist – Innovation</t>
  </si>
  <si>
    <t>['python', 'r', 'sql', 'flutter', 'github']</t>
  </si>
  <si>
    <t>Senior Data Scientist, AI Foundations</t>
  </si>
  <si>
    <t>Information Technology Senior Management Forum</t>
  </si>
  <si>
    <t>Principal Applied Data Scientist</t>
  </si>
  <si>
    <t>Cadstrom Inc.</t>
  </si>
  <si>
    <t>['aws', 'gcp', 'azure', 'docker', 'kubernetes']</t>
  </si>
  <si>
    <t>['python', 'sql', 'aws', 'gcp', 'looker', 'git', 'docker', 'kubernetes']</t>
  </si>
  <si>
    <t>['sql', 'python', 'java', 'javascript']</t>
  </si>
  <si>
    <t>['python', 'sql', 'databricks', 'snowflake', 'aws', 'gcp', 'azure', 'spark', 'hadoop', 'kafka', 'pyspark', 'pandas', 'numpy', 'plotly', 'seaborn', 'matplotlib', 'excel', 'looker', 'tableau']</t>
  </si>
  <si>
    <t>Core Processor Application Dev – Enterprise Data &amp; Analytics Senior Data Engineer</t>
  </si>
  <si>
    <t>Rancho San Diego, CA</t>
  </si>
  <si>
    <t>Mission Fed</t>
  </si>
  <si>
    <t>['sql', 'python', 'sql server', 'azure', 'databricks', 'spark', 'power bi', 'ssis', 'ssrs']</t>
  </si>
  <si>
    <t>Two Harbors Investment Corp.</t>
  </si>
  <si>
    <t>['sql', 'sql server', 'azure', 'ssis', 'ssrs']</t>
  </si>
  <si>
    <t>Data and Information Management Sr Analyst – C10</t>
  </si>
  <si>
    <t>['sas', 'sas', 'sql', 'excel', 'powerpoint']</t>
  </si>
  <si>
    <t>Exploitation Specialist – Data Scientist Job#470</t>
  </si>
  <si>
    <t>Senior Data Engineer (dbt Core &amp; Azure)</t>
  </si>
  <si>
    <t>Maltem Australia</t>
  </si>
  <si>
    <t>Product Data Analyst (Colombia)</t>
  </si>
  <si>
    <t>ProActuary</t>
  </si>
  <si>
    <t>Machine Learning - Data Scientist</t>
  </si>
  <si>
    <t>Jobcase</t>
  </si>
  <si>
    <t>['python', 'azure', 'databricks', 'git']</t>
  </si>
  <si>
    <t>Senior Data Engineer with Python</t>
  </si>
  <si>
    <t>Boquerón, Puerto Rico</t>
  </si>
  <si>
    <t>Bilingual Finance Data Analyst - Analytics and Reporting</t>
  </si>
  <si>
    <t>['azure', 'power bi', 'excel', 'sharepoint']</t>
  </si>
  <si>
    <t>Every Cure</t>
  </si>
  <si>
    <t>['python', 'neo4j', 'scikit-learn', 'pytorch']</t>
  </si>
  <si>
    <t>Horizon Media Inc.</t>
  </si>
  <si>
    <t>Computational Biology Data Scientist</t>
  </si>
  <si>
    <t>Data Engineer, Speed Products, Science and Analytics</t>
  </si>
  <si>
    <t>['sql', 'python', 'scala', 'redshift', 'aws', 'hadoop', 'spark', 'ssis']</t>
  </si>
  <si>
    <t>England, United Kingdom</t>
  </si>
  <si>
    <t>Lukos</t>
  </si>
  <si>
    <t>['tableau', 'excel', 'word', 'powerpoint', 'outlook']</t>
  </si>
  <si>
    <t>Social Impact Data Analyst</t>
  </si>
  <si>
    <t>Cardea Services</t>
  </si>
  <si>
    <t>['r', 'spss', 'tableau']</t>
  </si>
  <si>
    <t>Gracelight Community Health</t>
  </si>
  <si>
    <t>Vellore, Tamil Nadu, India</t>
  </si>
  <si>
    <t>BeBee India Meet Opportunities</t>
  </si>
  <si>
    <t>Senior Data Analyst (Navy)</t>
  </si>
  <si>
    <t>Vosper Thornycroft Group</t>
  </si>
  <si>
    <t>['powerpoint', 'word', 'excel', 'tableau']</t>
  </si>
  <si>
    <t>Jr. Data Analyst (3.1)</t>
  </si>
  <si>
    <t>['express', 'excel', 'power bi', 'sharepoint', 'word', 'powerpoint', 'outlook']</t>
  </si>
  <si>
    <t>Senior Data Analyst - Manufacturing Systems Integration</t>
  </si>
  <si>
    <t>Staff Software Engineer, Security</t>
  </si>
  <si>
    <t>['golang', 'swift', 'python']</t>
  </si>
  <si>
    <t>Data Analyst – Segadores de Vida Church</t>
  </si>
  <si>
    <t>Southwest Ranches, FL</t>
  </si>
  <si>
    <t>Segadores de Vida</t>
  </si>
  <si>
    <t>['sql', 'excel', 'sheets', 'power bi', 'tableau']</t>
  </si>
  <si>
    <t>Data Analyst with React Web Development</t>
  </si>
  <si>
    <t>ABCR</t>
  </si>
  <si>
    <t>['python', 'sql', 'aws', 'azure', 'react', 'pandas', 'numpy', 'matplotlib', 'plotly', 'scikit-learn', 'tensorflow', 'git']</t>
  </si>
  <si>
    <t>['python', 'sql', 'pandas', 'tableau', 'excel']</t>
  </si>
  <si>
    <t>Data Engineer- MS Dynamics</t>
  </si>
  <si>
    <t>['go', 'sql', 'cassandra', 'aws', 'azure', 'hadoop']</t>
  </si>
  <si>
    <t>Madison, NJ</t>
  </si>
  <si>
    <t>SF Staffing Solutions</t>
  </si>
  <si>
    <t>Senior Health Informatics Data Analyst</t>
  </si>
  <si>
    <t>['sql', 'python', 'c#', 'java', 'aws', 'redshift', 'databricks', 'snowflake', 'pyspark', 'airflow', 'flow', 'git']</t>
  </si>
  <si>
    <t>Woodridge, IL</t>
  </si>
  <si>
    <t>Agile Defense</t>
  </si>
  <si>
    <t>Founding LLM &amp; Data Engineer</t>
  </si>
  <si>
    <t>Theus</t>
  </si>
  <si>
    <t>['sql', 'python', 'javascript', 'neo4j', 'aws', 'react', 'docker', 'flow']</t>
  </si>
  <si>
    <t>Senior Business Insights Data Analyst</t>
  </si>
  <si>
    <t>['sql', 'python', 'databricks', 'pyspark', 'looker', 'tableau', 'cognos', 'qlik']</t>
  </si>
  <si>
    <t>Scientist III, Data Sciences</t>
  </si>
  <si>
    <t>['sql', 'python', 'sql server', 'mysql', 'postgresql', 'oracle', 'aws', 'redshift', 'databricks', 'kafka', 'spark', 'hadoop', 'pyspark', 'power bi', 'tableau', 'git', 'jenkins', 'bitbucket', 'github', 'terraform', 'jira', 'confluence']</t>
  </si>
  <si>
    <t>LinkedIn Nigeria</t>
  </si>
  <si>
    <t>Welltech</t>
  </si>
  <si>
    <t>['python', 'sql', 'postgresql', 'mysql', 'aws', 'redshift', 'snowflake', 'pyspark', 'gitlab']</t>
  </si>
  <si>
    <t>MS Companies</t>
  </si>
  <si>
    <t>Medline Industries</t>
  </si>
  <si>
    <t>VP1, Data Analytics &amp; Insights Specialist</t>
  </si>
  <si>
    <t>UOB</t>
  </si>
  <si>
    <t>['r', 'python', 'pandas', 'keras', 'tensorflow']</t>
  </si>
  <si>
    <t>Lead Data Scientist / Applied Statistician</t>
  </si>
  <si>
    <t>LaunchDarkly</t>
  </si>
  <si>
    <t>['golang', 'scala', 'go']</t>
  </si>
  <si>
    <t>Principal, Data Scientist | Search Team | Sunnyvale</t>
  </si>
  <si>
    <t>['python', 'java', 'scala', 'r', 'spark', 'tensorflow', 'flow']</t>
  </si>
  <si>
    <t>Gresham, OR</t>
  </si>
  <si>
    <t>Mid Data Analyst (3.1.17 Lead)</t>
  </si>
  <si>
    <t>Staff Data Analyst - Retention</t>
  </si>
  <si>
    <t>['sql', 'python', 'r', 'looker', 'tableau', 'power bi']</t>
  </si>
  <si>
    <t>Senior Engineer, Back-End</t>
  </si>
  <si>
    <t>['python', 'bash', 'sql', 'javascript', 'go', 'dynamodb', 'mysql', 'postgresql', 'redis', 'aws', 'aurora', 'redshift', 'bigquery', 'docker', 'kubernetes']</t>
  </si>
  <si>
    <t>Forest Hill, TX</t>
  </si>
  <si>
    <t>Reeder Distributors, Inc.</t>
  </si>
  <si>
    <t>['sql', 'python', 'powershell', 'power bi', 'excel', 'qlik', 'tableau', 'monday.com']</t>
  </si>
  <si>
    <t>Portland, CO</t>
  </si>
  <si>
    <t>Sr Data Engineer-Xumo - Now Hiring</t>
  </si>
  <si>
    <t>Portola Hills, CA</t>
  </si>
  <si>
    <t>Senior Data Engineer with AWS Expertise</t>
  </si>
  <si>
    <t>firstPRO 360</t>
  </si>
  <si>
    <t>Manager Data Scientist</t>
  </si>
  <si>
    <t>Jobg8</t>
  </si>
  <si>
    <t>['python', 'sql', 'aws', 'pytorch', 'hugging face', 'spark']</t>
  </si>
  <si>
    <t>Castlewood, CO</t>
  </si>
  <si>
    <t>Sambasafety</t>
  </si>
  <si>
    <t>['aws', 'snowflake', 'azure', 'airflow', 'gdpr', 'word', 'power bi', 'tableau']</t>
  </si>
  <si>
    <t>['sql', 'python', 'go', 'scikit-learn', 'tensorflow', 'excel', 'sheets']</t>
  </si>
  <si>
    <t>Big Data Engineer - Strong AWS/Python Exp</t>
  </si>
  <si>
    <t>SoftPathTechnologies</t>
  </si>
  <si>
    <t>['python', 'sql', 'nosql', 'postgresql', 'dynamodb', 'aws', 'redshift', 'spark', 'pyspark', 'pandas', 'numpy', 'tableau']</t>
  </si>
  <si>
    <t>Healthcare Financial Data Analyst</t>
  </si>
  <si>
    <t>Cloud FinOps Analyst with AWS</t>
  </si>
  <si>
    <t>['aws', 'oracle']</t>
  </si>
  <si>
    <t>['sql', 'python', 'redshift', 'snowflake', 'pyspark', 'tableau', 'looker', 'power bi']</t>
  </si>
  <si>
    <t>Director, Quantitative Analytics and Data Science</t>
  </si>
  <si>
    <t>['python', 'r', 'go', 'spss']</t>
  </si>
  <si>
    <t>Programming Analyst</t>
  </si>
  <si>
    <t>Pride Health</t>
  </si>
  <si>
    <t>['sql', 'vba', 'oracle', 'sap', 'excel']</t>
  </si>
  <si>
    <t>Sr. Data Scientist, Advanced Diagnostics</t>
  </si>
  <si>
    <t>['sql', 'python', 'azure', 'snowflake', 'aws', 'jupyter']</t>
  </si>
  <si>
    <t>Sr. Data Engineer (SQL, Python, Snowflake)</t>
  </si>
  <si>
    <t>Sol IT Solutions Inc</t>
  </si>
  <si>
    <t>['python', 'sql', 'scala', 'snowflake', 'spark', 'airflow']</t>
  </si>
  <si>
    <t>Data Scientist – MID Job#480</t>
  </si>
  <si>
    <t>['python', 'sql', 'r', 'sas', 'sas', 'aws', 'tensorflow', 'git']</t>
  </si>
  <si>
    <t>LinkedIn Malta</t>
  </si>
  <si>
    <t>SQL Server Lead / Azure Cloud / Big Data Engineer</t>
  </si>
  <si>
    <t>['sql', 'python', 'perl', 'shell', 'sql server', 'postgresql', 'mysql', 'oracle', 'azure', 'snowflake', 'databricks', 'spark', 'pyspark', 'hadoop', 'kafka', 'ssis', 'power bi', 'flow']</t>
  </si>
  <si>
    <t>Data Analyst II - Workforce Analytics</t>
  </si>
  <si>
    <t>Salary.com</t>
  </si>
  <si>
    <t>Cox</t>
  </si>
  <si>
    <t>Analytics Engineer Staff</t>
  </si>
  <si>
    <t>['sql', 'python', 'java', 'javascript', 'azure', 'gcp', 'aws', 'databricks', 'tableau', 'power bi', 'jira']</t>
  </si>
  <si>
    <t>Wealthfront Corporation</t>
  </si>
  <si>
    <t>Sr Manager, Data Engineering</t>
  </si>
  <si>
    <t>['sql', 'python', 'postgresql', 'snowflake', 'aurora', 'aws', 'airflow', 'docker', 'gitlab', 'kubernetes']</t>
  </si>
  <si>
    <t>Application Portfolio Data Analyst</t>
  </si>
  <si>
    <t>RTX</t>
  </si>
  <si>
    <t>['excel', 'power bi', 'tableau', 'flow']</t>
  </si>
  <si>
    <t>Investment Data Scientist</t>
  </si>
  <si>
    <t>Avature</t>
  </si>
  <si>
    <t>['swift', 'python', 'sql', 'aws', 'git']</t>
  </si>
  <si>
    <t>Microsoft WFH Hiring For Data Scientist | Apply Now</t>
  </si>
  <si>
    <t>Pathways for Children, Inc.</t>
  </si>
  <si>
    <t>Walmart - Placements Joy</t>
  </si>
  <si>
    <t>Imagry | Autonomous Driving</t>
  </si>
  <si>
    <t>['python', 'c++', 'pytorch', 'linux', 'git']</t>
  </si>
  <si>
    <t>Future Technology / Advanced Technical Solutions (FT/ATS) Lead</t>
  </si>
  <si>
    <t>Pacific, WA</t>
  </si>
  <si>
    <t>Senior Data Analyst. Job in Santa Monica LilyLifestyle Jobs</t>
  </si>
  <si>
    <t>LilyLifestyle Jobs</t>
  </si>
  <si>
    <t>Engineer, Data Engineering</t>
  </si>
  <si>
    <t>Anywhere Real Estate Ops</t>
  </si>
  <si>
    <t>['golang', 'mongodb', 'mongodb', 'mysql', 'oracle', 'aws', 'jenkins', 'gitlab', 'bitbucket']</t>
  </si>
  <si>
    <t>Director – Data Engineering &amp; Integration</t>
  </si>
  <si>
    <t>Senior Data Analyst with Tableau Experience</t>
  </si>
  <si>
    <t>Access Search, Inc.</t>
  </si>
  <si>
    <t>Director Data Science AI and Data Engineering</t>
  </si>
  <si>
    <t>Freemind solutions</t>
  </si>
  <si>
    <t>['azure', 'aws', 'tensorflow', 'pytorch', 'spark', 'hadoop', 'kafka', 'tableau', 'power bi']</t>
  </si>
  <si>
    <t>Datbricks Data Engineer - (Hybrid onsite W2 only)</t>
  </si>
  <si>
    <t>['sql', 'databricks', 'aws', 'hadoop', 'unity']</t>
  </si>
  <si>
    <t>Tableau with Data analyst</t>
  </si>
  <si>
    <t>['sql', 'python', 'r', 'tableau', 'powerpoint', 'excel', 'spss']</t>
  </si>
  <si>
    <t>SAP HR Data Analyst</t>
  </si>
  <si>
    <t>Staff Clinical Data Engineers</t>
  </si>
  <si>
    <t>FreshDirect</t>
  </si>
  <si>
    <t>['sql', 'sas', 'sas', 'python', 'bigquery', 'excel', 'tableau', 'power bi', 'looker', 'powerpoint']</t>
  </si>
  <si>
    <t>['sql', 'python', 'r', 'sas', 'sas', 'azure', 'databricks', 'spark', 'excel', 'tableau', 'power bi', 'qlik', 'jira']</t>
  </si>
  <si>
    <t>Business Intelligence Consultant</t>
  </si>
  <si>
    <t>Lafayette Group</t>
  </si>
  <si>
    <t>Lead Data Scientist | Rapid Growth D2C Health &amp; Wellness | Post Series C</t>
  </si>
  <si>
    <t>Harmonic Finance Inc ™ | Certified B Corp</t>
  </si>
  <si>
    <t>['c', 'sql', 'python', 'tableau', 'power bi']</t>
  </si>
  <si>
    <t>['sql', 'snowflake', 'qlik', 'tableau', 'microstrategy', 'looker']</t>
  </si>
  <si>
    <t>['python', 'java', 'c', 'c++', 'r', 'sas', 'sas', 'julia', 'matlab']</t>
  </si>
  <si>
    <t>bioinformatics data scientist</t>
  </si>
  <si>
    <t>Juno Genetics</t>
  </si>
  <si>
    <t>['r', 'python', 'sql', 'go', 'aws', 'linux']</t>
  </si>
  <si>
    <t>Raiser’s Edge Database Administrator</t>
  </si>
  <si>
    <t>Sisters of Mary World Villages for Children</t>
  </si>
  <si>
    <t>Sr. Data Analyst / Manager</t>
  </si>
  <si>
    <t>STAFFWORXS</t>
  </si>
  <si>
    <t>['sql', 'python', 'aws', 'databricks', 'tableau']</t>
  </si>
  <si>
    <t>Marketing Analyst, Data Science, US Retail Markets Distribution</t>
  </si>
  <si>
    <t>['sas', 'sas', 'sql', 'jira', 'confluence']</t>
  </si>
  <si>
    <t>Data Mapping Validation Analyst</t>
  </si>
  <si>
    <t>Barrington, IL</t>
  </si>
  <si>
    <t>Ortho Molecular Products</t>
  </si>
  <si>
    <t>['excel', 'word', 'powerpoint', 'outlook', 'sap']</t>
  </si>
  <si>
    <t>Senior Data Scientist, Search Community</t>
  </si>
  <si>
    <t>['sql', 'r', 'sas', 'sas', 'python', 'spss']</t>
  </si>
  <si>
    <t>Data Engineer (Clinical Decision Support Solutions)</t>
  </si>
  <si>
    <t>Azure Databricks Engineer</t>
  </si>
  <si>
    <t>['python', 'r', 'sql', 't-sql', 'sql server', 'azure', 'databricks', 'oracle', 'node', 'power bi', 'unity']</t>
  </si>
  <si>
    <t>SIHQ Digital Data Analyst Specialist 4</t>
  </si>
  <si>
    <t>Samudera Indonesia</t>
  </si>
  <si>
    <t>Business Intelligence Developer (PowerBI &amp; DB2)</t>
  </si>
  <si>
    <t>PSR Associates, Inc.</t>
  </si>
  <si>
    <t>['t-sql', 'sql', 'db2', 'oracle', 'power bi', 'excel']</t>
  </si>
  <si>
    <t>Business Intelligence - Data Analyst II</t>
  </si>
  <si>
    <t>HealthCare Partners, New York</t>
  </si>
  <si>
    <t>['sql', 'python', 'vba', 'ssrs', 'power bi']</t>
  </si>
  <si>
    <t>Jetro / Restaurant Depot</t>
  </si>
  <si>
    <t>Technical Data Analyst – Entry Level Full-Time Positions</t>
  </si>
  <si>
    <t>Cummins Inc.</t>
  </si>
  <si>
    <t>['python', 'r', 'azure', 'databricks', 'ssis', 'power bi', 'excel', 'outlook', 'powerpoint']</t>
  </si>
  <si>
    <t>Senior ETL Developer ( Only W2)</t>
  </si>
  <si>
    <t>Data Analyst SAP HR/SAP ERP</t>
  </si>
  <si>
    <t>Senior AWS Database Engineer</t>
  </si>
  <si>
    <t>T-Rex Solutions</t>
  </si>
  <si>
    <t>['sql', 'python', 'shell', 'bash', 'sql server', 'postgresql', 'mysql', 'aws', 'oracle', 'aurora', 'redshift']</t>
  </si>
  <si>
    <t>Business Data Analyst I, II, III</t>
  </si>
  <si>
    <t>BCS Allegient</t>
  </si>
  <si>
    <t>Senior Analytic Consultant - SAS Reporting</t>
  </si>
  <si>
    <t>['sas', 'sas', 'python', 'sql', 'sql server', 'unix', 'tableau']</t>
  </si>
  <si>
    <t>Postdoctoral Fellow: Merger of High-Throughput Experimentation, Unnatural Peptide Synthesis and Data Science (Onsite)</t>
  </si>
  <si>
    <t>MSD</t>
  </si>
  <si>
    <t>Mainframe Database Administrator</t>
  </si>
  <si>
    <t>['sql', 'shell', 'db2', 'mysql', 'postgresql', 'sql server', 'oracle', 'linux', 'unix']</t>
  </si>
  <si>
    <t>New Hudson, MI</t>
  </si>
  <si>
    <t>Oshkosh Corporation</t>
  </si>
  <si>
    <t>['sql', 'c', 'aws', 'databricks', 'azure', 'spark', 'excel']</t>
  </si>
  <si>
    <t>Director of Product, AI, Machine Learning &amp; Data Engineering</t>
  </si>
  <si>
    <t>['databricks', 'gdpr']</t>
  </si>
  <si>
    <t>Data Analyst, Research Office</t>
  </si>
  <si>
    <t>LinkedIn Hong Kong</t>
  </si>
  <si>
    <t>Hong Kong Baptist University</t>
  </si>
  <si>
    <t>Data Engineer, Network Product Development – Optics</t>
  </si>
  <si>
    <t>['python', 'sql', 'aws', 'redshift', 'hadoop', 'spark']</t>
  </si>
  <si>
    <t>Business Intelligence Analyst, Benefits &amp; Protection</t>
  </si>
  <si>
    <t>['sql', 'db2', 'aws', 'snowflake', 'oracle', 'tableau', 'power bi']</t>
  </si>
  <si>
    <t>Sr Certified Oncology Data Analyst - PRN</t>
  </si>
  <si>
    <t>MEDSTAR HEALTH</t>
  </si>
  <si>
    <t>Built In NYC</t>
  </si>
  <si>
    <t>Fanatics, Inc</t>
  </si>
  <si>
    <t>Data Analyst - Gainesville, FL</t>
  </si>
  <si>
    <t>Doodie Calls, Inc.</t>
  </si>
  <si>
    <t>['sql', 'python', 'snowflake', 'excel', 'tableau', 'power bi']</t>
  </si>
  <si>
    <t>Data Scientist – Leading Quant Hedge Fund</t>
  </si>
  <si>
    <t>Edward Daniels Group</t>
  </si>
  <si>
    <t>['r', 'python', 'sas', 'sas', 'sql', 'matlab']</t>
  </si>
  <si>
    <t>Corporate Vice President, Lead Actuarial Data Engineer/Architect - Remote</t>
  </si>
  <si>
    <t>['python', 'aws', 'redshift', 'docker']</t>
  </si>
  <si>
    <t>Navistar - International</t>
  </si>
  <si>
    <t>Navistar, Inc.</t>
  </si>
  <si>
    <t>Sr. Data Scientist - Advanced Diagnostics</t>
  </si>
  <si>
    <t>Urbana, IL (+2 others)</t>
  </si>
  <si>
    <t>['c', 'sql', 'databricks', 'airflow']</t>
  </si>
  <si>
    <t>Capital One | Lead Data Engineer (Python/Scala, Spark, AWS)</t>
  </si>
  <si>
    <t>['scala', 'python', 'java', 'nosql', 'sql', 'mongo', 'shell', 'dynamodb', 'mysql', 'cassandra', 'aws', 'redshift', 'snowflake', 'azure', 'spark', 'airflow', 'hadoop', 'kafka', 'linux', 'windows', 'unix']</t>
  </si>
  <si>
    <t>Data Scientist, Innovation Pathways, FaBA</t>
  </si>
  <si>
    <t>Academic Gates</t>
  </si>
  <si>
    <t>University of Queensland</t>
  </si>
  <si>
    <t>['r', 'python', 'plotly']</t>
  </si>
  <si>
    <t>JP Morgan Chase</t>
  </si>
  <si>
    <t>Google Analytics / Data Analysis Expert</t>
  </si>
  <si>
    <t>['firebase', 'firebase', 'bigquery', 'word']</t>
  </si>
  <si>
    <t>CPQ ETL Data Engineer</t>
  </si>
  <si>
    <t>Tech Lead Data Engineer (Multiple Positions)</t>
  </si>
  <si>
    <t>['sql', 'c#', 'shell', 'spark', 'hadoop', 'git', 'jira']</t>
  </si>
  <si>
    <t>Data Scientist (Multiple Positions)</t>
  </si>
  <si>
    <t>Senior Quantitative Researcher / Developer</t>
  </si>
  <si>
    <t>PIMCO</t>
  </si>
  <si>
    <t>Lead Analyst, Sales Analytics</t>
  </si>
  <si>
    <t>Normal, IL</t>
  </si>
  <si>
    <t>['python', 'r', 'java', 'sql', 'aws', 'databricks', 'tableau']</t>
  </si>
  <si>
    <t>All-Source Intelligence Analyst, Senior</t>
  </si>
  <si>
    <t>The Henry M. Jackson Foundation for the Advancement of Military Medicine</t>
  </si>
  <si>
    <t>['r', 'python', 'c', 'spring', 'linux']</t>
  </si>
  <si>
    <t>Customer Segmentation Data Scientist, Trade-In Team</t>
  </si>
  <si>
    <t>Bidding Specialist for Frontend, Backend, and Data Engineering Projects</t>
  </si>
  <si>
    <t>Credit Strategy Data Scientist</t>
  </si>
  <si>
    <t>BILL</t>
  </si>
  <si>
    <t>Analyst, Program Analytics</t>
  </si>
  <si>
    <t>744 - Fullstack Software Engineer</t>
  </si>
  <si>
    <t>['typescript', 'kotlin', 'java', 'golang', 'css', 'vue.js', 'node.js', 'nuxt.js']</t>
  </si>
  <si>
    <t>Application Analyst</t>
  </si>
  <si>
    <t>['sql', 'powershell', 'java', 'javascript', 'html', 'cobol', 'c++', 'c#', 'objective-c', 'sql server', 'oracle', 'express', 'jquery', 'unix', 'windows', 'linux']</t>
  </si>
  <si>
    <t>Data Analytics Sales Specialist III, Google Cloud</t>
  </si>
  <si>
    <t>Data Scientist, Research, Storage Analytics</t>
  </si>
  <si>
    <t>['sql', 'r', 'sas', 'sas', 'python', 'express', 'spss']</t>
  </si>
  <si>
    <t>['java', 'javascript', 'aws', 'azure', 'vue.js']</t>
  </si>
  <si>
    <t>Lockbourne, OH</t>
  </si>
  <si>
    <t>Senior Manager – Cost and Data Analytics- HP Solutions Business</t>
  </si>
  <si>
    <t>['excel', 'planner']</t>
  </si>
  <si>
    <t>SQL Data Analyst - Data Wrangling &amp; Tableau (W2, Hybrid)</t>
  </si>
  <si>
    <t>Data Analyst (Junior) {ONLY W2}</t>
  </si>
  <si>
    <t>JPS Tech Solutions llc</t>
  </si>
  <si>
    <t>['excel', 'word', 'atlassian', 'jira']</t>
  </si>
  <si>
    <t>Quality Assurance Engineer</t>
  </si>
  <si>
    <t>['sql', 'selenium']</t>
  </si>
  <si>
    <t>Cyber Collaborative Reporting &amp; Coordination Support</t>
  </si>
  <si>
    <t>Full Time Assistance Data Analyst</t>
  </si>
  <si>
    <t>Benda Infotech</t>
  </si>
  <si>
    <t>Data Engineering &amp; Operations Specialists</t>
  </si>
  <si>
    <t>['sql', 'python', 'powershell', 'snowflake', 'aws', 'azure', 'qlik']</t>
  </si>
  <si>
    <t>DLP (Data loss) Specialist</t>
  </si>
  <si>
    <t>ALOIS Solutions</t>
  </si>
  <si>
    <t>['java', 'javascript', 'python', 'swift', 'plotly']</t>
  </si>
  <si>
    <t>Senior Business System Analyst (with PowerBI and Mortgage Experience)</t>
  </si>
  <si>
    <t>['sql', 't-sql', 'power bi', 'excel', 'word', 'powerpoint', 'visio', 'jira']</t>
  </si>
  <si>
    <t>Geospatial Data Curation and Data Enrichment Service Offering Lead - 1898 &amp; Co.</t>
  </si>
  <si>
    <t>1898 &amp; Co.</t>
  </si>
  <si>
    <t>Data Engineer (057-24)</t>
  </si>
  <si>
    <t>Anglicotech, LLC</t>
  </si>
  <si>
    <t>Banking Domain Data Quality Analyst/Lead - LoanIQ EDMO</t>
  </si>
  <si>
    <t>Shulman Fleming &amp; Partners</t>
  </si>
  <si>
    <t>['sql', 'python', 'power bi', 'jira']</t>
  </si>
  <si>
    <t>Data Engineer/Scientist Lead</t>
  </si>
  <si>
    <t>['sql', 'elasticsearch', 'aws', 'spark', 'kafka', 'kubernetes']</t>
  </si>
  <si>
    <t>Business Data Analyst III</t>
  </si>
  <si>
    <t>Senior Data Analyst – Early Clinical Development (ECD)</t>
  </si>
  <si>
    <t>Software Guidance &amp; Assistance, Inc. (SGA, Inc.)</t>
  </si>
  <si>
    <t>['python', 'r', 'sql', 'sas', 'sas', 'excel', 'powerpoint']</t>
  </si>
  <si>
    <t>IT Health Data Analyst II</t>
  </si>
  <si>
    <t>Health Plan of San Mateo (HPSM)</t>
  </si>
  <si>
    <t>['sql', 'c#', 'sql server', 'azure', 'power bi']</t>
  </si>
  <si>
    <t>BI and Application Development Analyst</t>
  </si>
  <si>
    <t>California Credit Union</t>
  </si>
  <si>
    <t>Manager, Data Insights and Forensics</t>
  </si>
  <si>
    <t>Kroll</t>
  </si>
  <si>
    <t>['sql', 'aws', 'gcp', 'tableau']</t>
  </si>
  <si>
    <t>Director, Decision Science Analytics - Claims Analytics</t>
  </si>
  <si>
    <t>['sql', 'sas', 'sas', 'python', 'phoenix']</t>
  </si>
  <si>
    <t>Data Engineer, DCC Central InfraOps Analytics</t>
  </si>
  <si>
    <t>Senior Manager, Strategy and Analytics</t>
  </si>
  <si>
    <t>Macao</t>
  </si>
  <si>
    <t>Melco Resorts &amp; Entertainment</t>
  </si>
  <si>
    <t>['python', 'sas', 'sas', 'visual basic', 'excel']</t>
  </si>
  <si>
    <t>Analyst, Master Data</t>
  </si>
  <si>
    <t>The Campbell's Company</t>
  </si>
  <si>
    <t>['sql', 'python', 'r', 'hadoop', 'power bi', 'tableau', 'excel']</t>
  </si>
  <si>
    <t>Precision Technologies Corp</t>
  </si>
  <si>
    <t>Lead Data Scientist , Clinical AI ( NLP , LLM , GenAI , GCP ) - Remote</t>
  </si>
  <si>
    <t>['sql', 'vba', 'excel', 'qlik', 'tableau', 'power bi']</t>
  </si>
  <si>
    <t>Jobs Trabajo.org</t>
  </si>
  <si>
    <t>['sql', 'python', 'r', 'spark', 'excel', 'looker']</t>
  </si>
  <si>
    <t>Data Engineer to build ETL pipelines for Amazon, Shopify, etc.</t>
  </si>
  <si>
    <t>Bowhead</t>
  </si>
  <si>
    <t>['javascript', 'c#', 'sql', 'python', 'r', 'matlab', 'hadoop', 'spark', 'angular', 'kubernetes']</t>
  </si>
  <si>
    <t>PartsSource</t>
  </si>
  <si>
    <t>['python', 'r', 'scala', 'aws', 'azure', 'gcp', 'databricks', 'pytorch', 'tensorflow']</t>
  </si>
  <si>
    <t>Staff Data Engineer - Ads</t>
  </si>
  <si>
    <t>['python', 'sql', 'scala', 'r', 'spark', 'airflow', 'looker', 'tableau']</t>
  </si>
  <si>
    <t>Data Engineer III or IV</t>
  </si>
  <si>
    <t>Word on Fire</t>
  </si>
  <si>
    <t>['python', 'php', 'javascript', 'mysql', 'laravel', 'word', 'tableau', 'git']</t>
  </si>
  <si>
    <t>Data Quality Platform Engineer</t>
  </si>
  <si>
    <t>['sql', 'python', 'c', 'mysql', 'databricks', 'aws', 'airflow', 'kafka', 'unity']</t>
  </si>
  <si>
    <t>Technical SEO Data Analyst</t>
  </si>
  <si>
    <t>Consultant – Business Data Analyst</t>
  </si>
  <si>
    <t>Boyle Software, Inc.</t>
  </si>
  <si>
    <t>['sql', 'python', 'r', 'sas', 'sas', 'aws', 'azure', 'power bi', 'qlik']</t>
  </si>
  <si>
    <t>Senior Data Engineer (SAP S/4 HANA Data Migration and...</t>
  </si>
  <si>
    <t>Talent Connect</t>
  </si>
  <si>
    <t>AI  Engineer</t>
  </si>
  <si>
    <t>DATAECONOMY</t>
  </si>
  <si>
    <t>Information Data Systems Engineer III</t>
  </si>
  <si>
    <t>['word', 'excel', 'powerpoint', 'tableau', 'airtable', 'jira', 'confluence']</t>
  </si>
  <si>
    <t>['python', 'sql', 'c', 'elasticsearch', 'spark', 'kubernetes']</t>
  </si>
  <si>
    <t>Machine Learning Engineer, Trust &amp; Safety</t>
  </si>
  <si>
    <t>East Amherst, NY</t>
  </si>
  <si>
    <t>Sr ML and AI (Legacy)  - Chennai</t>
  </si>
  <si>
    <t>Photon</t>
  </si>
  <si>
    <t>['python', 'databricks', 'spark', 'pandas', 'numpy', 'pyspark', 'jupyter', 'scikit-learn', 'tensorflow', 'pytorch']</t>
  </si>
  <si>
    <t>Lead Operational Risk Officer - Risk Reporting &amp; Data Analysis</t>
  </si>
  <si>
    <t>Senior Data Engineer - Chennai/Banglore/Hyderabad/Trivandrum, India</t>
  </si>
  <si>
    <t>['python', 'snowflake', 'databricks', 'airflow', 'spark']</t>
  </si>
  <si>
    <t>Sr Associate Data Analysis</t>
  </si>
  <si>
    <t>Data Scientist/Analyst with Security Clearance</t>
  </si>
  <si>
    <t>ClearanceJobs</t>
  </si>
  <si>
    <t>['sql', 'python', 'r', 'hugging face', 'github']</t>
  </si>
  <si>
    <t>Knowledge Graph / Data Engineering - Manager</t>
  </si>
  <si>
    <t>['python', 'java', 'bigquery', 'azure', 'aws', 'tableau', 'flow']</t>
  </si>
  <si>
    <t>Invences</t>
  </si>
  <si>
    <t>['python', 'scala', 'redshift', 'databricks', 'pyspark', 'spark', 'flow']</t>
  </si>
  <si>
    <t>['sql', 'python', 'shell', 'nosql', 'snowflake', 'aws', 'phoenix', 'linux']</t>
  </si>
  <si>
    <t>Co-op Data Engineer-Reedsville, PA-2025</t>
  </si>
  <si>
    <t>['t-sql', 'python', 'sap']</t>
  </si>
  <si>
    <t>NTT Global Data Centers</t>
  </si>
  <si>
    <t>['sql', 'perl', 'bash', 'shell', 'python', 'cassandra', 'mysql', 'oracle', 'azure', 'hadoop', 'sap', 'excel']</t>
  </si>
  <si>
    <t>Associate Customer Support Engineer</t>
  </si>
  <si>
    <t>Vanuatu</t>
  </si>
  <si>
    <t>['c++', 'sql', 'github']</t>
  </si>
  <si>
    <t>Principal Bioinformatics Scientist - TCR/BCR Sequencing</t>
  </si>
  <si>
    <t>['python', 'sql', 'aws', 'azure', 'linux', 'kubernetes', 'docker']</t>
  </si>
  <si>
    <t>Hennepin County</t>
  </si>
  <si>
    <t>['t-sql', 'scala', 'python', 'sql', 'powershell', 'sql server', 'azure', 'databricks', 'spark', 'power bi', 'ssis', 'ssrs']</t>
  </si>
  <si>
    <t>CPI Selection</t>
  </si>
  <si>
    <t>Data Analyst - SCSTC N7 Support (Job ID: 3726)</t>
  </si>
  <si>
    <t>King George, VA</t>
  </si>
  <si>
    <t>SAS Analyst IV</t>
  </si>
  <si>
    <t>Computershare U.S.</t>
  </si>
  <si>
    <t>Fast Switch</t>
  </si>
  <si>
    <t>['sql', 'visio', 'excel', 'word', 'jira']</t>
  </si>
  <si>
    <t>People Analytics and Technology Lead</t>
  </si>
  <si>
    <t>Data Scientist (Entry to Mid Level Role)</t>
  </si>
  <si>
    <t>Snowflake Data Engineer || W2 Only || OPT will work</t>
  </si>
  <si>
    <t>['sql', 'snowflake', 'aws', 'azure', 'kafka']</t>
  </si>
  <si>
    <t>Urgent need for Azure Data Engineer with Databricks Expertise - Iselin NJ , 6th Avenue NY (100% Day 1 onsite)</t>
  </si>
  <si>
    <t>['sql', 'azure', 'databricks', 'pyspark', 'spark', 'unity', 'gitlab']</t>
  </si>
  <si>
    <t>Endeavor Health</t>
  </si>
  <si>
    <t>AWS Data Engineer, Senior</t>
  </si>
  <si>
    <t>AI Engineer (This position is not eligible for employment visa sponsorship)</t>
  </si>
  <si>
    <t>Volkswagen of America, Inc</t>
  </si>
  <si>
    <t>['python', 'c++', 'matlab', 'aws', 'tensorflow', 'opencv']</t>
  </si>
  <si>
    <t>Statistics Expert</t>
  </si>
  <si>
    <t>Outlier</t>
  </si>
  <si>
    <t>System Analyst with EDI</t>
  </si>
  <si>
    <t>0168 - Senior Transportation Market Data Analyst</t>
  </si>
  <si>
    <t>Electra.aero</t>
  </si>
  <si>
    <t>['python', 'sql', 'excel', 'gitlab']</t>
  </si>
  <si>
    <t>Principal Value Engineer - FinOps &amp; Spend Analytics</t>
  </si>
  <si>
    <t>Monitoring Signature Analyst</t>
  </si>
  <si>
    <t>['python', 'javascript', 'databricks', 'splunk']</t>
  </si>
  <si>
    <t>['python', 'sql', 'shell', 'mysql', 'snowflake', 'aws', 'oracle', 'airflow', 'linux', 'gitlab', 'docker']</t>
  </si>
  <si>
    <t>['r', 'sas', 'sas', 'python', 'sql', 'power bi', 'cognos', 'tableau', 'excel']</t>
  </si>
  <si>
    <t>Data Engineer/ Power BI Developer</t>
  </si>
  <si>
    <t>['sql', 'sql server', 'azure', 'power bi', 'ssrs', 'ssis', 'dax']</t>
  </si>
  <si>
    <t>C4P - Cloud Platform Software Engineering Leader (People Leader)</t>
  </si>
  <si>
    <t>['aws', 'kubernetes', 'gitlab', 'ansible', 'terraform']</t>
  </si>
  <si>
    <t>IN-Associate Cloud Data Engineer-- Data and Analytics Advisory Pan India</t>
  </si>
  <si>
    <t>['python', 'sql', 'c++', 'dynamodb', 'aws', 'azure', 'databricks', 'gcp', 'redshift', 'bigquery', 'pyspark', 'spark']</t>
  </si>
  <si>
    <t>IN-Senior Associate Azure Data Enginer Advisory Corporate Advisory Noida</t>
  </si>
  <si>
    <t>['scala', 'sql', 'python', 'sql server', 'postgresql', 'azure', 'databricks', 'aws', 'pyspark', 'hadoop']</t>
  </si>
  <si>
    <t>Senior Advanced Analytics Consultant</t>
  </si>
  <si>
    <t>Reseach Data Analyst Associate</t>
  </si>
  <si>
    <t>['word', 'excel', 'powerpoint', 'power bi', 'outlook', 'sharepoint']</t>
  </si>
  <si>
    <t>Reinsurance Group of America, Incorporated</t>
  </si>
  <si>
    <t>['javascript', 'sql', 'nosql', 'mongo', 'mysql', 'oracle', 'react', 'jquery', 'angular', 'excel', 'docker', 'ansible']</t>
  </si>
  <si>
    <t>Python Programmer (Remote)/ Data Analyst (Remote)</t>
  </si>
  <si>
    <t>Junior Data Scientist /BI Analyst/ Java Cloud programmer</t>
  </si>
  <si>
    <t>Sotheby's</t>
  </si>
  <si>
    <t>['sql', 'powerpoint', 'tableau', 'excel']</t>
  </si>
  <si>
    <t>Java backed programmer with Docker/ entry level Data scientist</t>
  </si>
  <si>
    <t>Centene</t>
  </si>
  <si>
    <t>Customer Data Analyst (US Remote)</t>
  </si>
  <si>
    <t>IntelePeer Career Site</t>
  </si>
  <si>
    <t>IntelePeer</t>
  </si>
  <si>
    <t>['sql', 'gdpr', 'excel', 'looker']</t>
  </si>
  <si>
    <t>SimilarWeb</t>
  </si>
  <si>
    <t>Junior Data Scientist /BI Analyst/ Machine learning/ Java Cloud programmer</t>
  </si>
  <si>
    <t>OPS Data Scientist</t>
  </si>
  <si>
    <t>['python', 'r', 'sql', 'php', 'java', 'javascript', 'sql server', 'mysql', 'linux']</t>
  </si>
  <si>
    <t>['sql', 'python', 'shell', 'r', 'javascript', 'aws', 'gcp', 'azure', 'pandas', 'numpy', 'scikit-learn', 'matplotlib', 'seaborn', 'spark', 'hadoop', 'git', 'docker', 'kubernetes', 'jenkins', 'gitlab']</t>
  </si>
  <si>
    <t>Data scientist &amp; Strong SQL</t>
  </si>
  <si>
    <t>BuzzClan Career Portal</t>
  </si>
  <si>
    <t>['sql', 'python', 'c', 'bigquery', 'looker']</t>
  </si>
  <si>
    <t>Five Star Food Service - HQ</t>
  </si>
  <si>
    <t>Data Scientist - Statistician - Hybrid</t>
  </si>
  <si>
    <t>['python', 'r', 'sql', 'db2', 'sql server']</t>
  </si>
  <si>
    <t>Data Analyst - (Tableau, ECommerce)</t>
  </si>
  <si>
    <t>Consultant, Analytics</t>
  </si>
  <si>
    <t>NFP, an Aon company</t>
  </si>
  <si>
    <t>Senior Data Engineer - Data Science</t>
  </si>
  <si>
    <t>['r', 'python', 'java', 'scala', 'php', 'javascript', 'c', 'spark', 'unix', 'tableau', 'git']</t>
  </si>
  <si>
    <t>JHU Applied Physics Laboratory</t>
  </si>
  <si>
    <t>Sr. Business Analyst, US Prime</t>
  </si>
  <si>
    <t>Manager, Data Analytics - Insight Support, Walmart Connect</t>
  </si>
  <si>
    <t>['sql', 'dax', 'excel', 'power bi', 'tableau']</t>
  </si>
  <si>
    <t>SAP Data Migration Analyst</t>
  </si>
  <si>
    <t>['c', 'sap', 'excel']</t>
  </si>
  <si>
    <t>SaT-DNA-Data Science- Gen AI Manager</t>
  </si>
  <si>
    <t>['python', 'go', 'azure']</t>
  </si>
  <si>
    <t>['python', 'aws', 'azure', 'flow']</t>
  </si>
  <si>
    <t>GIS Scripting / Programming Specialist</t>
  </si>
  <si>
    <t>['python', 'sql', 'java', 'javascript', 'css', 'sql server', 'oracle', 'azure', 'aws', 'git']</t>
  </si>
  <si>
    <t>Junior Level Business/Data Analyst</t>
  </si>
  <si>
    <t>Reporting and Analytics Analyst- Federal Health</t>
  </si>
  <si>
    <t>Responsive Search Inc.</t>
  </si>
  <si>
    <t>['databricks', 'snowflake', 'qlik', 'flow']</t>
  </si>
  <si>
    <t>['sql', 'bash', 'shell']</t>
  </si>
  <si>
    <t>Senior Director, Data Strategy</t>
  </si>
  <si>
    <t>['aws', 'gdpr', 'tableau']</t>
  </si>
  <si>
    <t>Global Legal Services Solution Analyst</t>
  </si>
  <si>
    <t>Alajuela Province, Costa Rica</t>
  </si>
  <si>
    <t>BI Developer / Data Engineer</t>
  </si>
  <si>
    <t>Hyva</t>
  </si>
  <si>
    <t>['sql', 'azure', 'aws', 'databricks', 'power bi', 'ssis']</t>
  </si>
  <si>
    <t>Careem</t>
  </si>
  <si>
    <t>CU0073 St. Cloud State University</t>
  </si>
  <si>
    <t>AI/ML Engineer/Data Scientist</t>
  </si>
  <si>
    <t>['python', 'aws', 'azure', 'gcp', 'pandas', 'numpy', 'matplotlib', 'seaborn', 'tensorflow', 'pytorch', 'scikit-learn', 'tableau', 'flow']</t>
  </si>
  <si>
    <t>Senior Healthcare Data Engineer with Snowflake &amp; Looker Expertise</t>
  </si>
  <si>
    <t>['snowflake', 'looker']</t>
  </si>
  <si>
    <t>Staff Engineer</t>
  </si>
  <si>
    <t>Somalia</t>
  </si>
  <si>
    <t>Andela</t>
  </si>
  <si>
    <t>NASI - Quality Data Analyst</t>
  </si>
  <si>
    <t>Pennsauken Township, NJ</t>
  </si>
  <si>
    <t>Subaru of America</t>
  </si>
  <si>
    <t>['oracle', 'excel', 'powerpoint', 'tableau', 'qlik']</t>
  </si>
  <si>
    <t>Lead Data Engineer, Palantir Foundry (Contractor) – US – Digital</t>
  </si>
  <si>
    <t>Omnicom Precision Marketing Group</t>
  </si>
  <si>
    <t>Engineer II – Business Intelligence Developer</t>
  </si>
  <si>
    <t>['python', 'c#', 'sql', 'nosql', 'java', 'c++', 'powershell', 'azure', 'aws', 'gcp', 'windows', 'power bi', 'tableau', 'dax', 'excel', 'docker', 'kubernetes']</t>
  </si>
  <si>
    <t>Data Engineer | Remote</t>
  </si>
  <si>
    <t>OnTrac</t>
  </si>
  <si>
    <t>['sql', 'python', 'sql server', 'postgresql', 'bigquery', 'pandas', 'pyspark', 'numpy', 'excel']</t>
  </si>
  <si>
    <t>Business Intelligence (Advanced Analytics Developer)</t>
  </si>
  <si>
    <t>Data Engineer II (AWS, Databricks, Snowflake)</t>
  </si>
  <si>
    <t>['sql', 'python', 'sql server', 'aws', 'databricks', 'snowflake', 'pyspark', 'terraform']</t>
  </si>
  <si>
    <t>Warren, MI</t>
  </si>
  <si>
    <t>['scala', 'python', 'sql', 'sql server', 'postgresql', 'azure', 'databricks', 'spark', 'angular', 'ssis']</t>
  </si>
  <si>
    <t>Data Engineer (only W2 candidates)</t>
  </si>
  <si>
    <t>Kyyba Inc</t>
  </si>
  <si>
    <t>Walden University</t>
  </si>
  <si>
    <t>['sql', 'sql server', 'oracle', 'power bi', 'excel', 'cognos', 'powerpoint', 'word']</t>
  </si>
  <si>
    <t>TransGlobal</t>
  </si>
  <si>
    <t>['sql', 'sas', 'sas', 'python', 'go', 'sql server', 'mysql', 'azure', 'linux']</t>
  </si>
  <si>
    <t>UST Global</t>
  </si>
  <si>
    <t>['go', 'databricks', 'kafka', 'sap', 'power bi', 'tableau']</t>
  </si>
  <si>
    <t>['sql', 'powerpoint', 'excel', 'visio', 'jira', 'confluence']</t>
  </si>
  <si>
    <t>Kentucky</t>
  </si>
  <si>
    <t>iptiQ by Swiss Re</t>
  </si>
  <si>
    <t>Analytic Innovation Project Lead</t>
  </si>
  <si>
    <t>MITRE</t>
  </si>
  <si>
    <t>Spectrum Health Systems, Inc.</t>
  </si>
  <si>
    <t>Data Analyst I Healthcare Analytics</t>
  </si>
  <si>
    <t>Senior Sales &amp; Marketing Data Analyst</t>
  </si>
  <si>
    <t>Homesteaders Life Company</t>
  </si>
  <si>
    <t>Manager, Data Platform Engineering</t>
  </si>
  <si>
    <t>['c#', 'sql', 'sql server', 'snowflake', 'github']</t>
  </si>
  <si>
    <t>Senior Associate, Data Engineer</t>
  </si>
  <si>
    <t>Bayview Asset Management, LLC</t>
  </si>
  <si>
    <t>['sql', 'python', 'powershell', 'azure', 'snowflake', 'spark', 'power bi', 'flow']</t>
  </si>
  <si>
    <t>Millersville, MD</t>
  </si>
  <si>
    <t>The Coordinating Center</t>
  </si>
  <si>
    <t>Learning Analyst/Consultant</t>
  </si>
  <si>
    <t>Talcott Financial Group</t>
  </si>
  <si>
    <t>['go', 'sharepoint']</t>
  </si>
  <si>
    <t>Data Engineer, Amazon Stores Customer Service</t>
  </si>
  <si>
    <t>Amazon.com Services LLC - A57</t>
  </si>
  <si>
    <t>['python', 'java', 'scala', 'aws', 'redshift', 'excel']</t>
  </si>
  <si>
    <t>Nuseed</t>
  </si>
  <si>
    <t>INTERN - DATA ANALYST</t>
  </si>
  <si>
    <t>['matlab', 'python', 'sheets']</t>
  </si>
  <si>
    <t>['aws', 'gcp', 'azure', 'docker', 'terraform', 'jenkins', 'git']</t>
  </si>
  <si>
    <t>Consultant Data Analytics and BI</t>
  </si>
  <si>
    <t>GRIR Analyst</t>
  </si>
  <si>
    <t>['sql', 'python', 'r', 'sas', 'sas', 'excel']</t>
  </si>
  <si>
    <t>Sr Data Analyst - SQL &amp; Databricks</t>
  </si>
  <si>
    <t>['sql', 'python', 'databricks', 'excel']</t>
  </si>
  <si>
    <t>['sql', 'python', 'r', 'azure', 'airflow', 'github']</t>
  </si>
  <si>
    <t>REMOTE - Healthcare Data Analyst With Epic (W2 Only)</t>
  </si>
  <si>
    <t>['sql', 'postgresql', 'aws', 'excel', 'tableau']</t>
  </si>
  <si>
    <t>Data Engineer / AWS Engineer with EMR</t>
  </si>
  <si>
    <t>Enterprise Solutions, Inc.</t>
  </si>
  <si>
    <t>['aws', 'hadoop', 'spark']</t>
  </si>
  <si>
    <t>Big Data Platform Senior Engineer - Assistant Vice President</t>
  </si>
  <si>
    <t>['sql', 'java', 'c++', 'python', 'nosql', 'hadoop', 'spark', 'excel']</t>
  </si>
  <si>
    <t>Data Analyst, Identity</t>
  </si>
  <si>
    <t>Dubai - United Arab Emirates (+2 others)</t>
  </si>
  <si>
    <t>Wunderkind (formerly BounceX)</t>
  </si>
  <si>
    <t>['sql', 'python', 'r', 'airflow', 'looker', 'excel']</t>
  </si>
  <si>
    <t>Junior Data Analyst (Dorado, P.R.)</t>
  </si>
  <si>
    <t>BALLESTER HERMANOS INC</t>
  </si>
  <si>
    <t>Columbia Threadneedle Investments</t>
  </si>
  <si>
    <t>Sky Consulting Inc</t>
  </si>
  <si>
    <t>Encore - Data Engineering Consultant</t>
  </si>
  <si>
    <t>['scala', 'python', 'sql', 'aws', 'azure', 'gcp', 'spark']</t>
  </si>
  <si>
    <t>Actimize Data Engineer</t>
  </si>
  <si>
    <t>Federal Heights, CO</t>
  </si>
  <si>
    <t>Sunflower Bank, N.A.</t>
  </si>
  <si>
    <t>Senior Data Analyst - Institutional Data</t>
  </si>
  <si>
    <t>['python', 'svn']</t>
  </si>
  <si>
    <t>Senior QA Engineer – Data Specialist</t>
  </si>
  <si>
    <t>Aspire, Jordan</t>
  </si>
  <si>
    <t>Data and Business Intelligence Engineer – Mid-Level | Fully Remote</t>
  </si>
  <si>
    <t>Sunroom Leasing</t>
  </si>
  <si>
    <t>Process Optimization Specialist</t>
  </si>
  <si>
    <t>Senior Software Engineer - Streaming Data Platform</t>
  </si>
  <si>
    <t>['java', 'c++', 'snowflake', 'spark']</t>
  </si>
  <si>
    <t>SaT-DnA-Data Engineer-Manager</t>
  </si>
  <si>
    <t>['nosql', 'sql', 'sql server', 'azure', 'databricks', 'snowflake', 'kafka', 'pyspark', 'power bi', 'alteryx', 'cognos', 'tableau', 'microstrategy']</t>
  </si>
  <si>
    <t>Data Analyst, Quality Data Analytics</t>
  </si>
  <si>
    <t>SF Health Plan</t>
  </si>
  <si>
    <t>['sql', 'python', 'perl', 'javascript', 'java', 'shell', 'hadoop', 'linux', 'unix']</t>
  </si>
  <si>
    <t>Lead Data Engineer - ED&amp;I</t>
  </si>
  <si>
    <t>['sql', 'python', 'gcp', 'snowflake', 'flow']</t>
  </si>
  <si>
    <t>Treasure Data CDP Engineer</t>
  </si>
  <si>
    <t>Financial Analyst - (Technology/Banking / Power BI)</t>
  </si>
  <si>
    <t>Databricks Lead Data Engineer</t>
  </si>
  <si>
    <t>K2 Insurance Services, LLC</t>
  </si>
  <si>
    <t>['python', 'sql', 'databricks', 'azure', 'aws', 'gcp', 'spark', 'airflow', 'unity']</t>
  </si>
  <si>
    <t>Quadtec Solutions, Inc</t>
  </si>
  <si>
    <t>Staff Software Engineer, Data Engineering</t>
  </si>
  <si>
    <t>The Voleon Group</t>
  </si>
  <si>
    <t>['python', 'go', 'java', 'c++', 'postgresql', 'redis', 'airflow']</t>
  </si>
  <si>
    <t>Junior Quantitative Analyst (Equities)</t>
  </si>
  <si>
    <t>SR HRIS ANALYST (PROJECT AND ADMIN SUPPORT) REMOTE</t>
  </si>
  <si>
    <t>Apis Services Inc</t>
  </si>
  <si>
    <t>UChicago Argonne, LLC</t>
  </si>
  <si>
    <t>Data Scientist, Advertising Measurement Research</t>
  </si>
  <si>
    <t>Likewize</t>
  </si>
  <si>
    <t>['python', 'sql', 'redshift', 'aws', 'spark', 'airflow', 'power bi', 'dax']</t>
  </si>
  <si>
    <t>FirstRand Corporate Centre</t>
  </si>
  <si>
    <t>Product Analyst - Shopping Experience</t>
  </si>
  <si>
    <t>Moldova</t>
  </si>
  <si>
    <t>OmniJobs</t>
  </si>
  <si>
    <t>Senior Business Analyst – Digital Consumer Identity</t>
  </si>
  <si>
    <t>['sql', 'python', 'tableau', 'slack']</t>
  </si>
  <si>
    <t>Data Scientist, Transportation Network Planning</t>
  </si>
  <si>
    <t>['sql', 'python', 'r', 'sas', 'sas', 'matlab', 'hadoop', 'spark', 'spss']</t>
  </si>
  <si>
    <t>Senior Data Engineer - Python &amp; AWS</t>
  </si>
  <si>
    <t>['python', 'sql', 'mysql', 'postgresql', 'aws', 'pandas', 'flask', 'fastapi', 'git', 'atlassian', 'confluence', 'jira']</t>
  </si>
  <si>
    <t>Modeling and Simulation Analyst (Mid to Senior Level)</t>
  </si>
  <si>
    <t>On-Site Data Engineer/Scientist - ERP &amp; Construction Data Specialist (Longview, WA)</t>
  </si>
  <si>
    <t>Longview, WA</t>
  </si>
  <si>
    <t>Freelance English &amp; Japanese Online Data Analyst</t>
  </si>
  <si>
    <t>Data Engineer 5 days a week in NYC</t>
  </si>
  <si>
    <t>Traxion Group, Inc</t>
  </si>
  <si>
    <t>['sql', 'python', 'r', 'mysql', 'postgresql', 'oracle', 'snowflake', 'tableau', 'alteryx', 'microstrategy']</t>
  </si>
  <si>
    <t>Principal Data Insight Analyst – People Analytics Data Journalism - R10183886</t>
  </si>
  <si>
    <t>North Kingstown, RI</t>
  </si>
  <si>
    <t>Falvey Insurance Group</t>
  </si>
  <si>
    <t>['r', 'python', 'sql', 'power bi', 'tableau', 'atlassian', 'jira']</t>
  </si>
  <si>
    <t>Senior Data Engineer, Data Governance</t>
  </si>
  <si>
    <t>Switch Technologies Inc.</t>
  </si>
  <si>
    <t>Sentinel One</t>
  </si>
  <si>
    <t>Data Engineer - People Analytics</t>
  </si>
  <si>
    <t>Alteryx Data Analyst</t>
  </si>
  <si>
    <t>['python', 'sql', 'scala', 'java', 'nosql', 'mysql', 'aws', 'gcp', 'aurora', 'azure', 'snowflake', 'databricks', 'spark', 'kafka', 'airflow', 'flow']</t>
  </si>
  <si>
    <t>Data Engineer II, GTPC Tech, AWS Security Assurance</t>
  </si>
  <si>
    <t>['sql', 'java', 'scala', 'python', 'javascript', 'typescript', 'postgresql', 'sql server', 'mysql', 'aws', 'redshift', 'airflow', 'flow']</t>
  </si>
  <si>
    <t>NEAR Foundation Job Board</t>
  </si>
  <si>
    <t>Tech Refresh Data Analyst</t>
  </si>
  <si>
    <t>TekSynap</t>
  </si>
  <si>
    <t>Senior Full Stack Data Scientist - Remote UK/EU</t>
  </si>
  <si>
    <t>Machine Learning Engineer, Tech Lead</t>
  </si>
  <si>
    <t>Business Analyst, Data Analytics</t>
  </si>
  <si>
    <t>Christiansted, St Croix, U.S. Virgin Islands</t>
  </si>
  <si>
    <t>Geode Capital Management</t>
  </si>
  <si>
    <t>['python', 'r', 'go', 'oracle', 'aws', 'tensorflow', 'pytorch', 'docker', 'kubernetes']</t>
  </si>
  <si>
    <t>Data Analyst- Tech Refresh</t>
  </si>
  <si>
    <t>['sql', 'python', 'r', 'java', 'sql server', 'postgresql', 'mysql', 'oracle', 'tableau']</t>
  </si>
  <si>
    <t>Resident Solutions Architect – Data Engineering (Public Sector)</t>
  </si>
  <si>
    <t>['python', 'scala', 'databricks', 'aws', 'azure', 'gcp', 'spark']</t>
  </si>
  <si>
    <t>Senior QA Engineer</t>
  </si>
  <si>
    <t>['sql', 'python', 'go', 'aws', 'unix', 'tableau', 'excel']</t>
  </si>
  <si>
    <t>BI Analyst: Reg &amp; Risk</t>
  </si>
  <si>
    <t>Senior Manager, Data Analytics - Reporting Walmart Connect</t>
  </si>
  <si>
    <t>['sql', 'python', 'scala', 'r', 'spark', 'tableau', 'excel', 'power bi']</t>
  </si>
  <si>
    <t>['python', 'sql', 'aws', 'snowflake', 'kafka', 'airflow', 'github', 'kubernetes', 'docker']</t>
  </si>
  <si>
    <t>(USA) Staff, Data Engineer</t>
  </si>
  <si>
    <t>['scala', 'sql', 'gcp', 'aws', 'azure', 'hadoop', 'spark', 'airflow']</t>
  </si>
  <si>
    <t>AWS Senior Data Engineer</t>
  </si>
  <si>
    <t>['python', 'sql', 'aws', 'snowflake', 'spark', 'kafka', 'airflow', 'tableau', 'github', 'jenkins']</t>
  </si>
  <si>
    <t>Distinguished Data Engineer - Card Technology. Job in Chicago Allied-IT Jobs</t>
  </si>
  <si>
    <t>Allied-IT Jobs</t>
  </si>
  <si>
    <t>['dynamodb']</t>
  </si>
  <si>
    <t>NXTKEY CORPORATION</t>
  </si>
  <si>
    <t>Data Scientist (GenAI  LLM)</t>
  </si>
  <si>
    <t>Middletown Township, NJ</t>
  </si>
  <si>
    <t>AI/ML Developer - Synechron Inc.</t>
  </si>
  <si>
    <t>Jobs via eFinancialCareers</t>
  </si>
  <si>
    <t>Senior Data Analyst/Modeler</t>
  </si>
  <si>
    <t>Senior Data Analyst, Network Intelligence</t>
  </si>
  <si>
    <t>Analytics Specialist - PV</t>
  </si>
  <si>
    <t>['sql', 'vba', 'python', 'oracle', 'excel', 'tableau', 'power bi', 'sap', 'ms access', 'sharepoint', 'cognos', 'powerpoint', 'word']</t>
  </si>
  <si>
    <t>Sr. Data Analyst, Customer Experience</t>
  </si>
  <si>
    <t>Aura</t>
  </si>
  <si>
    <t>Business/ Data Analyst with Biotech R&amp;D Expertise</t>
  </si>
  <si>
    <t>Softworld, a Kelly Company</t>
  </si>
  <si>
    <t>['power bi', 'smartsheet']</t>
  </si>
  <si>
    <t>Enterprise Data Quality Analyst</t>
  </si>
  <si>
    <t>['sql', 'snowflake', 'react', 'macos', 'tableau', 'excel', 'sap']</t>
  </si>
  <si>
    <t>INFORMS</t>
  </si>
  <si>
    <t>['sql', 'python', 'r', 'sas', 'sas', 'sql server', 'tableau', 'excel', 'power bi', 'ssis', 'spss']</t>
  </si>
  <si>
    <t>System/Data Analyst (SIS &amp; Applications) (#252)</t>
  </si>
  <si>
    <t>Hampton, CT</t>
  </si>
  <si>
    <t>EASTCONN</t>
  </si>
  <si>
    <t>Data &amp; Business Intelligence (BI) Engineer</t>
  </si>
  <si>
    <t>['sql', 'python', 'power bi', 'dax']</t>
  </si>
  <si>
    <t>Gee Group - SNI Companies</t>
  </si>
  <si>
    <t>['postgresql', 'aws', 'redshift']</t>
  </si>
  <si>
    <t>Data Analyst - SWSC Support (Job ID:3727)</t>
  </si>
  <si>
    <t>Data Management Analyst - Investment Management - Boston, MA - 26061</t>
  </si>
  <si>
    <t>Daley And Associates, LLC.</t>
  </si>
  <si>
    <t>Amplytics</t>
  </si>
  <si>
    <t>['python', 'sql', 'bash', 'nosql', 'mongodb', 'mongodb', 'firestore', 'bigquery', 'snowflake', 'gcp', 'airflow', 'fastapi', 'flask', 'git', 'gitlab', 'docker', 'terraform']</t>
  </si>
  <si>
    <t>Digital Analyst, Lead</t>
  </si>
  <si>
    <t>Data Governance &amp; Quality Consultant</t>
  </si>
  <si>
    <t>Data/Configuration Management Specialist - Secret Clearance (TS/SCI eligibility)</t>
  </si>
  <si>
    <t>Program Manager for Data Scientist Interns (Lead Data Scientist)</t>
  </si>
  <si>
    <t>['python', 'r', 'sas', 'sas', 'aws', 'linux']</t>
  </si>
  <si>
    <t>Applied Scientist II, NGDE Science</t>
  </si>
  <si>
    <t>['java', 'c++', 'python', 'aws']</t>
  </si>
  <si>
    <t>Lead Programmatic Media Buyer (P3545)</t>
  </si>
  <si>
    <t>84.51˚</t>
  </si>
  <si>
    <t>['python', 'sql', 'redshift', 'aws', 'spark']</t>
  </si>
  <si>
    <t>Data Engineer II, Global Logistics Imports</t>
  </si>
  <si>
    <t>LifeworQ</t>
  </si>
  <si>
    <t>Serco North America</t>
  </si>
  <si>
    <t>['python', 'qlik', 'tableau', 'word', 'powerpoint', 'excel']</t>
  </si>
  <si>
    <t>BI Developer/Data Analyst Intern</t>
  </si>
  <si>
    <t>Delta Dental of New Jersey and Connecticut</t>
  </si>
  <si>
    <t>['sql', 'python', 'gcp', 'tableau', 'power bi']</t>
  </si>
  <si>
    <t>CooperSurgical</t>
  </si>
  <si>
    <t>['sql', 'tableau', 'power bi', 'excel', 'powerpoint']</t>
  </si>
  <si>
    <t>Resilience</t>
  </si>
  <si>
    <t>IN-Senior Associate Power BI Developer Advisory Corporate Advisory Mumbai</t>
  </si>
  <si>
    <t>['sql', 'aws', 'azure', 'hadoop', 'power bi']</t>
  </si>
  <si>
    <t>Senior Data Analyst - Financial Crimes / AML</t>
  </si>
  <si>
    <t>K2 Integrity</t>
  </si>
  <si>
    <t>Data Governance and Quality SAP Data Analyst</t>
  </si>
  <si>
    <t>['spreadsheet', 'sap', 'power bi', 'tableau']</t>
  </si>
  <si>
    <t>California (+7 others)</t>
  </si>
  <si>
    <t>Built In San Francisco</t>
  </si>
  <si>
    <t>['python', 'r', 'aws', 'express']</t>
  </si>
  <si>
    <t>Data &amp; Analytics Lead Engineer - Advanced Analytics</t>
  </si>
  <si>
    <t>Crowe LLP</t>
  </si>
  <si>
    <t>['sql', 'python', 'r', 'java', 'power bi', 'dax', 'excel', 'tableau', 'outlook', 'powerpoint']</t>
  </si>
  <si>
    <t>Data Lead Engineer</t>
  </si>
  <si>
    <t>Rapyd</t>
  </si>
  <si>
    <t>['sql', 'r', 'python', 'gcp', 'tableau', 'looker']</t>
  </si>
  <si>
    <t>CRV Data Verification Lead Analytic Consultant</t>
  </si>
  <si>
    <t>Data Engineer - Medical / Clinical Data</t>
  </si>
  <si>
    <t>Lewistown, MD</t>
  </si>
  <si>
    <t>Venesco</t>
  </si>
  <si>
    <t>['no-sql', 'sql', 't-sql', 'ssis']</t>
  </si>
  <si>
    <t>Data Analyst Jobs in Alpharetta,GA,US</t>
  </si>
  <si>
    <t>Synectics Inc</t>
  </si>
  <si>
    <t>['sql', 'vba', 'power bi', 'excel']</t>
  </si>
  <si>
    <t>['c#', 'azure', 'aws']</t>
  </si>
  <si>
    <t>Product Engineer - AI Decisioning</t>
  </si>
  <si>
    <t>RemoteLiz</t>
  </si>
  <si>
    <t>Data Analyst - Sales Analytics</t>
  </si>
  <si>
    <t>['python', 'r', 'sql', 'databricks', 'aws', 'azure', 'gcp', 'hadoop', 'spark', 'flow']</t>
  </si>
  <si>
    <t>Sr. Data Exploitation Analyst</t>
  </si>
  <si>
    <t>Oceaneering</t>
  </si>
  <si>
    <t>Consultant, Data Governance (Mid - Level)</t>
  </si>
  <si>
    <t>['sap', 'power bi', 'tableau']</t>
  </si>
  <si>
    <t>Principal, Product Manager - Payments (Data Science / Machine Learning)</t>
  </si>
  <si>
    <t>Sr Staff Engineer</t>
  </si>
  <si>
    <t>Techfueld</t>
  </si>
  <si>
    <t>['sql', 'nosql', 'go', 'java', 'scala', 'aws', 'azure', 'spark', 'kafka', 'docker', 'kubernetes']</t>
  </si>
  <si>
    <t>Sr. Business Intelligence Engineer, Amazon DSP</t>
  </si>
  <si>
    <t>Sr Data Scientist, Traffic Insights and Forecasting</t>
  </si>
  <si>
    <t>Software Engineer, Control Plane</t>
  </si>
  <si>
    <t>['python', 'r', 'aws', 'databricks', 'tableau']</t>
  </si>
  <si>
    <t>Sr. Data Scientist / Machine Learning Engineer - GenAI &amp; LLM</t>
  </si>
  <si>
    <t>Magnet.me</t>
  </si>
  <si>
    <t>['databricks', 'aws', 'azure', 'gcp', 'pandas', 'scikit-learn', 'spark', 'excel', 'unify']</t>
  </si>
  <si>
    <t>Sr. Solutions Engineer - Communication, Media &amp; Entertainment</t>
  </si>
  <si>
    <t>Sr. Staff Security Detection Engineer</t>
  </si>
  <si>
    <t>['python', 'sql', 'databricks', 'aws', 'azure', 'gcp', 'spark', 'pyspark', 'excel', 'terraform', 'unify']</t>
  </si>
  <si>
    <t>Business Intelligence Developer (402716)</t>
  </si>
  <si>
    <t>['sas', 'sas', 'sql', 'sql server', 'tableau', 'power bi']</t>
  </si>
  <si>
    <t>NYS Division of Homeland Security &amp; Emergency Services</t>
  </si>
  <si>
    <t>Digital-FAAS-Manager</t>
  </si>
  <si>
    <t>['sql', 'python', 'shell', 'c++', 'mysql', 'databricks', 'azure', 'snowflake', 'redshift', 'react', 'node', 'power bi', 'tableau', 'ssis', 'ssrs', 'dax', 'excel', 'flow']</t>
  </si>
  <si>
    <t>Senior Data Management Professional - Data Quality - Dividend Forecasting</t>
  </si>
  <si>
    <t>Digital Engineer II (Pega Data Engineer)</t>
  </si>
  <si>
    <t>['sql', 'python', 'java', 'sql server', 'postgresql', 'cassandra', 'azure', 'aws', 'databricks', 'power bi', 'tableau']</t>
  </si>
  <si>
    <t>Data Analysis with Salesforce, AVP</t>
  </si>
  <si>
    <t>['python', 'windows', 'ssis', 'sharepoint', 'flow']</t>
  </si>
  <si>
    <t>Data Scientist Consultant (Only USC &amp; GC)</t>
  </si>
  <si>
    <t>East Newark, NJ</t>
  </si>
  <si>
    <t>Sonsoft Inc</t>
  </si>
  <si>
    <t>['sas', 'sas', 'r', 'python', 'sql', 'java', 'db2', 'sql server', 'oracle', 'spss', 'excel', 'powerpoint']</t>
  </si>
  <si>
    <t>People With Developmental Disabilities, Office for</t>
  </si>
  <si>
    <t>Senior Consultant - Data Analyst</t>
  </si>
  <si>
    <t>CompassX Group</t>
  </si>
  <si>
    <t>Crisis Prevention Institute</t>
  </si>
  <si>
    <t>VP/Director of Data Science, AI, and Data Engineering</t>
  </si>
  <si>
    <t>['java', 'python', 'sql', 'aws', 'snowflake']</t>
  </si>
  <si>
    <t>Snowflake/Azure Data Engineer (W2 resource preferred)</t>
  </si>
  <si>
    <t>Technogen, Inc.</t>
  </si>
  <si>
    <t>['python', 'sql', 'snowflake', 'azure', 'aws', 'gcp']</t>
  </si>
  <si>
    <t>['sql', 'python', 'snowflake', 'redshift', 'aws', 'gdpr']</t>
  </si>
  <si>
    <t>Lead Platform Specialist</t>
  </si>
  <si>
    <t>['sql', 'r', 'oracle', 'aws']</t>
  </si>
  <si>
    <t>Senior Data Analyst, Healthcare Consulting</t>
  </si>
  <si>
    <t>Tulare, CA</t>
  </si>
  <si>
    <t>COPE Health Solutions</t>
  </si>
  <si>
    <t>['sql', 'sas', 'sas', 'r', 'tableau', 'cognos', 'power bi', 'outlook', 'word', 'excel', 'powerpoint']</t>
  </si>
  <si>
    <t>['python', 'r', 'java', 'scala', 'nosql', 'hadoop', 'unix']</t>
  </si>
  <si>
    <t>Software Engineer, Ads ML Infrastructure</t>
  </si>
  <si>
    <t>Consultant, Data Scientist AI/ML</t>
  </si>
  <si>
    <t>['python', 'r', 'sql', 'azure', 'spark', 'pyspark', 'github', 'gitlab']</t>
  </si>
  <si>
    <t>Policy Data Analyst</t>
  </si>
  <si>
    <t>New Jersey Housing and Mortgage Finance Agency</t>
  </si>
  <si>
    <t>Sr. Business Intelligence Analyst</t>
  </si>
  <si>
    <t>Critical Start</t>
  </si>
  <si>
    <t>['excel', 'power bi', 'jira']</t>
  </si>
  <si>
    <t>Delegat Limited</t>
  </si>
  <si>
    <t>['aws', 'kafka', 'spark', 'hadoop', 'flow']</t>
  </si>
  <si>
    <t>Data Scientist with Expertise in Machine Learning (AI and Gen AI)</t>
  </si>
  <si>
    <t>StoneGate-Technologies LLC</t>
  </si>
  <si>
    <t>Lider Sr Recup Credito</t>
  </si>
  <si>
    <t>Santander</t>
  </si>
  <si>
    <t>['python', 'sql', 'databricks', 'aws', 'azure', 'spark', 'hadoop', 'power bi', 'tableau']</t>
  </si>
  <si>
    <t>Procurement Programs &amp; Systems Data Analyst</t>
  </si>
  <si>
    <t>Allegiant</t>
  </si>
  <si>
    <t>['sql', 'visual basic', 'html', 'sql server', 'sap', 'terminal']</t>
  </si>
  <si>
    <t>Manager, Data Engineer (ETL)</t>
  </si>
  <si>
    <t>Birmingham, MI</t>
  </si>
  <si>
    <t>Spark Foundry</t>
  </si>
  <si>
    <t>['mongo', 'sql', 'python', 'sql server', 'aws', 'redshift', 'spark', 'hadoop', 'airflow', 'tableau', 'alteryx', 'ssis', 'excel']</t>
  </si>
  <si>
    <t>Inizio Engage</t>
  </si>
  <si>
    <t>['sql', 'tableau', 'qlik', 'excel', 'power bi']</t>
  </si>
  <si>
    <t>Dynamics 365 Database Analyst/Developer</t>
  </si>
  <si>
    <t>North American Spine Society</t>
  </si>
  <si>
    <t>['html', 'css', 'javascript', 'c#', 'jquery', 'power bi']</t>
  </si>
  <si>
    <t>CSV Engineer with Data Analytics</t>
  </si>
  <si>
    <t>['python', 'sql', 'snowflake', 'aws', 'jenkins', 'ansible', 'docker']</t>
  </si>
  <si>
    <t>Platform Hardware Design Engineering Student Worker</t>
  </si>
  <si>
    <t>Analyst II, Credit Risk (International Markets)</t>
  </si>
  <si>
    <t>Data Analyst, Field Reliability Engineering</t>
  </si>
  <si>
    <t>NYC Health Hospitals</t>
  </si>
  <si>
    <t>Data Analyst / Business Intelligence Analyst - Hybrid role - Irving, TX</t>
  </si>
  <si>
    <t>Dartz IT Solutions</t>
  </si>
  <si>
    <t>['sql', 'bigquery', 'snowflake', 'aws', 'azure', 'looker', 'tableau']</t>
  </si>
  <si>
    <t>Data Scientist with Gen AI</t>
  </si>
  <si>
    <t>Data Scientist III - Quality &amp; Patient Safety Initiative (QPSi)</t>
  </si>
  <si>
    <t>Data Science Manager - Engineering</t>
  </si>
  <si>
    <t>01460 Continental Casualty Company</t>
  </si>
  <si>
    <t>Solutions Engineer</t>
  </si>
  <si>
    <t>Remote Career</t>
  </si>
  <si>
    <t>Data Scientist : Content Characterization</t>
  </si>
  <si>
    <t>['python', 'sql', 'aws', 'azure', 'pandas', 'nltk']</t>
  </si>
  <si>
    <t>Perfect Path, LLC, d/b/a Trajector Services</t>
  </si>
  <si>
    <t>['python', 'aws', 'azure', 'hugging face', 'nltk', 'tensorflow', 'pytorch', 'gdpr']</t>
  </si>
  <si>
    <t>Lead AI/Data Scientist</t>
  </si>
  <si>
    <t>['python', 'sql', 'databricks', 'snowflake', 'azure', 'aws', 'phoenix', 'sap', 'jira']</t>
  </si>
  <si>
    <t>Data Engineering Manager (GTM)</t>
  </si>
  <si>
    <t>['sql', 'scala', 'c', 'hadoop', 'spark']</t>
  </si>
  <si>
    <t>New Cassel, NY</t>
  </si>
  <si>
    <t>Brighton Health Plan Solutions</t>
  </si>
  <si>
    <t>Documentum Analyst</t>
  </si>
  <si>
    <t>['azure', 'jira', 'trello']</t>
  </si>
  <si>
    <t>GenAI ML/MLOps Engineering Lead (Remote)</t>
  </si>
  <si>
    <t>Vaudreuil-Dorion, Quebec, Canada</t>
  </si>
  <si>
    <t>['sql', 'no-sql', 'python', 'scala', 'nosql', 'elasticsearch', 'databricks', 'airflow', 'spark', 'kafka', 'kubernetes']</t>
  </si>
  <si>
    <t>Lead Analytics Engineer, Data Architecture</t>
  </si>
  <si>
    <t>Vizient, Inc</t>
  </si>
  <si>
    <t>['sql', 'sql server', 'oracle', 'ssis', 'power bi', 'microstrategy']</t>
  </si>
  <si>
    <t>SaT-DnA-Data Engineer &amp; Power BI-Assistant Manager</t>
  </si>
  <si>
    <t>['nosql', 'sql', 'sql server', 'azure', 'databricks', 'snowflake', 'pyspark', 'power bi', 'alteryx', 'cognos', 'tableau', 'microstrategy']</t>
  </si>
  <si>
    <t>['python', 'azure', 'gcp', 'aws', 'docker', 'kubernetes']</t>
  </si>
  <si>
    <t>Data Entry / Customer Service / Call Center</t>
  </si>
  <si>
    <t>Jowest INSURANCE</t>
  </si>
  <si>
    <t>Population Health Analyst</t>
  </si>
  <si>
    <t>Lead Cloud Data Developer  (100% REMOTE/NO C2C)</t>
  </si>
  <si>
    <t>['python', 'sql', 'c#', 'golang', 'javascript', 'sql server', 'aws', 'snowflake', 'databricks', 'airflow', 'spark', 'pyspark']</t>
  </si>
  <si>
    <t>['sql', 'python', 'shell', 'unix']</t>
  </si>
  <si>
    <t>Billing &amp; Collections Data Analyst</t>
  </si>
  <si>
    <t>WSSC Water</t>
  </si>
  <si>
    <t>Data Specialist(Need State Client Experience)</t>
  </si>
  <si>
    <t>Urpan Technologies, Inc.</t>
  </si>
  <si>
    <t>['azure', 'aws', 'gcp', 'power bi', 'dax']</t>
  </si>
  <si>
    <t>GTM Systems Analyst</t>
  </si>
  <si>
    <t>Data Engineer customer Data and Marketing</t>
  </si>
  <si>
    <t>Bluefish Technologies</t>
  </si>
  <si>
    <t>['sql', 'shell', 'kafka', 'excel', 'word', 'powerpoint']</t>
  </si>
  <si>
    <t>Business Analyst with Heavy Data Focus (Independent Candidates)</t>
  </si>
  <si>
    <t>['sql', 'nosql', 'mongo', 'mongodb', 'mongodb', 'excel', 'powerpoint', 'word', 'visio', 'jira']</t>
  </si>
  <si>
    <t>['excel', 'word', 'powerpoint', 'visio', 'sap', 'tableau', 'power bi']</t>
  </si>
  <si>
    <t>Senior IT Business System Analyst (NO C2C CANDIDATES/NO W2 REFERRALS)</t>
  </si>
  <si>
    <t>Looker Developer / Visual Analytics Consultant</t>
  </si>
  <si>
    <t>['sql', 'python', 'snowflake', 'redshift', 'azure', 'looker']</t>
  </si>
  <si>
    <t>Associate Master Data Analyst</t>
  </si>
  <si>
    <t>Perdue Farms</t>
  </si>
  <si>
    <t>Senior Information Analyst</t>
  </si>
  <si>
    <t>Spherion Staffing Services</t>
  </si>
  <si>
    <t>['python', 'numpy', 'pandas', 'excel', 'tableau']</t>
  </si>
  <si>
    <t>iOPEX Technologies</t>
  </si>
  <si>
    <t>['python', 'scala', 'java', 'sql', 'cassandra', 'aws', 'gcp', 'azure', 'spark', 'kafka']</t>
  </si>
  <si>
    <t>Senior Staff Engineer - Data</t>
  </si>
  <si>
    <t>Harry's Inc.</t>
  </si>
  <si>
    <t>['python', 'sql', 'aws', 'redshift', 'snowflake', 'bigquery', 'graphql', 'pyspark', 'airflow', 'sheets', 'flow', 'zoom']</t>
  </si>
  <si>
    <t>['sql', 'sql server', 'azure', 'power bi', 'dax', 'excel', 'ssrs', 'tableau']</t>
  </si>
  <si>
    <t>Senior Information Technology Business System Analyst</t>
  </si>
  <si>
    <t>International</t>
  </si>
  <si>
    <t>Senior Manager Data Analytics</t>
  </si>
  <si>
    <t>['css', 'sql', 'python', 'r', 'aws', 'tableau']</t>
  </si>
  <si>
    <t>AI Security Engineer</t>
  </si>
  <si>
    <t>Inmar Intelligence</t>
  </si>
  <si>
    <t>['sql', 'sql server', 'mysql', 'oracle', 'power bi', 'tableau', 'sap', 'word', 'excel', 'powerpoint']</t>
  </si>
  <si>
    <t>KYC Data Analyst - C09</t>
  </si>
  <si>
    <t>Senior Google Cloud Platform Data Engineer</t>
  </si>
  <si>
    <t>American IT Systems</t>
  </si>
  <si>
    <t>['scala', 'python', 'java', 'perl', 'shell', 'bigquery', 'spark', 'pyspark', 'kafka', 'airflow', 'hadoop', 'atlassian', 'bitbucket', 'jenkins', 'jira', 'confluence']</t>
  </si>
  <si>
    <t>Decision Support Data Engineer</t>
  </si>
  <si>
    <t>Envision Radiology</t>
  </si>
  <si>
    <t>['sql', 'python', 'postgresql', 'power bi', 'ssis', 'dax', 'excel']</t>
  </si>
  <si>
    <t>Azure Databricks Engineer (PySpark)</t>
  </si>
  <si>
    <t>Branchville, NJ</t>
  </si>
  <si>
    <t>Sira Consulting, an Inc 5000 company</t>
  </si>
  <si>
    <t>['sql', 'scala', 'python', 'azure', 'databricks', 'pyspark', 'spark', 'git', 'github', 'bitbucket']</t>
  </si>
  <si>
    <t>Design Technology Data Scientist</t>
  </si>
  <si>
    <t>Gensler</t>
  </si>
  <si>
    <t>['sql', 'python', 'r', 'c#', 'azure', 'databricks', 'plotly', 'seaborn', 'dax', 'flow', 'git']</t>
  </si>
  <si>
    <t>Senior Manager, IT Infrastructure &amp; Data Services</t>
  </si>
  <si>
    <t>Life Fitness  / Hammer Strength</t>
  </si>
  <si>
    <t>['sql', 'powershell', 'oracle', 'azure', 'aws']</t>
  </si>
  <si>
    <t>U.S. Space Command</t>
  </si>
  <si>
    <t>['python', 'power bi', 'excel']</t>
  </si>
  <si>
    <t>['sql', 'oracle', 'excel', 'word']</t>
  </si>
  <si>
    <t>Data Modeler (Senior)</t>
  </si>
  <si>
    <t>['sql', 'sql server', 'snowflake', 'oracle']</t>
  </si>
  <si>
    <t>AVP, Tech Lead Data Engineer</t>
  </si>
  <si>
    <t>['nosql', 'go', 'mysql', 'cassandra', 'aws', 'oracle', 'redshift', 'spark', 'kafka', 'hadoop']</t>
  </si>
  <si>
    <t>Sr. AI Engineer</t>
  </si>
  <si>
    <t>['python', 'aws', 'gcp', 'azure', 'databricks', 'snowflake']</t>
  </si>
  <si>
    <t>Model Governance, Aladdin Financial Engineering - Associate</t>
  </si>
  <si>
    <t>Model Governance, Aladdin Financial Engineering - Vice President</t>
  </si>
  <si>
    <t>New Hanover, NJ</t>
  </si>
  <si>
    <t>Data Scientist/Model Governance/ ETL</t>
  </si>
  <si>
    <t>['java', 'azure', 'spark']</t>
  </si>
  <si>
    <t>Data Entry Processor</t>
  </si>
  <si>
    <t>Data Administrator/Analyst – ERP Systems</t>
  </si>
  <si>
    <t>Harbinger</t>
  </si>
  <si>
    <t>['sql', 'python', 'r', 'oracle', 'sap', 'power bi', 'tableau', 'excel']</t>
  </si>
  <si>
    <t>PTR Global</t>
  </si>
  <si>
    <t>Data Innovation Enginner</t>
  </si>
  <si>
    <t>Verisoul</t>
  </si>
  <si>
    <t>Software Engineer - Analytics</t>
  </si>
  <si>
    <t>['sql', 'python', 'gcp', 'bigquery', 'tableau', 'kubernetes', 'git', 'docker']</t>
  </si>
  <si>
    <t>Power BI/ Snowflake Analyst - Remote / Telecommute</t>
  </si>
  <si>
    <t>['snowflake', 'oracle', 'qlik']</t>
  </si>
  <si>
    <t>Kirtland, NM</t>
  </si>
  <si>
    <t>['python', 'sql', 'shell', 'mysql', 'aws', 'azure', 'redshift', 'unix', 'linux', 'git']</t>
  </si>
  <si>
    <t>Solution Architect - Data Management</t>
  </si>
  <si>
    <t>Galesburg, MI</t>
  </si>
  <si>
    <t>['r', 'python', 'nosql', 'scala', 'sql', 'snowflake', 'azure', 'oracle', 'aws', 'gcp', 'databricks', 'kafka', 'power bi', 'sap', 'tableau', 'flow']</t>
  </si>
  <si>
    <t>entry level java developer with spring / Entry Level Data Scientist</t>
  </si>
  <si>
    <t>Data Analyst - Junior Level (Remote)</t>
  </si>
  <si>
    <t>Data Analytics Senior Analyst (AVP) - Hybrid</t>
  </si>
  <si>
    <t>Citi Careers</t>
  </si>
  <si>
    <t>Outscal.com</t>
  </si>
  <si>
    <t>Aristocrat Gaming</t>
  </si>
  <si>
    <t>Staff Data Scientist, Strategy &amp; Insights</t>
  </si>
  <si>
    <t>['go', 'sql', 'r', 'python', 'scala', 'c', 'unix', 'git']</t>
  </si>
  <si>
    <t>Senior Data Engineer - Shockwave Medical</t>
  </si>
  <si>
    <t>['python', 'sql', 'go', 'azure', 'snowflake', 'oracle', 'power bi']</t>
  </si>
  <si>
    <t>Lead Data Engineer - Dallas, TX Area Candidates Only</t>
  </si>
  <si>
    <t>['python', 'sql', 'azure', 'databricks', 'tableau', 'alteryx', 'github']</t>
  </si>
  <si>
    <t>Canada (+8 others)</t>
  </si>
  <si>
    <t>TD Thornton</t>
  </si>
  <si>
    <t>Data Analyst - AI Fact Checker</t>
  </si>
  <si>
    <t>Outlier Ai</t>
  </si>
  <si>
    <t>Sage</t>
  </si>
  <si>
    <t>Commercial Analyst</t>
  </si>
  <si>
    <t>Data / Product Scientist - Specialty Pharmacy &amp; Reporting</t>
  </si>
  <si>
    <t>Abarca Health</t>
  </si>
  <si>
    <t>Principal Data Scientist, Forecasting, ASIN Forecasting</t>
  </si>
  <si>
    <t>Data Scientist, Ring Data Science and Engineering, Ring Data Science and Engineering</t>
  </si>
  <si>
    <t>Lead - Data Analytics &amp; Technology</t>
  </si>
  <si>
    <t>['azure', 'gcp', 'databricks', 'airflow', 'kafka', 'unity']</t>
  </si>
  <si>
    <t>Data Scientist - Innovation Lab</t>
  </si>
  <si>
    <t>Brown Brothers Harriman &amp; Co.</t>
  </si>
  <si>
    <t>['python', 'sql', 'go', 'azure', 'pandas', 'numpy', 'scikit-learn', 'tensorflow', 'nltk']</t>
  </si>
  <si>
    <t>SaT-DnA-Data Science Gen AI-Assistant Director</t>
  </si>
  <si>
    <t>Testing-ETL-Staff</t>
  </si>
  <si>
    <t>['python', 'sql', 'perl', 'shell', 'sql server', 'oracle', 'sharepoint', 'ssrs', 'ssis']</t>
  </si>
  <si>
    <t>AI &amp; GenAI Data Scientist-Director</t>
  </si>
  <si>
    <t>['python', 'azure', 'aws', 'git']</t>
  </si>
  <si>
    <t>Crossmedia, Inc.</t>
  </si>
  <si>
    <t>Senior Staff Data Scientist, Search Quality</t>
  </si>
  <si>
    <t>AI &amp; GenAI Data Scientist Director</t>
  </si>
  <si>
    <t>SnapJobSearch.com</t>
  </si>
  <si>
    <t>Data Analyst/ Administration Clerk (Back Office - Hybrid)</t>
  </si>
  <si>
    <t>Data Scientist – Secret Clearance Required</t>
  </si>
  <si>
    <t>Phoenix Operations Group</t>
  </si>
  <si>
    <t>['python', 'jupyter', 'spark', 'kafka', 'pandas', 'numpy', 'phoenix', 'linux', 'docker', 'github']</t>
  </si>
  <si>
    <t>Data Engineer, GSF</t>
  </si>
  <si>
    <t>['sql', 'python', 'r', 'php', 'aws', 'aurora', 'redshift']</t>
  </si>
  <si>
    <t>Sr Systems Engineer</t>
  </si>
  <si>
    <t>['sql', 'python', 'azure', 'power bi', 'kubernetes']</t>
  </si>
  <si>
    <t>Rakuten International</t>
  </si>
  <si>
    <t>['nosql', 'sql', 'bash', 'python', 'golang', 'postgresql', 'mysql', 'aws', 'terraform', 'jenkins', 'github', 'kubernetes']</t>
  </si>
  <si>
    <t>Staff Data Engineer- GenAI</t>
  </si>
  <si>
    <t>CV Library</t>
  </si>
  <si>
    <t>['python', 'java', 'bigquery', 'pyspark', 'spark']</t>
  </si>
  <si>
    <t>Point Pleasant Beach, NJ</t>
  </si>
  <si>
    <t>Maverick Enterprises</t>
  </si>
  <si>
    <t>Principal Software Engineer, Data Platform, West Coast United States</t>
  </si>
  <si>
    <t>['java', 'python', 'aws', 'kafka', 'jenkins', 'github', 'docker', 'kubernetes']</t>
  </si>
  <si>
    <t>['sql', 'python', 'r', 'go', 'azure', 'aws', 'power bi', 'dax', 'excel', 'tableau', 'looker']</t>
  </si>
  <si>
    <t>Clinical Data Analyst (Hybrid Onsite/Remote)</t>
  </si>
  <si>
    <t>Data Analyst Intern (Summer 2025)</t>
  </si>
  <si>
    <t>Skechers USA, Inc.</t>
  </si>
  <si>
    <t>Mid Level Data Engineer - W2 Only</t>
  </si>
  <si>
    <t>['python', 'sql', 'snowflake', 'airflow', 'github', 'docker', 'gitlab']</t>
  </si>
  <si>
    <t>['python', 'aws', 'snowflake', 'git', 'docker']</t>
  </si>
  <si>
    <t>Conner Strong &amp; Buckelew</t>
  </si>
  <si>
    <t>['python', 'azure', 'nltk', 'hugging face', 'tensorflow', 'pytorch', 'scikit-learn', 'kubernetes', 'docker']</t>
  </si>
  <si>
    <t>Hosting Services Data Analyst</t>
  </si>
  <si>
    <t>['sql', 'aws', 'azure', 'gcp', 'vmware', 'excel', 'tableau']</t>
  </si>
  <si>
    <t>PRINCIPAL DATA ANALYST (DATA SCIENTIST) – Consultant</t>
  </si>
  <si>
    <t>['sql', 'c', 'gdpr', 'tableau']</t>
  </si>
  <si>
    <t>Information Management Analyst I-Mid-level</t>
  </si>
  <si>
    <t>['sql', 'power bi', 'excel', 'dax']</t>
  </si>
  <si>
    <t>Sr. Analyst, Research &amp; Analytics Research Insights (Disney Branded Television Kids)</t>
  </si>
  <si>
    <t>Ab Initio ETL Developer</t>
  </si>
  <si>
    <t>['db2', 'unix', 'visio', 'cognos', 'tableau', 'flow']</t>
  </si>
  <si>
    <t>Data Architect - Telecomm, Media &amp; Tech Sector - Manager - Consulting - Location OPEN</t>
  </si>
  <si>
    <t>['sql', 'aws', 'azure', 'gcp', 'snowflake', 'databricks']</t>
  </si>
  <si>
    <t>Data Quality &amp; Process Excellence, Aladdin Data, Director</t>
  </si>
  <si>
    <t>Revolution Medicines</t>
  </si>
  <si>
    <t>['sas', 'sas', 'crystal', 'python', 'gcp', 'windows', 'tableau', 'power bi']</t>
  </si>
  <si>
    <t>Data Analyst II – Finance &amp; Expense</t>
  </si>
  <si>
    <t>Navan Group</t>
  </si>
  <si>
    <t>['sql', 'python', 'snowflake', 'tableau', 'looker', 'power bi']</t>
  </si>
  <si>
    <t>Centre for Neuro Skills</t>
  </si>
  <si>
    <t>['python', 'c++', 'r', 'azure', 'github']</t>
  </si>
  <si>
    <t>Sr. Associate, Business Intelligence</t>
  </si>
  <si>
    <t>Finance Data Engineer</t>
  </si>
  <si>
    <t>['sql', 'nosql', 'python', 'scala', 'snowflake', 'redshift', 'oracle', 'aws', 'azure', 'gdpr', 'kafka', 'airflow', 'excel']</t>
  </si>
  <si>
    <t>['python', 'r', 'gdpr', 'excel', 'powerpoint', 'power bi', 'tableau', 'word']</t>
  </si>
  <si>
    <t>Data Engineer Sr</t>
  </si>
  <si>
    <t>The PNC Financial Services Group</t>
  </si>
  <si>
    <t>['hadoop', 'phoenix', 'jira', 'confluence']</t>
  </si>
  <si>
    <t>Amida Technology Solutions, Inc.</t>
  </si>
  <si>
    <t>['python', 'bash', 'powershell', 'azure', 'databricks', 'airflow', 'terraform', 'docker', 'kubernetes']</t>
  </si>
  <si>
    <t>Associate Principal - Data Engineering</t>
  </si>
  <si>
    <t>Java Full Stack Engineer - Junior / Data Analyst (Remote)</t>
  </si>
  <si>
    <t>Surprise, AZ</t>
  </si>
  <si>
    <t>Corsair</t>
  </si>
  <si>
    <t>['sql', 'python', 'r', 'power bi', 'excel', 'powerpoint', 'dax']</t>
  </si>
  <si>
    <t>Data Scientist, Product Intelligence</t>
  </si>
  <si>
    <t>['python', 'java', 'go']</t>
  </si>
  <si>
    <t>['python', 'sql', 'c#', 'javascript', 'aws', 'azure', 'gcp', 'tensorflow', 'pytorch', 'scikit-learn']</t>
  </si>
  <si>
    <t>['java', 'python', 'sql', 'sql server', 'azure', 'snowflake', 'kafka', 'spark', 'django', 'flask', 'docker', 'kubernetes', 'github']</t>
  </si>
  <si>
    <t>Data Engineer | W2 Role | 10+years of experience</t>
  </si>
  <si>
    <t>SVATS</t>
  </si>
  <si>
    <t>['java', 'aws', 'redshift', 'spark']</t>
  </si>
  <si>
    <t>Searchability®</t>
  </si>
  <si>
    <t>Crypto Data Scientist / Machine Learning - LLM Engineer  (Panama-Remote)</t>
  </si>
  <si>
    <t>Degen Crypto Jobs</t>
  </si>
  <si>
    <t>Tokenmetrics</t>
  </si>
  <si>
    <t>['sas', 'sas', 'java', 'excel']</t>
  </si>
  <si>
    <t>Business System &amp; Data Analyst</t>
  </si>
  <si>
    <t>['power bi', 'excel', 'smartsheet']</t>
  </si>
  <si>
    <t>NPD Engineer</t>
  </si>
  <si>
    <t>DeForest, WI</t>
  </si>
  <si>
    <t>Scientist, Product Development, Sparkling (Data Science Focus)</t>
  </si>
  <si>
    <t>Sr. Data Scientist - Machine Learning - Products</t>
  </si>
  <si>
    <t>['python', 'numpy', 'pandas', 'tensorflow', 'pytorch', 'scikit-learn', 'hadoop', 'spark']</t>
  </si>
  <si>
    <t>LinkedIn Iceland</t>
  </si>
  <si>
    <t>Iceland</t>
  </si>
  <si>
    <t>Luxevision Consulting LLC</t>
  </si>
  <si>
    <t>['sql', 'python', 'scala', 'nosql', 'mongodb', 'mongodb', 'postgresql', 'mysql', 'sql server', 'cassandra', 'aws', 'gcp', 'azure', 'redshift', 'bigquery', 'pyspark', 'pandas', 'spark', 'hadoop', 'kafka']</t>
  </si>
  <si>
    <t>Supporting Data Analyst - Avendra International</t>
  </si>
  <si>
    <t>Intelliswift</t>
  </si>
  <si>
    <t>['python', 'sql', 'shell', 'gcp', 'bigquery', 'spark', 'hadoop', 'airflow', 'pyspark']</t>
  </si>
  <si>
    <t>Health Data Sciences and Biostatistics Faculty [Req#: 843305, Position#: 125916]</t>
  </si>
  <si>
    <t>UT Southwestern Medical Center</t>
  </si>
  <si>
    <t>BI Analyst, Ticket Sales</t>
  </si>
  <si>
    <t>Inter Miami CF</t>
  </si>
  <si>
    <t>['sql', 'r', 'python', 'excel', 'tableau', 'power bi', 'unity']</t>
  </si>
  <si>
    <t>Product Data Specialist</t>
  </si>
  <si>
    <t>San Martino, Province of Novara, Italy</t>
  </si>
  <si>
    <t>Element Solutions Inc</t>
  </si>
  <si>
    <t>Systems Development Engineer III</t>
  </si>
  <si>
    <t>['python', 'shell', 'go', 'gcp', 'linux', 'unix', 'ansible', 'puppet', 'chef']</t>
  </si>
  <si>
    <t>Business Analyst - Entry Level</t>
  </si>
  <si>
    <t>['c', 'spring']</t>
  </si>
  <si>
    <t>Decarbonization and Data Manager, Packaging (Research and Innovation)</t>
  </si>
  <si>
    <t>Danone</t>
  </si>
  <si>
    <t>['python', 'java', 'scala', 'gcp']</t>
  </si>
  <si>
    <t>Centerton, AR</t>
  </si>
  <si>
    <t>Senior Data Engineer, CASM Platform</t>
  </si>
  <si>
    <t>Hull, MA</t>
  </si>
  <si>
    <t>['python', 'sql', 'databricks', 'aws', 'pyspark', 'react.js', 'power bi', 'tableau', 'docker', 'kubernetes']</t>
  </si>
  <si>
    <t>Data &amp; Analytics- Senior Manager</t>
  </si>
  <si>
    <t>['azure', 'databricks', 'snowflake', 'spark']</t>
  </si>
  <si>
    <t>Senior Data Warehouse Architect</t>
  </si>
  <si>
    <t>Military Forces-Order of Battle Data Analyst</t>
  </si>
  <si>
    <t>CyOak Consulting Group</t>
  </si>
  <si>
    <t>Senior Jasper Highcharts Analytics Consultant</t>
  </si>
  <si>
    <t>['javascript', 'java']</t>
  </si>
  <si>
    <t>Star Job Search</t>
  </si>
  <si>
    <t>['sql', 'python', 'r', 'tableau', 'alteryx']</t>
  </si>
  <si>
    <t>Snowflake AWS Data Engineer</t>
  </si>
  <si>
    <t>Data Architect with P&amp;C Domain Experience</t>
  </si>
  <si>
    <t>New Holland, PA</t>
  </si>
  <si>
    <t>['sql', 'snowflake', 'power bi', 'tableau']</t>
  </si>
  <si>
    <t>['python', 'java', 'scala', 'r', 'sql', 'go', 'oracle']</t>
  </si>
  <si>
    <t>Production Data Specialist</t>
  </si>
  <si>
    <t>AP Rochester</t>
  </si>
  <si>
    <t>Data Integration Developer</t>
  </si>
  <si>
    <t>Senior Manager, Analytics &amp; Insights - Decision Science</t>
  </si>
  <si>
    <t>TD Bank, N.A.</t>
  </si>
  <si>
    <t>['excel', 'alteryx', 'tableau', 'powerpoint']</t>
  </si>
  <si>
    <t>Healthcare Data Engineer (LANES)</t>
  </si>
  <si>
    <t>['sql', 'aws', 'bigquery', 'sharepoint', 'atlassian', 'jira', 'confluence']</t>
  </si>
  <si>
    <t>Senior Data Analyst – Personnel Security</t>
  </si>
  <si>
    <t>BB6 Defense</t>
  </si>
  <si>
    <t>Market Analyst</t>
  </si>
  <si>
    <t>E78</t>
  </si>
  <si>
    <t>Data Scientist – Enterprise AI Solutions</t>
  </si>
  <si>
    <t>['python', 'javascript', 'pandas', 'scikit-learn', 'tensorflow', 'pytorch', 'spark', 'github']</t>
  </si>
  <si>
    <t>EnDyna Inc</t>
  </si>
  <si>
    <t>['aws', 'azure', 'tableau', 'power bi', 'sheets', 'monday.com']</t>
  </si>
  <si>
    <t>Senior Data Analyst - Personnel Security</t>
  </si>
  <si>
    <t>Human Capital Data Analyst | TS/SCI w. Polygraph Req.| Fort Meade, MD</t>
  </si>
  <si>
    <t>Monitoring Specialist</t>
  </si>
  <si>
    <t>Kodeva LLC</t>
  </si>
  <si>
    <t>['python', 'ruby', 'ruby', 'perl', 'node.js', 'splunk']</t>
  </si>
  <si>
    <t>Allegan, MI</t>
  </si>
  <si>
    <t>Data Scientist I - Fraud</t>
  </si>
  <si>
    <t>AVP, Principal Data Engineer</t>
  </si>
  <si>
    <t>['nosql', 'go', 'mysql', 'cassandra', 'oracle', 'aws', 'spark', 'kafka', 'hadoop']</t>
  </si>
  <si>
    <t>ENGINEER, P.E.</t>
  </si>
  <si>
    <t>State of Arkansas</t>
  </si>
  <si>
    <t>Data Analyst, Investigations - Chainalysis Government Solutions</t>
  </si>
  <si>
    <t>['sql', 'python', 'r', 'sas', 'sas', 'matlab', 'flow']</t>
  </si>
  <si>
    <t>Senior Associate Director, Data Science and Governance - Now Hiring</t>
  </si>
  <si>
    <t>Princeton University</t>
  </si>
  <si>
    <t>['r', 'python', 'word', 'excel', 'powerpoint', 'outlook']</t>
  </si>
  <si>
    <t>Tableau, Power BI, Knime, Power Automate Data Analyst</t>
  </si>
  <si>
    <t>['excel', 'powerpoint', 'sharepoint', 'tableau', 'power bi']</t>
  </si>
  <si>
    <t>Senior Data Scientist, Decisions - Rider Experience</t>
  </si>
  <si>
    <t>Data / ML Engineer</t>
  </si>
  <si>
    <t>['java', 'python', 'redis', 'databricks', 'spark', 'kafka', 'spring', 'tensorflow', 'pytorch', 'keras', 'jupyter']</t>
  </si>
  <si>
    <t>Annapolis, Maryland</t>
  </si>
  <si>
    <t>Coordinator, Human Resources Data Analyst</t>
  </si>
  <si>
    <t>Leander, TX</t>
  </si>
  <si>
    <t>Leander Independent School District</t>
  </si>
  <si>
    <t>Data Software Engineer, Support Data Foundations</t>
  </si>
  <si>
    <t>['scala', 'python', 'sql', 'mongodb', 'mongodb', 'java', 'go', 'ruby', 'ruby', 'aws', 'spark', 'airflow', 'react', 'hadoop']</t>
  </si>
  <si>
    <t>Python, Data Analyst -Wilmington, Delaware - 303444 BB</t>
  </si>
  <si>
    <t>American Cybersystems</t>
  </si>
  <si>
    <t>IT Manager, Data &amp; Analytics (Business Intelligence Manager)</t>
  </si>
  <si>
    <t>San Mateo County Transit District</t>
  </si>
  <si>
    <t>['sql', 'sql server', 'redshift', 'tableau', 'power bi']</t>
  </si>
  <si>
    <t>Data Scientist, User Operations</t>
  </si>
  <si>
    <t>Data Analyst (Intern)</t>
  </si>
  <si>
    <t>PDS Health</t>
  </si>
  <si>
    <t>CORSAIR</t>
  </si>
  <si>
    <t>Lawndale Christian Health Center</t>
  </si>
  <si>
    <t>['sql', 'sql server', 'ssrs', 'microstrategy', 'power bi', 'tableau', 'sharepoint']</t>
  </si>
  <si>
    <t>Senior Data Scientist - Strategic Growth</t>
  </si>
  <si>
    <t>Chicago, IL (+3 others)</t>
  </si>
  <si>
    <t>Vizient</t>
  </si>
  <si>
    <t>U.S. News &amp; World Report</t>
  </si>
  <si>
    <t>['python', 'r', 'sql', 'html', 'javascript']</t>
  </si>
  <si>
    <t>Cornerstone Concilium</t>
  </si>
  <si>
    <t>['sql', 'oracle', 'cognos']</t>
  </si>
  <si>
    <t>Financial Data Scientist, Machine Learning</t>
  </si>
  <si>
    <t>The Carlyle Group</t>
  </si>
  <si>
    <t>['python', 'sql', 'aws', 'numpy', 'pandas', 'scikit-learn']</t>
  </si>
  <si>
    <t>Research Data Analyst (2-year fixed term)</t>
  </si>
  <si>
    <t>Solution Engineer - Federal</t>
  </si>
  <si>
    <t>COMPUTATIONAL BIOLOGIST ASSOCIATE</t>
  </si>
  <si>
    <t>['python', 'javascript', 'aws', 'azure', 'spark', 'hadoop', 'react', 'angular', 'git', 'docker', 'kubernetes']</t>
  </si>
  <si>
    <t>Technical Solutions Engineer, Apigee</t>
  </si>
  <si>
    <t>['java', 'c', 'c++', 'python', 'shell', 'go', 'javascript', 'oracle', 'sap', 'kubernetes']</t>
  </si>
  <si>
    <t>Data Analyst, Inst Reporting</t>
  </si>
  <si>
    <t>Diversity Jobs</t>
  </si>
  <si>
    <t>['sql', 'r', 'sas', 'sas', 'python', 'oracle', 'excel', 'power bi', 'spss', 'sap', 'tableau']</t>
  </si>
  <si>
    <t>Data Scientist II - Retail</t>
  </si>
  <si>
    <t>Beverly, NJ</t>
  </si>
  <si>
    <t>Burlington Stores, Inc.</t>
  </si>
  <si>
    <t>Software Engineer III - Data Ventures</t>
  </si>
  <si>
    <t>['javascript', 'mysql', 'azure', 'gcp', 'spring', 'selenium', 'kafka', 'graphql', 'react.js', 'angular', 'docker', 'kubernetes', 'jenkins', 'git', 'jira']</t>
  </si>
  <si>
    <t>Test and Evaluation Engineer</t>
  </si>
  <si>
    <t>Decision Technologies, Inc.</t>
  </si>
  <si>
    <t>['word', 'excel', 'sharepoint']</t>
  </si>
  <si>
    <t>AVP Data Science - Commercial Lines Pricing</t>
  </si>
  <si>
    <t>Berkshire Hathaway GUARD Insurance Companies</t>
  </si>
  <si>
    <t>Data Scientist –</t>
  </si>
  <si>
    <t>['python', 'r', 'sql', 'aws', 'azure', 'matplotlib', 'gdpr', 'tableau', 'git']</t>
  </si>
  <si>
    <t>['c++', 'c#', 'shell', 'linux']</t>
  </si>
  <si>
    <t>Data Scientist (Senior) Job#493</t>
  </si>
  <si>
    <t>Manager, Growth Data Science</t>
  </si>
  <si>
    <t>Trabajo.org</t>
  </si>
  <si>
    <t>CookUnity</t>
  </si>
  <si>
    <t>['sql', 'python', 'r', 'aws', 'powerpoint', 'power bi', 'tableau']</t>
  </si>
  <si>
    <t>Data Analytics Lead Analyst</t>
  </si>
  <si>
    <t>Machine Learning Engineer/Time Series Data</t>
  </si>
  <si>
    <t>Harris Allied</t>
  </si>
  <si>
    <t>['python', 'r', 'sql', 'java', 'mysql', 'sql server', 'tensorflow', 'pytorch', 'keras', 'pandas', 'numpy', 'spark', 'hadoop', 'kafka', 'react']</t>
  </si>
  <si>
    <t>Python / AWS Data Engineer</t>
  </si>
  <si>
    <t>East End Resources Inc</t>
  </si>
  <si>
    <t>Lams Technology LLC</t>
  </si>
  <si>
    <t>['python', 'powershell', 'mysql', 'linux']</t>
  </si>
  <si>
    <t>Product Master Data Analyst</t>
  </si>
  <si>
    <t>Maynard, MA</t>
  </si>
  <si>
    <t>Tea Forté Inc.</t>
  </si>
  <si>
    <t>SR HRIS ANALYST (AI and AUTOMATON)</t>
  </si>
  <si>
    <t>Theround</t>
  </si>
  <si>
    <t>Saalex Solutions Inc.</t>
  </si>
  <si>
    <t>['sql', 'python', 'mysql', 'oracle', 'snowflake', 'aws', 'hadoop']</t>
  </si>
  <si>
    <t>Remote - Data Scientist - Model Validation</t>
  </si>
  <si>
    <t>State Farm Insurance</t>
  </si>
  <si>
    <t>SitePoint</t>
  </si>
  <si>
    <t>Senior Consultant, Data Engineer</t>
  </si>
  <si>
    <t>Avanade Inc.</t>
  </si>
  <si>
    <t>['python', 'sql', 'nosql', 'c#', 'powershell', 'sql server', 'databricks', 'azure', 'spark', 'pyspark', 'linux', 'sharepoint']</t>
  </si>
  <si>
    <t>Senior Specialist - Data Engineering</t>
  </si>
  <si>
    <t>['sql', 'python', 'snowflake', 'kafka']</t>
  </si>
  <si>
    <t>Google Cloud Data Engineer [No-Code / Low-Code]-Manager</t>
  </si>
  <si>
    <t>['java', 'c#', 'golang', 'python', 'sql', 'aws', 'azure', 'gcp', 'kafka', 'spark', 'github', 'terraform']</t>
  </si>
  <si>
    <t>Data Engineer / Senior / Supervisor</t>
  </si>
  <si>
    <t>['sql', 'python', 'r', 'java', 'scala', 'aws', 'gcp', 'azure', 'hadoop', 'spark', 'kafka', 'airflow', 'docker', 'git']</t>
  </si>
  <si>
    <t>['sql', 'python', 'postgresql', 'aws', 'tableau', 'power bi', 'qlik', 'gitlab']</t>
  </si>
  <si>
    <t>Presight</t>
  </si>
  <si>
    <t>['c', 'c++', 'aws', 'azure', 'tensorflow', 'pytorch', 'keras', 'opencv', 'dlib']</t>
  </si>
  <si>
    <t>Senior Software Engineer – Data Engineering</t>
  </si>
  <si>
    <t>Bear Robotics</t>
  </si>
  <si>
    <t>['sql', 'python', 'c++', 'go', 'gcp', 'bigquery', 'looker', 'tableau', 'terraform']</t>
  </si>
  <si>
    <t>Edge AI Software Engineer- Pico- SanJose</t>
  </si>
  <si>
    <t>['tensorflow', 'pytorch', 'linux']</t>
  </si>
  <si>
    <t>Senior Analyst, People Analytics</t>
  </si>
  <si>
    <t>['sql', 'r', 'python', 'phoenix', 'tableau', 'power bi', 'alteryx']</t>
  </si>
  <si>
    <t>Data Scientist Lead – Vice President</t>
  </si>
  <si>
    <t>Data Analyst, Sales Analytics</t>
  </si>
  <si>
    <t>['sql', 'sas', 'sas', 'python', 'tableau']</t>
  </si>
  <si>
    <t>Glendale, New York</t>
  </si>
  <si>
    <t>['sql', 'python', 'unify']</t>
  </si>
  <si>
    <t>Senior Azure Data Factory Specialist /Irving, TX</t>
  </si>
  <si>
    <t>SpiderRock Holdings LLC</t>
  </si>
  <si>
    <t>['python', 'c#', 'sql', 'aws', 'pyspark', 'airflow']</t>
  </si>
  <si>
    <t>Oak Park &amp; River Forest High School</t>
  </si>
  <si>
    <t>['go', 'sql', 'python', 'r', 'tableau', 'sheets', 'power bi']</t>
  </si>
  <si>
    <t>Senior Data Scientist – Statistics</t>
  </si>
  <si>
    <t>United Airlines</t>
  </si>
  <si>
    <t>['sas', 'sas', 'c', 'c++', 'java', 'r', 'python', 'spss']</t>
  </si>
  <si>
    <t>['java', 'c++', 'python', 'scala', 'perl', 'shell', 'bigquery', 'spring', 'kafka', 'hadoop', 'spark', 'airflow', 'kubernetes', 'docker', 'atlassian', 'bitbucket', 'jenkins', 'jira', 'confluence']</t>
  </si>
  <si>
    <t>Data Engineer III - Scala/Spark - Media Solutions</t>
  </si>
  <si>
    <t>['java', 'scala', 'mongodb', 'mongodb', 'nosql', 'sql', 'cassandra', 'aws', 'graphql', 'kafka', 'spark', 'splunk', 'jira']</t>
  </si>
  <si>
    <t>PwC Intelligence Insights Factory Senior Associate  Data Analyst</t>
  </si>
  <si>
    <t>Technical Manager/Assistant Technical Manager/Senior Technical Officer/Technical Officer (holding the functional title of Data Manager)</t>
  </si>
  <si>
    <t>The University of Hong Kong</t>
  </si>
  <si>
    <t>ENGINEER/SCIENTIST.</t>
  </si>
  <si>
    <t>Naval Sea Systems Command (NAVSEA)</t>
  </si>
  <si>
    <t>EnDyna</t>
  </si>
  <si>
    <t>Information Technology Data Scientist – University Data</t>
  </si>
  <si>
    <t>['python', 'sql', 'aws', 'azure', 'git']</t>
  </si>
  <si>
    <t>Principal Software Engineer, Backend (Vancouver, BC) - 31179</t>
  </si>
  <si>
    <t>Vancouver, BC, Canada (+1 other)</t>
  </si>
  <si>
    <t>['go', 'aws', 'azure', 'gcp', 'splunk']</t>
  </si>
  <si>
    <t>Brighton, NY</t>
  </si>
  <si>
    <t>Assistant Manager Data Analyst - Teradata Pune</t>
  </si>
  <si>
    <t>['sql', 'shell', 'python', 'sql server', 'oracle', 'gcp', 'unix']</t>
  </si>
  <si>
    <t>Senior Analytics Lead</t>
  </si>
  <si>
    <t>Software Developer (Data Engineer)</t>
  </si>
  <si>
    <t>Kitty Hawk Technologies</t>
  </si>
  <si>
    <t>Market Data Analyst III</t>
  </si>
  <si>
    <t>Sr Data Modeler- Security Services- Capital Market</t>
  </si>
  <si>
    <t>Data Scientist, Supply Chain and Operations, Google Cloud</t>
  </si>
  <si>
    <t>Lead IT Data Engineer</t>
  </si>
  <si>
    <t>Greenville, NC</t>
  </si>
  <si>
    <t>Pierce Manufacturing</t>
  </si>
  <si>
    <t>['c', 'tableau', 'qlik', 'word', 'excel', 'powerpoint', 'sharepoint']</t>
  </si>
  <si>
    <t>Senior Operational Technology (OT) Data Analyst</t>
  </si>
  <si>
    <t>Aptrack.co</t>
  </si>
  <si>
    <t>Globe 24-7</t>
  </si>
  <si>
    <t>Analyst, Business Strategy &amp; Analytics</t>
  </si>
  <si>
    <t>San Francisco 49ers</t>
  </si>
  <si>
    <t>Engineer - Synechron Inc.</t>
  </si>
  <si>
    <t>['selenium', 'git']</t>
  </si>
  <si>
    <t>Data Platform Engineer (Azure)</t>
  </si>
  <si>
    <t>London, United Kingdom</t>
  </si>
  <si>
    <t>Trust in SODA</t>
  </si>
  <si>
    <t>['sql', 'python', 'nosql', 'mongodb', 'mongodb', 'postgresql', 'sql server', 'mysql', 'azure', 'databricks', 'spark', 'kafka', 'terraform']</t>
  </si>
  <si>
    <t>Data Engineer  -Abu Dhabi Hedge Fund</t>
  </si>
  <si>
    <t>Data Analyst - P&amp;C Analytics, Financial Operations</t>
  </si>
  <si>
    <t>['sas', 'sas', 'sql', 'vba', 'aws', 'redshift', 'excel', 'power bi']</t>
  </si>
  <si>
    <t>Data Technician</t>
  </si>
  <si>
    <t>Data Researcher</t>
  </si>
  <si>
    <t>Summerville, SC</t>
  </si>
  <si>
    <t>RateAcuity</t>
  </si>
  <si>
    <t>Channel | Your Partner in Funding</t>
  </si>
  <si>
    <t>Remote OK</t>
  </si>
  <si>
    <t>Nithio</t>
  </si>
  <si>
    <t>Summer 2025 Data Analyst Intern (Santa Clara, CA)</t>
  </si>
  <si>
    <t>['python', 'r', 'vba', 'excel', 'powerpoint', 'word', 'tableau']</t>
  </si>
  <si>
    <t>AI Engineer / Data Engineer</t>
  </si>
  <si>
    <t>['python', 'scikit-learn', 'tensorflow', 'pytorch', 'spark', 'hadoop']</t>
  </si>
  <si>
    <t>Consultant, Advanced Analytics, Small Commercial Indications</t>
  </si>
  <si>
    <t>Data Steward - I (Basic)</t>
  </si>
  <si>
    <t>Platform Integration Data Engineer - Hybrid</t>
  </si>
  <si>
    <t>['sql', 'sql server', 'postgresql', 'oracle', 'linux', 'windows', 'splunk', 'atlassian', 'bitbucket', 'jenkins', 'github', 'jira', 'confluence']</t>
  </si>
  <si>
    <t>Sr. Voice and Data Engineer - Now Hiring</t>
  </si>
  <si>
    <t>Twin Lakes, CO</t>
  </si>
  <si>
    <t>ECLARO</t>
  </si>
  <si>
    <t>['ansible']</t>
  </si>
  <si>
    <t>Sr. Voice and Data Engineer</t>
  </si>
  <si>
    <t>P-4215 Staff Data Analytics Engineer</t>
  </si>
  <si>
    <t>['sql', 'python', 'javascript', 'r', 'matlab', 'aws', 'gcp', 'snowflake', 'excel', 'github']</t>
  </si>
  <si>
    <t>Treasure Data</t>
  </si>
  <si>
    <t>['sql', 'postgresql', 'tableau', 'looker']</t>
  </si>
  <si>
    <t>Platform Integration Data Engineer - Hybrid - Now Hiring</t>
  </si>
  <si>
    <t>Acres Green</t>
  </si>
  <si>
    <t>Data Engineer with Oracle PL/SQL Advanced/Expert Level</t>
  </si>
  <si>
    <t>Data Analytics- SAS/ SQL- C10 - CHENNAI</t>
  </si>
  <si>
    <t>['sas', 'sas', 'r', 'python', 'sql', 'spss', 'excel', 'powerpoint']</t>
  </si>
  <si>
    <t>Data Engineer.</t>
  </si>
  <si>
    <t>['python', 'sql', 'aws', 'pyspark', 'spark', 'graphql']</t>
  </si>
  <si>
    <t>Sr. Machine Learning Engineer/Machine Learning Engineer</t>
  </si>
  <si>
    <t>['python', 'pytorch', 'tensorflow', 'pandas', 'pyspark', 'kubernetes', 'docker']</t>
  </si>
  <si>
    <t>Senior Analytics Engineer in Summit, NJ</t>
  </si>
  <si>
    <t>['sql', 'python', 'javascript', 'c++', 'java', 'oracle', 'pandas', 'numpy', 'tensorflow', 'plotly', 'matplotlib', 'seaborn', 'tableau', 'git']</t>
  </si>
  <si>
    <t>Arkansas</t>
  </si>
  <si>
    <t>Worldpay</t>
  </si>
  <si>
    <t>['sql', 'snowflake', 'databricks', 'aws', 'gcp', 'pyspark', 'tableau', 'power bi', 'terraform']</t>
  </si>
  <si>
    <t>Intermediate Game Data Analyst</t>
  </si>
  <si>
    <t>Kano</t>
  </si>
  <si>
    <t>['python', 'r', 'sql', 'aws', 'bigquery', 'snowflake', 'redshift', 'gcp', 'azure', 'pandas', 'numpy', 'matplotlib', 'tensorflow', 'keras', 'pytorch', 'tableau', 'power bi']</t>
  </si>
  <si>
    <t>Staff Software Engineer / Data</t>
  </si>
  <si>
    <t>['java', 'c#', 'golang', 'python', 'sql', 'aws', 'azure', 'github', 'terraform', 'flow']</t>
  </si>
  <si>
    <t>IN-Manager  AWS &amp; Cloud Data Architecture   Data and Analytics  Advisory Bangalore</t>
  </si>
  <si>
    <t>['aws', 'redshift', 'snowflake', 'kafka', 'spark', 'docker', 'kubernetes', 'terraform']</t>
  </si>
  <si>
    <t>Data Quality Analyst - DQA 25-19594</t>
  </si>
  <si>
    <t>NavitsPartners</t>
  </si>
  <si>
    <t>Junior Data Scientist / Junior Software Developer</t>
  </si>
  <si>
    <t>Technical Success Engineer (Data) - GPT - Chennai</t>
  </si>
  <si>
    <t>Getinz</t>
  </si>
  <si>
    <t>['sql', 'python', 'aws', 'snowflake', 'azure', 'spark', 'hadoop']</t>
  </si>
  <si>
    <t>OneRail</t>
  </si>
  <si>
    <t>['python', 'sql', 'visual basic', 'vba', 'power bi', 'excel']</t>
  </si>
  <si>
    <t>Business Performance Analyst</t>
  </si>
  <si>
    <t>FIFCO USA</t>
  </si>
  <si>
    <t>Jr Utility Data Analyst</t>
  </si>
  <si>
    <t>El Comeback</t>
  </si>
  <si>
    <t>Accounting Analyst</t>
  </si>
  <si>
    <t>IslandHints</t>
  </si>
  <si>
    <t>Rain</t>
  </si>
  <si>
    <t>hermeneutic Investments</t>
  </si>
  <si>
    <t>['python', 'java', 'scala', 'nosql', 'hadoop', 'gdpr', 'docker', 'kubernetes']</t>
  </si>
  <si>
    <t>Data Engineer, Amazon Devices-Demand Planning</t>
  </si>
  <si>
    <t>['sql', 'scala', 'python', 'aws', 'redshift', 'hadoop', 'spark', 'ssis']</t>
  </si>
  <si>
    <t>Time Keeping Analyst</t>
  </si>
  <si>
    <t>Century Group</t>
  </si>
  <si>
    <t>Senior Business Intelligence Engineer, Accounting &amp; Finance</t>
  </si>
  <si>
    <t>['sql', 'python', 'gcp', 'looker']</t>
  </si>
  <si>
    <t>Waverly, IA</t>
  </si>
  <si>
    <t>TELESOFT LLC DBA CALERO</t>
  </si>
  <si>
    <t>Mid Software Engineer / Data</t>
  </si>
  <si>
    <t>['java', 'c#', 'go', 'python', 'sql', 'aws', 'airflow', 'kafka', 'github', 'terraform']</t>
  </si>
  <si>
    <t>Intelligence Analyst, Crime Strategies Bureau</t>
  </si>
  <si>
    <t>Queens District Attorney's Office</t>
  </si>
  <si>
    <t>['c', 'windows', 'excel', 'word', 'powerpoint']</t>
  </si>
  <si>
    <t>Lead Analyst, Contracts</t>
  </si>
  <si>
    <t>['nosql', 'r', 'sas', 'sas', 'matlab', 'sql', 'python', 'dynamodb', 'redshift', 'oracle', 'aws', 'excel', 'tableau', 'flow']</t>
  </si>
  <si>
    <t>Engineer, Data Governance</t>
  </si>
  <si>
    <t>['sql', 'python', 'java', 'scala', 'go', 'snowflake', 'dax']</t>
  </si>
  <si>
    <t>Ontologize, Inc.</t>
  </si>
  <si>
    <t>Oracle HCM Analyst</t>
  </si>
  <si>
    <t>['oracle', 'excel', 'sheets']</t>
  </si>
  <si>
    <t>Software Engineer, Services</t>
  </si>
  <si>
    <t>Canoe Intelligence</t>
  </si>
  <si>
    <t>['python', 'typescript', 'postgresql', 'aws', 'kafka', 'fastapi', 'express', 'docker']</t>
  </si>
  <si>
    <t>Sr. Data Analyst Role</t>
  </si>
  <si>
    <t>sdna global</t>
  </si>
  <si>
    <t>['sas', 'sas', 'python', 'shell', 'unix']</t>
  </si>
  <si>
    <t>EY- GDS Consulting-AI And DATA-Data Analyst-Staff</t>
  </si>
  <si>
    <t>['python', 'sql', 'aws', 'azure', 'kafka', 'spark', 'flow']</t>
  </si>
  <si>
    <t>Sr. Data Analyst (HRIS) TS/SCI Poly</t>
  </si>
  <si>
    <t>Leidos Careers</t>
  </si>
  <si>
    <t>Lead ETL Developer</t>
  </si>
  <si>
    <t>Pricing &amp; Channel Analyst - Customer Direct &amp; Systems</t>
  </si>
  <si>
    <t>Data Analyst Summer Intern</t>
  </si>
  <si>
    <t>Mid-Atlantic Permanente Medical Group PC</t>
  </si>
  <si>
    <t>['sql', 'python', 'sas', 'sas', 'excel', 'tableau']</t>
  </si>
  <si>
    <t>Azure Data Engineering Specialist</t>
  </si>
  <si>
    <t>['python', 'sql', 'sql server', 'databricks', 'azure', 'gcp', 'pyspark', 'airflow', 'kafka', 'github', 'unity']</t>
  </si>
  <si>
    <t>Salesforce Data Integration Engineer</t>
  </si>
  <si>
    <t>['sql', 'mongodb', 'mongodb', 'sql server', 'snowflake', 'flow']</t>
  </si>
  <si>
    <t>Director Data Engineering (Python, AWS, Databricks,)</t>
  </si>
  <si>
    <t>020 Travelers Indemnity Co</t>
  </si>
  <si>
    <t>['python', 'aws', 'databricks', 'terraform', 'git']</t>
  </si>
  <si>
    <t>EDC Data Engineer with Research (NO OPT)</t>
  </si>
  <si>
    <t>IT ENGAGEMENTS INC</t>
  </si>
  <si>
    <t>['python', 'powershell', 'linux']</t>
  </si>
  <si>
    <t>Delaware</t>
  </si>
  <si>
    <t>Data Warehouse Specialist</t>
  </si>
  <si>
    <t>Provider Data Specialist_PN</t>
  </si>
  <si>
    <t>Versant Health</t>
  </si>
  <si>
    <t>Principal Data Platform Engineer</t>
  </si>
  <si>
    <t>Group 1001</t>
  </si>
  <si>
    <t>['sql', 'python', 'snowflake', 'aws', 'gcp', 'azure', 'airflow']</t>
  </si>
  <si>
    <t>Biomedical Data Analyst II</t>
  </si>
  <si>
    <t>['python', 'ruby', 'ruby', 'mysql', 'snowflake', 'aws', 'kafka', 'jenkins', 'docker', 'kubernetes']</t>
  </si>
  <si>
    <t>Business Analyst Agile Projects &amp; Data Solutions</t>
  </si>
  <si>
    <t>['excel', 'word', 'powerpoint', 'jira', 'trello']</t>
  </si>
  <si>
    <t>['sql', 'python', 'c#', 'sql server']</t>
  </si>
  <si>
    <t>Sr Data Engineer, Payment Optimization Analytics</t>
  </si>
  <si>
    <t>9025 CVS Shared Services Resources LLC</t>
  </si>
  <si>
    <t>['sql', 'python', 'bash', 'shell', 'bigquery', 'gcp', 'aws', 'azure', 'airflow', 'spark', 'unix', 'sap', 'kubernetes']</t>
  </si>
  <si>
    <t>Business Systems Analyst/Technical Writer</t>
  </si>
  <si>
    <t>['sql', 'sql server', 'oracle', 'spark', 'sharepoint', 'visio']</t>
  </si>
  <si>
    <t>Lead Analytics Consultant - Global Operations Data Analytics and Reporting</t>
  </si>
  <si>
    <t>['sas', 'sas', 'sql', 'python', 'r', 'tableau']</t>
  </si>
  <si>
    <t>Human Resources Analytics Consultant</t>
  </si>
  <si>
    <t>Zurich North America</t>
  </si>
  <si>
    <t>['python', 'r', 'go', 'excel', 'powerpoint', 'power bi']</t>
  </si>
  <si>
    <t>SQL Data Engineer/Developer</t>
  </si>
  <si>
    <t>Gainwell Technologies LLC</t>
  </si>
  <si>
    <t>Senior Data Modeler/Metadata Engineer with Security Clearance</t>
  </si>
  <si>
    <t>Compensation Analyst (Intermediate Level)</t>
  </si>
  <si>
    <t>['phoenix', 'tableau', 'excel']</t>
  </si>
  <si>
    <t>Data Analyst  (251934)</t>
  </si>
  <si>
    <t>Eastridge Workforce Solutions</t>
  </si>
  <si>
    <t>Data Analyst/Entry</t>
  </si>
  <si>
    <t>Greenkey Resources LLC</t>
  </si>
  <si>
    <t>Live Oak, TX</t>
  </si>
  <si>
    <t>THPO Data Analyst</t>
  </si>
  <si>
    <t>Seminole Tribe of Florida</t>
  </si>
  <si>
    <t>Sr Data Scientist - Search / Ranking (Applied ML, NLP, Python)</t>
  </si>
  <si>
    <t>Target Corporation</t>
  </si>
  <si>
    <t>['r', 'python', 'go', 'nosql', 'mongodb', 'mongodb', 'azure', 'databricks', 'linux']</t>
  </si>
  <si>
    <t>['python', 'sql', 'databricks', 'nltk', 'github']</t>
  </si>
  <si>
    <t>Data Management SME</t>
  </si>
  <si>
    <t>['aws', 'azure', 'databricks', 'snowflake']</t>
  </si>
  <si>
    <t>Senior Clinical Data Engineer, Hybrid ( IL-Based)</t>
  </si>
  <si>
    <t>['sql', 'python', 'r', 'sql server', 'oracle', 'aws', 'azure', 'airflow', 'plotly', 'rshiny', 'tableau', 'flow', 'jira', 'confluence']</t>
  </si>
  <si>
    <t>Data Scientist, GS-1560-13, FPL 14, (Direct Hire)</t>
  </si>
  <si>
    <t>Department of Education</t>
  </si>
  <si>
    <t>Scale Up Recruiting Partners</t>
  </si>
  <si>
    <t>['nosql', 'mongodb', 'mongodb', 'python', 'sql', 'redshift', 'snowflake', 'aws', 'azure', 'hadoop', 'spark', 'kafka', 'tableau', 'power bi', 'looker', 'git', 'confluence', 'jira']</t>
  </si>
  <si>
    <t>Health Policy and Compliance Data Analyst</t>
  </si>
  <si>
    <t>Senior / Principal Backend Engineer – Data Platform</t>
  </si>
  <si>
    <t>['go', 'sql', 'python', 'gcp', 'bigquery', 'spark', 'airflow', 'kafka', 'docker', 'kubernetes']</t>
  </si>
  <si>
    <t>Data Engineer, WWASFT</t>
  </si>
  <si>
    <t>ProductHired</t>
  </si>
  <si>
    <t>Business Intelligence Engineer, OTS Operational Excellence, OpsTech Solutions Operational Excellence</t>
  </si>
  <si>
    <t>['sql', 'nosql', 'r', 'sas', 'sas', 'matlab', 'python', 'dynamodb', 'aws', 'redshift', 'oracle', 'tableau']</t>
  </si>
  <si>
    <t>Data Engineer, IN</t>
  </si>
  <si>
    <t>['sql', 'python', 'spark', 'git']</t>
  </si>
  <si>
    <t>['sql', 'python', 'r', 'snowflake', 'redshift', 'aws', 'azure', 'power bi', 'tableau']</t>
  </si>
  <si>
    <t>Technician - Data Center</t>
  </si>
  <si>
    <t>Briarcliff Manor, NY</t>
  </si>
  <si>
    <t>Wesco</t>
  </si>
  <si>
    <t>Los Angeles - Business Analyst</t>
  </si>
  <si>
    <t>Winston &amp; Strawn LLP</t>
  </si>
  <si>
    <t>CLM Functional Expert- Data Analyst with DB Developer and Business Analyst Experience</t>
  </si>
  <si>
    <t>['mysql', 'oracle']</t>
  </si>
  <si>
    <t>Data Engineer IV, Spectrum Enterprise</t>
  </si>
  <si>
    <t>['go', 'sql', 'python', 'r', 'shell', 'javascript', 'spark', 'hadoop', 'airflow', 'linux', 'unix', 'centos', 'tableau']</t>
  </si>
  <si>
    <t>Senior Principal Big Data Engineer-R-232670</t>
  </si>
  <si>
    <t>['nosql', 'databricks', 'snowflake', 'aws', 'azure', 'hadoop', 'spark', 'kafka']</t>
  </si>
  <si>
    <t>Senior Director - Data &amp; Analytics - Availability</t>
  </si>
  <si>
    <t>Director Data Engineering</t>
  </si>
  <si>
    <t>['sql', 'python', 'java', 'scala', 'sql server', 'snowflake', 'aws', 'azure', 'gcp', 'oracle', 'qlik']</t>
  </si>
  <si>
    <t>Data Governance Foundation Lead Analyst (Hybrid)</t>
  </si>
  <si>
    <t>Engineer</t>
  </si>
  <si>
    <t>Data Engineer Summer Internship – 2025 (US)</t>
  </si>
  <si>
    <t>['sql', 'python', 'scala', 'aws', 'hadoop', 'tableau']</t>
  </si>
  <si>
    <t>Backend Software Engineer, Recommendation - Data Infrastructure (Storage Systems)</t>
  </si>
  <si>
    <t>['redis']</t>
  </si>
  <si>
    <t>Sr. Data Scientist, Machine Learning</t>
  </si>
  <si>
    <t>['sql', 'python', 'r', 'databricks', 'azure', 'aws', 'spark', 'pytorch', 'tensorflow', 'hadoop', 'kafka', 'power bi']</t>
  </si>
  <si>
    <t>EY - GDS Consulting - AI and DATA  - Data Modeller - Staff</t>
  </si>
  <si>
    <t>Rye Brook, NY</t>
  </si>
  <si>
    <t>Data Center Regional Service Sales Specialist - Central Region</t>
  </si>
  <si>
    <t>['oracle', 'sap', 'power bi']</t>
  </si>
  <si>
    <t>Pricing Data Specialist</t>
  </si>
  <si>
    <t>Forest City, NC</t>
  </si>
  <si>
    <t>Hy-Vee, Inc.</t>
  </si>
  <si>
    <t>Data Center Network Engineer</t>
  </si>
  <si>
    <t>Southbridge, MA</t>
  </si>
  <si>
    <t>['python', 'ansible']</t>
  </si>
  <si>
    <t>Amicus</t>
  </si>
  <si>
    <t>['sql', 'python', 'java', 'snowflake', 'aws', 'azure', 'gcp', 'tableau', 'power bi']</t>
  </si>
  <si>
    <t>Database Developer</t>
  </si>
  <si>
    <t>TMG The Moore Group Inc</t>
  </si>
  <si>
    <t>['sql', 'python', 'c#', 'java', 'azure']</t>
  </si>
  <si>
    <t>Principal Data Infrastructure Engineer</t>
  </si>
  <si>
    <t>IR</t>
  </si>
  <si>
    <t>['python', 'rust', 'c++', 'typescript', 'aws', 'databricks', 'redshift', 'kafka', 'spark', 'terraform', 'github', 'ansible', 'kubernetes', 'docker', 'unity']</t>
  </si>
  <si>
    <t>Phoenix Staff Inc</t>
  </si>
  <si>
    <t>['sql', 'python', 'sql server', 'databricks', 'oracle', 'excel', 'power bi', 'flow']</t>
  </si>
  <si>
    <t>SQL DBA/Developer</t>
  </si>
  <si>
    <t>['sql', 'python', 'mysql', 'hadoop']</t>
  </si>
  <si>
    <t>Marketing Manager &amp; Data Analyst</t>
  </si>
  <si>
    <t>Medicanix Inc.</t>
  </si>
  <si>
    <t>['sql', 't-sql', 'sql server', 'power bi', 'tableau']</t>
  </si>
  <si>
    <t>['excel', 'jira', 'trello']</t>
  </si>
  <si>
    <t>Capstone IT Staffing</t>
  </si>
  <si>
    <t>['python', 'sql', 'nosql', 'sql server', 'databricks', 'azure', 'aws', 'spark', 'kafka', 'ssis', 'power bi', 'jenkins']</t>
  </si>
  <si>
    <t>Senior Data Engineer with Informatica</t>
  </si>
  <si>
    <t>['python', 'shell', 'sql', 'powershell', 'sql server', 'postgresql', 'aws', 'azure', 'oracle', 'snowflake', 'redshift', 'bigquery', 'spark', 'hadoop']</t>
  </si>
  <si>
    <t>AI/ML Software Engineer</t>
  </si>
  <si>
    <t>CubeNexus Inc</t>
  </si>
  <si>
    <t>['python', 'mongodb', 'mongodb', 'nosql', 'elasticsearch', 'tensorflow', 'pytorch', 'scikit-learn']</t>
  </si>
  <si>
    <t>['python', 'sql', 'nosql', 'databricks', 'snowflake', 'azure', 'redshift', 'tensorflow', 'pytorch', 'scikit-learn', 'tableau', 'power bi']</t>
  </si>
  <si>
    <t>Climate Data Analysis Intern</t>
  </si>
  <si>
    <t>Data Engineer - Japanese Bilingual</t>
  </si>
  <si>
    <t>LinkedIn Philippines</t>
  </si>
  <si>
    <t>['python', 'sql', 'hadoop', 'spark', 'unix', 'linux']</t>
  </si>
  <si>
    <t>Qlik</t>
  </si>
  <si>
    <t>['sql', 'r', 'python', 'go', 'qlik', 'excel']</t>
  </si>
  <si>
    <t>Senior Financial Data Analyst (Grant Management Team)</t>
  </si>
  <si>
    <t>['r', 'spring', 'excel']</t>
  </si>
  <si>
    <t>Principal Data Engineer, Commercial Data</t>
  </si>
  <si>
    <t>Moderna</t>
  </si>
  <si>
    <t>['sql', 'python', 'redshift', 'spark', 'hadoop', 'linux', 'tableau', 'looker', 'flow']</t>
  </si>
  <si>
    <t>['python', 'shell', 'azure', 'databricks', 'kafka', 'spark', 'windows', 'unix']</t>
  </si>
  <si>
    <t>Saunders, WI</t>
  </si>
  <si>
    <t>Engineer, IT-Directory Services</t>
  </si>
  <si>
    <t>['azure', 'windows']</t>
  </si>
  <si>
    <t>Trinity Life Sciences</t>
  </si>
  <si>
    <t>Full Stack Big Data Software Engineer</t>
  </si>
  <si>
    <t>['bash', 'python', 'nosql', 'java', 'elasticsearch', 'spark', 'hadoop', 'airflow', 'linux', 'docker', 'flow', 'kubernetes', 'jenkins', 'gitlab']</t>
  </si>
  <si>
    <t>Senior Data Engineer - CBP or DHS Public Trust Clearance</t>
  </si>
  <si>
    <t>['sql', 'python', 'scala', 'db2', 'cassandra', 'dynamodb', 'databricks', 'oracle', 'spark', 'hadoop', 'qlik', 'sap', 'splunk']</t>
  </si>
  <si>
    <t>Vantage Risk Companies</t>
  </si>
  <si>
    <t>Data Analyst II (Contractor)</t>
  </si>
  <si>
    <t>Senior AI and Analytics Engineer</t>
  </si>
  <si>
    <t>Causeway Capital Management</t>
  </si>
  <si>
    <t>['sql', 'azure', 'aws', 'gcp', 'snowflake', 'react', 'angular']</t>
  </si>
  <si>
    <t>Data Entry Consultant</t>
  </si>
  <si>
    <t>La Sierra University</t>
  </si>
  <si>
    <t>AI/ML</t>
  </si>
  <si>
    <t>ProRata.ai</t>
  </si>
  <si>
    <t>SAS Programmer Pricing Analytics Manager</t>
  </si>
  <si>
    <t>Westlake, LA</t>
  </si>
  <si>
    <t>['sql', 'java', 'python', 'mysql', 'snowflake', 'azure', 'oracle', 'aws', 'power bi', 'tableau', 'github', 'bitbucket']</t>
  </si>
  <si>
    <t>Fulton Bank</t>
  </si>
  <si>
    <t>Tech Lead Data Engineer</t>
  </si>
  <si>
    <t>['sql', 'c#', 'python', 'shell', 'spark', 'hadoop', 'git', 'jira']</t>
  </si>
  <si>
    <t>Ariana Solutions</t>
  </si>
  <si>
    <t>Senior Data Analyst - Sustainability</t>
  </si>
  <si>
    <t>['sql', 'python', 'tableau', 'looker', 'power bi', 'alteryx']</t>
  </si>
  <si>
    <t>Data and Business Intelligence Reporting Analyst</t>
  </si>
  <si>
    <t>['sql', 'python', 'snowflake', 'tableau', 'airtable']</t>
  </si>
  <si>
    <t>Market Data Engineer - Energy Trading</t>
  </si>
  <si>
    <t>NELSON BRAD X LLC</t>
  </si>
  <si>
    <t>['python', 'sql', 'java', 'c++', 'aws', 'azure', 'gcp', 'git']</t>
  </si>
  <si>
    <t>Data Analytics SAS/ SQL - C09 - CHENNAI</t>
  </si>
  <si>
    <t>Data Engineer (EU iGaming, WFH)</t>
  </si>
  <si>
    <t>Data Engineer Python  Senior</t>
  </si>
  <si>
    <t>Towards AI Jobs</t>
  </si>
  <si>
    <t>['python', 'sql', 'mysql', 'postgresql', 'jenkins']</t>
  </si>
  <si>
    <t>Product Safety - Data Analyst Intern</t>
  </si>
  <si>
    <t>Mcconnellsburg, PA</t>
  </si>
  <si>
    <t>JLG Equipment Services Inc</t>
  </si>
  <si>
    <t>['c', 'power bi']</t>
  </si>
  <si>
    <t>Sun World International</t>
  </si>
  <si>
    <t>Software Engineer, Frontend</t>
  </si>
  <si>
    <t>Sr HR Data Analyst</t>
  </si>
  <si>
    <t>['sql', 'python', 'sas', 'sas', 'r', 'oracle', 'tableau', 'excel', 'qlik', 'jira']</t>
  </si>
  <si>
    <t>['python', 'sas', 'sas', 'r', 'sql']</t>
  </si>
  <si>
    <t>Data Analyst 3 - Now Hiring</t>
  </si>
  <si>
    <t>Data Scientist , ABDAI</t>
  </si>
  <si>
    <t>['go', 'r', 'python', 'sql', 'sas', 'sas', 'matlab', 'perl']</t>
  </si>
  <si>
    <t>Blazor Engineer</t>
  </si>
  <si>
    <t>['assembly', 'azure', 'react', 'blazor', 'vue']</t>
  </si>
  <si>
    <t>['python', 'sql', 'snowflake', 'redshift', 'aws', 'databricks', 'spark', 'hadoop', 'airflow', 'pyspark']</t>
  </si>
  <si>
    <t>Analyste Principal de Données, Biopharma/ Senior Data Analyst, Biopharma</t>
  </si>
  <si>
    <t>['r', 'python', 'snowflake', 'excel', 'sap']</t>
  </si>
  <si>
    <t>['sql', 'python', 'r', 'databricks', 'flutter', 'excel', 'tableau']</t>
  </si>
  <si>
    <t>['python', 'java', 'sql', 'azure', 'kafka', 'spring', 'git', 'jenkins', 'jira']</t>
  </si>
  <si>
    <t>Senior Information Technology Analyst</t>
  </si>
  <si>
    <t>Merrillville, IN</t>
  </si>
  <si>
    <t>enVision Staffing Solutions</t>
  </si>
  <si>
    <t>['sql', 't-sql', 'sql server', 'azure', 'databricks', 'ssis']</t>
  </si>
  <si>
    <t>Sr. Clinical SAS Programmer</t>
  </si>
  <si>
    <t>Supernus Pharmaceuticals, Inc.</t>
  </si>
  <si>
    <t>Data Entry Specialist</t>
  </si>
  <si>
    <t>LinkedIn Latvia</t>
  </si>
  <si>
    <t>VITAstir</t>
  </si>
  <si>
    <t>Dunmor</t>
  </si>
  <si>
    <t>['crystal', 'excel', 'power bi']</t>
  </si>
  <si>
    <t>Tableau Prep &amp; Data Engineering Specialist – Remote</t>
  </si>
  <si>
    <t>['snowflake', 'oracle']</t>
  </si>
  <si>
    <t>Staff Data Engineer - Data Science</t>
  </si>
  <si>
    <t>['r', 'python', 'java', 'scala', 'php', 'javascript', 'c']</t>
  </si>
  <si>
    <t>Decision Scientist - Trend and UM Strategy and Management</t>
  </si>
  <si>
    <t>Senior Analyst, Programmatic</t>
  </si>
  <si>
    <t>Digitas North America</t>
  </si>
  <si>
    <t>['sql', 'c', 'power bi', 'tableau', 'dax']</t>
  </si>
  <si>
    <t>Data Scientist I, Medical Cost Analytics</t>
  </si>
  <si>
    <t>['sql', 'r', 'python', 'pandas', 'looker']</t>
  </si>
  <si>
    <t>Philip Morris International</t>
  </si>
  <si>
    <t>['python', 'r', 'snowflake', 'azure', 'databricks', 'excel', 'tableau', 'datarobot']</t>
  </si>
  <si>
    <t>['scala', 'java', 'python', 'shell', 'databricks', 'spark', 'hadoop', 'unix']</t>
  </si>
  <si>
    <t>North American Partners in Anesthesia</t>
  </si>
  <si>
    <t>['sql', 'crystal', 'power bi', 'tableau', 'ssrs']</t>
  </si>
  <si>
    <t>Panasonic North America</t>
  </si>
  <si>
    <t>Data Scientist ( SQL , BQ , Google Cloud Platform )</t>
  </si>
  <si>
    <t>Sr Data Scientist ( SQL , BQ , Google Cloud Platform )</t>
  </si>
  <si>
    <t>Business Intelligence Engineer, Amazon Publisher Services</t>
  </si>
  <si>
    <t>['sql', 'python', 'mysql', 'dynamodb', 'redshift', 'aws', 'tableau']</t>
  </si>
  <si>
    <t>['sql', 'python', 'mysql', 'snowflake', 'hadoop', 'linux', 'word', 'ringcentral']</t>
  </si>
  <si>
    <t>Data Analyst Intern - Summer 2025 (5347)</t>
  </si>
  <si>
    <t>Hartford, WI</t>
  </si>
  <si>
    <t>Broan-NuTone LLC</t>
  </si>
  <si>
    <t>['excel', 'word', 'powerpoint', 'power bi']</t>
  </si>
  <si>
    <t>SAS Data Management</t>
  </si>
  <si>
    <t>['sas', 'sas', 'oracle', 'linux']</t>
  </si>
  <si>
    <t>AWS DATA ENGINEER</t>
  </si>
  <si>
    <t>NextGen IT Labs</t>
  </si>
  <si>
    <t>East Texas, PA</t>
  </si>
  <si>
    <t>Career Vest</t>
  </si>
  <si>
    <t>Sr BIE, Data, eNgineering and Analytics (DNA)</t>
  </si>
  <si>
    <t>['sql', 'python', 'perl', 'mysql', 'redshift', 'oracle', 'aws', 'unix', 'tableau']</t>
  </si>
  <si>
    <t>DEPARTMENT OF FINANCE</t>
  </si>
  <si>
    <t>['sas', 'sas', 'sql', 'r', 'word', 'excel', 'powerpoint', 'spss']</t>
  </si>
  <si>
    <t>Fidelity</t>
  </si>
  <si>
    <t>['sql', 'python', 'go', 'snowflake', 'oracle', 'kafka', 'sap', 'github', 'jenkins', 'jira']</t>
  </si>
  <si>
    <t>['python', 'sql', 'gcp', 'aws', 'azure']</t>
  </si>
  <si>
    <t>Senior Marketing Data Analyst - Individual Investor</t>
  </si>
  <si>
    <t>['sql', 'python', 'r', 'aws', 'redshift', 'looker', 'tableau']</t>
  </si>
  <si>
    <t>Data Scientist, ML - Storefront</t>
  </si>
  <si>
    <t>Senior Engineer, Data Platforms</t>
  </si>
  <si>
    <t>CoreWeave</t>
  </si>
  <si>
    <t>T-Mobile USA, Inc.</t>
  </si>
  <si>
    <t>['java', 'python', 'sql', 'nosql', 'scala', 'go', 'aws', 'redshift', 'bigquery', 'azure', 'kafka', 'dax', 'kubernetes']</t>
  </si>
  <si>
    <t>C11 - Senior Data Visualization Analyst(BI)</t>
  </si>
  <si>
    <t>['hadoop', 'tableau', 'excel', 'outlook', 'powerpoint']</t>
  </si>
  <si>
    <t>LinkedIn Estonia</t>
  </si>
  <si>
    <t>Cataño, Puerto Rico</t>
  </si>
  <si>
    <t>Reclutamiento General</t>
  </si>
  <si>
    <t>Digital Content Engagement Analyst - Analytics, Amplitude</t>
  </si>
  <si>
    <t>Avionic Technical Data Engineer II - F-15</t>
  </si>
  <si>
    <t>Microsoft Data Security Engineer</t>
  </si>
  <si>
    <t>1000 Accenture LLP Company</t>
  </si>
  <si>
    <t>['c', 'azure', 'gdpr']</t>
  </si>
  <si>
    <t>Principal Data Engineer - hybrid remote(Charlotte) - Health SaaS</t>
  </si>
  <si>
    <t>['python', 'mongodb', 'mongodb', 'word', 'github', 'terraform', 'docker']</t>
  </si>
  <si>
    <t>IT Data Analytics Intern</t>
  </si>
  <si>
    <t>Lakeview Loan Servicing</t>
  </si>
  <si>
    <t>IN-Manager GCP Data Engineer Advisory Corporate  Advisory  Bangalore</t>
  </si>
  <si>
    <t>['sql', 'python', 'r', 'go', 'power bi', 'flow']</t>
  </si>
  <si>
    <t>Mid-Level Analyst - TS/SCI</t>
  </si>
  <si>
    <t>Sr. STAM Data/Analytics, AWS Enterprise Support, Strategic Industries</t>
  </si>
  <si>
    <t>Marketing Analyst - Aftermarket</t>
  </si>
  <si>
    <t>Hendrickson</t>
  </si>
  <si>
    <t>Passaic, NJ</t>
  </si>
  <si>
    <t>['python', 'scala', 'r', 'spark', 'tensorflow', 'excel', 'github']</t>
  </si>
  <si>
    <t>['sql', 'scala', 'python', 'nosql', 'r', 'matplotlib', 'spark', 'tensorflow', 'tableau']</t>
  </si>
  <si>
    <t>Software Development Manager, Data Engineering. Generative AI</t>
  </si>
  <si>
    <t>Data Modeler-Sr</t>
  </si>
  <si>
    <t>Data engineer, Decision Intelligence Technology</t>
  </si>
  <si>
    <t>Anderson, MO</t>
  </si>
  <si>
    <t>Anaplan Model Builder Consultant</t>
  </si>
  <si>
    <t>Data Engineer , AWS Analytics Engineering</t>
  </si>
  <si>
    <t>Oracle DBA &amp; ETL/Data Engineer</t>
  </si>
  <si>
    <t>Technoviz LLC</t>
  </si>
  <si>
    <t>['sql', 'shell', 'python', 'oracle']</t>
  </si>
  <si>
    <t>Scheduling Analyst</t>
  </si>
  <si>
    <t>Hunter River, PE, Canada</t>
  </si>
  <si>
    <t>FutureFit AI</t>
  </si>
  <si>
    <t>['python', 'nosql', 'mongodb', 'mongodb', 'airflow', 'looker', 'tableau']</t>
  </si>
  <si>
    <t>Informatics Analyst (Remote)</t>
  </si>
  <si>
    <t>['sql', 'python', 'r', 'java', 'tensorflow', 'scikit-learn']</t>
  </si>
  <si>
    <t>Bristol, CT</t>
  </si>
  <si>
    <t>['python', 'scala', 'java', 'sql', 'aws', 'snowflake', 'hadoop', 'airflow', 'kafka', 'docker', 'kubernetes', 'jenkins']</t>
  </si>
  <si>
    <t>Big Data/Hadoop Data Engineer</t>
  </si>
  <si>
    <t>['sql', 'hadoop', 'spark', 'yarn']</t>
  </si>
  <si>
    <t>Fircrest, WA</t>
  </si>
  <si>
    <t>Pierce County</t>
  </si>
  <si>
    <t>['sql', 'python', 'r', 'go', 'flow', 'docker', 'kubernetes']</t>
  </si>
  <si>
    <t>Senior Data &amp; Analytics Platform Engineer</t>
  </si>
  <si>
    <t>Henrico, VA</t>
  </si>
  <si>
    <t>['python', 'sql', 'powershell', 'snowflake', 'azure', 'github']</t>
  </si>
  <si>
    <t>Data Engineer - hybrid</t>
  </si>
  <si>
    <t>Tolleson, AZ</t>
  </si>
  <si>
    <t>['python', 'sql', 'gcp', 'spark', 'airflow']</t>
  </si>
  <si>
    <t>Procure to Pay Support Delivery Analyst</t>
  </si>
  <si>
    <t>['java', 'c++', 'python', 'c#', 'ruby', 'ruby', 'php', 'typescript', 'kotlin', 'swift', 'sql', 'oracle', 'sap']</t>
  </si>
  <si>
    <t>Full Time (HealthCare Data/Reporting Analyst (Payor, Claims &amp; Member Data) (Only USC/ GC) Hybrid in Elkridge, MD</t>
  </si>
  <si>
    <t>Elite Technical's Client</t>
  </si>
  <si>
    <t>['sql', 'power bi', 'excel', 'powerpoint', 'outlook', 'sharepoint', 'word']</t>
  </si>
  <si>
    <t>Business Analyst Intern - Summer 2025</t>
  </si>
  <si>
    <t>Glen Burnie, MD</t>
  </si>
  <si>
    <t>['sql', 'python', 'oracle', 'sharepoint']</t>
  </si>
  <si>
    <t>Web Analytics Manager</t>
  </si>
  <si>
    <t>['javascript', 'html', 'css', 'sql', 'pandas', 'jupyter', 'outlook', 'tableau']</t>
  </si>
  <si>
    <t>Data Migration Specialist</t>
  </si>
  <si>
    <t>Cyber Risk Specialist, Cyber Reporting Analytics Manager</t>
  </si>
  <si>
    <t>Tax Services Manager - FSO - Tax Technology &amp; Transformation, EDGE Crypto/Data Engineer</t>
  </si>
  <si>
    <t>['sql', 'sql server', 'oracle', 'sap', 'sharepoint']</t>
  </si>
  <si>
    <t>Azure Data Migration Engineer (Remote)</t>
  </si>
  <si>
    <t>NEXGEN TECHNOLOGIES INC.</t>
  </si>
  <si>
    <t>['sql', 't-sql', 'python', 'powershell', 'sql server', 'azure']</t>
  </si>
  <si>
    <t>Sr. Fraud Data Analyst (Remote - USA Wide)</t>
  </si>
  <si>
    <t>LexisNexis Risk Solutions FL Inc. Company</t>
  </si>
  <si>
    <t>['python', 'sql', 'word', 'excel', 'powerpoint']</t>
  </si>
  <si>
    <t>Data Transformation Engineer- Active Top Secret clearance</t>
  </si>
  <si>
    <t>Blu Omega</t>
  </si>
  <si>
    <t>['r', 'aws', 'gcp', 'sap', 'gitlab']</t>
  </si>
  <si>
    <t>Technical Analyst (Hybrid)</t>
  </si>
  <si>
    <t>['sql', 'mysql', 'excel', 'atlassian', 'confluence', 'jira']</t>
  </si>
  <si>
    <t>['selenium']</t>
  </si>
  <si>
    <t>Principal Scientist- IHC</t>
  </si>
  <si>
    <t>Data Engineer for Global Hospitality Company</t>
  </si>
  <si>
    <t>['python', 'sql', 'mysql', 'aws', 'redshift', 'pandas', 'numpy', 'airflow', 'kafka', 'tableau']</t>
  </si>
  <si>
    <t>Maintenance Data Analyst</t>
  </si>
  <si>
    <t>M1 Support Services</t>
  </si>
  <si>
    <t>Senior Manager, Advanced Analytics (US)</t>
  </si>
  <si>
    <t>Macungie, PA</t>
  </si>
  <si>
    <t>Data Conversion Specialist</t>
  </si>
  <si>
    <t>Senior Data Scientist - Sales &amp; Payments AI</t>
  </si>
  <si>
    <t>['sql', 'r', 'python', 'scala', 'c', 'unix', 'git']</t>
  </si>
  <si>
    <t>Lead Data Architect, Asset Servicing Data Engineering and Technology</t>
  </si>
  <si>
    <t>['sql', 'python', 'go', 'snowflake']</t>
  </si>
  <si>
    <t>Principal Managing Data Steward (Lending)</t>
  </si>
  <si>
    <t>Senior Technology Manager - Data Engineering - Global Information Security</t>
  </si>
  <si>
    <t>['python', 'scala', 'php', 'sql', 'mysql', 'oracle', 'aws', 'azure', 'kafka', 'hadoop', 'unix', 'bitbucket']</t>
  </si>
  <si>
    <t>Senior Data Analyst/Analytics</t>
  </si>
  <si>
    <t>['swift', 'sql', 'go', 'python', 'excel', 'tableau', 'alteryx', 'flow', 'wire']</t>
  </si>
  <si>
    <t>Data Integration Sr Analyst - AVP- GETZVILLE</t>
  </si>
  <si>
    <t>Goddard Systems</t>
  </si>
  <si>
    <t>Technical Data Steward</t>
  </si>
  <si>
    <t>Data Migration Consultant</t>
  </si>
  <si>
    <t>['c#', 'powershell', 'azure', 'gcp', 'sharepoint', 'atlassian', 'slack']</t>
  </si>
  <si>
    <t>IT - Analyst - Data</t>
  </si>
  <si>
    <t>Duncan, SC</t>
  </si>
  <si>
    <t>Information Technology Financial Analyst</t>
  </si>
  <si>
    <t>IMCS Group</t>
  </si>
  <si>
    <t>ML/Data Scientist</t>
  </si>
  <si>
    <t>['python', 'r', 'sql', 'aws', 'azure', 'tensorflow', 'scikit-learn', 'pandas', 'numpy', 'hadoop', 'spark', 'tableau', 'power bi']</t>
  </si>
  <si>
    <t>Data Engineer (#ZR)</t>
  </si>
  <si>
    <t>Issaquah, WA</t>
  </si>
  <si>
    <t>Blokchain Talent</t>
  </si>
  <si>
    <t>['nosql', 'sql', 'python', 'r', 'azure', 'databricks', 'gcp', 'spark', 'power bi', 'git']</t>
  </si>
  <si>
    <t>Cloud (AWS / Azure) Data Engineer</t>
  </si>
  <si>
    <t>SANS</t>
  </si>
  <si>
    <t>['java', 'python', 'c', 'sql', 'sql server', 'db2', 'aws', 'azure', 'oracle', 'spring']</t>
  </si>
  <si>
    <t>Sr Software Engineer (Data Engineer)</t>
  </si>
  <si>
    <t>Erie, PA</t>
  </si>
  <si>
    <t>Erie Insurance Group</t>
  </si>
  <si>
    <t>['go', 'dynamodb', 'aws', 'redshift', 'snowflake', 'pyspark', 'kafka']</t>
  </si>
  <si>
    <t>Education Student Communities Analyst</t>
  </si>
  <si>
    <t>eXcell, a division of Compucom Systems</t>
  </si>
  <si>
    <t>Data analyst - Full-time / Part-time</t>
  </si>
  <si>
    <t>Analytic Data Engineer</t>
  </si>
  <si>
    <t>Data Engineer Group Manager</t>
  </si>
  <si>
    <t>['java', 'spark', 'git', 'jenkins']</t>
  </si>
  <si>
    <t>['sql', 'go', 'aws', 'snowflake', 'oracle', 'kafka', 'spark', 'unix', 'linux', 'git']</t>
  </si>
  <si>
    <t>Data Engineer - Agency Data &amp; Technology</t>
  </si>
  <si>
    <t>['sas', 'sas', 'sql', 'python', 'db2', 'aws', 'redshift', 'gitlab', 'terraform']</t>
  </si>
  <si>
    <t>Artificial Intelligence Engineer, LearnWith.AI (Remote) - $100,000/year USD</t>
  </si>
  <si>
    <t>Trilogy</t>
  </si>
  <si>
    <t>Staff Machine Learning Engineer - Full-time</t>
  </si>
  <si>
    <t>['python', 'r', 'sql', 'aws', 'gcp', 'nltk', 'numpy', 'pandas', 'tensorflow', 'keras', 'spark', 'git', 'github']</t>
  </si>
  <si>
    <t>AVP, Senior Data Engineer - Full-time</t>
  </si>
  <si>
    <t>['scala', 'python', 'go', 'redshift', 'oracle', 'hadoop', 'spark', 'kafka', 'git', 'jenkins']</t>
  </si>
  <si>
    <t>Senior Data Governance PM</t>
  </si>
  <si>
    <t>Staff Data Analyst, General</t>
  </si>
  <si>
    <t>Flex</t>
  </si>
  <si>
    <t>Senior Data Analyst - USDS (Multiple Positions)</t>
  </si>
  <si>
    <t>['sql', 'express', 'tableau', 'power bi', 'excel']</t>
  </si>
  <si>
    <t>Humanforce</t>
  </si>
  <si>
    <t>Sr. Director, Artificial Intelligence, Governance and Strategy</t>
  </si>
  <si>
    <t>Superior Court of Orange County</t>
  </si>
  <si>
    <t>['python', 'r', 'sql', 'azure', 'gcp', 'docker', 'git']</t>
  </si>
  <si>
    <t>Data Analyst (With Power BI)</t>
  </si>
  <si>
    <t>Strovolos, Cyprus</t>
  </si>
  <si>
    <t>Playtech</t>
  </si>
  <si>
    <t>['sql', 't-sql', 'sql server', 'oracle', 'gcp', 'looker', 'power bi', 'ssrs', 'tableau']</t>
  </si>
  <si>
    <t>Sr. Systems Engineer (Data Engineer)</t>
  </si>
  <si>
    <t>['python', 'sql', 'sql server', 'databricks', 'azure', 'aws', 'qlik']</t>
  </si>
  <si>
    <t>People Analytics Specialist</t>
  </si>
  <si>
    <t>Himalayas.app</t>
  </si>
  <si>
    <t>['sql', 'python', 'r', 'alteryx', 'excel', 'tableau', 'power bi', 'flow']</t>
  </si>
  <si>
    <t>Manager Commercial Operations Off Premise American Liberty Div. -South Carolina</t>
  </si>
  <si>
    <t>Southern Glazer's Wine &amp; Spirits</t>
  </si>
  <si>
    <t>Senior Manager- Data Engineering</t>
  </si>
  <si>
    <t>Adtalem Global Education</t>
  </si>
  <si>
    <t>['powershell', 'python', 'gcp', 'snowflake', 'azure', 'gdpr', 'cognos', 'tableau', 'power bi', 'ssis', 'github']</t>
  </si>
  <si>
    <t>Data Engineer - Director - Full-time</t>
  </si>
  <si>
    <t>Data Integration and Process Automation Engineer</t>
  </si>
  <si>
    <t>Donor Network of Arizona</t>
  </si>
  <si>
    <t>['powershell', 'sql', 'nosql', 'c#', 'sql server', 'azure', 'oracle', 'vmware', 'windows', 'ssis', 'ssrs']</t>
  </si>
  <si>
    <t>Principal, Sales &amp; Marketing Data Analyst</t>
  </si>
  <si>
    <t>EBSCO</t>
  </si>
  <si>
    <t>Data Analyst/Scientist/Engineer</t>
  </si>
  <si>
    <t>['java', 'javascript', 'c++', 'sas', 'sas', 'oracle', 'spring', 'tensorflow', 'tableau', 'docker', 'jenkins']</t>
  </si>
  <si>
    <t>Senior Data Engineer - (GCP, API, Kafka)</t>
  </si>
  <si>
    <t>['sql', 'nosql', 'python', 'bash', 'shell', 'bigquery', 'gcp', 'aws', 'azure', 'airflow', 'kafka', 'spark', 'unix', 'github', 'jenkins', 'kubernetes', 'git']</t>
  </si>
  <si>
    <t>['scala', 'python', 'sql', 'gcp', 'aws', 'azure', 'hadoop', 'spark', 'kafka']</t>
  </si>
  <si>
    <t>Distinguished, Software Engineer</t>
  </si>
  <si>
    <t>['azure', 'gcp', 'aws', 'databricks', 'bigquery', 'airflow', 'kubernetes']</t>
  </si>
  <si>
    <t>Web3 Jobs</t>
  </si>
  <si>
    <t>Confirmo</t>
  </si>
  <si>
    <t>Data Engineering Manager - Legal</t>
  </si>
  <si>
    <t>['sql', 'python', 'aws', 'redshift', 'bigquery', 'azure', 'airflow', 'spark', 'flow']</t>
  </si>
  <si>
    <t>Machine Learning Engineer, Trilogy (Remote) - $100,000/year USD</t>
  </si>
  <si>
    <t>['python', 'aws', 'github']</t>
  </si>
  <si>
    <t>Board Certified Behavior Analyst - Hybrid BCBA</t>
  </si>
  <si>
    <t>Discovery ABA</t>
  </si>
  <si>
    <t>['python', 'scikit-learn', 'pandas', 'numpy']</t>
  </si>
  <si>
    <t>Senior Data Engineer-Python/bash/shell(SE3)</t>
  </si>
  <si>
    <t>Manpower Group</t>
  </si>
  <si>
    <t>['python', 'bash', 'shell', 'jira', 'confluence']</t>
  </si>
  <si>
    <t>Sr. Decision Scientist / Business Analytics - Clinical Analytics (Remote)</t>
  </si>
  <si>
    <t>Revenue Cycle Management (RCM) Data Analyst - Full-time</t>
  </si>
  <si>
    <t>AmeriHealth Caritas</t>
  </si>
  <si>
    <t>GNN Machine Learning Engineer - Geospatial AI / ML</t>
  </si>
  <si>
    <t>Attis</t>
  </si>
  <si>
    <t>['python', 'rust', 'tensorflow', 'pytorch', 'keras']</t>
  </si>
  <si>
    <t>IoT Platform Engineer</t>
  </si>
  <si>
    <t>Canonical</t>
  </si>
  <si>
    <t>['python', 'golang', 'gdpr', 'kafka', 'ubuntu', 'linux']</t>
  </si>
  <si>
    <t>CRM Report and Data Analyst</t>
  </si>
  <si>
    <t>Maryland Institute College of Art</t>
  </si>
  <si>
    <t>['html', 'css', 'javascript', 'sql', 'python', 'oracle', 'tableau', 'spss', 'power bi']</t>
  </si>
  <si>
    <t>EDI Data Analyst - Lead (MEDICAID EDI MANAGER)</t>
  </si>
  <si>
    <t>Diversity Nexus</t>
  </si>
  <si>
    <t>Manager Advanced Analytics – AI Platforms and Services – Data Science/Gen AI Manager</t>
  </si>
  <si>
    <t>Sr. Data Engineer - Computing Services</t>
  </si>
  <si>
    <t>Carnegie Mellon University</t>
  </si>
  <si>
    <t>['sql', 'python', 'assembly', 'sql server', 'postgresql', 'snowflake', 'oracle', 'redshift', 'aws', 'azure', 'tableau', 'power bi']</t>
  </si>
  <si>
    <t>['sql', 'r', 'snowflake', 'excel']</t>
  </si>
  <si>
    <t>Data Analyst (ADMINISTRATOR III SUPERVISOR)</t>
  </si>
  <si>
    <t>['r', 'excel', 'tableau', 'power bi', 'qlik', 'alteryx']</t>
  </si>
  <si>
    <t>Business Intelligence Analyst/Developer</t>
  </si>
  <si>
    <t>Advanced Rx Management</t>
  </si>
  <si>
    <t>['sql', 'excel', 'ssrs', 'power bi']</t>
  </si>
  <si>
    <t>Senior Data Operations Engineer</t>
  </si>
  <si>
    <t>['sql', 'python', 'snowflake', 'oracle', 'git', 'github']</t>
  </si>
  <si>
    <t>['sql', 'gdpr', 'dax', 'power bi', 'visio', 'sap', 'word']</t>
  </si>
  <si>
    <t>Merchandising Retail Operations &amp; Training Specialist - RTS 25-23889</t>
  </si>
  <si>
    <t>Manager of Data Analytics &amp; Engineering</t>
  </si>
  <si>
    <t>Resource 1</t>
  </si>
  <si>
    <t>['python', 'sql', 'java', 'c#', 'mysql', 'sql server', 'aws', 'oracle', 'redshift', 'pyspark', 'flow']</t>
  </si>
  <si>
    <t>Sr Big data/ Hadoop with Spark and Scala, on-prem experience needed</t>
  </si>
  <si>
    <t>['scala', 'java', 'python', 'sql', 'shell', 'spark', 'hadoop', 'unix']</t>
  </si>
  <si>
    <t>Integro 212 LLC</t>
  </si>
  <si>
    <t>Credit Strategy - Data Science Lead</t>
  </si>
  <si>
    <t>Report Developer - PowerBI, BOBJ</t>
  </si>
  <si>
    <t>CADRE TECHNOLOGIES SERVICES LLC</t>
  </si>
  <si>
    <t>['sql', 'snowflake', 'cordova', 'sap', 'tableau', 'flow']</t>
  </si>
  <si>
    <t>Business/Data Analyst (Hybrid, C2H)</t>
  </si>
  <si>
    <t>Data Analyst 1 - Bilingual Korean</t>
  </si>
  <si>
    <t>Intern, Data Analyst/Scientist - Full-time</t>
  </si>
  <si>
    <t>Verint Systems, Inc.</t>
  </si>
  <si>
    <t>['python', 'sql', 'r', 'aws', 'azure', 'jupyter', 'spark', 'excel']</t>
  </si>
  <si>
    <t>['excel', 'word', 'tableau']</t>
  </si>
  <si>
    <t>Legal Data Analyst - Case Analysis (INDG)</t>
  </si>
  <si>
    <t>Bloomberg L.P.</t>
  </si>
  <si>
    <t>Architect Data Engineer 6</t>
  </si>
  <si>
    <t>['sql', 'postgresql', 'sql server', 'azure', 'asp.net', 'sharepoint']</t>
  </si>
  <si>
    <t>Statistician for Rec League</t>
  </si>
  <si>
    <t>Master Designer LLC</t>
  </si>
  <si>
    <t>Data Analyst - Highly Skilled</t>
  </si>
  <si>
    <t>The Dako Group</t>
  </si>
  <si>
    <t>['tableau', 'looker', 'power bi', 'word', 'outlook', 'powerpoint', 'excel', 'smartsheet']</t>
  </si>
  <si>
    <t>Senior Data Scientist - System Scheduling Performance</t>
  </si>
  <si>
    <t>['python', 'c', 'swift']</t>
  </si>
  <si>
    <t>Sr. Fiscal Analyst, Center for Population Health Data Science Administration</t>
  </si>
  <si>
    <t>DEPT OF HEALTH/MENTAL HYGIENE</t>
  </si>
  <si>
    <t>Business Analytics Intern</t>
  </si>
  <si>
    <t>Union Tank Car Company - UTLX</t>
  </si>
  <si>
    <t>Junior Program Data Analyst</t>
  </si>
  <si>
    <t>The JPI Group</t>
  </si>
  <si>
    <t>['r', 'python', 'javascript', 'oracle', 'excel', 'power bi']</t>
  </si>
  <si>
    <t>Data Center Operations Engineer</t>
  </si>
  <si>
    <t>Sioux City, IA</t>
  </si>
  <si>
    <t>BitCap</t>
  </si>
  <si>
    <t>VP, Engineering / Software</t>
  </si>
  <si>
    <t>Democratic Republic of the Congo</t>
  </si>
  <si>
    <t>Bedrock Ocean Exploration</t>
  </si>
  <si>
    <t>Senior Principal Software Engineer - Health Data Intelligence</t>
  </si>
  <si>
    <t>['java', 'c#', 'c++', 'go', 'oracle', 'hadoop']</t>
  </si>
  <si>
    <t>Data Analyst - Product</t>
  </si>
  <si>
    <t>PENN Entertainment, Inc.</t>
  </si>
  <si>
    <t>['sql', 'r', 'python', 'firebase', 'firebase', 'azure', 'snowflake', 'bigquery']</t>
  </si>
  <si>
    <t>['sql', 'sql server', 'sharepoint', 'power bi', 'ssis']</t>
  </si>
  <si>
    <t>Data Analyst II - Air Force Reserve Command</t>
  </si>
  <si>
    <t>['sql', 'sas', 'sas', 'c', 'excel', 'spss', 'flow']</t>
  </si>
  <si>
    <t>Data Engineer – Clinical</t>
  </si>
  <si>
    <t>Vaia – Talents</t>
  </si>
  <si>
    <t>Technogen International Company</t>
  </si>
  <si>
    <t>['sql', 'nosql', 'python', 'go', 'scala', 'java', 'azure', 'hadoop', 'spark', 'kafka', 'github', 'jenkins']</t>
  </si>
  <si>
    <t>['sql', 'aws', 'databricks', 'tableau', 'power bi']</t>
  </si>
  <si>
    <t>EasyPeasyJob.com</t>
  </si>
  <si>
    <t>Rjs</t>
  </si>
  <si>
    <t>Pharmaceutical Data Analyst(Florham Park, NJ)</t>
  </si>
  <si>
    <t>Asembia LLC</t>
  </si>
  <si>
    <t>Sr Data Scientist, Machine Learning (ML) Engineer - Full-time</t>
  </si>
  <si>
    <t>Evolent</t>
  </si>
  <si>
    <t>['sql', 'python', 'azure', 'aws', 'keras', 'pytorch', 'scikit-learn', 'tensorflow', 'excel', 'github']</t>
  </si>
  <si>
    <t>Data Scientist III - Financial Crimes Modeling</t>
  </si>
  <si>
    <t>McLean, IL</t>
  </si>
  <si>
    <t>['sql', 'python', 'aws', 'spark', 'kubernetes']</t>
  </si>
  <si>
    <t>Senior Data Scientist, Pharmacometric Programming - Full-time</t>
  </si>
  <si>
    <t>['sas', 'sas', 'r', 'python', 'bash', 'unix', 'linux', 'excel']</t>
  </si>
  <si>
    <t>['sql', 'nosql', 'mongodb', 'mongodb', 'snowflake', 'redshift', 'bigquery', 'power bi', 'tableau', 'looker']</t>
  </si>
  <si>
    <t>Valinda, CA</t>
  </si>
  <si>
    <t>Data Scientist, Operations Research</t>
  </si>
  <si>
    <t>['sql', 'r', 'python', 'sas', 'sas', 'alteryx', 'tableau']</t>
  </si>
  <si>
    <t>Rea</t>
  </si>
  <si>
    <t>['python', 'bash', 'sql', 'postgresql', 'mysql', 'redshift', 'bigquery', 'git']</t>
  </si>
  <si>
    <t>Member Data Analyst - 25-47</t>
  </si>
  <si>
    <t>Facets Configuration Analyst</t>
  </si>
  <si>
    <t>['sql', 'oracle', 'windows']</t>
  </si>
  <si>
    <t>Data Scientist, AWS Professional Services</t>
  </si>
  <si>
    <t>['python', 'r', 'aws', 'scikit-learn', 'tensorflow', 'pytorch']</t>
  </si>
  <si>
    <t>Data Engineer - Scala</t>
  </si>
  <si>
    <t>Kunai</t>
  </si>
  <si>
    <t>['scala', 'java', 'go', 'sql', 'nosql', 'mongodb', 'mongodb', 'postgresql', 'mysql', 'dynamodb', 'aws', 'databricks', 'graphql', 'hadoop', 'spark', 'gdpr', 'kubernetes', 'jenkins', 'gitlab', 'github']</t>
  </si>
  <si>
    <t>['lua', 'sql', 'python', 'nosql', 'mongodb', 'mongodb', 'elasticsearch', 'aws', 'linux', 'splunk', 'slack']</t>
  </si>
  <si>
    <t>Signal Integrity and Data Analysis Engineer Intern</t>
  </si>
  <si>
    <t>Lumentum</t>
  </si>
  <si>
    <t>Sr Data Analyst, AI</t>
  </si>
  <si>
    <t>Sr Scientist, Deep Learning</t>
  </si>
  <si>
    <t>Insmed Incorporated</t>
  </si>
  <si>
    <t>Data Engineer (Rewards Data)</t>
  </si>
  <si>
    <t>Chorus One</t>
  </si>
  <si>
    <t>['python', 'sql', 'postgresql', 'airflow', 'kubernetes']</t>
  </si>
  <si>
    <t>Lead Ruby on Rails Engineer</t>
  </si>
  <si>
    <t>Aha!</t>
  </si>
  <si>
    <t>['go', 'ruby', 'ruby', 'redis', 'react', 'ruby on rails', 'node.js', 'slack', 'zoom']</t>
  </si>
  <si>
    <t>Lowell, AR</t>
  </si>
  <si>
    <t>Analyst, Strategy and Data Analytics - Tarrytown</t>
  </si>
  <si>
    <t>Sr Analytics Consultant - Healthcare Reporting &amp; Visualization</t>
  </si>
  <si>
    <t>CareAllies</t>
  </si>
  <si>
    <t>Security Data Engineer</t>
  </si>
  <si>
    <t>BeBee CA</t>
  </si>
  <si>
    <t>Coradix Technology Consulting LTD</t>
  </si>
  <si>
    <t>Data Lead, Viewing Product Analytics</t>
  </si>
  <si>
    <t>['sql', 'databricks', 'tableau', 'looker']</t>
  </si>
  <si>
    <t>AVP, Global AML Risk Insights Data Analyst - Full-time</t>
  </si>
  <si>
    <t>Citigroup</t>
  </si>
  <si>
    <t>['python', 'sql', 'excel', 'powerpoint', 'tableau']</t>
  </si>
  <si>
    <t>Data Scientist, Research, Measurement and Optimization, YouTube Ads</t>
  </si>
  <si>
    <t>['sql', 'r', 'python', 'snowflake', 'tableau', 'power bi']</t>
  </si>
  <si>
    <t>Principal Software Engineer - Platform</t>
  </si>
  <si>
    <t>['go', 'python', 'java', 'aws', 'gcp', 'terraform', 'docker', 'kubernetes']</t>
  </si>
  <si>
    <t>Senior Azure Data Engineer - Databricks / Google Cloud Platform</t>
  </si>
  <si>
    <t>['python', 'sql', 'java', 'azure', 'databricks', 'power bi', 'tableau', 'flow']</t>
  </si>
  <si>
    <t>['tableau', 'excel', 'spss']</t>
  </si>
  <si>
    <t>Data and Software Engineer</t>
  </si>
  <si>
    <t>Ovative Group</t>
  </si>
  <si>
    <t>['sql', 'python', 'gcp', 'aws', 'bigquery', 'databricks', 'github']</t>
  </si>
  <si>
    <t>Senior Business Intelligence Engineer, Supply Chain Innovation</t>
  </si>
  <si>
    <t>Senior Machine Learning Engineer, Operations Platform - Full-time</t>
  </si>
  <si>
    <t>['python', 'java', 'aws', 'gcp', 'pyspark', 'tensorflow', 'pytorch', 'kubernetes', 'docker']</t>
  </si>
  <si>
    <t>Millfield, OH</t>
  </si>
  <si>
    <t>Cepal Hellas Financial Services S.A.</t>
  </si>
  <si>
    <t>['sql', 'python', 'aws', 'databricks', 'pyspark', 'react.js']</t>
  </si>
  <si>
    <t>Data Scientist, Trustworthy Personalization, Google Identity and Engagement</t>
  </si>
  <si>
    <t>Care Solace</t>
  </si>
  <si>
    <t>Data Engineering Director</t>
  </si>
  <si>
    <t>United Power, Inc.</t>
  </si>
  <si>
    <t>['python', 'sql', 'sql server', 'azure', 'oracle', 'databricks', 'ssis', 'flow']</t>
  </si>
  <si>
    <t>Assistant Data Engineer Technician</t>
  </si>
  <si>
    <t>Beavercreek, OH</t>
  </si>
  <si>
    <t>Albers Aersopace</t>
  </si>
  <si>
    <t>Sr. Associate, Data Scientist</t>
  </si>
  <si>
    <t>['python', 'r', 'sql', 'go', 'aws', 'gcp', 'azure', 'spark', 'linux']</t>
  </si>
  <si>
    <t>Sr. Staff Data Analyst, General</t>
  </si>
  <si>
    <t>Prosple</t>
  </si>
  <si>
    <t>Walker &amp; Dunlop</t>
  </si>
  <si>
    <t>Miniso USA</t>
  </si>
  <si>
    <t>['python', 'power bi', 'sap', 'excel']</t>
  </si>
  <si>
    <t>Entry-Level Data Analyst - Electronic Health Records (50k)</t>
  </si>
  <si>
    <t>VasoTechnology powered by NetWolves</t>
  </si>
  <si>
    <t>['sql', 'python', 'r', 'mysql', 'sql server', 'oracle', 'hadoop', 'power bi', 'tableau', 'excel', 'flow']</t>
  </si>
  <si>
    <t>Clinical Recruiting Data Analyst</t>
  </si>
  <si>
    <t>Hayes Locums</t>
  </si>
  <si>
    <t>Analyst, Data (Remote)-SQL-proficient</t>
  </si>
  <si>
    <t>Data Scientist - Group Director</t>
  </si>
  <si>
    <t>Data Scientist, United States - BCG X</t>
  </si>
  <si>
    <t>['go', 'python', 'spark']</t>
  </si>
  <si>
    <t>Senior Data Scientist / Onsite in Palo Alto / AI Engineer</t>
  </si>
  <si>
    <t>['python', 'java', 'sql', 'databricks', 'azure', 'aws', 'pyspark']</t>
  </si>
  <si>
    <t>Power Kiosk</t>
  </si>
  <si>
    <t>['python', 'r', 'sql', 'go', 'jira']</t>
  </si>
  <si>
    <t>Patrick Space Force Base, FL</t>
  </si>
  <si>
    <t>InSPIRE Corporation</t>
  </si>
  <si>
    <t>Data Engineering &amp; Reporting Analyst</t>
  </si>
  <si>
    <t>Government Employees Insurance Company</t>
  </si>
  <si>
    <t>Cyber SDC - Data Visualization Engineer - Senior - Consulting - Location Open</t>
  </si>
  <si>
    <t>['python', 'c', 'java', 'perl', 'shell', 'sql', 'azure', 'aws', 'graphql', 'windows', 'unix', 'linux', 'splunk', 'terraform', 'github', 'git']</t>
  </si>
  <si>
    <t>Managed Services - Data Engineering Technical Lead - Manager</t>
  </si>
  <si>
    <t>AWS Data Engineer – L1/L2 Support Role</t>
  </si>
  <si>
    <t>['python', 'sql', 'aws', 'redshift', 'airflow', 'pandas', 'pyspark']</t>
  </si>
  <si>
    <t>Civitas Learning</t>
  </si>
  <si>
    <t>['sql', 'aws', 'redshift', 'express', 'github', 'jira']</t>
  </si>
  <si>
    <t>CACI International, Inc.</t>
  </si>
  <si>
    <t>Data and Reporting Analyst, Principal</t>
  </si>
  <si>
    <t>Dublin, GA</t>
  </si>
  <si>
    <t>Donorbox</t>
  </si>
  <si>
    <t>Data Protection Analyst (Remote)</t>
  </si>
  <si>
    <t>Lincoln Financial Group</t>
  </si>
  <si>
    <t>Rise - Rise - Jobs</t>
  </si>
  <si>
    <t>['swift', 'python', 'go', 'postgresql', 'aws', 'airflow', 'kubernetes', 'terraform', 'ansible']</t>
  </si>
  <si>
    <t>['vba', 'tableau', 'power bi', 'visio', 'excel', 'flow']</t>
  </si>
  <si>
    <t>Remote Data and Reporting Analyst</t>
  </si>
  <si>
    <t>International SOS Government Medical Services</t>
  </si>
  <si>
    <t>Internal Audit Data Scientist Intern - REMOTE</t>
  </si>
  <si>
    <t>Data Scientist 2 - Full-time</t>
  </si>
  <si>
    <t>['azure', 'snowflake', 'keras', 'tensorflow']</t>
  </si>
  <si>
    <t>EPEO Strategy &amp; Finance, Product and Data Engineer - Full-time</t>
  </si>
  <si>
    <t>['alteryx', 'jira']</t>
  </si>
  <si>
    <t>Senior Data Scientist (Geospatial)</t>
  </si>
  <si>
    <t>Recruiter Jobs</t>
  </si>
  <si>
    <t>Terradot</t>
  </si>
  <si>
    <t>Gozem</t>
  </si>
  <si>
    <t>['sql', 'python', 'r', 'java', 'airflow', 'looker', 'asana']</t>
  </si>
  <si>
    <t>Senior Bioinformatic Data Scientist</t>
  </si>
  <si>
    <t>Episteme Prognostics Inc.</t>
  </si>
  <si>
    <t>['python', 'r', 'bash']</t>
  </si>
  <si>
    <t>Data Engineer Team Leader</t>
  </si>
  <si>
    <t>HDI Global Insurance Company</t>
  </si>
  <si>
    <t>['sql', 'mysql', 'oracle', 'snowflake', 'azure', 'qlik']</t>
  </si>
  <si>
    <t>Senior Data Engineer / Beverly Hills</t>
  </si>
  <si>
    <t>['mongodb', 'mongodb', 'postgresql', 'numpy', 'pandas', 'flask']</t>
  </si>
  <si>
    <t>Olathe, KS</t>
  </si>
  <si>
    <t>['python', 'sql', 'sql server', 'azure', 'databricks', 'aws', 'spark', 'kafka', 'power bi', 'ssrs', 'ssis', 'jenkins']</t>
  </si>
  <si>
    <t>Quant Developer - Commodities</t>
  </si>
  <si>
    <t>['python', 'sql', 'aws', 'snowflake', 'pandas', 'react', 'plotly', 'airflow', 'numpy', 'fastapi', 'angular', 'docker', 'kubernetes', 'jenkins']</t>
  </si>
  <si>
    <t>Quantitative Researcher - Commodities</t>
  </si>
  <si>
    <t>Iowa, LA</t>
  </si>
  <si>
    <t>KesarWeb</t>
  </si>
  <si>
    <t>['python', 'java', 'scala', 'sql', 'nosql', 'mongodb', 'mongodb', 'cassandra', 'aws', 'gcp', 'azure', 'snowflake', 'redshift', 'bigquery', 'airflow', 'hadoop', 'spark', 'kafka', 'flow']</t>
  </si>
  <si>
    <t>Sr. Business Information Mgmt Analyst (Reference and Master Data)</t>
  </si>
  <si>
    <t>Lead Data Modeler</t>
  </si>
  <si>
    <t>['sql', 'nosql', 'mongodb', 'mongodb', 'sql server', 'postgresql', 'cassandra', 'oracle', 'aws', 'azure', 'hadoop', 'spark', 'kafka', 'gdpr']</t>
  </si>
  <si>
    <t>Donor Data Coordinator - $25/hr-$27/hr - Washington, DC</t>
  </si>
  <si>
    <t>Senior Automation Analyst / Business Systems Analyst</t>
  </si>
  <si>
    <t>Projectmates by Systemates Inc.</t>
  </si>
  <si>
    <t>IT Data Engineer Delivery</t>
  </si>
  <si>
    <t>Fredericksburg, PA</t>
  </si>
  <si>
    <t>TieTalent</t>
  </si>
  <si>
    <t>['sql', 'python', 'javascript', 'snowflake', 'airflow', 'docker']</t>
  </si>
  <si>
    <t>Senior Data Engineer (Hybrid) - Clinical Operations</t>
  </si>
  <si>
    <t>Data Analyst Senior - Business Intelligence Center of Enablement (SQL, Business Intelligence tools, Power BI, Tableau, Jira) - Full-time</t>
  </si>
  <si>
    <t>Kings Mountain, NC</t>
  </si>
  <si>
    <t>['c', 'oracle', 'tableau', 'power bi']</t>
  </si>
  <si>
    <t>System Analyst II</t>
  </si>
  <si>
    <t>['sharepoint', 'excel', 'powerpoint']</t>
  </si>
  <si>
    <t>Senior Data Management Professional - Data Modeling - Company Financials</t>
  </si>
  <si>
    <t>['python', 'terminal']</t>
  </si>
  <si>
    <t>['scala', 'python', 'java', 'sql', 'aws', 'hadoop', 'spark', 'airflow', 'terraform']</t>
  </si>
  <si>
    <t>Google Cloud Platform Data Engineer - Senior Manager</t>
  </si>
  <si>
    <t>PricewaterhouseCoopers LLP</t>
  </si>
  <si>
    <t>['sql', 'snowflake', 'databricks', 'bigquery', 'hadoop', 'spark', 'kafka', 'looker', 'tableau', 'flow', 'terraform']</t>
  </si>
  <si>
    <t>Data Engineer/ Data Integration Specialist - Onsite position in Miami Lakes, FL</t>
  </si>
  <si>
    <t>Block Search LLC</t>
  </si>
  <si>
    <t>['sql', 'python', 'nosql', 'sql server', 'postgresql', 'looker', 'excel']</t>
  </si>
  <si>
    <t>['python', 'java', 'scala', 'sql', 'sas', 'sas', 'r', 'mysql', 'spark', 'hadoop']</t>
  </si>
  <si>
    <t>Head of Data Engineering &amp; AI</t>
  </si>
  <si>
    <t>Advaita Health Ventures, LLC</t>
  </si>
  <si>
    <t>['python', 'scala', 'java', 'sql', 'nosql', 'aws', 'gcp', 'azure', 'hadoop', 'spark', 'kafka']</t>
  </si>
  <si>
    <t>Data Engineer 2 - Nordstrom Analytical Platform Insights Delivery Team - Hybrid - Seattle</t>
  </si>
  <si>
    <t>['java', 'python', 'sql', 'aws', 'kafka', 'spark', 'airflow', 'kubernetes']</t>
  </si>
  <si>
    <t>Principal Data Engineer - Azure</t>
  </si>
  <si>
    <t>Neudesic, an IBM Company</t>
  </si>
  <si>
    <t>['go', 'azure', 'databricks', 'snowflake', 'pyspark', 'power bi', 'tableau', 'github']</t>
  </si>
  <si>
    <t>Plymouth, NH</t>
  </si>
  <si>
    <t>New Hampshire Electric Cooperative</t>
  </si>
  <si>
    <t>['sql', 'python', 'r', 'windows', 'linux', 'power bi', 'tableau']</t>
  </si>
  <si>
    <t>Data Ingestion &amp; ETL Engineer</t>
  </si>
  <si>
    <t>['sql', 'sql server', 'snowflake', 'azure', 'aws', 'gcp', 'ssis', 'flow', 'git']</t>
  </si>
  <si>
    <t>Data Engineer - Fulltime Role</t>
  </si>
  <si>
    <t>Specialist, Data Analytics</t>
  </si>
  <si>
    <t>Health Data Analysis 2</t>
  </si>
  <si>
    <t>['sql', 'sql server', 'azure', 'power bi', 'dax', 'excel', 'ssrs']</t>
  </si>
  <si>
    <t>Machine Learning Operations Data Engineer IV (1077608)</t>
  </si>
  <si>
    <t>['r', 'python', 'sql', 'databricks', 'azure', 'aws', 'gcp', 'spark', 'pyspark', 'pandas', 'scikit-learn', 'tidyverse', 'docker', 'kubernetes']</t>
  </si>
  <si>
    <t>Brown &amp; Brown Insurance</t>
  </si>
  <si>
    <t>['sql', 'go', 'azure', 'databricks', 'snowflake', 'excel', 'word', 'powerpoint', 'outlook', 'jira']</t>
  </si>
  <si>
    <t>Senior Data Analyst - Human Resources</t>
  </si>
  <si>
    <t>['python', 'r', 'sql', 'snowflake', 'aws', 'spark']</t>
  </si>
  <si>
    <t>Senior Research Data Analyst in Vector-Borne Disease Epidemiology - 117265</t>
  </si>
  <si>
    <t>The Johns Hopkins University</t>
  </si>
  <si>
    <t>Advanced Analytics SME</t>
  </si>
  <si>
    <t>Steampunk, Inc.</t>
  </si>
  <si>
    <t>['python', 'sql', 'neo4j']</t>
  </si>
  <si>
    <t>Data Analyst, Process &amp; Analytics</t>
  </si>
  <si>
    <t>ClimateTechList</t>
  </si>
  <si>
    <t>['python', 'r', 'sql', 'tableau', 'flow']</t>
  </si>
  <si>
    <t>Client Experience (CX) Insights Analyst</t>
  </si>
  <si>
    <t>Data Scientist, Gmail and Chat AI Model Quality</t>
  </si>
  <si>
    <t>Data Science Lead – R01546883</t>
  </si>
  <si>
    <t>Brillio</t>
  </si>
  <si>
    <t>['vba', 'go', 'sas', 'sas', 'databricks', 'azure', 'aws', 'excel', 'qlik']</t>
  </si>
  <si>
    <t>Data Scientist, Trust &amp; Safety - USDS</t>
  </si>
  <si>
    <t>['sql', 'python', 'databricks', 'gcp', 'aws', 'jupyter', 'express']</t>
  </si>
  <si>
    <t>Data Engineer (BigQuery, Funnel, Tableau)</t>
  </si>
  <si>
    <t>Principal Technical Program Manager - Data Engineering</t>
  </si>
  <si>
    <t>Snowflake Careers</t>
  </si>
  <si>
    <t>Data Engineer II, Payment Risk Data Engineering</t>
  </si>
  <si>
    <t>['nosql', 'sql', 'python', 'java', 'scala', 'aws', 'redshift']</t>
  </si>
  <si>
    <t>Lead Data Scientist - Assortment Optimization</t>
  </si>
  <si>
    <t>Enrollment Database Specialist</t>
  </si>
  <si>
    <t>The State University of New York</t>
  </si>
  <si>
    <t>Sr. Data Warehouse Reporting Analyst</t>
  </si>
  <si>
    <t>['sql', 'sql server', 'ssrs', 'tableau', 'power bi', 'microstrategy', 'cognos', 'word', 'outlook', 'excel', 'powerpoint']</t>
  </si>
  <si>
    <t>Sr. Data Scientist, GenAI</t>
  </si>
  <si>
    <t>['sql', 'python', 'r', 'hadoop', 'spark', 'kafka']</t>
  </si>
  <si>
    <t>Wildlife Health Lab Data Engineer</t>
  </si>
  <si>
    <t>Cornell University</t>
  </si>
  <si>
    <t>['r', 'python', 'sql', 'mongodb', 'mongodb', 'mysql', 'azure', 'aws', 'docker']</t>
  </si>
  <si>
    <t>Senior Data Scientist, Lending</t>
  </si>
  <si>
    <t>['sql', 'python', 'snowflake', 'airflow', 'tableau', 'looker']</t>
  </si>
  <si>
    <t>Data Architect (SQL) – 100% Onsite – Valencia, CA</t>
  </si>
  <si>
    <t>DKKD Staffing</t>
  </si>
  <si>
    <t>['sql', 'html', 'css', 'sql server', 'airflow', 'asp.net', 'ssis', 'ssrs', 'git', 'github', 'svn', 'atlassian', 'flow', 'jira', 'confluence']</t>
  </si>
  <si>
    <t>Business Data Analyst - Senior Associate</t>
  </si>
  <si>
    <t>['alteryx', 'flow', 'atlassian', 'confluence', 'jira']</t>
  </si>
  <si>
    <t>Data Governance Risk Lead</t>
  </si>
  <si>
    <t>Aberdeen, SD</t>
  </si>
  <si>
    <t>['java', 'javascript', 'c++', 'sas', 'sas', 'python', 'tableau', 'docker', 'jenkins']</t>
  </si>
  <si>
    <t>Information Technology Business System Analyst</t>
  </si>
  <si>
    <t>Elmendorf, TX</t>
  </si>
  <si>
    <t>['python', 'sql', 'postgresql', 'databricks', 'aws', 'spark', 'git', 'docker', 'jenkins', 'jira']</t>
  </si>
  <si>
    <t>Sr. Business Systems Analyst Data/Healthcare (remote, CA based)</t>
  </si>
  <si>
    <t>['sql', 'python', 'scala', 'r', 'hadoop', 'spark', 'tableau', 'power bi']</t>
  </si>
  <si>
    <t>P&amp;C Analytics- Hybrid</t>
  </si>
  <si>
    <t>GIS Data Analyst II (Hybrid Position)</t>
  </si>
  <si>
    <t>SeekOps Inc</t>
  </si>
  <si>
    <t>Sr. Data Product Analyst (Hybrid)</t>
  </si>
  <si>
    <t>['python', 'r', 'sql', 'firebase', 'firebase', 'azure', 'databricks', 'pandas', 'spark', 'kafka', 'power bi', 'tableau', 'qlik', 'sap', 'bitbucket', 'jira']</t>
  </si>
  <si>
    <t>Data Analyst / Researcher - Barrington, IL</t>
  </si>
  <si>
    <t>Hire Orbitt</t>
  </si>
  <si>
    <t>['sql', 'vba', 'r', 'tableau', 'visio', 'excel']</t>
  </si>
  <si>
    <t>RELIABLE MEDICAL SERVICES, INC</t>
  </si>
  <si>
    <t>['sql', 'vba', 'excel', 'power bi', 'tableau', 'visio']</t>
  </si>
  <si>
    <t>HAYES MEDICAL STAFFING LLC</t>
  </si>
  <si>
    <t>Data Scientist, Trust &amp; Safety</t>
  </si>
  <si>
    <t>Azure Data Engineer(#W2 Role, H4 EAD, GC &amp; USC Preferred Only)</t>
  </si>
  <si>
    <t>Genisis Technology Solutions</t>
  </si>
  <si>
    <t>['python', 'java', 'sql', 'sql server', 'azure', 'aws', 'spark', 'hadoop', 'linux']</t>
  </si>
  <si>
    <t>Sr Data Architect</t>
  </si>
  <si>
    <t>WTW</t>
  </si>
  <si>
    <t>US101 Guidehouse Inc.</t>
  </si>
  <si>
    <t>ICW Group</t>
  </si>
  <si>
    <t>['python', 'scala', 'postgresql', 'dynamodb', 'aws', 'redshift', 'snowflake', 'databricks', 'hadoop', 'spark', 'kafka', 'ssis', 'alteryx', 'flow']</t>
  </si>
  <si>
    <t>Data Analyst II (IDM)</t>
  </si>
  <si>
    <t>ShopriteX</t>
  </si>
  <si>
    <t>['sql', 'python', 'aws', 'pyspark', 'express', 'tableau', 'power bi', 'excel']</t>
  </si>
  <si>
    <t>Data Analyst – EV Charging</t>
  </si>
  <si>
    <t>eDRV</t>
  </si>
  <si>
    <t>['sql', 'nosql', 'python', 'aws', 'gcp', 'azure', 'pandas', 'spark', 'tableau', 'power bi']</t>
  </si>
  <si>
    <t>Customer Success Manager (B2B)</t>
  </si>
  <si>
    <t>['python', 'notion', 'slack']</t>
  </si>
  <si>
    <t>Biosurveillance Data Scientist</t>
  </si>
  <si>
    <t>Kuwait City, Kuwait</t>
  </si>
  <si>
    <t>HealthCare Dynamics Gen. Trading Company W.L.L</t>
  </si>
  <si>
    <t>['python', 'sql', 'ubuntu', 'looker', 'tableau']</t>
  </si>
  <si>
    <t>Customer Support Engineer II</t>
  </si>
  <si>
    <t>['c++', 'java', 'sql', 'mysql', 'sql server', 'windows', 'sap', 'github']</t>
  </si>
  <si>
    <t>Data Scientist II, ADSP Product Operations &amp; Analytics</t>
  </si>
  <si>
    <t>Data Analytics Sr Developer</t>
  </si>
  <si>
    <t>['sql', 'oracle', 'azure', 'snowflake', 'alteryx', 'tableau', 'power bi', 'flow']</t>
  </si>
  <si>
    <t>Senior Associate 2 PD (AI Engineer)</t>
  </si>
  <si>
    <t>KPMG India</t>
  </si>
  <si>
    <t>['python', 'r', 'azure', 'gcp', 'aws', 'tensorflow', 'pytorch']</t>
  </si>
  <si>
    <t>Data Management Analyst - Aerospace</t>
  </si>
  <si>
    <t>PPG</t>
  </si>
  <si>
    <t>Staff, Data Scientist - NLP and Gen AI</t>
  </si>
  <si>
    <t>['python', 'sql', 'scala', 'r', 'spark', 'tensorflow']</t>
  </si>
  <si>
    <t>Senior Manager, Data Science - Conversational AI</t>
  </si>
  <si>
    <t>Oregon</t>
  </si>
  <si>
    <t>['r', 'python', 'sql', 'snowflake', 'databricks', 'pytorch', 'scikit-learn']</t>
  </si>
  <si>
    <t>(USA) Staff, Software Engineer -- Data</t>
  </si>
  <si>
    <t>['scala', 'python', 'java', 'sql', 'nosql', 'mongodb', 'mongodb', 'mysql', 'cassandra', 'gcp', 'azure', 'spark', 'airflow', 'kafka', 'pandas', 'numpy', 'matplotlib', 'excel', 'git', 'jenkins']</t>
  </si>
  <si>
    <t>20240 - Web Business Analyst</t>
  </si>
  <si>
    <t>['java', 'javascript', 'sql', 'mariadb', 'mysql', 'oracle', 'react', 'spring', 'sap']</t>
  </si>
  <si>
    <t>Media/Vlog Creator and Data Analyst Student Assistant</t>
  </si>
  <si>
    <t>Vallejo, CA</t>
  </si>
  <si>
    <t>Business Intelligence Engineer - Primary Care Organization</t>
  </si>
  <si>
    <t>['sql', 'python', 'java', 'scala', 'groovy', 'go', 'snowflake', 'azure', 'git', 'jira']</t>
  </si>
  <si>
    <t>['sql', 'python', 'java', 'scala', 'groovy', 'go', 'bigquery', 'snowflake', 'redshift', 'azure', 'word', 'excel', 'powerpoint', 'power bi', 'git', 'jira']</t>
  </si>
  <si>
    <t>Sr. Consultant, EBP Commercial Analytics</t>
  </si>
  <si>
    <t>['r', 'python', 'sas', 'sas', 'sql', 'tableau', 'excel', 'symphony']</t>
  </si>
  <si>
    <t>Technical Business Analyst - Business Analysis</t>
  </si>
  <si>
    <t>Robotics technology LLC</t>
  </si>
  <si>
    <t>['python', 'java', 'scala', 'perl', 'shell', 'gcp', 'spark', 'hadoop', 'airflow', 'atlassian', 'bitbucket', 'jenkins', 'jira', 'confluence']</t>
  </si>
  <si>
    <t>Medifast, Inc</t>
  </si>
  <si>
    <t>['python', 'sql', 'nosql', 'postgresql', 'sql server', 'mysql', 'aws', 'redshift', 'databricks', 'snowflake', 'oracle', 'kafka', 'airflow', 'linux', 'visio', 'jira', 'confluence']</t>
  </si>
  <si>
    <t>Proven Recruiting</t>
  </si>
  <si>
    <t>Principal Consultant (SME) - HealthCare Ecosystem/Provider Data/Analytics</t>
  </si>
  <si>
    <t>Environmental Data Analytics Discipline Leader - Full-time</t>
  </si>
  <si>
    <t>CDM Smith</t>
  </si>
  <si>
    <t>Data Scientist, Expert - GRID</t>
  </si>
  <si>
    <t>Global Technical Talent, an Inc. 5000 Company</t>
  </si>
  <si>
    <t>['python', 'r', 'sql', 'tensorflow', 'pytorch', 'scikit-learn', 'matplotlib', 'sap', 'tableau', 'power bi']</t>
  </si>
  <si>
    <t>Zippia</t>
  </si>
  <si>
    <t>Education and Employment Data Analyst</t>
  </si>
  <si>
    <t>Orca Intelligence</t>
  </si>
  <si>
    <t>['r', 'spring', 'tableau', 'excel']</t>
  </si>
  <si>
    <t>Artificial Intelligence Data Analyst</t>
  </si>
  <si>
    <t>Data Scientist, Product, AI Data</t>
  </si>
  <si>
    <t>Woodbridge, VA</t>
  </si>
  <si>
    <t>['vba', 'python', 'power bi', 'excel']</t>
  </si>
  <si>
    <t>Senior Data Engineer, MVP Analytics &amp; Data Engineering</t>
  </si>
  <si>
    <t>['sql', 'python', 'scala', 'java', 'c#', 'powershell', 'sql server', 'aws', 'redshift', 'aurora', 'oracle', 'spark', 'pandas', 'tableau', 'power bi']</t>
  </si>
  <si>
    <t>Insights Analyst, Social Media</t>
  </si>
  <si>
    <t>The Kitchen North America</t>
  </si>
  <si>
    <t>['sql', 'sas', 'sas', 'oracle', 'vmware', 'windows']</t>
  </si>
  <si>
    <t>Data and Analytics Engineer</t>
  </si>
  <si>
    <t>['sql', 'python', 'powershell', 'sql server', 'azure', 'github']</t>
  </si>
  <si>
    <t>Technology Consulting - Python or Power BI developers - Staff</t>
  </si>
  <si>
    <t>EY-GDS Consulting-AI And DATA-Data Science-ML ops-Seniors</t>
  </si>
  <si>
    <t>['python', 'azure', 'docker', 'flow']</t>
  </si>
  <si>
    <t>Deals Tech &amp; Data Solutions (Financial Analytics) Senior Associate</t>
  </si>
  <si>
    <t>['sql', 'python', 'sas', 'sas', 'sql server', 'oracle', 'aws', 'azure', 'gcp', 'tableau', 'power bi']</t>
  </si>
  <si>
    <t>Trust &amp; Safety Compliance Data Analyst</t>
  </si>
  <si>
    <t>Learn Beyond Consulting LLC</t>
  </si>
  <si>
    <t>['sql', 'python', 'r', 'aws', 'azure', 'tableau']</t>
  </si>
  <si>
    <t>['sql', 'go', 'python', 'excel', 'tableau', 'alteryx', 'flow']</t>
  </si>
  <si>
    <t>AI/ML Data Engineering Lead (Specialist Master) - SFL Scientific</t>
  </si>
  <si>
    <t>['sql', 'nosql', 'python', 'powershell', 'neo4j', 'aws', 'azure', 'gcp', 'airflow', 'kafka', 'linux', 'puppet', 'ansible', 'chef', 'terraform', 'jenkins', 'kubernetes', 'docker']</t>
  </si>
  <si>
    <t>Teal</t>
  </si>
  <si>
    <t>The BayTech Group</t>
  </si>
  <si>
    <t>['sql', 'python', 'r', 'azure', 'aws', 'power bi']</t>
  </si>
  <si>
    <t>Tier II Intrusion Analyst</t>
  </si>
  <si>
    <t>Power BI Developer - Only U.S. Citizens Are required.</t>
  </si>
  <si>
    <t>Programming.com</t>
  </si>
  <si>
    <t>['sql', 'sql server', 'azure', 'power bi', 'dax', 'excel']</t>
  </si>
  <si>
    <t>AI &amp; Machine Learning Engineer - Manager - Consulting - Location OPEN</t>
  </si>
  <si>
    <t>['python', 'sql', 'r', 'javascript', 'java', 'c++', 'c', 'azure', 'scikit-learn', 'pytorch', 'pandas', 'spark', 'git', 'jira', 'unify']</t>
  </si>
  <si>
    <t>Data Engineer/ Analyst (Fraud Management &amp; Telecom)</t>
  </si>
  <si>
    <t>Elgebra</t>
  </si>
  <si>
    <t>Enterprise Data Ingestion Engineer</t>
  </si>
  <si>
    <t>['kafka', 'flow']</t>
  </si>
  <si>
    <t>Data Engineer - Synechron Inc.</t>
  </si>
  <si>
    <t>Weehawken Township, NJ</t>
  </si>
  <si>
    <t>['sql', 'nosql', 'python', 'azure', 'databricks', 'aws', 'spark', 'kafka', 'power bi']</t>
  </si>
  <si>
    <t>Full-Stack Software Engineer</t>
  </si>
  <si>
    <t>Arkhangelsk, Russia</t>
  </si>
  <si>
    <t>PyJobs</t>
  </si>
  <si>
    <t>Hashboard</t>
  </si>
  <si>
    <t>['typescript', 'python', 'postgresql', 'redis', 'snowflake', 'bigquery', 'aws', 'react', 'graphql', 'flask', 'docker']</t>
  </si>
  <si>
    <t>['scala', 'sql', 'python', 'databricks', 'snowflake', 'azure', 'pyspark', 'power bi', 'tableau', 'cognos', 'ssis']</t>
  </si>
  <si>
    <t>['java', 'javascript', 'c++', 'python', 'oracle', 'spring', 'excel', 'docker', 'jenkins', 'github']</t>
  </si>
  <si>
    <t>Director of Data Science (Remote Eligible)</t>
  </si>
  <si>
    <t>['python', 'r', 'julia', 'sql', 'scala', 'java', 'c++', 'go', 'aws', 'gcp', 'azure']</t>
  </si>
  <si>
    <t>Sr. Data Analyst (Healthcare) - HEDIS</t>
  </si>
  <si>
    <t>Sr. Workday Report Developer</t>
  </si>
  <si>
    <t>Data Analytics Technical Consultant</t>
  </si>
  <si>
    <t>Securitas Technology</t>
  </si>
  <si>
    <t>['python', 'sql', 'sql server', 'watson', 'azure', 'snowflake', 'aws', 'airflow', 'pandas', 'numpy', 'pyspark', 'hadoop', 'spark', 'fastapi', 'ssis', 'docker', 'kubernetes']</t>
  </si>
  <si>
    <t>Cybersecurity Systems &amp; Data Engineer</t>
  </si>
  <si>
    <t>West Conshohocken, PA</t>
  </si>
  <si>
    <t>Sr. Recruiting Data Analyst</t>
  </si>
  <si>
    <t>GALLO</t>
  </si>
  <si>
    <t>['microstrategy', 'word', 'excel', 'powerpoint', 'outlook', 'tableau', 'power bi']</t>
  </si>
  <si>
    <t>Guidepost Solutions</t>
  </si>
  <si>
    <t>Commissioning Manager- Data Centers</t>
  </si>
  <si>
    <t>DataX Connect</t>
  </si>
  <si>
    <t>['python', 'java', 'scala', 'sql', 'aws', 'azure', 'hadoop', 'spark', 'tableau', 'power bi']</t>
  </si>
  <si>
    <t>Sr. Client Data Analyst (Financial Services) Newark DE (hybrid on-site)</t>
  </si>
  <si>
    <t>['sql', 'python', 'snowflake', 'tableau', 'alteryx']</t>
  </si>
  <si>
    <t>Senior Loan Application Data Analyst</t>
  </si>
  <si>
    <t>Data Analyst, Customer Success (Hybrid or Remote, US)</t>
  </si>
  <si>
    <t>Mishawaka, IN</t>
  </si>
  <si>
    <t>SmartSense by Digi</t>
  </si>
  <si>
    <t>Lead Platform Engineer</t>
  </si>
  <si>
    <t>['python', 'gcp', 'aws', 'azure', 'terraform', 'kubernetes']</t>
  </si>
  <si>
    <t>Decision Science Analyst (Intermediate)</t>
  </si>
  <si>
    <t>['sql', 'sas', 'sas', 'phoenix', 'flow']</t>
  </si>
  <si>
    <t>TEMPORARY - ANALYST, INVENTORY DATA</t>
  </si>
  <si>
    <t>FullBeauty Brands</t>
  </si>
  <si>
    <t>Central Boston Elder Services Inc</t>
  </si>
  <si>
    <t>['sas', 'sas', 'r', 'python', 'sql', 'spss', 'tableau', 'power bi', 'excel']</t>
  </si>
  <si>
    <t>Sports Ticket Pricing Analyst</t>
  </si>
  <si>
    <t>Ticket Nation Corp</t>
  </si>
  <si>
    <t>Data Processor/ Analyst</t>
  </si>
  <si>
    <t>Dunedin, FL</t>
  </si>
  <si>
    <t>Cruit Group</t>
  </si>
  <si>
    <t>['visual basic', 'python', 'c#', 'sql', 'databricks', 'aws', 'azure', 'spark', 'unity']</t>
  </si>
  <si>
    <t>Senior Data Engineer, Financial Platform</t>
  </si>
  <si>
    <t>Block Inc</t>
  </si>
  <si>
    <t>['sql', 'python', 'c', 'mysql', 'snowflake', 'bigquery', 'airflow']</t>
  </si>
  <si>
    <t>Data Engineer / Data Scientist</t>
  </si>
  <si>
    <t>SSTech LLC</t>
  </si>
  <si>
    <t>Senior Manager-Data Analyst, Software Engineering II</t>
  </si>
  <si>
    <t>['sql', 'python', 'oracle', 'hadoop', 'tableau']</t>
  </si>
  <si>
    <t>IT Business Data Analyst</t>
  </si>
  <si>
    <t>University of South Carolina Student Government</t>
  </si>
  <si>
    <t>Data Center Operations Intern</t>
  </si>
  <si>
    <t>Senior Research Science Analyst - Life Sciences</t>
  </si>
  <si>
    <t>['sql', 'python', 'r', 'snowflake', 'azure', 'aws', 'tableau', 'qlik', 'symphony']</t>
  </si>
  <si>
    <t>Data Engineer( Tableau , Spark) - Onsite &amp; only Xoriant W2</t>
  </si>
  <si>
    <t>['sql', 'scala', 'python', 'databricks', 'aws', 'spark', 'hadoop', 'airflow', 'tableau', 'unity', 'docker', 'kubernetes']</t>
  </si>
  <si>
    <t>Sr .Cloud Architect- Data Engineering $ GenAI focused</t>
  </si>
  <si>
    <t>Innovative Solutions</t>
  </si>
  <si>
    <t>Data Engineer II or III</t>
  </si>
  <si>
    <t>Kennewick, WA</t>
  </si>
  <si>
    <t>Benton PUD</t>
  </si>
  <si>
    <t>['python', 'sql', 'sql server', 'airflow', 'windows', 'linux']</t>
  </si>
  <si>
    <t>Cloud Engineer- Data Focused</t>
  </si>
  <si>
    <t>['sql', 'python', 'java', 'dynamodb', 'aws', 'redshift', 'aurora', 'hadoop', 'spark', 'tableau', 'git']</t>
  </si>
  <si>
    <t>Family Court - Data Analyst I</t>
  </si>
  <si>
    <t>St. Louis County, MO</t>
  </si>
  <si>
    <t>All-Source Intelligence and Network Analyst</t>
  </si>
  <si>
    <t>Enterprise Data Platform Systems Engineer</t>
  </si>
  <si>
    <t>['azure', 'excel', 'powerpoint', 'word']</t>
  </si>
  <si>
    <t>Data Entry Coordinator</t>
  </si>
  <si>
    <t>Exelon</t>
  </si>
  <si>
    <t>['python', 'r', 'scala', 'sql', 'azure', 'spark', 'hadoop', 'unix']</t>
  </si>
  <si>
    <t>Laserfiche</t>
  </si>
  <si>
    <t>The Surplus Line Association of CA</t>
  </si>
  <si>
    <t>Waters Careers - ICIMS</t>
  </si>
  <si>
    <t>Clutch Group, Inc.</t>
  </si>
  <si>
    <t>DATA ANALYST - DEPARTMENT OF LABOR RELATIONS</t>
  </si>
  <si>
    <t>Cook County Offices Under the President</t>
  </si>
  <si>
    <t>['r', 'sql', 'python', 'power bi', 'excel', 'dax', 'flow']</t>
  </si>
  <si>
    <t>Sr. Data Scientist (411439)</t>
  </si>
  <si>
    <t>Munich Re Specialty - North America</t>
  </si>
  <si>
    <t>['sql', 'python', 'databricks', 'power bi', 'dax']</t>
  </si>
  <si>
    <t>Shrive Technologies LLC</t>
  </si>
  <si>
    <t>['python', 'sql', 'java', 'gcp', 'bigquery', 'airflow', 'kubernetes', 'jenkins', 'terraform', 'docker']</t>
  </si>
  <si>
    <t>Actuarial Data Engineer - Remote</t>
  </si>
  <si>
    <t>['python', 'sql', 'azure', 'aws', 'gcp', 'databricks', 'power bi', 'tableau']</t>
  </si>
  <si>
    <t>Senior Developer (Data Engineering)</t>
  </si>
  <si>
    <t>Labrador, Pangasinan, Philippines (+8 others)</t>
  </si>
  <si>
    <t>FCC - FAC</t>
  </si>
  <si>
    <t>Technical Business Analyst, Data Governance</t>
  </si>
  <si>
    <t>University of the Sunshine Coast</t>
  </si>
  <si>
    <t>EPEO Strategy &amp; Finance, Product and Data Engineer</t>
  </si>
  <si>
    <t>Space Crew</t>
  </si>
  <si>
    <t>Investigations Analyst</t>
  </si>
  <si>
    <t>CertiK</t>
  </si>
  <si>
    <t>Senior Data Scientist- LLM</t>
  </si>
  <si>
    <t>1221 The Campbell's Company</t>
  </si>
  <si>
    <t>['python', 'sql', 'azure', 'databricks', 'snowflake', 'pyspark', 'power bi']</t>
  </si>
  <si>
    <t>Sr .Cloud Architect- Data Engineering &amp; GenAI focused</t>
  </si>
  <si>
    <t>Data Retention Policy Lead</t>
  </si>
  <si>
    <t>Staff, Data Scientist</t>
  </si>
  <si>
    <t>['python', 'sql', 'scala', 'r', 'pyspark', 'spark', 'tensorflow']</t>
  </si>
  <si>
    <t>Senior Software Engineer (C++), Core Libraries and Frameworks (North Carolina)</t>
  </si>
  <si>
    <t>['c++', 'python', 'go', 'splunk']</t>
  </si>
  <si>
    <t>Defense System Analyst</t>
  </si>
  <si>
    <t>Belleville, IL</t>
  </si>
  <si>
    <t>Job Title: Data Engineer for Data Pipeline Optimization</t>
  </si>
  <si>
    <t>['python', 'sql', 'c++', 'c#', 'postgresql', 'mysql', 'aws', 'redshift', 'azure', 'databricks', 'oracle', 'spark', 'hadoop']</t>
  </si>
  <si>
    <t>XPO</t>
  </si>
  <si>
    <t>['sql', 'r', 'python', 'bigquery', 'oracle', 'gcp', 'azure', 'aws', 'numpy', 'pandas', 'plotly', 'matplotlib']</t>
  </si>
  <si>
    <t>Cloud Azure Data Architect</t>
  </si>
  <si>
    <t>['crystal', 'azure', 'snowflake', 'databricks', 'spark']</t>
  </si>
  <si>
    <t>Analytics Engineer - Product - Hybrid - 5411</t>
  </si>
  <si>
    <t>Benchmark IT - Technology Talent</t>
  </si>
  <si>
    <t>['python', 'sql', 'snowflake', 'tableau', 'excel', 'looker']</t>
  </si>
  <si>
    <t>Senior Data Engineer - Synechron Inc.</t>
  </si>
  <si>
    <t>['nosql', 'mongodb', 'mongodb', 'mysql', 'postgresql', 'cassandra']</t>
  </si>
  <si>
    <t>Data Scientist, Amazon Music - DISCO</t>
  </si>
  <si>
    <t>Amazon Music</t>
  </si>
  <si>
    <t>Luma AI</t>
  </si>
  <si>
    <t>Data Engineer, Cognitive Data Services</t>
  </si>
  <si>
    <t>Senior Data Engineer - Only on W2 - Need Locals</t>
  </si>
  <si>
    <t>BCFORWARD TECHNOLOGIES PRIVATE LIMITED</t>
  </si>
  <si>
    <t>['sql', 't-sql', 'azure', 'snowflake', 'aws', 'power bi', 'excel', 'git', 'terraform']</t>
  </si>
  <si>
    <t>IN-Specialist 2 Cloud Data Engineer-- Data and Analytics Advisory Mumbai</t>
  </si>
  <si>
    <t>['python', 'sql', 'java', 'aws', 'azure', 'databricks', 'gcp', 'pyspark', 'spark']</t>
  </si>
  <si>
    <t>IN-Senior Associate Data Scientist Clients &amp; Industries IFS  Gurgaon</t>
  </si>
  <si>
    <t>IN-Senior Associate   Data Engineering  Emerging Technologies  Advisory  Bangalore/Kolkata</t>
  </si>
  <si>
    <t>['python', 'scala', 'sql', 'aws', 'redshift', 'azure', 'hadoop', 'spark']</t>
  </si>
  <si>
    <t>IN-Senior Associate Senior Agentic Automation Engineer Advisory Corporate Advisory Bangalore</t>
  </si>
  <si>
    <t>['python', 'c++', 'java', 'aws', 'azure', 'gcp', 'tensorflow', 'pytorch', 'docker', 'kubernetes']</t>
  </si>
  <si>
    <t>GDS Consulting D&amp;A Staff Data Engineer</t>
  </si>
  <si>
    <t>Quilt Software</t>
  </si>
  <si>
    <t>['swift', 'excel']</t>
  </si>
  <si>
    <t>Dale Workforce Solutions</t>
  </si>
  <si>
    <t>['power bi', 'excel', 'tableau', 'sharepoint', 'smartsheet']</t>
  </si>
  <si>
    <t>Data Engineer Intern (Summer)</t>
  </si>
  <si>
    <t>['python', 'sql', 'databricks', 'aws', 'tableau']</t>
  </si>
  <si>
    <t>Senior Cloud Solutions Engineer</t>
  </si>
  <si>
    <t>['python', 'databricks', 'snowflake', 'bigquery', 'redshift', 'gcp', 'azure', 'pyspark', 'pandas', 'airflow', 'spark', 'hadoop', 'flask', 'jenkins', 'github', 'gitlab', 'docker', 'kubernetes']</t>
  </si>
  <si>
    <t>Data Engineer-Azure Synapse Analytics</t>
  </si>
  <si>
    <t>['sas', 'sas', 'sql', 'linux']</t>
  </si>
  <si>
    <t>Systems Analyst, Healthcare Analytics- SQL/ PowerBI</t>
  </si>
  <si>
    <t>['sql', 'python', 'azure', 'databricks', 'excel', 'tableau', 'qlik', 'visio']</t>
  </si>
  <si>
    <t>Black Lotus Labs Data Scientist</t>
  </si>
  <si>
    <t>['python', 'tensorflow', 'spark']</t>
  </si>
  <si>
    <t>Senior Pricing Analyst</t>
  </si>
  <si>
    <t>Top Talent</t>
  </si>
  <si>
    <t>Business Intelligence Analyst, Market Intelligence, Google Public Sector</t>
  </si>
  <si>
    <t>Data Center Technician, Global Server Operations</t>
  </si>
  <si>
    <t>Pflugerville, TX</t>
  </si>
  <si>
    <t>OnMed</t>
  </si>
  <si>
    <t>AVP- Risk Scoring Models - C12</t>
  </si>
  <si>
    <t>['sas', 'sas', 'sql', 'visual basic', 'r', 'python', 'spark']</t>
  </si>
  <si>
    <t>['python', 'c#', 'sql', 'tableau']</t>
  </si>
  <si>
    <t>Data &amp; Reporting Lead</t>
  </si>
  <si>
    <t>Corient</t>
  </si>
  <si>
    <t>Sr. Data Analytics Engineer (Azure)</t>
  </si>
  <si>
    <t>['sql', 'python', 'scala', 'r', 'javascript', 'sql server', 'databricks', 'azure', 'aws', 'gcp', 'tableau', 'excel', 'looker', 'qlik', 'github']</t>
  </si>
  <si>
    <t>Tye, TX</t>
  </si>
  <si>
    <t>Senior Website Data Analyst</t>
  </si>
  <si>
    <t>AI / Data Scientist Engineer</t>
  </si>
  <si>
    <t>Accuris</t>
  </si>
  <si>
    <t>['python', 'azure', 'aws', 'databricks', 'tensorflow', 'pytorch']</t>
  </si>
  <si>
    <t>Website Data Analyst</t>
  </si>
  <si>
    <t>Assct Spclst, Data Analytics Business Analyst</t>
  </si>
  <si>
    <t>['sql', 'sas', 'sas', 'excel', 'ssrs']</t>
  </si>
  <si>
    <t>CDW</t>
  </si>
  <si>
    <t>['sql', 'vba', 'python', 'power bi', 'tableau']</t>
  </si>
  <si>
    <t>Sr HR Data and Reporting Analyst</t>
  </si>
  <si>
    <t>Medica</t>
  </si>
  <si>
    <t>Manager, HR Data and Records Compliance</t>
  </si>
  <si>
    <t>Marketing Audience Insights Analyst</t>
  </si>
  <si>
    <t>['java', 'python', 'c#', 'javascript', 'ruby', 'ruby', 'sql', 'tableau']</t>
  </si>
  <si>
    <t>Workday Compensation Business Analyst</t>
  </si>
  <si>
    <t>Data Center Technician - Technical IT 2</t>
  </si>
  <si>
    <t>ISV Specialist Partner Engineer IV, Data Management</t>
  </si>
  <si>
    <t>['python', 'spark', 'excel', 'powerpoint', 'tableau']</t>
  </si>
  <si>
    <t>Public Health Business Intelligence Analyst - 117319</t>
  </si>
  <si>
    <t>['r', 'rshiny', 'power bi', 'word', 'spreadsheet']</t>
  </si>
  <si>
    <t>Senior Engineer, Characterization &amp; Analytics (ONSITE)</t>
  </si>
  <si>
    <t>Seagate Technology</t>
  </si>
  <si>
    <t>['assembly', 'python', 'c++', 'matlab', 'excel']</t>
  </si>
  <si>
    <t>Moran Towing Corporation</t>
  </si>
  <si>
    <t>['sql', 'python', 'c#', 'r', 'powershell', 'sql server', 'azure', 'aws', 'power bi', 'dax', 'ssrs']</t>
  </si>
  <si>
    <t>Full Time Only | Data Engineer with testing | Local or near by Seattle, WA / Santa Monica, CA | Independent</t>
  </si>
  <si>
    <t>['sql', 'python', 'scala', 'snowflake', 'databricks', 'airflow', 'spark']</t>
  </si>
  <si>
    <t>Senior Data Engineer (US)</t>
  </si>
  <si>
    <t>Security Business Systems Analyst</t>
  </si>
  <si>
    <t>SOF Targeting Analyst</t>
  </si>
  <si>
    <t>Senior Security Data Analyst</t>
  </si>
  <si>
    <t>Business Analytics Internship (Sales Operations)</t>
  </si>
  <si>
    <t>['go', 'sql', 'excel', 'power bi', 'tableau']</t>
  </si>
  <si>
    <t>Senior Business Analyst - Treasury (Senior Analytics Consultant)</t>
  </si>
  <si>
    <t>['sql', 'python', 'r', 'excel', 'tableau', 'power bi', 'visio', 'jira']</t>
  </si>
  <si>
    <t>Total System Services LLC</t>
  </si>
  <si>
    <t>['sas', 'sas', 'r', 'python', 'sql', 'javascript', 'spark', 'hadoop', 'spss', 'tableau']</t>
  </si>
  <si>
    <t>Codeworks IT Careers</t>
  </si>
  <si>
    <t>['sql', 'c#', 'python', 'ssis']</t>
  </si>
  <si>
    <t>Merion Station, PA</t>
  </si>
  <si>
    <t>Academic Research Assistant (Mathematics)</t>
  </si>
  <si>
    <t>Senior Finance &amp; Data Analyst</t>
  </si>
  <si>
    <t>Xponential Fitness</t>
  </si>
  <si>
    <t>P&amp;L/Revenue Financial Data Analyst</t>
  </si>
  <si>
    <t>Junior Java/C++ Developer /Data Scientist - Entry/Remote</t>
  </si>
  <si>
    <t>Senior Data Analyst, Credit Risk</t>
  </si>
  <si>
    <t>Acuity Eye Group</t>
  </si>
  <si>
    <t>['sql', 'sql server', 'power bi', 'tableau', 'alteryx', 'ms access', 'excel']</t>
  </si>
  <si>
    <t>['java', 'javascript', 'c++', 'oracle', 'spring', 'tensorflow', 'tableau', 'power bi', 'docker', 'jenkins']</t>
  </si>
  <si>
    <t>Principal, Data Scientist | Personalization (Deep Reinforcement Learning Background)</t>
  </si>
  <si>
    <t>['java', 'python', 'pyspark', 'tensorflow', 'pytorch']</t>
  </si>
  <si>
    <t>Data Scientist, Content Ecosystem - TikTok</t>
  </si>
  <si>
    <t>U.S. Pacific Fleet</t>
  </si>
  <si>
    <t>GCP Data Engineer - Manager</t>
  </si>
  <si>
    <t>Astrana Health Careers</t>
  </si>
  <si>
    <t>Astrana Health</t>
  </si>
  <si>
    <t>['python', 'sql', 'snowflake', 'databricks', 'aws', 'gcp', 'azure', 'spark', 'tableau', 'excel']</t>
  </si>
  <si>
    <t>Data Scientist - AI Trainer</t>
  </si>
  <si>
    <t>['perl', 'python', 'sql', 'shell', 'java', 'azure', 'databricks', 'hadoop', 'kafka', 'spark', 'linux', 'gitlab']</t>
  </si>
  <si>
    <t>['azure', 'databricks', 'aws', 'terraform']</t>
  </si>
  <si>
    <t>Daegu, South Korea</t>
  </si>
  <si>
    <t>Federal Government Jobs</t>
  </si>
  <si>
    <t>Data Engineer - Level III</t>
  </si>
  <si>
    <t>Arch Global Services</t>
  </si>
  <si>
    <t>['sql', 'snowflake', 'arch', 'power bi', 'excel', 'spreadsheet']</t>
  </si>
  <si>
    <t>Associate Data Scientist 679</t>
  </si>
  <si>
    <t>Protegrity</t>
  </si>
  <si>
    <t>['python', 'aws', 'keras', 'pytorch', 'pandas', 'numpy']</t>
  </si>
  <si>
    <t>Senior Data Engineer, Impact</t>
  </si>
  <si>
    <t>Hellerup, Denmark</t>
  </si>
  <si>
    <t>Jobs By Workable</t>
  </si>
  <si>
    <t>Novo Nordisk Foundation</t>
  </si>
  <si>
    <t>['sql', 'python', 'r', 'databricks', 'azure', 'pyspark', 'jupyter']</t>
  </si>
  <si>
    <t>Topsort</t>
  </si>
  <si>
    <t>['python', 'sql', 'go', 'aws', 'gcp', 'pandas', 'numpy', 'scikit-learn', 'matplotlib', 'seaborn']</t>
  </si>
  <si>
    <t>Data Engineer, Geospatial, Kuiper Ground Infrastructure Services, Geospatial Team</t>
  </si>
  <si>
    <t>Amazon Kuiper Manufacturing Enterprises LLC</t>
  </si>
  <si>
    <t>Senior Knowledge and Research Analyst (Remote)</t>
  </si>
  <si>
    <t>AOM Data Analyst</t>
  </si>
  <si>
    <t>Data Management and Analytics Industry Lead – Manufacturing</t>
  </si>
  <si>
    <t>Huron</t>
  </si>
  <si>
    <t>['java', 'scala', 'python', 'nosql', 'mysql', 'databricks', 'snowflake', 'gcp', 'azure', 'spring', 'airflow', 'kafka', 'docker', 'kubernetes']</t>
  </si>
  <si>
    <t>['sql', 'cassandra', 'oracle', 'hadoop', 'spark']</t>
  </si>
  <si>
    <t>NLP &amp; LLM Data Scientist - Healthcare &amp; Life Sciences</t>
  </si>
  <si>
    <t>['python', 'sql', 'aws', 'redshift', 'nltk', 'hugging face', 'pytorch']</t>
  </si>
  <si>
    <t>Senior Data Engineer - GenAI</t>
  </si>
  <si>
    <t>['python', 'azure', 'databricks', 'pyspark', 'kubernetes']</t>
  </si>
  <si>
    <t>Sr. Data Scientist, Entpr Analytics</t>
  </si>
  <si>
    <t>SCAN</t>
  </si>
  <si>
    <t>['sql', 'r', 'python', 'snowflake', 'databricks', 'alteryx', 'tableau', 'power bi']</t>
  </si>
  <si>
    <t>Business Systems / Data Analyst with IBOR or ABOR, and experience working with portfolio structures - HYBRID ONSITE</t>
  </si>
  <si>
    <t>Data Center Operations Site Lead, JoinOCI</t>
  </si>
  <si>
    <t>['go', 'oracle', 'linux', 'jira', 'confluence']</t>
  </si>
  <si>
    <t>['python', 'go', 'java', 'slack']</t>
  </si>
  <si>
    <t>Founding ML Engineer</t>
  </si>
  <si>
    <t>Montash</t>
  </si>
  <si>
    <t>['python', 'aws', 'gcp', 'azure', 'react', 'tensorflow', 'pytorch']</t>
  </si>
  <si>
    <t>Crane Payment Innovations</t>
  </si>
  <si>
    <t>['sql', 'go', 'excel', 'qlik', 'tableau', 'power bi']</t>
  </si>
  <si>
    <t>AI &amp; GenAI Data Scientist-Senior Associate</t>
  </si>
  <si>
    <t>['python', 'sql', 'nosql', 'azure', 'aws', 'pandas', 'nltk', 'scikit-learn', 'keras', 'git']</t>
  </si>
  <si>
    <t>Senior Lead Reporting Analyst - Data Analytics and Visualization</t>
  </si>
  <si>
    <t>['sql', 'power bi', 'word', 'excel', 'powerpoint']</t>
  </si>
  <si>
    <t>Cloud Data Engineering Specialist Leader</t>
  </si>
  <si>
    <t>['aws', 'azure', 'databricks', 'gcp', 'snowflake', 'oracle']</t>
  </si>
  <si>
    <t>Business Intelligence Engineer, Amazon Appstore</t>
  </si>
  <si>
    <t>['sql', 'python', 'perl', 'shell', 'mysql', 'aws', 'redshift', 'oracle', 'excel', 'tableau', 'cognos']</t>
  </si>
  <si>
    <t>Manager, Data Strategy and Engineering</t>
  </si>
  <si>
    <t>['sql', 'python', 'bash', 'powershell', 'elasticsearch', 'aws', 'azure']</t>
  </si>
  <si>
    <t>Data Quality Developer</t>
  </si>
  <si>
    <t>Smart IT Frame LLC</t>
  </si>
  <si>
    <t>STAND 8 Technology Consulting</t>
  </si>
  <si>
    <t>['snowflake', 'power bi', 'excel']</t>
  </si>
  <si>
    <t>Systems Analyst I</t>
  </si>
  <si>
    <t>AI Software Developer</t>
  </si>
  <si>
    <t>WorldQuant</t>
  </si>
  <si>
    <t>['python', 'sql', 'redis', 'kafka']</t>
  </si>
  <si>
    <t>Data Engineer Needed for Scalable Data Strategy Consultation</t>
  </si>
  <si>
    <t>SQL DBA- On prem</t>
  </si>
  <si>
    <t>['sql', 'powershell', 't-sql']</t>
  </si>
  <si>
    <t>Senior Data Integration Engineer</t>
  </si>
  <si>
    <t>['sql', 'azure', 'angular']</t>
  </si>
  <si>
    <t>Senior Data Engineer (Managing Lead) - NTIA Contract</t>
  </si>
  <si>
    <t>['python', 'javascript', 'java', 'matlab', 'sql', 'nosql', 'mongodb', 'mongodb', 'postgresql', 'elasticsearch', 'azure', 'databricks', 'spark']</t>
  </si>
  <si>
    <t>Junior Data Reporting Analyst</t>
  </si>
  <si>
    <t>Vinotheque Wine Cellars</t>
  </si>
  <si>
    <t>['sql', 'go', 'powerpoint', 'excel', 'word']</t>
  </si>
  <si>
    <t>East Greenwich, RI</t>
  </si>
  <si>
    <t>FM</t>
  </si>
  <si>
    <t>['python', 'r', 'sql', 'databricks']</t>
  </si>
  <si>
    <t>Blackstone, MA</t>
  </si>
  <si>
    <t>Space Telescope Science Institute</t>
  </si>
  <si>
    <t>['sql', 'python', 'kafka', 'graphql']</t>
  </si>
  <si>
    <t>Sr. Data Engineer, R&amp;D Data Catalyst Team</t>
  </si>
  <si>
    <t>['sql', 'databricks', 'aws', 'power bi', 'dax', 'unify']</t>
  </si>
  <si>
    <t>Staff Marketing Data Analyst</t>
  </si>
  <si>
    <t>['sql', 'python', 'r', 'snowflake', 'tableau', 'power bi', 'excel', 'sheets']</t>
  </si>
  <si>
    <t>['python', 'ruby', 'ruby', 'mysql', 'snowflake', 'aws', 'kafka', 'excel', 'jenkins', 'docker', 'kubernetes']</t>
  </si>
  <si>
    <t>Project Management Information System (PMIS) Data Engineer - (Term-Limited)</t>
  </si>
  <si>
    <t>Sound Transit</t>
  </si>
  <si>
    <t>['go', 'sql', 'nosql', 'crystal', 'mongodb', 'mongodb', 'c#', 'java', 'scala', 'python', 'powershell', 'sql server', 'cassandra', 'azure', 'kafka', 'spark', 'ssis', 'ssrs', 'power bi', 'excel', 'flow', 'git', 'jenkins']</t>
  </si>
  <si>
    <t>Sr. Data Science Engineer, Realm-X</t>
  </si>
  <si>
    <t>['sql', 'pandas', 'numpy', 'spark', 'kafka', 'linux', 'excel']</t>
  </si>
  <si>
    <t>Senior Data Analyst with Salesvision Experience</t>
  </si>
  <si>
    <t>eDiscovery Data Preservation Engineer - USDS</t>
  </si>
  <si>
    <t>['aws', 'express', 'windows']</t>
  </si>
  <si>
    <t>Sr Analytics Engineer</t>
  </si>
  <si>
    <t>Charlie Health</t>
  </si>
  <si>
    <t>['sql', 'go', 'snowflake', 'redshift', 'bigquery', 'tableau']</t>
  </si>
  <si>
    <t>Decision Support Specialist (Data Analyst or BI Analyst), Intermediate - 2311</t>
  </si>
  <si>
    <t>['sql', 'oracle', 'qlik', 'powerpoint', 'alteryx']</t>
  </si>
  <si>
    <t>Data Analyst/ Compliance Analyst</t>
  </si>
  <si>
    <t>Root Staffing</t>
  </si>
  <si>
    <t>Service Delivery Center Senior Data Analyst - Financial Services Organization - AI and Data</t>
  </si>
  <si>
    <t>['sql', 'python', 'sql server', 'mysql', 'db2', 'databricks', 'snowflake', 'oracle', 'aws', 'azure', 'tableau']</t>
  </si>
  <si>
    <t>Data Scientist II AI/ML</t>
  </si>
  <si>
    <t>Claritev</t>
  </si>
  <si>
    <t>Senior Analyst, Provider Analytics</t>
  </si>
  <si>
    <t>Sr Data Engineer – MLC Account Solutions Team - Hybrid</t>
  </si>
  <si>
    <t>['python', 'aws', 'snowflake', 'redshift', 'airflow', 'unix']</t>
  </si>
  <si>
    <t>Data Scientist II - Financial Crimes Modeling</t>
  </si>
  <si>
    <t>Healthcare Economics Analyst</t>
  </si>
  <si>
    <t>Data Analyst Intern - Summer 2025</t>
  </si>
  <si>
    <t>C&amp;S Wholesale Grocers, LLC</t>
  </si>
  <si>
    <t>['python', 'sql', 'gcp', 'bigquery', 'looker', 'tableau', 'excel']</t>
  </si>
  <si>
    <t>Data Analyst 2 - Now Hiring</t>
  </si>
  <si>
    <t>Suna Solutions</t>
  </si>
  <si>
    <t>['snowflake', 'oracle', 'tableau', 'power bi', 'excel']</t>
  </si>
  <si>
    <t>['python', 'sql', 'r', 'azure', 'aws', 'snowflake']</t>
  </si>
  <si>
    <t>Sr Big Data Analyst</t>
  </si>
  <si>
    <t>['sql', 'java', 'python', 'scala', 'databricks', 'spark']</t>
  </si>
  <si>
    <t>Delanson, NY</t>
  </si>
  <si>
    <t>Ely, IA</t>
  </si>
  <si>
    <t>Data Center Electrical Engineer</t>
  </si>
  <si>
    <t>Verrus</t>
  </si>
  <si>
    <t>Predictive Analytics Analyst</t>
  </si>
  <si>
    <t>HomeServe USA</t>
  </si>
  <si>
    <t>Staff Engineer Data Engineer</t>
  </si>
  <si>
    <t>['sql', 'postgresql', 'mysql', 'sql server', 'azure', 'aws', 'redshift', 'snowflake', 'bigquery', 'spark', 'hadoop', 'kafka', 'airflow', 'gdpr']</t>
  </si>
  <si>
    <t>Senior Business Intelligence Developer/Data Analyst</t>
  </si>
  <si>
    <t>Hartford, AL</t>
  </si>
  <si>
    <t>['sql', 'python', 'snowflake', 'redshift', 'bigquery', 'azure', 'tableau']</t>
  </si>
  <si>
    <t>['sql', 'r', 'excel', 'word']</t>
  </si>
  <si>
    <t>Senior Analyst, Sales Incentives and Performance</t>
  </si>
  <si>
    <t>GN Group</t>
  </si>
  <si>
    <t>Manager Data Analyst - Consumer Bank</t>
  </si>
  <si>
    <t>['python', 'r', 'sql', 'aws', 'spark', 'tableau']</t>
  </si>
  <si>
    <t>Data Science Lead Analyst (VP) - Fair Lending Mortgage Analysis</t>
  </si>
  <si>
    <t>IT Data Lead Analyst, VP</t>
  </si>
  <si>
    <t>Principal Associate, Data Scientist, Model Risk Office</t>
  </si>
  <si>
    <t>Manager, Data Scientist - Card Partnerships</t>
  </si>
  <si>
    <t>['python', 'c', 'dynamodb', 'elasticsearch', 'databricks', 'tableau', 'atlassian']</t>
  </si>
  <si>
    <t>['python', 'java', 'aws', 'azure', 'kubernetes']</t>
  </si>
  <si>
    <t>TRANSCEND COMPANY INC</t>
  </si>
  <si>
    <t>['nosql', 'python', 'java', 'scala', 'aws', 'azure', 'snowflake', 'redshift', 'bigquery', 'spark', 'airflow', 'kafka', 'tableau', 'power bi', 'looker']</t>
  </si>
  <si>
    <t>Sr IT Data Analyst</t>
  </si>
  <si>
    <t>Data Engineer (Secret Clearance or higher)</t>
  </si>
  <si>
    <t>IMG Information Management Group, Inc.</t>
  </si>
  <si>
    <t>['sql', 'python', 'oracle', 'numpy', 'pandas', 'tableau']</t>
  </si>
  <si>
    <t>Communicare+OLE</t>
  </si>
  <si>
    <t>['sql', 'python', 'r', 'nosql', 'mongodb', 'mongodb', 'postgresql', 'cassandra', 'azure', 'aws', 'snowflake', 'hadoop', 'spark', 'windows', 'tableau', 'outlook', 'word', 'excel', 'powerpoint', 'sharepoint', 'visio', 'flow', 'git', 'github', 'docker', 'kubernetes', 'clickup', 'smartsheet', 'jira']</t>
  </si>
  <si>
    <t>DATA ANALYST - BUREAU OF HUMAN RESOURCES</t>
  </si>
  <si>
    <t>Analyst, Reporting and Data Management</t>
  </si>
  <si>
    <t>['sql', 'express', 'excel', 'tableau']</t>
  </si>
  <si>
    <t>Aston Carter Careers</t>
  </si>
  <si>
    <t>MORAN TOWING CORPORATION</t>
  </si>
  <si>
    <t>DATA REPORTING ANALYST</t>
  </si>
  <si>
    <t>Tamarac, FL</t>
  </si>
  <si>
    <t>GotWorx Staffing | Jobs</t>
  </si>
  <si>
    <t>GotWorx Staffing</t>
  </si>
  <si>
    <t>['t-sql', 'sql', 'ssrs', 'power bi', 'ssis', 'flow']</t>
  </si>
  <si>
    <t>['java', 'r', 'matlab', 'python', 'sql', 'spark', 'numpy', 'pandas', 'matplotlib', 'keras', 'tensorflow', 'pytorch', 'seaborn', 'tableau', 'flow', 'gitlab']</t>
  </si>
  <si>
    <t>Data Analyst, Central Services</t>
  </si>
  <si>
    <t>Flywire</t>
  </si>
  <si>
    <t>Quality Compliance Data Steward_CAPS</t>
  </si>
  <si>
    <t>B. Braun Medical Inc. (US)</t>
  </si>
  <si>
    <t>Data Analyst (Marketing)</t>
  </si>
  <si>
    <t>Neo Group</t>
  </si>
  <si>
    <t>['sql', 'python', 'pandas', 'excel']</t>
  </si>
  <si>
    <t>Data Analytics Engineer Intern</t>
  </si>
  <si>
    <t>['sql', 'python', 'aws', 'azure', 'gcp', 'airflow']</t>
  </si>
  <si>
    <t>Senior Research Analyst, Consumer Insights</t>
  </si>
  <si>
    <t>WMS Analyst (251444)</t>
  </si>
  <si>
    <t>Jurupa Valley, CA</t>
  </si>
  <si>
    <t>Staff, Data Engineer | Marketplace</t>
  </si>
  <si>
    <t>['java', 'sql', 'no-sql', 'gcp', 'azure', 'spark', 'kafka', 'spring', 'graphql', 'airflow']</t>
  </si>
  <si>
    <t>Eligibility and Enrollment Data Analyst (Remote - Florida/Texas)</t>
  </si>
  <si>
    <t>Richland Center, WI</t>
  </si>
  <si>
    <t>The University of South Carolina</t>
  </si>
  <si>
    <t>Business Intelligence Engineer, Amazon Music</t>
  </si>
  <si>
    <t>['r', 'sas', 'sas', 'matlab', 'sql', 'python', 'nosql', 'dynamodb', 'redshift', 'oracle', 'aws', 'tableau']</t>
  </si>
  <si>
    <t>Data Center Security Specialist Intern</t>
  </si>
  <si>
    <t>Data Analyst II, Quality Control - Full-time</t>
  </si>
  <si>
    <t>Director, Data Science Engineer</t>
  </si>
  <si>
    <t>Ocwen</t>
  </si>
  <si>
    <t>['sql', 't-sql', 'sql server', 'power bi', 'microstrategy', 'tableau']</t>
  </si>
  <si>
    <t>Morrisville, PA</t>
  </si>
  <si>
    <t>Hamilton Pet Meadow</t>
  </si>
  <si>
    <t>['vba', 'tableau', 'visio']</t>
  </si>
  <si>
    <t>Zywa</t>
  </si>
  <si>
    <t>['sql', 'python', 'r', 'aws', 'gcp', 'azure', 'hadoop', 'spark', 'tableau', 'looker', 'power bi']</t>
  </si>
  <si>
    <t>AI &amp; GenAI Data Scientist-Senior Associate - Full-time</t>
  </si>
  <si>
    <t>Director, Advertising Data Science - Full-time</t>
  </si>
  <si>
    <t>Workforce Management Analyst II/Forecasting and Analytics - Full-time</t>
  </si>
  <si>
    <t>UNUM</t>
  </si>
  <si>
    <t>['sql', 'sas', 'sas', 'cognos']</t>
  </si>
  <si>
    <t>Data Analyst, Global Strategy Analytics</t>
  </si>
  <si>
    <t>Continuum Media Network Inc</t>
  </si>
  <si>
    <t>['python', 'sql', 'sql server', 'mysql', 'redshift', 'aws', 'gcp', 'azure', 'tableau', 'power bi', 'git', 'bitbucket', 'github', 'terraform', 'jenkins']</t>
  </si>
  <si>
    <t>Data Analyst Lead (Citymapper)</t>
  </si>
  <si>
    <t>CommuniCare+OLE</t>
  </si>
  <si>
    <t>Sr. Data Scientist -AI/ML</t>
  </si>
  <si>
    <t>Internship, Data Engineer, Electronic Devices (Summer 2025)</t>
  </si>
  <si>
    <t>Tesla Motors</t>
  </si>
  <si>
    <t>['python', 'matlab', 'javascript', 'r', 'redis', 'spark', 'splunk', 'tableau', 'git', 'jenkins', 'docker', 'kubernetes']</t>
  </si>
  <si>
    <t>Biotech, Pharmaceutical And Clinical Research Jobs | BioSpace</t>
  </si>
  <si>
    <t>Graduate Program: Associate Data Scientist - Now Hiring</t>
  </si>
  <si>
    <t>Xtillion</t>
  </si>
  <si>
    <t>Lead Data Engineer - Big Data</t>
  </si>
  <si>
    <t>['scala', 'python', 'c#', 'shell', 'databricks', 'aws', 'azure', 'tensorflow', 'jenkins']</t>
  </si>
  <si>
    <t>Senior Associate, Data Insights and Forensics</t>
  </si>
  <si>
    <t>['visio', 'powerpoint', 'excel', 'word']</t>
  </si>
  <si>
    <t>Workday Business Systems Analyst</t>
  </si>
  <si>
    <t>['sql', 'sas', 'sas', 'python', 'word', 'excel', 'powerpoint', 'power bi']</t>
  </si>
  <si>
    <t>Business Systems Analyst III</t>
  </si>
  <si>
    <t>['crystal', 'java', 'oracle', 'ms access', 'word', 'excel']</t>
  </si>
  <si>
    <t>Data Scientist, Devices and Services FinTech</t>
  </si>
  <si>
    <t>['python', 'r', 'scala', 'sql', 'sas', 'sas', 'matlab', 'perl']</t>
  </si>
  <si>
    <t>Data Engineer - SQL &amp; PowerBI (Public Sector) Carson City, NV</t>
  </si>
  <si>
    <t>['sql', 'aws', 'azure', 'redshift', 'bigquery', 'power bi']</t>
  </si>
  <si>
    <t>Palantir Data Scientist - Senior Solution Specialist - Full-time</t>
  </si>
  <si>
    <t>['python', 'typescript', 'javascript', 'pyspark']</t>
  </si>
  <si>
    <t>Aws Python Data Engineer</t>
  </si>
  <si>
    <t>['python', 'sql', 'c', 'dynamodb', 'aws', 'redshift', 'snowflake', 'spark', 'kafka', 'airflow', 'terraform', 'github']</t>
  </si>
  <si>
    <t>Data Engineer for Marketing Data Aggregation</t>
  </si>
  <si>
    <t>Aibidia</t>
  </si>
  <si>
    <t>['python', 'aws', 'pandas', 'numpy', 'scikit-learn']</t>
  </si>
  <si>
    <t>Lead Data Analyst - Operations</t>
  </si>
  <si>
    <t>Marlborough, CT</t>
  </si>
  <si>
    <t>BJ's Wholesale Club</t>
  </si>
  <si>
    <t>OLE Health</t>
  </si>
  <si>
    <t>Data Scientist I (Mid-level)-Model Development</t>
  </si>
  <si>
    <t>USAA - United Services Automobile Association</t>
  </si>
  <si>
    <t>Reporting and Data Analyst (Agency)</t>
  </si>
  <si>
    <t>Method Recruiting</t>
  </si>
  <si>
    <t>['sql', 'bigquery', 'tensorflow', 'scikit-learn', 'looker', 'tableau', 'slack']</t>
  </si>
  <si>
    <t>Free State, South Africa (+3 others)</t>
  </si>
  <si>
    <t>['sql', 'python', 'bash', 'databricks', 'pyspark', 'alteryx']</t>
  </si>
  <si>
    <t>Data Analyst, Cyber Defense &amp; Engineering - USDS</t>
  </si>
  <si>
    <t>['python', 'r', 'sql', 'express', 'tableau', 'power bi']</t>
  </si>
  <si>
    <t>Staff, Data Scientist - Conversational AI</t>
  </si>
  <si>
    <t>['scala', 'sql', 'gcp', 'aws', 'azure', 'hadoop', 'spark']</t>
  </si>
  <si>
    <t>Farm &amp; Business Financial Analyst/Data Engineer</t>
  </si>
  <si>
    <t>Driscoll Management Company, Inc.</t>
  </si>
  <si>
    <t>Senior Civil Leader - Data Centers</t>
  </si>
  <si>
    <t>Langan Engineering &amp; Environmental Services</t>
  </si>
  <si>
    <t>Freelance Online Data Analyst - English &amp; Chinese (Traditional)</t>
  </si>
  <si>
    <t>Full Stack or AI/ML Software and Data Engineers (U.S. Citizens Only)</t>
  </si>
  <si>
    <t>['c', 'rust', 'aws']</t>
  </si>
  <si>
    <t>Data Associate Opportunities at D. E. Shaw Research</t>
  </si>
  <si>
    <t>D. E. Shaw Research</t>
  </si>
  <si>
    <t>Product Owner - Data Engineering</t>
  </si>
  <si>
    <t>['azure', 'aws', 'gcp', 'tableau', 'jira']</t>
  </si>
  <si>
    <t>SaT-DnA-Data Science Gen AI Associate Manager</t>
  </si>
  <si>
    <t>Data Scientist – ML Model Operations (Remote)</t>
  </si>
  <si>
    <t>Hilton Grand Vacations</t>
  </si>
  <si>
    <t>['go', 'python', 'sql', 'databricks', 'azure', 'aws', 'gcp', 'scikit-learn', 'tensorflow', 'keras', 'numpy', 'pandas', 'matplotlib', 'flow', 'terraform']</t>
  </si>
  <si>
    <t>Data Analyst - On W2 - Only Locals</t>
  </si>
  <si>
    <t>Senior Engineer, Battery Data and Modeling</t>
  </si>
  <si>
    <t>SES AI</t>
  </si>
  <si>
    <t>Data Analyst Internship Summer 2025 | Apply With No Experience</t>
  </si>
  <si>
    <t>San Jose, CA (+13 others)</t>
  </si>
  <si>
    <t>British Council</t>
  </si>
  <si>
    <t>['sql', 'python', 'r', 'excel', 'power bi', 'tableau', 'sheets', 'zoom', 'slack', 'microsoft teams']</t>
  </si>
  <si>
    <t>Data Scientist - II</t>
  </si>
  <si>
    <t>Katalyst Healthcares &amp; Life Sciences Inc</t>
  </si>
  <si>
    <t>['python', 'r', 'matlab', 'aws', 'numpy', 'pandas', 'matplotlib', 'scikit-learn']</t>
  </si>
  <si>
    <t>Union Leasing</t>
  </si>
  <si>
    <t>['sql', 'python', 'r', 'express', 'power bi']</t>
  </si>
  <si>
    <t>Data Engineer With Mortgage industry</t>
  </si>
  <si>
    <t>United IT Solutions</t>
  </si>
  <si>
    <t>Data Engineer With Salesforce Marketing Cloud</t>
  </si>
  <si>
    <t>['aws', 'excel', 'powerpoint']</t>
  </si>
  <si>
    <t>Family Crisis Center of Baltimore County</t>
  </si>
  <si>
    <t>Data Scientist II- Bioinformatics</t>
  </si>
  <si>
    <t>Data Engineer- W2 Only (No H1b or OPT/CPT)</t>
  </si>
  <si>
    <t>['sql', 'nosql', 'java']</t>
  </si>
  <si>
    <t>['python', 'powershell', 'sql', 'c#', 'sql server', 'azure', 'power bi']</t>
  </si>
  <si>
    <t>Senior Data Engineer W2 Only</t>
  </si>
  <si>
    <t>AMISEQ</t>
  </si>
  <si>
    <t>['sql', 'python', 'snowflake', 'bigquery', 'aws', 'redshift', 'gcp', 'tableau', 'looker', 'power bi', 'flow', 'kubernetes', 'jira', 'confluence']</t>
  </si>
  <si>
    <t>Manufacturing Data Engineer, Technical Infrastructure, Platforms TechnicalOperations</t>
  </si>
  <si>
    <t>['sql', 'python', 'snowflake', 'redshift', 'bigquery', 'aws', 'azure', 'gcp']</t>
  </si>
  <si>
    <t>Expert Statistician</t>
  </si>
  <si>
    <t>['sql', 'python', 'snowflake', 'alteryx', 'tableau']</t>
  </si>
  <si>
    <t>SSRS &amp; Bold Report Writers</t>
  </si>
  <si>
    <t>['sql', 'c#', 'ssrs', 'tableau', 'cognos']</t>
  </si>
  <si>
    <t>Quality Systems Specialist - Data Analyst - Becton Dickinson</t>
  </si>
  <si>
    <t>BD</t>
  </si>
  <si>
    <t>Data &amp; Business Intelligence Analyst</t>
  </si>
  <si>
    <t>['sql', 'r', 'python', 'java', 'scala', 'php', 'javascript']</t>
  </si>
  <si>
    <t>Full Stack Staff Data Scientist | Transportation AI – GenAI</t>
  </si>
  <si>
    <t>['python', 'java', 'c++', 'gcp', 'azure']</t>
  </si>
  <si>
    <t>Global Supply Data Analyst</t>
  </si>
  <si>
    <t>Reckitt</t>
  </si>
  <si>
    <t>['sql', 'python', 'r', 'databricks', 'excel', 'sap', 'power bi']</t>
  </si>
  <si>
    <t>Sr Data Integration Analyst</t>
  </si>
  <si>
    <t>Data Engineer (Redshift)- $145K  (Tampa)</t>
  </si>
  <si>
    <t>['sql', 'mysql', 'redshift', 'aws']</t>
  </si>
  <si>
    <t>['sql', 'sql server', 'oracle', 'tableau', 'powerpoint']</t>
  </si>
  <si>
    <t>Senior Data Scientist, Research, Workspace</t>
  </si>
  <si>
    <t>['python', 'r', 'sql', 'express', 'sheets']</t>
  </si>
  <si>
    <t>Data Engineer with Spark,AWS,Java</t>
  </si>
  <si>
    <t>Thinklusive</t>
  </si>
  <si>
    <t>['java', 'mongodb', 'mongodb', 'aws', 'redshift', 'spark', 'kafka', 'flow']</t>
  </si>
  <si>
    <t>Director, Data Engineer - PGIM Asset Management (Hybrid - Newark, NJ)</t>
  </si>
  <si>
    <t>PGIM</t>
  </si>
  <si>
    <t>['aws', 'azure', 'spark', 'hadoop', 'docker', 'jira', 'confluence']</t>
  </si>
  <si>
    <t>SAS Grid Analyst/ Developer</t>
  </si>
  <si>
    <t>['sas', 'sas', 'sql', 'db2', 'sql server']</t>
  </si>
  <si>
    <t>Analyst/Junior Associate Analytics</t>
  </si>
  <si>
    <t>DivcoWest</t>
  </si>
  <si>
    <t>['excel', 'word', 'powerpoint', 'flow']</t>
  </si>
  <si>
    <t>Principal Data Analysis</t>
  </si>
  <si>
    <t>AT&amp;T Services, Inc.</t>
  </si>
  <si>
    <t>['sql', 'power bi', 'excel', 'sharepoint']</t>
  </si>
  <si>
    <t>NLP &amp; Data Engineer (Python &amp; PostgreSQL) – PDF Data Extraction</t>
  </si>
  <si>
    <t>['python', 'sql', 'postgresql']</t>
  </si>
  <si>
    <t>Knowledge Engineer - Automotive</t>
  </si>
  <si>
    <t>Windsor, ON, Canada</t>
  </si>
  <si>
    <t>Premier Staffing Solution</t>
  </si>
  <si>
    <t>Senior Manager, Data Science - Financial Crimes Modeling</t>
  </si>
  <si>
    <t>Commercial Analytics Analyst 2</t>
  </si>
  <si>
    <t>Hologic, Inc.</t>
  </si>
  <si>
    <t>['sql', 'sql server', 'azure', 'oracle', 'power bi', 'dax', 'excel']</t>
  </si>
  <si>
    <t>Staff Data Analyst, Customer Success Strategy &amp; Ops</t>
  </si>
  <si>
    <t>HubSpot</t>
  </si>
  <si>
    <t>Sr. Azure Data Engineer- Finance</t>
  </si>
  <si>
    <t>['sql', 'python', 'azure', 'aws', 'power bi', 'visio', 'sap', 'tableau', 'flow']</t>
  </si>
  <si>
    <t>Data Center MEP Engineer</t>
  </si>
  <si>
    <t>Etched</t>
  </si>
  <si>
    <t>['airflow', 'flow']</t>
  </si>
  <si>
    <t>Data Scientist Level 2</t>
  </si>
  <si>
    <t>IntelliGenesis</t>
  </si>
  <si>
    <t>['r', 'python', 'sql', 'unix', 'git']</t>
  </si>
  <si>
    <t>Full Performance Data Engineer</t>
  </si>
  <si>
    <t>Corporate Strategy - Senior Data Scientist - Business Analytics</t>
  </si>
  <si>
    <t>Golden 1 Credit Union</t>
  </si>
  <si>
    <t>['python', 'sql', 'r', 'snowflake', 'databricks', 'redshift', 'scikit-learn', 'pytorch', 'tensorflow', 'keras', 'power bi', 'tableau', 'looker', 'dax', 'excel']</t>
  </si>
  <si>
    <t>['vba', 'sql', 'tableau', 'qlik', 'power bi', 'excel']</t>
  </si>
  <si>
    <t>Consumption Lead, Data Cloud &amp; Agentforce</t>
  </si>
  <si>
    <t>['python', 'r', 'snowflake', 'databricks', 'redshift', 'pandas', 'jupyter', 'tableau', 'looker', 'power bi']</t>
  </si>
  <si>
    <t>Data Engineer *Must Have Secret Clearance Or Public Trust*</t>
  </si>
  <si>
    <t>['python', 'r', 'java', 'scala', 'go', 'mysql', 'aws', 'redshift', 'oracle', 'kafka', 'splunk', 'gitlab', 'docker', 'kubernetes']</t>
  </si>
  <si>
    <t>Senior Support Analyst - Consent &amp; Preference</t>
  </si>
  <si>
    <t>['html', 'css', 'javascript', 'react']</t>
  </si>
  <si>
    <t>RemX Specialty Staffing</t>
  </si>
  <si>
    <t>['sql', 'python', 'r', 'vba', 'excel']</t>
  </si>
  <si>
    <t>Product &amp; Data Analyst</t>
  </si>
  <si>
    <t>Pacific Premier Bank</t>
  </si>
  <si>
    <t>Data Analyst - Property and Casualty Insurance Domain</t>
  </si>
  <si>
    <t>['sql', 'python', 'sql server', 'azure', 'word', 'excel', 'powerpoint', 'sharepoint', 'microstrategy', 'cognos', 'sap', 'tableau']</t>
  </si>
  <si>
    <t>Data Management Analyst – Mortgage</t>
  </si>
  <si>
    <t>['sas', 'sas', 'sql', 'aws', 'linux']</t>
  </si>
  <si>
    <t>Research Data Analyst - Hybrid - 131914</t>
  </si>
  <si>
    <t>Campus, IL</t>
  </si>
  <si>
    <t>San Diego Supercomputer Center</t>
  </si>
  <si>
    <t>['sas', 'sas', 'r', 'spss', 'excel']</t>
  </si>
  <si>
    <t>Staff Data Scientist / Machine Learning Engineer</t>
  </si>
  <si>
    <t>['java', 'python', 'r', 'matlab', 'gcp']</t>
  </si>
  <si>
    <t>LinkedIn Trinidad &amp; Tobago</t>
  </si>
  <si>
    <t>Ultra-Chem, Inc.</t>
  </si>
  <si>
    <t>Niche Payroll (Exempt) - Healthcare Quality Data Analyst</t>
  </si>
  <si>
    <t>Credit Sesame Senior Data Engineer - Toronto - 1 week ago experienced rdf4j airflow Engineering</t>
  </si>
  <si>
    <t>JobMESH</t>
  </si>
  <si>
    <t>['sql', 'python', 'aws', 'pyspark', 'airflow', 'flow']</t>
  </si>
  <si>
    <t>['sql', 'python', 'scala', 'java', 'aws', 'azure', 'snowflake', 'airflow', 'unix', 'tableau', 'looker', 'flow']</t>
  </si>
  <si>
    <t>Data Governance Lead (Hybrid)</t>
  </si>
  <si>
    <t>Selective Insurance</t>
  </si>
  <si>
    <t>Senior Analyst, GTM Analytics</t>
  </si>
  <si>
    <t>['sql', 'python', 'snowflake', 'pandas', 'numpy', 'matplotlib', 'tableau', 'excel', 'powerpoint']</t>
  </si>
  <si>
    <t>Intelligence Management Specialist, Senior</t>
  </si>
  <si>
    <t>Associate Software Engineer (Salesforce Marketing Cloud/ Data Cloud Developer)</t>
  </si>
  <si>
    <t>['java', 'python', 'javascript', 'nosql', 'css', 'c#', 'c', 'go', 'heroku', 'oracle', 'react', 'angular', 'jira']</t>
  </si>
  <si>
    <t>Senior Analytics Engineer, Data Strategy</t>
  </si>
  <si>
    <t>Guy Carpenter</t>
  </si>
  <si>
    <t>['sql', 'python', 'databricks', 'snowflake', 'bigquery', 'tableau', 'looker']</t>
  </si>
  <si>
    <t>Senior Financial Modeling Analyst (Global)</t>
  </si>
  <si>
    <t>['excel', 'word', 'outlook', 'terminal']</t>
  </si>
  <si>
    <t>Data Modeler- Retail Banking experience</t>
  </si>
  <si>
    <t>Temple Terrace, FL</t>
  </si>
  <si>
    <t>['python', 'sql', 'aws', 'azure', 'gcp', 'pandas', 'numpy', 'scikit-learn', 'pytorch', 'spark', 'flow']</t>
  </si>
  <si>
    <t>Data Engineering / Power BI</t>
  </si>
  <si>
    <t>['scala', 'python', 'java', 'aws', 'spark']</t>
  </si>
  <si>
    <t>Data Management Key-user</t>
  </si>
  <si>
    <t>Analyst, Master Data Management (12-months Contract)</t>
  </si>
  <si>
    <t>International SOS</t>
  </si>
  <si>
    <t>Mission Data Analyst TS/SCI W</t>
  </si>
  <si>
    <t>IBM - Avature</t>
  </si>
  <si>
    <t>Military Systems Data Analyst, Mid-Level</t>
  </si>
  <si>
    <t>Man-Machine Systems Assessment</t>
  </si>
  <si>
    <t>Sr. Tableau Developer</t>
  </si>
  <si>
    <t>IntelliGenesis LLC</t>
  </si>
  <si>
    <t>['java', 'scala', 'sql', 'python', 'azure', 'databricks', 'unity']</t>
  </si>
  <si>
    <t>Senior Python Oracle Pl/SQL Data Engineer.</t>
  </si>
  <si>
    <t>['python', 'sql', 'aws', 'snowflake', 'oracle', 'unix', 'jenkins', 'git']</t>
  </si>
  <si>
    <t>Business Analyst II, Selling Partner Recrt&amp;Success (4095)</t>
  </si>
  <si>
    <t>['sql', 'vba', 'excel', 'tableau']</t>
  </si>
  <si>
    <t>Cloud Big Data Developer - Officer</t>
  </si>
  <si>
    <t>['scala', 'python', 'sql', 'nosql', 'shell', 'elasticsearch', 'databricks', 'aws', 'spark', 'hadoop', 'unix', 'tableau', 'github']</t>
  </si>
  <si>
    <t>Data and Reporting Specialist - Bilingual Spanish</t>
  </si>
  <si>
    <t>['excel', 'power bi', 'powerpoint']</t>
  </si>
  <si>
    <t>Data Analytics Engineer - Financial Services / Hedge-fund</t>
  </si>
  <si>
    <t>['sql', 'aws', 'tableau', 'ssis']</t>
  </si>
  <si>
    <t>['sql', 'python', 'r', 'aws', 'azure', 'gcp', 'hadoop', 'spark', 'tableau', 'power bi']</t>
  </si>
  <si>
    <t>Sr Software Development Engineer, AWS Open Data Analytics Engines</t>
  </si>
  <si>
    <t>SAS Programmer</t>
  </si>
  <si>
    <t>Data Engineer- up to $115,000 base salary</t>
  </si>
  <si>
    <t>Data Quality Analyst (EX Apple)</t>
  </si>
  <si>
    <t>Creed Infotech Private Limited</t>
  </si>
  <si>
    <t>['sql', 'python', 'snowflake', 'airflow', 'pandas', 'tableau', 'git']</t>
  </si>
  <si>
    <t>Illinois State Board of Education</t>
  </si>
  <si>
    <t>['sql', 'sql server', 'azure', 'power bi', 'tableau']</t>
  </si>
  <si>
    <t>School Data Analyst</t>
  </si>
  <si>
    <t>Orange-Ulster BOCES</t>
  </si>
  <si>
    <t>Sr. Manager Data Design</t>
  </si>
  <si>
    <t>Machine Learning Analyst</t>
  </si>
  <si>
    <t>Sr Data Scientist- Quant Programmer, BI</t>
  </si>
  <si>
    <t>['python', 'databricks', 'azure', 'oracle']</t>
  </si>
  <si>
    <t>Data Engineer - Enterprise Fraud Organization (EFO) - - Full-time</t>
  </si>
  <si>
    <t>['powershell', 'python', 'sql', 'azure', 'oracle', 'snowflake', 'kafka', 'pyspark', 'tableau', 'bitbucket']</t>
  </si>
  <si>
    <t>Biostatistical Programming Mgr</t>
  </si>
  <si>
    <t>['sql', 'sas', 'sas', 'r', 'python', 'unix']</t>
  </si>
  <si>
    <t>Senior Ops Data Analyst, Services - Atlanta, GA - Full-time</t>
  </si>
  <si>
    <t>Mid-level Data Engineer - Full-time</t>
  </si>
  <si>
    <t>Maverc Technologies</t>
  </si>
  <si>
    <t>['databricks', 'aws', 'azure', 'spark']</t>
  </si>
  <si>
    <t>Staff Data Scientist, Marketing Applied Sciences Team</t>
  </si>
  <si>
    <t>['python', 'azure', 'databricks', 'scikit-learn', 'numpy', 'pandas', 'tensorflow', 'pytorch']</t>
  </si>
  <si>
    <t>Business Intelligence &amp; Design Analyst</t>
  </si>
  <si>
    <t>['sql', 'java', 'python', 'excel', 'power bi']</t>
  </si>
  <si>
    <t>Mid level Data Analyst - Full-time</t>
  </si>
  <si>
    <t>Two95 International Inc.</t>
  </si>
  <si>
    <t>['sql', 'db2', 'postgresql', 'mysql', 'oracle', 'excel', 'atlassian', 'jira', 'confluence', 'slack']</t>
  </si>
  <si>
    <t>Senior Audit Data Analyst - Full-time</t>
  </si>
  <si>
    <t>Sr. Data Analyst Pharma Commercial Digital Solutions - Full-time</t>
  </si>
  <si>
    <t>['sql', 'r', 'python', 'gcp', 'bigquery', 'tableau']</t>
  </si>
  <si>
    <t>IT Data Analyst Intern - Full-time</t>
  </si>
  <si>
    <t>Bob's Discount Furniture</t>
  </si>
  <si>
    <t>Lead Data Analyst - Full-time</t>
  </si>
  <si>
    <t>IT Partners,Inc</t>
  </si>
  <si>
    <t>Sr. Data Analyst Pharma Commercial Digital Solutions</t>
  </si>
  <si>
    <t>Data Analyst - SQL &amp; Databricks - Full-time</t>
  </si>
  <si>
    <t>Marketing Data Analyst Co-Op- Winter/Spring - Full-time</t>
  </si>
  <si>
    <t>Skyworks</t>
  </si>
  <si>
    <t>['python', 'c', 'c++', 'excel']</t>
  </si>
  <si>
    <t>Analyst Data Analytics - US Based Remote - Full-time</t>
  </si>
  <si>
    <t>Anywhere Real Estate</t>
  </si>
  <si>
    <t>['sql', 'python', 'snowflake', 'aws', 'azure', 'gcp', 'kafka', 'power bi', 'excel', 'flow']</t>
  </si>
  <si>
    <t>Data Analytics Analyst - US Based Remote - Full-time</t>
  </si>
  <si>
    <t>['aws', 'azure', 'gcp', 'excel', 'powerpoint']</t>
  </si>
  <si>
    <t>Sr Data Analyst - SQL &amp; Databricks - Full-time</t>
  </si>
  <si>
    <t>Sales Data Reporting Associate - Temporary</t>
  </si>
  <si>
    <t>Corporate Banking Data Analyst - Full-time</t>
  </si>
  <si>
    <t>Raymond James Financial, Inc.</t>
  </si>
  <si>
    <t>Lead Data Scientist (NLP &amp; Computer Vision Focus)</t>
  </si>
  <si>
    <t>Data Scientist, Operations Research - Full-time</t>
  </si>
  <si>
    <t>Lead Data Scientist, NLP &amp; Strategic Member Insights</t>
  </si>
  <si>
    <t>['python', 'sql', 'gcp', 'aws', 'azure', 'bigquery', 'tensorflow', 'scikit-learn', 'pytorch', 'spark', 'git', 'kubernetes', 'jira', 'trello']</t>
  </si>
  <si>
    <t>Internal Audit Data Scientist Intern - REMOTE - Full-time</t>
  </si>
  <si>
    <t>Lead Data Scientist (NLP &amp; Computer Vision Focus) - Full-time</t>
  </si>
  <si>
    <t>Senior Decision Scientist - Healthcare Actuary</t>
  </si>
  <si>
    <t>['sql', 'python', 'aws', 'gcp', 'azure', 'spark']</t>
  </si>
  <si>
    <t>Full Stack Data Scientist - Full-time</t>
  </si>
  <si>
    <t>['html', 'javascript', 'python', 'java', 'postgresql', 'gcp', 'react', 'airflow', 'hugging face', 'numpy', 'pandas', 'scikit-learn', 'pytorch', 'jupyter', 'angular', 'vue.js', 'node.js', 'fastapi', 'docker', 'kubernetes', 'git']</t>
  </si>
  <si>
    <t>Data Science Portal Developer - Full-time</t>
  </si>
  <si>
    <t>['javascript', 'python', 'mongodb', 'mongodb', 'mysql', 'postgresql', 'react', 'plotly', 'numpy', 'jupyter', 'angular', 'vue.js', 'node.js']</t>
  </si>
  <si>
    <t>Principal Data Engineer- Enterprise Data Enablement - Full-time</t>
  </si>
  <si>
    <t>['java', 'scala', 'sql', 'typescript', 'snowflake', 'aws', 'azure', 'spark', 'kafka', 'spring', 'react', 'angular', 'bitbucket', 'git']</t>
  </si>
  <si>
    <t>The Knot Worldwide</t>
  </si>
  <si>
    <t>Senior Big Data Engineer - (Person360 &amp; MDM)</t>
  </si>
  <si>
    <t>['sql', 'python', 'gcp', 'databricks', 'azure', 'aws', 'kafka', 'spark', 'flow']</t>
  </si>
  <si>
    <t>Data Engineer (L5) - Content Production &amp; Promotion (L10N)</t>
  </si>
  <si>
    <t>Principal Data Engineer - Full-time</t>
  </si>
  <si>
    <t>Maplewood, MN</t>
  </si>
  <si>
    <t>['sql', 'nosql', 'python', 'databricks', 'aws', 'spark', 'pyspark', 'kafka', 'airflow', 'node', 'tableau', 'power bi', 'unity', 'docker', 'kubernetes', 'jira', 'confluence']</t>
  </si>
  <si>
    <t>Senior GCP Data Engineer, Reporting &amp; Analytics - Full-time</t>
  </si>
  <si>
    <t>Staff Data Engineer - Full-time</t>
  </si>
  <si>
    <t>['python', 'go', 'dynamodb', 'databricks', 'redshift', 'aws', 'spark', 'pyspark', 'kafka', 'linux']</t>
  </si>
  <si>
    <t>Senior Big Data Engineer - (Person360 &amp; MDM) - Full-time</t>
  </si>
  <si>
    <t>Aristotle</t>
  </si>
  <si>
    <t>['t-sql', 'sql', 'css', 'javascript', 'c#', 'sql server', 'asp.net', 'ssis', 'word', 'excel', 'visio']</t>
  </si>
  <si>
    <t>['python', 'sql', 'c', 'azure', 'databricks', 'aws', 'spark', 'pandas', 'power bi', 'tableau']</t>
  </si>
  <si>
    <t>Staff Data Engineer (Requiring API, Microservices, and Python) - Full-time</t>
  </si>
  <si>
    <t>['python', 'java', 'c#', 'javascript', 'sql', 'gcp', 'kafka', 'spark', 'kubernetes']</t>
  </si>
  <si>
    <t>Sr Data Engineer - Full-time</t>
  </si>
  <si>
    <t>['sql', 'python', 'azure', 'databricks', 'pyspark', 'sap', 'power bi', 'github']</t>
  </si>
  <si>
    <t>Plant Master Data Analyst - Full-time</t>
  </si>
  <si>
    <t>Schneider Electric</t>
  </si>
  <si>
    <t>Sr. Decision Scientist / Business Analytics - Clinical Analytics (Remote) - Full-time</t>
  </si>
  <si>
    <t>Intermountain Health</t>
  </si>
  <si>
    <t>['sql', 'python', 'oracle', 'databricks', 'cognos', 'tableau', 'word', 'spreadsheet']</t>
  </si>
  <si>
    <t>Sr. Analyst, Data Science - Full-time</t>
  </si>
  <si>
    <t>['sas', 'sas', 'sql', 'postgresql', 'looker', 'tableau', 'sap', 'excel', 'powerpoint']</t>
  </si>
  <si>
    <t>Operations Research Analyst</t>
  </si>
  <si>
    <t>['go', 'python', 'r', 'vba', 'matlab', 'flow']</t>
  </si>
  <si>
    <t>Internship, Supply Chain Data Analyst - Full-time</t>
  </si>
  <si>
    <t>Kendo Brands</t>
  </si>
  <si>
    <t>Data Scientist (Intern) United States - Full-time</t>
  </si>
  <si>
    <t>['sql', 'r', 'python', 'javascript', 'sas', 'sas', 'oracle', 'hadoop', 'tensorflow', 'pytorch', 'excel', 'spss']</t>
  </si>
  <si>
    <t>Information Technology Business Analyst</t>
  </si>
  <si>
    <t>['tableau', 'excel', 'power bi', 'flow', 'jira']</t>
  </si>
  <si>
    <t>Business Analyst, Entertainment PXT</t>
  </si>
  <si>
    <t>['sql', 'vba', 'aws', 'redshift', 'excel', 'tableau']</t>
  </si>
  <si>
    <t>FBI Special Agent: Advanced Data &amp; Intelligence Expertise</t>
  </si>
  <si>
    <t>Federal Bureau of Investigation (FBI)</t>
  </si>
  <si>
    <t>['sql', 'python', 'c#', 'sql server', 'azure', 'power bi', 'dax', 'github']</t>
  </si>
  <si>
    <t>Windfall</t>
  </si>
  <si>
    <t>['java', 'python', 'kotlin', 'sql', 'gcp', 'bigquery', 'spark', 'airflow']</t>
  </si>
  <si>
    <t>Talend Data Engineer</t>
  </si>
  <si>
    <t>Nebraska City, NE</t>
  </si>
  <si>
    <t>['python', 'scala', 'sql', 'redshift', 'snowflake', 'ssis']</t>
  </si>
  <si>
    <t>Ellendale, ND</t>
  </si>
  <si>
    <t>Senior Engineer - JavaScript, React - U.S. Consumer Services &amp; Enterprise Digital &amp; Data Technology Team</t>
  </si>
  <si>
    <t>['javascript', 'react', 'express', 'node', 'angular', 'node.js', 'flow']</t>
  </si>
  <si>
    <t>Junior Health Data Analyst</t>
  </si>
  <si>
    <t>GBMC HealthCare</t>
  </si>
  <si>
    <t>Workload Analyst</t>
  </si>
  <si>
    <t>['sql', 'python', 'snowflake', 'excel', 'tableau', 'power bi', 'looker']</t>
  </si>
  <si>
    <t>Senior Database Developer</t>
  </si>
  <si>
    <t>['perl', 'python', 'powershell', 'c#', 'java', 'sql']</t>
  </si>
  <si>
    <t>FBI Special Agent: Data Science &amp; Intelligence Expertise</t>
  </si>
  <si>
    <t>Spatial Data Technician I</t>
  </si>
  <si>
    <t>Katonah, NY</t>
  </si>
  <si>
    <t>CPL</t>
  </si>
  <si>
    <t>['go', 'windows', 'excel']</t>
  </si>
  <si>
    <t>Data Engineer II – AWS Cloud/ETL</t>
  </si>
  <si>
    <t>Strategic Growth and Data Analyst</t>
  </si>
  <si>
    <t>Annapolis Area Christian School</t>
  </si>
  <si>
    <t>['python', 'r', 'sql', 'qlik', 'tableau']</t>
  </si>
  <si>
    <t>Scrum Master with Data Analyst</t>
  </si>
  <si>
    <t>['sql', 'python', 'excel', 'jira', 'confluence']</t>
  </si>
  <si>
    <t>Senior Report Analyst / Data Engineer</t>
  </si>
  <si>
    <t>2nd Swing</t>
  </si>
  <si>
    <t>['sql', 'aws', 'azure', 'excel']</t>
  </si>
  <si>
    <t>Senior Staff Data Engineer - Hybrid</t>
  </si>
  <si>
    <t>['sql', 'javascript', 't-sql', 'sql server', 'snowflake', 'aws', 'ssis', 'tableau', 'github', 'jenkins']</t>
  </si>
  <si>
    <t>Resolve Tech Solutions</t>
  </si>
  <si>
    <t>['sql', 'python', 'azure', 'databricks', 'pyspark', 'power bi']</t>
  </si>
  <si>
    <t>Data Scientist - Infrastructure Platform</t>
  </si>
  <si>
    <t>['python', 'r', 'scala', 'sql', 'spark', 'kafka', 'tableau', 'power bi']</t>
  </si>
  <si>
    <t>Business Analyst, Operations Enablement</t>
  </si>
  <si>
    <t>Galileo Financial Technologies</t>
  </si>
  <si>
    <t>['go', 'excel', 'jira', 'smartsheet']</t>
  </si>
  <si>
    <t>['python', 'r', 'sql', 'aws', 'airflow', 'excel', 'tableau', 'power bi', 'git']</t>
  </si>
  <si>
    <t>Advancement Data and Operations Specialist</t>
  </si>
  <si>
    <t>University of Redlands</t>
  </si>
  <si>
    <t>['sql', 'crystal', 'sharepoint']</t>
  </si>
  <si>
    <t>Sr. Data Scientist, Amazon Business</t>
  </si>
  <si>
    <t>['sql', 'python', 'r', 'sas', 'sas', 'matlab', 'aws', 'redshift', 'excel', 'tableau']</t>
  </si>
  <si>
    <t>AI &amp; GenAI Data Scientist - Manager</t>
  </si>
  <si>
    <t>Data Scientist Biometrics</t>
  </si>
  <si>
    <t>Florida (+1 other)</t>
  </si>
  <si>
    <t>Selby Jennings HK</t>
  </si>
  <si>
    <t>Quito, Ecuador</t>
  </si>
  <si>
    <t>Indeed Ecuador</t>
  </si>
  <si>
    <t>Flow RMS</t>
  </si>
  <si>
    <t>['python', 'postgresql', 'aws', 'gcp', 'azure', 'graphql', 'kafka', 'fastapi', 'flow', 'docker', 'kubernetes']</t>
  </si>
  <si>
    <t>001 BlueCross and BlueShield of South Carolina</t>
  </si>
  <si>
    <t>['vba', 'sql', 'sas', 'sas', 'db2', 'excel']</t>
  </si>
  <si>
    <t>Sr. Director, Go-to-Market Data Science, Analytics &amp; Business Intelligence</t>
  </si>
  <si>
    <t>SonicWall</t>
  </si>
  <si>
    <t>Data Engineer - Perception Verification and Validation</t>
  </si>
  <si>
    <t>['sql', 'python', 'scala', 'c++', 'airflow', 'kafka', 'spark', 'hadoop']</t>
  </si>
  <si>
    <t>Senior Data Analyst - Digital Analytics</t>
  </si>
  <si>
    <t>Provider Data Analyst III</t>
  </si>
  <si>
    <t>['sql', 'microsoft teams']</t>
  </si>
  <si>
    <t>Picarro</t>
  </si>
  <si>
    <t>ZEDVentures Incorporated</t>
  </si>
  <si>
    <t>Data Engineer, Cloud and System</t>
  </si>
  <si>
    <t>['sql', 'python', 'scala', 'aws', 'gcp', 'azure', 'airflow', 'spark', 'hadoop', 'kafka', 'tableau', 'power bi']</t>
  </si>
  <si>
    <t>Senior Data Center Asset Management Engineer (Virginia)</t>
  </si>
  <si>
    <t>['sql', 'python', 'looker', 'asana']</t>
  </si>
  <si>
    <t>RCG</t>
  </si>
  <si>
    <t>Business Analysts / Data Analysts</t>
  </si>
  <si>
    <t>Symphony-Solution</t>
  </si>
  <si>
    <t>.net developer/data analyst</t>
  </si>
  <si>
    <t>MBTechnosolutions</t>
  </si>
  <si>
    <t>['sql', 'sql server', 'oracle', 'asp.net', 'express', 'tableau']</t>
  </si>
  <si>
    <t>CDI, Corporation</t>
  </si>
  <si>
    <t>Hadoop Data Analyst/Developer</t>
  </si>
  <si>
    <t>['shell', 'python', 'hadoop', 'kafka', 'yarn']</t>
  </si>
  <si>
    <t>Actuarial Analyst - Modeling (Mid-Level)</t>
  </si>
  <si>
    <t>['python', 'r', 'sql', 'sas', 'sas']</t>
  </si>
  <si>
    <t>['sas', 'sas', 'r', 'python', 'spreadsheet']</t>
  </si>
  <si>
    <t>Data Engineer ( only w2 candidates and no Corp to Corp)</t>
  </si>
  <si>
    <t>['sql', 'aws', 'redshift', 'sap']</t>
  </si>
  <si>
    <t>Data Engineer, AMZL Orbit Data Engineering</t>
  </si>
  <si>
    <t>['dynamodb', 'aws', 'redshift', 'hadoop', 'spark']</t>
  </si>
  <si>
    <t>Senior Data Engineer-Xumo</t>
  </si>
  <si>
    <t>['sql', 'python', 'r', 'mysql', 'postgresql', 'aws', 'azure', 'bigquery', 'snowflake', 'redshift', 'databricks', 'hadoop', 'spark', 'tableau', 'power bi', 'looker', 'kubernetes']</t>
  </si>
  <si>
    <t>Sr. Business Intelligence Engineer, AMZL Strategic Planning</t>
  </si>
  <si>
    <t>['sql', 'python', 'r', 'ruby', 'ruby', 'aws', 'redshift', 'tableau', 'excel']</t>
  </si>
  <si>
    <t>Business Intelligence Engineer II, Network Design, Planning, &amp; Engineering, North America Transportation</t>
  </si>
  <si>
    <t>['nosql', 'sql', 'dynamodb', 'redshift', 'oracle', 'aws', 'tableau']</t>
  </si>
  <si>
    <t>Senior Data Engineer, HW Eng ADE (Analytics and Data Engineering)</t>
  </si>
  <si>
    <t>Language Data Scientist II, AWS Q for Business</t>
  </si>
  <si>
    <t>Language Data Scientist II, Amazon Q Business</t>
  </si>
  <si>
    <t>['sql', 'python', 'r', 'sas', 'sas', 'matlab', 'aws']</t>
  </si>
  <si>
    <t>Junior Data Analyst - Now Hiring</t>
  </si>
  <si>
    <t>NYC KIDS RISE</t>
  </si>
  <si>
    <t>['sql', 'r', 'mysql', 'excel']</t>
  </si>
  <si>
    <t>Sr. Healthcare Data Analyst</t>
  </si>
  <si>
    <t>['sql', 'sas', 'sas', 'tableau', 'alteryx']</t>
  </si>
  <si>
    <t>['tableau', 'power bi', 'powerpoint', 'excel', 'sharepoint']</t>
  </si>
  <si>
    <t>['sql', 'c#', 'sas', 'sas', 'r', 'tableau', 'alteryx', 'microstrategy', 'powerpoint', 'excel', 'word']</t>
  </si>
  <si>
    <t>Reporting and Data Analyst - Now Hiring</t>
  </si>
  <si>
    <t>Brandeis University</t>
  </si>
  <si>
    <t>Data Analyst: 25-03885</t>
  </si>
  <si>
    <t>['sql', 'vba', 'oracle', 'tableau']</t>
  </si>
  <si>
    <t>Sawhorse Productions</t>
  </si>
  <si>
    <t>['sql', 'python', 'gcp', 'tableau', 'git']</t>
  </si>
  <si>
    <t>Data Analyst - Hybrid - Now Hiring</t>
  </si>
  <si>
    <t>Credibly</t>
  </si>
  <si>
    <t>Incedoinc</t>
  </si>
  <si>
    <t>['sql', 'python', 'r', 'sas', 'sas', 'gcp', 'tableau']</t>
  </si>
  <si>
    <t>Birst Technical lead - Data Science</t>
  </si>
  <si>
    <t>Opes Solution</t>
  </si>
  <si>
    <t>Data Assurance Engineer III</t>
  </si>
  <si>
    <t>['python', 'sql', 'kubernetes', 'github']</t>
  </si>
  <si>
    <t>['python', 'sql', 'nosql', 'snowflake', 'redshift', 'bigquery', 'aurora', 'aws', 'azure', 'kafka', 'spark', 'hadoop', 'docker', 'kubernetes']</t>
  </si>
  <si>
    <t>Power BI/Data Engineer @ Quincy, MA /Salisbury, NC / Greenville, SC / Carlisle, PA / Scarborough, ME; Chicago, IL--Hybrid - Now Hiring</t>
  </si>
  <si>
    <t>Saxon Global</t>
  </si>
  <si>
    <t>['python', 'databricks', 'azure', 'dax', 'power bi']</t>
  </si>
  <si>
    <t>['scala', 'sql', 'python', 'hadoop', 'spark', 'kafka', 'airflow', 'spring', 'looker']</t>
  </si>
  <si>
    <t>Data Engineer II (DE2-RA)</t>
  </si>
  <si>
    <t>Zions Bancorporation</t>
  </si>
  <si>
    <t>Pasco, WA</t>
  </si>
  <si>
    <t>Applied AI Engineer (Audio) - REMOTE</t>
  </si>
  <si>
    <t>['python', 'pytorch', 'word']</t>
  </si>
  <si>
    <t>Staff, Data Engineer | Applied AI</t>
  </si>
  <si>
    <t>['java', 'python', 'sql', 'nosql', 'redis', 'bigquery', 'spark', 'hadoop', 'airflow', 'kafka', 'excel', 'docker', 'flow', 'git']</t>
  </si>
  <si>
    <t>Fortray Global Service Limited</t>
  </si>
  <si>
    <t>['python', 'r', 'scala', 'numpy', 'pandas', 'spark', 'keras', 'tensorflow']</t>
  </si>
  <si>
    <t>Product MDM &amp; Data Engineering Business Analyst</t>
  </si>
  <si>
    <t>['r', 'c']</t>
  </si>
  <si>
    <t>Supervisor Market Facing Analytics</t>
  </si>
  <si>
    <t>['sas', 'sas', 'sql', 'cognos']</t>
  </si>
  <si>
    <t>HR Analyst (Data Analysis &amp; Reporting)</t>
  </si>
  <si>
    <t>Krg Technologies</t>
  </si>
  <si>
    <t>['c', 'c++', 'sql', 'shell', 'sql server', 'mysql', 'oracle']</t>
  </si>
  <si>
    <t>Acceleration Center - Financial Crimes Unit - Risk Architecture Data Scientist (Python/SQL) Senior Associate</t>
  </si>
  <si>
    <t>['python', 'r', 'sas', 'sas', 'java', 'sql', 'vba', 'tableau', 'alteryx', 'excel', 'power bi', 'word', 'powerpoint']</t>
  </si>
  <si>
    <t>Data Center Design Electrical Engineer</t>
  </si>
  <si>
    <t>['go', 'oracle', 'colocation']</t>
  </si>
  <si>
    <t>['python', 'sql', 'r', 'airflow', 'git']</t>
  </si>
  <si>
    <t>Resideo</t>
  </si>
  <si>
    <t>['python', 'r', 'sql', 'databricks', 'aws', 'azure', 'spark', 'pyspark', 'tensorflow', 'keras', 'pytorch', 'scikit-learn', 'numpy', 'pandas', 'jupyter', 'git']</t>
  </si>
  <si>
    <t>Sales Engineer, East</t>
  </si>
  <si>
    <t>['sql', 'nosql', 'spark', 'kubernetes', 'zoom']</t>
  </si>
  <si>
    <t>Senior Data Engineer, Trust Fundamentals</t>
  </si>
  <si>
    <t>Data Base Lead</t>
  </si>
  <si>
    <t>Sr. Data Scientist, Generative AI - Full-time</t>
  </si>
  <si>
    <t>ProArch</t>
  </si>
  <si>
    <t>['python', 'aws', 'gcp', 'azure', 'pytorch', 'tensorflow', 'scikit-learn', 'keras', 'fastapi', 'jenkins', 'docker', 'kubernetes', 'git']</t>
  </si>
  <si>
    <t>['java', 'sql', 'databricks', 'bigquery', 'gcp', 'aws', 'spark', 'airflow', 'spring', 'terraform']</t>
  </si>
  <si>
    <t>Manager, Senior Clinical Data Scientist, Clinical Data Sciences</t>
  </si>
  <si>
    <t>Pearl River, NY</t>
  </si>
  <si>
    <t>Summer 2025 - Clinical Pharmacology Analysis and Reporting/Data Science Internship - Full-time / Part-time</t>
  </si>
  <si>
    <t>['sas', 'sas', 'r', 'python', 'phoenix', 'excel']</t>
  </si>
  <si>
    <t>Lead Data Scientist, Parts Pricing - Full-time</t>
  </si>
  <si>
    <t>Caterpillar, Inc.</t>
  </si>
  <si>
    <t>['python', 'sql', 'aws', 'pyspark', 'scikit-learn', 'keras', 'tensorflow', 'pytorch', 'github']</t>
  </si>
  <si>
    <t>['t-sql', 'c#', 'sql', 'sql server', 'ssis', 'excel', 'ssrs']</t>
  </si>
  <si>
    <t>Snowflake Senior Data Engineer</t>
  </si>
  <si>
    <t>['go', 'python', 'snowflake', 'databricks', 'pyspark', 'airflow', 'flow']</t>
  </si>
  <si>
    <t>The Plains, OH</t>
  </si>
  <si>
    <t>Novibet</t>
  </si>
  <si>
    <t>['python', 'sql', 'nosql', 'databricks', 'azure', 'aws', 'gcp', 'spark', 'pyspark', 'tableau', 'power bi', 'terraform']</t>
  </si>
  <si>
    <t>AI &amp; Machine Learning Engineer - TMT - Manager - Consulting - Location OPEN</t>
  </si>
  <si>
    <t>['python', 'sql', 'r', 'javascript', 'java', 'c++', 'c', 'azure', 'aws', 'scikit-learn', 'pytorch', 'kafka', 'pandas', 'spark', 'git', 'jira', 'unify']</t>
  </si>
  <si>
    <t>Senior Gen AI Data Engineer - Full-time</t>
  </si>
  <si>
    <t>Compliance Data Analyst, Insurance - Full-time</t>
  </si>
  <si>
    <t>Shipt</t>
  </si>
  <si>
    <t>['go', 'aws', 'tableau']</t>
  </si>
  <si>
    <t>Cyber Tech Data Analyst - MS250305</t>
  </si>
  <si>
    <t>Wellsville, NY</t>
  </si>
  <si>
    <t>Micro Solutions</t>
  </si>
  <si>
    <t>Strategy Data Analyst</t>
  </si>
  <si>
    <t>Data Analyst (Python, SQL, Power BI)</t>
  </si>
  <si>
    <t>Data Analyst -- NJ locals</t>
  </si>
  <si>
    <t>Clover Solutions LLC</t>
  </si>
  <si>
    <t>Machine Learning Engineer III</t>
  </si>
  <si>
    <t>['python', 'java', 'kotlin', 'go', 'mysql', 'cassandra', 'dynamodb']</t>
  </si>
  <si>
    <t>Catalog Data Analyst - Product</t>
  </si>
  <si>
    <t>Hoodie Analytics</t>
  </si>
  <si>
    <t>Sr Data Engineer-Xumo - Full-time / Part-time</t>
  </si>
  <si>
    <t>['azure', 'databricks', 'excel', 'flow']</t>
  </si>
  <si>
    <t>Data Engineer (Google Cloud Platform) - only Arizona Locals</t>
  </si>
  <si>
    <t>Saksoft</t>
  </si>
  <si>
    <t>['python', 'kafka', 'airflow', 'splunk', 'docker', 'kubernetes']</t>
  </si>
  <si>
    <t>HEDIS Quality Data Analyst</t>
  </si>
  <si>
    <t>Healthcare Services Group</t>
  </si>
  <si>
    <t>Operations Data Scientist</t>
  </si>
  <si>
    <t>Merchandising Systems Analyst</t>
  </si>
  <si>
    <t>['sql', 'excel', 'tableau', 'jira', 'confluence']</t>
  </si>
  <si>
    <t>Wolf &amp; Company, P.C.</t>
  </si>
  <si>
    <t>['sql', 'python', 'aws', 'azure', 'gcp', 'redshift', 'snowflake', 'bigquery', 'spark', 'kafka', 'airflow', 'gdpr']</t>
  </si>
  <si>
    <t>Ascend Public Charter Schools</t>
  </si>
  <si>
    <t>['python', 'sql', 'mysql', 'postgresql', 'azure', 'snowflake', 'tableau', 'looker', 'power bi']</t>
  </si>
  <si>
    <t>['sharepoint', 'smartsheet']</t>
  </si>
  <si>
    <t>Data Analyst &amp; Reporting Specialist</t>
  </si>
  <si>
    <t>IEM International Inc</t>
  </si>
  <si>
    <t>['sql', 'python', 'r', 'oracle', 'excel']</t>
  </si>
  <si>
    <t>Data Steward  (Pharmaceuitical)</t>
  </si>
  <si>
    <t>['python', 'r', 'aws', 'linux']</t>
  </si>
  <si>
    <t>Data Analyst--Sunnyvale, CA- Onsite</t>
  </si>
  <si>
    <t>['python', 'sql', 'r', 'aws', 'pandas', 'numpy', 'matplotlib', 'airflow', 'excel', 'tableau', 'power bi', 'git']</t>
  </si>
  <si>
    <t>Supply chain data analyst</t>
  </si>
  <si>
    <t>PIM (Product Information Management) and DAM Specialist</t>
  </si>
  <si>
    <t>DAP</t>
  </si>
  <si>
    <t>Bernard Nickels &amp; Associates</t>
  </si>
  <si>
    <t>Voice Analytics Lead, People Analytics</t>
  </si>
  <si>
    <t>Madison Black</t>
  </si>
  <si>
    <t>BTU-Meter Data Analyst</t>
  </si>
  <si>
    <t>Bryan, TX</t>
  </si>
  <si>
    <t>City of Bryan</t>
  </si>
  <si>
    <t>['sql', 'c', 'word', 'excel']</t>
  </si>
  <si>
    <t>Senior HCM Business Analyst (W2 only)</t>
  </si>
  <si>
    <t>Dash Technologies Inc.</t>
  </si>
  <si>
    <t>['sql', 'python', 'r', 'snowflake', 'excel', 'tableau', 'looker', 'power bi', 'powerpoint']</t>
  </si>
  <si>
    <t>Advanced Analytics, Staff - LinkedIn Marketing Solutions</t>
  </si>
  <si>
    <t>['sql', 'r', 'python', 'c', 'tableau', 'git']</t>
  </si>
  <si>
    <t>Data Analyst 2, Central Office</t>
  </si>
  <si>
    <t>New York State Office of Mental Health</t>
  </si>
  <si>
    <t>IT Change Control Analyst</t>
  </si>
  <si>
    <t>Senior Data Solutions Analyst</t>
  </si>
  <si>
    <t>['sas', 'sas', 'sql', 'nosql', 'java', 'python', 'perl', 'shell', 'hadoop']</t>
  </si>
  <si>
    <t>Analyst, Finance &amp; Analytics (SQL/Adv. Excel) - REMOTE - Full-time</t>
  </si>
  <si>
    <t>BI Developer – Power BI Champion</t>
  </si>
  <si>
    <t>CornerStone Technology Talent Services</t>
  </si>
  <si>
    <t>['sql', 'python', 'r', 'snowflake', 'databricks', 'azure', 'power bi', 'tableau']</t>
  </si>
  <si>
    <t>Sr. Scientist, Global Commercial Data Science (GCDS) - Full-time</t>
  </si>
  <si>
    <t>['go', 'sql', 'python', 'r', 'c', 'java', 'tableau']</t>
  </si>
  <si>
    <t>Paytronix</t>
  </si>
  <si>
    <t>['sql', 'python', 'snowflake', 'airflow', 'looker', 'git']</t>
  </si>
  <si>
    <t>Lead Data Engineer - Full-time</t>
  </si>
  <si>
    <t>PILYTIX</t>
  </si>
  <si>
    <t>['sql', 'python', 'postgresql', 'bigquery', 'gcp', 'airflow', 'git', 'docker', 'kubernetes']</t>
  </si>
  <si>
    <t>Data Analyst ( Geographic Information Systems)-GIS</t>
  </si>
  <si>
    <t>City of Salisbury</t>
  </si>
  <si>
    <t>['python', 'r', 'sql', 'nosql', 'docker', 'kubernetes']</t>
  </si>
  <si>
    <t>Data Scientist, Cloud Learning Services</t>
  </si>
  <si>
    <t>Senior Data Analyst - SQL</t>
  </si>
  <si>
    <t>['sql', 'vba', 'python', 'sas', 'sas', 'excel', 'power bi']</t>
  </si>
  <si>
    <t>Full Stack Senior Data Scientist (MLE) | Applied AI</t>
  </si>
  <si>
    <t>['java', 'c++', 'python', 'gcp', 'azure', 'kafka', 'spark']</t>
  </si>
  <si>
    <t>R-91968 Machine Learning Operation Engineer II (ML OPS)</t>
  </si>
  <si>
    <t>['scala', 'python', 'java', 'sql', 'databricks', 'aws', 'spark', 'airflow', 'hadoop', 'kubernetes']</t>
  </si>
  <si>
    <t>Snr Business Intelligence Eng., Amazon Autos</t>
  </si>
  <si>
    <t>['sql', 'python', 'r', 'ruby', 'ruby', 'aws']</t>
  </si>
  <si>
    <t>Intern - Contract Data Analyst</t>
  </si>
  <si>
    <t>Lightpath</t>
  </si>
  <si>
    <t>Sr. Data Scientist, Clinical Strategy</t>
  </si>
  <si>
    <t>['sql', 'python', 'r', 'snowflake', 'databricks', 'alteryx', 'tableau', 'power bi']</t>
  </si>
  <si>
    <t>Digital Sales Analyst</t>
  </si>
  <si>
    <t>MGA Entertainment</t>
  </si>
  <si>
    <t>Data Engineer (Mid-Level, Engineer II – Data Focus)</t>
  </si>
  <si>
    <t>Surgical Review Corporation</t>
  </si>
  <si>
    <t>['c#', 'sql', 'mongodb', 'mongodb', 'shell', 'sql server', 'mysql', 'couchdb', 'aws', 'redshift', 'snowflake', 'kafka', 'spark', 'linux', 'unify']</t>
  </si>
  <si>
    <t>Database Engineering Intern</t>
  </si>
  <si>
    <t>TechStyleOS</t>
  </si>
  <si>
    <t>['sql', 't-sql', 'go', 'sql server', 'elasticsearch', 'aws', 'kafka']</t>
  </si>
  <si>
    <t>Senior BI Developer/Analyst</t>
  </si>
  <si>
    <t>Claire's</t>
  </si>
  <si>
    <t>Senior Decision Scientist - Medicare Growth Analytics</t>
  </si>
  <si>
    <t>['sql', 'r', 'tableau', 'power bi']</t>
  </si>
  <si>
    <t>Data Engineer (With Java Engineering Experience)</t>
  </si>
  <si>
    <t>Oak Grove, NC</t>
  </si>
  <si>
    <t>['python', 'java', 'shell', 'oracle', 'aurora', 'snowflake', 'aws', 'jenkins', 'docker', 'kubernetes']</t>
  </si>
  <si>
    <t>['python', 'java', 'azure', 'gcp', 'aws', 'snowflake', 'redshift', 'databricks', 'kafka', 'qlik', 'terraform', 'github']</t>
  </si>
  <si>
    <t>Principal Data Scientist Santa Clara, CA</t>
  </si>
  <si>
    <t>Tbwa Chiat/Day Inc</t>
  </si>
  <si>
    <t>['python', 'r', 'java', 'sql', 'nosql', 'aws', 'azure', 'tensorflow', 'pytorch', 'scikit-learn', 'hadoop', 'spark', 'kafka', 'docker', 'kubernetes']</t>
  </si>
  <si>
    <t>Data Pipeline Engineer I</t>
  </si>
  <si>
    <t>['snowflake', 'azure', 'databricks']</t>
  </si>
  <si>
    <t>['sql', 'python', 'r', 'sql server', 'snowflake', 'azure', 'aws', 'power bi', 'dax']</t>
  </si>
  <si>
    <t>Data Integrator</t>
  </si>
  <si>
    <t>Molesworth, United Kingdom</t>
  </si>
  <si>
    <t>Audit Data Analyst - Audit Manager</t>
  </si>
  <si>
    <t>Charlotte, NC (+2 others)</t>
  </si>
  <si>
    <t>['sas', 'sas', 'sql', 'tableau', 'power bi', 'alteryx']</t>
  </si>
  <si>
    <t>['sql', 'tableau', 'sap', 'jira']</t>
  </si>
  <si>
    <t>Lead Independent Testing Officer - Data Analytics</t>
  </si>
  <si>
    <t>Data Analysis Program Manager-VP (Hybrid)</t>
  </si>
  <si>
    <t>Principal Data Scientist RWE &amp; AA</t>
  </si>
  <si>
    <t>Titusville, FL</t>
  </si>
  <si>
    <t>Hilco Global</t>
  </si>
  <si>
    <t>['python', 'r', 'sql', 'snowflake', 'aws', 'azure', 'tensorflow', 'scikit-learn', 'pytorch', 'spark', 'tableau', 'power bi']</t>
  </si>
  <si>
    <t>Data Scientist - Talent Pool</t>
  </si>
  <si>
    <t>['python', 'r', 'sql', 'javascript', 'pyspark', 'hadoop', 'rshiny', 'zoom']</t>
  </si>
  <si>
    <t>['powershell', 'python', 'scala', 'r', 'sql', 'c', 'azure', 'databricks', 'oracle', 'snowflake', 'spark', 'power bi']</t>
  </si>
  <si>
    <t>Software Engineer (Data)</t>
  </si>
  <si>
    <t>['sql', 'python', 'nosql', 'mongodb', 'mongodb', 'databricks', 'snowflake', 'azure', 'power bi', 'sap', 'github', 'jenkins', 'jira']</t>
  </si>
  <si>
    <t>Machine Learning Engineer II - Data and Insights</t>
  </si>
  <si>
    <t>Qualtrics</t>
  </si>
  <si>
    <t>['java', 'c#', 'python', 'tensorflow', 'pytorch']</t>
  </si>
  <si>
    <t>Mern Stack Developer / Data Analyst - Junior Level (Remote)</t>
  </si>
  <si>
    <t>['python', 'java', 'vba', 'sql', 'nosql', 'mongodb', 'mongodb', 'sql server', 'redis', 'snowflake', 'oracle', 'aws', 'pyspark', 'spark', 'kafka', 'microstrategy', 'docker', 'terraform', 'wire']</t>
  </si>
  <si>
    <t>Principal Data Streaming Engineer (Cloud)</t>
  </si>
  <si>
    <t>['c#', 'c', 'c++', 'java', 'python', 'nosql', 'aws', 'azure', 'oracle', 'kafka', 'hadoop', 'spark', 'windows', 'unix', 'linux', 'flow', 'git', 'jenkins', 'terraform', 'ansible', 'jira']</t>
  </si>
  <si>
    <t>7048 - Business Process &amp; Data Analyst Reporting &amp; Dashboard Development (Onsite in Sacramento, CA)</t>
  </si>
  <si>
    <t>Staff Tech</t>
  </si>
  <si>
    <t>['sql', 'power bi', 'tableau', 'ssrs']</t>
  </si>
  <si>
    <t>Evansville, IN</t>
  </si>
  <si>
    <t>Evansville Goodwill Industries, Inc. - JazzHR</t>
  </si>
  <si>
    <t>Evansville Goodwill Industries, Inc.</t>
  </si>
  <si>
    <t>1 Vizient, Inc.</t>
  </si>
  <si>
    <t>['excel', 'spss', 'tableau']</t>
  </si>
  <si>
    <t>Big DATA Analyst</t>
  </si>
  <si>
    <t>Florida (+2 others)</t>
  </si>
  <si>
    <t>Research Engineer, Learnable Planner (Data Engineering)</t>
  </si>
  <si>
    <t>Waabi</t>
  </si>
  <si>
    <t>Data Scientist - B2C Marketing Growth Analytics</t>
  </si>
  <si>
    <t>UNESCWA : DATA ENGINEER – Beirut</t>
  </si>
  <si>
    <t>UNJoblink Careers</t>
  </si>
  <si>
    <t>ESCWA - United Nations Economic and Social Commission for Western Asia</t>
  </si>
  <si>
    <t>['python', 'r', 'sql', 'php', 'c', 'assembly', 'spark', 'hadoop', 'tableau', 'qlik', 'git', 'jenkins']</t>
  </si>
  <si>
    <t>['sql', 'postgresql', 'sql server', 'db2', 'oracle', 'aws', 'redshift', 'docker']</t>
  </si>
  <si>
    <t>Hewlett Packard Enterprise Development LP</t>
  </si>
  <si>
    <t>['r', 'sas', 'sas', 'python', 'sql', 'java', 'shell', 'hadoop', 'unix', 'spss', 'tableau']</t>
  </si>
  <si>
    <t>Software Engineer, Windows Product</t>
  </si>
  <si>
    <t>Guadeloupe</t>
  </si>
  <si>
    <t>['swift', 'c++', 'windows']</t>
  </si>
  <si>
    <t>Data Scientist , Customer Engagement Technology</t>
  </si>
  <si>
    <t>Business Intelligence Engineer II, Strategies Labor BI</t>
  </si>
  <si>
    <t>['nosql', 'sql', 'r', 'sas', 'sas', 'matlab', 'python', 'dynamodb', 'redshift', 'oracle', 'aws', 'tableau']</t>
  </si>
  <si>
    <t>Business Intelligence Engineer, Gen AI Advertising Finance, Gen AI advertising, Finance</t>
  </si>
  <si>
    <t>['sql', 'python', 'nosql', 'r', 'sas', 'sas', 'matlab', 'dynamodb', 'redshift', 'oracle', 'aws', 'excel', 'tableau']</t>
  </si>
  <si>
    <t>Blackbird Recruiting</t>
  </si>
  <si>
    <t>New Britain, CT</t>
  </si>
  <si>
    <t>['sql', 'go', 'snowflake', 'power bi', 'sap']</t>
  </si>
  <si>
    <t>Ayer, MA</t>
  </si>
  <si>
    <t>Catania Oils</t>
  </si>
  <si>
    <t>Data Analyst 3 (Talent Acquisition &amp; HR) - Now Hiring</t>
  </si>
  <si>
    <t>M.C. Dean, Inc</t>
  </si>
  <si>
    <t>['sql', 'r', 'python', 'excel', 'power bi', 'tableau']</t>
  </si>
  <si>
    <t>BRUNT Workwear</t>
  </si>
  <si>
    <t>['looker', 'tableau', 'excel']</t>
  </si>
  <si>
    <t>Iconma LLC</t>
  </si>
  <si>
    <t>['python', 'java', 'sql', 'aws', 'snowflake', 'pyspark', 'spark', 'express', 'sheets', 'excel']</t>
  </si>
  <si>
    <t>Data Analysts</t>
  </si>
  <si>
    <t>Tekfortune Inc</t>
  </si>
  <si>
    <t>['scala', 'python', 'sql', 'spark']</t>
  </si>
  <si>
    <t>Senior Data Analyst (AR) (P1-1483396-2) - Now Hiring</t>
  </si>
  <si>
    <t>Threat Intelligence: AML Strategic Analytic Innovation</t>
  </si>
  <si>
    <t>Senior Manager Sales Operations &amp; Data Scientist</t>
  </si>
  <si>
    <t>Somerset, NJ</t>
  </si>
  <si>
    <t>Legend Biotech US</t>
  </si>
  <si>
    <t>['power bi', 'powerpoint', 'excel', 'flow']</t>
  </si>
  <si>
    <t>Senior Machine Learning Engineer - Now Hiring</t>
  </si>
  <si>
    <t>ShiftCode Analytics</t>
  </si>
  <si>
    <t>['python', 'sql', 'aws', 'pyspark', 'docker']</t>
  </si>
  <si>
    <t>Sr. Machine Learning Engineer - Now Hiring</t>
  </si>
  <si>
    <t>Engineer, Big Data - SQL/Databricks/Data Modeling/Pipelines/Power BI - Remote</t>
  </si>
  <si>
    <t>['nosql', 'hadoop', 'kafka', 'spark', 'phoenix', 'yarn']</t>
  </si>
  <si>
    <t>Software Engineer (Leadership) - Infrastructure</t>
  </si>
  <si>
    <t>['c', 'c++', 'java', 'c#']</t>
  </si>
  <si>
    <t>Business Analyst / Job Req 755263682</t>
  </si>
  <si>
    <t>Alameda Alliance for Health</t>
  </si>
  <si>
    <t>Adobe Analytics Engineer</t>
  </si>
  <si>
    <t>['javascript', 'html', 'css']</t>
  </si>
  <si>
    <t>(USA) Staff, Data Architect</t>
  </si>
  <si>
    <t>Sr Business Intelligence Engineer, Prime Video, Ad CX</t>
  </si>
  <si>
    <t>Prime Video &amp; Amazon MGM Studios</t>
  </si>
  <si>
    <t>Data Engineer (VOIS)</t>
  </si>
  <si>
    <t>['sql', 'aws', 'gcp', 'bigquery', 'redshift', 'snowflake', 'tableau']</t>
  </si>
  <si>
    <t>Software Engineer (Python) - Financial Services</t>
  </si>
  <si>
    <t>Research Scientist in Machine Learning</t>
  </si>
  <si>
    <t>Fujitsu</t>
  </si>
  <si>
    <t>['python', 'pytorch', 'tensorflow', 'excel']</t>
  </si>
  <si>
    <t>Principal Scientist, Data Science</t>
  </si>
  <si>
    <t>['python', 'java', 'r', 'html', 'go', 'postgresql', 'aws', 'gcp', 'azure', 'redshift', 'snowflake', 'rshiny', 'flask', 'docker']</t>
  </si>
  <si>
    <t>['python', 'r', 'java', 'azure', 'tensorflow', 'pytorch', 'scikit-learn', 'power bi']</t>
  </si>
  <si>
    <t>Analytics Data Engineer</t>
  </si>
  <si>
    <t>['sql', 'python', 'r', 'gcp', 'alteryx', 'qlik', 'power bi', 'tableau', 'terraform']</t>
  </si>
  <si>
    <t>Seeley, CA</t>
  </si>
  <si>
    <t>Freelance English-Japanese Online Data Analyst for Digital Mapping</t>
  </si>
  <si>
    <t>['sql', 'nosql', 'mongodb', 'mongodb', 'python', 'java', 'sql server', 'cassandra', 'airflow', 'spark', 'hadoop', 'ssis']</t>
  </si>
  <si>
    <t>Spark Data Engineer</t>
  </si>
  <si>
    <t>['sql', 'nosql', 'mongodb', 'mongodb', 'scala', 'java', 'python', 'postgresql', 'mysql', 'cassandra', 'aws', 'azure', 'gcp', 'databricks', 'snowflake', 'redshift', 'spark', 'kafka', 'tableau', 'power bi', 'docker', 'kubernetes']</t>
  </si>
  <si>
    <t>Port Chester, NY</t>
  </si>
  <si>
    <t>Business Analyst, Amazon Fresh Grocery</t>
  </si>
  <si>
    <t>Entry Level Information Technology Data Analyst</t>
  </si>
  <si>
    <t>E3 Entegral Solutions</t>
  </si>
  <si>
    <t>['go', 'excel', 'outlook', 'visio', 'word']</t>
  </si>
  <si>
    <t>Technical Success Analys (Data Analyst)</t>
  </si>
  <si>
    <t>De Witt, MO</t>
  </si>
  <si>
    <t>Enroute</t>
  </si>
  <si>
    <t>Business Intelligence Analyst Senior - Full-time</t>
  </si>
  <si>
    <t>['sql', 'nosql', 'python', 'sql server', 'oracle', 'snowflake', 'hadoop', 'phoenix', 'tableau', 'sap', 'power bi']</t>
  </si>
  <si>
    <t>Data Science Graduate Internship - Summer 2025</t>
  </si>
  <si>
    <t>Specialist – Data Science, Commercial AI - Full-time</t>
  </si>
  <si>
    <t>['python', 'sql', 'aws', 'azure', 'gcp', 'heroku', 'databricks']</t>
  </si>
  <si>
    <t>Senior Director, R&amp;D Data Science and Digital Health, Real-World Evidence and Advanced Analytics</t>
  </si>
  <si>
    <t>Capgemini Invent, AI / Analytics &amp; Data Science - (Insight for II) - Managing Consultant</t>
  </si>
  <si>
    <t>['python', 'sql', 'java', 'c', 'matlab']</t>
  </si>
  <si>
    <t>Bristol, RI</t>
  </si>
  <si>
    <t>Rockpool Digital</t>
  </si>
  <si>
    <t>['sql', 'python', 'sql server', 'azure', 'ssis', 'power bi']</t>
  </si>
  <si>
    <t>Sr Associate, Data Engineer</t>
  </si>
  <si>
    <t>['sql', 'python', 'java', 'scala', 'c', 'c++', 'c#', 'javascript', 'neo4j', 'snowflake', 'databricks', 'redshift', 'bigquery', 'pyspark', 'airflow', 'kafka', 'alteryx', 'git', 'jenkins']</t>
  </si>
  <si>
    <t>Glouster, OH</t>
  </si>
  <si>
    <t>FINARTIX Fintech Solutions S.A.</t>
  </si>
  <si>
    <t>['python', 'sql', 'sql server', 'ssis']</t>
  </si>
  <si>
    <t>Azure Data Engineer - Full-time</t>
  </si>
  <si>
    <t>['sql', 'nosql', 'azure', 'ssis']</t>
  </si>
  <si>
    <t>Senior Data Engineering and Visualization Engineer, iCloud - Full-time</t>
  </si>
  <si>
    <t>['go', 'sql', 'python', 'scala', 'javascript', 'aws', 'azure', 'spark', 'tableau', 'looker']</t>
  </si>
  <si>
    <t>Lead Data Science Engineer / LLMs</t>
  </si>
  <si>
    <t>['python', 'aws', 'gcp', 'azure', 'pytorch', 'tensorflow', 'hugging face', 'kubernetes', 'docker', 'terraform']</t>
  </si>
  <si>
    <t>Head of Data and Insights - CX</t>
  </si>
  <si>
    <t>['sql', 'python', 'c#', 'sql server', 'power bi']</t>
  </si>
  <si>
    <t>['sql', 'python', 'sql server', 'oracle', 'aws', 'azure', 'excel', 'gitlab']</t>
  </si>
  <si>
    <t>AMI Data Analyst</t>
  </si>
  <si>
    <t>City of Georgetown, TX</t>
  </si>
  <si>
    <t>['sql', 'c', 'excel', 'ssrs', 'word', 'outlook', 'tableau', 'power bi']</t>
  </si>
  <si>
    <t>AI Engineer (Hybrid Onsite)</t>
  </si>
  <si>
    <t>['python', 'javascript', 'bigquery', 'looker', 'excel', 'terraform']</t>
  </si>
  <si>
    <t>Allenport, PA</t>
  </si>
  <si>
    <t>Brandes Associates Inc.</t>
  </si>
  <si>
    <t>Data Center Fiber Specialist</t>
  </si>
  <si>
    <t>MpowerMe</t>
  </si>
  <si>
    <t>['swift', 'phoenix']</t>
  </si>
  <si>
    <t>Scientist, Digital Data Development</t>
  </si>
  <si>
    <t>XL Catlin</t>
  </si>
  <si>
    <t>['java', 'python', 'azure', 'databricks', 'spring', 'selenium', 'spark', 'hadoop', 'unix', 'power bi', 'jenkins']</t>
  </si>
  <si>
    <t>C11-Senior Data Analyst-AML Independent Validation</t>
  </si>
  <si>
    <t>['sql', 'sas', 'sas', 'python', 'oracle', 'pyspark', 'hadoop', 'express', 'excel']</t>
  </si>
  <si>
    <t>Interlachen, FL</t>
  </si>
  <si>
    <t>['sql', 'python', 'r', 'aws', 'gcp', 'azure', 'hadoop', 'spark', 'tableau', 'power bi', 'excel', 'looker']</t>
  </si>
  <si>
    <t>Managed Staffing</t>
  </si>
  <si>
    <t>['powerpoint', 'sap', 'qlik', 'tableau']</t>
  </si>
  <si>
    <t>Senior Sales Analyst</t>
  </si>
  <si>
    <t>['sap', 'qlik', 'tableau']</t>
  </si>
  <si>
    <t>Wyoming, MI</t>
  </si>
  <si>
    <t>Customer Insights Analyst</t>
  </si>
  <si>
    <t>Sheboygan, WI</t>
  </si>
  <si>
    <t>Process Data Analyst</t>
  </si>
  <si>
    <t>['python', 'sql', 'azure', 'aws', 'looker', 'tableau', 'alteryx', 'flow', 'airtable']</t>
  </si>
  <si>
    <t>DeLand, FL</t>
  </si>
  <si>
    <t>Data Analytics Engineer - Full-time</t>
  </si>
  <si>
    <t>Camping World</t>
  </si>
  <si>
    <t>['python', 'sql', 'vba', 'sql server', 'snowflake', 'jupyter', 'power bi', 'excel', 'word', 'powerpoint', 'outlook', 'docker', 'kubernetes']</t>
  </si>
  <si>
    <t>Senior Data Engineer (CDP) - Full-time</t>
  </si>
  <si>
    <t>Nunn, CO</t>
  </si>
  <si>
    <t>['java', 'python', 'sql', 'aws', 'gcp', 'azure', 'splunk', 'flow']</t>
  </si>
  <si>
    <t>Amesville, OH</t>
  </si>
  <si>
    <t>['python', 'scala', 'sql', 'azure', 'databricks', 'aws', 'gcp', 'spark', 'docker']</t>
  </si>
  <si>
    <t>Analytics Data Engineer - Full-time</t>
  </si>
  <si>
    <t>Nelsonville, OH</t>
  </si>
  <si>
    <t>Volton</t>
  </si>
  <si>
    <t>['sql', 't-sql', 'python', 'java', 'c#', 'ssis', 'power bi']</t>
  </si>
  <si>
    <t>Senior Principal Data Scientist, Go-To-Market Strategy &amp; Incentives</t>
  </si>
  <si>
    <t>Red Hat</t>
  </si>
  <si>
    <t>['sql', 'sas', 'sas', 'r', 'sql server', 'redshift', 'oracle', 'linux', 'tableau', 'sheets', 'kubernetes']</t>
  </si>
  <si>
    <t>Senior Business Analyst, People Analytics &amp; Institutional Research</t>
  </si>
  <si>
    <t>Texas State Technical College</t>
  </si>
  <si>
    <t>Mars United Commerce</t>
  </si>
  <si>
    <t>['sql', 'python', 'bigquery', 'gcp', 'airflow', 'spark', 'hadoop', 'docker', 'kubernetes', 'terraform', 'pulumi', 'git']</t>
  </si>
  <si>
    <t>['sql', 'python', 'shell', 'aws']</t>
  </si>
  <si>
    <t>Montgomery County, PA</t>
  </si>
  <si>
    <t>['sas', 'sas', 'excel', 'powerpoint', 'word', 'tableau']</t>
  </si>
  <si>
    <t>['sql', 'snowflake', 'ssis', 'sap', 'tableau']</t>
  </si>
  <si>
    <t>Chipton Ross</t>
  </si>
  <si>
    <t>['python', 'r', 'java', 'nosql', 'aws', 'azure', 'gcp', 'redshift', 'bigquery', 'tensorflow', 'pytorch', 'scikit-learn', 'hadoop', 'spark', 'flow', 'docker', 'kubernetes', 'git']</t>
  </si>
  <si>
    <t>Senior Business System Analyst</t>
  </si>
  <si>
    <t>['power bi', 'tableau', 'jira']</t>
  </si>
  <si>
    <t>['python', 'sql', 'aws', 'databricks', 'spark', 'pyspark']</t>
  </si>
  <si>
    <t>Forward Deployed Activity Based Intelligence Analyst, Mid</t>
  </si>
  <si>
    <t>['python', 'qt', 'word', 'powerpoint']</t>
  </si>
  <si>
    <t>Junior ML Engineer (Remote) / Junior Data Analyst</t>
  </si>
  <si>
    <t>Norfolk, NE</t>
  </si>
  <si>
    <t>Data and Digital Services Data Analyst</t>
  </si>
  <si>
    <t>State Of California</t>
  </si>
  <si>
    <t>['python', 'c', 'r', 'sas', 'sas', 'github']</t>
  </si>
  <si>
    <t>Highland Village, TX</t>
  </si>
  <si>
    <t>SCS Engineers - ICIMS</t>
  </si>
  <si>
    <t>SCS Engineers</t>
  </si>
  <si>
    <t>Hire Heroes USA Job Board</t>
  </si>
  <si>
    <t>['python', 'sql', 'go', 'bigquery', 'tableau', 'looker']</t>
  </si>
  <si>
    <t>Data Scientist, See &amp; Spray</t>
  </si>
  <si>
    <t>['go', 'sql', 'python', 'r', 'c++', 'aws', 'gcp', 'azure', 'pyspark', 'tableau', 'power bi', 'looker', 'docker']</t>
  </si>
  <si>
    <t>RWE Data Scientist, V&amp;E Real World Evidence Analytics</t>
  </si>
  <si>
    <t>Lead Data Scientist - Python (Locals Only)</t>
  </si>
  <si>
    <t>['python', 'sql', 'mysql', 'spark', 'pyspark', 'tensorflow', 'hadoop']</t>
  </si>
  <si>
    <t>['sql', 'sql server', 'tableau', 'excel', 'sap']</t>
  </si>
  <si>
    <t>GCP Data Engineer - Senior Manager</t>
  </si>
  <si>
    <t>Data Curation Engineer</t>
  </si>
  <si>
    <t>Crexi</t>
  </si>
  <si>
    <t>['sql', 'python', 'dynamodb', 'aws', 'snowflake', 'azure', 'airflow', 'hadoop', 'spark', 'kafka', 'docker', 'kubernetes']</t>
  </si>
  <si>
    <t>Naperville, IL (+2 others)</t>
  </si>
  <si>
    <t>improvIT</t>
  </si>
  <si>
    <t>['sql', 'python', 'java', 'c#', 'nosql', 'sql server', 'mysql', 'postgresql', 'azure', 'aws', 'snowflake', 'sap', 'ssis', 'tableau']</t>
  </si>
  <si>
    <t>Digital Merchandising Specialist - Data Analysis, E-Commerce</t>
  </si>
  <si>
    <t>['react', 'word']</t>
  </si>
  <si>
    <t>Data Analyst (ServiceNow Specialist)</t>
  </si>
  <si>
    <t>Lake St Louis, MO</t>
  </si>
  <si>
    <t>Noblesoft Technologies</t>
  </si>
  <si>
    <t>Data Scientist - Junior Level (Remote)</t>
  </si>
  <si>
    <t>['r', 'python', 'sas', 'sas', 'sql', 'cognos', 'tableau', 'word', 'spreadsheet']</t>
  </si>
  <si>
    <t>Company Sage</t>
  </si>
  <si>
    <t>['python', 'sql', 'snowflake', 'bigquery', 'redshift', 'gdpr', 'power bi', 'tableau', 'looker', 'unify']</t>
  </si>
  <si>
    <t>Full Stack Developer (MERN, LLMs)</t>
  </si>
  <si>
    <t>Wing Assistant</t>
  </si>
  <si>
    <t>['go', 'javascript', 'python', 'sql', 'nosql', 'mongodb', 'mongodb', 'php', 'postgresql', 'mysql', 'aws', 'azure', 'gcp', 'react', 'graphql', 'gdpr', 'vue', 'node.js', 'laravel', 'symfony', 'excel', 'github', 'jenkins', 'gitlab', 'docker', 'kubernetes', 'git', 'terraform']</t>
  </si>
  <si>
    <t>DataIKU SME / Data Lead with DataIKU / Data Analyst with DataIKU</t>
  </si>
  <si>
    <t>Senior Data Analyst Loan Operations - Now Hiring</t>
  </si>
  <si>
    <t>Lead Business Data Analyst - Now Hiring</t>
  </si>
  <si>
    <t>['java', 'python', 'sql', 'nosql', 'mongodb', 'mongodb', 'sql server', 'azure', 'spark', 'visio', 'flow']</t>
  </si>
  <si>
    <t>Data Analyst, Health Risk Management - Now Hiring</t>
  </si>
  <si>
    <t>Captive Resources</t>
  </si>
  <si>
    <t>Bi Reporting Analyst</t>
  </si>
  <si>
    <t>PLS Financial Services, Inc.</t>
  </si>
  <si>
    <t>['go', 'sql', 'nosql', 'sql server', 'azure', 'ssrs', 'ssis', 'excel']</t>
  </si>
  <si>
    <t>(USA) Staff, Data Scientist</t>
  </si>
  <si>
    <t>['python', 'java', 'scala', 'r', 'tensorflow', 'pytorch', 'scikit-learn', 'spark', 'flow', 'docker', 'kubernetes']</t>
  </si>
  <si>
    <t>Distinguished Data Scientist, ML/AI</t>
  </si>
  <si>
    <t>['sql', 'go', 'spark', 'power bi', 'atlassian', 'jira']</t>
  </si>
  <si>
    <t>LRQA</t>
  </si>
  <si>
    <t>['sql', 'gdpr', 'excel', 'power bi']</t>
  </si>
  <si>
    <t>Machine Learning Engineer, Amazon</t>
  </si>
  <si>
    <t>Data Engineer - Spark Developer - Full-time</t>
  </si>
  <si>
    <t>['python', 'scala', 'azure', 'databricks', 'aws', 'gcp', 'spark', 'excel']</t>
  </si>
  <si>
    <t>Business Intelligence Engineer, Supply Chain Innovation</t>
  </si>
  <si>
    <t>SAP MDM Data Engineer/Analytic Advisor</t>
  </si>
  <si>
    <t>Quadrant IQ Solutions LLC</t>
  </si>
  <si>
    <t>['python', 'sql', 'aws', 'azure', 'gcp', 'sap']</t>
  </si>
  <si>
    <t>HPC/AI - Kubernetes Engineer</t>
  </si>
  <si>
    <t>['python', 'tensorflow', 'pytorch', 'linux', 'kubernetes']</t>
  </si>
  <si>
    <t>University of Arkansas System</t>
  </si>
  <si>
    <t>['sql', 'python', 'db2', 'git']</t>
  </si>
  <si>
    <t>Senior Systems Analyst (Data Analytics)</t>
  </si>
  <si>
    <t>Contact Government Services</t>
  </si>
  <si>
    <t>Senior Manager, Data Science – Conversational AI - Full-time / Part-time</t>
  </si>
  <si>
    <t>Principal, Product Manager - Payments (Data Science / Machine Learning) - Full-time / Part-time</t>
  </si>
  <si>
    <t>ILabz Technology</t>
  </si>
  <si>
    <t>['sql', 'shell', 'hadoop', 'spark']</t>
  </si>
  <si>
    <t>Apogee Enterprises, Inc.</t>
  </si>
  <si>
    <t>['sql', 'azure', 'snowflake', 'vue', 'power bi']</t>
  </si>
  <si>
    <t>Content and Data Analyst</t>
  </si>
  <si>
    <t>Power Stop LLC</t>
  </si>
  <si>
    <t>['sheets', 'word', 'powerpoint', 'excel']</t>
  </si>
  <si>
    <t>Data Specialist II</t>
  </si>
  <si>
    <t>['word', 'excel', 'power bi']</t>
  </si>
  <si>
    <t>Consumer Insight Research Analyst</t>
  </si>
  <si>
    <t>Business Operations Analyst</t>
  </si>
  <si>
    <t>AI Application Engineer</t>
  </si>
  <si>
    <t>['python', 'pytorch', 'tensorflow', 'hugging face']</t>
  </si>
  <si>
    <t>W2 Senior Azure Data Engineer</t>
  </si>
  <si>
    <t>Voto Consulting LLC</t>
  </si>
  <si>
    <t>['sql', 'python', 'scala', 'azure', 'databricks', 'spark', 'kafka', 'gdpr', 'power bi', 'kubernetes']</t>
  </si>
  <si>
    <t>Data Analyst - III</t>
  </si>
  <si>
    <t>Elite Quests LLC</t>
  </si>
  <si>
    <t>Ardsley, NY</t>
  </si>
  <si>
    <t>Hospitality Purveyors, Inc.</t>
  </si>
  <si>
    <t>Actalent Careers</t>
  </si>
  <si>
    <t>['sas', 'sas', 'r', 'sql', 'python']</t>
  </si>
  <si>
    <t>Data Engineer Level 4 Mid</t>
  </si>
  <si>
    <t>Metronome, LLC</t>
  </si>
  <si>
    <t>['html', 'ruby', 'ruby', 'java', 'python', 'elasticsearch', 'databricks', 'aws', 'spark']</t>
  </si>
  <si>
    <t>Senior Software Engineer, User Interfaces &amp; Workflows</t>
  </si>
  <si>
    <t>['javascript', 'typescript', 'react', 'angular']</t>
  </si>
  <si>
    <t>Principal Data Solutions Analyst</t>
  </si>
  <si>
    <t>['sql', 'sas', 'sas', 'nosql', 'java', 'python', 'perl', 'shell', 'snowflake', 'hadoop', 'excel', 'powerpoint']</t>
  </si>
  <si>
    <t>Businss Performance Analyst (Data Modeling)</t>
  </si>
  <si>
    <t>Eligibility &amp; Encounters Data Analyst - Full-time</t>
  </si>
  <si>
    <t>Senior BI Analytics Engineer</t>
  </si>
  <si>
    <t>Latham &amp; Watkins</t>
  </si>
  <si>
    <t>Lead Data Analyst (Hybrid) - Full-time</t>
  </si>
  <si>
    <t>American Family Insurance - Corporate</t>
  </si>
  <si>
    <t>Hansen Talent Group (HTG)</t>
  </si>
  <si>
    <t>Data Engineer for International IT Projects</t>
  </si>
  <si>
    <t>['sql', 'nosql', 'mongodb', 'mongodb', 'python', 'java', 't-sql', 'postgresql', 'sql server', 'mysql', 'cassandra', 'oracle', 'linux', 'windows']</t>
  </si>
  <si>
    <t>Carbondale, OH</t>
  </si>
  <si>
    <t>Epignosis</t>
  </si>
  <si>
    <t>['python', 'sql', 'nosql', 'mongodb', 'mongodb', 'go', 'dynamodb', 'aurora', 'aws', 'redshift', 'spark', 'hadoop', 'kafka', 'tableau', 'power bi']</t>
  </si>
  <si>
    <t>Medical Economics Analyst</t>
  </si>
  <si>
    <t>MOBĒ</t>
  </si>
  <si>
    <t>['sql', 'sas', 'sas', 'python', 'r', 'excel', 'tableau']</t>
  </si>
  <si>
    <t>Analyst, Marketing Analytics &amp; Insights</t>
  </si>
  <si>
    <t>NOVUS Media LLC</t>
  </si>
  <si>
    <t>['vba', 'sql', 'python', 'r', 'alteryx', 'tableau', 'excel', 'power bi']</t>
  </si>
  <si>
    <t>Clinical Data Science - Statistics Co-Op MS - Full-time</t>
  </si>
  <si>
    <t>['sas', 'sas', 'r', 'rshiny']</t>
  </si>
  <si>
    <t>Application System Analyst</t>
  </si>
  <si>
    <t>Entry Level Data engineer</t>
  </si>
  <si>
    <t>MILESTONE &amp; CO LLC</t>
  </si>
  <si>
    <t>['sql', 'sql server', 'azure', 'oracle', 'power bi', 'dax', 'ssis']</t>
  </si>
  <si>
    <t>Technical Data Governance / Analysis - Financial Firm</t>
  </si>
  <si>
    <t>['sql', 'nosql', 'sql server', 'db2', 'oracle', 'redshift', 'word', 'excel', 'flow']</t>
  </si>
  <si>
    <t>Data Scientist/ Data Engineer</t>
  </si>
  <si>
    <t>Nyla Technology Solutions</t>
  </si>
  <si>
    <t>['python', 'scala', 'sql', 'databricks', 'aws', 'azure', 'jupyter', 'spark', 'tableau', 'qlik', 'flow']</t>
  </si>
  <si>
    <t>Entry-Level Data Analyst – IT Job with Training</t>
  </si>
  <si>
    <t>MNC JOBS INFO</t>
  </si>
  <si>
    <t>IT sight Technologies</t>
  </si>
  <si>
    <t>Material Planning Data Analyst</t>
  </si>
  <si>
    <t>accobrands</t>
  </si>
  <si>
    <t>Data Analytics Technology Product Management Lead Analyst - VP</t>
  </si>
  <si>
    <t>Tampa, FL (+1 other)</t>
  </si>
  <si>
    <t>['sql', 'aws', 'azure', 'power bi', 'tableau', 'microstrategy', 'excel']</t>
  </si>
  <si>
    <t>City of Boca Raton</t>
  </si>
  <si>
    <t>['c#', 'sql', 'python', 'power bi', 'tableau']</t>
  </si>
  <si>
    <t>Data Engineer Intern, 2025 Summer U.S.</t>
  </si>
  <si>
    <t>['python', 'sql', 'c', 'atlassian']</t>
  </si>
  <si>
    <t>Learn4Good</t>
  </si>
  <si>
    <t>Power BI Data Analytics Developer</t>
  </si>
  <si>
    <t>Delaware City, DE</t>
  </si>
  <si>
    <t>W L Gore and Associates, Inc</t>
  </si>
  <si>
    <t>['sql', 'python', 'javascript', 'azure', 'databricks', 'power bi', 'dax', 'github']</t>
  </si>
  <si>
    <t>Senior Data Engineer (MDM team), DTG</t>
  </si>
  <si>
    <t>['sql', 'python', 'c++', 'c#', 'scala', 'airflow', 'kafka']</t>
  </si>
  <si>
    <t>Sr. Workforce Effectiveness Data Analyst</t>
  </si>
  <si>
    <t>Healthfirst, Inc</t>
  </si>
  <si>
    <t>['sql', 'python', 'r', 'javascript', 'redshift', 'aws', 'hadoop', 'excel', 'word', 'alteryx', 'tableau']</t>
  </si>
  <si>
    <t>Workforce Data Analyst - Now Hiring</t>
  </si>
  <si>
    <t>Global Channel Management Inc.</t>
  </si>
  <si>
    <t>Associate Data Analyst - Now Hiring</t>
  </si>
  <si>
    <t>Newburyport, MA</t>
  </si>
  <si>
    <t>Darling Consulting Group</t>
  </si>
  <si>
    <t>Senior Manager, Data Insights and Forensics</t>
  </si>
  <si>
    <t>Sr. Data Scientist - ML Engineering</t>
  </si>
  <si>
    <t>['python', 'scala', 'r', 'pytorch', 'tensorflow', 'spark', 'docker', 'kubernetes']</t>
  </si>
  <si>
    <t>Platform and Technical Communications Lead</t>
  </si>
  <si>
    <t>Data Architect Engineer</t>
  </si>
  <si>
    <t>MLK Community Healthcare</t>
  </si>
  <si>
    <t>['python', 'sql', 'oracle', 'power bi', 'tableau', 'excel']</t>
  </si>
  <si>
    <t>G Groov Senior Data Engineer – Seattle – 1 week ago monthsofexperience: 84 ocaml apache kafka</t>
  </si>
  <si>
    <t>['python', 'sql', 'snowflake', 'databricks', 'aws', 'spark', 'kafka', 'hadoop', 'airflow', 'flow', 'git']</t>
  </si>
  <si>
    <t>Human Resources Data and Reporting Analyst</t>
  </si>
  <si>
    <t>Sr. Data Analyst (Mongo &amp; JSON)</t>
  </si>
  <si>
    <t>Innova solutions</t>
  </si>
  <si>
    <t>['mongodb', 'mongodb', 'sql', 'oracle', 'aws']</t>
  </si>
  <si>
    <t>Data Scientist, Marketing Inference</t>
  </si>
  <si>
    <t>Senior Underwriting Data Analyst</t>
  </si>
  <si>
    <t>['sas', 'sas', 'python', 'r', 'sql', 'power bi', 'excel', 'flow']</t>
  </si>
  <si>
    <t>Manager, Data Science - Business Analytics</t>
  </si>
  <si>
    <t>['python', 'r', 'sql', 'azure', 'snowflake', 'databricks', 'spark', 'power bi', 'excel', 'tableau']</t>
  </si>
  <si>
    <t>Data Engineer – CA (Hybrid)</t>
  </si>
  <si>
    <t>CSS Corporation</t>
  </si>
  <si>
    <t>Data Engineer - Secret Clearance Required</t>
  </si>
  <si>
    <t>Homes.com - Technical Manager , Data Engineering/Machine Learning</t>
  </si>
  <si>
    <t>Homes.com</t>
  </si>
  <si>
    <t>['python', 'c#', 'java', 'scala', 'sql', 'dynamodb', 'sql server', 'aws', 'databricks']</t>
  </si>
  <si>
    <t>Senior Data Analyst (Ref. Job Code: SDA – 2401) (has multiple openings)</t>
  </si>
  <si>
    <t>Skaps.us</t>
  </si>
  <si>
    <t>['sql', 'python', 'java', 'sql server', 'aws', 'tableau', 'flow', 'docker', 'jenkins']</t>
  </si>
  <si>
    <t>Lead Business Intelligence Analyst, Commercial Operations</t>
  </si>
  <si>
    <t>Data Enablement and Governance Lead</t>
  </si>
  <si>
    <t>Horace Mann</t>
  </si>
  <si>
    <t>Remote Mortgage Data Analyst</t>
  </si>
  <si>
    <t>['sql', 'python', 'r', 'matlab', 'power bi', 'tableau']</t>
  </si>
  <si>
    <t>['sql', 'bash', 'powershell', 'java', 'linux', 'splunk']</t>
  </si>
  <si>
    <t>Senior Tableau BI Developer Lead Vice President-Tampa/Irving</t>
  </si>
  <si>
    <t>['sql', 'sql server', 'oracle', 'tableau', 'microstrategy', 'excel', 'flow', 'svn']</t>
  </si>
  <si>
    <t>entry level java web developer/Data engineer /Scientist</t>
  </si>
  <si>
    <t>Tacoma, WA</t>
  </si>
  <si>
    <t>Creative Solutions Services, LLC</t>
  </si>
  <si>
    <t>Data Engineer – Databricks – Mid Level</t>
  </si>
  <si>
    <t>Lumenalta (formerly Clevertech)</t>
  </si>
  <si>
    <t>Lead Data Engineer, Subscriber Solutions. Job in Seattle LilyLifestyle Jobs</t>
  </si>
  <si>
    <t>Technical Success Analyst (Data Analyst)</t>
  </si>
  <si>
    <t>Data Scientist - Client Intelligence Platform AI, Associate - Full-time</t>
  </si>
  <si>
    <t>Senior Data Scientist - Inventory Management - Full-time</t>
  </si>
  <si>
    <t>['sql', 'python', 'gcp', 'azure', 'aws', 'databricks']</t>
  </si>
  <si>
    <t>Data Scientist SME - Full-time</t>
  </si>
  <si>
    <t>Director, Site Reliability Data Engineer - PGIM Global Services (Tampa, FL or Newark, NJ - Hybrid)</t>
  </si>
  <si>
    <t>['sql', 'sql server', 'postgresql', 'azure', 'oracle', 'jira']</t>
  </si>
  <si>
    <t>Senior Data Systems Engineer – Integration &amp; Project Management (TS/SCI)</t>
  </si>
  <si>
    <t>Site Reliability Engineer, Ads Data Platform- USDS</t>
  </si>
  <si>
    <t>['spark', 'kafka', 'express']</t>
  </si>
  <si>
    <t>Data Engineering Delivery Lead - Full-time</t>
  </si>
  <si>
    <t>['python', 'sql', 'postgresql', 'sql server', 'snowflake', 'aws', 'azure', 'spark', 'airflow']</t>
  </si>
  <si>
    <t>Spotify Internship 2025 | Early Careers &amp; Summer Program</t>
  </si>
  <si>
    <t>Amsterdam, Netherlands (+8 others)</t>
  </si>
  <si>
    <t>Data Governance and Controls - Senior - Financial Services - Consulting - Location EAST-OPEN</t>
  </si>
  <si>
    <t>Senior Research Analyst</t>
  </si>
  <si>
    <t>Newmark</t>
  </si>
  <si>
    <t>Sr. ERP Business Analyst</t>
  </si>
  <si>
    <t>['sql', 'python', 'snowflake', 'aws', 'tableau', 'git']</t>
  </si>
  <si>
    <t>Pricing &amp; Matter Analytics Manager- 2997430</t>
  </si>
  <si>
    <t>Data Scientist – M</t>
  </si>
  <si>
    <t>Automation Technologies LLC</t>
  </si>
  <si>
    <t>['python', 'r', 'sas', 'sas', 'sql', 'matlab', 'pandas']</t>
  </si>
  <si>
    <t>SQL Database Administrator</t>
  </si>
  <si>
    <t>National Data Solutions</t>
  </si>
  <si>
    <t>['sql', 'python', 'powershell', 'sas', 'sas', 'sql server', 'postgresql', 'azure']</t>
  </si>
  <si>
    <t>Software Specialist</t>
  </si>
  <si>
    <t>ANZE Suspension</t>
  </si>
  <si>
    <t>['flutter', 'git']</t>
  </si>
  <si>
    <t>Sr Data Analyst - PowerBI</t>
  </si>
  <si>
    <t>Data Scientist – Workplace Operations &amp; Supply Chain</t>
  </si>
  <si>
    <t>['python', 'sql', 'hadoop', 'spark', 'tableau', 'power bi']</t>
  </si>
  <si>
    <t>['java', 'python', 'sql', 'aws', 'redshift', 'snowflake', 'spark', 'kafka']</t>
  </si>
  <si>
    <t>Manager, Data Scientist AI/ML</t>
  </si>
  <si>
    <t>Senior Associate Data Engineer - Now Hiring</t>
  </si>
  <si>
    <t>['go', 'aws', 'kafka', 'spark', 'hadoop', 'flow']</t>
  </si>
  <si>
    <t>Business Systems Analyst Consultant - Data Analyst/Tableau/SQL - Full-time</t>
  </si>
  <si>
    <t>['sql', 'python', 'r', 'aws', 'gcp', 'azure', 'snowflake', 'phoenix', 'tableau', 'power bi', 'looker', 'excel']</t>
  </si>
  <si>
    <t>Sr Clinical Data Analyst - Full-time</t>
  </si>
  <si>
    <t>Senior Power BI Developer - W2</t>
  </si>
  <si>
    <t>['sql', 'python', 'databricks', 'pyspark', 'power bi', 'dax', 'tableau', 'github']</t>
  </si>
  <si>
    <t>Machine Learning Engineering - Full-time</t>
  </si>
  <si>
    <t>Data Engineer I - Full-time</t>
  </si>
  <si>
    <t>['sql', 'python', 'db2', 'sql server']</t>
  </si>
  <si>
    <t>Methods Business and Digital Technology</t>
  </si>
  <si>
    <t>['python', 'go', 'elasticsearch', 'postgresql', 'azure', 'airflow', 'kafka', 'docker', 'kubernetes']</t>
  </si>
  <si>
    <t>Senior Data Engineer (IBM Technologies) - Full-time</t>
  </si>
  <si>
    <t>New Marshfield, OH</t>
  </si>
  <si>
    <t>['python', 'sql', 'db2', 'watson']</t>
  </si>
  <si>
    <t>Data Engineer IV - Full-time</t>
  </si>
  <si>
    <t>Cranberry Twp, PA</t>
  </si>
  <si>
    <t>Omnicell</t>
  </si>
  <si>
    <t>['scala', 'python', 'postgresql', 'aws', 'databricks', 'kafka', 'spark', 'hadoop', 'angular', 'excel', 'flow', 'yarn', 'docker', 'kubernetes']</t>
  </si>
  <si>
    <t>['python', 'sql', 'java', 'azure', 'databricks', 'pyspark', 'spark', 'unix']</t>
  </si>
  <si>
    <t>Senior Data Engineer (Reasoning ML) - Full-time</t>
  </si>
  <si>
    <t>Brownsville, TX</t>
  </si>
  <si>
    <t>Oxa</t>
  </si>
  <si>
    <t>['c', 'python', 'planner']</t>
  </si>
  <si>
    <t>Sr Data Analyst - CXD (Advanced Analytics) - Full-time</t>
  </si>
  <si>
    <t>Analyst, Business Analytics - Full-time</t>
  </si>
  <si>
    <t>['sql', 'sas', 'sas', 't-sql', 'bigquery', 'oracle', 'azure', 'alteryx']</t>
  </si>
  <si>
    <t>Data Engineer-Mid Level</t>
  </si>
  <si>
    <t>['python', 'sql', 'scala', 'aws', 'snowflake', 'azure', 'gcp', 'flow']</t>
  </si>
  <si>
    <t>Python Backend Software Engineering Manager - Full-time</t>
  </si>
  <si>
    <t>['python', 'sql', 'aws', 'gcp', 'spark', 'hadoop']</t>
  </si>
  <si>
    <t>Sr. Data Analyst - Contingent 183707 - Now Hiring</t>
  </si>
  <si>
    <t>['sql', 'mongodb', 'mongodb', 'oracle', 'aws']</t>
  </si>
  <si>
    <t>Niche Payroll (Exempt) - Healthcare Quality Data Analyst - Full-time / Part-time</t>
  </si>
  <si>
    <t>Senior Financial Data Analyst (Grant Management Team) - Now Hiring</t>
  </si>
  <si>
    <t>Sr. Data Quality Analyst - Full-time / Part-time</t>
  </si>
  <si>
    <t>SAP Data Engineer- SoutherSouthern Glazers Wine &amp; Spiritsn Glazers Wine &amp; Spirits - Now Hiring</t>
  </si>
  <si>
    <t>['sql', 'r', 'python', 'gdpr', 'excel', 'alteryx']</t>
  </si>
  <si>
    <t>['sql', 'shell', 'python', 'azure', 'snowflake', 'airflow', 'spark', 'kafka', 'flow', 'git', 'kubernetes', 'docker', 'terraform']</t>
  </si>
  <si>
    <t>IN--Senior Manager GCP Data Engineer  Data Analytics  Advisory  Pune</t>
  </si>
  <si>
    <t>San Jacinto, CA</t>
  </si>
  <si>
    <t>Data Analyst Senior - Days</t>
  </si>
  <si>
    <t>['sas', 'sas', 'r', 'cognos', 'spss']</t>
  </si>
  <si>
    <t>ABC</t>
  </si>
  <si>
    <t>['r', 'python', 'visio']</t>
  </si>
  <si>
    <t>['sql', 'sas', 'sas', 'hadoop']</t>
  </si>
  <si>
    <t>Senior Network Automation Engineer</t>
  </si>
  <si>
    <t>['python', 'perl', 'mongodb', 'mongodb', 'flask', 'django', 'redhat', 'ansible', 'git']</t>
  </si>
  <si>
    <t>Data Scientist II - Quality &amp; Patient Safety Initiative (QPSi)</t>
  </si>
  <si>
    <t>Staff Production DBA/Data Engineer</t>
  </si>
  <si>
    <t>CDK Global, LLC</t>
  </si>
  <si>
    <t>['sql', 'python', 'bash', 'postgresql', 'mysql', 'aws', 'azure', 'redshift', 'aurora', 'snowflake', 'airflow', 'ssis', 'qlik', 'looker', 'terraform', 'docker', 'kubernetes']</t>
  </si>
  <si>
    <t>Data Scientist with Banking &amp; Finance Experience - Atlanta, GA (Locals Preferred)</t>
  </si>
  <si>
    <t>['python', 'sas', 'sas', 'jupyter', 'tensorflow', 'keras']</t>
  </si>
  <si>
    <t>Sr. Lead, Business Analytics</t>
  </si>
  <si>
    <t>Sony Pictures Entertainment</t>
  </si>
  <si>
    <t>['go', 'sql', 'python', 'snowflake', 'tableau', 'power bi']</t>
  </si>
  <si>
    <t>Egg Harbor Township, NJ</t>
  </si>
  <si>
    <t>AtlantiCare</t>
  </si>
  <si>
    <t>['sql', 'tableau', 'excel', 'word', 'powerpoint', 'power bi']</t>
  </si>
  <si>
    <t>Program Director - Data/Business Analysis/Change Management - Remote</t>
  </si>
  <si>
    <t>Facebook Internship USA 2025 Opportunities for Students</t>
  </si>
  <si>
    <t>South Africa (+26 others)</t>
  </si>
  <si>
    <t>Latest Internships In USA-UK-Canada &amp; Across Worldwide 2025</t>
  </si>
  <si>
    <t>['python', 'sql', 'java', 'c++', 'go', 'tableau', 'excel', 'github']</t>
  </si>
  <si>
    <t>2025 Full Time: Technology Data &amp; Analytics, Data Engineer &amp; Data Science - Masters</t>
  </si>
  <si>
    <t>['matlab', 'python', 'r', 'sql', 'azure', 'hadoop', 'spark', 'tableau']</t>
  </si>
  <si>
    <t>Lead Data Engineer, Bank Tech</t>
  </si>
  <si>
    <t>Senior Data Analyst, on-site, Belfast – Interviewing this week!</t>
  </si>
  <si>
    <t>Belfast, United Kingdom</t>
  </si>
  <si>
    <t>Corporate Vice President, Sr Data Engineer - Now Hiring</t>
  </si>
  <si>
    <t>['python', 'sql', 'scala', 'aws', 'databricks', 'azure', 'gcp', 'pyspark', 'spark', 'git']</t>
  </si>
  <si>
    <t>HR Data Engineer</t>
  </si>
  <si>
    <t>['sql', 'databricks', 'azure', 'gdpr', 'unity']</t>
  </si>
  <si>
    <t>Real-time Streaming Engineer - Flink</t>
  </si>
  <si>
    <t>Senior Data Analyst, Solutions</t>
  </si>
  <si>
    <t>DSV</t>
  </si>
  <si>
    <t>['sql', 'python', 'r', 'postgresql', 'mysql', 'azure', 'aws', 'redshift', 'bigquery', 'snowflake', 'pandas', 'numpy', 'scikit-learn', 'tensorflow', 'power bi', 'dax']</t>
  </si>
  <si>
    <t>Field Ops Data Engineer</t>
  </si>
  <si>
    <t>['sql', 'bigquery', 'kafka', 'spark', 'jira', 'trello', 'confluence']</t>
  </si>
  <si>
    <t>['t-sql', 'powershell', 'php', 'c#', 'python', 'azure', 'ssrs']</t>
  </si>
  <si>
    <t>Sr Team Manager, Data Engineering - Hybrid</t>
  </si>
  <si>
    <t>['sql', 'python', 'sql server', 'ssis', 'ssrs', 'github']</t>
  </si>
  <si>
    <t>Sr . Data Scientist / Big Data Engineer Specialist in AI and Fraud Analytics ONSITE - Austin, TX</t>
  </si>
  <si>
    <t>Emi Labs</t>
  </si>
  <si>
    <t>['sql', 'redshift', 'bigquery', 'snowflake', 'looker', 'power bi', 'tableau', 'github']</t>
  </si>
  <si>
    <t>['sql', 'spark', 'atlassian', 'jira']</t>
  </si>
  <si>
    <t>Senior Retail Data Scientist</t>
  </si>
  <si>
    <t>Criterion Executive Search, Inc.</t>
  </si>
  <si>
    <t>['python', 'sql', 'databricks', 'snowflake', 'pyspark', 'power bi', 'microstrategy', 'tableau', 'looker']</t>
  </si>
  <si>
    <t>Senior AWS Data Engineer [Equity &amp; Fixed Income asset/ Indices experience]</t>
  </si>
  <si>
    <t>Juneau, AK</t>
  </si>
  <si>
    <t>Database - Data Science /Wrangler</t>
  </si>
  <si>
    <t>['python', 'r', 'scala', 'javascript', 'c++']</t>
  </si>
  <si>
    <t>Data Analyst- VBA/Xcel/Azure- Onsite (Full time position)</t>
  </si>
  <si>
    <t>ProCorp Systems Inc.</t>
  </si>
  <si>
    <t>['python', 'sql', 'vba', 'aws', 'azure', 'databricks', 'excel']</t>
  </si>
  <si>
    <t>Data Engineer II, ITA - Workforce Intelligence</t>
  </si>
  <si>
    <t>['nosql', 'python', 'java', 'scala', 'redshift', 'oracle', 'aws']</t>
  </si>
  <si>
    <t>Healthcare Data Engineer (Healthcare data exp. req.)</t>
  </si>
  <si>
    <t>['c++', 'java', 'c#', 'postgresql', 'ssis']</t>
  </si>
  <si>
    <t>Data Engineer – ETL</t>
  </si>
  <si>
    <t>Nellore, Andhra Pradesh, India</t>
  </si>
  <si>
    <t>Demand AI</t>
  </si>
  <si>
    <t>34191 Engineer - Data analysis</t>
  </si>
  <si>
    <t>BES Consulting Group, LLC</t>
  </si>
  <si>
    <t>Data Engineer - Strong SQL &amp; Python</t>
  </si>
  <si>
    <t>Starheights Corporation</t>
  </si>
  <si>
    <t>Scientific Data Analyst</t>
  </si>
  <si>
    <t>ITCO Solutions, Inc.</t>
  </si>
  <si>
    <t>Catholic Medical Center</t>
  </si>
  <si>
    <t>DATA ENGINEER-NJ-HYBRID</t>
  </si>
  <si>
    <t>Bright Sol</t>
  </si>
  <si>
    <t>Azure Data Engineer (Office based: Nashville, TN or Cambridge, MA or Bothell, WA)</t>
  </si>
  <si>
    <t>Bothell, WA</t>
  </si>
  <si>
    <t>['sql', 'python', 'scala', 'sql server', 'azure', 'databricks', 'ssis']</t>
  </si>
  <si>
    <t>Audit Data Analyst - Senior Auditor - Full-time</t>
  </si>
  <si>
    <t>['sas', 'sas', 'sql', 'snowflake', 'tableau', 'power bi', 'alteryx']</t>
  </si>
  <si>
    <t>UChicago Medicine</t>
  </si>
  <si>
    <t>['azure', 'tableau']</t>
  </si>
  <si>
    <t>Python/ SQL Data Engineer</t>
  </si>
  <si>
    <t>Zenith Insurance Company</t>
  </si>
  <si>
    <t>['sql', 'python', 'shell', 'linux', 'git']</t>
  </si>
  <si>
    <t>Senior Data Analyst, People Analytics</t>
  </si>
  <si>
    <t>Jr. Business &amp; Technology Analyst - Data Analytics</t>
  </si>
  <si>
    <t>Axos Bank</t>
  </si>
  <si>
    <t>['sql', 'tableau', 'ssrs', 'excel']</t>
  </si>
  <si>
    <t>System Realization Lead Engineer</t>
  </si>
  <si>
    <t>TTG-34 - Data Engineer - $308,700 Total Compensation</t>
  </si>
  <si>
    <t>Dhara Consulting Group</t>
  </si>
  <si>
    <t>['python', 'sql', 'elasticsearch', 'spark', 'kubernetes']</t>
  </si>
  <si>
    <t>Internet Analyst</t>
  </si>
  <si>
    <t>Kilpatrick Townsend Stockton Llp</t>
  </si>
  <si>
    <t>['c', 'windows', 'word', 'excel']</t>
  </si>
  <si>
    <t>Hallsville, TX</t>
  </si>
  <si>
    <t>Mitigation Resources of North America</t>
  </si>
  <si>
    <t>['r', 'python', 'sql', 'alteryx', 'excel', 'powerpoint', 'tableau', 'power bi', 'flow']</t>
  </si>
  <si>
    <t>['python', 'java', 'scala', 'mongodb', 'mongodb', 'mysql', 'postgresql', 'aws', 'azure', 'hadoop', 'spark', 'tableau']</t>
  </si>
  <si>
    <t>Hopkinsville, KY</t>
  </si>
  <si>
    <t>['ssis', 'tableau']</t>
  </si>
  <si>
    <t>PASHA Holding</t>
  </si>
  <si>
    <t>Bullhead City, AZ</t>
  </si>
  <si>
    <t>['sql', 'bigquery', 'gcp', 'airflow', 'jenkins', 'terraform']</t>
  </si>
  <si>
    <t>Homes.com - Machine Learning Engineer</t>
  </si>
  <si>
    <t>['python', 'c#', 'java', 'scala', 'sql', 'sql server', 'dynamodb', 'aws', 'databricks', 'tensorflow', 'keras', 'scikit-learn', 'pandas', 'matplotlib', 'seaborn', 'plotly']</t>
  </si>
  <si>
    <t>['sql', 'sql server', 'postgresql', 'oracle', 'kubernetes']</t>
  </si>
  <si>
    <t>Data Analyst with TS/SCI</t>
  </si>
  <si>
    <t>Top Secret Clearance Jobs</t>
  </si>
  <si>
    <t>Sr. Data Engineer Onsite - San Francisco Bay Area (Real Time Streaming Audio/Video)</t>
  </si>
  <si>
    <t>HiredAi</t>
  </si>
  <si>
    <t>Vivaldi</t>
  </si>
  <si>
    <t>['python', 'sql', 'postgresql', 'aws', 'redshift', 'snowflake', 'kafka', 'airflow', 'docker']</t>
  </si>
  <si>
    <t>Senior Data Engineer - Visualization</t>
  </si>
  <si>
    <t>CAVA</t>
  </si>
  <si>
    <t>['sql', 'aws', 'gcp', 'azure', 'airflow', 'tableau']</t>
  </si>
  <si>
    <t>Data Scientist, Autonomous Vehicle Infrastructure Analytics</t>
  </si>
  <si>
    <t>Western Alliance Bank</t>
  </si>
  <si>
    <t>['t-sql', 'sas', 'sas', 'azure', 'databricks', 'snowflake', 'aws', 'gcp', 'spark', 'phoenix', 'visio', 'tableau', 'flow']</t>
  </si>
  <si>
    <t>Staff Software Engineer | Semantic Data Modeling</t>
  </si>
  <si>
    <t>Global Technology Partners, LLC</t>
  </si>
  <si>
    <t>['scala', 'python', 'java', 'sql', 'oracle', 'spark', 'airflow', 'git']</t>
  </si>
  <si>
    <t>Data Solutions Engineer Senior</t>
  </si>
  <si>
    <t>Black Hills Energy</t>
  </si>
  <si>
    <t>['sql', 'azure', 'spark', 'power bi']</t>
  </si>
  <si>
    <t>Copy of IT  Finance Systems Analyst</t>
  </si>
  <si>
    <t>National Vision</t>
  </si>
  <si>
    <t>['sql', 'oracle', 'excel', 'sap', 'power bi', 'tableau']</t>
  </si>
  <si>
    <t>Farmers and Merchants Bank of Long Beach</t>
  </si>
  <si>
    <t>['sql', 'python', 'outlook', 'excel', 'word', 'powerpoint']</t>
  </si>
  <si>
    <t>Augusta-Richmond County</t>
  </si>
  <si>
    <t>Senior Data Engineer, Bank Tech</t>
  </si>
  <si>
    <t>EPSoft Technologies</t>
  </si>
  <si>
    <t>['python', 'java', 'sql', 'azure', 'snowflake', 'graphql', 'kafka', 'airflow', 'gdpr']</t>
  </si>
  <si>
    <t>Data Security Lead</t>
  </si>
  <si>
    <t>['databricks', 'gdpr', 'power bi']</t>
  </si>
  <si>
    <t>Senior Data Analyst - Remote - Risk Management - Full Time - Days</t>
  </si>
  <si>
    <t>ProMedica</t>
  </si>
  <si>
    <t>AppLovin</t>
  </si>
  <si>
    <t>['java', 'scala', 'gcp', 'aws', 'spark', 'airflow', 'kubernetes']</t>
  </si>
  <si>
    <t>National Property Solutions Group Global</t>
  </si>
  <si>
    <t>['sql', 'python', 'vba', 'power bi', 'excel']</t>
  </si>
  <si>
    <t>Senior Data Engineer Needed for Complex Projects</t>
  </si>
  <si>
    <t>['nosql', 'mongodb', 'mongodb', 'python', 'mysql', 'postgresql', 'redis', 'aws', 'pyspark', 'hadoop', 'github', 'docker']</t>
  </si>
  <si>
    <t>['sql', 'python', 'word', 'excel', 'powerpoint', 'tableau', 'jira']</t>
  </si>
  <si>
    <t>Data Engineer II (Hybrid-Puerto Rico) - Full-time</t>
  </si>
  <si>
    <t>RTX Corporation</t>
  </si>
  <si>
    <t>['python', 'vba', 'sql', 'spark', 'tableau']</t>
  </si>
  <si>
    <t>Principal Engineer Data Engineering - US Remote</t>
  </si>
  <si>
    <t>['java', 'python', 'sql', 'aws', 'snowflake', 'kafka', 'airflow']</t>
  </si>
  <si>
    <t>Software Engineer - Market Data</t>
  </si>
  <si>
    <t>CPS, Inc.</t>
  </si>
  <si>
    <t>Senior Data Scientist – Omnichannel Analytics</t>
  </si>
  <si>
    <t>['python', 'r', 'scala', 'sql', 'gcp', 'aws', 'azure', 'scikit-learn', 'tensorflow', 'pytorch', 'tableau', 'power bi', 'looker']</t>
  </si>
  <si>
    <t>Data Engineer - Director</t>
  </si>
  <si>
    <t>Kettleman City, CA</t>
  </si>
  <si>
    <t>['python', 'julia', 'r', 'sql', 'aws', 'azure', 'gcp', 'power bi', 'github', 'jira']</t>
  </si>
  <si>
    <t>California (+10 others)</t>
  </si>
  <si>
    <t>Staff Data Engineer, Observability Data Lake (ClickHouse)</t>
  </si>
  <si>
    <t>Power BI Data engineer</t>
  </si>
  <si>
    <t>['scala', 'python', 'java', 'aws', 'spark', 'power bi']</t>
  </si>
  <si>
    <t>Risk Data Analyst (6 month contract with benefits)</t>
  </si>
  <si>
    <t>Kiavi</t>
  </si>
  <si>
    <t>Data Analyst, Utility Meters</t>
  </si>
  <si>
    <t>Envocore, Llc</t>
  </si>
  <si>
    <t>Data Engineer (ETL, Talend, Spark, HDInsight)</t>
  </si>
  <si>
    <t>Fulton, MD</t>
  </si>
  <si>
    <t>POWERHOUSE INSTITUTE INC</t>
  </si>
  <si>
    <t>['azure', 'spark', 'gitlab', 'jira', 'confluence']</t>
  </si>
  <si>
    <t>STUYVSNT PLZ, NY</t>
  </si>
  <si>
    <t>['sas', 'sas', 'tableau', 'excel', 'word', 'powerpoint', 'sheets']</t>
  </si>
  <si>
    <t>Data Engineer - Technology Risk - (Data Warehouse Modelling, ETL, Restful API, Python) - Full-time</t>
  </si>
  <si>
    <t>Senior Technical Business Analyst, Data and Analytics</t>
  </si>
  <si>
    <t>AArete</t>
  </si>
  <si>
    <t>['sql', 'word', 'power bi', 'tableau', 'ssis']</t>
  </si>
  <si>
    <t>Team Lead, Data Management</t>
  </si>
  <si>
    <t>Parexel International Corporation</t>
  </si>
  <si>
    <t>['sas', 'sas', 'r', 'swift', 'sql']</t>
  </si>
  <si>
    <t>Software Engineer II, Java</t>
  </si>
  <si>
    <t>Eastover, SC</t>
  </si>
  <si>
    <t>['java', 'css', 'sql', 'python', 'oracle', 'azure', 'aws', 'react', 'angular', 'excel', 'git', 'docker']</t>
  </si>
  <si>
    <t>Machine Learning Engineer, 3+ Years of Experience</t>
  </si>
  <si>
    <t>['c', 'tensorflow', 'pytorch', 'spark', 'scikit-learn', 'express']</t>
  </si>
  <si>
    <t>Senior Data Engineer (Enterprise Platforms Technology)</t>
  </si>
  <si>
    <t>Business Data Analyst, HR Data (MANILA)</t>
  </si>
  <si>
    <t>['sql', 'power bi', 'tableau', 'powerpoint', 'excel']</t>
  </si>
  <si>
    <t>Data Analyst - Navy Medicine - Now Hiring</t>
  </si>
  <si>
    <t>Venesco LLC</t>
  </si>
  <si>
    <t>Sr. Data Analyst - Contract Management #2685</t>
  </si>
  <si>
    <t>Genius Road, LLC</t>
  </si>
  <si>
    <t>Analyst Implementation</t>
  </si>
  <si>
    <t>['go', 'excel', 'sap', 'wrike']</t>
  </si>
  <si>
    <t>['sql', 'r', 'python', 'sql server', 'tableau', 'excel']</t>
  </si>
  <si>
    <t>Data Governance Analyst -Enterprise Data Office (ICRM) - AVP - Now Hiring</t>
  </si>
  <si>
    <t>Citigroup, Inc.</t>
  </si>
  <si>
    <t>['scala', 'java', 'python', 'sql', 'nosql', 'mysql', 'databricks', 'aws', 'snowflake', 'spark', 'hadoop', 'airflow', 'looker']</t>
  </si>
  <si>
    <t>Senior Data Engineer, Data Platform - IntelliScript (Remote)</t>
  </si>
  <si>
    <t>['sql', 'python', 'scala', 'mongodb', 'mongodb', 'c', 'sql server', 'postgresql', 'databricks', 'aws', 'azure', 'snowflake', 'unity', 'terraform']</t>
  </si>
  <si>
    <t>Staples, Inc.</t>
  </si>
  <si>
    <t>['tableau', 'power bi', 'sharepoint', 'excel', 'word', 'powerpoint']</t>
  </si>
  <si>
    <t>['python', 'sql', 'go', 'airflow', 'pandas', 'numpy']</t>
  </si>
  <si>
    <t>Senior Data Analyst with Financial Expertise</t>
  </si>
  <si>
    <t>['python', 'java', 'scala', 'nosql', 'mysql', 'hadoop', 'spark', 'kafka', 'docker', 'kubernetes']</t>
  </si>
  <si>
    <t>Data Engineer 1 - Full-time</t>
  </si>
  <si>
    <t>Senior Data Engineer - NIKE, Inc. - Full-time</t>
  </si>
  <si>
    <t>['python', 'sql', 'aws', 'snowflake', 'spark', 'airflow', 'pyspark', 'hadoop', 'jenkins', 'git', 'jira']</t>
  </si>
  <si>
    <t>Data Engineer, GSF, Data Platform Team</t>
  </si>
  <si>
    <t>Master Reference Data-Senior Data Engineer/Business Lead - Full-time</t>
  </si>
  <si>
    <t>Truist</t>
  </si>
  <si>
    <t>Data Analyst Technical Senior - Full-time</t>
  </si>
  <si>
    <t>['sql', 'python', 'databricks', 'cognos', 'tableau', 'word', 'spreadsheet']</t>
  </si>
  <si>
    <t>Clinical Services - Senior Tableau Analyst - Full-time</t>
  </si>
  <si>
    <t>['c#', 'python', 'javascript', 'oracle', 'tableau']</t>
  </si>
  <si>
    <t>Senior Data Scientist, Search Verticals - Full-time</t>
  </si>
  <si>
    <t>Data Scientist I New College Grad- Bachelor's (Santa Clara, CA) - Full-time</t>
  </si>
  <si>
    <t>['python', 'r', 'sql', 'tensorflow', 'tableau']</t>
  </si>
  <si>
    <t>Senior Insider Risk Data Engineer - Full-time</t>
  </si>
  <si>
    <t>['sql', 'bash', 'python', 'azure', 'windows', 'linux', 'splunk']</t>
  </si>
  <si>
    <t>Access Data Analyst II - Full-time</t>
  </si>
  <si>
    <t>Chicopee, MA</t>
  </si>
  <si>
    <t>Sierra Consulting Inc</t>
  </si>
  <si>
    <t>['sql', 'r', 'python', 'aws', 'azure', 'hadoop', 'spark', 'pandas', 'numpy', 'matplotlib', 'tableau', 'power bi', 'excel']</t>
  </si>
  <si>
    <t>USP Recruits</t>
  </si>
  <si>
    <t>Data Science Intern at Data Science and Digital Health (DSDH) - Full-time</t>
  </si>
  <si>
    <t>Hopewell Township, NJ</t>
  </si>
  <si>
    <t>['python', 'r', 'sql', 'go', 'azure', 'aws', 'gcp', 'numpy', 'pandas']</t>
  </si>
  <si>
    <t>Senior Data Engineer - Content Data Solutions</t>
  </si>
  <si>
    <t>['sql', 'python', 'aws', 'databricks', 'snowflake', 'redshift', 'spark', 'airflow', 'pyspark']</t>
  </si>
  <si>
    <t>Standard Chartered</t>
  </si>
  <si>
    <t>FanDuel Careers</t>
  </si>
  <si>
    <t>Data Scientist - Early Career/ Junior Full Stack Developer (Java &amp; Spring Boot)</t>
  </si>
  <si>
    <t>Senior Associate, Data Engineer - AI and Automation</t>
  </si>
  <si>
    <t>8KR PBG Puerto Rico LLC</t>
  </si>
  <si>
    <t>['python', 'sql', 'java', 'scala', 'neo4j', 'elasticsearch', 'redshift', 'bigquery', 'snowflake', 'aws', 'azure', 'gcp', 'hadoop', 'spark', 'kafka', 'airflow', 'docker', 'kubernetes']</t>
  </si>
  <si>
    <t>Senior Data Engineer (GCP Composer) - Hybrid - Now Hiring</t>
  </si>
  <si>
    <t>Haltom City, TX</t>
  </si>
  <si>
    <t>['sql', 'python', 'snowflake', 'databricks', 'aws', 'spark', 'looker', 'power bi', 'tableau']</t>
  </si>
  <si>
    <t>Voya Financial</t>
  </si>
  <si>
    <t>Data Engineer, Sr / Remote</t>
  </si>
  <si>
    <t>['python', 'aws', 'azure', 'spark', 'kafka', 'tableau', 'cognos', 'terraform', 'git']</t>
  </si>
  <si>
    <t>Damco Solutions</t>
  </si>
  <si>
    <t>HackerOne</t>
  </si>
  <si>
    <t>['python', 'sql', 'snowflake', 'aws', 'airflow', 'looker', 'github']</t>
  </si>
  <si>
    <t>Expert Backstack Solution Engineer</t>
  </si>
  <si>
    <t>['typescript', 'javascript', 'java', 'oracle', 'graphql', 'spring', 'kubernetes', 'github', 'jenkins', 'jira', 'confluence']</t>
  </si>
  <si>
    <t>Staff Data Scientist - Infrastructure</t>
  </si>
  <si>
    <t>['r', 'python', 'java', 'ruby', 'ruby', 'perl', 'c']</t>
  </si>
  <si>
    <t>Data Analyst 1 - 3611</t>
  </si>
  <si>
    <t>NewGen Strategies &amp; Solutions</t>
  </si>
  <si>
    <t>['python', 'sql', 'javascript', 'bash', 'powershell', 'java', 'azure', 'linux', 'excel']</t>
  </si>
  <si>
    <t>Continental Finance Company</t>
  </si>
  <si>
    <t>['sql', 'sas', 'sas', 'tableau', 'excel', 'word']</t>
  </si>
  <si>
    <t>Ocado Group</t>
  </si>
  <si>
    <t>['sql', 'python', 'java', 'looker', 'gitlab', 'jira']</t>
  </si>
  <si>
    <t>T&amp;D Data Analyst Lead</t>
  </si>
  <si>
    <t>['c', 'sql', 'r', 'python', 'excel', 'tableau']</t>
  </si>
  <si>
    <t>AML Data Scientist III - Full-time</t>
  </si>
  <si>
    <t>Senior Big Data Java Engineer</t>
  </si>
  <si>
    <t>Societe Generale</t>
  </si>
  <si>
    <t>['java', 'azure', 'aws', 'kafka', 'spark', 'spring', 'kubernetes', 'git']</t>
  </si>
  <si>
    <t>Amplitude Expert – Data Engineer / Data Analyst (Martech Stack Leader)</t>
  </si>
  <si>
    <t>Data Analyst – Maternity Cover</t>
  </si>
  <si>
    <t>White Recruitment</t>
  </si>
  <si>
    <t>White Recruitment Ltd</t>
  </si>
  <si>
    <t>['sql', 'sas', 'sas', 'sql server', 'power bi', 'tableau', 'excel', 'spss']</t>
  </si>
  <si>
    <t>Data Architect / Data Engineer - Now Hiring</t>
  </si>
  <si>
    <t>['sas', 'sas', 'sql', 'python', 'sql server', 'oracle', 'snowflake', 'azure', 'excel', 'sharepoint', 'dax', 'power bi', 'flow', 'confluence']</t>
  </si>
  <si>
    <t>Enrollment Data Analyst III – Medicaid Advantage Plus - Full-time</t>
  </si>
  <si>
    <t>JoPilot</t>
  </si>
  <si>
    <t>['python', 'sql', 'databricks', 'azure', 'pyspark', 'pandas', 'flow']</t>
  </si>
  <si>
    <t>AI Data Engineer - Full-time</t>
  </si>
  <si>
    <t>Lanett, AL</t>
  </si>
  <si>
    <t>Teleperformance USA</t>
  </si>
  <si>
    <t>['python', 'sql', 'nosql', 'mongodb', 'mongodb', 'mysql', 'postgresql', 'aws', 'azure', 'gcp', 'pandas', 'numpy', 'airflow', 'flow', 'git']</t>
  </si>
  <si>
    <t>['sql', 'python', 't-sql', 'c#', 'databricks', 'azure', 'pyspark', 'ssis', 'power bi', 'unify']</t>
  </si>
  <si>
    <t>Data Engineer III, Partner Experience and Growth, Amazon Ads</t>
  </si>
  <si>
    <t>Incorta Data Warehouse Developer</t>
  </si>
  <si>
    <t>The ProSource Group, Inc.</t>
  </si>
  <si>
    <t>['sql', 'sap', 'ssis']</t>
  </si>
  <si>
    <t>Spanish Bilingual - Data Quality Analyst</t>
  </si>
  <si>
    <t>Business Systems &amp; Data Specialist</t>
  </si>
  <si>
    <t>['python', 'django']</t>
  </si>
  <si>
    <t>East Providence, RI</t>
  </si>
  <si>
    <t>HR Analytics Consultant</t>
  </si>
  <si>
    <t>['cognos', 'tableau', 'looker']</t>
  </si>
  <si>
    <t>Okemos, MI</t>
  </si>
  <si>
    <t>['sql', 'python', 't-sql', 'sql server', 'oracle', 'snowflake', 'linux', 'windows', 'flow']</t>
  </si>
  <si>
    <t>['sql', 'aws', 'redshift', 'airflow', 'tableau']</t>
  </si>
  <si>
    <t>Azure Synapse Data Engineer</t>
  </si>
  <si>
    <t>Valarcorp Inc</t>
  </si>
  <si>
    <t>['sql', 'python', 'azure', 'databricks', 'spark', 'qlik', 'tableau', 'ssis', 'ssrs']</t>
  </si>
  <si>
    <t>['sas', 'sas', 'r', 'python', 'sql', 'excel', 'powerpoint', 'word', 'tableau', 'qlik']</t>
  </si>
  <si>
    <t>Senior Data Analytics Engineer - PERM!</t>
  </si>
  <si>
    <t>['python', 'aws', 'gcp', 'azure', 'matplotlib', 'plotly', 'express', 'tableau', 'power bi', 'looker']</t>
  </si>
  <si>
    <t>Data Engineer, SSD FC Engineering and Launch</t>
  </si>
  <si>
    <t>Data Analyst (Local to TX)</t>
  </si>
  <si>
    <t>['sql', 'aws', 'flow', 'jira']</t>
  </si>
  <si>
    <t>['python', 'azure', 'databricks', 'snowflake']</t>
  </si>
  <si>
    <t>Actuarial Analyst</t>
  </si>
  <si>
    <t>MAOP Project Information Specialist</t>
  </si>
  <si>
    <t>['sheets', 'excel', 'word', 'sharepoint']</t>
  </si>
  <si>
    <t>Data Engineer (US - Contract)</t>
  </si>
  <si>
    <t>['php', 'python', 'java', 'nosql', 'sql', 'dynamodb', 'cassandra', 'aws', 'spark', 'kafka', 'hadoop']</t>
  </si>
  <si>
    <t>Business Intelligence Solutions Analyst</t>
  </si>
  <si>
    <t>['sql', 'r', 'python', 'aws', 'tableau', 'power bi', 'alteryx', 'powerpoint']</t>
  </si>
  <si>
    <t>3P Partners</t>
  </si>
  <si>
    <t>['sql', 'python', 'snowflake', 'redshift', 'bigquery', 'power bi', 'dax']</t>
  </si>
  <si>
    <t>['crystal', 'gcp', 'aws', 'bigquery', 'flow', 'kubernetes', 'terraform', 'jenkins', 'gitlab']</t>
  </si>
  <si>
    <t>HL Consulting</t>
  </si>
  <si>
    <t>['vba', 'visual basic', 'excel', 'spreadsheet']</t>
  </si>
  <si>
    <t>Flight Data Analyst</t>
  </si>
  <si>
    <t>Data Engineer - Tag Governance &amp; Monitoring</t>
  </si>
  <si>
    <t>['javascript', 'html', 'css', 'react', 'gdpr', 'jquery', 'jenkins']</t>
  </si>
  <si>
    <t>Managed Services - Data Engineer - Senior Associate</t>
  </si>
  <si>
    <t>Lead Data Engineer (Python, Spark, AWS)</t>
  </si>
  <si>
    <t>['python', 'java', 'scala', 'nosql', 'sql', 'mongo', 'shell', 'mysql', 'cassandra', 'aws', 'redshift', 'snowflake', 'azure', 'spark', 'hadoop', 'kafka']</t>
  </si>
  <si>
    <t>Azure Data Engineer (Mission Padlock) - 5682739</t>
  </si>
  <si>
    <t>Nagpur, Maharashtra, India</t>
  </si>
  <si>
    <t>Sapience Tutoring &amp; Enrichment</t>
  </si>
  <si>
    <t>Senior Systems and Data Analyst</t>
  </si>
  <si>
    <t>Data Analyst - URGENT!!</t>
  </si>
  <si>
    <t>Faberwork, LLC</t>
  </si>
  <si>
    <t>Threat Analyst, NAM</t>
  </si>
  <si>
    <t>BioCatch</t>
  </si>
  <si>
    <t>Systems Engineer (Data Engineer)</t>
  </si>
  <si>
    <t>Ardent Principles, Inc</t>
  </si>
  <si>
    <t>['c', 'c++', 'sql', 'javascript', 'php', 'elasticsearch', 'mysql', 'linux']</t>
  </si>
  <si>
    <t>['sql', 'r', 'python', 'excel', 'tableau', 'flow']</t>
  </si>
  <si>
    <t>Cheyenne, WY</t>
  </si>
  <si>
    <t>Software Solutions Engineer / Data Scientist</t>
  </si>
  <si>
    <t>truemetrics</t>
  </si>
  <si>
    <t>AWS Data Engineer – L2 Support</t>
  </si>
  <si>
    <t>['python', 'sql', 'aws', 'redshift', 'airflow', 'pyspark']</t>
  </si>
  <si>
    <t>Hull, GA</t>
  </si>
  <si>
    <t>Base-2 Solutions</t>
  </si>
  <si>
    <t>Senior Data Scientist (Applied ML)</t>
  </si>
  <si>
    <t>IT JobServe</t>
  </si>
  <si>
    <t>Manica, Mozambique (+1 other)</t>
  </si>
  <si>
    <t>Mozambique</t>
  </si>
  <si>
    <t>EMC Insurance</t>
  </si>
  <si>
    <t>['sql', 'python', 'r', 'express', 'excel', 'powerpoint', 'word', 'power bi', 'tableau']</t>
  </si>
  <si>
    <t>Data Engineer I - Marketing Analytics (Hybrid)</t>
  </si>
  <si>
    <t>Manica, Mozambique (+3 others)</t>
  </si>
  <si>
    <t>['python', 'sql', 'db2', 'sql server']</t>
  </si>
  <si>
    <t>Malawi</t>
  </si>
  <si>
    <t>iHerb</t>
  </si>
  <si>
    <t>['python', 'r', 'c#', 'java', 'scala', 'sql', 'go', 'scikit-learn', 'keras', 'pytorch', 'tensorflow', 'spark', 'seaborn', 'matplotlib', 'plotly', 'word', 'excel', 'powerpoint', 'sheets']</t>
  </si>
  <si>
    <t>Lilongwe, Malawi (+1 other)</t>
  </si>
  <si>
    <t>['python', 'mysql', 'scikit-learn', 'numpy', 'pandas', 'pyspark', 'airflow', 'django', 'flask', 'fastapi', 'docker', 'kubernetes', 'flow', 'gitlab', 'jenkins']</t>
  </si>
  <si>
    <t>Senior Lead Data Scientist / ML Engineer</t>
  </si>
  <si>
    <t>Elvis Eckardt Recruitment</t>
  </si>
  <si>
    <t>['python', 'aws', 'azure', 'gcp', 'tensorflow', 'pytorch', 'spark', 'hadoop', 'jenkins', 'terraform']</t>
  </si>
  <si>
    <t>['java', 'javascript', 'c++', 'sas', 'sas', 'python', 'oracle', 'tableau', 'docker', 'jenkins']</t>
  </si>
  <si>
    <t>Crew</t>
  </si>
  <si>
    <t>Software Engineer, Data Core, Duo Security</t>
  </si>
  <si>
    <t>Us, France</t>
  </si>
  <si>
    <t>['python', 'aws', 'snowflake', 'pyspark', 'terraform', 'ansible']</t>
  </si>
  <si>
    <t>Senior Data Analyst with Python and ETL Expertise</t>
  </si>
  <si>
    <t>['sql', 'python', 'r', 'sql server', 'snowflake', 'azure', 'windows', 'power bi', 'tableau']</t>
  </si>
  <si>
    <t>Data Analyst and Forecasting- Boca Raton, FL</t>
  </si>
  <si>
    <t>Takahami Billing</t>
  </si>
  <si>
    <t>Resource Innovations</t>
  </si>
  <si>
    <t>['sql', 'javascript', 'python', 'redshift', 'tableau', 'power bi']</t>
  </si>
  <si>
    <t>Data Operations Analyst - Systematic Data Platform</t>
  </si>
  <si>
    <t>['python', 'c++', 'java', 'c#', 'sql', 't-sql', 'flow']</t>
  </si>
  <si>
    <t>Data and Applied Scientist</t>
  </si>
  <si>
    <t>['python', 'pytorch', 'tensorflow', 'github']</t>
  </si>
  <si>
    <t>Donor and Data Analyst</t>
  </si>
  <si>
    <t>TidalHealth</t>
  </si>
  <si>
    <t>Kingstowne</t>
  </si>
  <si>
    <t>['nosql', 'sql', 'azure', 'aws', 'qlik']</t>
  </si>
  <si>
    <t>Electrical Engineer-Telecom/Data Center/Mission Critical</t>
  </si>
  <si>
    <t>The W22</t>
  </si>
  <si>
    <t>Senior Data Scientist, Clinical Pharmacology Data Analysis and Reporting</t>
  </si>
  <si>
    <t>Bristol-Myers Squibb</t>
  </si>
  <si>
    <t>Senior Data Framework Development Engineer- Philadelphia, PA- Onsite</t>
  </si>
  <si>
    <t>4Cdigitech</t>
  </si>
  <si>
    <t>['python', 'java', 'scala', 'aws', 'spark', 'pyspark']</t>
  </si>
  <si>
    <t>Data Science Business Analyst at Branchburg, NJ</t>
  </si>
  <si>
    <t>Monterey, CA</t>
  </si>
  <si>
    <t>['r', 'python', 'postgresql', 'tensorflow', 'pytorch', 'keras']</t>
  </si>
  <si>
    <t>ML Infrastructure Engineer</t>
  </si>
  <si>
    <t>['aws', 'gcp', 'azure', 'kubernetes', 'docker']</t>
  </si>
  <si>
    <t>Sr. Data Programmer/Analyst (Financial Services)</t>
  </si>
  <si>
    <t>['sql', 'python', 'databricks', 'spark', 'tableau', 'power bi']</t>
  </si>
  <si>
    <t>Lead Silicon Design Data Scientist (AI/ML) (ASIC/FPGA) Austin, Texas</t>
  </si>
  <si>
    <t>['python', 'sql', 'nosql', 'bash', 'perl', 'pandas', 'numpy', 'jupyter', 'excel', 'tableau', 'kubernetes', 'jenkins', 'gitlab', 'docker']</t>
  </si>
  <si>
    <t>Quantitative Researcher</t>
  </si>
  <si>
    <t>Tech Operations and Reporting Analyst.</t>
  </si>
  <si>
    <t>['sharepoint', 'excel', 'tableau', 'power bi', 'powerpoint']</t>
  </si>
  <si>
    <t>Entry Level Data Analyst (Must be located in RI, MA or CT)</t>
  </si>
  <si>
    <t>Cranston, RI</t>
  </si>
  <si>
    <t>Comprehensive Community Action</t>
  </si>
  <si>
    <t>['crystal', 'sql', 'excel', 'powerpoint']</t>
  </si>
  <si>
    <t>Junior level data developer with Azure CI/CD/Junior data scientist</t>
  </si>
  <si>
    <t>Resume-Library.com</t>
  </si>
  <si>
    <t>['java', 'javascript', 'c++', 'python', 'oracle', 'spring', 'tableau']</t>
  </si>
  <si>
    <t>T32 Postdoctoral Fellowship in Integrated Program in Cancer and Data Science</t>
  </si>
  <si>
    <t>Data Engineer - Partner Incentives</t>
  </si>
  <si>
    <t>['nosql', 'python', 'oracle', 'snowflake', 'aws', 'selenium', 'splunk', 'bitbucket', 'jenkins', 'git', 'jira', 'confluence']</t>
  </si>
  <si>
    <t>TES - Data Analyst</t>
  </si>
  <si>
    <t>Senior Data Analyst - Emerging Payments</t>
  </si>
  <si>
    <t>['t-sql', 'azure', 'databricks', 'pyspark', 'power bi', 'git', 'ansible', 'terraform']</t>
  </si>
  <si>
    <t>Analytics Analyst I - Fraud (SQL Required)</t>
  </si>
  <si>
    <t>FIS Management Services LLC</t>
  </si>
  <si>
    <t>['sas', 'sas', 'python', 'sql', 'tableau', 'excel']</t>
  </si>
  <si>
    <t>Associate Laboratory Analyst</t>
  </si>
  <si>
    <t>Citizens Energy Group</t>
  </si>
  <si>
    <t>Senior Coordinator, Football Data and Analytics, Tracking Data Analyst</t>
  </si>
  <si>
    <t>The National Football League</t>
  </si>
  <si>
    <t>['sql', 'sql server', 'windows', 'linux']</t>
  </si>
  <si>
    <t>Jr Project Data Analyst</t>
  </si>
  <si>
    <t>Inside Higher Ed Careers</t>
  </si>
  <si>
    <t>GroupM Nexus</t>
  </si>
  <si>
    <t>['javascript', 'css', 'python', 'sql', 'react', 'node.js', 'excel', 'tableau']</t>
  </si>
  <si>
    <t>Lead Data Scientist (Hybrid/Onsite)</t>
  </si>
  <si>
    <t>['python', 'sql', 'aws', 'azure', 'spark', 'hadoop', 'pyspark']</t>
  </si>
  <si>
    <t>Partner Engineer, Data Analytics, Google Cloud (Japanese, English)</t>
  </si>
  <si>
    <t>Data Scientist ( Multiple Positions)</t>
  </si>
  <si>
    <t>['python', 'r', 'git', 'bitbucket', 'jira', 'slack']</t>
  </si>
  <si>
    <t>Conversational AI Data Analyst</t>
  </si>
  <si>
    <t>Computer Scientist (AI Solutions)</t>
  </si>
  <si>
    <t>['python', 'sql', 'html', 'css']</t>
  </si>
  <si>
    <t>Modeling &amp; Simulation (M&amp;S) Engineer and Data Analyst - Now Hiring</t>
  </si>
  <si>
    <t>Northridge, OH</t>
  </si>
  <si>
    <t>Modern Technology Solutions, Inc.</t>
  </si>
  <si>
    <t>['matlab', 'python', 'excel']</t>
  </si>
  <si>
    <t>['python', 'sas', 'sas', 'hadoop', 'spark']</t>
  </si>
  <si>
    <t>Lead Machine Learning Engineer, Infrastructure</t>
  </si>
  <si>
    <t>Oregon City, OR</t>
  </si>
  <si>
    <t>Lead Machine Learning Infrastructure Engineer - Infrastructure &amp; Data</t>
  </si>
  <si>
    <t>Machine Learning Engineer 2 Intuit $132k - $184k/year ⋅ San Diego, CA Interested Not Interested</t>
  </si>
  <si>
    <t>Savvy, Inc.</t>
  </si>
  <si>
    <t>['python', 'r', 'nltk', 'numpy', 'pandas', 'tensorflow', 'keras', 'spark']</t>
  </si>
  <si>
    <t>Staff Software Engineer - Metrics Query</t>
  </si>
  <si>
    <t>Software Engineer- Notebooks</t>
  </si>
  <si>
    <t>['python', 'sql', 'java', 'javascript', 'go', 'snowflake', 'react']</t>
  </si>
  <si>
    <t>Sr. Media Data Analyst, Amazon MODE</t>
  </si>
  <si>
    <t>['sas', 'sas', 'sql', 'r', 'c', 'excel', 'spss', 'tableau']</t>
  </si>
  <si>
    <t>Modeling &amp; Simulation (M&amp;S) Engineer and Data Analyst</t>
  </si>
  <si>
    <t>Oakwood, OH</t>
  </si>
  <si>
    <t>Lead Data Scientist - Strategic Intelligence team - Full-time</t>
  </si>
  <si>
    <t>['python', 'c', 'azure', 'aws']</t>
  </si>
  <si>
    <t>Personify Health</t>
  </si>
  <si>
    <t>['sql', 'python', 'aws', 'kafka', 'excel', 'tableau', 'microstrategy', 'git']</t>
  </si>
  <si>
    <t>PEAK Technical Staffing USA</t>
  </si>
  <si>
    <t>Data Engineer 2 (Secret Clearance Required / Interim Secret) Norfolk, Va</t>
  </si>
  <si>
    <t>SpatialGIS LLC</t>
  </si>
  <si>
    <t>['sql', 'python', 'scala', 'aws', 'qlik']</t>
  </si>
  <si>
    <t>Entertainment Data Oracle (EDO)</t>
  </si>
  <si>
    <t>Cicero, NY</t>
  </si>
  <si>
    <t>United Implant Dentistry</t>
  </si>
  <si>
    <t>['sas', 'sas', 'r', 'python', 'spss']</t>
  </si>
  <si>
    <t>Signature IT World Inc</t>
  </si>
  <si>
    <t>['sas', 'sas', 'shell', 'aws', 'oracle', 'linux']</t>
  </si>
  <si>
    <t>['sql', 'go', 'excel', 'tableau', 'power bi']</t>
  </si>
  <si>
    <t>Data Engineer + Data Analyst with Exp in Integrating Power BI with Microsoft Teams || NJ/MA</t>
  </si>
  <si>
    <t>Ampstek</t>
  </si>
  <si>
    <t>['power bi', 'microsoft teams']</t>
  </si>
  <si>
    <t>Director of Data Science – RAG, NLP, LLM and GenAI</t>
  </si>
  <si>
    <t>Rye, NY</t>
  </si>
  <si>
    <t>Data Science AI/ML Summer Intern Computer Vision – Microscopy - Full-time</t>
  </si>
  <si>
    <t>['python', 'r', 'go', 'spring', 'pandas']</t>
  </si>
  <si>
    <t>Data Engineer (Security Cleared) - Full-time</t>
  </si>
  <si>
    <t>Ottawa, WI</t>
  </si>
  <si>
    <t>['go', 'scala', 'java', 'python', 'bash', 'elasticsearch', 'azure', 'spark', 'hadoop', 'git', 'jenkins', 'docker']</t>
  </si>
  <si>
    <t>Celonis Data Engineer - Communities, Energy &amp; Infrastructure</t>
  </si>
  <si>
    <t>Sr Data Analyst - Sanctions Screening Center of Excellence - Full-time</t>
  </si>
  <si>
    <t>['python', 'java', 'sql', 'excel', 'ms access', 'word', 'outlook', 'visio', 'wire']</t>
  </si>
  <si>
    <t>5581 - Associate Data Analyst / Document Coordinator</t>
  </si>
  <si>
    <t>Verista, Inc.</t>
  </si>
  <si>
    <t>Senior Data Scientist - Generative AI - Agents and LLM developer ONLY NEW YORK BASED</t>
  </si>
  <si>
    <t>Scalata</t>
  </si>
  <si>
    <t>Webster, MA</t>
  </si>
  <si>
    <t>MAPFRE</t>
  </si>
  <si>
    <t>['python', 'aws', 'airflow', 'jenkins', 'git']</t>
  </si>
  <si>
    <t>Data Scientist III - Full-time</t>
  </si>
  <si>
    <t>Meijer</t>
  </si>
  <si>
    <t>['python', 'sas', 'sas', 'r', 'sql', 'azure', 'databricks', 'pyspark', 'numpy', 'pandas', 'tensorflow', 'pytorch', 'nltk', 'github']</t>
  </si>
  <si>
    <t>['python', 'sql', 'aws', 'kubernetes']</t>
  </si>
  <si>
    <t>['sql', 'python', 'excel', 'tableau', 'flow']</t>
  </si>
  <si>
    <t>Dynata</t>
  </si>
  <si>
    <t>['python', 'sql', 'r', 'tableau', 'jira', 'trello', 'asana']</t>
  </si>
  <si>
    <t>Data Science / Business Analyst</t>
  </si>
  <si>
    <t>Head of Data Department (SoCal / Hybrid)</t>
  </si>
  <si>
    <t>Data Department Lead (Hybrid / SoCal)</t>
  </si>
  <si>
    <t>Senior Principal Consultant</t>
  </si>
  <si>
    <t>['python', 'sql', 'nosql', 'java', 'scala', 'shell', 'aws', 'azure', 'gcp', 'bigquery', 'kafka', 'pyspark', 'word']</t>
  </si>
  <si>
    <t>Data Engineer for Data Warehousing and Visualization</t>
  </si>
  <si>
    <t>Senior Cloud Data Engineer (GCP)</t>
  </si>
  <si>
    <t>Surescripts</t>
  </si>
  <si>
    <t>['python', 'sql', 'go', 'gcp', 'bigquery', 'airflow', 'tableau', 'power bi', 'looker', 'terraform']</t>
  </si>
  <si>
    <t>Salesforce Data Governance Analyst/Salesforce Data Steward</t>
  </si>
  <si>
    <t>Lead Informatica Developer</t>
  </si>
  <si>
    <t>['sql', 'sql server', 'postgresql', 'oracle', 'aws', 'azure']</t>
  </si>
  <si>
    <t>Data Scientist, People Experience</t>
  </si>
  <si>
    <t>['python', 'sql', 'aws', 'snowflake', 'pandas', 'numpy', 'matplotlib', 'seaborn', 'plotly', 'excel', 'power bi', 'tableau', 'git']</t>
  </si>
  <si>
    <t>3core systems</t>
  </si>
  <si>
    <t>Sr. Data Analyst, Payments</t>
  </si>
  <si>
    <t>Varo Bank</t>
  </si>
  <si>
    <t>Rust Engineer (1.5 month duration)</t>
  </si>
  <si>
    <t>['rust', 'python', 'react']</t>
  </si>
  <si>
    <t>Strategic Market Data Analyst, Inorganic Initiatives (Hybrid US)</t>
  </si>
  <si>
    <t>Livonia, MI</t>
  </si>
  <si>
    <t>Siemens Corp</t>
  </si>
  <si>
    <t>['python', 'sql', 'snowflake', 'aws', 'tableau', 'power bi']</t>
  </si>
  <si>
    <t>City of Sugar Land, TX</t>
  </si>
  <si>
    <t>['crystal', 'excel', 'power bi', 'ssrs', 'flow']</t>
  </si>
  <si>
    <t>The Custom Group of Companies</t>
  </si>
  <si>
    <t>Global Trade Data Analyst</t>
  </si>
  <si>
    <t>300 U.S. Bank National Association</t>
  </si>
  <si>
    <t>['sharepoint', 'qlik', 'tableau', 'outlook', 'excel']</t>
  </si>
  <si>
    <t>SR. DATA ANALYST, ASSURANCE AND ADVISORY MANAGEMENT - Full-time</t>
  </si>
  <si>
    <t>['sql', 'sql server', 'db2', 'tableau', 'sap', 'sharepoint', 'ssis', 'ssrs', 'excel']</t>
  </si>
  <si>
    <t>Manager- Data Science</t>
  </si>
  <si>
    <t>Optimum</t>
  </si>
  <si>
    <t>['python', 'r', 'sql', 'scikit-learn', 'tensorflow', 'pytorch']</t>
  </si>
  <si>
    <t>Data Engineer (Data Stream Platform) - Full-time</t>
  </si>
  <si>
    <t>Strongsville, OH</t>
  </si>
  <si>
    <t>Snowflake Data Engineer - Full-time</t>
  </si>
  <si>
    <t>Aspen Insurance Holdings</t>
  </si>
  <si>
    <t>['sql', 'ssis', 'tableau', 'power bi', 'excel']</t>
  </si>
  <si>
    <t>Jobs.appcast.io</t>
  </si>
  <si>
    <t>['scala', 'sql', 'gcp', 'azure', 'bigquery', 'spark', 'hadoop', 'kafka']</t>
  </si>
  <si>
    <t>Saviynt</t>
  </si>
  <si>
    <t>['sql', 'nosql', 'elasticsearch', 'mysql', 'redis', 'aws', 'azure', 'docker', 'kubernetes', 'terraform', 'ansible']</t>
  </si>
  <si>
    <t>FedEx Dataworks</t>
  </si>
  <si>
    <t>['java', 'scala', 'sql', 'nosql', 'mongodb', 'mongodb', 'python', 'mysql', 'cassandra', 'elasticsearch', 'azure', 'databricks', 'spring', 'kafka', 'spark', 'pyspark', 'pandas', 'scikit-learn', 'matplotlib', 'tensorflow', 'word', 'kubernetes']</t>
  </si>
  <si>
    <t>Data Engineer SAP &amp; Supply Chain</t>
  </si>
  <si>
    <t>['java', 'python', 'sql', 'postgresql', 'sql server', 'mysql', 'aws', 'spark', 'airflow', 'sap', 'tableau', 'git', 'docker', 'kubernetes', 'jira']</t>
  </si>
  <si>
    <t>Assistant Manager; Senior Data Analyst onsite Cincinnati, OH</t>
  </si>
  <si>
    <t>WEICHAI AMERICA CORP.</t>
  </si>
  <si>
    <t>Data Analysis Manager (Sourcing Post)</t>
  </si>
  <si>
    <t>['mongodb', 'mongodb', 'sql', 'sas', 'sas', 'python', 'r', 'snowflake', 'excel', 'tableau', 'power bi']</t>
  </si>
  <si>
    <t>['sql', 'r', 'python', 'oracle', 'power bi', 'tableau', 'alteryx', 'sap']</t>
  </si>
  <si>
    <t>Foundational Data Engineer – Multimodal AI (Video Focus)</t>
  </si>
  <si>
    <t>Senior Data Center Engineer</t>
  </si>
  <si>
    <t>['bash', 'powershell', 'python', 'colocation', 'linux', 'windows', 'excel', 'git', 'jira', 'confluence']</t>
  </si>
  <si>
    <t>San Pedro, CA</t>
  </si>
  <si>
    <t>Yusen Terminals LLC</t>
  </si>
  <si>
    <t>['apl', 'sql', 'python', 'express', 'power bi', 'tableau', 'terminal']</t>
  </si>
  <si>
    <t>EDI Data Analyst - Lead (Hybrid - Mason, Ohio)</t>
  </si>
  <si>
    <t>OMG Technologies</t>
  </si>
  <si>
    <t>Software Resources</t>
  </si>
  <si>
    <t>['sql', 't-sql', 'sas', 'sas', 'python', 'azure', 'oracle', 'databricks', 'snowflake', 'spark', 'ssis', 'spss', 'tableau']</t>
  </si>
  <si>
    <t>Database Engineer - PostgreSQL, Python, Django</t>
  </si>
  <si>
    <t>['sql', 'python', 'postgresql', 'django', 'word', 'github']</t>
  </si>
  <si>
    <t>Senior Data Analyst (Mortgage Analytics &amp; Insights)</t>
  </si>
  <si>
    <t>['sql', 'tableau', 'powerpoint', 'excel', 'word']</t>
  </si>
  <si>
    <t>Data Analyst ( Must have active clearance )</t>
  </si>
  <si>
    <t>CCS Global Tech</t>
  </si>
  <si>
    <t>['sql', 'jupyter', 'splunk', 'zoom']</t>
  </si>
  <si>
    <t>Clinical Data Scientist Co-Op</t>
  </si>
  <si>
    <t>['css', 'r', 'python', 'sas', 'sas', 'go']</t>
  </si>
  <si>
    <t>['python', 'sql', 'databricks', 'aws', 'spring', 'pyspark', 'git']</t>
  </si>
  <si>
    <t>Data Engineer - Power &amp; Utilities - Senior - Consulting - Location Open</t>
  </si>
  <si>
    <t>['sql', 'excel', 'github']</t>
  </si>
  <si>
    <t>Data Scientist / Analyst (CRR, KYC, KYB)</t>
  </si>
  <si>
    <t>Crypto Jobs List</t>
  </si>
  <si>
    <t>AFC Modelling - Data Scientist - Assistant Vice President</t>
  </si>
  <si>
    <t>Sherburne, NY</t>
  </si>
  <si>
    <t>['sql', 'scikit-learn', 'pandas', 'numpy', 'hadoop', 'excel', 'outlook']</t>
  </si>
  <si>
    <t>Sr. Data Scientist - 34103</t>
  </si>
  <si>
    <t>CIS International LLC</t>
  </si>
  <si>
    <t>['python', 'r', 'sql', 'matlab', 'sas', 'sas', 'windows', 'powerpoint', 'excel', 'word']</t>
  </si>
  <si>
    <t>Technical Implementation Specialist - Java, Kafka, SQL - Investment Software Implementation/Integration - Charles River Development</t>
  </si>
  <si>
    <t>Mohale's Hoek, Lesotho (+1 other)</t>
  </si>
  <si>
    <t>Charles River Development</t>
  </si>
  <si>
    <t>['java', 'c#', 'sql', 'perl', 'crystal', 'python', 'sql server', 'oracle', 'snowflake', 'kafka', 'windows', 'unix', 'linux']</t>
  </si>
  <si>
    <t>Rose Hill, VA</t>
  </si>
  <si>
    <t>['sql', 't-sql', 'sql server', 'windows', 'ssrs', 'ssis', 'flow']</t>
  </si>
  <si>
    <t>Remote Junior Data Analyst - Now Hiring</t>
  </si>
  <si>
    <t>Angenex</t>
  </si>
  <si>
    <t>['sql', 'excel', 'sheets', 'looker']</t>
  </si>
  <si>
    <t>Lead Data Analyst - IT</t>
  </si>
  <si>
    <t>United Biosource Corporation</t>
  </si>
  <si>
    <t>['sql', 'python', 'sql server', 'tableau', 'ssrs', 'qlik']</t>
  </si>
  <si>
    <t>Data Engineering Manager (IC Role)</t>
  </si>
  <si>
    <t>AVP - Data Engineering &amp; Cloud computing</t>
  </si>
  <si>
    <t>NASTECH CONSULTING</t>
  </si>
  <si>
    <t>['python', 'sql', 'databricks', 'snowflake', 'aws', 'azure']</t>
  </si>
  <si>
    <t>['sql', 'python', 'bigquery', 'github']</t>
  </si>
  <si>
    <t>Lead Data Analyst (Remote) - Quality, STARS &amp; Risk Adjustment</t>
  </si>
  <si>
    <t>['sql', 'power bi', 'excel', 'powerpoint', 'alteryx', 'flow']</t>
  </si>
  <si>
    <t>Trenton, MI</t>
  </si>
  <si>
    <t>Data Science Business Analyst  (w2 and local only)</t>
  </si>
  <si>
    <t>Intermediate (5+ years) Lead Data Modeler</t>
  </si>
  <si>
    <t>['sql', 'python', 'snowflake', 'ssis', 'power bi', 'git']</t>
  </si>
  <si>
    <t>D.A. Davidson Companies</t>
  </si>
  <si>
    <t>['python', 'powershell', 'databricks', 'tableau', 'ssis', 'power bi']</t>
  </si>
  <si>
    <t>Scientist, Machine Learning</t>
  </si>
  <si>
    <t>['python', 'c++', 'pytorch', 'express']</t>
  </si>
  <si>
    <t>Data Engineer (Onsite)</t>
  </si>
  <si>
    <t>Curant Health</t>
  </si>
  <si>
    <t>['c#', 'sql', 'azure', 'asp.net', 'ssis', 'sharepoint']</t>
  </si>
  <si>
    <t>Quality Systems Data Analyst Co-Op - Full-time</t>
  </si>
  <si>
    <t>['sql', 'python', 'r', 'html', 'css', 'java', 'pandas', 'numpy', 'jquery', 'power bi', 'sharepoint', 'excel']</t>
  </si>
  <si>
    <t>Lead Data Analyst (Medicare Stars)</t>
  </si>
  <si>
    <t>['databricks', 'power bi', 'excel']</t>
  </si>
  <si>
    <t>Data Scientist, Omics, Statistics - Full-time</t>
  </si>
  <si>
    <t>Senior Data Scientist, Clinical Analytics (Hybrid) - Full-time</t>
  </si>
  <si>
    <t>['r', 'python', 'aws', 'azure']</t>
  </si>
  <si>
    <t>Manager, Data Engineering - Full-time</t>
  </si>
  <si>
    <t>['spring', 'git']</t>
  </si>
  <si>
    <t>['python', 'java', 'spring', 'airflow', 'linux']</t>
  </si>
  <si>
    <t>Montpelier, VT</t>
  </si>
  <si>
    <t>Data Engineer ( Hybrid) - Full-time</t>
  </si>
  <si>
    <t>Trimble, OH</t>
  </si>
  <si>
    <t>tgndata</t>
  </si>
  <si>
    <t>['python', 'sql', 'windows', 'excel']</t>
  </si>
  <si>
    <t>['sql', 'python', 'gcp', 'aws', 'airflow', 'tableau', 'power bi', 'github']</t>
  </si>
  <si>
    <t>Data Engineer | Manhattan, NY, USA | Hybrid</t>
  </si>
  <si>
    <t>EFinancialCareers</t>
  </si>
  <si>
    <t>['python', 'rust', 'aws', 'kafka', 'linux', 'docker']</t>
  </si>
  <si>
    <t>Senior Group Risk Analyst (US) Internal Loss Event Data Program - Full-time</t>
  </si>
  <si>
    <t>['sql', 'sql server', 'postgresql', 'mysql', 'oracle']</t>
  </si>
  <si>
    <t>Director, Data Science - GenAI Acceleration</t>
  </si>
  <si>
    <t>Financial Analyst, Product &amp; Technology</t>
  </si>
  <si>
    <t>['aws', 'gcp', 'azure', 'tableau']</t>
  </si>
  <si>
    <t>['aws', 'azure', 'snowflake']</t>
  </si>
  <si>
    <t>Schupan &amp; Sons Inc</t>
  </si>
  <si>
    <t>['t-sql', 'python', 'sql', 'sql server', 'azure', 'graphql']</t>
  </si>
  <si>
    <t>Senior Data Engineer-TS/SCI</t>
  </si>
  <si>
    <t>Augusta, Georgia</t>
  </si>
  <si>
    <t>['sas', 'sas', 'r', 'java', 'c', 'matlab', 'scala', 'python', 'sql', 'pandas', 'tensorflow']</t>
  </si>
  <si>
    <t>Pennymac Careers</t>
  </si>
  <si>
    <t>Business Data Analyst - SIT/UAT/Testing, Waterfall/Agile/Jira, SQL</t>
  </si>
  <si>
    <t>['sql', 'r', 'c', 'excel', 'visio', 'jira']</t>
  </si>
  <si>
    <t>Somers, WI</t>
  </si>
  <si>
    <t>Data Engineer (Power BI &amp; Azure DevOps Dashboard Automation)</t>
  </si>
  <si>
    <t>Cogniz</t>
  </si>
  <si>
    <t>['sql', 'shell', 'python', 'java', 'scala', 'nosql', 'aws', 'gcp', 'azure', 'hadoop', 'spark']</t>
  </si>
  <si>
    <t>Purple Wave Auction</t>
  </si>
  <si>
    <t>['sql', 'python', 'aws', 'azure', 'gcp', 'tableau']</t>
  </si>
  <si>
    <t>Analytics Engineer, Business Intelligence</t>
  </si>
  <si>
    <t>['go', 'python', 'sql', 'airflow', 'tableau', 'unify']</t>
  </si>
  <si>
    <t>BI Analyst, Junior</t>
  </si>
  <si>
    <t>Alliant - The Audience Company</t>
  </si>
  <si>
    <t>Lead EDI Data Analyst</t>
  </si>
  <si>
    <t>IntelliPro Group Inc.</t>
  </si>
  <si>
    <t>Logistics Data Analyst (Mandarin Required)</t>
  </si>
  <si>
    <t>Gofo Inc</t>
  </si>
  <si>
    <t>Software Engineer II (Ruby on Rails and Data pipelines)</t>
  </si>
  <si>
    <t>['python', 'scala', 'ruby', 'ruby', 'databricks', 'aws', 'azure', 'spark', 'airflow', 'ruby on rails', 'terraform']</t>
  </si>
  <si>
    <t>Data Engineer (Biqquery, Tekton, GCP, Customer domain) W2</t>
  </si>
  <si>
    <t>['gcp', 'hadoop', 'jenkins', 'github']</t>
  </si>
  <si>
    <t>Elior NA Corporate</t>
  </si>
  <si>
    <t>['python', 'sql', 'go', 'azure', 'databricks', 'spark', 'pyspark', 'pandas', 'word', 'excel', 'powerpoint']</t>
  </si>
  <si>
    <t>Data Engineer/DBA</t>
  </si>
  <si>
    <t>Kuvare Holdings LLC</t>
  </si>
  <si>
    <t>Data Engineer - Walton Arts Center and Walmart AMP</t>
  </si>
  <si>
    <t>Apprenticely</t>
  </si>
  <si>
    <t>['sql', 'python', 'aws', 'azure', 'tableau', 'power bi']</t>
  </si>
  <si>
    <t>Salesforce Data Analyst / Steward</t>
  </si>
  <si>
    <t>San Benito, CA</t>
  </si>
  <si>
    <t>Maintenance Data Analyst - Air Force</t>
  </si>
  <si>
    <t>Oracle Database Administrator</t>
  </si>
  <si>
    <t>High Trail</t>
  </si>
  <si>
    <t>['mongodb', 'mongodb', 'sql', 'javascript', 'shell', 'perl', 'python', 'postgresql', 'oracle']</t>
  </si>
  <si>
    <t>Senior Big Data Engineer (Graph Database Focus)</t>
  </si>
  <si>
    <t>['databricks', 'aws', 'pyspark', 'django']</t>
  </si>
  <si>
    <t>Product Information Analyst (Master Data Management) - Now Hiring</t>
  </si>
  <si>
    <t>CoreLogic, Inc.</t>
  </si>
  <si>
    <t>Assa Abloy</t>
  </si>
  <si>
    <t>Horizon Industries</t>
  </si>
  <si>
    <t>['c', 'word', 'powerpoint', 'excel']</t>
  </si>
  <si>
    <t>Job: Business Data Analyst --- Onsite Job --- Full Time Position - Now Hiring</t>
  </si>
  <si>
    <t>Community Benefit Data Analyst Sr - Now Hiring</t>
  </si>
  <si>
    <t>BayCare Health System</t>
  </si>
  <si>
    <t>['python', 'vba', 'tableau', 'power bi']</t>
  </si>
  <si>
    <t>Assessment Data Analyst and Interventionist (Elementary and Middle School)</t>
  </si>
  <si>
    <t>Tate, GA</t>
  </si>
  <si>
    <t>['sql', 'aws', 'databricks', 'snowflake', 'azure', 'jupyter', 'power bi']</t>
  </si>
  <si>
    <t>Medical Data Analyst( Professional Billing Only)</t>
  </si>
  <si>
    <t>Career.com Career.com</t>
  </si>
  <si>
    <t>The Guitar Center Company</t>
  </si>
  <si>
    <t>['sql', 'python', 'r', 'express', 'tableau', 'looker']</t>
  </si>
  <si>
    <t>Idex Corporation</t>
  </si>
  <si>
    <t>['python', 'r', 'sql', 'sql server', 'azure', 'jupyter', 'power bi']</t>
  </si>
  <si>
    <t>Data Scientist (with Python, scikit-learn)</t>
  </si>
  <si>
    <t>['python', 'java', 'scikit-learn', 'pyspark']</t>
  </si>
  <si>
    <t>Weichai America Corp.</t>
  </si>
  <si>
    <t>The University of Chicago</t>
  </si>
  <si>
    <t>['python', 'r', 'powerpoint', 'excel', 'word', 'tableau']</t>
  </si>
  <si>
    <t>County of Los Angeles</t>
  </si>
  <si>
    <t>Principal Data Analyst- Business Banking Analytics</t>
  </si>
  <si>
    <t>['sql', 'python', 'r', 'postgresql', 'mysql', 'sql server', 'aws', 'snowflake', 'redshift', 'bigquery', 'spark', 'hadoop', 'alteryx', 'tableau', 'power bi', 'looker']</t>
  </si>
  <si>
    <t>Burlington, WI</t>
  </si>
  <si>
    <t>Alafaya, FL</t>
  </si>
  <si>
    <t>['c#', 'java', 'python', 'sql', 'r', 'azure', 'databricks', 'spring']</t>
  </si>
  <si>
    <t>Lead Data Engineer, Python, SQL, stored procedures, Modelling, Tableau/Power BI, ETL, 12 Months NYC</t>
  </si>
  <si>
    <t>ZnA Inc</t>
  </si>
  <si>
    <t>['python', 'sql', 'tableau', 'power bi', 'git']</t>
  </si>
  <si>
    <t>Data Product Manager (Big Data Team)</t>
  </si>
  <si>
    <t>Exness</t>
  </si>
  <si>
    <t>Sr. Data Scientist Low Internal Delivery India 102605</t>
  </si>
  <si>
    <t>Orion Innovation</t>
  </si>
  <si>
    <t>['python', 'r', 'scala', 'aws', 'azure', 'tensorflow', 'pytorch', 'scikit-learn', 'kubernetes']</t>
  </si>
  <si>
    <t>Data Analytics Support Engineer (Retail)</t>
  </si>
  <si>
    <t>Watsons Malaysia</t>
  </si>
  <si>
    <t>['sql', 'python', 'mysql', 'oracle', 'databricks', 'power bi', 'tableau', 'sap', 'flow', 'git']</t>
  </si>
  <si>
    <t>, Lead Data Analyst &amp; Technical Product Manager for Customer &amp; Compliance, VP - Now Hiring</t>
  </si>
  <si>
    <t>MUFG Bank, Ltd.</t>
  </si>
  <si>
    <t>['sql', 'db2', 'oracle', 'aws', 'gdpr', 'tableau', 'jira', 'confluence']</t>
  </si>
  <si>
    <t>['sql', 'c#', 'java', 'python', 'azure', 'tableau', 'excel']</t>
  </si>
  <si>
    <t>Fairfield, IN</t>
  </si>
  <si>
    <t>Associate, Mid-Level, or Senior Energy Data Analyst - Full-time</t>
  </si>
  <si>
    <t>Dominion Energy</t>
  </si>
  <si>
    <t>Data Science Manager (Hybrid - Atlanta, GA)</t>
  </si>
  <si>
    <t>VP, Business Lead Data Analyst (Hybrid) - Full-time</t>
  </si>
  <si>
    <t>['powerpoint', 'excel', 'flow']</t>
  </si>
  <si>
    <t>Data Analyst- Sr Specialist (Growth/Marketing Analytics) - Full-time</t>
  </si>
  <si>
    <t>['sql', 'python', 'pyspark', 'tableau']</t>
  </si>
  <si>
    <t>Doer Signs</t>
  </si>
  <si>
    <t>Data Scientist/AL Resource - Full-time</t>
  </si>
  <si>
    <t>Aloden Inc</t>
  </si>
  <si>
    <t>Chauncey, OH</t>
  </si>
  <si>
    <t>Coolville, OH</t>
  </si>
  <si>
    <t>Blend Technologies S.A.</t>
  </si>
  <si>
    <t>['python', 'shell', 'sql', 't-sql', 'sql server', 'azure', 'oracle', 'spark', 'airflow', 'unix', 'docker', 'jenkins', 'github']</t>
  </si>
  <si>
    <t>Guysville, OH</t>
  </si>
  <si>
    <t>Northstrat</t>
  </si>
  <si>
    <t>['sql', 'python', 'java', 'sql server', 'postgresql', 'oracle', 'aws', 'azure', 'gcp', 'hadoop', 'spark', 'kafka', 'airflow', 'ssis', 'flow']</t>
  </si>
  <si>
    <t>Jacksonville, OH</t>
  </si>
  <si>
    <t>Accepted ltd</t>
  </si>
  <si>
    <t>['python', 'sql', 'sql server', 'azure', 'databricks', 'oracle', 'pyspark', 'airflow', 'ssis', 'power bi', 'git']</t>
  </si>
  <si>
    <t>Grupo QuintoAndar | Data Engineer - Full-time</t>
  </si>
  <si>
    <t>Grupo QuintoAndar</t>
  </si>
  <si>
    <t>['assembly', 'python', 'sql', 'gcp', 'airflow', 'hadoop', 'kafka', 'spark', 'power bi', 'sap']</t>
  </si>
  <si>
    <t>['sql', 'python', 'nosql', 'sql server', 'db2', 'mysql', 'azure', 'databricks', 'oracle', 'aws', 'gcp', 'kafka', 'hadoop', 'spark']</t>
  </si>
  <si>
    <t>Technical Data Engineering Manager / Azure / Irving TX</t>
  </si>
  <si>
    <t>Machine Learning Engineer (Thailand)</t>
  </si>
  <si>
    <t>Bjak</t>
  </si>
  <si>
    <t>Principal AI Engineer (Thailand)</t>
  </si>
  <si>
    <t>Machine Learning Manager (Thailand)</t>
  </si>
  <si>
    <t>2025-7548 Data Engineer Mid</t>
  </si>
  <si>
    <t>Arch Global Services (Philippines) Inc.</t>
  </si>
  <si>
    <t>['python', 'sql', 'databricks', 'snowflake', 'azure', 'spark', 'arch']</t>
  </si>
  <si>
    <t>Big Data Analyst - Remote</t>
  </si>
  <si>
    <t>['java', 'javascript', 'c++', 'python', 'oracle', 'spring', 'docker', 'jenkins', 'github', 'kubernetes']</t>
  </si>
  <si>
    <t>ETL Data Engineer with Snowflake</t>
  </si>
  <si>
    <t>Learnbeyond Consulting LLC</t>
  </si>
  <si>
    <t>['sql', 't-sql', 'c#', 'sql server', 'snowflake', 'aws', 'azure', 'kubernetes', 'docker', 'git']</t>
  </si>
  <si>
    <t>Data Quality Engineer - New York New jersey California Florida</t>
  </si>
  <si>
    <t>Cephas</t>
  </si>
  <si>
    <t>Bookman Consulting</t>
  </si>
  <si>
    <t>['sql', 'python', 'gcp', 'aws', 'azure', 'word']</t>
  </si>
  <si>
    <t>Westville, OH</t>
  </si>
  <si>
    <t>Additive Manufacturing Data Analyst - Now Hiring</t>
  </si>
  <si>
    <t>REMOTE - SAS Data Engineer (W2/Must Be Local To Texas)</t>
  </si>
  <si>
    <t>['sas', 'sas', 'sql', 'python', 'snowflake', 'aws', 'azure', 'airflow']</t>
  </si>
  <si>
    <t>PT Telkomsel Ekosistem Digital</t>
  </si>
  <si>
    <t>Reconciliation and Exposure Data Analyst</t>
  </si>
  <si>
    <t>Massachusetts Mutual Life Insurance Co.</t>
  </si>
  <si>
    <t>Tier4Group</t>
  </si>
  <si>
    <t>['sql', 'python', 'shell', 'snowflake', 'redshift', 'bigquery', 'aws', 'tableau']</t>
  </si>
  <si>
    <t>Senior Software Development Engineer, Big Data</t>
  </si>
  <si>
    <t>ZINC Zillow</t>
  </si>
  <si>
    <t>['python', 'java', 'scala', 'sql', 'databricks', 'spark', 'airflow', 'tableau', 'power bi', 'word']</t>
  </si>
  <si>
    <t>Data Engineer/Analytics Engineer (TEMP)</t>
  </si>
  <si>
    <t>Rishabh RPO</t>
  </si>
  <si>
    <t>['aws', 'redshift', 'airflow']</t>
  </si>
  <si>
    <t>World Insurance Associates, LLC.</t>
  </si>
  <si>
    <t>['python', 't-sql', 'sql', 'pyspark', 'tableau', 'power bi', 'excel', 'dax']</t>
  </si>
  <si>
    <t>['sql', 'python', 'r', 'tableau', 'power bi', 'ssrs']</t>
  </si>
  <si>
    <t>Data Engineer (Core Data Engineer role)</t>
  </si>
  <si>
    <t>['python', 'r', 'sql', 'tensorflow', 'pytorch', 'power bi']</t>
  </si>
  <si>
    <t>Advanced Manufacturing Data Engineer (Richardson, TX) - Now Hiring</t>
  </si>
  <si>
    <t>Texas Instruments</t>
  </si>
  <si>
    <t>['sql', 'python', 'r', 'julia', 'go', 'postgresql', 'mysql', 'redshift', 'databricks', 'hadoop', 'spark', 'tensorflow', 'alteryx']</t>
  </si>
  <si>
    <t>Freelance Data Analyst (Marketing &amp; Media Analytics) – Agency Client</t>
  </si>
  <si>
    <t>['sql', 'python', 'r', 'excel', 'looker', 'tableau']</t>
  </si>
  <si>
    <t>Data Engineer Lead - Now Hiring</t>
  </si>
  <si>
    <t>Data Movement Engineer</t>
  </si>
  <si>
    <t>Data Center Operations Continuous Improvement Engineer</t>
  </si>
  <si>
    <t>Black Eagle Defense</t>
  </si>
  <si>
    <t>Consultant Data Scientist</t>
  </si>
  <si>
    <t>Referrals Only</t>
  </si>
  <si>
    <t>Principal Data Analyst, General</t>
  </si>
  <si>
    <t>Headway</t>
  </si>
  <si>
    <t>['sql', 'python', 'snowflake', 'spark', 'looker']</t>
  </si>
  <si>
    <t>Data Analyst - TP135033</t>
  </si>
  <si>
    <t>Careers At UC San Diego</t>
  </si>
  <si>
    <t>South Whittier, CA</t>
  </si>
  <si>
    <t>AI &amp; GenAI Data Scientist – Director</t>
  </si>
  <si>
    <t>Data Engineer Guide</t>
  </si>
  <si>
    <t>Le Wagon, Inc.</t>
  </si>
  <si>
    <t>['sql', 'java', 'python', 'r', 'aws', 'azure', 'gcp', 'spark', 'flow']</t>
  </si>
  <si>
    <t>Manager -Data Engineer.Egypt-MIS-HO.International Banking Group</t>
  </si>
  <si>
    <t>Foundit Gulf</t>
  </si>
  <si>
    <t>Mashreq</t>
  </si>
  <si>
    <t>['nosql', 'java', 'python', 'scala', 'sql', 'cassandra', 'azure', 'hadoop']</t>
  </si>
  <si>
    <t>Mayagüez, Puerto Rico</t>
  </si>
  <si>
    <t>Vega Baja, Puerto Rico</t>
  </si>
  <si>
    <t>CMM Validation &amp; Engineering Solutions, LLC.</t>
  </si>
  <si>
    <t>['windows', 'word', 'excel']</t>
  </si>
  <si>
    <t>Software Engineer, Destinations</t>
  </si>
  <si>
    <t>Saint Vincent and the Grenadines</t>
  </si>
  <si>
    <t>Internal Audit Lead Data Analyst</t>
  </si>
  <si>
    <t>Gabon (+7 others)</t>
  </si>
  <si>
    <t>Gabon</t>
  </si>
  <si>
    <t>Auto Club Group Insurance</t>
  </si>
  <si>
    <t>['sas', 'sas', 'sql', 'r', 'python', 'oracle', 'spss', 'word', 'excel', 'visio', 'cognos']</t>
  </si>
  <si>
    <t>Data Analyst - Finance &amp; Investment</t>
  </si>
  <si>
    <t>Clinton, MD</t>
  </si>
  <si>
    <t>DSD Laboratories Inc.</t>
  </si>
  <si>
    <t>['sql', 'python', 'databricks', 'jupyter', 'tensorflow', 'scikit-learn', 'pytorch', 'qlik', 'tableau', 'power bi', 'sap', 'datarobot']</t>
  </si>
  <si>
    <t>Remote Data Analyst (Entry Level)</t>
  </si>
  <si>
    <t>PostJobFree</t>
  </si>
  <si>
    <t>Focus Soft Tech</t>
  </si>
  <si>
    <t>Machine Learning Engineer - Deep Neural Networks</t>
  </si>
  <si>
    <t>['python', 'matlab', 'tensorflow', 'pandas', 'numpy', 'keras', 'pytorch', 'scikit-learn', 'word']</t>
  </si>
  <si>
    <t>Bellview, FL</t>
  </si>
  <si>
    <t>Oak Ridge, FL</t>
  </si>
  <si>
    <t>Systems &amp; Data Specialist, DC Design Engineering</t>
  </si>
  <si>
    <t>['sql', 'python', 'nosql', 'aws', 'redshift', 'oracle', 'tableau', 'sharepoint', 'smartsheet']</t>
  </si>
  <si>
    <t>Senior Data Analyst, Medical Economics and Medical Cost, Hybrid NY - Full-time</t>
  </si>
  <si>
    <t>Healthfirst</t>
  </si>
  <si>
    <t>['sql', 'r', 'python', 'aws', 'redshift', 'tableau', 'power bi', 'excel', 'powerpoint']</t>
  </si>
  <si>
    <t>Military Data Engineer P4 (Onsite) - Full-time</t>
  </si>
  <si>
    <t>['go', 'python', 'java', 'c++', 'sql', 'nosql', 'javascript', 'aws', 'numpy', 'pandas', 'react', 'docker', 'kubernetes', 'git', 'flow']</t>
  </si>
  <si>
    <t>Sr. Data Scientist, Kuiper Marketing</t>
  </si>
  <si>
    <t>Jobleads-US</t>
  </si>
  <si>
    <t>MyKelly</t>
  </si>
  <si>
    <t>Technical Compliance Automation Data Analyst (Remote) - Full-time</t>
  </si>
  <si>
    <t>['sql', 'python', 'r', 'powershell', 'java', 'c++', 'c#', 'linux', 'windows', 'tableau', 'power bi', 'flow', 'jira']</t>
  </si>
  <si>
    <t>Supply Chain Data Analyst  Co-op (Teradyne, North Reading) - Full-time</t>
  </si>
  <si>
    <t>['sql', 'python', 'snowflake', 'aws', 'redshift', 'spark', 'hadoop', 'kafka', 'linux', 'unity', 'git']</t>
  </si>
  <si>
    <t>['sql', 'java', 'sql server', 'azure', 'databricks', 'ssis', 'ssrs', 'power bi', 'tableau', 'microstrategy']</t>
  </si>
  <si>
    <t>Futran Tech Solutions Pvt. Ltd.</t>
  </si>
  <si>
    <t>Senior Data Analyst: Mission Services (TS/SCI Required) - Now Hiring</t>
  </si>
  <si>
    <t>Kentro</t>
  </si>
  <si>
    <t>['python', 'sql', 'aws', 'azure', 'excel', 'powerpoint', 'tableau', 'alteryx']</t>
  </si>
  <si>
    <t>Azure Data Engineer - Sales Analytics - Now Hiring</t>
  </si>
  <si>
    <t>Enrollment Data Analyst III - Medicaid Advantage Plus - Now Hiring</t>
  </si>
  <si>
    <t>['snowflake', 'power bi', 'dax', 'alteryx', 'tableau']</t>
  </si>
  <si>
    <t>['sql', 'python', 'r', 'snowflake', 'power bi', 'tableau', 'visio', 'sharepoint']</t>
  </si>
  <si>
    <t>Senior Data Analyst, Finance and Credit (Remote) - Now Hiring</t>
  </si>
  <si>
    <t>Recruit Monitor</t>
  </si>
  <si>
    <t>['sql', 'python', 'r', 'aws', 'redshift', 'looker', 'tableau', 'power bi', 'excel', 'sheets', 'flow', 'jira', 'confluence']</t>
  </si>
  <si>
    <t>Senior Data Analyst (Multiple Positions)</t>
  </si>
  <si>
    <t>['python', 'sql', 'oracle', 'tableau', 'power bi', 'excel', 'ms access']</t>
  </si>
  <si>
    <t>Senior Data Engineer I - Platform gen AI</t>
  </si>
  <si>
    <t>Senior Instrument Data Engineer</t>
  </si>
  <si>
    <t>MMT</t>
  </si>
  <si>
    <t>['sql', 'c#', 'python', 'sql server', 'flow']</t>
  </si>
  <si>
    <t>Marketing Data Analyst Co-Op Winter/Spring - Full-time</t>
  </si>
  <si>
    <t>OFSAA Finance Data Analyst Sr - Full-time</t>
  </si>
  <si>
    <t>Senior Enterprise Data Engineer - Full-time</t>
  </si>
  <si>
    <t>['sql', 'python', 'java', 'bash', 'snowflake', 'aws', 'kafka', 'airflow', 'linux', 'flow']</t>
  </si>
  <si>
    <t>Data Engineer (Mid) - Full-time</t>
  </si>
  <si>
    <t>Avalore, LLC</t>
  </si>
  <si>
    <t>McAllen, TX</t>
  </si>
  <si>
    <t>JNC Consultant Pharmacists</t>
  </si>
  <si>
    <t>IDEX Corporation</t>
  </si>
  <si>
    <t>Prospera</t>
  </si>
  <si>
    <t>Summa</t>
  </si>
  <si>
    <t>['python', 'r', 'scala', 'sql', 'gcp', 'aws', 'azure', 'tensorflow', 'pytorch', 'scikit-learn', 'tableau', 'power bi', 'looker', 'microstrategy', 'excel', 'word', 'powerpoint']</t>
  </si>
  <si>
    <t>Lead Data Scientist - RWE (Real World Evidence)</t>
  </si>
  <si>
    <t>Dörnbach, Austria</t>
  </si>
  <si>
    <t>Seesaw</t>
  </si>
  <si>
    <t>['css', 'oracle']</t>
  </si>
  <si>
    <t>Melrose, MA</t>
  </si>
  <si>
    <t>['python', 'sql', 'aws', 'snowflake', 'gcp', 'azure', 'bigquery', 'redshift', 'airflow', 'spark', 'kafka', 'kubernetes', 'docker', 'terraform', 'jenkins', 'gitlab', 'github']</t>
  </si>
  <si>
    <t>['sql', 'python', 'r', 'excel', 'power bi', 'tableau']</t>
  </si>
  <si>
    <t>Clinical Data Analyst (Intern)</t>
  </si>
  <si>
    <t>['swift', 'flow']</t>
  </si>
  <si>
    <t>West Rancho Dominguez, CA</t>
  </si>
  <si>
    <t>Burlington</t>
  </si>
  <si>
    <t>Ensign-Bickford Industries</t>
  </si>
  <si>
    <t>['sql', 'python', 'oracle', 'azure', 'ssis', 'tableau', 'flow']</t>
  </si>
  <si>
    <t>Data Analyst 2 (PRIME) - Now Hiring</t>
  </si>
  <si>
    <t>['sas', 'sas', 'r', 'tableau', 'excel']</t>
  </si>
  <si>
    <t>Operations Specialist - Data Scientist- Field Operations Rotational Program - Now Hiring</t>
  </si>
  <si>
    <t>Technical Product Manager, Data Science - Now Hiring</t>
  </si>
  <si>
    <t>Crimson Leaf Group</t>
  </si>
  <si>
    <t>Converse, TX</t>
  </si>
  <si>
    <t>['drupal', 'excel', 'powerpoint', 'tableau', 'sap', 'jira']</t>
  </si>
  <si>
    <t>Daphne, AL</t>
  </si>
  <si>
    <t>Redan, GA</t>
  </si>
  <si>
    <t>Reedley, CA</t>
  </si>
  <si>
    <t>Ramona, CA</t>
  </si>
  <si>
    <t>Pine Hills, FL</t>
  </si>
  <si>
    <t>Business Intelligence Engineer, ABDAI</t>
  </si>
  <si>
    <t>['go', 'nosql', 'r', 'sas', 'sas', 'matlab', 'sql', 'python', 'dynamodb', 'redshift', 'oracle', 'aws', 'tableau']</t>
  </si>
  <si>
    <t>Sr. Data Scientist, Intelligence &amp; Industrialization</t>
  </si>
  <si>
    <t>['sql', 'python', 'r', 'sas', 'sas', 'matlab', 'aws', 'redshift', 'tableau']</t>
  </si>
  <si>
    <t>Data Engineer, Tech Lead, Fintech - Full-time</t>
  </si>
  <si>
    <t>Hockingport, OH</t>
  </si>
  <si>
    <t>['scala', 'java', 'python', 'sql', 'nosql', 'go', 'hadoop', 'spark', 'gdpr', 'airflow', 'linux', 'ansible', 'flow']</t>
  </si>
  <si>
    <t>Senior Data Engineer-Regulatory Reporting - Full-time</t>
  </si>
  <si>
    <t>Fifth Third Bank, N.A.</t>
  </si>
  <si>
    <t>['nosql', 'sql', 'windows']</t>
  </si>
  <si>
    <t>Senior Data Analyst / Power Platform Developer</t>
  </si>
  <si>
    <t>Ascension, LLC</t>
  </si>
  <si>
    <t>['power bi', 'dax', 'sharepoint', 'visio']</t>
  </si>
  <si>
    <t>Data Analyst / Developer - Full-time</t>
  </si>
  <si>
    <t>Axiom Software Solutions Limited</t>
  </si>
  <si>
    <t>['sql', 'python', 'excel', 'tableau', 'symphony']</t>
  </si>
  <si>
    <t>Director of Data Science - Full-time</t>
  </si>
  <si>
    <t>['python', 'r', 'sql', 'go', 'unix', 'git']</t>
  </si>
  <si>
    <t>['sql', 't-sql', 'azure', 'databricks', 'power bi']</t>
  </si>
  <si>
    <t>Athens, OH</t>
  </si>
  <si>
    <t>['sql', 'python', 'shell', 't-sql', 'sql server', 'azure', 'oracle', 'spark', 'airflow', 'unix', 'docker', 'jenkins', 'github']</t>
  </si>
  <si>
    <t>Rhode Island</t>
  </si>
  <si>
    <t>['aurora', 'word']</t>
  </si>
  <si>
    <t>Senior Data Analyst #2470 - Now Hiring</t>
  </si>
  <si>
    <t>['sql', 'mongodb', 'mongodb', 'oracle', 'hadoop']</t>
  </si>
  <si>
    <t>"Data Analyst"</t>
  </si>
  <si>
    <t>United Software Group, Inc.</t>
  </si>
  <si>
    <t>Backstage</t>
  </si>
  <si>
    <t>['sql', 'python', 'aws', 'snowflake', 'spark', 'tableau']</t>
  </si>
  <si>
    <t>Analyst - DataAnalytics</t>
  </si>
  <si>
    <t>['visio', 'word', 'excel', 'powerpoint', 'outlook']</t>
  </si>
  <si>
    <t>Data Engineer - Local to Pittsburgh, PA, Dallas, TX or Cleveland, OH</t>
  </si>
  <si>
    <t>['python', 'scala', 'nosql', 'c', 'neo4j', 'graphql']</t>
  </si>
  <si>
    <t>Chambersburg, PA</t>
  </si>
  <si>
    <t>Waterbury, CT</t>
  </si>
  <si>
    <t>Enon, OH</t>
  </si>
  <si>
    <t>Sales Analytics &amp; Insights Analyst - Now Hiring</t>
  </si>
  <si>
    <t>Disney Experiences</t>
  </si>
  <si>
    <t>['sas', 'sas', 'sql', 'tableau', 'excel', 'powerpoint']</t>
  </si>
  <si>
    <t>Data Scientist, Performance Analytics - Full-time</t>
  </si>
  <si>
    <t>United Rentals</t>
  </si>
  <si>
    <t>Staff Data Scientist, Apps Team - Full-time</t>
  </si>
  <si>
    <t>Sr Analyst, Healthcare Claims Analytics (SQL, Power BI) - Full-time</t>
  </si>
  <si>
    <t>['sql', 'crystal', 'sql server', 'ssrs', 'excel', 'sharepoint']</t>
  </si>
  <si>
    <t>Yucca Valley, CA</t>
  </si>
  <si>
    <t>Hunter Careers</t>
  </si>
  <si>
    <t>['python', 'r', 'java', 'sql', 'aws', 'redshift', 'spark', 'hadoop', 'tensorflow', 'scikit-learn', 'terraform']</t>
  </si>
  <si>
    <t>Manager, Data Engineering (Python, AWS, Airflow)</t>
  </si>
  <si>
    <t>Data Analyst II (Hybrid)</t>
  </si>
  <si>
    <t>FreedomCare</t>
  </si>
  <si>
    <t>['sql', 'python', 'r', 'tableau', 'jira', 'confluence']</t>
  </si>
  <si>
    <t>Radius Global Infrastructure</t>
  </si>
  <si>
    <t>['sql', 'alteryx', 'excel', 'word', 'powerpoint', 'power bi', 'tableau']</t>
  </si>
  <si>
    <t>La Quinta, CA</t>
  </si>
  <si>
    <t>Data Analyst II/ Business Operations Analyst</t>
  </si>
  <si>
    <t>Data Scientist (Mid level)</t>
  </si>
  <si>
    <t>['python', 'java', 'scala', 'redshift', 'aws', 'spark', 'hadoop', 'kafka']</t>
  </si>
  <si>
    <t>Principal Cloud &amp; Big Data Engineer</t>
  </si>
  <si>
    <t>Wipro Careers</t>
  </si>
  <si>
    <t>['java', 'scala', 'sql', 'aws', 'redshift', 'gcp', 'spark', 'pyspark', 'kafka', 'hadoop', 'graphql', 'kubernetes', 'docker', 'terraform']</t>
  </si>
  <si>
    <t>Senior Python Data Engineer (Finance Technology)</t>
  </si>
  <si>
    <t>Cloud Support Engineer - Big Data</t>
  </si>
  <si>
    <t>['nosql', 'sql', 'elasticsearch', 'aws', 'redshift', 'bigquery', 'snowflake', 'kafka', 'hadoop', 'spark', 'linux']</t>
  </si>
  <si>
    <t>S N Corporation DBA Meritt Cab</t>
  </si>
  <si>
    <t>Clinical/ Pharmaceutical Data Engineer (NO OPT)</t>
  </si>
  <si>
    <t>Software Engineering, Computer Engineering, Data Science, and Applied</t>
  </si>
  <si>
    <t>Blacksburg, VA</t>
  </si>
  <si>
    <t>Graf Research</t>
  </si>
  <si>
    <t>Principal SAS Data Engineer</t>
  </si>
  <si>
    <t>['sas', 'sas', 'python', 'r', 'sql', 'github']</t>
  </si>
  <si>
    <t>Rosedale, MD</t>
  </si>
  <si>
    <t>Thrive Behavioral Health Llc</t>
  </si>
  <si>
    <t>['sql', 'word', 'excel', 'outlook']</t>
  </si>
  <si>
    <t>Ascot Group</t>
  </si>
  <si>
    <t>['python', 'r', 'sql', 'azure', 'databricks', 'tensorflow', 'pytorch', 'scikit-learn']</t>
  </si>
  <si>
    <t>['python', 'r', 'sql', 'databricks', 'azure']</t>
  </si>
  <si>
    <t>Data Scientist Lead Analyst</t>
  </si>
  <si>
    <t>['python', 'r', 'sql', 'pandas', 'numpy', 'pyspark']</t>
  </si>
  <si>
    <t>Process Engineer</t>
  </si>
  <si>
    <t>Coppabella, Australia</t>
  </si>
  <si>
    <t>Stanmore</t>
  </si>
  <si>
    <t>AI &amp; GenAI Data Scientist – Director - Full-time</t>
  </si>
  <si>
    <t>['python', 'azure', 'power bi', 'git', 'jenkins']</t>
  </si>
  <si>
    <t>Sr. Data Engineer - Full-time</t>
  </si>
  <si>
    <t>OctaPharma Plasma</t>
  </si>
  <si>
    <t>['sql', 'python', 'sql server', 'azure', 'oracle', 'ssis', 'excel']</t>
  </si>
  <si>
    <t>InSearch IT</t>
  </si>
  <si>
    <t>Ziegler</t>
  </si>
  <si>
    <t>AI Research Engineer</t>
  </si>
  <si>
    <t>Mid Level Data Engineer / Snowflake / Long Beach CA</t>
  </si>
  <si>
    <t>Lead Data Analyst (Remote) - Quality, STARS &amp; Risk Adjustment - Now Hiring</t>
  </si>
  <si>
    <t>CareFirst</t>
  </si>
  <si>
    <t>Data Analyst - Hybrid - Full-time / Part-time</t>
  </si>
  <si>
    <t>Cedars Sinai</t>
  </si>
  <si>
    <t>Fraud Data Analyst II (BU Data Analyst II) - Now Hiring</t>
  </si>
  <si>
    <t>SchoolsFirst Federal Credit Union</t>
  </si>
  <si>
    <t>Data Analyst - Futures, Commodities and Compliance - Now Hiring</t>
  </si>
  <si>
    <t>SAP Data Solutions Engineer</t>
  </si>
  <si>
    <t>['python', 'java', 'snowflake', 'aws', 'sap', 'git', 'github']</t>
  </si>
  <si>
    <t>Lead Azure Data Engineer (Tech Lead)</t>
  </si>
  <si>
    <t>['azure', 'databricks', 'snowflake', 'notion']</t>
  </si>
  <si>
    <t>IT Data Analyst (AWS, Tableau) (679682) // US or GC // 100% Onsite Trenton, NJ // 1099, W2</t>
  </si>
  <si>
    <t>['sql', 'java', 'python', 'db2', 'aws', 'redshift', 'tableau', 'excel', 'visio', 'sharepoint', 'flow', 'jira']</t>
  </si>
  <si>
    <t>Sr. Marketing Business Data Analyst</t>
  </si>
  <si>
    <t>['sql', 'sql server', 'snowflake', 'power bi', 'looker']</t>
  </si>
  <si>
    <t>Intelligence Data Analyst Security Clearance</t>
  </si>
  <si>
    <t>Party City</t>
  </si>
  <si>
    <t>['sql', 'vba', 'python', 'snowflake', 'alteryx', 'tableau']</t>
  </si>
  <si>
    <t>Senior Associate, Data Scientist - Small Business Bank (Fraud)</t>
  </si>
  <si>
    <t>['sql', 'c', 'redshift', 'aws', 'databricks', 'spark', 'airflow', 'kafka', 'atlassian']</t>
  </si>
  <si>
    <t>Business Data Analyst With financial planning Experience</t>
  </si>
  <si>
    <t>Lowell, MA</t>
  </si>
  <si>
    <t>Tufts Medicine</t>
  </si>
  <si>
    <t>Associate Survey Analyst</t>
  </si>
  <si>
    <t>RICK</t>
  </si>
  <si>
    <t>South El Monte, CA</t>
  </si>
  <si>
    <t>Cathedral City, CA</t>
  </si>
  <si>
    <t>Lucid Intel</t>
  </si>
  <si>
    <t>['python', 'sql', 'pandas', 'numpy', 'scikit-learn', 'matplotlib', 'tensorflow', 'pytorch', 'powerpoint']</t>
  </si>
  <si>
    <t>Talent Data Analyst- law firm</t>
  </si>
  <si>
    <t>R &amp; W Group</t>
  </si>
  <si>
    <t>['r', 'sql', 'python', 't-sql', 'azure', 'pandas', 'numpy', 'scikit-learn', 'windows', 'power bi', 'dax']</t>
  </si>
  <si>
    <t>Rancho Santa Margarita, CA</t>
  </si>
  <si>
    <t>Gen AI Data Scientist</t>
  </si>
  <si>
    <t>Principal Data Science Engineer - Financial Crimes Models &amp; Analytics</t>
  </si>
  <si>
    <t>['python', 'mongodb', 'mongodb', 'snowflake', 'databricks', 'oracle', 'pyspark', 'hadoop', 'git']</t>
  </si>
  <si>
    <t>Data Scientist--Retail Bank Operations</t>
  </si>
  <si>
    <t>PNC Financial Services Group, Inc.</t>
  </si>
  <si>
    <t>['sql', 'python', 'r', 'spark', 'pyspark', 'pandas', 'phoenix']</t>
  </si>
  <si>
    <t>Brown University</t>
  </si>
  <si>
    <t>Mary Esther, FL</t>
  </si>
  <si>
    <t>Iron EagleX</t>
  </si>
  <si>
    <t>VentureLoop</t>
  </si>
  <si>
    <t>Aiven</t>
  </si>
  <si>
    <t>Senior Data Scientist - AI</t>
  </si>
  <si>
    <t>Built In Austin</t>
  </si>
  <si>
    <t>KPC Health</t>
  </si>
  <si>
    <t>Manama, Bahrain</t>
  </si>
  <si>
    <t>RESO</t>
  </si>
  <si>
    <t>['python', 'sql', 'gdpr', 'ubuntu']</t>
  </si>
  <si>
    <t>CDD - CHEF DE PROJET INFORMATIQUE en Guadeloupe - F/H/X</t>
  </si>
  <si>
    <t>Baie-Mahault, Guadeloupe</t>
  </si>
  <si>
    <t>CANAL+ Group</t>
  </si>
  <si>
    <t>['mongo', 'shell', 'python', 'aws', 'oracle', 'unix', 'chef', 'kubernetes', 'jenkins']</t>
  </si>
  <si>
    <t>Jackson Hewitt</t>
  </si>
  <si>
    <t>Temenos Data Migration Engineer - Full-time</t>
  </si>
  <si>
    <t>['scala', 'sql', 'python', 'shell', 'no-sql', 'mongodb', 'mongodb', 'sql server', 'cassandra', 'oracle', 'spark', 'hadoop', 'kafka', 'airflow', 'visio', 'docker', 'kubernetes']</t>
  </si>
  <si>
    <t>Glassboro, NJ</t>
  </si>
  <si>
    <t>ProCook</t>
  </si>
  <si>
    <t>['sql', 'python', 'scala', 'mysql', 'databricks', 'aws', 'azure']</t>
  </si>
  <si>
    <t>Information Technology Data Analyst (Jr) (Cleared) - Full-time</t>
  </si>
  <si>
    <t>['sql', 'python', 'oracle', 'spark', 'tableau', 'power bi']</t>
  </si>
  <si>
    <t>Tax Data Analyst - Full-time</t>
  </si>
  <si>
    <t>Decatur, TX</t>
  </si>
  <si>
    <t>Associate Data Scientist Genomic Medicine - Full-time</t>
  </si>
  <si>
    <t>Data Scientist/Sr Data Scientist- Generative AI - Full-time</t>
  </si>
  <si>
    <t>['python', 'sql', 'go', 'aws', 'gcp']</t>
  </si>
  <si>
    <t>Zensar</t>
  </si>
  <si>
    <t>Harker Heights, TX</t>
  </si>
  <si>
    <t>Data Analyst (Title V)</t>
  </si>
  <si>
    <t>Manhattan University</t>
  </si>
  <si>
    <t>['r', 'sql', 'tableau', 'spss', 'excel']</t>
  </si>
  <si>
    <t>Sr. Data Analyst (Mongo &amp; JSON) - 183706-1</t>
  </si>
  <si>
    <t>Data Science Analyst r - Now Hiring</t>
  </si>
  <si>
    <t>Oviedo, FL</t>
  </si>
  <si>
    <t>Engagement Director, Utilities &amp; Data Science - HYBRID</t>
  </si>
  <si>
    <t>E SOURCE</t>
  </si>
  <si>
    <t>B. Braun Medical Inc</t>
  </si>
  <si>
    <t>Data Analyst (22227) - Now Hiring</t>
  </si>
  <si>
    <t>Madera, CA</t>
  </si>
  <si>
    <t>Data Analyst (works with data in Salesforce)</t>
  </si>
  <si>
    <t>Edgewater, FL</t>
  </si>
  <si>
    <t>Principal Applied AI Scientist</t>
  </si>
  <si>
    <t>Data Science Summer Internship 2026 - Now Hiring</t>
  </si>
  <si>
    <t>Data Analyst - Nashville, TN</t>
  </si>
  <si>
    <t>Persevere</t>
  </si>
  <si>
    <t>['power bi', 'tableau', 'looker', 'sheets']</t>
  </si>
  <si>
    <t>['sas', 'sas', 'sql', 'sql server', 'oracle', 'tableau', 'cognos', 'excel', 'alteryx', 'powerpoint', 'word']</t>
  </si>
  <si>
    <t>Horizon West, FL</t>
  </si>
  <si>
    <t>Data Engineer- Senior Consultant</t>
  </si>
  <si>
    <t>['nosql', 'sql', 'python', 'java', 'scala', 'aws', 'gcp', 'azure', 'databricks', 'snowflake', 'pyspark']</t>
  </si>
  <si>
    <t>Sugar Hill, GA</t>
  </si>
  <si>
    <t>Murrieta, CA</t>
  </si>
  <si>
    <t>Lemon Grove, CA</t>
  </si>
  <si>
    <t>Maywood, CA</t>
  </si>
  <si>
    <t>Altadena, CA</t>
  </si>
  <si>
    <t>East Lake, FL</t>
  </si>
  <si>
    <t>Palm Coast, FL</t>
  </si>
  <si>
    <t>Enterprise, AL</t>
  </si>
  <si>
    <t>Data Engineer, JP Science and Data</t>
  </si>
  <si>
    <t>Cantonment, FL</t>
  </si>
  <si>
    <t>['powerpoint', 'excel', 'sap']</t>
  </si>
  <si>
    <t>EMI Advisors LLC</t>
  </si>
  <si>
    <t>['sql', 'python', 'qlik', 'tableau', 'visio']</t>
  </si>
  <si>
    <t>Analyst, Data Mgmt &amp; Analytics - Liberty Mutual Investments</t>
  </si>
  <si>
    <t>['sql', 'vba', 'python', 'r', 'scikit-learn', 'tensorflow', 'jquery', 'excel', 'tableau', 'power bi']</t>
  </si>
  <si>
    <t>Behavioral Health Data Scientist (BH-DS)</t>
  </si>
  <si>
    <t>Long Island City, New York</t>
  </si>
  <si>
    <t>Welfare Research Inc. d/b/a WRI Solutions</t>
  </si>
  <si>
    <t>['python', 'r', 'tensorflow', 'scikit-learn', 'pytorch', 'matplotlib']</t>
  </si>
  <si>
    <t>Englewood, NJ</t>
  </si>
  <si>
    <t>Business Intelligence Engineer, Advertising Trust Data</t>
  </si>
  <si>
    <t>Data Science Manager, Marketing Measurement Science Team - Full-time</t>
  </si>
  <si>
    <t>['python', 'r', 'databricks', 'aws']</t>
  </si>
  <si>
    <t>Business Intelligence Engineer, DCC Communities</t>
  </si>
  <si>
    <t>['sql', 'nosql', 'python', 'aws', 'redshift', 'snowflake', 'oracle', 'airflow', 'tableau']</t>
  </si>
  <si>
    <t>Systems Analyst – Batch Migration</t>
  </si>
  <si>
    <t>Associate Staffing</t>
  </si>
  <si>
    <t>Founding Machine Learning Engineer</t>
  </si>
  <si>
    <t>['python', 'sql', 'aws', 'terraform']</t>
  </si>
  <si>
    <t>['sql', 'python', 'snowflake', 'aws', 'pyspark']</t>
  </si>
  <si>
    <t>['python', 'aws', 'azure', 'pytorch', 'tensorflow', 'spark', 'gdpr', 'word', 'git']</t>
  </si>
  <si>
    <t>Compliance Analyst -Data Governance Analyst</t>
  </si>
  <si>
    <t>TEK Systems</t>
  </si>
  <si>
    <t>Woodside Temporaries, Inc.</t>
  </si>
  <si>
    <t>Sr. Analyst, Enterprise Data Quality</t>
  </si>
  <si>
    <t>Mokena, IL</t>
  </si>
  <si>
    <t>Atkore International Group</t>
  </si>
  <si>
    <t>['sas', 'sas', 'sql', 'python', 'tableau', 'power bi']</t>
  </si>
  <si>
    <t>Data Analyst - Digital Technology</t>
  </si>
  <si>
    <t>['sql', 'c', 'power bi', 'word', 'excel', 'powerpoint', 'sharepoint']</t>
  </si>
  <si>
    <t>Sr Data Analyst - Consumer Analytics</t>
  </si>
  <si>
    <t>Mexico City, Mexico</t>
  </si>
  <si>
    <t>['sql', 'python', 'r', 'bigquery', 'aws', 'tableau', 'looker', 'power bi']</t>
  </si>
  <si>
    <t>Saline, MI</t>
  </si>
  <si>
    <t>Prendio</t>
  </si>
  <si>
    <t>Artificial Intelligence Engineer, Trilogy (Remote) - $100,000/year USD</t>
  </si>
  <si>
    <t>talisman</t>
  </si>
  <si>
    <t>Reference Data Analyst Opening #478288</t>
  </si>
  <si>
    <t>Alooba Jobs Board</t>
  </si>
  <si>
    <t>Landis+Gyr</t>
  </si>
  <si>
    <t>['sql', 'windows', 'unix']</t>
  </si>
  <si>
    <t>Saskatchewan, Canada</t>
  </si>
  <si>
    <t>Manager, Data Engineer - AI and Automation</t>
  </si>
  <si>
    <t>Built In Boston</t>
  </si>
  <si>
    <t>['python', 'sql', 'java', 'scala', 'neo4j', 'elasticsearch', 'redshift', 'bigquery', 'snowflake', 'aws', 'azure', 'gcp', 'airflow', 'hadoop', 'spark', 'kafka', 'docker', 'kubernetes']</t>
  </si>
  <si>
    <t>['python', 'sql', 'scala', 'postgresql', 'mysql', 'redshift', 'bigquery', 'gcp', 'aws', 'databricks', 'snowflake', 'hadoop', 'spark', 'kafka', 'pyspark', 'docker', 'jenkins', 'terraform', 'jira']</t>
  </si>
  <si>
    <t>Hybrid Remote - Data Scientist</t>
  </si>
  <si>
    <t>['sql', 'python', 'snowflake', 'aws', 'tableau', 'excel', 'word']</t>
  </si>
  <si>
    <t>Solutions Engineer, EMEA (Post sales)</t>
  </si>
  <si>
    <t>RudderStack</t>
  </si>
  <si>
    <t>Sr Analyst, Product Performance Analytics - Full-time</t>
  </si>
  <si>
    <t>['sql', 'sas', 'sas', 'python', 'r', 'aws', 'hadoop', 'excel', 'power bi', 'powerpoint']</t>
  </si>
  <si>
    <t>Eswatini</t>
  </si>
  <si>
    <t>ICAP at Columbia University</t>
  </si>
  <si>
    <t>Logistics Data Analyst (EM6934) - Full-time</t>
  </si>
  <si>
    <t>Samsung SDS America</t>
  </si>
  <si>
    <t>['python', 'sql', 'excel', 'power bi', 'qlik', 'tableau']</t>
  </si>
  <si>
    <t>Bloomingdale, FL</t>
  </si>
  <si>
    <t>Data Science Business Analyst  (w2 and local only) - Now Hiring</t>
  </si>
  <si>
    <t>Lead Engineer, Data Engineering - Full-time</t>
  </si>
  <si>
    <t>Chipotle Mexican Grill</t>
  </si>
  <si>
    <t>BlueCargo</t>
  </si>
  <si>
    <t>['python', 'javascript', 'sql', 'postgresql', 'aws', 'gcp', 'azure', 'django', 'tableau', 'looker', 'power bi']</t>
  </si>
  <si>
    <t>Newry, ME</t>
  </si>
  <si>
    <t>Buena Ventura Lakes, FL</t>
  </si>
  <si>
    <t>['go', 'snowflake', 'aws', 'azure']</t>
  </si>
  <si>
    <t>Winter Springs, FL</t>
  </si>
  <si>
    <t>Meadow Woods, FL</t>
  </si>
  <si>
    <t>Data Scientist, Performance Analytics</t>
  </si>
  <si>
    <t>Eustis, FL</t>
  </si>
  <si>
    <t>Atascadero, CA</t>
  </si>
  <si>
    <t>Citrus Park, FL</t>
  </si>
  <si>
    <t>Business System Analyst (Life Insurance &amp; Annuities)</t>
  </si>
  <si>
    <t>Technical Lead Data Engineer</t>
  </si>
  <si>
    <t>JSR Tech Consulting</t>
  </si>
  <si>
    <t>['azure', 'aws', 'kafka', 'spark', 'hadoop', 'power bi', 'flow']</t>
  </si>
  <si>
    <t>Data Analyst - (Data Coordination/Management</t>
  </si>
  <si>
    <t>ADAPT Technology LLC.</t>
  </si>
  <si>
    <t>['windows', 'word', 'excel', 'powerpoint', 'sharepoint']</t>
  </si>
  <si>
    <t>Data Analyst- CAD</t>
  </si>
  <si>
    <t>MSR Technology Group DBA Infomatics</t>
  </si>
  <si>
    <t>Data Analytics &amp; Engineering - Data Analyst II</t>
  </si>
  <si>
    <t>['sql', 'python', 'aws', 'gcp', 'azure', 'spark', 'tableau', 'power bi']</t>
  </si>
  <si>
    <t>Data Analyst - 1403775</t>
  </si>
  <si>
    <t>Tata Technologies</t>
  </si>
  <si>
    <t>Senior Data Engineer (Google Cloud Platform)</t>
  </si>
  <si>
    <t>Roha Tech LLC</t>
  </si>
  <si>
    <t>['python', 'java', 'scala', 'sql', 'nosql', 'mongodb', 'mongodb', 'firestore', 'bigquery', 'spark', 'airflow', 'kafka', 'spring', 'phoenix', 'express', 'terraform', 'kubernetes']</t>
  </si>
  <si>
    <t>Sr. Manager for Data Engineering (Ent. Operations - Dig. Solutions) - Bengaluru</t>
  </si>
  <si>
    <t>Especialista Administrativo y Data Quality</t>
  </si>
  <si>
    <t>Avianca</t>
  </si>
  <si>
    <t>['power bi', 'tableau', 'looker']</t>
  </si>
  <si>
    <t>Summer Student (Junior Data Analyst)</t>
  </si>
  <si>
    <t>Government of Nova Scotia</t>
  </si>
  <si>
    <t>Senior Analyst, Data Science</t>
  </si>
  <si>
    <t>['python', 'word', 'outlook', 'powerpoint', 'excel', 'atlassian', 'git', 'bitbucket']</t>
  </si>
  <si>
    <t>Data/Business Analsyt</t>
  </si>
  <si>
    <t>['sql', 'excel', 'tableau', 'powerpoint', 'jira']</t>
  </si>
  <si>
    <t>Pearl Health</t>
  </si>
  <si>
    <t>['sql', 'python', 'snowflake', 'aws', 'pyspark', 'terraform']</t>
  </si>
  <si>
    <t>The Law Offices of Daniel Kim</t>
  </si>
  <si>
    <t>['python', 'r', 'snowflake', 'redshift', 'aws', 'pandas', 'numpy', 'scikit-learn', 'kafka', 'spark', 'hadoop', 'tensorflow', 'pytorch', 'power bi', 'looker', 'tableau']</t>
  </si>
  <si>
    <t>Campaign Analyst</t>
  </si>
  <si>
    <t>Senior Research Data Analyst - posting will close April 4th</t>
  </si>
  <si>
    <t>The Polis Center</t>
  </si>
  <si>
    <t>Artificial Intelligence Engineer, LearnwithAI (Remote) - $100,000/year USD</t>
  </si>
  <si>
    <t>Throtle, Inc.</t>
  </si>
  <si>
    <t>['sql', 'scala', 'java', 'python', 'shell', 'aws', 'spark', 'hadoop']</t>
  </si>
  <si>
    <t>SCT-Tech Enablement-Proactive-Data Quality-Senior-GDS02</t>
  </si>
  <si>
    <t>['sql', 'python', 'snowflake', 'azure', 'databricks']</t>
  </si>
  <si>
    <t>Medtrition</t>
  </si>
  <si>
    <t>Data Analyst Supporting the FBI Laboratory's Federal DNA Database Unit</t>
  </si>
  <si>
    <t>['sql', 'azure', 'databricks', 'terraform', 'kubernetes', 'github']</t>
  </si>
  <si>
    <t>['sas', 'sas', 'sql', 'c', 'power bi', 'excel', 'spss', 'tableau']</t>
  </si>
  <si>
    <t>['sql', 'nosql', 'c#', 'java', 'powershell', 'python', 'sql server', 'azure', 'react', 'blazor', 'power bi']</t>
  </si>
  <si>
    <t>EA Team Inc.</t>
  </si>
  <si>
    <t>['sql', 'python', 'r', 'azure', 'spark', 'airflow', 'git']</t>
  </si>
  <si>
    <t>['python', 'sql', 'redshift', 'aws', 'spark', 'airflow', 'unix', 'tableau', 'git', 'docker']</t>
  </si>
  <si>
    <t>Data Management Technician</t>
  </si>
  <si>
    <t>City of Birmingham</t>
  </si>
  <si>
    <t>['sql', 't-sql', 'crystal', 'oracle', 'flow']</t>
  </si>
  <si>
    <t>Senior Data Engineer - Cyber IAM</t>
  </si>
  <si>
    <t>['python', 'java', 'scala', 'nosql', 'sql', 'mongo', 'shell', 'cassandra', 'aws', 'databricks', 'redshift', 'azure', 'snowflake', 'spark', 'hadoop', 'kafka']</t>
  </si>
  <si>
    <t>Business Intelligence Engineer II</t>
  </si>
  <si>
    <t>['sql', 'python', 'aws', 'pandas', 'seaborn', 'matplotlib', 'tableau', 'docker', 'kubernetes', 'gitlab', 'jira', 'confluence']</t>
  </si>
  <si>
    <t>['sas', 'sas', 'snowflake', 'power bi', 'sap', 'alteryx', 'flow']</t>
  </si>
  <si>
    <t>Enterprise Data Analyst</t>
  </si>
  <si>
    <t>Edify Technologies, Inc.</t>
  </si>
  <si>
    <t>['sql', 'java', 'python', 'perl', 'powershell', 'bash', 'sql server', 'oracle', 'snowflake', 'azure', 'aws', 'windows', 'git', 'github', 'jira']</t>
  </si>
  <si>
    <t>Data Scientist - Clinical Analytics</t>
  </si>
  <si>
    <t>['sql', 'python', 'gcp', 'aws', 'azure', 'bigquery']</t>
  </si>
  <si>
    <t>Principal Data Analyst, Regulatory Engagements</t>
  </si>
  <si>
    <t>Canada (+6 others)</t>
  </si>
  <si>
    <t>['sql', 'python', 'r', 'c', 'tableau', 'looker']</t>
  </si>
  <si>
    <t>Senior Data Scientist - Specialty Operation Optimization</t>
  </si>
  <si>
    <t>['python', 'sql', 'go', 'gcp']</t>
  </si>
  <si>
    <t>Guatemala City, Guatemala</t>
  </si>
  <si>
    <t>['r', 'hadoop', 'unix']</t>
  </si>
  <si>
    <t>Assessment Data Analyst and Interventionist</t>
  </si>
  <si>
    <t>Fort Worth ISD</t>
  </si>
  <si>
    <t>Marketing Data Science Manager</t>
  </si>
  <si>
    <t>Empower Retirement</t>
  </si>
  <si>
    <t>Access Dubuque</t>
  </si>
  <si>
    <t>Principal BI &amp; Data Automation Engineer</t>
  </si>
  <si>
    <t>['sql', 'python', 'crystal', 'go', 'oracle', 'tableau', 'power bi', 'qlik', 'looker', 'git']</t>
  </si>
  <si>
    <t>Logistics Data Analyst (EM6934)</t>
  </si>
  <si>
    <t>Generis Tek, Inc.</t>
  </si>
  <si>
    <t>['vba', 'sql', 'excel', 'power bi']</t>
  </si>
  <si>
    <t>Sr Analyst, Digital Analytics - Full-time</t>
  </si>
  <si>
    <t>['sql', 'tableau', 'looker', 'qlik', 'cognos', 'power bi', 'flow']</t>
  </si>
  <si>
    <t>Acosta</t>
  </si>
  <si>
    <t>Senior Data Scientist – Home Health Analytics</t>
  </si>
  <si>
    <t>['sql', 'python', 'gcp', 'azure', 'aws', 'snowflake', 'databricks']</t>
  </si>
  <si>
    <t>Principal Engineer Data Engineering - US Remote - Full-time</t>
  </si>
  <si>
    <t>Inez, TX</t>
  </si>
  <si>
    <t>Waterworth</t>
  </si>
  <si>
    <t>['sql', 'python', 'azure', 'airflow']</t>
  </si>
  <si>
    <t>Peralta, NM</t>
  </si>
  <si>
    <t>Visium SA</t>
  </si>
  <si>
    <t>['python', 'databricks', 'snowflake', 'azure', 'aws', 'spark', 'tableau']</t>
  </si>
  <si>
    <t>Senior Data Engineer-Maps - Full-time</t>
  </si>
  <si>
    <t>['no-sql', 'python', 'scala', 'sql', 'shell', 'aws', 'snowflake', 'spark', 'hadoop', 'kubernetes']</t>
  </si>
  <si>
    <t>Sr Analyst, Product Performance Analytics</t>
  </si>
  <si>
    <t>Senior Data Scientist, PSS Supply Chain - Full-time</t>
  </si>
  <si>
    <t>SaluteMyJob</t>
  </si>
  <si>
    <t>Systems Engineer/Lab Automation Engineer</t>
  </si>
  <si>
    <t>Attovia Therapeutics</t>
  </si>
  <si>
    <t>Engineering Manager, Data and AI</t>
  </si>
  <si>
    <t>Mortenson</t>
  </si>
  <si>
    <t>Staff Software Engineer, Core Teams</t>
  </si>
  <si>
    <t>AI Engineers</t>
  </si>
  <si>
    <t>['python', 'aws', 'windows', 'git', 'github', 'docker', 'kubernetes', 'gitlab']</t>
  </si>
  <si>
    <t>Technical Customer Success Manager</t>
  </si>
  <si>
    <t>Dataloop AI</t>
  </si>
  <si>
    <t>Shoppa's Material Handling</t>
  </si>
  <si>
    <t>Ludlow Falls, OH</t>
  </si>
  <si>
    <t>Lealman, FL</t>
  </si>
  <si>
    <t>Mlops Engineering Lead - S&amp;P Global</t>
  </si>
  <si>
    <t>Velocity Global</t>
  </si>
  <si>
    <t>['sql', 'python', 'aws', 'snowflake', 'kafka', 'airflow', 'looker']</t>
  </si>
  <si>
    <t>UKG Business Data Analyst - Remote - Now Hiring</t>
  </si>
  <si>
    <t>Viva USA Inc.</t>
  </si>
  <si>
    <t>ETL Data Engineer / Irving TX / Onsite</t>
  </si>
  <si>
    <t>['sql', 'sas', 'sas', 'gcp', 'ssis']</t>
  </si>
  <si>
    <t>Staff Backend Engineer - Remote</t>
  </si>
  <si>
    <t>['typescript', 'mongodb', 'mongodb', 'elasticsearch', 'aws', 'node', 'node.js', 'docker', 'kubernetes', 'terraform']</t>
  </si>
  <si>
    <t>-Data Governance &amp; Data Quality Engineer-Minneapolis Onsite</t>
  </si>
  <si>
    <t>W3Global Inc.</t>
  </si>
  <si>
    <t>['sql', 'python', 'spark', 'github']</t>
  </si>
  <si>
    <t>Data Scientist, Robotic Controls</t>
  </si>
  <si>
    <t>SENSETICS INC</t>
  </si>
  <si>
    <t>['sql', 'mongodb', 'mongodb', 'snowflake', 'oracle', 'gdpr', 'excel']</t>
  </si>
  <si>
    <t>Software Asset Data Analyst</t>
  </si>
  <si>
    <t>Sr Azure Data Engineer (Only W2 &amp; in-person interview)</t>
  </si>
  <si>
    <t>Vanator</t>
  </si>
  <si>
    <t>['sql', 'python', 'azure', 'databricks', 'spark']</t>
  </si>
  <si>
    <t>Senior Data Engineer Hybrid at East Hartford, Connecticut</t>
  </si>
  <si>
    <t>Marvel Infotech</t>
  </si>
  <si>
    <t>['python', 'sql', 'azure', 'kubernetes']</t>
  </si>
  <si>
    <t>Data Analyst - Full Time for 9 Months in Nashville, TN</t>
  </si>
  <si>
    <t>Fwd: Data Architect/Principal Data Engineer IV</t>
  </si>
  <si>
    <t>['c', 'php', 'sql', 'java', 'oracle']</t>
  </si>
  <si>
    <t>Data Visualization Analyst (Tableau)</t>
  </si>
  <si>
    <t>Azure Data Engineer (Local Applicants ONLY)</t>
  </si>
  <si>
    <t>A.C.Coy Company</t>
  </si>
  <si>
    <t>Talent Analytics Assistant</t>
  </si>
  <si>
    <t>Comcast Corp</t>
  </si>
  <si>
    <t>['sql', 'python', 'splunk']</t>
  </si>
  <si>
    <t>Senior Machine Learning Engineer (Generative AI)</t>
  </si>
  <si>
    <t>Altea Healthcare</t>
  </si>
  <si>
    <t>['python', 'azure', 'tensorflow', 'pytorch', 'airflow', 'spark', 'kafka', 'gitlab']</t>
  </si>
  <si>
    <t>Senior Cloud Data Platform Engineer</t>
  </si>
  <si>
    <t>['python', 'sql', 'go', 'snowflake', 'azure', 'aws', 'gcp', 'spark', 'kafka', 'airflow', 'tableau', 'kubernetes']</t>
  </si>
  <si>
    <t>Noel, MO</t>
  </si>
  <si>
    <t>['sql', 'snowflake', 'tableau', 'excel', 'word']</t>
  </si>
  <si>
    <t>Coder</t>
  </si>
  <si>
    <t>Cape Coral, FL</t>
  </si>
  <si>
    <t>['java', 'python', 'javascript', 'typescript', 'c++', 'swift']</t>
  </si>
  <si>
    <t>Compliance Data Analyst (Entry Level)</t>
  </si>
  <si>
    <t>RentReporters.com</t>
  </si>
  <si>
    <t>Data Analysis Analyst</t>
  </si>
  <si>
    <t>['python', 'sql', 'r', 'tableau', 'excel', 'powerpoint']</t>
  </si>
  <si>
    <t>Caterpillar Careers - Caterpillar Inc</t>
  </si>
  <si>
    <t>Data Scientist, FIS University Program</t>
  </si>
  <si>
    <t>FIS, Inc.</t>
  </si>
  <si>
    <t>['sas', 'sas', 'python', 'r', 'scala', 'sql', 'java']</t>
  </si>
  <si>
    <t>PricewaterhouseCoopers</t>
  </si>
  <si>
    <t>Tustin, MI</t>
  </si>
  <si>
    <t>Built In LA</t>
  </si>
  <si>
    <t>CNA</t>
  </si>
  <si>
    <t>Senior Data Engineer - Spatial Data</t>
  </si>
  <si>
    <t>StreetLight</t>
  </si>
  <si>
    <t>['python', 'scala', 'java', 'rust', 'sql', 'postgresql']</t>
  </si>
  <si>
    <t>Data Scientist (Remote) at The Board Line Job, WFH Data Science Jobs in Ghana</t>
  </si>
  <si>
    <t>Amazon Jobs</t>
  </si>
  <si>
    <t>Global Supplier Management Innovation and Data Analyst</t>
  </si>
  <si>
    <t>Land van Cuijk, Netherlands</t>
  </si>
  <si>
    <t>['golang', 'java', 'python', 'postgresql', 'mysql', 'aws', 'oracle', 'snowflake', 'databricks', 'redshift', 'hadoop', 'spark', 'airflow', 'docker', 'kubernetes']</t>
  </si>
  <si>
    <t>Software Engineer for Training AI Data - Python, Hebrew</t>
  </si>
  <si>
    <t>['python', 'aws', 'scikit-learn', 'pandas', 'numpy', 'matplotlib']</t>
  </si>
  <si>
    <t>Senior Data Scientist, Pharmacometric Programming</t>
  </si>
  <si>
    <t>Monroe Township, NJ</t>
  </si>
  <si>
    <t>Principal Scientist, Data Science - Full-time</t>
  </si>
  <si>
    <t>Senior Data Engineer (Java) - Full-time</t>
  </si>
  <si>
    <t>Bismarck, ND</t>
  </si>
  <si>
    <t>Part-Time DevOps &amp; Incident Response Engineer - Remote - USA</t>
  </si>
  <si>
    <t>Parikh Financial</t>
  </si>
  <si>
    <t>['ruby', 'ruby', 'redis', 'postgresql', 'digitalocean', 'react', 'ruby on rails', 'linux', 'github', 'terraform', 'docker']</t>
  </si>
  <si>
    <t>Staff Data Scientist (Hybrid) – 4434</t>
  </si>
  <si>
    <t>HIRECLOUT</t>
  </si>
  <si>
    <t>Economic Marketing Analyst</t>
  </si>
  <si>
    <t>['python', 'r', 'sql', 'azure', 'databricks', 'power bi', 'tableau']</t>
  </si>
  <si>
    <t>AI Compiler Engineer</t>
  </si>
  <si>
    <t>EnCharge AI</t>
  </si>
  <si>
    <t>['c++', 'python', 'tensorflow', 'pytorch']</t>
  </si>
  <si>
    <t>Data Engineer - Data Team</t>
  </si>
  <si>
    <t>Rabbit Care</t>
  </si>
  <si>
    <t>['c', 'r', 'sql', 'python', 'postgresql', 'gcp', 'bigquery', 'airflow']</t>
  </si>
  <si>
    <t>Site Reliability Engineer - Data Infrastructure (Seattle)</t>
  </si>
  <si>
    <t>['c', 'c++', 'java', 'python', 'go', 'rust', 'redis', 'mysql', 'openstack', 'hadoop', 'spark', 'kubernetes', 'docker']</t>
  </si>
  <si>
    <t>Data Engineer with Snowflake, Python and Tableau</t>
  </si>
  <si>
    <t>['python', 'snowflake', 'pyspark', 'hadoop', 'tableau']</t>
  </si>
  <si>
    <t>MySQL DBA/ Architecture</t>
  </si>
  <si>
    <t>Convoso</t>
  </si>
  <si>
    <t>['shell', 'perl', 'ruby', 'ruby', 'python', 'mysql', 'redis', 'linux', 'ansible', 'chef', 'terraform']</t>
  </si>
  <si>
    <t>Manager Senior GCP Data Engineer Pune</t>
  </si>
  <si>
    <t>['python', 'sql', 'nosql', 'gcp', 'bigquery']</t>
  </si>
  <si>
    <t>Data Integrations Manager</t>
  </si>
  <si>
    <t>['sql', 'db2', 'sql server', 'oracle']</t>
  </si>
  <si>
    <t>Finance information analyst</t>
  </si>
  <si>
    <t>Board Certified Behavior Analyst | Relocation to North Carolina</t>
  </si>
  <si>
    <t>Dearborn Heights, MI</t>
  </si>
  <si>
    <t>Manager, Data Engineering - Hybrid</t>
  </si>
  <si>
    <t>['dart', 'sql', 'python', 'gcp', 'bigquery', 'airflow', 'splunk']</t>
  </si>
  <si>
    <t>Sr. ADC Engineer , ADC Analytics</t>
  </si>
  <si>
    <t>Senior Data Analyst (Hybrid-Puerto Rico) - Full-time</t>
  </si>
  <si>
    <t>['sap', 'jira']</t>
  </si>
  <si>
    <t>Data Analyst - Hybrid Opportunity in Fishers, IN</t>
  </si>
  <si>
    <t>Data Engineer – Credit Technology</t>
  </si>
  <si>
    <t>Alexander Chapman</t>
  </si>
  <si>
    <t>['python', 'sql', 'redis', 'snowflake', 'pandas', 'pyspark', 'kafka']</t>
  </si>
  <si>
    <t>Sr. Manager, Data Migration Business Analyst( endur)</t>
  </si>
  <si>
    <t>MNR Consulting Services</t>
  </si>
  <si>
    <t>Data Analyst 1 - 3477, 3498</t>
  </si>
  <si>
    <t>['sas', 'sas', 'sql', 'python', 'r', 'tableau', 'power bi']</t>
  </si>
  <si>
    <t>Technical Consultant - Data Engineer</t>
  </si>
  <si>
    <t>['sql', 'python', 'sql server', 'postgresql', 'oracle', 'gdpr', 'sap', 'word']</t>
  </si>
  <si>
    <t>Vaco by Highspring</t>
  </si>
  <si>
    <t>['python', 'sql', 'sql server', 'azure', 'databricks', 'oracle', 'tableau', 'power bi']</t>
  </si>
  <si>
    <t>System Engineer - Enterprise Data Engineer</t>
  </si>
  <si>
    <t>Data Co-Op</t>
  </si>
  <si>
    <t>Skyworks Solutions, Inc.</t>
  </si>
  <si>
    <t>['python', 'sql', 'nosql', 'postgresql', 'numpy', 'pandas', 'flow', 'docker', 'kubernetes']</t>
  </si>
  <si>
    <t>Michigan Center, MI</t>
  </si>
  <si>
    <t>PRO IT USA INC</t>
  </si>
  <si>
    <t>['sql', 'python', 'sql server', 'redshift', 'power bi']</t>
  </si>
  <si>
    <t>Lead Database Engineer</t>
  </si>
  <si>
    <t>['sql', 'nosql', 'postgresql', 'sql server', 'mysql', 'oracle', 'redhat']</t>
  </si>
  <si>
    <t>Data Engineer - 240882</t>
  </si>
  <si>
    <t>['sql', 'python', 't-sql', 'snowflake', 'pandas', 'numpy', 'alteryx', 'ssis']</t>
  </si>
  <si>
    <t>Engineers Apprentice</t>
  </si>
  <si>
    <t>['sql', 'python', 'aws', 'tensorflow', 'scikit-learn']</t>
  </si>
  <si>
    <t>Engineer-CW  Engineer-CW</t>
  </si>
  <si>
    <t>['java', 'scala', 'kotlin', 'aws', 'azure', 'gcp', 'kafka', 'spark', 'docker', 'kubernetes']</t>
  </si>
  <si>
    <t>AI Software Engineer</t>
  </si>
  <si>
    <t>PLACE</t>
  </si>
  <si>
    <t>['python', 'aws', 'gcp', 'docker', 'kubernetes']</t>
  </si>
  <si>
    <t>Sr Data QA Engineer (must be local to Ontario, CA)</t>
  </si>
  <si>
    <t>GavinHeath, LLC</t>
  </si>
  <si>
    <t>['python', 'sql', 'azure', 'databricks', 'pyspark', 'tableau', 'power bi']</t>
  </si>
  <si>
    <t>['java', 'python', 'sql', 'nosql', 'cassandra', 'dynamodb', 'azure', 'kafka', 'spark', 'docker', 'kubernetes']</t>
  </si>
  <si>
    <t>Senior Power BI Engineer (NO H1B)</t>
  </si>
  <si>
    <t>['sql', 'sql server', 'snowflake', 'power bi', 'dax']</t>
  </si>
  <si>
    <t>Data &amp; Privacy Analyst/Modeler</t>
  </si>
  <si>
    <t>['sql', 'nosql', 'java', 'python', 'r', 'sql server', 'oracle', 'tableau']</t>
  </si>
  <si>
    <t>Graduate Data Analyst - Now Hiring</t>
  </si>
  <si>
    <t>Online Remote Jobs</t>
  </si>
  <si>
    <t>Senior Data Engineer I</t>
  </si>
  <si>
    <t>C2FO</t>
  </si>
  <si>
    <t>['sql', 'python', 'java', 'scala', 'aws', 'redshift', 'spark', 'kafka', 'airflow', 'power bi', 'docker', 'kubernetes']</t>
  </si>
  <si>
    <t>Product Data Mgmt Specialist (Data Management - Engineering)</t>
  </si>
  <si>
    <t>Director- Oracle Database Engineer</t>
  </si>
  <si>
    <t>['oracle', 'terraform', 'ansible', 'gitlab']</t>
  </si>
  <si>
    <t>Learning Strategy Systems Analytics Analyst II</t>
  </si>
  <si>
    <t>['sharepoint', 'excel', 'power bi', 'powerpoint']</t>
  </si>
  <si>
    <t>e-Data Analyst</t>
  </si>
  <si>
    <t>Holland &amp; Knight LLP</t>
  </si>
  <si>
    <t>Farmers &amp; Merchants Bank of Long Beach</t>
  </si>
  <si>
    <t>Mid Data Analyst</t>
  </si>
  <si>
    <t>['sql', 'python', 'r', 'pandas', 'plotly', 'power bi', 'powerpoint']</t>
  </si>
  <si>
    <t>Data Scientist, Strategy Analytics</t>
  </si>
  <si>
    <t>['sql', 'redshift', 'bigquery', 'hadoop']</t>
  </si>
  <si>
    <t>['sql', 'nosql', 'python', 'azure', 'bigquery']</t>
  </si>
  <si>
    <t>AI/ML Applied Data Scientist - Generative AI</t>
  </si>
  <si>
    <t>['pytorch', 'tensorflow', 'sap']</t>
  </si>
  <si>
    <t>Sr. Data Scientist, Service</t>
  </si>
  <si>
    <t>Rivian Careers</t>
  </si>
  <si>
    <t>['python', 'r', 'matlab', 'sql', 'aws']</t>
  </si>
  <si>
    <t>Principal Data Scientist - Healthcare Systems</t>
  </si>
  <si>
    <t>Bellaire, TX</t>
  </si>
  <si>
    <t>Harris Health System</t>
  </si>
  <si>
    <t>Angeles, Pampanga, Philippines</t>
  </si>
  <si>
    <t>BMG Outsourcing</t>
  </si>
  <si>
    <t>Data Scientist – Research &amp; Quantitative Analysis</t>
  </si>
  <si>
    <t>The World Bank</t>
  </si>
  <si>
    <t>['go', 'python', 'r', 'java', 'databricks', 'snowflake', 'aws', 'azure', 'gcp', 'tensorflow', 'splunk', 'docker', 'kubernetes']</t>
  </si>
  <si>
    <t>swatX Solutions</t>
  </si>
  <si>
    <t>Material Data Analyst* - Full-time</t>
  </si>
  <si>
    <t>Fluor</t>
  </si>
  <si>
    <t>Master Data Analyst CO-OP (Summer 2025) - Full-time</t>
  </si>
  <si>
    <t>Hamilton, OH</t>
  </si>
  <si>
    <t>Poinciana, Florida</t>
  </si>
  <si>
    <t>Data Engineer (Snowflake, Python, Airflow DBT and Dataiku)</t>
  </si>
  <si>
    <t>Associate, Data Science- Credit and Lending Modeling</t>
  </si>
  <si>
    <t>['python', 'r', 'aws', 'gcp', 'github']</t>
  </si>
  <si>
    <t>Big Data Lead</t>
  </si>
  <si>
    <t>['sql', 'databricks', 'azure', 'aws', 'kafka', 'spark', 'airflow', 'kubernetes']</t>
  </si>
  <si>
    <t>Silver Search, Inc</t>
  </si>
  <si>
    <t>Tekfortune</t>
  </si>
  <si>
    <t>['shell', 'sql', 'python', 'javascript', 'vue.js']</t>
  </si>
  <si>
    <t>Analsyt</t>
  </si>
  <si>
    <t>Data Analyst, Global Tax Services</t>
  </si>
  <si>
    <t>['vba', 'sql', 'excel', 'tableau', 'alteryx']</t>
  </si>
  <si>
    <t>ServiceNow Data Analyst</t>
  </si>
  <si>
    <t>Davidson, NC</t>
  </si>
  <si>
    <t>Northport, AL</t>
  </si>
  <si>
    <t>Athens, AL</t>
  </si>
  <si>
    <t>Data Analyst and Machine Learning Specialist</t>
  </si>
  <si>
    <t>University of Maryland Baltimore County</t>
  </si>
  <si>
    <t>Data Engineer, Amazon Shipping</t>
  </si>
  <si>
    <t>['nosql', 'sql', 'scala', 'python', 'redshift', 'oracle', 'hadoop', 'spark', 'ssis']</t>
  </si>
  <si>
    <t>Smart Sheet Data Analyst- Part Time</t>
  </si>
  <si>
    <t>Marketing Data Analyst Co-Op- Winter/ Spring - Full-time</t>
  </si>
  <si>
    <t>['python', 'c', 'c++', 'spring', 'excel']</t>
  </si>
  <si>
    <t>ETL Developer (SSIS, Databricks &amp; PySpark)</t>
  </si>
  <si>
    <t>MDA Edge</t>
  </si>
  <si>
    <t>['databricks', 'ssis']</t>
  </si>
  <si>
    <t>Matter Information Analyst</t>
  </si>
  <si>
    <t>['c', 'phoenix', 'excel']</t>
  </si>
  <si>
    <t>Principal Cloud Database Engineer - Remote</t>
  </si>
  <si>
    <t>['sql', 'python', 'bash', 'powershell', 'nosql', 'sql server', 'postgresql', 'dynamodb', 'neo4j', 'aws', 'azure', 'gcp', 'oracle', 'redshift', 'windows', 'ansible', 'terraform']</t>
  </si>
  <si>
    <t>Woodstock, GA</t>
  </si>
  <si>
    <t>TELESOLV CONSULTING INC</t>
  </si>
  <si>
    <t>Data Scientist, 1+ Years of Experience</t>
  </si>
  <si>
    <t>['python', 'c++', 'java', 'r', 'julia', 'matlab', 'tensorflow', 'unity', 'unreal']</t>
  </si>
  <si>
    <t>Senior Data Engineer, Infrastructure Services - Full-time</t>
  </si>
  <si>
    <t>['sql', 'python', 'javascript', 'snowflake', 'redshift', 'aws', 'react', 'angular', 'vue', 'tableau']</t>
  </si>
  <si>
    <t>Azure Data Engineer (Ab Initio)</t>
  </si>
  <si>
    <t>Intellinexus</t>
  </si>
  <si>
    <t>VP, Engineering, Data &amp; AI</t>
  </si>
  <si>
    <t>Built In Colorado</t>
  </si>
  <si>
    <t>CAC Operations Analyst- Analytics</t>
  </si>
  <si>
    <t>LG electronics</t>
  </si>
  <si>
    <t>Machine Learning Engineer / Data Scientist AI/ML</t>
  </si>
  <si>
    <t>['go', 'python', 'r', 'java', 'databricks', 'snowflake', 'aws', 'azure', 'tensorflow', 'splunk', 'docker', 'kubernetes']</t>
  </si>
  <si>
    <t>Principal Software Engineer - Cloud, Analytics</t>
  </si>
  <si>
    <t>['java', 'scala', 'python', 'go', 'oracle', 'spark', 'hadoop']</t>
  </si>
  <si>
    <t>['python', 'sql', 'scala', 'java', 'nosql', 'mongodb', 'mongodb', 'shell', 'cassandra', 'mysql', 'aws', 'azure', 'databricks', 'redshift', 'snowflake', 'spark', 'hadoop', 'kafka', 'unix', 'linux']</t>
  </si>
  <si>
    <t>Senior Data Scientist II, Search</t>
  </si>
  <si>
    <t>['python', 'scala', 'java', 'pytorch']</t>
  </si>
  <si>
    <t>['sql', 'sql server', 'postgresql', 'azure', 'hadoop', 'power bi', 'qlik']</t>
  </si>
  <si>
    <t>Four Corners, FL</t>
  </si>
  <si>
    <t>Provider Relations Data Analyst</t>
  </si>
  <si>
    <t>Data Scientist II, eCommerce Analytics</t>
  </si>
  <si>
    <t>['sql', 'python', 'r', 'aws', 'azure', 'snowflake']</t>
  </si>
  <si>
    <t>Controls System Development Engineer, Data Center Controls SysDev Engineering - Electrical</t>
  </si>
  <si>
    <t>['c++', 'c#', 'java', 'python', 'golang', 'powershell', 'ruby', 'ruby', 'aws']</t>
  </si>
  <si>
    <t>Machine Learning Engineer – (Revenue Management &amp; Price Optimization) (m/f/d)</t>
  </si>
  <si>
    <t>['python', 'aws', 'tensorflow', 'pytorch', 'scikit-learn', 'airflow', 'spark']</t>
  </si>
  <si>
    <t>Global Supplier Management Innovation and Data Analyst - Full-time</t>
  </si>
  <si>
    <t>['sql', 'python', 'tableau', 'excel', 'sap', 'powerpoint', 'flow']</t>
  </si>
  <si>
    <t>Lead Data Analyst (Medicare Stars) - Full-time</t>
  </si>
  <si>
    <t>Data Scientist**</t>
  </si>
  <si>
    <t>['python', 'java', 'r', 'scikit-learn']</t>
  </si>
  <si>
    <t>Manager, Analytics Engineering</t>
  </si>
  <si>
    <t>['go', 'postgresql', 'mysql', 'snowflake', 'redshift', 'airflow']</t>
  </si>
  <si>
    <t>Data Analyst / Modeler - Westlake, TX</t>
  </si>
  <si>
    <t>['sql', 'mongodb', 'mongodb', 'oracle', 'snowflake', 'kafka']</t>
  </si>
  <si>
    <t>BGR</t>
  </si>
  <si>
    <t>['sql', 'python', 'r', 'azure', 'power bi', 'excel', 'visio']</t>
  </si>
  <si>
    <t>Montebello, CA</t>
  </si>
  <si>
    <t>NewGen Administrative Services</t>
  </si>
  <si>
    <t>Snowflake Data engineer with airflow</t>
  </si>
  <si>
    <t>['python', 'sql', 'snowflake', 'airflow', 'pyspark']</t>
  </si>
  <si>
    <t>Research Assistant I (holding functional title of Data Analyst)</t>
  </si>
  <si>
    <t>Data Scientist - Digital Transformation Team (Corporate Banking)</t>
  </si>
  <si>
    <t>Bank of China (Hong Kong)</t>
  </si>
  <si>
    <t>['python', 'sql', 'pandas', 'numpy', 'tensorflow', 'scikit-learn']</t>
  </si>
  <si>
    <t>Data Platform Engineering Manager</t>
  </si>
  <si>
    <t>Tangier-Tétouan-Al Hoceima, Morocco (+164 others)</t>
  </si>
  <si>
    <t>Senior Data Scientist - Consumer</t>
  </si>
  <si>
    <t>Silver.dev</t>
  </si>
  <si>
    <t>['go', 'sql', 'r', 'python']</t>
  </si>
  <si>
    <t>Applied Sr Data Scientist - Fintech Foundation</t>
  </si>
  <si>
    <t>LikeRemote</t>
  </si>
  <si>
    <t>Hopper</t>
  </si>
  <si>
    <t>Gormat</t>
  </si>
  <si>
    <t>Senior Data Engineer (Snowflake/Python) (NO H1B)</t>
  </si>
  <si>
    <t>['python', 'sql', 'snowflake', 'azure', 'pyspark']</t>
  </si>
  <si>
    <t>Sr Data Analyst (Pharmacy Claims)</t>
  </si>
  <si>
    <t>['sql', 'python', 'vba', 'r', 'sas', 'sas', 'pyspark', 'excel', 'power bi', 'tableau', 'ms access']</t>
  </si>
  <si>
    <t>Expert Healthcare Data Analyst - Risk Adjustment- REMOTE</t>
  </si>
  <si>
    <t>Veradigm</t>
  </si>
  <si>
    <t>Data Analyst Internship Summer Program | Remote Opportunities</t>
  </si>
  <si>
    <t>New York, NY (+20 others)</t>
  </si>
  <si>
    <t>['sql', 'go', 'python', 'excel', 'spreadsheet', 'tableau', 'power bi', 'github', 'zoom', 'slack']</t>
  </si>
  <si>
    <t>Lakeside, FL</t>
  </si>
  <si>
    <t>Senior Data Scientist, Pharmacometric Programming - Now Hiring</t>
  </si>
  <si>
    <t>IT Data Analyst - Supply Chain - Now Hiring</t>
  </si>
  <si>
    <t>Efficus, Inc.</t>
  </si>
  <si>
    <t>Ferry Pass, FL</t>
  </si>
  <si>
    <t>East Point, GA</t>
  </si>
  <si>
    <t>La Verne, CA</t>
  </si>
  <si>
    <t>['sql', 'python', 'r', 'javascript', 'mysql', 'postgresql', 'oracle', 'snowflake', 'jupyter', 'tableau', 'excel', 'sap', 'github', 'git', 'jenkins', 'bitbucket', 'atlassian', 'confluence', 'jira']</t>
  </si>
  <si>
    <t>Smart Sheet Data Analyst</t>
  </si>
  <si>
    <t>Business and Data Analyst (looking for soon-to-be college grads)</t>
  </si>
  <si>
    <t>['sas', 'sas', 'power bi', 'unity']</t>
  </si>
  <si>
    <t>Data / SAS Analyst</t>
  </si>
  <si>
    <t>Legal Privacy Analyst</t>
  </si>
  <si>
    <t>Data and Analytics Platform Engineer</t>
  </si>
  <si>
    <t>Optomi Professional Services</t>
  </si>
  <si>
    <t>Principal Machine Learning Engineer, Advanced Analytics</t>
  </si>
  <si>
    <t>['python', 'sql', 'dynamodb', 'databricks', 'aws', 'spark', 'pyspark', 'airflow', 'unity', 'terraform', 'jira', 'confluence']</t>
  </si>
  <si>
    <t>Dedicated Tech Services, Inc. (DTS)</t>
  </si>
  <si>
    <t>['sql', 'python', 'databricks', 'jupyter', 'flow']</t>
  </si>
  <si>
    <t>Data Engineer (L5) - Ads (Audience Insights / Measurement Metrics)</t>
  </si>
  <si>
    <t>Media Bistro</t>
  </si>
  <si>
    <t>['python', 'scala', 'java', 'sql', 'spark', 'gdpr', 'hadoop']</t>
  </si>
  <si>
    <t>Mendota Heights, MN</t>
  </si>
  <si>
    <t>2025-7549 Data Engineer Mid</t>
  </si>
  <si>
    <t>Research Machine Learning Engineer</t>
  </si>
  <si>
    <t>Data Analyst I-II</t>
  </si>
  <si>
    <t>APO Management LLC</t>
  </si>
  <si>
    <t>['sql', 'r', 'python', 'sas', 'sas', 'excel', 'power bi', 'datarobot', 'word', 'powerpoint']</t>
  </si>
  <si>
    <t>Overture Partners</t>
  </si>
  <si>
    <t>['sql', 'db2', 'snowflake', 'aws', 'oracle']</t>
  </si>
  <si>
    <t>Watchlist Analyst</t>
  </si>
  <si>
    <t>Quality and Compliance Data Analyst</t>
  </si>
  <si>
    <t>Integra Healthcare Equipment</t>
  </si>
  <si>
    <t>Old Lyme, CT</t>
  </si>
  <si>
    <t>Smithbucklin</t>
  </si>
  <si>
    <t>IT Senior Data Engineer (Hybrid)</t>
  </si>
  <si>
    <t>Eversource Energy Service Company</t>
  </si>
  <si>
    <t>KDB Data Engineer (NO OPT)</t>
  </si>
  <si>
    <t>['java', 'c#', 'python', 'snowflake', 'kafka']</t>
  </si>
  <si>
    <t>Margaretville, NY</t>
  </si>
  <si>
    <t>CONSULTREE CONSULTING SERVICES LLC</t>
  </si>
  <si>
    <t>['python', 'sql', 'aws', 'azure', 'gcp', 'pandas', 'numpy', 'scikit-learn', 'tensorflow', 'pytorch', 'spark', 'hadoop']</t>
  </si>
  <si>
    <t>Senior Business Analyst - Senior Data Engineer Lead</t>
  </si>
  <si>
    <t>['python', 'sql', 'azure', 'redshift', 'snowflake', 'databricks', 'pyspark']</t>
  </si>
  <si>
    <t>Sr. Data Engineer Databricks, Python, AWS, SQL</t>
  </si>
  <si>
    <t>['python', 'sql', 'nosql', 'mongodb', 'mongodb', 'dynamodb', 'redis', 'databricks', 'aws', 'snowflake', 'azure', 'spark', 'airflow', 'alteryx', 'unity', 'git', 'jenkins', 'gitlab', 'jira', 'confluence']</t>
  </si>
  <si>
    <t>(Locals to OREGON) - Sr. Data Engineer Databricks, Python, AWS, SQL</t>
  </si>
  <si>
    <t>ICM Controls</t>
  </si>
  <si>
    <t>Hadoop Administrator</t>
  </si>
  <si>
    <t>['hadoop', 'spark', 'kafka', 'yarn']</t>
  </si>
  <si>
    <t>Customer Master Data Senior Analyst</t>
  </si>
  <si>
    <t>BI Data Engineer (Databricks)</t>
  </si>
  <si>
    <t>Ping Identity</t>
  </si>
  <si>
    <t>['go', 'sql', 'python', 'aws', 'databricks', 'spark', 'pyspark']</t>
  </si>
  <si>
    <t>Azure Data Engineer with .Net</t>
  </si>
  <si>
    <t>PRO IT Inc.</t>
  </si>
  <si>
    <t>['sql', 'python', 'c#', 'azure', 'unity']</t>
  </si>
  <si>
    <t>Senior Data Analyst with Front Office experience - Boston or Remote - Now Hiring</t>
  </si>
  <si>
    <t>Yoh Services LLC</t>
  </si>
  <si>
    <t>Nevada Behavioral Health</t>
  </si>
  <si>
    <t>Via Care</t>
  </si>
  <si>
    <t>['sql', 'python', 'shell', 'r', 'tableau']</t>
  </si>
  <si>
    <t>Data Scientist (Big Data) Specialist(Need Locals to Austin, TX)</t>
  </si>
  <si>
    <t>['python', 'sql', 'databricks', 'azure', 'webex']</t>
  </si>
  <si>
    <t>Data Scientist (Big Data Engineer</t>
  </si>
  <si>
    <t>Softworld, Inc.</t>
  </si>
  <si>
    <t>Data Engineer - Jumia (Full Time)</t>
  </si>
  <si>
    <t>Jumia</t>
  </si>
  <si>
    <t>['python', 'sql', 'aws', 'snowflake', 'pyspark', 'airflow', 'gitlab', 'github', 'terraform']</t>
  </si>
  <si>
    <t>Data Engineering Intern</t>
  </si>
  <si>
    <t>Cosm</t>
  </si>
  <si>
    <t>MidWestern IT</t>
  </si>
  <si>
    <t>Associate Director, Machine Learning</t>
  </si>
  <si>
    <t>['python', 'r', 'aws', 'databricks', 'pandas', 'numpy', 'matplotlib', 'tensorflow', 'pytorch', 'linux', 'git']</t>
  </si>
  <si>
    <t>['t-sql', 'sql', 'nosql', 'c#', 'java', 'python', 'scala', 'sql server', 'azure', 'oracle', 'kafka', 'spark', 'ssis', 'power bi', 'github']</t>
  </si>
  <si>
    <t>Satori Analytics</t>
  </si>
  <si>
    <t>['sql', 'oracle', 'aws', 'databricks', 'sap']</t>
  </si>
  <si>
    <t>Advanced Analytics Analyst</t>
  </si>
  <si>
    <t>Hunters Creek, FL</t>
  </si>
  <si>
    <t>Senior Software Engineer – Recruiting World Wide</t>
  </si>
  <si>
    <t>Jobspaddy</t>
  </si>
  <si>
    <t>['python', 'typescript', 'aws', 'pandas', 'matplotlib', 'react', 'github']</t>
  </si>
  <si>
    <t>Bessemer, AL</t>
  </si>
  <si>
    <t>Guess</t>
  </si>
  <si>
    <t>Senior Data Engineer - ETL and Cloud Migration Specialist</t>
  </si>
  <si>
    <t>AB Consultants, Inc.</t>
  </si>
  <si>
    <t>Senior Engineer/Senior Azure Data Engineer Azure Synapse, Databricks &amp; Power BI</t>
  </si>
  <si>
    <t>Macpower Digital Assets Edge Private Limited</t>
  </si>
  <si>
    <t>['sql', 'nosql', 'sql server', 'azure', 'databricks', 'spark', 'power bi']</t>
  </si>
  <si>
    <t>Lawrence, KS</t>
  </si>
  <si>
    <t>eShocan LLC</t>
  </si>
  <si>
    <t>['windows', 'sharepoint', 'word', 'excel', 'powerpoint']</t>
  </si>
  <si>
    <t>Data Scientist / AI - Data Governance</t>
  </si>
  <si>
    <t>['python', 'r', 'sql', 'nosql', 'aws', 'azure', 'scikit-learn', 'tensorflow', 'pytorch', 'matplotlib', 'seaborn', 'hadoop', 'spark', 'tableau', 'power bi']</t>
  </si>
  <si>
    <t>Senior Data Specialist</t>
  </si>
  <si>
    <t>Cyber - SDC - Data Engineering/SIEM Lead Engineer - Manager - Location OPEN</t>
  </si>
  <si>
    <t>['tableau', 'cognos', 'word', 'excel', 'powerpoint', 'visio']</t>
  </si>
  <si>
    <t>Data QE Engineer / Data Analyst - (Full time)</t>
  </si>
  <si>
    <t>ExemplarITS</t>
  </si>
  <si>
    <t>ONE Solutions</t>
  </si>
  <si>
    <t>['sql', 'c#', 'azure', 'snowflake', 'excel']</t>
  </si>
  <si>
    <t>Acquisition Data Engineer</t>
  </si>
  <si>
    <t>['python', 'java', 'tableau', 'jira', 'confluence']</t>
  </si>
  <si>
    <t>AI Systems Engineer</t>
  </si>
  <si>
    <t>Lab Engineer/ Data Center - Server</t>
  </si>
  <si>
    <t>Billerica, MA</t>
  </si>
  <si>
    <t>Palantir Data Engineer/Architect</t>
  </si>
  <si>
    <t>Lead Data Engineer - AWS/Full Stack</t>
  </si>
  <si>
    <t>['sql', 'python', 'shell', 'aws', 'oracle', 'snowflake', 'react', 'pyspark', 'angular', 'splunk', 'github', 'jenkins', 'docker']</t>
  </si>
  <si>
    <t>EY-GDS Consulting-AI And DATA-GCP Data Engineer-Senior</t>
  </si>
  <si>
    <t>['python', 'sql', 'gcp', 'bigquery', 'pyspark']</t>
  </si>
  <si>
    <t>DE-AWS-loud Native AI Engineer-VG-F02</t>
  </si>
  <si>
    <t>['python', 'typescript', 'javascript', 'dynamodb', 'elasticsearch', 'aws', 'redshift', 'angular', 'flask', 'fastapi', 'kubernetes', 'flow', 'docker', 'git']</t>
  </si>
  <si>
    <t>Senior Data Quality and Automation Engineer</t>
  </si>
  <si>
    <t>['sql', 'python', 'nosql', 'snowflake', 'databricks', 'kafka', 'spark', 'gdpr', 'power bi', 'microstrategy']</t>
  </si>
  <si>
    <t>['sas', 'sas', 'sql', 'excel', 'tableau', 'alteryx', 'word']</t>
  </si>
  <si>
    <t>Verikai Inc.</t>
  </si>
  <si>
    <t>Kingston, NJ</t>
  </si>
  <si>
    <t>Strategic Employment</t>
  </si>
  <si>
    <t>Lead Data Scientist - RWE (Real World Evidence) - Full-time</t>
  </si>
  <si>
    <t>['sql', 'python', 'java', 'scala', 'go', 'azure', 'aws', 'dax']</t>
  </si>
  <si>
    <t>Athomtech, Inc</t>
  </si>
  <si>
    <t>Winter Park, FL</t>
  </si>
  <si>
    <t>['java', 'sql', 'mongo', 'python', 'postgresql', 'dynamodb', 'aws', 'aurora', 'redshift', 'spring', 'kafka', 'airflow', 'github', 'kubernetes']</t>
  </si>
  <si>
    <t>Data Analyst - Production Support - P&amp;C (Property and casualty insurance) Domain experience Mandatory</t>
  </si>
  <si>
    <t>Senior IT Data Analyst - Data Modeler</t>
  </si>
  <si>
    <t>['sql', 'python', 'snowflake', 'power bi', 'jira']</t>
  </si>
  <si>
    <t>swipejobs</t>
  </si>
  <si>
    <t>Manager Customer Insights &amp; Data Analytics- REMOTE</t>
  </si>
  <si>
    <t>AAA Texas LLC</t>
  </si>
  <si>
    <t>Backend + Data Engineer to Power Dual-Use AI Platform for DoD and Industry</t>
  </si>
  <si>
    <t>['python', 'pytorch', 'fastapi', 'django', 'node.js', 'docker']</t>
  </si>
  <si>
    <t>['sql', 'spreadsheet', 'tableau']</t>
  </si>
  <si>
    <t>Rancho Santa Fe, CA</t>
  </si>
  <si>
    <t>North County Dispatch JPA</t>
  </si>
  <si>
    <t>Sr CDP Data Engineer</t>
  </si>
  <si>
    <t>['java', 'python', 'sql', 'nosql', 'go', 'snowflake', 'oracle', 'aws', 'gcp', 'gdpr', 'tableau', 'ansible', 'kubernetes', 'jenkins']</t>
  </si>
  <si>
    <t>Senior Data Engineer (Hybrid - AdTech | $150K-$210K + Bonus)</t>
  </si>
  <si>
    <t>['python', 'sql', 'snowflake', 'bigquery', 'redshift', 'aws', 'gcp', 'word', 'kubernetes']</t>
  </si>
  <si>
    <t>Data Scientist, 3+ Years of Experience</t>
  </si>
  <si>
    <t>Fairfield, NJ</t>
  </si>
  <si>
    <t>Data Scientist - Data Visualization Specialist</t>
  </si>
  <si>
    <t>['sql', 'tableau', 'power bi', 'alteryx', 'word', 'excel', 'sharepoint']</t>
  </si>
  <si>
    <t>Buchtel, OH</t>
  </si>
  <si>
    <t>Data Science Analyst, Complexity Analytics - Full-time</t>
  </si>
  <si>
    <t>Lead Data Scientist , Clinical AI ( NLP , LLM , GenAI , GCP ) - Remote - Full-time</t>
  </si>
  <si>
    <t>['sql', 'nosql', 'python', 'scala', 'aws', 'databricks', 'snowflake', 'pyspark', 'kafka', 'airflow', 'hadoop', 'spark', 'github']</t>
  </si>
  <si>
    <t>Manager-Data Modeler (Pune, India)</t>
  </si>
  <si>
    <t>Abacus Insights</t>
  </si>
  <si>
    <t>Lomita, CA</t>
  </si>
  <si>
    <t>Senior Configuration Data Analyst - Healthcare Claims and Benefits</t>
  </si>
  <si>
    <t>Manager Data Science</t>
  </si>
  <si>
    <t>['python', 'tensorflow', 'pytorch', 'react', 'next.js']</t>
  </si>
  <si>
    <t>Senior Data Engineer (Only local to FL)</t>
  </si>
  <si>
    <t>Infoorigin Inc</t>
  </si>
  <si>
    <t>['azure', 'aws', 'kafka', 'spark', 'hadoop']</t>
  </si>
  <si>
    <t>Freelance Bilingual Data Analyst (English &amp; Japanese)</t>
  </si>
  <si>
    <t>Data Analyst, Business Development</t>
  </si>
  <si>
    <t>['sql', 'sql server', 'mysql', 'oracle']</t>
  </si>
  <si>
    <t>Index Engines</t>
  </si>
  <si>
    <t>['python', 'pandas', 'scikit-learn', 'linux']</t>
  </si>
  <si>
    <t>Principal Data Engineer, MS&amp;T Digital Strategy and Process Optimization</t>
  </si>
  <si>
    <t>['python', 'sql', 'aws', 'redshift', 'aurora', 'spark', 'airflow', 'pandas', 'tableau', 'excel', 'docker', 'kubernetes', 'jira', 'confluence']</t>
  </si>
  <si>
    <t>AI Data Engineering Lead</t>
  </si>
  <si>
    <t>Moonvalley</t>
  </si>
  <si>
    <t>['python', 'spark', 'airflow', 'kubernetes', 'terraform']</t>
  </si>
  <si>
    <t>Data Scientist, Research, YouTube ROI and Nitrate</t>
  </si>
  <si>
    <t>YouTube</t>
  </si>
  <si>
    <t>Precision Castparts</t>
  </si>
  <si>
    <t>['shell', 'sql', 'go', 'mysql', 'redshift', 'snowflake', 'oracle', 'aws', 'hadoop', 'spark', 'kafka', 'bitbucket']</t>
  </si>
  <si>
    <t>Lead ETL Data Pipeline Engineer</t>
  </si>
  <si>
    <t>Cash Application Analyst</t>
  </si>
  <si>
    <t>Sr. Data Engineer (Databricks Expert)</t>
  </si>
  <si>
    <t>['python', 'databricks', 'aws', 'redshift', 'sap']</t>
  </si>
  <si>
    <t>['python', 'sql', 'nosql', 'postgresql', 'mysql', 'sql server', 'aws', 'redshift', 'pyspark', 'airflow']</t>
  </si>
  <si>
    <t>Curaleaf</t>
  </si>
  <si>
    <t>['sql', 'python', 'r', 'snowflake', 'git']</t>
  </si>
  <si>
    <t>Data &amp; Analytics Analyst</t>
  </si>
  <si>
    <t>Lincoln International</t>
  </si>
  <si>
    <t>JMS Technical Solutions</t>
  </si>
  <si>
    <t>['python', 'aws', 'gcp', 'airflow', 'terraform']</t>
  </si>
  <si>
    <t>['oracle', 'kafka', 'github']</t>
  </si>
  <si>
    <t>Lead Data Engineer – R01548769</t>
  </si>
  <si>
    <t>['t-sql', 'python', 'sql', 'snowflake', 'azure', 'aws', 'kafka']</t>
  </si>
  <si>
    <t>['sql', 'python', 'nosql', 'aws', 'hadoop', 'spark', 'excel']</t>
  </si>
  <si>
    <t>Marketing Data Analyst Co-Op- Summer/ Fall</t>
  </si>
  <si>
    <t>Senior Consultant, Data Analyst</t>
  </si>
  <si>
    <t>['sql', 'python', 'nosql', 'microstrategy']</t>
  </si>
  <si>
    <t>Business Intelligence Engineer, FBA Product Analytics</t>
  </si>
  <si>
    <t>Amazon.com LLC</t>
  </si>
  <si>
    <t>['sql', 'python', 'aws', 'spark', 'docker', 'kubernetes']</t>
  </si>
  <si>
    <t>Data Engineer OBIEE, OAS, Power BI</t>
  </si>
  <si>
    <t>['oracle', 'snowflake', 'aws', 'power bi', 'jenkins', 'github']</t>
  </si>
  <si>
    <t>Data Engineer - Ride and Fleet Software</t>
  </si>
  <si>
    <t>['databricks', 'aws', 'looker']</t>
  </si>
  <si>
    <t>Senior Data Engineer (Data Management)</t>
  </si>
  <si>
    <t>ITR Group</t>
  </si>
  <si>
    <t>['java', 'python', 'sql', 'r', 'sas', 'sas', 'snowflake', 'aws', 'azure', 'kafka', 'airflow', 'spark']</t>
  </si>
  <si>
    <t>Sr Data Ops Engineer (FinOps)</t>
  </si>
  <si>
    <t>Datasage Technologies</t>
  </si>
  <si>
    <t>['python', 'powershell', 'aws', 'azure']</t>
  </si>
  <si>
    <t>['python', 'sql', 'aws', 'pyspark', 'airflow', 'alteryx', 'tableau', 'flow']</t>
  </si>
  <si>
    <t>Great American Insurance Group</t>
  </si>
  <si>
    <t>Data Scientist – Logistics Specialist (Navy)</t>
  </si>
  <si>
    <t>Swain Online Inc</t>
  </si>
  <si>
    <t>Imperial Beach, CA</t>
  </si>
  <si>
    <t>['power bi', 'sharepoint', 'smartsheet']</t>
  </si>
  <si>
    <t>State Child Fatality Data Analyst (Government Analyst II)</t>
  </si>
  <si>
    <t>BYP Network</t>
  </si>
  <si>
    <t>Senior Data Scientist - Pricing Analytics</t>
  </si>
  <si>
    <t>['sql', 'python', 'bigquery', 'tensorflow', 'pytorch', 'scikit-learn', 'github']</t>
  </si>
  <si>
    <t>Data Scientist - Spectum News 1</t>
  </si>
  <si>
    <t>Spectrum Careers</t>
  </si>
  <si>
    <t>Data Scientist (Experienced)– AI &amp; LLMs (On-Site, Hong Kong)</t>
  </si>
  <si>
    <t>Kuration AI</t>
  </si>
  <si>
    <t>Technical Lead, Machine Learning Engineer</t>
  </si>
  <si>
    <t>['swift', 'python', 'flow']</t>
  </si>
  <si>
    <t>Fort Oglethorpe, GA</t>
  </si>
  <si>
    <t>['go', 'python', 'sql', 'pandas']</t>
  </si>
  <si>
    <t>Decision Scientist - Full-time</t>
  </si>
  <si>
    <t>Application Analyst, Operations Data Solutions - Full-time</t>
  </si>
  <si>
    <t>['powershell', 'sql', 'windows', 'power bi']</t>
  </si>
  <si>
    <t>Sr Data Scientist - ML/AI/Databricks - Remote - Full-time</t>
  </si>
  <si>
    <t>AWS Cloud Data Engineer II - Full-time</t>
  </si>
  <si>
    <t>['python', 'sql', 'aws', 'databricks', 'pyspark', 'terraform', 'git']</t>
  </si>
  <si>
    <t>Data Engineer - Informatica/Oracle/Python - Full-time</t>
  </si>
  <si>
    <t>['sql', 'python', 'scala', 'azure', 'aws', 'hadoop', 'spark', 'flow', 'github']</t>
  </si>
  <si>
    <t>Data Engineer - St Luke’s Health Partners - Full-time</t>
  </si>
  <si>
    <t>St. Luke's Health System</t>
  </si>
  <si>
    <t>Krueger Vocational Consulting</t>
  </si>
  <si>
    <t>Principal Data Scientist, Performance Analytics</t>
  </si>
  <si>
    <t>['python', 'r', 'sql', 'databricks', 'tableau']</t>
  </si>
  <si>
    <t>Senior Principal Machine Learning Engineer, ML Platform</t>
  </si>
  <si>
    <t>['c', 'tensorflow', 'pytorch', 'express']</t>
  </si>
  <si>
    <t>Epicor Data Analyst</t>
  </si>
  <si>
    <t>Data Engineer (Human Capital) | TELECOMMUTE - Now Hiring</t>
  </si>
  <si>
    <t>['python', 'java', 'scala', 'aws', 'snowflake', 'azure', 'spark', 'docker', 'kubernetes', 'jenkins', 'github']</t>
  </si>
  <si>
    <t>Lead Data Scientist &amp; Data Engineer for Soil Carbon Projects</t>
  </si>
  <si>
    <t>['python', 'r', 'java', 'sql', 'nosql', 'aws', 'azure']</t>
  </si>
  <si>
    <t>National Audubon Society</t>
  </si>
  <si>
    <t>['python', 'java', 'sql', 'snowflake', 'bigquery', 'airflow', 'git', 'airtable', 'asana', 'jira']</t>
  </si>
  <si>
    <t>Vagaro</t>
  </si>
  <si>
    <t>['sql', 'python', 'java', 'scala', 'azure', 'aws', 'gcp', 'docker', 'kubernetes']</t>
  </si>
  <si>
    <t>['sql', 'python', 'r', 'sas', 'sas', 'aws', 'tableau', 'qlik']</t>
  </si>
  <si>
    <t>Data Analyst - Level 2 - Now Hiring</t>
  </si>
  <si>
    <t>['sql', 'python', 'r', 'aws', 'watson', 'tableau', 'power bi', 'alteryx']</t>
  </si>
  <si>
    <t>Concentric, LLC</t>
  </si>
  <si>
    <t>['sql', 'ssrs', 'excel', 'word', 'powerpoint', 'flow']</t>
  </si>
  <si>
    <t>La Presa, CA</t>
  </si>
  <si>
    <t>Moorpark, CA</t>
  </si>
  <si>
    <t>Senior AI Data Program Manager</t>
  </si>
  <si>
    <t>['python', 'r', 'sql', 'databricks', 'hadoop', 'spark', 'flow']</t>
  </si>
  <si>
    <t>['python', 'sql', 'mysql', 'azure', 'ssis', 'power bi', 'ssrs', 'docker', 'kubernetes', 'jenkins', 'github']</t>
  </si>
  <si>
    <t>AI Stack Engineer - Features</t>
  </si>
  <si>
    <t>FlexAI</t>
  </si>
  <si>
    <t>['go', 'python', 'pytorch']</t>
  </si>
  <si>
    <t>Sr. Director, Data Architecture and Engineering</t>
  </si>
  <si>
    <t>Macy's</t>
  </si>
  <si>
    <t>Senior Data Engineer – Onsite (New York, NY</t>
  </si>
  <si>
    <t>New-TR-Senior</t>
  </si>
  <si>
    <t>['python', 'sql', 'r', 'sas', 'sas', 'scala', 'db2', 'sql server', 'oracle', 'azure', 'windows', 'unix', 'power bi', 'dax', 'sap', 'sharepoint', 'alteryx', 'flow']</t>
  </si>
  <si>
    <t>VP, Enterprise Data Science</t>
  </si>
  <si>
    <t>Bayonet Point, FL</t>
  </si>
  <si>
    <t>Capgemini Invent, AI / Analytics &amp; Data Science - Sr. Consultant - Full-time</t>
  </si>
  <si>
    <t>Lead Data Analyst - Club Operations - Full-time</t>
  </si>
  <si>
    <t>BJs Wholesale Club</t>
  </si>
  <si>
    <t>Sr. Analyst Business Data</t>
  </si>
  <si>
    <t>CES Limited</t>
  </si>
  <si>
    <t>['sql', 'sql server', 'azure', 'git']</t>
  </si>
  <si>
    <t>Turn2Partners</t>
  </si>
  <si>
    <t>['sql', 'python', 'r', 'typescript', 'java', 'c', 'golang', 'react', 'excel']</t>
  </si>
  <si>
    <t>DatamanUSA, LLC</t>
  </si>
  <si>
    <t>Data Analyst &amp; Admin</t>
  </si>
  <si>
    <t>Departmental Analyst 12 - SDOH Data Analyst- Policy and Planning Bureau</t>
  </si>
  <si>
    <t>State of Michigan</t>
  </si>
  <si>
    <t>['sql', 'no-sql', 't-sql', 'snowflake', 'cordova', 'flow']</t>
  </si>
  <si>
    <t>Business Intel Engineer, Amazon Pharmacy Operations Data Team</t>
  </si>
  <si>
    <t>PillPack, LLC</t>
  </si>
  <si>
    <t>['nosql', 'python', 'java', 'r', 'redshift', 'oracle', 'aws', 'tableau', 'excel', 'microstrategy']</t>
  </si>
  <si>
    <t>['sql', 'azure', 'databricks', 'gdpr']</t>
  </si>
  <si>
    <t>['aws', 'databricks', 'spark', 'unity']</t>
  </si>
  <si>
    <t>Senior Engineer  MLOPs  5 to 10yrs</t>
  </si>
  <si>
    <t>['python', 'java', 'c#', 'c++', 'azure', 'aws', 'pyspark', 'datarobot', 'git']</t>
  </si>
  <si>
    <t>AI Engineer  LLMOps  3 to 5 yrs</t>
  </si>
  <si>
    <t>Junior AI/ML Engineer</t>
  </si>
  <si>
    <t>Ernakulam, Kerala, India</t>
  </si>
  <si>
    <t>Feathersoft</t>
  </si>
  <si>
    <t>['python', 'r', 'tensorflow', 'pytorch', 'pandas']</t>
  </si>
  <si>
    <t>AAA Northeast</t>
  </si>
  <si>
    <t>Fabric Engineer</t>
  </si>
  <si>
    <t>Cloudforce</t>
  </si>
  <si>
    <t>['sql', 'python', 'r', 't-sql', 'sql server', 'azure', 'databricks', 'snowflake', 'spark', 'hadoop', 'kafka', 'ssis', 'ssrs', 'power bi', 'github']</t>
  </si>
  <si>
    <t>Senior Data Engineer - Databricks</t>
  </si>
  <si>
    <t>Go2Group Inc.</t>
  </si>
  <si>
    <t>['sql', 'databricks', 'azure', 'aws', 'spark']</t>
  </si>
  <si>
    <t>['python', 'sql', 'nosql', 'r', 'postgresql', 'dynamodb', 'oracle', 'redshift', 'aws', 'aurora', 'hugging face', 'react', 'rshiny', 'git']</t>
  </si>
  <si>
    <t>Bluberi</t>
  </si>
  <si>
    <t>['sql', 'python', 'r', 'tableau', 'excel', 'word', 'powerpoint', 'outlook']</t>
  </si>
  <si>
    <t>['python', 'dynamodb', 'aws', 'redshift', 'pyspark', 'spark', 'unix', 'git', 'codecommit']</t>
  </si>
  <si>
    <t>Virtual Data Analyst / Entry level (Remote)</t>
  </si>
  <si>
    <t>MultiTech Trades Corp.</t>
  </si>
  <si>
    <t>Data Analyst - Temporary</t>
  </si>
  <si>
    <t>Scrum Master and Data Analyst</t>
  </si>
  <si>
    <t>['sql', 'python', 'r', 'spark', 'pyspark', 'powerpoint', 'power bi', 'tableau', 'excel', 'jira']</t>
  </si>
  <si>
    <t>Entry-level Healthcare Analyst</t>
  </si>
  <si>
    <t>['java', 'c#', 'azure', 'aws', 'gcp']</t>
  </si>
  <si>
    <t>['sql', 'python', 'scala', 'r', 'java', 'nosql', 'azure', 'databricks', 'hadoop', 'spark', 'kafka', 'gdpr', 'docker', 'kubernetes']</t>
  </si>
  <si>
    <t>W2 Contract - Senior Data Engineer</t>
  </si>
  <si>
    <t>Sureminds Solutions Pvt. Ltd.</t>
  </si>
  <si>
    <t>['sql', 'python', 'snowflake', 'azure', 'pyspark', 'unix']</t>
  </si>
  <si>
    <t>Senior Advisor, Machine Learning Engineering, MLOps and LLMOps</t>
  </si>
  <si>
    <t>Desjardins</t>
  </si>
  <si>
    <t>Senior Developer Analyst - Big Data &amp; Risk Adjustment</t>
  </si>
  <si>
    <t>['sql', 'python', 'aws', 'databricks', 'pyspark', 'tableau', 'power bi', 'jira']</t>
  </si>
  <si>
    <t>Data Analyst - Onsite</t>
  </si>
  <si>
    <t>Omega Community Development Corporation</t>
  </si>
  <si>
    <t>['sas', 'sas', 'tableau', 'qlik', 'excel', 'spss']</t>
  </si>
  <si>
    <t>Data Analyst II - Vendor Success</t>
  </si>
  <si>
    <t>Corpay</t>
  </si>
  <si>
    <t>Data Engineer - Parametric</t>
  </si>
  <si>
    <t>['sql', 'python', 'bash', 'sql server', 'snowflake', 'aws', 'linux', 'ssis', 'ssrs', 'flow']</t>
  </si>
  <si>
    <t>VP - Lead Snowflakes Data Engineer - Parametric</t>
  </si>
  <si>
    <t>['sql', 'sql server', 'snowflake', 'aws', 'hadoop', 'airflow', 'linux', 'windows']</t>
  </si>
  <si>
    <t>Data Engineer (Snowflake, ETL, SQL) in Rancho Cordova, CA or Oakland, CA (Hybrid)</t>
  </si>
  <si>
    <t>['sql', 'no-sql', 't-sql', 'snowflake', 'flow']</t>
  </si>
  <si>
    <t>Technology and Data - Engineer 5 - Contingent</t>
  </si>
  <si>
    <t>['oracle', 'kafka', 'unix', 'github']</t>
  </si>
  <si>
    <t>DATA ANALYST TRAINEE</t>
  </si>
  <si>
    <t>Laura Curran</t>
  </si>
  <si>
    <t>['spss', 'spreadsheet']</t>
  </si>
  <si>
    <t>Sr. Data Engineer (AWS)</t>
  </si>
  <si>
    <t>['python', 'sql', 'mongodb', 'mongodb', 'mysql', 'aws', 'redshift', 'oracle', 'aurora', 'pyspark', 'hadoop', 'spark']</t>
  </si>
  <si>
    <t>Intertech, Inc</t>
  </si>
  <si>
    <t>Data Engineer - C11 Tampa</t>
  </si>
  <si>
    <t>['python', 'java', 'scala', 'sql', 'snowflake', 'databricks', 'aws', 'hadoop', 'spark', 'kafka', 'airflow', 'docker', 'kubernetes', 'terraform']</t>
  </si>
  <si>
    <t>West Pensacola, FL</t>
  </si>
  <si>
    <t>['python', 'scala', 'java', 'sql', 'neo4j', 'aws', 'azure', 'gcp', 'databricks', 'kafka', 'spark', 'graphql', 'looker', 'power bi']</t>
  </si>
  <si>
    <t>Argo Group</t>
  </si>
  <si>
    <t>Sr Customer Data Engineer</t>
  </si>
  <si>
    <t>Calance</t>
  </si>
  <si>
    <t>Chicago, IL (+1 other)</t>
  </si>
  <si>
    <t>Tailored Brands, Inc.</t>
  </si>
  <si>
    <t>Data Scientist Specialist (Big Data Engineer) - Fraud Analytics</t>
  </si>
  <si>
    <t>Advanced Proactive Solutions LLC</t>
  </si>
  <si>
    <t>['sql', 'python', 'snowflake', 'looker', 'excel']</t>
  </si>
  <si>
    <t>Data Analyst Operations</t>
  </si>
  <si>
    <t>['sql', 'sas', 'sas', 'oracle']</t>
  </si>
  <si>
    <t>Plexus</t>
  </si>
  <si>
    <t>['shell', 'sql', 'python', 'bigquery', 'gcp', 'airflow', 'kafka', 'spark', 'github', 'jenkins']</t>
  </si>
  <si>
    <t>AI &amp; GenAI Data Scientist – Senior Manager - Full-time</t>
  </si>
  <si>
    <t>['python', 'sql', 'nosql', 'azure', 'aws', 'pandas', 'nltk', 'git']</t>
  </si>
  <si>
    <t>Nome, TX</t>
  </si>
  <si>
    <t>SR ETL Data Engineer</t>
  </si>
  <si>
    <t>Division Director, Biomedical Informatics and Data Science</t>
  </si>
  <si>
    <t>Financial Data Analyst I - Financial Reporting Team - Now Hiring</t>
  </si>
  <si>
    <t>ORIX USA</t>
  </si>
  <si>
    <t>Machine Learning Performance Engineer (JAX, CUDA, C++) Quantitative Market Making</t>
  </si>
  <si>
    <t>Business Intelligence Engineer II, AWS Product BI</t>
  </si>
  <si>
    <t>['sql', 'dynamodb', 'aws', 'redshift', 'flow']</t>
  </si>
  <si>
    <t>Risk Data Engineer Senior-AWS-Data Scientist</t>
  </si>
  <si>
    <t>['python', 'sql', 'nosql', 'sql server', 'neo4j', 'aws', 'redshift', 'spark', 'tableau', 'terraform']</t>
  </si>
  <si>
    <t>Fin Tech-EPM-Proactive-Data Visuals - Reporting-Senior-GDS02</t>
  </si>
  <si>
    <t>TTT-Generative AI application developer-.NET-Senior</t>
  </si>
  <si>
    <t>['c#', 'typescript', 'sql', 'no-sql', 'mongo', 'neo4j', 'azure', 'react', 'docker', 'kubernetes', 'git', 'github']</t>
  </si>
  <si>
    <t>Database Engineer (SME)</t>
  </si>
  <si>
    <t>Vandenberg Village, CA</t>
  </si>
  <si>
    <t>ITS, LLC</t>
  </si>
  <si>
    <t>['c', 'sql', 'mongodb', 'mongodb', 'python', 'java', 'c#', 'mysql', 'sql server', 'postgresql', 'oracle', 'aws', 'azure', 'linux', 'windows']</t>
  </si>
  <si>
    <t>Bahwan CyberTek Inc.</t>
  </si>
  <si>
    <t>['sql', 'python', 'aws', 'redshift', 'databricks', 'qlik']</t>
  </si>
  <si>
    <t>Principal Scientist, Data Science &amp; Automation - Full-time</t>
  </si>
  <si>
    <t>['sap', 'excel', 'powerpoint', 'flow']</t>
  </si>
  <si>
    <t>Qlik Sense Data Engineer - Insights &amp; Analytics (Plymouth, MN) - Full-time</t>
  </si>
  <si>
    <t>['sql', 'python', 'r', 'azure', 'databricks', 'pyspark', 'qlik', 'power bi']</t>
  </si>
  <si>
    <t>Data Engineer/Developer</t>
  </si>
  <si>
    <t>['python', 'c#', 'java', 'sql', 'azure', 'spark']</t>
  </si>
  <si>
    <t>['sql', 'python', 'sql server', 'azure', 'hadoop', 'kafka', 'power bi', 'ssrs', 'dax', 'tableau']</t>
  </si>
  <si>
    <t>Data Engineer - CCBHCD</t>
  </si>
  <si>
    <t>Getzville, NY</t>
  </si>
  <si>
    <t>Horizon Health Services</t>
  </si>
  <si>
    <t>['sql', 'python', 'c', 'git']</t>
  </si>
  <si>
    <t>Senior Data Engineer with Statistics Experience</t>
  </si>
  <si>
    <t>Ocean State Job Lot</t>
  </si>
  <si>
    <t>['sql', 'express', 'sheets', 'excel', 'spreadsheet']</t>
  </si>
  <si>
    <t>['python', 'postgresql', 'aurora', 'redshift', 'aws', 'kafka', 'github', 'terraform']</t>
  </si>
  <si>
    <t>Urgent Hiring - Data Engineer and Application Engineer - Onsite (Plano/Atlanta/NJ Preferred) - Contract</t>
  </si>
  <si>
    <t>Promantus, Inc</t>
  </si>
  <si>
    <t>['sql', 'python', 'databricks', 'azure', 'pyspark']</t>
  </si>
  <si>
    <t>Data Scientist - Local to GA only (**NO C2C / NO SPONSORSHIP**)</t>
  </si>
  <si>
    <t>['python', 'sql', 'aws', 'pandas', 'numpy', 'scikit-learn', 'tensorflow', 'pytorch', 'matplotlib', 'seaborn']</t>
  </si>
  <si>
    <t>['sql', 'redshift', 'tableau', 'microstrategy']</t>
  </si>
  <si>
    <t>Data Analyst with logistics and Mfg Experience Houston, Tx</t>
  </si>
  <si>
    <t>MatchPRO Placement</t>
  </si>
  <si>
    <t>Ardent Principles</t>
  </si>
  <si>
    <t>SidRam Technologies</t>
  </si>
  <si>
    <t>['python', 'sql', 'aws', 'snowflake', 'pandas', 'numpy', 'scikit-learn', 'airflow']</t>
  </si>
  <si>
    <t>Data Engineer &amp; BI</t>
  </si>
  <si>
    <t>['sql', 'azure', 'aws', 'redshift', 'snowflake', 'spark', 'pyspark', 'sap']</t>
  </si>
  <si>
    <t>Analyst, Market Data Services (NE)</t>
  </si>
  <si>
    <t>Air Quality Data Analyst (EHM III)</t>
  </si>
  <si>
    <t>Data Analyst (summer internship) (Bilingual in Mandarin required)</t>
  </si>
  <si>
    <t>Dayton, NJ</t>
  </si>
  <si>
    <t>Foxridge LLC</t>
  </si>
  <si>
    <t>['python', 'excel', 'flow']</t>
  </si>
  <si>
    <t>Prospance inc</t>
  </si>
  <si>
    <t>['aws', 'spark', 'pyspark', 'airflow', 'tableau']</t>
  </si>
  <si>
    <t>Junior Data Engineer - Avendra International</t>
  </si>
  <si>
    <t>Aramark Corporation</t>
  </si>
  <si>
    <t>['sql', 'sql server', 'snowflake', 'oracle', 'azure', 'power bi', 'cognos']</t>
  </si>
  <si>
    <t>"Security Data Engineer"</t>
  </si>
  <si>
    <t>Senior MarkIT EDM Data Engineer</t>
  </si>
  <si>
    <t>Varite, Inc</t>
  </si>
  <si>
    <t>['sql', 'python', 'scala', 'aws', 'azure']</t>
  </si>
  <si>
    <t>Analyst | Quality Assurance Data Analyst I</t>
  </si>
  <si>
    <t>DATA ENGINEER - MARYLAND -URGENT</t>
  </si>
  <si>
    <t>['html', 'databricks']</t>
  </si>
  <si>
    <t>JUNIOR Data Engineer</t>
  </si>
  <si>
    <t>Business Needs Inc</t>
  </si>
  <si>
    <t>['sql', 'no-sql', 't-sql', 'snowflake', 'cordova', 'flow', 'zoom']</t>
  </si>
  <si>
    <t>Business Data Analyst (Query, Report Writing and Maintenance) (Finance) (Hybrid)</t>
  </si>
  <si>
    <t>Edmeston, NY</t>
  </si>
  <si>
    <t>NYCM Insurance</t>
  </si>
  <si>
    <t>Encounter Data Analyst - Remote</t>
  </si>
  <si>
    <t>['sql', 'unix', 'excel', 'powerpoint', 'flow']</t>
  </si>
  <si>
    <t>Information Security Office (Data Analyst), Principal Associate</t>
  </si>
  <si>
    <t>['python', 'shell', 'sql', 'databricks', 'snowflake', 'aws', 'gcp', 'azure', 'tableau', 'git']</t>
  </si>
  <si>
    <t>Master and Reference Data Strategy Sr Analyst - C12 (Hybrid)</t>
  </si>
  <si>
    <t>['python', 'scala', 'sql', 'go', 'databricks', 'aws', 'azure', 'gcp', 'snowflake', 'airflow', 'gdpr']</t>
  </si>
  <si>
    <t>Chicago, IL (+2 others)</t>
  </si>
  <si>
    <t>Calance US</t>
  </si>
  <si>
    <t>Schweitzer Engineering Laboratories</t>
  </si>
  <si>
    <t>['sql', 'excel', 'ms access', 'dax']</t>
  </si>
  <si>
    <t>CDD - CHEF DE PROJET SI à la Réunion- F/H/X 1</t>
  </si>
  <si>
    <t>Employee Benefits Data Analytics Associate</t>
  </si>
  <si>
    <t>CLEARED Machine Learning Engineer * TS/SCI required *</t>
  </si>
  <si>
    <t>Ocean Township, New Jersey</t>
  </si>
  <si>
    <t>['sql', 'azure', 'power bi', 'chef', 'jira']</t>
  </si>
  <si>
    <t>Wisconsin</t>
  </si>
  <si>
    <t>Senior Digital Research &amp; Analytics Analyst</t>
  </si>
  <si>
    <t>['azure', 'databricks', 'pyspark', 'unity']</t>
  </si>
  <si>
    <t>GenAI Python Systems Engineer-Manager - Full-time</t>
  </si>
  <si>
    <t>['python', 'sql', 'aws', 'gcp', 'azure', 'snowflake', 'databricks', 'docker', 'terraform']</t>
  </si>
  <si>
    <t>American Rheinmetall Vehicles, LLC</t>
  </si>
  <si>
    <t>Data Engineer with ETL and Reporting Expertise</t>
  </si>
  <si>
    <t>['sql', 'oracle', 'azure', 'redshift', 'power bi', 'tableau']</t>
  </si>
  <si>
    <t>['python', 'sql', 'snowflake', 'aws', 'azure', 'gcp', 'spark']</t>
  </si>
  <si>
    <t>Pelham, AL</t>
  </si>
  <si>
    <t>Data Engineer-15533</t>
  </si>
  <si>
    <t>Brent, FL</t>
  </si>
  <si>
    <t>Android and Kotlin Engineer</t>
  </si>
  <si>
    <t>['kotlin', 'swift']</t>
  </si>
  <si>
    <t>Software Development Engineer, AWS Kinesis Data Streams</t>
  </si>
  <si>
    <t>Senior Data Analyst (Secret Clearance Required )</t>
  </si>
  <si>
    <t>PCI Government Services</t>
  </si>
  <si>
    <t>['r', 'python', 'sql', 'power bi', 'sap', 'sharepoint']</t>
  </si>
  <si>
    <t>['sql', 'python', 'nosql', 'php', 'aws', 'hadoop', 'spark', 'excel', 'word']</t>
  </si>
  <si>
    <t>Leap Orbit LLC</t>
  </si>
  <si>
    <t>['bash', 'python', 'powershell', 'azure', 'aws', 'linux', 'windows', 'ansible', 'chef', 'puppet', 'terraform', 'docker', 'kubernetes']</t>
  </si>
  <si>
    <t>Experienced Data Engineer - Streaming Platform</t>
  </si>
  <si>
    <t>['java', 'scala', 'python', 'gcp', 'aws', 'spark', 'kafka', 'flow', 'kubernetes', 'terraform', 'docker']</t>
  </si>
  <si>
    <t>Associate Software Engineer- Data Engineer</t>
  </si>
  <si>
    <t>Devsinc</t>
  </si>
  <si>
    <t>['sql', 'python', 'java', 'scala', 'mysql', 'postgresql', 'aws', 'azure', 'gcp', 'spark', 'hadoop', 'kafka', 'airflow', 'tableau', 'power bi', 'looker', 'git']</t>
  </si>
  <si>
    <t>Sr. Scientist, Global Commercial Data Science (GCDS)</t>
  </si>
  <si>
    <t>Senior Data Analyst- Business 🏆</t>
  </si>
  <si>
    <t>DevITjobs</t>
  </si>
  <si>
    <t>['python', 'sql', 'r', 'power bi', 'sap', 'sharepoint']</t>
  </si>
  <si>
    <t>Distinguished Data Engineer - Card Technology. Job in Chicago LilyLifestyle Jobs</t>
  </si>
  <si>
    <t>Engineer Lead Senior - Data and Analytics</t>
  </si>
  <si>
    <t>Elevancehealth</t>
  </si>
  <si>
    <t>['sql', 'python', 'r', 'sql server', 'snowflake', 'tableau']</t>
  </si>
  <si>
    <t>Thesis</t>
  </si>
  <si>
    <t>['python', 'r', 'scikit-learn', 'tensorflow', 'pytorch', 'matplotlib', 'tableau', 'power bi']</t>
  </si>
  <si>
    <t>AAA</t>
  </si>
  <si>
    <t>['sql', 'python', 'r', 'oracle', 'aws', 'github', 'jenkins']</t>
  </si>
  <si>
    <t>Sr. Data and Insights Business Systems Analyst</t>
  </si>
  <si>
    <t>['python', 'bash', 'ruby', 'ruby', 'snowflake', 'splunk', 'jira']</t>
  </si>
  <si>
    <t>Lead Pyspark / SQL Engineer - Threat Detection &amp; DataBricks</t>
  </si>
  <si>
    <t>['sql', 'databricks', 'aws', 'azure', 'pyspark', 'terraform']</t>
  </si>
  <si>
    <t>Sr Data Scientist - Full-time</t>
  </si>
  <si>
    <t>Tax Data Analyst - Now Hiring</t>
  </si>
  <si>
    <t>Bala Cynwyd, PA</t>
  </si>
  <si>
    <t>Radius</t>
  </si>
  <si>
    <t>Journeyman-Senior HC Data Analyst - Now Hiring</t>
  </si>
  <si>
    <t>Bluemont Technology &amp; Research, Inc.</t>
  </si>
  <si>
    <t>['python', 'sql', 'vba', 'r', 'sas', 'sas', 'tableau', 'excel', 'cognos', 'spss']</t>
  </si>
  <si>
    <t>North Bay Shore, NY</t>
  </si>
  <si>
    <t>Wethersfield, CT</t>
  </si>
  <si>
    <t>['python', 'aws', 'gcp', 'azure', 'tensorflow', 'pytorch', 'scikit-learn', 'hadoop', 'spark', 'git', 'docker', 'kubernetes']</t>
  </si>
  <si>
    <t>['sql', 'python', 'java', 'databricks', 'azure', 'gcp', 'power bi', 'tableau', 'unity']</t>
  </si>
  <si>
    <t>Data Engineer Co-Op - Full-time</t>
  </si>
  <si>
    <t>Koch Business Solutions, LP</t>
  </si>
  <si>
    <t>['sql', 'nosql', 'python', 'java', 'scala', 'snowflake', 'redshift']</t>
  </si>
  <si>
    <t>V2Soft</t>
  </si>
  <si>
    <t>['sql', 'python', 'azure', 'databricks', 'pyspark', 'jira', 'confluence']</t>
  </si>
  <si>
    <t>Data Engineer, Data and Intelligence Products</t>
  </si>
  <si>
    <t>AcuityMD</t>
  </si>
  <si>
    <t>['c#', 'python', 'r', 'sql', 'bigquery', 'github', 'atlassian']</t>
  </si>
  <si>
    <t>JT4 LLC</t>
  </si>
  <si>
    <t>Washington, IL</t>
  </si>
  <si>
    <t>Data Engineer with Microsoft Fabric &amp; Power BI Experience</t>
  </si>
  <si>
    <t>['c#', 'power bi']</t>
  </si>
  <si>
    <t>['sql', 'nosql', 'mongodb', 'mongodb', 'python', 'java', 'c++', 'scala', 'cassandra', 'redshift', 'azure', 'hadoop', 'spark', 'kafka', 'airflow', 'flow']</t>
  </si>
  <si>
    <t>Data Analyst I - Hospitality Data Team</t>
  </si>
  <si>
    <t>['python', 'sql', 'dynamodb', 'bigquery', 'scikit-learn', 'looker', 'git']</t>
  </si>
  <si>
    <t>['python', 'sql', 'go', 'bash', 'flask', 'fastapi', 'linux', 'docker', 'git', 'jenkins', 'jira']</t>
  </si>
  <si>
    <t>Sony Group Corporation</t>
  </si>
  <si>
    <t>Busan, South Korea</t>
  </si>
  <si>
    <t>Data Science Undergraduate Internship - Summer 2025</t>
  </si>
  <si>
    <t>Expert Big Data Engineer | Java/Scala, Hadoop, Spark | Full-Time contract</t>
  </si>
  <si>
    <t>Eastvale, CA</t>
  </si>
  <si>
    <t>Lyft Internship for Software Engineer &amp; Others | USA Guide 2025</t>
  </si>
  <si>
    <t>Toronto, ON, Canada (+17 others)</t>
  </si>
  <si>
    <t>['go', 'python', 'java', 'javascript', 'c++', 'swift', 'r', 'sql', 'kotlin', 'html', 'css', 'aws', 'bigquery', 'spark', 'tensorflow', 'pytorch', 'react', 'scikit-learn', 'hadoop', 'spring', 'node.js', 'django', 'flask', 'excel', 'tableau', 'flow', 'github']</t>
  </si>
  <si>
    <t>Bonduelle</t>
  </si>
  <si>
    <t>Mulino, OR</t>
  </si>
  <si>
    <t>Hispanic-Jobs.com</t>
  </si>
  <si>
    <t>Arvin, CA</t>
  </si>
  <si>
    <t>Sand Lake, MI</t>
  </si>
  <si>
    <t>Senior Software Engineer Data Lake</t>
  </si>
  <si>
    <t>['python', 'java', 'scala', 'sql', 'nosql', 'aws', 'azure', 'redshift', 'hadoop', 'spark', 'kafka', 'splunk']</t>
  </si>
  <si>
    <t>EY - GDS Consulting -Data Scientist   - Senior</t>
  </si>
  <si>
    <t>System Integration Engineer (Mountain View)</t>
  </si>
  <si>
    <t>Programmer</t>
  </si>
  <si>
    <t>Haywards Heath, United Kingdom</t>
  </si>
  <si>
    <t>Job Today</t>
  </si>
  <si>
    <t>Barnard Gate - Anchor</t>
  </si>
  <si>
    <t>['npm']</t>
  </si>
  <si>
    <t>Manager, Senior Clinical Data Scientist, Clinical Data Sciences - Full-time</t>
  </si>
  <si>
    <t>Data Engineer II - Full-time</t>
  </si>
  <si>
    <t>Core Database Engineer</t>
  </si>
  <si>
    <t>QuestDB</t>
  </si>
  <si>
    <t>['sql', 'c++', 'java']</t>
  </si>
  <si>
    <t>SAS Developer</t>
  </si>
  <si>
    <t>['sas', 'sas', 'windows']</t>
  </si>
  <si>
    <t>['python', 'sql', 'shell', 'elasticsearch', 'oracle', 'snowflake', 'azure', 'aws', 'hadoop', 'alteryx']</t>
  </si>
  <si>
    <t>Data Lead | Data Engineering | REMOTE</t>
  </si>
  <si>
    <t>Uplers</t>
  </si>
  <si>
    <t>['python', 'sql', 'aws', 'gcp', 'airflow', 'pyspark', 'spark']</t>
  </si>
  <si>
    <t>Data Analyst Quality &amp; Safety</t>
  </si>
  <si>
    <t>Gentex Corp.</t>
  </si>
  <si>
    <t>['oracle', 'excel', 'sap', 'qlik']</t>
  </si>
  <si>
    <t>IT Systems &amp; Data Analyst</t>
  </si>
  <si>
    <t>Data Engineer with Tomcat-</t>
  </si>
  <si>
    <t>['sql', 'javascript', 'snowflake', 'visio', 'tableau', 'jira']</t>
  </si>
  <si>
    <t>['aws', 'gcp', 'azure', 'pytorch', 'phoenix', 'linux', 'docker']</t>
  </si>
  <si>
    <t>['python', 'aws', 'azure', 'gcp', 'pytorch', 'tensorflow', 'phoenix', 'linux', 'docker']</t>
  </si>
  <si>
    <t>Senior Data Engineer/ Architect</t>
  </si>
  <si>
    <t>Enable Data Incorporated</t>
  </si>
  <si>
    <t>['sql', 'nosql', 'databricks', 'azure', 'aws', 'spark', 'airflow']</t>
  </si>
  <si>
    <t>Pure Financial Advisors, Inc.</t>
  </si>
  <si>
    <t>Sr. Data Engineer (HYBRID) (Richmond, VA)</t>
  </si>
  <si>
    <t>Atlantic Union Bank</t>
  </si>
  <si>
    <t>Machine Learning Engineer/AI Engineer</t>
  </si>
  <si>
    <t>['rust', 'sql', 'mongodb', 'mongodb', 'scala', 'python', 'databricks', 'azure', 'aws', 'gcp', 'bigquery', 'spark', 'kafka', 'pyspark', 'graphql', 'docker', 'kubernetes']</t>
  </si>
  <si>
    <t>Principal Reverse Engineer - Remote</t>
  </si>
  <si>
    <t>Zyte</t>
  </si>
  <si>
    <t>Judge Group, Inc.</t>
  </si>
  <si>
    <t>['javascript', 'aws', 'redshift', 'bigquery', 'jquery', 'flow']</t>
  </si>
  <si>
    <t>Business Intelligence Analyst - Full Time</t>
  </si>
  <si>
    <t>Martin Luther King, Jr. Community Hospital</t>
  </si>
  <si>
    <t>['sql', 'c', 'oracle', 'tableau', 'power bi', 'excel']</t>
  </si>
  <si>
    <t>Iambic Therapeutics</t>
  </si>
  <si>
    <t>['python', 'databricks', 'aws', 'airflow', 'spark', 'kubernetes']</t>
  </si>
  <si>
    <t>Senior Analyst, Informatics</t>
  </si>
  <si>
    <t>Lead GTM Data Analyst</t>
  </si>
  <si>
    <t>['sql', 'tableau', 'looker', 'excel']</t>
  </si>
  <si>
    <t>Aspire General Insurance Company</t>
  </si>
  <si>
    <t>['sql', 'python', 'sql server', 'azure', 'aws', 'gcp', 'pandas', 'power bi', 'tableau']</t>
  </si>
  <si>
    <t>Analyst, Human Resources</t>
  </si>
  <si>
    <t>Champions Group Holdings</t>
  </si>
  <si>
    <t>['power bi', 'tableau', 'excel', 'dax']</t>
  </si>
  <si>
    <t>FDH Aero</t>
  </si>
  <si>
    <t>Yelzkizi</t>
  </si>
  <si>
    <t>['java', 'python', 'r', 'sas', 'sas', 'sql', 'postgresql', 'aurora', 'tableau']</t>
  </si>
  <si>
    <t>MLOps Engineer I</t>
  </si>
  <si>
    <t>Mercury Insurance Services, LLC</t>
  </si>
  <si>
    <t>['sql', 'python', 'aws', 'flask', 'fastapi', 'docker', 'github', 'gitlab']</t>
  </si>
  <si>
    <t>Environmental Data Analyst - Pentagon</t>
  </si>
  <si>
    <t>Conservation Job Board</t>
  </si>
  <si>
    <t>Colorado State University - Center for Environmental Management of Military Lands</t>
  </si>
  <si>
    <t>Weatherford, TX</t>
  </si>
  <si>
    <t>Senior Data Scientist for U.S. Marine Corps Logistics</t>
  </si>
  <si>
    <t>Data Engineering Manager, Analytics (Core Growth) - Now Hiring</t>
  </si>
  <si>
    <t>Managing Director, AI &amp; Product</t>
  </si>
  <si>
    <t>Senior Data Engineer (Multiple Locations)</t>
  </si>
  <si>
    <t>Chalfont, PA</t>
  </si>
  <si>
    <t>['sql', 'python', 't-sql', 'postgresql', 'databricks', 'azure', 'spark']</t>
  </si>
  <si>
    <t>Staff/Senior Software Consultant - Python + AWS/AZURE + Databricks -  Morning Shift</t>
  </si>
  <si>
    <t>10Pearls</t>
  </si>
  <si>
    <t>['python', 'nosql', 'databricks', 'azure', 'aws', 'react', 'kubernetes', 'git', 'jenkins']</t>
  </si>
  <si>
    <t>Peregrine</t>
  </si>
  <si>
    <t>['python', 'postgresql', 'elasticsearch', 'aws', 'airflow', 'kafka', 'react', 'django', 'pulumi', 'terraform', 'kubernetes']</t>
  </si>
  <si>
    <t>['sql', 'sql server', 'azure', 'sap', 'excel', 'power bi', 'dax']</t>
  </si>
  <si>
    <t>Staff Level Python Engineer</t>
  </si>
  <si>
    <t>['python', 'typescript', 'aws', 'flask', 'django', 'fastapi', 'docker', 'kubernetes']</t>
  </si>
  <si>
    <t>Business Systems Reporting Analyst</t>
  </si>
  <si>
    <t>The Rundown Jobs - The Rundown AI</t>
  </si>
  <si>
    <t>TDECU</t>
  </si>
  <si>
    <t>['sql', 'python', 'java', 'scala', 'azure', 'snowflake', 'gcp', 'hadoop', 'spark', 'airflow', 'git']</t>
  </si>
  <si>
    <t>['python', 'r', 'sql', 'sas', 'sas', 'postgresql', 'git']</t>
  </si>
  <si>
    <t>OpenShift Cloud DevSecOps Engineer</t>
  </si>
  <si>
    <t>['java', 'python', 'go', 'azure', 'oracle', 'kafka', 'linux', 'ansible', 'jenkins', 'kubernetes', 'terraform']</t>
  </si>
  <si>
    <t>['go', 'sql', 'python', 'shell', 'mongodb', 'mongodb', 'postgresql', 'mysql', 'aws', 'redshift', 'azure', 'spark', 'pyspark', 'hadoop', 'selenium', 'excel', 'jenkins', 'github', 'docker', 'kubernetes']</t>
  </si>
  <si>
    <t>Data Analyst/Scientist: IV-</t>
  </si>
  <si>
    <t>Lead Data Science Engineer / Generative AI</t>
  </si>
  <si>
    <t>Network Data Engineer (Flex Shift) Opening #481184</t>
  </si>
  <si>
    <t>['python', 'ansible', 'terminal']</t>
  </si>
  <si>
    <t>Databricks Engineer</t>
  </si>
  <si>
    <t>Seven Hills Group Technologies inc.</t>
  </si>
  <si>
    <t>['scala', 'sql', 'databricks', 'azure', 'aws', 'gcp', 'pyspark', 'gdpr', 'tableau', 'power bi', 'looker', 'unity']</t>
  </si>
  <si>
    <t>Elmhurst, NY</t>
  </si>
  <si>
    <t>KAISERTECH INC</t>
  </si>
  <si>
    <t>['python', 'scala', 'shell', 'sql', 'hadoop', 'spark', 'unix', 'excel']</t>
  </si>
  <si>
    <t>Platform &amp; HPC Data Engineer -Candidate MUST hold an active DoD TS/SCI clearance NO EXCEPTIONS</t>
  </si>
  <si>
    <t>Platinum Technologies</t>
  </si>
  <si>
    <t>['python', 'bash', 'perl', 'flow']</t>
  </si>
  <si>
    <t>Lead Philanthropy Data Analyst</t>
  </si>
  <si>
    <t>['sql', 'crystal', 'visual basic', 'vba', 'oracle', 'power bi', 'tableau', 'sharepoint', 'excel']</t>
  </si>
  <si>
    <t>Auto Club Of Southern Calif</t>
  </si>
  <si>
    <t>['javascript', 'html', 'css', 'react']</t>
  </si>
  <si>
    <t>AppCard, Inc.</t>
  </si>
  <si>
    <t>['sql', 'aws', 'linux']</t>
  </si>
  <si>
    <t>Platform Engineer</t>
  </si>
  <si>
    <t>['python', 'shell', 'aws', 'azure', 'gcp', 'terraform']</t>
  </si>
  <si>
    <t>United Power, Inc</t>
  </si>
  <si>
    <t>['sql', 'python', 'sql server', 'azure', 'aws', 'gcp', 'ssis', 'git', 'docker']</t>
  </si>
  <si>
    <t>Senior Network Engineer/Cisco/Data Center</t>
  </si>
  <si>
    <t>Eddington, Pennsylvania</t>
  </si>
  <si>
    <t>w2 only Data Analyst/data Scientist  -  Local Candidates only</t>
  </si>
  <si>
    <t>['python', 'r', 'sql', 'power bi', 'dax']</t>
  </si>
  <si>
    <t>Senior Data Engineer, Spark</t>
  </si>
  <si>
    <t>eSimplicity</t>
  </si>
  <si>
    <t>['sql', 'python', 'r', 'databricks', 'aws', 'spark', 'github']</t>
  </si>
  <si>
    <t>UMS - United Medical Systems</t>
  </si>
  <si>
    <t>Data Analyst with Guidewire exp</t>
  </si>
  <si>
    <t>Senior Data Business Analyst</t>
  </si>
  <si>
    <t>Hiscox</t>
  </si>
  <si>
    <t>['sql', 'oracle', 'databricks']</t>
  </si>
  <si>
    <t>['sql', 'scala', 'java', 'db2', 'oracle', 'spark', 'kafka', 'flow']</t>
  </si>
  <si>
    <t>Data Governance Engineer - Ataccama</t>
  </si>
  <si>
    <t>Data Engineer I (Full Time) United States</t>
  </si>
  <si>
    <t>Data Analyst Customer Experience</t>
  </si>
  <si>
    <t>Celanese International Corporation</t>
  </si>
  <si>
    <t>US Medical Digital Engagement &amp; Insights, Data Analyst</t>
  </si>
  <si>
    <t>FactoryFix</t>
  </si>
  <si>
    <t>Bio-Life Plasma, LLC</t>
  </si>
  <si>
    <t>['aws', 'azure', 'databricks', 'snowflake', 'react', 'tableau', 'flow']</t>
  </si>
  <si>
    <t>Senior Associate, Marketing Data Science</t>
  </si>
  <si>
    <t>Avant, LLC</t>
  </si>
  <si>
    <t>['python', 'r', 'java', 'scala', 'sql', 'databricks', 'azure', 'aws', 'tableau', 'looker']</t>
  </si>
  <si>
    <t>Data Engineer/ SRE</t>
  </si>
  <si>
    <t>The Charles Schwab Corporation</t>
  </si>
  <si>
    <t>['sql', 'python', 'shell', 'java', 'sql server', 'oracle', 'outlook', 'word', 'excel', 'flow', 'jira']</t>
  </si>
  <si>
    <t>Product Engineer (Software Engineer)</t>
  </si>
  <si>
    <t>Grid</t>
  </si>
  <si>
    <t>['go', 'sql', 'golang', 'mysql', 'gcp', 'bigquery']</t>
  </si>
  <si>
    <t>Senior Data Engineer (9+ month contract)</t>
  </si>
  <si>
    <t>Morgan USA Express LLC</t>
  </si>
  <si>
    <t>Data Analyst - Public Works - R19518</t>
  </si>
  <si>
    <t>Sarasota County Government</t>
  </si>
  <si>
    <t>SENIOR DATA SCIENTIST/EMERGENCY APPOINTMENTS HOMELESSNESS</t>
  </si>
  <si>
    <t>Career.com</t>
  </si>
  <si>
    <t>['python', 'java', 'scala', 'perl', 'shell', 'gcp', 'bigquery', 'airflow', 'spark', 'kafka', 'hadoop', 'atlassian', 'bitbucket', 'jenkins', 'jira', 'confluence']</t>
  </si>
  <si>
    <t>FASTENER DISTRIBUTION HOLDINGS LLC.</t>
  </si>
  <si>
    <t>AVP - Data Engineering &amp; Cloud Transformation</t>
  </si>
  <si>
    <t>['python', 'sql', 'databricks', 'snowflake', 'aws', 'azure', 'gcp']</t>
  </si>
  <si>
    <t>Chittagong, Bangladesh</t>
  </si>
  <si>
    <t>Data Analyst (Statistician III) / 60015140</t>
  </si>
  <si>
    <t>Senior Data Collection Engineer (Hybrid/ U.S. Citizens Only)</t>
  </si>
  <si>
    <t>['c', 'python', 'javascript', 'html', 'css', 'git']</t>
  </si>
  <si>
    <t>Data Analysis 1 - SQL, Industrial company!</t>
  </si>
  <si>
    <t>Frazeysburg, OH</t>
  </si>
  <si>
    <t>['sql', 'python', 'r', 'excel', 'word']</t>
  </si>
  <si>
    <t>Wakefield, MA</t>
  </si>
  <si>
    <t>Beth Israel Lahey Health</t>
  </si>
  <si>
    <t>['sql', 'sas', 'sas', 'mysql', 'tableau', 'outlook', 'word', 'excel', 'powerpoint', 'qlik', 'flow']</t>
  </si>
  <si>
    <t>Associate Director, Business Insights and Analytics - Full-time</t>
  </si>
  <si>
    <t>Data Science Strategies in support of Artificial Intelligence</t>
  </si>
  <si>
    <t>Auria</t>
  </si>
  <si>
    <t>['r', 'python', 'c', 'c++', 'java', 'javascript']</t>
  </si>
  <si>
    <t>Manager, Software Engineering</t>
  </si>
  <si>
    <t>Lead Advanced Data Analyst</t>
  </si>
  <si>
    <t>Tech Titans Job Board</t>
  </si>
  <si>
    <t>Business Systems Analyst Intern - Now Hiring</t>
  </si>
  <si>
    <t>['sql', 'sql server', 'power bi', 'excel', 'ssrs', 'sharepoint', 'dax', 'ssis']</t>
  </si>
  <si>
    <t>Machine Learning Engineer, Generative AI Innovation Center - Model Customization</t>
  </si>
  <si>
    <t>Senior Azure Cloud Engineer</t>
  </si>
  <si>
    <t>JobMatchingPartner</t>
  </si>
  <si>
    <t>['javascript', 'python', 'powershell', 'azure', 'git']</t>
  </si>
  <si>
    <t>Teck Resources Limited</t>
  </si>
  <si>
    <t>Technical Data Analyst - UK (Farnborough)</t>
  </si>
  <si>
    <t>Farnborough, United Kingdom</t>
  </si>
  <si>
    <t>The Retail Performance Company (rpc)</t>
  </si>
  <si>
    <t>['sql', 'vba', 'sql server', 'ssis', 'excel', 'power bi']</t>
  </si>
  <si>
    <t>['sql', 'excel', 'tableau', 'power bi', 'sap', 'powerpoint', 'word']</t>
  </si>
  <si>
    <t>Data Science Manager – Derivatives Products</t>
  </si>
  <si>
    <t>Junior Software Engineer</t>
  </si>
  <si>
    <t>Hire Better Talent Solutions</t>
  </si>
  <si>
    <t>['golang', 'scala', 'java', 'python', 'c#', 'mysql', 'kubernetes', 'docker']</t>
  </si>
  <si>
    <t>North Brunswick Township, NJ</t>
  </si>
  <si>
    <t>Jay Analytix</t>
  </si>
  <si>
    <t>Senior Data Analyst with Snowflake experience</t>
  </si>
  <si>
    <t>Vizplum</t>
  </si>
  <si>
    <t>['sql', 'snowflake', 'tableau', 'power bi']</t>
  </si>
  <si>
    <t>Systems Analyst (Data Engineer)</t>
  </si>
  <si>
    <t>JMD Technologies Inc.</t>
  </si>
  <si>
    <t>['sql', 'javascript', 'java', 'snowflake', 'visio', 'tableau', 'jira']</t>
  </si>
  <si>
    <t>['sas', 'sas', 'sql', 'oracle']</t>
  </si>
  <si>
    <t>Data Analyst (only W2 candidates)</t>
  </si>
  <si>
    <t>['sql', 'alteryx', 'power bi', 'excel']</t>
  </si>
  <si>
    <t>['express', 'word', 'excel', 'sharepoint']</t>
  </si>
  <si>
    <t>Senior AWS Data Engineer (hybrid)</t>
  </si>
  <si>
    <t>Lead Data Engineer ( Python, AWS )</t>
  </si>
  <si>
    <t>New York State Police</t>
  </si>
  <si>
    <t>Data Scientist, Digital and Data Science - Analytical Sciences</t>
  </si>
  <si>
    <t>4314 AstraZeneca Pharmaceuticals LP Company</t>
  </si>
  <si>
    <t>['python', 'sql', 'c++', 'aws', 'azure', 'snowflake', 'scikit-learn', 'tensorflow', 'pytorch', 'matplotlib', 'seaborn', 'plotly', 'tableau', 'power bi', 'git']</t>
  </si>
  <si>
    <t>Lead/Senior Data Scientist with Finance Background</t>
  </si>
  <si>
    <t>R CUBE CREATIVE CONSULTING INC</t>
  </si>
  <si>
    <t>['python', 'sql', 'aws', 'azure', 'databricks', 'scikit-learn', 'tensorflow', 'pytorch', 'kafka', 'spark', 'power bi']</t>
  </si>
  <si>
    <t>Senior Consultant - Data Analytics - Business Consulting</t>
  </si>
  <si>
    <t>['snowflake', 'azure', 'tableau', 'qlik']</t>
  </si>
  <si>
    <t>Jr. Data Scientist (REMOTE)</t>
  </si>
  <si>
    <t>['sheets', 'word', 'powerpoint', 'excel', 'power bi']</t>
  </si>
  <si>
    <t>Clinical Analyst III</t>
  </si>
  <si>
    <t>St. Joseph's/Candler</t>
  </si>
  <si>
    <t>['go', 'windows', 'flow']</t>
  </si>
  <si>
    <t>['sql', 'python', 'r', 'azure', 'spark', 'hadoop', 'power bi', 'dax']</t>
  </si>
  <si>
    <t>Platform Engineer II</t>
  </si>
  <si>
    <t>Hermeus</t>
  </si>
  <si>
    <t>['linux', 'docker', 'kubernetes', 'ansible', 'terraform']</t>
  </si>
  <si>
    <t>['sql', 'python', 'aws', 'kafka', 'graphql']</t>
  </si>
  <si>
    <t>Founding CTO</t>
  </si>
  <si>
    <t>['python', 'java', 'aws', 'gcp', 'azure', 'pytorch', 'tensorflow', 'kubernetes']</t>
  </si>
  <si>
    <t>Data Engineer (Azure Databricks, Spark, PySpark)</t>
  </si>
  <si>
    <t>Builders FirstSource</t>
  </si>
  <si>
    <t>['python', 'sql', 'shell', 'sql server', 'azure', 'databricks', 'pyspark', 'linux', 'sap', 'ssis']</t>
  </si>
  <si>
    <t>National Harbor, MD</t>
  </si>
  <si>
    <t>WhirlWind Technologies, LLC</t>
  </si>
  <si>
    <t>['sql', 'nosql', 'mongodb', 'mongodb', 'sas', 'sas', 'postgresql', 'snowflake', 'aws', 'redshift', 'hadoop', 'spark', 'kafka', 'airflow', 'linux', 'tableau']</t>
  </si>
  <si>
    <t>Senior AWS Data Engineer with Production Support (USC &amp; GC)</t>
  </si>
  <si>
    <t>American Unit, Inc</t>
  </si>
  <si>
    <t>Data Scientist (NOT Engineers ) with Banking and Finance domain</t>
  </si>
  <si>
    <t>Ekcel Systems</t>
  </si>
  <si>
    <t>['mongodb', 'mongodb', 'python', 'java', 'scala', 'aws', 'gcp', 'azure', 'kafka', 'hadoop', 'spark', 'kubernetes']</t>
  </si>
  <si>
    <t>['javascript', 'sas', 'sas', 'sharepoint', 'spss', 'tableau']</t>
  </si>
  <si>
    <t>Lead Software Engineer - Data Engineering</t>
  </si>
  <si>
    <t>['java', 'javascript', 'typescript', 'python', 'sql', 'dynamodb', 'aws', 'aurora', 'hadoop', 'spark', 'linux', 'terraform', 'gitlab']</t>
  </si>
  <si>
    <t>Manager, Advertising Data Science &amp; Insights</t>
  </si>
  <si>
    <t>['sql', 'python', 'c', 'express']</t>
  </si>
  <si>
    <t>Junior Data Engineer - Full-time</t>
  </si>
  <si>
    <t>Citylitics</t>
  </si>
  <si>
    <t>['python', 'sql', 'gcp', 'plotly', 'airflow', 'django', 'docker']</t>
  </si>
  <si>
    <t>ML Engineer / Data Scientist</t>
  </si>
  <si>
    <t>['python', 'aws', 'tensorflow', 'pytorch', 'scikit-learn', 'pyspark', 'pandas', 'numpy', 'flask', 'django', 'fastapi', 'docker']</t>
  </si>
  <si>
    <t>Senior Risk Data Analyst</t>
  </si>
  <si>
    <t>Built In Los Angeles</t>
  </si>
  <si>
    <t>Senior Analyst, Data Sourcing – Metadata</t>
  </si>
  <si>
    <t>['sql', 'go', 'aws', 'azure', 'oracle', 'gdpr', 'express', 'unix', 'linux']</t>
  </si>
  <si>
    <t>Austin, TX (+2 others)</t>
  </si>
  <si>
    <t>PayPal - Eightfold AI</t>
  </si>
  <si>
    <t>Khulna, Bangladesh</t>
  </si>
  <si>
    <t>Data Analyst- Excel expert</t>
  </si>
  <si>
    <t>Database Developer + Data engineering</t>
  </si>
  <si>
    <t>Jalasoft</t>
  </si>
  <si>
    <t>['sql', 't-sql', 'sql server', 'bigquery', 'gcp', 'git']</t>
  </si>
  <si>
    <t>Mobile Software Engineer - Lace</t>
  </si>
  <si>
    <t>Afghanistan</t>
  </si>
  <si>
    <t>Io Global</t>
  </si>
  <si>
    <t>['react', 'spark']</t>
  </si>
  <si>
    <t>Sr. Manager, Clinical Data Analyst</t>
  </si>
  <si>
    <t>Endologix LLC</t>
  </si>
  <si>
    <t>['sas', 'sas', 'gcp']</t>
  </si>
  <si>
    <t>['python', 'rust', 'pytorch']</t>
  </si>
  <si>
    <t>Lead, Machine Learning Engineer</t>
  </si>
  <si>
    <t>['python', 'r', 'sql', 'java', 'scala', 'nosql', 'aws', 'tensorflow', 'pytorch', 'scikit-learn', 'jenkins']</t>
  </si>
  <si>
    <t>Associate Partner, Business Consulting - Data, Analytics and AI</t>
  </si>
  <si>
    <t>Infosys Limited Digital</t>
  </si>
  <si>
    <t>Software Engineer III - Data</t>
  </si>
  <si>
    <t>['sql', 'python', 'scala', 'nosql', 'cassandra', 'azure', 'gcp', 'spark', 'hadoop', 'airflow', 'kafka', 'docker', 'kubernetes']</t>
  </si>
  <si>
    <t>wwtech</t>
  </si>
  <si>
    <t>Digital Marketing Analyst (Contract - Paid Media Focus)</t>
  </si>
  <si>
    <t>Climate Draft Job Board</t>
  </si>
  <si>
    <t>Guidewheel</t>
  </si>
  <si>
    <t>Senior Data Scientist and Internship Program Lead</t>
  </si>
  <si>
    <t>Bogart, GA</t>
  </si>
  <si>
    <t>['sql', 'ssis', 'alteryx']</t>
  </si>
  <si>
    <t>🚀 Urgent Trainer Requirement – DevOps / Data Engineer | Q2 Training 📢</t>
  </si>
  <si>
    <t>Data Analysis Engineer</t>
  </si>
  <si>
    <t>Omni One</t>
  </si>
  <si>
    <t>Data Scientist with banking and finance experience</t>
  </si>
  <si>
    <t>NexTurn, Inc.</t>
  </si>
  <si>
    <t>Business Information Developer (Entry-Level Data Engineer - Operations Analytics)</t>
  </si>
  <si>
    <t>['sql', 'python', 'sql server', 'redshift', 'snowflake', 'databricks', 'oracle', 'ssis', 'spreadsheet']</t>
  </si>
  <si>
    <t>Info Governance and Privacy - Data Governance &amp; Data Engineering Sr. Associate</t>
  </si>
  <si>
    <t>Data Analyst III (Contractor)</t>
  </si>
  <si>
    <t>['sql', 'word', 'flow']</t>
  </si>
  <si>
    <t>Data Scientist Associate– Physical Sciences and Engineering--Flexible Locations U.S.</t>
  </si>
  <si>
    <t>['r', 'javascript', 'css', 'azure', 'power bi', 'tableau', 'docker', 'github']</t>
  </si>
  <si>
    <t>Programmer/Data Analyst</t>
  </si>
  <si>
    <t>Streamlight, Inc.</t>
  </si>
  <si>
    <t>['sql', 'c#', 'java', 'vba', 'html', 'css', 'javascript', 'jquery', 'windows']</t>
  </si>
  <si>
    <t>Aptino</t>
  </si>
  <si>
    <t>['aws', 'snowflake', 'flow']</t>
  </si>
  <si>
    <t>Sr Big Data Engineering Leads</t>
  </si>
  <si>
    <t>Circana</t>
  </si>
  <si>
    <t>['python', 'scala', 'sql', 'java', 'postgresql', 'oracle', 'azure', 'hadoop', 'spark', 'pyspark', 'linux']</t>
  </si>
  <si>
    <t>['sql', 'shell', 'python', 'oracle', 'aws', 'snowflake', 'hadoop', 'unix']</t>
  </si>
  <si>
    <t>['go', 'sql', 'tableau', 'looker']</t>
  </si>
  <si>
    <t>Legal Systems Analyst</t>
  </si>
  <si>
    <t>Marketing Data Analyst – Contract</t>
  </si>
  <si>
    <t>UNLEADED</t>
  </si>
  <si>
    <t>Technical Specialist – UAS Foreign Military Sales and Technical Data Analyst</t>
  </si>
  <si>
    <t>Integral</t>
  </si>
  <si>
    <t>['sharepoint', 'sap']</t>
  </si>
  <si>
    <t>Data Science (Full-Time / Onsite, LA)</t>
  </si>
  <si>
    <t>['python', 'sql', 'jupyter', 'numpy', 'pandas', 'scikit-learn', 'git']</t>
  </si>
  <si>
    <t>Principal Data/App Engineer (Talent Excellence)</t>
  </si>
  <si>
    <t>['python', 'sql', 'azure', 'sap', 'flow']</t>
  </si>
  <si>
    <t>Trystar</t>
  </si>
  <si>
    <t>Data Quality/Metadata /Data Lineage Specialist (C11)</t>
  </si>
  <si>
    <t>['sas', 'sas', 'python', 'excel', 'powerpoint', 'word']</t>
  </si>
  <si>
    <t>Engineering Manager, Data Platforms</t>
  </si>
  <si>
    <t>['databricks', 'snowflake', 'redshift', 'bigquery', 'spark', 'kafka']</t>
  </si>
  <si>
    <t>Sriven Systems Inc.</t>
  </si>
  <si>
    <t>['nosql', 'spark', 'kafka']</t>
  </si>
  <si>
    <t>Azure Lead</t>
  </si>
  <si>
    <t>Senior Data Engineer - Developer Program</t>
  </si>
  <si>
    <t>Sustainable Talent</t>
  </si>
  <si>
    <t>['sql', 'python', 'ruby', 'ruby', 'aws', 'databricks', 'spark', 'ruby on rails', 'github', 'docker']</t>
  </si>
  <si>
    <t>AI Data Engineer – Langchain | AWS | SQL | Onsite (Quad Cities)</t>
  </si>
  <si>
    <t>['sql', 'nosql', 'python', 'postgresql', 'mysql', 'sql server', 'aws', 'redshift', 'airflow', 'spark', 'kafka', 'docker', 'kubernetes']</t>
  </si>
  <si>
    <t>Manufacturing Data Analyst – Biopharma</t>
  </si>
  <si>
    <t>['sql', 'sas', 'sas', 'python', 'c', 'word', 'excel']</t>
  </si>
  <si>
    <t>Database Analyst - Full-time</t>
  </si>
  <si>
    <t>KONE, Inc</t>
  </si>
  <si>
    <t>['python', 'scala', 'aws', 'databricks', 'sap', 'flow', 'gitlab', 'terraform', 'unity', 'jira', 'confluence']</t>
  </si>
  <si>
    <t>data analyst with Qlik experience - local to MA</t>
  </si>
  <si>
    <t>Technology Consultants, Inc.</t>
  </si>
  <si>
    <t>['qlik', 'power bi', 'excel', 'tableau']</t>
  </si>
  <si>
    <t>Supply Chain Analyst (Urgent Hire)</t>
  </si>
  <si>
    <t>Gurnee, IL</t>
  </si>
  <si>
    <t>NTT DATA currently seeks a Data Engineer to join our team for a remote position</t>
  </si>
  <si>
    <t>Lead/Sr. Level Big Data Engineer (13-15 Years Exp) (1+ Year Contract/Hybrid) Malvern, PA</t>
  </si>
  <si>
    <t>iTvorks Inc</t>
  </si>
  <si>
    <t>Entry Level Cost / Data Analyst</t>
  </si>
  <si>
    <t>enGenius Consulting Group</t>
  </si>
  <si>
    <t>Data Analyst-Life Science</t>
  </si>
  <si>
    <t>['python', 'sql', 'postgresql', 'mysql', 'oracle', 'power bi', 'qlik']</t>
  </si>
  <si>
    <t>Senior Data Financial Analyst</t>
  </si>
  <si>
    <t>Saputo Inc.</t>
  </si>
  <si>
    <t>['sql', 'vba', 'power bi', 'dax', 'excel']</t>
  </si>
  <si>
    <t>['java', 'python', 'sql', 'scala', 'gcp', 'aws', 'bigquery', 'airflow', 'flow']</t>
  </si>
  <si>
    <t>W2 role - AWS Data engineer -10+ yrs required NO C2C only W2 - REMOTE</t>
  </si>
  <si>
    <t>Neon IT Solutions</t>
  </si>
  <si>
    <t>['python', 'sql', 'c#', 'aws', 'aurora', 'redshift', 'snowflake', 'pyspark', 'spark']</t>
  </si>
  <si>
    <t>Sr. Data Engineer - Major Entertainment Company - NO H1B OR C2C</t>
  </si>
  <si>
    <t>TechLink Resources, Inc</t>
  </si>
  <si>
    <t>['python', 'java', 'scala', 'sql', 'databricks', 'aws', 'snowflake', 'airflow', 'spark', 'kubernetes']</t>
  </si>
  <si>
    <t>Grid Dynamics</t>
  </si>
  <si>
    <t>['scala', 'sql', 'python', 'aws', 'spark', 'hadoop', 'kafka', 'airflow']</t>
  </si>
  <si>
    <t>Indygo</t>
  </si>
  <si>
    <t>['sql', 'r', 'sas', 'sas', 'python', 'sql server', 'airflow', 'excel', 'power bi', 'dax', 'ssrs', 'ssis']</t>
  </si>
  <si>
    <t>Junior java Developer with spring boot/Jr. Data Analyst-remote</t>
  </si>
  <si>
    <t>['java', 'javascript', 'c++', 'python', 'oracle', 'spring', 'power bi', 'tableau', 'docker', 'jenkins', 'github']</t>
  </si>
  <si>
    <t>Data Scientist -Lead, Vice President</t>
  </si>
  <si>
    <t>Data Engineer - USDS (Multiple Positions)</t>
  </si>
  <si>
    <t>['sql', 'python', 'java', 'sql server', 'spark', 'hadoop', 'express']</t>
  </si>
  <si>
    <t>VCI Construction</t>
  </si>
  <si>
    <t>Data Analyst - AI Trainer</t>
  </si>
  <si>
    <t>Accounting Today Jobs</t>
  </si>
  <si>
    <t>DataAnnotation</t>
  </si>
  <si>
    <t>Monster Energy</t>
  </si>
  <si>
    <t>['sql', 'azure', 'power bi', 'dax', 'excel', 'word', 'powerpoint', 'outlook']</t>
  </si>
  <si>
    <t>AMCORP</t>
  </si>
  <si>
    <t>Sr. Data Scientist US A2A Payments &amp; Open Banking</t>
  </si>
  <si>
    <t>['sql', 'python', 'hadoop', 'jira']</t>
  </si>
  <si>
    <t>Financial Crime Senior Data Analyst</t>
  </si>
  <si>
    <t>['sql', 'r', 'python', 'sas', 'sas', 'power bi', 'tableau', 'wire']</t>
  </si>
  <si>
    <t>['vba', 'sql', 'excel', 'tableau']</t>
  </si>
  <si>
    <t>Sr. Data &amp; Analytics Engineer</t>
  </si>
  <si>
    <t>['sql', 'python', 'databricks', 'snowflake', 'bigquery']</t>
  </si>
  <si>
    <t>Test Developer</t>
  </si>
  <si>
    <t>['python', 'sql', 'java', 'c++', 'selenium', 'sap', 'docker']</t>
  </si>
  <si>
    <t>Menifee, CA</t>
  </si>
  <si>
    <t>Data Interpretation Analyst II - MFL/GEO Pipeline In-Line Inspection - Now Hiring</t>
  </si>
  <si>
    <t>Entegra LLP</t>
  </si>
  <si>
    <t>Senior Financial Analyst - Now Hiring</t>
  </si>
  <si>
    <t>Pantheon Data</t>
  </si>
  <si>
    <t>['outlook', 'word', 'excel', 'sharepoint', 'powerpoint']</t>
  </si>
  <si>
    <t>Metric &amp; Data Analyst Senior - Now Hiring</t>
  </si>
  <si>
    <t>Data Engineer- Site Reliability Engineer</t>
  </si>
  <si>
    <t>aKube, Inc.</t>
  </si>
  <si>
    <t>['python', 'go', 'java', 'c#', 'azure', 'splunk', 'terraform', 'ansible', 'puppet', 'chef', 'docker', 'kubernetes']</t>
  </si>
  <si>
    <t>EY-GDS Consulting-AI and DATA-Power BI-Senior</t>
  </si>
  <si>
    <t>​​Technical Program Manager​</t>
  </si>
  <si>
    <t>['sql', 'postgresql', 'azure', 'power bi', 'git']</t>
  </si>
  <si>
    <t>Airline Business Development Data Analyst I</t>
  </si>
  <si>
    <t>Metropolitan Washington Airports Authority</t>
  </si>
  <si>
    <t>['spreadsheet', 'excel', 'powerpoint']</t>
  </si>
  <si>
    <t>Data Analyst - Must Live in Georgia Currently</t>
  </si>
  <si>
    <t>Data Engineer, Staff</t>
  </si>
  <si>
    <t>['python', 'terraform']</t>
  </si>
  <si>
    <t>['python', 'java', 'sql', 'databricks', 'snowflake', 'aws', 'pyspark', 'airflow']</t>
  </si>
  <si>
    <t>Data Engineer- Manager - Full-time</t>
  </si>
  <si>
    <t>Open road solutions llc</t>
  </si>
  <si>
    <t>['excel', 'outlook', 'word']</t>
  </si>
  <si>
    <t>Music Data Analyst (Great Britain)</t>
  </si>
  <si>
    <t>Third Bridge Creative</t>
  </si>
  <si>
    <t>Sr. Data Center Engineer</t>
  </si>
  <si>
    <t>['python', 'sql', 'snowflake', 'aws', 'airflow', 'bitbucket', 'jenkins', 'jira']</t>
  </si>
  <si>
    <t>TriosysIT Inc.</t>
  </si>
  <si>
    <t>['sql', 'shell', 'hadoop', 'airflow', 'spark', 'tableau', 'looker']</t>
  </si>
  <si>
    <t>VP – Liquidity Integration &amp; Transformation (Data Engineering)</t>
  </si>
  <si>
    <t>Appy Pie LLP</t>
  </si>
  <si>
    <t>['sql', 'python', 'oracle', 'kafka', 'jira', 'confluence']</t>
  </si>
  <si>
    <t>Zinpro Corporation</t>
  </si>
  <si>
    <t>['snowflake', 'express', 'tableau', 'sap', 'word']</t>
  </si>
  <si>
    <t>['hadoop', 'jupyter', 'spark', 'kafka', 'datarobot', 'ansible', 'kubernetes']</t>
  </si>
  <si>
    <t>Secret cleared Data Analyst</t>
  </si>
  <si>
    <t>Trinity IT</t>
  </si>
  <si>
    <t>['python', 'r', 'sql', 'nosql', 'aws', 'azure', 'gcp', 'tableau', 'power bi', 'git']</t>
  </si>
  <si>
    <t>Health Care Service Corp.</t>
  </si>
  <si>
    <t>['sql', 'r', 'word', 'excel', 'tableau', 'power bi']</t>
  </si>
  <si>
    <t>Healthcare Clinical Data Analyst - Full-time</t>
  </si>
  <si>
    <t>Senior Data Analyst, Assurance and Advisory Management, AMP - Full-time</t>
  </si>
  <si>
    <t>['sql', 'python', 'sas', 'sas', 'tableau', 'sap']</t>
  </si>
  <si>
    <t>Data Engineer, Analytics - Full-time</t>
  </si>
  <si>
    <t>Senior Data Analyst - Growth</t>
  </si>
  <si>
    <t>Midlevel Data Analyst - Now Hiring</t>
  </si>
  <si>
    <t>['sql', 'spring', 'power bi']</t>
  </si>
  <si>
    <t>Data Analyst, Reporting &amp; Accounting Systems - Yardi experience required - Now Hiring</t>
  </si>
  <si>
    <t>Welltower, Inc.</t>
  </si>
  <si>
    <t>['sql', 'c', 'alteryx']</t>
  </si>
  <si>
    <t>['sql', 'python', 'r', 'c++', 'java', 'html', 'sql server', 'snowflake', 'azure', 'oracle', 'alteryx', 'tableau', 'sap', 'power bi']</t>
  </si>
  <si>
    <t>Data Engineer (Power BI Fabric Certified) - Now Hiring</t>
  </si>
  <si>
    <t>['python', 'r', 'sql', 'c', 'tensorflow', 'pytorch', 'power bi']</t>
  </si>
  <si>
    <t>Sr. Reporting &amp; Data Analyst</t>
  </si>
  <si>
    <t>Banyan Medical Solutions</t>
  </si>
  <si>
    <t>['sql', 'python', 'r', 'excel', 'power bi', 'tableau', 'looker']</t>
  </si>
  <si>
    <t>Data Engineer - Wayne, PA, Salt Lake City, UT, Pittsburgh, PA</t>
  </si>
  <si>
    <t>Senior Data Engineer - Long Term Project - Elk Grove/Sacramento (Hybrid), CA. - Now Hiring</t>
  </si>
  <si>
    <t>['sql', 'python', 'go', 'bigquery']</t>
  </si>
  <si>
    <t>Analyst (Contracts, Analytics and Data Management) - Full-time</t>
  </si>
  <si>
    <t>['sql', 'azure', 'excel', 'powerpoint', 'power bi', 'sharepoint']</t>
  </si>
  <si>
    <t>Data Analyst-Life Science - Full-time</t>
  </si>
  <si>
    <t>Sr. Staff Data Engineer - Hybrid - Full-time</t>
  </si>
  <si>
    <t>['python', 'shell', 'go', 'aws', 'snowflake', 'oracle', 'spark', 'hadoop', 'github', 'jenkins']</t>
  </si>
  <si>
    <t>Data Analyst (contract)</t>
  </si>
  <si>
    <t>['sql', 'qlik', 'alteryx', 'excel', 'word']</t>
  </si>
  <si>
    <t>Senior Analyst, Data Analytics, Corporate Strategy</t>
  </si>
  <si>
    <t>['power bi', 'sharepoint', 'excel', 'dax']</t>
  </si>
  <si>
    <t>Senior Reliability Data Analyst</t>
  </si>
  <si>
    <t>Job Board - Advanced Energy Group</t>
  </si>
  <si>
    <t>Looking for Data Engineer - Sunnyvale, CA Hybrid/REMOTE</t>
  </si>
  <si>
    <t>['python', 'sql', 'snowflake', 'airflow', 'github', 'kubernetes', 'docker']</t>
  </si>
  <si>
    <t>Senior Data Scientist – Price Optimization Modeling</t>
  </si>
  <si>
    <t>['go', 'python', 'r', 'sql', 'aws', 'databricks', 'gcp', 'gitlab', 'github']</t>
  </si>
  <si>
    <t>Sr Data Platform Engineer</t>
  </si>
  <si>
    <t>['sql', 'db2', 'postgresql', 'sql server', 'gcp', 'azure', 'aws', 'oracle', 'aurora', 'linux', 'unix', 'windows', 'ansible', 'terraform', 'jenkins', 'github']</t>
  </si>
  <si>
    <t>['python', 'sql', 'java', 'gcp', 'aws', 'bigquery', 'redshift', 'azure', 'linux', 'terraform', 'docker']</t>
  </si>
  <si>
    <t>Global Trade Data Analyst - Full-time</t>
  </si>
  <si>
    <t>Manager, Big Data - REMOTE</t>
  </si>
  <si>
    <t>['azure', 'databricks', 'aws', 'spark', 'phoenix']</t>
  </si>
  <si>
    <t>Lead Data Product Analyst</t>
  </si>
  <si>
    <t>['sql', 'python', 'firebase', 'firebase', 'azure', 'aws', 'databricks', 'kafka', 'power bi', 'tableau', 'qlik', 'sap', 'jira', 'confluence']</t>
  </si>
  <si>
    <t>All-Source Intelligence Analyst, Mid</t>
  </si>
  <si>
    <t>Wet Weather Program Data Analyst</t>
  </si>
  <si>
    <t>McKim &amp; Creed, Inc.</t>
  </si>
  <si>
    <t>['sql', 'python', 'r', 'scala', 'java', 'sql server', 'aws', 'snowflake', 'oracle', 'spark', 'hadoop', 'kafka', 'unix', 'linux', 'tableau', 'flow']</t>
  </si>
  <si>
    <t>['python', 'sql', 'postgresql', 'cassandra', 'mysql', 'dynamodb', 'oracle', 'snowflake', 'aws', 'express', 'excel']</t>
  </si>
  <si>
    <t>Data Analyst - Supply Chain - Now Hiring</t>
  </si>
  <si>
    <t>['sql', 'python', 'r', 'power bi', 'tableau', 'looker']</t>
  </si>
  <si>
    <t>['sql', 'python', 'power bi', 'tableau', 'excel']</t>
  </si>
  <si>
    <t>AWS Data Analyst</t>
  </si>
  <si>
    <t>['aws', 'redshift', 'tableau', 'power bi', 'sap']</t>
  </si>
  <si>
    <t>Intern - Manufacturing Data Analyst - Plant 10 - Now Hiring</t>
  </si>
  <si>
    <t>Whitehall, MI</t>
  </si>
  <si>
    <t>Howmet Aerospace</t>
  </si>
  <si>
    <t>Bettendorf, IA</t>
  </si>
  <si>
    <t>Hirevo Consulting</t>
  </si>
  <si>
    <t>['sql', 'nosql', 'python', 'postgresql', 'mysql', 'sql server', 'aws', 'redshift', 'spark', 'kafka', 'airflow', 'docker', 'kubernetes']</t>
  </si>
  <si>
    <t>Data Analyst 1 - Now Hiring</t>
  </si>
  <si>
    <t>Level 2 Data Analyst</t>
  </si>
  <si>
    <t>Grand Ridge, FL</t>
  </si>
  <si>
    <t>['sap', 'atlassian', 'jira', 'confluence']</t>
  </si>
  <si>
    <t>Software Development Engineer, Veteran Opportunity</t>
  </si>
  <si>
    <t>['java', 'c++', 'c#', 'c', 'perl', 'aws']</t>
  </si>
  <si>
    <t>Customer Success Data Analyst - Full-time</t>
  </si>
  <si>
    <t>West Chester Township, OH</t>
  </si>
  <si>
    <t>GE Aerospace</t>
  </si>
  <si>
    <t>['java', 'python', 'scala', 'sql', 'nosql', 'mysql', 'postgresql', 'cassandra', 'oracle', 'hadoop', 'spark']</t>
  </si>
  <si>
    <t>Senior Mechanical Design Engineer - Data Centers</t>
  </si>
  <si>
    <t>Data Analyst-Logistics</t>
  </si>
  <si>
    <t>Long Island Community Hospital</t>
  </si>
  <si>
    <t>Sr Director, Data Lake Engineering</t>
  </si>
  <si>
    <t>['dart', 'aws', 'azure', 'kubernetes']</t>
  </si>
  <si>
    <t>Personnel Security - Sr. Data Analyst - Full-time</t>
  </si>
  <si>
    <t>['python', 'sql', 'plotly', 'linux']</t>
  </si>
  <si>
    <t>HRIS Data Analyst - Full-time</t>
  </si>
  <si>
    <t>Advanced Analytics Analyst - Strategic Insights - Full-time</t>
  </si>
  <si>
    <t>Lead Data Analytics - SQL/ Databricks - Full-time</t>
  </si>
  <si>
    <t>Lead Data Scientist, GPS (Government &amp; Public Services) - Full-time</t>
  </si>
  <si>
    <t>['python', 'aws', 'databricks', 'tensorflow', 'pytorch', 'flask', 'fastapi', 'docker', 'github', 'jira']</t>
  </si>
  <si>
    <t>['sql', 'python', 'go', 'snowflake', 'redshift', 'aws', 'airflow', 'unix', 'github', 'git']</t>
  </si>
  <si>
    <t>Takeda pharmaceutical</t>
  </si>
  <si>
    <t>Entry Level Data Science and Analyst (Remote) - Now Hiring</t>
  </si>
  <si>
    <t>Operations Analyst Data Aggregation</t>
  </si>
  <si>
    <t>GDIT</t>
  </si>
  <si>
    <t>Fox Point Recruitment LLc</t>
  </si>
  <si>
    <t>Data Engineer - Business Automation &amp; Data Transformation - Now Hiring</t>
  </si>
  <si>
    <t>North Hollywood, California</t>
  </si>
  <si>
    <t>Ekman Associates, Inc</t>
  </si>
  <si>
    <t>['python', 'java', 'sql', 'nosql', 'aws', 'azure', 'graphql', 'tableau', 'power bi', 'flow', 'ansible', 'jenkins']</t>
  </si>
  <si>
    <t>SGR Job Board</t>
  </si>
  <si>
    <t>Data Scientist - Generative AI</t>
  </si>
  <si>
    <t>Viasat, Inc.</t>
  </si>
  <si>
    <t>['sql', 'python', 'r', 'datarobot']</t>
  </si>
  <si>
    <t>['python', 'sql', 'r', 'scala', 'oracle', 'hadoop', 'spark']</t>
  </si>
  <si>
    <t>Altamont, CA</t>
  </si>
  <si>
    <t>Virta Health</t>
  </si>
  <si>
    <t>['sql', 'python', 'gcp', 'bigquery', 'airflow', 'looker']</t>
  </si>
  <si>
    <t>Sr Data Engineer II</t>
  </si>
  <si>
    <t>['powershell', 'sql', 'sas', 'sas', 'sql server', 'azure', 'databricks', 'oracle', 'spark', 'kafka', 'linux', 'sap', 'ansible']</t>
  </si>
  <si>
    <t>Enugu, Nigeria</t>
  </si>
  <si>
    <t>Data Scientist- REMOTE</t>
  </si>
  <si>
    <t>['sas', 'sas', 'sql', 'unix', 'spss']</t>
  </si>
  <si>
    <t>Data Analytics Consultant (Supplychain) - Full-time</t>
  </si>
  <si>
    <t>['python', 'sql', 'aws', 'azure', 'tableau']</t>
  </si>
  <si>
    <t>IT Data Engineer Engineer (Hybrid) - Full-time</t>
  </si>
  <si>
    <t>East Berlin, CT</t>
  </si>
  <si>
    <t>Eversource Energy</t>
  </si>
  <si>
    <t>['azure', 'databricks', 'pyspark', 'power bi']</t>
  </si>
  <si>
    <t>AI Engineering Manager/Solutions Architect - SFL Scientific - Full-time</t>
  </si>
  <si>
    <t>Software Development Engineer - Full-time</t>
  </si>
  <si>
    <t>Farmers Branch, TX</t>
  </si>
  <si>
    <t>['sql', 'golang', 'python', 'java', 'snowflake', 'azure', 'aws', 'gcp', 'kafka', 'flow', 'git', 'kubernetes', 'terraform']</t>
  </si>
  <si>
    <t>Commercial Solutions Engineer</t>
  </si>
  <si>
    <t>Labrador City, NL, Canada</t>
  </si>
  <si>
    <t>['sql', 'python', 'snowflake', 'spark', 'git']</t>
  </si>
  <si>
    <t>Senior AI Data Engineer - Cloud and Machine Learning Solutions</t>
  </si>
  <si>
    <t>['sql', 'python', 'aws', 'oracle', 'spark']</t>
  </si>
  <si>
    <t>Data Analyst Standard III</t>
  </si>
  <si>
    <t>['azure', 'power bi', 'sap', 'tableau']</t>
  </si>
  <si>
    <t>Senior Data QA Engineer</t>
  </si>
  <si>
    <t>['sas', 'sas', 'ms access', 'excel', 'word', 'flow']</t>
  </si>
  <si>
    <t>Sr. Marketing Segmentation &amp; Data Analyst - Now Hiring</t>
  </si>
  <si>
    <t>Summer Internship Part Time 2024 Data Analyst Internship (Atlanta &amp; Detroit)</t>
  </si>
  <si>
    <t>Urban Science</t>
  </si>
  <si>
    <t>Cloud Data Engineer with Databricks</t>
  </si>
  <si>
    <t>['python', 'sql', 'databricks', 'aws', 'azure', 'gcp', 'spark', 'pyspark', 'airflow', 'github']</t>
  </si>
  <si>
    <t>Artificial Intelligence Instructor</t>
  </si>
  <si>
    <t>Zaka AI Inc.</t>
  </si>
  <si>
    <t>SonicJobs</t>
  </si>
  <si>
    <t>Monster Energy Company</t>
  </si>
  <si>
    <t>Ready Pac Produce, Inc.</t>
  </si>
  <si>
    <t>ATT Jobs</t>
  </si>
  <si>
    <t>Jones Lang LaSalle IP, Inc.</t>
  </si>
  <si>
    <t>SAP Careers</t>
  </si>
  <si>
    <t>Looking for Data Engineer - Sunnyvale, CA Hybrid</t>
  </si>
  <si>
    <t>Data Engineer - Localization Systems</t>
  </si>
  <si>
    <t>Clarksburg, CA</t>
  </si>
  <si>
    <t>Forterra</t>
  </si>
  <si>
    <t>['python', 'c++', 'matlab', 'matplotlib', 'pandas', 'excel', 'tableau', 'git', 'gitlab']</t>
  </si>
  <si>
    <t>DATA ENGINEER (F/M/D)</t>
  </si>
  <si>
    <t>Ignitis Group</t>
  </si>
  <si>
    <t>['sql', 'python', 'sql server', 'airflow']</t>
  </si>
  <si>
    <t>Workflow Data Analyst - Now Hiring</t>
  </si>
  <si>
    <t>Grafton, WI</t>
  </si>
  <si>
    <t>Dentaquest</t>
  </si>
  <si>
    <t>['sql', 'sql server', 'sharepoint']</t>
  </si>
  <si>
    <t>Systems Analyst – Application Migration</t>
  </si>
  <si>
    <t>Senior Data Engineer - Network Analytics</t>
  </si>
  <si>
    <t>['sas', 'sas', 'sql', 'python', 'r', 'javascript', 'snowflake', 'spss', 'ssis', 'alteryx']</t>
  </si>
  <si>
    <t>['python', 'aws', 'azure', 'node', 'tableau', 'power bi']</t>
  </si>
  <si>
    <t>Data Engineer - Oracle &amp; Salesforce ETL Specialist</t>
  </si>
  <si>
    <t>Senior Associate Data Engineer (Python, SQL)</t>
  </si>
  <si>
    <t>Gilboa, NY</t>
  </si>
  <si>
    <t>Dataquad INC</t>
  </si>
  <si>
    <t>['shell', 'azure', 'flow']</t>
  </si>
  <si>
    <t>Business Data Scientist, gTech Ads, Professional Services</t>
  </si>
  <si>
    <t>['python', 'r', 'sql', 'matlab']</t>
  </si>
  <si>
    <t>Data Engineer-Analytics - Omaha, NE (Onsite) - Direct Hire (FTE)</t>
  </si>
  <si>
    <t>['python', 'sql', 'shell', 'snowflake', 'databricks', 'redshift', 'aws', 'azure', 'excel']</t>
  </si>
  <si>
    <t>Collins Consulting</t>
  </si>
  <si>
    <t>['tensorflow', 'pytorch', 'scikit-learn']</t>
  </si>
  <si>
    <t>IMO Health</t>
  </si>
  <si>
    <t>['sql', 'python', 'nosql', 'mongodb', 'mongodb', 'postgresql', 'dynamodb', 'elasticsearch', 'aws', 'spark', 'kafka', 'airflow', 'tableau', 'looker', 'git', 'terraform']</t>
  </si>
  <si>
    <t>AAAE Career Center</t>
  </si>
  <si>
    <t>Data Scientist (West LA / Full-Time)</t>
  </si>
  <si>
    <t>['python', 'sql', 'scikit-learn', 'pandas', 'numpy']</t>
  </si>
  <si>
    <t>['shell', 'python', 'sas', 'sas', 'javascript', 'java', 'c#', 'go', 'sql', 'nosql', 'r', 'db2', 'aws', 'numpy', 'pandas', 'power bi', 'tableau', 'splunk']</t>
  </si>
  <si>
    <t>Sr. Data Engineer - On Site - Dallas/Fort Worth Candidates Only</t>
  </si>
  <si>
    <t>['python', 'c#', 'sql', 'nosql', 'dynamodb', 'aws', 'redshift', 'terraform', 'git']</t>
  </si>
  <si>
    <t>Prop Store</t>
  </si>
  <si>
    <t>['mysql', 'sheets']</t>
  </si>
  <si>
    <t>Senior Compliance Data Analyst</t>
  </si>
  <si>
    <t>['python', 'sql', 'postgresql', 'snowflake', 'aws', 'redshift', 'gcp', 'airflow', 'tableau', 'gitlab']</t>
  </si>
  <si>
    <t>Data Scientist (AI &amp; LLM Specialist) - to 240k + bonus + equity</t>
  </si>
  <si>
    <t>['python', 'aws', 'tensorflow', 'pytorch', 'scikit-learn', 'pandas', 'numpy', 'hugging face', 'matplotlib', 'seaborn', 'plotly', 'hadoop', 'spark', 'git']</t>
  </si>
  <si>
    <t>Data Engineer II - Snowflake</t>
  </si>
  <si>
    <t>['c#', 'java', 'python', 'sql']</t>
  </si>
  <si>
    <t>Little Elm, TX</t>
  </si>
  <si>
    <t>CareGard Warranty Services</t>
  </si>
  <si>
    <t>Data Scientist-AI/ML</t>
  </si>
  <si>
    <t>['mariadb', 'aws', 'redshift', 'linux', 'docker']</t>
  </si>
  <si>
    <t>Sr. Scala Data Egnineer - hybrid - No C2C or H-1B</t>
  </si>
  <si>
    <t>['go', 'shell', 'couchbase', 'aws', 'kafka', 'spark', 'terraform', 'kubernetes']</t>
  </si>
  <si>
    <t>Data Analyst- Pricing</t>
  </si>
  <si>
    <t>['sql', 'excel', 'power bi', 'sheets']</t>
  </si>
  <si>
    <t>Business Data Analyst/Business System/Business --Agile/SQL/Jira/AWS/Data/Python</t>
  </si>
  <si>
    <t>['python', 'sql', 'aws', 'git', 'flow']</t>
  </si>
  <si>
    <t>Sr. Salesforce Data Integration Engineer(PERM Direct Hire)</t>
  </si>
  <si>
    <t>['sql', 'go', 'sql server', 'snowflake', 'kafka']</t>
  </si>
  <si>
    <t>Data Analyst - Must be local to Westborough, MA</t>
  </si>
  <si>
    <t>Data Engineer, Rocket Loans</t>
  </si>
  <si>
    <t>['python', 'shell', 'linux']</t>
  </si>
  <si>
    <t>Azure Data Engineer - no C2C (Mount Laurel - NJ Hybrid Model)</t>
  </si>
  <si>
    <t>['sql', 'python', 'oracle', 'azure', 'spark', 'pyspark']</t>
  </si>
  <si>
    <t>Lead Data Engineer with Data Security</t>
  </si>
  <si>
    <t>FUSTIS LLC</t>
  </si>
  <si>
    <t>['snowflake', 'databricks', 'gdpr', 'airflow', 'kafka', 'spark', 'tableau', 'flow']</t>
  </si>
  <si>
    <t>Hamden, CT</t>
  </si>
  <si>
    <t>Wingstop</t>
  </si>
  <si>
    <t>['python', 'vba', 'tableau', 'visio']</t>
  </si>
  <si>
    <t>Data Analyst - Digital Analytics</t>
  </si>
  <si>
    <t>['sql', 'python', 'redshift', 'aws', 'spark', 'excel', 'terraform']</t>
  </si>
  <si>
    <t>Junior/Entry Level Data Engineer</t>
  </si>
  <si>
    <t>['java', 'python', 'javascript', 'c++', 'oracle', 'databricks', 'tensorflow', 'spring', 'tableau', 'docker', 'jenkins', 'github']</t>
  </si>
  <si>
    <t>Senior, Data Analyst | One Demand Science Team | Sunnyvale</t>
  </si>
  <si>
    <t>['sql', 'python', 'nosql', 'scala', 'r', 'gcp', 'spark', 'power bi', 'tableau']</t>
  </si>
  <si>
    <t>Data Engineer, Selling Partner Experience | AI initiatives</t>
  </si>
  <si>
    <t>myGwork - LGBTQ+ Business Community</t>
  </si>
  <si>
    <t>['sql', 'python', 'scala', 'dynamodb', 'aws', 'redshift', 'hadoop', 'spark', 'ssis']</t>
  </si>
  <si>
    <t>Data Engineer Scope Scripting | Redmond, WA</t>
  </si>
  <si>
    <t>Global IT Family</t>
  </si>
  <si>
    <t>['c#', 'sql', 'scala', 'python', 'azure', 'power bi']</t>
  </si>
  <si>
    <t>Data Review Scientist - Sequencing</t>
  </si>
  <si>
    <t>Data Engineer / Cloud Systems Administrator</t>
  </si>
  <si>
    <t>White House Station, NJ</t>
  </si>
  <si>
    <t>Sintan</t>
  </si>
  <si>
    <t>['python', 'bash', 'aws', 'redshift', 'qlik', 'tableau']</t>
  </si>
  <si>
    <t>Summit Tech Partners</t>
  </si>
  <si>
    <t>['aws', 'microstrategy', 'ssis']</t>
  </si>
  <si>
    <t>Master and Reference Data Lead</t>
  </si>
  <si>
    <t>SMBC Group</t>
  </si>
  <si>
    <t>Sr. Business Intelligence Engineer, Core Shopping Analytics</t>
  </si>
  <si>
    <t>['python', 'javascript', 'postgresql', 'aws', 'azure', 'pytorch', 'tensorflow', 'github']</t>
  </si>
  <si>
    <t>Applied Scientist , GenAI Evaluation Media Science</t>
  </si>
  <si>
    <t>Senior Analyst - Finance Data Strategy</t>
  </si>
  <si>
    <t>Ally</t>
  </si>
  <si>
    <t>Innovative Emergency Management</t>
  </si>
  <si>
    <t>Senior Engineer - Data Platform Infrastructure</t>
  </si>
  <si>
    <t>Louisville, KY (+24 others)</t>
  </si>
  <si>
    <t>['python', 'go', 'aws', 'azure', 'gcp', 'kubernetes', 'docker', 'terraform', 'github', 'jenkins', 'atlassian', 'jira', 'confluence']</t>
  </si>
  <si>
    <t>Slalom Flex (Project Based) - Data Engineers</t>
  </si>
  <si>
    <t>['sql', 'python', 'scala', 'java', 'azure', 'gcp', 'aws', 'databricks', 'bigquery', 'redshift', 'snowflake', 'spark', 'terraform']</t>
  </si>
  <si>
    <t>IT Data Analyst II - Data Governance</t>
  </si>
  <si>
    <t>100 Horizon Healthcare Services, Inc</t>
  </si>
  <si>
    <t>['nosql', 'mongodb', 'mongodb', 'sql', 'sas', 'sas', 'neo4j', 'cassandra', 'redis', 'sql server', 'oracle', 'snowflake', 'hadoop', 'ms access', 'tableau', 'cognos']</t>
  </si>
  <si>
    <t>Data Science Lead - USDS</t>
  </si>
  <si>
    <t>GIS Data Analyst- Market Expansion</t>
  </si>
  <si>
    <t>Responsive Education Solutions</t>
  </si>
  <si>
    <t>['sas', 'sas', 'sql', 'spss', 'sheets', 'excel', 'looker', 'power bi', 'tableau']</t>
  </si>
  <si>
    <t>Data Analytics Engineering Graduate Internship - Summer 2025</t>
  </si>
  <si>
    <t>['sql', 'python', 'gcp', 'aws', 'azure']</t>
  </si>
  <si>
    <t>Data Scientist (Big Data Engineer)</t>
  </si>
  <si>
    <t>Bluff Springs, TX</t>
  </si>
  <si>
    <t>Data Engineer - Health Sensing</t>
  </si>
  <si>
    <t>['python', 'sql', 'aws', 'gcp', 'azure', 'spark', 'airflow', 'docker', 'kubernetes']</t>
  </si>
  <si>
    <t>Ludlow, KY</t>
  </si>
  <si>
    <t>VSG Business Solutions LLC</t>
  </si>
  <si>
    <t>['sql', 'nosql', 'mongodb', 'mongodb', 'java', 'mysql', 'snowflake', 'hadoop']</t>
  </si>
  <si>
    <t>HR Data Analyst (Junior Level)</t>
  </si>
  <si>
    <t>['excel', 'power bi', 'sharepoint', 'outlook']</t>
  </si>
  <si>
    <t>Data Engineer with Expertise in Azure Data Factory, API Integration and Azure SQL</t>
  </si>
  <si>
    <t>['sql', 't-sql', 'bash', 'shell', 'go', 'postgresql', 'oracle', 'snowflake', 'linux', 'flow']</t>
  </si>
  <si>
    <t>Forward Deployed Data Engineer (TS/SCI)</t>
  </si>
  <si>
    <t>TRM</t>
  </si>
  <si>
    <t>['python', 'sql', 'aws', 'redshift', 'airflow', 'spark', 'kubernetes', 'terraform', 'jenkins', 'gitlab', 'notion', 'jira', 'slack']</t>
  </si>
  <si>
    <t>Hybrid Reporting &amp; Data Analyst</t>
  </si>
  <si>
    <t>Key Resource Group, LLC</t>
  </si>
  <si>
    <t>['sql', 'python', 'r', 'ssrs', 'power bi', 'excel']</t>
  </si>
  <si>
    <t>Rise Technical Recruitment Inc</t>
  </si>
  <si>
    <t>LotusLynx</t>
  </si>
  <si>
    <t>Azure Data Factory Data Engineer Associate</t>
  </si>
  <si>
    <t>Clanton, AL</t>
  </si>
  <si>
    <t>M&amp;T Bank</t>
  </si>
  <si>
    <t>['python', 'sql', 'sql server', 'snowflake', 'power bi', 'tableau', 'looker']</t>
  </si>
  <si>
    <t>AWS Data Engineer / Data Analyst</t>
  </si>
  <si>
    <t>Senior Business Analyst, Data Platform and Analytics</t>
  </si>
  <si>
    <t>FFF Enterprises</t>
  </si>
  <si>
    <t>Data Integrity Analyst / Hybrid / Iselin, NJ</t>
  </si>
  <si>
    <t>ScOp Venture Capital</t>
  </si>
  <si>
    <t>['python', 'aws', 'azure', 'gcp', 'tensorflow', 'pytorch', 'scikit-learn', 'pandas', 'numpy', 'spark', 'airflow', 'git', 'docker', 'kubernetes']</t>
  </si>
  <si>
    <t>Delaware Health Information Network</t>
  </si>
  <si>
    <t>['sql', 'python', 'r', 'javascript']</t>
  </si>
  <si>
    <t>CFO - Senior Data Analyst</t>
  </si>
  <si>
    <t>94-1687665 Bank of America, National Association</t>
  </si>
  <si>
    <t>['sql', 'vba', 'sas', 'sas', 'excel']</t>
  </si>
  <si>
    <t>Senior Analyst in Media, Data Scientist</t>
  </si>
  <si>
    <t>['python', 'sql', 'r', 'redshift', 'aws', 'spark']</t>
  </si>
  <si>
    <t>Colossus Technologies Group</t>
  </si>
  <si>
    <t>Data Engineering and Coordination Specialist</t>
  </si>
  <si>
    <t>Zinpro</t>
  </si>
  <si>
    <t>['python', 'sql', 'r', 'snowflake', 'power bi', 'flow']</t>
  </si>
  <si>
    <t>FRG Technology Consulting</t>
  </si>
  <si>
    <t>['sql', 'python', 'azure', 'aws', 'snowflake', 'redshift', 'bigquery', 'airflow', 'docker', 'git']</t>
  </si>
  <si>
    <t>Application Architect &amp; Data Engineer - AADE25-22898</t>
  </si>
  <si>
    <t>['sql', 'oracle', 'snowflake', 'power bi']</t>
  </si>
  <si>
    <t>['python', 'sql', 'dynamodb', 'aws', 'redshift', 'pyspark', 'tableau', 'power bi', 'terraform', 'git']</t>
  </si>
  <si>
    <t>AI engineer for Agentic AI implementation</t>
  </si>
  <si>
    <t>['aws', 'azure', 'tensorflow', 'pytorch', 'docker', 'kubernetes']</t>
  </si>
  <si>
    <t>['sql', 'go', 'sql server', 'oracle', 'ms access', 'sap', 'power bi', 'tableau', 'excel']</t>
  </si>
  <si>
    <t>Digital Analytics Data Analyst III</t>
  </si>
  <si>
    <t>Ahold Delhaize USA</t>
  </si>
  <si>
    <t>['sql', 'bigquery', 'power bi']</t>
  </si>
  <si>
    <t>['sql', 'bash', 'shell', 'gcp', 'aws', 'azure', 'bigquery', 'pyspark', 'airflow', 'kafka', 'unix', 'jenkins', 'github', 'jira']</t>
  </si>
  <si>
    <t>['matlab', 'python', 'vba', 'tableau']</t>
  </si>
  <si>
    <t>Data Science Manager, GenAI, Strategic Analytics - Data Science - Full-time</t>
  </si>
  <si>
    <t>['python', 'r', 'sql', 'html', 'css', 'javascript', 'databricks', 'azure', 'react', 'tableau', 'power bi', 'excel', 'powerpoint', 'outlook']</t>
  </si>
  <si>
    <t>Data Analyst - Intermediate</t>
  </si>
  <si>
    <t>['sql', 'python', 'r', 'redshift', 'tableau', 'looker', 'spreadsheet']</t>
  </si>
  <si>
    <t>['sql', 'sql server', 'db2', 'oracle', 'aws']</t>
  </si>
  <si>
    <t>Pinehouse, SK, Canada</t>
  </si>
  <si>
    <t>['sql', 'r', 'python', 'hadoop', 'tableau', 'flow']</t>
  </si>
  <si>
    <t>Provider Network Data Analyst - Healthcare (Contracting / Network Pricing) - Full-time</t>
  </si>
  <si>
    <t>['sql', 'sas', 'sas', 'python', 'r', 'databricks', 'excel', 'power bi', 'tableau']</t>
  </si>
  <si>
    <t>SR Business Intelligence Analyst - Full-time</t>
  </si>
  <si>
    <t>['tableau', 'excel', 'alteryx', 'qlik', 'cognos']</t>
  </si>
  <si>
    <t>['python', 'scala', 'sql', 'databricks', 'aws', 'azure', 'gcp', 'kafka', 'tableau', 'power bi', 'terraform']</t>
  </si>
  <si>
    <t>TMS</t>
  </si>
  <si>
    <t>['python', 'java', 'scala', 'nosql', 'aws', 'redshift', 'airflow', 'spark', 'kafka']</t>
  </si>
  <si>
    <t>C# engineer</t>
  </si>
  <si>
    <t>Senior, Data Engineer (Scala/Spark)</t>
  </si>
  <si>
    <t>['scala', 'python', 'databricks', 'snowflake', 'gcp', 'azure', 'spark', 'hadoop', 'airflow']</t>
  </si>
  <si>
    <t>Senior Software Engineer - Full Stack - Data Ventures</t>
  </si>
  <si>
    <t>['javascript', 'typescript', 'html', 'css', 'mysql', 'azure', 'gcp', 'spring', 'selenium', 'kafka', 'graphql', 'angular', 'node', 'react.js', 'excel', 'flow', 'docker', 'kubernetes', 'jenkins', 'git', 'jira']</t>
  </si>
  <si>
    <t>Revenue Analyst (Analytics)</t>
  </si>
  <si>
    <t>Principal Web Platform Engineer</t>
  </si>
  <si>
    <t>['react', 'graphql']</t>
  </si>
  <si>
    <t>['python', 'sql', 'postgresql', 'snowflake', 'aws', 'redshift', 'gcp', 'airflow', 'gitlab']</t>
  </si>
  <si>
    <t>Unitedhealth Group</t>
  </si>
  <si>
    <t>['c#', 'sql', 'javascript', 'css', 'sql server', 'asp.net', 'jquery']</t>
  </si>
  <si>
    <t>SAP/Navy ERP Data Analyst - Levels III &amp; IV - (Ongoing Needs) - Now Hiring</t>
  </si>
  <si>
    <t>Navaide</t>
  </si>
  <si>
    <t>Sr. Internal Audit Data Analyst</t>
  </si>
  <si>
    <t>['r', 'python', 'sql', 'sas', 'sas', 'tableau', 'alteryx']</t>
  </si>
  <si>
    <t>Mutual of Omaha Mortgage</t>
  </si>
  <si>
    <t>['t-sql', 'python', 'vba', 'azure', 'power bi', 'excel', 'dax', 'splunk', 'git']</t>
  </si>
  <si>
    <t>CCHIP Data Analyst - Core Center</t>
  </si>
  <si>
    <t>Cook County Health &amp; Hospitals System</t>
  </si>
  <si>
    <t>Senior Data Scientist, Business Intelligence</t>
  </si>
  <si>
    <t>['sql', 'postgresql', 'databricks', 'redshift', 'aws', 'azure', 'gcp', 'hadoop', 'kafka', 'docker']</t>
  </si>
  <si>
    <t>Ad Dakhiliyah ‍Governorate, Oman</t>
  </si>
  <si>
    <t>C5i</t>
  </si>
  <si>
    <t>['sql', 'snowflake', 'ssis', 'flow', 'git']</t>
  </si>
  <si>
    <t>Sr Data Analyst (Pharmacy Claims) - Full-time</t>
  </si>
  <si>
    <t>Lead Data Engineer - GenAI</t>
  </si>
  <si>
    <t>['python', 'sql', 'nosql', 'aws', 'redshift', 'databricks', 'spark', 'docker', 'kubernetes']</t>
  </si>
  <si>
    <t>Data Engineer (USA) - Full-time</t>
  </si>
  <si>
    <t>Trexquant Investment</t>
  </si>
  <si>
    <t>Manager/Senior Manager - Data Science (Pharma &amp; Life sciences) - Now Hiring</t>
  </si>
  <si>
    <t>Entry Level Business Analyst - Now Hiring</t>
  </si>
  <si>
    <t>Data Cloud Merge</t>
  </si>
  <si>
    <t>Senior Staff Software Engineer - Data Products</t>
  </si>
  <si>
    <t>['swift', 'python', 'golang', 'mongodb', 'mongodb', 'kafka', 'spark', 'slack']</t>
  </si>
  <si>
    <t>Cherryland Electric Cooperative</t>
  </si>
  <si>
    <t>Principal Scientist, Imaging &amp; Data Sciences, West Point, PA - Full-time</t>
  </si>
  <si>
    <t>Data Engineer (GCP, Prefect, Python, PostgreSQL) | Hackathon-Style Delivery 🚀</t>
  </si>
  <si>
    <t>['python', 'postgresql', 'elasticsearch', 'gcp', 'bigquery', 'pandas', 'kubernetes', 'git', 'notion', 'slack', 'zoom']</t>
  </si>
  <si>
    <t>Commercial &amp; Data Insight Analyst</t>
  </si>
  <si>
    <t>Washington, DC (+1 other)</t>
  </si>
  <si>
    <t>Simplify</t>
  </si>
  <si>
    <t>Orangeburg, NY</t>
  </si>
  <si>
    <t>Analyst, Risk Analytics</t>
  </si>
  <si>
    <t>['python', 'sql', 'javascript', 'databricks', 'express', 'power bi', 'tableau', 'excel']</t>
  </si>
  <si>
    <t>The CSI Companies</t>
  </si>
  <si>
    <t>['python', 'javascript', 'typescript', 'c', 'go', 'java', 'kotlin', 'sql', 'swift', 'react']</t>
  </si>
  <si>
    <t>(Senior) Data Scientist, Genomics Algos</t>
  </si>
  <si>
    <t>Tempus AI</t>
  </si>
  <si>
    <t>['python', 'sql', 'bigquery', 'pandas', 'scikit-learn', 'jupyter', 'linux', 'docker', 'git']</t>
  </si>
  <si>
    <t>Lead Data Engineer, Data Reliability</t>
  </si>
  <si>
    <t>Disney Entertainment</t>
  </si>
  <si>
    <t>Fairygodboss</t>
  </si>
  <si>
    <t>Analyst, Data Analytics (All Levels)</t>
  </si>
  <si>
    <t>['sql', 'python', 'r', 'sql server', 'azure', 'excel', 'power bi']</t>
  </si>
  <si>
    <t>Principal Data Platform SW Engineer</t>
  </si>
  <si>
    <t>['sql', 'python', 'gcp', 'aws', 'snowflake', 'spark', 'kafka', 'airflow']</t>
  </si>
  <si>
    <t>Lead Data Scientist - Credit Risk Domain - PayU Payments</t>
  </si>
  <si>
    <t>PayU</t>
  </si>
  <si>
    <t>BI &amp; Data Engineer</t>
  </si>
  <si>
    <t>Bota, Perak, Malaysia</t>
  </si>
  <si>
    <t>XP Power</t>
  </si>
  <si>
    <t>['sql', 'azure', 'oracle', 'power bi', 'dax', 'sap', 'sharepoint']</t>
  </si>
  <si>
    <t>(USA) Senior, Data Scientist</t>
  </si>
  <si>
    <t>Vizio</t>
  </si>
  <si>
    <t>['sql', 'nosql', 'python', 'scala', 'r', 'pyspark', 'pytorch', 'tensorflow', 'spark']</t>
  </si>
  <si>
    <t>Data Engineer/Research Assisitant Needed for Country-Year Panel Assembly</t>
  </si>
  <si>
    <t>Data Science, Senior Advisor - Now Hiring</t>
  </si>
  <si>
    <t>Southern California Edison (SCE)</t>
  </si>
  <si>
    <t>['gcp', 'azure', 'snowflake']</t>
  </si>
  <si>
    <t>Junio Data Engineer</t>
  </si>
  <si>
    <t>['python', 'sql', 'java', 'c#', 'c++', 'scala', 'nosql', 'mongodb', 'mongodb', 'aws', 'azure', 'snowflake', 'hadoop', 'spark', 'airflow', 'kafka', 'gdpr', 'tableau', 'power bi']</t>
  </si>
  <si>
    <t>Bremen, IN</t>
  </si>
  <si>
    <t>Data Reporting Analyst - Full-time</t>
  </si>
  <si>
    <t>Marketing Data Analyst Winter/Spring Co-Op - Full-time</t>
  </si>
  <si>
    <t>Senior Director, R&amp;D Data Science &amp; Digital Health, Discovery Product Development and Supply (DPDS) - Full-time</t>
  </si>
  <si>
    <t>['sql', 'python', 'r', 'aws', 'tableau', 'alteryx']</t>
  </si>
  <si>
    <t>VASA Fitness</t>
  </si>
  <si>
    <t>['python', 'sql', 'scala', 'java', 'c#', 'javascript', 'databricks', 'snowflake', 'bigquery', 'redshift', 'azure', 'spark', 'pyspark', 'pandas', 'unity', 'github', 'jenkins']</t>
  </si>
  <si>
    <t>Sr. Cloud Data Engineer - HYBRID ONSITE - 240106</t>
  </si>
  <si>
    <t>['python', 'sql', 'r', 'aws', 'databricks', 'airflow', 'kafka', 'pandas', 'power bi', 'flow']</t>
  </si>
  <si>
    <t>Rapid City, SD</t>
  </si>
  <si>
    <t>['sql', 'visual basic', 'snowflake', 'oracle', 'excel', 'word', 'powerpoint']</t>
  </si>
  <si>
    <t>['sql', 't-sql', 'python', 'javascript', 'sql server', 'snowflake', 'aws', 'aurora']</t>
  </si>
  <si>
    <t>Lyneer Staffing Solutions</t>
  </si>
  <si>
    <t>Project Manager Supply Chain Data Analyst &amp; Continuous Improvement</t>
  </si>
  <si>
    <t>DSJ Global - APAC</t>
  </si>
  <si>
    <t>kasmo cloud solutions</t>
  </si>
  <si>
    <t>['python', 'r', 'sql', 'scikit-learn', 'tensorflow', 'keras', 'excel', 'tableau', 'power bi']</t>
  </si>
  <si>
    <t>Digital Analyst (Adobe Analytics)</t>
  </si>
  <si>
    <t>Data Analyst-GIS</t>
  </si>
  <si>
    <t>Project Manager  AI Governance (Pharma / Commercial Data Science)</t>
  </si>
  <si>
    <t>Data Analytics Engineer - Great Falls</t>
  </si>
  <si>
    <t>Great Falls, MT</t>
  </si>
  <si>
    <t>Montana High Tech Business Alliance Job Board</t>
  </si>
  <si>
    <t>D.A. Davidson</t>
  </si>
  <si>
    <t>Azure Platform Engineer</t>
  </si>
  <si>
    <t>['typescript', 'powershell', 'python', 'azure', 'databricks', 'jenkins', 'pulumi', 'terraform']</t>
  </si>
  <si>
    <t>Azure Databricks Developer</t>
  </si>
  <si>
    <t>['python', 'sql', 'scala', 'azure', 'databricks', 'spark', 'pyspark', 'power bi', 'tableau', 'git', 'unity']</t>
  </si>
  <si>
    <t>Big Data Engineer (F2F Interview)</t>
  </si>
  <si>
    <t>['sql', 'python', 'scala', 'aws', 'gcp', 'azure', 'spark', 'kafka', 'phoenix', 'tableau']</t>
  </si>
  <si>
    <t>['scala', 'sql', 'redis', 'aws', 'azure', 'bigquery', 'hadoop', 'spark', 'airflow', 'kafka', 'graphql']</t>
  </si>
  <si>
    <t>Associate Data Scientist, Decision Analytics - Full-time</t>
  </si>
  <si>
    <t>Business Data Analyst ( SQL + Power BI required) - Hybrid role - Locals to Pensacola, FL area Only</t>
  </si>
  <si>
    <t>['sql', 'power bi', 'word', 'spreadsheet']</t>
  </si>
  <si>
    <t>AI Director (Principal Engineer)</t>
  </si>
  <si>
    <t>Hillview Consulting Solutions</t>
  </si>
  <si>
    <t>['python', 'azure', 'aws', 'gcp']</t>
  </si>
  <si>
    <t>Signal Processing Engineer - C/C++, Python, Linux | (TS/SCI Cleared)</t>
  </si>
  <si>
    <t>['sql', 'python', 'linux']</t>
  </si>
  <si>
    <t>Healthcare Data Analyst I - Remote</t>
  </si>
  <si>
    <t>Healthcare in Action</t>
  </si>
  <si>
    <t>['sas', 'sas', 'r', 'python', 'sql', 'tableau', 'sap', 'excel']</t>
  </si>
  <si>
    <t>Product Analytics Engineer</t>
  </si>
  <si>
    <t>['sql', 'snowflake', 'excel', 'tableau', 'microstrategy']</t>
  </si>
  <si>
    <t>Analyst, Strategic Analytics</t>
  </si>
  <si>
    <t>['sql', 'sap', 'sharepoint', 'power bi']</t>
  </si>
  <si>
    <t>Support Engineering Data</t>
  </si>
  <si>
    <t>PDS Tech Commercial</t>
  </si>
  <si>
    <t>Raleigh, NC (+1 other)</t>
  </si>
  <si>
    <t>Bitsight Technologies</t>
  </si>
  <si>
    <t>['python', 'scala', 'aws', 'spark', 'docker', 'kubernetes']</t>
  </si>
  <si>
    <t>Data Analyst / Data Quality - Tableau / Alteryx</t>
  </si>
  <si>
    <t>['sql', 'python', 'selenium', 'tableau', 'alteryx', 'excel', 'power bi', 'jira', 'confluence']</t>
  </si>
  <si>
    <t>Quality Assurance Data Analyst I</t>
  </si>
  <si>
    <t>Dental Data Analyst</t>
  </si>
  <si>
    <t>Creative Dental Partners</t>
  </si>
  <si>
    <t>Systems &amp; Data Analyst</t>
  </si>
  <si>
    <t>Mayer Solar LLC</t>
  </si>
  <si>
    <t>['c#', 'sql', 'python', 'html', 'postgresql', 'react']</t>
  </si>
  <si>
    <t>Pharmaceutical (Novartis, NNI, Merck): Principal, Data Engineering</t>
  </si>
  <si>
    <t>Juno Search Partners</t>
  </si>
  <si>
    <t>Senior Data Engineer, VP</t>
  </si>
  <si>
    <t>Apple Bank</t>
  </si>
  <si>
    <t>['sql', 'c#', 'python', 'sql server', 'ssis']</t>
  </si>
  <si>
    <t>Bombora</t>
  </si>
  <si>
    <t>['python', 'sql', 'java', 'gcp', 'bigquery', 'airflow', 'kubernetes']</t>
  </si>
  <si>
    <t>Staff Data Engineer - Data Analytics &amp; Workflows</t>
  </si>
  <si>
    <t>['c', 'shell', 'python', 'java', 'scala', 'snowflake', 'redshift', 'bigquery', 'spark', 'hadoop', 'airflow']</t>
  </si>
  <si>
    <t>Softgic</t>
  </si>
  <si>
    <t>['sql', 'python', 't-sql', 'sql server', 'azure', 'databricks', 'snowflake', 'kafka', 'ssis', 'ssrs']</t>
  </si>
  <si>
    <t>Retention Data Analyst / Data Scientist</t>
  </si>
  <si>
    <t>RealDefense</t>
  </si>
  <si>
    <t>Data Engineering &amp; Big Data Architect</t>
  </si>
  <si>
    <t>['sql', 'scala', 'python', 'hadoop', 'spark', 'pyspark', 'airflow']</t>
  </si>
  <si>
    <t>Data Engineer- Maps</t>
  </si>
  <si>
    <t>['sql', 'java', 'scala', 'gcp', 'azure', 'databricks', 'spark', 'kafka', 'kubernetes']</t>
  </si>
  <si>
    <t>Howard Hughes Medical Institute (HHMI)</t>
  </si>
  <si>
    <t>['python', 'r', 'aws', 'hadoop', 'spark', 'pytorch', 'matplotlib', 'jupyter', 'word']</t>
  </si>
  <si>
    <t>Network Security Data Scientist</t>
  </si>
  <si>
    <t>Canada (+2 others)</t>
  </si>
  <si>
    <t>Insight Partners Job Board</t>
  </si>
  <si>
    <t>Corelight</t>
  </si>
  <si>
    <t>['python', 'databricks', 'aws', 'scikit-learn', 'keras', 'pytorch', 'tensorflow', 'pandas', 'spark', 'docker', 'kubernetes']</t>
  </si>
  <si>
    <t>Senior Data Scientist - Special Investigations Unit</t>
  </si>
  <si>
    <t>Analytics Data Engineer I</t>
  </si>
  <si>
    <t>AlexandriaVAGov</t>
  </si>
  <si>
    <t>['c', 'r', 'python', 'sql', 'aws', 'tableau']</t>
  </si>
  <si>
    <t>Advanced Manufacturing Data Engineer (Richardson, TX) - Full-time</t>
  </si>
  <si>
    <t>['go', 'sql', 'python', 'r', 'julia', 'postgresql', 'mysql', 'redshift', 'databricks', 'hadoop', 'spark', 'tensorflow', 'alteryx']</t>
  </si>
  <si>
    <t>EHM Data Analyst (Expert) for Statistical analysis</t>
  </si>
  <si>
    <t>['matlab', 'python', 'aws', 'azure', 'gcp', 'pandas', 'numpy', 'scikit-learn', 'matplotlib', 'power bi']</t>
  </si>
  <si>
    <t>Connectivity Engineer</t>
  </si>
  <si>
    <t>Eagle Mountain, UT</t>
  </si>
  <si>
    <t>Data and Analytics -Pricing and Commercial - Senior</t>
  </si>
  <si>
    <t>['sql', 'python', 't-sql', 'azure', 'pandas', 'matplotlib', 'seaborn', 'spark', 'pyspark', 'scikit-learn', 'pytorch', 'power bi']</t>
  </si>
  <si>
    <t>EY - GDS Consulting - AI And DATA - Data Modeler - Senior</t>
  </si>
  <si>
    <t>RC-PROCESS And CONTROLS-Analytics-Senior</t>
  </si>
  <si>
    <t>['sql', 'python', 'aws', 'power bi', 'alteryx']</t>
  </si>
  <si>
    <t>Power BI Expert</t>
  </si>
  <si>
    <t>Kochi, Japan</t>
  </si>
  <si>
    <t>['sql', 'python', 'r', 'sql server', 'postgresql', 'mysql', 'snowflake', 'azure', 'aws', 'power bi', 'dax', 'excel']</t>
  </si>
  <si>
    <t>AVP Employee Benefits Data Science, AI and Analytics</t>
  </si>
  <si>
    <t>['aws', 'gcp']</t>
  </si>
  <si>
    <t>Sr Azure Data Engineer and Data Modeler</t>
  </si>
  <si>
    <t>SkillDemand</t>
  </si>
  <si>
    <t>['sql', 'python', 'nosql', 'azure', 'databricks', 'spark']</t>
  </si>
  <si>
    <t>Business Intelligence Analyst - Pricing</t>
  </si>
  <si>
    <t>Hadoop Developer</t>
  </si>
  <si>
    <t>['sql', 'nosql', 'azure', 'databricks', 'pyspark', 'tensorflow', 'docker', 'kubernetes']</t>
  </si>
  <si>
    <t>Senior Snowflake Developer Data Engineer with Data Vault</t>
  </si>
  <si>
    <t>['sql', 'python', 'snowflake', 'azure', 'aws', 'kafka']</t>
  </si>
  <si>
    <t>Sr Ab Initio Developer/ Ab Initio Consultant</t>
  </si>
  <si>
    <t>['python', 'gcp', 'airflow', 'terraform']</t>
  </si>
  <si>
    <t>Tableau Visualization Analyst</t>
  </si>
  <si>
    <t>Principal Data Engineer (Hybrid Environment)</t>
  </si>
  <si>
    <t>['sql', 'python', 'databricks', 'azure', 'spark', 'tableau', 'power bi']</t>
  </si>
  <si>
    <t>Data Analyst/Sr NLP Data Engineer – Machine/Deep Learning Focus</t>
  </si>
  <si>
    <t>['python', 'sql', 'aws', 'azure', 'pytorch']</t>
  </si>
  <si>
    <t>Pitisci &amp; Associates</t>
  </si>
  <si>
    <t>['sql', 'selenium', 'excel', 'tableau', 'power bi']</t>
  </si>
  <si>
    <t>Agentic Data Engineer</t>
  </si>
  <si>
    <t>Astyra</t>
  </si>
  <si>
    <t>astyra</t>
  </si>
  <si>
    <t>AWS Data Engineer- St Louis MO (Fully Onsite)- C2C-CH</t>
  </si>
  <si>
    <t>Empower Professionals</t>
  </si>
  <si>
    <t>['scala', 'sql', 'aws', 'aurora', 'spark', 'kafka', 'hadoop', 'atlassian', 'jira']</t>
  </si>
  <si>
    <t>Data Infrastructure Engineer (Only US Citizens)</t>
  </si>
  <si>
    <t>Quality Theorem</t>
  </si>
  <si>
    <t>['python', 'aws', 'redshift', 'linux', 'centos', 'git']</t>
  </si>
  <si>
    <t>Senior Databricks Engineer</t>
  </si>
  <si>
    <t>['python', 'databricks', 'aws', 'pyspark']</t>
  </si>
  <si>
    <t>Research And Development Engineer</t>
  </si>
  <si>
    <t>Software Engineer II - Data Application Platform</t>
  </si>
  <si>
    <t>Account Operations Data Analyst (Hybrid - Wallingford, CT)</t>
  </si>
  <si>
    <t>NFP Corp</t>
  </si>
  <si>
    <t>Energy and Sustainability Data Analyst</t>
  </si>
  <si>
    <t>Healthcare analyst</t>
  </si>
  <si>
    <t>FedTec</t>
  </si>
  <si>
    <t>Data Scientist / Agentic AI</t>
  </si>
  <si>
    <t>Entry Level Data Scientist-Medical Device</t>
  </si>
  <si>
    <t>Head of Data &amp; Analytics</t>
  </si>
  <si>
    <t>Index Analytics</t>
  </si>
  <si>
    <t>Agentic AI Data Engineer - Hybrid in Richmond, VA</t>
  </si>
  <si>
    <t>RICEFW Technologies Inc</t>
  </si>
  <si>
    <t>Data Analyst/Product Owner</t>
  </si>
  <si>
    <t>ALTEN Technology USA</t>
  </si>
  <si>
    <t>['python', 'word', 'sap']</t>
  </si>
  <si>
    <t>memorial care</t>
  </si>
  <si>
    <t>['word', 'excel', 'powerpoint', 'visio', 'tableau', 'sharepoint', 'outlook']</t>
  </si>
  <si>
    <t>Ventures Unlimited</t>
  </si>
  <si>
    <t>['python', 'dynamodb', 'aws', 'redshift', 'aurora', 'pyspark', 'docker', 'terraform']</t>
  </si>
  <si>
    <t>['java', 'python', 'sql', 'kafka', 'jira']</t>
  </si>
  <si>
    <t>Business/Data Analyst- Commercial Pharma Experience</t>
  </si>
  <si>
    <t>Senior SQL Data Analyst</t>
  </si>
  <si>
    <t>Agentic Data Engineer - Hybrid</t>
  </si>
  <si>
    <t>cyberThink, Inc</t>
  </si>
  <si>
    <t>Lead Customer Success Engineer</t>
  </si>
  <si>
    <t>['python', 'sql', 'javascript']</t>
  </si>
  <si>
    <t>Wesley Chapel, FL</t>
  </si>
  <si>
    <t>HR ANEW</t>
  </si>
  <si>
    <t>Sr. Data Engineer, Clinical Solutions</t>
  </si>
  <si>
    <t>Neurocrine Bioscience</t>
  </si>
  <si>
    <t>['python', 'sql', 'aws', 'gcp', 'gdpr', 'github']</t>
  </si>
  <si>
    <t>IN Senior Associate  Data Governance D&amp;A Advisory Bangalore</t>
  </si>
  <si>
    <t>['databricks', 'unity']</t>
  </si>
  <si>
    <t>Career Success Data Analyst</t>
  </si>
  <si>
    <t>['r', 'sql', 'c', 'spss', 'tableau', 'excel']</t>
  </si>
  <si>
    <t>Data Analyst (hybrid-remote)</t>
  </si>
  <si>
    <t>Nanosoft Consulting</t>
  </si>
  <si>
    <t>['sas', 'sas', 'oracle', 'snowflake', 'tableau', 'power bi']</t>
  </si>
  <si>
    <t>Data Scientist for Graduates (2024 | 2025)</t>
  </si>
  <si>
    <t>Moradabad, Uttar Pradesh, India</t>
  </si>
  <si>
    <t>Lemongrass</t>
  </si>
  <si>
    <t>['scala', 'python', 'java', 'sql', 'aws', 'azure', 'gcp', 'redshift', 'snowflake', 'databricks', 'bigquery', 'kafka', 'spark', 'hadoop', 'sap']</t>
  </si>
  <si>
    <t>IT jobs/Software Developer/Data Analyst Remote Work From Home</t>
  </si>
  <si>
    <t>Big Buck Disposal</t>
  </si>
  <si>
    <t>['sql', 'python', 'javascript', 'java', 'postgresql', 'mysql', 'aws', 'azure', 'gcp', 'react', 'angular', 'node.js', 'django', 'power bi', 'tableau', 'excel']</t>
  </si>
  <si>
    <t>Application Security Engineering Specialist (DevSecOps)</t>
  </si>
  <si>
    <t>Canada Life</t>
  </si>
  <si>
    <t>['java', 'python', 'c#', 'aws', 'azure', 'gcp', 'excel']</t>
  </si>
  <si>
    <t>(Senior) Software Engineer – New York (Hybrid) – Competitive Salary + Equity + Opportunity to work with an Ambitious, Rapidly-Growing Start-Up</t>
  </si>
  <si>
    <t>['python', 'go', 'java', 'typescript', 'sql', 'nosql', 'aws', 'gcp', 'azure', 'node', 'docker', 'kubernetes']</t>
  </si>
  <si>
    <t>Marketing Insight Analytics</t>
  </si>
  <si>
    <t>['tableau', 'power bi', 'excel', 'powerpoint']</t>
  </si>
  <si>
    <t>['sas', 'sas', 'sql', 'shell', 'sql server', 'oracle', 'linux', 'power bi', 'tableau', 'excel']</t>
  </si>
  <si>
    <t>Staff Data Scientist, Applied Research, Search Platforms</t>
  </si>
  <si>
    <t>EasyJob AI</t>
  </si>
  <si>
    <t>Job Openings In San Diego</t>
  </si>
  <si>
    <t>General Atomics</t>
  </si>
  <si>
    <t>Data Architect (Azure SQL)</t>
  </si>
  <si>
    <t>StevenDouglas</t>
  </si>
  <si>
    <t>Energy Analyst (data analyst)</t>
  </si>
  <si>
    <t>Expedite Technology Solutions, LLC</t>
  </si>
  <si>
    <t>['excel', 'tableau', 'flow', 'airtable']</t>
  </si>
  <si>
    <t>CDO - AI Data Quality Data Scientist-Sr Manager</t>
  </si>
  <si>
    <t>Data Analytics Engineer - Talend / SSIS</t>
  </si>
  <si>
    <t>Data Center Project Architect, DC Design Engineering</t>
  </si>
  <si>
    <t>['aws', 'excel', 'sap']</t>
  </si>
  <si>
    <t>Specialist, Data Science - Full-time</t>
  </si>
  <si>
    <t>Senior Data Operations Developer</t>
  </si>
  <si>
    <t>['sql', 'python', 'mysql', 'azure', 'databricks', 'spark', 'tableau', 'power bi']</t>
  </si>
  <si>
    <t>Orange County Clerk of Courts</t>
  </si>
  <si>
    <t>['sql', 'sql server', 'windows', 'power bi', 'ssis', 'dax', 'word', 'excel', 'outlook']</t>
  </si>
  <si>
    <t>Research Data Analyst, Senior- USAF Logistics and Maintenance Focus</t>
  </si>
  <si>
    <t>['python', 'sql', 'mysql', 'snowflake', 'databricks', 'pandas', 'airflow', 'hadoop', 'phoenix', 'tableau', 'looker']</t>
  </si>
  <si>
    <t>Fueling Data-Driven Decisions &amp; Your Growth: Analytics Engineer (Mostly Remote!)</t>
  </si>
  <si>
    <t>Innovoco</t>
  </si>
  <si>
    <t>['sql', 'bigquery', 'databricks', 'power bi', 'qlik', 'looker', 'excel']</t>
  </si>
  <si>
    <t>Economist (Data Science)</t>
  </si>
  <si>
    <t>Asian Development Bank (ADB)</t>
  </si>
  <si>
    <t>Other Service Line - Business Analyst - BIZANT</t>
  </si>
  <si>
    <t>['java', 'javascript', 'sql', 'excel']</t>
  </si>
  <si>
    <t>Data Engineer - Only USC, GC, GC EAD, H4 EAD</t>
  </si>
  <si>
    <t>Zion Zest LLC</t>
  </si>
  <si>
    <t>['sql', 'python', 'java', 'aws', 'azure', 'gcp', 'spark', 'hadoop']</t>
  </si>
  <si>
    <t>['sql', 'r', 'python', 'tableau', 'alteryx', 'word', 'excel', 'power bi']</t>
  </si>
  <si>
    <t>Business/Data Analyst – Payments Risk Program</t>
  </si>
  <si>
    <t>['sql', 'python', 'swift', 'tableau']</t>
  </si>
  <si>
    <t>Dr. Squatch</t>
  </si>
  <si>
    <t>['sql', 'snowflake', 'redshift', 'azure', 'looker', 'tableau']</t>
  </si>
  <si>
    <t>['sql', 'python', 'bash', 'linux']</t>
  </si>
  <si>
    <t>Data Modeler / Data Engineer (Hybrid onsite - W2 Contract)</t>
  </si>
  <si>
    <t>['python', 'sql', 'scala', 'databricks', 'spark']</t>
  </si>
  <si>
    <t>MLOPS Engineer</t>
  </si>
  <si>
    <t>['python', 'dart', 'azure', 'pandas', 'git', 'jira']</t>
  </si>
  <si>
    <t>Crofton, MD</t>
  </si>
  <si>
    <t>Veritas Partners - Client</t>
  </si>
  <si>
    <t>Job Title: Data Engineer (Azure)- ON-SITE!</t>
  </si>
  <si>
    <t>Savas Management Center LLC</t>
  </si>
  <si>
    <t>['sql', 'python', 'sql server', 'azure', 'phoenix']</t>
  </si>
  <si>
    <t>['python', 'sql', 'aws', 'redshift', 'aurora', 'snowflake', 'gcp', 'bigquery', 'airflow', 'looker', 'kubernetes', 'docker']</t>
  </si>
  <si>
    <t>Senior Data Analyst - San Juan, Puerto Rico - 2287455 - Now Hiring</t>
  </si>
  <si>
    <t>['python', 'r', 'sql', 'go', 'matplotlib', 'seaborn', 'power bi', 'tableau', 'excel']</t>
  </si>
  <si>
    <t>AI Analyst - US</t>
  </si>
  <si>
    <t>['python', 'typescript', 'r', 'sql', 'azure', 'aws', 'power bi']</t>
  </si>
  <si>
    <t>Data Science Business Analyst</t>
  </si>
  <si>
    <t>Dawar Consulting, Inc.</t>
  </si>
  <si>
    <t>Senior / Staff Data Engineer / Healthcare / Irvine / Hybrid / Contract to Hire</t>
  </si>
  <si>
    <t>['sql', 'python', 'r', 'snowflake', 'azure', 'aws', 'power bi', 'dax']</t>
  </si>
  <si>
    <t>Python Engineer (Infrastructure for Data Science)</t>
  </si>
  <si>
    <t>Splunk Engineer (Retail Domain Needed)</t>
  </si>
  <si>
    <t>['aws', 'splunk']</t>
  </si>
  <si>
    <t>Centraprise Corp</t>
  </si>
  <si>
    <t>['nosql', 'python', 'java', 'scala', 'sql', 'mysql', 'postgresql']</t>
  </si>
  <si>
    <t>Pontiac, MI</t>
  </si>
  <si>
    <t>Premier Group</t>
  </si>
  <si>
    <t>CircleCI</t>
  </si>
  <si>
    <t>['python', 'sql', 'postgresql', 'snowflake', 'airflow', 'flow']</t>
  </si>
  <si>
    <t>Senior AI Research Engineer</t>
  </si>
  <si>
    <t>['pytorch', 'tensorflow', 'slack']</t>
  </si>
  <si>
    <t>Sr. Manager, Data Analyst - Marketing, Analytics and Product Data Strategy</t>
  </si>
  <si>
    <t>Summer Intern, Data Engineer</t>
  </si>
  <si>
    <t>Cypress Creek Renewables</t>
  </si>
  <si>
    <t>Analyst, Data Analytics (Remote)</t>
  </si>
  <si>
    <t>['sas', 'sas', 'sql', 'python', 'c++', 'databricks', 'snowflake', 'excel', 'powerpoint', 'word', 'sharepoint']</t>
  </si>
  <si>
    <t>ML Engineer (Remote, NYC, Austin)</t>
  </si>
  <si>
    <t>Trunk Tools</t>
  </si>
  <si>
    <t>['python', 'go', 'elasticsearch', 'aws', 'gcp', 'scikit-learn', 'tensorflow', 'pytorch']</t>
  </si>
  <si>
    <t>Principal Data Science Engineer</t>
  </si>
  <si>
    <t>['python', 'scala', 'r', 'sql']</t>
  </si>
  <si>
    <t>Data Scientist (AI &amp; LLM Specialist) - to 240k + bonus + equity (SK)</t>
  </si>
  <si>
    <t>Phaxis, LLC</t>
  </si>
  <si>
    <t>['sql', 'python', 'aws', 'azure', 'pyspark', 'pytorch', 'tensorflow', 'spark', 'gdpr', 'word', 'git']</t>
  </si>
  <si>
    <t>['python', 'r', 'sql', 'hadoop', 'spark', 'power bi']</t>
  </si>
  <si>
    <t>Google Cloud Platform Developer</t>
  </si>
  <si>
    <t>Lever</t>
  </si>
  <si>
    <t>Data Analyst Temporary</t>
  </si>
  <si>
    <t>['python', 'sql', 'aws', 'jupyter', 'pandas', 'scikit-learn', 'spark', 'docker']</t>
  </si>
  <si>
    <t>Data Scientist (L5) - Netflix Preview Club</t>
  </si>
  <si>
    <t>Senior Analyst - Business Analytics</t>
  </si>
  <si>
    <t>George Town, Cayman Islands</t>
  </si>
  <si>
    <t>LinkedIn Cayman Islands</t>
  </si>
  <si>
    <t>Quallent Pharmaceuticals Health, LLC</t>
  </si>
  <si>
    <t>Frederiksted, St Croix, U.S. Virgin Islands</t>
  </si>
  <si>
    <t>Outliant</t>
  </si>
  <si>
    <t>['snowflake', 'excel', 'looker']</t>
  </si>
  <si>
    <t>Field Service Engineer or Electrical Service Specialist - Hyper-Scale Data Centers / Electrical Services - Senior Level - Virginia</t>
  </si>
  <si>
    <t>Johnson and Johnson</t>
  </si>
  <si>
    <t>Smyrna, TN</t>
  </si>
  <si>
    <t>Sr Director, Performance Suite Analytics - Full-time</t>
  </si>
  <si>
    <t>SENIOR SYSTEMS INTEGRATOR TECHNOLOGY SERVICES (Senior Data Engineer)</t>
  </si>
  <si>
    <t>City of Toronto</t>
  </si>
  <si>
    <t>Senior Analyst - Advanced Business Analytics</t>
  </si>
  <si>
    <t>['sql', 'python', 'r', 'snowflake', 'jupyter', 'excel', 'power bi', 'tableau', 'gitlab']</t>
  </si>
  <si>
    <t>Specialist: NQ E2E Engineering</t>
  </si>
  <si>
    <t>['c#', 'python', 'javascript', 'sql']</t>
  </si>
  <si>
    <t>Analyst, Visa Consulting and Analytics (VCA), Risk Practice</t>
  </si>
  <si>
    <t>DisABLEDperson.com</t>
  </si>
  <si>
    <t>['sql', 'python', 'bash', 'powershell', 'postgresql', 'mysql', 'redshift', 'aws', 'azure', 'gcp', 'git', 'terraform', 'github']</t>
  </si>
  <si>
    <t>Securitas</t>
  </si>
  <si>
    <t>['azure', 'power bi', 'sharepoint', 'flow']</t>
  </si>
  <si>
    <t>Sr. Data Scientist - Healthcare Journey Analytics</t>
  </si>
  <si>
    <t>Senior Data Engineering and Visualization Engineer, iCloud</t>
  </si>
  <si>
    <t>Financial &amp; Accounting Data Analyst (Earned Value Management) - Now Hiring</t>
  </si>
  <si>
    <t>Windsor, CT</t>
  </si>
  <si>
    <t>Senior Research Assistant (holding the functional title of Senior Data Analyst)/Research Assistant I/II in Cardiovascular and Genetic Epidemiology</t>
  </si>
  <si>
    <t>Senior Data Analyst – Python+DBT+SQL+BiqQuery / Afternoon Shift</t>
  </si>
  <si>
    <t>['python', 'sql', 'bigquery', 'looker', 'tableau', 'power bi']</t>
  </si>
  <si>
    <t>Project Specialist (Data Analyst) - Work Management Team - Reporting Group</t>
  </si>
  <si>
    <t>Con Edison Company of New York</t>
  </si>
  <si>
    <t>['sql', 'oracle', 'word', 'excel', 'powerpoint', 'tableau', 'power bi', 'sharepoint']</t>
  </si>
  <si>
    <t>Senior Data Management Analyst / Senior Data Analyst / Lead Data Management Analyst / Lead Data Analyst / Lead Data Analytics</t>
  </si>
  <si>
    <t>['sql', 'sas', 'sas', 'oracle', 'alteryx', 'excel']</t>
  </si>
  <si>
    <t>Customer Asset Data Operations!</t>
  </si>
  <si>
    <t>['python', 'powershell', 'alteryx', 'tableau']</t>
  </si>
  <si>
    <t>Top Secret Data Management Lead</t>
  </si>
  <si>
    <t>['sas', 'sas', 'sql', 'r', 'python', 'express', 'tableau', 'excel']</t>
  </si>
  <si>
    <t>Data Analyst – Model Governance &amp; MIS Reporting</t>
  </si>
  <si>
    <t>Optalon HR Consultant PVT LTD</t>
  </si>
  <si>
    <t>['sql', 'python', 'vba', 'snowflake', 'tableau', 'excel', 'jira']</t>
  </si>
  <si>
    <t>primeFORCE, LLC</t>
  </si>
  <si>
    <t>['python', 'sql', 'java', 'scala', 'nosql', 'mysql', 'aws', 'azure', 'snowflake']</t>
  </si>
  <si>
    <t>Administrative - Data Analyst I</t>
  </si>
  <si>
    <t>Gregory, TX</t>
  </si>
  <si>
    <t>First Tek, Inc.</t>
  </si>
  <si>
    <t>['outlook', 'powerpoint', 'excel', 'tableau', 'power bi', 'sap']</t>
  </si>
  <si>
    <t>Environmental and Sustainability Data Analyst</t>
  </si>
  <si>
    <t>Absa Group</t>
  </si>
  <si>
    <t>Data Engineer with Strong SQL Server</t>
  </si>
  <si>
    <t>Montek System</t>
  </si>
  <si>
    <t>Senior, Data Science Product Manager | AI Products</t>
  </si>
  <si>
    <t>Purpose Jobs</t>
  </si>
  <si>
    <t>Lead Engineer - Machine Learning</t>
  </si>
  <si>
    <t>['go', 'python', 'sql', 'java', 'gcp', 'aws', 'azure', 'tensorflow', 'pytorch', 'scikit-learn', 'pandas', 'numpy', 'jira', 'confluence']</t>
  </si>
  <si>
    <t>Big Data/ Hadoop  developer</t>
  </si>
  <si>
    <t>['shell', 'mongodb', 'mongodb', 'scala', 'hadoop', 'spark', 'kafka']</t>
  </si>
  <si>
    <t>Fort Gregg-Adams, VA</t>
  </si>
  <si>
    <t>Apptad</t>
  </si>
  <si>
    <t>Williamsburg, VA</t>
  </si>
  <si>
    <t>Business Data Analyst with Banking and Risk management</t>
  </si>
  <si>
    <t>['sql', 'word', 'excel', 'visio', 'powerpoint', 'flow']</t>
  </si>
  <si>
    <t>Dataone Software Offers Automotive Data Entry Analyst With</t>
  </si>
  <si>
    <t>Indeed Jobs USA</t>
  </si>
  <si>
    <t>DataOne Software</t>
  </si>
  <si>
    <t>Xponential Fitness Llc</t>
  </si>
  <si>
    <t>Application Engineer (Data Engineer)</t>
  </si>
  <si>
    <t>Enterprise Solutions Engineer- WEST</t>
  </si>
  <si>
    <t>['c', 'monday.com']</t>
  </si>
  <si>
    <t>['sql', 'python', 'pandas', 'numpy', 'matplotlib', 'outlook', 'word', 'excel', 'powerpoint', 'visio', 'atlassian', 'bitbucket', 'jira', 'confluence']</t>
  </si>
  <si>
    <t>Second Mile Education</t>
  </si>
  <si>
    <t>Data Solutions Business Analyst</t>
  </si>
  <si>
    <t>Johns Hopkins Applied Physics Laboratory</t>
  </si>
  <si>
    <t>['apl', 'sql', 'go', 'spark', 'power bi']</t>
  </si>
  <si>
    <t>Claremont, NH</t>
  </si>
  <si>
    <t>Claremont Savings Bank</t>
  </si>
  <si>
    <t>Data Scientist- Pennington, NJ</t>
  </si>
  <si>
    <t>AI Math Analyst</t>
  </si>
  <si>
    <t>Zurich Insurance Company Ltd.</t>
  </si>
  <si>
    <t>['sql', 'shell', 'perl', 'go', 'azure', 'databricks', 'power bi', 'splunk']</t>
  </si>
  <si>
    <t>Software Engineer for Training AI Data (SWEAP)</t>
  </si>
  <si>
    <t>G2i</t>
  </si>
  <si>
    <t>['go', 'java', 'javascript', 'python', 'typescript', 'react', 'next.js', 'vue', 'angular', 'github', 'git']</t>
  </si>
  <si>
    <t>Senior Software Engineer, Storage and Analysis</t>
  </si>
  <si>
    <t>Redpoint Ventures Job Board</t>
  </si>
  <si>
    <t>['cassandra', 'aws', 'redshift', 'linux', 'bitbucket', 'jenkins']</t>
  </si>
  <si>
    <t>Data Analyst-18629</t>
  </si>
  <si>
    <t>Berwyn, IL</t>
  </si>
  <si>
    <t>Visual Data Analyst Onsite/Tele-Work</t>
  </si>
  <si>
    <t>Fidelity Partners Services</t>
  </si>
  <si>
    <t>['sas', 'sas', 'python', 'r', 'tableau', 'power bi']</t>
  </si>
  <si>
    <t>['python', 'sql', 'sql server', 'azure', 'snowflake', 'aws', 'airflow', 'pandas', 'numpy', 'pyspark', 'hadoop', 'spark', 'fastapi', 'ssis', 'docker', 'kubernetes']</t>
  </si>
  <si>
    <t>['sql', 't-sql', 'html', 'javascript', 'sql server', 'azure', 'asp.net', 'ssis', 'ssrs', 'unity']</t>
  </si>
  <si>
    <t>Oregon, PA</t>
  </si>
  <si>
    <t>Machine Learning Engineer (100% Remote)</t>
  </si>
  <si>
    <t>SherlockTalent</t>
  </si>
  <si>
    <t>['python', 'sql', 'aws', 'pandas', 'numpy', 'matplotlib', 'github']</t>
  </si>
  <si>
    <t>Director, Data Science/Advanced Analytics - VP</t>
  </si>
  <si>
    <t>IPG Health</t>
  </si>
  <si>
    <t>Senior AI / Data Science Engineer</t>
  </si>
  <si>
    <t>Mounds View, MN</t>
  </si>
  <si>
    <t>['python', 'javascript', 'sql', 'postgresql', 'azure', 'aws', 'pytorch', 'tensorflow', 'scikit-learn', 'spark', 'hadoop', 'django', 'flask', 'github']</t>
  </si>
  <si>
    <t>Data Analyst, Business Intelligence</t>
  </si>
  <si>
    <t>Munster, IN</t>
  </si>
  <si>
    <t>Land O' Frost</t>
  </si>
  <si>
    <t>['sql', 'tableau', 'power bi', 'jira', 'trello']</t>
  </si>
  <si>
    <t>Big Data Engineer (Hybrid Onsite - W2 Contract only)</t>
  </si>
  <si>
    <t>['java', 'scala', 'sql', 'nosql', 'oracle', 'spark', 'kafka']</t>
  </si>
  <si>
    <t>Senior Data Engineer/Developer</t>
  </si>
  <si>
    <t>I.T. Solutions</t>
  </si>
  <si>
    <t>['python', 'sql', 'databricks', 'aws', 'oracle', 'redshift', 'spark', 'docker', 'kubernetes']</t>
  </si>
  <si>
    <t>Data Scientist III - CPI</t>
  </si>
  <si>
    <t>ALPHA OMEGA GROUP LLC</t>
  </si>
  <si>
    <t>PeopleNTech LLC</t>
  </si>
  <si>
    <t>['snowflake', 'oracle', 'power bi']</t>
  </si>
  <si>
    <t>Senior Data Engineer/Developer (ONLY on W2)</t>
  </si>
  <si>
    <t>['sql', 'power bi', 'excel', 'tableau', 'visio']</t>
  </si>
  <si>
    <t>Asylon</t>
  </si>
  <si>
    <t>['python', 'azure', 'gcp', 'aws', 'linux', 'kubernetes']</t>
  </si>
  <si>
    <t>Specialist Data Science</t>
  </si>
  <si>
    <t>['python', 'sql', 'databricks', 'snowflake', 'azure', 'pyspark', 'spark', 'git']</t>
  </si>
  <si>
    <t>Senior Data Analyst (Renewables &amp; Low Carbon) - Full-time</t>
  </si>
  <si>
    <t>Findlay, OH</t>
  </si>
  <si>
    <t>Marathon Petroleum Corporation</t>
  </si>
  <si>
    <t>['sql', 'tableau', 'power bi', 'excel', 'sharepoint']</t>
  </si>
  <si>
    <t>['sql', 'python', 'oracle', 'gdpr', 'power bi', 'sap']</t>
  </si>
  <si>
    <t>['sql', 'python', 'r', 'gdpr', 'power bi']</t>
  </si>
  <si>
    <t>['python', 'ruby', 'ruby', 'sql', 'aws', 'redshift', 'snowflake', 'airflow', 'looker', 'docker', 'kubernetes']</t>
  </si>
  <si>
    <t>['sql', 'java', 'python', 'spark']</t>
  </si>
  <si>
    <t>Data Engineer (Hudson)</t>
  </si>
  <si>
    <t>Aroha Technologies</t>
  </si>
  <si>
    <t>['sql', 'databricks', 'azure', 'spark', 'git']</t>
  </si>
  <si>
    <t>Perrygo Consulting Group, LLC</t>
  </si>
  <si>
    <t>['sql', 'nosql', 'python', 'scala', 'aws', 'kafka', 'airflow', 'pyspark', 'hadoop', 'spark', 'github']</t>
  </si>
  <si>
    <t>Data Analyst - Vendor Management</t>
  </si>
  <si>
    <t>['java', 'python', 'c++', 'r', 'oracle', 'power bi', 'tableau', 'excel']</t>
  </si>
  <si>
    <t>HR Data Analyst - Operations Analyst Program: August 2025 Start</t>
  </si>
  <si>
    <t>Susquehanna International Group, LLP</t>
  </si>
  <si>
    <t>Food Allergy Institute</t>
  </si>
  <si>
    <t>['sql', 'python', 'r', 'looker', 'excel', 'tableau', 'power bi', 'ringcentral']</t>
  </si>
  <si>
    <t>Manager, Data Analyst - Finance</t>
  </si>
  <si>
    <t>New York, NY (+2 others)</t>
  </si>
  <si>
    <t>Suno (suno.com)</t>
  </si>
  <si>
    <t>Data Engineer (college hire) - ONSITE!</t>
  </si>
  <si>
    <t>['sql', 'python', 'mysql', 'postgresql', 'azure', 'aws', 'airflow', 'phoenix', 'power bi', 'tableau']</t>
  </si>
  <si>
    <t>Associate Data Quality Engineer</t>
  </si>
  <si>
    <t>DTN</t>
  </si>
  <si>
    <t>['sql', 'python', 'aws', 'azure', 'gcp', 'hadoop', 'spark', 'airflow', 'pyspark', 'jupyter', 'docker', 'kubernetes', 'git']</t>
  </si>
  <si>
    <t>Senior Statistical Data Analyst - Full-time</t>
  </si>
  <si>
    <t>Business Analyst - Technical - Senior - Full-time</t>
  </si>
  <si>
    <t>Big Data Engineer - Medicare/Medicaid - Full-time</t>
  </si>
  <si>
    <t>['python', 'java', 'scala', 'nosql', 'sql', 'postgresql', 'sql server', 'oracle', 'aws', 'azure', 'kafka', 'spark', 'hadoop', 'phoenix', 'yarn', 'docker', 'kubernetes', 'git']</t>
  </si>
  <si>
    <t>Data Analyst, E-Commerce – USDS</t>
  </si>
  <si>
    <t>Data Scientist - Product - SF</t>
  </si>
  <si>
    <t>Perplexity</t>
  </si>
  <si>
    <t>['sql', 'python', 'snowflake', 'databricks', 'looker', 'zoom']</t>
  </si>
  <si>
    <t>Freelance Online Data Analyst - English &amp; Chinese Traditional</t>
  </si>
  <si>
    <t>['bash', 'sql', 'aws', 'yarn']</t>
  </si>
  <si>
    <t>Data Engineer Analyst - Full-time</t>
  </si>
  <si>
    <t>['sql', 'python', 'aws', 'express', 'tableau', 'gitlab']</t>
  </si>
  <si>
    <t>Director, AI Engineering – Transform Review</t>
  </si>
  <si>
    <t>['aws', 'azure', 'unify']</t>
  </si>
  <si>
    <t>Greenland, AR</t>
  </si>
  <si>
    <t>Data analyst iii senior - Now Hiring</t>
  </si>
  <si>
    <t>['sql', 'html', 'javascript', 'r', 'python', 'bigquery', 'snowflake', 'aws', 'power bi']</t>
  </si>
  <si>
    <t>Analyst - Data Analyst III - Full-time / Part-time</t>
  </si>
  <si>
    <t>Supply Chain Data Analyst (Part-Time)</t>
  </si>
  <si>
    <t>recruiterboom</t>
  </si>
  <si>
    <t>Data Analyst Sr. - Level 3 - Now Hiring</t>
  </si>
  <si>
    <t>Sub-Zero Group, Inc.</t>
  </si>
  <si>
    <t>R&amp;D Data Scientist Intern - Full-time / Part-time</t>
  </si>
  <si>
    <t>Arxada</t>
  </si>
  <si>
    <t>Stephens, GA</t>
  </si>
  <si>
    <t>Central Transport</t>
  </si>
  <si>
    <t>Data Engineer - Cloud</t>
  </si>
  <si>
    <t>Virtusa Corporation</t>
  </si>
  <si>
    <t>['sql', 'mongodb', 'mongodb', 'sql server', 'mysql', 'postgresql', 'cassandra', 'redis', 'gcp', 'oracle']</t>
  </si>
  <si>
    <t>['sql', 'python', 'aws', 'excel', 'flow']</t>
  </si>
  <si>
    <t>DATA ENGINEER - Vendor Software Customization &amp; Integration</t>
  </si>
  <si>
    <t>Plymouth, CT</t>
  </si>
  <si>
    <t>Messerli Kramer PA</t>
  </si>
  <si>
    <t>['java', 'python', 'sql', 'crystal', 'powershell', 'sql server', 'azure', 'spark', 'excel', 'power bi', 'ssis', 'ssrs']</t>
  </si>
  <si>
    <t>Analyst Sr, Digital Product Analytics</t>
  </si>
  <si>
    <t>Enrollment and Retention Data Analyst</t>
  </si>
  <si>
    <t>Western Illinois University</t>
  </si>
  <si>
    <t>['sas', 'sas', 'python', 'r', 'sql', 'spss', 'tableau']</t>
  </si>
  <si>
    <t>Big Data Engineer - Medicare/Medicaid</t>
  </si>
  <si>
    <t>Software Engineer - Scraping</t>
  </si>
  <si>
    <t>Just Join IT</t>
  </si>
  <si>
    <t>REPS &amp; Co.</t>
  </si>
  <si>
    <t>['go', 'python', 'javascript', 'nosql', 'mongodb', 'mongodb', 'rust', 'mysql', 'couchdb', 'redshift', 'aws', 'kafka', 'airflow', 'github']</t>
  </si>
  <si>
    <t>Business Analyst (Junior)</t>
  </si>
  <si>
    <t>Octal Philippines Inc.</t>
  </si>
  <si>
    <t>['sql', 'java', 'sql server', 'oracle', 'unix', 'windows', 'visio', 'powerpoint', 'flow']</t>
  </si>
  <si>
    <t>Dallas Ft. Worth Area Data Analyst I</t>
  </si>
  <si>
    <t>Data Analyst, Internal Audit - Hybrid - Princeton, NJ</t>
  </si>
  <si>
    <t>NRG Energy, Inc.</t>
  </si>
  <si>
    <t>Dallas Ft. Worth Area Data Analyst I - Full-time</t>
  </si>
  <si>
    <t>Data Analyst (Hybrid Position) - Radiation Oncology - Full-time / Part-time</t>
  </si>
  <si>
    <t>University of Maryland Faculty Physicians, Inc.</t>
  </si>
  <si>
    <t>VP, Data Science - Model Development - Now Hiring</t>
  </si>
  <si>
    <t>['python', 'sas', 'sas', 'sql', 'go', 'excel', 'word', 'powerpoint']</t>
  </si>
  <si>
    <t>Staff Data Engineer, Vehicle Telematics - Now Hiring</t>
  </si>
  <si>
    <t>['python', 'scala', 'sql', 'azure', 'aws', 'gcp', 'databricks', 'snowflake', 'spark', 'kafka', 'kubernetes']</t>
  </si>
  <si>
    <t>Logistics Information Systems and Data Analyst - Full-time</t>
  </si>
  <si>
    <t>Sr Data Scientist, Machine Learning (ML) Engineer</t>
  </si>
  <si>
    <t>AWS Data Engineer - Full-time</t>
  </si>
  <si>
    <t>['sql', 'python', 'java', 'scala', 'aws', 'databricks', 'snowflake', 'pyspark', 'hadoop', 'spark', 'express']</t>
  </si>
  <si>
    <t>['bash', 'python', 'sql', 'postgresql', 'aws', 'snowflake', 'aurora', 'linux', 'docker', 'kubernetes']</t>
  </si>
  <si>
    <t>Data Analyst, TikTok Ads - USDS</t>
  </si>
  <si>
    <t>Principal Data Analyst - Network Policy</t>
  </si>
  <si>
    <t>Data Scientist Senior - Economic Forecasting</t>
  </si>
  <si>
    <t>Senior Data Scientist, US</t>
  </si>
  <si>
    <t>['python', 'sql', 'aws', 'spark', 'airflow', 'kafka', 'jupyter', 'scikit-learn', 'pandas', 'docker']</t>
  </si>
  <si>
    <t>['python', 'r', 'sql', 'aws', 'tensorflow', 'scikit-learn', 'express', 'tableau', 'power bi']</t>
  </si>
  <si>
    <t>Mongolia</t>
  </si>
  <si>
    <t>Herself Health</t>
  </si>
  <si>
    <t>Data Analyst Intern (Global Finance) - Full-time</t>
  </si>
  <si>
    <t>['python', 'matplotlib', 'plotly', 'numpy', 'pandas', 'tableau']</t>
  </si>
  <si>
    <t>Data Scientist III, Product, YouTube Growth</t>
  </si>
  <si>
    <t>['sql', 'nosql', 'java', 'c', 'python', 'snowflake', 'azure', 'bigquery']</t>
  </si>
  <si>
    <t>Planning, Treasury &amp; Data Analyst - Now Hiring</t>
  </si>
  <si>
    <t>DexKo Global</t>
  </si>
  <si>
    <t>['word', 'powerpoint', 'excel', 'outlook']</t>
  </si>
  <si>
    <t>Salem, NC</t>
  </si>
  <si>
    <t>Truliant Federal Credit Union</t>
  </si>
  <si>
    <t>['sql', 'python', 'r', 'oracle', 'power bi', 'tableau', 'excel']</t>
  </si>
  <si>
    <t>AAS Services</t>
  </si>
  <si>
    <t>Data Analyst, PSS Supply Chain - Full-time</t>
  </si>
  <si>
    <t>['sql', 'gcp', 'tableau', 'looker']</t>
  </si>
  <si>
    <t>Deep Learning Data Science Manager - SFL Scientific - Full-time</t>
  </si>
  <si>
    <t>AEC Application Engineer</t>
  </si>
  <si>
    <t>Molex</t>
  </si>
  <si>
    <t>['assembly', 'c', 'python', 'sheets']</t>
  </si>
  <si>
    <t>Data Analyst/Power BI Developer</t>
  </si>
  <si>
    <t>Infopact, Inc.</t>
  </si>
  <si>
    <t>['sql', 'sql server', 'postgresql', 'oracle', 'azure', 'power bi', 'dax', 'sharepoint']</t>
  </si>
  <si>
    <t>['sql', 'python', 'gdpr', 'excel']</t>
  </si>
  <si>
    <t>['python', 'sql', 'spark', 'airflow', 'hadoop', 'looker', 'tableau']</t>
  </si>
  <si>
    <t>Numeric Technologies Inc</t>
  </si>
  <si>
    <t>['python', 'snowflake', 'kafka', 'airflow']</t>
  </si>
  <si>
    <t>Data Scient Manager</t>
  </si>
  <si>
    <t>SoTalent</t>
  </si>
  <si>
    <t>Data Analyst Intern - Full-time</t>
  </si>
  <si>
    <t>IGT</t>
  </si>
  <si>
    <t>Business Data Scientist, gTech Ads, Professional Services - Full-time</t>
  </si>
  <si>
    <t>Security Analytics Data Engineer - Full-time</t>
  </si>
  <si>
    <t>['sql', 'python', 'java', 'c++', 'scala', 'nosql', 'postgresql', 'git', 'jira']</t>
  </si>
  <si>
    <t>Data Engineer 5 - Commerce Product Data Engineering</t>
  </si>
  <si>
    <t>['java', 'scala', 'python', 'sql', 'spark', 'gdpr']</t>
  </si>
  <si>
    <t>Director of Data Engineering – Finance, Risk &amp; Compliance - Now Hiring</t>
  </si>
  <si>
    <t>Chateck Inc</t>
  </si>
  <si>
    <t>['python', 'sql', 'scala', 'snowflake', 'databricks', 'aws', 'azure', 'gcp', 'gdpr', 'spark', 'kafka', 'airflow']</t>
  </si>
  <si>
    <t>Atlanta, GA (+1 other)</t>
  </si>
  <si>
    <t>['python', 'sql', 'sql server', 'mysql', 'airflow', 'kafka', 'spark', 'ssis', 'tableau', 'looker']</t>
  </si>
  <si>
    <t>Oak, NE</t>
  </si>
  <si>
    <t>VuMedi</t>
  </si>
  <si>
    <t>['sql', 'python', 'aws', 'airflow', 'tableau', 'flow']</t>
  </si>
  <si>
    <t>Reporting Engineer</t>
  </si>
  <si>
    <t>['python', 'sql', 'sql server', 'mysql', 'bigquery', 'airflow', 'ssrs', 'alteryx', 'tableau', 'looker']</t>
  </si>
  <si>
    <t>Citadel</t>
  </si>
  <si>
    <t>Wi-tronix Llc</t>
  </si>
  <si>
    <t>['python', 'c#', 'c++', 'sql', 'aws', 'tensorflow', 'pytorch']</t>
  </si>
  <si>
    <t>Lead Data Engineer with AWS and Snowflex</t>
  </si>
  <si>
    <t>Marici Solutions</t>
  </si>
  <si>
    <t>['sql', 'python', 'aws', 'snowflake', 'aurora', 'spark', 'pyspark', 'jenkins', 'git']</t>
  </si>
  <si>
    <t>Product Data Analyst (LATAM)</t>
  </si>
  <si>
    <t>['sql', 'python', 'r', 'aws', 'redshift', 'pandas', 'numpy', 'scikit-learn', 'power bi', 'tableau', 'git']</t>
  </si>
  <si>
    <t>Lead Data Analyst (Remote) - Medicare Risk Adjustment</t>
  </si>
  <si>
    <t>Lead Analyst, Reporting &amp; Analytics</t>
  </si>
  <si>
    <t>['sql', 'azure', 'power bi', 'excel', 'ssis', 'ssrs']</t>
  </si>
  <si>
    <t>Nokia</t>
  </si>
  <si>
    <t>['sql', 'go', 'power bi', 'dax']</t>
  </si>
  <si>
    <t>Atlanta, GA (+13 others)</t>
  </si>
  <si>
    <t>Senior Data Scientist - Performance Algorithms</t>
  </si>
  <si>
    <t>['python', 'sql', 'databricks', 'pytorch', 'spark', 'pyspark']</t>
  </si>
  <si>
    <t>Data Analyst Supply Chain - Now Hiring</t>
  </si>
  <si>
    <t>Cooper University Hospital</t>
  </si>
  <si>
    <t>Data Scientist II - Supply Chain - Now Hiring</t>
  </si>
  <si>
    <t>['sql', 'databricks', 'snowflake', 'power bi', 'microstrategy', 'tableau', 'looker']</t>
  </si>
  <si>
    <t>Ментор по Data Analytics</t>
  </si>
  <si>
    <t>DevKG</t>
  </si>
  <si>
    <t>AI Academy</t>
  </si>
  <si>
    <t>['sql', 'python', 'pandas', 'numpy', 'power bi', 'tableau', 'excel']</t>
  </si>
  <si>
    <t>Gloversville, NY</t>
  </si>
  <si>
    <t>The Family Counseling Center</t>
  </si>
  <si>
    <t>['r', 'python', 'spss', 'tableau', 'power bi']</t>
  </si>
  <si>
    <t>King's Hawaiian</t>
  </si>
  <si>
    <t>['sql', 'excel', 'tableau', 'power bi', 'powerpoint']</t>
  </si>
  <si>
    <t>Software Engineer (Data and Annotation Tools)</t>
  </si>
  <si>
    <t>Inflection AI</t>
  </si>
  <si>
    <t>3PL Vision LLC</t>
  </si>
  <si>
    <t>Document Crunch</t>
  </si>
  <si>
    <t>['sql', 'postgresql', 'oracle', 'power bi']</t>
  </si>
  <si>
    <t>RAPS Consulting Inc</t>
  </si>
  <si>
    <t>Master Data Analyst II- Procurement Data</t>
  </si>
  <si>
    <t>Python / Oracle Data Engineer</t>
  </si>
  <si>
    <t>Manager-Data Engineering</t>
  </si>
  <si>
    <t>Tredence</t>
  </si>
  <si>
    <t>['databricks', 'aws', 'oracle', 'pyspark']</t>
  </si>
  <si>
    <t>Claims Configuration Data Analyst (Senior Level)</t>
  </si>
  <si>
    <t>Senior Data Analyst- Claims Specialist</t>
  </si>
  <si>
    <t>['python', 'snowflake', 'redshift', 'aws', 'pytorch', 'tensorflow', 'spark', 'hadoop', 'kafka']</t>
  </si>
  <si>
    <t>['excel', 'powerpoint', 'power bi', 'tableau', 'qlik', 'sharepoint']</t>
  </si>
  <si>
    <t>Sripen</t>
  </si>
  <si>
    <t>Data Engineer (Informatica)</t>
  </si>
  <si>
    <t>Smithfield, NC</t>
  </si>
  <si>
    <t>['python', 'sql', 'cobol', 'java', 'shell', 'db2', 'azure', 'aws', 'kafka', 'angular', 'tableau', 'jira']</t>
  </si>
  <si>
    <t>Goochland, VA</t>
  </si>
  <si>
    <t>['sql', 'visual basic', 'snowflake', 'oracle', 'excel']</t>
  </si>
  <si>
    <t>Manager, Advanced Analytics &amp; Data Strat</t>
  </si>
  <si>
    <t>['sql', 'python', 'r', 'looker', 'power bi']</t>
  </si>
  <si>
    <t>Lead Data Engineer- Oracle/SQL/Snowflake(Only W2 , in person interview for Hartford, CT)</t>
  </si>
  <si>
    <t>Aneka Talent Solutions</t>
  </si>
  <si>
    <t>['sql', 'oracle', 'aws', 'snowflake']</t>
  </si>
  <si>
    <t>Data Entry Analyst - REMOTE Possible</t>
  </si>
  <si>
    <t>Cluso Investigation (d/b/a Cluso)</t>
  </si>
  <si>
    <t>Senior AI Engineer (P1984)</t>
  </si>
  <si>
    <t>['python', 'sql', 'databricks', 'spark', 'unity', 'github']</t>
  </si>
  <si>
    <t>Senior Data Engineer- Python/AWS</t>
  </si>
  <si>
    <t>Google Cloud (GCP) Data Engineer</t>
  </si>
  <si>
    <t>['python', 'sql', 'gcp', 'airflow', 'github', 'git', 'terraform']</t>
  </si>
  <si>
    <t>Big Data Engineer - F2F Interview (Columbus, OH)</t>
  </si>
  <si>
    <t>['mongodb', 'mongodb', 'java', 'dynamodb', 'cassandra', 'hadoop']</t>
  </si>
  <si>
    <t>Sr. Manager, Data Science - Orange Apron Media - Full-time</t>
  </si>
  <si>
    <t>Transportation Data Analyst, Parcel and Freight</t>
  </si>
  <si>
    <t>Rochelle Park, NJ</t>
  </si>
  <si>
    <t>['sql', 'powerpoint', 'ms access', 'excel', 'tableau', 'power bi']</t>
  </si>
  <si>
    <t>Safety Data Analyst - Full-time</t>
  </si>
  <si>
    <t>New Carrollton, MD</t>
  </si>
  <si>
    <t>Washington Metropolitan Area Transit Authority</t>
  </si>
  <si>
    <t>['python', 'power bi', 'cognos']</t>
  </si>
  <si>
    <t>Marketing Science Business Intelligence Lead</t>
  </si>
  <si>
    <t>['sql', 'python', 'r', 'c', 'bigquery', 'snowflake', 'express', 'looker', 'tableau', 'power bi']</t>
  </si>
  <si>
    <t>Alined Consulting Group</t>
  </si>
  <si>
    <t>Data Governance Process Analyst</t>
  </si>
  <si>
    <t>['python', 'sql', 'sas', 'sas', 'aws', 'azure', 'snowflake', 'pandas', 'numpy', 'scikit-learn', 'pytorch', 'tensorflow', 'github', 'flow']</t>
  </si>
  <si>
    <t>Data Engineer: IV (Lead)</t>
  </si>
  <si>
    <t>['terraform']</t>
  </si>
  <si>
    <t>Data Engineer II - Windows Servicing and Delivery, The Update Platform Insights Team</t>
  </si>
  <si>
    <t>['sql', 'python', 'c#', 'azure', 'windows', 'flow', 'git']</t>
  </si>
  <si>
    <t>Investment Azure Data Engineer</t>
  </si>
  <si>
    <t>['sql', 'python', 'java', 'sql server', 'azure', 'spark', 'hadoop', 'linux', 'docker', 'jira', 'confluence']</t>
  </si>
  <si>
    <t>Healthcare Data Analyst or Senior Healthcare Data Analyst, Analytics Hub</t>
  </si>
  <si>
    <t>['sql', 'python', 'r', 'sql server', 'azure', 'power bi', 'tableau', 'word', 'excel', 'powerpoint']</t>
  </si>
  <si>
    <t>Business Data Analyst, Service (Remote)</t>
  </si>
  <si>
    <t>Sr. Snowflake Data Engineer, Onsite, AVP</t>
  </si>
  <si>
    <t>['sql', 'scala', 'sql server', 'snowflake', 'azure', 'oracle', 'databricks', 'airflow', 'kubernetes', 'docker']</t>
  </si>
  <si>
    <t>Business Data Analyst, Revenue Management (Remote)</t>
  </si>
  <si>
    <t>Principal Data Scientist, Supply Chain &amp; Operations Research</t>
  </si>
  <si>
    <t>['python', 'azure', 'databricks', 'pandas', 'numpy', 'scikit-learn']</t>
  </si>
  <si>
    <t>Lead Data Scientist – Machine Learning and Gen AI</t>
  </si>
  <si>
    <t>United Airlines Jobs</t>
  </si>
  <si>
    <t>['python', 'azure', 'aws', 'redshift', 'hugging face', 'django', 'docker', 'git']</t>
  </si>
  <si>
    <t>Senior Associate Data Engineer - Bond &amp; Specialty Data Engineering</t>
  </si>
  <si>
    <t>IN Senior Associate  AWS Data Engineer Advisory Corporate Advisory  Bangalore</t>
  </si>
  <si>
    <t>['sql', 'python', 'c++', 'redshift', 'aws', 'databricks', 'azure', 'pyspark']</t>
  </si>
  <si>
    <t>Data Analyst (Los Angeles County and Orange County, CA Residents ONLY)</t>
  </si>
  <si>
    <t>Data Analyst, Marketing and Digital Analytics</t>
  </si>
  <si>
    <t>Scan</t>
  </si>
  <si>
    <t>['sql', 'python', 'snowflake', 'databricks', 'alteryx', 'tableau', 'power bi']</t>
  </si>
  <si>
    <t>Data Analyst Sr ( Financial and Regulatory Reporting)</t>
  </si>
  <si>
    <t>['sql', 'oracle', 'excel', 'tableau', 'power bi', 'jira']</t>
  </si>
  <si>
    <t>['python', 'snowflake', 'aws', 'azure', 'gcp', 'tableau', 'excel']</t>
  </si>
  <si>
    <t>Data Engineer w 2</t>
  </si>
  <si>
    <t>['sql', 'python', 'java', 'scala', 'aws', 'gcp', 'azure', 'airflow', 'spark', 'kafka', 'terraform', 'kubernetes']</t>
  </si>
  <si>
    <t>Home - Based Remote Data Entry Analyst | $52k - $93.6k/year</t>
  </si>
  <si>
    <t>Skillerszone</t>
  </si>
  <si>
    <t>Jobs At Atos</t>
  </si>
  <si>
    <t>['sql', 'sql server', 'azure', 'pyspark', 'hadoop']</t>
  </si>
  <si>
    <t>Intermediate Data Engineer</t>
  </si>
  <si>
    <t>Data Scientist , Media Group Decision Sciences [Remote]</t>
  </si>
  <si>
    <t>['sql', 'tensorflow', 'airflow', 'pyspark']</t>
  </si>
  <si>
    <t>Reliance, Inc.</t>
  </si>
  <si>
    <t>['sql', 'java', 'python', 'r', 'sas', 'sas', 'sqlite', 'aws', 'express', 'windows']</t>
  </si>
  <si>
    <t>Data Engineer (L4) - Security</t>
  </si>
  <si>
    <t>['java', 'python', 'scala', 'sql', 'spark', 'kafka']</t>
  </si>
  <si>
    <t>Software/Data Engineer - Quant Multi Strat</t>
  </si>
  <si>
    <t>Principal Database Engineer, Service Continuity Engineering</t>
  </si>
  <si>
    <t>['shell', 'oracle', 'azure']</t>
  </si>
  <si>
    <t>Whistle Express</t>
  </si>
  <si>
    <t>['sql', 'python', 'bigquery', 'snowflake', 'express', 'tableau', 'power bi', 'git', 'jira', 'confluence']</t>
  </si>
  <si>
    <t>Head Start Grants Specialist/Data Analyst- REMOTE - Now Hiring</t>
  </si>
  <si>
    <t>ICF International, Inc.</t>
  </si>
  <si>
    <t>Research Specialist/Aviation Operational Data Analyst</t>
  </si>
  <si>
    <t>BGI, LLC</t>
  </si>
  <si>
    <t>['r', 'python', 'sql', 'sap']</t>
  </si>
  <si>
    <t>Data Analyst Intern (USDS)- 2025 Summer (BS/MS) (General Hire) - Now Hiring</t>
  </si>
  <si>
    <t>BA/Data Analyst</t>
  </si>
  <si>
    <t>SIBLING</t>
  </si>
  <si>
    <t>['python', 'aws', 'azure', 'pandas', 'numpy']</t>
  </si>
  <si>
    <t>Zapier</t>
  </si>
  <si>
    <t>['python', 'go', 'databricks', 'airflow', 'kafka']</t>
  </si>
  <si>
    <t>Senior Operations &amp; Analytics Engineer</t>
  </si>
  <si>
    <t>NTG Staffing</t>
  </si>
  <si>
    <t>Sr. Applied Science Manager, People eXperience Technology Central Science (PXTCS)</t>
  </si>
  <si>
    <t>Information Technology Data Analyst (Jr) (Cleared) SIOF-ITD - Full-time</t>
  </si>
  <si>
    <t>Cheetah Net Supply Chain Service Inc., d/b/a: Elite Motor Group</t>
  </si>
  <si>
    <t>['r', 'sql', 'ssis', 'ssrs']</t>
  </si>
  <si>
    <t>Lead Data Scientist - Only W2 and 1099</t>
  </si>
  <si>
    <t>DRC Systems</t>
  </si>
  <si>
    <t>['python', 'sql', 'numpy', 'pandas', 'scikit-learn', 'docker', 'kubernetes']</t>
  </si>
  <si>
    <t>Senior Data Analyst with Python and AWS Expertise</t>
  </si>
  <si>
    <t>Entry- Level Data Analyst - Onsite</t>
  </si>
  <si>
    <t>Sr Staff Data Scientist - Machine Learning</t>
  </si>
  <si>
    <t>Senior Staff Marketing Data Scientist, Home Loans</t>
  </si>
  <si>
    <t>['python', 'snowflake', 'redshift', 'aws', 'pytorch', 'tensorflow', 'spark', 'hadoop', 'kafka', 'word']</t>
  </si>
  <si>
    <t>Data Engineer / Teradata / Ab Initio / Addison, TX</t>
  </si>
  <si>
    <t>Lead Data Engineer - AWS/Full Stack - Full-time</t>
  </si>
  <si>
    <t>['sql', 'python', 'shell', 'go', 'aws', 'oracle', 'snowflake', 'react', 'pyspark', 'angular', 'splunk', 'github', 'jenkins', 'docker']</t>
  </si>
  <si>
    <t>['sql', 'python', 'java', 'scala', 'c', 'bigquery', 'oracle', 'airflow', 'spark', 'jupyter', 'express', 'phoenix', 'looker', 'tableau', 'git']</t>
  </si>
  <si>
    <t>Business Analyst (Commercial Analytics &amp; Insights)</t>
  </si>
  <si>
    <t>Chipton Ross Inc.</t>
  </si>
  <si>
    <t>['python', 'r', 'snowflake', 'tableau', 'alteryx', 'excel', 'powerpoint', 'word']</t>
  </si>
  <si>
    <t>Supply Chain/Data Engineer - Manufacturing</t>
  </si>
  <si>
    <t>['sql', 'python', 'r', 'sap', 'tableau', 'power bi', 'excel', 'flow']</t>
  </si>
  <si>
    <t>['sql', 'python', 'sql server', 'postgresql', 'snowflake', 'oracle', 'azure', 'aws', 'ssis', 'qlik', 'power bi', 'tableau', 'ssrs', 'git']</t>
  </si>
  <si>
    <t>DATA ANALYST 3</t>
  </si>
  <si>
    <t>University of Maryland Medical System</t>
  </si>
  <si>
    <t>Data Architect/Engineer</t>
  </si>
  <si>
    <t>Prairie Consulting Services</t>
  </si>
  <si>
    <t>['python', 'azure', 'pyspark', 'power bi']</t>
  </si>
  <si>
    <t>['python', 'java', 'scala', 'ruby', 'ruby', 'neo4j', 'aws', 'azure', 'gcp', 'hadoop', 'spark']</t>
  </si>
  <si>
    <t>Remote Azure Data Engineer Job:</t>
  </si>
  <si>
    <t>Data Engineer V</t>
  </si>
  <si>
    <t>['python', 'sql', 'aws', 'redshift', 'pyspark', 'tableau']</t>
  </si>
  <si>
    <t>Staff Engineer, Data (Snowflake)- Hybrid to NYC</t>
  </si>
  <si>
    <t>Trifect LLC</t>
  </si>
  <si>
    <t>['sql', 'snowflake', 'databricks', 'redshift', 'aws', 'spark']</t>
  </si>
  <si>
    <t>Data Analyst / Business Systems</t>
  </si>
  <si>
    <t>['power bi', 'ssrs', 'excel', 'tableau']</t>
  </si>
  <si>
    <t>Advancement Data Analyst - Full-time / Part-time</t>
  </si>
  <si>
    <t>Data Analyst (Automotive, GCP, Python)- W2 candidates</t>
  </si>
  <si>
    <t>['sql', 'python', 'gcp', 'alteryx', 'excel', 'powerpoint', 'power bi']</t>
  </si>
  <si>
    <t>Senior Data Scientist - Marketing</t>
  </si>
  <si>
    <t>['python', 'sql', 'aws', 'azure', 'pyspark']</t>
  </si>
  <si>
    <t>Archive Data Analyst-17733</t>
  </si>
  <si>
    <t>Data Engineer - health and ecommerce data</t>
  </si>
  <si>
    <t>Sidley Austin LLP</t>
  </si>
  <si>
    <t>['groovy', 'python', 'java', 'sql', 'snowflake', 'aws', 'azure', 'gdpr', 'tableau']</t>
  </si>
  <si>
    <t>['sql', 'pyspark']</t>
  </si>
  <si>
    <t>RCI-TEVA-9489 Pharma Core Data Engineer ( Certified Power BI Fabric/  PL300  Python) - Davie, FL (Local only)</t>
  </si>
  <si>
    <t>['python', 'java', 'scala', 'perl', 'bigquery', 'airflow', 'spark', 'kafka', 'hadoop', 'kubernetes', 'docker', 'atlassian', 'bitbucket', 'jenkins', 'jira', 'confluence']</t>
  </si>
  <si>
    <t>Data Analyst-EMEA Shift</t>
  </si>
  <si>
    <t>HumCap</t>
  </si>
  <si>
    <t>Data Analytics Engineering Graduate Internship - Summer 2025 - Full-time / Part-time</t>
  </si>
  <si>
    <t>Entry Level Data Engineer - Now Hiring</t>
  </si>
  <si>
    <t>Dev10</t>
  </si>
  <si>
    <t>['python', 'pandas', 'kafka', 'airflow', 'spark', 'excel']</t>
  </si>
  <si>
    <t>Customer Master Data Analyst - Now Hiring</t>
  </si>
  <si>
    <t>Quality Control (QC) Data Analyst</t>
  </si>
  <si>
    <t>['crystal', 'sql', 'python', 'java', 'sql server', 'power bi']</t>
  </si>
  <si>
    <t>GDH Consulting</t>
  </si>
  <si>
    <t>['sql', 'go', 'power bi', 'tableau', 'excel']</t>
  </si>
  <si>
    <t>Data Center Energy Marshal - Constructiv</t>
  </si>
  <si>
    <t>Electronic Environments Co., LLC</t>
  </si>
  <si>
    <t>Senior Data Analyst - Agency Data &amp; Analytics</t>
  </si>
  <si>
    <t>AFMIC American Family Mutual Insurance Company, S.I.</t>
  </si>
  <si>
    <t>['sql', 'python', 'gcp', 'phoenix', 'tableau', 'git']</t>
  </si>
  <si>
    <t>['sql', 'c', 'r', 'azure', 'power bi', 'excel', 'ssis', 'ssrs']</t>
  </si>
  <si>
    <t>IDR Healthcare</t>
  </si>
  <si>
    <t>['sql', 'python', 'bigquery', 'power bi', 'dax', 'excel', 'sheets']</t>
  </si>
  <si>
    <t>Data Scientist with AI in Healthcare</t>
  </si>
  <si>
    <t>Acefinancials Technology LLC</t>
  </si>
  <si>
    <t>['python', 'r', 'sas', 'sas', 'sql', 'bash', 'mongodb', 'mongodb', 'postgresql', 'mysql', 'aws', 'azure', 'gcp', 'databricks', 'snowflake', 'tensorflow', 'pytorch', 'scikit-learn', 'hugging face', 'nltk', 'opencv', 'jupyter', 'airflow', 'spark', 'fastapi', 'flask', 'tableau', 'power bi', 'docker', 'kubernetes']</t>
  </si>
  <si>
    <t>Business Data Analysts II</t>
  </si>
  <si>
    <t>Data Analyst, Business Analytics - Hybrid</t>
  </si>
  <si>
    <t>Teachering</t>
  </si>
  <si>
    <t>LifePoint Health</t>
  </si>
  <si>
    <t>['sql', 'python', 'r', 'power bi', 'dax', 'excel', 'looker']</t>
  </si>
  <si>
    <t>SYNERGY ASSURE INC</t>
  </si>
  <si>
    <t>Senior Applied Machine Learning Scientist- AI Agents</t>
  </si>
  <si>
    <t>['python', 'pytorch', 'keras']</t>
  </si>
  <si>
    <t>Cloud Data &amp; Analytics Engineer - Senior Manager</t>
  </si>
  <si>
    <t>Austin, TX (+47 others)</t>
  </si>
  <si>
    <t>Lead AI Engineer, IgniteTech (Remote) - $60,000/year USD</t>
  </si>
  <si>
    <t>Engineer Data</t>
  </si>
  <si>
    <t>['python', 'sql', 'postgresql', 'mysql', 'aws', 'gcp', 'azure', 'numpy', 'pandas', 'tableau', 'sharepoint', 'git', 'docker']</t>
  </si>
  <si>
    <t>Software Big Data Operations Engineer</t>
  </si>
  <si>
    <t>['mongodb', 'mongodb', 'python', 'scala', 'aws', 'gcp', 'hadoop', 'spark', 'kafka', 'airflow', 'github', 'ansible', 'kubernetes']</t>
  </si>
  <si>
    <t>Data and Integration Engineer</t>
  </si>
  <si>
    <t>ADMINISTRATIVE DATA ANALYST</t>
  </si>
  <si>
    <t>Excel Data Analyst ( Not remote )</t>
  </si>
  <si>
    <t>REVOLVE</t>
  </si>
  <si>
    <t>['python', 'sql', 'numpy']</t>
  </si>
  <si>
    <t>Data Engineer - Senior</t>
  </si>
  <si>
    <t>Microsoft Purview Data Protection Engineer, VP (C13)</t>
  </si>
  <si>
    <t>Data Engineer.Egypt-MIS-HO.International Banking Group</t>
  </si>
  <si>
    <t>['sql', 'nosql', 'python', 'couchbase', 'azure', 'databricks', 'hadoop', 'spark', 'kafka', 'airflow', 'power bi', 'tableau', 'qlik']</t>
  </si>
  <si>
    <t>Data Scientist, Recommendations and Personalization</t>
  </si>
  <si>
    <t>Cantina</t>
  </si>
  <si>
    <t>['go', 'sql', 'python', 'aws', 'gcp', 'pandas', 'scikit-learn', 'pytorch']</t>
  </si>
  <si>
    <t>Enterprise Data Engineering Manager</t>
  </si>
  <si>
    <t>Western Alliance Bancorporation</t>
  </si>
  <si>
    <t>['t-sql', 'sql', 'azure', 'databricks', 'spark', 'phoenix']</t>
  </si>
  <si>
    <t>Bend, OR</t>
  </si>
  <si>
    <t>ETHOS - Talent &amp; Advisory</t>
  </si>
  <si>
    <t>['sql', 'python', 'r', 'scala', 'postgresql', 'azure', 'spark', 'kafka']</t>
  </si>
  <si>
    <t>Zenith National Insurance</t>
  </si>
  <si>
    <t>Retail Media Data Sr Engineer</t>
  </si>
  <si>
    <t>['python', 'sql', 'c', 'aws', 'node.js', 'flow']</t>
  </si>
  <si>
    <t>Senior Customs Analyst with Data Analytics Expertise</t>
  </si>
  <si>
    <t>Senior Data Engineer with Healthcare and Tableau Expertise</t>
  </si>
  <si>
    <t>Decatur, AR</t>
  </si>
  <si>
    <t>Library Assistant I/Library Assistant (Learning and Research Services)</t>
  </si>
  <si>
    <t>Data Engineer Needed for DNS Analytics Platform Startup - Contract to Hire</t>
  </si>
  <si>
    <t>Sr Data Modeler- Security Services, custody</t>
  </si>
  <si>
    <t>Data Engineer - Senior Manager</t>
  </si>
  <si>
    <t>['aws', 'gcp', 'azure', 'snowflake', 'databricks', 'flow']</t>
  </si>
  <si>
    <t>Data Engineer - Senior Associate</t>
  </si>
  <si>
    <t>Data Analyst-Medical</t>
  </si>
  <si>
    <t>RWD Consulting, LLC</t>
  </si>
  <si>
    <t>['oracle', 'word', 'visio', 'powerpoint', 'excel', 'sharepoint']</t>
  </si>
  <si>
    <t>02 CACI, INC.-FEDERAL</t>
  </si>
  <si>
    <t>Sr. ML Data Associate, Information Data Operations</t>
  </si>
  <si>
    <t>Senior Azure Data Engineer w/SAP Hana</t>
  </si>
  <si>
    <t>['sql', 'python', 'java', 'scala', 'databricks', 'azure', 'pyspark', 'spark', 'sap', 'flow']</t>
  </si>
  <si>
    <t>Covetus</t>
  </si>
  <si>
    <t>Eagle Pace SME/ Business Analyst/ Data Analyst</t>
  </si>
  <si>
    <t>Alltech Consulting Services, Inc.</t>
  </si>
  <si>
    <t>Summer Data Science Associate - US Based Remote</t>
  </si>
  <si>
    <t>Nexxt</t>
  </si>
  <si>
    <t>['python', 'sql', 'pandas', 'numpy', 'scikit-learn', 'tensorflow']</t>
  </si>
  <si>
    <t>Senior Azure Data Engineer - (Azure, SSRS, T-SQL, Power BI)</t>
  </si>
  <si>
    <t>['sql', 't-sql', 'sql server', 'azure', 'databricks', 'ssis', 'ssrs', 'power bi']</t>
  </si>
  <si>
    <t>Azure Data Engineering Lead</t>
  </si>
  <si>
    <t>Databricks Data Engineer (Full-Time / Part-Time – EST Hours Preferred)</t>
  </si>
  <si>
    <t>['sql', 'scala', 'databricks', 'azure', 'aws', 'snowflake', 'pyspark', 'spark', 'git', 'unity']</t>
  </si>
  <si>
    <t>Sr. Python Data Engineer (Oil and Gas Industry )</t>
  </si>
  <si>
    <t>GCP and DevOps Engineer</t>
  </si>
  <si>
    <t>ESHYFT</t>
  </si>
  <si>
    <t>['sql', 'python', 'bash', 'gcp', 'bigquery', 'terraform', 'jenkins', 'kubernetes']</t>
  </si>
  <si>
    <t>Sr Data Quality Engineer</t>
  </si>
  <si>
    <t>['python', 'sql', 'azure', 'databricks', 'gdpr', 'unity', 'github', 'git', 'docker', 'terraform']</t>
  </si>
  <si>
    <t>Senior Power Platform Developer</t>
  </si>
  <si>
    <t>['sql', 'sql server', 'azure', 'aws', 'power bi']</t>
  </si>
  <si>
    <t>['sql', 'python', 'ssis', 'ssrs', 'excel']</t>
  </si>
  <si>
    <t>Principal Data Engineer Kafka Iceberg Mesh Finance New York</t>
  </si>
  <si>
    <t>ComputerJobs</t>
  </si>
  <si>
    <t>Joseph Harry Ltd</t>
  </si>
  <si>
    <t>['java', 'python', 'sql', 'aws', 'oracle', 'gcp', 'kafka']</t>
  </si>
  <si>
    <t>Data Scientist-AppSheet development</t>
  </si>
  <si>
    <t>Clinical Search Group, LLC</t>
  </si>
  <si>
    <t>BAO, Inc</t>
  </si>
  <si>
    <t>['sql', 'excel', 'qlik']</t>
  </si>
  <si>
    <t>Akima</t>
  </si>
  <si>
    <t>Judit Inc</t>
  </si>
  <si>
    <t>['sas', 'sas', 'sql', 'python', 'azure']</t>
  </si>
  <si>
    <t>Muskegon, MI</t>
  </si>
  <si>
    <t>['sql', 'power bi', 'sharepoint']</t>
  </si>
  <si>
    <t>Data Engineer Palantir Foundry</t>
  </si>
  <si>
    <t>V3techsol</t>
  </si>
  <si>
    <t>['java', 'vba', 'azure', 'snowflake', 'flow']</t>
  </si>
  <si>
    <t>Technical Lead - Azure Data Engineer with SAP HANA (Onsite)</t>
  </si>
  <si>
    <t>Advantra Consulting Group</t>
  </si>
  <si>
    <t>['sql', 'python', 'java', 'scala', 'azure', 'databricks', 'pyspark', 'spark', 'sap', 'flow']</t>
  </si>
  <si>
    <t>Lead Data Engineer - Remote NY</t>
  </si>
  <si>
    <t>Disability Solutions Career Center</t>
  </si>
  <si>
    <t>Senior Data Scientist - Retail Analytics/IT (Preferred-Austin, MN)</t>
  </si>
  <si>
    <t>Hormel Foods</t>
  </si>
  <si>
    <t>['python', 'bigquery', 'oracle', 'jupyter', 'tableau', 'power bi']</t>
  </si>
  <si>
    <t>Data Engineer for Event Logging and Meta Integration</t>
  </si>
  <si>
    <t>Data Scientist-Google AppScript</t>
  </si>
  <si>
    <t>GE Vernova</t>
  </si>
  <si>
    <t>Sr. Data Analyst/Lead Developer</t>
  </si>
  <si>
    <t>Bourntec Solutions</t>
  </si>
  <si>
    <t>['sql', 'azure', 'sharepoint', 'visio']</t>
  </si>
  <si>
    <t>Retail Analytics Specialist</t>
  </si>
  <si>
    <t>Tilebar | Soho Studio LLC</t>
  </si>
  <si>
    <t>Data Engineering Lead - S&amp;P Global</t>
  </si>
  <si>
    <t>['java', 'scala', 'python', 'nosql', 'databricks', 'aws', 'snowflake', 'azure', 'gcp', 'tensorflow']</t>
  </si>
  <si>
    <t>Azure Data Engineer (Native US Citizen only W2 Contract)</t>
  </si>
  <si>
    <t>Data Engineer (AWS, Databricks)</t>
  </si>
  <si>
    <t>Sr. BI Data Engineer</t>
  </si>
  <si>
    <t>Digital Data Analyst - Hybrid</t>
  </si>
  <si>
    <t>ACSC Auto Club Of Southern Calif</t>
  </si>
  <si>
    <t>Senior Business Analyst, Data Platform &amp; Analytics</t>
  </si>
  <si>
    <t>Quantix</t>
  </si>
  <si>
    <t>['sql', 'databricks', 'azure', 'sap', 'unity', 'jira', 'confluence']</t>
  </si>
  <si>
    <t>Data Science Manager, GenAI</t>
  </si>
  <si>
    <t>Lead Data Engineer/Architect - PySpark</t>
  </si>
  <si>
    <t>['pyspark', 'power bi']</t>
  </si>
  <si>
    <t>Senior Business Intelligence and Analytics Analyst</t>
  </si>
  <si>
    <t>['sql', 'python', 'html', 'css', 'sql server', 'power bi', 'tableau', 'sap']</t>
  </si>
  <si>
    <t>['python', 'snowflake', 'scikit-learn', 'pandas', 'numpy', 'tensorflow', 'pytorch']</t>
  </si>
  <si>
    <t>Business Insights &amp; Analytics Analyst Senior</t>
  </si>
  <si>
    <t>111 CRMC Capital Research &amp; Mgmt</t>
  </si>
  <si>
    <t>['sql', 'python', 'databricks', 'pyspark', 'tableau', 'ssrs', 'alteryx']</t>
  </si>
  <si>
    <t>County of Orange</t>
  </si>
  <si>
    <t>['sql', 'r', 'python', 'azure', 'databricks', 'pyspark', 'github']</t>
  </si>
  <si>
    <t>Sr. Business Systems Analyst - GTM</t>
  </si>
  <si>
    <t>Manager, Machine Learning Engineering - Full-time</t>
  </si>
  <si>
    <t>['pytorch', 'tensorflow', 'hugging face']</t>
  </si>
  <si>
    <t>Senior Field Data Scientist - Full-time / Part-time</t>
  </si>
  <si>
    <t>Director, Data Scientist &amp; Data Operations</t>
  </si>
  <si>
    <t>Eisai</t>
  </si>
  <si>
    <t>['python', 'r', 'aws', 'azure', 'airflow', 'pandas', 'numpy', 'scikit-learn', 'matplotlib', 'hadoop', 'spark', 'power bi', 'tableau', 'flow']</t>
  </si>
  <si>
    <t>Pioneering Evolution</t>
  </si>
  <si>
    <t>['go', 'postgresql', 'aws', 'redshift']</t>
  </si>
  <si>
    <t>Sr Analyst, Network Strategy, Pricing &amp; Analytics</t>
  </si>
  <si>
    <t>['sql', 'sql server', 'excel', 'powerpoint']</t>
  </si>
  <si>
    <t>Data Engineer (Senior)</t>
  </si>
  <si>
    <t>Dark Wolf Solutions</t>
  </si>
  <si>
    <t>['python', 'javascript', 'java', 'aws', 'react', 'spring', 'fastapi', 'django', 'flask', 'node.js', 'express', 'vue', 'svelte']</t>
  </si>
  <si>
    <t>QA Data Engineer - Now Hiring</t>
  </si>
  <si>
    <t>Freeport, ME</t>
  </si>
  <si>
    <t>DMV IT Service</t>
  </si>
  <si>
    <t>['sql', 'python', 'java', 'gcp', 'bigquery']</t>
  </si>
  <si>
    <t>['scala', 'python', 'sql', 'gcp', 'azure', 'hadoop', 'spark', 'kafka']</t>
  </si>
  <si>
    <t>Data Engineer - Financial Advisory Business Technology</t>
  </si>
  <si>
    <t>Lazard</t>
  </si>
  <si>
    <t>['sql', 'python', 'snowflake', 'alteryx']</t>
  </si>
  <si>
    <t>Senior Military Data Analyst - Now Hiring</t>
  </si>
  <si>
    <t>VISTA Technology Services</t>
  </si>
  <si>
    <t>['crystal', 'word', 'excel', 'powerpoint', 'sharepoint', 'ms access', 'power bi', 'tableau']</t>
  </si>
  <si>
    <t>Data Analyst, Field Planning &amp; Analytics - Now Hiring</t>
  </si>
  <si>
    <t>Katalyst HealthCares and Life Sciences</t>
  </si>
  <si>
    <t>['sql', 'snowflake', 'power bi', 'excel', 'word', 'powerpoint', 'flow']</t>
  </si>
  <si>
    <t>Head of Data Science, Financial Advisor Services - Now Hiring</t>
  </si>
  <si>
    <t>Vanguard Group, Inc.</t>
  </si>
  <si>
    <t>AVP, Data Engineer-Philadelphia or Whitehouse Station, NJ</t>
  </si>
  <si>
    <t>['sql', 'r', 'python', 'sql server', 'cognos', 'git', 'jenkins']</t>
  </si>
  <si>
    <t>Senior Investment Data Analyst</t>
  </si>
  <si>
    <t>Lead Big Data Engineering</t>
  </si>
  <si>
    <t>['python', 'java', 'scala', 'shell', 'snowflake', 'azure', 'databricks', 'oracle', 'spark', 'kafka', 'unix', 'linux']</t>
  </si>
  <si>
    <t>Data Engineer/Developer (Snowflake)</t>
  </si>
  <si>
    <t>Cayuse Holdings</t>
  </si>
  <si>
    <t>['sql', 'python', 'snowflake', 'aws', 'azure', 'spark', 'phoenix']</t>
  </si>
  <si>
    <t>Need Locals: Junior Data Analyst -- Charlotte, NC | Dallas, TX | Malvern, PA | Phoenix, AZ / Hybrid Onsite /W2/</t>
  </si>
  <si>
    <t>Clay County Sheriff's Office</t>
  </si>
  <si>
    <t>Senior Data Engineer/Adtech Experience</t>
  </si>
  <si>
    <t>['python', 'java', 'scala', 'sql', 'nosql', 'spark', 'kafka', 'hadoop', 'docker', 'kubernetes']</t>
  </si>
  <si>
    <t>Business Data Engineer - Full-time</t>
  </si>
  <si>
    <t>['sql', 'python', 'db2', 'sql server', 'oracle', 'azure', 'databricks', 'snowflake', 'spark', 'pyspark', 'excel', 'power bi', 'visio', 'unity']</t>
  </si>
  <si>
    <t>Network/Data Engineer (W2 Contract)</t>
  </si>
  <si>
    <t>Primus Software Corporation</t>
  </si>
  <si>
    <t>Senior Data Engineer (6+ month contract)</t>
  </si>
  <si>
    <t>['sql', 'python', 'bigquery', 'gcp', 'airflow', 'looker']</t>
  </si>
  <si>
    <t>Senior Hybrid Cloud Data Engineer</t>
  </si>
  <si>
    <t>GCStaffing LLC</t>
  </si>
  <si>
    <t>['sql', 'python', 'java', 'scala', 'sql server', 'azure', 'aws', 'oracle', 'hadoop', 'spark', 'kafka', 'docker', 'kubernetes']</t>
  </si>
  <si>
    <t>Sr Business Information Mgmt Analyst ("Credit Card") - Excel/SQL/Tableau/Python/Jira</t>
  </si>
  <si>
    <t>['python', 'sql', 'snowflake', 'azure', 'gdpr', 'word']</t>
  </si>
  <si>
    <t>['sql', 'python', 'pandas', 'numpy', 'matplotlib', 'seaborn', 'excel', 'tableau', 'confluence', 'jira']</t>
  </si>
  <si>
    <t>Data &amp; Reporting Specialist</t>
  </si>
  <si>
    <t>['snowflake', 'excel', 'sharepoint', 'tableau', 'powerpoint', 'jira']</t>
  </si>
  <si>
    <t>Snowflake Data Engineer with AWS (USC &amp; GC Only) - w2</t>
  </si>
  <si>
    <t>Cognisol</t>
  </si>
  <si>
    <t>Beatport</t>
  </si>
  <si>
    <t>['sql', 'python', 'c#', 'nosql', 'sql server', 'mysql', 'firebase', 'firebase', 'oracle', 'snowflake', 'bigquery', 'gcp', 'django', 'express', 'looker', 'kubernetes']</t>
  </si>
  <si>
    <t>Hardware Financial Data Analyst (Contingent)</t>
  </si>
  <si>
    <t>Idealist</t>
  </si>
  <si>
    <t>New York Common Pantry</t>
  </si>
  <si>
    <t>['visual basic', 'sql', 'excel', 'word', 'powerpoint', 'spss']</t>
  </si>
  <si>
    <t>Senior Navy Data Collection Analyst (DCA)</t>
  </si>
  <si>
    <t>Data Modeler with Google GCP Big Query - USC/GC Only</t>
  </si>
  <si>
    <t>['python', 'bash', 'shell', 'powershell', 'aws', 'linux', 'git', 'ansible', 'terraform']</t>
  </si>
  <si>
    <t>['sql', 'nosql', 'python', 'java', 'scala', 'go', 'sql server', 'databricks', 'azure', 'snowflake', 'power bi', 'tableau', 'dax']</t>
  </si>
  <si>
    <t>Data Analyst - DoD - Navy SABRE - SAP / Oracle Financial Systems</t>
  </si>
  <si>
    <t>Montcure LLC</t>
  </si>
  <si>
    <t>['sql', 'redshift', 'tableau', 'power bi', 'excel']</t>
  </si>
  <si>
    <t>Biology Scientist</t>
  </si>
  <si>
    <t>Closter, NJ</t>
  </si>
  <si>
    <t>Spectrum Staffing Services/HRStaffers Inc.</t>
  </si>
  <si>
    <t>Applied Science Manager - AI/GAI</t>
  </si>
  <si>
    <t>CDK Global</t>
  </si>
  <si>
    <t>['python', 'java', 'hugging face', 'fastapi', 'docker']</t>
  </si>
  <si>
    <t>Security Data Scientist Intern (Boulder, CO - June 16 start date)</t>
  </si>
  <si>
    <t>['sql', 'splunk', 'excel', 'tableau']</t>
  </si>
  <si>
    <t>GCP Data Engineer Only on W2</t>
  </si>
  <si>
    <t>['sql', 'python', 'gcp', 'bigquery', 'spark', 'hadoop', 'pyspark', 'numpy', 'pandas', 'terraform']</t>
  </si>
  <si>
    <t>['scala', 'java', 'python', 'nosql', 'sql', 'spark', 'hadoop', 'airflow', 'kafka', 'docker', 'kubernetes', 'github', 'jenkins']</t>
  </si>
  <si>
    <t>Principal Data Engineer (.5 FTE)</t>
  </si>
  <si>
    <t>Billings, MT</t>
  </si>
  <si>
    <t>Billings Clinic</t>
  </si>
  <si>
    <t>['t-sql', 'python', 'scala', 'sql', 'snowflake', 'aws', 'azure', 'oracle', 'github']</t>
  </si>
  <si>
    <t>Data Engineer - S&amp;P Global</t>
  </si>
  <si>
    <t>['python', 'sql', 'mongo', 'c', 'c#', 'postgresql', 'bigquery', 'azure', 'airflow', 'spark', 'git', 'docker', 'kubernetes', 'terraform']</t>
  </si>
  <si>
    <t>Business/ Data Analyst with Tableau and SQL</t>
  </si>
  <si>
    <t>['sql', 'sas', 'sas', 'snowflake', 'tableau', 'sharepoint', 'flow']</t>
  </si>
  <si>
    <t>Sr Analyst, Data Science</t>
  </si>
  <si>
    <t>['python', 'sql', 'databricks', 'aws', 'looker']</t>
  </si>
  <si>
    <t>Sabio Info Tech</t>
  </si>
  <si>
    <t>Data Engineer I (Reno, NV/ Hybrid, US)</t>
  </si>
  <si>
    <t>['python', 'sql', 'bigquery', 'gcp', 'kubernetes']</t>
  </si>
  <si>
    <t>Business Insights Analyst II (US) - Decision Science</t>
  </si>
  <si>
    <t>['python', 'databricks', 'excel', 'alteryx', 'power bi', 'powerpoint']</t>
  </si>
  <si>
    <t>w2 only Data Analyst/data Scientist - Local Candidates only</t>
  </si>
  <si>
    <t>MS ACSC Management Services Inc</t>
  </si>
  <si>
    <t>['power bi', 'tableau', 'excel', 'smartsheet']</t>
  </si>
  <si>
    <t>Data Analyst/Statistician (Medicare/Medicaid)</t>
  </si>
  <si>
    <t>Content &amp; Data Analyst</t>
  </si>
  <si>
    <t>Capital Group</t>
  </si>
  <si>
    <t>Data Scientist II - Graph Data Platform - Client Protection</t>
  </si>
  <si>
    <t>['sql', 'sas', 'sas', 'python', 'java', 'neo4j', 'hadoop', 'kafka', 'phoenix']</t>
  </si>
  <si>
    <t>Albion, IN</t>
  </si>
  <si>
    <t>Ordergroove</t>
  </si>
  <si>
    <t>['sql', 'python', 'bigquery', 'airflow', 'django']</t>
  </si>
  <si>
    <t>['python', 'aws', 'hugging face', 'pytorch', 'tensorflow', 'scikit-learn', 'linux']</t>
  </si>
  <si>
    <t>Software Engineer - Data Infrastructure</t>
  </si>
  <si>
    <t>['nosql', 'sql', 'python', 'mongodb', 'mongodb', 'postgresql', 'mysql', 'redis', 'openstack', 'kafka', 'linux', 'ubuntu', 'kubernetes']</t>
  </si>
  <si>
    <t>Software Engineer - Data Infrastructure - OpenSearch/ElasticSearch</t>
  </si>
  <si>
    <t>['nosql', 'sql', 'python', 'elasticsearch', 'openstack', 'linux', 'ubuntu', 'kubernetes']</t>
  </si>
  <si>
    <t>Data Quantitative Analyst Lead (Hybrid)</t>
  </si>
  <si>
    <t>001 Manufacturers and Traders Trust Co</t>
  </si>
  <si>
    <t>['sql', 'sas', 'sas', 'python', 'julia', 'java']</t>
  </si>
  <si>
    <t>S&amp;IO Test Data Analyst - Now Hiring</t>
  </si>
  <si>
    <t>Business Intelligence / Data Analytics</t>
  </si>
  <si>
    <t>Hoxton Circle</t>
  </si>
  <si>
    <t>['power bi', 'alteryx', 'tableau']</t>
  </si>
  <si>
    <t>eData Analyst</t>
  </si>
  <si>
    <t>Holland &amp; Knight</t>
  </si>
  <si>
    <t>junior data scientist/Data Analyst</t>
  </si>
  <si>
    <t>['java', 'javascript', 'c++', 'python', 'spring', 'excel', 'docker', 'jenkins', 'github', 'kubernetes']</t>
  </si>
  <si>
    <t>AG Growth International Inc.</t>
  </si>
  <si>
    <t>['sql', 'python', 'r', 'spark', 'tableau', 'qlik', 'ssrs']</t>
  </si>
  <si>
    <t>Florida Office of Insurance Regulation</t>
  </si>
  <si>
    <t>Data Scientist; Corporate HR Administration; Part Time; Days</t>
  </si>
  <si>
    <t>['c', 'aws', 'azure', 'gcp', 'unity']</t>
  </si>
  <si>
    <t>Data Engineer, Google Trust and Safety</t>
  </si>
  <si>
    <t>['sql', 'python', 'spark', 'jupyter', 'tableau', 'power bi']</t>
  </si>
  <si>
    <t>['python', 'sql', 'aws', 'azure', 'spark', 'pyspark']</t>
  </si>
  <si>
    <t>HBA Careers</t>
  </si>
  <si>
    <t>['python', 'sql', 'azure', 'aws', 'spark', 'power bi', 'sap', 'tableau', 'flow']</t>
  </si>
  <si>
    <t>Senior Customer Success Analyst, USA, Remote</t>
  </si>
  <si>
    <t>Fundraise Up</t>
  </si>
  <si>
    <t>Senior Data Product Analyst</t>
  </si>
  <si>
    <t>['sql', 'azure', 'databricks', 'sap', 'unity', 'jira', 'confluence']</t>
  </si>
  <si>
    <t>Oakmont, PA</t>
  </si>
  <si>
    <t>PeopleOne Health Medical Group PA</t>
  </si>
  <si>
    <t>['sql', 'python', 'scala', 'sql server', 'aws', 'gcp', 'azure', 'redshift', 'bigquery', 'snowflake', 'airflow']</t>
  </si>
  <si>
    <t>HaborHaven</t>
  </si>
  <si>
    <t>['sql', 'python', 'c', 'excel']</t>
  </si>
  <si>
    <t>Data Scientist I (Mid-Level) - P&amp;C Innovation Data Science</t>
  </si>
  <si>
    <t>['python', 'r', 'sql', 'nosql', 'snowflake', 'tensorflow', 'pytorch', 'phoenix', 'git']</t>
  </si>
  <si>
    <t>IT Data Engineer - Level 1</t>
  </si>
  <si>
    <t>Alpha, IA</t>
  </si>
  <si>
    <t>['sql', 'python', 'powershell', 'azure', 'databricks', 'snowflake', 'spark', 'windows', 'power bi', 'word', 'spreadsheet', 'kubernetes', 'terraform']</t>
  </si>
  <si>
    <t>Data-Analytics Sales Specialist - Hospitality, Service and Retail</t>
  </si>
  <si>
    <t>['sql', 'scala', 'python', 'go', 'gcp', 'bigquery', 'kafka', 'spark', 'airflow', 'hadoop']</t>
  </si>
  <si>
    <t>Remote Accountant - Data Analyst 1043 - Now Hiring</t>
  </si>
  <si>
    <t>MedTeam Staffing Inc.</t>
  </si>
  <si>
    <t>['oracle', 'word', 'excel', 'powerpoint']</t>
  </si>
  <si>
    <t>Ferretti Search</t>
  </si>
  <si>
    <t>Risk Automation, Data Analytics, &amp; Reporting Analyst, Sr. (Hybrid) - Full-time / Part-time</t>
  </si>
  <si>
    <t>Synovus</t>
  </si>
  <si>
    <t>Lead Credit Risk BA and Data Analyst - Full-time / Part-time</t>
  </si>
  <si>
    <t>['sql', 'snowflake', 'word', 'excel', 'powerpoint', 'tableau']</t>
  </si>
  <si>
    <t>Tax Data Analyst - Full-time / Part-time</t>
  </si>
  <si>
    <t>Jackson Hewitt Tax Service, Inc.</t>
  </si>
  <si>
    <t>Accel Job Board</t>
  </si>
  <si>
    <t>Dealer.com</t>
  </si>
  <si>
    <t>Descriptive Data Analyst - Now Hiring</t>
  </si>
  <si>
    <t>Fayetteville, GA</t>
  </si>
  <si>
    <t>['sql', 'python', 'r', 'julia', 'crystal', 'excel', 'tableau', 'power bi']</t>
  </si>
  <si>
    <t>Head of Data Science, Financial Advisor Services - Full-time / Part-time</t>
  </si>
  <si>
    <t>Data Analysis and Visualization Facilitator (Consultant)</t>
  </si>
  <si>
    <t>The KPI Institute</t>
  </si>
  <si>
    <t>['python', 'r', 'ggplot2', 'excel', 'power bi', 'tableau', 'looker']</t>
  </si>
  <si>
    <t>['sas', 'sas', 'r', 'python', 'shell', 'sql', 'oracle', 'hadoop']</t>
  </si>
  <si>
    <t>New York ISO</t>
  </si>
  <si>
    <t>['python', 'r', 'matlab', 'sql', 'flow']</t>
  </si>
  <si>
    <t>Mid-Level Environmental Data Scientist/Engineer--Flexible Location U.S.</t>
  </si>
  <si>
    <t>['matlab', 'python', 'r', 'sql', 'azure']</t>
  </si>
  <si>
    <t>Data Engineering &amp; Business Intelligence Lead</t>
  </si>
  <si>
    <t>['python', 'sql', 'go', 'azure', 'databricks', 'pyspark', 'power bi', 'dax']</t>
  </si>
  <si>
    <t>Senior Financial Analyst, Field Finance - Full-time</t>
  </si>
  <si>
    <t>WM</t>
  </si>
  <si>
    <t>Lead Data Analyst - Digital Analytics - Full-time</t>
  </si>
  <si>
    <t>Data Logistics Analyst</t>
  </si>
  <si>
    <t>MSC Industrial Supply Co.</t>
  </si>
  <si>
    <t>['excel', 'tableau', 'alteryx', 'word', 'spreadsheet', 'unity']</t>
  </si>
  <si>
    <t>AMODA</t>
  </si>
  <si>
    <t>['sql', 'javascript', 'bigquery', 'sheets']</t>
  </si>
  <si>
    <t>GCP Data Engineer - Senior Manager - Full-time</t>
  </si>
  <si>
    <t>Healthcare Analyst/Analytics</t>
  </si>
  <si>
    <t>Motion Recruitment Partners</t>
  </si>
  <si>
    <t>['crystal', 'excel', 'tableau']</t>
  </si>
  <si>
    <t>Data Engineering Intern (Summer 2025)</t>
  </si>
  <si>
    <t>['sql', 'python', 'bash', 'gcp', 'git']</t>
  </si>
  <si>
    <t>Data Analyst (Analyst II, Business Systems)</t>
  </si>
  <si>
    <t>['sql', 'power bi', 'ssrs', 'tableau', 'excel']</t>
  </si>
  <si>
    <t>Data Modeler/Data Analyst(W2 Contract)</t>
  </si>
  <si>
    <t>Abhyanth Solution</t>
  </si>
  <si>
    <t>['sql', 'python', 'sql server', 'spark']</t>
  </si>
  <si>
    <t>SolveIT Services Inc</t>
  </si>
  <si>
    <t>Sr Analyst, Operations - Data Analytics &amp; Workforce Optimization</t>
  </si>
  <si>
    <t>['sql', 'react', 'excel', 'tableau', 'power bi', 'powerpoint', 'flow', 'jira']</t>
  </si>
  <si>
    <t>Deposit Operations Data Analyst</t>
  </si>
  <si>
    <t>Old Second National Bank</t>
  </si>
  <si>
    <t>Microsoft 365 &amp; Power Platform Engineer</t>
  </si>
  <si>
    <t>['powershell', 'power bi']</t>
  </si>
  <si>
    <t>KDB Data Engineer</t>
  </si>
  <si>
    <t>Emergent365</t>
  </si>
  <si>
    <t>['java', 'python', 'c++', 'aws', 'linux', 'git']</t>
  </si>
  <si>
    <t>Data Scientist / Onsite in West Los Angeles / 1-2 years of experience</t>
  </si>
  <si>
    <t>['python', 'sql', 'r', 'databricks']</t>
  </si>
  <si>
    <t>['nosql', 'go', 'mysql', 'aws', 'oracle', 'redshift', 'hadoop', 'spark', 'kafka']</t>
  </si>
  <si>
    <t>Senior Business Analyst, Data Platform and Analytics - Now Hiring</t>
  </si>
  <si>
    <t>FFF Enterprises, Inc</t>
  </si>
  <si>
    <t>Retail Media Data Analyst - Now Hiring</t>
  </si>
  <si>
    <t>7-Eleven</t>
  </si>
  <si>
    <t>Business Analyst | SQL | Data Mining | Sales</t>
  </si>
  <si>
    <t>Project Scheduler/Data Analyst, Junior – FAA</t>
  </si>
  <si>
    <t>Cobec, Inc.</t>
  </si>
  <si>
    <t>Sr. Data Scientist - Healthcare Journey Analytics - Full-time</t>
  </si>
  <si>
    <t>Senior Decision Scientist - Care Delivery Analytics - Full-time</t>
  </si>
  <si>
    <t>['sql', 'python', 'gcp', 'bigquery', 'aws', 'azure', 'tableau']</t>
  </si>
  <si>
    <t>Celonis Data Engineer- State &amp; Local Government - Full-time</t>
  </si>
  <si>
    <t>Analytics Data Engineering Product Manager</t>
  </si>
  <si>
    <t>UNITE HERE HEALTH</t>
  </si>
  <si>
    <t>['nosql', 'azure', 'aws', 'gcp', 'snowflake', 'databricks', 'spark', 'airflow', 'tableau', 'microstrategy', 'cognos', 'git']</t>
  </si>
  <si>
    <t>Epic Data Engineer</t>
  </si>
  <si>
    <t>Senior Tableau Analyst/Developer</t>
  </si>
  <si>
    <t>['python', 'c++', 'java', 'sql', 'flow']</t>
  </si>
  <si>
    <t>Data Engineer, Emergency Services Unit</t>
  </si>
  <si>
    <t>['python', 'sql', 'aws', 'redshift', 'pandas', 'spark', 'power bi', 'tableau', 'git', 'airtable', 'slack']</t>
  </si>
  <si>
    <t>GCP Data Engineer- W2 Only (No H1b or OPTs)</t>
  </si>
  <si>
    <t>['sql', 'python', 'java', 'gcp', 'bigquery', 'phoenix', 'git', 'terraform']</t>
  </si>
  <si>
    <t>D&amp;AA Data Engineer</t>
  </si>
  <si>
    <t>['sql', 'python', 'r', 'snowflake', 'tableau', 'sap']</t>
  </si>
  <si>
    <t>Data Engineer - Business Intelligence Specialist</t>
  </si>
  <si>
    <t>Camp Pendleton North, CA</t>
  </si>
  <si>
    <t>Director, Engineering - Cloudera Data Engineering</t>
  </si>
  <si>
    <t>Cloudera</t>
  </si>
  <si>
    <t>['spark', 'airflow']</t>
  </si>
  <si>
    <t>Systems Data Anaylst</t>
  </si>
  <si>
    <t>Stussy, Inc.</t>
  </si>
  <si>
    <t>['sql', 'python', 'sap', 'sheets', 'flow']</t>
  </si>
  <si>
    <t>Data Analyst Project Manager</t>
  </si>
  <si>
    <t>['sql', 'python', 'looker', 'tableau', 'sap', 'sheets', 'flow']</t>
  </si>
  <si>
    <t>Intern - Data Analyst Support</t>
  </si>
  <si>
    <t>Insight Senior Living</t>
  </si>
  <si>
    <t>My Choice Customer Homes</t>
  </si>
  <si>
    <t>Data Scientist/ AI/ML</t>
  </si>
  <si>
    <t>eGrove Systems Corporation</t>
  </si>
  <si>
    <t>['python', 'sql', 'aws', 'redshift', 'snowflake', 'pytorch', 'tensorflow', 'hugging face', 'power bi', 'git']</t>
  </si>
  <si>
    <t>LexisNexis</t>
  </si>
  <si>
    <t>['sql', 'python', 'aws', 'redshift', 'databricks', 'pandas', 'tableau']</t>
  </si>
  <si>
    <t>Senior Data Engineer Consultant - Luxury Client</t>
  </si>
  <si>
    <t>Global Fishing Watch</t>
  </si>
  <si>
    <t>['sql', 'python', 'r', 'bigquery', 'ggplot2', 'matplotlib', 'plotly', 'power bi', 'looker', 'jira']</t>
  </si>
  <si>
    <t>['sql', 'python', 'snowflake', 'bigquery', 'looker', 'gitlab', 'github']</t>
  </si>
  <si>
    <t>Data Engineer (Decision Science) - Full-time</t>
  </si>
  <si>
    <t>['sql', 'python', 'bigquery', 'gcp', 'looker']</t>
  </si>
  <si>
    <t>Sr Lead Data Engineer - Full-time</t>
  </si>
  <si>
    <t>['python', 'aws', 'pyspark', 'git']</t>
  </si>
  <si>
    <t>Lead Software Engineer (Data Privacy &amp; AI)</t>
  </si>
  <si>
    <t>Lavendo</t>
  </si>
  <si>
    <t>['php', 'javascript', 'python', 'java', 'sql', 'nosql', 'mongodb', 'mongodb', 'cassandra', 'redis', 'aws', 'gdpr', 'hadoop', 'jquery', 'linux', 'docker', 'git', 'bitbucket']</t>
  </si>
  <si>
    <t>Staff Software Engineer - Data Engineering (FinTech) (Remote)</t>
  </si>
  <si>
    <t>['sql', 'nosql', 'python', 'snowflake', 'pyspark']</t>
  </si>
  <si>
    <t>Data Engineer (Onsite) – 4466</t>
  </si>
  <si>
    <t>['python', 'java', 'sql', 'sql server', 'mysql', 'snowflake', 'airflow', 'power bi', 'tableau', 'qlik', 'ssis']</t>
  </si>
  <si>
    <t>Sr Analyst, Business Analytics</t>
  </si>
  <si>
    <t>['sql', 'sas', 'sas', 'sql server', 'bigquery', 'oracle', 'jupyter', 'ssis', 'word', 'excel']</t>
  </si>
  <si>
    <t>Manager - Data and Analytics</t>
  </si>
  <si>
    <t>Tustin Temporary Emergency Shelter / Orange County Rescue Mission / Hurtt Family Health Clinic</t>
  </si>
  <si>
    <t>['sql', 'crystal', 'excel', 'powerpoint']</t>
  </si>
  <si>
    <t>Senior AI Engineer, IgniteTech (Remote) - $100,000/year USD</t>
  </si>
  <si>
    <t>['python', 'go', 'bash', 'mongodb', 'mongodb', 'aws', 'azure', 'splunk', 'git', 'jenkins', 'docker', 'kubernetes', 'terraform']</t>
  </si>
  <si>
    <t>Artificial Intelligence Engineer, IgniteTech (Remote) - $100,000/year USD</t>
  </si>
  <si>
    <t>Senior Analyst, Report Engineering - Learning &amp; Talent Solultions (Project Hire)</t>
  </si>
  <si>
    <t>['sql', 'html', 'python', 'snowflake', 'tableau', 'power bi', 'cognos', 'sap', 'smartsheet', 'airtable']</t>
  </si>
  <si>
    <t>Senior Data Engineer, Analytics</t>
  </si>
  <si>
    <t>['python', 'scala', 'sql', 'snowflake', 'bigquery', 'redshift', 'airflow', 'spark', 'spring', 'excel']</t>
  </si>
  <si>
    <t>Careers @ Graham Packaging</t>
  </si>
  <si>
    <t>Skillman, NJ</t>
  </si>
  <si>
    <t>['sql', 'hadoop', 'pyspark', 'airflow', 'kafka', 'tableau']</t>
  </si>
  <si>
    <t>Snowflake Data Engineer with AWS- w2 only</t>
  </si>
  <si>
    <t>Whitemarsh Township, PA</t>
  </si>
  <si>
    <t>Merakey</t>
  </si>
  <si>
    <t>['sql', 'sql server', 'mysql', 'oracle', 'spark', 'tableau', 'power bi']</t>
  </si>
  <si>
    <t>Palm Desert, CA</t>
  </si>
  <si>
    <t>Master Data Management Engineer</t>
  </si>
  <si>
    <t>IDR Inc.</t>
  </si>
  <si>
    <t>Virginia, IL</t>
  </si>
  <si>
    <t>['python', 'sql', 'java', 'go', 'azure', 'databricks', 'oracle', 'pandas', 'pyspark', 'numpy', 'scikit-learn', 'pytorch', 'react', 'spring', 'angular', 'excel', 'word', 'powerpoint', 'docker', 'github', 'terraform']</t>
  </si>
  <si>
    <t>All, MO</t>
  </si>
  <si>
    <t>['sql', 'ssis', 'ssrs', 'power bi']</t>
  </si>
  <si>
    <t>KForce</t>
  </si>
  <si>
    <t>['java', 'scala', 'spark', 'kafka']</t>
  </si>
  <si>
    <t>Director - Data Engineering</t>
  </si>
  <si>
    <t>['sql', 'python', 'azure', 'databricks', 'aws', 'gcp', 'snowflake', 'spark', 'tableau', 'power bi']</t>
  </si>
  <si>
    <t>Lead Data &amp; BI Engineer - Python/PowerBI</t>
  </si>
  <si>
    <t>['python', 'sql', 'sql server', 'oracle', 'pyspark', 'power bi', 'ssis', 'tableau']</t>
  </si>
  <si>
    <t>TreeHouse Foods</t>
  </si>
  <si>
    <t>['sql', 'go', 'pytorch', 'tensorflow', 'numpy', 'tableau']</t>
  </si>
  <si>
    <t>Senior Software Engineer |  Advanced Data Engineering</t>
  </si>
  <si>
    <t>Data Analyst, Research Strategy</t>
  </si>
  <si>
    <t>['sql', 'python', 'r', 'vba', 'snowflake', 'bigquery', 'excel']</t>
  </si>
  <si>
    <t>['python', 'ruby', 'ruby', 'sql', 'snowflake', 'aws', 'kafka', 'excel', 'docker', 'kubernetes']</t>
  </si>
  <si>
    <t>Senior Data Analytics &amp; Reporting Analyst - Risk Management (Hybrid)</t>
  </si>
  <si>
    <t>['snowflake', 'airflow', 'looker']</t>
  </si>
  <si>
    <t>Standard, AB, Canada</t>
  </si>
  <si>
    <t>['redis', 'spark']</t>
  </si>
  <si>
    <t>Project/Program Specialist (Data Engineer I)</t>
  </si>
  <si>
    <t>Data Analyst - Base Units (Administrative Special Services Staff III - Exempt) ARPA</t>
  </si>
  <si>
    <t>['r', 'python', 'sql', 'pandas']</t>
  </si>
  <si>
    <t>Capital Planning, Data Engineering Senior Advisor</t>
  </si>
  <si>
    <t>['python', 'sql', 'azure', 'snowflake', 'oracle', 'airflow', 'sap']</t>
  </si>
  <si>
    <t>Sr. Data Engineer, Data Science Team - Full-time</t>
  </si>
  <si>
    <t>['python', 'sql', 'go', 'aws', 'snowflake', 'redshift', 'airflow', 'unix', 'github', 'git']</t>
  </si>
  <si>
    <t>SIGINT Data Analyst - Mid - Now Hiring</t>
  </si>
  <si>
    <t>Avondale, AZ</t>
  </si>
  <si>
    <t>['python', 'sql', 'c', 'databricks', 'aws', 'spark', 'kafka', 'power bi', 'tableau', 'git']</t>
  </si>
  <si>
    <t>Senior SRE (Data team)</t>
  </si>
  <si>
    <t>P2P.org</t>
  </si>
  <si>
    <t>['gcp', 'airflow', 'kafka', 'kubernetes']</t>
  </si>
  <si>
    <t>Admin - Data Analyst II</t>
  </si>
  <si>
    <t>RWDY Inc</t>
  </si>
  <si>
    <t>['spring', 'word', 'excel', 'outlook']</t>
  </si>
  <si>
    <t>Lead Data Scientist, Research, Multimodal Search</t>
  </si>
  <si>
    <t>Senior Database Platform Engineer | Multi-Strategy Investment Management Firm</t>
  </si>
  <si>
    <t>Techfellow Limited</t>
  </si>
  <si>
    <t>['c', 'sql', 'python', 'sql server', 'postgresql', 'snowflake', 'airflow', 'kafka', 'tableau', 'power bi', 'docker', 'kubernetes', 'terraform']</t>
  </si>
  <si>
    <t>Sr. Data Engineer II</t>
  </si>
  <si>
    <t>['python', 'sql', 'aws', 'snowflake', 'airflow', 'spark', 'terraform', 'kubernetes']</t>
  </si>
  <si>
    <t>['python', 'java', 'scala', 'sql', 'nosql', 'shell', 'dynamodb', 'aws', 'snowflake', 'redshift', 'azure', 'spark', 'kafka']</t>
  </si>
  <si>
    <t>Data Engineer, Data &amp; Analytics - 12 months contract</t>
  </si>
  <si>
    <t>Metro Supply Chain</t>
  </si>
  <si>
    <t>['python', 'sql', 'r', 'snowflake', 'azure', 'spark', 'ssis', 'power bi', 'sharepoint']</t>
  </si>
  <si>
    <t>Healthcare Provider Network Data Analyst - Full-time</t>
  </si>
  <si>
    <t>Data Analyst  Pharmacy Hybrid on-site Westwood MA - Full-time</t>
  </si>
  <si>
    <t>Audit Data Analyst II - Full-time</t>
  </si>
  <si>
    <t>['sas', 'sas', 'sql', 'sql server', 'snowflake', 'oracle', 'aws', 'hadoop', 'tableau', 'excel']</t>
  </si>
  <si>
    <t>['sql', 't-sql', 'python', 'r', 'sql server', 'gdpr', 'ssis', 'sharepoint', 'git']</t>
  </si>
  <si>
    <t>Artificial Intelligence Researcher</t>
  </si>
  <si>
    <t>Oracle Internships | Apply for Paid Opportunities in Tech &amp; Data</t>
  </si>
  <si>
    <t>New York, NY (+10 others)</t>
  </si>
  <si>
    <t>['java', 'python', 'r', 'sql', 'go', 'oracle', 'aws', 'azure', 'numpy', 'matplotlib', 'tensorflow', 'pytorch', 'spark', 'express', 'excel']</t>
  </si>
  <si>
    <t>1.4 Applied Scientist - Spatial AI</t>
  </si>
  <si>
    <t>Field AI</t>
  </si>
  <si>
    <t>['go', 'c++', 'python', 'pytorch', 'tensorflow', 'opencv']</t>
  </si>
  <si>
    <t>Lead Data Engineer Python, SQL, AWS</t>
  </si>
  <si>
    <t>['python', 'sql', 'java', 'scala', 'nosql', 'mongo', 'shell', 'mysql', 'cassandra', 'aws', 'redshift', 'snowflake', 'azure', 'hadoop', 'kafka', 'spark']</t>
  </si>
  <si>
    <t>Principal Software Engineer (Language Data &amp; Text Analytics)</t>
  </si>
  <si>
    <t>['python', 'r', 'javascript', 'sql', 'jupyter', 'github']</t>
  </si>
  <si>
    <t>Data Engineer (SQL &amp; Autosys) - Banking/Financial Services</t>
  </si>
  <si>
    <t>Senior Data Engineer / Python / SQL / AWS</t>
  </si>
  <si>
    <t>JobServe - Tech Jobs</t>
  </si>
  <si>
    <t>Panasonic Avionics Corporation</t>
  </si>
  <si>
    <t>['go', 'r', 'python', 'sql', 'no-sql', 'aws', 'azure', 'tableau', 'power bi', 'excel', 'word', 'visio', 'flow']</t>
  </si>
  <si>
    <t>Radiate E Services Pvt Ltd</t>
  </si>
  <si>
    <t>Trans Planning Data Analyst Supply Chain Transportation Planning</t>
  </si>
  <si>
    <t>BeBee AE</t>
  </si>
  <si>
    <t>Data Analyst Programmer (Multiple Levels) - Clearance and Polygraph Required</t>
  </si>
  <si>
    <t>Constellation Technologies, Inc.</t>
  </si>
  <si>
    <t>['r', 'python', 'sas', 'sas', 'matlab', 'aws', 'linux']</t>
  </si>
  <si>
    <t>Prodigy Resources</t>
  </si>
  <si>
    <t>['python', 'sql', 'dynamodb', 'redshift', 'aws', 'spark', 'kafka', 'airflow', 'gdpr', 'pulumi']</t>
  </si>
  <si>
    <t>Associate - Cybersecurity</t>
  </si>
  <si>
    <t>Inspira</t>
  </si>
  <si>
    <t>['powershell', 'bash', 'python', 'azure', 'aws']</t>
  </si>
  <si>
    <t>Sr. Analyst, Retail Global Analytics and Insights (UP&amp;E)</t>
  </si>
  <si>
    <t>['python', 'sql', 'snowflake', 'excel', 'tableau', 'power bi', 'microstrategy']</t>
  </si>
  <si>
    <t>Epic Clarity Data Engineer</t>
  </si>
  <si>
    <t>AWS Big Data Engineer (Charlotte, NC) Nearby Inperson Interview</t>
  </si>
  <si>
    <t>['python', 'sql', 'nosql', 'postgresql', 'dynamodb', 'aws', 'redshift', 'spark', 'pandas', 'numpy', 'linux', 'tableau']</t>
  </si>
  <si>
    <t>Linux Careers</t>
  </si>
  <si>
    <t>['python', 'scala', 'sql', 'snowflake', 'databricks']</t>
  </si>
  <si>
    <t>Alpine Solutions Group</t>
  </si>
  <si>
    <t>['python', 'sql', 'azure', 'databricks', 'gcp', 'power bi']</t>
  </si>
  <si>
    <t>Data Warehouse &amp; Analytics Engineer</t>
  </si>
  <si>
    <t>['sql', 'power bi', 'dax', 'tableau', 'qlik']</t>
  </si>
  <si>
    <t>ICM In - Business Quality Assurance - Data Analytics - Hybrid - VP</t>
  </si>
  <si>
    <t>['c++', 'python', 'c#', 'java', 'r', 'sql', 'sas', 'sas', 'pytorch', 'hadoop', 'spark', 'kafka', 'alteryx', 'tableau']</t>
  </si>
  <si>
    <t>Java, Big Data (Spark) - VP - Pune</t>
  </si>
  <si>
    <t>['java', 'spark', 'kafka', 'docker']</t>
  </si>
  <si>
    <t>Public Health Solutions</t>
  </si>
  <si>
    <t>['python', 'azure', 'gcp', 'aws', 'databricks', 'pytorch', 'tensorflow']</t>
  </si>
  <si>
    <t>Learning Care Group</t>
  </si>
  <si>
    <t>['python', 'sql', 'sql server', 'azure', 'databricks']</t>
  </si>
  <si>
    <t>['python', 'sql', 'java', 'scala', 'aws', 'gcp', 'bigquery', 'pyspark', 'airflow', 'spark']</t>
  </si>
  <si>
    <t>['scala', 'python', 'aws', 'hadoop', 'spark', 'kafka', 'jira']</t>
  </si>
  <si>
    <t>Product Data Analyst | Specials P3</t>
  </si>
  <si>
    <t>Product Data Analyst | Commercial</t>
  </si>
  <si>
    <t>Doylestown, PA</t>
  </si>
  <si>
    <t>Tyndale Company, Inc.</t>
  </si>
  <si>
    <t>Hartland, WI</t>
  </si>
  <si>
    <t>JX Enterprises Inc</t>
  </si>
  <si>
    <t>['sql', 'crystal', 'power bi']</t>
  </si>
  <si>
    <t>Fortune Brands Innovations</t>
  </si>
  <si>
    <t>['qlik', 'tableau']</t>
  </si>
  <si>
    <t>SAS Viya Data Analyst (432245)</t>
  </si>
  <si>
    <t>Engineer II – Big Data, GCP with Java SpringBoot</t>
  </si>
  <si>
    <t>['java', 'sql', 'mongodb', 'mongodb', 'mysql', 'postgresql', 'gcp', 'bigquery', 'spark', 'hadoop', 'spring', 'kubernetes', 'github']</t>
  </si>
  <si>
    <t>Applied Analytics, Aladdin Wealth Tech, Analyst</t>
  </si>
  <si>
    <t>['sql', 'python', 'r', 'javascript', 'c++', 'java']</t>
  </si>
  <si>
    <t>Engineer II Big Data, GCP with Java SpringBoot</t>
  </si>
  <si>
    <t>#Hiring AWS Data Engineer (19069-1) with Spark, Python, Glue-Atlanta, GA (Hybrid)-Locals only-C2C- CH</t>
  </si>
  <si>
    <t>['python', 'sql', 'aws', 'redshift', 'spark', 'pyspark', 'terraform', 'jira']</t>
  </si>
  <si>
    <t>World Insurance Associates LLC</t>
  </si>
  <si>
    <t>Data Engineer - NAVSUP OIS - Remote</t>
  </si>
  <si>
    <t>['sql', 'python', 'java', 'scala', 'go', 'mysql', 'oracle', 'aws', 'azure', 'aurora', 'gcp', 'hadoop', 'spark', 'kafka']</t>
  </si>
  <si>
    <t>IN-Manager Azure Data Engineer Data and Analytics Advisory Noida</t>
  </si>
  <si>
    <t>['scala', 'sql', 'python', 'sql server', 'postgresql', 'mysql', 'azure', 'databricks', 'pyspark', 'spark', 'hadoop']</t>
  </si>
  <si>
    <t>Glenview, IL (+4 others)</t>
  </si>
  <si>
    <t>Senior ETL Lead Data Engineer – R01549619</t>
  </si>
  <si>
    <t>['t-sql', 'python', 'sql', 'snowflake']</t>
  </si>
  <si>
    <t>Raytheon Technologies Corporate Headquarters</t>
  </si>
  <si>
    <t>['sql', 'python', 'tableau', 'power bi', 'qlik', 'sap', 'alteryx', 'flow']</t>
  </si>
  <si>
    <t>ETL Data Engineer (multiple positions) in Brookfield, WI</t>
  </si>
  <si>
    <t>US Bank</t>
  </si>
  <si>
    <t>['sql', 'python', 'cassandra', 'spark', 'hadoop', 'kafka', 'excel', 'jenkins']</t>
  </si>
  <si>
    <t>Financial Data Analyst(Senior )</t>
  </si>
  <si>
    <t>Richmond University Medical Center</t>
  </si>
  <si>
    <t>['php', 'sas', 'sas', 'excel', 'powerpoint', 'tableau']</t>
  </si>
  <si>
    <t>Employnet Inc</t>
  </si>
  <si>
    <t>Business Operations Analyst III</t>
  </si>
  <si>
    <t>Branch Operations Branch Data Analyst</t>
  </si>
  <si>
    <t>Industrial Data Engineer</t>
  </si>
  <si>
    <t>Meridian, MS</t>
  </si>
  <si>
    <t>Atlas Roofing Corporation</t>
  </si>
  <si>
    <t>['python', 'r', 'sql', 'oracle', 'tensorflow', 'pytorch', 'scikit-learn']</t>
  </si>
  <si>
    <t>Groov</t>
  </si>
  <si>
    <t>['python', 'pandas', 'numpy', 'scikit-learn', 'power bi', 'tableau', 'flow']</t>
  </si>
  <si>
    <t>Lead Data Engineer (McLean - Richmond)</t>
  </si>
  <si>
    <t>Petersburg, VA</t>
  </si>
  <si>
    <t>IT Data Engineer Manager (HCA/ITD #10117623)</t>
  </si>
  <si>
    <t>Senior Data Scientist - Visual AI</t>
  </si>
  <si>
    <t>Lead Data Engineer - ETL &amp; SQL</t>
  </si>
  <si>
    <t>['sql', 'nosql', 'python', 'java', 'airflow', 'kubernetes', 'docker', 'git']</t>
  </si>
  <si>
    <t>Cloud Data Engineer, Specialist</t>
  </si>
  <si>
    <t>['python', 'sql', 'aws', 'snowflake', 'azure', 'excel', 'word', 'powerpoint', 'sharepoint']</t>
  </si>
  <si>
    <t>Salesforce Business Systems Analyst</t>
  </si>
  <si>
    <t>['tableau', 'sap']</t>
  </si>
  <si>
    <t>Tech:NYC Job Board</t>
  </si>
  <si>
    <t>Paces (YC S22)</t>
  </si>
  <si>
    <t>['python', 'rust', 'scala', 'sql', 'aws', 'gcp', 'azure', 'spark', 'airflow']</t>
  </si>
  <si>
    <t>Data Engineer Gen AI</t>
  </si>
  <si>
    <t>['c#', 'sql', 'sql server', 'aws', 'azure', 'oracle', 'snowflake']</t>
  </si>
  <si>
    <t>Data Engineer - Azure + Databricks</t>
  </si>
  <si>
    <t>The Planet Group</t>
  </si>
  <si>
    <t>['sql', 'python', 'sql server', 'azure', 'databricks', 'git']</t>
  </si>
  <si>
    <t>GM Dealer Chat Data Analyst</t>
  </si>
  <si>
    <t>RCO Engineering</t>
  </si>
  <si>
    <t>Jr Data Analyst (Dealership/Automotive)</t>
  </si>
  <si>
    <t>itheroes inc</t>
  </si>
  <si>
    <t>['sql', 'snowflake', 'github', 'gitlab', 'jenkins']</t>
  </si>
  <si>
    <t>Microsoft Fabric &amp; Spark Data Engineer</t>
  </si>
  <si>
    <t>Manchaca, TX</t>
  </si>
  <si>
    <t>['azure', 'spark', 'power bi', 'word', 'github']</t>
  </si>
  <si>
    <t>Data Engineer, PHP</t>
  </si>
  <si>
    <t>['postgresql', 'react']</t>
  </si>
  <si>
    <t>Principal AI Engineer</t>
  </si>
  <si>
    <t>IC Resources</t>
  </si>
  <si>
    <t>['python', 'typescript', 'go', 'aws', 'fastapi', 'flask', 'kubernetes', 'terraform', 'docker']</t>
  </si>
  <si>
    <t>DCEO Engineer, Data Center Engineering Operations</t>
  </si>
  <si>
    <t>Advanced Data Insight Analyst III</t>
  </si>
  <si>
    <t>Expedia</t>
  </si>
  <si>
    <t>['sql', 'r', 'python', 'postgresql', 'plotly', 'spark', 'tableau', 'power bi']</t>
  </si>
  <si>
    <t>Entry Level Azure Data Engineer</t>
  </si>
  <si>
    <t>['sql', 'azure', 'pyspark']</t>
  </si>
  <si>
    <t>FLEX Senior Data Engineer AI Studio at Marriott</t>
  </si>
  <si>
    <t>['spark', 'kafka', 'airflow']</t>
  </si>
  <si>
    <t>Supply Chain Data Analyst - Automation &amp; Logistics</t>
  </si>
  <si>
    <t>Lebanon, OH</t>
  </si>
  <si>
    <t>Encore Talent Solutions</t>
  </si>
  <si>
    <t>['sql', 'crystal', 'power bi', 'ssrs']</t>
  </si>
  <si>
    <t>Senior Data Scientist, Telecommunications only on W2/1099</t>
  </si>
  <si>
    <t>['sql', 'python', 'databricks', 'pandas', 'numpy', 'scikit-learn', 'tensorflow', 'spark', 'tableau', 'power bi']</t>
  </si>
  <si>
    <t>Lead Data Engineer (McLean | Richmond)</t>
  </si>
  <si>
    <t>Smartsheet Data Analyst</t>
  </si>
  <si>
    <t>['go', 'excel', 'smartsheet']</t>
  </si>
  <si>
    <t>Analyst, Business Analysis - Retail IQ</t>
  </si>
  <si>
    <t>['express', 'jira']</t>
  </si>
  <si>
    <t>['java', 'scala', 'python', 'sql', 'nosql', 'dynamodb', 'aws', 'snowflake', 'redshift', 'azure', 'spark', 'kafka', 'tableau']</t>
  </si>
  <si>
    <t>Senior Data Engineer (Python, AWS)</t>
  </si>
  <si>
    <t>['python', 'java', 'scala', 'nosql', 'sql', 'shell', 'dynamodb', 'aws', 'redshift', 'snowflake', 'azure', 'kafka', 'spark']</t>
  </si>
  <si>
    <t>Senior Data Analyst, Telecommunications only on W2/1099</t>
  </si>
  <si>
    <t>Product Data Analyst | Manufacturing</t>
  </si>
  <si>
    <t>Data Engineer Python SQL</t>
  </si>
  <si>
    <t>['python', 'sql', 'databricks', 'aws', 'snowflake', 'pyspark', 'spark', 'terraform', 'gitlab']</t>
  </si>
  <si>
    <t>Lead Data Engineer - Onsite</t>
  </si>
  <si>
    <t>['scala', 'python', 'sql', 'aws', 'spark', 'hadoop']</t>
  </si>
  <si>
    <t>Pitzer College</t>
  </si>
  <si>
    <t>Accounting and Reporting Analyst</t>
  </si>
  <si>
    <t>['sql', 'python', 'snowflake', 'redshift', 'databricks', 'oracle', 'aws', 'airflow', 'linux', 'looker', 'tableau']</t>
  </si>
  <si>
    <t>['python', 'typescript', 'mongodb', 'mongodb', 'aws', 'azure', 'gcp', 'snowflake', 'jupyter', 'react', 'angular', 'node.js', 'splunk', 'git', 'terraform', 'jira']</t>
  </si>
  <si>
    <t>Education Data Analyst</t>
  </si>
  <si>
    <t>EmpowerK12</t>
  </si>
  <si>
    <t>Remote Generative AI Engineer</t>
  </si>
  <si>
    <t>['python', 'aws', 'gcp', 'hugging face', 'flow', 'wire']</t>
  </si>
  <si>
    <t>Data Warehouse Architect (no C2C or subcontractors)</t>
  </si>
  <si>
    <t>Dexian IT Solutions</t>
  </si>
  <si>
    <t>['sql', 'sql server', 'snowflake', 'azure', 'aws', 'power bi', 'ssrs', 'alteryx', 'ssis', 'tableau', 'qlik']</t>
  </si>
  <si>
    <t>['sql', 'python', 't-sql', 'azure', 'databricks', 'git']</t>
  </si>
  <si>
    <t>['sql', 'aws', 'redshift', 'gdpr', 'flow']</t>
  </si>
  <si>
    <t>R -6SGDI4-Support Engineering Data Specialist 4 - G07-Support Engineering Data</t>
  </si>
  <si>
    <t>SearchPros</t>
  </si>
  <si>
    <t>Business Analyst - Media/Entertainment</t>
  </si>
  <si>
    <t>Staff Data Engineer, Analytics</t>
  </si>
  <si>
    <t>Character.AI</t>
  </si>
  <si>
    <t>['python', 'sql', 'bigquery', 'spark', 'airflow', 'flow']</t>
  </si>
  <si>
    <t>Data Engineer  [remote work</t>
  </si>
  <si>
    <t>BAE Systems, Inc.</t>
  </si>
  <si>
    <t>['python', 'java', 'scala', 'c++', 'sql', 'nosql', 'sql server', 'oracle', 'redshift', 'aws', 'azure', 'kafka', 'airflow', 'pyspark', 'tensorflow', 'pytorch', 'scikit-learn', 'keras', 'docker', 'kubernetes']</t>
  </si>
  <si>
    <t>Brooklyn, OH</t>
  </si>
  <si>
    <t>['python', 'r', 'aws', 'numpy', 'pandas', 'jupyter', 'plotly', 'pytorch', 'linux', 'looker', 'tableau', 'word']</t>
  </si>
  <si>
    <t>Staff Software Engineer - Data Platform</t>
  </si>
  <si>
    <t>Ambient.ai</t>
  </si>
  <si>
    <t>['python', 'c++', 'mysql', 'postgresql', 'redis', 'unify']</t>
  </si>
  <si>
    <t>Senior AI Engineer, IgniteTech (Remote) - $200,000/year USD</t>
  </si>
  <si>
    <t>['aws', 'gcp', 'azure', 'jira']</t>
  </si>
  <si>
    <t>Data Analyst II (California)</t>
  </si>
  <si>
    <t>Jennie Johnson</t>
  </si>
  <si>
    <t>Fisher Phillips</t>
  </si>
  <si>
    <t>['sql', 'looker', 'sheets', 'excel']</t>
  </si>
  <si>
    <t>Cherry Valley, IL</t>
  </si>
  <si>
    <t>DB SCHENKER</t>
  </si>
  <si>
    <t>Lafayette 148, Inc</t>
  </si>
  <si>
    <t>['sql', 'r', 'python', 'redshift', 'snowflake', 'bigquery', 'gdpr', 'tableau', 'power bi', 'looker', 'excel']</t>
  </si>
  <si>
    <t>Technology - Data Scientist II</t>
  </si>
  <si>
    <t>Data Scientist – MacDill AFB, Tampa – TS/SCI CLEARANCE</t>
  </si>
  <si>
    <t>Peraton Corporation</t>
  </si>
  <si>
    <t>['python', 'r', 'aws', 'azure', 'pandas', 'numpy', 'scikit-learn', 'tensorflow', 'pytorch', 'tableau', 'power bi', 'powerpoint', 'excel', 'git', 'docker', 'kubernetes']</t>
  </si>
  <si>
    <t>Engineering (Data Products)</t>
  </si>
  <si>
    <t>Mutiny</t>
  </si>
  <si>
    <t>['python', 'typescript', 'kotlin', 'ruby', 'ruby', 'snowflake']</t>
  </si>
  <si>
    <t>AVP - Quantitative Data Engineer – Economic Forecasting (Hybrid)</t>
  </si>
  <si>
    <t>Business Intelligence Engineer, ROW Supply Chain Analytics, Research and Product</t>
  </si>
  <si>
    <t>['nosql', 'sql', 'python', 'dynamodb', 'aws', 'redshift', 'oracle', 'excel', 'tableau']</t>
  </si>
  <si>
    <t>Machine learning  Manager</t>
  </si>
  <si>
    <t>['python', 'gcp', 'azure', 'github', 'docker']</t>
  </si>
  <si>
    <t>Sr. Manager, Finance Data Analytics</t>
  </si>
  <si>
    <t>['sql', 'python', 'databricks', 'tableau', 'flow']</t>
  </si>
  <si>
    <t>Data Scientist , Games [Remote]</t>
  </si>
  <si>
    <t>Manager of Enterprise Analytic Infrastructure</t>
  </si>
  <si>
    <t>FROEDTERT HEALTH</t>
  </si>
  <si>
    <t>Electrical Engineer / Designer - Critical Facilities / Data Centre Design</t>
  </si>
  <si>
    <t>Alliance Search Partners</t>
  </si>
  <si>
    <t>['sql', 'terminal']</t>
  </si>
  <si>
    <t>HR SYSTEMS &amp; REPORTING ANALYST (Available to sit in Indianapolis, Chicago or Atlanta)</t>
  </si>
  <si>
    <t>Barnes &amp; Thornburg LLP</t>
  </si>
  <si>
    <t>Associate Director of Data Science – RAG, NLP, LLM and GenAI (Hybrid or Remote)</t>
  </si>
  <si>
    <t>['python', 'hugging face', 'tensorflow', 'keras', 'pytorch', 'github']</t>
  </si>
  <si>
    <t>Montgomery Village, MD</t>
  </si>
  <si>
    <t>Solventum</t>
  </si>
  <si>
    <t>['python', 'scala', 'sql', 'postgresql', 'dynamodb', 'aws', 'aurora', 'redshift', 'pyspark', 'graphql', 'docker', 'kubernetes', 'terraform', 'jira', 'confluence']</t>
  </si>
  <si>
    <t>['sas', 'sas', 'r', 'python', 'typescript', 'javascript', 'rshiny', 'tableau']</t>
  </si>
  <si>
    <t>SAP Data Lead - Senior Consultant</t>
  </si>
  <si>
    <t>Jora</t>
  </si>
  <si>
    <t>Linkitall LLC</t>
  </si>
  <si>
    <t>Haggard &amp; Stocking Associates</t>
  </si>
  <si>
    <t>Sr. Business Intelligence Engineer, Deal Tooling and Insights, Strategic Customer Engagements</t>
  </si>
  <si>
    <t>Pasadena, TX</t>
  </si>
  <si>
    <t>Riverway Business Services</t>
  </si>
  <si>
    <t>['python', 'r', 'sql', 'azure', 'power bi', 'excel']</t>
  </si>
  <si>
    <t>['python', 'postgresql', 'snowflake', 'angular']</t>
  </si>
  <si>
    <t>Tatum, a Randstad company</t>
  </si>
  <si>
    <t>['sql', 'java', 'c#']</t>
  </si>
  <si>
    <t>Data Analyst - long-Term Contract (Government) Position(11+years-Hybrid)</t>
  </si>
  <si>
    <t>CapitalTechSolutions Inc</t>
  </si>
  <si>
    <t>Consulting Departmental Applications Analyst - Tech Services</t>
  </si>
  <si>
    <t>Data Analyst (SQL, Power BI)</t>
  </si>
  <si>
    <t>['sql', 'javascript', 'sql server', 'azure', 'power bi', 'ssis', 'excel']</t>
  </si>
  <si>
    <t>People Data &amp; Insights Manager</t>
  </si>
  <si>
    <t>['r', 'sql', 'vba', 'power bi', 'dax', 'excel']</t>
  </si>
  <si>
    <t>['python', 'snowflake', 'oracle', 'aws', 'airflow', 'power bi']</t>
  </si>
  <si>
    <t>Senior Software Quality Assurance Engineer</t>
  </si>
  <si>
    <t>Greater Noida, Uttar Pradesh, India</t>
  </si>
  <si>
    <t>Altela</t>
  </si>
  <si>
    <t>11+ Yrs Data Analyst- Washington, DC (Hybrid)</t>
  </si>
  <si>
    <t>Senior Machine Learning Engineer - AI Solutions</t>
  </si>
  <si>
    <t>TWG Global</t>
  </si>
  <si>
    <t>['swift', 'python', 'sql', 'scikit-learn', 'tensorflow', 'pytorch', 'pandas', 'numpy', 'matplotlib', 'seaborn', 'plotly']</t>
  </si>
  <si>
    <t>Staff Machine Learning Engineer - AI Solutions</t>
  </si>
  <si>
    <t>['swift', 'python', 'aws', 'gcp', 'tensorflow', 'pytorch', 'scikit-learn']</t>
  </si>
  <si>
    <t>Optimiza</t>
  </si>
  <si>
    <t>['python', 'java', 'scala', 'aws', 'azure', 'gcp', 'tensorflow', 'keras', 'pytorch', 'spark', 'hadoop']</t>
  </si>
  <si>
    <t>Part-time Data Administrator</t>
  </si>
  <si>
    <t>Arrowmac</t>
  </si>
  <si>
    <t>Documentation Analyst (Pharmaceutical)</t>
  </si>
  <si>
    <t>VIVOS Professional Services, LLC</t>
  </si>
  <si>
    <t>['python', 'databricks', 'azure', 'aws', 'spark', 'hadoop']</t>
  </si>
  <si>
    <t>Data Engineer(Telecom Wireless Domain)</t>
  </si>
  <si>
    <t>Aespatech,LLC</t>
  </si>
  <si>
    <t>['sql', 'python', 'java', 'javascript', 'aws', 'azure', 'snowflake', 'hadoop', 'git']</t>
  </si>
  <si>
    <t>Data Engineer - Microsoft Fabric</t>
  </si>
  <si>
    <t>Finance and accounting</t>
  </si>
  <si>
    <t>K-Tek Resourcing</t>
  </si>
  <si>
    <t>['sql', 't-sql']</t>
  </si>
  <si>
    <t>Data Analyst Atrium Health</t>
  </si>
  <si>
    <t>Vegetation Management and Wildfire Data Analyst</t>
  </si>
  <si>
    <t>Texas New Mexico Power</t>
  </si>
  <si>
    <t>['r', 'python', 'sql', 'power bi', 'tableau', 'excel']</t>
  </si>
  <si>
    <t>['python', 'scala', 'java', 'nosql', 'cassandra', 'mysql', 'pyspark', 'spark', 'airflow', 'hadoop', 'docker']</t>
  </si>
  <si>
    <t>Spring Hill, TN</t>
  </si>
  <si>
    <t>Preventia Security, LLC</t>
  </si>
  <si>
    <t>Senior Business Analytics</t>
  </si>
  <si>
    <t>Rello Search Partners</t>
  </si>
  <si>
    <t>Data Scientist- Bayesian Modeling/ Large Language Models (LLMs)</t>
  </si>
  <si>
    <t>Business Analyst/Data Analyst - Now Hiring</t>
  </si>
  <si>
    <t>AGM Tech Solutions</t>
  </si>
  <si>
    <t>['sql', 'go', 'oracle', 'sap', 'flow']</t>
  </si>
  <si>
    <t>Data Analyst - Data Analyst I</t>
  </si>
  <si>
    <t>Field Data Engineer</t>
  </si>
  <si>
    <t>Ascend.io</t>
  </si>
  <si>
    <t>['python', 'java', 'scala', 'snowflake', 'databricks', 'aws', 'gcp', 'azure']</t>
  </si>
  <si>
    <t>['python', 'sql', 'aws', 'azure', 'gcp', 'spark', 'pyspark', 'tableau']</t>
  </si>
  <si>
    <t>Data Analyst (medical insdustry). Job in Pasadena LilyLifestyle Jobs</t>
  </si>
  <si>
    <t>Imperial Health Plan of California, Inc.</t>
  </si>
  <si>
    <t>['sql', 'python', 'mysql', 'sql server', 'aws', 'tableau', 'looker', 'ssis', 'ssrs']</t>
  </si>
  <si>
    <t>Behavioral Health Analyst</t>
  </si>
  <si>
    <t>JWCH Institute</t>
  </si>
  <si>
    <t>Payer Analytics Specialist</t>
  </si>
  <si>
    <t>Neolytix</t>
  </si>
  <si>
    <t>AI Data Specialist</t>
  </si>
  <si>
    <t>Jericho, NY</t>
  </si>
  <si>
    <t>TCS - Tata Consultancy Services</t>
  </si>
  <si>
    <t>['python', 'java', 'javascript', 'snowflake', 'aws', 'gcp', 'kafka', 'unix']</t>
  </si>
  <si>
    <t>Data Engineer, Infrastructure</t>
  </si>
  <si>
    <t>['sql', 'python', 'java', 'scala', 'aws', 'gcp', 'azure', 'snowflake', 'redshift', 'spark', 'airflow', 'terraform', 'notion']</t>
  </si>
  <si>
    <t>Johnson &amp; Johnson, Associate Director, R&amp;D Data Science and Digital Health - Immunology - Application via WayUp</t>
  </si>
  <si>
    <t>WayUp</t>
  </si>
  <si>
    <t>['sql', 'python', 'r', 'spring']</t>
  </si>
  <si>
    <t>PBM Data Engineer</t>
  </si>
  <si>
    <t>['sql', 'sas', 'sas', 'python', 'r', 'bigquery', 'azure', 'linux', 'alteryx']</t>
  </si>
  <si>
    <t>Senior Data Engineer, Platform</t>
  </si>
  <si>
    <t>Betterment</t>
  </si>
  <si>
    <t>['sql', 'r', 'python', 'redshift', 'looker', 'tableau', 'chef']</t>
  </si>
  <si>
    <t>AI Data Analyst</t>
  </si>
  <si>
    <t>Prosites Corporate</t>
  </si>
  <si>
    <t>['python', 'r', 'sql', 'nosql', 'matplotlib', 'seaborn', 'tensorflow', 'scikit-learn', 'pytorch', 'pandas', 'numpy', 'tableau', 'power bi']</t>
  </si>
  <si>
    <t>Staff Data Scientist, Apps Team</t>
  </si>
  <si>
    <t>Data Scientist, Legal</t>
  </si>
  <si>
    <t>['python', 'php', 'perl', 'mysql', 'oracle']</t>
  </si>
  <si>
    <t>['sql', 'python', 'nosql', 'go', 'aws', 'snowflake', 'gcp', 'azure', 'unix']</t>
  </si>
  <si>
    <t>['python', 'sql', 'powershell', 'azure', 'databricks', 'aws', 'gcp', 'spark', 'jupyter', 'windows', 'power bi']</t>
  </si>
  <si>
    <t>Principal, Data Architecture &amp; Engineering</t>
  </si>
  <si>
    <t>['sql', 'python', 'scala', 'azure', 'aws', 'gcp', 'snowflake', 'databricks', 'bigquery', 'airflow', 'terraform']</t>
  </si>
  <si>
    <t>Live Data Production Editor, Sports (Must have knowledge in sports) 3</t>
  </si>
  <si>
    <t>Senior Data Scientist, IgniteTech (Remote) - $60,000/year USD</t>
  </si>
  <si>
    <t>Site Reliability Engineer (Data)</t>
  </si>
  <si>
    <t>['python', 'typescript', 'bash', 'go', 'databricks', 'aws', 'airflow', 'terraform', 'kubernetes', 'unity']</t>
  </si>
  <si>
    <t>Tata Consultancy Service Limited</t>
  </si>
  <si>
    <t>(USA) Manager, Creative- Data Engineer, Creative Data &amp; Strategy</t>
  </si>
  <si>
    <t>['sas', 'sas', 'python', 'java', 'excel', 'tableau', 'power bi', 'word', 'powerpoint']</t>
  </si>
  <si>
    <t>Senior Data Analytics Engineer, USRM Modeling Data Solutions</t>
  </si>
  <si>
    <t>['sql', 'python', 'pandas', 'numpy', 'excel', 'power bi', 'tableau']</t>
  </si>
  <si>
    <t>Staff Applied Scientist I</t>
  </si>
  <si>
    <t>['python', 'scala', 'java', 'gcp', 'spark', 'airflow', 'tensorflow', 'pytorch']</t>
  </si>
  <si>
    <t>Unison Systems Inc.</t>
  </si>
  <si>
    <t>Lead Data Engineer - Individual Contributor</t>
  </si>
  <si>
    <t>McLean, VA (+1 other)</t>
  </si>
  <si>
    <t>AnitaB.org Job Board</t>
  </si>
  <si>
    <t>Sr Engineer, Data</t>
  </si>
  <si>
    <t>Data &amp; ML Engineer</t>
  </si>
  <si>
    <t>['c', 'python', 'r', 'snowflake', 'redshift', 'aws', 'pandas', 'numpy', 'scikit-learn', 'kafka', 'spark', 'hadoop', 'tensorflow', 'pytorch', 'phoenix', 'power bi', 'looker', 'tableau']</t>
  </si>
  <si>
    <t>Document Control Data Analyst</t>
  </si>
  <si>
    <t>['sap', 'sheets', 'excel', 'word']</t>
  </si>
  <si>
    <t>Digital Analyst - US</t>
  </si>
  <si>
    <t>Merlin Entertainments</t>
  </si>
  <si>
    <t>['go', 'power bi', 'tableau']</t>
  </si>
  <si>
    <t>Analytics Engineer (Not Remote)</t>
  </si>
  <si>
    <t>NorthEast Provider Solutions Inc.</t>
  </si>
  <si>
    <t>['sql', 'python', 'r', 'sql server', 'azure', 'aws', 'snowflake', 'ssis']</t>
  </si>
  <si>
    <t>Software Data Engineer - Python</t>
  </si>
  <si>
    <t>['python', 'sql', 'databricks', 'pandas', 'pyspark']</t>
  </si>
  <si>
    <t>['scala', 'python', 'aws', 'hadoop', 'pyspark', 'kafka', 'jira']</t>
  </si>
  <si>
    <t>['python', 'scala', 'java', 'dynamodb', 'elasticsearch', 'aws', 'spark']</t>
  </si>
  <si>
    <t>Business Data Analyst Part Time ONISTE IN NEW JERSEY</t>
  </si>
  <si>
    <t>Eatontown, NJ</t>
  </si>
  <si>
    <t>First Atlantic Federal Credit Union</t>
  </si>
  <si>
    <t>Data Engineer – Data Modelling &amp; Engineering</t>
  </si>
  <si>
    <t>infinitize solutions</t>
  </si>
  <si>
    <t>['python', 'shell', 'sql', 'azure', 'databricks', 'pyspark', 'power bi', 'ssis', 'gitlab']</t>
  </si>
  <si>
    <t>['python', 'aws', 'gcp', 'azure', 'scikit-learn', 'tensorflow', 'pytorch', 'numpy', 'pandas', 'matplotlib', 'seaborn', 'airflow', 'git', 'docker']</t>
  </si>
  <si>
    <t>Palantir Data Engineer</t>
  </si>
  <si>
    <t>['sql', 'python', 'kafka', 'pyspark']</t>
  </si>
  <si>
    <t>Data Engineer/SQL Developer - Onsite - St. Louis/Festus, MO</t>
  </si>
  <si>
    <t>Festus, MO</t>
  </si>
  <si>
    <t>['sql', 'sql server', 'azure', 'tableau', 'ssrs', 'power bi']</t>
  </si>
  <si>
    <t>Sr. Data Engineer (Only W2 - No H1 and OPT)</t>
  </si>
  <si>
    <t>Brillfy Technology</t>
  </si>
  <si>
    <t>['sql', 'mongodb', 'mongodb', 'sql server', 'postgresql', 'cassandra', 'aws', 'snowflake', 'redshift', 'bigquery', 'kafka']</t>
  </si>
  <si>
    <t>Data Analyst - Looking for only W2</t>
  </si>
  <si>
    <t>Centstone</t>
  </si>
  <si>
    <t>Idexcel Inc.</t>
  </si>
  <si>
    <t>['python', 'sql', 'db2', 'mysql', 'azure', 'oracle', 'flow']</t>
  </si>
  <si>
    <t>['sql', 'python', 'aws', 'azure', 'snowflake', 'databricks', 'redshift', 'spark', 'airflow', 'git', 'docker', 'kubernetes']</t>
  </si>
  <si>
    <t>['javascript', 'python', 'react', 'express', 'git']</t>
  </si>
  <si>
    <t>Big Data Engineer – Scala &amp; Apache Spark</t>
  </si>
  <si>
    <t>['scala', 'java', 'nosql', 'oracle', 'aws', 'gcp', 'azure', 'spark', 'hadoop', 'kafka', 'linux', 'git', 'jenkins', 'docker', 'kubernetes']</t>
  </si>
  <si>
    <t>Lead Data Scientist/Data Analyst</t>
  </si>
  <si>
    <t>HunaTek Government Solutions</t>
  </si>
  <si>
    <t>['python', 'sql', 'r', 'scala', 'java', 'databricks', 'scikit-learn', 'pandas', 'plotly', 'spark', 'power bi', 'excel', 'dax']</t>
  </si>
  <si>
    <t>Sun Technologies</t>
  </si>
  <si>
    <t>Senior Data and Observability Engineer</t>
  </si>
  <si>
    <t>SATCON Inc</t>
  </si>
  <si>
    <t>['sql', 'r', 'python', 'bash', 'mysql', 'sql server', 'snowflake', 'aws', 'azure', 'tensorflow', 'scikit-learn', 'ggplot2', 'gdpr', 'hadoop', 'spark', 'splunk', 'tableau', 'kubernetes', 'docker']</t>
  </si>
  <si>
    <t>AWS Data Engineer - Onsite</t>
  </si>
  <si>
    <t>Tech Lead, Data Architecture</t>
  </si>
  <si>
    <t>['python', 'r', 'scala', 'aws', 'azure', 'pandas', 'tensorflow', 'pytorch', 'scikit-learn', 'hadoop', 'tableau']</t>
  </si>
  <si>
    <t>D &amp; A Services, LLC</t>
  </si>
  <si>
    <t>['sql', 'excel', 'outlook']</t>
  </si>
  <si>
    <t>Accord Technologies Inc</t>
  </si>
  <si>
    <t>Snowflake Developer</t>
  </si>
  <si>
    <t>CloudHive</t>
  </si>
  <si>
    <t>['snowflake', 'tableau', 'ssrs']</t>
  </si>
  <si>
    <t>Distinguished Data Engineer</t>
  </si>
  <si>
    <t>['sql', 'python', 'oracle', 'aws', 'hadoop', 'spark']</t>
  </si>
  <si>
    <t>Azure Data Engineer- W2 only</t>
  </si>
  <si>
    <t>Data Analyst With healthCare Domain</t>
  </si>
  <si>
    <t>['sql', 'python', 'sql server', 'snowflake', 'tableau', 'power bi']</t>
  </si>
  <si>
    <t>Sr. Staff AI/Machine Learning Engineer - Full-time</t>
  </si>
  <si>
    <t>['python', 'sql', 'nosql', 'java', 'azure', 'aws', 'keras', 'pytorch', 'tensorflow', 'scikit-learn']</t>
  </si>
  <si>
    <t>HRUCKUS</t>
  </si>
  <si>
    <t>Hybrid role of Data Conversion Engineers in San Diego, CA</t>
  </si>
  <si>
    <t>['postgresql', 'aws']</t>
  </si>
  <si>
    <t>Research Data Engineer</t>
  </si>
  <si>
    <t>InsightGlobal</t>
  </si>
  <si>
    <t>Environmental Scientist, Water Quality</t>
  </si>
  <si>
    <t>Four Peaks Environmental Science and Data Solutions</t>
  </si>
  <si>
    <t>['python', 'bash', 'elasticsearch', 'flow']</t>
  </si>
  <si>
    <t>Data Engineer-Scope Scripting-Onsite@ Redmond, WA</t>
  </si>
  <si>
    <t>BURGEON IT SERVICES LLC</t>
  </si>
  <si>
    <t>['sql', 'c#', 'python', 'scala', 'azure']</t>
  </si>
  <si>
    <t>['scala', 'python', 'sql', 'aws', 'pyspark']</t>
  </si>
  <si>
    <t>Data Engineer – Privacy Infrastructure &amp; Analytics</t>
  </si>
  <si>
    <t>Relativity Space</t>
  </si>
  <si>
    <t>['r', 'sql', 'python', 'redshift', 'aws', 'gcp', 'azure', 'airflow', 'git', 'kubernetes', 'terraform']</t>
  </si>
  <si>
    <t>['python', 'sql', 'c', 'elasticsearch', 'spark']</t>
  </si>
  <si>
    <t>Data Science Manager, Life Sciences &amp; Healthcare – SFL Scientific</t>
  </si>
  <si>
    <t>Saskatchewan, Canada (+1 other)</t>
  </si>
  <si>
    <t>Essex Property Trust</t>
  </si>
  <si>
    <t>Staff Software Engineer - Distributed Data Systems</t>
  </si>
  <si>
    <t>Built In Seattle</t>
  </si>
  <si>
    <t>['go', 'sql', 'java', 'scala', 'c++', 'databricks', 'aws', 'azure', 'spark', 'hadoop', 'excel', 'unify']</t>
  </si>
  <si>
    <t>Research Data Engineer II</t>
  </si>
  <si>
    <t>['sql', 'java', 'python', 'c', 'r', 'matlab', 'julia', 'linux', 'git', 'docker', 'kubernetes']</t>
  </si>
  <si>
    <t>CRYPTOLOGIC COMPUTER SCIENTIST</t>
  </si>
  <si>
    <t>BTS Software Solutions</t>
  </si>
  <si>
    <t>Customer Support Engineer</t>
  </si>
  <si>
    <t>['go', 'sql', 'snowflake', 'bigquery', 'looker', 'unify', 'slack']</t>
  </si>
  <si>
    <t>AARATECH</t>
  </si>
  <si>
    <t>On Site Business Data Analyst</t>
  </si>
  <si>
    <t>PayPal, Inc.</t>
  </si>
  <si>
    <t>['python', 'sql', 'pandas', 'numpy', 'hadoop', 'tableau', 'flow']</t>
  </si>
  <si>
    <t>Data Scientist with Python</t>
  </si>
  <si>
    <t>['python', 'aws', 'pyspark', 'pandas', 'numpy', 'flask', 'django', 'fastapi']</t>
  </si>
  <si>
    <t>Data Scientist - Delivery</t>
  </si>
  <si>
    <t>Caterpillar Careers</t>
  </si>
  <si>
    <t>['python', 'aws', 'numpy', 'pandas']</t>
  </si>
  <si>
    <t>Weiman Products LLC</t>
  </si>
  <si>
    <t>Canada (+12 others)</t>
  </si>
  <si>
    <t>['python', 'sql', 'word', 'tableau', 'github', 'git']</t>
  </si>
  <si>
    <t>Data Scientist, Square Support</t>
  </si>
  <si>
    <t>['sql', 'python', 'r', 'c', 'snowflake', 'databricks', 'pandas', 'numpy', 'airflow', 'tableau', 'looker', 'flow']</t>
  </si>
  <si>
    <t>Medical Analytics Data Engineer</t>
  </si>
  <si>
    <t>['sql', 'python', 'gcp', 'databricks', 'snowflake', 'pyspark', 'tableau']</t>
  </si>
  <si>
    <t>Alpine Partners</t>
  </si>
  <si>
    <t>['sql', 'sql server', 'excel', 'power bi', 'tableau']</t>
  </si>
  <si>
    <t>Software Engineer Principal – Retail Media Data Systems</t>
  </si>
  <si>
    <t>Product Management Analyst</t>
  </si>
  <si>
    <t>Libya</t>
  </si>
  <si>
    <t>['sql', 'aws', 'snowflake', 'tableau', 'power bi', 'looker']</t>
  </si>
  <si>
    <t>Data Quality Analyst (EXEMPT)</t>
  </si>
  <si>
    <t>Senior Software Engineer - Full-stack Development/Data Governance</t>
  </si>
  <si>
    <t>['java', 'scala', 'ruby', 'ruby', 'go', 'typescript', 'javascript']</t>
  </si>
  <si>
    <t>['sql', 'python', 'java', 'aws', 'redshift', 'aurora', 'oracle', 'angular', 'tableau', 'alteryx', 'excel', 'jira']</t>
  </si>
  <si>
    <t>['python', 'scala', 'sql', 'no-sql', 'snowflake', 'aws', 'bigquery', 'kafka', 'terraform']</t>
  </si>
  <si>
    <t>['sql', 'sql server', 'snowflake', 'kafka']</t>
  </si>
  <si>
    <t>AVP AI and Data Engineering - Employee Benefits</t>
  </si>
  <si>
    <t>['aws', 'gcp', 'snowflake']</t>
  </si>
  <si>
    <t>Assistant Vice President, ICM CCR Data Analyst - Full-time</t>
  </si>
  <si>
    <t>['sql', 'python', 'r', 'vba', 'matlab', 'sql server', 'mysql', 'sqlite', 'oracle', 'excel', 'word']</t>
  </si>
  <si>
    <t>SAS Data Analyst - SAS Application</t>
  </si>
  <si>
    <t>Corelleaf Design Studio</t>
  </si>
  <si>
    <t>Analytics Engineer (OSDS/SDO) [78486] On-Site</t>
  </si>
  <si>
    <t>Systems Analyst/ Data analytics</t>
  </si>
  <si>
    <t>['sql', 'mongodb', 'mongodb', 'db2', 'sql server', 'postgresql', 'oracle', 'aws', 'snowflake', 'excel', 'jira', 'confluence']</t>
  </si>
  <si>
    <t>(USA) Ecolab USA Inc.</t>
  </si>
  <si>
    <t>AI/ML Engineer (Cybersecurity)</t>
  </si>
  <si>
    <t>Senior Data Implementation Analyst</t>
  </si>
  <si>
    <t>Baker Hill</t>
  </si>
  <si>
    <t>['sql', 'c#', 'windows', 'excel']</t>
  </si>
  <si>
    <t>['sql', 'python', 'sql server', 'postgresql', 'oracle']</t>
  </si>
  <si>
    <t>Financial Data Reporting Analyst</t>
  </si>
  <si>
    <t>Action Technology</t>
  </si>
  <si>
    <t>Infotek Consulting Services Inc.</t>
  </si>
  <si>
    <t>['sql', 'python', 'databricks', 'alteryx', 'power bi', 'tableau']</t>
  </si>
  <si>
    <t>Data, Analytics &amp; Ai Product Manager - Consumer &amp; Commercial</t>
  </si>
  <si>
    <t>['go', 'python', 'azure']</t>
  </si>
  <si>
    <t>['sql', 'python', 'java', 'scala', 'sql server', 'postgresql', 'snowflake', 'aws', 'azure']</t>
  </si>
  <si>
    <t>['python', 'r', 'azure', 'aws', 'power bi']</t>
  </si>
  <si>
    <t>Senior Data Analyst, Argentina, Remote</t>
  </si>
  <si>
    <t>Haiti</t>
  </si>
  <si>
    <t>['sql', 'snowflake', 'redshift', 'looker', 'tableau', 'power bi']</t>
  </si>
  <si>
    <t>Phillipsburg, NJ</t>
  </si>
  <si>
    <t>Sr. Technical Business Data Analyst (Mortgage/ Retail domain exp.)</t>
  </si>
  <si>
    <t>Program and Policy Analyst - Advanced</t>
  </si>
  <si>
    <t>['sas', 'sas', 'excel', 'ms access']</t>
  </si>
  <si>
    <t>Sr. Data Analyst (Modeling)- AGENCY EXP PREFERRED</t>
  </si>
  <si>
    <t>Empower Media</t>
  </si>
  <si>
    <t>['sql', 'python', 'java', 'julia', 'sas', 'sas', 'r', 'azure', 'alteryx', 'tableau', 'power bi']</t>
  </si>
  <si>
    <t>Senior Data Analyst, Mexico, Remote</t>
  </si>
  <si>
    <t>CXtec</t>
  </si>
  <si>
    <t>Sr. Data Engineer - Enterprise Snowflake Experience Preferred</t>
  </si>
  <si>
    <t>DataOps</t>
  </si>
  <si>
    <t>['sql', 'python', 'nosql', 'azure', 'snowflake', 'gdpr', 'airflow', 'power bi', 'sap']</t>
  </si>
  <si>
    <t>2025-2026 Data Analyst - Now Hiring</t>
  </si>
  <si>
    <t>Cabarrus County School District</t>
  </si>
  <si>
    <t>Senior Audit Data Analyst - Now Hiring</t>
  </si>
  <si>
    <t>Harris County, TX</t>
  </si>
  <si>
    <t>['sql', 'python', 'power bi', 'tableau', 'excel', 'word', 'outlook']</t>
  </si>
  <si>
    <t>Senior Data Engineer / Data Modeler</t>
  </si>
  <si>
    <t>['aws', 'snowflake', 'redshift', 'aurora']</t>
  </si>
  <si>
    <t>Terra-Gen Operating Company LLC</t>
  </si>
  <si>
    <t>['assembly', 'word', 'spreadsheet', 'excel']</t>
  </si>
  <si>
    <t>Data Engineer - SAP BTP</t>
  </si>
  <si>
    <t>TEKsystems c/o Allegis Group</t>
  </si>
  <si>
    <t>Data Science Analyst (Remote, NY) - Now Hiring</t>
  </si>
  <si>
    <t>['sql', 'python', 'scala', 'julia', 'snowflake', 'aws', 'azure', 'databricks', 'gcp', 'scikit-learn', 'pytorch', 'tensorflow', 'keras', 'hadoop', 'spark']</t>
  </si>
  <si>
    <t>Simpro Software</t>
  </si>
  <si>
    <t>['sql', 'excel', 'sheets', 'looker', 'power bi', 'tableau']</t>
  </si>
  <si>
    <t>Peraton Careers</t>
  </si>
  <si>
    <t>['sql', 'sas', 'sas', 'python', 'r', 'excel', 'tableau', 'power bi']</t>
  </si>
  <si>
    <t>IN Manager - Data and Cloud Architect -Data and Analytics- Advisory- Mumbai</t>
  </si>
  <si>
    <t>['databricks', 'azure', 'aws', 'pyspark', 'airflow', 'hadoop', 'flow', 'git']</t>
  </si>
  <si>
    <t>Marketing Data Analyst &amp; Tracking</t>
  </si>
  <si>
    <t>Demant</t>
  </si>
  <si>
    <t>['looker', 'power bi', 'excel']</t>
  </si>
  <si>
    <t>Qureos</t>
  </si>
  <si>
    <t>Translation Empire</t>
  </si>
  <si>
    <t>['sql', 'python', 'power bi', 'excel', 'ssis']</t>
  </si>
  <si>
    <t>Fasteners Inc.</t>
  </si>
  <si>
    <t>Minsk Region, Belarus</t>
  </si>
  <si>
    <t>Tactis</t>
  </si>
  <si>
    <t>['sql', 'python', 'r', 'looker', 'tableau', 'power bi', 'excel', 'jira', 'confluence']</t>
  </si>
  <si>
    <t>VDart Inc</t>
  </si>
  <si>
    <t>['python', 'git', 'docker', 'kubernetes']</t>
  </si>
  <si>
    <t>Verona, WI</t>
  </si>
  <si>
    <t>Senior Data Analyst - Advanced Analytics</t>
  </si>
  <si>
    <t>Ashland, AL</t>
  </si>
  <si>
    <t>Yxxx</t>
  </si>
  <si>
    <t>['python', 'r', 'sql', 'sas', 'sas', 'azure', 'aws', 'spark', 'jupyter', 'pytorch', 'tensorflow', 'excel', 'tableau', 'git']</t>
  </si>
  <si>
    <t>IT Senior Data Engineer (SAP, Data Warehousing and Modeling Focus)</t>
  </si>
  <si>
    <t>Greeley, CO</t>
  </si>
  <si>
    <t>HPCC</t>
  </si>
  <si>
    <t>['python', 'sql', 'c', 'azure', 'bigquery', 'databricks', 'sap', 'power bi', 'dax', 'docker']</t>
  </si>
  <si>
    <t>SR ANALYST MERCH SOL ONLINE - Full-time</t>
  </si>
  <si>
    <t>Sr Analyst, Healthcare Analytics-SQL</t>
  </si>
  <si>
    <t>Omni Inclusive</t>
  </si>
  <si>
    <t>['sharepoint', 'tableau', 'power bi', 'smartsheet']</t>
  </si>
  <si>
    <t>MASTER DATA ANALYST - Now Hiring</t>
  </si>
  <si>
    <t>Vineland, NJ</t>
  </si>
  <si>
    <t>F &amp; S Produce Company</t>
  </si>
  <si>
    <t>['sql', 'oracle', 'sap', 'excel', 'power bi']</t>
  </si>
  <si>
    <t>Operations Data Analyst, HAP Tech - Now Hiring</t>
  </si>
  <si>
    <t>MANUFACTURING DATA ANALYST - Plant 10 - Now Hiring</t>
  </si>
  <si>
    <t>Data Engineer (TS/SCI Full Scope Poly)</t>
  </si>
  <si>
    <t>Seamless Migration</t>
  </si>
  <si>
    <t>['sql', 'python', 'bash', 'aws', 'databricks', 'spark', 'terraform']</t>
  </si>
  <si>
    <t>Space Domain Awareness Engineer</t>
  </si>
  <si>
    <t>Citra Space Corporation</t>
  </si>
  <si>
    <t>['python', 'rust', 'c++']</t>
  </si>
  <si>
    <t>Business Data Analyst, Revenue Management (Remote) - Full-time</t>
  </si>
  <si>
    <t>['snowflake', 'azure']</t>
  </si>
  <si>
    <t>Manager of Data Engineering</t>
  </si>
  <si>
    <t>['sql', 'python', 'azure', 'databricks', 'spark', 'ssrs', 'unity']</t>
  </si>
  <si>
    <t>Full Stack Software Engineers (AI/ML, Data Engineering) (U.S. Citizens Only)</t>
  </si>
  <si>
    <t>['c', 'rust', 'c#', 'aws']</t>
  </si>
  <si>
    <t>Full Stack Software Engineer (also AI/ML, Data Collection) (U.S. Citizens Only)</t>
  </si>
  <si>
    <t>Senior Data Scientist - Machine Learning - Full-time</t>
  </si>
  <si>
    <t>['python', 'azure', 'databricks', 'aws', 'hugging face', 'tensorflow', 'keras', 'pytorch', 'github']</t>
  </si>
  <si>
    <t>Boston, MA (+9 others)</t>
  </si>
  <si>
    <t>Data Engineering Manager, Analytics (Facebook)</t>
  </si>
  <si>
    <t>['c', 'go', 'snowflake', 'tableau']</t>
  </si>
  <si>
    <t>Data Scientist, Amazon Autos</t>
  </si>
  <si>
    <t>Amazon Advertising LLC</t>
  </si>
  <si>
    <t>['sql', 'python', 'r', 'sas', 'sas', 'matlab', 'perl', 'aws']</t>
  </si>
  <si>
    <t>Reliance Careers - Reliance, Inc.</t>
  </si>
  <si>
    <t>Telematics Data Engineer</t>
  </si>
  <si>
    <t>['python', 'sql', 'scala', 'postgresql', 'aws', 'azure', 'gcp', 'kafka', 'spark', 'airflow', 'tableau', 'power bi']</t>
  </si>
  <si>
    <t>Sr. Data Engineer, Data Engineering</t>
  </si>
  <si>
    <t>Toronto, ON, Canada (+4 others)</t>
  </si>
  <si>
    <t>Built In Toronto</t>
  </si>
  <si>
    <t>Tenstorrent Inc.</t>
  </si>
  <si>
    <t>['python', 'sql', 'no-sql', 'nosql', 'elasticsearch', 'aws', 'airflow', 'excel', 'terraform', 'docker', 'kubernetes', 'git', 'jira', 'unify']</t>
  </si>
  <si>
    <t>Data Analyst - People Analytics</t>
  </si>
  <si>
    <t>Omek</t>
  </si>
  <si>
    <t>['r', 'python', 'sql', 'sql server', 'oracle', 'snowflake', 'ggplot2', 'matplotlib', 'tableau', 'alteryx', 'excel', 'git', 'github', 'jira', 'trello']</t>
  </si>
  <si>
    <t>Data Scientist II (Remote/ Hybrid MA or MN)</t>
  </si>
  <si>
    <t>Risk Solution Group</t>
  </si>
  <si>
    <t>['python', 'r', 'sql', 'scikit-learn', 'tensorflow', 'tableau']</t>
  </si>
  <si>
    <t>Specialist, Data Engineer (Python, SQL, Genesys)</t>
  </si>
  <si>
    <t>Nationwide Mutual Insurance Company</t>
  </si>
  <si>
    <t>['python', 'sql', 'r', 'shell', 'perl', 'ruby', 'ruby', 'sql server', 'databricks', 'snowflake', 'spark', 'unix', 'tableau', 'jenkins', 'git', 'unity', 'jira', 'confluence']</t>
  </si>
  <si>
    <t>['sql', 'python', 'alteryx', 'tableau', 'power bi']</t>
  </si>
  <si>
    <t>LUTHVLE TIMON, MD</t>
  </si>
  <si>
    <t>Brick Bodies Fitness Services</t>
  </si>
  <si>
    <t>['sql', 'power bi', 'excel', 'ssrs']</t>
  </si>
  <si>
    <t>Data Engineer (Hybrid in Madison, WI and Boston, MA only)</t>
  </si>
  <si>
    <t>['sql', 'python', 'java', 'aws', 'gcp', 'azure', 'linux', 'docker', 'terraform']</t>
  </si>
  <si>
    <t>Senior Data Engineer (Hybrid in Madison, WI and Boston, MA only)</t>
  </si>
  <si>
    <t>['sql', 'python', 'java', 'aws', 'gcp', 'azure', 'hadoop', 'spark', 'docker', 'terraform', 'jenkins', 'git']</t>
  </si>
  <si>
    <t>['sql', 'oracle', 'spring']</t>
  </si>
  <si>
    <t>Staff Data Scientist / Machine Learning Engineer - Ads</t>
  </si>
  <si>
    <t>['sql', 'r', 'excel', 'tableau', 'flow']</t>
  </si>
  <si>
    <t>['scala', 'sql', 'databricks', 'spark']</t>
  </si>
  <si>
    <t>Data Analyst - Technical - Senior</t>
  </si>
  <si>
    <t>Inspira Financial</t>
  </si>
  <si>
    <t>['sql', 'python', 'typescript', 'gcp', 'node.js', 'terraform']</t>
  </si>
  <si>
    <t>Chesterfield, VA</t>
  </si>
  <si>
    <t>AI Software Engineer, IgniteTech (Remote) - $100,000/year USD</t>
  </si>
  <si>
    <t>Salineno, TX</t>
  </si>
  <si>
    <t>Helpware Tech</t>
  </si>
  <si>
    <t>['gcp', 'bigquery', 'azure', 'databricks', 'spark', 'power bi']</t>
  </si>
  <si>
    <t>Data Engineer - Commerce Product Data Engineering [Remote]</t>
  </si>
  <si>
    <t>Data Scientist, Forecasting</t>
  </si>
  <si>
    <t>['go', 'python', 'sql', 'aws', 'azure', 'snowflake', 'hadoop', 'spark', 'airflow', 'tableau', 'power bi']</t>
  </si>
  <si>
    <t>Adams, MA</t>
  </si>
  <si>
    <t>Million Mile Motors</t>
  </si>
  <si>
    <t>Clewiston, FL</t>
  </si>
  <si>
    <t>DPR Construction</t>
  </si>
  <si>
    <t>['sql', 'python', 'snowflake', 'azure', 'aws', 'pyspark']</t>
  </si>
  <si>
    <t>e-Careers Limited</t>
  </si>
  <si>
    <t>NEWMARK</t>
  </si>
  <si>
    <t>People Tech - System Architect-Data Science Senior Manager</t>
  </si>
  <si>
    <t>CareerBoard</t>
  </si>
  <si>
    <t>Sallie Mae</t>
  </si>
  <si>
    <t>['mongodb', 'mongodb', 'python', 'r', 'matlab', 'sas', 'sas', 'redis', 'cassandra', 'neo4j', 'snowflake', 'aws', 'redshift', 'gcp', 'bigquery', 'azure', 'gdpr', 'airflow', 'tableau', 'power bi', 'looker']</t>
  </si>
  <si>
    <t>['python', 'scala', 'sql', 'java', 'gcp', 'bigquery', 'aws', 'databricks', 'spark', 'kafka', 'airflow', 'kubernetes']</t>
  </si>
  <si>
    <t>Senior Data Engineer (Enterprise Platform Technology). Job in Dover LilyLifestyle Jobs</t>
  </si>
  <si>
    <t>Plastics Data Scientist (Assistant/Associate Specialist)</t>
  </si>
  <si>
    <t>Benioff Ocean Science Laboratory, UC Santa Barbara</t>
  </si>
  <si>
    <t>Energy Systems Data Scientist</t>
  </si>
  <si>
    <t>Pattern Energy</t>
  </si>
  <si>
    <t>['python', 'databricks', 'snowflake', 'aws', 'gcp', 'azure', 'numpy', 'pandas', 'airflow', 'git', 'flow']</t>
  </si>
  <si>
    <t>Data Analyst - All Nations Church - Now Hiring</t>
  </si>
  <si>
    <t>Elizabeth, NJ</t>
  </si>
  <si>
    <t>Christian Career</t>
  </si>
  <si>
    <t>Sr. Technical Business Data Analyst (Mortgage/ Retail exp. is must)</t>
  </si>
  <si>
    <t>AI /ML Data Engineering Specialist</t>
  </si>
  <si>
    <t>NimbusAITech LLC</t>
  </si>
  <si>
    <t>['python', 'java', 'scala', 'r', 'shell', 'mongodb', 'mongodb', 'cassandra', 'mysql', 'redis', 'aws', 'azure', 'tensorflow', 'keras', 'scikit-learn', 'spark', 'kafka', 'hadoop', 'pandas', 'nltk', 'linux', 'docker', 'kubernetes', 'ansible', 'terraform', 'git']</t>
  </si>
  <si>
    <t>Mid-Level Data Engineer - Full-time</t>
  </si>
  <si>
    <t>Albany, OH</t>
  </si>
  <si>
    <t>['sql', 'python', 'sql server', 'oracle', 'azure', 'databricks', 'airflow', 'ssis']</t>
  </si>
  <si>
    <t>Data Science Software Tech Lead</t>
  </si>
  <si>
    <t>Ceragon Networks</t>
  </si>
  <si>
    <t>['python', 'aws', 'gcp', 'linux', 'windows', 'tableau', 'jenkins', 'gitlab', 'github', 'jira', 'confluence']</t>
  </si>
  <si>
    <t>Senior Manager, Data Quality &amp; Content Customer Success</t>
  </si>
  <si>
    <t>Product Manager – Data Science / Data Solutions</t>
  </si>
  <si>
    <t>['python', 'databricks', 'azure']</t>
  </si>
  <si>
    <t>Data Analyst, Pathology &amp; Laboratory Medicine - Now Hiring</t>
  </si>
  <si>
    <t>Course: Effective Business Decisions Using Data Analysis</t>
  </si>
  <si>
    <t>Europeanqualitytc</t>
  </si>
  <si>
    <t>Data Analyst, Bureau of Epidemiology Services</t>
  </si>
  <si>
    <t>Kew Gardens, NY</t>
  </si>
  <si>
    <t>NYC Department of Health and Mental Hygiene</t>
  </si>
  <si>
    <t>Bluebono</t>
  </si>
  <si>
    <t>['sql', 'excel', 'tableau', 'power bi', 'looker', 'flow']</t>
  </si>
  <si>
    <t>Data Scientist, Credit</t>
  </si>
  <si>
    <t>Brex</t>
  </si>
  <si>
    <t>Manager, Data Scientist</t>
  </si>
  <si>
    <t>New York, NY (+3 others)</t>
  </si>
  <si>
    <t>INNOVASYST</t>
  </si>
  <si>
    <t>['sql', 't-sql', 'vba', 'python', 'azure', 'spark', 'hadoop']</t>
  </si>
  <si>
    <t>HEALTH DATA ANALYST</t>
  </si>
  <si>
    <t>Senior BI Data Analytics Engineer</t>
  </si>
  <si>
    <t>Hitmarker</t>
  </si>
  <si>
    <t>['sql', 't-sql', 'c#', 'sql server', 'snowflake', 'windows', 'excel', 'tableau', 'ssis', 'power bi']</t>
  </si>
  <si>
    <t>SAS Programmer Pricing Analytics Sr. Manager</t>
  </si>
  <si>
    <t>Cloud &amp; AI Solution Data Engineer</t>
  </si>
  <si>
    <t>['sql', 'postgresql', 'azure', 'databricks', 'hadoop']</t>
  </si>
  <si>
    <t>Product Procurement - Data Analyst - Now Hiring</t>
  </si>
  <si>
    <t>Staff Data Engineer - IT (Sales &amp; Marketing) Hormel Foods (Austin, MN)</t>
  </si>
  <si>
    <t>Austin, MN</t>
  </si>
  <si>
    <t>['sql', 'python', 'oracle', 'bigquery', 'tableau', 'flow']</t>
  </si>
  <si>
    <t>Data Engineer (Analytics Focus)</t>
  </si>
  <si>
    <t>Consumer Cellular, Inc.</t>
  </si>
  <si>
    <t>['python', 'sql', 'azure', 'spark', 'power bi']</t>
  </si>
  <si>
    <t>Senior Data Engineer/Python</t>
  </si>
  <si>
    <t>['sql', 'scala', 'azure', 'databricks', 'power bi']</t>
  </si>
  <si>
    <t>Our Community Health System Inc</t>
  </si>
  <si>
    <t>Data Engineer (Need Local to Alpharetta Only- F2F interview)</t>
  </si>
  <si>
    <t>['sql', 'python', 'vba', 'html', 'sql server', 'postgresql', 'oracle', 'snowflake', 'aws', 'hadoop', 'spark', 'ssis', 'alteryx', 'flow']</t>
  </si>
  <si>
    <t>Google Cloud Platform Data Engineer (W2 Only)</t>
  </si>
  <si>
    <t>['python', 'sql', 'bigquery', 'pyspark', 'spark', 'kubernetes', 'jenkins', 'github']</t>
  </si>
  <si>
    <t>Advance Data Engineer (W2 Only)</t>
  </si>
  <si>
    <t>['python', 'databricks', 'pyspark', 'unity', 'github']</t>
  </si>
  <si>
    <t>Senior Data Engineer (Microsoft Azure)</t>
  </si>
  <si>
    <t>['sql', 'python', 'azure', 'databricks', 'spark', 'hadoop', 'gdpr']</t>
  </si>
  <si>
    <t>Azure Data / Fabric Engineer</t>
  </si>
  <si>
    <t>Hekima Business Solution</t>
  </si>
  <si>
    <t>['oracle', 'ssis', 'power bi', 'git']</t>
  </si>
  <si>
    <t>Lead Data Analytics Engineer - W2 role</t>
  </si>
  <si>
    <t>Datasoft tech</t>
  </si>
  <si>
    <t>['sql', 'aws', 'qlik']</t>
  </si>
  <si>
    <t>Senior Azure Data Engineer - New York, NY (Hybrid) - Full Time</t>
  </si>
  <si>
    <t>['python', 'sql', 'sql server', 'azure', 'databricks', 'snowflake', 'pyspark']</t>
  </si>
  <si>
    <t>Sub-Contractor Software Verification and Automation Engineer</t>
  </si>
  <si>
    <t>Samsung Research and Development Center Israel</t>
  </si>
  <si>
    <t>['python', 'pytorch', 'jenkins', 'gitlab']</t>
  </si>
  <si>
    <t>Data Engineer (Remote - EST) -  Christian Faith</t>
  </si>
  <si>
    <t>['sql', 't-sql', 'sql server', 'azure', 'aws', 'power bi', 'ssrs']</t>
  </si>
  <si>
    <t>SQL Server DBA</t>
  </si>
  <si>
    <t>['sql', 'sql server', 'oracle', 'phoenix']</t>
  </si>
  <si>
    <t>Pinnacle Group Workplace Solutions Provider</t>
  </si>
  <si>
    <t>['java', 'sql', 'spring', 'angular', 'linux', 'unix', 'github']</t>
  </si>
  <si>
    <t>Big Cloud Data Engineer</t>
  </si>
  <si>
    <t>Talascend</t>
  </si>
  <si>
    <t>['c++', 'python', 'java', 'spark', 'hadoop']</t>
  </si>
  <si>
    <t>Richfield, OH</t>
  </si>
  <si>
    <t>['bash', 'python', 'perl', 'postgresql', 'oracle', 'aws']</t>
  </si>
  <si>
    <t>Associate data analyst</t>
  </si>
  <si>
    <t>Fusion Academy</t>
  </si>
  <si>
    <t>BridgeNexus Technologies Inc</t>
  </si>
  <si>
    <t>District Court New Haven</t>
  </si>
  <si>
    <t>Business Intelligence, Analyst</t>
  </si>
  <si>
    <t>AAR Corporation</t>
  </si>
  <si>
    <t>['sql', 'python', 'php', 'java', 'go', 'sql server', 'oracle', 'power bi', 'excel']</t>
  </si>
  <si>
    <t>Data Engineer/Developer - Only Full Time(USC/GC)</t>
  </si>
  <si>
    <t>Programmers.io</t>
  </si>
  <si>
    <t>['sql', 'python', 'c#', 'sql server', 'azure', 'power bi', 'excel', 'docker']</t>
  </si>
  <si>
    <t>['excel', 'github']</t>
  </si>
  <si>
    <t>Data Mapping &amp; Integrity Analyst</t>
  </si>
  <si>
    <t>OFFSHORE HCL GLOBAL SYSTEMS INDIA PRIVATE LIMITED</t>
  </si>
  <si>
    <t>MDM Data Analyst</t>
  </si>
  <si>
    <t>Mindbridge Solutions Inc</t>
  </si>
  <si>
    <t>['sql', 'r', 'python', 'aws', 'azure', 'excel', 'sheets', 'tableau', 'looker']</t>
  </si>
  <si>
    <t>Mojo AI</t>
  </si>
  <si>
    <t>['sql', 'nosql', 'python', 'shell', 'aws', 'snowflake']</t>
  </si>
  <si>
    <t>Software Engineer - Integrations South America</t>
  </si>
  <si>
    <t>Suriname</t>
  </si>
  <si>
    <t>Intermediate Analytics Data Engineer</t>
  </si>
  <si>
    <t>Cencora</t>
  </si>
  <si>
    <t>['nosql', 'sql', 'python', 'sql server', 'azure', 'hadoop', 'spark', 'express']</t>
  </si>
  <si>
    <t>AI/ML &amp; Data Engineering Specialist</t>
  </si>
  <si>
    <t>Ravh IT Solutions</t>
  </si>
  <si>
    <t>Senior Data Engineer Azure, Databricks, PySpark</t>
  </si>
  <si>
    <t>Adaequare Inc</t>
  </si>
  <si>
    <t>['sql', 'python', 'nosql', 'sql server', 'azure', 'databricks', 'snowflake', 'pyspark', 'hadoop', 'ssis', 'power bi']</t>
  </si>
  <si>
    <t>Lead Data Scientist with AI/ML</t>
  </si>
  <si>
    <t>The Global Excellence Consulting Group</t>
  </si>
  <si>
    <t>['sql', 'c#', 'python', 'powershell', 'sql server', 'postgresql']</t>
  </si>
  <si>
    <t>Bilingual Data Engineer</t>
  </si>
  <si>
    <t>['sql', 'sas', 'sas', 'r', 'python', 'power bi', 'tableau', 'excel', 'powerpoint', 'jira', 'confluence']</t>
  </si>
  <si>
    <t>['sql', 'go', 'azure', 'powerpoint', 'excel', 'sharepoint', 'qlik', 'tableau']</t>
  </si>
  <si>
    <t>Data Scientist, Proprietary Research</t>
  </si>
  <si>
    <t>Software &amp; Data Engineer</t>
  </si>
  <si>
    <t>['aws', 'azure', 'excel', 'flow']</t>
  </si>
  <si>
    <t>Emblue</t>
  </si>
  <si>
    <t>Software Engineer, Financial Data Engineering</t>
  </si>
  <si>
    <t>['java', 'gcp', 'oracle', 'airflow', 'spark', 'react', 'express', 'node', 'git', 'flow']</t>
  </si>
  <si>
    <t>Various Positions in the Korean Peninsula</t>
  </si>
  <si>
    <t>Sierra Leone</t>
  </si>
  <si>
    <t>Director of Quality</t>
  </si>
  <si>
    <t>Perrigo Company plc</t>
  </si>
  <si>
    <t>Expert Python Machine Learning and Data Engineer</t>
  </si>
  <si>
    <t>Advanced Analytics Data Engineer, AppleCare</t>
  </si>
  <si>
    <t>['sql', 'python', 'snowflake', 'tableau', 'splunk', 'github']</t>
  </si>
  <si>
    <t>Data Engineer (ETL &amp; Graph QL)</t>
  </si>
  <si>
    <t>Silicon Design Engineer, PhD, University Graduate</t>
  </si>
  <si>
    <t>Forward Deployed Engineer</t>
  </si>
  <si>
    <t>['java', 'python', 'go', 'rust', 'scala', 'nosql', 'c++', 'spark']</t>
  </si>
  <si>
    <t>Data Engineer - Scala, Airflow, SQL, Spark, Python, GCP</t>
  </si>
  <si>
    <t>Apex System Solutions LLC</t>
  </si>
  <si>
    <t>['scala', 'sql', 'python', 'airflow', 'spark']</t>
  </si>
  <si>
    <t>Shields Group Search</t>
  </si>
  <si>
    <t>['python', 'c', 'gcp', 'aws', 'pytorch', 'opencv']</t>
  </si>
  <si>
    <t>Data Management &amp; Reporting Analyst</t>
  </si>
  <si>
    <t>['sql', 'sas', 'sas', 'python', 'sql server', 'aws', 'databricks', 'hadoop', 'excel', 'looker', 'tableau', 'cognos', 'splunk']</t>
  </si>
  <si>
    <t>Moonlighting Opportunity</t>
  </si>
  <si>
    <t>Alivio Medical Center</t>
  </si>
  <si>
    <t>Program Coordinator, Steering Committee &amp; Data Governance</t>
  </si>
  <si>
    <t>Community Health Systems</t>
  </si>
  <si>
    <t>Data Engineer (local to Minneapolis only)</t>
  </si>
  <si>
    <t>TriCom Technical Services</t>
  </si>
  <si>
    <t>PropelMindz LLC</t>
  </si>
  <si>
    <t>['sql', 'shell', 'snowflake', 'aws', 'azure', 'gcp', 'hadoop', 'kafka', 'spark']</t>
  </si>
  <si>
    <t>Data Analyst Global Packaging R&amp;D</t>
  </si>
  <si>
    <t>['sql', 'python', 'sas', 'sas', 'databricks', 'react', 'excel', 'power bi', 'tableau']</t>
  </si>
  <si>
    <t>Trinity Technology Solutions LLC</t>
  </si>
  <si>
    <t>['python', 'go', 'azure', 'databricks', 'pyspark']</t>
  </si>
  <si>
    <t>Principal Software Engineer, Data</t>
  </si>
  <si>
    <t>['scala', 'java', 'sql', 'airflow', 'spark', 'hadoop', 'flow', 'jenkins']</t>
  </si>
  <si>
    <t>Data AI Engineer</t>
  </si>
  <si>
    <t>MatrixCloud</t>
  </si>
  <si>
    <t>['python', 'sql', 'aws', 'azure', 'gcp', 'kafka', 'spark', 'airflow', 'tensorflow', 'pytorch', 'kubernetes']</t>
  </si>
  <si>
    <t>['python', 'sql', 'mongodb', 'mongodb', 'mysql', 'aws', 'redshift', 'oracle', 'aurora', 'hadoop', 'spark', 'pyspark', 'yarn']</t>
  </si>
  <si>
    <t>Urgent Hiring -Data Engineer - 12+Month - Contract - Hybrid</t>
  </si>
  <si>
    <t>['python', 'sql', 'java', 'mongodb', 'mongodb', 'azure', 'databricks', 'pyspark']</t>
  </si>
  <si>
    <t>CO:CREATE</t>
  </si>
  <si>
    <t>['sql', 'python', 'spark', 'hadoop', 'microsoft teams']</t>
  </si>
  <si>
    <t>Quality Assurance Engineer - Enterprise Data - Skillman, NJ</t>
  </si>
  <si>
    <t>['python', 'javascript', 'postgresql', 'azure', 'jupyter', 'node.js', 'linux', 'windows', 'git', 'jenkins']</t>
  </si>
  <si>
    <t>Data Engineer with Machine learning and Python / contract W2</t>
  </si>
  <si>
    <t>['python', 'pandas', 'numpy', 'matplotlib', 'scikit-learn', 'tensorflow', 'pyspark', 'spark']</t>
  </si>
  <si>
    <t>Data Analytics Lead Analyst - C13 - IRVING - Full-time</t>
  </si>
  <si>
    <t>Data Analytics and Vertical Engineering - Claims Domain Engineer</t>
  </si>
  <si>
    <t>['python', 'c#', 'sql', 'nosql', 'java', 'c++', 'powershell', 'scala', 'azure', 'aws', 'gcp', 'hadoop', 'kafka', 'spark', 'spring', 'graphql', 'windows', 'qlik', 'microstrategy', 'excel', 'docker', 'kubernetes', 'git', 'yarn', 'jenkins']</t>
  </si>
  <si>
    <t>GenZJobs</t>
  </si>
  <si>
    <t>['spark', 'docker', 'kubernetes']</t>
  </si>
  <si>
    <t>Ad Platform Data Engineer</t>
  </si>
  <si>
    <t>Principal Data Solutions Analyst, Operational Data &amp; Reporting</t>
  </si>
  <si>
    <t>Data Analyst - Business Intel and Business Liaison - Now Hiring</t>
  </si>
  <si>
    <t>Akima, LLC</t>
  </si>
  <si>
    <t>Senior Data and AI Engineer</t>
  </si>
  <si>
    <t>Rockland Trust</t>
  </si>
  <si>
    <t>['sql', 'python', 'azure', 'bigquery', 'snowflake', 'redshift', 'aws', 'airflow', 'pytorch', 'tensorflow', 'kafka', 'github']</t>
  </si>
  <si>
    <t>Lead Data Analyst, Marketing</t>
  </si>
  <si>
    <t>Data Analyst (SQL &amp; Tableau Specialist)</t>
  </si>
  <si>
    <t>SELECTRANSPORTATION RESOURCES</t>
  </si>
  <si>
    <t>['sql', 'python', 'r', 'postgresql', 'mysql', 'sql server', 'redshift', 'snowflake', 'bigquery', 'airflow', 'tableau', 'sheets']</t>
  </si>
  <si>
    <t>Data Analyst Senior Advisor</t>
  </si>
  <si>
    <t>Senior Artificial Intelligence (AI) Data Scientist (Director), Data &amp; Technology, Data Analytics &amp; AI (Remote)</t>
  </si>
  <si>
    <t>['python', 'gcp', 'aws', 'azure', 'tensorflow', 'pytorch']</t>
  </si>
  <si>
    <t>Sr Data Scientist (ML)</t>
  </si>
  <si>
    <t>Disney Interactive</t>
  </si>
  <si>
    <t>['python', 'aws', 'gcp', 'databricks', 'airflow', 'tensorflow', 'pytorch', 'plotly', 'splunk', 'tableau', 'docker', 'kubernetes', 'github', 'gitlab', 'atlassian', 'jira', 'confluence']</t>
  </si>
  <si>
    <t>['python', 'sql', 'aws', 'azure', 'hugging face', 'scikit-learn', 'gdpr', 'pytorch', 'tensorflow', 'github']</t>
  </si>
  <si>
    <t>Sr Data Engineer - New Jersey</t>
  </si>
  <si>
    <t>['java', 'sql', 'spark', 'word', 'excel', 'visio', 'powerpoint', 'flow']</t>
  </si>
  <si>
    <t>Sr Data Engineer - Tampa</t>
  </si>
  <si>
    <t>Staff Software Engineer - Data Platforms</t>
  </si>
  <si>
    <t>Generac Power Systems Inc</t>
  </si>
  <si>
    <t>['c', 'rust', 'java', 'go', 'python', 'typescript', 'redis', 'aws', 'react', 'terraform']</t>
  </si>
  <si>
    <t>Software Engineer, Data Application</t>
  </si>
  <si>
    <t>['python', 'scala', 'java', 'c++', 'go', 'sql', 'nosql', 'aws', 'gdpr', 'hadoop', 'spark']</t>
  </si>
  <si>
    <t>Big Data &amp; Snowflake Data Engineer</t>
  </si>
  <si>
    <t>Senior Data Analyst, BI</t>
  </si>
  <si>
    <t>Charlotte Amalie, St Thomas, U.S. Virgin Islands</t>
  </si>
  <si>
    <t>Columbia, IA</t>
  </si>
  <si>
    <t>['python', 'sql', 'scala', 'azure', 'databricks', 'aws', 'gcp', 'pyspark', 'spark', 'hadoop']</t>
  </si>
  <si>
    <t>Azalea Park, FL</t>
  </si>
  <si>
    <t>Data engineer in Monitoring and Screening Tribe</t>
  </si>
  <si>
    <t>Danske Bank</t>
  </si>
  <si>
    <t>['scala', 'java', 'aws', 'gcp', 'azure', 'spark', 'airflow', 'git']</t>
  </si>
  <si>
    <t>Quality Data Analyst II - Now Hiring</t>
  </si>
  <si>
    <t>Franciscan Health</t>
  </si>
  <si>
    <t>['sql', 'python', 'r', 'databricks', 'aws', 'spark', 'kafka', 'pyspark', 'github']</t>
  </si>
  <si>
    <t>['python', 'sql', 'mysql', 'snowflake', 'databricks', 'pandas', 'airflow', 'hadoop', 'tableau', 'looker']</t>
  </si>
  <si>
    <t>MGR, Data Analyst, Innovation and Decision Science, Internal Audit</t>
  </si>
  <si>
    <t>['sas', 'sas', 'python', 'sql', 'qlik', 'power bi', 'tableau']</t>
  </si>
  <si>
    <t>Liberty Bay Credit Union</t>
  </si>
  <si>
    <t>['sql', 'python', 'snowflake', 'redshift', 'bigquery', 'azure', 'airflow', 'power bi', 'looker', 'tableau']</t>
  </si>
  <si>
    <t>Data Engineer, Revenue Platforms</t>
  </si>
  <si>
    <t>['python', 'java', 'sql', 'javascript', 'html', 'css', 'react', 'angular']</t>
  </si>
  <si>
    <t>Data Engineer with Consulting Experience - Must be local to Chicago</t>
  </si>
  <si>
    <t>['python', 'sql', 'databricks', 'snowflake', 'power bi', 'dax']</t>
  </si>
  <si>
    <t>Edwards, IL</t>
  </si>
  <si>
    <t>Senior Manager, Data Science, Analytics - Drive</t>
  </si>
  <si>
    <t>Lagrangeville, NY</t>
  </si>
  <si>
    <t>DoorDash USA</t>
  </si>
  <si>
    <t>OUTFRONT Media</t>
  </si>
  <si>
    <t>['sql', 'python', 'nosql', 'azure', 'aws', 'databricks', 'spark', 'kafka', 'power bi', 'tableau']</t>
  </si>
  <si>
    <t>HSE Analyst</t>
  </si>
  <si>
    <t>['dart', 'sql', 'r', 'python', 'oracle', 'sharepoint', 'powerpoint']</t>
  </si>
  <si>
    <t>Infrastructure Operations Data Engineer, Infra AGE</t>
  </si>
  <si>
    <t>Pressed Juicery</t>
  </si>
  <si>
    <t>['sql', 'python', 'snowflake', 'pandas', 'numpy', 'matplotlib', 'tableau', 'excel']</t>
  </si>
  <si>
    <t>Analyst, Professional Practices</t>
  </si>
  <si>
    <t>Wintrust Financial Corporation</t>
  </si>
  <si>
    <t>One IT Corp</t>
  </si>
  <si>
    <t>Data Analysis Engineer 1 - Industrial, Continuous Improvement</t>
  </si>
  <si>
    <t>Newcomerstown, OH</t>
  </si>
  <si>
    <t>['python', 'golang']</t>
  </si>
  <si>
    <t>Senior Data Analyst with banking domain only</t>
  </si>
  <si>
    <t>MARVEL INFOTECH Inc</t>
  </si>
  <si>
    <t>Fiserv Solutions LLC</t>
  </si>
  <si>
    <t>Anderson, SC</t>
  </si>
  <si>
    <t>['sql', 'bigquery', 'airflow']</t>
  </si>
  <si>
    <t>Data Engineer - Geospatial</t>
  </si>
  <si>
    <t>Medical Affairs Data Analyst</t>
  </si>
  <si>
    <t>['sql', 'python', 'r', 'sas', 'sas', 'snowflake', 'tableau', 'microstrategy']</t>
  </si>
  <si>
    <t>OrganOx</t>
  </si>
  <si>
    <t>SoC Design Integration Engineer (Redmond, WA OR Bay Area, CA. (Onsite))</t>
  </si>
  <si>
    <t>Redolent, Inc</t>
  </si>
  <si>
    <t>['python', 'perl', 'git', 'svn']</t>
  </si>
  <si>
    <t>Marketing Business Analyst</t>
  </si>
  <si>
    <t>['go', 'excel', 'outlook', 'powerpoint', 'power bi']</t>
  </si>
  <si>
    <t>Principal Engineer - Data Private Cloud</t>
  </si>
  <si>
    <t>Twin Falls, ID</t>
  </si>
  <si>
    <t>['mongodb', 'mongodb', 'postgresql', 'mysql', 'hadoop', 'spark', 'kafka', 'linux']</t>
  </si>
  <si>
    <t>Jobright.ai</t>
  </si>
  <si>
    <t>['aws', 'gcp', 'kafka', 'hadoop', 'spark', 'kubernetes']</t>
  </si>
  <si>
    <t>IS Data Engineering Senior Manager HQ</t>
  </si>
  <si>
    <t>Turner Construction Company</t>
  </si>
  <si>
    <t>Uremet Corporation</t>
  </si>
  <si>
    <t>['sheets', 'word', 'excel']</t>
  </si>
  <si>
    <t>Lead Data Engineering Expert (SAP/ BODS - Development &amp; Integration expertise)</t>
  </si>
  <si>
    <t>MindHat LLC</t>
  </si>
  <si>
    <t>Nationwide</t>
  </si>
  <si>
    <t>Zefr</t>
  </si>
  <si>
    <t>['python', 'sql', 'dynamodb', 'snowflake', 'aws', 'gcp', 'pandas', 'fastapi', 'github', 'docker', 'terraform', 'kubernetes']</t>
  </si>
  <si>
    <t>Gift Card Analyst</t>
  </si>
  <si>
    <t>Data Scientist, Marketing &amp; Commercial Analytics</t>
  </si>
  <si>
    <t>['python', 'sql', 'r', 'power bi', 'tableau']</t>
  </si>
  <si>
    <t>Waste Connections</t>
  </si>
  <si>
    <t>Sr. Data Analyst (Human Capital) w active TS/SCI Poly</t>
  </si>
  <si>
    <t>['r', 'tableau', 'power bi', 'spss']</t>
  </si>
  <si>
    <t>Senior Data Scientist (Demand Side Platform, Adtech)</t>
  </si>
  <si>
    <t>Nexxen</t>
  </si>
  <si>
    <t>targetjobs UK</t>
  </si>
  <si>
    <t>Sales Data Steward Senior Lead</t>
  </si>
  <si>
    <t>Mars</t>
  </si>
  <si>
    <t>Data and Business Analyst</t>
  </si>
  <si>
    <t>BizFirst</t>
  </si>
  <si>
    <t>['sql', 'html', 'css', 'aws', 'tableau', 'sharepoint', 'jira']</t>
  </si>
  <si>
    <t>Staff Machine Learning Engineer- Video AI</t>
  </si>
  <si>
    <t>['java', 'go', 'pytorch']</t>
  </si>
  <si>
    <t>Lead Data Engineer - Remote, (Eastern Time)</t>
  </si>
  <si>
    <t>Arch Capital Group Ltd.</t>
  </si>
  <si>
    <t>['python', 'sql', 'snowflake', 'azure', 'arch', 'power bi']</t>
  </si>
  <si>
    <t>Senior Marketing Analyst</t>
  </si>
  <si>
    <t>Data Scientist, Analytics - Trust &amp; Safety - New York</t>
  </si>
  <si>
    <t>Westminster, CA</t>
  </si>
  <si>
    <t>LBS Financial Credit Union</t>
  </si>
  <si>
    <t>Entry-Level Data Analyst (New Grads Welcome!)</t>
  </si>
  <si>
    <t>ExperINS</t>
  </si>
  <si>
    <t>Convey Health Solutions</t>
  </si>
  <si>
    <t>['python', 'sql', 'sas', 'sas', 'sql server', 'jupyter', 'windows', 'word', 'excel', 'powerpoint', 'outlook', 'tableau', 'github', 'jira', 'confluence']</t>
  </si>
  <si>
    <t>Data Engineering Lead (AWS Python)</t>
  </si>
  <si>
    <t>HarveyNashUSA</t>
  </si>
  <si>
    <t>Senior Data Analyst (Data Scientist / Data Engineer)</t>
  </si>
  <si>
    <t>National Community Renaissance</t>
  </si>
  <si>
    <t>Data Science Manager (GTM)</t>
  </si>
  <si>
    <t>['sql', 'python', 'r', 'c', 'tableau', 'looker', 'atlassian']</t>
  </si>
  <si>
    <t>Bratislava Region, Slovakia</t>
  </si>
  <si>
    <t>Powerplay studio</t>
  </si>
  <si>
    <t>['sql', 'mysql', 'power bi']</t>
  </si>
  <si>
    <t>Analyst,Sales Ops</t>
  </si>
  <si>
    <t>MLB_HOD Head of Department (MLB A Group)-Houston,TX</t>
  </si>
  <si>
    <t>Foxconn Assembly LLC</t>
  </si>
  <si>
    <t>Senior ML Research Engineer</t>
  </si>
  <si>
    <t>Cubiq Recruitment</t>
  </si>
  <si>
    <t>Tristar Insurance</t>
  </si>
  <si>
    <t>['sql', 'python', 'r', 'sas', 'sas', 'power bi', 'tableau']</t>
  </si>
  <si>
    <t>AI Software Engineer, IgniteTech (Remote) - $200,000/year USD</t>
  </si>
  <si>
    <t>LinkedIn Singapore</t>
  </si>
  <si>
    <t>Lead AI Engineer, IgniteTech (Remote) - $100,000/year USD</t>
  </si>
  <si>
    <t>Health Informatics Analyst</t>
  </si>
  <si>
    <t>['sql', 'sas', 'sas', 'oracle', 'excel', 'spss']</t>
  </si>
  <si>
    <t>East Montpelier, VT</t>
  </si>
  <si>
    <t>['t-sql', 'sql', 'sql server', 'snowflake', 'azure', 'ssis', 'excel']</t>
  </si>
  <si>
    <t>Research Data Specialist (68266BR)</t>
  </si>
  <si>
    <t>['python', 'r', 'bash', 'unify']</t>
  </si>
  <si>
    <t>Data Scientist , AB RAM</t>
  </si>
  <si>
    <t>['r', 'python', 'sql', 'sas', 'sas', 'matlab', 'perl', 'aws']</t>
  </si>
  <si>
    <t>Master Data Engineer</t>
  </si>
  <si>
    <t>['java', 'python', 't-sql', 'azure', 'spring', 'sap']</t>
  </si>
  <si>
    <t>Intern - Data &amp; Analytics</t>
  </si>
  <si>
    <t>['sql', 'nosql', 'mongodb', 'mongodb', 'python', 'r', 'aws', 'redshift', 'oracle', 'tableau', 'power bi', 'looker', 'jira']</t>
  </si>
  <si>
    <t>Lead Data Scientist LLM</t>
  </si>
  <si>
    <t>Clarvos LLC</t>
  </si>
  <si>
    <t>Jaris</t>
  </si>
  <si>
    <t>Especialista Data Engineering</t>
  </si>
  <si>
    <t>Volaris</t>
  </si>
  <si>
    <t>['javascript', 'python']</t>
  </si>
  <si>
    <t>Data Analyst, TOM Data Infra Team</t>
  </si>
  <si>
    <t>Geographic Information Systems (GIS) Analyst</t>
  </si>
  <si>
    <t>['assembly', 'sql', 'javascript']</t>
  </si>
  <si>
    <t>Analytics Analyst</t>
  </si>
  <si>
    <t>Data Lineage Analyst</t>
  </si>
  <si>
    <t>Sr. Cloud Data Engineer/Snowflake</t>
  </si>
  <si>
    <t>Regions</t>
  </si>
  <si>
    <t>['scala', 'sql', 'no-sql', 'snowflake', 'spark', 'hadoop', 'kafka']</t>
  </si>
  <si>
    <t>Gen AI Senior Engineer</t>
  </si>
  <si>
    <t>['python', 'r', 'scala', 'aws', 'azure', 'snowflake', 'tensorflow', 'pytorch', 'keras']</t>
  </si>
  <si>
    <t>Data &amp; Analytics</t>
  </si>
  <si>
    <t>['java', 'python', 'scala', 'sql', 'elasticsearch', 'ibm cloud', 'aws', 'azure', 'gcp', 'spark', 'hadoop', 'linux', 'splunk']</t>
  </si>
  <si>
    <t>Anniston, AL</t>
  </si>
  <si>
    <t>['sql', 't-sql', 'sql server', 'azure', 'ssrs', 'ssis', 'flow']</t>
  </si>
  <si>
    <t>Powerwell</t>
  </si>
  <si>
    <t>['microsoft teams']</t>
  </si>
  <si>
    <t>Senior Infrastructure Analyst(Azure &amp; Windows VDI)</t>
  </si>
  <si>
    <t>Nuveen, a TIAA company</t>
  </si>
  <si>
    <t>Watertown, TN</t>
  </si>
  <si>
    <t>['sql', 'python', 'c#', 'azure', 'hadoop', 'spark']</t>
  </si>
  <si>
    <t>Customer Operations &amp; Data Analyst</t>
  </si>
  <si>
    <t>Optima Courier</t>
  </si>
  <si>
    <t>['sql', 'python', 'excel', 'power bi', 'tableau', 'looker']</t>
  </si>
  <si>
    <t>AI/Data Engineer – LLMs, RAG Systems &amp; CRM Integration</t>
  </si>
  <si>
    <t>RaYnmaker</t>
  </si>
  <si>
    <t>['sql', 'python', 'aws', 'gcp', 'fastapi', 'flask', 'docker']</t>
  </si>
  <si>
    <t>Westbrook, ME</t>
  </si>
  <si>
    <t>['python', 'databricks', 'aws', 'pytorch', 'tensorflow']</t>
  </si>
  <si>
    <t>['scala', 'java', 'python', 'azure', 'databricks', 'spark', 'terraform', 'gitlab', 'docker', 'kubernetes']</t>
  </si>
  <si>
    <t>Analyst,  Analytics</t>
  </si>
  <si>
    <t>Zenith</t>
  </si>
  <si>
    <t>['python', 'r', 'sql', 'word', 'excel', 'powerpoint', 'tableau', 'power bi', 'ms access']</t>
  </si>
  <si>
    <t>Data Analyst / Engineer with (Payments &amp; Sanctions/Compliance)</t>
  </si>
  <si>
    <t>Accounting Reporting Analyst</t>
  </si>
  <si>
    <t>Accountants One</t>
  </si>
  <si>
    <t>Data Scientist, Data and Metrics Quality Team</t>
  </si>
  <si>
    <t>['python', 'r', 'sql', 'postgresql', 'bigquery']</t>
  </si>
  <si>
    <t>Data Engineer III/ Talend ETL Developer (Remote), Day Shift, Information Technology</t>
  </si>
  <si>
    <t>002 Support Center - Shared Services</t>
  </si>
  <si>
    <t>['java', 'sql', 'snowflake', 'aws', 'azure', 'oracle', 'power bi', 'tableau']</t>
  </si>
  <si>
    <t>Denver Broncos Football Club</t>
  </si>
  <si>
    <t>['python', 'r', 'c#', 'sql', 'nosql', 'sql server', 'postgresql', 'aws', 'azure', 'airflow', 'flow', 'docker', 'kubernetes']</t>
  </si>
  <si>
    <t>MattoBoard</t>
  </si>
  <si>
    <t>QA Analyst - Data &amp; Automation</t>
  </si>
  <si>
    <t>Easley, SC</t>
  </si>
  <si>
    <t>Harris Computer</t>
  </si>
  <si>
    <t>['sql', 't-sql', 'powershell', 'sql server', 'windows', 'jira']</t>
  </si>
  <si>
    <t>Klein, TX</t>
  </si>
  <si>
    <t>Clinical Data Engineer - Full-time</t>
  </si>
  <si>
    <t>['sql', 'r', 'python', 'aws', 'redshift', 'snowflake', 'gcp', 'tableau', 'flow']</t>
  </si>
  <si>
    <t>Data Engineer, Physical Security</t>
  </si>
  <si>
    <t>['python', 'java', 'sql', 'javascript', 'html', 'css', 'sql server', 'react', 'angular']</t>
  </si>
  <si>
    <t>Gen Re</t>
  </si>
  <si>
    <t>['power bi', 'excel', 'outlook']</t>
  </si>
  <si>
    <t>Senior LLM Engineer</t>
  </si>
  <si>
    <t>['python', 'pytorch', 'hugging face']</t>
  </si>
  <si>
    <t>Utility Systems Data Engineer</t>
  </si>
  <si>
    <t>TAA Solutions LLC</t>
  </si>
  <si>
    <t>['matlab', 'c', 'python', 'sql', 'oracle', 'azure', 'power bi']</t>
  </si>
  <si>
    <t>Tecovas</t>
  </si>
  <si>
    <t>['sql', 'gcp', 'bigquery', 'airflow', 'tableau', 'terraform']</t>
  </si>
  <si>
    <t>Data Analyst (SQL, PowerBI, Excel)</t>
  </si>
  <si>
    <t>Data Engineer, Finance Allocation Engine</t>
  </si>
  <si>
    <t>['sql', 'scala', 'python', 'redshift', 'hadoop', 'spark', 'ssis']</t>
  </si>
  <si>
    <t>Lead Data Analyst &amp; Technical Product Manager for Risk &amp; Finance , VP</t>
  </si>
  <si>
    <t>A. O. Smith Corporation</t>
  </si>
  <si>
    <t>['sql', 'python', 'powershell', 'sql server', 'snowflake', 'aws', 'tableau', 'sap', 'excel', 'ssrs', 'flow', 'github']</t>
  </si>
  <si>
    <t>Analyst, Healthcare Analytics-SQL</t>
  </si>
  <si>
    <t>['sql', 'crystal', 'sql server', 'ssrs', 'excel', 'visio']</t>
  </si>
  <si>
    <t>Business Systems Analyst – Corporate Technology Data Engineering &amp; Analytics</t>
  </si>
  <si>
    <t>Massachusetts Mutual Life Insurance Company</t>
  </si>
  <si>
    <t>['sql', 'snowflake', 'databricks', 'power bi', 'tableau', 'microstrategy']</t>
  </si>
  <si>
    <t>Principal Backend Software Engineer (Data Team) - ROON</t>
  </si>
  <si>
    <t>Harman</t>
  </si>
  <si>
    <t>['c#', 'python', 'unix', 'docker', 'kubernetes']</t>
  </si>
  <si>
    <t>Ferrara Candy Company, Inc.</t>
  </si>
  <si>
    <t>['sql', 'python', 'r', 'vba', 'tableau', 'power bi', 'sap']</t>
  </si>
  <si>
    <t>Lebanon, TN</t>
  </si>
  <si>
    <t>Principal Data Analyst- External Affairs</t>
  </si>
  <si>
    <t>Data Analyst Technical Staff</t>
  </si>
  <si>
    <t>['sql', 'azure', 'databricks', 'tableau', 'cognos', 'word', 'spreadsheet']</t>
  </si>
  <si>
    <t>Bingham Farms, MI</t>
  </si>
  <si>
    <t>Infinity</t>
  </si>
  <si>
    <t>Staff Production Data Engineer</t>
  </si>
  <si>
    <t>['sql', 'powershell', 'python', 'bash', 'sql server', 'postgresql', 'mysql', 'aws', 'azure', 'redshift', 'aurora', 'snowflake', 'airflow', 'kafka', 'ssis', 'qlik', 'looker', 'git', 'terraform', 'docker', 'kubernetes']</t>
  </si>
  <si>
    <t>Senior Engineer - Data Analytics</t>
  </si>
  <si>
    <t>['python', 'sql', 'nosql', 'azure', 'snowflake', 'aws', 'gcp', 'databricks', 'spark', 'kafka', 'airflow', 'graphql', 'power bi', 'excel', 'docker', 'kubernetes', 'git']</t>
  </si>
  <si>
    <t>Ferrara</t>
  </si>
  <si>
    <t>zolon tech</t>
  </si>
  <si>
    <t>['oracle', 'excel', 'power bi', 'tableau', 'sap', 'airtable']</t>
  </si>
  <si>
    <t>Data Analyst (only w2)</t>
  </si>
  <si>
    <t>ResolveTech Solutions Inc.</t>
  </si>
  <si>
    <t>Data Scientist (Privacy Engineer) N374</t>
  </si>
  <si>
    <t>['c', 'sql', 'azure', 'unity', 'terraform', 'github', 'jira', 'confluence']</t>
  </si>
  <si>
    <t>Distinguished Data and Analytics Engineer</t>
  </si>
  <si>
    <t>['aws', 'azure', 'gcp', 'excel', 'tableau', 'power bi']</t>
  </si>
  <si>
    <t>Data Engineer, San Francisco, CA</t>
  </si>
  <si>
    <t>HomeLight</t>
  </si>
  <si>
    <t>['python', 'sql', 'elasticsearch', 'aws', 'airflow', 'django']</t>
  </si>
  <si>
    <t>['python', 'sql', 'postgresql', 'snowflake', 'aws', 'redshift', 'bigquery', 'airflow', 'tableau', 'power bi', 'gitlab', 'terraform']</t>
  </si>
  <si>
    <t>Data Analyst Supporting the USMS</t>
  </si>
  <si>
    <t>Senior Data Analyst, Brazil, Remote</t>
  </si>
  <si>
    <t>AI Engineer (Data Engineer)</t>
  </si>
  <si>
    <t>['sql', 'nosql', 'python', 'mysql', 'aws', 'azure', 'graphql', 'docker', 'kubernetes', 'jenkins', 'terraform', 'flow', 'git']</t>
  </si>
  <si>
    <t>Software Engineer - Data Cloud</t>
  </si>
  <si>
    <t>['swift', 'typescript', 'python', 'sql', 'aws', 'snowflake', 'kubernetes']</t>
  </si>
  <si>
    <t>InTTrust</t>
  </si>
  <si>
    <t>['sql', 'c#', 'sql server', 'ssis', 'ssrs', 'flow']</t>
  </si>
  <si>
    <t>Senior Data Engineer, Infrastructure Services</t>
  </si>
  <si>
    <t>Big Data Engineer | Weehawken, NJ, USA</t>
  </si>
  <si>
    <t>Synechron Inc.</t>
  </si>
  <si>
    <t>Analyst, Client Analytics</t>
  </si>
  <si>
    <t>['sas', 'sas', 'sql', 'python', 'power bi', 'tableau', 'flow']</t>
  </si>
  <si>
    <t>Financial Risk Data Analyst - Now Hiring</t>
  </si>
  <si>
    <t>JYG Innovations</t>
  </si>
  <si>
    <t>Associate Professor of Finance and Business Analytics</t>
  </si>
  <si>
    <t>Marketing Analyst - Full-time</t>
  </si>
  <si>
    <t>Enterprise Bank and Trust</t>
  </si>
  <si>
    <t>Senior Engineer - Data Warehouse Site Reliability Engineering (SRE) (ship required)</t>
  </si>
  <si>
    <t>['python', 'java', 'javascript', 'sql', 'oracle', 'jenkins', 'docker']</t>
  </si>
  <si>
    <t>Database/Optimizer Engineering Intern</t>
  </si>
  <si>
    <t>['c++', 'sql', 'aws', 'azure', 'hadoop']</t>
  </si>
  <si>
    <t>Associate Analytics</t>
  </si>
  <si>
    <t>Payer Sciences</t>
  </si>
  <si>
    <t>['sql', 'python', 'scala', 'azure', 'databricks', 'oracle', 'aws', 'gcp', 'spark', 'git', 'jira']</t>
  </si>
  <si>
    <t>Analytics Engineer (Hybrid in Syracuse, NY)</t>
  </si>
  <si>
    <t>Empower Federal Credit Union</t>
  </si>
  <si>
    <t>['sql', 'python', 'snowflake', 'spark', 'airflow', 'tableau', 'ssrs', 'ssis']</t>
  </si>
  <si>
    <t>Data Engineer AWS/Snowflake to GCP Migration</t>
  </si>
  <si>
    <t>Compunnel</t>
  </si>
  <si>
    <t>['sql', 'gcp', 'bigquery', 'snowflake', 'terraform']</t>
  </si>
  <si>
    <t>Senior AI Engineer - Legal AI Startup</t>
  </si>
  <si>
    <t>Business Intelligence Data Analyst II - McLaren Careers</t>
  </si>
  <si>
    <t>Grand Blanc, MI</t>
  </si>
  <si>
    <t>McLaren Health Care</t>
  </si>
  <si>
    <t>Data Engineering Director | Fulltime | KOP(Hybrid) - Full-time</t>
  </si>
  <si>
    <t>['aws', 'azure', 'snowflake', 'hadoop', 'spark', 'kafka']</t>
  </si>
  <si>
    <t>Data Architect / Data Analyst</t>
  </si>
  <si>
    <t>['hadoop', 'tableau', 'flow', 'terminal']</t>
  </si>
  <si>
    <t>Quantitative Management Associates</t>
  </si>
  <si>
    <t>['python', 'r', 'sql', 'java', 'scala', 'shell', 'nosql', 'azure', 'spark', 'power bi', 'excel', 'terraform']</t>
  </si>
  <si>
    <t>Principal Group Software Engineer</t>
  </si>
  <si>
    <t>['sql', 'c', 'c++', 'c#', 'java', 'javascript', 'python', 'postgresql', 'azure', 'linux', 'power bi']</t>
  </si>
  <si>
    <t>Risk Data Scientist - Full-time</t>
  </si>
  <si>
    <t>Senior Data Analyst - SQL, Oracle, Python, Databricks, API - Full-time</t>
  </si>
  <si>
    <t>['sas', 'sas', 'sql', 'r', 'python', 'oracle', 'databricks', 'spss']</t>
  </si>
  <si>
    <t>DuPont</t>
  </si>
  <si>
    <t>['python', 'sql', 'javascript', 'azure', 'asp.net']</t>
  </si>
  <si>
    <t>Environmental Data Analytics Discipline Leader</t>
  </si>
  <si>
    <t>GCP Data Engineer - Manager - Full-time</t>
  </si>
  <si>
    <t>Senior Data Analyst, Digital Marketing</t>
  </si>
  <si>
    <t>['mongodb', 'mongodb', 'sql', 'python', 'r', 'aws', 'azure', 'tableau']</t>
  </si>
  <si>
    <t>Data Engineer III (Hybrid - US)</t>
  </si>
  <si>
    <t>Boston, MA (+4 others)</t>
  </si>
  <si>
    <t>['sql', 'python', 'mysql', 'sql server', 'aws', 'redshift', 'oracle']</t>
  </si>
  <si>
    <t>Cameo</t>
  </si>
  <si>
    <t>['sql', 'snowflake', 'bigquery', 'redshift', 'looker', 'tableau', 'git']</t>
  </si>
  <si>
    <t>['sql', 'snowflake', 'databricks', 'aws', 'azure', 'spark', 'alteryx']</t>
  </si>
  <si>
    <t>Trade Finance Data Analyst</t>
  </si>
  <si>
    <t>Senior Data Analyst, Pro CRM - Full-time</t>
  </si>
  <si>
    <t>Junior Data Analyst Intern</t>
  </si>
  <si>
    <t>Bubbleology Research International</t>
  </si>
  <si>
    <t>Data Analyst, HR</t>
  </si>
  <si>
    <t>Data Engineer- Sr. Consultant level- Data Serving</t>
  </si>
  <si>
    <t>['java', 'python', 'golang', 'nosql', 'mysql', 'db2', 'redis', 'cassandra', 'kafka', 'spark', 'yarn', 'kubernetes']</t>
  </si>
  <si>
    <t>Data Analyst Senior/Data Scientist (Department of Radiology) - Now Hiring</t>
  </si>
  <si>
    <t>['python', 'matlab', 'shell', 'unix']</t>
  </si>
  <si>
    <t>Dartmouth, MA</t>
  </si>
  <si>
    <t>Slip Robotics</t>
  </si>
  <si>
    <t>['python', 'postgresql', 'dynamodb', 'aws', 'aurora', 'power bi', 'tableau', 'docker', 'unify']</t>
  </si>
  <si>
    <t>Marsh &amp; McLennan Companies, Inc.</t>
  </si>
  <si>
    <t>['sql', 'python', 'r', 'nosql', 'aws', 'azure', 'tableau', 'power bi']</t>
  </si>
  <si>
    <t>Sr. Business Data Analyst (Data Governance Policy) - Full-time / Part-time</t>
  </si>
  <si>
    <t>Supply Chain Data Analyst for 1st Shift - Now Hiring</t>
  </si>
  <si>
    <t>Chestertown, MD</t>
  </si>
  <si>
    <t>The LaMotte Company</t>
  </si>
  <si>
    <t>Flight Software Engineer</t>
  </si>
  <si>
    <t>['python', 'bash', 'rust', 'c++', 'linux', 'github', 'gitlab', 'jenkins', 'git', 'docker']</t>
  </si>
  <si>
    <t>Data Analyst II Healthcare Analytics</t>
  </si>
  <si>
    <t>AI Research Engineer Intern</t>
  </si>
  <si>
    <t>Ankura Consulting Group, LLC</t>
  </si>
  <si>
    <t>['sql', 'python', 'scala', 'dynamodb', 'redis', 'databricks', 'snowflake', 'redshift', 'gdpr', 'jupyter', 'airflow', 'kubernetes']</t>
  </si>
  <si>
    <t>Data Analytics and Reporting Manager - 1LOD</t>
  </si>
  <si>
    <t>['sas', 'sas', 'sql', 'crystal', 'python', 'r', 'vba', 'sql server', 'sharepoint', 'sap', 'tableau', 'ssrs', 'ms access']</t>
  </si>
  <si>
    <t>['python', 'powershell', 'ssis', 'tableau']</t>
  </si>
  <si>
    <t>Sr. Manager, Data Engineering Geospatial Services - Full-time</t>
  </si>
  <si>
    <t>Sr. Data Eng.</t>
  </si>
  <si>
    <t>JOEL FERNANDEZ</t>
  </si>
  <si>
    <t>['azure', 'databricks', 'pyspark', 'power bi', 'git', 'jira']</t>
  </si>
  <si>
    <t>Senior Data Scientist, Data Science</t>
  </si>
  <si>
    <t>['python', 'gcp', 'scikit-learn', 'tensorflow', 'pytorch']</t>
  </si>
  <si>
    <t>Data Engineer III - Full-time</t>
  </si>
  <si>
    <t>['sql', 'shell', 'bash', 'python', 'db2', 'sql server', 'oracle', 'hadoop', 'spark', 'pyspark', 'kafka', 'phoenix', 'bitbucket', 'jira']</t>
  </si>
  <si>
    <t>Sr Data Protection Engineer - Full-time</t>
  </si>
  <si>
    <t>['swift', 'aws', 'gcp', 'azure', 'oracle', 'powerpoint', 'excel', 'visio']</t>
  </si>
  <si>
    <t>Business Data Analyst (Swap Dealer Regulation) - Now Hiring</t>
  </si>
  <si>
    <t>Pierce Technology Corp</t>
  </si>
  <si>
    <t>Data Analyst - Bethesda TS/SCI Poly</t>
  </si>
  <si>
    <t>North Bethesda, MD</t>
  </si>
  <si>
    <t>APEX Continuous Improvement Data Analyst - Now Hiring</t>
  </si>
  <si>
    <t>Stratford, CT</t>
  </si>
  <si>
    <t>Junior Business Data Analyst (Remote) - Full-time / Part-time</t>
  </si>
  <si>
    <t>['c', 'snowflake', 'flow', 'atlassian', 'confluence', 'jira']</t>
  </si>
  <si>
    <t>['go', 'redis', 'spark']</t>
  </si>
  <si>
    <t>Senior ETL Data Engineer - Ab Initio, VP (C13)</t>
  </si>
  <si>
    <t>['oracle', 'kafka', 'airflow', 'flow']</t>
  </si>
  <si>
    <t>Software Development Engineer II (Ruby on Rails), ART19</t>
  </si>
  <si>
    <t>['ruby', 'ruby', 'aws', 'ruby on rails', 'git', 'gitlab', 'terraform']</t>
  </si>
  <si>
    <t>Information Security Engineer I</t>
  </si>
  <si>
    <t>['splunk', 'wire']</t>
  </si>
  <si>
    <t>Data Engineer | Automate, Optimize &amp; Scale Data Workflows</t>
  </si>
  <si>
    <t>['python', 'sql', 'aws', 'gcp', 'azure', 'snowflake', 'bigquery', 'airflow', 'kafka', 'excel', 'terraform', 'pulumi', 'docker', 'kubernetes']</t>
  </si>
  <si>
    <t>Lead Data Engineer - ETL &amp; SQL - Full-time</t>
  </si>
  <si>
    <t>Principal Software Engineer, Data Platform</t>
  </si>
  <si>
    <t>['snowflake', 'aws', 'gcp', 'azure', 'kafka']</t>
  </si>
  <si>
    <t>Austin, TX (+1 other)</t>
  </si>
  <si>
    <t>['sas', 'sas', 'python', 'word', 'excel', 'spss']</t>
  </si>
  <si>
    <t>Lead Data Engineer/ Senior Data Engineer</t>
  </si>
  <si>
    <t>Trident Consulting</t>
  </si>
  <si>
    <t>['python', 'mongo', 'azure', 'databricks', 'pyspark', 'docker', 'git']</t>
  </si>
  <si>
    <t>['python', 'r', 'scala', 'sql', 'nosql', 'aws', 'gcp', 'databricks', 'snowflake', 'azure', 'spark', 'plotly', 'datarobot', 'alteryx', 'tableau', 'power bi']</t>
  </si>
  <si>
    <t>GCP Data Engineer (Vertex AI)</t>
  </si>
  <si>
    <t>['sql', 'nosql', 'python', 'gcp', 'databricks', 'bigquery', 'pyspark', 'spark', 'kafka', 'git', 'github']</t>
  </si>
  <si>
    <t>Data Anlyst Intern (Hybrid)</t>
  </si>
  <si>
    <t>IHireTechnology</t>
  </si>
  <si>
    <t>JCSA Holdings, Inc.</t>
  </si>
  <si>
    <t>Associate Cloud Data Engineer ( SQL , Python , ETL, Cloud )</t>
  </si>
  <si>
    <t>['python', 'sql', 'bash', 'shell', 'azure', 'aws', 'bigquery', 'hadoop', 'airflow', 'unix', 'tableau', 'alteryx']</t>
  </si>
  <si>
    <t>Ops Analyst</t>
  </si>
  <si>
    <t>PadSplit</t>
  </si>
  <si>
    <t>Data Analyst, Production Finance Operations &amp; Innovation - Now Hiring</t>
  </si>
  <si>
    <t>['sql', 'spreadsheet', 'flow']</t>
  </si>
  <si>
    <t>Entry Level Data/Business Analyst</t>
  </si>
  <si>
    <t>Business &amp; Systems Analyst Intern - Now Hiring</t>
  </si>
  <si>
    <t>Purple</t>
  </si>
  <si>
    <t>Data Engineer - Research Platform - Quant Hedge Fund - $325k</t>
  </si>
  <si>
    <t>Associate Insight Analyst Director</t>
  </si>
  <si>
    <t>Benbrook, TX</t>
  </si>
  <si>
    <t>Data Scientist – TS/SCI</t>
  </si>
  <si>
    <t>Certus Recruitment Group</t>
  </si>
  <si>
    <t>['c', 'python', 'databricks', 'spark', 'kafka', 'airflow', 'flask', 'django', 'docker', 'kubernetes']</t>
  </si>
  <si>
    <t>IN Senior Associate Full Stack Developer-- Data and Analytics Advisory Pan India</t>
  </si>
  <si>
    <t>['java', 'dynamodb', 'aws', 'azure', 'databricks', 'spring', 'kafka', 'airflow', 'hadoop', 'jenkins', 'gitlab', 'docker', 'kubernetes', 'git', 'terraform']</t>
  </si>
  <si>
    <t>Senior Software Engineer, Core Services</t>
  </si>
  <si>
    <t>EdTech Jobs</t>
  </si>
  <si>
    <t>Kiddom</t>
  </si>
  <si>
    <t>['go', 'typescript', 'javascript', 'python', 'aws', 'linux', 'docker']</t>
  </si>
  <si>
    <t>['sql', 'snowflake', 'bigquery', 'redshift', 'excel', 'looker', 'tableau']</t>
  </si>
  <si>
    <t>Senior ML Scientist, Amazon Games AI Research</t>
  </si>
  <si>
    <t>Amazon Games</t>
  </si>
  <si>
    <t>Callaway Golf</t>
  </si>
  <si>
    <t>['python', 'sql', 'javascript', 'snowflake', 'azure', 'aws', 'spark', 'tensorflow', 'pytorch', 'scikit-learn', 'react', 'node.js', 'git', 'kubernetes', 'terraform']</t>
  </si>
  <si>
    <t>AI Software Engineer, Trilogy (Remote) - $100,000/year USD</t>
  </si>
  <si>
    <t>['sql', 'typescript', 'python', 'go', 'javascript']</t>
  </si>
  <si>
    <t>Achilles Information Limited</t>
  </si>
  <si>
    <t>Associate-Data Engineer - Hybrid</t>
  </si>
  <si>
    <t>['sql', 'python', 'sql server', 'gcp', 'ssis', 'ssrs', 'github']</t>
  </si>
  <si>
    <t>['python', 'bash', 'powershell', 'aws', 'azure', 'oracle', 'vmware', 'gdpr', 'linux', 'windows', 'ansible', 'terraform', 'puppet', 'docker', 'kubernetes', 'jenkins', 'gitlab']</t>
  </si>
  <si>
    <t>AHNRHS</t>
  </si>
  <si>
    <t>['sas', 'sas', 'sql', 'python', 'oracle', 'tableau', 'qlik']</t>
  </si>
  <si>
    <t>['t-sql', 'python', 'sql']</t>
  </si>
  <si>
    <t>['sql', 'python', 'postgresql', 'sql server', 'aws', 'aurora', 'redshift', 'oracle', 'kafka', 'airflow', 'excel', 'power bi', 'ssrs']</t>
  </si>
  <si>
    <t>Data Analyst/Cost Controller</t>
  </si>
  <si>
    <t>Data Analyst-III</t>
  </si>
  <si>
    <t>Warranty Compliance Data Analyst L3</t>
  </si>
  <si>
    <t>MSX International</t>
  </si>
  <si>
    <t>['sql', 'excel', 'tableau', 'ssis', 'alteryx']</t>
  </si>
  <si>
    <t>Analyst Data</t>
  </si>
  <si>
    <t>Fond du Lac, WI</t>
  </si>
  <si>
    <t>Mercury Marine</t>
  </si>
  <si>
    <t>Ryan Consulting Group, LLC</t>
  </si>
  <si>
    <t>['python', 'sql', 'c#', 'no-sql', 'typescript', 'snowflake', 'redshift', 'aws', 'spark', 'pyspark', 'kafka']</t>
  </si>
  <si>
    <t>DBA Manager with Oracle &amp; Cassandra strong skills, San Jose, CA</t>
  </si>
  <si>
    <t>Data Vector Solutions www.datavectorsolutions.com</t>
  </si>
  <si>
    <t>['python', 'shell', 'mongodb', 'mongodb', 'cassandra', 'postgresql', 'oracle', 'aws', 'azure', 'ansible', 'terraform', 'jenkins']</t>
  </si>
  <si>
    <t>Jr. Insights &amp; Analytics Consultant</t>
  </si>
  <si>
    <t>First &amp; First Consulting</t>
  </si>
  <si>
    <t>Senior Infrastructure Operations Data Engineer</t>
  </si>
  <si>
    <t>['python', 'shell', 'bash', 'dynamodb', 'databricks', 'snowflake', 'aws', 'airflow', 'spark', 'unix', 'windows', 'power bi', 'jenkins', 'github', 'gitlab', 'terraform', 'docker', 'kubernetes']</t>
  </si>
  <si>
    <t>Data Scientist 3 - 23503</t>
  </si>
  <si>
    <t>Mission Technologies, a division of HII</t>
  </si>
  <si>
    <t>['python', 'matlab', 'linux']</t>
  </si>
  <si>
    <t>Google Cloud Platform Data Engineer - Onsite/Remote</t>
  </si>
  <si>
    <t>RightTalents</t>
  </si>
  <si>
    <t>['sql', 'python', 'bigquery', 'github', 'terraform']</t>
  </si>
  <si>
    <t>Machine Learning Engineer, Insights, Data Engineering, Econometrics, Analytics &amp; Science (IDEAS)</t>
  </si>
  <si>
    <t>Data Warehousing Specialist, SME - IMC0789</t>
  </si>
  <si>
    <t>Innovative Management Concepts, Inc.</t>
  </si>
  <si>
    <t>['sql', 'sql server', 'oracle', 'aws', 'power bi', 'tableau', 'word', 'sharepoint', 'excel', 'powerpoint', 'visio', 'ssis']</t>
  </si>
  <si>
    <t>Data Architect / Data Engineer</t>
  </si>
  <si>
    <t>AI and Data Science Intern</t>
  </si>
  <si>
    <t>Finfare</t>
  </si>
  <si>
    <t>Data Engineer, American Airlines New</t>
  </si>
  <si>
    <t>['sql', 'python', 'sql server', 'azure', 'databricks', 'pyspark', 'spark', 'unix', 'power bi', 'cognos', 'github', 'terraform']</t>
  </si>
  <si>
    <t>Senior Data Engineer – Time Series Systems</t>
  </si>
  <si>
    <t>Umanist</t>
  </si>
  <si>
    <t>['python', 'aws', 'gcp', 'azure', 'kafka', 'spark', 'pandas', 'numpy', 'scikit-learn', 'pytorch']</t>
  </si>
  <si>
    <t>Data Engineer- Spring Boot</t>
  </si>
  <si>
    <t>Consumer Reports</t>
  </si>
  <si>
    <t>['java', 'python', 'sql', 'spring', 'angular']</t>
  </si>
  <si>
    <t>Senior Insights Data Analyst</t>
  </si>
  <si>
    <t>monday.com</t>
  </si>
  <si>
    <t>['sql', 'postgresql', 'mysql', 'snowflake', 'looker', 'tableau', 'monday.com']</t>
  </si>
  <si>
    <t>['sql', 'python', 'r', 'sas', 'sas', 'spark', 'spss']</t>
  </si>
  <si>
    <t>Senior Data Scientist, Real World Evidence</t>
  </si>
  <si>
    <t>['r', 'sql', 'aws', 'bigquery', 'gcp', 'git', 'github']</t>
  </si>
  <si>
    <t>Dallas, PA</t>
  </si>
  <si>
    <t>['hadoop', 'jira', 'confluence']</t>
  </si>
  <si>
    <t>Software Engineer - Data Science team</t>
  </si>
  <si>
    <t>HawkEye360</t>
  </si>
  <si>
    <t>['python', 'c++', 'aws', 'airflow', 'numpy', 'pandas', 'scikit-learn', 'kafka', 'spark', 'kubernetes', 'docker', 'terraform']</t>
  </si>
  <si>
    <t>Integration Data Engineer</t>
  </si>
  <si>
    <t>Mizuho</t>
  </si>
  <si>
    <t>['sql', 'python', 'sql server', 'databricks', 'azure', 'snowflake', 'pyspark', 'pandas']</t>
  </si>
  <si>
    <t>Sr. Analyst, Data &amp; Analytics</t>
  </si>
  <si>
    <t>Authentic Brands Group</t>
  </si>
  <si>
    <t>['sql', 'bigquery', 'aws', 'excel', 'sheets', 'looker']</t>
  </si>
  <si>
    <t>['python', 'r', 'sql', 'nosql', 'sas', 'sas']</t>
  </si>
  <si>
    <t>34191A Engineer - Data analysis</t>
  </si>
  <si>
    <t>Data Analyst (Contract) - Hybrid</t>
  </si>
  <si>
    <t>['python', 'sql', 'aws', 'databricks', 'azure', 'pyspark', 'pandas', 'tableau', 'power bi', 'looker', 'excel', 'git']</t>
  </si>
  <si>
    <t>Data Migration - Data Engineer</t>
  </si>
  <si>
    <t>Diamondpick</t>
  </si>
  <si>
    <t>['sql', 'python', 'shell', 'db2', 'sql server', 'pandas']</t>
  </si>
  <si>
    <t>Staff Engineer - Data Engineering &amp; Analytics</t>
  </si>
  <si>
    <t>['python', 'sql', 'nosql', 'no-sql', 'sql server', 'azure', 'aws', 'gcp', 'databricks', 'spark', 'kafka', 'airflow', 'power bi', 'ssis', 'excel', 'docker', 'kubernetes', 'git']</t>
  </si>
  <si>
    <t>AI/ML Engineer SME</t>
  </si>
  <si>
    <t>Lackland Air Force Base</t>
  </si>
  <si>
    <t>GovCIO LLC</t>
  </si>
  <si>
    <t>['azure', 'splunk']</t>
  </si>
  <si>
    <t>Account Manager - Media Activation (P3452)</t>
  </si>
  <si>
    <t>Beusa Energy Group</t>
  </si>
  <si>
    <t>['python', 'visual basic', 'vba', 'sql', 'oracle', 'pandas', 'numpy', 'scikit-learn', 'word', 'power bi', 'tableau', 'excel']</t>
  </si>
  <si>
    <t>Healthcare Data Analyst (Claims, Pharmacy, SQL Data Visualization - Now Hiring</t>
  </si>
  <si>
    <t>Staff Data Engineer, Clearing Platform</t>
  </si>
  <si>
    <t>['python', 'java', 'nosql', 'redis', 'elasticsearch', 'snowflake', 'aws', 'airflow', 'hadoop', 'spark', 'jenkins', 'gitlab']</t>
  </si>
  <si>
    <t>['python', 'sql', 'cassandra', 'aws']</t>
  </si>
  <si>
    <t>CBS - BMC - Brand and Marketing - Social Media - SM Data Specialist - Supervising Associate</t>
  </si>
  <si>
    <t>IMC Trading</t>
  </si>
  <si>
    <t>IMC</t>
  </si>
  <si>
    <t>['bash', 'python', 'colocation', 'linux']</t>
  </si>
  <si>
    <t>Sr. Analyst, Digital Analytics</t>
  </si>
  <si>
    <t>Total Wine &amp; More</t>
  </si>
  <si>
    <t>Data Analyst - Python &amp; SQL</t>
  </si>
  <si>
    <t>['python', 'sql', 'aws', 'databricks', 'azure', 'pyspark', 'tableau', 'power bi', 'looker', 'git']</t>
  </si>
  <si>
    <t>Data Scientist, Forecasting and Labs - CIV Team</t>
  </si>
  <si>
    <t>6 months Internship in Strategy &amp; Data Science</t>
  </si>
  <si>
    <t>Ekimetrics</t>
  </si>
  <si>
    <t>Monitoring Controls Analyst with Data Analysis and SQL Expertise</t>
  </si>
  <si>
    <t>Sr. Associate: SAP Master Data Analyst</t>
  </si>
  <si>
    <t>Lebanon, IN</t>
  </si>
  <si>
    <t>Lilly</t>
  </si>
  <si>
    <t>Staff Business Data Scientist, Consumer Research and Insights</t>
  </si>
  <si>
    <t>['python', 'r', 'sql', 'zoom']</t>
  </si>
  <si>
    <t>Clinical Data Specialist</t>
  </si>
  <si>
    <t>['python', 'aws', 'gcp', 'databricks', 'spark']</t>
  </si>
  <si>
    <t>Righttalents LLC</t>
  </si>
  <si>
    <t>['sql', 'python', 'gcp', 'bigquery', 'github', 'terraform']</t>
  </si>
  <si>
    <t>['sql', 'python', 'java', 'azure', 'aws', 'gcp', 'snowflake', 'bigquery', 'redshift', 'hadoop', 'spark']</t>
  </si>
  <si>
    <t>['r', 'matlab', 'c#', 'c++', 'scala', 'java', 'python', 'ruby', 'ruby', 'spark', 'hadoop']</t>
  </si>
  <si>
    <t>['python', 'aws', 'pandas', 'numpy', 'matplotlib', 'seaborn', 'tensorflow', 'pytorch', 'scikit-learn', 'fastapi', 'tableau', 'flow']</t>
  </si>
  <si>
    <t>"Copilot Data Engineer" AND "Fannie Mae"</t>
  </si>
  <si>
    <t>Data Engineer / Palantir Foundry Specialist</t>
  </si>
  <si>
    <t>['sql', 'python', 'scala', 'kafka', 'pyspark', 'spark']</t>
  </si>
  <si>
    <t>120VC</t>
  </si>
  <si>
    <t>['unity', 'smartsheet']</t>
  </si>
  <si>
    <t>DATA AND REPORTING ANALYST (ENTRY-LEVEL)</t>
  </si>
  <si>
    <t>Franklin Park, IL</t>
  </si>
  <si>
    <t>National Lift Truck</t>
  </si>
  <si>
    <t>Community Foundation for Greater Atlanta</t>
  </si>
  <si>
    <t>Sales Data Scientist</t>
  </si>
  <si>
    <t>IHireChemists</t>
  </si>
  <si>
    <t>['sql', 'python', 'c', 'databricks', 'tableau', 'looker', 'atlassian']</t>
  </si>
  <si>
    <t>Sr Director, Machine Learning Eng</t>
  </si>
  <si>
    <t>Senior Staff IT Data Engineer</t>
  </si>
  <si>
    <t>['sql', 'gcp', 'spark', 'airflow', 'kafka', 'tableau', 'sap']</t>
  </si>
  <si>
    <t>Data Engineer Risk Analytics &amp; Big Data Integration (Hadoop/SQL)</t>
  </si>
  <si>
    <t>['sql', 'hadoop', 'jenkins', 'github', 'confluence']</t>
  </si>
  <si>
    <t>Senior Data Engineer - GCP Cloud Technology</t>
  </si>
  <si>
    <t>DataAxxis</t>
  </si>
  <si>
    <t>['python', 'sql', 'gcp', 'bigquery', 'airflow', 'docker', 'git']</t>
  </si>
  <si>
    <t>U.S. Legal Support</t>
  </si>
  <si>
    <t>Data Analyst, Sr</t>
  </si>
  <si>
    <t>Old National Bank</t>
  </si>
  <si>
    <t>['sql', 'python', 'sas', 'sas', 'r', 'sql server', 'azure', 'databricks', 'power bi', 'dax']</t>
  </si>
  <si>
    <t>Data Engineer - 2 years experience; Hybrid 40% Office/60% Home</t>
  </si>
  <si>
    <t>Bluffdale, UT</t>
  </si>
  <si>
    <t>GTMS</t>
  </si>
  <si>
    <t>['sql', 'python', 'sql server', 'snowflake', 'github']</t>
  </si>
  <si>
    <t>Data Engineer - 2 years experience; Hybrid position</t>
  </si>
  <si>
    <t>Careerboard - IT Jobs</t>
  </si>
  <si>
    <t>Data Analyst, Office of Student Life</t>
  </si>
  <si>
    <t>['sql', 'r', 'python', 'oracle', 'graphql', 'spss', 'tableau', 'power bi', 'flow']</t>
  </si>
  <si>
    <t>Senior Data Engineer(Lakehouse)</t>
  </si>
  <si>
    <t>Maya Recruitment Process Outsourcing Pvt. Ltd.</t>
  </si>
  <si>
    <t>['sql', 'python', 'dynamodb', 'aws', 'redshift', 'aurora', 'oracle', 'pyspark', 'hadoop', 'kafka', 'node', 'looker', 'tableau']</t>
  </si>
  <si>
    <t>Sr. Data Reporting Analyst</t>
  </si>
  <si>
    <t>['vba', 'sql', 'excel', 'powerpoint', 'flow']</t>
  </si>
  <si>
    <t>Senior Business Intelligence and Visualization Analyst</t>
  </si>
  <si>
    <t>Frontline Source Group - Nationwide Staffing Agency and Executive Search Firm</t>
  </si>
  <si>
    <t>['sql', 'python', 'java', 'c++', 'c#', 'sql server', 'power bi']</t>
  </si>
  <si>
    <t>Senior Data Scientist, Data Science - Full-time</t>
  </si>
  <si>
    <t>Sr. MDM Data Engineer - Full-time</t>
  </si>
  <si>
    <t>['sql', 'nosql', 'mongodb', 'mongodb', 'c', 'oracle']</t>
  </si>
  <si>
    <t>Lead Data Analytics Engineer : 197084</t>
  </si>
  <si>
    <t>HKA Enterprises</t>
  </si>
  <si>
    <t>ICS Value Stream Data Analyst</t>
  </si>
  <si>
    <t>ServiceTitan, Inc.</t>
  </si>
  <si>
    <t>Lead Credit Risk BA and Data Analyst - Now Hiring</t>
  </si>
  <si>
    <t>Southington, CT</t>
  </si>
  <si>
    <t>Ninja Analytics</t>
  </si>
  <si>
    <t>['sql', 'python', 'r', 'aws', 'redshift', 'bigquery', 'databricks', 'pandas', 'numpy', 'scikit-learn', 'tableau', 'qlik', 'flow']</t>
  </si>
  <si>
    <t>Content Insight Analyst, US CAM</t>
  </si>
  <si>
    <t>['sql', 'word', 'powerpoint', 'excel', 'sheets', 'tableau']</t>
  </si>
  <si>
    <t>Data Analyst-18749</t>
  </si>
  <si>
    <t>['python', 'sql', 't-sql', 'sql server', 'snowflake', 'azure', 'oracle', 'github', 'svn']</t>
  </si>
  <si>
    <t>Senior Data Engineer - Vice President</t>
  </si>
  <si>
    <t>['sql', 't-sql', 'python', 'java', 'sql server', 'azure', 'databricks', 'oracle', 'gdpr', 'sharepoint', 'git', 'jenkins', 'unity', 'jira']</t>
  </si>
  <si>
    <t>ADC Engineer I, Non-Relational Database Services</t>
  </si>
  <si>
    <t>['dynamodb', 'aws', 'linux']</t>
  </si>
  <si>
    <t>Data Analyst and Visualization Engineer</t>
  </si>
  <si>
    <t>['c#', 'sql', 'java', 'python', 'r', 'splunk', 'tableau']</t>
  </si>
  <si>
    <t>WellView Analyst</t>
  </si>
  <si>
    <t>['azure', 'spring']</t>
  </si>
  <si>
    <t>AI/ML Engineer - Remote</t>
  </si>
  <si>
    <t>Sr. Python Data Engineer</t>
  </si>
  <si>
    <t>Data Engineer Sr - Informatica ETL Expert</t>
  </si>
  <si>
    <t>Enterprise Data Specialist, Power BI</t>
  </si>
  <si>
    <t>['python', 'r', 'scala', 'java', 'sql', 'sas', 'sas', 'go', 'azure', 'power bi', 'tableau']</t>
  </si>
  <si>
    <t>Radiological Society of North America (RSNA)</t>
  </si>
  <si>
    <t>['sql', 'azure', 'power bi', 'dax', 'git']</t>
  </si>
  <si>
    <t>['sql', 'python', 'nosql', 'java', 'c++', 'scala', 'cassandra', 'azure', 'aws', 'databricks', 'redshift', 'hadoop', 'spark', 'kafka', 'airflow']</t>
  </si>
  <si>
    <t>['sql', 'python', 'sql server', 'azure', 'aws', 'oracle', 'databricks', 'spark']</t>
  </si>
  <si>
    <t>Faith Electric, LLC</t>
  </si>
  <si>
    <t>['sql', 'python', 'r', 'sql server', 'ssrs', 'excel']</t>
  </si>
  <si>
    <t>Entry Level Business Analyst &amp; Data Analyst</t>
  </si>
  <si>
    <t>Lead Data Analyst (Hybrid)</t>
  </si>
  <si>
    <t>['sql', 'python', 'azure', 'databricks', 'power bi', 'tableau', 'sap', 'jira']</t>
  </si>
  <si>
    <t>Recognition Program Data Analyst</t>
  </si>
  <si>
    <t>The Huntington National Bank</t>
  </si>
  <si>
    <t>Fremont, OH</t>
  </si>
  <si>
    <t>Field Nation</t>
  </si>
  <si>
    <t>Data and Analytics Team Leader</t>
  </si>
  <si>
    <t>['sql', 'python', 'r', 'pandas', 'numpy', 'sap', 'power bi']</t>
  </si>
  <si>
    <t>DEjobs.org</t>
  </si>
  <si>
    <t>Data Visualization Designer</t>
  </si>
  <si>
    <t>['sql', 'r', 'python', 'dax', 'power bi', 'cognos', 'tableau']</t>
  </si>
  <si>
    <t>Auto Casualty Claims Supervisor</t>
  </si>
  <si>
    <t>New Bedford, IL</t>
  </si>
  <si>
    <t>First Chicago Insurance Company (FCIC)</t>
  </si>
  <si>
    <t>Toyota Internship Summer 2025 Program | Apply Online</t>
  </si>
  <si>
    <t>Qatar (+19 others)</t>
  </si>
  <si>
    <t>Qatar</t>
  </si>
  <si>
    <t>Head of Emerging Technology &amp; Data Science - Full-time</t>
  </si>
  <si>
    <t>Data Engineer II - Kafka - Python - SQL</t>
  </si>
  <si>
    <t>['python', 'sql', 'c#', 'java', 'kafka']</t>
  </si>
  <si>
    <t>Data Engineer II – AWS Cloud/ETL - Full-time</t>
  </si>
  <si>
    <t>['python', 'sql', 'dynamodb', 'aws', 'databricks', 'snowflake', 'kafka', 'terraform', 'jenkins', 'github', 'docker']</t>
  </si>
  <si>
    <t>Facebook Internship 2025 | High School Summer Program</t>
  </si>
  <si>
    <t>Ethiopia (+35 others)</t>
  </si>
  <si>
    <t>Ethiopia</t>
  </si>
  <si>
    <t>Data Analyst and Accountant (Principal Fiscal Analyst)</t>
  </si>
  <si>
    <t>Prince William County Government</t>
  </si>
  <si>
    <t>['oracle', 'excel', 'word', 'outlook', 'sharepoint', 'microsoft teams']</t>
  </si>
  <si>
    <t>Associate Director, Data Science &amp; Digital Health</t>
  </si>
  <si>
    <t>Johnson &amp; Johnson Innovative Medicine</t>
  </si>
  <si>
    <t>['sql', 'python', 'r', 'spring', 'github', 'jira']</t>
  </si>
  <si>
    <t>Senior Principal Thermal Engineer - Data Center</t>
  </si>
  <si>
    <t>['matlab', 'python', 'sql', 'oracle', 'airflow', 'express', 'tableau', 'flow']</t>
  </si>
  <si>
    <t>Staff Software Engineer, Trust &amp; Safety</t>
  </si>
  <si>
    <t>['scala', 'python', 'c++']</t>
  </si>
  <si>
    <t>Advance Venture Partners Job Board</t>
  </si>
  <si>
    <t>Rent the Runway</t>
  </si>
  <si>
    <t>['sql', 'looker', 'tableau', 'github']</t>
  </si>
  <si>
    <t>Consultant Data Analyst Finance Analytics</t>
  </si>
  <si>
    <t>['sql', 'databricks', 'excel', 'tableau', 'power bi']</t>
  </si>
  <si>
    <t>['sql', 'snowflake', 'azure', 'sap']</t>
  </si>
  <si>
    <t>Lead Data Engineer (Big Data, Scala, AWS, Python)</t>
  </si>
  <si>
    <t>['scala', 'python', 'java', 'nosql', 'sql', 'mongo', 'shell', 'mysql', 'cassandra', 'aws', 'redshift', 'snowflake', 'azure', 'hadoop', 'kafka', 'spark']</t>
  </si>
  <si>
    <t>Senior Full Stack &amp; Cloud Engineer(Azure) |REMOTE</t>
  </si>
  <si>
    <t>['powershell', 'sql', 'ruby', 'ruby', 'c#', 'typescript', 'postgresql', 'azure', 'aws', 'react', 'selenium', 'ruby on rails', 'next.js', 'ansible', 'github']</t>
  </si>
  <si>
    <t>Sr. Data Science Analyst - Neurological Surgery</t>
  </si>
  <si>
    <t>University of Chicago</t>
  </si>
  <si>
    <t>DATABASE ANALYST II</t>
  </si>
  <si>
    <t>['javascript', 'python', 'sql', 'html', 'css', 'oracle', 'angular', 'django', 'asp.net', 'git', 'jira', 'trello']</t>
  </si>
  <si>
    <t>Business Analyst, Amazon Merch on Demand</t>
  </si>
  <si>
    <t>Senior Enterprise Data Analyst - Must hold an active BI/NACLC Public Trust security clearance</t>
  </si>
  <si>
    <t>['sql', 'sas', 'sas', 'tableau', 'jira']</t>
  </si>
  <si>
    <t>Hybrid Board Certified Behavior Analyst (BCBA)</t>
  </si>
  <si>
    <t>A Path Forward</t>
  </si>
  <si>
    <t>New Lenox, IL</t>
  </si>
  <si>
    <t>Senior Data Scientist, Specialist Senior - SFL Scientific</t>
  </si>
  <si>
    <t>['python', 'aws', 'azure', 'gcp', 'keras', 'tensorflow', 'pytorch', 'pandas', 'scikit-learn', 'jupyter', 'kubernetes', 'docker']</t>
  </si>
  <si>
    <t>Senior Insider Risk Data Engineer</t>
  </si>
  <si>
    <t>AI/ML (Artificial Intelligence/Machine Learning) Engineer</t>
  </si>
  <si>
    <t>Health Information Systems Program</t>
  </si>
  <si>
    <t>['python', 'nosql', 'tensorflow', 'pytorch', 'scikit-learn', 'git']</t>
  </si>
  <si>
    <t>Principal Machine Learning Engineer, Content Relevance</t>
  </si>
  <si>
    <t>Sr Data Engineer - $160-$195k + 10% (AWS, Snowflake, Redshift)</t>
  </si>
  <si>
    <t>['python', 'sql', 'aws', 'snowflake', 'redshift', 'bigquery', 'word', 'kubernetes']</t>
  </si>
  <si>
    <t>Senior Machine-Learning Product Engineer (Cloud SaMD)</t>
  </si>
  <si>
    <t>READE.ai</t>
  </si>
  <si>
    <t>['python', 'pytorch', 'kafka', 'github']</t>
  </si>
  <si>
    <t>Senior Cloud Security Engineer</t>
  </si>
  <si>
    <t>MDS (Micro-Data Systems)</t>
  </si>
  <si>
    <t>['azure', 'aws', 'gdpr', 'terraform', 'ansible']</t>
  </si>
  <si>
    <t>Product Manager – Experimentation Data Engineering</t>
  </si>
  <si>
    <t>Numentica</t>
  </si>
  <si>
    <t>['databricks', 'snowflake', 'jira', 'airtable', 'confluence']</t>
  </si>
  <si>
    <t>Analista Sr de Planificación de Itinerarios</t>
  </si>
  <si>
    <t>Copa Airlines</t>
  </si>
  <si>
    <t>['python', 'javascript', 'r', 'sql', 'nosql', 'mongodb', 'mongodb', 'sql server', 'tableau', 'power bi', 'looker', 'alteryx']</t>
  </si>
  <si>
    <t>Data Analyst - Corporate Accounting (On-Site, Charlotte, NC)</t>
  </si>
  <si>
    <t>ScentAir Technologies LLC</t>
  </si>
  <si>
    <t>Sr. AI/ML Engineer I (5911)</t>
  </si>
  <si>
    <t>MetroStar</t>
  </si>
  <si>
    <t>['python', 'sql', 'java', 'postgresql', 'aws', 'aurora', 'redshift', 'kafka', 'hadoop', 'spark', 'kubernetes', 'terraform', 'git']</t>
  </si>
  <si>
    <t>Lead AWS Data Engineer</t>
  </si>
  <si>
    <t>['python', 'sql', 'nosql', 'aws', 'azure', 'gcp', 'spark', 'kafka', 'airflow']</t>
  </si>
  <si>
    <t>Arpu Telecommunication Services</t>
  </si>
  <si>
    <t>['sql', 'java', 'mysql', 'spring']</t>
  </si>
  <si>
    <t>Financial Data Analyst (GC/USC)</t>
  </si>
  <si>
    <t>['tableau', 'power bi', 'excel', 'powerpoint', 'sharepoint']</t>
  </si>
  <si>
    <t>Data Analyst, Nursing Resources</t>
  </si>
  <si>
    <t>Albany Medical Center</t>
  </si>
  <si>
    <t>USM</t>
  </si>
  <si>
    <t>Insight Data Analyst - W2 Only - Local to Chicago</t>
  </si>
  <si>
    <t>['sql', 'spark', 'tableau', 'powerpoint', 'excel']</t>
  </si>
  <si>
    <t>DATA ANALYST LEAD</t>
  </si>
  <si>
    <t>['ms access', 'excel', 'sap']</t>
  </si>
  <si>
    <t>Azure Data Engineer Needed to Fix Data Pipeline Issues</t>
  </si>
  <si>
    <t>['sql', 'python', 'sql server', 'postgresql', 'azure', 'spark', 'pyspark', 'git']</t>
  </si>
  <si>
    <t>EdPlus at Arizona State University</t>
  </si>
  <si>
    <t>['sql', 'shell', 'oracle', 'windows', 'word', 'excel', 'powerpoint', 'visio', 'microstrategy', 'cognos', 'flow']</t>
  </si>
  <si>
    <t>Sr. Data Scientist I (5906)</t>
  </si>
  <si>
    <t>['python', 'r', 'scala', 'sql', 'java', 'c++', 'aws', 'aurora', 'tensorflow', 'pytorch', 'mxnet']</t>
  </si>
  <si>
    <t>Human Capital Data Analyst</t>
  </si>
  <si>
    <t>['sql', 'python', 'r', 'spss', 'powerpoint']</t>
  </si>
  <si>
    <t>Data Engineering Analyst (Hybrid)</t>
  </si>
  <si>
    <t>Securian Financial</t>
  </si>
  <si>
    <t>['sql', 'java', 'python', 'aws', 'redshift']</t>
  </si>
  <si>
    <t>Senior Data Scientist, Crypto</t>
  </si>
  <si>
    <t>Aphid</t>
  </si>
  <si>
    <t>['python', 'mongodb', 'mongodb', 'javascript', 'r', 'scala', 'java', 'sql', 'nosql', 'postgresql', 'mysql', 'redis', 'elasticsearch', 'aws', 'react', 'scikit-learn', 'tensorflow', 'pytorch', 'graphql', 'pandas', 'numpy', 'jupyter', 'spark', 'kafka', 'gdpr', 'docker', 'kubernetes', 'git', 'github']</t>
  </si>
  <si>
    <t>Data Engineer (Secret Clearance)</t>
  </si>
  <si>
    <t>Consultant (Head) Strategy, Operations, Process Improvement &amp; Data Analytics</t>
  </si>
  <si>
    <t>Rwanda</t>
  </si>
  <si>
    <t>Mastercard Foundation</t>
  </si>
  <si>
    <t>Machine Learning Engineer 4</t>
  </si>
  <si>
    <t>AI Insights Data Analyst</t>
  </si>
  <si>
    <t>Business Data Analyst - Auxiliary Administration</t>
  </si>
  <si>
    <t>Special Assistant (Lead Data Scientist)</t>
  </si>
  <si>
    <t>NYS Office of Information Technology Services</t>
  </si>
  <si>
    <t>Data Scientist, Electrical Hardware</t>
  </si>
  <si>
    <t>Azure Data Engineering Manager</t>
  </si>
  <si>
    <t>['sql', 'python', 'scala', 'azure', 'databricks', 'pyspark', 'sap']</t>
  </si>
  <si>
    <t>Data Scientist / Project Manager</t>
  </si>
  <si>
    <t>['python', 'pandas', 'scikit-learn', 'pytorch', 'matplotlib', 'plotly']</t>
  </si>
  <si>
    <t>Azure Data Architect/Lead (Medallion Architecture)</t>
  </si>
  <si>
    <t>Soles with Aura</t>
  </si>
  <si>
    <t>Harold Levinson Associates</t>
  </si>
  <si>
    <t>Staff Data Scientist, Product, Play Ads</t>
  </si>
  <si>
    <t>Mundelein, IL</t>
  </si>
  <si>
    <t>Data Engineer Location: Columbus OH (Onsite – 5 Days a Week)</t>
  </si>
  <si>
    <t>['python', 'sql', 'databricks', 'aws', 'azure', 'gcp', 'spark', 'pandas', 'numpy']</t>
  </si>
  <si>
    <t>Data Analyst – Investment Management</t>
  </si>
  <si>
    <t>Manual QA Data Engineer (GCP/Bigdata)-100% remote .</t>
  </si>
  <si>
    <t>['sql', 'crystal', 'go', 'postgresql', 'bigquery', 'gcp', 'oracle', 'tableau']</t>
  </si>
  <si>
    <t>Director of Data Engineering (Keying &amp; Linking)</t>
  </si>
  <si>
    <t>['java', 'python', 'sql', 'redis', 'azure']</t>
  </si>
  <si>
    <t>Data &amp; Analytics Platform Engineer</t>
  </si>
  <si>
    <t>['javascript', 'jira']</t>
  </si>
  <si>
    <t>Azure ETL Developer</t>
  </si>
  <si>
    <t>['t-sql', 'sql', 'sql server', 'azure', 'ssis', 'ssrs', 'git']</t>
  </si>
  <si>
    <t>Senior Financial/Data Analyst - Now Hiring</t>
  </si>
  <si>
    <t>RELX Group</t>
  </si>
  <si>
    <t>Senior Machine Learning Engineer, Platform</t>
  </si>
  <si>
    <t>Penn Interactive</t>
  </si>
  <si>
    <t>['python', 'sql', 'gcp', 'aws', 'azure', 'airflow', 'docker', 'kubernetes']</t>
  </si>
  <si>
    <t>Lead - Risk Execution</t>
  </si>
  <si>
    <t>OneMain Financial</t>
  </si>
  <si>
    <t>['python', 'aws', 'azure', 'django', 'flask', 'windows', 'git', 'gitlab']</t>
  </si>
  <si>
    <t>Xenia, OH</t>
  </si>
  <si>
    <t>Xebia</t>
  </si>
  <si>
    <t>['python', 'shell', 'gcp', 'databricks', 'airflow', 'spark', 'docker', 'kubernetes', 'terraform', 'github', 'jenkins']</t>
  </si>
  <si>
    <t>Mid AI and ML Engineer</t>
  </si>
  <si>
    <t>['python', 'html', 'css', 'databricks', 'aws', 'azure', 'pytorch', 'mxnet', 'tensorflow', 'keras', 'pyspark', 'flask', 'docker', 'gitlab']</t>
  </si>
  <si>
    <t>Senior Cyber Data Solutions Engineer</t>
  </si>
  <si>
    <t>British Columbia, Canada (+3 others)</t>
  </si>
  <si>
    <t>AVP AI and Data Engineering- Global Specialty</t>
  </si>
  <si>
    <t>['gcp', 'aws', 'snowflake']</t>
  </si>
  <si>
    <t>Lead, Data Scientist</t>
  </si>
  <si>
    <t>001 Prudential Ins Co of America</t>
  </si>
  <si>
    <t>['sql', 'python', 'r', 'nosql', 'pandas', 'scikit-learn']</t>
  </si>
  <si>
    <t>NonStop DBA</t>
  </si>
  <si>
    <t>INFOPRO LEARNING PRIVATE LIMITED</t>
  </si>
  <si>
    <t>['sql', 'vba', 'python', 'r', 'sas', 'sas', 'alteryx', 'excel', 'tableau', 'sap', 'visio']</t>
  </si>
  <si>
    <t>Work Now Staffing</t>
  </si>
  <si>
    <t>['sql', 'python', 'java', 'snowflake', 'tableau']</t>
  </si>
  <si>
    <t>Assistant Director of Financial Aid Data and Reporting (Data Analyst)</t>
  </si>
  <si>
    <t>Indiana University Indianapolis</t>
  </si>
  <si>
    <t>['sql', 'azure', 'aws', 'databricks', 'spark']</t>
  </si>
  <si>
    <t>Data Engineer with ETL, Python/PySpark &amp; PL/SQL</t>
  </si>
  <si>
    <t>Capgemini America, Inc.</t>
  </si>
  <si>
    <t>Hydrologic Data Analyst and Modeler</t>
  </si>
  <si>
    <t>Software Engineer (Interactives)</t>
  </si>
  <si>
    <t>Brilliant.org</t>
  </si>
  <si>
    <t>Research Administrator 2 CX - 135270</t>
  </si>
  <si>
    <t>Senior Engineering Analyst, YouTube Scaled Abuse</t>
  </si>
  <si>
    <t>['sql', 'r', 'python', 'c', 'express']</t>
  </si>
  <si>
    <t>PPM Tech Lead.</t>
  </si>
  <si>
    <t>['java', 'html']</t>
  </si>
  <si>
    <t>['python', 'r', 'sql', 't-sql', 'oracle', 'excel', 'flow']</t>
  </si>
  <si>
    <t>Senior Business Intelligence Engineer - Data Management</t>
  </si>
  <si>
    <t>['sql', 'sas', 'sas', 'snowflake', 'azure', 'word', 'excel', 'powerpoint']</t>
  </si>
  <si>
    <t>['sql', 'sql server', 'power bi', 'sap']</t>
  </si>
  <si>
    <t>Sr Manager, Client Experience</t>
  </si>
  <si>
    <t>['java', 'azure', 'excel', 'word', 'powerpoint', 'outlook', 'visio', 'tableau', 'qlik', 'sharepoint', 'flow', 'jira']</t>
  </si>
  <si>
    <t>Business Analytics and Insights Advisor</t>
  </si>
  <si>
    <t>['sql', 'crystal', 'phoenix', 'excel', 'tableau']</t>
  </si>
  <si>
    <t>Senior Technical Lead</t>
  </si>
  <si>
    <t>HCL Technologies Limited</t>
  </si>
  <si>
    <t>['javascript', 'typescript', 'spark', 'ionic', 'angular']</t>
  </si>
  <si>
    <t>Sr Staff Specialist Data Scientist</t>
  </si>
  <si>
    <t>['python', 'r', 'pyspark', 'nltk', 'excel', 'tableau']</t>
  </si>
  <si>
    <t>Advertise Purple</t>
  </si>
  <si>
    <t>Machine Learning Engineer - Data Pipeline - Dublin, CA</t>
  </si>
  <si>
    <t>Articul8</t>
  </si>
  <si>
    <t>['python', 'pytorch', 'selenium', 'hadoop', 'docker', 'kubernetes', 'github', 'flow']</t>
  </si>
  <si>
    <t>Wealth BA with Data Analyst</t>
  </si>
  <si>
    <t>['sql', 'hadoop', 'jira', 'confluence']</t>
  </si>
  <si>
    <t>Regulatory &amp; Medical Affairs - Data Analyst - Now Hiring</t>
  </si>
  <si>
    <t>Research Associate Data Scientist - Heart Institute</t>
  </si>
  <si>
    <t>['r', 'python', 'sql', 'neo4j', 'windows', 'excel', 'outlook', 'powerpoint', 'word', 'github']</t>
  </si>
  <si>
    <t>['c#', 'python', 'java', 'sql', 'spark']</t>
  </si>
  <si>
    <t>Health Data Integration Engineer</t>
  </si>
  <si>
    <t>['java', 'javascript', 'sql', 'c#', 'c', 'c++']</t>
  </si>
  <si>
    <t>Data Science Manager, Demand Planning and Forecasting</t>
  </si>
  <si>
    <t>['java', 'html', 'javascript', 'css', 'nosql', 'sql', 'python', 'sas', 'sas', 'matlab', 'spring', 'selenium', 'react', 'hadoop', 'spark', 'kafka', 'tensorflow', 'angular', 'jquery']</t>
  </si>
  <si>
    <t>Google Cloud Platform (GCP) SME</t>
  </si>
  <si>
    <t>['nosql', 'gcp', 'bigquery', 'kubernetes', 'terraform', 'jenkins', 'gitlab']</t>
  </si>
  <si>
    <t>Senior Market Data Engineer</t>
  </si>
  <si>
    <t>['swift', 'python', 'sql']</t>
  </si>
  <si>
    <t>Senior Institutional Data Analyst</t>
  </si>
  <si>
    <t>River Forest, IL</t>
  </si>
  <si>
    <t>Concordia University, Chicago</t>
  </si>
  <si>
    <t>['r', 'sql', 'tableau', 'excel']</t>
  </si>
  <si>
    <t>Senior Staff Software Engineer - Semantic Data Modeling</t>
  </si>
  <si>
    <t>WEX Inc</t>
  </si>
  <si>
    <t>['python', 'sql', 'shell', 'hadoop', 'pyspark', 'unix']</t>
  </si>
  <si>
    <t>Director Data Engineering - Data Acquisition</t>
  </si>
  <si>
    <t>Data Engineer  - VP (Hybrid)</t>
  </si>
  <si>
    <t>['sql', 'python', 'java', 'nosql']</t>
  </si>
  <si>
    <t>Insurance Data Analyst</t>
  </si>
  <si>
    <t>William Raveis Real Estate</t>
  </si>
  <si>
    <t>['sap', 'excel', 'clickup']</t>
  </si>
  <si>
    <t>Senior Data Scientist (ONLY W2 ) (NO C2C)</t>
  </si>
  <si>
    <t>Data science AI and Python</t>
  </si>
  <si>
    <t>Computer Data Concepts</t>
  </si>
  <si>
    <t>Senior Manager of Clinical AI &amp; Analytics</t>
  </si>
  <si>
    <t>Always Compassionate Health</t>
  </si>
  <si>
    <t>Postdoctoral Scientist - Urbanowicz Lab - Computational Biomedicine</t>
  </si>
  <si>
    <t>Data Engineer- AWS Glue</t>
  </si>
  <si>
    <t>TMP Worldwide India Private Limited for ERS US</t>
  </si>
  <si>
    <t>['python', 'sql', 'nosql', 'mongodb', 'mongodb', 'cassandra', 'dynamodb', 'aws', 'kafka', 'pyspark', 'pandas', 'numpy', 'spark']</t>
  </si>
  <si>
    <t>Data Analytics Engineer - 240106</t>
  </si>
  <si>
    <t>['python', 'sql', 'aws', 'airflow', 'kafka', 'power bi', 'tableau']</t>
  </si>
  <si>
    <t>['go', 'python', 'c#', 'azure', 'docker', 'kubernetes']</t>
  </si>
  <si>
    <t>Principal/Staff Machine Learning Engineer - Generative AI + LLM</t>
  </si>
  <si>
    <t>['python', 'aws', 'gcp', 'azure', 'tensorflow', 'pytorch']</t>
  </si>
  <si>
    <t>Telnet-Inc</t>
  </si>
  <si>
    <t>Training Data Analyst - Non IT</t>
  </si>
  <si>
    <t>Devcare</t>
  </si>
  <si>
    <t>Administrative Services Assistant / Training Data Analyst /31609</t>
  </si>
  <si>
    <t>Clinton, TN</t>
  </si>
  <si>
    <t>Business Intelligence Technician, Data analyst with MS Azure, SQL Server, BI.</t>
  </si>
  <si>
    <t>['sql', 'python', 'sql server', 'azure', 'power bi', 'excel']</t>
  </si>
  <si>
    <t>Mira Tech</t>
  </si>
  <si>
    <t>Part-Time Data Entry and Consumer Insights Analyst (Hiring Immediately)</t>
  </si>
  <si>
    <t>Maxion Research</t>
  </si>
  <si>
    <t>Financial Analyst/Account Specialist</t>
  </si>
  <si>
    <t>['sql', 'python', 'shell', 'sql server', 'snowflake', 'aws', 'redshift', 'airflow', 'git', 'jira', 'confluence']</t>
  </si>
  <si>
    <t>Associate Compliance Data Engineer</t>
  </si>
  <si>
    <t>Python Data Engineer- W2 Only (No H1b or CPT)</t>
  </si>
  <si>
    <t>['python', 'java', 'javascript', 'sql', 'nosql', 'spring', 'spark', 'airflow', 'graphql']</t>
  </si>
  <si>
    <t>Sr. Software Development Engineer, EcoSystems</t>
  </si>
  <si>
    <t>['ruby', 'ruby', 'mongodb', 'mongodb', 'postgresql', 'aws', 'azure', 'spark', 'react', 'kafka', 'next.js', 'docker', 'kubernetes']</t>
  </si>
  <si>
    <t>['sql', 'python', 'scala']</t>
  </si>
  <si>
    <t>['python', 'r', 'scala', 'sql', 'gcp', 'bigquery', 'azure', 'aws', 'tensorflow', 'pytorch', 'scikit-learn', 'tableau', 'power bi', 'looker', 'microstrategy', 'excel', 'word', 'powerpoint']</t>
  </si>
  <si>
    <t>['python', 'shell', 'aws', 'spark', 'pyspark', 'unix', 'terraform', 'gitlab', 'ansible']</t>
  </si>
  <si>
    <t>Google Cloud Platform (GCP) Data Engineer (Contract-to-Hire)</t>
  </si>
  <si>
    <t>Nichefire</t>
  </si>
  <si>
    <t>['go', 'python', 'sql', 'nosql', 'gcp', 'airflow', 'git']</t>
  </si>
  <si>
    <t>Data, Record &amp; Technology Risk Professional</t>
  </si>
  <si>
    <t>['sql', 'python', 'sql server', 'databricks', 'azure', 'snowflake', 'oracle', 'pyspark', 'numpy', 'pandas', 'ssis']</t>
  </si>
  <si>
    <t>Senior Media Data Scientist Contractor (Remote)</t>
  </si>
  <si>
    <t>Eggs Unlimited</t>
  </si>
  <si>
    <t>['vba', 'power bi', 'excel']</t>
  </si>
  <si>
    <t>CRB Workforce</t>
  </si>
  <si>
    <t>['databricks', 'snowflake', 'spark', 'hadoop']</t>
  </si>
  <si>
    <t>Denso</t>
  </si>
  <si>
    <t>['c', 'c++', 'java', 'r', 'sql', 'python', 'matlab', 'hadoop', 'word', 'excel', 'powerpoint']</t>
  </si>
  <si>
    <t>Front End Data Developer (4374)</t>
  </si>
  <si>
    <t>SMX</t>
  </si>
  <si>
    <t>['javascript', 'html', 'css', 'sql', 'react', 'angular', 'vue.js', 'microstrategy', 'tableau', 'power bi']</t>
  </si>
  <si>
    <t>Data Platform Engineer/Architect</t>
  </si>
  <si>
    <t>['bigquery', 'spark', 'kafka', 'flow', 'terraform', 'docker', 'kubernetes', 'gitlab']</t>
  </si>
  <si>
    <t>Senior Staff Software Engineer - Data Acquisition</t>
  </si>
  <si>
    <t>['python', 'java', 'scala', 'go']</t>
  </si>
  <si>
    <t>Decision Scientist, Operations Research - Full-time</t>
  </si>
  <si>
    <t>Delta Air Lines, Inc.</t>
  </si>
  <si>
    <t>Sr Associate, Data Engineer - Full-time</t>
  </si>
  <si>
    <t>Master Data Analyst - Full-time</t>
  </si>
  <si>
    <t>Canon USA &amp; Affiliates</t>
  </si>
  <si>
    <t>Business Data Analyst- W2 only</t>
  </si>
  <si>
    <t>Sr. Cloud Data Engineer/Snowflake - Full-time</t>
  </si>
  <si>
    <t>Sr. Security Analytics Engineer (REMOTE)</t>
  </si>
  <si>
    <t>['sql', 'python', 'go', 'git']</t>
  </si>
  <si>
    <t>['python', 'sql', 'go', 'oracle', 'selenium', 'pandas', 'numpy']</t>
  </si>
  <si>
    <t>Gov Services Hub</t>
  </si>
  <si>
    <t>859 - Content Marketer</t>
  </si>
  <si>
    <t>iMPact Business Group</t>
  </si>
  <si>
    <t>.) Security Operations Analyst (SOC) Expert (Medicaid Senior IT Privacy and Security Analyst)</t>
  </si>
  <si>
    <t>IPS Technology Services</t>
  </si>
  <si>
    <t>Director of Manufacturing Engineering, Master Data</t>
  </si>
  <si>
    <t>Turck Inc</t>
  </si>
  <si>
    <t>['c', 'sql', 'monday.com', 'slack']</t>
  </si>
  <si>
    <t>Design Engineer, Web</t>
  </si>
  <si>
    <t>['c', 'css', 'react', 'next.js', 'monday.com']</t>
  </si>
  <si>
    <t>Enterprise Solutions Engineer - EAST</t>
  </si>
  <si>
    <t>Evendale, OH</t>
  </si>
  <si>
    <t>['python', 'sql', 'nosql', 'aws', 'azure', 'gcp', 'hadoop', 'spark', 'kafka', 'tableau', 'power bi']</t>
  </si>
  <si>
    <t>Junior data scientist/Data Analyst</t>
  </si>
  <si>
    <t>['java', 'sas', 'sas', 'python']</t>
  </si>
  <si>
    <t>AVP, Finance and Treasury Risk</t>
  </si>
  <si>
    <t>['go', 'excel', 'powerpoint', 'word']</t>
  </si>
  <si>
    <t>Senior Data Scientist (Bioinformatics) - Now Hiring</t>
  </si>
  <si>
    <t>Exagen Inc.</t>
  </si>
  <si>
    <t>['python', 'r', 'sql', 'sql server', 'mysql', 'windows', 'linux']</t>
  </si>
  <si>
    <t>['java', 'outlook']</t>
  </si>
  <si>
    <t>Data Engineer III, Buyer Fraud</t>
  </si>
  <si>
    <t>['nosql', 'sql', 'python', 'scala', 'java', 'aws', 'redshift', 'hadoop', 'spark', 'tableau']</t>
  </si>
  <si>
    <t>Data Engineer II, Amazon Shipping</t>
  </si>
  <si>
    <t>['nosql', 'c++', 'c#', 'java', 'python', 'golang', 'powershell', 'ruby', 'ruby', 'redshift', 'aws', 'oracle', 'airflow', 'unify']</t>
  </si>
  <si>
    <t>Senior Data Engineer, Tools u0026 Infrastructure</t>
  </si>
  <si>
    <t>Data Analyst - Construction</t>
  </si>
  <si>
    <t>Swinerton</t>
  </si>
  <si>
    <t>['r', 'python', 'sql', 'databricks', 'snowflake', 'redshift', 'excel', 'power bi', 'tableau', 'looker']</t>
  </si>
  <si>
    <t>Analyst - Agncy/Mktg Analytics</t>
  </si>
  <si>
    <t>['python', 'sas', 'sas', 'sql', 'aws', 'redshift', 'power bi']</t>
  </si>
  <si>
    <t>Manager Data Analytics &amp; Insights</t>
  </si>
  <si>
    <t>['sql', 'python', 'r', 'bigquery', 'looker', 'tableau', 'power bi']</t>
  </si>
  <si>
    <t>Data ETL Engineer</t>
  </si>
  <si>
    <t>['python', 'sql', 'c', 'postgresql', 'aws', 'aurora', 'snowflake', 'oracle', 'jira']</t>
  </si>
  <si>
    <t>Fullstack Data Engineer (Hybrid)</t>
  </si>
  <si>
    <t>Tampa, FL (+2 others)</t>
  </si>
  <si>
    <t>['java', 'python', 'scala', 'databricks', 'aws', 'gcp', 'azure', 'spark', 'hadoop', 'kafka', 'docker', 'kubernetes', 'jenkins', 'git', 'bitbucket']</t>
  </si>
  <si>
    <t>['snowflake', 'word', 'excel', 'powerpoint', 'tableau', 'power bi', 'sap']</t>
  </si>
  <si>
    <t>Shared Services Data Analyst</t>
  </si>
  <si>
    <t>SPG - Specialty Program Group</t>
  </si>
  <si>
    <t>Senior Statistical Analyst</t>
  </si>
  <si>
    <t>Everest</t>
  </si>
  <si>
    <t>Statistical Reporting Specialist</t>
  </si>
  <si>
    <t>Data Engineering, Manager</t>
  </si>
  <si>
    <t>Zinnia</t>
  </si>
  <si>
    <t>['python', 'sql', 'bigquery', 'snowflake', 'gcp', 'aws', 'airflow', 'git', 'github', 'terraform', 'jira']</t>
  </si>
  <si>
    <t>ACC Fighter MFOQA Flight Data Analyst</t>
  </si>
  <si>
    <t>Universal Technical Resource Services, Inc.</t>
  </si>
  <si>
    <t>Tennis Centre Manager</t>
  </si>
  <si>
    <t>City of Orlando</t>
  </si>
  <si>
    <t>Hill International</t>
  </si>
  <si>
    <t>Sentinel Principal / Sr Principal Software Engineer : Metrics Data Engineer – 14908</t>
  </si>
  <si>
    <t>['python', 'sql', 'postgresql', 'sap']</t>
  </si>
  <si>
    <t>Woodstock, IL</t>
  </si>
  <si>
    <t>The McHenry County ROE Application Consortium</t>
  </si>
  <si>
    <t>1st Shift -Data Analyst</t>
  </si>
  <si>
    <t>Epic Data Analyst</t>
  </si>
  <si>
    <t>Data Scientist Onsite day 1 role. Need people with federal expereince</t>
  </si>
  <si>
    <t>Satwic Inc</t>
  </si>
  <si>
    <t>['r', 'python', 'databricks', 'express', 'linux', 'git']</t>
  </si>
  <si>
    <t>Data Scientist 2 - Remote Nationwide</t>
  </si>
  <si>
    <t>['python', 'sql', 'databricks', 'azure', 'aws', 'gcp', 'scikit-learn', 'tensorflow', 'pytorch', 'pandas', 'matplotlib', 'seaborn', 'airflow', 'github', 'docker', 'kubernetes']</t>
  </si>
  <si>
    <t>Power BI UX/UI Analyst</t>
  </si>
  <si>
    <t>Jobs - MIT</t>
  </si>
  <si>
    <t>Senior Principal Consultant- Senior Data Engineer – Databricks, Azure &amp; Mosaic AI</t>
  </si>
  <si>
    <t>['sql', 'python', 'scala', 'neo4j', 'databricks', 'azure', 'spark', 'kafka', 'kubernetes', 'terraform']</t>
  </si>
  <si>
    <t>Data Scientist, France - BCG X</t>
  </si>
  <si>
    <t>Jobs - Alooba</t>
  </si>
  <si>
    <t>Boston Consulting Group (BCG)</t>
  </si>
  <si>
    <t>Investment Financial Data Analyst</t>
  </si>
  <si>
    <t>San Juan 901</t>
  </si>
  <si>
    <t>['spreadsheet', 'excel', 'flow']</t>
  </si>
  <si>
    <t>Senior Manager Data Engineer</t>
  </si>
  <si>
    <t>['python', 'aws', 'pyspark', 'kafka']</t>
  </si>
  <si>
    <t>Electronics Engineer OR Principal Electronics Engineer - Data Analyst / Data Scientist - R10196636</t>
  </si>
  <si>
    <t>['python', 'java', 'c++', 'matlab', 'sql', 'bash', 'powershell', 'elasticsearch', 'vmware', 'sap', 'ansible', 'puppet', 'atlassian', 'bitbucket', 'gitlab', 'confluence', 'jira']</t>
  </si>
  <si>
    <t>Senior Analyst, Origination</t>
  </si>
  <si>
    <t>Principal Scientist, Safety Data Science</t>
  </si>
  <si>
    <t>People Tech - Solution Architect Director</t>
  </si>
  <si>
    <t>Senior Data Analyst - Commercial Marketing Data &amp; Analytics</t>
  </si>
  <si>
    <t>['sql', 'r', 'python', 'azure', 'spark', 'power bi', 'dax']</t>
  </si>
  <si>
    <t>The Chronicle Of Higher Education Jobs</t>
  </si>
  <si>
    <t>Careers At Peraton</t>
  </si>
  <si>
    <t>Senior Associate, Medical Advisory (Data Science)</t>
  </si>
  <si>
    <t>Linden, Guyana (+163 others)</t>
  </si>
  <si>
    <t>['nosql', 'sql', 'mongodb', 'mongodb', 'postgresql', 'azure', 'databricks', 'power bi', 'qlik', 'kubernetes']</t>
  </si>
  <si>
    <t>Jourdanton, TX</t>
  </si>
  <si>
    <t>SJRC Texas Inc</t>
  </si>
  <si>
    <t>Product Owner/Business Analyst</t>
  </si>
  <si>
    <t>['mongodb', 'mongodb', 'tableau', 'jira', 'confluence']</t>
  </si>
  <si>
    <t>Moore DM Group LLC</t>
  </si>
  <si>
    <t>['sql', 'python', 'snowflake', 'aws', 'azure', 'github']</t>
  </si>
  <si>
    <t>GPU Sr Performance Attainment Engineer</t>
  </si>
  <si>
    <t>['python', 'perl', 'shell']</t>
  </si>
  <si>
    <t>Mid-Sr. Energy Trading Settlements Analyst, Renewables - REMOTE</t>
  </si>
  <si>
    <t>ThinkBAC Consulting</t>
  </si>
  <si>
    <t>Analytics Engineer - Semantic Modeling</t>
  </si>
  <si>
    <t>Senior Clinical &amp; Population Health Analyst</t>
  </si>
  <si>
    <t>['python', 'java', 'sql', 'snowflake', 'bigquery', 'databricks', 'airflow', 'kafka', 'spark']</t>
  </si>
  <si>
    <t>Senior Associate Data Engineer (multiple openings) - IHM</t>
  </si>
  <si>
    <t>['sql', 'sas', 'sas', 'python', 'go', 'oracle', 'snowflake', 'word', 'excel', 'powerpoint', 'visio', 'jira']</t>
  </si>
  <si>
    <t>Phone Support Technician/ Bilingual</t>
  </si>
  <si>
    <t>Data Analyst– Racial Profiling and Biased Policing Investigations Unit</t>
  </si>
  <si>
    <t>CIVILIAN COMPLAINT REVIEW BD</t>
  </si>
  <si>
    <t>Technical Project Manager</t>
  </si>
  <si>
    <t>['go', 'jira', 'confluence']</t>
  </si>
  <si>
    <t>Oriskany, NY</t>
  </si>
  <si>
    <t>Senior AI Engineer - Equities Technology</t>
  </si>
  <si>
    <t>PEOPLECERT</t>
  </si>
  <si>
    <t>['python', 'sql', 'azure', 'databricks', 'excel']</t>
  </si>
  <si>
    <t>Snowflake DBA</t>
  </si>
  <si>
    <t>['python', 'powershell', 'sql', 'snowflake', 'azure']</t>
  </si>
  <si>
    <t>SMBC</t>
  </si>
  <si>
    <t>['python', 'java', 'sql', 'sql server', 'azure', 'databricks', 'git', 'jenkins', 'unity']</t>
  </si>
  <si>
    <t>Material Master / Supply Chain (Remote)</t>
  </si>
  <si>
    <t>Data Engineer with PAM/IAM - W2 only</t>
  </si>
  <si>
    <t>Meritore</t>
  </si>
  <si>
    <t>Sr Data Modeler</t>
  </si>
  <si>
    <t>Alpha Omega</t>
  </si>
  <si>
    <t>['sql', 'nosql', 'mongodb', 'mongodb', 'sql server', 'postgresql', 'mysql', 'cassandra', 'oracle', 'snowflake', 'aws', 'azure', 'gcp']</t>
  </si>
  <si>
    <t>Master Data Analyst -26324</t>
  </si>
  <si>
    <t>Senior ML &amp; GenAI Engineer</t>
  </si>
  <si>
    <t>['python', 'sql', 'bigquery', 'redshift', 'spark', 'docker', 'kubernetes', 'github']</t>
  </si>
  <si>
    <t>Senior Lead Data Enginer</t>
  </si>
  <si>
    <t>Senior ETL Developer</t>
  </si>
  <si>
    <t>['sql', 'python', 'sql server', 'databricks', 'azure', 'pyspark', 'ssis', 'unity', 'pulumi']</t>
  </si>
  <si>
    <t>Data Engineer, Customer Engagement Technology</t>
  </si>
  <si>
    <t>['sql', 'python', 'java', 'scala', 'hadoop', 'spark', 'flow']</t>
  </si>
  <si>
    <t>['aws', 'databricks', 'snowflake', 'terraform']</t>
  </si>
  <si>
    <t>AWS Platform Engineer / Remote / Online Gaming</t>
  </si>
  <si>
    <t>Product Data Analyst (Internal)</t>
  </si>
  <si>
    <t>Workana</t>
  </si>
  <si>
    <t>['sql', 'python', 'looker', 'tableau', 'power bi']</t>
  </si>
  <si>
    <t>Data Analyst, Sr. (Quality Analytics)</t>
  </si>
  <si>
    <t>['sql', 'sql server', 'word', 'outlook', 'excel', 'powerpoint']</t>
  </si>
  <si>
    <t>['java', 'javascript', 'sql', 'spring', 'word']</t>
  </si>
  <si>
    <t>['python', 'sql', 'no-sql', 'sql server', 'azure', 'snowflake', 'databricks', 'power bi', 'ssis', 'dax', 'flow']</t>
  </si>
  <si>
    <t>Python Backend Data Collections Developer for global consumer device company in Austin, TX</t>
  </si>
  <si>
    <t>['python', 'sql', 'nosql', 'snowflake', 'pandas', 'numpy', 'jupyter', 'kubernetes']</t>
  </si>
  <si>
    <t>Engineering Manager, Events</t>
  </si>
  <si>
    <t>['c', 'go', 'monday.com']</t>
  </si>
  <si>
    <t>Data Quality Engineer (Big Data, SQL, Automation &amp; Cloud Expertise)</t>
  </si>
  <si>
    <t>['sql', 'java', 'shell', 'python', 'aws', 'redshift', 'oracle', 'hadoop', 'spark', 'selenium', 'flow', 'jira']</t>
  </si>
  <si>
    <t>Technical Architect (Customer Success)</t>
  </si>
  <si>
    <t>Data Engineer (Internal Team)</t>
  </si>
  <si>
    <t>['sql', 'python', 'bigquery', 'redshift', 'snowflake', 'airflow']</t>
  </si>
  <si>
    <t>NURSING QUALITY DATA ANALYST</t>
  </si>
  <si>
    <t>Hudson, NY</t>
  </si>
  <si>
    <t>Columbia Memorial Health</t>
  </si>
  <si>
    <t>['word', 'powerpoint', 'excel', 'sharepoint']</t>
  </si>
  <si>
    <t>Data Cloud Business Analyst</t>
  </si>
  <si>
    <t>['sql', 'snowflake', 'gdpr', 'tableau']</t>
  </si>
  <si>
    <t>Junior Software Developer / Business Analyst</t>
  </si>
  <si>
    <t>Kernel Solutions Inc</t>
  </si>
  <si>
    <t>['java', 'sql', 'react', 'spring', 'linux']</t>
  </si>
  <si>
    <t>Imagine</t>
  </si>
  <si>
    <t>['go', 'python', 'java', 'sql', 'javascript', 'aws', 'azure', 'tensorflow', 'pytorch', 'react', 'git']</t>
  </si>
  <si>
    <t>Engineer Data Services</t>
  </si>
  <si>
    <t>['r', 'sql', 'python', 'gcp', 'dplyr', 'ggplot2', 'tidyverse', 'numpy', 'pandas', 'spark', 'airflow', 'tableau', 'github', 'jenkins']</t>
  </si>
  <si>
    <t>Applications and Data Analyst</t>
  </si>
  <si>
    <t>Smithtown, NY</t>
  </si>
  <si>
    <t>Developmental Disabilities Institute Inc</t>
  </si>
  <si>
    <t>Data Engineer/ Business Intelligence Engineer</t>
  </si>
  <si>
    <t>['sql', 'spark', 'hadoop', 'airflow', 'tableau', 'jira']</t>
  </si>
  <si>
    <t>Senior Data Engineer, gTech Users and Products</t>
  </si>
  <si>
    <t>['python', 'java', 'javascript', 'sql']</t>
  </si>
  <si>
    <t>['sql', 'sql server', 'dynamodb', 'oracle', 'aws', 'linux', 'windows']</t>
  </si>
  <si>
    <t>Revenue Systems Analyst</t>
  </si>
  <si>
    <t>Senior Data &amp; AI Product Manager</t>
  </si>
  <si>
    <t>GRO | Sales Planning &amp; Performance | Data Engineer (30F) Flexible Location</t>
  </si>
  <si>
    <t>['sql', 'sql server', 'azure', 'databricks', 'power bi', 'ssis']</t>
  </si>
  <si>
    <t>Data Engineer (Digital Transformation)</t>
  </si>
  <si>
    <t>WORLDPAC</t>
  </si>
  <si>
    <t>['sql', 'python', 'scala', 'snowflake', 'databricks', 'aws', 'bigquery', 'redshift', 'kafka', 'airflow']</t>
  </si>
  <si>
    <t>Data Analytics - Associate</t>
  </si>
  <si>
    <t>['sql', 'python', 'power bi', 'excel', 'powerpoint', 'word']</t>
  </si>
  <si>
    <t>IT Systems Support Analyst</t>
  </si>
  <si>
    <t>Clean Air Engineering, Inc.</t>
  </si>
  <si>
    <t>['sql', 'powershell', 'python', 'javascript', 'azure', 'windows', 'macos', 'power bi']</t>
  </si>
  <si>
    <t>Lead Data Scientist, Data Science Lab (AI)</t>
  </si>
  <si>
    <t>Data Engineer I, Payment Acceptance &amp; Experience</t>
  </si>
  <si>
    <t>['sql', 'scala', 'python', 'aws', 'hadoop', 'spark', 'ssis']</t>
  </si>
  <si>
    <t>AI Analyst (Data Science + AI)</t>
  </si>
  <si>
    <t>American Academy of Orthopaedic Surgeons (AAOS)</t>
  </si>
  <si>
    <t>['sql', 'python', 'sql server', 'azure', 'snowflake', 'power bi', 'excel', 'word', 'powerpoint', 'visio']</t>
  </si>
  <si>
    <t>Quantitative Research Analyst  - 2025 University Graduate (US)</t>
  </si>
  <si>
    <t>['python', 'r', 'c++']</t>
  </si>
  <si>
    <t>Deepmind</t>
  </si>
  <si>
    <t>['sql', 'python', 'pandas', 'scikit-learn', 'numpy', 'jupyter', 'flow']</t>
  </si>
  <si>
    <t>['python', 'aws', 'azure', 'tensorflow', 'pytorch', 'scikit-learn', 'pandas', 'numpy', 'keras', 'airflow', 'spark', 'flask', 'fastapi', 'docker']</t>
  </si>
  <si>
    <t>Data Developer - Model Implementation</t>
  </si>
  <si>
    <t>['python', 'sql', 'shell', 'aws', 'snowflake', 'spark', 'hadoop', 'linux', 'excel', 'git', 'jenkins', 'jira', 'confluence']</t>
  </si>
  <si>
    <t>Senior Software Engineer (Relevancy - Data Platform)</t>
  </si>
  <si>
    <t>Cloud Engineer (GCP)</t>
  </si>
  <si>
    <t>['python', 'sql', 'java', 'bigquery', 'pyspark', 'airflow', 'kafka', 'looker', 'alteryx', 'git']</t>
  </si>
  <si>
    <t>System Performance Engineer- II</t>
  </si>
  <si>
    <t>['c++', 'python', 'perl', 'unix', 'flow', 'planner', 'symphony']</t>
  </si>
  <si>
    <t>WhatJobs</t>
  </si>
  <si>
    <t>Health Data Terminologist</t>
  </si>
  <si>
    <t>Worldpac</t>
  </si>
  <si>
    <t>AI Engineer, Orchestration</t>
  </si>
  <si>
    <t>['python', 'databricks', 'ssis', 'flow']</t>
  </si>
  <si>
    <t>Social Care Network Data Analyst</t>
  </si>
  <si>
    <t>Center For Family Life in Sunset Park</t>
  </si>
  <si>
    <t>['sql', 'python', 'pandas', 'tableau', 'powerpoint']</t>
  </si>
  <si>
    <t>SJRC Texas | Belong</t>
  </si>
  <si>
    <t>Lake Barrington, IL</t>
  </si>
  <si>
    <t>Union One</t>
  </si>
  <si>
    <t>Concordia University Chicago</t>
  </si>
  <si>
    <t>Senior Marketing Data Scientist</t>
  </si>
  <si>
    <t>['sql', 'r', 'python', 'azure', 'spark']</t>
  </si>
  <si>
    <t>Product Specialist</t>
  </si>
  <si>
    <t>Data Scientist &amp; Analyst</t>
  </si>
  <si>
    <t>City Of Manila, Metro Manila, Philippines</t>
  </si>
  <si>
    <t>DigiPlus Interactive</t>
  </si>
  <si>
    <t>Data Science &amp; Engineering Internship</t>
  </si>
  <si>
    <t>CEGSoft</t>
  </si>
  <si>
    <t>UNICEF: Operations Manager (Risk and Compliance) – Khartoum</t>
  </si>
  <si>
    <t>Khartoum, Sudan</t>
  </si>
  <si>
    <t>UNjoblink</t>
  </si>
  <si>
    <t>UNICEF - United Nations Children's Fund</t>
  </si>
  <si>
    <t>Villa Park, CA</t>
  </si>
  <si>
    <t>Fieldpiece Instruments</t>
  </si>
  <si>
    <t>['python', 'sql', 'aws', 'azure', 'gcp', 'snowflake', 'pandas', 'numpy', 'scikit-learn', 'tensorflow', 'pytorch', 'airflow']</t>
  </si>
  <si>
    <t>Senior Software Engineer, AI Flow Core Inference</t>
  </si>
  <si>
    <t>Sr. Presales Engineer (Enterprise &amp; Strategic), USA, Remote</t>
  </si>
  <si>
    <t>Customer Success Manager, LATAM, Remote</t>
  </si>
  <si>
    <t>Senior Backend Engineer (North or South America)</t>
  </si>
  <si>
    <t>Elevate</t>
  </si>
  <si>
    <t>['ruby', 'ruby', 'python', 'shell', 'postgresql', 'redis', 'heroku', 'aws', 'snowflake', 'react', 'ruby on rails', 'next.js', 'excel', 'github', 'terraform', 'microsoft teams']</t>
  </si>
  <si>
    <t>Clover Health</t>
  </si>
  <si>
    <t>['sql', 'python', 'postgresql', 'snowflake', 'gcp', 'aws', 'bigquery', 'tableau', 'looker']</t>
  </si>
  <si>
    <t>Technical Advisor to the CTO</t>
  </si>
  <si>
    <t>Mobile and Web Product Developer</t>
  </si>
  <si>
    <t>['typescript', 'javascript', 'css', 'html', 'nosql', 'python', 'c#', 'firebase', 'firebase', 'azure', 'bigquery', 'react', 'flutter', 'unity']</t>
  </si>
  <si>
    <t>Global Head, Clinical Imaging and Analytics</t>
  </si>
  <si>
    <t>Cambridge, IL</t>
  </si>
  <si>
    <t>FCRS = US175</t>
  </si>
  <si>
    <t>Anord Mardix</t>
  </si>
  <si>
    <t>Data Analyst – Corporate Accounting (On-Site, Charlotte, NC)</t>
  </si>
  <si>
    <t>ScentAir Technologies</t>
  </si>
  <si>
    <t>.Net C#</t>
  </si>
  <si>
    <t>['c#', 'vb.net', 'sql', 'sql server', 'asp.net', 'git']</t>
  </si>
  <si>
    <t>Double Oak, TX</t>
  </si>
  <si>
    <t>Fff Enterprises</t>
  </si>
  <si>
    <t>Branch Manager-General Tool</t>
  </si>
  <si>
    <t>(USA) Area Manager Asset Protection - All DC/FC</t>
  </si>
  <si>
    <t>Senior Platform Engineerï¿½</t>
  </si>
  <si>
    <t>PandoLogic</t>
  </si>
  <si>
    <t>['typescript', 'sql', 'bash', 'shell', 'aws', 'react', 'node', 'node.js', 'kubernetes', 'git']</t>
  </si>
  <si>
    <t>​​Principal Site Reliability Engineer​</t>
  </si>
  <si>
    <t>['sql', 'c', 'c++', 'c#', 'java', 'javascript', 'python', 'postgresql', 'azure', 'power bi']</t>
  </si>
  <si>
    <t>Senior Data &amp; Analytics Liaison</t>
  </si>
  <si>
    <t>Analytics Engineer (East Coast Preferred)</t>
  </si>
  <si>
    <t>Data Scientist, Bruins in Genomics Summer Intern</t>
  </si>
  <si>
    <t>Intern, Data Analyst</t>
  </si>
  <si>
    <t>['python', 'jupyter', 'excel']</t>
  </si>
  <si>
    <t>AWS Cloud Engineer</t>
  </si>
  <si>
    <t>['bash', 'python', 'aws', 'linux', 'terraform']</t>
  </si>
  <si>
    <t>Cittabase Solutions</t>
  </si>
  <si>
    <t>Business Intelligence Engineer, AMXL (Amazon Extra Large) Trans Analytics</t>
  </si>
  <si>
    <t>['nosql', 'sql', 'python', 'dynamodb', 'redshift', 'oracle', 'aws', 'tableau']</t>
  </si>
  <si>
    <t>Business Intelligence Engineer , North America Network Sales and Operations planning</t>
  </si>
  <si>
    <t>['python', 'sql', 'r', 'ruby', 'ruby', 'aws', 'redshift', 'hadoop']</t>
  </si>
  <si>
    <t>Sr. Physical Security Engineer (GovCloud), Data Center Design Engineering</t>
  </si>
  <si>
    <t>Rahe Solutions</t>
  </si>
  <si>
    <t>Group Manager, Product - Plan</t>
  </si>
  <si>
    <t>['go', 'gitlab', 'jira', 'trello']</t>
  </si>
  <si>
    <t>Data Manager - Environmental (CSST or CAC - NO FIELD work)</t>
  </si>
  <si>
    <t>1000000545.Data Architect Lead.Info Tech Services</t>
  </si>
  <si>
    <t>Dallas County</t>
  </si>
  <si>
    <t>['sql', 'python', 'scala', 'azure', 'aws', 'gcp', 'databricks', 'hadoop', 'spark', 'kafka']</t>
  </si>
  <si>
    <t>Wave</t>
  </si>
  <si>
    <t>Senior Information Analyst - Now Hiring</t>
  </si>
  <si>
    <t>Civilian Office of Police Accountability</t>
  </si>
  <si>
    <t>['sql', 'python', 'sql server', 'azure', 'excel']</t>
  </si>
  <si>
    <t>Sr Analyst, Performance Suite Analytics - Full-time</t>
  </si>
  <si>
    <t>['sql', 'sas', 'sas', 'excel', 'power bi', 'tableau']</t>
  </si>
  <si>
    <t>Clinical Data Manager - Full-time</t>
  </si>
  <si>
    <t>['sql', 'sas', 'sas', 'r', 'python', 'aws', 'jupyter', 'powerpoint', 'excel', 'word']</t>
  </si>
  <si>
    <t>['python', 'r', 'scala', 'sql', 'databricks', 'spark', 'gdpr', 'power bi']</t>
  </si>
  <si>
    <t>Lead Data Engineer (Java, Python, Spark, AWS)</t>
  </si>
  <si>
    <t>['java', 'python', 'scala', 'nosql', 'sql', 'mongo', 'shell', 'mysql', 'cassandra', 'aws', 'redshift', 'snowflake', 'azure', 'spark', 'hadoop', 'kafka']</t>
  </si>
  <si>
    <t>Data Conversion Analyst (Mainframe)</t>
  </si>
  <si>
    <t>['cobol', 'java', 'python', 'db2', 'angular']</t>
  </si>
  <si>
    <t>Healthcare Machine Learning Engineer- Cerner</t>
  </si>
  <si>
    <t>Data Engineer [REF SN139]</t>
  </si>
  <si>
    <t>JOBS.NOW</t>
  </si>
  <si>
    <t>IT Enterprise Data Management Expert</t>
  </si>
  <si>
    <t>Oxy</t>
  </si>
  <si>
    <t>Data Management and Collaboration Analyst - Now Hiring</t>
  </si>
  <si>
    <t>Church's Chicken</t>
  </si>
  <si>
    <t>['go', 'monday.com', 'asana', 'smartsheet']</t>
  </si>
  <si>
    <t>Full Stack Analytics Engineer | 🐍 Python | 🏢 Market Leader in Insurance | 🔓 High-Autonomy Role | 📈 Growing Data Science Team | 📍 New Jersey – Hybrid | 💰 Up to $138k Total Package</t>
  </si>
  <si>
    <t>Staff Data Scientist - Damages</t>
  </si>
  <si>
    <t>Sr. Business Analyst, People Analytics, Entertainment PXT</t>
  </si>
  <si>
    <t>['sql', 'aws', 'redshift', 'tableau', 'power bi', 'qlik']</t>
  </si>
  <si>
    <t>Principal Analyst, IT Quality &amp; Data Analytics</t>
  </si>
  <si>
    <t>Frisco, TX (+1 other)</t>
  </si>
  <si>
    <t>['sql', 'oracle', 'azure', 'snowflake', 'databricks', 'tableau', 'power bi']</t>
  </si>
  <si>
    <t>Python Developer in Data Engineering</t>
  </si>
  <si>
    <t>['python', 'nosql', 'mongodb', 'mongodb', 'postgresql', 'mysql', 'aws', 'azure', 'gcp', 'numpy', 'pandas', 'airflow', 'kafka', 'django', 'flask', 'linux', 'ansible', 'git', 'jenkins', 'github']</t>
  </si>
  <si>
    <t>Senior BI Engineer</t>
  </si>
  <si>
    <t>Maddox Industrial Transformer</t>
  </si>
  <si>
    <t>['sql', 'typescript', 'mysql', 'bigquery', 'windows', 'sheets', 'asana', 'slack', 'ringcentral']</t>
  </si>
  <si>
    <t>Research Engineer- Computer Vision</t>
  </si>
  <si>
    <t>Luma</t>
  </si>
  <si>
    <t>Senior Backend (Data) Engineer</t>
  </si>
  <si>
    <t>Azra Games</t>
  </si>
  <si>
    <t>['golang', 'python', 'aws', 'redshift', 'bigquery', 'kafka', 'looker', 'docker', 'kubernetes', 'terraform']</t>
  </si>
  <si>
    <t>Business Intelligence Engineer , Inbound, GCF ACES</t>
  </si>
  <si>
    <t>['python', 'nosql', 'r', 'sas', 'sas', 'matlab', 'sql', 'dynamodb', 'redshift', 'oracle', 'aws', 'tableau', 'excel']</t>
  </si>
  <si>
    <t>Business Development Intern Data Products</t>
  </si>
  <si>
    <t>Yubi Group</t>
  </si>
  <si>
    <t>Information Technology - United States - Full-time</t>
  </si>
  <si>
    <t>['python', 'sap']</t>
  </si>
  <si>
    <t>['python', 'mysql', 'snowflake']</t>
  </si>
  <si>
    <t>Staff Software Engineer ( Python)</t>
  </si>
  <si>
    <t>Blue Yonder, Inc.</t>
  </si>
  <si>
    <t>['python', 'typescript', 'aws', 'gcp', 'azure', 'react']</t>
  </si>
  <si>
    <t>McKesson Corporation</t>
  </si>
  <si>
    <t>['python', 'sql', 'snowflake', 'bigquery', 'redshift', 'aws', 'gcp', 'kubernetes']</t>
  </si>
  <si>
    <t>Artificial Intelligence Machine Learning Engineer</t>
  </si>
  <si>
    <t>Point Reyes Station, CA</t>
  </si>
  <si>
    <t>['python', 'azure', 'scikit-learn', 'pandas', 'excel']</t>
  </si>
  <si>
    <t>['sql', 'python', 'r', 'databricks', 'aws', 'spark', 'airflow', 'git', 'terraform']</t>
  </si>
  <si>
    <t>Guatemala (+3 others)</t>
  </si>
  <si>
    <t>['python', 'r', 'sql', 'azure', 'databricks', 'spark', 'hadoop']</t>
  </si>
  <si>
    <t>Charlotte, TX</t>
  </si>
  <si>
    <t>Front End Developer - Diabetes Care Division - US Remote</t>
  </si>
  <si>
    <t>['css', 'typescript', 'javascript', 'react.js', 'git', 'docker', 'kubernetes']</t>
  </si>
  <si>
    <t>Tech Lead &amp; PM (TPM)</t>
  </si>
  <si>
    <t>['javascript', 'typescript', 'react', 'angular', 'node', 'next.js', 'git']</t>
  </si>
  <si>
    <t>Applications Specialist: MIS &amp; Qlik Sense</t>
  </si>
  <si>
    <t>['sql', 'mongodb', 'mongodb', 'python', 'sql server', 'mysql', 'oracle', 'aws', 'gdpr', 'qlik', 'power bi']</t>
  </si>
  <si>
    <t>Mobile Money Specialist</t>
  </si>
  <si>
    <t>['java', 'python', 'shell', 'nosql', 'mongodb', 'mongodb', 'mysql', 'oracle', 'azure', 'react', 'spring', 'jquery', 'angular', 'tableau', 'kubernetes', 'jenkins', 'ansible']</t>
  </si>
  <si>
    <t>Client Relationship Manager - Experian Health - Remote</t>
  </si>
  <si>
    <t>Hope Hull, AL</t>
  </si>
  <si>
    <t>Sr Account Manager- Remote</t>
  </si>
  <si>
    <t>Wolf Trap, VA</t>
  </si>
  <si>
    <t>Alpha Omega Integration</t>
  </si>
  <si>
    <t>['sql', 'sql server', 'azure', 'github', 'terraform']</t>
  </si>
  <si>
    <t>Report Writer Data Analyst 2 - Now Hiring</t>
  </si>
  <si>
    <t>Security Finance</t>
  </si>
  <si>
    <t>['sql', 'crystal', 'tableau']</t>
  </si>
  <si>
    <t>Organizational Development Project and Data Analyst- Hybrid</t>
  </si>
  <si>
    <t>['phoenix', 'excel']</t>
  </si>
  <si>
    <t>['sql', 'java', 'c++', 'python', 'snowflake', 'azure']</t>
  </si>
  <si>
    <t>Data Analyst-Statistical-Staff</t>
  </si>
  <si>
    <t>['sql', 'python', 'azure', 'databricks', 'pyspark', 'excel']</t>
  </si>
  <si>
    <t>Senior Data Analyst Finance Analytics</t>
  </si>
  <si>
    <t>Power BI/Data Engineer @ Quincy, MA /Salisbury, NC / Greenville, SC / Carlisle, PA / Scarborough, ME; Chicago, IL--Hybrid - Full-time / Part-time</t>
  </si>
  <si>
    <t>['sql', 'python', 'shell', 'bash', 'snowflake', 'redshift', 'aws', 'hadoop', 'kafka', 'unix']</t>
  </si>
  <si>
    <t>Business Intelligence Engineer, WHS Data</t>
  </si>
  <si>
    <t>['sql', 'nosql', 'dynamodb', 'redshift', 'oracle', 'aws', 'tableau']</t>
  </si>
  <si>
    <t>CMO Cashflow Data Analyst - Now Hiring</t>
  </si>
  <si>
    <t>Buffalo, SC</t>
  </si>
  <si>
    <t>London Stock Exchange Group</t>
  </si>
  <si>
    <t>['python', 'go', 'unix', 'excel', 'flow']</t>
  </si>
  <si>
    <t>Data Analyst Senior - Now Hiring</t>
  </si>
  <si>
    <t>Sr. Financial Data Analyst x 100K - 110K + bonus + equity x East LA</t>
  </si>
  <si>
    <t>['sql', 'c', 'gdpr', 'alteryx', 'power bi', 'tableau']</t>
  </si>
  <si>
    <t>Human Resource Senior Data Science Analyst - Now Hiring</t>
  </si>
  <si>
    <t>Welbehealth</t>
  </si>
  <si>
    <t>Care Coordination Quality Data Analyst - Full-time</t>
  </si>
  <si>
    <t>Charter Care Health Partners</t>
  </si>
  <si>
    <t>Sr Fraud Data Analyst (REMOTE) - Now Hiring</t>
  </si>
  <si>
    <t>Director, Actuarial Services - Transform Healthcare &amp; Your Career</t>
  </si>
  <si>
    <t>Senior Application Engineer-Niagara Expert</t>
  </si>
  <si>
    <t>Senior Data Engineer (Hybrid) - Full-time</t>
  </si>
  <si>
    <t>Mettawa, IL</t>
  </si>
  <si>
    <t>Senior Systems Analyst - Data Analytics</t>
  </si>
  <si>
    <t>Massage Therapist (LMT) in Windermere w/1000 Sign On</t>
  </si>
  <si>
    <t>Hand and Stone Massage and Facial Spa in Windermere</t>
  </si>
  <si>
    <t>Personal Assistant and Social Media Manager</t>
  </si>
  <si>
    <t>Chesterton, IN</t>
  </si>
  <si>
    <t>HCTD LLC</t>
  </si>
  <si>
    <t>Principal Product Security Engineer - Full-time</t>
  </si>
  <si>
    <t>Senior Manager - ITSM Processes</t>
  </si>
  <si>
    <t>Manager, Patient &amp; Site Engagement (1 of 2)</t>
  </si>
  <si>
    <t>['gcp', 'spring']</t>
  </si>
  <si>
    <t>Manager, Business Management</t>
  </si>
  <si>
    <t>['go', 'spring', 'word', 'excel', 'powerpoint', 'outlook']</t>
  </si>
  <si>
    <t>Specialist, GAAP &amp; SEC Financial Reporting &amp; Accounting</t>
  </si>
  <si>
    <t>Data/Cloud Engineer - Full-time</t>
  </si>
  <si>
    <t>Analyst Data Analytics - US Based Rempote - Full-time</t>
  </si>
  <si>
    <t>Data Engineer [REF REQ-2503-148039]</t>
  </si>
  <si>
    <t>Senior Analyst, Clinical Data Systems (Onsite Hybrid) - Full-time</t>
  </si>
  <si>
    <t>Total Vision Llc</t>
  </si>
  <si>
    <t>['crystal', 'excel', 'power bi', 'word', 'outlook']</t>
  </si>
  <si>
    <t>['python', 'mongodb', 'mongodb', 'aws', 'selenium', 'hugging face', 'react', 'node.js']</t>
  </si>
  <si>
    <t>['sql', 'snowflake', 'gitlab']</t>
  </si>
  <si>
    <t>Business Intelligence Engineer, Fleet Maintenance Analytics, Fleet In-Life Services</t>
  </si>
  <si>
    <t>['python', 'sql', 'r', 'ruby', 'ruby', 'aws', 'redshift', 'hadoop', 'tableau']</t>
  </si>
  <si>
    <t>Associate Analyst, Business (ROPS)</t>
  </si>
  <si>
    <t>Data Reporting Analyst - HNAS</t>
  </si>
  <si>
    <t>HR Analytics Senior Analyst</t>
  </si>
  <si>
    <t>['vba', 'sql', 'excel', 'cognos']</t>
  </si>
  <si>
    <t>AI &amp; Data Science Developer - Research, Integration</t>
  </si>
  <si>
    <t>Fox Chapel, PA</t>
  </si>
  <si>
    <t>['nosql', 'aws', 'azure', 'snowflake', 'sap']</t>
  </si>
  <si>
    <t>West Valley City, UT</t>
  </si>
  <si>
    <t>Business Intelligence Engineer, MODE</t>
  </si>
  <si>
    <t>['sql', 'python', 'nosql', 'dynamodb', 'aws', 'redshift', 'oracle', 'spark', 'tableau', 'git']</t>
  </si>
  <si>
    <t>Analyst testing</t>
  </si>
  <si>
    <t>['sql', 'flow', 'jira']</t>
  </si>
  <si>
    <t>OFSAA Finance Data Analyst Sr</t>
  </si>
  <si>
    <t>Combat Systems SME - 23576</t>
  </si>
  <si>
    <t>Azure Data Engineer /Power BI</t>
  </si>
  <si>
    <t>Cloud BC Labs</t>
  </si>
  <si>
    <t>['sql', 't-sql', 'python', 'java', 'sql server', 'mysql', 'azure', 'snowflake', 'ssis', 'tableau', 'power bi', 'ssrs']</t>
  </si>
  <si>
    <t>['python', 'r', 'scala', 'sql', 'nosql', 'aws', 'azure', 'tensorflow', 'pytorch', 'scikit-learn', 'hadoop', 'spark', 'tableau', 'power bi']</t>
  </si>
  <si>
    <t>AI/Data Architect, Principal</t>
  </si>
  <si>
    <t>['nosql', 'sql', 'databricks', 'azure', 'aws', 'snowflake', 'tableau']</t>
  </si>
  <si>
    <t>Senior Brand Designer</t>
  </si>
  <si>
    <t>Senior Site Reliability Engineer</t>
  </si>
  <si>
    <t>['python', 'java', 'scala', 'r', 'kafka', 'jenkins', 'github']</t>
  </si>
  <si>
    <t>Head of Service Quality</t>
  </si>
  <si>
    <t>Coco Robotics</t>
  </si>
  <si>
    <t>Data Analysis Engineer (I or II) - Industrial Manufacturing</t>
  </si>
  <si>
    <t>['go', 'sql', 'python', 'r', 'excel']</t>
  </si>
  <si>
    <t>Data Application Engineer</t>
  </si>
  <si>
    <t>['python', 'linux', 'tableau']</t>
  </si>
  <si>
    <t>Lead Systems Design Engineer - Data Center GPU</t>
  </si>
  <si>
    <t>['python', 'perl', 'ruby', 'ruby', 'linux']</t>
  </si>
  <si>
    <t>Document Controls Analyst - Mission Critical, Data Centers</t>
  </si>
  <si>
    <t>STVorporated</t>
  </si>
  <si>
    <t>Data Analyst, Bureau of Epidemiology Services - Now Hiring</t>
  </si>
  <si>
    <t>City of New York</t>
  </si>
  <si>
    <t>['sql', 'sas', 'sas', 'ms access']</t>
  </si>
  <si>
    <t>Entry Level Data Science and Analyst (Remote) - Full-time / Part-time</t>
  </si>
  <si>
    <t>Sr. Data Integration Engineer</t>
  </si>
  <si>
    <t>['shell', 'unix', 'linux', 'excel', 'jira']</t>
  </si>
  <si>
    <t>Senior Data Engineer – Azure - Chicago (Hybrid)</t>
  </si>
  <si>
    <t>Evolution USA</t>
  </si>
  <si>
    <t>['scala', 'sql', 'azure', 'databricks', 'spark', 'pyspark']</t>
  </si>
  <si>
    <t>Senior Performance DevOps / Performance DevOps Senior</t>
  </si>
  <si>
    <t>['c', 'mysql', 'linux', 'fedora', 'docker', 'jenkins']</t>
  </si>
  <si>
    <t>Anti-Money Laundering Investigator</t>
  </si>
  <si>
    <t>Business Analyst (W2 Only)</t>
  </si>
  <si>
    <t>AGM Tech Solutions - A Woman and Latina-owned IT Staffing Firm-an Inc. 5000 company</t>
  </si>
  <si>
    <t>['visio', 'excel', 'powerpoint', 'jira', 'confluence']</t>
  </si>
  <si>
    <t>Northstar Travel Group</t>
  </si>
  <si>
    <t>Colorado 811</t>
  </si>
  <si>
    <t>['python', 'sql', 'aws', 'azure', 'redshift', 'databricks', 'gdpr', 'airflow', 'spark', 'flow']</t>
  </si>
  <si>
    <t>Epic Rehab System Analyst</t>
  </si>
  <si>
    <t>Medisys Health Network, Inc.</t>
  </si>
  <si>
    <t>Manager, Analytics - Data Engineering</t>
  </si>
  <si>
    <t>Sensory Software Optimization Specialist</t>
  </si>
  <si>
    <t>['sql', 'azure', 'terraform']</t>
  </si>
  <si>
    <t>Reporting Specialist</t>
  </si>
  <si>
    <t>New Tradition</t>
  </si>
  <si>
    <t>Senior Product &amp; Data Analyst – SaaS | BI | A/B Testing | SQL/Python</t>
  </si>
  <si>
    <t>Scalable Systems</t>
  </si>
  <si>
    <t>['sql', 'python', 'gdpr', 'power bi', 'tableau']</t>
  </si>
  <si>
    <t>Laboratory Medical Technologist (MLT)</t>
  </si>
  <si>
    <t>Marianna, FL</t>
  </si>
  <si>
    <t>Jackson Hospital</t>
  </si>
  <si>
    <t>Sr Data Engineer – P&amp;C Insurance / Reinsurance</t>
  </si>
  <si>
    <t>['airflow', 'spark', 'docker', 'kubernetes']</t>
  </si>
  <si>
    <t>Assistant Manager, Data Strategy &amp; Reporting</t>
  </si>
  <si>
    <t>Irvington, NY</t>
  </si>
  <si>
    <t>Peco Pallet</t>
  </si>
  <si>
    <t>['sql', 'vba', 'sql server', 'alteryx', 'excel', 'power bi', 'powerpoint']</t>
  </si>
  <si>
    <t>Pet-Sitter</t>
  </si>
  <si>
    <t>VCA Animal Hospitals</t>
  </si>
  <si>
    <t>Lead Data Engineer - SAP HANA &amp; Azure</t>
  </si>
  <si>
    <t>Appiness Interactive</t>
  </si>
  <si>
    <t>['sql', 'python', 'java', 'scala', 'databricks', 'azure', 'pyspark', 'spark', 'sap']</t>
  </si>
  <si>
    <t>iTechStack</t>
  </si>
  <si>
    <t>['python', 'java', 'scala', 'sql', 'postgresql', 'mysql', 'oracle', 'aws', 'azure', 'gcp', 'spark', 'kafka']</t>
  </si>
  <si>
    <t>FANATICS INC</t>
  </si>
  <si>
    <t>['scala', 'sql', 'nosql', 'aws', 'redshift', 'snowflake', 'spark', 'pyspark', 'microstrategy', 'tableau', 'power bi', 'docker', 'kubernetes', 'terraform']</t>
  </si>
  <si>
    <t>Burlington, IA</t>
  </si>
  <si>
    <t>Employee Benefit Systems, Inc</t>
  </si>
  <si>
    <t>['sql', 'python', 'visio']</t>
  </si>
  <si>
    <t>Data Governance Analyst III</t>
  </si>
  <si>
    <t>['sql', 'sas', 'sas', 'r', 'python', 'sql server', 'oracle', 'tableau', 'power bi', 'cognos', 'spss', 'ms access']</t>
  </si>
  <si>
    <t>Data Reporting &amp; Insights Analyst</t>
  </si>
  <si>
    <t>WisdomTree</t>
  </si>
  <si>
    <t>Warehouse Analyst</t>
  </si>
  <si>
    <t>Valero</t>
  </si>
  <si>
    <t>Commercial Analyst, Insights &amp; Analytics</t>
  </si>
  <si>
    <t>['sql', 'sas', 'sas', 'r', 'python', 'windows', 'tableau', 'excel', 'power bi']</t>
  </si>
  <si>
    <t>['python', 'r', 'sql', 't-sql', 'sql server', 'snowflake', 'ssis', 'power bi']</t>
  </si>
  <si>
    <t>['python', 'sql', 'azure', 'databricks', 'spark', 'pandas', 'git']</t>
  </si>
  <si>
    <t>AI Big data Engineer</t>
  </si>
  <si>
    <t>['aws', 'azure', 'flow']</t>
  </si>
  <si>
    <t>Patient Education Consultant</t>
  </si>
  <si>
    <t>Tactile Medical</t>
  </si>
  <si>
    <t>Venbrook</t>
  </si>
  <si>
    <t>['sql', 'python', 'snowflake', 'azure', 'spark', 'power bi', 'tableau', 'git']</t>
  </si>
  <si>
    <t>['python', 'sql', 'azure', 'github']</t>
  </si>
  <si>
    <t>Sr. Business Intelligence Analyst (Healthcare)</t>
  </si>
  <si>
    <t>Compile</t>
  </si>
  <si>
    <t>['power bi', 'excel', 'powerpoint', 'smartsheet']</t>
  </si>
  <si>
    <t>Analyst - Selby Jennings</t>
  </si>
  <si>
    <t>Content Manager - Scientific</t>
  </si>
  <si>
    <t>Solana Beach, CA</t>
  </si>
  <si>
    <t>Scientist.com</t>
  </si>
  <si>
    <t>['excel', 'sheets', 'confluence']</t>
  </si>
  <si>
    <t>Data Engineer - Data &amp; Analytics (Backstage)</t>
  </si>
  <si>
    <t>Cast &amp; Crew</t>
  </si>
  <si>
    <t>['go', 'sql', 'postgresql', 'redshift', 'looker', 'tableau', 'gitlab']</t>
  </si>
  <si>
    <t>Advanced Database Administrator</t>
  </si>
  <si>
    <t>Sr Data Access &amp; Compliance Analyst</t>
  </si>
  <si>
    <t>South Dakota</t>
  </si>
  <si>
    <t>South Dakota State Government</t>
  </si>
  <si>
    <t>['sql', 't-sql', 'java', 'python', 'r', 'c', 'azure', 'databricks', 'spark', 'power bi', 'dax']</t>
  </si>
  <si>
    <t>Data Analyst (Beta-Tester, please read desc)</t>
  </si>
  <si>
    <t>Application Buddy LLC</t>
  </si>
  <si>
    <t>['sql', 'r', 'python', 'aws', 'snowflake', 'bigquery', 'tableau', 'power bi', 'looker', 'excel', 'git', 'jira', 'zoom']</t>
  </si>
  <si>
    <t>Data Architect (DE local only)</t>
  </si>
  <si>
    <t>Morph Enterprise</t>
  </si>
  <si>
    <t>['sql', 'python', 'java', 'scala', 'azure', 'airflow', 'docker', 'kubernetes']</t>
  </si>
  <si>
    <t>Data Engineer - Gurabo, PR</t>
  </si>
  <si>
    <t>The Cervantes Group</t>
  </si>
  <si>
    <t>Data Scientist, Amazon Advertising</t>
  </si>
  <si>
    <t>Data Protection Lead [Hybrid or Remote]</t>
  </si>
  <si>
    <t>EDF Renewables North America</t>
  </si>
  <si>
    <t>['r', 'gdpr']</t>
  </si>
  <si>
    <t>Senior R&amp;D Engineer (Lens Formulation and Development)</t>
  </si>
  <si>
    <t>Cambium Biomaterials, Inc.</t>
  </si>
  <si>
    <t>SENIOR ORACLE DATA BASE ANALYST</t>
  </si>
  <si>
    <t>['sql', 'shell', 'oracle', 'express', 'unix']</t>
  </si>
  <si>
    <t>Artera</t>
  </si>
  <si>
    <t>['python', 'aws', 'kubernetes']</t>
  </si>
  <si>
    <t>Labelbox</t>
  </si>
  <si>
    <t>Senior Analyst, Reconciliation Service Fixed Income</t>
  </si>
  <si>
    <t>Remote - Data Scientist - Advance Analytics</t>
  </si>
  <si>
    <t>Product Owner - Advanced Analytics, Credit Risk Solutions</t>
  </si>
  <si>
    <t>Trans Union LLC</t>
  </si>
  <si>
    <t>['python', 'r', 'sas', 'sas', 'sql', 'aws', 'spark', 'jupyter', 'powerpoint', 'word', 'excel', 'jira', 'confluence']</t>
  </si>
  <si>
    <t>['python', 'sql', 'excel', 'spreadsheet', 'github']</t>
  </si>
  <si>
    <t>Lead Data Engineer - Snowflake, Power BI - Hybrid</t>
  </si>
  <si>
    <t>['sql', 'python', 'snowflake', 'aws', 'azure', 'gcp', 'airflow', 'kafka', 'power bi', 'cognos', 'ssis', 'word', 'flow']</t>
  </si>
  <si>
    <t>Senior Analyst, Administration &amp; Data Analysis (Onsite)</t>
  </si>
  <si>
    <t>['sharepoint', 'excel', 'flow', 'zoom', 'microsoft teams']</t>
  </si>
  <si>
    <t>Veterinarian - Great Opportunity + Hight Salary - Nashville, GA</t>
  </si>
  <si>
    <t>Nashville, GA</t>
  </si>
  <si>
    <t>Desort</t>
  </si>
  <si>
    <t>['r', 'python', 'aws', 'linux', 'git', 'terraform', 'ansible']</t>
  </si>
  <si>
    <t>Senior Analyst, Growth Analytics, Retention</t>
  </si>
  <si>
    <t>['sql', 'python', 'r', 'bigquery', 'aws', 'tableau']</t>
  </si>
  <si>
    <t>DJI Service LLC</t>
  </si>
  <si>
    <t>Data Market Analyst</t>
  </si>
  <si>
    <t>['sql', 'tableau', 'qlik', 'flow']</t>
  </si>
  <si>
    <t>Data Engineer - Tech Operations</t>
  </si>
  <si>
    <t>Sigma</t>
  </si>
  <si>
    <t>['sql', 'python', 'r', 'scala', 'c', 'snowflake', 'databricks', 'aws', 'gcp', 'azure', 'airflow', 'spark']</t>
  </si>
  <si>
    <t>Data Analytics Engineer (Paris, France) - 131945</t>
  </si>
  <si>
    <t>Paris, KY</t>
  </si>
  <si>
    <t>['python', 'aws', 'snowflake', 'airflow', 'pandas', 'pyspark', 'git']</t>
  </si>
  <si>
    <t>['aws', 'azure', 'snowflake', 'databricks', 'flow']</t>
  </si>
  <si>
    <t>Senior Data Engineer - Automation</t>
  </si>
  <si>
    <t>The Community Foundation For Greater Atlanta</t>
  </si>
  <si>
    <t>Flexential Corp</t>
  </si>
  <si>
    <t>['python', 'r', 'sql', 'postgresql', 'pandas', 'scikit-learn', 'matplotlib', 'tableau', 'qlik']</t>
  </si>
  <si>
    <t>Director of Scientific Computing</t>
  </si>
  <si>
    <t>['sql', 'python', 'snowflake', 'redshift', 'databricks', 'airflow', 'spark', 'hadoop', 'pyspark']</t>
  </si>
  <si>
    <t>Business Analyst, Enterprise Technology Services</t>
  </si>
  <si>
    <t>Invesco</t>
  </si>
  <si>
    <t>Hillcrest Heights, MD</t>
  </si>
  <si>
    <t>Sr. Metrics &amp; Reporting/Power BI/Data Analyst</t>
  </si>
  <si>
    <t>Cybersecurity, Privacy and Forensics - Cyber Defense - Sr Associate</t>
  </si>
  <si>
    <t>AppSec Engineer</t>
  </si>
  <si>
    <t>Founding Engineer - AI infra &amp; Data Pipeline</t>
  </si>
  <si>
    <t>Revamp AI (YC S23)</t>
  </si>
  <si>
    <t>['python', 'typescript', 'react']</t>
  </si>
  <si>
    <t>URGENT - Looking for Data Engineer</t>
  </si>
  <si>
    <t>['sql', 'python', 'java', 'aws', 'redshift', 'airflow', 'hadoop', 'spark']</t>
  </si>
  <si>
    <t>Glasgow, United Kingdom</t>
  </si>
  <si>
    <t>erg group</t>
  </si>
  <si>
    <t>['python', 'github', 'jira']</t>
  </si>
  <si>
    <t>Manager - Data Engineer</t>
  </si>
  <si>
    <t>['python', 'nosql', 'mongodb', 'mongodb', 'mysql', 'postgresql', 'cassandra', 'aws', 'redshift', 'excel', 'flow']</t>
  </si>
  <si>
    <t>Berkley Environmental (a Berkley Company)</t>
  </si>
  <si>
    <t>Data and Systems Analyst</t>
  </si>
  <si>
    <t>University of Notre Dame</t>
  </si>
  <si>
    <t>School of Data Science</t>
  </si>
  <si>
    <t>IN Associate   Data Quality and Governance Captive Financial Services Advisory Mumbai</t>
  </si>
  <si>
    <t>Risk Consulting-Protect Tech-Senior-Responsible AI</t>
  </si>
  <si>
    <t>IN-Manager Azure Data Engineer Data &amp; Analytics Advisory Noida</t>
  </si>
  <si>
    <t>['scala', 'sql', 'python', 'sql server', 'postgresql', 'mysql', 'azure', 'databricks', 'aws', 'pyspark', 'spark', 'hadoop', 'airflow']</t>
  </si>
  <si>
    <t>Data analytics</t>
  </si>
  <si>
    <t>Abroad Work</t>
  </si>
  <si>
    <t>Support Engineer, EU FBA</t>
  </si>
  <si>
    <t>Jeddah Saudi Arabia</t>
  </si>
  <si>
    <t>BeBee SA</t>
  </si>
  <si>
    <t>Saudi Arabia</t>
  </si>
  <si>
    <t>Snr Consultant AI/ML, Tech</t>
  </si>
  <si>
    <t>Riyadh Saudi Arabia</t>
  </si>
  <si>
    <t>Associate Researcher (Dr Scott's Lab)(Part Time ) - Metabolism Institute</t>
  </si>
  <si>
    <t>Data Ingestion Developer</t>
  </si>
  <si>
    <t>['sql', 'python', 'shell', 'aws', 'redshift']</t>
  </si>
  <si>
    <t>Montgomery Town Clerk</t>
  </si>
  <si>
    <t>Data visualization Analyst</t>
  </si>
  <si>
    <t>VivSoft</t>
  </si>
  <si>
    <t>['html', 'javascript', 'qlik', 'sap', 'sharepoint']</t>
  </si>
  <si>
    <t>Imbibe</t>
  </si>
  <si>
    <t>App / Data Engineer</t>
  </si>
  <si>
    <t>Hitachi Digital Services</t>
  </si>
  <si>
    <t>['python', 'shell', 'powershell', 'sql', 'dynamodb', 'aws', 'redshift', 'snowflake', 'aurora', 'spark', 'hadoop', 'kafka', 'jenkins', 'terraform', 'docker', 'github', 'kubernetes', 'jira']</t>
  </si>
  <si>
    <t>['sql', 'python', 'java', 'c#', 'c++', 'mysql', 'postgresql', 'aws', 'hadoop', 'spark', 'kafka', 'flow']</t>
  </si>
  <si>
    <t>Apache Spark | Airflow | Azure Synapse | PySpark - Data Engineer</t>
  </si>
  <si>
    <t>['azure', 'spark', 'airflow', 'pyspark', 'power bi', 'word', 'github']</t>
  </si>
  <si>
    <t>Customer Engineer, Data Analytics, Google Cloud</t>
  </si>
  <si>
    <t>Associate Data Scientist, Marketing</t>
  </si>
  <si>
    <t>['python', 'spark', 'pyspark', 'git']</t>
  </si>
  <si>
    <t>Lead Data Solutions Architect</t>
  </si>
  <si>
    <t>['sql', 'oracle', 'snowflake', 'power bi', 'microstrategy', 'tableau']</t>
  </si>
  <si>
    <t>Principal Consultant- Databricks Developer with experience in Unity Catalog + Python , Spark , Kafka for ETL!</t>
  </si>
  <si>
    <t>['python', 'sql', 'databricks', 'azure', 'aws', 'gcp', 'spark', 'kafka', 'unity', 'docker', 'kubernetes']</t>
  </si>
  <si>
    <t>Analytics Engineer - Playback Data (L5)</t>
  </si>
  <si>
    <t>['go', 'sql', 'python', 'typescript', 'scala']</t>
  </si>
  <si>
    <t>Data Engineer- W2</t>
  </si>
  <si>
    <t>Data Engineer (Looker Specialist) Needed for AI-Driven Creator Platform</t>
  </si>
  <si>
    <t>['sql', 'bigquery', 'snowflake', 'gcp', 'aws', 'azure', 'looker']</t>
  </si>
  <si>
    <t>Machine Learning</t>
  </si>
  <si>
    <t>AHOY</t>
  </si>
  <si>
    <t>['python', 'opencv', 'tensorflow', 'pytorch', 'keras', 'git']</t>
  </si>
  <si>
    <t>Senior Data Scientist, Recommendations</t>
  </si>
  <si>
    <t>Advancement Specialist- Data (Remote in OR, WA or ID)</t>
  </si>
  <si>
    <t>Lutheran Community Services Northwest</t>
  </si>
  <si>
    <t>Azure Database Specialist</t>
  </si>
  <si>
    <t>Operation Support Analyst</t>
  </si>
  <si>
    <t>['sql', 'sql server', 'tableau', 'ssrs']</t>
  </si>
  <si>
    <t>Senior Data Engineer/Python/Java</t>
  </si>
  <si>
    <t>ML Data Engineer</t>
  </si>
  <si>
    <t>Ecco, Inc.</t>
  </si>
  <si>
    <t>['python', 'sql', 'aws', 'redshift', 'pyspark', 'airflow', 'terraform']</t>
  </si>
  <si>
    <t>Senior AI Engineer, Legends (Remote) - $150,000/year USD</t>
  </si>
  <si>
    <t>['go', 'javascript', 'react', 'node.js', 'jira']</t>
  </si>
  <si>
    <t>Research Affiliates</t>
  </si>
  <si>
    <t>Senior Data Scientist, Plan Optimization</t>
  </si>
  <si>
    <t>Senior Expert Science &amp; Technology, Analytical Development, Potency and Flow</t>
  </si>
  <si>
    <t>U014 (FCRS = US014) Novartis Pharmaceuticals Corporation</t>
  </si>
  <si>
    <t>Jewett Orthopedic Institute Surgery Center, LLC</t>
  </si>
  <si>
    <t>Associate Director of Data Science – RAG, NLP, LLM and GenAI</t>
  </si>
  <si>
    <t>['sql', 'azure', 'snowflake', 'databricks', 'ssis', 'flow']</t>
  </si>
  <si>
    <t>Digital Analytics Analyst</t>
  </si>
  <si>
    <t>Truity Partners</t>
  </si>
  <si>
    <t>Grenada, MS</t>
  </si>
  <si>
    <t>['vba', 'azure', 'spark', 'flow']</t>
  </si>
  <si>
    <t>Data Scientist, Partner Experience and Growth, Amazon Ads</t>
  </si>
  <si>
    <t>Data Architect - OT Engineer</t>
  </si>
  <si>
    <t>Darigold</t>
  </si>
  <si>
    <t>['sql', 'python', 'nosql', 'aws', 'azure', 'gcp', 'hadoop', 'spark', 'kafka', 'gdpr', 'flow']</t>
  </si>
  <si>
    <t>['drupal', 'tableau', 'qlik']</t>
  </si>
  <si>
    <t>Manager, Data Analyst (Data Management)</t>
  </si>
  <si>
    <t>Z SUPPLY</t>
  </si>
  <si>
    <t>['r', 'python', 'sql', 'aws', 'tableau', 'looker']</t>
  </si>
  <si>
    <t>['sql', 'gdpr', 'power bi', 'excel']</t>
  </si>
  <si>
    <t>Data Engineer Senior - Data and Automation (Oracle, Python, Hadoop, SQL, Unix/Linux)</t>
  </si>
  <si>
    <t>['python', 'sql', 'shell', 'neo4j', 'oracle', 'aws', 'azure', 'hadoop', 'spark', 'kafka', 'pyspark', 'kubernetes', 'docker']</t>
  </si>
  <si>
    <t>Infrastructure Software Engineer, Public Sector</t>
  </si>
  <si>
    <t>['aws', 'azure', 'gcp', 'docker', 'kubernetes']</t>
  </si>
  <si>
    <t>Data Owner Lead Analyst - C13 - IRVING</t>
  </si>
  <si>
    <t>['python', 'java', 'scala', 'pyspark', 'ansible']</t>
  </si>
  <si>
    <t>Senior Data Management Analyst - Enterprise Tools</t>
  </si>
  <si>
    <t>['sas', 'sas', 'sql', 'oracle', 'express', 'tableau', 'sharepoint', 'power bi', 'github']</t>
  </si>
  <si>
    <t>['sql', 'react', 'power bi', 'word', 'excel', 'powerpoint']</t>
  </si>
  <si>
    <t>0100 KeyBank National Association</t>
  </si>
  <si>
    <t>['sql', 'python', 'r', 'bigquery', 'snowflake', 'redshift', 'aws', 'azure', 'pandas', 'numpy', 'scikit-learn', 'jupyter', 'airflow']</t>
  </si>
  <si>
    <t>Senior Director of Solution Engineering, Data &amp; AI</t>
  </si>
  <si>
    <t>Lumenalta</t>
  </si>
  <si>
    <t>['snowflake', 'databricks', 'bigquery', 'aws', 'azure', 'gcp']</t>
  </si>
  <si>
    <t>['python', 'aws', 'azure', 'gcp', 'pytorch', 'kubernetes', 'docker']</t>
  </si>
  <si>
    <t>San Diego, TX</t>
  </si>
  <si>
    <t>['python', 'aws', 'airflow', 'kafka', 'spark', 'tableau', 'power bi', 'github', 'bitbucket', 'terraform', 'docker', 'kubernetes', 'jira']</t>
  </si>
  <si>
    <t>Data Engineer - Regulatory Reporting</t>
  </si>
  <si>
    <t>IN Manager Sr Cloud Data Engineer Advisory Corporate Advisory Bangalore</t>
  </si>
  <si>
    <t>['python', 'gcp', 'aws', 'bigquery', 'redshift', 'azure']</t>
  </si>
  <si>
    <t>IN-Associate  Azure/ETL D&amp;A Advisory Mumbai</t>
  </si>
  <si>
    <t>['java', 'azure', 'databricks', 'pyspark', 'flow']</t>
  </si>
  <si>
    <t>Senior Digital Marketing Analyst/ABM Lead</t>
  </si>
  <si>
    <t>Data Analyst/Scientist (Customer Analytics)</t>
  </si>
  <si>
    <t>Senior AI Engineer - AI Product</t>
  </si>
  <si>
    <t>Upper Canada Village, ON, Canada</t>
  </si>
  <si>
    <t>ClickUp</t>
  </si>
  <si>
    <t>['python', 'mysql', 'elasticsearch', 'clickup']</t>
  </si>
  <si>
    <t>['python', 'julia']</t>
  </si>
  <si>
    <t>Data Analyst - Mail Tracking</t>
  </si>
  <si>
    <t>Postal Center International</t>
  </si>
  <si>
    <t>['windows', 'excel', 'powerpoint']</t>
  </si>
  <si>
    <t>Clawson, MI</t>
  </si>
  <si>
    <t>Jars Cannabis</t>
  </si>
  <si>
    <t>['sql', 'spark', 'sheets', 'excel', 'sap', 'tableau', 'power bi', 'flow']</t>
  </si>
  <si>
    <t>Production Data Analyst Assistant</t>
  </si>
  <si>
    <t>Haliburton International Foods, Inc.</t>
  </si>
  <si>
    <t>ISG - Client Data Platform and Data Integrity Team Lead  Vice President  ISG Management</t>
  </si>
  <si>
    <t>Resource Analyst</t>
  </si>
  <si>
    <t>Afni, Inc.</t>
  </si>
  <si>
    <t>['python', 'r', 'sql', 'aws', 'azure', 'spark', 'hadoop', 'power bi', 'tableau']</t>
  </si>
  <si>
    <t>['python', 'java', 'c++', 'c#', 'scala', 'go', 'azure', 'aws', 'tensorflow', 'pytorch', 'kubernetes']</t>
  </si>
  <si>
    <t>Enterprise DNS Data Engineer - Network Traffic Analytics Specialist</t>
  </si>
  <si>
    <t>['python', 'azure', 'aws', 'pandas', 'numpy', 'windows', 'github']</t>
  </si>
  <si>
    <t>Software Engineer, Data</t>
  </si>
  <si>
    <t>['go', 'python', 'typescript', 'rust', 'postgresql', 'aws', 'kafka', 'jupyter', 'react', 'linux', 'docker', 'github', 'kubernetes']</t>
  </si>
  <si>
    <t>Lead Data Engineer (Snowflake Lead)- R01551460</t>
  </si>
  <si>
    <t>['sql', 'python', 't-sql', 'nosql', 'snowflake']</t>
  </si>
  <si>
    <t>Scion Staffing</t>
  </si>
  <si>
    <t>['sql', 'python', 'powershell', 'c#', 'vb.net', 'sql server', 'azure', 'windows', 'power bi', 'dax', 'sap']</t>
  </si>
  <si>
    <t>['sql', 'r', 'python', 'matlab', 'oracle', 'redshift', 'spark']</t>
  </si>
  <si>
    <t>Business Intelligence Analytst</t>
  </si>
  <si>
    <t>['sql', 'r', 'python', 'aws', 'airflow', 'power bi', 'tableau']</t>
  </si>
  <si>
    <t>['python', 'go', 'pytorch', 'tensorflow']</t>
  </si>
  <si>
    <t>Software Engineer (Cloud &amp; Data)</t>
  </si>
  <si>
    <t>['python', 'sql', 'azure', 'snowflake', 'fastapi']</t>
  </si>
  <si>
    <t>Data Engineer, AWS Vulnerability Management</t>
  </si>
  <si>
    <t>['python', 'java', 'scala', 'aws', 'redshift']</t>
  </si>
  <si>
    <t>Data Analyst - Celonis</t>
  </si>
  <si>
    <t>Govplace</t>
  </si>
  <si>
    <t>Revenue and Pricing Analyst</t>
  </si>
  <si>
    <t>MetroLagoons</t>
  </si>
  <si>
    <t>SN Cloud Solutions</t>
  </si>
  <si>
    <t>Junior Data Migration Engineer-3-6 Months Contract-Remote opportunity-Direct Customer</t>
  </si>
  <si>
    <t>['powershell', 'python', 'excel']</t>
  </si>
  <si>
    <t>Boeing, Product Data Management Engineer (Entry Level or Associate) - Application via WayUp</t>
  </si>
  <si>
    <t>Sr. Data Scientist Agent/Reinforcement Learning The Home Depot</t>
  </si>
  <si>
    <t>Technology , Inc.</t>
  </si>
  <si>
    <t>['python', 'sql', 'bigquery', 'redshift', 'snowflake', 'numpy', 'pandas', 'scikit-learn']</t>
  </si>
  <si>
    <t>['sql', 'python', 'databricks', 'spreadsheet', 'excel', 'sheets', 'tableau']</t>
  </si>
  <si>
    <t>Pomeroy</t>
  </si>
  <si>
    <t>Analyst II - Data Collection (Hybrid)</t>
  </si>
  <si>
    <t>Entech Medical Staffing</t>
  </si>
  <si>
    <t>Research Engineer, Data (Foundational Research, Machine Learning)</t>
  </si>
  <si>
    <t>['nosql', 'mongodb', 'mongodb', 'postgresql', 'mysql', 'cassandra', 'aws', 'gcp', 'azure', 'bigquery', 'spark', 'hadoop']</t>
  </si>
  <si>
    <t>AI Big Data Engineer</t>
  </si>
  <si>
    <t>['java', 'aws', 'azure', 'flow']</t>
  </si>
  <si>
    <t>Sr. Data Engineer (AWS, Databricks)</t>
  </si>
  <si>
    <t>Senior Sales Operations Analyst, Analytics</t>
  </si>
  <si>
    <t>['sql', 'excel', 'sheets', 'tableau', 'looker', 'power bi']</t>
  </si>
  <si>
    <t>Paul May &amp; Associates</t>
  </si>
  <si>
    <t>['python', 'sql', 'c#', 'sql server', 'aws', 'databricks', 'airflow', 'pyspark', 'kafka', 'spark', 'ssis']</t>
  </si>
  <si>
    <t>Regulatory Data Analyst</t>
  </si>
  <si>
    <t>['sql', 'db2', 'sql server', 'aws', 'snowflake']</t>
  </si>
  <si>
    <t>Alois Solutions</t>
  </si>
  <si>
    <t>Business Analyst - Payments Data</t>
  </si>
  <si>
    <t>['sql', 'sql server', 'mysql', 'aws', 'azure', 'gcp', 'oracle', 'snowflake', 'redshift', 'databricks', 'gdpr', 'tableau', 'power bi']</t>
  </si>
  <si>
    <t>Software Engineer 2 (Data Engineer)</t>
  </si>
  <si>
    <t>Technology Analyst Program - Data Science</t>
  </si>
  <si>
    <t>['sql', 'sas', 'sas', 'python', 'excel']</t>
  </si>
  <si>
    <t>Business Data Analyst ( Local applicants only)</t>
  </si>
  <si>
    <t>W L Staton Plumbing Heating &amp; Cooling</t>
  </si>
  <si>
    <t>Business Analyst / Data Analyst (Data Governance)</t>
  </si>
  <si>
    <t>Data IT Systems Engineer</t>
  </si>
  <si>
    <t>Monett, MO</t>
  </si>
  <si>
    <t>LinkOne Ingredient Solutions</t>
  </si>
  <si>
    <t>['crystal', 'sql', 'go', 'ssis']</t>
  </si>
  <si>
    <t>Junior Data Analyst / Data Scientist</t>
  </si>
  <si>
    <t>Incatern Data Services LLC</t>
  </si>
  <si>
    <t>Lead Data Analyst with P&amp;C Exp</t>
  </si>
  <si>
    <t>Value Connect Corp</t>
  </si>
  <si>
    <t>['sql', 'python', 'db2', 'snowflake', 'aws', 'jira']</t>
  </si>
  <si>
    <t>Professional Services Data Operations Analyst</t>
  </si>
  <si>
    <t>Brightree</t>
  </si>
  <si>
    <t>Financial Reporting Analyst</t>
  </si>
  <si>
    <t>Sarasota Clerk of the Circuit Court and County Comptroller</t>
  </si>
  <si>
    <t>Censys Technologies Corporation</t>
  </si>
  <si>
    <t>['sql', 'nosql', 'mongodb', 'mongodb', 'python', 'scala', 'java', 'postgresql', 'mysql', 'cassandra', 'dynamodb', 'aws', 'azure', 'gcp', 'redshift', 'bigquery', 'airflow', 'kafka', 'spark', 'tableau', 'power bi', 'terraform', 'docker', 'kubernetes']</t>
  </si>
  <si>
    <t>Ringside Talent</t>
  </si>
  <si>
    <t>['sql', 'python', 'scala', 'azure', 'databricks', 'git']</t>
  </si>
  <si>
    <t>AI-ML Engineer &amp; Senior AI-ML Engineer</t>
  </si>
  <si>
    <t>YO IT Group</t>
  </si>
  <si>
    <t>['python', 'aws', 'pytorch', 'tensorflow', 'hugging face']</t>
  </si>
  <si>
    <t>Sr Managers, Data Engineering</t>
  </si>
  <si>
    <t>['sql', 'python', 'aws', 'hadoop', 'spark', 'airflow', 'tableau', 'power bi', 'github']</t>
  </si>
  <si>
    <t>Lead GCP DevOps DATA Engineer</t>
  </si>
  <si>
    <t>['gcp', 'kubernetes', 'gitlab', 'github', 'terraform', 'ansible']</t>
  </si>
  <si>
    <t>Data Scientist I - People Analytics</t>
  </si>
  <si>
    <t>['python', 'r', 'sql', 'db2', 'sql server', 'jupyter', 'alteryx']</t>
  </si>
  <si>
    <t>['sql', 'c', 'python', 'postgresql', 'aws', 'redshift']</t>
  </si>
  <si>
    <t>Senior Manager-Data Analytics</t>
  </si>
  <si>
    <t>Data Engineer (Data Science and AI) [REMOTE]</t>
  </si>
  <si>
    <t>['python', 'r', 'sql', 'aws', 'azure', 'scikit-learn', 'tensorflow', 'pytorch', 'power bi', 'tableau']</t>
  </si>
  <si>
    <t>Data Engineer, Kuiper Commercial Revenue Operations</t>
  </si>
  <si>
    <t>Amazon Kuiper Commercial Services LLC</t>
  </si>
  <si>
    <t>['sql', 'python', 'java', 'scala', 'aws', 'azure', 'gcp', 'redshift', 'hadoop', 'spark']</t>
  </si>
  <si>
    <t>Senior Data Engineer IS</t>
  </si>
  <si>
    <t>Principal Data Engineer I - Spectrum Reach</t>
  </si>
  <si>
    <t>Charter Communications</t>
  </si>
  <si>
    <t>['sql', 'python', 'shell', 'databricks', 'snowflake', 'aws', 'airflow', 'tensorflow', 'spark', 'windows', 'tableau', 'looker', 'git']</t>
  </si>
  <si>
    <t>AML Quantitative Analyst, Data Scientist II</t>
  </si>
  <si>
    <t>Senior Data Scientist, Emerging Technology and Innovation</t>
  </si>
  <si>
    <t>Analytics Engineer III</t>
  </si>
  <si>
    <t>['python', 'r', 'sql', 'tableau', 'power bi', 'looker']</t>
  </si>
  <si>
    <t>Security Risk Management Data Analyst</t>
  </si>
  <si>
    <t>Cumberland, RI</t>
  </si>
  <si>
    <t>Advanced AI Research Data Scientist</t>
  </si>
  <si>
    <t>['sql', 'python', 'gcp', 'azure', 'aws', 'pyspark', 'kafka']</t>
  </si>
  <si>
    <t>Business Intelligence &amp; Data Engineer(Retail and E Commerce)</t>
  </si>
  <si>
    <t>UNTUCKit</t>
  </si>
  <si>
    <t>Tech Lead Engineer (AI &amp; Data Privacy)</t>
  </si>
  <si>
    <t>Menlo Park, CA (+1 other)</t>
  </si>
  <si>
    <t>GTM Data Analyst - Target Modelling</t>
  </si>
  <si>
    <t>Senior Analyst, Digital Analytics</t>
  </si>
  <si>
    <t>Data Engineer Master Data Management</t>
  </si>
  <si>
    <t>Computer Task Group, Inc</t>
  </si>
  <si>
    <t>['python', 'phoenix']</t>
  </si>
  <si>
    <t>Senior Data Scientist, Energy</t>
  </si>
  <si>
    <t>Avathon</t>
  </si>
  <si>
    <t>['python', 'r', 'matlab', 'pytorch', 'tensorflow', 'theano', 'keras']</t>
  </si>
  <si>
    <t>Decision Scientist, Product</t>
  </si>
  <si>
    <t>['sql', 'python', 'snowflake', 'aws', 'azure', 'redshift', 'spark', 'scikit-learn', 'numpy', 'pandas', 'tensorflow', 'pytorch', 'mxnet', 'power bi', 'tableau', 'jira']</t>
  </si>
  <si>
    <t>['sql', 'python', 'c', 'gcp', 'azure', 'aws', 'pyspark', 'kafka']</t>
  </si>
  <si>
    <t>Crime Analytics Engineer, Software Implementations</t>
  </si>
  <si>
    <t>Sr. Business Intelligence Engineer, NCRC, NCRC Science and Analytics</t>
  </si>
  <si>
    <t>ETL Engineer (AWS and SQL)</t>
  </si>
  <si>
    <t>['python', 'sql', 'postgresql', 'aws', 'redshift', 'pyspark', 'express', 'splunk', 'word', 'excel', 'powerpoint', 'outlook', 'gitlab']</t>
  </si>
  <si>
    <t>['python', 'c', 'shell', 'oracle', 'tableau']</t>
  </si>
  <si>
    <t>Senior Data Engineer Manager</t>
  </si>
  <si>
    <t>['sql', 'python', 'java', 'typescript', 'aws', 'snowflake', 'flow']</t>
  </si>
  <si>
    <t>Data Engineering Lead: eCommerce &amp; Consumer</t>
  </si>
  <si>
    <t>['gcp', 'aws', 'azure', 'bigquery', 'snowflake', 'spark']</t>
  </si>
  <si>
    <t>Business Intelligence Engineer-II, UTR BI Team</t>
  </si>
  <si>
    <t>['sql', 'python', 'nosql', 'r', 'sas', 'sas', 'matlab', 'dynamodb', 'aws', 'redshift', 'oracle', 'tableau']</t>
  </si>
  <si>
    <t>Data Analyst - TC - Data and Analy - Data Arch and Eng - FSO - Sr Mgr - Mul Positions - 1615992</t>
  </si>
  <si>
    <t>EY Careers</t>
  </si>
  <si>
    <t>['sql', 'nosql', 'mongodb', 'mongodb', 'sql server', 'mysql', 'postgresql', 'dynamodb', 'cassandra', 'neo4j', 'elasticsearch', 'aws', 'gcp', 'azure', 'snowflake', 'databricks', 'oracle', 'redshift', 'spark', 'kafka', 'github', 'kubernetes', 'jenkins', 'terraform']</t>
  </si>
  <si>
    <t>Part-Time Bioinformatics NGS Data Analyst Consultant (LC 34576-1)</t>
  </si>
  <si>
    <t>['bash', 'python', 'github', 'git']</t>
  </si>
  <si>
    <t>Paycomonline.net</t>
  </si>
  <si>
    <t>['snowflake', 'gdpr', 'power bi']</t>
  </si>
  <si>
    <t>Senior Solution Engineer, Data Engineering</t>
  </si>
  <si>
    <t>Data Operations Analyst - Reference Data</t>
  </si>
  <si>
    <t>Atlanta, GA (+4 others)</t>
  </si>
  <si>
    <t>Ops Data Analyst - South America</t>
  </si>
  <si>
    <t>Change Consultant (Workday Peakon Implementation)</t>
  </si>
  <si>
    <t>Powder Springs, GA</t>
  </si>
  <si>
    <t>Resolution Technologies</t>
  </si>
  <si>
    <t>Marketing Data Analyst II</t>
  </si>
  <si>
    <t>Hollywood Park, TX</t>
  </si>
  <si>
    <t>Stirista</t>
  </si>
  <si>
    <t>Lead Pharmacy Analytics Analyst</t>
  </si>
  <si>
    <t>['sql', 'sas', 'sas', 'excel', 'tableau']</t>
  </si>
  <si>
    <t>Senior Project Manager Research</t>
  </si>
  <si>
    <t>Ann &amp; Robert H. Lurie Children's Hospital of Chicago</t>
  </si>
  <si>
    <t>BOOZ ALLEN HAMILTON INTERNATIONAL (U.K.) LTD</t>
  </si>
  <si>
    <t>['python', 'rust', 'java', 'postgresql', 'aws', 'azure', 'github']</t>
  </si>
  <si>
    <t>Team Lead - Applications (AWS and Data Analytics Pratitioner)</t>
  </si>
  <si>
    <t>BCX</t>
  </si>
  <si>
    <t>Pyspark - Data Engineer</t>
  </si>
  <si>
    <t>['shell', 'sql', 'python', 'sql server', 'databricks', 'oracle', 'pyspark', 'spark', 'hadoop', 'angular', 'power bi', 'confluence', 'jira']</t>
  </si>
  <si>
    <t>Software Engineer, Experiment and Data Capture</t>
  </si>
  <si>
    <t>['aws', 'azure', 'bigquery']</t>
  </si>
  <si>
    <t>Sr. Abinitio Developer</t>
  </si>
  <si>
    <t>['sql', 'python', 'oracle', 'spark', 'unix', 'tableau', 'microstrategy']</t>
  </si>
  <si>
    <t>Vice President, Data Science and Analytics</t>
  </si>
  <si>
    <t>['gdpr', 'tableau', 'power bi']</t>
  </si>
  <si>
    <t>Implementation Engineer - Data Engineer</t>
  </si>
  <si>
    <t>Ipsos in US</t>
  </si>
  <si>
    <t>['python', 'sql', 'javascript', 'html', 'css', 'postgresql', 'mysql', 'aws', 'azure', 'pandas']</t>
  </si>
  <si>
    <t>Quantitative Developer - AI Implementation</t>
  </si>
  <si>
    <t>['python', 'c++', 'numpy', 'pandas', 'tensorflow', 'pytorch']</t>
  </si>
  <si>
    <t>Data Scientist-Direct Hire-ONSITE</t>
  </si>
  <si>
    <t>['python', 'r', 'scala', 'sql', 'bigquery', 'azure', 'aws', 'tensorflow', 'pytorch', 'scikit-learn', 'tableau', 'power bi', 'looker', 'microstrategy', 'excel', 'word', 'powerpoint']</t>
  </si>
  <si>
    <t>Data Insights Developer</t>
  </si>
  <si>
    <t>['python', 'sql', 'java', 'looker', 'tableau', 'power bi']</t>
  </si>
  <si>
    <t>['python', 'sql', 'r', 'aws', 'azure', 'databricks', 'gcp', 'pyspark', 'airflow', 'gitlab']</t>
  </si>
  <si>
    <t>Senior Data Analyst  Investment Management, SQL &amp; Data Governance.</t>
  </si>
  <si>
    <t>['sql', 'r', 'c', 'snowflake', 'jira']</t>
  </si>
  <si>
    <t>GenAI Data Scientist with Palantir Foundry and AIP !!! Remote</t>
  </si>
  <si>
    <t>Business Data Scientist, Global Affairs</t>
  </si>
  <si>
    <t>Support and Data Services Engineer</t>
  </si>
  <si>
    <t>['go', 'sql', 'snowflake', 'bigquery', 'unify', 'slack']</t>
  </si>
  <si>
    <t>Analyst IDM 1</t>
  </si>
  <si>
    <t>['azure', 'aws', 'splunk', 'word']</t>
  </si>
  <si>
    <t>Data Engineer – Streaming &amp; Cloud (Azure/Flink)</t>
  </si>
  <si>
    <t>['go', 'sql', 'python', 'java', 'azure', 'aws', 'airflow', 'unix', 'power bi']</t>
  </si>
  <si>
    <t>012 NiSource Corporate Services Co</t>
  </si>
  <si>
    <t>['python', 'sql', 'nosql', 'azure', 'aws', 'gcp', 'docker', 'kubernetes']</t>
  </si>
  <si>
    <t>Data Quality Engineer (DSS)</t>
  </si>
  <si>
    <t>['sql', 'python', 'snowflake', 'spark', 'airflow', 'looker']</t>
  </si>
  <si>
    <t>Informatica Cloud Data Engineer IDMC</t>
  </si>
  <si>
    <t>['sql', 'sql server', 'aws', 'flow']</t>
  </si>
  <si>
    <t>Mechanical Engineering Manager</t>
  </si>
  <si>
    <t>Johor Bahru, Johor, Malaysia</t>
  </si>
  <si>
    <t>DayOne Data Centers</t>
  </si>
  <si>
    <t>AI/ML Development Engineer, RD&amp;E</t>
  </si>
  <si>
    <t>Kimberly-Clark</t>
  </si>
  <si>
    <t>['python', 'databricks', 'azure', 'tensorflow', 'pytorch', 'pandas', 'numpy', 'git']</t>
  </si>
  <si>
    <t>Data Analyst III (SQL, Healthcare)</t>
  </si>
  <si>
    <t>Senior Demo Engineer Machine Learning</t>
  </si>
  <si>
    <t>Summit Group Solutions, LLC</t>
  </si>
  <si>
    <t>['c++', 'python', 'c#', 'react', 'windows', 'linux']</t>
  </si>
  <si>
    <t>W2 Only :: Data Engineer/ Analyst( MS team Integration, Power BI and AWS)</t>
  </si>
  <si>
    <t>['sql', 'nosql', 'python', 'aws', 'redshift', 'tableau', 'power bi', 'dax', 'git']</t>
  </si>
  <si>
    <t>['python', 'sql', 'java', 'aws']</t>
  </si>
  <si>
    <t>Sr. Cloud Data Engineer - Snowflake</t>
  </si>
  <si>
    <t>['sql', 'python', 'snowflake', 'oracle', 'aws', 'github']</t>
  </si>
  <si>
    <t>Sr Lead Power BI Specialist</t>
  </si>
  <si>
    <t>Insurance Financial Services</t>
  </si>
  <si>
    <t>['c#', 'power bi', 'sharepoint']</t>
  </si>
  <si>
    <t>Data Engineer (Python, GCP, BigQuery) (W2 Only)</t>
  </si>
  <si>
    <t>['python', 'sql', 'gcp', 'bigquery', 'airflow', 'looker', 'tableau', 'git', 'terraform']</t>
  </si>
  <si>
    <t>Data engineer (Mountain View CA) onsite</t>
  </si>
  <si>
    <t>Rivago infotech inc</t>
  </si>
  <si>
    <t>['scala', 'java', 'sql', 'nosql', 'aws', 'redshift', 'spark', 'git', 'jenkins', 'docker', 'kubernetes']</t>
  </si>
  <si>
    <t>AWS Data Lake House Engineer</t>
  </si>
  <si>
    <t>Tech Army</t>
  </si>
  <si>
    <t>['r', 'sql', 'mysql', 'sql server', 'aws', 'redshift', 'sharepoint']</t>
  </si>
  <si>
    <t>Enterprise Data and AI Architecture Leader</t>
  </si>
  <si>
    <t>['python', 'sql', 'oracle', 'snowflake', 'aws', 'azure', 'gcp']</t>
  </si>
  <si>
    <t>Senior HR Data Insights Analyst</t>
  </si>
  <si>
    <t>Senior Cybersecurity Analyst/</t>
  </si>
  <si>
    <t>['aws', 'azure', 'windows', 'splunk']</t>
  </si>
  <si>
    <t>Data Analyst - Provider Submission</t>
  </si>
  <si>
    <t>Amada Health</t>
  </si>
  <si>
    <t>Senior Machine Learning Engineer I - Voice</t>
  </si>
  <si>
    <t>Capital Rx</t>
  </si>
  <si>
    <t>['python', 'aws', 'azure', 'fastapi', 'twilio']</t>
  </si>
  <si>
    <t>Staff Data Scientist, Science</t>
  </si>
  <si>
    <t>Chan Zuckerberg Initiative</t>
  </si>
  <si>
    <t>Looking for Data Engineer</t>
  </si>
  <si>
    <t>['nosql', 'java', 'python', 'sql']</t>
  </si>
  <si>
    <t>Senior People Business Partner, Security</t>
  </si>
  <si>
    <t>Senior Analyst, Analytics</t>
  </si>
  <si>
    <t>['sql', 'excel', 'powerpoint', 'flow', 'jira']</t>
  </si>
  <si>
    <t>Evaluator, IT- Data Analytics</t>
  </si>
  <si>
    <t>Python - Data Engineering, AI/ML Developer ( Local to NJ Only)</t>
  </si>
  <si>
    <t>['python', 'sql', 'aws', 'databricks', 'snowflake', 'tensorflow', 'pytorch', 'scikit-learn', 'spark', 'pyspark', 'kafka', 'power bi', 'tableau', 'docker', 'jenkins', 'git', 'bitbucket']</t>
  </si>
  <si>
    <t>Data Engineer(Only locals with 8+ Years of exp on W2)</t>
  </si>
  <si>
    <t>HPTech Inc.</t>
  </si>
  <si>
    <t>['python', 'snowflake', 'aws', 'azure', 'excel']</t>
  </si>
  <si>
    <t>['sql', 'scala', 'python', 'redshift', 'snowflake', 'hadoop', 'spark', 'ssis']</t>
  </si>
  <si>
    <t>Cloud Data Engineer - Snowflake</t>
  </si>
  <si>
    <t>GEHA Health</t>
  </si>
  <si>
    <t>['sql', 'nosql', 'python', 'r', 'snowflake', 'azure', 'spark', 'flow']</t>
  </si>
  <si>
    <t>Hloop.ai</t>
  </si>
  <si>
    <t>['databricks', 'azure', 'pyspark', 'airflow', 'unity', 'git', 'github']</t>
  </si>
  <si>
    <t>Senior Data Management Analyst - Independent Testing &amp; Validation</t>
  </si>
  <si>
    <t>['sas', 'sas', 'sql', 'db2', 'oracle', 'express', 'tableau', 'sharepoint', 'github']</t>
  </si>
  <si>
    <t>Data Analyst Senior (SAP HANA DBA)</t>
  </si>
  <si>
    <t>ASRC Federal</t>
  </si>
  <si>
    <t>['sql', 'sap', 'tableau', 'alteryx']</t>
  </si>
  <si>
    <t>AML KYC Data Analyst, AVP</t>
  </si>
  <si>
    <t>['spreadsheet', 'cognos', 'excel']</t>
  </si>
  <si>
    <t>Senior Data Engineer – Azure &amp; Snowflake (28110)</t>
  </si>
  <si>
    <t>['sql', 'python', 'sql server', 'azure', 'snowflake', 'phoenix', 'power bi', 'terraform']</t>
  </si>
  <si>
    <t>Data Engineer I (Hybrid)</t>
  </si>
  <si>
    <t>['python', 'typescript', 'aws', 'snowflake', 'github']</t>
  </si>
  <si>
    <t>Senior Data Analyst – Financial Crimes Data</t>
  </si>
  <si>
    <t>['sql', 'excel', 'word', 'jira']</t>
  </si>
  <si>
    <t>Surgical Technologist - ST25-24654</t>
  </si>
  <si>
    <t>ETL TEST ENGINEER</t>
  </si>
  <si>
    <t>Lorvin Technologies</t>
  </si>
  <si>
    <t>['python', 'sql', 'snowflake', 'aws', 'kafka', 'tableau', 'power bi']</t>
  </si>
  <si>
    <t>Five Star Bank</t>
  </si>
  <si>
    <t>['sql', 'python', 'java', 'scala', 'aws', 'gcp', 'azure', 'snowflake', 'databricks', 'redshift', 'bigquery', 'spark', 'airflow', 'kafka', 'gdpr']</t>
  </si>
  <si>
    <t>Data Engineer II, GME Fintech</t>
  </si>
  <si>
    <t>Analyst, Business Intelligence</t>
  </si>
  <si>
    <t>Sol de Janeiro</t>
  </si>
  <si>
    <t>['sql', 'databricks', 'tableau', 'power bi', 'looker']</t>
  </si>
  <si>
    <t>Menlo Ventures Job Board</t>
  </si>
  <si>
    <t>Data Scientist Associate</t>
  </si>
  <si>
    <t>['shell', 'sql', 'python', 'java', 'sql server', 'bigquery', 'aws', 'redshift', 'pyspark', 'kafka', 'hadoop', 'spark', 'ssrs', 'dax']</t>
  </si>
  <si>
    <t>Staff Systems Engineer, Compilers</t>
  </si>
  <si>
    <t>['c++', 'swift', 'macos', 'windows', 'linux']</t>
  </si>
  <si>
    <t>SLED Law Enforcement Account Executive - North America</t>
  </si>
  <si>
    <t>Harris</t>
  </si>
  <si>
    <t>Sr Technical Recruiter (contract to hire)</t>
  </si>
  <si>
    <t>AI &amp; DATA ENGINEER</t>
  </si>
  <si>
    <t>Fayetteville's Hometown Utility</t>
  </si>
  <si>
    <t>['sql', 'python', 'oracle', 'pyspark']</t>
  </si>
  <si>
    <t>Sr Principal AI Agent Engineer</t>
  </si>
  <si>
    <t>['python', 'aws', 'azure', 'gcp', 'excel']</t>
  </si>
  <si>
    <t>Python Automation &amp; AI Solutions Developer</t>
  </si>
  <si>
    <t>System Administrator</t>
  </si>
  <si>
    <t>Tyto Athene</t>
  </si>
  <si>
    <t>Senior Data Engineer , GTS Corp</t>
  </si>
  <si>
    <t>Student Data Quality &amp; Compliance Specialist I</t>
  </si>
  <si>
    <t>Think Together</t>
  </si>
  <si>
    <t>['swift', 'excel', 'zoom', 'microsoft teams']</t>
  </si>
  <si>
    <t>NBC Internship Summer 2025 Program | High Acceptance Rate</t>
  </si>
  <si>
    <t>Tanzania (+4 others)</t>
  </si>
  <si>
    <t>NBC</t>
  </si>
  <si>
    <t>St Clair Shores, MI</t>
  </si>
  <si>
    <t>Bright Mind Solutions LLC</t>
  </si>
  <si>
    <t>Data Engineering Trainee</t>
  </si>
  <si>
    <t>LANXESS</t>
  </si>
  <si>
    <t>['c', 'sql', 'python', 'javascript', 'sap', 'flow']</t>
  </si>
  <si>
    <t>Cisco Internship Summer Program for High School Students</t>
  </si>
  <si>
    <t>Indonesia (+18 others)</t>
  </si>
  <si>
    <t>Business Data Analyst (Contract)</t>
  </si>
  <si>
    <t>Port of Spain, Trinidad &amp; Tobago</t>
  </si>
  <si>
    <t>Digicel</t>
  </si>
  <si>
    <t>['sql', 'excel', 'powerpoint', 'word', 'power bi', 'outlook']</t>
  </si>
  <si>
    <t>Coca Cola Internship 2025 | Beverage Industry Jobs</t>
  </si>
  <si>
    <t>Tanzania (+37 others)</t>
  </si>
  <si>
    <t>Coca-Cola</t>
  </si>
  <si>
    <t>System Business Data Analyst</t>
  </si>
  <si>
    <t>Glastonbury, CT</t>
  </si>
  <si>
    <t>Fresher Data Analyst</t>
  </si>
  <si>
    <t>CryptoChakra</t>
  </si>
  <si>
    <t>Apple Internship 2025 for High School Students</t>
  </si>
  <si>
    <t>Indonesia (+54 others)</t>
  </si>
  <si>
    <t>Data Scientist – Physical Sciences and Engineering--Flexible Location U.S.</t>
  </si>
  <si>
    <t>Jacobs Solutions</t>
  </si>
  <si>
    <t>Data Engineer (NO OPT/ CPT/H1B)</t>
  </si>
  <si>
    <t>Donato Technologies Inc</t>
  </si>
  <si>
    <t>['aws', 'databricks', 'pyspark', 'splunk']</t>
  </si>
  <si>
    <t>Data Engineer, Delivery Experience</t>
  </si>
  <si>
    <t>['aws', 'redshift', 'excel']</t>
  </si>
  <si>
    <t>['sql', 'r', 'spss']</t>
  </si>
  <si>
    <t>Master Data Management Sr. Developer</t>
  </si>
  <si>
    <t>['sql', 'shell', 'python', 'java', 'hadoop', 'spark', 'express', 'unix']</t>
  </si>
  <si>
    <t>Data Engineer II - AMZ9160383</t>
  </si>
  <si>
    <t>LinkedIn لبنان</t>
  </si>
  <si>
    <t>Pratt Industries</t>
  </si>
  <si>
    <t>['python', 'word', 'powerpoint', 'excel']</t>
  </si>
  <si>
    <t>Data Engineer  to Help with Resume Project</t>
  </si>
  <si>
    <t>['sql', 'airflow', 'kafka', 'flask', 'linux', 'kubernetes', 'docker']</t>
  </si>
  <si>
    <t>Artificial Intelligence Engineer, LearnWith.AI (Remote) - $200,000/year USD</t>
  </si>
  <si>
    <t>['sql', 'snowflake', 'oracle']</t>
  </si>
  <si>
    <t>['sql', 'python', 'excel', 'looker', 'tableau']</t>
  </si>
  <si>
    <t>VP, Data Technology</t>
  </si>
  <si>
    <t>Microsoft Fabric Data Engineer</t>
  </si>
  <si>
    <t>Collective Intelligence Inc.</t>
  </si>
  <si>
    <t>Senior AWS Data Engineer - (Employment sponsorship is not being considered)</t>
  </si>
  <si>
    <t>['aws', 'redshift', 'flow']</t>
  </si>
  <si>
    <t>Data Engineer - Need 9+ yrs Candidate - NY/NJ/FL</t>
  </si>
  <si>
    <t>Data Analyst, Business Transformation</t>
  </si>
  <si>
    <t>ADB Companies, LLC</t>
  </si>
  <si>
    <t>['word', 'powerpoint', 'outlook', 'excel', 'monday.com']</t>
  </si>
  <si>
    <t>Data Clerk</t>
  </si>
  <si>
    <t>Senior Data Engineer Azure &amp; Snowflake</t>
  </si>
  <si>
    <t>['sql', 'python', 'sql server', 'azure', 'snowflake', 'phoenix', 'sharepoint', 'power bi', 'terraform']</t>
  </si>
  <si>
    <t>business Data Analyst -  Pricing &amp; Reporting</t>
  </si>
  <si>
    <t>Starcom Consultant</t>
  </si>
  <si>
    <t>['sql', 'excel', 'visio', 'tableau', 'flow', 'jira']</t>
  </si>
  <si>
    <t>Analyst, Commercial Analytics</t>
  </si>
  <si>
    <t>['sas', 'sas', 'r', 'excel', 'power bi', 'powerpoint', 'spss']</t>
  </si>
  <si>
    <t>Technical Analyst - Telecommunications (2025-9292)</t>
  </si>
  <si>
    <t>Cox powered by Atrium</t>
  </si>
  <si>
    <t>Building Service 32BJ Benefit Funds</t>
  </si>
  <si>
    <t>['sql', 'python', 'r', 'azure', 'databricks', 'git']</t>
  </si>
  <si>
    <t>Data Engineer – Healthcare</t>
  </si>
  <si>
    <t>['fortran', 'python', 'java', 'scala', 'sql', 'sql server', 'azure', 'snowflake', 'databricks', 'oracle', 'spark', 'airflow', 'ssis']</t>
  </si>
  <si>
    <t>['python', 'java', 'sql', 'nosql', 'bigquery', 'spark', 'hadoop', 'terraform']</t>
  </si>
  <si>
    <t>IT Enterprise Business Analyst 2 / 3</t>
  </si>
  <si>
    <t>Splunk Data Analyst</t>
  </si>
  <si>
    <t>['splunk', 'flow']</t>
  </si>
  <si>
    <t>Melvindale, MI</t>
  </si>
  <si>
    <t>Entech Staffing Solutions</t>
  </si>
  <si>
    <t>['sql', 'sql server', 'azure', 'power bi', 'excel']</t>
  </si>
  <si>
    <t>Data Engineer, Amazon Smart Vehicles, Amazon Smart Vehicles</t>
  </si>
  <si>
    <t>['sql', 'python', 'scala', 'aws', 'redshift', 'hadoop', 'spark', 'ssis']</t>
  </si>
  <si>
    <t>PLA Buyer LLC</t>
  </si>
  <si>
    <t>['sql', 'javascript', 'sas', 'sas', 'r', 'excel']</t>
  </si>
  <si>
    <t>Finance and Data Analyst – Hybrid</t>
  </si>
  <si>
    <t>Data Engineer for High Speed I/O Validation</t>
  </si>
  <si>
    <t>['python', 'sql', 'java', 'scala', 'snowflake', 'spark', 'linux']</t>
  </si>
  <si>
    <t>Full-Stack AI/ML Engineer(active TS clearance or above)</t>
  </si>
  <si>
    <t>['python', 'java', 'c++', 'r', 'scala', 'neo4j']</t>
  </si>
  <si>
    <t>Senior Data Designer / BI Engineer</t>
  </si>
  <si>
    <t>['sql', 'python', 'power bi', 'excel', 'tableau']</t>
  </si>
  <si>
    <t>Kudelski Group</t>
  </si>
  <si>
    <t>['sql', 'python', 'sql server', 'azure', 'aws', 'aurora', 'redshift', 'kafka', 'spark', 'phoenix', 'express', 'ssis', 'power bi']</t>
  </si>
  <si>
    <t>Community Health Centers, Inc</t>
  </si>
  <si>
    <t>['python', 'sql', 'sql server', 'ssis', 'power bi', 'excel']</t>
  </si>
  <si>
    <t>Data Engineer - Business Intelligence Tools</t>
  </si>
  <si>
    <t>['sql', 'python', 'databricks', 'snowflake', 'power bi', 'sap', 'excel']</t>
  </si>
  <si>
    <t>Coalinga, CA</t>
  </si>
  <si>
    <t>West Hills Community College District</t>
  </si>
  <si>
    <t>['sql', 'spss', 'excel', 'powerpoint', 'word']</t>
  </si>
  <si>
    <t>Sr. Data Analyst &amp; Business Partner - Merchandising</t>
  </si>
  <si>
    <t>Roanoke, IN</t>
  </si>
  <si>
    <t>Vera Bradley</t>
  </si>
  <si>
    <t>['python', 'r', 'sql', 'sql server', 'excel', 'tableau', 'power bi']</t>
  </si>
  <si>
    <t>['sql', 'tableau', 'looker', 'github']</t>
  </si>
  <si>
    <t>['sql', 'snowflake', 'databricks', 'airflow', 'looker', 'tableau', 'power bi']</t>
  </si>
  <si>
    <t>Waters</t>
  </si>
  <si>
    <t>People Insights Analyst</t>
  </si>
  <si>
    <t>Data Quality Analyst - Junior - Now Hiring</t>
  </si>
  <si>
    <t>Data Engineer (Starlink)</t>
  </si>
  <si>
    <t>1441804 - Threat Intelligence Analyst</t>
  </si>
  <si>
    <t>Nodejs Senior Software Engineer (100% Remote)</t>
  </si>
  <si>
    <t>Tether</t>
  </si>
  <si>
    <t>['mongodb', 'mongodb', 'ruby', 'ruby', 'rust', 'c++', 'mysql', 'redis']</t>
  </si>
  <si>
    <t>Senior Analyst - Data Protection (Remote)</t>
  </si>
  <si>
    <t>Data Analyst, Finance &amp; Market Research New</t>
  </si>
  <si>
    <t>BioMed Realty</t>
  </si>
  <si>
    <t>['sql', 'oracle', 'excel', 'powerpoint', 'tableau', 'power bi']</t>
  </si>
  <si>
    <t>PrideStaff Jobs</t>
  </si>
  <si>
    <t>Salesforce Architect- R01551599</t>
  </si>
  <si>
    <t>['java', 'css', 'azure']</t>
  </si>
  <si>
    <t>Sr. Data Scientist – AI/ML &amp; LLM Specialist</t>
  </si>
  <si>
    <t>UIC Alaska</t>
  </si>
  <si>
    <t>['python', 'aws', 'azure', 'pytorch', 'tensorflow', 'scikit-learn']</t>
  </si>
  <si>
    <t>AI &amp; GEN AI Data Scientist-Experienced Associate</t>
  </si>
  <si>
    <t>Executive Director, Content Distribution</t>
  </si>
  <si>
    <t>Himalayas</t>
  </si>
  <si>
    <t>['drupal', 'looker']</t>
  </si>
  <si>
    <t>Security Administration Manager</t>
  </si>
  <si>
    <t>Senior D365 and Power Platform Consultant</t>
  </si>
  <si>
    <t>['azure', 'oracle', 'ssis', 'visio', 'powerpoint', 'word', 'sharepoint', 'sap', 'flow', 'smartsheet']</t>
  </si>
  <si>
    <t>AWS and Snowflake Data Engineer</t>
  </si>
  <si>
    <t>['sql', 'shell', 'python', 'aws', 'snowflake', 'databricks', 'spark', 'unix']</t>
  </si>
  <si>
    <t>McDavid, FL</t>
  </si>
  <si>
    <t>Virtual Account Manager</t>
  </si>
  <si>
    <t>InsuraTec Services Group</t>
  </si>
  <si>
    <t>Flutter Tech Lead</t>
  </si>
  <si>
    <t>['dart', 'firebase', 'firebase', 'flutter', 'graphql']</t>
  </si>
  <si>
    <t>Product Manager - Connectivity Governance</t>
  </si>
  <si>
    <t>JPMorgan Chase &amp; Co.</t>
  </si>
  <si>
    <t>Business Account Executive</t>
  </si>
  <si>
    <t>Hurst, TX</t>
  </si>
  <si>
    <t>Information Systems Programmer and Analyst I</t>
  </si>
  <si>
    <t>County of Contra Costa, California</t>
  </si>
  <si>
    <t>['sql', 'crystal', 'html', 'css', 'javascript', 'java', 'c#', 'vmware', 'windows', 'power bi', 'visio']</t>
  </si>
  <si>
    <t>Administrative Analyst</t>
  </si>
  <si>
    <t>University of California, Irvine</t>
  </si>
  <si>
    <t>Site Reliability Engineer II - Real-Time and Big Data</t>
  </si>
  <si>
    <t>['bash', 'python', 'shell', 'java', 'aws', 'kafka', 'gdpr', 'linux', 'word', 'git', 'kubernetes', 'docker', 'terraform', 'github']</t>
  </si>
  <si>
    <t>Deli Specialist</t>
  </si>
  <si>
    <t>Bobs Country Meats &amp; Deli</t>
  </si>
  <si>
    <t>Data Analyst Lead, TikTok Live</t>
  </si>
  <si>
    <t>Tik Tok</t>
  </si>
  <si>
    <t>CNC/Manual Machinist</t>
  </si>
  <si>
    <t>Seternity Solutions</t>
  </si>
  <si>
    <t>Sr. Machine Learning Engineer, Generative AI Innovation Center</t>
  </si>
  <si>
    <t>Programmer Analyst II</t>
  </si>
  <si>
    <t>['sql', 'shell', 'java', 'sas', 'sas', 'python', 'sql server', 'mysql', 'oracle', 'aws', 'redshift', 'microstrategy', 'tableau', 'power bi', 'qlik']</t>
  </si>
  <si>
    <t>Senior Business Intelligence Engineer, WW Sustainability</t>
  </si>
  <si>
    <t>Task Associate</t>
  </si>
  <si>
    <t>Associate Director of Business Intelligence - 155197</t>
  </si>
  <si>
    <t>Atrium</t>
  </si>
  <si>
    <t>['sql', 'python', 'redshift', 'bigquery', 'snowflake', 'spark', 'tableau', 'looker', 'git']</t>
  </si>
  <si>
    <t>M&amp;A IT Diligence Senior Consultant</t>
  </si>
  <si>
    <t>Program Manager, Meter Data and Engineering</t>
  </si>
  <si>
    <t>Massachusetts Water Resources Authority</t>
  </si>
  <si>
    <t>['sql', 'sas', 'sas', 'python', 'r', 'azure', 'linux', 'alteryx']</t>
  </si>
  <si>
    <t>Uber Internship for High School Students | 2025 Applications</t>
  </si>
  <si>
    <t>Philippines (+29 others)</t>
  </si>
  <si>
    <t>Uber Technologies Inc</t>
  </si>
  <si>
    <t>Principal Engineer - Network Data Engineer - Full-time</t>
  </si>
  <si>
    <t>['swift', 'sql', 'python', 'tableau']</t>
  </si>
  <si>
    <t>Senior Accessibility Engineer</t>
  </si>
  <si>
    <t>['html', 'css', 'javascript', 'gitlab']</t>
  </si>
  <si>
    <t>Senior Marketing Operations Manager</t>
  </si>
  <si>
    <t>Sales Manager, SMB - Americas</t>
  </si>
  <si>
    <t>Ashby</t>
  </si>
  <si>
    <t>['c', 'go', 'flow', 'notion']</t>
  </si>
  <si>
    <t>Intel Internship | High School Summer 2025 Program</t>
  </si>
  <si>
    <t>Ireland (+14 others)</t>
  </si>
  <si>
    <t>Amazon Internship Summer 2025 for High School Students</t>
  </si>
  <si>
    <t>Ireland (+28 others)</t>
  </si>
  <si>
    <t>['go', 'python', 'java', 'aws']</t>
  </si>
  <si>
    <t>Data Analytics Specialist in Market Trends (Part-time)</t>
  </si>
  <si>
    <t>Jonesboro, GA</t>
  </si>
  <si>
    <t>Together Friends Organization</t>
  </si>
  <si>
    <t>Retail Store Manager - AT&amp;T Authorized Retailer</t>
  </si>
  <si>
    <t>Prime Communications</t>
  </si>
  <si>
    <t>shift supervisor - Store# 22655, FM1464 &amp; BELLAIRE</t>
  </si>
  <si>
    <t>Richmond, TX</t>
  </si>
  <si>
    <t>Starbucks</t>
  </si>
  <si>
    <t>Data Engineer, Chemistry Simulation Platform</t>
  </si>
  <si>
    <t>SandboxAQ</t>
  </si>
  <si>
    <t>['python', 'go', 'bigquery', 'gcp', 'airflow', 'graphql', 'fastapi', 'terraform']</t>
  </si>
  <si>
    <t>Quant Research Analyst - PIMCO</t>
  </si>
  <si>
    <t>NANA Regional Corporation</t>
  </si>
  <si>
    <t>['sql', 'sas', 'sas', 'python', 'sql server', 'oracle', 'gcp', 'azure', 'aws', 'spark', 'ssis', 'flow']</t>
  </si>
  <si>
    <t>['python', 'r', 'aws', 'numpy', 'pandas', 'matplotlib', 'jupyter', 'linux', 'word']</t>
  </si>
  <si>
    <t>Data Engineer, Technology</t>
  </si>
  <si>
    <t>['scala', 'python', 'sql', 'databricks', 'azure', 'aws', 'spark', 'pyspark', 'airflow', 'git']</t>
  </si>
  <si>
    <t>Associate GTM Engineer - Marketing</t>
  </si>
  <si>
    <t>['javascript', 'python', 'sql', 'snowflake', 'excel']</t>
  </si>
  <si>
    <t>Sales Engineer</t>
  </si>
  <si>
    <t>['go', 'snowflake', 'bigquery']</t>
  </si>
  <si>
    <t>Mitchell Martin, Inc.</t>
  </si>
  <si>
    <t>Lead Data Scientist - Academic / Biology Research</t>
  </si>
  <si>
    <t>Durin</t>
  </si>
  <si>
    <t>Cloud Data &amp; Analytics Engineer - Senior Associate</t>
  </si>
  <si>
    <t>Qode</t>
  </si>
  <si>
    <t>['dynamodb', 'aws', 'redshift', 'spark']</t>
  </si>
  <si>
    <t>Commissioning Engineer (Data Centers)</t>
  </si>
  <si>
    <t>Customer Insights - Data Analyst</t>
  </si>
  <si>
    <t>Remote-Jobs USA</t>
  </si>
  <si>
    <t>['excel', 'looker', 'power bi']</t>
  </si>
  <si>
    <t>Analytics Engineer, Strategic Accounts</t>
  </si>
  <si>
    <t>['go', 'sql', 'python', 'bigquery', 'snowflake', 'redshift', 'airflow']</t>
  </si>
  <si>
    <t>Cracker Barrel Old Country Store</t>
  </si>
  <si>
    <t>['sql', 'python', 'vba', 'c', 'power bi', 'dax', 'ssrs', 'excel']</t>
  </si>
  <si>
    <t>Specialist, Strategic Sourcing</t>
  </si>
  <si>
    <t>Senior Data Engineer - Financial Data Integrity (REMOTE)</t>
  </si>
  <si>
    <t>Chevy Chase</t>
  </si>
  <si>
    <t>['java', 'python', 'javascript', 'sql', 'nosql', 'aws', 'azure', 'snowflake', 'git', 'docker', 'kubernetes']</t>
  </si>
  <si>
    <t>Sr. Adobe Experience Platform Engineer</t>
  </si>
  <si>
    <t>Advent, WV</t>
  </si>
  <si>
    <t>RemoteWorker US</t>
  </si>
  <si>
    <t>EHS Business Partner</t>
  </si>
  <si>
    <t>Senior Ambulatory Practice Manager</t>
  </si>
  <si>
    <t>Roanoke, AL</t>
  </si>
  <si>
    <t>Greater Baltimore Medical Center Healthcare</t>
  </si>
  <si>
    <t>Project Manager - PMO</t>
  </si>
  <si>
    <t>Sysintelli, Inc.</t>
  </si>
  <si>
    <t>['sql', 'snowflake', 'azure', 'arch', 'visio', 'jira', 'confluence']</t>
  </si>
  <si>
    <t>Workforce Data Analytics Engineer</t>
  </si>
  <si>
    <t>TASQ Staffing Solutions</t>
  </si>
  <si>
    <t>Lead Snowflake Architect, Data Engineering</t>
  </si>
  <si>
    <t>['sql', 'python', 'snowflake', 'aws', 'azure', 'gcp', 'spark']</t>
  </si>
  <si>
    <t>['sql', 'python', 'r', 'sas', 'sas', 'java', 'postgresql', 'aws', 'react', 'node.js', 'tableau']</t>
  </si>
  <si>
    <t>Program Data Analyst Specialist</t>
  </si>
  <si>
    <t>['sql', 'aurora', 'tableau', 'power bi']</t>
  </si>
  <si>
    <t>Data Operations Analyst II</t>
  </si>
  <si>
    <t>Charleston, WV via LinkedIn</t>
  </si>
  <si>
    <t>['python', 'kafka', 'phoenix']</t>
  </si>
  <si>
    <t>['bigquery', 'tableau', 'power bi', 'looker']</t>
  </si>
  <si>
    <t>Business Intelligence Engineer, Amazon Business</t>
  </si>
  <si>
    <t>['sql', 'python', 'r', 'phoenix']</t>
  </si>
  <si>
    <t>['sas', 'sas', 'sql', 'power bi', 'flow']</t>
  </si>
  <si>
    <t>Software Engineer - WarpStream</t>
  </si>
  <si>
    <t>['java', 'go', 'c', 'c++', 'python', 'aws', 'gcp', 'azure', 'kafka']</t>
  </si>
  <si>
    <t>Sr. GTM Engineer - Marketing</t>
  </si>
  <si>
    <t>Software Engineer II (Hadoop, Java, Data)-R-247295</t>
  </si>
  <si>
    <t>['java', 'hadoop', 'flow']</t>
  </si>
  <si>
    <t>Data Center Chief Engineer</t>
  </si>
  <si>
    <t>Director, SRE</t>
  </si>
  <si>
    <t>Palestine</t>
  </si>
  <si>
    <t>['go', 'kubernetes', 'terraform', 'docker']</t>
  </si>
  <si>
    <t>Manager Data Engineering / Data Warehouse</t>
  </si>
  <si>
    <t>Green Tree, PA</t>
  </si>
  <si>
    <t>['sql', 'python', 'scala', 'azure', 'databricks', 'pyspark', 'git']</t>
  </si>
  <si>
    <t>Shopify + Ads Data Engineer for Marketing Tracking Infrastructure</t>
  </si>
  <si>
    <t>Data Engineer, Emerging Talent Intern</t>
  </si>
  <si>
    <t>MTA</t>
  </si>
  <si>
    <t>Partner Engineer</t>
  </si>
  <si>
    <t>['c', 'sql', 'snowflake', 'databricks', 'gcp', 'bigquery', 'monday.com']</t>
  </si>
  <si>
    <t>CareBridge</t>
  </si>
  <si>
    <t>Sr Data Engineer - EDW</t>
  </si>
  <si>
    <t>['python', 'sql', 'bash', 'shell', 'javascript', 'html', 'css', 'gcp', 'aws', 'azure', 'bigquery', 'flask', 'django', 'unix', 'microstrategy', 'tableau']</t>
  </si>
  <si>
    <t>Data Integration Engineer, Technology</t>
  </si>
  <si>
    <t>['sql', 'python', 'postgresql', 'sql server', 'aws', 'databricks', 'airflow', 'spark', 'linux', 'terraform']</t>
  </si>
  <si>
    <t>Business Intelligence Engineer II, Amazon Search</t>
  </si>
  <si>
    <t>Stamford, NY</t>
  </si>
  <si>
    <t>Data Scientist/Python/ML/All Levels/Chicago</t>
  </si>
  <si>
    <t>['sql', 'python', 'postgresql', 'aws', 'scikit-learn', 'jupyter', 'pandas', 'numpy', 'docker']</t>
  </si>
  <si>
    <t>Head Data Engineering</t>
  </si>
  <si>
    <t>HBL</t>
  </si>
  <si>
    <t>['python', 'java', 'sql', 'spark', 'hadoop']</t>
  </si>
  <si>
    <t>Retail Product Data Analyst</t>
  </si>
  <si>
    <t>Blue Harlan LLC</t>
  </si>
  <si>
    <t>['excel', 'sheets', 'sap', 'flow']</t>
  </si>
  <si>
    <t>Sr. Principal Data Engineer</t>
  </si>
  <si>
    <t>['go', 'databricks', 'aws', 'gdpr', 'sap', 'tableau', 'sheets']</t>
  </si>
  <si>
    <t>Senior FP&amp;A Analyst, Sales</t>
  </si>
  <si>
    <t>['sql', 'sheets', 'excel', 'tableau', 'gitlab']</t>
  </si>
  <si>
    <t>ComputerWork</t>
  </si>
  <si>
    <t>['databricks', 'tableau']</t>
  </si>
  <si>
    <t>Remote Data Scientist - 17843</t>
  </si>
  <si>
    <t>Amravati, Maharashtra, India</t>
  </si>
  <si>
    <t>Turing</t>
  </si>
  <si>
    <t>Senior Manager, Data Science &amp; Analytics</t>
  </si>
  <si>
    <t>Research Scientist, Ads QUEST</t>
  </si>
  <si>
    <t>['python', 'javascript', 'r', 'java', 'c++', 'pytorch', 'tensorflow', 'keras']</t>
  </si>
  <si>
    <t>Senior Data Scientist, Specialist Senior – SFL Scientific</t>
  </si>
  <si>
    <t>Business Intelligence</t>
  </si>
  <si>
    <t>Hire Our Heroes Veteran Job Board</t>
  </si>
  <si>
    <t>['python', 'shell', 'aws', 'django']</t>
  </si>
  <si>
    <t>SAS Programmer/Data Analyst</t>
  </si>
  <si>
    <t>Texas Education Agency</t>
  </si>
  <si>
    <t>['sas', 'sas', 'sql', 'javascript', 'css', 'react.js', 'jquery', 'bitbucket', 'jenkins', 'jira']</t>
  </si>
  <si>
    <t>Staff Data Scientist- Student Loans</t>
  </si>
  <si>
    <t>Lead Machine Learning Engineer, Shopping - Feed (Remote)</t>
  </si>
  <si>
    <t>['sql', 'python', 'scala', 'java', 'pytorch', 'scikit-learn', 'spark', 'tensorflow', 'docker']</t>
  </si>
  <si>
    <t>Cloud Governance Software/Data Engineer</t>
  </si>
  <si>
    <t>['python', 'golang', 'java', 'sql', 'aws', 'terraform']</t>
  </si>
  <si>
    <t>New York, NY (+12 others)</t>
  </si>
  <si>
    <t>Data Analyst (Snowflake &amp; PowerBI) - (USC/GC Only)</t>
  </si>
  <si>
    <t>AI &amp; Data Architecture Expert</t>
  </si>
  <si>
    <t>Dammam Saudi Arabia</t>
  </si>
  <si>
    <t>aramco digital</t>
  </si>
  <si>
    <t>['nosql', 'python', 'scala', 'java', 'snowflake', 'bigquery', 'redshift', 'spark', 'hadoop', 'kafka']</t>
  </si>
  <si>
    <t>Data Analyst/Admin</t>
  </si>
  <si>
    <t>LeadingEdge Personnel</t>
  </si>
  <si>
    <t>Product Manager (Experimentation Data Engineering Team)</t>
  </si>
  <si>
    <t>San Francisco, CA (+2 others)</t>
  </si>
  <si>
    <t>Data Lifecycle Analyst I</t>
  </si>
  <si>
    <t>Maintenance Analyst</t>
  </si>
  <si>
    <t>La Porte, TX</t>
  </si>
  <si>
    <t>Austin Industrial, Inc.</t>
  </si>
  <si>
    <t>Honolulu, HI via LinkedIn</t>
  </si>
  <si>
    <t>IT Business Analyst (PowerBI)</t>
  </si>
  <si>
    <t>Pro Assets</t>
  </si>
  <si>
    <t>Inceed</t>
  </si>
  <si>
    <t>Bigdata Data Engineer with Google Cloud Platform</t>
  </si>
  <si>
    <t>['java', 'bigquery', 'spark', 'hadoop', 'kubernetes', 'github']</t>
  </si>
  <si>
    <t>Sr. Staff Data Engineer - Snowflake Expert</t>
  </si>
  <si>
    <t>JDA</t>
  </si>
  <si>
    <t>['python', 'no-sql', 'java', 'groovy', 'nosql', 'elasticsearch', 'snowflake', 'azure', 'aws', 'gcp', 'kafka', 'spark', 'spring', 'node.js', 'react.js', 'kubernetes', 'github', 'jenkins', 'ansible', 'docker', 'git', 'jira']</t>
  </si>
  <si>
    <t>Baillie Lumber</t>
  </si>
  <si>
    <t>['sql', 'python', 'r', 'sap']</t>
  </si>
  <si>
    <t>Business Services &amp; Operations Data Analyst</t>
  </si>
  <si>
    <t>Chicago, IL via LinkedIn</t>
  </si>
  <si>
    <t>Hightower Advisors</t>
  </si>
  <si>
    <t>['python', 'c', 'excel']</t>
  </si>
  <si>
    <t>Data Engineer - Principal</t>
  </si>
  <si>
    <t>['sql', 'python', 'redshift', 'airflow']</t>
  </si>
  <si>
    <t>Data Engineer - Databricks-ONSITE</t>
  </si>
  <si>
    <t>Aspire System Digital Transformation Inc</t>
  </si>
  <si>
    <t>['sql', 'python', 'scala', 'databricks', 'aws', 'azure', 'spark', 'pyspark', 'unity']</t>
  </si>
  <si>
    <t>FSI Inc</t>
  </si>
  <si>
    <t>Senior Data Analytics Engineer / Hybrid in West LA 2 Days / Series A Startup / ETL Pipelines</t>
  </si>
  <si>
    <t>['python', 'sql', 'postgresql', 'aws', 'gcp', 'azure', 'tableau', 'looker', 'power bi']</t>
  </si>
  <si>
    <t>AbodeMine</t>
  </si>
  <si>
    <t>Tableau Developer / Data Analyst</t>
  </si>
  <si>
    <t>Slalom Flex (Project Based) - Data Reporting Analyst</t>
  </si>
  <si>
    <t>['sql', 'bigquery', 'tableau', 'powerpoint']</t>
  </si>
  <si>
    <t>Reference Data Analyst - S&amp;P Global</t>
  </si>
  <si>
    <t>['python', 'sql', 'snowflake', 'gcp', 'aws']</t>
  </si>
  <si>
    <t>Marketing Data Engineer (Salesforce &amp; Alteryx)</t>
  </si>
  <si>
    <t>['sql', 'snowflake', 'redshift', 'oracle', 'alteryx']</t>
  </si>
  <si>
    <t>PayScale</t>
  </si>
  <si>
    <t>['sql', 'powershell', 'python', 'nosql', 'sql server', 'mysql', 'mariadb', 'postgresql', 'cassandra', 'snowflake', 'spark', 'ssis', 'ssrs', 'tableau', 'git']</t>
  </si>
  <si>
    <t>Senior Data Scientist, L'Oréal Research &amp; Innovation</t>
  </si>
  <si>
    <t>L'Oréal</t>
  </si>
  <si>
    <t>Hash Technologies</t>
  </si>
  <si>
    <t>['python', 'sql', 'azure', 'databricks', 'spark', 'pyspark', 'pandas', 'numpy', 'scikit-learn', 'git', 'docker', 'kubernetes']</t>
  </si>
  <si>
    <t>['python', 'scala', 'sql', 'azure', 'databricks']</t>
  </si>
  <si>
    <t>['python', 'sql', 'scala', 'java', 'mongodb', 'mongodb', 'postgresql', 'redis', 'aws', 'gcp', 'azure', 'bigquery', 'pandas', 'numpy', 'scikit-learn', 'tensorflow', 'pytorch', 'spark', 'hadoop', 'airflow', 'fastapi', 'flask', 'docker', 'kubernetes', 'git', 'github', 'gitlab', 'jira', 'confluence', 'slack', 'zoom']</t>
  </si>
  <si>
    <t>Data Analyst/Program Coordinator | Enhanced Case Management (ECM)</t>
  </si>
  <si>
    <t>The April Parker Foundation</t>
  </si>
  <si>
    <t>PMTS, Inc</t>
  </si>
  <si>
    <t>['python', 'scala', 'postgresql', 'dynamodb', 'aws', 'databricks', 'redshift', 'oracle']</t>
  </si>
  <si>
    <t>Marketing Data Engineer (Salesforce &amp; Alteryx) - Buckhead</t>
  </si>
  <si>
    <t>Philadelphia, PA via LinkedIn</t>
  </si>
  <si>
    <t>CrossTech Consulting Group, Inc.</t>
  </si>
  <si>
    <t>Excelsior, MN</t>
  </si>
  <si>
    <t>Sagiliti</t>
  </si>
  <si>
    <t>['python', 'postgresql', 'databricks', 'azure', 'airflow']</t>
  </si>
  <si>
    <t>Data Analyst III - Tableau Contractor</t>
  </si>
  <si>
    <t>REQ Solutions</t>
  </si>
  <si>
    <t>Data Engineer &amp; Splunk Integration SME</t>
  </si>
  <si>
    <t>['python', 'bash', 'powershell', 'r', 'java', 'scala', 'aws', 'azure', 'databricks', 'snowflake', 'pytorch', 'scikit-learn', 'splunk', 'gitlab', 'github']</t>
  </si>
  <si>
    <t>Harri</t>
  </si>
  <si>
    <t>CAVA - Support Center</t>
  </si>
  <si>
    <t>['python', 'sql', 'aws', 'azure', 'gcp', 'spark']</t>
  </si>
  <si>
    <t>Sr. Director, Data Analytics &amp; Analytics Engineering</t>
  </si>
  <si>
    <t>BMG</t>
  </si>
  <si>
    <t>['sql', 'python', 'gcp', 'pandas', 'numpy', 'matplotlib', 'airflow', 'looker', 'git', 'docker', 'jira', 'confluence']</t>
  </si>
  <si>
    <t>Infinium Spirits, Inc.</t>
  </si>
  <si>
    <t>['sql', 'python', 'azure', 'snowflake', 'databricks', 'power bi', 'dax', 'git']</t>
  </si>
  <si>
    <t>Teachers' Retirement System of the State of Illinois</t>
  </si>
  <si>
    <t>['sql', 'sql server', 'power bi', 'tableau', 'excel']</t>
  </si>
  <si>
    <t>Data Scientist, Amazon B2B Payments and Lending, Credit Science</t>
  </si>
  <si>
    <t>Senior Software Engineer | Advanced Data Engineering</t>
  </si>
  <si>
    <t>Data Engineer III, Amazon Key</t>
  </si>
  <si>
    <t>['sql', 'python', 'java', 'scala', 'aws', 'redshift', 'gdpr']</t>
  </si>
  <si>
    <t>Koam Engineering Systems</t>
  </si>
  <si>
    <t>Data Analyst (Social Analytics - LucasFilm)</t>
  </si>
  <si>
    <t>['excel', 'powerpoint', 'sheets']</t>
  </si>
  <si>
    <t>['sql', 'mongo', 'c#', 'java', 'javascript', 'sql server', 'azure', 'aws', 'gcp', 'kafka', 'git', 'github']</t>
  </si>
  <si>
    <t>Staff Data Engineer (Menlo Park, CA or Durham, NC) #4275</t>
  </si>
  <si>
    <t>['sql', 'python', 'aws', 'airflow', 'spark', 'kubernetes', 'terraform']</t>
  </si>
  <si>
    <t>JDM Funding Corporation</t>
  </si>
  <si>
    <t>['excel', 'word', 'sheets']</t>
  </si>
  <si>
    <t>Senior Engineer - Finance Data Specialist</t>
  </si>
  <si>
    <t>['sql', 'python', 'azure', 'snowflake', 'redshift', 'airflow', 'power bi', 'tableau']</t>
  </si>
  <si>
    <t>AI &amp; Machine Learning Engineer - Senior - Consulting</t>
  </si>
  <si>
    <t>['go', 'python', 'sql', 'r', 'javascript', 'java', 'c++', 'c', 'azure', 'scikit-learn', 'pytorch', 'pandas', 'spark', 'excel', 'git', 'jira', 'unify']</t>
  </si>
  <si>
    <t>Crossmedia</t>
  </si>
  <si>
    <t>Data Analyst / Financial Engineer – Treasury Dept. (Associate)</t>
  </si>
  <si>
    <t>['python', 'sql', 'linux', 'tableau']</t>
  </si>
  <si>
    <t>Logistics - Data Analyst I</t>
  </si>
  <si>
    <t>Full Swing Golf Inc</t>
  </si>
  <si>
    <t>WAHVE LLC</t>
  </si>
  <si>
    <t>['sql', 'python', 'snowflake', 'looker', 'tableau']</t>
  </si>
  <si>
    <t>Data Analyst - Marketing &amp; Analytics</t>
  </si>
  <si>
    <t>Vera Bradley Sales, LLC</t>
  </si>
  <si>
    <t>Tallo</t>
  </si>
  <si>
    <t>University of Florida-Online</t>
  </si>
  <si>
    <t>Data Engineer III - AMZ9084955</t>
  </si>
  <si>
    <t>ETIC, Data Architecture - Senior Manager</t>
  </si>
  <si>
    <t>['sql', 'sql server', 'postgresql', 'aws', 'azure', 'gcp', 'redshift', 'bigquery', 'databricks', 'gdpr', 'airflow', 'hadoop', 'flow']</t>
  </si>
  <si>
    <t>['sql', 'go', 'tableau', 'looker', 'excel']</t>
  </si>
  <si>
    <t>Lead Engineer, Big Data</t>
  </si>
  <si>
    <t>['azure', 'databricks', 'hadoop', 'kafka', 'spark', 'phoenix', 'power bi', 'tableau', 'yarn']</t>
  </si>
  <si>
    <t>Assistant Manager, Strategy and Analytics</t>
  </si>
  <si>
    <t>['sas', 'sas', 'visual basic', 'sql', 'python', 'r', 'excel', 'powerpoint', 'cognos']</t>
  </si>
  <si>
    <t>Analyst, Strategy and Analytics</t>
  </si>
  <si>
    <t>['python', 'r', 'sql', 'sas', 'sas', 'excel']</t>
  </si>
  <si>
    <t>Director, Global Supply Chain Data Science and Analytics</t>
  </si>
  <si>
    <t>Wayne, PA via Ladders</t>
  </si>
  <si>
    <t>Cytokinetics</t>
  </si>
  <si>
    <t>['oracle', 'gdpr', 'sap', 'flow']</t>
  </si>
  <si>
    <t>Billing Clerk (Data Analyst II)</t>
  </si>
  <si>
    <t>Vision Information Technology Consultants LLC</t>
  </si>
  <si>
    <t>Call Manager/Voicemail Admin (Data Analyst II)</t>
  </si>
  <si>
    <t>Data Analyst Level 3</t>
  </si>
  <si>
    <t>['html', 'css', 'javascript', 'nosql', 'mongodb', 'mongodb', 'dynamodb', 'oracle', 'tableau']</t>
  </si>
  <si>
    <t>Janus Research Group</t>
  </si>
  <si>
    <t>Marketing Analytics Consultant</t>
  </si>
  <si>
    <t>Dover, DE via LinkedIn</t>
  </si>
  <si>
    <t>Cybersecurity &amp; Data Engineer</t>
  </si>
  <si>
    <t>Port Washington, WI</t>
  </si>
  <si>
    <t>Autel Automotive Intelligence USA</t>
  </si>
  <si>
    <t>5484 Technical Data Analyst</t>
  </si>
  <si>
    <t>Infoorigin inc</t>
  </si>
  <si>
    <t>['sql', 'css', 'mongo', 'nosql', 'jira', 'confluence']</t>
  </si>
  <si>
    <t>Scientist - Operations</t>
  </si>
  <si>
    <t>Data Engineer - Start up</t>
  </si>
  <si>
    <t>['sql', 'nosql', 'elasticsearch', 'redshift', 'aws', 'spark', 'pyspark']</t>
  </si>
  <si>
    <t>Data Engineer Onsite</t>
  </si>
  <si>
    <t>['shell', 'sql', 'python', 'aws', 'snowflake', 'airflow']</t>
  </si>
  <si>
    <t>Research and Policy (Data Analyst) Intern</t>
  </si>
  <si>
    <t>Early Care and Learning, Georgia Department of</t>
  </si>
  <si>
    <t>['word', 'excel', 'powerpoint', 'outlook', 'terminal']</t>
  </si>
  <si>
    <t>RSCH DATA ANL 3</t>
  </si>
  <si>
    <t>UCSF</t>
  </si>
  <si>
    <t>Data Engineer, Prime Video Global App Experience</t>
  </si>
  <si>
    <t>Sr. Data Engineer, Prime Video Global App Experience</t>
  </si>
  <si>
    <t>Lead Data Engineer - Azure &amp; Databricks</t>
  </si>
  <si>
    <t>Canvendor Inc</t>
  </si>
  <si>
    <t>['sql', 'python', 'azure', 'databricks', 'pyspark', 'github']</t>
  </si>
  <si>
    <t>Vitco Foods</t>
  </si>
  <si>
    <t>Marketing and Sales Analyst</t>
  </si>
  <si>
    <t>Gas South</t>
  </si>
  <si>
    <t>['go', 'sql', 'python', 'r', 'excel', 'tableau', 'power bi']</t>
  </si>
  <si>
    <t>Washington, NC</t>
  </si>
  <si>
    <t>Techim INC</t>
  </si>
  <si>
    <t>['python', 'sql', 'aws', 'snowflake', 'redshift', 'airflow', 'pandas', 'numpy', 'fastapi']</t>
  </si>
  <si>
    <t>Industrial Base Supply Chain Data Analyst</t>
  </si>
  <si>
    <t>['sql', 'nosql', 'python', 'r', 'pandas', 'scikit-learn', 'tableau', 'power bi']</t>
  </si>
  <si>
    <t>AI Research Engineer x2</t>
  </si>
  <si>
    <t>Data Engineer | W2 Role</t>
  </si>
  <si>
    <t>['mongo', 'sql', 'sql server', 'db2', 'oracle', 'kafka', 'phoenix']</t>
  </si>
  <si>
    <t>Data Engineer with Snowflake</t>
  </si>
  <si>
    <t>Strategic Resources International</t>
  </si>
  <si>
    <t>['python', 'c#', 'unify']</t>
  </si>
  <si>
    <t>Business Systems Analyst - 86172</t>
  </si>
  <si>
    <t>Entry Level Data Engineer- Power BI Expert</t>
  </si>
  <si>
    <t>Data Center Water Engineer, Execution Engineering</t>
  </si>
  <si>
    <t>Customer Support Data Analyst</t>
  </si>
  <si>
    <t>Sr. Data Engineer, Data Solutions</t>
  </si>
  <si>
    <t>Shivark Inc.</t>
  </si>
  <si>
    <t>['python', 'sql', 'java', 'scala', 'aws', 'snowflake', 'bigquery', 'redshift', 'numpy', 'pandas', 'flow', 'github']</t>
  </si>
  <si>
    <t>Lead Data Engineer | New York City, NY | Long Term - Only Local Profiles</t>
  </si>
  <si>
    <t>['python', 'scala', 'java', 'nosql', 'mongodb', 'mongodb', 'cassandra', 'aws', 'databricks', 'oracle', 'spark', 'hadoop', 'airflow', 'jenkins', 'git', 'terraform']</t>
  </si>
  <si>
    <t>['scala', 'python', 'sql', 'aws', 'snowflake', 'redshift', 'spark', 'airflow', 'graphql']</t>
  </si>
  <si>
    <t>Senior Data Analyst in Market Reference Data</t>
  </si>
  <si>
    <t>Sr Data Engineer in either Seattle, WA, Burbank, CA or New York, NY</t>
  </si>
  <si>
    <t>Data Analyst, Risk Adjustment</t>
  </si>
  <si>
    <t>AltaMed</t>
  </si>
  <si>
    <t>snaphunt-ats</t>
  </si>
  <si>
    <t>AI &amp; Machine Learning Engineer - TMT - Manager - Consulting - Open Location</t>
  </si>
  <si>
    <t>['go', 'python', 'sql', 'r', 'javascript', 'java', 'c++', 'c', 'aws', 'azure', 'kafka', 'scikit-learn', 'pytorch', 'pandas', 'spark', 'excel', 'git', 'jira', 'unify']</t>
  </si>
  <si>
    <t>Entry Level Data Specialist (Inventory Planner)</t>
  </si>
  <si>
    <t>Azure Data Analyst (2) - 5770313</t>
  </si>
  <si>
    <t>['sql', 'c', 'r', 'azure', 'watson', 'angular']</t>
  </si>
  <si>
    <t>Senior Audience Segmentation and Data Analyst</t>
  </si>
  <si>
    <t>Choice Hotels International</t>
  </si>
  <si>
    <t>['sql', 'gdpr', 'excel', 'zoom']</t>
  </si>
  <si>
    <t>Business Technical Analyst - SAS</t>
  </si>
  <si>
    <t>Manager &amp; Sr Data Scientist</t>
  </si>
  <si>
    <t>Director, Data Science - Model Risk</t>
  </si>
  <si>
    <t>['python', 'scala', 'r', 'aws']</t>
  </si>
  <si>
    <t>Hiring: Google Cloud Platform Data Engineer | Full-Time | Onsite in Richardson/Dallas, TX</t>
  </si>
  <si>
    <t>['python', 'sql', 'bigquery', 'pyspark', 'spark', 'jenkins', 'github']</t>
  </si>
  <si>
    <t>Data Analyst - Public Health</t>
  </si>
  <si>
    <t>Hopewell, NC</t>
  </si>
  <si>
    <t>Mecklenburg County</t>
  </si>
  <si>
    <t>['sql', 'ssrs', 'power bi', 'dax']</t>
  </si>
  <si>
    <t>Data Quality Manager | Vertis North</t>
  </si>
  <si>
    <t>Imus City, Cavite, Philippines</t>
  </si>
  <si>
    <t>['sql', 'python', 'excel', 'sheets']</t>
  </si>
  <si>
    <t>Analyst, Finance Master Data Accounting &amp; Controlling</t>
  </si>
  <si>
    <t>WorkGenius Group</t>
  </si>
  <si>
    <t>Johnson &amp; Johnson, Associate Director - Hematology, Oncology Data Sciences &amp; Digital Health - Application via WayUp</t>
  </si>
  <si>
    <t>['python', 'sql', 'snowflake', 'aws', 'gcp', 'azure', 'airflow', 'phoenix', 'git']</t>
  </si>
  <si>
    <t>Data Scientist/R/Python - Life science</t>
  </si>
  <si>
    <t>Maxisclinical</t>
  </si>
  <si>
    <t>Data Engineer II - Enterprise Data &amp; Analytics - Digital and Technology Partners - Remote</t>
  </si>
  <si>
    <t>['sql', 'nosql', 'mongodb', 'mongodb', 'python', 'scala', 'java', 'go', 'azure', 'databricks', 'airflow', 'hadoop', 'spark', 'kafka', 'node.js', 'django', 'linux', 'power bi', 'tableau', 'docker', 'kubernetes', 'git', 'github', 'unity', 'jira']</t>
  </si>
  <si>
    <t>Baker Electric</t>
  </si>
  <si>
    <t>['sql', 'python', 'scala', 'snowflake', 'redshift', 'bigquery', 'aws', 'azure', 'gcp', 'airflow', 'power bi', 'tableau', 'looker']</t>
  </si>
  <si>
    <t>Data Engineer with Python/SQL skills</t>
  </si>
  <si>
    <t>['python', 'sql', 'db2', 'postgresql', 'snowflake', 'pandas', 'numpy', 'kafka', 'unix', 'git', 'jira']</t>
  </si>
  <si>
    <t>AI/ML Tech Lead</t>
  </si>
  <si>
    <t>['java', 'python', 'nosql', 'aws', 'gcp', 'spark', 'hadoop', 'airflow', 'tensorflow', 'flow', 'yarn']</t>
  </si>
  <si>
    <t>Staff Software Engineer | Jobbinghood Jobs</t>
  </si>
  <si>
    <t>['python', 'sql', 'aws', 'scikit-learn', 'pandas']</t>
  </si>
  <si>
    <t>['java', 'python', 'javascript', 'c++', 'oracle', 'spring', 'docker', 'jenkins', 'github', 'kubernetes']</t>
  </si>
  <si>
    <t>Senior Data Analyst - Supply Chain</t>
  </si>
  <si>
    <t>Spreetail</t>
  </si>
  <si>
    <t>['sql', 'python', 'java', 'html', 'excel']</t>
  </si>
  <si>
    <t>['gcp', 'azure']</t>
  </si>
  <si>
    <t>HUMINT Analyst, Senior</t>
  </si>
  <si>
    <t>Data Engineer (Database Development/Reporting)</t>
  </si>
  <si>
    <t>West Windsor Township, NJ</t>
  </si>
  <si>
    <t>(USA) Principal, Systems and Infrastructure Engineer, Data Security</t>
  </si>
  <si>
    <t>Data Scientist II (Clinical) - Full-time / Part-time</t>
  </si>
  <si>
    <t>Data Engineer (Product Owner Exp)</t>
  </si>
  <si>
    <t>NAVA TECH LLC</t>
  </si>
  <si>
    <t>Program Analyst, Healthcare</t>
  </si>
  <si>
    <t>The Duke Endowment</t>
  </si>
  <si>
    <t>Kodiak Data Science Engineer</t>
  </si>
  <si>
    <t>['python', 'azure', 'tensorflow', 'pytorch', 'docker', 'git']</t>
  </si>
  <si>
    <t>['python', 'r', 'sql', 'tensorflow', 'pytorch']</t>
  </si>
  <si>
    <t>['sql', 'neo4j', 'databricks', 'azure', 'aws', 'hadoop', 'spark', 'kafka', 'pandas', 'numpy', 'keras', 'pytorch', 'github', 'jenkins', 'flow', 'confluence']</t>
  </si>
  <si>
    <t>Glen Ellyn, IL</t>
  </si>
  <si>
    <t>Hilco Corporate Finance LLC</t>
  </si>
  <si>
    <t>['python', 'r', 'sql', 'snowflake', 'aws', 'azure', 'tensorflow', 'scikit-learn', 'pytorch', 'spark']</t>
  </si>
  <si>
    <t>Innovative Statistical Scientist Lead</t>
  </si>
  <si>
    <t>Coach USA</t>
  </si>
  <si>
    <t>['java', 'scala', 'python', 'databricks', 'aws', 'snowflake', 'airflow']</t>
  </si>
  <si>
    <t>Software Engineer (Data Engineering)</t>
  </si>
  <si>
    <t>['nosql', 'sql', 'cassandra', 'spark', 'hadoop', 'kafka']</t>
  </si>
  <si>
    <t>Lead Data Engineer (IAM) - Onsite</t>
  </si>
  <si>
    <t>Vision Information Technology Consultants  LLC</t>
  </si>
  <si>
    <t>Big Bear Lake, CA</t>
  </si>
  <si>
    <t>Kros-Wise</t>
  </si>
  <si>
    <t>['python', 'r', 'sql', 'aws', 'azure', 'spark', 'scikit-learn', 'tensorflow', 'pytorch', 'plotly', 'power bi', 'tableau']</t>
  </si>
  <si>
    <t>['excel', 'word', 'outlook', 'powerpoint', 'unity']</t>
  </si>
  <si>
    <t>Analyst, Finance Master Data Accounting and Controlling</t>
  </si>
  <si>
    <t>Sr. Business Intelligence Engineer, Amazon Freight</t>
  </si>
  <si>
    <t>Variation Scientist/ Genetics Data Analyst (REMOTE/NO C2C)</t>
  </si>
  <si>
    <t>['windows', 'zoom']</t>
  </si>
  <si>
    <t>CyberArk</t>
  </si>
  <si>
    <t>['aws', 'azure', 'gcp', 'airflow', 'tensorflow', 'pytorch']</t>
  </si>
  <si>
    <t>Cloud &amp; AI Solution Engineer – Innovative Data Platform</t>
  </si>
  <si>
    <t>['sql', 'postgresql', 'azure', 'databricks', 'bigquery', 'redshift', 'snowflake', 'oracle', 'hadoop']</t>
  </si>
  <si>
    <t>Data Engineer (Full Time/Permanent Only)</t>
  </si>
  <si>
    <t>['sql', 'sql server', 'mysql', 'redis', 'pandas', 'numpy', 'kafka', 'tableau']</t>
  </si>
  <si>
    <t>Senior PHP Developer + Data Engineering</t>
  </si>
  <si>
    <t>CME</t>
  </si>
  <si>
    <t>['sql', 'php', 'javascript', 'nosql', 'dynamodb', 'aws', 'react', 'pyspark', 'node.js']</t>
  </si>
  <si>
    <t>Mid- Level Data Analyst (4395)</t>
  </si>
  <si>
    <t>DSG Cleared Jobs</t>
  </si>
  <si>
    <t>['html', 'css', 'javascript', 'sql', 'react', 'microstrategy', 'jira', 'confluence']</t>
  </si>
  <si>
    <t>InterDent Service</t>
  </si>
  <si>
    <t>['sql', 'vba', 'power bi', 'looker', 'excel']</t>
  </si>
  <si>
    <t>South Pasadena, CA</t>
  </si>
  <si>
    <t>Data Platform &amp; Analytics Engineer</t>
  </si>
  <si>
    <t>['sql', 'phoenix', 'ssis']</t>
  </si>
  <si>
    <t>Senior Data Engineer – Real-Time Systems (Onsite – Burlingame, CA)</t>
  </si>
  <si>
    <t>['python', 'sql', 'postgresql', 'aws', 'redshift', 'snowflake', 'kafka', 'airflow', 'docker', 'kubernetes']</t>
  </si>
  <si>
    <t>Staff Data Analyst, Product Analytics</t>
  </si>
  <si>
    <t>Report Analyst</t>
  </si>
  <si>
    <t>['sql', 'crystal', 'oracle', 'ssis', 'tableau', 'ssrs']</t>
  </si>
  <si>
    <t>Lead Analyst, People Analytics</t>
  </si>
  <si>
    <t>['sql', 'r', 'sas', 'sas', 'python', 'power bi', 'spss']</t>
  </si>
  <si>
    <t>Data Scientist / ML Engineer - Long-term Contract Opportunity - Fintech, NYC</t>
  </si>
  <si>
    <t>M-Logic, Inc.</t>
  </si>
  <si>
    <t>Data Engineer - Finance - ** Internal Candidates Only**</t>
  </si>
  <si>
    <t>Detroit Public Schools Community District</t>
  </si>
  <si>
    <t>Senior Python Web-Scraping &amp; Data Engineer Needed</t>
  </si>
  <si>
    <t>['python', 'aws', 'selenium', 'pandas', 'gdpr', 'react', 'git', 'github']</t>
  </si>
  <si>
    <t>Digital Analytics Consultant (439740)</t>
  </si>
  <si>
    <t>['html', 'javascript']</t>
  </si>
  <si>
    <t>Next Gen IT Inc</t>
  </si>
  <si>
    <t>['python', 'sql', 'nosql', 'java', 'azure']</t>
  </si>
  <si>
    <t>Data Center Production Operations Engineer</t>
  </si>
  <si>
    <t>['python', 'sql', 'shell', 'linux']</t>
  </si>
  <si>
    <t>Data Engineer (Microsoft, Azure)</t>
  </si>
  <si>
    <t>Mainz Brady Group</t>
  </si>
  <si>
    <t>DLP Policy Engineer (Data Loss Prevention).</t>
  </si>
  <si>
    <t>JPS Tech Solutions LLC</t>
  </si>
  <si>
    <t>['sql', 'python', 'r', 'aws', 'azure', 'excel', 'tableau', 'power bi']</t>
  </si>
  <si>
    <t>Sr Data Scientist- Personal Loans</t>
  </si>
  <si>
    <t>State Farm, VA</t>
  </si>
  <si>
    <t>Data Analytics Analyst - S&amp;P Global</t>
  </si>
  <si>
    <t>['vba', 'r', 'python', 'sas', 'sas', 'matlab', 'c++', 'excel']</t>
  </si>
  <si>
    <t>Star Micronics America, Inc</t>
  </si>
  <si>
    <t>['sql', 'python', 'sql server', 'azure', 'windows', 'excel', 'power bi', 'sap']</t>
  </si>
  <si>
    <t>Marketing Analyst - Partnerships</t>
  </si>
  <si>
    <t>NinjaHoldings</t>
  </si>
  <si>
    <t>['python', 'sql', 'nosql', 'aws', 'azure', 'gcp', 'snowflake', 'kafka', 'terraform']</t>
  </si>
  <si>
    <t>['sql', 'python', 'snowflake', 'excel', 'power bi', 'sharepoint']</t>
  </si>
  <si>
    <t>['python', 'r', 'sql', 'scikit-learn', 'tensorflow', 'keras', 'pandas', 'numpy']</t>
  </si>
  <si>
    <t>Senior Data Engineer - Identity and Device Data</t>
  </si>
  <si>
    <t>Disney Entertainment and ESPN Product &amp; Technology</t>
  </si>
  <si>
    <t>['python', 'scala', 'sql', 'databricks', 'snowflake', 'redshift', 'aws', 'hadoop', 'spark', 'airflow', 'terraform']</t>
  </si>
  <si>
    <t>Data Analyst/Power BI/Power Query || (W2 ONLY, MUST BE FROM CA STATE) || Remote</t>
  </si>
  <si>
    <t>Finezi</t>
  </si>
  <si>
    <t>['c', 'sas', 'sas', 'python', 'sql', 'power bi']</t>
  </si>
  <si>
    <t>Data Engineering Manager, QuBIT</t>
  </si>
  <si>
    <t>['sql', 'python', 'java', 'scala', 'mysql', 'redshift', 'oracle', 'aws', 'spark', 'hadoop']</t>
  </si>
  <si>
    <t>Operations Test Analyst - Data Links</t>
  </si>
  <si>
    <t>['go', 'python', 'terminal']</t>
  </si>
  <si>
    <t>['python', 'databricks', 'aws', 'spark', 'pyspark', 'windows', 'flow']</t>
  </si>
  <si>
    <t>Full Stack Engineer - AI &amp; Data</t>
  </si>
  <si>
    <t>Sahaj Software</t>
  </si>
  <si>
    <t>['typescript', 'java', 'scala', 'kotlin', 'golang', 'elixir', 'python', 'rust', 'snowflake', 'node.js']</t>
  </si>
  <si>
    <t>A globally leading technology company is looking for a Cloud Data Engineer</t>
  </si>
  <si>
    <t>OSI Engineering, Inc.</t>
  </si>
  <si>
    <t>Java/Kotlin/Python Software Engineer - Data Platform</t>
  </si>
  <si>
    <t>['python', 'java', 'kotlin', 'aws', 'snowflake', 'airflow', 'kafka', 'spark', 'tableau']</t>
  </si>
  <si>
    <t>DLP Policy Engineer (Data Loss Prevention)</t>
  </si>
  <si>
    <t>['python', 'aws', 'scikit-learn', 'pandas']</t>
  </si>
  <si>
    <t>Full-Stack Data Engineer</t>
  </si>
  <si>
    <t>WP Engine</t>
  </si>
  <si>
    <t>['sql', 'gcp', 'bigquery', 'jupyter']</t>
  </si>
  <si>
    <t>Big Data Principal Engineer - VP</t>
  </si>
  <si>
    <t>['java', 'aws', 'gcp', 'flow']</t>
  </si>
  <si>
    <t>Redwood Valley, CA</t>
  </si>
  <si>
    <t>['java', 'scala', 'sql', 'nosql', 'mongodb', 'mongodb', 'redis', 'mysql', 'oracle', 'aws', 'linux', 'docker', 'git', 'kubernetes']</t>
  </si>
  <si>
    <t>EDI Data Analyst</t>
  </si>
  <si>
    <t>AssuredPartners</t>
  </si>
  <si>
    <t>Business Data Analyst / Fully remote / SQL</t>
  </si>
  <si>
    <t>Motion Recruitment Partners, LLC</t>
  </si>
  <si>
    <t>['sql', 'python', 'r', 'sql server', 'oracle', 'aws', 'azure', 'excel', 'powerpoint', 'word']</t>
  </si>
  <si>
    <t>Senior Client Data Analyst</t>
  </si>
  <si>
    <t>['sql', 'r', 'python', 'snowflake', 'power bi', 'excel', 'sap']</t>
  </si>
  <si>
    <t>Companies | NGP Capital Job Board - NGP Capital</t>
  </si>
  <si>
    <t>SecurityScorecard</t>
  </si>
  <si>
    <t>['python', 'sql', 'aws', 'azure', 'gcp', 'pytorch', 'tensorflow', 'scikit-learn', 'pandas', 'numpy', 'hadoop', 'spark', 'kafka', 'docker', 'kubernetes', 'git']</t>
  </si>
  <si>
    <t>Business Data Analyst, Construction (Entry Level)</t>
  </si>
  <si>
    <t>Arbutus, MD</t>
  </si>
  <si>
    <t>EMCOR</t>
  </si>
  <si>
    <t>Senior Data Engineer, AvaCloud</t>
  </si>
  <si>
    <t>Ava Labs</t>
  </si>
  <si>
    <t>['golang', 'nosql', 'dynamodb', 'aws', 'aurora', 'snowflake', 'redshift', 'kafka']</t>
  </si>
  <si>
    <t>Data Engineer (ETL/ELT, Python, SQL)</t>
  </si>
  <si>
    <t>['python', 'shell', 'sql', 'azure', 'aws', 'gcp', 'git']</t>
  </si>
  <si>
    <t>Kennedy Wilson</t>
  </si>
  <si>
    <t>['sql', 'python', 'excel', 'sheets', 'looker', 'power bi']</t>
  </si>
  <si>
    <t>Data Analyst"</t>
  </si>
  <si>
    <t>United Software Group</t>
  </si>
  <si>
    <t>Senior Scientist II</t>
  </si>
  <si>
    <t>Smart Recruiters</t>
  </si>
  <si>
    <t>Data Engineer I - Bond &amp; Specialty Insurance</t>
  </si>
  <si>
    <t>Wayne, NY</t>
  </si>
  <si>
    <t>Senior Data</t>
  </si>
  <si>
    <t>Data Management Customer Engineer III, Google Cloud</t>
  </si>
  <si>
    <t>Data and Machine Learning Engineer</t>
  </si>
  <si>
    <t>['python', 'sql', 'shell', 'aws', 'pyspark', 'airflow', 'angular', 'node', 'github', 'ansible']</t>
  </si>
  <si>
    <t>['sql', 'snowflake', 'oracle', 'aws', 'gdpr', 'power bi']</t>
  </si>
  <si>
    <t>['python', 'scala', 'sql', 'shell', 'databricks', 'aws', 'spark', 'airflow', 'linux', 'looker', 'tableau']</t>
  </si>
  <si>
    <t>Global Payments Business Data Analyst</t>
  </si>
  <si>
    <t>FULL TIME - Data Engineer (ETL / Informatica / Mainframe)</t>
  </si>
  <si>
    <t>['sql', 'java', 'python', 'unix', 'jenkins', 'git']</t>
  </si>
  <si>
    <t>Security Operations Engineer</t>
  </si>
  <si>
    <t>['windows', 'linux', 'macos']</t>
  </si>
  <si>
    <t>Entry-Level Data Analytics Support Role</t>
  </si>
  <si>
    <t>Rockford Mutual Insurance Company</t>
  </si>
  <si>
    <t>Procurement Data Analyst III</t>
  </si>
  <si>
    <t>['sql', 'excel', 'tableau', 'power bi', 'alteryx']</t>
  </si>
  <si>
    <t>Data Course Author</t>
  </si>
  <si>
    <t>['python', 'sql', 'jupyter', 'pandas', 'scikit-learn', 'excel', 'notion', 'slack', 'zoom']</t>
  </si>
  <si>
    <t>Arkansas City, KS</t>
  </si>
  <si>
    <t>Bridge Flair LLC</t>
  </si>
  <si>
    <t>['python', 'sql', 'scala', 'aws', 'databricks', 'snowflake', 'pyspark', 'kafka', 'spark', 'airflow']</t>
  </si>
  <si>
    <t>Data Architect /Lead Data Engineer</t>
  </si>
  <si>
    <t>Skysoft Inc</t>
  </si>
  <si>
    <t>['python', 'sql', 'scala', 'bash', 'postgresql', 'databricks', 'aws', 'oracle', 'redshift', 'spark', 'pyspark', 'airflow', 'tableau', 'power bi', 'microstrategy', 'sap']</t>
  </si>
  <si>
    <t>Cloud / AI Engineer</t>
  </si>
  <si>
    <t>Atribs Metscon Group</t>
  </si>
  <si>
    <t>['azure', 'aws', 'tensorflow', 'pytorch', 'terraform', 'docker']</t>
  </si>
  <si>
    <t>Financial Data Analyst-Tampa</t>
  </si>
  <si>
    <t>Data Analyst Expert - 35 - 75/hr</t>
  </si>
  <si>
    <t>AfterQuery</t>
  </si>
  <si>
    <t>Senior Lead Machine Learning Engineer - LLM Focus</t>
  </si>
  <si>
    <t>['python', 'aws', 'airflow', 'tensorflow', 'pytorch', 'hugging face', 'spark', 'kafka', 'fastapi', 'express', 'docker', 'kubernetes']</t>
  </si>
  <si>
    <t>Data Analyst - Digital Media &amp; Entertainment - onsite</t>
  </si>
  <si>
    <t>Operations Analyst - Tableau</t>
  </si>
  <si>
    <t>Digital Analytics - W2</t>
  </si>
  <si>
    <t>['javascript', 'html', 'css', 'tableau']</t>
  </si>
  <si>
    <t>['sql', 'python', 'c#', 'databricks', 'azure', 'aws', 'pyspark']</t>
  </si>
  <si>
    <t>Data Engineer 6</t>
  </si>
  <si>
    <t>['sql', 'python', 'scala', 'nosql', 'mongodb', 'mongodb', 'cassandra', 'oracle', 'databricks', 'aws', 'azure', 'gcp', 'pyspark', 'spark', 'hadoop', 'kafka', 'airflow', 'tableau', 'git']</t>
  </si>
  <si>
    <t>Data Cloud Platform Engineer</t>
  </si>
  <si>
    <t>New Age Software Services, Inc</t>
  </si>
  <si>
    <t>['python', 'bash', 'powershell', 'nosql', 'aws', 'snowflake', 'gdpr', 'airflow', 'splunk', 'terraform', 'jenkins', 'github', 'ansible', 'chef', 'puppet', 'docker', 'kubernetes', 'jira']</t>
  </si>
  <si>
    <t>99 Ranch Market</t>
  </si>
  <si>
    <t>['sql', 'python', 'vba', 'excel', 'power bi', 'tableau', 'word', 'powerpoint', 'flow']</t>
  </si>
  <si>
    <t>['sql', 'snowflake', 'linux', 'github', 'gitlab']</t>
  </si>
  <si>
    <t>IT Process Consultant III - Business Intelligence / Data Analyst</t>
  </si>
  <si>
    <t>NIS Solutions Corp.</t>
  </si>
  <si>
    <t>['sharepoint', 'outlook', 'word', 'excel', 'powerpoint', 'visio', 'power bi']</t>
  </si>
  <si>
    <t>Azure Databricks Data Engineer</t>
  </si>
  <si>
    <t>['python', 'azure', 'databricks', 'unity']</t>
  </si>
  <si>
    <t>['snowflake', 'aws', 'gcp', 'kafka']</t>
  </si>
  <si>
    <t>Data Engineer II (Hybrid - US)</t>
  </si>
  <si>
    <t>Energy Solutions - USA</t>
  </si>
  <si>
    <t>Data Analyst - 13 Week Local Contract</t>
  </si>
  <si>
    <t>Elite Healthcare Staffing</t>
  </si>
  <si>
    <t>Senior Data Engineer (AWS, Airflow, EMR, Python, Spark, Gitlab/ Github)</t>
  </si>
  <si>
    <t>Blocker, OK</t>
  </si>
  <si>
    <t>['python', 'java', 'scala', 'sql', 'aws', 'spark', 'airflow', 'terraform', 'gitlab', 'github']</t>
  </si>
  <si>
    <t>Supply Chain Management Data Analyst</t>
  </si>
  <si>
    <t>Hanwha Techwin America Inc</t>
  </si>
  <si>
    <t>['python', 'sql', 'oracle', 'sap', 'excel', 'power bi', 'tableau']</t>
  </si>
  <si>
    <t>Bloomfield, NJ</t>
  </si>
  <si>
    <t>['python', 'sql', 'c', 'aws', 'snowflake', 'databricks', 'airflow', 'spark', 'git', 'jenkins']</t>
  </si>
  <si>
    <t>['python', 'typescript', 'go', 'azure', 'aws', 'gcp', 'docker', 'kubernetes']</t>
  </si>
  <si>
    <t>Harrisburg, PA via LinkedIn</t>
  </si>
  <si>
    <t>['r', 'python', 'sql', 'excel', 'word', 'powerpoint', 'flow']</t>
  </si>
  <si>
    <t>Data &amp; Excel Analyst</t>
  </si>
  <si>
    <t>['python', 'java', 'r', 'html', 'css', 'hadoop', 'jenkins', 'git', 'jira', 'confluence']</t>
  </si>
  <si>
    <t>['sql', 'snowflake', 'redshift', 'bigquery', 'airflow']</t>
  </si>
  <si>
    <t>Sr. Data Analyst, Global RGM Analytics</t>
  </si>
  <si>
    <t>['sql', 'python', 'r', 'alteryx', 'power bi', 'tableau']</t>
  </si>
  <si>
    <t>Senior Data Analysis</t>
  </si>
  <si>
    <t>Mid-level Data Scientist</t>
  </si>
  <si>
    <t>CCC Intelligent Solutions</t>
  </si>
  <si>
    <t>['python', 'sql', 'aws', 'tensorflow', 'pytorch', 'kubernetes', 'docker']</t>
  </si>
  <si>
    <t>Data Engineer - Associate</t>
  </si>
  <si>
    <t>['python', 'java', 'sql', 't-sql', 'sql server', 'azure', 'databricks', 'oracle', 'pyspark', 'gdpr', 'sharepoint', 'unity', 'git', 'jenkins', 'jira']</t>
  </si>
  <si>
    <t>Data Engineer/Software Engineer - Multi-Cloud Efficiency (MCE)</t>
  </si>
  <si>
    <t>Macpower Digital Assets Edge</t>
  </si>
  <si>
    <t>['sql', 'python', 'scala', 'databricks', 'aws', 'azure', 'gcp', 'spark', 'hadoop', 'tableau', 'looker', 'kubernetes']</t>
  </si>
  <si>
    <t>Eagle Eye Technologies</t>
  </si>
  <si>
    <t>Applied AIML Data Scientist</t>
  </si>
  <si>
    <t>['python', 'r', 'sql', 'aws', 'spark', 'scikit-learn', 'tensorflow', 'keras']</t>
  </si>
  <si>
    <t>Data Engineer (Database Development/Reporting) - Omaha, NE</t>
  </si>
  <si>
    <t>Mutual of Omaha Insurance Company</t>
  </si>
  <si>
    <t>Technical Lead Engineer - Data Integrations</t>
  </si>
  <si>
    <t>['java', 'javascript', 'sql']</t>
  </si>
  <si>
    <t>Junior data analyst</t>
  </si>
  <si>
    <t>Coldwater, MI</t>
  </si>
  <si>
    <t>['java', 'python', 'javascript', 'c++', 'databricks', 'tensorflow', 'spring', 'excel', 'tableau', 'docker', 'jenkins', 'github', 'kubernetes']</t>
  </si>
  <si>
    <t>GenAI ML/MLOps Engineering Lead (Remote or Hybrid)</t>
  </si>
  <si>
    <t>Data Engineer - Specialty</t>
  </si>
  <si>
    <t>W. L. Gore &amp; Associates</t>
  </si>
  <si>
    <t>['sql', 'nosql', 'python', 'azure', 'aws']</t>
  </si>
  <si>
    <t>Civil Engineer - Data Center</t>
  </si>
  <si>
    <t>Olsson</t>
  </si>
  <si>
    <t>Only on w2 need submissions for Data Engineer (ETL &amp; Python), New York, NY, Onsite</t>
  </si>
  <si>
    <t>Nukasani Group Inc</t>
  </si>
  <si>
    <t>['python', 'sql', 'sql server', 'db2', 'oracle', 'word']</t>
  </si>
  <si>
    <t>Machine Learning Engineer, AWS Training &amp; Certification</t>
  </si>
  <si>
    <t>Advancement Analyst</t>
  </si>
  <si>
    <t>The Fuller Foundation</t>
  </si>
  <si>
    <t>['sql', 'r', 'python', 'plotly', 'tableau', 'power bi']</t>
  </si>
  <si>
    <t>Senior Data Scientist - Customer Segmentation</t>
  </si>
  <si>
    <t>['python', 'sql', 'r', 'aws', 'gcp', 'snowflake', 'redshift', 'bigquery', 'flutter', 'pandas', 'scikit-learn']</t>
  </si>
  <si>
    <t>Data Strategy and Engineering Lead</t>
  </si>
  <si>
    <t>['sql', 'python', 'java', 'snowflake', 'aws', 'azure', 'gcp', 'airflow', 'pyspark', 'excel', 'tableau', 'looker', 'git']</t>
  </si>
  <si>
    <t>Discover International</t>
  </si>
  <si>
    <t>['python', 'sql', 'snowflake', 'airflow', 'flask', 'django']</t>
  </si>
  <si>
    <t>Enterprise Data &amp; Analytics Data Analysts x3</t>
  </si>
  <si>
    <t>Healthcare Financial Analyst</t>
  </si>
  <si>
    <t>Snowflake Data Engineer/Solution Architect for Digital Advertising Data</t>
  </si>
  <si>
    <t>Data Engineer II (AWS, PySpark, Snowflake)</t>
  </si>
  <si>
    <t>The Whiteside Agency</t>
  </si>
  <si>
    <t>['snowflake', 'databricks', 'pyspark', 'airflow']</t>
  </si>
  <si>
    <t>A4804- Visualization Data Analyst (HYBRID)(No C2C/H1B)</t>
  </si>
  <si>
    <t>NetSource, Inc.</t>
  </si>
  <si>
    <t>Senior Full Stack Front End Engineer</t>
  </si>
  <si>
    <t>['typescript', 'sql', 'react', 'node.js']</t>
  </si>
  <si>
    <t>Microsoft Legal Department</t>
  </si>
  <si>
    <t>['c', 'c++', 'c#', 'windows']</t>
  </si>
  <si>
    <t>Development Database Specialist</t>
  </si>
  <si>
    <t>Central Florida Zoo &amp; Botanical Gardens</t>
  </si>
  <si>
    <t>FAA Palantir Data Engineer</t>
  </si>
  <si>
    <t>Strategic Innovation Group LLC</t>
  </si>
  <si>
    <t>['sql', 'python', 'aws', 'azure', 'scikit-learn', 'pytorch', 'tensorflow', 'spark', 'docker', 'kubernetes']</t>
  </si>
  <si>
    <t>Data Engineer (ML and Cloud)</t>
  </si>
  <si>
    <t>['python', 'java', 'sql', 'go', 'aws', 'azure', 'gcp', 'databricks', 'spark', 'kafka', 'git', 'jenkins', 'terraform', 'jira', 'confluence']</t>
  </si>
  <si>
    <t>ETL Developer (Jersey City)</t>
  </si>
  <si>
    <t>LeMans Corporation</t>
  </si>
  <si>
    <t>['sql', 'python', 'shell', 'sql server', 'postgresql', 'mysql', 'azure', 'oracle', 'databricks', 'aws', 'gcp', 'pyspark', 'ssis', 'ssrs', 'docker', 'jenkins']</t>
  </si>
  <si>
    <t>Senior Lead Machine Learning Infrastructure Engineer</t>
  </si>
  <si>
    <t>['python', 'snowflake', 'tensorflow', 'pytorch', 'kubernetes']</t>
  </si>
  <si>
    <t>Healthcare Analytics Engineer, Innovation Center</t>
  </si>
  <si>
    <t>['sql', 'python', 'php', 'r', 'java', 'scala', 'sql server', 'azure', 'aws', 'spark', 'hadoop', 'unix', 'linux', 'power bi', 'tableau', 'docker', 'git']</t>
  </si>
  <si>
    <t>Senior Analyst, Commercial Analytics</t>
  </si>
  <si>
    <t>['sql', 'azure', 'snowflake', 'power bi', 'dax', 'sap']</t>
  </si>
  <si>
    <t>Sr. Business Intelligence Data Analyst</t>
  </si>
  <si>
    <t>HHAeXchange</t>
  </si>
  <si>
    <t>Analyst / Associate</t>
  </si>
  <si>
    <t>Takenaka Partners LLC</t>
  </si>
  <si>
    <t>Revision Skincare®</t>
  </si>
  <si>
    <t>['python', 'c', 'aurora']</t>
  </si>
  <si>
    <t>['groovy', 'python', 'aws', 'azure', 'gcp', 'tableau', 'power bi', 'atlassian', 'jira', 'confluence', 'trello']</t>
  </si>
  <si>
    <t>Supervisor - Data Engineering</t>
  </si>
  <si>
    <t>Sunrise Banks NA</t>
  </si>
  <si>
    <t>['sql', 'python', 'sql server', 'azure', 'snowflake', 'databricks']</t>
  </si>
  <si>
    <t>Solar Turbines</t>
  </si>
  <si>
    <t>Data Entry Clerk/ Office Assistant</t>
  </si>
  <si>
    <t>Shingle Springs, CA</t>
  </si>
  <si>
    <t>Snowline Engineering</t>
  </si>
  <si>
    <t>Data Engineer, R&amp;D IT</t>
  </si>
  <si>
    <t>FMC Corporation</t>
  </si>
  <si>
    <t>['azure', 'aws', 'power bi', 'tableau']</t>
  </si>
  <si>
    <t>Union Assistant Chief Engineer - Data Center</t>
  </si>
  <si>
    <t>Prayagraj, Uttar Pradesh, India</t>
  </si>
  <si>
    <t>['python', 'snowflake', 'tableau', 'looker']</t>
  </si>
  <si>
    <t>Data Risk &amp; Automation Senior Associate- Data Analytics</t>
  </si>
  <si>
    <t>['c', 'sas', 'sas', 'sql', 'python', 'oracle', 'sap', 'alteryx', 'power bi', 'tableau', 'qlik', 'flow']</t>
  </si>
  <si>
    <t>Jr. Analyst, People Data (Animation)</t>
  </si>
  <si>
    <t>Burbank, CA via LinkedIn</t>
  </si>
  <si>
    <t>['sheets', 'airtable']</t>
  </si>
  <si>
    <t>Navy Data Collection Analyst (DCA)</t>
  </si>
  <si>
    <t>Port Hueneme, CA via Indeed</t>
  </si>
  <si>
    <t>['go', 'powerpoint']</t>
  </si>
  <si>
    <t>Rover Analyst</t>
  </si>
  <si>
    <t>Astrolab</t>
  </si>
  <si>
    <t>['matlab', 'python', 'c++']</t>
  </si>
  <si>
    <t>Data Warehouse / Data Lake Engineer</t>
  </si>
  <si>
    <t>['python', 'r', 'azure', 'tensorflow', 'pytorch', 'scikit-learn', 'spark', 'hadoop']</t>
  </si>
  <si>
    <t>DRC Systems USA LLC</t>
  </si>
  <si>
    <t>Data Engineer with extensive experience in Python for CSV Data Mapping and Upload to Redshift</t>
  </si>
  <si>
    <t>Corporate Resources of Illinois</t>
  </si>
  <si>
    <t>CareDx, Inc.</t>
  </si>
  <si>
    <t>['python', 'sql', 'r', 'bash', 'databricks', 'azure', 'pyspark', 'scikit-learn', 'git']</t>
  </si>
  <si>
    <t>Data Engineering Focused Consultant (Ph.D.)</t>
  </si>
  <si>
    <t>['python', 'r', 'matlab', 'java', 'numpy', 'pandas', 'pyspark', 'power bi', 'git', 'svn']</t>
  </si>
  <si>
    <t>Data Engineer (Redshift)- $130K  (Tampa / 3 days onsite)</t>
  </si>
  <si>
    <t>['sql', 'python', 'r', 'snowflake', 'looker', 'excel']</t>
  </si>
  <si>
    <t>Artificial Intelligence Consultant</t>
  </si>
  <si>
    <t>Doctor Multimedia</t>
  </si>
  <si>
    <t>['python', 'snowflake', 'redshift', 'bigquery', 'aws', 'airflow']</t>
  </si>
  <si>
    <t>Specialist - Business Analysis</t>
  </si>
  <si>
    <t>Long Beach, CA via LinkedIn</t>
  </si>
  <si>
    <t>HireDirectNow.com</t>
  </si>
  <si>
    <t>['sql', 'snowflake', 'spark', 'looker', 'tableau', 'power bi']</t>
  </si>
  <si>
    <t>['sql', 'python', 'go', 'azure', 'power bi', 'tableau']</t>
  </si>
  <si>
    <t>Data Science Engineer, Associate</t>
  </si>
  <si>
    <t>['python', 'r', 'bash', 'shell', 'sql', 'nosql', 'aws', 'linux', 'power bi', 'git', 'ansible', 'github']</t>
  </si>
  <si>
    <t>Software Engineer for Training AI Data (JavaScript)</t>
  </si>
  <si>
    <t>['javascript', 'go', 'typescript', 'react', 'next.js', 'vue', 'angular']</t>
  </si>
  <si>
    <t>Permanent Non-Clinical - Information Technology Data Analyst</t>
  </si>
  <si>
    <t>Aya Healthcare</t>
  </si>
  <si>
    <t>Inter-Con Security</t>
  </si>
  <si>
    <t>Paige, TX</t>
  </si>
  <si>
    <t>MLR.org</t>
  </si>
  <si>
    <t>MLR</t>
  </si>
  <si>
    <t>['sql', 'excel', 'tableau', 'power bi', 'looker']</t>
  </si>
  <si>
    <t>Data Engineer with Pyspark (Onsite)</t>
  </si>
  <si>
    <t>['python', 'sql', 'redshift', 'aws', 'spark', 'pyspark']</t>
  </si>
  <si>
    <t>Data Engineer - Content Production &amp; Promotion [Remote]</t>
  </si>
  <si>
    <t>['java', 'python', 'spark']</t>
  </si>
  <si>
    <t>Tatari</t>
  </si>
  <si>
    <t>Sr. Data Scientist, WW Insurance &amp; Claim</t>
  </si>
  <si>
    <t>['python', 'sas', 'sas', 'sql', 'azure', 'spark', 'tableau']</t>
  </si>
  <si>
    <t>['java', 'python', 'scala', 'sql', 'nosql', 'mongodb', 'mongodb', 'redis', 'mysql', 'oracle', 'aws', 'linux', 'docker', 'git', 'kubernetes']</t>
  </si>
  <si>
    <t>Data Engineer - PGIM Global Services (Tampa, FL - Hybrid)</t>
  </si>
  <si>
    <t>Dev Partners Philippines</t>
  </si>
  <si>
    <t>Software Engineer, Customer Studio Backend</t>
  </si>
  <si>
    <t>['c', 'sql', 'monday.com']</t>
  </si>
  <si>
    <t>['sql', 'python', 'scala', 'aws', 'redshift', 'pyspark', 'power bi', 'microstrategy', 'ssrs']</t>
  </si>
  <si>
    <t>['scala', 'hadoop', 'spark', 'kafka']</t>
  </si>
  <si>
    <t>Senior ML Software Engineer - Large Scale Spatial/Temporal Data Processing</t>
  </si>
  <si>
    <t>['scala', 'python', 'java', 'c++', 'cassandra', 'aws', 'gcp', 'azure', 'pytorch', 'tensorflow', 'scikit-learn', 'spark']</t>
  </si>
  <si>
    <t>Pimmit Hills, VA</t>
  </si>
  <si>
    <t>Data Business Analyst II - Hybrid</t>
  </si>
  <si>
    <t>['python', 'sql', 'scala', 'nosql', 'aws', 'databricks', 'snowflake', 'pyspark', 'kafka', 'airflow']</t>
  </si>
  <si>
    <t>Neptune Township, NJ</t>
  </si>
  <si>
    <t>Business Intelligence Engineer I, Direct Fulfillment Science Optimization &amp; Data Analytics</t>
  </si>
  <si>
    <t>['sql', 'nosql', 'python', 'java', 'r', 'redshift', 'oracle', 'tableau', 'excel', 'microstrategy']</t>
  </si>
  <si>
    <t>Sr Director/ Head of Data Science, Responsible AI</t>
  </si>
  <si>
    <t>Senior Applied Scientist, Machine Learning Accelerator</t>
  </si>
  <si>
    <t>['java', 'c++', 'python', 'r', 'scikit-learn', 'spark', 'mxnet', 'tensorflow', 'numpy', 'hadoop']</t>
  </si>
  <si>
    <t>Data Entry Analyst - MUST HAVE Insurance Industry Experience</t>
  </si>
  <si>
    <t>Chief Data Engineer</t>
  </si>
  <si>
    <t>Project/Program Specialist (Data Engineer III)</t>
  </si>
  <si>
    <t>Career Opportunities: Data Analyst-Tech Cons-D and A-Data Architecture and Eng-FSO-Mgr-Multiple Positions-1617902 (1617902)</t>
  </si>
  <si>
    <t>Career Opportunities: Data Analyst-Tech Cons-D and A-Data Architecture and Eng-FSO-Mgr-Multiple Positions-1618043 (1618043)</t>
  </si>
  <si>
    <t>Data Engineer, Amazon MGM Studios Data Insights</t>
  </si>
  <si>
    <t>['sql', 'python', 'scala', 'oracle', 'hadoop', 'spark', 'ssis']</t>
  </si>
  <si>
    <t>['python', 'sql', 'databricks', 'aws', 'snowflake', 'spark', 'pyspark', 'hadoop']</t>
  </si>
  <si>
    <t>Data Ops/Engineer</t>
  </si>
  <si>
    <t>['sql', 'python', 'snowflake', 'aws', 'airflow', 'linux', 'docker', 'kubernetes', 'jenkins']</t>
  </si>
  <si>
    <t>Machine Learning Engineer/Data Scientist</t>
  </si>
  <si>
    <t>Street Simplified</t>
  </si>
  <si>
    <t>['python', 'c++', 'aws']</t>
  </si>
  <si>
    <t>Stockton, AL</t>
  </si>
  <si>
    <t>Touro University California</t>
  </si>
  <si>
    <t>Data Engineer-Remote</t>
  </si>
  <si>
    <t>['sql', 'python', 'bigquery', 'gcp', 'node', 'looker']</t>
  </si>
  <si>
    <t>Google Cloud Platform (GCP) And Data Engineer - Assistant Vice President</t>
  </si>
  <si>
    <t>Green, OH</t>
  </si>
  <si>
    <t>['sql', 'gcp', 'tableau', 'looker', 'excel', 'terraform']</t>
  </si>
  <si>
    <t>Clinical Data Analyst-18965</t>
  </si>
  <si>
    <t>Avison Young</t>
  </si>
  <si>
    <t>Freeman Company</t>
  </si>
  <si>
    <t>NorthShore</t>
  </si>
  <si>
    <t>Palantir Ontology Data Engineer</t>
  </si>
  <si>
    <t>NAVA Software Solutions</t>
  </si>
  <si>
    <t>['python', 'sql', 'spring', 'spark', 'flow']</t>
  </si>
  <si>
    <t>Azure Data Engineer (2) - 5794581</t>
  </si>
  <si>
    <t>['sql', 'python', 'c', 'azure', 'databricks', 'pyspark']</t>
  </si>
  <si>
    <t>Banbridge, United Kingdom</t>
  </si>
  <si>
    <t>Alternative Heat</t>
  </si>
  <si>
    <t>['assembly', 'excel']</t>
  </si>
  <si>
    <t>785 - Data Engineer</t>
  </si>
  <si>
    <t>['python', 'c#', 'java', 'sql', 'firebase', 'firebase', 'flow']</t>
  </si>
  <si>
    <t>Atlantic Highlands, NJ</t>
  </si>
  <si>
    <t>Zortech Solutions</t>
  </si>
  <si>
    <t>['go', 'java', 'python', 'sql', 'databricks', 'snowflake', 'bigquery', 'spark', 'spring', 'flask']</t>
  </si>
  <si>
    <t>Hazlet, NJ</t>
  </si>
  <si>
    <t>['python', 'sql', 'java', 'aws', 'redshift', 'snowflake', 'spark', 'kafka', 'tableau', 'power bi']</t>
  </si>
  <si>
    <t>Raynham, MA</t>
  </si>
  <si>
    <t>['sql', 'python', 'r', 'scala', 'mysql', 'postgresql', 'sql server', 'databricks', 'azure', 'pyspark', 'pandas', 'power bi', 'qlik', 'jenkins', 'atlassian', 'bitbucket', 'terraform', 'jira', 'confluence']</t>
  </si>
  <si>
    <t>Lead Data Engineer-Java</t>
  </si>
  <si>
    <t>Data Engineer-DE 1</t>
  </si>
  <si>
    <t>['sql', 'nosql', 'redshift', 'spark']</t>
  </si>
  <si>
    <t>Sr. Data Engineer (Blockchain)</t>
  </si>
  <si>
    <t>Data Engineer (Digital Wallet)- US/ Fulltime/ C2C</t>
  </si>
  <si>
    <t>['java', 'scala', 'sql', 'aws', 'redshift', 'databricks', 'spark', 'windows']</t>
  </si>
  <si>
    <t>Senior Data Engineer-Java, Python, Spark US</t>
  </si>
  <si>
    <t>['python', 'java', 'sql', 'databricks', 'snowflake', 'bigquery', 'spark', 'spring', 'flask']</t>
  </si>
  <si>
    <t>Fort Washington, MD via BeBee</t>
  </si>
  <si>
    <t>Interviewbuzz</t>
  </si>
  <si>
    <t>Software Data Engineer - Apple Media Products</t>
  </si>
  <si>
    <t>['scala', 'java', 'sql', 'hadoop', 'spark', 'kafka', 'airflow', 'tableau', 'docker', 'kubernetes']</t>
  </si>
  <si>
    <t>SWE - Machine Learning Technical Lead, Data Engineering</t>
  </si>
  <si>
    <t>Knowledge Management, Inc.</t>
  </si>
  <si>
    <t>['c', 'nuix']</t>
  </si>
  <si>
    <t>Data Analyst IV Medical Economics</t>
  </si>
  <si>
    <t>Berkshire Hathaway Energy</t>
  </si>
  <si>
    <t>['sql', 'python', 'oracle', 'azure', 'databricks', 'power bi']</t>
  </si>
  <si>
    <t>Principal Data Engineer 1745</t>
  </si>
  <si>
    <t>['sql', 'r', 'python', 'databricks', 'snowflake', 'redshift', 'bigquery', 'aws', 'azure', 'spark', 'airflow', 'flow']</t>
  </si>
  <si>
    <t>['c++', 'sql', 'python', 'java', 'scala', 'postgresql', 'mysql', 'aws', 'redshift']</t>
  </si>
  <si>
    <t>Data Engineer (Multiple Positions) [REF DE-S-102-CARC]</t>
  </si>
  <si>
    <t>Electronic Arts (EA)</t>
  </si>
  <si>
    <t>['sql', 'python', 'azure', 'gcp', 'ssis', 'jenkins', 'terraform']</t>
  </si>
  <si>
    <t>Senior Software Engineer, Dash Team</t>
  </si>
  <si>
    <t>['clojure', 'go', 'golang', 'typescript', 'react']</t>
  </si>
  <si>
    <t>Ajmer, Rajasthan, India</t>
  </si>
  <si>
    <t>Engineering Manager, Data Pipelines and Integrations</t>
  </si>
  <si>
    <t>['go', 'react', 'zoom']</t>
  </si>
  <si>
    <t>Senior Backend Engineer, Platform</t>
  </si>
  <si>
    <t>['go', 'mysql', 'dynamodb', 'aws', 'gcp', 'react', 'zoom']</t>
  </si>
  <si>
    <t>TIBCO Software</t>
  </si>
  <si>
    <t>['sql', 'r', 'python', 'javascript', 'mongodb', 'mongodb', 'cassandra', 'couchbase', 'snowflake', 'oracle', 'looker', 'tableau', 'power bi']</t>
  </si>
  <si>
    <t>Austin, TX (+24 others)</t>
  </si>
  <si>
    <t>Technical Data Engineer - Python/SQL</t>
  </si>
  <si>
    <t>['python', 'sql', 'sql server', 'snowflake', 'linux', 'wsl', 'ubuntu', 'redhat', 'power bi', 'git', 'gitlab']</t>
  </si>
  <si>
    <t>Senior Data Scientist – Retail Analytics/IT</t>
  </si>
  <si>
    <t>Aurora, IL via LinkedIn</t>
  </si>
  <si>
    <t>['python', 'r', 'sql', 'snowflake', 'bigquery', 'aws', 'gcp', 'azure', 'tensorflow', 'pytorch']</t>
  </si>
  <si>
    <t>ICIMS</t>
  </si>
  <si>
    <t>Data Analyst/Engineer - Junior/Entry</t>
  </si>
  <si>
    <t>['java', 'python', 'javascript', 'c++', 'oracle', 'databricks', 'tensorflow', 'spring', 'tableau', 'docker', 'jenkins', 'github', 'kubernetes']</t>
  </si>
  <si>
    <t>Data Analyst-Temporary/Contract (2TIER25)</t>
  </si>
  <si>
    <t>Junior/Entry Level Data Scientist/Analyst</t>
  </si>
  <si>
    <t>Vieux Fort, St. Lucia</t>
  </si>
  <si>
    <t>Principal Data Engineer, Architect</t>
  </si>
  <si>
    <t>['sql', 'aws', 'azure', 'snowflake', 'redshift', 'hadoop', 'spark', 'kafka', 'gdpr']</t>
  </si>
  <si>
    <t>Data Analyst Expert</t>
  </si>
  <si>
    <t>Advanced Analytics and Innovation, Associate, Technical Specialist</t>
  </si>
  <si>
    <t>Sr. Systems Analyst (Data Analytics)</t>
  </si>
  <si>
    <t>CGS</t>
  </si>
  <si>
    <t>['python', 'java', 'sql', 'aws', 'gcp', 'azure', 'snowflake', 'redshift', 'bigquery', 'spark', 'hadoop', 'kafka', 'git']</t>
  </si>
  <si>
    <t>IN Senior Manager Data Science  Data&amp;Analytics  Advisory  Mumbai</t>
  </si>
  <si>
    <t>['python', 'r', 'sql', 'nosql', 'aws', 'azure', 'tensorflow', 'pytorch', 'scikit-learn', 'matplotlib', 'tableau', 'power bi', 'git']</t>
  </si>
  <si>
    <t>Post-doctoral Fellow in Philosophy of Artificial Intelligence</t>
  </si>
  <si>
    <t>Data Analyst – Medicaid Claims &amp; Encounter Data</t>
  </si>
  <si>
    <t>Senior Data Engineer - AI startup</t>
  </si>
  <si>
    <t>['python', 'sql', 'postgresql', 'snowflake', 'aws']</t>
  </si>
  <si>
    <t>Linux Jobs &amp; Careers</t>
  </si>
  <si>
    <t>Assistant, Analytics</t>
  </si>
  <si>
    <t>TKO</t>
  </si>
  <si>
    <t>Lead Data &amp; Integration Engineer</t>
  </si>
  <si>
    <t>Endava North America</t>
  </si>
  <si>
    <t>['java', 'sql', 'azure', 'databricks', 'spring', 'spark', 'power bi', 'flow']</t>
  </si>
  <si>
    <t>Abinitio Developer | Contract W2</t>
  </si>
  <si>
    <t>Next Gen Software Solutions LLC</t>
  </si>
  <si>
    <t>IoT Data Engineer</t>
  </si>
  <si>
    <t>Muscat, Oman</t>
  </si>
  <si>
    <t>Data Science Tutor</t>
  </si>
  <si>
    <t>Data Engineer/Analyst- ETL/Migrations</t>
  </si>
  <si>
    <t>['sql', 'sql server', 'oracle', 'alteryx', 'power bi', 'tableau']</t>
  </si>
  <si>
    <t>Ignitec Inc.</t>
  </si>
  <si>
    <t>Solutions Consultant, Data Engineering</t>
  </si>
  <si>
    <t>Oxalis</t>
  </si>
  <si>
    <t>['sql', 'python', 'scala', 'java', 'azure', 'aws', 'snowflake', 'redshift', 'bigquery', 'airflow', 'kafka', 'spark', 'flow', 'git', 'atlassian', 'jira', 'confluence']</t>
  </si>
  <si>
    <t>Azure Data Engineer (Office: Nashville, TN or Cambridge, MA)</t>
  </si>
  <si>
    <t>Data Analyst/Project Coordinator/Health Care(W2 Only)</t>
  </si>
  <si>
    <t>['sql', 'python', 'excel', 'power bi', 'tableau', 'airtable']</t>
  </si>
  <si>
    <t>Senior Software Engineer, Data Science</t>
  </si>
  <si>
    <t>Jupiter Power</t>
  </si>
  <si>
    <t>['databricks', 'aws', 'gcp', 'azure', 'hadoop', 'spark', 'tensorflow', 'pytorch', 'keras']</t>
  </si>
  <si>
    <t>Senior Snowflake Lead Data Engineer Frisco, TX - TX - Texas</t>
  </si>
  <si>
    <t>Data Engineer IV (Lead)</t>
  </si>
  <si>
    <t>['sql', 'python', 'snowflake', 'airflow', 'power bi']</t>
  </si>
  <si>
    <t>Data Collection Engineer</t>
  </si>
  <si>
    <t>['python', 'r', 'sql', 'powerpoint', 'tableau', 'power bi']</t>
  </si>
  <si>
    <t>Data Analyst/Report Writer 3 - Power BI Developer</t>
  </si>
  <si>
    <t>['python', 'sas', 'sas', 'power bi', 'dax', 'sap', 'tableau', 'jira']</t>
  </si>
  <si>
    <t>Senior Research Scientist,  Connect</t>
  </si>
  <si>
    <t>Senior AWS Data Enablement Engineer with SageMaker (W2 Role)</t>
  </si>
  <si>
    <t>['python', 'aws', 'redshift', 'jupyter']</t>
  </si>
  <si>
    <t>['sql', 'java', 'python', 'nosql', 'scala', 'firestore', 'gcp', 'bigquery', 'spark', 'airflow', 'kafka', 'sap', 'github', 'terraform']</t>
  </si>
  <si>
    <t>FICC Quant Analyst – Associate / Assistant Vice President</t>
  </si>
  <si>
    <t>Huatai International Financial Holdings Co., Ltd.</t>
  </si>
  <si>
    <t>Data Analyst Sr Disease Management - Registered Nurse</t>
  </si>
  <si>
    <t>Advocate Aurora Health</t>
  </si>
  <si>
    <t>['aurora', 'word', 'excel', 'powerpoint']</t>
  </si>
  <si>
    <t>['java', 'python', 'sql', 'snowflake', 'spark']</t>
  </si>
  <si>
    <t>['sql', 'python', 'aws', 'redshift', 'power bi', 'excel', 'dax']</t>
  </si>
  <si>
    <t>CLINICAL DATA ANALYST</t>
  </si>
  <si>
    <t>IT/Data Analyst (CTRI)</t>
  </si>
  <si>
    <t>['c', 'tableau', 'excel', 'word', 'powerpoint', 'outlook', 'zoom']</t>
  </si>
  <si>
    <t>Data Analyst Intern II</t>
  </si>
  <si>
    <t>AWS Data Engineer (Need locals to Newark, NJ) Hybrid Role</t>
  </si>
  <si>
    <t>Protos IT, LLC</t>
  </si>
  <si>
    <t>['go', 'sql', 'python', 'java', 'aws', 'redshift', 'sap']</t>
  </si>
  <si>
    <t>Special Agent: Behavioral Studies, Data Science</t>
  </si>
  <si>
    <t>Danburg, GA</t>
  </si>
  <si>
    <t>['tableau', 'powerpoint', 'word', 'outlook']</t>
  </si>
  <si>
    <t>Data Analyst(Advanced Excel Expertise required)</t>
  </si>
  <si>
    <t>Corning, NY</t>
  </si>
  <si>
    <t>['sql', 'databricks', 'excel', 'sharepoint', 'power bi', 'powerpoint']</t>
  </si>
  <si>
    <t>Rockville Centre, NY</t>
  </si>
  <si>
    <t>Wyckoff, NJ</t>
  </si>
  <si>
    <t>Manheim, PA</t>
  </si>
  <si>
    <t>Schererville, IN</t>
  </si>
  <si>
    <t>South Chicago Heights, IL</t>
  </si>
  <si>
    <t>Blue Island, IL</t>
  </si>
  <si>
    <t>Matteson, IL</t>
  </si>
  <si>
    <t>Veedersburg, IN</t>
  </si>
  <si>
    <t>North Riverside, IL</t>
  </si>
  <si>
    <t>['python', 'gcp', 'tensorflow', 'pytorch', 'scikit-learn', 'github']</t>
  </si>
  <si>
    <t>Data Scientist, Category Expansion</t>
  </si>
  <si>
    <t>San Francisco, CA (+3 others)</t>
  </si>
  <si>
    <t>Whatnot</t>
  </si>
  <si>
    <t>['sql', 'redshift', 'snowflake', 'spark', 'spring', 'looker', 'tableau']</t>
  </si>
  <si>
    <t>Data Science Senior Specialist</t>
  </si>
  <si>
    <t>['python', 'scala', 'sql', 'sas', 'sas', 'mysql', 'postgresql', 'gcp', 'azure', 'snowflake', 'hadoop', 'spark']</t>
  </si>
  <si>
    <t>Business Data Analyst Intern</t>
  </si>
  <si>
    <t>Ascent</t>
  </si>
  <si>
    <t>['sql', 'sas', 'sas', 'excel', 'tableau', 'powerpoint', 'looker']</t>
  </si>
  <si>
    <t>Data Engineer, AWS Field Exp - BPO - BPX</t>
  </si>
  <si>
    <t>['sql', 'scala', 'python', 'aws', 'redshift', 'hadoop', 'spark', 'phoenix', 'ssis']</t>
  </si>
  <si>
    <t>Briarwood, NY</t>
  </si>
  <si>
    <t>Samaritan Daytop Village</t>
  </si>
  <si>
    <t>['r', 'excel', 'tableau', 'power bi']</t>
  </si>
  <si>
    <t>HaleyMarketing Group</t>
  </si>
  <si>
    <t>['c#', 'javascript', 'css', 'sql', 'sql server', 'ssrs', 'ssis', 'power bi', 'sharepoint', 'excel']</t>
  </si>
  <si>
    <t>Data Scientist (Applied) - SCGP</t>
  </si>
  <si>
    <t>Siam Cement Public Company (SCG)</t>
  </si>
  <si>
    <t>Reports Engineer/Fledgling Data Scientist – Poly Clearance Required!</t>
  </si>
  <si>
    <t>Praxis Engineering</t>
  </si>
  <si>
    <t>['python', 'javascript', 'aws', 'vmware', 'redhat', 'splunk']</t>
  </si>
  <si>
    <t>['sql', 'sas', 'sas', 'python', 'java', 'neo4j', 'hadoop', 'kafka']</t>
  </si>
  <si>
    <t>Senior Lead Software Engineer - Data Engineering and Data Science</t>
  </si>
  <si>
    <t>['python', 'aws', 'databricks', 'airflow']</t>
  </si>
  <si>
    <t>Software and Data Engineer</t>
  </si>
  <si>
    <t>['python', 'c++', 'shell', 'unix', 'linux']</t>
  </si>
  <si>
    <t>Decision Science Analyst Senior - Agency Marketing Data and Analytics</t>
  </si>
  <si>
    <t>ProActuary Jobs</t>
  </si>
  <si>
    <t>SAP Data Analyst- 100  remote</t>
  </si>
  <si>
    <t>PlanIT Group</t>
  </si>
  <si>
    <t>['sap', 'git']</t>
  </si>
  <si>
    <t>Sr. Data Scientist (100% remote - west coast)</t>
  </si>
  <si>
    <t>['sas', 'sas', 'r', 'sql', 'sql server', 'power bi', 'tableau']</t>
  </si>
  <si>
    <t>Data Engineer- Business Intelligence- On-site - Now Hiring</t>
  </si>
  <si>
    <t>None</t>
  </si>
  <si>
    <t>['sql', 'azure', 'windows', 'power bi', 'dax']</t>
  </si>
  <si>
    <t>Senior Cloud Data Engineer – Snowflake &amp; ML-Ready Systems</t>
  </si>
  <si>
    <t>['java', 'scala', 'python', 'snowflake', 'databricks', 'aws', 'airflow']</t>
  </si>
  <si>
    <t>Fashion &amp; Fitness Data Science, Engineering Analytics Research and Science (EARS)</t>
  </si>
  <si>
    <t>USA-Data Scientist II (Clinical) - Full-time / Part-time</t>
  </si>
  <si>
    <t>Lead Data Engineer in Consumer Finance</t>
  </si>
  <si>
    <t>['java', 'scala', 'python', 'c#', 'sas', 'sas', 'sql', 'r', 'postgresql', 'aws', 'snowflake', 'redshift', 'spark', 'kafka', 'tableau', 'looker', 'microstrategy', 'yarn']</t>
  </si>
  <si>
    <t>Data Engineer (Informatica/Teradata/Datawarehouse) - R184257</t>
  </si>
  <si>
    <t>PNGAS Job Board</t>
  </si>
  <si>
    <t>['sql', 'python', 'scala', 'azure', 'aws', 'hadoop', 'spark', 'flow']</t>
  </si>
  <si>
    <t>IN-Associate Azure Data Engineer Data &amp; Analytics Advisory Hyderabad</t>
  </si>
  <si>
    <t>['python', 'scala', 'sql', 'azure', 'databricks', 'spark']</t>
  </si>
  <si>
    <t>HairClub</t>
  </si>
  <si>
    <t>['sql', 't-sql', 'python', 'r', 'sql server', 'azure', 'databricks', 'power bi', 'dax', 'git']</t>
  </si>
  <si>
    <t>Associate Researcher (Data Analytics and Visualization)</t>
  </si>
  <si>
    <t>Chapin Hall</t>
  </si>
  <si>
    <t>['r', 'python', 'vba']</t>
  </si>
  <si>
    <t>GenuineXs LLC</t>
  </si>
  <si>
    <t>['vmware', 'windows', 'linux']</t>
  </si>
  <si>
    <t>Data Analyst, Technology Consulting - Data &amp; Analytics (Data Architecture &amp; Engineering) - Financial Services Office (Manager) (Multiple Positions)</t>
  </si>
  <si>
    <t>DATA ENGINEER with AWS Glue Python Developer</t>
  </si>
  <si>
    <t>Compugra Systems</t>
  </si>
  <si>
    <t>['python', 'sql', 'nosql', 'aws', 'redshift', 'pyspark', 'airflow', 'git', 'terraform']</t>
  </si>
  <si>
    <t>Data Engineer, Platforms and Devices</t>
  </si>
  <si>
    <t>['sql', 'nosql', 'bigquery', 'snowflake', 'redshift', 'spark', 'selenium', 'airflow', 'gitlab', 'jenkins']</t>
  </si>
  <si>
    <t>['sql', 'java', 'python', 'nosql', 'scala', 'firestore', 'mysql', 'postgresql', 'sql server', 'gcp', 'bigquery', 'spark', 'airflow', 'kafka', 'sap', 'github', 'terraform', 'docker', 'jira']</t>
  </si>
  <si>
    <t>['sql', 'c#', 'python', 'groovy', 'sql server', 'azure', 'jenkins']</t>
  </si>
  <si>
    <t>Product Engineering Manager</t>
  </si>
  <si>
    <t>proteanTecs</t>
  </si>
  <si>
    <t>['go', 'sql', 'r', 'python', 'tableau', 'power bi']</t>
  </si>
  <si>
    <t>Crestview, FL</t>
  </si>
  <si>
    <t>Crestview Aerospace</t>
  </si>
  <si>
    <t>['assembly', 'terminal']</t>
  </si>
  <si>
    <t>Principal/Staff Software Consultant - Machine Learning + AWS SageMaker</t>
  </si>
  <si>
    <t>Renewable Energy Consulting Data Engineer</t>
  </si>
  <si>
    <t>Natural Power</t>
  </si>
  <si>
    <t>The Wolf Works LLC</t>
  </si>
  <si>
    <t>['sql', 'java', 'python', 'nosql', 'scala', 'firestore', 'mysql', 'postgresql', 'sql server', 'gcp', 'bigquery', 'spark', 'airflow', 'kafka', 'sap', 'github', 'git', 'terraform', 'docker', 'atlassian', 'jira']</t>
  </si>
  <si>
    <t>Privacy Analyst -Policy</t>
  </si>
  <si>
    <t>TechOp Solutions International</t>
  </si>
  <si>
    <t>Plainfield, IL</t>
  </si>
  <si>
    <t>Ad Hoc LLC</t>
  </si>
  <si>
    <t>Gandhinagar, Gujarat, India</t>
  </si>
  <si>
    <t>RandomTrees</t>
  </si>
  <si>
    <t>Data Analyst, News Analytics, Insights &amp; Training</t>
  </si>
  <si>
    <t>The Washington Post</t>
  </si>
  <si>
    <t>['sql', 'python', 'r', 'sheets', 'excel']</t>
  </si>
  <si>
    <t>Oracle ERP Data Analyst MA Locals only</t>
  </si>
  <si>
    <t>American Technology Experts Inc</t>
  </si>
  <si>
    <t>EHS Data Analyst</t>
  </si>
  <si>
    <t>['sql', 'python', 'word', 'excel', 'powerpoint', 'power bi', 'tableau', 'airtable']</t>
  </si>
  <si>
    <t>Sr Data Goveranance Analyst</t>
  </si>
  <si>
    <t>['sql', 'databricks', 'snowflake', 'azure', 'power bi', 'tableau', 'looker']</t>
  </si>
  <si>
    <t>Sr. IT Business Analyst (Data Analytics)</t>
  </si>
  <si>
    <t>axogen</t>
  </si>
  <si>
    <t>AWS Data Engineer/Developer</t>
  </si>
  <si>
    <t>ABBTECH</t>
  </si>
  <si>
    <t>Director, Data Engineering &amp; Development</t>
  </si>
  <si>
    <t>['azure', 'databricks', 'snowflake']</t>
  </si>
  <si>
    <t>Data Integration Architect / Data Engineer- 10+ yrs- Minneapolis, MN. Hybrid.</t>
  </si>
  <si>
    <t>iMedhas Consulting Services</t>
  </si>
  <si>
    <t>['aws', 'databricks', 'spark']</t>
  </si>
  <si>
    <t>IBS Data Analytics and Quality Assurance</t>
  </si>
  <si>
    <t>Business Systems Analyst – Customer Data Domain</t>
  </si>
  <si>
    <t>Regal Rexnord</t>
  </si>
  <si>
    <t>['sql', 'python', 'snowflake', 'azure', 'bigquery', 'oracle', 'kafka', 'airflow', 'gdpr', 'tableau', 'looker', 'sap', 'flow', 'docker', 'kubernetes', 'github', 'gitlab', 'jira']</t>
  </si>
  <si>
    <t>Sr. Snowflake Data Engineer (NO H1B)</t>
  </si>
  <si>
    <t>Data Engineer - Fulltime</t>
  </si>
  <si>
    <t>['sql', 'python', 'java', 'oracle']</t>
  </si>
  <si>
    <t>Data Analyst / Health Data Scientist</t>
  </si>
  <si>
    <t>TriMerge Consulting Group, P.A.</t>
  </si>
  <si>
    <t>Data Engineer - Onsite Fremont CA (in-person interview)</t>
  </si>
  <si>
    <t>['sql', 'python', 'java', 'sql server', 'mysql', 'oracle', 'kafka', 'spark', 'airflow', 'ssis', 'cognos', 'ssrs', 'tableau', 'looker']</t>
  </si>
  <si>
    <t>Merican Inc.</t>
  </si>
  <si>
    <t>Senior Manager Data Engineer (multiple openings) - IHM</t>
  </si>
  <si>
    <t>['python', 'go', 'snowflake', 'aws', 'spark', 'pyspark']</t>
  </si>
  <si>
    <t>Lead Data Security Engineer</t>
  </si>
  <si>
    <t>['sql', 'python', 'databricks', 'aws', 'azure', 'gcp', 'hadoop', 'spark', 'tableau', 'splunk', 'flow']</t>
  </si>
  <si>
    <t>Lead Staff Data Engineer / AWS / Snowflake / DBT / Chicago (Hybrid)</t>
  </si>
  <si>
    <t>['python', 'sql', 'aws', 'snowflake', 'airflow', 'tableau', 'power bi']</t>
  </si>
  <si>
    <t>['r', 'python', 'sql', 'excel', 'dax', 'power bi']</t>
  </si>
  <si>
    <t>Social Listening &amp; Insights Analyst</t>
  </si>
  <si>
    <t>Think Jam</t>
  </si>
  <si>
    <t>['python', 'sql', 'sql server', 'oracle', 'node']</t>
  </si>
  <si>
    <t>Perdue Farms, Inc.</t>
  </si>
  <si>
    <t>Data Analyst, Program Operations</t>
  </si>
  <si>
    <t>['sql', 'r', 'python', 'sas', 'sas', 'spss', 'excel', 'tableau']</t>
  </si>
  <si>
    <t>Reporting Data Analyst / Hybrid / SQL</t>
  </si>
  <si>
    <t>['sql', 'python', 'vba', 'azure', 'kafka', 'power bi', 'ssis', 'ssrs', 'dax', 'excel']</t>
  </si>
  <si>
    <t>Senior Data Analyst, Ethics &amp; Compliance</t>
  </si>
  <si>
    <t>Gen AI Engineer II</t>
  </si>
  <si>
    <t>['python', 'r', 'alteryx', 'tableau', 'qlik', 'power bi', 'symphony']</t>
  </si>
  <si>
    <t>Data Scientist – Generative AI &amp; Medicare Risk Adjustment Analytics</t>
  </si>
  <si>
    <t>Alignment Health</t>
  </si>
  <si>
    <t>['python', 'java', 'r', 'scala', 'c++', 'sql', 'nosql', 'azure', 'aws', 'hadoop', 'spark', 'git']</t>
  </si>
  <si>
    <t>Senior Data Engineer, Ethics &amp; Compliance</t>
  </si>
  <si>
    <t>['sql', 'nosql', 'python', 'r', 'aws', 'azure', 'gcp', 'hadoop', 'spark', 'tableau', 'power bi']</t>
  </si>
  <si>
    <t>Software Development - Data Engineer</t>
  </si>
  <si>
    <t>['c#', 'java', 'go', 'hadoop']</t>
  </si>
  <si>
    <t>Staff Data Engineer - Data Intelligence - Data Platform</t>
  </si>
  <si>
    <t>['aws', 'redshift', 'asana']</t>
  </si>
  <si>
    <t>Business / Data Analyst for Credit Risk Data Remediation</t>
  </si>
  <si>
    <t>['vba', 'python', 'sql', 'sas', 'sas', 'excel']</t>
  </si>
  <si>
    <t>Data Integration Engineer, ServiceNow</t>
  </si>
  <si>
    <t>['javascript', 'flow']</t>
  </si>
  <si>
    <t>Customer Remediation Data Analyst - Consumer &amp; Business Banking Risk</t>
  </si>
  <si>
    <t>Senior Reporting Analyst (Hybrid)</t>
  </si>
  <si>
    <t>Big Data Principal Engineer</t>
  </si>
  <si>
    <t>['databricks', 'spark', 'powerpoint']</t>
  </si>
  <si>
    <t>Data Movement Engineer System Administrator</t>
  </si>
  <si>
    <t>['sql', 'unix', 'linux', 'windows']</t>
  </si>
  <si>
    <t>CRM System Admin and Data Engineer</t>
  </si>
  <si>
    <t>['python', 'c++', 'java', 'sql', 'azure']</t>
  </si>
  <si>
    <t>Data Entry Analyst (Temp, In-Office)</t>
  </si>
  <si>
    <t>Privacy Bee</t>
  </si>
  <si>
    <t>Senior Data Science Workbench Analyst</t>
  </si>
  <si>
    <t>['python', 'sql', 'bash', 'databricks', 'snowflake', 'aws', 'azure', 'gcp', 'airflow', 'terraform']</t>
  </si>
  <si>
    <t>Alignity Solutions</t>
  </si>
  <si>
    <t>['python', 'sql', 'snowflake', 'aws', 'redshift', 'airflow', 'pandas', 'numpy', 'git', 'github', 'flow', 'docker']</t>
  </si>
  <si>
    <t>Reporting Data Analyst / Hybrid in Irvine, CA / SQL</t>
  </si>
  <si>
    <t>TelCom Careers</t>
  </si>
  <si>
    <t>CAPGEMINI ENGINEERING</t>
  </si>
  <si>
    <t>['sql', 'snowflake', 'airflow', 'power bi']</t>
  </si>
  <si>
    <t>IN-Senior Associate  AWS Data Engineer D&amp;A Advisory PAN India</t>
  </si>
  <si>
    <t>['sql', 'aws', 'redshift', 'pyspark']</t>
  </si>
  <si>
    <t>IN-Senior Associate Data Engineer MS Engg Advisory Gurgaon</t>
  </si>
  <si>
    <t>['sql', 't-sql', 'python', 'c++', 'azure', 'databricks', 'spark', 'pyspark', 'unity']</t>
  </si>
  <si>
    <t>Emcor</t>
  </si>
  <si>
    <t>Senior Data Engineer (Java + Spark)</t>
  </si>
  <si>
    <t>Santex</t>
  </si>
  <si>
    <t>['sql', 'java', 'spark']</t>
  </si>
  <si>
    <t>Data Analyst1</t>
  </si>
  <si>
    <t>Dover Staffing</t>
  </si>
  <si>
    <t>['excel', 'word', 'powerpoint', 'outlook', 'flow']</t>
  </si>
  <si>
    <t>BI Data Analyst Intern</t>
  </si>
  <si>
    <t>MITER Brands</t>
  </si>
  <si>
    <t>['sql', 'python', 'azure', 'windows', 'power bi', 'dax', 'word', 'excel', 'powerpoint']</t>
  </si>
  <si>
    <t>Analytics Services, Data Engineer - Sr. Consultant - Remote</t>
  </si>
  <si>
    <t>['sql', 'python', 'sql server', 'snowflake', 'azure', 'databricks', 'oracle', 'ssis']</t>
  </si>
  <si>
    <t>Data Scientist II (Clinical) - Now Hiring</t>
  </si>
  <si>
    <t>Data Engineer, GTMO Product Tech</t>
  </si>
  <si>
    <t>['go', 'sql', 'python', 'java', 'scala', 'hadoop', 'spark']</t>
  </si>
  <si>
    <t>Data Engineer with Power BI, Azure, SQL,ETL Expertise, Business Central</t>
  </si>
  <si>
    <t>['sql', 'azure', 'power bi', 'flow']</t>
  </si>
  <si>
    <t>Wingate, NC</t>
  </si>
  <si>
    <t>['python', 'scala', 'neo4j', 'aws', 'gcp', 'azure', 'scikit-learn', 'tensorflow', 'pytorch', 'spark', 'pyspark']</t>
  </si>
  <si>
    <t>Data Scientist, (Technical Leadership) - Retail Analytics</t>
  </si>
  <si>
    <t>Data Engineer, TS/SCI FSP</t>
  </si>
  <si>
    <t>['python', 'java', 'sql', 'kafka']</t>
  </si>
  <si>
    <t>Senior Web Analyst</t>
  </si>
  <si>
    <t>Director, Data Engineering &amp; Governance</t>
  </si>
  <si>
    <t>PEMCO</t>
  </si>
  <si>
    <t>['swift', 'azure', 'databricks', 'snowflake', 'airflow']</t>
  </si>
  <si>
    <t>Databricks Data Engineer - ONLY W2</t>
  </si>
  <si>
    <t>['sql', 'python', 'scala', 'databricks', 'azure', 'spark', 'pyspark', 'power bi', 'tableau']</t>
  </si>
  <si>
    <t>Arecibo, Puerto Rico</t>
  </si>
  <si>
    <t>CONSTRUTORA DORTA</t>
  </si>
  <si>
    <t>Data Scientist, Agentic AI</t>
  </si>
  <si>
    <t>['python', 'hugging face', 'pytorch', 'pandas', 'scikit-learn']</t>
  </si>
  <si>
    <t>Scientist/Senior Scientist</t>
  </si>
  <si>
    <t>JDRF</t>
  </si>
  <si>
    <t>Automation Developer- Data Engineering &amp; Power BI</t>
  </si>
  <si>
    <t>['sql', 'python', 'r', 'sql server', 'azure', 'power bi', 'excel', 'dax']</t>
  </si>
  <si>
    <t>DEIB Data and Insights Analyst</t>
  </si>
  <si>
    <t>Senior Data Analyst/Report Writer</t>
  </si>
  <si>
    <t>Proventus Metrics</t>
  </si>
  <si>
    <t>['sas', 'sas', 'power bi', 'dax', 'sap', 'tableau', 'jira']</t>
  </si>
  <si>
    <t>Data Engineer only W2</t>
  </si>
  <si>
    <t>MVK TECH</t>
  </si>
  <si>
    <t>['sql', 'nosql', 'java', 'python', 'dynamodb', 'cassandra', 'redshift', 'aws', 'spark', 'kafka']</t>
  </si>
  <si>
    <t>Data Engineer TOP SECRET + SCI REQ</t>
  </si>
  <si>
    <t>Sourcingly</t>
  </si>
  <si>
    <t>Machine Learning Engineer - AI Weather / MLOps</t>
  </si>
  <si>
    <t>['python', 'aws', 'linux', 'excel', 'git']</t>
  </si>
  <si>
    <t>Senior Data Engineer (Bank Tech) - Now Hiring</t>
  </si>
  <si>
    <t>Data Analyst/Data Scientist (Kennesaw or Plano)</t>
  </si>
  <si>
    <t>e-Commerce Data Analyst</t>
  </si>
  <si>
    <t>Dynarex</t>
  </si>
  <si>
    <t>Data Engineer(W2 only)</t>
  </si>
  <si>
    <t>RG Talent Inc</t>
  </si>
  <si>
    <t>['databricks', 'azure', 'power bi', 'excel', 'unity', 'confluence']</t>
  </si>
  <si>
    <t>Senior Data Engineer, National Traffic and Capacity Management</t>
  </si>
  <si>
    <t>['sql', 'python', 'aws', 'redshift', 'databricks', 'tableau', 'power bi', 'kubernetes']</t>
  </si>
  <si>
    <t>['excel', 'cognos', 'power bi']</t>
  </si>
  <si>
    <t>Sr. Data Analyst on W2</t>
  </si>
  <si>
    <t>C-Vision Inc.</t>
  </si>
  <si>
    <t>['sql', 'bigquery', 'oracle', 'tableau', 'sap']</t>
  </si>
  <si>
    <t>Senior Website Data Analyst (Hybrid)</t>
  </si>
  <si>
    <t>Midcontinent Independent System Operator (MISO)</t>
  </si>
  <si>
    <t>['python', 'r', 'sql', 'databricks', 'azure', 'spark', 'flow', 'github']</t>
  </si>
  <si>
    <t>Senior Accountant &amp; Data Analyst</t>
  </si>
  <si>
    <t>Senior Data Engineer (ONLY LOCALS TO NEWYORK AND ONLY W2) AND ((NO C2C))</t>
  </si>
  <si>
    <t>['python', 'nosql', 'mysql', 'redis', 'snowflake', 'docker', 'jenkins']</t>
  </si>
  <si>
    <t>Oxford, MA</t>
  </si>
  <si>
    <t>['python', 'go', 'snowflake', 'aws', 'pyspark', 'spark', 'hadoop', 'kafka']</t>
  </si>
  <si>
    <t>Senior Data Engineer(only W2 candidates with min 8+ Years of experience)</t>
  </si>
  <si>
    <t>SCM Planning and Analysis Associate/ Data Analytics exp. required</t>
  </si>
  <si>
    <t>Graph Database Engineer</t>
  </si>
  <si>
    <t>['python', 'neo4j']</t>
  </si>
  <si>
    <t>Associate Software Engineer - Data Intelligence</t>
  </si>
  <si>
    <t>Data Engineer-(Required – State of NY or NJ agency experience)</t>
  </si>
  <si>
    <t>['sql', 'python', 'scala', 'aws', 'azure', 'bigquery', 'hadoop', 'spark', 'linux', 'tableau', 'power bi', 'looker']</t>
  </si>
  <si>
    <t>Prism IT Corp</t>
  </si>
  <si>
    <t>C&amp;G Consulting Services, Inc</t>
  </si>
  <si>
    <t>['python', 'sql', 'databricks', 'snowflake', 'aws', 'spark', 'scikit-learn', 'tensorflow', 'keras']</t>
  </si>
  <si>
    <t>Community Planning &amp; Data Analyst</t>
  </si>
  <si>
    <t>JM Goldson</t>
  </si>
  <si>
    <t>['r', 'python', 'excel', 'powerpoint', 'word']</t>
  </si>
  <si>
    <t>Analytics Assistant- SalesForce</t>
  </si>
  <si>
    <t>Data Scientist Quality Engineer</t>
  </si>
  <si>
    <t>Monosol Llc</t>
  </si>
  <si>
    <t>['python', 'r', 'sql', 'aws', 'azure', 'tensorflow', 'pytorch', 'power bi']</t>
  </si>
  <si>
    <t>Senior Data Engineer- W2 Only [No H1b or CPT/OPT]</t>
  </si>
  <si>
    <t>Sr. Data Scientist, ART19</t>
  </si>
  <si>
    <t>Emory Healthcare</t>
  </si>
  <si>
    <t>Senior Data Engineer - Selby Jennings</t>
  </si>
  <si>
    <t>['python', 'databricks', 'aws', 'pandas', 'spark']</t>
  </si>
  <si>
    <t>Senior Data Analyst - Assortment Analytics</t>
  </si>
  <si>
    <t>Principal, AI Data Scientist (Remote)</t>
  </si>
  <si>
    <t>Jazz Pharmaceuticals</t>
  </si>
  <si>
    <t>['python', 'r', 'aws', 'pytorch', 'tensorflow']</t>
  </si>
  <si>
    <t>NISC</t>
  </si>
  <si>
    <t>['sql', 'nosql', 'java', 'scala', 'python', 'javascript', 'bash', 'cassandra', 'dynamodb', 'databricks', 'aws', 'oracle', 'hadoop', 'spark', 'kafka', 'airflow', 'spring', 'flow']</t>
  </si>
  <si>
    <t>Operational Safety Data Engineer</t>
  </si>
  <si>
    <t>['sql', 'python', 'databricks', 'pyspark', 'pandas']</t>
  </si>
  <si>
    <t>Customer Data Engineer, Tapestry</t>
  </si>
  <si>
    <t>X, The Moonshot Factory</t>
  </si>
  <si>
    <t>['python', 'java', 'scala', 'sql', 'aws', 'azure', 'gcp']</t>
  </si>
  <si>
    <t>AI Data Engineer - On-site or Hybrid Opportunity</t>
  </si>
  <si>
    <t>The Mutual Group</t>
  </si>
  <si>
    <t>['python', 'aws', 'azure', 'gcp', 'snowflake', 'redshift', 'bigquery', 'hugging face', 'spark', 'airflow', 'tensorflow', 'pytorch', 'scikit-learn', 'kafka', 'docker', 'kubernetes']</t>
  </si>
  <si>
    <t>DATA ANALYST SUPPLY CHAIN</t>
  </si>
  <si>
    <t>Web Content Analyst</t>
  </si>
  <si>
    <t>['html', 'javascript', 'visio']</t>
  </si>
  <si>
    <t>Sr. Director Data Sciences</t>
  </si>
  <si>
    <t>Early Warning®</t>
  </si>
  <si>
    <t>['sql', 'python', 'r', 'scala', 'phoenix']</t>
  </si>
  <si>
    <t>Data Engineer Needed for Large-Scale Data Collection &amp; Structuring</t>
  </si>
  <si>
    <t>['python', 'dynamodb', 'aws', 'selenium', 'pandas', 'flow', 'slack']</t>
  </si>
  <si>
    <t>Clinical Trial Data Analyst</t>
  </si>
  <si>
    <t>['python', 'sql', 'excel', 'powerpoint']</t>
  </si>
  <si>
    <t>Junior Analyst, Data Analytics</t>
  </si>
  <si>
    <t>Data Analyst – Power Market Modeling</t>
  </si>
  <si>
    <t>174 Power Global</t>
  </si>
  <si>
    <t>['python', 'aurora', 'excel', 'flow']</t>
  </si>
  <si>
    <t>Senior Big Data Engineer - US</t>
  </si>
  <si>
    <t>Geosyntec Consultants, Inc.</t>
  </si>
  <si>
    <t>['sql', 'python', 'azure', 'aws', 'snowflake', 'power bi']</t>
  </si>
  <si>
    <t>['sql', 'snowflake', 'alteryx', 'sap']</t>
  </si>
  <si>
    <t>Junior Analytics Engineer</t>
  </si>
  <si>
    <t>The Nuclear Company</t>
  </si>
  <si>
    <t>['sql', 'python', 'r', 'java', 'c++', 'javascript', 'go', 'aws', 'azure', 'gcp', 'tableau', 'power bi', 'looker', 'git']</t>
  </si>
  <si>
    <t>['sql', 'python', 'snowflake', 'redshift', 'aws', 'airflow', 'github']</t>
  </si>
  <si>
    <t>Data Scientist - Promotions Optimization</t>
  </si>
  <si>
    <t>['sql', 'python', 'aws', 'databricks', 'gcp', 'pyspark', 'hadoop', 'spark', 'gitlab', 'github']</t>
  </si>
  <si>
    <t>Rossmoor, CA</t>
  </si>
  <si>
    <t>Tpirc And Fai</t>
  </si>
  <si>
    <t>Tier 2 Cyber Data Threat Analyst</t>
  </si>
  <si>
    <t>Data Engineer- Analytics</t>
  </si>
  <si>
    <t>['python', 'sql', 'scala', 'java', 'aws', 'azure', 'gcp', 'databricks', 'snowflake', 'redshift', 'bigquery', 'flow', 'atlassian', 'smartsheet']</t>
  </si>
  <si>
    <t>Build and Solutions Analyst (CRM)</t>
  </si>
  <si>
    <t>['javascript', 'word']</t>
  </si>
  <si>
    <t>Senior Software Engineer, ML Data Infrastructure</t>
  </si>
  <si>
    <t>['python', 'c++', 'postgresql', 'gcp', 'bigquery']</t>
  </si>
  <si>
    <t>Monitoring Controls Analyst with Data Analysis and Automation Expertise</t>
  </si>
  <si>
    <t>['sql', 'vba', 'python', 'tableau', 'excel', 'sharepoint', 'alteryx']</t>
  </si>
  <si>
    <t>Senior Manager - Data and Analytics Engineering</t>
  </si>
  <si>
    <t>Pike Construction Services, Inc.</t>
  </si>
  <si>
    <t>Post-doctoral Fellow in Epidemiology and Biostatistics, School of Public Health</t>
  </si>
  <si>
    <t>['r', 'python', 'matlab', 'c++']</t>
  </si>
  <si>
    <t>Data &amp; Analytics Specialist - D&amp;T</t>
  </si>
  <si>
    <t>Director, Analytics and Data Integrity</t>
  </si>
  <si>
    <t>Anne Arundel Community College</t>
  </si>
  <si>
    <t>['python', 'sql', 'tableau', 'spss']</t>
  </si>
  <si>
    <t>Senior Data Scientist, AWS Professional Services</t>
  </si>
  <si>
    <t>Bilingual Data Scientist-AI &amp; Robotics</t>
  </si>
  <si>
    <t>Fuling Plastic USA</t>
  </si>
  <si>
    <t>['python', 'sql', 'pytorch', 'tensorflow', 'power bi', 'tableau']</t>
  </si>
  <si>
    <t>['python', 'sql', 'r', 'java', 'c++', 'aws', 'terraform']</t>
  </si>
  <si>
    <t>"Splunk Data Analyst"</t>
  </si>
  <si>
    <t>Alindus Inc</t>
  </si>
  <si>
    <t>Fiscalnote</t>
  </si>
  <si>
    <t>Senior Data Scientist in California</t>
  </si>
  <si>
    <t>Rudra Enterprise LLC</t>
  </si>
  <si>
    <t>['python', 'sql', 'azure', 'scikit-learn', 'tensorflow', 'pytorch', 'react', 'phoenix', 'node.js', 'docker', 'kubernetes']</t>
  </si>
  <si>
    <t>Graph Data Engineer &amp; Front-End Developer</t>
  </si>
  <si>
    <t>National Association of State Workforce Agencies</t>
  </si>
  <si>
    <t>['javascript', 'html', 'css', 'dynamodb', 'neo4j', 'redshift', 'aws', 'azure', 'gcp', 'react.js']</t>
  </si>
  <si>
    <t>AWS Data Engineer (Onsite interview)</t>
  </si>
  <si>
    <t>['sql', 'aws', 'azure', 'databricks', 'terraform']</t>
  </si>
  <si>
    <t>Principal Data Analytics Engineer, Platform Engineering</t>
  </si>
  <si>
    <t>['python', 'sql', 'aws', 'kafka', 'flow', 'terraform', 'github', 'ansible']</t>
  </si>
  <si>
    <t>Senior Data Engineer – Databricks &amp; PySpark Expert</t>
  </si>
  <si>
    <t>['python', 'sql', 't-sql', 'sql server', 'databricks', 'azure', 'pyspark', 'hadoop', 'spark', 'kafka', 'terraform', 'pulumi']</t>
  </si>
  <si>
    <t>Senior Staff Software Engineer – Advanced Data Engineering</t>
  </si>
  <si>
    <t>['postgresql']</t>
  </si>
  <si>
    <t>Associate Technical Engineer (Candidates MUST have experience with Adobe Experience Platform/Customer Journey Analytics)</t>
  </si>
  <si>
    <t>enGen</t>
  </si>
  <si>
    <t>IT Business analyst/ Salesforce Business Analyst - W2 only</t>
  </si>
  <si>
    <t>Auburn, WA</t>
  </si>
  <si>
    <t>Find Your Next Career at Muckleshoot Casino</t>
  </si>
  <si>
    <t>Legal Data Analyst - Transactional &amp; Tax Legal Data Analysis Team</t>
  </si>
  <si>
    <t>Montgomery, NJ</t>
  </si>
  <si>
    <t>Data Analyst - Active TS/SCI/wPoly</t>
  </si>
  <si>
    <t>GENERAL DYNAMICS INFORMATION TECHNOLOGY</t>
  </si>
  <si>
    <t>Prologis</t>
  </si>
  <si>
    <t>Jefferson, NJ</t>
  </si>
  <si>
    <t>['python', 'r', 'java', 'sql', 'hadoop', 'spark']</t>
  </si>
  <si>
    <t>Purvis, MS</t>
  </si>
  <si>
    <t>Director AI, Applied Research</t>
  </si>
  <si>
    <t>Financial Data Analysis- Food Management</t>
  </si>
  <si>
    <t>Genuine Foods</t>
  </si>
  <si>
    <t>['python', 'sql', 'nosql', 'azure', 'gcp', 'databricks', 'aws', 'pyspark', 'scikit-learn', 'tensorflow', 'nltk', 'spark', 'git']</t>
  </si>
  <si>
    <t>Data Engineer (AI/ML, AWS)</t>
  </si>
  <si>
    <t>Boost Mobile</t>
  </si>
  <si>
    <t>['sql', 'shell', 'python', 'nosql', 'mongodb', 'mongodb', 'aws', 'redshift', 'snowflake']</t>
  </si>
  <si>
    <t>Guidewire Policy Center Principal Data Engineer</t>
  </si>
  <si>
    <t>['sql', 'python', 'javascript', 'aws', 'snowflake']</t>
  </si>
  <si>
    <t>Business Analyst, Portfolio Analytics</t>
  </si>
  <si>
    <t>Realty Income</t>
  </si>
  <si>
    <t>['python', 'sql', 'excel', 'powerpoint', 'outlook', 'power bi']</t>
  </si>
  <si>
    <t>Quality Data Analyst I</t>
  </si>
  <si>
    <t>Olympia Fields, IL</t>
  </si>
  <si>
    <t>Lead Data Engineer - Quality Assurance 🏆</t>
  </si>
  <si>
    <t>['python', 'sql', 'azure', 'databricks', 'spark', 'unity']</t>
  </si>
  <si>
    <t>Loads and Dynamics Analyst III</t>
  </si>
  <si>
    <t>['matlab', 'python', 'fortran']</t>
  </si>
  <si>
    <t>Principal Data Modeler</t>
  </si>
  <si>
    <t>Cotality</t>
  </si>
  <si>
    <t>MadaLuxe</t>
  </si>
  <si>
    <t>Real Estate Debt Valuation Analyst&gt;</t>
  </si>
  <si>
    <t>Altus Group Limited</t>
  </si>
  <si>
    <t>N2S.Global</t>
  </si>
  <si>
    <t>['python', 'bash', 'sql', 'aws', 'databricks', 'snowflake', 'tensorflow', 'spark', 'kafka', 'github', 'jenkins', 'terraform', 'docker', 'kubernetes']</t>
  </si>
  <si>
    <t>Integrated Broadcast System Lead Data Integrity Engineer</t>
  </si>
  <si>
    <t>['jupyter', 'selenium', 'windows', 'linux', 'macos', 'flow', 'git']</t>
  </si>
  <si>
    <t>Walhalla, SC</t>
  </si>
  <si>
    <t>Program Analyst-Part Time</t>
  </si>
  <si>
    <t>Databricks Data Engineer (Hybrid onsite - W2 contract)</t>
  </si>
  <si>
    <t>['sql', 'scala', 'python', 'aws', 'databricks', 'hadoop', 'airflow', 'unity', 'docker', 'kubernetes']</t>
  </si>
  <si>
    <t>Oakland University</t>
  </si>
  <si>
    <t>['sql', 'java', 'c++', 'python', 'javascript', 'tableau', 'looker']</t>
  </si>
  <si>
    <t>Rochester Hills, MI</t>
  </si>
  <si>
    <t>Material Handling Systems</t>
  </si>
  <si>
    <t>['sql', 'tableau', 'excel', 'word', 'flow']</t>
  </si>
  <si>
    <t>Financial Sales Data Analyst</t>
  </si>
  <si>
    <t>Pink Stork</t>
  </si>
  <si>
    <t>Treasury Data Analyst - (Treasury/Liquidity Experience Needed)</t>
  </si>
  <si>
    <t>Canon Recruiting Group</t>
  </si>
  <si>
    <t>Data Management - Data Engineer</t>
  </si>
  <si>
    <t>['python', 'java', 'c++', 'scala', 'hadoop', 'kafka', 'power bi', 'tableau']</t>
  </si>
  <si>
    <t>Applied Scientist, Ad Catalyst, Ad Catalyst</t>
  </si>
  <si>
    <t>['java', 'c++', 'python', 'sql', 'oracle']</t>
  </si>
  <si>
    <t>Valley National Bank</t>
  </si>
  <si>
    <t>['sql', 'r', 'python', 'sql server', 'power bi', 'datarobot']</t>
  </si>
  <si>
    <t>ML Ops Support Engineer _Reading, PA (onsite)</t>
  </si>
  <si>
    <t>['sql', 'python', 'bash', 'aws', 'databricks', 'snowflake', 'spark', 'kafka', 'tensorflow', 'bitbucket', 'docker', 'kubernetes', 'flow', 'github', 'jenkins', 'terraform']</t>
  </si>
  <si>
    <t>Amazon Robotics - Data Engineer, SWRDS , Amazon Robotics (AR)</t>
  </si>
  <si>
    <t>['nosql', 'java', 'python', 'c++', 'c#', 'redshift', 'oracle', 'aws']</t>
  </si>
  <si>
    <t>Staff Product Analyst</t>
  </si>
  <si>
    <t>San Francisco, CA (+9 others)</t>
  </si>
  <si>
    <t>Lead Data Engineer - apache spark, scala, and python</t>
  </si>
  <si>
    <t>New Home, TX</t>
  </si>
  <si>
    <t>['sql', 'java', 'azure', 'aws', 'gcp', 'kafka', 'angular', 'flow', 'git', 'terraform']</t>
  </si>
  <si>
    <t>Cloud Solutions Engineer - Azure &amp; Databricks</t>
  </si>
  <si>
    <t>Grad Engineer Trainee - Data Sc &amp; Analytics</t>
  </si>
  <si>
    <t>['go', 'python', 'r', 'aws', 'azure', 'databricks', 'snowflake', 'spark', 'tableau', 'power bi', 'qlik']</t>
  </si>
  <si>
    <t>Software Development Engineer</t>
  </si>
  <si>
    <t>Dallas, TX (+1 other)</t>
  </si>
  <si>
    <t>['python', 'sql', 'snowflake', 'redshift', 'bigquery', 'tableau', 'power bi', 'terraform']</t>
  </si>
  <si>
    <t>Senior Data Analyst - Finance Data Controls Analyst</t>
  </si>
  <si>
    <t>['sql', 'alteryx', 'tableau', 'excel', 'powerpoint', 'sharepoint']</t>
  </si>
  <si>
    <t>Careers At Vizient</t>
  </si>
  <si>
    <t>Dover</t>
  </si>
  <si>
    <t>Ladders Inc</t>
  </si>
  <si>
    <t>Data Engineer (Skillsbridge)</t>
  </si>
  <si>
    <t>Mission Essential Intelligence Solutions</t>
  </si>
  <si>
    <t>['python', 'scala', 'sql', 'aws', 'azure', 'gcp', 'spark', 'git', 'svn']</t>
  </si>
  <si>
    <t>IN-Manager Data Scientist Gen AI Data &amp; Analytics Advisory Kolkata</t>
  </si>
  <si>
    <t>['python', 'r', 'sql', 'azure', 'aws', 'gcp', 'pytorch', 'tensorflow', 'excel', 'qlik', 'power bi', 'alteryx']</t>
  </si>
  <si>
    <t>Career Opportunities: Data Analyst - TC - Data and Analy - Data Arch and Eng - FSO - Manager - Mul Positions - 1616983 (1616983)</t>
  </si>
  <si>
    <t>Principal Data Engineer - R10199297-2</t>
  </si>
  <si>
    <t>['sql', 'powershell', 'python', 'scala', 'r', 'sql server', 'mysql', 'postgresql', 'sqlite', 'oracle', 'aws', 'azure', 'spark', 'windows', 'ssis', 'alteryx', 'sap', 'tableau', 'power bi']</t>
  </si>
  <si>
    <t>Principal Data Engineer - R10199297</t>
  </si>
  <si>
    <t>Backend &amp; Data Engineer - Risk &amp; Trading</t>
  </si>
  <si>
    <t>['python', 'elixir', 'sql', 'rust', 'go', 'c++', 'redis', 'gcp', 'bigquery', 'snowflake', 'redshift', 'kafka', 'fastapi', 'django', 'kubernetes', 'terraform', 'gitlab']</t>
  </si>
  <si>
    <t>Customer Engineer, Data Analytics, SLED</t>
  </si>
  <si>
    <t>Apple Service Engineering - Big Data Analyst, Analytics &amp; Data Engineering</t>
  </si>
  <si>
    <t>['sql', 'python', 'scala', 'java', 'pandas', 'spark', 'airflow', 'tableau', 'kubernetes']</t>
  </si>
  <si>
    <t>Thiruvananthapuram, Kerala, India</t>
  </si>
  <si>
    <t>IT Technology Leader - Data Engineering</t>
  </si>
  <si>
    <t>Kendall Park, NJ</t>
  </si>
  <si>
    <t>FSTONE Technologies</t>
  </si>
  <si>
    <t>['python', 'sql', 'databricks', 'azure', 'pyspark', 'terraform', 'ansible', 'git', 'docker', 'kubernetes']</t>
  </si>
  <si>
    <t>Database Support Data Engineer - Intermediate</t>
  </si>
  <si>
    <t>Empower AI Inc.</t>
  </si>
  <si>
    <t>['sql', 'mysql', 'oracle', 'azure']</t>
  </si>
  <si>
    <t>Abramson Labor Group, On-site Power BI Data Analyst (1099 Contractor) - Application via WayUp</t>
  </si>
  <si>
    <t>Lead, Data Scientist - PGIM Global Services</t>
  </si>
  <si>
    <t>Principal, AI Data Scientist (Clinical Trial Exp Req) - Remote - BB627</t>
  </si>
  <si>
    <t>TechData Service Company LLC</t>
  </si>
  <si>
    <t>Data Scientist-Customer Analytics</t>
  </si>
  <si>
    <t>Straive</t>
  </si>
  <si>
    <t>Data Analyst II, Quality Control</t>
  </si>
  <si>
    <t>Databricks Platform Support Engineer</t>
  </si>
  <si>
    <t>Tachyon Technologies</t>
  </si>
  <si>
    <t>['python', 'sql', 'databricks', 'azure', 'snowflake', 'spark', 'airflow', 'pyspark', 'ssis', 'alteryx', 'power bi', 'tableau', 'git']</t>
  </si>
  <si>
    <t>Part Time Azure SQL DBA</t>
  </si>
  <si>
    <t>Senior Data Engineer-R-250440</t>
  </si>
  <si>
    <t>beBeeBusiness</t>
  </si>
  <si>
    <t>['sql', 'python', 'sas', 'sas', 'power bi', 'tableau', 'alteryx']</t>
  </si>
  <si>
    <t>Senior Data Science Expert</t>
  </si>
  <si>
    <t>beBeeDataScientist</t>
  </si>
  <si>
    <t>['python', 'r', 'sql', 'java', 'hadoop', 'spark']</t>
  </si>
  <si>
    <t>JNP Industries</t>
  </si>
  <si>
    <t>['python', 'sql', 'aws', 'airflow', 'git', 'github']</t>
  </si>
  <si>
    <t>Senior Conversational AI Engineer</t>
  </si>
  <si>
    <t>Associate Director (Group Head), Clinical Data Acquisition and Management (Clinical Data Science)</t>
  </si>
  <si>
    <t>Manager, IT Data Management</t>
  </si>
  <si>
    <t>['databricks', 'snowflake', 'flow']</t>
  </si>
  <si>
    <t>Data Scientist/GenAI</t>
  </si>
  <si>
    <t>Product Analyst (Digital Marketing Applications)</t>
  </si>
  <si>
    <t>['sql', 'redshift', 'tableau', 'jira', 'confluence']</t>
  </si>
  <si>
    <t>Database Marketing Manager</t>
  </si>
  <si>
    <t>['sql', 'azure', 'gdpr', 'power bi', 'excel', 'jira']</t>
  </si>
  <si>
    <t>Data Analyst with Data Compass, DAAS, Snowflake</t>
  </si>
  <si>
    <t>Kasmo global</t>
  </si>
  <si>
    <t>Head of Fraud &amp; Risk Data Science</t>
  </si>
  <si>
    <t>ETL Analyst/Data Scientist</t>
  </si>
  <si>
    <t>Data Infrastructure Insights Sales</t>
  </si>
  <si>
    <t>['sql', 'python', 'databricks', 'excel', 'power bi', 'tableau']</t>
  </si>
  <si>
    <t>Clinical Data</t>
  </si>
  <si>
    <t>Lead Graph AI/ML &amp; Data Engineer</t>
  </si>
  <si>
    <t>['python', 'neo4j', 'aws', 'azure', 'pyspark', 'kafka', 'spark', 'docker', 'kubernetes']</t>
  </si>
  <si>
    <t>UNCOMN</t>
  </si>
  <si>
    <t>['python', 'sql', 'databricks', 'pyspark', 'tableau', 'power bi', 'qlik']</t>
  </si>
  <si>
    <t>Data Analyst 1/Trainee 1/Trainee 2</t>
  </si>
  <si>
    <t>HD HR Consulting Solutions</t>
  </si>
  <si>
    <t>Survey Analyst</t>
  </si>
  <si>
    <t>OC business finder</t>
  </si>
  <si>
    <t>Novolex</t>
  </si>
  <si>
    <t>Cyber Security Data Scientist - Now Hiring</t>
  </si>
  <si>
    <t>LazyApply</t>
  </si>
  <si>
    <t>['bigquery', 'aws', 'azure', 'scikit-learn', 'tensorflow', 'pytorch', 'pandas', 'numpy', 'matplotlib', 'kafka', 'spark', 'seaborn', 'splunk']</t>
  </si>
  <si>
    <t>Java Full Stack Developer with Data Engineering Experience</t>
  </si>
  <si>
    <t>['java', 'mongodb', 'mongodb', 'redis', 'spark', 'kafka', 'spring', 'angular', 'tableau', 'docker', 'kubernetes', 'jira', 'confluence']</t>
  </si>
  <si>
    <t>Data Analyst / GIS Specialist (Hybrid)</t>
  </si>
  <si>
    <t>Total Business Tactics</t>
  </si>
  <si>
    <t>['spring', 'excel', 'tableau']</t>
  </si>
  <si>
    <t>Data Engineer 2 (Associate)</t>
  </si>
  <si>
    <t>Customer Engineer II, Data Analytics, Google Cloud</t>
  </si>
  <si>
    <t>AI, ML and Data Engineer</t>
  </si>
  <si>
    <t>ADVANCED MONITORED CAREGIVING INC</t>
  </si>
  <si>
    <t>['sql', 'python', 'aws', 'pandas', 'numpy', 'scikit-learn', 'tensorflow', 'pytorch']</t>
  </si>
  <si>
    <t>Software Engineer / Big Data</t>
  </si>
  <si>
    <t>IT Systems Administrator &amp; Data Analyst</t>
  </si>
  <si>
    <t>Patriot Broadband Technologies</t>
  </si>
  <si>
    <t>Data Engineer - Jacksonville, FL / Alpharetta, GA / Berkeley Heights, NJ Onsite | Contract W2</t>
  </si>
  <si>
    <t>['sql', 'python', 'java', 'scala', 'snowflake', 'aws', 'azure', 'git', 'kubernetes', 'jira', 'confluence']</t>
  </si>
  <si>
    <t>Data Engineer - SQL/Python - Capital Market/Banking</t>
  </si>
  <si>
    <t>['java', 'python', 'go', 'sql', 'nosql', 'dynamodb', 'cassandra', 'redshift', 'aws', 'spark', 'kafka']</t>
  </si>
  <si>
    <t>Enterprise Data Governance Leader</t>
  </si>
  <si>
    <t>Stanley Black &amp; Decker, Inc.</t>
  </si>
  <si>
    <t>['vba', 'sql', 't-sql', 'go', 'sql server', 'excel']</t>
  </si>
  <si>
    <t>Data Analyst/Decision Scientist - on-site in Santa Monica, NO H-1b or C2C</t>
  </si>
  <si>
    <t>['python', 'r', 'sql', 'databricks', 'spark', 'looker', 'tableau']</t>
  </si>
  <si>
    <t>Travis County</t>
  </si>
  <si>
    <t>Loyalty Analyst</t>
  </si>
  <si>
    <t>Data Engineering Manager, DBS BI</t>
  </si>
  <si>
    <t>Risk Adjustment Analyst</t>
  </si>
  <si>
    <t>Advantmed</t>
  </si>
  <si>
    <t>Remote Rocketship</t>
  </si>
  <si>
    <t>Principal Data Engineer – R01551017</t>
  </si>
  <si>
    <t>Manager - Data Engineering and Analytics Consulting</t>
  </si>
  <si>
    <t>Ippon Technologies USA</t>
  </si>
  <si>
    <t>['sql', 'python', 'snowflake', 'databricks', 'azure', 'aws', 'redshift', 'pyspark', 'terraform', 'kubernetes']</t>
  </si>
  <si>
    <t>Customer Data Engineer III - New Glenn</t>
  </si>
  <si>
    <t>['aws', 'confluence', 'jira']</t>
  </si>
  <si>
    <t>Data Analyst Finance (VBA, Power Query, Power BI, Python) 4+ years of experience)</t>
  </si>
  <si>
    <t>['visual basic', 'vba', 'python', 'sql', 'pandas', 'numpy', 'excel', 'sap', 'power bi', 'dax', 'tableau']</t>
  </si>
  <si>
    <t>Higher Education Recruitment Consortium</t>
  </si>
  <si>
    <t>Trade Desk</t>
  </si>
  <si>
    <t>Staff Data Engineer - AI Startup</t>
  </si>
  <si>
    <t>['java', 'python', 'aws', 'snowflake', 'databricks', 'airflow']</t>
  </si>
  <si>
    <t>Data Scientist - CXI</t>
  </si>
  <si>
    <t>['sql', 'python', 'matlab', 'sas', 'sas', 'tableau']</t>
  </si>
  <si>
    <t>Staff Data Engineer - Data AI-Listings &amp; Structured Data</t>
  </si>
  <si>
    <t>['sql', 'java', 'scala', 'spark', 'flow']</t>
  </si>
  <si>
    <t>East Lansing, MI</t>
  </si>
  <si>
    <t>The Doctors Company</t>
  </si>
  <si>
    <t>Sr. SDET – Data Engineering</t>
  </si>
  <si>
    <t>['java', 'python', 'sql', 'dynamodb', 'aws', 'snowflake', 'selenium', 'docker', 'kubernetes', 'git', 'github', 'jira']</t>
  </si>
  <si>
    <t>Staff Software Engineer - AI Governance, Apple Data Platform</t>
  </si>
  <si>
    <t>IT&amp;D Senior Analyst, Platform Engineer-ServiceNow</t>
  </si>
  <si>
    <t>Reckitt Benckiser</t>
  </si>
  <si>
    <t>CARE UMR Senior Data Analyst - Hybrid in New York or New Jersey</t>
  </si>
  <si>
    <t>['python', 'r', 'sql', 'aws', 'gcp', 'azure', 'scikit-learn', 'tensorflow', 'matplotlib', 'seaborn', 'spark', 'hadoop', 'pytorch', 'tableau', 'power bi', 'flow']</t>
  </si>
  <si>
    <t>Machine Learning Engineer - GenAI/ML, Data Integration AI and Platform Excellence (APEX)</t>
  </si>
  <si>
    <t>Sr. Software Engineer, Data Center Automation Services</t>
  </si>
  <si>
    <t>['python', 'java', 'go', 'dynamodb', 'aws']</t>
  </si>
  <si>
    <t>Business Intelligence Engineer, IB Supply Chain Analytics</t>
  </si>
  <si>
    <t>['nosql', 'python', 'java', 'r', 'redshift', 'oracle', 'tableau', 'excel', 'microstrategy']</t>
  </si>
  <si>
    <t>SIGDEV Analyst - 22608</t>
  </si>
  <si>
    <t>Customs Data Analyst</t>
  </si>
  <si>
    <t>['go', 'excel', 'powerpoint', 'word', 'sharepoint']</t>
  </si>
  <si>
    <t>['python', 'pyspark', 'spark']</t>
  </si>
  <si>
    <t>Data Engineer - Industrials &amp; Energy Sector - Staff - Consulting - Location OPEN</t>
  </si>
  <si>
    <t>['go', 'python', 'sql', 'aws', 'databricks', 'pyspark', 'kubernetes', 'github']</t>
  </si>
  <si>
    <t>AML Business/Data Analyst</t>
  </si>
  <si>
    <t>Comeet</t>
  </si>
  <si>
    <t>Heitmeyer Consulting</t>
  </si>
  <si>
    <t>Senior Medical Data Analyst</t>
  </si>
  <si>
    <t>The Doctors Management Company</t>
  </si>
  <si>
    <t>Norton, MA</t>
  </si>
  <si>
    <t>Precision Medicine Group</t>
  </si>
  <si>
    <t>['sql', 'oracle', 'word', 'excel', 'powerpoint', 'outlook']</t>
  </si>
  <si>
    <t>Clinical Data Analyst, NGS Genomics</t>
  </si>
  <si>
    <t>['swift', 'aws', 'azure', 'gcp']</t>
  </si>
  <si>
    <t>Carlton, TX</t>
  </si>
  <si>
    <t>Afton, TX</t>
  </si>
  <si>
    <t>Ladonia, TX</t>
  </si>
  <si>
    <t>mgr engineer, Data Services- ST (Hybrid, Seattle, WA)</t>
  </si>
  <si>
    <t>['java', 'nosql', 'mongo', 'go', 'cassandra', 'couchbase', 'aws', 'azure', 'oracle', 'spring', 'kafka', 'spark', 'git', 'jenkins', 'docker']</t>
  </si>
  <si>
    <t>['python', 'sql', 'aws', 'databricks', 'spark', 'atlassian', 'git', 'bitbucket', 'kubernetes', 'jira']</t>
  </si>
  <si>
    <t>Software Engineer Technical Leader, Customer Data Platform (Bay Area)</t>
  </si>
  <si>
    <t>['python', 'java', 'c++', 'scala', 'aws', 'gcp', 'gdpr', 'tensorflow', 'pytorch', 'splunk']</t>
  </si>
  <si>
    <t>Senior Data Analyst - Insurance</t>
  </si>
  <si>
    <t>PMA Insurance Group</t>
  </si>
  <si>
    <t>['sql', 'tableau', 'qlik', 'sharepoint', 'jira', 'confluence']</t>
  </si>
  <si>
    <t>Senior Engineering Manager - Data Engineering</t>
  </si>
  <si>
    <t>Principal Associate - Data Engineer</t>
  </si>
  <si>
    <t>Data Scientist, AVP</t>
  </si>
  <si>
    <t>Blackstone</t>
  </si>
  <si>
    <t>['python', 'r', 'sql', 'aws', 'azure', 'spark', 'hadoop', 'tableau', 'power bi', 'git']</t>
  </si>
  <si>
    <t>Data Analyst, Strategic Operations and Performance Management</t>
  </si>
  <si>
    <t>Data Science Analyst II-Geriatric and Palliative Medicine</t>
  </si>
  <si>
    <t>['c', 'unity']</t>
  </si>
  <si>
    <t>Data Analyst - Crypto HFT</t>
  </si>
  <si>
    <t>['sql', 'sql server', 'oracle', 'power bi', 'tableau', 'excel']</t>
  </si>
  <si>
    <t>BeBee KW</t>
  </si>
  <si>
    <t>Army Sustainment Data Analyst - Consumption &amp; Class I-V Modeling</t>
  </si>
  <si>
    <t>Axyde Analytics</t>
  </si>
  <si>
    <t>Data Analyst II Medical Economics</t>
  </si>
  <si>
    <t>Senior Data Engineer and Software Developer - Research Analytical Laboratory</t>
  </si>
  <si>
    <t>3M Company</t>
  </si>
  <si>
    <t>['python', 'sql', 'c#', 'nosql', 'sql server', 'azure', 'asp.net', 'ssis']</t>
  </si>
  <si>
    <t>Customer Success Engineer - APAC</t>
  </si>
  <si>
    <t>Beehive Industries, LLC</t>
  </si>
  <si>
    <t>['python', 'sql', 'aws', 'azure', 'gcp', 'pandas', 'numpy', 'scikit-learn', 'tensorflow', 'tableau', 'power bi']</t>
  </si>
  <si>
    <t>Statistical Financial Analyst</t>
  </si>
  <si>
    <t>The Weston Group</t>
  </si>
  <si>
    <t>Data Analyst, Technology Consulting - Data &amp; Analytics (Data Architecture &amp; Engineering) - Financial Services Office (Manager)</t>
  </si>
  <si>
    <t>['aws', 'gcp', 'azure', 'snowflake', 'databricks']</t>
  </si>
  <si>
    <t>Data Analyst - II (Hybrid)</t>
  </si>
  <si>
    <t>['sql', 'sas', 'sas', 'python', 'hadoop', 'word', 'excel', 'sharepoint', 'spss']</t>
  </si>
  <si>
    <t>Sr Marketing Data Analyst - Now Hiring</t>
  </si>
  <si>
    <t>['sas', 'sas', 'sql', 'r', 'python', 'excel', 'spss', 'tableau']</t>
  </si>
  <si>
    <t>Sr. Data Engineer - Permanent/Direct Hire</t>
  </si>
  <si>
    <t>['java', 'python', 'shell', 'perl', 'aws', 'spark', 'hadoop', 'airflow', 'linux', 'git', 'docker']</t>
  </si>
  <si>
    <t>Minato City, Tokyo, Japan</t>
  </si>
  <si>
    <t>['python', 'sql', 'java', 'pyspark', 'jupyter']</t>
  </si>
  <si>
    <t>Portfolio Manager, Data, Analytics and AI</t>
  </si>
  <si>
    <t>Pittsfield,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</si>
</sst>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  <numFmt numFmtId="166" formatCode="yyyy\-mm\-dd\ hh:mm:ss"/>
    <numFmt numFmtId="167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2" applyNumberFormat="0" applyFill="0" applyAlignment="0" applyProtection="0"/>
    <xf numFmtId="0" fontId="5" fillId="2" borderId="3" applyNumberFormat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horizontal="center" vertical="top"/>
    </xf>
    <xf numFmtId="165" fontId="3" fillId="0" borderId="1" xfId="1" applyNumberFormat="1" applyFont="1" applyBorder="1" applyAlignment="1">
      <alignment horizontal="center" vertical="top"/>
    </xf>
    <xf numFmtId="164" fontId="3" fillId="0" borderId="1" xfId="1" applyFont="1" applyBorder="1" applyAlignment="1">
      <alignment horizontal="center" vertical="top"/>
    </xf>
    <xf numFmtId="166" fontId="0" fillId="0" borderId="0" xfId="0" applyNumberFormat="1"/>
    <xf numFmtId="165" fontId="0" fillId="0" borderId="0" xfId="1" applyNumberFormat="1" applyFont="1"/>
    <xf numFmtId="164" fontId="0" fillId="0" borderId="0" xfId="1" applyFont="1"/>
    <xf numFmtId="165" fontId="0" fillId="0" borderId="0" xfId="1" applyNumberFormat="1" applyFont="1" applyProtection="1"/>
    <xf numFmtId="0" fontId="5" fillId="2" borderId="3" xfId="4" applyProtection="1">
      <protection locked="0"/>
    </xf>
    <xf numFmtId="167" fontId="0" fillId="0" borderId="0" xfId="2" applyNumberFormat="1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4" fillId="0" borderId="2" xfId="3" applyAlignment="1" applyProtection="1">
      <alignment horizontal="center"/>
    </xf>
  </cellXfs>
  <cellStyles count="5">
    <cellStyle name="Comma" xfId="2" builtinId="3"/>
    <cellStyle name="Currency" xfId="1" builtinId="4"/>
    <cellStyle name="Heading 1" xfId="3" builtinId="16"/>
    <cellStyle name="Input" xfId="4" builtinId="20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numFmt numFmtId="166" formatCode="yyyy\-mm\-dd\ hh:mm:ss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Data Engineer</c:v>
                </c:pt>
                <c:pt idx="4">
                  <c:v>Cloud Engineer</c:v>
                </c:pt>
                <c:pt idx="5">
                  <c:v>Data Scientist</c:v>
                </c:pt>
                <c:pt idx="6">
                  <c:v>Senior Data Engineer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Senior Data Scientist</c:v>
                </c:pt>
              </c:strCache>
            </c:strRef>
          </c:cat>
          <c:val>
            <c:numRef>
              <c:f>Title!$F$2:$F$11</c:f>
              <c:numCache>
                <c:formatCode>General</c:formatCode>
                <c:ptCount val="10"/>
                <c:pt idx="0">
                  <c:v>#N/A</c:v>
                </c:pt>
                <c:pt idx="1">
                  <c:v>103900</c:v>
                </c:pt>
                <c:pt idx="2">
                  <c:v>116275</c:v>
                </c:pt>
                <c:pt idx="3">
                  <c:v>135000</c:v>
                </c:pt>
                <c:pt idx="4">
                  <c:v>137300</c:v>
                </c:pt>
                <c:pt idx="5">
                  <c:v>137500</c:v>
                </c:pt>
                <c:pt idx="6">
                  <c:v>149743</c:v>
                </c:pt>
                <c:pt idx="7">
                  <c:v>157500</c:v>
                </c:pt>
                <c:pt idx="8">
                  <c:v>160000</c:v>
                </c:pt>
                <c:pt idx="9">
                  <c:v>160992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5-4ED9-B903-CF847D87B6A6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Data Engineer</c:v>
                </c:pt>
                <c:pt idx="4">
                  <c:v>Cloud Engineer</c:v>
                </c:pt>
                <c:pt idx="5">
                  <c:v>Data Scientist</c:v>
                </c:pt>
                <c:pt idx="6">
                  <c:v>Senior Data Engineer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Senior Data Scientist</c:v>
                </c:pt>
              </c:strCache>
            </c:strRef>
          </c:cat>
          <c:val>
            <c:numRef>
              <c:f>Title!$G$2:$G$11</c:f>
              <c:numCache>
                <c:formatCode>General</c:formatCode>
                <c:ptCount val="10"/>
                <c:pt idx="0">
                  <c:v>93580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5-4ED9-B903-CF847D87B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5256256"/>
        <c:axId val="1275273056"/>
      </c:barChart>
      <c:catAx>
        <c:axId val="127525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73056"/>
        <c:crosses val="autoZero"/>
        <c:auto val="1"/>
        <c:lblAlgn val="ctr"/>
        <c:lblOffset val="100"/>
        <c:noMultiLvlLbl val="0"/>
      </c:catAx>
      <c:valAx>
        <c:axId val="127527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5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Contractor</c:v>
                </c:pt>
                <c:pt idx="1">
                  <c:v>Part-time</c:v>
                </c:pt>
                <c:pt idx="2">
                  <c:v>Internship</c:v>
                </c:pt>
                <c:pt idx="3">
                  <c:v>0</c:v>
                </c:pt>
                <c:pt idx="4">
                  <c:v>Full-time</c:v>
                </c:pt>
              </c:strCache>
            </c:strRef>
          </c:cat>
          <c:val>
            <c:numRef>
              <c:f>Type!$F$2:$F$6</c:f>
              <c:numCache>
                <c:formatCode>General</c:formatCode>
                <c:ptCount val="5"/>
                <c:pt idx="0">
                  <c:v>76212</c:v>
                </c:pt>
                <c:pt idx="1">
                  <c:v>80774.5</c:v>
                </c:pt>
                <c:pt idx="2">
                  <c:v>87500</c:v>
                </c:pt>
                <c:pt idx="3">
                  <c:v>92600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B-4369-8812-0EF8833AA0EA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Contractor</c:v>
                </c:pt>
                <c:pt idx="1">
                  <c:v>Part-time</c:v>
                </c:pt>
                <c:pt idx="2">
                  <c:v>Internship</c:v>
                </c:pt>
                <c:pt idx="3">
                  <c:v>0</c:v>
                </c:pt>
                <c:pt idx="4">
                  <c:v>Full-time</c:v>
                </c:pt>
              </c:strCache>
            </c:strRef>
          </c:cat>
          <c:val>
            <c:numRef>
              <c:f>Type!$G$2:$G$6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93580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B-4369-8812-0EF8833AA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5298976"/>
        <c:axId val="1275301856"/>
      </c:barChart>
      <c:catAx>
        <c:axId val="1275298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301856"/>
        <c:crosses val="autoZero"/>
        <c:auto val="1"/>
        <c:lblAlgn val="ctr"/>
        <c:lblOffset val="100"/>
        <c:noMultiLvlLbl val="0"/>
      </c:catAx>
      <c:valAx>
        <c:axId val="1275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9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5B8A4A28-D021-4012-83A0-33C9BB4AF03D}">
          <cx:dataId val="0"/>
          <cx:layoutPr>
            <cx:geography cultureLanguage="en-US" cultureRegion="CA" attribution="Powered by Bing">
              <cx:geoCache provider="{E9337A44-BEBE-4D9F-B70C-5C5E7DAFC167}">
                <cx:binary>7H1Zc9u4tvVfSeX50g2AAAicOudWBZRkxY6HWHJneGHJtsx5nvnrv01PkWC15T7tW87Dp67qJKRh
AGsDe1h7A/r3dfev62i9Kj50cZSU/7ru/vPRq6rsX3/8UV5763hVHsT+dZGW6W11cJ3Gf6S3t/71
+o+bYtX6ifsHQZj+ce2timrdffzff8Nvc9fpl/R6Vflp8rVeF/3Fuqyjqnzh3c5XH67TOqnG5i78
pv98tIf1teevPn5YJ5Vf9cs+W//n49bPfPzwh/6bnvX6IYKBVfUNtKXywKKmRBRjdPcxP36I0sR9
eI3ZgWkKjDjm96/xY9enqxiav2I8d6NZ3dwU67L88PDnRsOtwW8898vUvp+7nY4DtX/ezeyPbWz/
99/aA5ir9mQDfh2Yfa909IP0ynkYr3PrR9W6eETjrwTxfzeWk3XnX6f7+t9G66WFQMwDaZpMmhbb
WgEGRuSAIcnH/x67uxf+/iHslv1jO030j491yZ98f3/Jz4pVcr1+nP5fSfv1aFN+wAkVSBJrC21y
QJkwLS4s+fB57PMe8v3j2A35YzsN8sfHOuSzi/eH/Hg1rEKvrFbJIwRvALs4wAgTySi/h3cbfc4P
LEsgYYp7ZYdgK9wr2nv0Xzek3RLYbKtJYfOVLonj30Dtna7bDz/Xq2iV3Dzi8c9FYVAMagUB2JLc
o022dgK2yIEwKdglDi82pfDK4ewWw1ZjTQ5b73RBnP4GgjhZRdUb2n6THQghMBYWvZeAZvvpAaWI
YCHh+aYA9g5jN/QPzTTQH57qcJ8s318Dwab3r97S2TLAyBIwslRi/KTeN70t68AkJnhi7EEB6St/
/4B2Q/80Ew38p+c6/Kef3h/+81Xov636J/LABNwtIrd1DRcHArPR0TXvN4Lm5b5mJLuB/9VSQ/7X
Cx368+P3h/5TXVbFKnrbtc8OLCIQFebutW+CupEIW6Z5r400GbxqSLuFsNFUk8LGG10Mny7fXwxf
1mVaeW/o5BuwAzgCi2txgHdD8xABcR5DYIkfHCO5rfJfMZLd2D811JB/eq7j/mXxO+B+tUrSN/Q7
TQiuCCEQRwOuG7CPFlgykzHya09sWtov670D+SvYHxo+g/3h+TPY1fvD/mlYF1crP3hTjx+Byje5
ieRDRCW2BECtA0tYhCH24ITqWudVQ9otg83paGLYfKVL4tNv4GjOgQH6cDz+b/Hp4lET/HOfn0B4
S8DfJCCPu8+2EsKYHmDOkZRMC7xePZ7dktCaa8LQ3urymP8G9vgkHVbxlZ/Xb0hBGBi8IUSISR7d
/21pgD2WmFJpmbBlNpXS6wazWxKbbTUxbL7SZXDyG+yJ81WyilePUPzzzSAOGAZXlFtjFDx+tn1S
Q6ADJARj9JGN0PbE/vHsFsFjOw3+x8c69Oef3t8w2CnEAR8u/Os3hF8egEWA6PbJ4dm2zIYAXSQZ
cEVAjt99NPhfN6bdIthsq4lh85UuChtUMZD7Gqf87MH/KQVu91lRl2+3C0YtI4iJTP5ggLc5CHCc
MGUQlv1V/mHvcP5CAg/tdPQfHj9D/sf7I3+6rrx1MZJwbwg/IweEMk4tSu4JiW33iAFLzSXYgIc9
gEA6m6bglWPaLYOtxpogtt7p0jj98v7SmEYfFquoWd2kxSMk/9wkYPPAAnOMmRadGQIICg6RMaFa
CuaVw9gtgK3GmgC23ukCWPz5/gJYpHXlgY9arN/QKJj8AMwtIYLvzoYSCzhpIixgMR6lDhQaZCdf
OZrdcthqrMlh650uh+PfwCAc1qv4EYs32QHgckpJ0YPGwVvhGvijBxZnmFtkJ0m0bzC78b9vpQF/
/1BH/PDy/Ve+WiVutLpZl97b4Q7ENGQBIEpmI0E6frZwl+iAME4sIcX9W235v25Iu9HfbKvJYPOV
Lgk1eX9J2BAS3Lyh+uGQabdMKTh6iAm0kEBC1hhBNYZ4ZCvg/aY53j+e3SJ4bKfB//hYh97+9P7Q
3zG3b8lPAxPEQLGDat/OCY+cBGgjIYAevfuARtrE/BUD2Q36U0MN9afnOuyffoOU2PE66d9wwWPI
MGLJwaZuqRtTgBnGpgS/9F7dgEg2Md87it2IPzTT8H54qqN9PH3/RX6SFun1Wxb5mPgA8uoCot6d
at6A/CMEYpCiuYcdUmXbwL9iQLuhf2qogf/0XIf/5DfQMYfrIl4l/SME/9y7YfgASSyFNXKc40dT
NcBVQ/UJssRD+ldTNa8Yz270nxpq6D8919Gf/BaLP3HTN01BQtGVAKrfFPLBu6dbWgc2xYEA59Ni
DLyfTX1zAkz4vqHsRv5XSw36Xy907E9O31/xnHt+5GeZn6zfkGvA/ADcSxON9TwbOTBMMKRoOPDQ
Wmz7ykHsBn6rsYb91jsd/vP5+8M/rxN3Vbyh4gHnBgtsMfFYV6gpHgmlWKCTzMckmbb+XzGe3VJ4
aqhJ4Om5jv78N4ivFnfMwqfb4k35ZgNS7FJykyBre/0TBjy/hYGAA3W0qXVeO47d0G+31vDffqkL
4edvYHufknKPmPxz6/v/s4/PDyTcrR39rIJe9v5lVTVvGWoxsMMUcSr4SPWMny2DQIDjYVADzbDm
/+wfx+6t8NhO2wSPj/Xl/+U3YDenbp9Vb7j0OSh4QjgU+NwDriEuR/YHj9Xo9zGuxivsHc1u3B+a
abA/PNVRnx6+v909WdWFX/lvmd8yCFBnFpOQZPl1gmbD+2FAO1jIZAJK43bRC68a0m74N5pqIth4
o4vh5DcwwOdwYKpKx3zvG5a+YXFAoLhQcIgAHoHekIMBtf8Q+hIMvMPT+01r/MpB7RbFVmNNGFvv
dHGcX7z/rvhUuCMQyert9JExpn2B3pFAZt4rpG2H1ODwHkh+AVT/vTS0xOOrxrRbFhtNNUlsvNHl
MFZBvXvqPY1SKAJ6QzFQoCOkxHws8N/cC3D0QkLtCTbhhNLdR4vM7FeMZDf4v1pq2P96oUNvn70/
9J+Tm7fEHTxRk4EeAibuHt/tiMCCwixu8tEs3L+GzbGpivaOZjf2D8004B+e6qh//g1YCDgasurL
twSeHjBY7EDwPBBASGeAoByCMw4JmJ3pxdcMaDf2v1pq8P96oUvg5Mf7r3tIgt6so7TO1o8r8J+H
YUADEUaE2F7zBofjYAC8eCoEgvebi/51Q9mN/mZbDf/NV7oEDs/fXwKfy2K1jh6h+OfomwiOuhAK
2dwHwwuZ3A3VD3ZZgLMKhyAfPprd3T+c3RJ4bKeh//hYR/7zb1DhY4+k7/98mKzj9LqA8/LXHy7W
WX0VwV/S2w9Qi7VPKFqd3r7D5vc3BNzBty8gB52dAjX7lprRQFCHhyD5jJ9Er+nGMRGKwTlm5CE7
9Dj/+wqYV43pLxbHr+no6+PXm2dLZPL+m9MGmnzvMnj9oXAD0nNwMMc0LfJ4/HtrcxoWMOVwWtPC
pu6Q7RvIbuAfxq+B/vBUB9z+DfbkRQvlj2/oABsYwgzKuYnZFtKgJYGfonAdwq+gfdMY7R/HbsAf
22mIPz7WIb/49v5rHIjYm7pYvWUeCGwMHDuAeiLNBRDAUt2Vmj6WXGt+72uGshv3Xy015H+90LGf
/wYOsFon/hueQoMsD5Szj7W+D8YdtMiG7Qfflwk48Q3HY+8/epHXvtHsxv5hEhrwD0911NXRW6z4
v7a8TzegTFbVanp3h86GXX757d30wDRrTR+81J2u2b3O+Hzzn4/YQnczu7cG46/Y8m7HqwfsVbQG
u/7Lqj+1W6/KavwVBDJFEipjrLEqm5lAj7fruzcMyC0TDnZCPAnm2xLwJkmLyvvPRwN4r5HQgjOf
EsMBZ/CvP34oxwwXvIM41BqP/8MZH2CHKbiET5cXnadR76bJEyIP//6Q1PF56idV+Z+PoDKz+58a
ByruUudoVKYMTq3AoTrwH7Lr1QXcjwQ/jP8nFVblUjdzLuLsqg0mHH3z0nubcg/Kji5AATzvAuYJ
I4ajGVA5tN2FUdRR79HOuTB9NA2y75X0p1SusLusGqo2BLCjrzHb8KwzuP2AmpRRsLlknO/GfBxf
thIOMxsXba88uz+V+bTLDwVWlm/HdJ4cEmtPl7umRwiDFDkF8UIUut0jCiqc0ZQaF/Vt+jO9pAvP
VXs7GTHSxSQphFoQA4NDR7VOWBa0wkyYc5EFQjWWq2K3sCkLZoPr//35wNkOAotCwJ0rXGpdOXDm
3oWTH85FhRLboJdZ9J1nmSKyVNzHezobl5c2L4k4h0o9amGo8ADttSkuq+jSLM0rf+GJZsqLM7NI
7ZdXhL7AgY2B1c2hQhwuJoG9pK2+tgq9pPN6d5E56Isgp8hlE6Nupy/3Mo5zcx56L+Mi2Vh2NCei
6d3BXTjN1DEUN785Z3zWiEJZyZ4J6ZCNXVlAwhIwuxAOMm1CuHRrR0jXW5RZU9hhOMsZCff0cYeK
Ph8oeAK3VkjgvMbqj835dK1pJkEWe4viRoSTvoMTRrMi+dxdpZ/JlZcrL7W9TpFvraeQp1o5exlO
fbnfzREim/EgI5yztjStRDIzSSqSeosmuuxpvvDadJ7i8LrNsz2Cw+NyfjbTja40hVFWfmDhNvcW
slGDp6wLNIvP8hn50p3E94dM/1IR7pTcRlea5MqiYVbsQ1eYN58Lb7DdiuzZT7oyAuAsxMaqb04J
bClNbojXuJZRAbNBrhI9O2a+Nw1EbFcYz71kn+57vrlG+Qi4AQIUoGVSyFBuLpOyZGbWm8RddB6Z
hhKUazWR5uTlxbCrE9i3TI7WEHTsqPI39lbtDXDSqQAdkXrhrUHmAwsu/bbds+SfCwfiaHCiIL9N
xgSH1ksgEjh36BFvkVcsWFLshbZnOYa3R0A7u4ELesAjoJI/M4ao6wszE8xbiNhX/ZALG1tpt2cu
uxCD67JG1wIOZnBLm0spo6BpuAtatS2mdXTqRf554wWHL8tlx1TgoidITptwESH4IZqhiPOBD4y1
/gJHNm5CbBfU6PfMZCwn07Yn5Lg3OtGmUuVx1kkBnUxOzpbmnFAlvzVn5oTa7vzq4nyw+wmapJPs
iB4XnUoX5LhXX/+LeYKnheA+PSLB99pef2HBU88zSn9huoarqjA9dZNq+s/60PatV0a+dFAOEqPR
XPTdtGjvne6/oXwAyI1ZmNuz6IPeqLwq8xdtJYqpx+pJVRTBnq26c0lAQGICYc9B02kari2btBVx
7S+SsJgHvj14yfy/AepXD5qhrbogjbu+gR5AwZXItb1kD1B3LuK2RRiR+tWF7pNYtQxav/MXxYwc
djN+OEx8tYxtMfHXTgYWwr88v7YO28lpr/qrFinnQtj0PjL9e+KCY4WQ0YPwDu4c3BYX89qmKtDg
L+qw/uwO4cQ10r+viij+1cWdZdzQq66fp4bn9/5CngnhH5aJMXtZVuS5VwRIwgElDGsB1PfI12xq
bppnVuC0Jmzeq2hSH8bzbFYepifhCTt1ltb0+sfR3JqAHPlFdBLOyDydFYfetFc3L49j56rcGIa2
Kr04KF0/xP5C8EVSj24s27PuyagDnq2ZjS60ZRlhPLRJaPmL3nYOnaN+XYbTnNtDpdypZXPVT5Jp
NM0Oo3oSJioWKj1zZ8EeZblznoyD32bdeW7aPIcqMPyuZf7C5flhW+fxyiC5s34ZzPGXPJupZY2l
Xndc2ziIjVVTZbUHfjz3F3566piBHRnHfW3aaef+N8tzoyNt8eDEkG3aAKSi921TZCre28XOBQpX
/CAK7Aol4MFsT6bzkmgwwTIuTq7io2iGj/E3t1PN3Jrmk8E27XiS2JEtpvWxO4nsWtXqazv3jtDx
/L+wMeDQj2c4MHCYethaJz74BEMcLGhanppBfNrhdI+JGa9j0SQHR3bggA5w0SaD0lVNr/G09ofA
CsuFmzTWuhyMZoGDripUapplazPadj+anA23WddG3/uBVasyNKPLjDbBCTc7cuG7oX9UmL3rqqI3
zESlQeNciy7PQTsOaUxVHFT5Se0E6LZzcX/d8Bj5imeRd9Ii5tTg8WBzsAsBekF5RWPEKiIlXUY5
SUMVRUbylScMnRDuwL9ZMZjSLuMuzVUYZSJUOeppZ0tZdqWSPk5OnaKLYlWZA70Y8tg7ESXkLNXQ
ic6cdhULUyWiwqoUaRsnVn5BWn9CQy+PlKw75qiKOkOsCMPp916gLoW/QopfBbHRB0p0pbh9efc8
4yfg3ii4PwTUIrCpcKGpzrf0Fvdzp2nlsi6lKycVD9LypJRO5qsyqptl3Ye9P8m9MgvUUEPsatd5
Kejh0BZhbTu9U//58oieRQxwggLIKThFBxsaig01pREnNEt8P2gWhDmnfXaRUnYro1613ilYp79r
1TCGW5sYZuOlcuOFudv7bfD90Gs7F0FnSFm4UkaxRz3R0VPa0k8ESmMEnLoHlkQCMarpJ5RR4sYp
9ZciMmHF9FWU/eCiNW/S3qlKW9AEXRhmYTSKdWaBFY+YdVQEXnAb+6F7XsscnDxShaRQidFHxWXt
NmVg+x21/nQqB2JfqBBJbxxB4nOj67LbqubohpRD/bOPSSuV4zSmryrWlZ0d1yLLp2iok0wlAQsv
eC5ZrnBq4l6VuHOPXUbiryKU3aXwhOnZVpD7iWKemURTw0lIooowS07cIqkiFcU4ZIedD4G5qsFl
RHtU7l14uA0ecJFQbAc8P7BMwDFuy8cy8tKr8sZfGiLrT5DIqEK4LuzajdJU+W1U/eRWaRwJJ0V2
5bjmhZu4126bt1NP8vTw5aVJxu704Ug6knmSWRg9G06WyjrP03AZojCb5TF2J53jiLnRo2yaVtg9
JpYZ2hhKCBdFllmq7s300kRBjlVH63Ja5qI5LZjTHTllhuwhjYyFzFxvJkWYADHYWgvHiWZG26cn
pkPqGepyPIt61h+BjkwnZVsPJ01kyYnX0kbRoDL3aeVn/AOE6iboAriwFaJOCNu3IW8r5Baywmgp
rWhUSymtbhvRuKHKUkyO/dSgP+KsGT6buDBalUYV/dqafdDMC1QlZy6E38tE9MWq5kN/PoSJ9ydY
Orws+8yMVe9i3tt92mbnVRyDne7BSTEbO2tSvOyDNv/K/BA8SyuuwxOOCuyrIXccZNfSFWtsWt13
rygLSwEh46+b1HMzmwuvRrZn5Hl0ZvCwyW0fGV2kYA+468xJ5TcjDOS5V9Y8VChoSKWa2Aq/k8bP
r/vOcFqFswz9mQOnumiNoDohYV1T1XBpTJwotOg+SvM5yQNaF64nAEcaeGgTlvc2yE3pRFnXBXIZ
8r6alXleTvMaRaYycmmc1IVFz8BTMo5jLxhOShPsQFbG8tvLy/mZe0bgJAnwGOP1RRYkL3XlF9LM
qWkTLss6kHMwV2xSJZZ1/nIveEc3AkGxCOQPgMp4FoMhF/sG8+Nk6TgZVnlb8y9OYDSTzEXzECZt
x3Ia9y4/dIhfgdmuurM2dhLbL3vHV17LzkvYd7OXR7VjUBL4KDhAADdnjfH8tgDSyvVYbLbJMmmF
mEEhMZsOQzzs0V/P/TnImlAKxWAYqBUwNVqoHocl9jjO0mUUF+Wxx5FzKgyXz8UYtGd9uKjSPP6C
XYtO28gAC2v45jR2WWzXtAunfV11KjeHxO4ikqvWQfEcI8OcDHF4IUoSqLrt4jnnDpvXZeLNG6PJ
jiuW57YIwtIeLIKn4Gn4dumY0R7v/pn7Ns4NrDQUeELWCFTFNoSucFlulXm6bHPXnZTcMuySIiCY
Q+btUbzP9C50BeABpQerCHIamhmoBlimNB/SpeBVcCydgE+tDEnVBSaQ2lFi2XEThUuJHWlnWV98
/puLZewealnhikcCTBnTvHLOo9TpeZUtwTE17I53ziny/HpPWmpMXG9bF+gG0hujN8Lh9p476mkj
koGTlKjMZJUvs6H27LbypK/CoRqmYc69QxL71YwKhi7c2OFg1fFJYQbYbjA15iSK+qO47mOVdSE+
iqqOqCH0rVvfkIEdDnmnEvCiPbDYsW8L5JJZlyXd5GWcRolvmUeIrGGhA8eHLVhZ47cSbIZihhEn
RuI3+VJ29WBjVlAFRIJrs5Itqox5ihjVHtCeRfR3XcL142O3whKaaDzT8cBWD/kyNJipiI+duagG
c9riDjAyakuBJwvhbhjhPct/12Qt6BI8AWQCDaf5qRWRDXHzoVjKMMZKOJVwVDkM0ZQWSTYJEa0X
qSDZnl6f6S2YrwWJSwzJN5itbjhQEVNUYrNYBnDpr913vmPT3mN79NbzrQ3hNISfUsBRWzhSq6kt
XLu0ymBxLd0uCCZW511V1ej5t6Hzt5eMKSBvDNEH5Nosi43z3VjztVs2GfeYuXQT2FpSBs4U7Ptw
2BsxtzkU90+YYbp7Fg0eV8X2Qh2/EgAqc+CadAyBtrZQiStqxNvUWAZ+l06pwT6XTRwo6ZQTXrVH
lRTH2KuXBclnlSNy1TXsonJoppzQ2+NvPRcoRNdAisOX/wArRcc7LDYBKMyS+ibvjKVXQWILB9Zt
59fpHpTHtajNF7KNsGYYFgL4dw3lyERxWXmBe1lYuZxyktYqJa4/MVMRT5vAcQ9fVgTP/Xbwb+5K
AsC7MeHbGbQORU+FgVhlLUuf/0xz89B1ilAF1PvaOQvWhqoE1ilpa+UnIVYeI7MwzPdsleeTZpBz
gCNpcGIZqlF1RxZoKQgzoUB+aSaS2Qnph6Me3BPICqT9YZBaaI+V2BlKw9fbjFEeFEHA9V/boowT
MF9gLcXS81GPJ95AyI8EainOSzIEjSogpXNB+0HWKjI7NtgGSVtv5vgRvanA7v9tOhWsMnwJABSq
Q7XOeNuVNpw86hqLZXLJO18q5BqGPUT49mVJs+dGC5LZBIopOJw+Y2Cbt3vpC1REvkPjS9/JGojS
mxjWlQiqeVYMeLBZ1FSfUe9heljRmrZ2mFt9qOIySSGX6gdcFbForlAGX3ZgU8/r3ImgrYzszCeQ
64Jw9QxFKZtBhBx+H2LLShWrM+C4PcxcQ7ncEecQkCXfMq9oOwW5kUJOWtKVk5514XkAgcgZGZIC
TaqoryHoNfzmM6kDr1RR6Bh/QthMEjvwS/nDp4bZKomtLLFTxrN4YoS5cUGLgVymcoiBY5IJMlTp
OQmMzMlqd5KggJWzMvDNXmWhlGc9yYPOhj1ocNvL0osI5ejmZch3rDOLge63oIQWjr9CpLYNuWc2
vGzyKrt0JatnuUSZLQfTiNT4PSk2DWRsMydK51YQHLGmb2ZukIWXuVPtS+uNu3hbrYjxrKc55imF
CSTv9kDSPIutDGfBJbIi97jnbqagiqPYp0yeRaSQNoRoG+7xgWIdkIe2rxArES5CJ7hsXSuY5z4S
x67FY+BrghBYQiecO8Ivp35teBe4bi0FC62cvAz6c2UCVycSqKaB0iT42g2hKbTUiTgdUu5fIlnI
E0hmd5dtV6DTOJVLs++KYo8F3tEfcOYSqqDAUEGMNlqwDbuYwaGfMB06/zIOsTExPLeZD2S0RAx1
M+Z6+7JxzwsswA7DrWAEHF3IBkNotN0hhPVGV/ogyy6Nq3lfVo1dl9SdMpNzu0zyHKjSFjafTLnq
uIxmqSPMieE0RFGRenZn+cmi7arys+e63iSAoGFPHuy5qzeOEPQ4RFIQt+mQJNTyamDDgkuBQQSs
kFBOBd3b4OrReRUOnd01dX6Z+Htp+R3rHLKscJfgGCxD5Zy+AHOWB+Yggkugqbx5C07mDNjEfQn/
HUYTbnAQwINDBAB+l56d4h7qaCM4FBNYQF1xVOEZZEn7GQNS9tCtfXOWNZapwpAXX3pWh0fMDaxJ
4iFz0kLlxp4VPwpc29zAC0PxBtD/UHNjaVomx11eGEkSXvqxPOvC/paLdMkd94djBadl2ly9vMGe
u5zgB1IGLiDU94ynnLfXnwAixPLTNLxsB5Ydc8NlF4YYvgNtifdM7HkwCeWPELrC4SEoXwNjvd1T
5TosjkuSXLJB/gxdVJ3L1opOg5b2doHLdoods/0cV7ic+MLne/y9HfOEiAG4ALg/SDLBtbUkapH6
IWQ6L63BQkdxAbRfhng+tWK2r/YQ7j9+JkO4nBq+KQjKSMZM+3hnyKYW4RlJg0E6xWUGWzSbo8Y3
J0jkVJlpUMbTjBphBidYzPbnwHoTHToG0JAqr4MUvtkiCupjy4mi+LD1GxJPsiGLQ0WylC2wyN3z
HhuDO+XmQGYmh7OeEH21xbIlRjptUO2ZU4Mm0Sn3QRITUnC0wk1Lb4MIuIoGZwU94m7trbrQqTLl
IwtiWisGNkwlVp04sJfBI5i4hfB/yLTu60Orhdq/FqLiK0FqCsmQ2qfnXd3Tq8QNpW/3sEGnMTeL
wq4iq/1iZolsR0ejv3A8+DnVQIh/IZPAXEYQZtRKRk5+WbqoVwlsx4k31rEdoSwxKsVgaqXKKWtq
ZbKs4nbTRtaiTFl+YrGaiZkXlF6jupo45gnPk9hQDCiIeZ+BGNSYVgDmChi8z1ZdkyMX2M1lmhvO
LQTAYQvcfY0sBc5F833ANeScBhZG0zqt0QD1c1YX236SwhMEJTOtytBYWoDqwUOHIc7azHbh+15q
G/UtODRD1XvgYKatdSgNSDaBFCAlEOCwH84KNzR+5KJClZ1Q3NRQQJSbUkGiqReTNg0IZFeYmbMJ
5Ns8ouI8omgCFFQ45YmTfRuYw8m0byDAtDuQGz838hRyJFkZEKISiepGCZmFyaQ0Pe5MQo9HnXKa
IvkGmrpKJzXpIkuJBhvVNAUuSqiqzftjJ3HllQ8k7pXT0Pik710PwS8qUj5lhpvkCrXxQFWYEMef
1JT5n31ZG1BmGlP/EmwEiVUTiRTiNasxTyU4l4myohRiU1gYyY9oqINZlQJDjbqunIIKYEduYfjL
QeLKdpnfTchAmWt3njP0E9J2p7D5UHbGy7AwFVxwSpOJn1phYQ9x4V9ISOktCPKCapLwwT3yhiQ+
gVKnfhUMIeU2GbpYzANWD0iVhmUGyq17PCtxEq8Fi51AdcCpLwvpSBCjcL2vFWy8H3XoWD+yWuTn
RtVH67qOoi8F5T6UCbs0Pe5QTuTE4KV7lVel+w1SlgafiCxB5wMUNaeqLP1L2tLwEEd5Gk0KE0r5
bIi74j+tlNbHOe+9Q5FnXq0oaT0B3ATyYzsvs/7PtIdoHiAKB24XHi1D5ZKEH/WyhzxOB37Nt6DM
8os0JOhnXhayANvvFxd5UVilKkpw0tXgNOxEVn5R2YEYvFlGuZFMg4pOi74KL3tCm9MM+62hjMSt
sjMfDzhQDErLoAfe+j8TQ/Azd0jcq8TnNex9g5vRURT6o6DlWZMI/t2BbHgBLo+BgYQwhu4nZFEh
Zh9El6mWu2YwKaKIS6CycJpPHCNsuHK7tL/JhayOmy4gc1G2AEOfe3ZYhu6kbXz0JWwRv/EKkSRQ
Nlqb35A5tGcgDlh5LpBubNoZTemp1E3NP314V04kSqWw/YjXy6EDN38ZtgNu7bKSw02HQ3xWCxnd
uESmhop4li2kG1lL5JTDlcU6Clk2gpldJU102LuWO3WpmQBFm2fDbcO4KmPjtAnkZ4nifh5Sp7zh
kKuY0DiEzB9UA3xzachzGxY2SZVZCfPEcCGygfpxJz+KQ1ohCO/8ApJ8Avep6tzGrGwienRLmtw5
B2+tXbiO0f8Z47w/kgl468poHQ7uJPBzQCN5eb8OhBwAvrymDkAOWj9LSWfYcIyMgMicyKfKTfMc
KfBfAndCB1h7oON84irQk8HXRIT+F9QGKZ6A7BKhfFHRbwVmTr+HvnnuCEqGwFWQQLvdnUjYtmpV
UBk4D/v80uFlfOSWjNipENEEROeoIDLkpG6bfl67bJ9XfsfGbDtFcvyWYwh2wHJjuOxmu+ui42bo
9lF9GUJwHdgOmN25RxN3GtaEtROUWiIGaraKQtX1PZi0rA361jbMOLPhK6PLs9JB4QmhAYlUy4Bq
QqE1rMDWlZ97q7SaWdJilyrgVov0MIpZdSZBTVsTAKSGsoK28C8jt0p6mxDwP0ts+ZEC0jvyDj3R
cQPWdxmFNumARVaVg92vNY94s4dYeV6QBqgDPQ0RERT0QgCqxQqUhgGRNS4uCckcVQc9/9pWdBVL
szhlMkdTuJE0sc088Q8Ds60mRRx3dhv/P/a+pLduXN32r1y8uQ6oXpq8gaTduG9iO3YmQlqRoihR
bCSKv/6tndSpkzhVCeoCd3CBV7OgbGuLm833rY75sEM9gnWQ5QYqAhNfJuuC43PYhqPUeVnBRxBd
wwOzHCSE84fF9tFuTXxxZlwn74HbdOcJ8OXf1IM/V2QnrCbGBQUlOaU2viIXepxybitT9bh4jCbf
prJmNLC1FVn6m5E7lZavps93j/qpyC2jiUCzmavHzdJuF7M1bUrvy9/0jn/xQvEJSQTphogCKGt+
nKSOJHQbSTo+toF8vy6lvemKYq7jIEi//Lpo/4v3gUAILgZYwiBUfk0BScjibcey6VEZl1cO8G6V
8mT4DQDwF09BBXtqiFDMAvN91Ymwti/mbOnkI3U44szQonbKwn9qY0CsVQY/O0IbMuxgWOE/jtpG
ghYM9TI/cZwU9WQTVksD0cWvR+xrE/f9FMATMFgJ7LmgemBoebV2/GRSs0Xt8jRV75q50pWvpjqv
ZfWF7sb6twKK13Ph9eNejV2WSda6DI8jdVpFNUq1mu2CHfZyPKvfnZOK7X/9hqcG5vULAtCHDDvD
vMBm+eM4ohCAlibp1qdMljcmRmUey/7DwO3nQE+/gVxfz4zT233/rFf9TduXg46SYHlaxGWSfmT9
w6/f5av66Vcv8wqGicIVKKLD8F2U1VyVlWnsbmnOPiT1UBVVWN/T+oCtrYn2tOINqX5j0HgNCaB7
I6B64IM7jSf5SZ8EK8iUjVHsHvk8krBu+bQB5tuQulNLHunzkEtIyuTYG7LjE4skxGRbTiElIkOy
Q8+Q3gxE+3H363EJXx3BXz8X9hfUwiAqT3lYP37JRDHaBtO8PbaCuWcbGlvxFK1sHlB/Zuekrccp
bu/zicVgcUpzZqaorbpArzfbKLO9LZW6meflbg31cGk2ZZptJl3DEs7vf/1ZX82Rrx8Vl4GeGCZc
Qg/pzY8f1aO/RFWXucfS50FjtxmKEofW8tdPeTXrsZShZcchgqYebr/sdDXs9522TpY4EIvNHzfU
2ndMBKTmUtuaA3Y7ttkqv+0jf3hOb7/NwW++yY8TGGvWUfPqn//3in1Uk56+mK+XOf35Y18dpv/5
1438PL4x6vNnc/Vevv7J0/P+/FH8/T+ef3KW/vCPn0yuf2Nj/TF+4r/lcc2wxhCS9U2Y/pPFtZkE
G7+LVD2ZRk+/8c3cesp/OfkiAPAAqoNd9aQe/OZuPf0vBMEjGRvQHIS1XxP6/7C3hrihCHa8k+IJ
UxoKcexZf7hb8b+w8uBrA38C1TtufP8n5tavbMh/9hMUFyFOZMQB5Iirx2nzejKGqI+pYeHcREaQ
ve8LAmVHEgWgqgcHQ6iNja9ySTddJcM2lugFB92kYZs1MwfYXkGeVXzmY3+eLFuAlqCUt+HoooPV
WbZUpYjGL9EUEKAbXKJLSl2ugL6Ua1ZZkesLlgXbXIMJTC5VsdrLHi7Btyj0p2hHk0U8wa4VPY6z
sAeL7vC8nJm7aB0ckZWSSrF6xua+c9SjtzOz3X/9Jv8n5vSCbD+rPv8XprT+r71FnINh0/i/YHaf
jLJ/P7tr3M84fRcSdprdp9/4w7pNcsxT7DNwuKWnAKp/z23sa4jcP5mrIB1BCPCJnfj31E7+hTrj
BJljEqNUx770x8zG1XXQXkO+ANgwTsCt5P9kZr9StOXY8kCjn64kz0+sPD7kjxtgOWuB9tTZI8A0
feFmGAsgIFQ75iKxx3Xm6rpbuqmOaKr2PBNrtRUDffpusP7YE7/3jr86Lr9+iPikijg1h2AyXpPp
YyGZCSAhPw5MVBAlQlwWiF4lu4luuQWnOJD7dZbLh2j0w7bfzEqOYinEVCsznriWdPi2T/+tbQb+
dbz4f5b8ScecoAZHVBUEKsDSX7sFy7Rz4JP4epxkPpAq6AssRikdumpDZ/HsVguV7zjBDx4M01Bz
S+EOZ74t18YlkZJnW+nWGToftHx7HsD4VW/rmCbv13TuvoDxhz486kU7VKPpcnnIMxXQOjHOPw/b
ZC9V1NmPq2QKQGeCkhbq9HgsjqYr2L3Dyh+OoZn0DL0pd0sdoGR73nRQXA65+owug36Bs4qO1Wki
pXeJWNtuxwYX08aTbnU7FCNBdj7yKVqqSdC5P2J/K65JufS+KtcwFJXjBZTFYbdm4jClbhn3wegt
il9o9Jcq8oGcz/kQhZ/yok2hDchpiVdSSHXbRUkr9M4IFc9NaWW3Vig8wmC/uPKEoKRmCCuckdD7
m42vn6Dbh5VlyeeXLp7sWkWD9e0+pAJOWirS1VcGsvVL0YrpOZDZ0jalLsMeCiXP3hn8UbQWqKMg
tVNRX1YBVIKQ/Xd2KQ+hlSKuEkHkWTRn3lUiiTZX5XPh3gepgLS7RxLCtCvWYYzxDg763JEF+QJI
KgFhLLCmYaObrPrg9QItiQ+NYkeeAc267ONQyJ2WeUwrBd3U2ZxYP9/qOS1YDQCfijoa1ugmb+32
uWWxSQ5uc+TtiMJhhPgI2HjTdi05MyqYxOW6dcnLqvyiKr4s6jJJFAeZMWYUotYofBp1S81etUF/
ByAv/qgSkVxvwdAPDYtX8ZhQDrupLhVqzjTryMlxnQfXDABVAii4jTS+GJ/O+3FY193Ewh7j76Ls
IgIW1VYpPsNwAYODS+sJX/RUoQ+BdLs3IlK1cqH/YOd1LWrrXcDqBNTWWuFOO1uXNF8fgLdjMZSk
DQ5ptmzqEC1QiTdrBoVjnfh+fMBuFkjIdejkYIrIYTdHfbl0/S4YE5M8eDl00SVDE9xXauCxrDqV
bW2tF53bC2Coa9JMAGZgngykAmY0O35thYD6XnfevJGZo2tdDhmNajoU2xcLEcClBwY3NFthRL4j
4zRNZ1lqlrzxFsDHngSTwgHsbLpUc7ApFLVpl965aOFblTgxsjqUG/z3hZvStwWQ+Goj9EmKYZ/3
62ds4nlXF47uLPiG9xRemN5GdQ+VCpikD3JLl7PYe3K1TtFH07Z1ps5tm0RXPFeQ9blgxC8Xj93m
vuQZCoNIE7pzmVB7BRaETGOztevGqhRrivGs6UrxiUh3NQN26TBAW8rOvdH7UeVXMtzqGXtckwl3
l5vlss/NOWvDh0kF1QY3wpiQGp+jMn3C93EXwT/AbK3IXlLJGsoeSKnvLe+bKTWoFri4zJ0/n+SK
EmVsM1MlMAM34TqFXwxL3HNB5osIDT0usqXHdDqfrMYXt4iqCwPIV5vE5A5/p78ss/Vc5X3SxGMc
DhUos4eiaw32JrHPyhBKYkiL+JinUzXlGGVi892YlLKm2wTliboIFzI0qaJ3dAnuyaQsBNddY3x5
NxWr3o1sW0AzbGXVO/dOifAz6wt5F05hV9EtfasFv5rJcJML8EczohwOiD3ktdOyBY3G/cWYJDdj
9JyuA66PCI9+2vaKh+ST774AAu6Az4+6HqbifHYxyrMx6vsLmlt9ZQdMPr4K9hSW8rGV6XWp4QPw
wLjBxlnQIHIOqtIb3kRAPStJ3U4bsZ6l8dTWSuPcEHq+01Q8tiq+S/V43uXq/eLMeUd6+aVtRw5i
k/mXljhdZwlDxSfCuAKJ5OFbnYdDnEKIrWChENasVZwBmli2N7oLVDO0xUPgov0mJKRcLJ3exCX4
vinoG7LutpBNfM8iU5NYfulsx5s82e4TGe7LjbtahnCpbicJwSxje1a67UYHDlr3XDS2LO8k829X
CKRO5UKBbeUSksSnMBNvWuzYVYyJXDgf43vp0jrU3Lz3nl1nsr+JElhE6faxUJ9CWu5BVVyV2tTr
KLeDbsvpsmjjyRzX3sC1Ver5OVjDi36KJIYvOZayvdGRzfsqZn75sG2gR3J1alg1eQwEPehlvLbl
tL1zoSS7QZL4crRe7UayqKdWwH5hr9D51t1AMN/C1EOAk2yVH4Z1/1UpFATh26WbX0rXXebFHVQ0
OQxe2aWEonEY8mbWQ1JTz3YTUec8CiuZJy8xcZeaJ37nx75Arzo6hRyIfV+O0EMx2x8DGjzOfLhc
8+5ms11/7pPyOXTxfGCRWscq6bplT7iW+2Ar5zvC0ByCcYJzp2dmvOzbaY+GYkCHPh3clD+2EadX
iNy4jOKJVTkBzhb3vjZwa/gOP9cxnxwkW9hhnqKmGHp3PyfrCKezD8C1dvphlCYFH+i2uJqKdngI
ToaOvnv2QXk2SvYiInq2LIXdddkCjm8KZ5zuqajSNu0D4AM2unNE3xaL4AEUw4GMj9hY44NFAxSr
pzLrYalB1EvuIb9U4XKYo1FUipUHnCgVJd0Z6UukfrRPW0Y24A/6CEP4drEE+rGciqkSvmy0Cywq
JEigg1DeqrxN63b1FwH+d8parAGJ2rRiOO9J5q76lkz8Qoilq+YofQjzftjrjIFITOD073P2acu7
C6smUYEhOhA4qpo1KTpQi+egDk/gIc3FIfI55VVJNPBkNkZX0SZwJqXwkdZK+HU3dy3bJzoLP+IF
bzIA5QewHh5nefo4xp1F6VJ8mQM1VVtsI1J3sTvnU3vIIO4+8Gy82CQ5D3sdXgD9v0E5lr+N+PY5
WtWFmm17GJfgqu3y4tZN1h3n1V9i+x1vWSrnj2XRg1wb2ptiSGUF1nYP2VldaPWkg2jvqUvg1inL
S9Jhb0AdWk+LPeLwUvUCPWWUtxC+bYWu0vGL1kPj8meSLJdwk6IoGuRUTzGqtK6JuaqolQ9sXM9C
6P0S8MWZiMCeBhO/TTtxKxkI5UbJFXMNDM7ak09buO6S7mNm6GXe090q7Hk2qacRx1cdJ8tx68dP
Wyq2g4GwcC3jDoven2sR3kjogp7HmOE4QjUDLZ++IDIKagFlgRa0e2+TwmPbT8+ISbeL2fj0XPPi
YiMdBAs4zVfBH3NapG82DTsDNjktnwY3m7aKZqdb7Nlzf4IyY7DswdCCahasv1vVRmXtRNDSWnS9
wRnN4/iQaItSdpjmXtXpkucgd2UwP2STKF763LGXdOKdrjeiixtl1uBLP2/RcgRkR/dRyYypbHxS
tKHe4Uk96j51ZwIVI8qegRXywEnOUG9xPQxVNmn/XIxSPBeZQxsQB+tLFxX9nvTT8CEzZPgMPtVB
CDj0aEDsoKs1GvxlvMZiqfNNJVdExnkC4IpJWynXr9galzGiGMuC8qY0efK+KwNU7sXQ8rHOfBaf
cROkG/oVXaLE5CWUGlu8yrNxKiH/TwIKD+FgVthrA0SN7XIMrbwa83HAeskpyMNW9XlSWannN1yY
TO3zZFy6/dy6+X3iPPnYEzwBx2vO3oIbK1b4vVTJ0WsIcjb2Ab/ZllLd9KVqp9qG8Oxei7KQwx48
aREdPCw0byTMIo8LWCRTsxYS4KiLOYI5ipm7agVuR2vAd3ih1FMMp+ui+AwVLHM170yA0efdukAv
2pF8BwHPjI6GFJAN8U2iSg6iLqo1DwD72dahhGqnFYx5W86yCsiGPQMl0tikaYB5N9Eec9nE1L9N
pnaVB9KGwedwlCqtYZWzd1sPQrnRKAJNleUj6xsfiS6GQ825ofZ9YBH7QF3wRg3xh5bG4hLc9Inx
TM5cIYJsJ/PA3g7pTD9hpVtbx6gD2lqQufM1UUX/wQrsi/UssvVgtk589kUBtUW+Omuv0ZNk2KmE
EO2OQZUCSX648giochhAemnGFabliK99rTXvZQOjwHYdW8jwmnVcN/SnXCXhTqAY/gBnqdU1V1sf
3Mg+Hp5Oeg5Y7ebF0moUpo12mdF9h1LDSloVJivFsQ2z9kWsQVl5vZ6Mp76AuZsnKLHrlXmr9pC3
sA+csggy46mlCrwqjzNoRhI0DRAlps9wmNF8B3IApi4e2eVKD8s4NrSD/+oEoIlgr9uwYLu4t9Y/
p4Snb6DhWUgzjB36kXmB2bUqaQEhZLDMbm4gPIkeCJMI4+mz4YNwa/pCZahoHSyTWM66uIVEZ1V2
/jxDM0aaQIv2nYqXDWs77NQXCJI6WqdsWt6xcZNZA93d8IIdqjc7gvamrPlAEpxl1KE6WdJi/rjA
dPS5G8AO1Cpese+VlLY4jUQSjo0KoEXeLdFMWSPWrlNVR9n8voNZ+6E0agOt088lTtiOp+Nt1vVo
gr2D0COwnt2pYjErxEArY3WutV7qzWTzU9pnat3DCs/fdyrlZQ2AvrxADADitsiwQP1pfUZe8Hzf
o240KGB/jd/8CNXjwsIQIXlQPiZwYsN8Er5iW0JmFxNgCR2JH9h5XwIRDdlm6//GU4ADxwjkO0kb
XxECs3ckmmetj5vqw32xZS8dLDy/4QP+4lUy/BdBrpogL/H1q3Sop2zPRn3s3YgSH5DL20L3/DeS
2B/Zva8DhsYQ5fApJAoQ34mV+E4lbLSbtzxWGgxDgu5ImPTGin49yyzjx1+P2k/YGr4coOZfsxqQ
5wUfw4/PYjmHEA05AMcQ1epazWxCB9mvG7xPmTRvgiRoIVwAX/VItxgVnkPP+inut15UE+qSueZ5
6X4X1/cjD/V1AODvOEUZR7ByQJv/44fyvTExy5k+Yml8KDa7G+D+zbLiI8TocAuj5hXB/P43I/GX
Dy0wdwCrpnBjvXpoZEUoU5uro0QQ2R5hlf4qEW45j6KWnrteR3dKFxxaB1PuOKWsKuXgLySl0U0c
D/l5kaBUYPm8Xg/5BGQvEpBeYite93MR899QdX8xReDiKqKTXAXC2tdMXRwFZOHG6mM6RO3ZlMU4
cfFeB5z33T+f87jZG5xsWGBpFa9lISszBQRKGeY8fgSkheF1DqvFP94koGiA1ABAL9yg0WtbS78G
YSSUl8dOxcEehalr8gKn9q+/5NN3+D1qW4RQekOKfEpugKKwOA3rdysriHkqVRHII6j8vNKltQwo
R2pvfcKSR4aW/AHsk/t268jfosU/7xopFP94N5g7IHiIXq2xAQW4MOUyHv2JzSEK2zc28q9hr3+S
Cn+Bk//VYzJc056lIAzAhb1SvExbgbARTsYjo4Lt8mjsryx47t/ItP5iCMGYYTpAs5+D63olqAh4
RIt8ifTRFnTdj6XYIB8Pl7OtB2mlWhpWkFz88x0Rlq8wg7oCLmEQfa92xLKYJxSrmz5GQY5jEu1o
RTWE3VCr/S4i7edtIE2RGxKBZIQ2BZL1H6dI2icw8ZMTvjAE0+eM98B0k0TPtNJJGdwtmaVoDkeq
91skit95bU8v8mqCpiffFWgX7GeIs/rx6W4AVpXCA3qEzX1poMsfb8SqEHAQm1ZeQbQDu+2vl8TP
Owky1BBOBIMbnCnkdbZiikongnh2OY5mjA7jDE8+FDvyuOGnvx3R/xNM4P8ydjvHkv5zqf7Ebu8M
ZZP8Mbv59Bvf+D/cvwr7EwojVEZwVSKh+d8EYIyrlnALFr5VaJcwH0+Kvf8QgOC1T/QcIRCEgdz+
kwGMcWMuTjHcVXxSisWnI/3fvPsfm8gvg5u/huV8NyVxzxMMaTAnI1ACSVz4jD9OyX4AI2EAnVcd
D6f8fBEqvY1kOgcJdKKdQqiN6Sxax3GCeYuTmJK8WbgPXrRSCsLiHmzX80xVouqxzDr0nfliI3XB
8qF/iddyoecUvBODIVmxrCGDwikbUplBIDj3qBiVnVAhI14NoEDv8/YF9sf2Vk+egz7h0M43aFVn
xKpGofhk5MjfcdircjRvWnWHfgj9GzZH89YwhbwD9GNcYmkVEnLFwa3sLp5jc9t2UGJXYEVSdyCp
AqeJP4LF5udV8qY3Ul1EpenS837zOSJyOmzjh3lMZfioWY/OeO4DiLyHrRxmvP7YdWcKlULbLInq
ur0TpOPnMZlLcjMmW6AOIs3nbg95MgJuPRp6oLe5Gsu+CgMlYL9aHQx6N/0E2ztIz4Iw+LXaeYPk
JOuzfkXHY5TeycwTKhvke9AeEJySGSiXMUxcM7se+A8sFrzzb/J+AqC3cIQx+DM2pVQXHyLCnLMX
owsMsXdLrunQokkKaF9eW2ip9Xofwfrv51poCKrFmVscCDUPtDJBKOe9z3oEqqDFJrOEwFKPaqkX
ZBKtQGXt1IUVGVWZ7/kktIVcf+J5JbI5lhcy7YW5YHbg70JYD3oLiSGdi9sVkv8BKh662Qp+vHF5
08HiTHZJn1ugeQ5cwj2kyjG/irXR/JCjeVnreOhV0ECZ7GkTzhYpMMARINENOz/BAsGiPDrzppjg
9mj5KvMatVnJjlsa2TM9WlhKrWlLX/XjBA2q6tPohFEpl+8z0G2YVd1C4vNoo2S6mrYVziHH2PhQ
jkKHFZp6c9stC34zjDHnkM6QJ40OhlwfTOcLpNNoOJ30Csa1gstgucQ31N8AjhxRg9jCgB2IIbXK
QRYRgB/Fepq3EPaxfUZc784WPbVRDSk9ZPZFoRGABEh9Q15katIOI8PALLqhSAG7pMpF7+BEmXlT
oEUBYRrDOHdRgqtCX1eIKOsgKu6kugtLld+X8Jywo1uITqvZt20LKw1cv+FjoHoCiJNCxrpnmOty
z3ESIh1yaGl0BlXyMtiq14jHvUqhbgaaxOAUzp5JiMz4ro4zCn0vLAMFfV74kpubbcjMcIC+e0je
Gd8RZJClQxoEe2bKAN29ccA+b7xb1hj+v4Iv1yDQuxP1YtLpY9iP8ADO6PJvybyMZQ2Qpd3ZhSe0
jsCEXYd8nq+DOVyTOlzC4m72sx2Og5NLUCHmLrigZe4XMFsxyEXGrUzq2bFwqtOUk7uoS4dwRwLw
QE3RcRcAKucCaYq+Ld7YYkuPpStBKFm4HvxuG1J617kY9gw+C4cK0ocwDSd0AUA/w41fZcg0oXuC
cNKzPJkn+F04ZPNNv8IHdEBrKT/A3reVO9auzleelDC7Bn1Qnhc2jOE8xhy5A6mZ39Oe0WyH3RQ5
F0uogYgkE1/Sqsuhxd2JdAJGnk9F99hPy/Zek5jwXSFE56uVIfJrD7Ue1oLiuKWmY6UAZRxsxQfn
wxksKezL7zITkLCZw7Y4SyhI7HqNQ36OUCZw03MYFKBmthThe2ZzMyLhNC2i3VS20AMMfAHlHsHZ
eO47JTFxSCy+5ME4XCijksdlHGZ6RrwAk/uWl/P6JktP+8gWlstn6Gjz9JzFOoQ/pW+BINMtgfCI
zG6XLSjK6ngNrW9c2G/XmStOLZclAgl7RaaLA8VGpyu2ZOrOA1dvq4ICXawU2mW2x0lG/SXHnneL
lEye7pCxgwXVRcsyNslQhi9ZYBz2icRudyqVXbCDTalN+rqTkS1utgAreUZAYNuByyCkKyqf6dJM
tURXkKIl4TG+AiV0JndkEACW4excy7egRQCbtAab1wnUdWMVmoJOVY92DOqLeS3FUCVUUQOmNcvu
WA8UON4n2cChMCWAw6pB9+StCobAnGdbz0CuRyYq6rUsRF6XMHp9igicm7s0p2AB5eB6ZKIjgUsC
3lIz8klMDn89hdLo06iJB72uSuSkcCchuUJSCmvNPnaDymoRjO2F5B7GmFXAb9eMnMdXIF8oOG2N
SwaWXTBnbQwwQMX2cS2RedJ6pNsgOnCYAUJSvCsaRkDvJQLuzgS0yLQq43B66yPMDSgj6IS9RiPs
a9dHXWkvMus5uvaUzSn/MlKWF2eYG9JXAp0MIsjcsJw+5KZ4WpUlHccagqThCSmSkMwBWLTdQ0DT
QF6D9krmD70mPUY3miYxNRx0E0l2xite1D1w3Ang2eD7E29tuminCwnrne5lQBrdY5uuBUxLWTWs
eR9URLYKNjZqwI57Mmy3HIOHJIMpYHDTtCZsgfCXlO94wIf3+LntKV9MeQ/402OODG57WMmSX696
KAiEMfP8nIZr5KvRuTw+9ytS/Cqv1vJLoHvfNZzb8bokK+Jwt8TcRohkLCo45/zbElEk7/BRl5c+
UP4KKYFQ0YC5lHdQLKiHeJG+A6nvuN2LBMdjZVmpzGmKIcNyjNiCT02nEj7ugq1xRSGBQdgj7pNA
KRMDq6nTspuQj+BEcqJeHEgjDWd3DUNbd8SJCuzQZwvfIzmyEweaJeZ8xKvoOgf6ex+kUDTVLCbT
ZYnQwmkHLmV60sWqrpcOyhGAiLK/L3qpP63Ia7/nvBVJExIZdtAS9e1cZe2M2s/QoD0M6NFNvYzr
ePBiXXPQ3WmK/IxVhlnFXCrGPYmH6TEFOHseqE6pJtKr/GQ8MmWqjDr1jAoNQoqxpPFHbLBAoBxa
IyR3Om422PFadUPBElFEKADqrTFPkN8ZlrBO1JhN69GMLXhhyJT55RbLCAVnIcnHbKagKhcYXkvo
dUpoIoptA7Mn5mx8gC4qHi8caKAcwZ2gIqpxnExc2Uxl+gBceQtOWaPZCwm5PjF70HhfUixQsOSl
gmrKB1ZBMARuS+484cB7cdVOVzQ6N4goGxK9vFh4iJ6hGprxZwXUDVXhM85rggJGV1hIwjZLEILv
sLkPPikLUBrxK0iUrADdZAPIU6RPNmLUcBtlZivA+eKY32nXIpsd+SSzIfWQj63JK9kCssCJMdu4
WruAImKrjOfwOIFuFHsufXbj2phGjYlcLCvauxPjNwnk2OWTCg8BqkF2yEqP2lwiOkU3HbXk6MbW
62bSothNg2qLvRDBer+2ie4OULvESNooaIIRq0zkEV429jb9DCGGIW9Wp20jh9mNT1MS+gEZl0kC
NhgZPugjIA305D6MEKT0oNCKsyabuL5sp2EBDWiMvAtMWAq83qrelvMwDvGBlUWHPh2ENnZklk9B
WlYQbTMIZNZIwtu8jsClm41jyZsKZ7ZP97yYyzvly+IGYZiYI4xadw9LmoQYIJYhErcQWgVnHsrI
sEHWi4ixs5MEeqPWCFQLcyIgbRHAlvbdAldm0Q1MXow8COlO0BUURCYyvUFWJrv3uExnw/TYhgml
CTj2Q+RWyHj4GNq+kUJ15lu3//9b8P8TnVL6/r4Hf3jfw52tzfs/78w6qXC//tK3NjxP/4WzBncl
ANbPEERxara/acyz/CTDhQwWoR2AypGk8WcbnoT/gmURwnRoY7OT+huf4Q8hbpz9CzciIF8iK9DA
n6It/kkb/iMqhaRZNAgnUS8WEhTBgIh+bMLhli4GiZjiQ1K4senaRT4arde3LYnzq9wG0aVBGukd
PPVy/90w/QWqiDCWHyEiPDxHzj7Q2QhXoJ8SFl55f9poJrkHgXmI1pwfQ6blI94ZmjuXI69u3xI4
Udo0TzcAVplZ9oNsERszIvnUb8NHDUtuM1kS39kCmorClfkTyrTuDSkLbSsxrjE2lpQW+yRi3R2O
sOi4RvFyiqsVOOXSVCF1ySQ02aMTWG5DWCI/tC1ukQI4IJe6c+2lLBCvbNsRbR+OolZQ9QGCBXPE
bh3voeAt3p+SFn0VGChX98sMc77K0hS+HyfW/hzRg1UA5SWvCo6dYtFQsQBfZG8W08YXLinYF2hp
B/hdOhGqw7Z2CqGtYAzuEvP/2DuP5ciVbMv+S8+9DVpMA6EFgyIokhMYM5kJ5QDcoYGv7xX3PetX
dVtc63mbVY2qLJMZRDj87LP32jWXT25eZ4WD9sLsXuNGGTw2FIWlrnY+4YuT/d2XMS7qpUCpd9a9
qdNf0I3CD50npGvk3K2D1gSp56AwYGt0nT7ZTHExmGuFKfpVEAD9cHCK5sxii2ojRwB6WOEMtaJl
YrMXjXlZvpE3wYc5WyEuVn8sNv5cBpegnqqD38b5ZgBvtU96M13bAUliBVt7X9RF/jjDrdzFRP62
pWHkfwI1ik3Vp0At45zovJNY/ZnNCD6XzhbsOM3pwqtU3aSfie24GM2+iIvicaxlti5afMC6HsjL
j4C+Oxdz9mqehvKbxJX84G1hYsroncsw4Geac1u/OWxetrY7JK8dBNE1vjG8hzM7K8ZrbnGZ4wbY
/xqlvzEKutfYIVbE84MZSSTMkguXzbUUvcN1G8OVQIR/UH1b72YZT2t2F902w4vy1QXhWvUNl69m
g9K1RFVJ3U9lT+2BXgFNfN+yr5Wpp3WZADeUKvnmvBBHtjlFpBcz2aaV0Z0qUTrbVNnikFfSfCN/
glemtrsdftkhyqVRfhLd9p9af55hPduZjAhvZS+Kkoolau+LzyJzurUy5+G8sOPpj1VtzD/8goyI
wV7cXzEXg0+zXRiRth2X27JK1KFd5sPi4BK1h/jcJKrGesA2HiWPF8qcR7aNtsHsOSEgzY+uJ4Lf
dtBdUiwqvBfrjTswE7qx2Lhtoq/JUGzUwkcWgwV5HAPMCd5UuSc9mRszAfbEVvrYJeazah22WuXy
7dXOoZ/ijaoVAZOwLbdVWUVLgn2xYNA0UeDeR8s8Ep7+1UicP7aR/Bbmi1biYfGDTSlVtZoHUHEy
e6u7+dbgdcXzfMON/VJk5bOV6j2XAQaJEtLYuGPbebFRvmNe0Vw/kvvViS8TPtCNnTS3qmq+RD6+
Nf6kVz7f/VXsuasiMXcyfiX4u3aL4WdqO7e0sD7ndO4uwLvqKxv2OMrczoaukX/PacI1v5umB9UJ
BkfvOCASmK25d7DfLs3v0oZJIh1xVOwKVt2QrPXSNpEnW9yw1YYDKrLjioewZ0HgqODcZRJPTN7c
nFme6xAmizFt0pHb2+LuDT1yRcMQ2DopVib2x5t4sX9JDyscvvXu0ttpepB1WeyrAD80o82xmVy1
h/Knf9mpQEgok2I7mS6DxHzF4f8h8jT4LUJb7L0GdXIcb6ObERJ0u/rFdIeNVcnk3Zp0vmoHxBMQ
H1qmqLgLmOn3se66nWf2m9oLgJRwfsoCfrX6dAfc7jMGrKTIf+ONes5LW0VdyGnfeQ/ziKdzyRKc
COUrnL5bGjykWXrLbZjKZVF9xwV//oToulJWfOl8aBWdKZjOxmegHKuKxEBm9BFaRIDbPztKnCZ9
anwutXGdJuPiK6bBYDiPnRSXwRuHzcwcxC93PTXBPh1sBULbTzcqbZ8Zute5QTqyrfGve+mmFh0e
qHg5CCe76MZFF8XvnpGVZlWNWqOXB4uTCqbBk7UEmMZqiu6smJPNyz7IPX9YSl0cZAtA/vZ73gWb
LKyeWPtci8Z8MqltgbaTHxtULXZd4TkXLe6weKgxws48gVMGjjq75ra48qV+ES13O9bCUO08Yrrh
wSwkgO0Kqzjv8qjFCLTpBvc6BK1cZUpdx2E4K9H/UCPFAwHB+jj5Yh8ejfM0RTFq1m42stMStGKl
w3ZHYuZizn7H4+o9J31/krF6qBZs+Ll4Q8A5m6NY5amzIKEPTwUvC8RYuTb8eQOF3QD/YB/GuxMK
vzTjsLU27/p23G2YYPed+2p1uNAl8fY74CbcuA3U2TwJ431nNuepdC8TkubOUb/5fqXrKcFqu9iT
f4q7HutVkheblAMeGrLUUc5WaW1V0y1VmPULo0VDqC2jemSSmm5L4Ilj5TnP0mXUDWGirrqKv23J
7XmNgnKfnkeeHoGjGbAwr0GfhzXpwLQsxsDv3wMwxEXjmBnVvBsmdpFtP286+wuPer6enQFTXQjC
LwxnP9JZXJyyQFz8ZBY8OMivKPnVdih08gK4MWnaSE3L1+D3z3FdvuGhuqLF22+TL6fgPMfBa1Dj
hArkdsDLR6AWCwCflHQ3bZhvS88K6amYLoF97vRboGAHDQ6/plZkj8RN+E5bq76eH5xE4rIy33zh
vzrE+JYBHSN08h8W4wKnX1ps3ZKaBn+qymsnaxyxdvtJHOhxYaxb4TuK5sY7JgtvpMXc+2b3Fug4
5EHMv/oG+Acy0rZr1bc2yfv4PgJNNqL9NC5Sl6+c76HyXwkgOyvlshhplfzplzIKO9GtszLX8FCm
AyNUwgOluW4l8qVPrIMS3r7S2WNbqJc0T19lm51i4UTklPNVWj2CDZAPVfPSGy1ibL6eSiIJ8bSS
aXWbNWZDsw5rnpRwl47pkVULCkGpjznlIqs6drneqh8h6/khpguQEEIxdimfjfExpdO6yOrjXHR/
0A/B1egjSZcdBL8fU549K4GGq4KNmbvuLk66Z7uWRAVGjSlbZZ9pgEOyBjy98oSPm34+EQHCQzpy
VnU8+SBq411tGHudxnB0FiLZBqGoaVonZbYO69KNJr86M1I30GvihbGZQhJnPGRTqjc616Qv+3E1
cIJ5OmTay9FK8fo+Ymv/CUuf3xa0ix06fL8WuSY0NlMigpuRcdOKrDFW/IXeNujVqSBunPWe9Za4
vrXK++w5H7qBxM8I9AslnyfeioZ2DFbWOOwHA3C4kWln65Q19+YFPtTgeMmuNsH/uRp/rmy2fQ86
3O03ZmvIHU67Msots12JADMiCGJrn2GDiSzu3ptyTj86U+1SKY9CVk8Oi3/wJkjCfed/hg1o3QYx
1ZuZgBMFEUBwvVgP6EdbMnx8yFnysyDzQPcFJyW09k0IaCbyA+Ot7eVTvCwXnGPjuoZeSxoK+WKm
RmhSFGeW81ONCrNSjS92ENS31WzxAU+cifna5WwChfFRtll2HG0u4DxbJ9Od2zf072SfJKiLWWZE
Q9NsDRWwp6zxkC7pHzPM0yipmrcCM6XyrTdcXvsEKH2cNJwcfwWOeCi9ojzpFE9kHvpXtitRTSXg
gWIzBD9aYwR+nC3ol084WAgBBI1xYEI/rfEZAqphC0pFDfkBxHmeZHTqLnvLu3RvcFAnGXsHoD9Z
V3Lo+u+aNjaOtsHepdZUrGVt7NsJpzJUJwAL06YoeVDNuXsDp3KB+LQio7aX/vDu4fssSzaxfbjP
9B1bGfBCFztAFN+zd0qSNt8O7UzdAW74ZZhOSHe/dRsMyDQQgg06LeLuhw1HifhJeVrsO3jGxeyL
OxA10G2/VB9v/IafYdCWF/XN/Flpxd4xX774Wb+CMflwWuNBZ2C+zBqXo2WLeCWr4WdQyid7Ts9N
i2QOJMde556rYOe4KFcmmnKU+FZ2FIu5joPk0DnmOTMMmkv0jhaeM/J1FTk6uVV32JXCnECEBihR
0yBYO/MlR1dZQZbdJDYv9oKMkldyuCYs3uzn4L6R9r216WXLts/71Nl4BceO0Xgc9PnNxjUV5YSY
Ftf+YwKbN0uSUAS0PGu+CcObN9rvdkQm3lgpPMtCc6/nyO1J6PQtS2ZHdNuRROWO/E56k3TYAt+Q
rt2tASLU+zHke70q0p6BsQw+Qr9sDzCnSRQF3bitsYQeKnfwnjTX7g1LxkZGcW1OB2OOq4NBtmBr
ZVmy69rF/q0613qH8Dfjrh39ZV/Vyd5PmxVnCLlHokzmypyM+Jq3TqG5xehGrabWEMfUCeNfrvTs
D8MdMhaiU4XspFScPTJRkVeqJs0UC+ouwWY7+yoixWjfvAEL7ThIJkssffZvdh0xZ0bGUpZbQ/Nn
9Pr7PJHexWU3NQ+UEevNqNDEti5QyevUDPK7HuP6NNSZ2NM+7WyKAd/iCOl/r5dOPPi951SrqSpa
2FOTfEbssLcxocpsVevK+8isYIjcwkN5LQmSrVkxBXiMWn87+4H+RjXW59rIK3clQit+9Ro9/LKW
eD4GXaE+gBt561Eu2MhR8qcjYuFwr9f0QbGMZrW3sip+ybs62GahsPe9kaTf1rR0M7a9BuEXaz3I
t8woAQYlIZ2ZuqynPzT7iis5XAsbZHycpploJNvf3ZABqEeWJC1K3J5LedsZ3M9oeHjkZtGHUVOn
zkMiFtRZRhj3OBUZB5fHPbkrWHNp0+v2HVCZt1EL86u2+T1MGcbtKvRflmrpNlZbIPDrKXnAaHqQ
afGG3qtWusuM3dS2SkQ6IOJv12l9ocVs2hEOCRi26mGXk3JAZxDhfnSF5PmtPfHSIV2HUaxhFZrM
mfMqAaF9jFVvpbsYw+kremn6e1yG4TP3JvvQuOWwbcqZ27OjxYVEpLgYcc9bMR67I/1s9ZbFBUZI
5v3dNKTpl+Rw1wxiM1e3ZZD+fgj8gpWKnx+w2bWnsE+mLSwN99DAyWKvqab9GMQg9qVbv7N3GL+8
tntvJ74C9XhKGKt2VWOTROgTL/tp2DlHrGrv+5h46bMS5ZVuiBk+9LyaBolo4vT5Lyet8xNd2SOU
RZv7o0G4fg1vC93ezgGnAVAhm9Gr49AO+qIdj405sz8/9nTLvcrbNWant34SNOzi3QdtM9bVLSbz
0poecN97fMPF6O/bZOhONcT57dLChMMrK1ktmulHPZjTjpeNfNIsR37kNCEdvITLPv+1nnGplxfd
Q3pYhbmfvoacJPtmzvB+dJ7OjWj2UsKlc+szhvnuw0SAcF7Z0Li3+IRwvLsgG2pLEMz2M+t3mbn5
D6aJ4LtPFOn3eIzPtXKI5SXp/F7MVnKLR39a14XrX51uDFjdGNlG2V27oSaGtZfVSFT5CX5FwnR5
jKsyuxp+wQGO4WPbEBl5d0LyRYVllFc/gbGYOblxdWp/fCracTin/rJ8FmxVIy/t3afUDOadVZjz
ybljqsjaLZ+8KhwuyUGFug3IcDOmRVfxOpXZRWGMv7sj6uq7bxW3Sa6vZxXq6tENWdZXrW29spBm
u2J16mTOzXwz/JYXDkNf27IbTUQ0kDaPMEaScMriNqqNdjgxuGSH0FfeNfTwyFhSLGuypSllNIZ1
Yzkk8RfX+VYbLjzJKcz3/RywYMl1X0edYaovwfd6zVvV2MBk89cJ4SgiyV0cyYGsLgn98n0O4uVU
mrW9MV0Rn3yru6qxJHjgZ7swHiauO9wvLHohV01fOi+Ljy/fclO00tAlWzjV5Cod4skf6UKQJBzC
7ARmrXtVAL+OZtwHG+GSVmU9wF0M1XI2b7EwQrbU6WTuzTHoHwVgkrdkatxzbPmkF/J6vodU2wDz
ER5zdiy1zz4RvjS+Gnf6UU1Vq7dDkvywy6zk7m+W4rzAFmUdU9Vptcv4/r4EVlNujLGz191YVtbe
jk1/OBY9+yHuO1V3K1k8woeXLYmyMJRX7c4VoNDsPhbafCHHSaMMmEo/OcB1UBb431lEz8HGC9Pm
5I+u+zwsk/qUKIBvlqkPVs7CPRcu0c0YazOC5aqU1HjinV0D3iVUQtxMrlsv9a6O2/bbkLDuKhD1
GHVW47R7FnViI31z6/UxEyEpweYgi7K6OHoaUQm4s7hWNjerIWVttB88cShTtlttacSPeM7ibTEs
FS7qIOdp74zbYDe/C6+F5kWn7a/UEv2uLsdd7ZAvdZLiZ9MIe+MtQ4VyJlAnWICLTT8xmxxVkImj
l5HQijglU8hSIqwYCtB1KRkjhvTmhyXGoTjh+EYrYaNrjWZw6Z17oVWmxwzbDl1Vn4FM6q82T+XP
2EQG3eSxbPYDy1x6YbOOmqt4xNCUFjK8yVIs227y2+yxMibCk46feITwfM3ZOMz93dzAzuvghCXn
mZG0imEgS/oNs7PNb3wad6OY3UcsPMHNR7bk9WP3PQHZzNqOPhfOVVrgcOPt3OT7ZkjCN08X/qaT
trld0Nk9Cg9x12yUUsNxcauSy7CTkhHGEkYyaEDoOY1L0OynXk4RLJxxZ7W28xnThPcD5FcPHtGs
juAAXIv2sDhHofTm8jsx+/YwVWZ8HVXuvAkuNle3NXGZZfz5UVlnwaGtc94I7Fvt11ajO29DvWQ3
JU1vNxKjqdn7514k78+XzM1Ie4nYmXjlDpUmjLCaldu8aCmHDQsilr5VOs9XHOniklXe9CthF4re
tdQvGeScYC3Jkz30QAceEwr51tXow5dLygKviJSNFU2huOdcSeHetAjFwTDgS1pzJw74KQGuBsiw
H0HefyfDTOq6r0NU5znfqHHtnYWwIjMf1sFQ4UxM1F4kxrIJsTweZlO1O93vk4kqKS7eokC6j42H
wlP+yQEQRiAYauhZN6Z1ivvW4DdqArzjmagjTDbO2shRjjjuvhO8UNu0Nu2L7U7NrVVavdaJgeSU
inEBHICMF/kiExtsbgEZudI3V13vLNfRj33EuXSwttVYL7uGwstV6HAvqxq8aC2JXpwxZvHKMBif
Bm+oTwymFB1XnXoZQ2EeJ5geJoKI7T4hu9VHW9lzhKlrOjVhyyDUOfc5MIWJefeR7KSNppkq7b8k
mEGZFUTW31Rte+95ErQ7Un7QCkORpjsbpfgrXlIhLvWI8f7ipqW/ECTNP2QzVxQI6mYN/iEMsXVn
4f0SAoB/aFrsQk3WWwTm22R663vtXZlIzOoyW65lr4EKL8VmUfG0xZFd66uTNfU1MBQmGxtPKbdA
4nE/gEnnv7QO7snNKk1PmWq7NysnRtjLBCm5VdWvJVfVn9Iiys11BYMN3ePIRqHzY2j7DM9HUcuX
NvXq/WSX/kEnJsItpQjiUlmJvNLf2T/ETi0OrZv3EQTX9ArB2j7rHrxtY+AdJXWmrohSPFBdaH1l
QW5VOwmPmK4mB3hDgWWRLDwf9KrLknaTkLWLgrl2sFqF5TYRfXrIOIxOBfeiVx6L77byuDwgRu0I
4HXPogu729IOaDWTI9RTyQmDrWqxeQJkmVZPQciWwkDoXJusuKMBisaGnUH1zdKB0uBqBh2K8W7e
iF7wlWn1PVDrNGN5lhUif+z3T02PWGbCXLh1KUF9pwqtI0tFVudEQOXGp2vkNS16f8sZ1+wcMgJw
5uYCrlaXJD/dMbAAk2YQhM1Bb3oPkanWXfOL36vNBKe63z452XWHCw6U7rQ8dIZvEcy2rLU/e/2l
Gg1mLcdvO1QViSvYBHjCjad5jONCPObGcguz8Nbk8fRc+qrcuMKj1o0f1U0Yw5TeJrW7vEqDjME9
lHdvxXHLhvv36MALsYZAHJaFfapozXht1gEo1KBBa2h8yAxBUn2WWdD+VfZ5drx5uRg5u8iUMeic
Vc7ySppVrTrfU59F2sCmsAwvGlkZ/pSwem8VtOEyTBB16zTeKhSYM4ECYu+GtuVA2S27qH4oh5MJ
iec65JP9BXRgv9jBdAQ3gBenAGmzSoZWHxCwp0cMtg5+6RbBMEL2KyTzeF6eYwayxZvkY+4aHDxO
qU6l4SsKYSrK63l7qV+i8gY80jjCcibaHZMYNzBrOc1mUK8Bp4JrruzvAlzsnQWO7xQTrd2UAGXm
bG/zCtp6S5ZjcQJG/ybIof72fHRHEEfdFoDxvGUaHi/NsgybfI6bVQcc/jg11kn6ecNj4r3bTuPv
oRfY27kw48cMVhS348yJdxp6ahfRJVg+9C3bCtgXDzLT3q8EsH0RpOlbWCOTNbHLpsPodnC/71ak
wjtTC+Nf+MK910XfwupJZieqKWql9ptfNlL5jHy0cE0LlG2sMx28JSEqaFIsfjR1+d0Df8BM1UTF
WF1GaVKtIcTz0Db2aSiQ75iW71Ck+7jfm1cF3/u9ylm/TAHhaj/gnw0lPV8DkOSj7psdvBjvZbKS
gyKIuWKfvzC4LhHB5LXll68UNb1qCXM3d2bjwN3iONvTpxi6+88uO/EEefoqc/Uw5tUGifds18Zn
XFWnQBuryZIHaFfPhB6f8rG5LPlS8lHYch+E8VPSN/4bdcuYD6shjpJATITCvUPOXfUe4IVnFJao
oT2BAVl1z6On71lYYWwbMd0YSFABJMUYOGQx73jlLyrO9XHJZ4yBltcM4yoffOdnNo3ByJ0r9CMx
ZfWudVw8lTRDV2qLdDYfJ8qE1tnYqveRo2+HVUxFSxbY72FWAIjHNRyxsrsrU2p8JjZPG2MBlcdn
c0pSXdFBnazaOb9BP4CtU+ZxfgZpDiFrGktAly5b4yAoP9mJM3fLttlq22Vn1Hss7CfnwWD+3NFG
hK+b2Q4mhW39yRVWYaxCoG1r3F+70RackhjtnwpedQ+MrWjDTThXO/LRy8PAWbib/PLIC2t4z/sa
fAWb+zXmJJR/pveDNaXxm6E9Lri0Kd17pYlwYyBFpVlZmO5XYRCMW7OteEmJoVVPeAjrcQ/yk5oj
3RR8SDW7uLE0d3mQL5sJ9GW/9u7r3AiQV4cabXTNK61jkEKGpTjNdjufmSidjZoRUSvGabkS6dh/
hKwbvwsMkX0066T7NGaXXqTYnlgxmeTTl3I+oRxXxtp1a/dQkv11+Vqk1cUAoKKjzm3PvKrHVyna
5tziqvnyRN8iCXK5CCNyhu23Vt1E9NJL38EEtqdp9mv2w3PmHohimLsKMgVMLpwcSTRkyubmBTCd
g6KvS6odAt63sJ8lnQpcNhBh5tF8QaobXvvqL4pZTq/EBitZdZ4nk36LBNhVfNSJDWlJLE5Tbln7
Vzn3qcV9kcGQH4PFdy5+MBZ4BApxEDMBCMefzGdWjRrJoVp2XEVjKkEtOhtGJymPMR5GCVtDBBcZ
M5Jl5Wxlm6Jwgjc39ZmI2GHCuxJVWr9J3H7boeYgHrSunkyApi5BD5yzFi0HF+6JzgGdG2KMndQW
H0VtcC9LjbkJt6UcvQ1iL8V3o4PnQIZWs/a6wKf8wr9JGaBnuWmSPzTMrqfM1dkW5BprKybgbIbw
T2O1sfPiwv9j4Rp/XCRcNXL+yr7aPV/ACJZCz/PoyRMBEyosk05fc8UJyI5u2GY4l9dekVkRb2z+
fewhcQvwz8tGZ3ga4orFc5posQn8cb5Vbl+/enGc7GdMGLREBN128WgGN4AK7WNATlb9aVfZu6s9
lIuAogNY6cNLaS713uDK+kFtk/UoraLDLFcMn20qrF1X5OIMGmQAm2TUXqRUKB8XwllAP3r1NATL
TytD5MO6DWCF14xr3Iun53tBb5azHCtHFz82tW7FiYoc71E7hb/2s1LjIbf98NeYufKQzxika/qM
WEpwiAltiD8mv8TIcPP0rYQ6vuU8sA8wZaDFJiUJDWkvYKAn0wNkVKdYFsLhqPqSkUU15k8lYn/N
Btg9G+wYjjVm9Ye51MGB1WKyTfzqZxqrFwm6BkAUcyJqLH+HLlwgUmbNB9DbLudXAEWtofivMcM/
bbEst9wCdIZF9LetdHsSvpQbxvT5EkA2uaIyBzdW7cZzGvR3PoVlXjKJ15T2jI5dCJs0EDxF+GIL
XwPy8PPwSy4lYxNNXUx5Xek9TVaFMLUsdLNYFp5s3ktztU/HIti4c+D+5vnHIaI6562lv3vfL3aK
HiXCLXPoPsyzZd+7pUmbaO3520EAR7HDimWcBC21goHALa5rUiz+FFg8VPij6SLpvSdjuO88GeiW
HeUYfpQVNnkoqd0+iczeQiGUZuIeULrMx7IK6kd64fqHEZPlJR9Te+TLiCmAHJ55yGTJRmIsULSk
bv+URpa+96TJME4XCwb7cBR3H2v5SjmF+Y5kh75GqOOcMEquqoXS9XrETiQTigBYjvrnzJbdlTDz
sFUUqkdB5/a/Yu2odZMF94RaUZ2HpY4PMpRsMK2GYzb0u+feXaoHG9v/WnddFhllZQ5Eqnh/2kbJ
YsPiJjcumlA+5lQ7dciyhdJ+rlUxX4SiKHdUgX7zIQ/hZYhi1T165EtWPe4GA0pKpPBCbered6yI
4oAQ3S3kI+N+Ep+qhRRDPxtTv+psPztJZ5Anb+jmdW9nOdaH+6icdPyptjMdG91SA+M2WGoSQHBY
o054sJur6atsx0RbvC6LTeTHhSUyzUb5w2S62yX1oj/uCZJ3LxPet1M29wsF4RgcbROEO5dyCbJf
r42qX8e2REaxqytxX300Srz1FOig6iTaoWKhm7Z91uvT3NZixwqffhs51I/sCPi3mvZk9msfW8AB
8Tl+83Nj2hWFoVIqVmzB61mra79wPDamjfzqjlV/bbUffkER8fcm/ui/uCVkH/wif7Ebfl8rVmPe
hf3HuA87s+x5yJvxDBxmSqKas6NZZWFmfxt49tYsBy4hfTYoLk7iY55ArVHWfeMuitk99gP3zK4d
2dOMLiwejwXZzTSxGTgEOwbRxD+LcrqfrUTzvmvsPo89A3ywNqUB3MdVud5UQEAwVP7uSq4hMDxu
gzFjijHhFBBOORXIcZs47SyMKF6tP1tsL/Q/JQs6qWOlzwUgtZCxeWOyaL5MFfrguilr99vNUhwA
Lle7h8Y284cBv9gGnofe2Lo5aOkv7ES4/7Bbdxw8kkXisOcXAX0pfGFE+w+pZOtuaMWrRkTsL/Yz
nlNEeQP4g2MblFFYf0t814O0/Fkv4Q4xnIgeHkxq4XwJ+3RwXn3CiUBlAgGTQcf6GLsMC3BfDNoS
7bYu98LIwnTDvMGh3rKhpSd0jI9matplVLP1Saxu2g9dwlaMi9RtlsOyNnDQ/hM1/+/8XDDgd/AJ
xBACDHDg3L+FZ7vSmDLO12zfxyk0K9FU9SHLrXubFbvALdacZuNgsIAV51vnIKBAYtU3+BH/ATn/
NzbA33+Ov6fas8ykQccYvR3hHTsCX9FtiGDlu7+8wv/fXf7fAj7Q/7O5fNt8Vb9+E+iuuqyb7w/w
/f//H77y8L+7ZLEdOj3pIMFhe4eH/ye7HMe57d/LIsj5Qzn+K1r9n/luF2N5YBjuX73hpg17+X8a
y/GcQ5OApYMV3LxDdf6fjOX/DhwgFYLFgaZrVqPwjMF73I3n/0LEKLCENjH1U4ytZGf27IeXN6dw
w2NFyu1MWskwon/5aP43hvL/5W908bKbtmtZvgdu4O+gHjhNqsOqR4ywanBPprRHrZZxNI2onppG
bRHol6f/+1/5VzfKf50m/LtcTMKYSfhV3P/j/+1rWCMH11T0kDT2KP9ioJxJDmLhyW3eyfeJPFH+
hmphXNIyk8kHZmKmVfK/fya7kT9HZQ01V0B7IqVlj8E/WOz/Halx/+kAbIeGYbkE7Kld+Ju/HqSx
R5sBLnh6ICioG6rWm9EbW+/qou+ih8gxWFduPffrf/hc7v/uf/tcQBnxDJkwZEJ4+H8vU8ZcBIev
EaSVGMhh+4FX2hG6XnDe1GlvEBU3etKWntVcWS425klndHVGZJWEGTWJZlEx6z6Tzy4KsfiHd4D5
77kDPhdCGPfoxL0ON+TbcX9H/Muz6UwOuxavpgkjridrJbDgPrLlmVZ1U3A9bTS3v71oBDtR12tm
b2f5af2nJsbBxbsU7WfvdtlT2RO+uaRtloj17Inwn/BW5n90Cf3XxwivxrvX8hg+gQ+MEsBR/v0H
LemTDCeXD4PWIfeQIbZg3LbyU4EQu/eN5pvWxWVjktp7S5PR+amrHLaXI/3uyrtcnuc8cX9ARcQG
YVZD+ySIDuKVlAUOwaDR3oE1svthZwKRVWWpOa/bwTVx94UzRW1YNqKwmIt0pxM6o9ZTILrlcZxD
OT2RkzJ/LjHjyh4nbg9NHAt8VTwuKMLkG7kK2E95WC64CBo8poxANWLxvW2wRrvqyMET5zDNJX9M
qXebdkwjDMRxUlDFy3UxSNzVANe5e/GJ02Jsjqfgpy96cLxNpkV76MmzbskRl9WuGxTe0xjyHoMr
98UxcmFFMmgToTg0vWotkH9VjMsdGkWMatJxq5CNO+WR53M5osxinL4SP8VghUeCL4OXms7/YO7M
muNGsiz9V9r6eVCDzbGYdY/ZRARi506REl9gJEVi3+HuAH79fJGZ1iVpsrK65mle0qQUSQQjAHe/
957znexMO2CBJ7sUGB48eM1UHLNJW99UkFvitrpwm2YcAmNBxydnDHLlUsX3V3U2NIAgTfZFzB+l
nayNwks0uq2ioGnTu7yVY7PE3a4LJ86FzWIjNatUlk/k2JvmW0LBytTDXvjCRFS04suL+EfopDu2
+Bzc7bgwZH5UwzicSKxzjJUu0ny+QaIq4Dw0Xflk+S49gTAJg+8lYAm9Ej1kxcqSSH2rcPHfqO2R
BfttHnD+cksasRyBi/0Sm+JE+26qVqWR0gowA9h0PLWBCTc3LQrIsmF8FSSBC8eghYldJcpxmSXX
GA7JvV4vUo8qmuZEHtzFSLgHsVmv9TjVyypGN3W3AFr8njUa9fCcEei9MANgUGpZdwCWRrT7OZLM
FSrLcHrE9E7zqUeJQiMiDSwmnnUHBXRi4NnZY/1ssLKoPX5C7wGVaTMdhKECOqRVovH5uJAzgIrS
yrL6MBMRKInm0Im2ZbAzWkenDF6xEeK394CLvi6ja9jvrRf328EsEPEj9ET/5NGI5SXQyomErLso
q2p5mhfvpNtx+W6V0lx1chx2ICHUu2js/MqEdPDoQw5c1kSj1byGBc/QqHvneiRN9pB4cngWvXQ2
0HeoKjOr2jQT48Z0GKHtjorff57smQ8+IP1vSDsAKEajtmEBrYT8UZd7120J/J3gIiJQD3LWcT1Y
7wvaEnL9KF+erTqlu2wV2KBAseb9vhdCSiYgTrC1TP/Do+/3aORuCDCWCft65PshbAxl9djALsYn
EvjZ0eoJ9ZuLwN+4tdNGYhnah9w1iBWC7pg/Fw2w96wPVBLpzvZZZvi4baSnwC8jMwnFqhoG1q9F
z8vRn6V4uExg6bnO9U0/2dPa6zqCfmTNOCobm3PTeJ5Br1A00DxsVpWGqYpaN3RgaNejz+q3JWxr
imUwmE0Q9lcdrPBIMpydIBQDVEPIlzpU/rL4BHCarZfYKXIiCw2q00Ibxe3UJ0FINxSIx5D1y70J
v5QpWOCeQKtSXDLETK8Yp8rwVHZGAfuhpGaW4wQnxaYmh24xhOvaZOcyzeWmADXBrobL+Ss0VG7W
mKTJK3tI/e0gib0N6GntcmpFYIoxyhglRhvDwYKbdhicvT8E7tqVjXjqwrbJ1hlyHRokDeP2sLcV
Y2jbbrayy9Gip4lfrCF30mOX3bwDwi3Gc5OU7sGpzXmHc92+JNarAQp9LVFlOeVb4GXOVW71Cr/s
FMd3o7VofFphAH2+W/BfVKYT9ntYo/RqQGyYazOLvZNQZFCc1FinTPen5daoJ+pE3OULwOWStSwd
AOfJYXlxksGlKd243nYJGZjRSW/c4K6gVWrcVdzp7QFyyxJCRrOMGK7zMlUbPUzptuOO5dmmXz1c
kPyh9nQEuR85hZcaAHhydMyDGJjoilsV6IPrBI8AO+1zcWmXaGNECmTvOt96x5V/D7L1Y7Dae9Tf
CDPttzlJGLLrrbtkt5kxugfRD8xWnR6uRnmp6R2ZsKamdG5b72q0zGw7MCMVU6mPU4UgUxTUdJ2P
XcWNNeYlnuYvCCKmLYBnb1u3yHrgdVqbC4PpwE7nb4wkyz/iFj+uayQdImhw8oWnxzeFSuSkuITP
7kNsLSnFuGSogZ+avI/NzWga+3QGuLk1+wC5snCIFzn2YpZETJPZc5K5pQpGsOjN+8aWGIML+Zp3
y9aaajO7QqYqGYgaqbn1UTejQ+cNxdyBtx6ia0A9+9BmwIJYn9OEMtFzOGo5VSn2dErN4EoHhQii
EHrPI43f+tnOMZExy6wiekMyvq87Z9m4UEtp7aRJy7gD3ssRN7jNWXcUZ1JDl60/ZtOw46hBFAL6
rnTtZETlwn5l6AFATvdnBiRTlClzQVHlmKgQwk51Q2RaEJqtoEcQ53Uc32fHvdB0msojsX3y6UuY
47Lc5zHvOcugcKy1m1biWycJ/ogwMyDf78zFQiINkGMLldL7wjOLXn42CdMkOdafVr1CIJbPVXu7
sABtGYoxsldDUn4PkpEZdRz40YyyIdg4gCjdFbCH/NHnbE+Im64G7AcOxotdQHLGHcoFlFp5WHwC
IQCuLttMRkWZ1YchTZIkWlyygAvfpzWSFPaXyXOCr6ntAvIFgtbW65wUg+YwZlBgV52a9Q4EULcH
Y1xvJpQvmzrr+ht4xXW6Zzcpb9D3TDj4q/bezUV/hAke3Cn+GXWF9ayCfDhCELevGqdMnuwZeblE
0Ga9CMrAU4h6GCV6aX3mg+N/YaY2ECoSy3feWfENCoV54oPjjuHXYwRZ9TZzy6wU/bNHeHOBqmhx
otmQJFnU/Rv5L1O0UMtBfpDtfrDB9a6Ktpo2PPucAjC0OZok1dJ6aYsxg5hUhEfm236LlJXXWWin
rreFqy4AGTI/lwZbIQPD6ehVA9LnjgGIbmmDx5jpn3Ofk98Cr4tuXdJZa7+d+CRl6Mxb1xD4q6Ak
6bPynFOW5OrICNVbxaAQV7Gp/TeEmPk6aHncZCwPMfINPM7LLCLWLn3dWM7p0rm9l7+NI+bEUQc9
TUnUGW1wi4bUeixSUZ+gKnTXs9/Ot3NbuXihyjrEMtJgTLY86ktzYlijihdK05TQAD3doWIydoEZ
GKjcKyQtqVOPNEtpi3bCoSKiZuy+1wTVnCtLWSeEXsMXYvOsfT67xPOGY3pl6ya57czilOTDDcCg
+tzO0rQ3FAAYSwww1n3x1YMb/Spi5h2Sw86OZOM7E8o7hzg4FWkz7FwDyWzgK3KipaAXaFbYHS0P
LUJnyavFqPyNWOyLMIgAAnrRYlv24RjR7KJg7Kr20dHU6A2aiN18aYzbjK1BMhXWTs/tGX6TFYXJ
KK/Dwq/XZPWkJ5tIhvXYBUQd4n69cWB1HBB3M1WSeqaz2iJeU9p45MhlbdDzGCelUyTnIR83n3vX
55suTf0NbHH7aU4ImQicdjnputabWoq3tE0rziESdTjWhghxvtoVsfOBAgi6oCyWCvyRG586gy56
mg7hRWtl3+D6aB4t6DZXVW16EztU5pMP4nCanpkpL7K4YIzTETq+760nY573hW+IDV65+VS59fCY
LsVnqAOkDxonQ6ImhFUw6oIVOlncfFLHuzbJy11pjgbH/bQOAYc15yqtvs9xE285e9cnFyUqCzPC
whEy3EvhxDN4oDZh3RmGa38SBk4PQCqL6WVrMhWQ9F269fFCpa5w++zKrGA6XSz43Uf70adPup8g
V21LDQWPVMcuvJLws1aM7TEE5x33gdPDc2fdfQ85GX7gClhWUlnsM3FsH6ohNq6Q1hVI9t3gS+jG
1E7jWOqTUbYySlX5FCwJa67Ath5DkGTAYffPl9GQgaP6OJJyzfgASeZhsRRbf9khcWe2kZyNHpwR
p2IzwkMCEKZlsqzH5IHPBCmLkyF7SgkEkKF+IsOpXs/zROd+Nm8H18KcDNOCMqaet2Xl79I5qyMH
Y0tLzAy3iPKaeUN0I8tLNV8ikDOWI0ZaK4u95THLMmdvcJQ6BJwvKOjqiw/WxOyMR9QZWyTfvQrT
ZzMzbkuyKraGHXx4prCPfNpWFLC1HMIMjW2Lw6/vxusZlt+JtYDSDfb7A+e1hdDtEVWCjXUon7Kz
LcVMWFZFmDoRz77EjlRiEzQabJwh23vC472n9RVjS7e/4aBPdyFCiucK1fxVN0NRE03qEYywyK2v
JetIEb4NYfBgqxaXGF55Jo6Mvi2rbFBqz3uDB2hFKpFzJior/16TIPKMw4C3YEqm6QA7Z+XMS31L
QFMFjMYv/AfCatutGn3mDF5lcqgRabwXy/I1A9i9HVxHUowJiXQ/SaqoU4yW0ex48gAUgWSHSsqx
WRX4lB/SDmM8+iWqJrejRECiwuEDeeBbPDbP5TQF37t5zE98I6LuQabeIe6kuAJ8nCPJ6Xv3ayIb
94h2T10bpZhfC8PqbzWSfQgLeu72phCvbmt64wXd314pz3NfS9dsb73czI+da7hXvV07t+5AvBTz
2GKlrcy8o6DEdBAU9a5l2HcEPNGCMjAwlNR9KY9GHeirMeunuyYte+xFIX+9DImlNJyHsZoMWhuu
fuldZb1Veqw2pgHhaidqDWGQkN95HzISRhdAx+sgPH/gP1QCgwM8r+NY96XFXfUdqyKCSgBv3x3u
8J0WwbTt4TZjGWUSdapiEn2EIdvdBOIJo3dcIP+imWqNGxMSSMquNmWYKIfK+eLbjpZRTAYagoEx
fG6W0gLBXpniQxmDhNYTd90dxsr8yVm40iZvlbyLfQPRSu9feGpFz5RwCveFZTlfm0Y3x6QW342s
RAo7h8PaAI37yLH9oVQiO3cMNpaV5yx3OnDM59TjKJu2hPSZppm+oSwoPtq2ZX2zPY5ZPWiC0hyO
WL7D89jXnJEwyzwGqgvuTL+vo5ybhnGsaWKJJpp+anO1ruVo75o5Me5tXd9NMxM0V8g72djWe4k9
Y+1Ujb6CA/cNDxXz89QyR3PVTEb7FqLKMHesSP26KZoEVgPcHZTn2RTvK2m0XxGqdxvdFMYp8XK4
O7zhgCrN5KqyBh/DkYE5Nctz7+jUE16jqapo5HCKdbcxssr1Mk4MekMH696IFyC+b8u5KPbKCUdj
u/TTtGvt2UPd5y1RZ+n8qk2ah8qJp+Y9HYlvK1fKFrV1l1S+munqDPWNKkoRo4TutLWeetM6WpJB
J1SBxQ6inoXFjRKrmNKnju4TbiyvNd+ssPXmbVxq+RJy8EK30XfhDtMzyRKkv9snj4b0nSp62ksM
sOmdza6LawmrJHh5NFxzXqBv6/0kvZiuOB1XgBKDk+hUrNdIMOZgH9YxIbv1QsPl3NoJrbTGIJRh
ZXXCzje9ZRmQSUFUMUcqkx07H4PrRofgrGv0C6/dqCFoo1ZDSX65aclQSCmFrtNCld4nHbgCWZY/
M+ulfs3xOWGrQosfb52KIzcDxL61bmDUMQ6tpMJQmHNq+a4Yoj3aFAShCEt5D7d2wvfg6vJpZK77
RPXUlRztKvcFIpsnd1kdiOXaVI2d7UioSSMhtHstecooz3OsEJtuSrMqgq25XCFqh8dR0Uuc6VzE
w21vk3F19G2J+bKBcrYx3Lo612VrzIid0stxsymnelcHacZRUwGQEcwJkSnTI+bWQqyNqaEtP0NJ
z3WDoMYTX0jVHEuMfT1remrZCCMSu6VzaAcYf6JBa420ynCd5toyJ6xzhd97tOFpTBZ7pwM6uept
m6+viayadkNFLNRqGbrpVi14WTZe4rnqniyL0b7Bp8WXk4KXItSjlfcYt9yeW4ux7bJqNcPgqFhG
a8THTlTr2o972nip6jlMIC9ZVuC+PHPbkGyS49Q1pisvH5AzJ5Yvny/u2b0q0lLcew3ZGmUsUC45
JN/37Bs8Vg+idoIrTuXpVZIwgFg78G7SDWJ5/jxwQ+Av5vTpr/MEh+Xaly6YMisocHSWOqeLrgBc
xCusIYtE8D5mICA4geGCzrR/t6DJ9i8xhZl3cFSGHLVuHeTwAj9ODV0QohaBRuTJEGON349DGx2n
HPM/MAKfU/LiucnKUzMbiHKzyTsstYZeFtsVa8bUtN/hhFnVJU1w+KYhi98OJFx+x6MtnzxbE/2k
2uEGXxH2ZbvxUcAJDPFwXMnx2EknFu5eQCYfDmnpTcGh6Xv6tGCIG8zZGvHZ0BEymXKsurVtZxZr
CbbyyeH8/jxjCrwOG+wZa7TPocOG2ghgdJfg0T6cfPZmmfqvS6fDrUGnnF16qrE+gBRW1TNpXNDu
gmrws08VqosuOvVlsQcCy5Gf/nNdbWnDDOE5Yb/dhaJPf4N/zWj2WO9eFTlMI17EGFl6Q4AfdhI0
FGjMbVLypiX7ai9N/4hfe7y2+iLZ0WfgljEDzw82I+fHZD+OAuneAtZMr6GMZcGmcZKKEEi34lFG
vOnYu2oyOVihxLNvRedXzmmGmIZ41hOIPQ2ckpIQlA7ZF0bzKd74dOPndWphtMY8RKse2h0L20hE
ES6OEW1DNjrV0fQ4JUbUatzcOue8v/GENF8y4D7oJMxKP7iM5J11Ck8YZSuFO88ctsLDPCiWeg0q
/9WdofcGTZaG3C0jvF2k8APH1Xjqq/3SV8X1EKBqvwHVZdo0JCyOVu3sgSwwfJdfoeepVGuvNSgD
7d/udzNI0o+pyG0vcinzrm1+SWeD7Qzq6mA1CXKnvnkZBFyFVaehY6ziYSyR4HfBa9aNxctsd+m0
y1unfCK+iadgSQrnaTHpBaxkPeFSSvwKjOU4qZuAxy+nJPCnZws1ut6QoKTzgwlzgcIaNDCrQWUX
XpQ2JflqeRITpWHjI752+1q8xYrGczV2PKAyGfnoUjy+KappAXAwUxy7uWJYGRvHjWs63dALQdY1
nF7zzqjOzDDndhO6rnvthh2/mixR9emxN5hvxuQImb6TOOiRW8JkKTHi8WDa9qB3NRa2C/l6QVU6
9CCYN6pWbom+qSTtplKtbqKSX4fUyXkp/UhWdndThyFrHpuw3NDnmOItBU5Vn2Wu9Xlwl4A60R/9
5asHkeB99n0xbNjG7fkkqI+muyGtE46nlbZhww7LrDd90HRf9OiTM3bx3hb7mWBddf/bFGuurKqC
Kpu5DgmsqfXWDDq8VnnQz9thwhhJ9W7DPZzDNnkocmXb+8viGXk8bD6aVRk+Fe7sZ9SjwXgfoh+z
Dkh56gaNU/IxhDaO+ybhTNdkbnhIFe0iVNjB+CREDGKml72DDayoBH3ujq1uhW1In4Fahu22Hepw
J4yAJv9Il7/eq8FmZ0g9rFu4bOtzbNlAV4sgrLzvEtT2fIuNokuugcjw8AponOMZBXHHE0ijxD4N
hZ8v+wb+WH+pn53ygPc5Xjb4rNuBD6jqP/vGwE5vLEbxhMvVnE96Kuz4m714S4fCC2n8AchuP76a
mVksT3Z8OR2g14HFBBopJPOKHkX34Mb5TIquBQ/KGkMcnKgtQbNoBy6sN9D3UXHHnsEQJUsPIe8S
5aVuJZLqymeneHMJ1wIKPum+krd05fPhruoy+8sil8aPhi50pq3ZDIQ8Bij0SLIxEOlAtCLnSZkn
SIf2vcR/su1pDT77ZbG8J5kZX2G0sih/hTiRhbs8u6LJOGEPw70P13vfIi8kBQnupjN6wR4gaXHT
2RnafEDC4NDjxT9zmONKdmtKiBHCf3Adb3wvKj/h9gkzf2emaXfLHLv8sNpefQ4L4B6eqhm9NXEz
91ne5uFJo9I8eW3n9Ruj0BrGhR2Ga53E87OPtGcPVjbCwz0CPksX/2XCef9twI75BVdLsvFHbgWM
tN0mNxKBU7cCRhE6kNTUnI8HX9XmTYoFyt+naBfso45nzPbAIBGyN/m4ZzEQe8oqBGO0Spo3glg9
FnCpDVzUJiAOD+zUq7O4xEeWEx2AQIcn76LTE6g31p4FV3pOkcknU+Ffp2FLNtc8jgGJdkuM7XQS
Lhn1bJK7qkyXhxRxnskcC1010bo0uEgQm/YlHcJXe4RxZPlhccMT1CJ7hycKkiYdyKB2wpK+IaMo
ht4qP49EW9jrgjZKx1g6wwSXUOluVdiFRdT4VXqz0G/FytkOjFZFgkbYtVqsKXYXVw+LKNNPZtks
dpaiYksvSLo1LWXk3X2FoDVVKTmmswsEm3NtfdRj6wybrshSwFay4WO1inWuspiAbV2ucjRV37zF
Kjeyk/3ZXpYEK3rJcMyKnwXgdPYesCUYMqyGYLEFf8PzrK3PAIszGDn1xReQgckDK6KZjtaZ+el8
M7UpAaiG22f3zajFxu8DCPV0PXOs8Tj9xwmRhIde+hG2dfA6l7o5g3sTtzRTufEX3QG4Fb25AcvC
vREmmb3qY3Qva15amHC+ItSn9E3XWcfK0FtcPl4DJsTs0rfKGYwjg7d1oPq2hx2eAWtbNOhxgwtu
SNLLUZ5THa+LSTyYU1CdUZI0KybWASZHJol7m/eMaTWF/q0rZ/ASLdGVV0vchgcK5PKJiUO1GQuJ
iRFZOnP6OADq5OowPOW1bF6mTLGLgetHrdkG/nWGWeNbiDQ5gmMJG54G/XNtobOW8ciWmjU9DQsH
UWO6lZifmCWTIy0MdvK5hkq/TUyk6tpoPw2flERB7ii+LCRC6/+RamvmowbPuBhYVlfSHe2It92f
AXqRrSeTuDnmGU0paG7ALAJdR38tkflZm4O0A96QRz2AIsEmTOPX5Jme9dKsUXevhrxjpSZXSJyW
WKp3LWzmbWblI/e1OVn+9WV/Fkn9dlmBnkQAHLU4uYnLv/8gfcFvO4llHhlo14YfoHGd3RjIIe92
NFQBxYFfq+CfXNMyEan9IAfiqiHJPoHt+8x1TN8NfxHc9IOHrht7IZuQe+lm5g0hrJnJ4rVCQTT2
23TS8nGKR4a4FmdqxBBBvmfoT8WnCg9kRTp75ttcDiHOMyMzKV79YWqfhT0K4+AZdMxLGjN5I94Y
N3OGboWbf1aYv3KG3wEqFWxknA/m3Brf/bBhBCTFJQLauSA3CLtqcCDR1rg4cBbnWlmt/BJQ5WoI
wBxr75rew+1rw3YY91DHlIzGXM9zVOjYxwg4CsZzOYVR9wZ9+6IgMVoUvh4PHa2y0LSw9KF8X3U5
Nl0znmGCjBq32Nr31AKkuvbuJyfHP1dQK7zpSbPXpRMJuKTXe1uHVMwarbQL4jOH+8GxEJbUQA+O
NKVNnxK+cQDgodLNPNTzwSuBx60mIeh+IPJpj1bhAavgUOY8ozOE19SKxvhAwZ5x1oAmjqfJLbJv
XlnbYpflKhgjN7bm9zKYgB3BOJbdqlAQYKJcTQgDunTxNmNLJ5pCs5lYAuiOGWszd2R3QPhOyiWJ
mzSOQ7/vT+GC1wPetCZfdQp6BC+J34A/wERx4W0aWb1LqgHBHE5xp4pyb5QAKHRa0hawipDlG9mM
WM2l7I8ugmWCm6d5ObQh0vL/B5npY4O+ofqPizT1vWkhmybp+FvMzd//dpW9983QfI5/+VW7j+b6
tfoYfv2in34yiTl/iGAv4T4//QXZEZrPO/nRz/cfcKt+fxXJR3P5yv/uP/6hHH2c24///Pf3Rtbj
5acBg/qJVuwhlvQvsV7/WIl6M4x9o/6NrbpoYB3/2//8+x8PQ/laf/9RpPpfP+93pSpCu7+FNuuN
ZV8amS7E4j+Uqpd/YS8UrnlRZQdM8P9OQHb+FgSkEAUWrRMfnTbfNDRyTP/z313nbz6qOCxnKPjQ
P7v+v0JARvT98+oUkuzouvw8m1Qj4ZnOZan+YU300Jk0SZ0tXwj7eHZn+9hjNM57GpJVWW1y4Zys
INn6oXNiqs46WTYf7jw/xEHzhEPmCshFtibG70x4crak9/Gitgk4NhJOdwImadEsHpOLKd8iAwU+
kUO+asD4DE1ykOH8QDjBXajrpy7wDn43vwSNONVB/DhzCqHTcelHLc4G9emAL6v5UAXO1jynahNj
+Ojk1gOZhVHmQZ3Asc54scdL33iflg5u5MiIwPYPgeU/Nr7xCHD6JmYEwKO/72RJ1Jqx76fqW1Xl
byTw1uuJeHgmW3G2BjjwwTAYjeQFSzNq9l+37hlV0IZbmTFnSlXSXyHuvKlpBqZT8c1wMKdj3m03
yZy9Jdb04Pp8cW9R2YjB2cCfzFewtZ4CLND83IAmi0N2LcMemBj3xmDsc2ZTuvKfBotWMMs/wrLU
3rpuTPw6P2roB4p5Vz8kBQoKY7GP4Rx/svjf48yp6dJRZGI8DNcTQtyosmW3poTdBiE6LrPHcF0U
6Fa60VA7lVd3tk+h3HUVjpLuie8F8hD4+xngYjgTR10SwcmbzP8OXE65jaqiOJvCdZB3ZBcF3Ude
8tJDo8OGdzkMM5EjLoAgKtSFfBI07p5w+D1rJ45m07hhXT6VxKnj7+nuDW2iFYO+GEwQdSwbP149
9PeW9OC/ymtDPLp6/hiYRWdJ9q22CgtpVv2RdOyIYYAIjzlWHAB1guW+MQOAu54PVKMs6bHbJdOb
dsjD/ZTPz2HuoMGbXnAx3TaZT4gkuwOT6E+ZDruyWR4SaiAMqgOBHyAkqfzDPbYRNH9dGVDhAPbN
u3v0Vnt6i8+q7J4K9hvE1U9MO4HtSTgGNbIb0l00NEtwBg92CFLTMIjHKjkgJo2zWTIGZmzG9Pwc
rOpeqtSGbvlXFfSUUnG8Nwuuk7rn0E6RCQ51u+lyCCkWnzCOayMt7lQYRwFmaN9J9zGfvOz6DxUU
+yJgapdXV1Z2+Qji4I5WPM1DdbFox5ERMIjMGVUov9t5nXXmkK/WUsY3DubUNc/YNyMfd7w8dsz5
07aGnbKNPVG7e6r+NVHj3+LWfNGyjQJtn6Uu7yxmlWutL+Y+GT522n0PW+t9DMWhHTGP8NIYxTzW
uPeK1D36pQ/SkjfH1dbZDVN0CXhzHGDVqko4sbvH0iz2odPeD8X0YHbGnhSr/RxwVxhu+pYa7b1p
Ty+NDj5VbdzozjnSWDmRFvaSN94B9s2LrivohvBPBDDeHxb5P9HU/xrj+vvaSIkYuDY7hG/9sjY6
rpkJwDzLlzoozE3ctV9zCxVSUOebqk3e9VSfcx/pFxqFZBy+5mQUNNrb/pNX8bOcnJWVFRp1tAiF
RVnEifnnFboKO911fW/yKqo2cpIYjWAh9p0yaLCXZzxvD3lbvVRWcmrn+Nj0DvlLsNXr6vdT+x97
8B9vyO8xdv+13//y1//139v+/+FX/X+4/6OP/8c7//9ePvq31yx//enIwLf8vrkLk30aeD+2ERwf
tnsxXP1uQ3Hdv3HeF8LnXGoGNnX63zd362/s7RwTCBVlPuT9GG8QEDPoOEixPR9IH4Xdv7K5/1J4
YAYBg8HTxIAltGwODT/fOEtqpvksU5PYrSbbG11sfAPoXl3/8Ib82VPySzF3uYzL40Ed4QR2gNXi
58vUoULKzp0bEbvnH2afIBav5qTLsF4/o2f7rm3d7lUPkZmO3swgO2n3U2EVryAuAIgvCtMjmj9v
rwTD5qUc0X30GND++nX+HPbgX16mQNpL8SeoPm3xy8Oc4dRBslXbkXDcYTdB5BpWDG+TE+rWj4SY
vivMpGozcmT7Z+vIL0/w75dm/sj4FMuM+PWMVeeWzogDsKMFntS9LofxmeE78hCHjPZFkve8wD97
reILyyY1x+cmT4dnoHvDVeVBSCjVfPjrN+NPbg2sQi63Gi8Kg8UvqbY5MDnLlLS65x4Bx2oyzGJb
QqJ6/9cvEwoq/cv9d7nnf741usEaq9+NeGnVH/KRAGfmlP0/WSH/7JdBYYcxgmfKwhT481UaD/WP
G5B0lkGpXJdpa2wDM37761/lT+5yT1DAM9IVlud6v9iJLnzHgMbbHJVZ7Fy5HgZRjBXNvT14ycZZ
YjAuIZ39v77o5f35wQLjcCQXAe42m1qWbeg3B9YPh3PbGWJyL0B8oVJDVNgAEAg4YeXQ+V7shmOK
PxfVFrVEuw4VMuq/vvr/9b5ers4KQv/CgpjpUoT8WBosi5FOtJppb6ryVjC6w/+s5P1fX8S5lDk/
/5LUHz4//rcd9hLR/vNlktbSPI1Djo7EmDdawJ3JvSQ/FiQZLdjFEk4h4VxErl33V712kt1iV/Qp
66XclHL4CO1pfGlN5ArrzkyA5cGv0C+JRHfE7Faf0kKXRxz7xHxkBXN+shQin+EDdX0w53e1tXQI
1xfpfYs7BXHLgKC+Y9LIvJB+QBYpAXOKQ7qryAxMTPkFam8WYexhoNCL8m5CA7PG8OV9K6h2djl8
43Xslvmnj1rnMcdhtlVSq83MxzzDUCBTNO88dcSpVF+VPfQ0Z56drUDetXK68mNOhvZDEgTplFN8
lLC750ibcRPZwoqvq6kBMOVMuX8ydRkemZwzcR2Vs3zHgi2PFd99TAly+TLw/HdogDJGTW3CsDPh
neI437bWN4mkjjK7flb+iKIkA72ybifXP+cVQLOUNgRwAqJEjJgR0qpN7HibwEbdBEs9bsEdqGfP
8fHL51W4MZYSUAvlF4SlQS2viYUJ3EXWBxOgckmjat1siXpINPcw3dTXAedJVHZZu7JzX4hN5k17
xFaYaZqyIOu1BVlIS2Tv47E4+C70lr5hBH90+AjXXjZ9TS/cK8/p3Z1op2TfsojTKTetA547CDk5
geqLDtQB5l+7Y5f27/EuvaR8OLeB72zx0ocbyK3jbZ5L+ugAWqLRbNS+cTnl2QzjYhU/zNKA+48v
laHhtujhunYSJGk2MInDJeYqoNfoMbB4xq277w1lw7su5BkxDAJG9CaIogVammI65jlyWDJZ4cuj
CXKYDKxbyR3UxoxsJGlmjouzIXsurX4zFOYJLOAbcP8Ra5K4zYrhPvcwui1J1h7CJglvPYAUB6yU
9gF60yltimt4KiKiy6H2rmm/XLqHeUOmSXkeDPlUJyPMqXkEmlJ/FS1a3yDhHSs9YUQWgzc4CKjU
dYoiU5BWlK0KXB+MKuCZZ/28RDS/psiyO5QA7YpEgRz4oP3QYAnFJpibJK7SXC/+D3tntlQ5km7p
Vzl27pUmuWu8ODd7BAKCTQABETcyIECueXKNT38+RWb3gR00WJVZX7RZV1WWWVUO2pJcPvz/Wt+y
0e9hXYAHo68I+Aw5MONmS5W8JNaBYvaAfd+0KXF5WN0qLCHhSjRJ+5ViG0J6KzhtKYdvukLM31pj
FKcKxc4hbNLH0achRcBLfyGU6rcFURBns90ZoI+ajH6qhycpny5IBaMvEfXm2qna/qQtab7Xw0lt
j7SOzPKE9Nb7ojdxnI3OZTIXVwYqjltqCv1BUFf7QarrfJqYADcLHRyKHFMQSKsCY0Ezb0XT/3Jq
LFsSD51wEONF475I419hN9PZNRrgd2HVbnrDQQM8R7elsM9RrmVfwpSHFlg/IenAoBPTQ5YW0wY5
3uPsVydkovQ9OEMRQJtH2XKtxwFiWzk3W0wffFq2nT9FzrTPpPclqiscmEF5b5VzdWcAMzB8HFJU
C+dNlhknNjjrr+1oPFExRaIPQQLffiKny4lNH8XKSa4ZVeAvTYaW1qGxG932keYYX56r9kOgfhpS
XZZlc+fHqr5wvUzvjLzlA10mwck5FU6EVSUdkz1ySUxQXrAH/QXeCD6oPU5XxMudWjVxb6UhKAsg
leBzyg6jWfprkUiH+YDTkwqYwFtv3zb6bKiTxySZzjqvk2dOBEVilU8PfW1AiLCx81W8YqJx7hqF
1AF0x48ugFzR5cUWmUi8MRsUZrYs7Ed0nS2/I4A+Yqrbok3up4FG5cdrFXvFP9aqAEsL213wAxYi
vKO1Kms5r9axV20DTvgodLuhouk09na4c6gtPPuzE+EnGPDNdqeB2zdAO1NynTcItepwN2qtvsVx
zlgIKSbjn8zL8nFou+AhzNhDA5kyi+3Q6+GmG8r2JVrCbtdQeg0I9lk9Beu67aaf2KTUoxGTnYha
dtJsqoqIRKMI8NZFkOj8QdqW0W3HwnWeCuTrB2BJebQacsPCrOD5xMpmRvrQ2RWSubn0NRdO4K5s
6AqiwZ4irzV2fTzmjww5cakNszmYDnLtlehV5OwwlMWHEiAUtPyIY3cfYjdYWcAX87MYzYmznmZF
R933R7gjRhemXyN79L+ZKCyTvd8i7T0dh2h8gIiJKAfa1/wwdLA/WXQcfOrKlGG3NeumMsEUcb5C
ezHU9Nm8oQE6xlaMzlFOPPcOzHX5FOZeXe2C3hDGZiDtG6BZCNvLtxNah+T+oDJqc3prBvLzg2/j
ids3To96tTZ8AP9RJoJzI1Wtx5FlHBGTU8cl2xQz6LCpAd64KxGY/Tfp0mfdxFlDdWIQHuh9zl20
z3JThTkhKk1+EYuEwBrDRfJOQIgcNeHk3hBsGzm4WE9NBJi7qiroMUPOTO9GzxBqE3c9unoDgvq0
8USCJSCMckLJ/A4Q0JfAG4FHNlTiTjw3cqy1MFMPKFBn48lLkzqYTugtZUDKBDqfDfjjalq7XkjO
Ft0stVlSd5310E9lsHEMJ362W7KmcdxmBX39cWkywxNjc6AI3t2LGrbGtjGHCpWW3dtgIZMod0/4
o//ZTalwv8T5WIN+pB0tvroYKdJzz2l8wgAWs4B1BtGrQCwPKLcJTxkWZbrp23HqMYiJ+BQBST9/
RzlvDBtqh+Gd0ZZ0QUMFQnkbe7F9lriLwGnMMFEQjRJY7I6oXcstGuXutilMpuTSC8froa/TdKNY
DWC3OwNhWR7j4Io0VGzSdMJzNK6p0iSyOQTxrmckmtuqmTEkCzMCKS+k2zCh1xEyzSn3yf2YvLS5
dssYaLRlGVeuNY/3/CMjosVUkj51HNYeagTxD2KqnQNDvqnXvYFu/GQS3gh1ER/O5STrAn/5nA+w
37CSk3/i2t6PCN8cIMYkaFJ0ch59eSZO+ksJ5i6SUHt3iW4fyP1Y1EBPbewwuRkhcuFVK0lyIZna
aiAGGb3zLY7QTeJPLtlAofn3gx1TONkMBC8nd4bhkzdPF7fD/FnO/bkfDcmD0fYA70ZXsITZ1hhj
vahb4zsh1TyIiaiBfotlrCfcPFfaWhlg0Og2OTq99KylXx0ZAi0cW+tzAqAryXpGHsG6BlVL1rAf
/O6SR+FFE4Cr21WDplyeRa3/E8NTzVAXXovrHWDPJVhu5PleHKTOvtV5kK7tENABfigZ3M+ml2Rf
LHcW3RlsKUQU3eziugn8EvN82uE2YmPiPzh2M96Sz4sOG1MAgUWIwKTeMU0438lsM3tgb3mFr8NI
ZiawTqME0+7sUmOePAzhbrodjWaqv4wzYMphMsO7OciEexYwOuKtxQsbWORNlZ2NdhIQMTtGSxMw
HpmIJsbhcFLgqCYLjQRiva0KG+3CIICmqykNrxBnhdlaY5THrVHwzayK3ptz4oQyAneM1EDXU/Dy
fjG/2mg3K46NG4xWpk8PN7avJbI+tZ082R7mwZrjS1pEVr1PkV3CDxpB9sgsjc0VvXkTd2DB/hMZ
QFwgNaKycROQU3aTYYtHUVTWfrxR/phWK4esrEu3nppHHCpkf0yRSzHdnPR8xSkjuYeXTVOl7B15
ScMB5YBFNt+ju+SYQ+Xi8FBT+CdBaUBwR1O3BTLSLpPVisQmuIOwkJvvXulBRKwdSEZrYhnS5ktt
DjCfzUwNj6qs8G2oxrBRdlSi3QRuQdfCNcbgW1HOUq4rt4bCOQeuOB8y+OY+5OEnIE7VdY92FHeJ
X7QPIcauU7RmNoHTZtEiuiH5Q68b7uyHMapZrJEHIf+w2qy6hQmo8fBaGTJWyLOZOp2qwYMfnXSk
GFmtDp9EPdrPpnDRr0pp9Aft0x0O8CigTxZOIDdjgr/ML2nobBDiOj/R/ZZ6W2OgvcuZ+UlQMeu+
3DaNT6+KztWM88lq3J8zaI9v0ABoM5PCEHFOmPwahij0NtCWXgBdwZssliaviJ0Vb5qdYzYt6fII
Jud+b+Pcv804NAybRW4dnZJQ713SNE2uGnNRaAundBtU2CaE7CrtaMb0VlegMWL7Mp9iM8wesCeP
u2gwAXjj12JhAlYChNOL1a2G58vWyk0zvWUOQUAgtLTyU9UaPWECXeVX63T2aVzMFeWjFZUVhP+T
Gm5EbESQN9u5/DYwjzGwlrNMIPwbEQ4wQN1OEh3n5/lh0FgCNzMLq0e73kB3MbgcmzYx+MhHBZOf
wIXcxOnc0Nr6nrauT18iQZ6DZcTioFqoPl7hVIHxNIOWv0KPBuI7HUeN3sspsZtnQEGYSkc1PVa9
IB8axmd6pxH4TevR06zohtGjhzZ6Wjd7cGa1ukHTChMaet0PjHgY4qLE6L/kHvLaL4Pp119TihXf
iDbGHCiQ93UceWxsSTjvs3AHOA0Aqh6zsobGEPrXLBc2flcSkSVKWYpguxjTM+RJqJsrzyTKlf5W
lTyMyBrItu5wX99xMIpbQnrGeb5tQymKUyduozNvsMIfvSjheUgWpBFeeB0C4KKAdl0lztjQuUm0
e4f2Cj0Sb6eYB5o/2C3a2RwoQYxe0+60JcJ7RyMX+wJLdrjKOgdyoMcGAvxBrnW5ETWMhb3PJm4v
0Y8Z27ic6h/S6+MAj9Y0BRfV0M4G5G3LBGFgCGs55CKvawHqOZtoVmTx5T5RVzvJ/0HYOLWdXSHG
+rpBeMu5IB7UM+ZAFsIhDxg8pVKzs3LZz3Xr0GiIYQ1aO3tWac0EIkiGA30osuRMRegnLm30z2SB
FHETbj7ev1t/lpoChIBk7pokiEK/OaoBC4AynogiDZ/UKW4E3NscfnS8KMjLKtuVtW3dVNATzxMb
z6dV6QZJbkUjVRQ9n0sGD++0DvrxtKmMCtKdKFL83Yjl5TbBkPsrif3x79/8f6Hpclk9F9e6eX7W
Fw/V/wPCC8BMr17fIuz4R7CxKEf+6z/57/gxfngtrfj9d/zdeRHOXyjIsLNbyCR4kQvw6u/Oi2X9
5VHSFijvHBJnkfP9784LwuS/QIaZlimw70HpWqq4/+gqcDry5wDjocgQvuPSc/tXei9Lzfl/Krc+
odfLv0mptpaitO8dVb4rZgJrEksXpG+sK0ABP1vLKYEz+OKT6jeD9/ha9ItoDgqq+UsT6pg31SJ6
mJpFY23SeqcvO9S7weTSGCDhl2CcGJH1ZkO7ru3O/Wpii9pW7jhce/jxHiqNdh+IHQt3h/vTzx1c
X7aHokuAIc2UeCbbEc5RNYILDuRZ27XGIe6E3lDuF4c0C+0fcoqYCf3yq0Ibi23DCbat0z9PAGc4
6ETyKTYsC8xAdB8GM8xFt4IKjXwdvSq0lqkm/wvYE6pMt79sc33omaKeQxmmzQp5zKOP7WYfBzai
x9Zg9zEmRJtSzQhLVt717OWkQnWNvQ2Lrvg1+bmLi8+UyOvB7G6mKWZeqjGGkfpMC3rbQTyEJ57r
6BnDARp0SbrmTrF6bFLpaFOs4lxGRqORlgRGamFkj4zMvA6UK2mbnJRUSEN3IzvHzkBpBoaYgTGN
JYfTMw9K1HA/Caq6KzVQjcIPTGfqsglkcOhTq3vikIvTxSC0Jl5nWFEf2rG2xi1lZfsUJQNFRZsY
X5f1VRs/gnByr+Y8LH91nEvQR0yBjyUWw8IGHzPbHmR4zk89125wmlW5g+hMwVQj2IzcizNHSe9+
KouAXAqdzP2yBRrPqJohDmWHEoI76tvbFncmHlKsWC4BIW2dbtiKJiQlKVI6kP1rjLUT9I47UbaJ
PjMoOJBumvUMt6jOveCsrOiPrujNwHfCatrBGMhhD60CLlxuSK4gp0Tn0il3FdlJZ15XGfPaQA0x
rNK5Kb7DSp7gFNeuvkk4cRMgEUxQb2Ozc184nmN3RjlOOEqkSYhbWz5ywBWpTZQA6Dq61BlNCt1Y
fk22CWXqybs26VW5DqzYS1ZUioznPkTaT0RwJn4RGGrM+8BrgztAWygwUxFAs5SJCog7Cvwl/kk1
wdmMx49oZI/jyQoXFgQBco4YuaUU5VOSW9klGVlEXiStPxJqNXg5Up+htJa/Wte/5hT36Kr3wrTc
GqRIEaCWIuHbCGoHHE8Wwlh01WqyZ/VPJqWpap/TBvc1uEw1/LAzAzh1kRvjWSXQ7m9B03CQ9FtX
FGwKOKptC6Mr1FntcAyiTk7Fx01kej81inpZJq1R7yar5+HkgTTrrZ+2CBL9EOsSxQkso5sm9KIr
eFn+E2Mitk8rqh083IyYVgxECRmLDg7dx0YZykaKn4psl6CAWhDUgGVXDJ/8RzqbxjUl/NTfoD+2
L2fLxgsRL+X9NaWXWeypriIiGiZwVIha8YvEsYtHXnMQogxpS/09Kbvuti0KZFq6TBEkMYMh9Wpx
8fa4H5z4pCAJTFG0NdvnwrVwj0wxwJGiCLrpRHNwXjL6bAegqtmL5GD24/CLo1PD7qnsscEqumTs
0amgHSKrju/NkUj2e+Qv8hd5z92TRYrmN2xwxCmWA3imtWf0qKsqdm4g4FGp2DvIFcoY2c2pjMYT
barJbQ/QAjhRtlVHPKnl5FCXAYwjYWIfTNUSLiEnViwzL3B0OFMmuWFXZzN61HHThQkx4Y3OpNqa
dHO6S9Oelry3fNQemMIQS7cv407tGkUYylYMNWAiFfYecqBydqrTWmId3PYqlhb0XGcJ40gScd9l
wHjWgwj6PajsCfFqTegjDCXbBERWT7G18oJhcrczieuQHwR6mxshm+hJp+FAVpi/EMGJ7Oq/kByu
QRtHcrj341pkJ0QkUR4YfQwO61gY0VJMzNnKku8y5Wvkz+458HHmAcWPXUxpWf+9aKisrSOToM2L
LHDy6Gc5Ro5+9huryF9gN8zjI/FFCbUzUeO9BTBtDc23IOGMe0XiizE7HHKKDLyA6n3pbKesMofr
wOAAi8Y9thDUQbUn1LjIOQzrlROqoqfATMcndVc1LGO5p1eXDJc8Z4tQKrJkMDSYbl+RLsM/PzzB
nJF2XyIMBdzSaJNT5K1CEYXyJTFAu5xoGugALlvdG5yfSs+ZPHaJ0M5RIU5LnSs3OvqHm0gbITOS
6dXt7UAZpKX8kpq5/528+qRlcsZI9q3C2iQ3/iQEsZOA/e192Eov2w6y7plKdEi2sV2neXwWxVQh
EGZzlDsYOoHCTRWlZA1loe3uc4te1h5Jty1JKUpQx0UhxgqKWR6pqaDnO+p5eTHUNmRivo6TIm06
79TI2IxzRJpSK/klB6sO7qaWIC3AcIETZpuqbOrkae610DfoHntxMeXeSNSPU1n1hmLF1BAKO5Se
Oq9aXug+7Ks8vDVTMUMzMu1e7QXdzpxf39IzSY18uBzoOmDK87NYAUKnt/asZzOnMEKBzrkaUhOJ
Jqc8jl5zTYu0pV8keELuWHxLgwBuuyIv+Kmy7IimSRkktKTarADsPreqO3S0VB8da4i6F+o5oXpY
Crfdhd1ldXReuoknTlOzyBM89CZomfXANGpSRi6m2t0zVMakpyZoN/hUFWlx9pk5T79Gh+ThcaS8
C0w9/+oaBtsFdinEUTUT4CvmVELnu6xSRJ7mbWZvSoR01BM534Vjwo4jdKITiiCg4t3ix5DWS3sZ
8/U2Jq1hG4Uq+8qeYXxxSjPbTpppa8XobHdEBcx8yf60yjl+XjZprnaIOAXRxTiWVpZR2du+H+pT
yMjZfjQl9Yawppqip+q078v5e5Ei7Fh1lnA2vq7VWrTwViZwncXSSiTpCHvBvhGApl2O1cC7nK/I
mzAYe94JUVHDuWW1w65vPayfaX9C9dRdexh0Ae6HpKtBdFvM6r/mDvyYK8jupLJPk2kou7uaGJND
MBKCSfiiddK4dnJf0FP8MaY5NU/uVbmEVyEW2rTU2xsa7mJJYJjYZMLBIMfd82ogd86JDchqi7of
Vnqbd4IBDZAPPHcXuZvQDrKd6c3GE8nGjwyT9jDS6lhLjT42aezuopHdsB6FQVLy6GfNVsluPkw0
ljfMfNUZkC0KP442niLbPvfVqDdg7vJNPpMrH7pgjKq6Ts8Sb2que5fsD0JMOwKjI7NZGhfqhQpL
t2E3V7JOFlT4IsiKX/XYwGyzs+9pgwZ3GA1/hQfd/FaFRr/xbBu+X4NlkTCE/BqY53QRko51oXXS
nBZg7HZzjpUhmSJzRx18YDpl+6TLsDqbWkaMNO1GEvdsxueWFtejDqKtVZK9KCPlcJ6uaIa1DQXK
sYju+XhJ0KZx/cMUxWJEH8UFaIjqpSin8IpuvreqJGVHWl8HFRS3YqEUq8QwTjIdvtgwRU9orPUr
dsYb/slUr/ym7PZebE7fs3Cc650K7J8OW9xV37njKYSZiP27mekBcQAf9UYbvvvQBaF3kIv62gta
B42XyPfoPL57Y5P/wLPF+kHAwlk2emQM53X5C5lJv5YQIM8gf2anED6vgxqPmMJKOm3gPDYraupg
NWSOvKKNbQOcg3BvcZyC2rIrVT7DzHGTrUzc5kVgFD2lSx1uUDfR+KAKTpASZJllkseDGVTQTTbI
9kB62kWiURKTUUkMlrFFVjmzhFj3CcmenHEyAtOwYJyiN6fzrcFCbYWeupekVgT9/j7g/v+z/n9K
zqz/Z5XlNWgn0tP/428zRfv6yL/8jf8YKTzzL7ZPSBpdPD2u4MT9z4Hfcf5aTr9UmVwT6tti6/oH
+G04AL9Z9BB/ODaUF48qwf8671viL2kuliwL6y+yI+oEv60umEz+UT3+rX39n//9H0WXoxIvdPtf
/3nUGWaa9EB+O0jkhe1byKWO9GFNQRl9IjnjkHe2OGsBju1czuUb5CjRxmnD/sxqw45VHl023H9n
iwF03KVJCQbE7fjCUOp9gqf/Xc56VYT4/Ztw6lOECBYU+vIsXwu4OLhSKg16Ujd15d2TbmfRXkeV
cCPLLHyGAEdxGSvABYsV6TeIWaMr6OiKbCpSajgvakuC9pLWDdRkmLPoeFjKphHW5rrIiuHp1Tv/
55G+foSCwszrmsnvnwvU3cLugoiPkKS3P1emNRmdYooPaOsDOr84om8oIdR0eOitH6hYVv6qZg0+
LeK8/zayhQKZE7mPOK/FV3O0xG1f+eONM0rKjVy6ec5UGe6N0Q2vJgGyUIR9/OTYar6d2rS6TsX4
zVS98S/p5v4eCpiKljEaeJLSzNv7sJRG6aKa+ABQI0FsY3OqcBzrk7rPUYVpeVoMWigaJlpW/rOo
915pA1kT2ZrrkQHXGPRYbTIjKjqzX5qEPe7Hb4YP6PjFUMNaJA/UxyDrL3/+1aX6NA4q3+WGyId8
WWBJK/aqF7i8IRkGzu3HF3vvvizwK75DeZwi7dEoGOgfCQLm44OqPHnOwqI57SU+TqN2PP/4Ussj
Ovo+AmFRBsSUKRDnHn0fAgJCTtBOckgKFe8GWw7bGdHQ3xVcPHLvTw3vXoWZgcocamxKj2+f3pQ7
UJrIPoW4lic7/opmS5lIfvKO/ryKg0GBy5hS+PTIjkvbljuwPFvJAf7MUsurO8BOifjkXo6iN5ax
jSCVhg85yqa5lFnf3syibosLRZKVMbvmpgBAeoKFhA3yiCaBpPHtXINAJup3QWWWGJSzcrz4+K29
LeL//RMEovbFt4ZO3j76CYlTYLro0+QwKPHSVUmzl6LXe6WiYQPwtlv3yG6AjBNY/PGF33nEHDM9
CwW3oH0glz//6jNAJxESoEKIcVN00aZTGV2Ksv6MfP/nx4bCHJuHR4fdwiN2NFx87Qv+FVPLgPKw
dnoHvQGob+QadTR+ot1/71GyYNLB4UxA7sXy51/dEZgP0FU2jnXdZNa26TVefbw7NHtBk8kxIIbS
tkGp5RjlP36W76xN5DOYzCgAihycE0fjtVcdiMKwzQ7++DNt+wt7ktshRsiZmKewa26SjIDvKKS/
G24Cz9zmkBSm5AF20Qpw2qojQyztfn38o/58wUjhyTRlM4ElMzj+Ul2wQnRVZ3UIMiP+HhgJ6Ywk
eew/voq1bAXeTju/C/aQWcjPwJNwNI5CqYVfdipZVjQA4hIZxDC4mo03gLsWBuiJNxrJD7fpiJ1z
RXACJ7ndVXY5rj/+JX++fvBFeOs9hhsftXM81Vo2wp0+IYYAvAMlfkmIrUb/k9HYRtxa2DvUWPE3
scSff3zlPwc5V8aLz93jHAn8o0GeS8sgn5eBN6pg2nKAtlEZgr4N8sC5LOLE/OSZL3dy9Mh9HDfs
EB0eO0mLbwc6zrYhdyLuNO51fDNLQCwrpJIVNK2BShBGfFkA0pzqnDIJ3YAijOZPbvm9185eVLBD
ZLG3WQ3e/oZqiuVkkzB1gOwbfJG6hdXNngUvaCuYs9LitAvpOtDGhTenyLf1e5Q6FB+rT/aFi/fo
6GlgKrBYyqWzzJ/O0V61qyjJ4RHVhzjWLBZIMzxN6Kcouy1GedHQzARYsB5QG38xyIhwpx5sVk2B
u1qXdo6evM7RSthgUakShnna0tlO4JuUkSuqE78dXUjWrYyBp+jQP290IX6UBDfjjSWUYZWPhb73
epuM34Q0NdDyzfRsQuF6qWkj3AzdktGGJKt5qbqpcz9ZKf8ce+yJwUAs/+ZjXwzZryc90qkjO1dp
eygX0TaVLHNDWHCIaHsOqKHF8vrjsf7nhoalHw2FJyyajkIcPW0a676b1JQqJPXfE7oy2G4nYHpw
IJzdx5f6cwLjUkuNmRYnxsHjCczqKuijoNvwzebDmQFld0Na22eOxHev4uKmou2KaeN4Haynjja3
MrghUzJWIFEYdtr/O7eCDw6FH2cO9tJv3xLyb+X2stQU+cgAyOZI0Iya482//MBommKx9Jfl1jze
zkxGXQkn0fpgY6XcWj1ZcQrk3r9+EV8sTn4MV1jAjlZZf9JKt2DSSdbs2i04s+d+Igb644ss6+Xb
GY7kkIDP2WfjzNnjaC+LeAdUJyETILDIAYzoDJ0YgUmwprtA2Wdw/vOiQf34ou+MBLkcrn14/Swf
y5n89afkevRGvElyUVOX69QBDZL7tMk+vso7HxB7fsfjmMOW6I9RTWxjQxxK0xxAXk/roE6MjcED
4JTqFJ+Mh3eO8fT/8TNCV7BwlB071iRNDaw0Y3NIyslY08cAypaM1q7qvPACdVZwLmwFpShxamwz
Ahh3VMtrdFoJLilvvBWDlp8YF995yNi/LM7FSFfIPDsaPi54FfiShT6A4Av2XuQ9h4Yvtx8/46NY
qGVX7XN+wPVHsgmHSutoVoRoEmXI6TU0pST6bsBlaFZtZBcIjRog/WUxsiOAJbmFQ2vhBaGyjyQv
SujbRP2Ag9PtW93uJr+4izuD7Jw6KJHpf/wr3xkJrN7SodTCC0LD83a8kRlLTaCouoMOlgRb0jzW
kaBza/vt9G+MhDfXOtoceYgU4XeV3cFqlL9zJhld2spodoiZ5KlJYM2u7C3nvHIC49KD57jKKU+s
M7BKgBxQb3mz8j65/aP8xt8vCaMc8ztfw/LGjibFQk+4dCxnOFSlUeHVQlcrm8rrNkPYD0+uRQDx
Ss24H+j9UYbdBfRsD1SAMI4gF9AE6zjgZjaTryoIE2B3IX9FWEBX4G21t9ZuRoBI7XbtTjlghaBy
Z3C/qJBUB7c0AWN8/Dql/HPSok6CnRI8EkcBcfQ+fVqAUVSC1o1r2W5TBbAdYYe1LgYXvHwOmiF3
k2csQ/QL2rY/C3GMpHvd0a1MMpyxU0GWLwbadtNUPk6CSVA2yjIB5Eb0v0ADkMNZFnR3aJ2vY8d5
UbqzD77dRzsiLsQ50pjidEiGYO/HPm1s1bZgOgNzO3rJtOmDZvhkVftzADNd2hwysGOzph0f7mgr
dxyfzeFgAvxYKx00d67bABc3ZXL18cP9c9rADMszDUhmRTP0+yT/6mxXj10PLc4bDmid5V612XOd
9tbJv3ERj9rQ7z+84w/SkDVZwoUeD9TYhk1pKG9NbU98sgAsc8/btY1KFwVQpibEWVRy3372kLVL
krpdqJhJ+xxrn/7MsDPBea4QW8hPBuV7r8hms8bhDP899eG3FwsH20nzMhwPAsU2MUH9tMtTetoV
qJNPvuffk+rxjbHaUPFcrsZS+vZaQYwMZnLS6dBEyEqDyI9JgkrFTtSZQDyO6RHja/tgxa7Qa16f
+8UffNp3Dhy3gKMLgRnrOGnwM9r0Xsjq9tLhJZG+2XzyUN4ZTIg9PWlxXORvPz67DK3HAGMRPshp
IAKnC9TabaL8k6u8c0SiJuCxq7RxLDBul5/xeszmwvByi+eBK4JgKqdNE3xFKQxXpMMNjZ7GM5uT
JCp7gDxtaz1EXUq0zxhG7TW6jsn6ZBF4Z+BRj8N3TamJxfe4QOhE5EfKuCL3b46th9mYI4a3lxwK
lLagm0Gqf/w5vVNeI5Lx1QWPRvpChavzmgtqvwovJ3wJ+8aGoUrASXQ2xVTph64K70m8Mq91lkmE
Z2P2yU2/8wGwyaLGZQtmDwpRb1+Cijy3TWCnHmpP1Ps5m5a4BUNv6PTZn9zvu5diQFGvtBk+x98a
5skYqckwH0KY1pw3cRjIrie3amg/yz4+grksa+eSdgk4femILHWAt7eVxQuTcHBmCk7kcfaQLEh1
siPiJBv/xFC9TfGBtDqF1XRLhHez6WUD2soxqpuwIfTn4zf9Z0GCX7PsuKgLLwZ7+fbXGBURlVO6
9KaZHfC/9s5tmZPZE2NyOCPQA/p2qKctd/TUNL3xyZbyvecOi8x1AtdiETre7Fld6uhEmfOBZuu9
jlwPeUf5vSV25ZOx9E5Ph0LDqysdPfUpKfFDDYZ1yN0puwhNHF07S7RVsgksrS9n21UwL8IMgw2+
B+sA0lpQhahydz9rH/oq4PXmJtKZ7WNcdQSKyh5yHoX7oNwZhWiefExQ3YmX1ZZ5zhcq3JWF4/i8
qEuJw69SUf3JPf05a8OO5MFzGDE5l0jnaNZ2PDUWlmPIQ+On9S6MK2MfqDY/oCEhO8AfqilADwNd
D5u+KK8CmoF3E2GBPVQpRHg7Gx09HfXAe0HhapisZINxnRq99f3jMWYzhl6vLsJ3feztSI1dh9XF
XEbBq9k0jn13AnCLWM0ynHViyRmTL9Dvf/UqHqUAVM6C64EoOpqyyD5KpdZNd7BdHZ80cip2rj/1
Pz6+yvFMTNmMEybqbJvPRdrH7dUiqHpcCc1wGAc9nUecZ1fVmEIEjhfmTGom1x9f73cX4fXDkxYS
cvZP7Dc8Gh3H8cFVZmnJpsk8hLX0UMixsV/VlhfhSst7Ov9ZgukU4ByMrTX/DHw7UbYEkMZs/n+1
cFntddNGTbjqEerdYZIhLc9OFnNqies7W83OYnxbznU5liXlXlo51lJGiBv/BAIA06yQSL9gnnft
Y9NYEfaLyvuiBsNAhqocE17+jJ997RYhhbXYatCcIeFybFicMUrKSqSgGyROV1rSVTNu1GBP/grw
ZxCvtaOccqMcWV3EBkFlMPXG6unjR+gfz3HsFmyHPh60I4um+PEc13WWmaKp6A5BbClqmjG6N+I0
YLLXi0fduHXSefoBZ9k99Yl9Q5jXZeWGdkVSrnOcd2cmRvdfBVmeMAkQHSHTSYB24xYsjbup9yys
yoNnnqkGfts5ZoH5NA6X9vWsbf2olF/Ve8/TAcgFnzdDfJU6mI3b3KjMp7sQZb5LDkKTmsCfdSXJ
j5LOuMI6rM/yDln8inAnk0LklCKD0QGxhttO9vb3rovIrI3axNjnqUMQVhVkRKO6iRgu1FxLABrl
1H6v5sSa12VDkQQVlUd8ZVt0XbUa/M65ogFYBVvQOeoMgRaOYjhwMB4GTVBsHEyzXtvaa+YvBuRQ
cSZ6W98CL4pw1Xdt568jpHrqi+/m4YURzf1VWfqzhx3K/MkI63Iy0DoLvmkWmuZ68mpEWpz2Bp/k
uhQ1jyMGzqvIscvTAr34TZxial+Pw+jjqguqdNzmJOWA87OrfY4JWZ10MT0AsLlh813YHGFWXakm
zEGzvA9da8QGaGIC3n88gI7nr2X8uDKg+MdxyTWP++gt+S6iq0R3QAqut1ZBsbGiKbn7l69CwYy+
rIdEgpbM8itezZI44x1QOpjkGyJ+MAHC4stS57OD3x87O26GywAOoqjEVuf39uTVZcJS511IytYh
g6NyYrp6UUgCwU3kPOwnb3xwSmtctZM0t2XHSZuAg/aTw9pymn47pfEtsvjRuaTnQsnz7Z0qUYWT
MYQdjVPLQu00PDV9C03IdAu41Si/6sSD9Dk9f/yA/2j1LbfOTMDZgU00O8uj65a696Th1zQMWtIX
1mo02rucx4DV0QiCl0JX/UvAJgTCuDe7X4lLy3cpta4D2kt7PeQEOhcDzsaOveF2wuuiVz4aYGDI
WmSf9EaW3/LHM6IhxbzFGRB9xdtn1IIImROClw9j39PRLoR5mhBDubX1aJ6MVYDKuPWqTzaD7wx0
JkmayqzXtAOPaVym89+cnddu20y4rq+IAMlhPRXVbMeO5FT/J0Qqe+9z9fth1tpARGmLyD5JAjjJ
kJz2lbfkyB2nVn/qBg11RTUmq6N4uzLKjeOYKiL6VZZLiY9A+PLV8KIAJakqw2lwlOio9hLPZbxY
ezBBhFNv6AUC/wYaG/5uoy6qPB/24VrF58bnZY/RcASMNOveistniPsurVN8B0/94MijNrrRIYCl
ezbz/sFNa/9j1tr6x5X1N/+nizm1CHQp8dOrgNs1f5i/tp5qpehWoUp0ilTUPVNIAWP+QuL4UaeD
P1Ww8MfyWw+QFwuLU8mpnmo6FrHxduU5bkwzz0GfXaVaMldzL5+jreqWMzcg2xlbjOpC3XhCI9B4
xOAJQq2A0TTqIfoypVbuSAsg9wI3p1eEKenQ+c0uy3VYVAIxhJUHm0O0xQcix2XhzWcT6efiA2EH
H2kFtswnp+9GqJDhb0eh2lLFUYHNKadiZWLePPVB8i2NLWcvC9+EV0boev9BbqwOdoFJD4uJ4iRf
fCC38JEAm9PtYOj0DSZR3fuxD9Wtao7QbUUx4koJ1vn+oAv9MXJBgtf5RLSJkjH0WYqsWWYal6Kc
SIZAAx18q/f3VpngXiexbAYelm+An3+o8DrfGYoBEjlO+Rj0CbZG2Dro6Ar70OU5GrUQWt/hUgui
OQraJ4BFyr7upP2Ainv7Y3Kj4QFbPH0z9k661XvNeOxV4/MkIYJwIJMzMPMorBTKk97iVtbLYdhF
OTKeUw4AmO1Ec6VNdrQS062WT+LZiPp8BRK1jLP/fIy5K+zwRaAwLnKbxrChp6SaPDUTZrlOD3Pe
LetsG2buiFXWZKzcSctMdB4PQqaBzBx3xB/s5t97s2ppyyedz9LTu+GUWDYiYsh27NBTKw73J/rG
9iMQpdqsqnSlaO9cbj8lMLh/YWWc8AO0joMMjUOPBsnKLr81CvVs2so6wDILFunFYQN6VEOIv1dP
Dbr6W3jD9rFX2Uf33+WqmjF/N4ulO4NhabP+qaT9dablEqb8iOb+CfnutgclM8d7gnj63Ft58oYT
Zv/FdMMQ1S/e9LUIRiRt8EwHZK8khooFdlEraz3IW+9OKZjeDD0a2jPzz/96qBKzDeCjrnpCRAkA
SVKjocVZu5Jw3ogn5p4jIQx1OeQClwWqwnRiEXE1nxJTxruidyGHBGqGjELqpslngXrmF4q3OBH4
QVCd4l50ZGcJsk2bQTbRfzQPjehowg38bjlh8yLGFIqHbQ2a6+EmGDgrx9r1Z+F5XZpWcxKLTuzi
WIt7l3LaZFLcUCeuVR8zO3xL2pXr/XrnUu8HkYc/nekaxHeXH58U35EwFvQTpMjB60QYkmeJFp+S
NDzGg8Qa+/4avDkgNeH5JgdDstxPXHUBqjpSRxXSCbdOhCkDACZtN5BVemOUutv74/0Jgy6vKd7w
rwEXy4vqgJZXndBPOdSXwI7irSPkI3Z57ygWR3tYr86xx5x3h+s6Ug2QBA6UapJt1xXVK5WQfBvk
w/RYNNW32Tp2V9GpeMjRMNqP5spkXB9rPKpDhQ+4B4oDy2g/R7sMZAuPigBftOV6bbEo1jMv8ttk
Zaib0/DXUItjzSXikSMNgpNrYPFHq4DaUmpoGwsrGeTb4rUw8tZqZndj+QHSQKUwfrnOAmNCI1LP
9BNGhcEDtlK81VQMK291HQr82dnMgA2axbIWq9kvp2IcEp3FZVYWnOfKPuUWbo0GMckeOSl7B4LM
/XJ/hV0nSK5qsntUmPSgDZzFoLmqYc3oJOLUSmF5Q5v+VkvUzOlxW+8axMs8Wqnymx8p9soJcWsO
bRvJKUTG547d4tYVlj6xw2JxGs0yOnJqT1taz/LFyGZN/0nv/j/GcziQ2LtzGXpZGexK0+z0YBSQ
C2FWD6YSPdtuXXpZaEzbglrwSlZ1YzuwXMg5dHJsEtBFjZBqdzSNXSZPJDkEcfGkH5xO/IrLIFkZ
6cbqBMsIOhkFXsZb1gnhxo9DZNbyFItKPeSh/Qz2dQ1Ad+N1AAA7zBSD0KhaTFcuYKgqDkESwmvV
kZgs3Eqd3oxf1MHK+9xYGXRhwFmTNtCVFIvd5rqICSE1IpkpByW+sRDPSWJlKA9O2oEqYLqy726O
BySU5JcAxr56tdCHjQ9/AW1UaextErYvGIAhDGknLxKhnZVGxI2yiEsQwxK0TZV1v7y1pqLRSjOy
1BMsP3loBrc+C9zJvMr31T27NdwHTqVtSmTl9iY+y4/NkCgrGcCN6eQZIO7gbozk8dVhrbXdlHGF
nzBdLfcR/iR0G2NxEBRYVz7vjeVJ5IZ7C0mBQwq+uMKiMmgtNM0IBSLdf5rGIKaUV6sr59hVh0Jw
6dC+Ixd0aXsRjl2e0UVVOFk/RxyT7ZQ/cDDjQhYK0uc53iUI94RP6IMMj7otDU8YbeShWaTsRWlh
T20V2UMqol9KCb18mNC3ROQm3N4/aW/d5dQ7Zv7VjE24CpOdGp5rg3zuacJC+BhgC//OHOL+GDXR
2wiF6wAQLHpM0+yLPjs92lNpHsqREnCOFNIXBcHkXYvkFtgUsOHVYCboLKDC2uZw/oeVQOfW+mDW
kEyi6UPncJEeO3mVTJT41ZPdOvVBKbvstbdRfcrxB/l8/7vcuIHmHiVlupn6ckWB0qXhwzgMtBO0
F/rftB1gb6b5S4tBMVBgV5v5Wio3hN7+vD/yrZfkRsCLzUSMG0+2yyUzRHoTxr3UIHa0ONpE8r/G
HFDQjrV+d3+kqy7/vDq5ZufWgA70XF2caY7fSpS3Gx0x8/KloAlw0BB++s7VkH9IRYq4YY2GKtas
2n/aWOifzCadjsKOVs6eGyEG5xyprqpjkgAI9PKNsceOENrt9VOg1wMGvsZLjtbntqNSspWxA+Qo
0D7cf/U/x+cihKWrzpXhAGXhKpyf6e8Mye6VZPRNcSq1CPnJygnTdwh50iqkcYn6NafbYxZZ8Nyc
IkGrHJcyE8WBYVboNK0pOeWV+ZvOYh1udfopO3zA3C8WCj3fERyLlH1oBwXyERH6Q9vOTvLfcYyh
modaF75kyL3gp4tprYh3jq04cuNUrv5V67LpZTLH4YA3nmI9G2aDTEtFkQIFE6NC3CzL0DEeLJqx
Mq5QRXeRWMZL0zekVypD/wQlCS0GSzYTHDR0E7MtosIS0UFNqRBiCzXrvfDpmj1rSN4BYSBRgg1d
KA7dK7Nrxln4blSOLUvlYNpW/qQqef5Do62MxAbh1vtGtwCpqVVZHCQ1Q7Qn0en7ggyDqs+2pI70
urDsv5QSpTsMD+KfvlkX5UPboTdBta92sbpHZ156Le53B0TZUBy7P7O3FjVgIfy65soJdNLFkSvp
Qbl63IgTyJz3tiy1d01ky08yHzto1erwCEvf3dq0+95y1VeQSx3L5kWTRXq8/yQ3rhgSIRBmXN9Y
Jy13F37YCnKdg6DEmgcPtBBhH9pOcPjnUeYtPLuGkYvr+uIiw4BQ95E1FyeE3J29ryOqaZjWt38c
BMsOcMuGprpYpVC7vdwtCJai+4IIwSlqh2pXITiFl1K0didfnXyMYgsXVJ6NQzXsn8tRUE40RtXX
7NMYW5goxYGOWvEUHyvbWDv6ro53+ljs/JmTTNhNBHk51DAkhmijRDkVdiw2aEi8JkhwbtAEVx7b
FE0t1Q3HLYZWa8iqGwPPABgSDI5eaKmLiNWMpdQKREFPFt3os12Xg5dWGWoaMvvpqCEuUYlstxEi
zCur8X/KABdHHsh3kmByRayZgCIsjrwK4KlURJScHQRDT3NVJ9w3hUyfERKL5Jb+F6aYhVb3z7QB
sYhrUMoo0Yv3kgySqRGoFC4spLjQBXTdH1kR258j2VXve8j7huf6TVF8pLAyi/YkU+7vtWCwGoQa
p2JX5YhnkTyGVYMEs554dtOMBSIQul5tsMPOkJ6kafc+0WzUEV1EtipPSRs78+ok7I8IYCELHKDV
ccKdCYvZPkmjs6W4/TnN2IDeVPT5Sasy96UO8vRbXGgpB3fjNihTZuD9E8VKvsQhUkwb+BjDL6vG
v3ljtY3+S0PDeGNOQ5VtWuyFw8IwmmdO0Vg7NFo1fWnNIRAe3ndZsG8aE8EEIoDx59iZ4ieuZ+rv
AtovWWnc6OVmBpO6uzaJ4DqHZqhjvhsl5haWKbpSGc7znEwc/4EPi0e0LIYjkgYDxmiu8QFXe4WX
xKzsWCFpFIQba7LlrsPDEuUz8AmbJjSncFu3ovvZhyMypRG6n7ug10W/VxM3b3bUzKMjvtA6nl5F
RzHFqWjZIz/t7/1CRyA9UP7rUK39guBtljE3hav8eav4keqecaJQGH/BwQU3ZMUPzdjr+rD52hoN
QtMu8dbJ6WS8N9BTQn0xSd7SukMRpC878RKaMF42IWmsj95z3vyvJMP/k7x7FSTMq5cqBF0j5pi6
wGLHNpRMCQ2is9qEiEe4Kp4JEVJxaKejIllO5ra0nHHtMpkPtss9A/ET/iEnLOqG7pIcqSqVkVud
k5wxIkbdfajKzzAGJwSglfKIrRJaJFWeHpKCHnwYS/0oaOZKmWhPdmNF/5qCwoMmZaEQQwcXBvh8
fv4Vs8QW0+smfnbmOcKdjn76Nh4HY9P0sGCDyXdXrpbrnJBY2qRPSROCMeE+XA7YpTjpxElTnLUY
7SVho9gWJ/DMkyJr3svemZ7UBEvtpsy0A75306uGMPnbv1491CsMUnvmgSt9adqrOkro4POmn23M
kJ+cKe2frFkQ8f4o83l/Oc9oJFLKJhKes8IlsFnvnDqy2tA4STTpFQM3WT/UtW1aQAQN9fDFkXjX
OrXb74YpWsP0Xt97DM51R0l11rxckn9nf2wbrJpxMo06eEbqTtukeaBsfTQF7r/m9e2DsObM8gVG
9WdSLyfUDMdeqnXCazbwREK6IUgwxQcc0eH89hjaV3qH/rNvuf9IFZ+FPQg7qAjRVIS3vbj28ikE
XRo1xqlGcsizUHL6FoyVsXcHd3pMrGHY5hPGOjZWR2uL+HoLUwCfse4UguFr24td0+iT6WRVhlB8
Nn2ektb6iM0BwlfCDPEkDg9tUU0PnDnh1jIK92XUYvwi0kOrhN///eNT3CCx4/hCbHLxDawStSi3
M80TGiTdexON83xT9rV+VFPljY8PARVSSUYEkMhP94e+tbwpa850RMo7QGwW8+4GGBNGwgQaKBHV
6aLsXWSPwUOGd/v7onaeMHKFbRxzsgZkKfcHv3GMUE6FKUMvjq474MHL0UWY22jJET32UYE8SB5h
QhdMzft8sJ3/7CIxNqHRIJvGY1VnADvpbizM+v39p7iqp7EC/36IxTJABqnrZR5as3WW6o2ugTH7
QIJtoiS0g2Yf7e6P9+dquDxSbJW6ElPtzj2ZJZZkhEkwdIiinGo1U4CcxWnyVVhx9s3kong1SyCr
Xqs6aeC1SL9+JZ7Q0KJuE4w1In0K8UvAPCrwAlvJ0303YLOxscCrfiWgAC4XIZ/fbtCRNctNHDXJ
kfDVBERBRgRXoo2Ur02McS7MsaQ7znp+jZeAbv0x1sQ899/0ugWqE0XTNYbtyNAANS/ntypGQrHa
sU7TSHu8aBTlAV169yXO/G4PXhhW0zQCbwL8t+HCwEmDJy3bsN43uNWtdSWvJ5qnIbKf67QqZPrF
amv0YuiHorJOAOXqM/qUv9jgw9EOM+dpmH237r/9VZY3vzwrmwo+VzP5y+XLR2AEq8gcrZOmReId
qnsDNZs+fLg/ykIwG2wEw5AezXIbdHUhrV8OY874bA4v+2RUivkdMDyZ/RSetUh33+sFriOB0ipf
xaQ0H/t0Gp/xJXtqY1f5CV2MkFrPAuRgUVFPtqqe+SfXxypKTbEr8HKtn1awC/NeWi59lL3n7rvJ
obOMmmwU0soO8cDTYAcSMCQ6cg1gxQ1IujXR5esbjYo8xTJ0K2asynKXJVY5WFEp7FMyYPkW4H94
GOzJfQpGX2w0P4G3X+DfVPeOurLBrwNS2yQcnWMyuNFXBfM8FXjo2GGAE68cj1Ov4KON2cZD14QD
MnVxtqPxna+cpdcHOTVkwj9ay5zlYGQul0Egc8VCyiI8IwqRPmV9VT2S8ZVbtEHRSpSD3KBpC95U
H9wHEP5ye38ZXu+teXhkubnCqdbNit5/R6CF0Zq6WjB8X/nWkWYSUvaF1W07BcwzSKk1munN8Qi+
gaZwttANuRwP4U47mFInPMdd1RzsIa2PyEVpXpIq4acBn/mVz3u9mWe0DcwqHGPB0i+bIInlCw2U
RnTuabNQ4gDVkPuKv3JkXOMmyGKodULumcEpMBAvX6sDzUw7WovOuj+OHyYTasCmwrvbeA4mBTVL
P0/Lj3AmgfMmemtzCfQFIo8hOEAoQPgwOhtD7/HHE0Y0nltpiV9ZOATq1pqa7H0s0EBbeeQbtxmP
TPACYJCDiKbJ5SM72kT/S5TxOZxsZZtHIddnkulfZYp7gZorwbZsHe1YajVP6/jlQyIqG+C9UD6Q
Rjs7P8FI0HIS5xhpnb2bOnRONL/sznaTR48txos7WNsnNUAbEOi+aB7txmmOlhaUj3pma9s4N0OE
0ET3z0kVIT+9Q4NzBBDP8mC1XN+MCieJzxnFgbam8NRHkUHajfSjVer/3d9A1ycjo4E75DxHfIR7
6vIz1ib+C60TxGczdacNUKt4q5uN6uHdOq0EvjfWMkOB9kV0bs6XF4sMT/U606QTnQO9SL4g+5l5
QdI0K5/v5ih8OLT1ub459C9fCJlqJajHJj4LzDsPEDiUbWsY/6p7Nqf9M2Ds/44yH4t/Zb6KltXS
jBklFLXtdWoKPNB1Xx210vYwaf4/jjnSQNDhM3qM7uDi06nj0NtOr8ZnezKND1VXSq+fJtuzQ8V9
7IZwrTZ3fZUASceCWqAcQRl32fIJa9Ux0h7isQ7Ybw+PtMVrb3YC1AkDzXHyt2jnW/9+llNSs1WA
8LwkFYXLb2pPWdDBdYjPM1HmmFZK6KGbgUZwGP0oRLyWBdy4uUj9wJ8DuTcEC+FyONzqUDBHOf4c
a3gK2iJ/akflQ1YZv/VenJH0fGdk5stYYcpzf8vdWKG0d0jpMaLAOndJbQypjphaypnud8DZMe0S
uzLDBu3+KDcCNG7jWdiSxJqoQF8sUcwdGszTqE8hYwKHAxJVi79M7KoIrHJs4aatmA8qwRgS1RZV
zw4mJ3LEPaJCEYYS6NENhvqrG2GvSTkUHnrajblzhlju296V3QbJh2StvnXjfoXXwa6FAj9rdi6O
ozHxTekrlITtIZt7+211iKwkOiQ4TXkTJM2Vubhx/BEUzqR7OpsCJPjlIoAhmE6OH1NOq/u3iDr4
Q9z0v6DCrGk83Zh0UOZQ0Wf8EEPOL/7XgVGNvpuVvZ2dA8xaPbWIDa/V7f+1hPmHmiStAxrEs+YK
ZRtzEZ5Y2aQZBZ6eZ1R+aK+pCvYC0NW8wnKTXY5o07ZGpHS3stJuTNo8IpEDXHzW0eIjZmNNsNkF
+XnQagdZ5DLbu5lZPTmACg51WKDxP2IJa+DBsI2RB/9W6jJHQBcpTodYw+sjZdh3lZ+/1B02S4Zc
LRzemGaHoHjufFGthSp4+fWHzsmCwJryc5x2yZOjSurq6jBCFHTalX13Y6KZZQqDNKgoUC5xHG2L
gJMNE/+sx9Xo1bmSYL7SZPv73/yKPcsFBK0S1AEXwp9w4fKNVHvQUFpKijP8JQOQuDAf/drMvsqq
/7OhaZ/QZ30ncRo5EPlgsYGU/jPqo5Q6TLPal7KF0aOUv+qyiPYApvJd7afjvpdJ9GD16RuC7RC7
9VL+CGDVYXIB5ez+O9z6UuAS6IgiNUcMskgdlGFWgOydglhaxYBANBayF+Ear+QPguwy9yNYx5oV
ahWRLQiwyy8VwPgD2OeW57w1sPcEyhAdyqxE2g2vFZFuO1FG38MEZvC20lvxWU5BaW8GvO6+0Y7Q
zv2oj59Q/i8/5NKyvvv51DR7167jc2Hq/g8YdHhvWETPNfj/VivxDvezlS1261PNle+55PxHFvHy
HaRbiSoqkvIsjCL1NKTTwo1sMvft/oxcaRzNq4pu4KyXDCmS1ONynMC1SjzU3OgsfB8xheFzMdBC
wcnK7bDe6Jud0WlYlGN9JjE+6cbhoRnU50Lax/sPcuNupvw8myPNfDjIVpfPIVAWYELz+GwVJTyv
ohwfYlMgAx67zQGDvN9Tbu87v60/iTFPV9AfN74C4SlJvAMe0UJyeBEZaAk2NzDw8nMtMH2QrTZ+
FiFmnPCIrEMsND3ZlEKNPVMtwucB1VFMk3rnAEcVF/KwNne5IYoVPc4b1znH10wThCMFDGh2tfr7
AoEeFyAvRD3SxpXoW43ZDhRekFtvk9Vjn6hUeuFs1AkD781kRE9xVYujISDPbbpAU/1dxN/6nto4
C5djFEMpaavx9zDOfNU491Wae6qqrnUx/sRsl5sPwDmVEJradBRQarl86tjPRhwXCnLCxqhfRRVa
nyhJUDkM6D6gFYWwZLEl63B9z4Y2/cCMlAfUpyPFG6ISL7vK9LtkX+WdgSOIqj23vNxez8eafTbO
hoSd1eHVMPlKoXgNZ+Fc1pu9AYxJT069YsDIsUuledOijJ9BC3RwFyp6f5fgFvXemaLJ2ZaiGsqd
Bg062bZuPD2bHeHhluLsCJ8HY42t37h57vV+qVh7UQHJ3Q1OEwVeV4u03Eq1sqmygVB6UIIuVB8V
rA0PSWjrGa71To5jbG2AEa5l/dOBIlzydEiVkft5bWy/IGIkT+UAMEOa0vpRIApTYWSk1B+7Vu8S
T1fD4Zta2zhbgvgUuMg0Sf7D9/virU2lhdWf5uTH1kF8xUsa38SXlRZx6hlK7wMfGkdFfYyGxMKt
hLFrT+N8R5zXt8GaVFluntvErPBjobTxM4FzVHmT29A1xSEczYQkRXFy0zWN83syShqxK1v96myb
t9qMaaNQa1G2WixsoRhmBC9Gnq0Kq3jcmXTEISu8o9KNFjkphGPMnLypk25+UNx0UD/FgFv3vZ6j
+Qc6REue6APi9dsUtfilj6P/0cTmsaOhEgdeLQuL3YH2YecR7On/lb30Ww/m3PAEzV6F38oUvEYd
+dyuCwz9LXLaMNtMsoYYboh6tl/Qxid9bCUk3LCuGDrVBYbvrvotwpT+M2YdbJyqr/AU81M1PWkI
atFJaqck3UHYxXa3QDu+3CVjmX030FXVt4XutPp2YMebG1yt8GjEo4eszu5L8aa2yfRgVGOApWVX
Of0BcxYxbGrDoFAxpq1ee0Cwgr3dTGC3CtG7JpbQZY8/LyyJFp76BLXGDnMMXIop20JTdVNPVFq+
qQIz/OmXQREBkgzC1MtSzcIuKsa6c+PHIvytyjb4gpJn/EELu9F5qmoLvcByZicYQsHhi6aMuxsy
CSZtSBMseBSRyacEjnS+44I03tCv9TksuyD45lcBnPtBhzBbD3YIGVwBUu4p2Fc+h0mWFC9Bm+jD
Y+yban9wJrBme1kXxYf7a2wOQC9OIbp9M8iE02NG9KiLSCOM/DiNurY5D7GTemZZ2o+GXp8bNag3
vYkiKR5435tRuCtl56vAmCI5hDJ61XRbZmHoy9NvionBYjnV5zJJhVd0SCcXgY7oom9UB4yD1hhm
N95zZqrPBWgVGtsSr9TEs42L4TNe6j9hWxpiwyIwwhXZU1fnB9ZWsWt08c8JLWED7zhbLlo2rc3F
59WtQHOk3jfncGZBz4Lwu9RCgP/+JF7F8DQ07Bl+CkaJCsgyjmtkxvZUs/6sVfZ57MJvqWq47waj
1ldWy42BCH1mdRRg0qyb+ed/pWp+iwhOoHfduUAAe0vSAi+TZsY+qeq1MP7GUIDbkVnmALQoCCzO
vkEDqUD8OJ5zBIY9zgS5g07pPMFbS1be6rrpSbX677EWWVosCjBK3TjirYSOUYu5jRdIxMNEoiNz
wUV4wLvC/mya3MhlGGPvYmBLeX8Or896XDjQkWSRUgFB4Ojy09pJBmbEscezjr7e1mos9zGf5Jo2
1zXiklclj51DZZYKBYXLYaw6TiqzVsbzqGvFQcGh/qlWJvofxjA9AXxwvArz81cH862HdBYfBofW
bZUKI/b773trfv9oaFNiIvtYPsiI5zjSvu1APm7MDlmVuQPUgZ2kG66+9K2xZvSgyl6cX3/xbRF8
AaiT1uO5McUhSYP/BseJ3io8Fh3fP4guxMQyOExj9QCy4QkM9ceW1bcpbaE82/WkQhy2VsL4G4/E
BIBrpPNJ2WOZTkSdiBzZueMZTc70gEzk8D4eADTWOqWkfz8eZsUq0mEXXBaV38s5dyuMPw2qHufa
bAGiJbHzIR5sZCIFKlH3Z/W690CpyKLpie8FHDSwK5djWUCelDAwtPMAYJe0T7VzdW8QcuWb3nWh
9UVDXCqeO2ZEutmsX/hJVTTlXYTba+HFfDJ9I22zOFXcl8Nm6nzjKSCMjmfZVJgMrZ9hGxxr1ncJ
J/R9GnHnevU4/MaXPvnBZdNNT9mgyAeovtzI9ggM7Vn6Q/7P5TFelKebk8I/4qLzBP91FAI76kUw
WdPZFIWAGVLKTUgh65VOQrWSdd1aKzSS/wdVRd1ysWeVvuuVKVGmszv10zZP+tQLswxy/xSuCrjO
wJbLeIDXgjs1d0qpltmL+UPwrdClxVgYoNle0VYl/H0LWfMc1XKhhM+QYZQtVqX9kfl4h3FisXIw
zCMsngArYk4olhC6L8s7JnUVcyTmns5NCsIfgS+V0CxA1VSR/BFB+LdULXD61GW2do9eByUAQCCH
myj4zRrdizuHZp00wy6VZ5N0ZmNkGXJU1oBJWGEw8Kj9+76kPwy5GS46MN+loFxlpXVv25N6xq39
nR3p1SeRifZhHGCd39+WN459WFozrYmgi6xTLOKQLmsaWaapeZZgPz75LiCE2HXYOlUFi2vTI9f7
UCgAJza5laJH6kp31LdBmYBAqhr78/3Hub7rZgA8RV/ml3LgktmYI1lbF9qMCB7dN+BzBsq5TrVy
wl5PJoQgcGRUuOaCzXIl5zouZ5VemefaCJP90ON5H+tG/KC1TrVL+lZbKUPceCmHkog5R2GIBC7R
DRTgEdsIauOsotyDgzOlr7pw2/39T3fjrbgtAaa53OJzr/3y2OnKpqZC3lhnPILzR2wvrWMXiPBA
9jACbFDVf4VicRzMhWvg7/NELXW0/aZK5WRM1plWiuZlRLO7Th0oTAepe2yraY2Yfb37ofmAxaI7
g8Ilv1++X5YHqD9ooX3WXGBIPvxzmC+t8hBUlNk0WTeezB37IJXw5/0P+2d+Ls8dbuM/2EN0ZQ3O
wMuRrbBFMKTmy+KDNfw2DEJpLKzrndkpn/jEzWtJv38bNQ74ejWFflPG1paWrrFDDmF60UIz9dxY
fG8IDjdoTudnB9Hivd/axiayzXxlef/BRi2fF5QzihacWDTFFxcQJrLoU3TCPlepku8siEGe3TXx
m1+gzaYOKES6/hBtSbKmd0WTl+TEmOpqbalsG9sqNyF8ey8ZQBXd/5DX+wD4B3CMuV5BS2eJA/F7
PocZjMGrrwN7n4JW92JEKdduieuLCrI5BxJyK4yBo8vldIEnG8yY7vWrQj3y7FaVQv49di7CM2U7
fCtG3zjbFUUDT9JNcfZxgICQF0Uabq6irodkQ/pSvE+57eBchZHzHcOpTn90sEQ65nHgHsI4Bvvm
+NCwN2MZBQP1rqaS28l02/NUmXiHWTnp9UY149rACc7MPqMlLp8sK8c6O5GhC+8ByDn4ZNWQOzuM
k2Psun32BupJImrRYZu5SW0r3VGqKb64Haz9vg6TV27n7KcdREZ7RHsq/1TVhgu8pYz0V1/a9p5k
JvumVrhuI87hj9nW4mV+gS1Q5YZTSL7pIsGcq2knVCXEUNePY9nV/m7QKu0B8Er8Myo1HF4TPD4D
z8mMGifu3Cqfmq6Of1eEpMiY64H8UhW69T6uuixBOD4RL5mOuuDBtnG4Qfh77INN13dw0Wq/DNND
OuS9l4apxbqqKK+C8xrbnZ6W5jsFC1eQZaUx4FwSW4m2sh6uyuLUEojvWQ2AvCibicvl0E6Iodpp
G73GLZrzrjXoW5HZ7dfGUBBvEX37WNuK2BUVTS6JaNxKiHZ9bDH8n2odfS06mYvIIZL4zxg+tj95
Ir5mYwhNJUzwgR0ii9Kr3Z1ol8jN0KNhen+3zf/xxSmAmCoxEkBxUhjUlhfvbUU40nSgBl5p5tTP
Y2H32zq0tMeYYtje9OPgmZhfWdni1+GESWTO7c3WA5NAtnr5tZWUfcl+0l/bLive+Sa11AHn9W1G
z/2hIm57MovE35cYjtEkkDlm6kn+DnputXI9/QlcFu8PLgJhWXCdiCQsSx9trWsDz2K8ytACUTd2
jqnsYt0c3o/OpL1ocUi11y/UEjNYI+gALfXmm2jwPoAsWvWo5tdF89STHeHhm+fGS+0OyDflmVSH
bUmghLJkiY2G17t+vh/ioAEIjD7PBnW9LtgBJsXP1igM9yEhsyEslUjsbzUtL9Ekoyaee3ENoh68
dIU+YWC33GD3V8BVRMAkcBTyC55gCOUssgMLQ9yhJs55danTgj5zMw+SpNyXNc6v+H5E2/vjXS31
uYL2p45GexX1vfl5/kp8ArS2cYSMxWtj1ckzZkYC2rHvpJ8qtfiY1Kr+VhWD+YbrYbNCTLi6WeaR
URic+9Tc0MvmUy2UptGVSbwO9WhsUqGkHqCbtfvrxuKmu0WJZA5N58r74oNmeMoPelmJ12gKisfI
TTHHNLP4mCWpzVU2W6dPevyiMbl4+iZfndaIHlCmXhN2u0r7eF1wCvA5wOAIGrSXHzotjS6Ogk68
wpeYPqp4+h7dkiZf2CrB5/tzeuvL/j3UIuoitssMg5PzNXMoTo6lknlESMPu/ihXZzSgIiA3IH+x
caBSOT/FXysnsjUVhaXOeg0noe0TNcoeQLwLvDin/NiVpfYY6AJPLbWTz1OiaStH5XWZD0ATtW7w
B2D9+Z6LkCEyBq59yzdeS2N0drGTHaIwTjdGWz2Bxn3rc/WlkT0WyPX73o7WRp+/4eVJBXKH0J2k
2rRoqy++cT/Yitrmofkq5Sifu0QTZ1R0w+c+aeW2jsCJQrOtfyVCzf6r0/RTXkSzcG0drwWO85Ww
eBDi3JkkxjRQ9F9cGY3b2dKuM+UVe+4G4W97oJONKEv7vuZnJyvDDnZT5WMpPAdpu984xR9bDllo
pEMzebItI21bSTf+fn95XG08Y65MwuziWtHBnS3np0kCwONAw856NwWHUTXfOcEkjrZRiAK/nGx6
RLq3OZkJ2JkqzhTqEUn+rQlEtLYdllsP+hNcOooAVOeIMpcAMc2uo9Ci2nzOS70Kt82klMlODwni
3aRKcg+SDL0KE/0T+c4tFUDkZVYh3BYYbvvV4d/62xE59gn0WqeJrRROOjfABiPa1RJFpo1qNBbH
Juhm5ERzmb/z7XSwN3WRKMc6NcwfFSSCd3QWhhoiaNS8Odyl3Qb+Szls0CjvvxudNL64ahm9qwqV
3oIgcXK9Iofu52X1XDuLg2T87IipBaMcZ084BZqIasW5/n84O6/luJElDb/KxFwvzsKbiHP2AmhH
JxpRpNg3CFIGvuAK9un3A2d2j7rJYK825kojkYUCqrKyMn/jk71V+qrhKqMgXVLNYyDnXKTUWWj3
+tpYJKfcqN6IqywXKlKGRaSStUeN+3Dvq5EU2lDV2efIzBr9bJzB3PgyjlB2THq31X3iffajz/T8
PsSHnsrdnMnPuuyMHfl3/pJoqQnCmmIxZcPUi+IAAV6qGBpuOz9PrMMlDvy6QXhWjEVAEkBwB690
fLXIZ6tsi5RnhZWLkGXm5jLo+1rbFobabU09Ls9irSy2etpkn6dFsBLwRb/ShiwLqH+eUlLRjjcs
3i10XYCeLIwSzr+jbAtl3WRqakX/rGAegkj6juL0WrP3sUtJo7U3i4ZLaT8XWvrJmnlzZb8zx+w3
E2weAgoF3qqo48AVOf6AyKtYnRXq6ue87OzAxnEzUOfJ3vZk3udFq9Z+VcXDfkATGuXOEznHG6QS
CS71T2/hxXEqE0EPl4/spBU6duF8nvWbJL9qteuSrqxrdCv0KVeLj5qJJG+a3tnSw7jt6wRRzTCr
ILKuCjLSxl2bQvM9/TEV6VYtmhMn25uj5fX5AEv+/XzHDmijO4xKpuXOZ6Cx22LtnvVr1x/XsX/7
8do8PkKXcVCnoJHB6qSed/QezKEa8QviPWS+HiCFEvT+sGILnXjfb0Lx8ThHSV5ihFU/2MxHDTS/
DeIVKpCrdeqDDflrXf3nATDzL1P4b2WFykqEb9+rZ/z//vG/rpJvZNnlT/nP5cf+/f//efCn6+qH
+CybHz/k1XN1/C8PfpDf//f4q2f5fPCHtZCJnG67H81096PlUPsf+/rlX/5f//KPH6+/5X6qfvzr
z28l3JXlt0VJKf78+6/OvuN2v0B+/vPX3//3X356Lvi5Tz+GP/Y/nvNn8f3NT/14buW//lQ0x/4H
FEwqYku+u9QW//xj+LH8lWZb/6B+6iIQR6xaynN//iHKRsb8lO79g3YamTIMNHowQPH//APxp9e/
s/R/UN5mJ3G+URKlwPbn/zzgzV8h8K9v875J9xGbcNGeXazNOaoXYZ6FN3y4LXUVt+pepPIpd0bs
3qJoehxoYCDbSI9HsaX+1W4J/Cs7z/urMEycO9Ld+HmQlos0j5d1T7+8wb8f8A/RFTeAQmT7rz+X
5f/vyL08D4q4JO8q8FISvON7aTLHIezJxHzSih4GYZLU57Mh82DMdOvEFjnciQyF0ACgXhhWaA0w
3lE6l3higvE0pvsq3LrF2VwgYmGD2sWTZRrXYwMulPzt4+m92oL8Oj9Q6zbUWKRnYEjz6ZeT65cM
GnCNHTZpqr+QFqptkApXP4soPlUrW1CbhtPRVNHKKXprHXI/qYLaLkE293AwPYyhLbcN7BHvgwC4
A4YHjc41Neitxoau41TYXXqtmhnYAw6FvgnbIa+DNHbAvsdoX1wbDlYGYFZK98WVA4zoFkik5RuT
VggIWNwM/aay7CdUi+zd7KicnXL0aIyNtPW2LarpRkAgR08jD3UErJSp7fR1Pjrat6ps6RBCJZLf
2zKxTXwmZpwLRjcNM4yUwvS+GtUyDLoBwqTfsjPux8kGUdpx4Jg78E6Z6+c6uatvDFbibZPQmL2g
qMIKmw7Ex7wgKjvoSq7XttlKkyJtL4D9VCROnJuXrQfmJ5CK2bmrvlCBJ88iqvBqsJO5BE866aAZ
PaacjClCjyik6G2A62CTr6JOFncTEIZTbkfm0WLmYy97G+kr0B2QVo9ivRfjOWJBpnmJtVluG03M
l303neLcH28ZOsMISS/kGUYykYM9XFKT4cisUkP1pQKcHiAcnlCtBtXsNfVJN6nDKxDUz2UsdidN
UyaG8trhWAUV0CZpc+1FHdi9DFYZnd/3mqDFh8BevpZ2XXxOEBm75xwPf1BiR8Gq89xsj5MolfaP
t9M7U8c/keugR01h8Zc4fJy2gfatuhNTF5G9QXdr2ITUx3cNWi4n6oOH0YKNSjiiVrZQW5yF3HL0
lmOIFOBmRPFEsM83WYKPYZdiHDJNICVNmD2BY1PTiNTSu2xDtfjyOzNdhl8GXuyrOU4WP9jDmYKz
6lpNK4wntAVoqHDP9MGXd2srQyvy46EOV+3rUOCDOPso9SEUd0xVcgd8MlNNN59qMA43Q4YgptvX
3YlIuOQf/w6Ef42yLFkCL+QFro2HE+LOp0+OrOynso7x/3Ls5grrrzCgBDtdeJWpPH48K1LM4xH5
bkDVwHKhX0r94GixyMrNwbxbxnOfpNnLwtaLtsoiD+AnskFR3kT1nUo/vXL8IEQXZevZ5a4FwTKp
PMqCsVFvC7umtlhqTtFsqAeULzraNIbfu/iKrUtLi7OzTpez3IxpKF5GYELZaqjSuufKMxnfrbyZ
bF+6AuUR0t74bGhNjp1II2JuyQDS73NUh12QmlGdnAnq3c0WwxltwoVAyn0IVTPauRYnw5qKDwhX
LN3HhyrMU6hEXgxO126U8FNjl2G2Tes4w7TAdHLvvkDS7gp7RfyVrCzC/WQW9pBmPvKYgINNr9O+
o0glKg7CwunPhNGXuKZS+78eyhQcJhZUVrUd1MlCnrSbUO2n9mY8jGblfinjiH+cdnqOF3JBeTaI
7CrfQaNSjIX1ro07i05IGkBG8syrMmzxN0ugrGi7uESL86pz6RKi5UN+chNXc5QhoVBg3x0mVn/N
UgQtgdtOnu1qs4nPudvqaL4Pcxpvk9YoLPZAm1eBq8W5GhiV2nB1V6sB4cyoDT2uDFHBJ9Nzod14
Iul6303rsNk6bTXgaGyMUIhm7rQRcoGimVaFOQzROkY77meLXEbkk8Vz6pq11qy9GCASG93WOFbV
okZisHPVwdcVXaIjZmVj7kcDESALzegBWSn3LsuKYt7EQueqZ9GFTFHWsr372YKAUJTqlFOKaKxb
EXlNsU5Lr8h9iq/56MvQMR/7uS2tldF66WpKoZhCt+nSeuWMGlh39KBqANt9k99qFXWWQNih057l
sZf2q9nJxcD9yiu6bWoX8UNXe/VjM8/Rt2zyIuO8NtL6YhjNjBtB3pbuuock9x1jxQwkrTFnYo1+
v/dlbvT451ikcbrGEoy35I2twXJWqphjFVDtA9oSpuZbYxc5mNcCTFccU3bwRlVt0xWxIteUzu0t
Ddj5wTalLH1NdhQpTQyUBMKJerLppJGEUNpxh8Pky0bILOvbsT8DguvdDmGrn4+uqvdB5ZRDEih0
UqoA1UXtphJqM68NiySIYrZtbmid1ek9qG5P25NKucn3jMzH/STzKL6OOoH7VttqnFnqhBSY0PU0
vVQ9oEsXiTVAmnLbiYKimDz1IlIaUYA/0sdsU3jO0K+RCK3SAJ/h4T6yczVde3I0r4pBdb8gyOY9
VUpK+kLZLvtaNh6rNANOX/o6rL+7OnVLkhep5tfJpGk0IYRwoWcO1g/wZd5PI5XaY1uEKY0nq4n0
s0aZ+QFrrGyEYgc3B+KmeOndnOUWXmDUGtCJclHMKyMxrjuBbnhg5HVLsjV5Y71GgzQqfW8wq2sr
atorc4xExguskRyK8rz+7hTJYFFDtfJ7BXD95Bttb6+JZv2t0XThE559hRMUYaPfWgAoH3qE8+5x
7SgpLTpRf6e0brqP5QBXRsYe/SPHLuPPPR8r9pPcVdmRamivLCujbzZ1Tn/lKqUe+ooyoHw39Rmv
qhN9g6VYb7bf+mEsC9+DCEw7NrOcl0XWbnGamxTT79s5z/0JM+SfjtMPqxoQebgqZiW/qm1Ffk6o
HcRBlU8Dpn/CBGfQ59TEMkuIm7iLdZyGU4cvga9ze2uUE6UPBzWO0edd1qYvlD76PmGIUhIQqQwG
cYPCdQArRa0X/rNxU1vEtdVgK+rXSM24+mTeaAK+hHfA1UQ1c5qmI3qiTlRr3U5LHS30tcLzUl5g
pO+sgbzvkrYEQm1S19JhlWVU588JWbqxEo5RNmvXYNfjPpRW1bqnD275YiztR3u0pOUPUahc1yQB
ybow8LULlCyfudEnIn/KMt38go18PAet0uQQSnJEMlZ1IrwnCUK/XXstWo80bb1+8uVgd8I3I9er
A3NUZkJjVJTX9Rwr9HXbMUJOA2aL6ic19pP+CIS0X/VKKsdVpIUTUQ4kEgD8uXK0gP4GlrjoY9Nq
02cNrLuBcvJ6qPT0y5Tye9cCHbPvOR5MbFBlKGRgdwXEkTkasNxBrxn5RVOXmP6wZRNIKOhbUKyY
vaL0VTzYrKC3u85YJ1WuXhqVrJ9Gocxw+a2pOBu6qZn8ECyAvgHyVLlnRln0BE0vjSU+OhqLWnB5
lb5ZObG1GSlrVphjuIVNm7HxUj9VUCQI7H6y70wli74VYuTKQydcXuiYK9ALHpP7zFJj6lBJ2Fxy
Ha8s6BrdkoPNCBJuUlKj0Tebtu6DOc6QQNSVNLztequ9NrK8xAyz1ZyfXLNnNVDM0NnrmdKW6142
83MfmXLeDMU0fk6tqP/ijn2l+C7O1d2KsnV0TUva/i5II1qqw5QYV01daLdZ3Nrf2jmcfxYAGDeu
EhIDc7uuq5UpMcdb6ZHkJhfF7nivFkOkbbuo5tJltR7t/hZx63at600+gMlRph3odnc/lSl3MVPN
hvs8qRN1zSwsNSCKcEuFPDnfULkyv0U4JGAIiWSG8FGzal/SDmkpKV55KH2Sx+sB+tHLWI/TUrob
cZkyEUTEdW2qwW60TfRdocn/XeL6CCtL07KfZLDTRZSn5lqWt8KEYxKUdeiKzQLDeWwHBZVifXZS
ayt1Z8yDGS1hDRld27myiiSO15YbxTVCxkZ52blu1QIz7NBzq6XLnI3Msl+oqU+an7ids8taO6z9
0jNb1kYyRvvMFMmXIR7ARxTO1NITVc3a70O1lCtOzHgvY4xl0rq1WZFI0D+TLKXfil53CFyoPuqB
kF16Y00RQMsapaRsU86CS08U994jEA15YxTjGK85FeFFJ6MxnhVxO1zOevLgWXV5XYooeWgFtUl/
KOXcbBzME2fkdAxzX+eARQF0l168EerQ3U1gp+LVSNYZIqULsoR/5xIJIvZJ7GvaOHqbsW4k0Pc0
Ta70zvIKULraUKzrMauRC5GEqURLQhweNSP/BMGurc/NFrzmupijUfWVsUrlmlU7yl2sqPoOvgz8
ItMOr2Y4TrHP1qCwXwvSSICeREH6cj7oEOHPmpXu+7LvOKQ1eNGrqujH0Je5PT5CN2qywNDrMmRv
EoH1dEovjdxTPyPCqrmryE4HPaisPEFqa4wAbdujjOrztInyTdi0sxbUMi9CFJiy4rlSS1v12TGG
68dejuyVOoe8gngI6/EFadmIukOBBBVIU1DLotuGmlH0a71Dg5aMQamI/n3nPcZY5t7AFpVXmYZ/
VWC6fZsjnqT0+j6KWndVJq1tXwpToIWRq3W8ATYxDDTK54oKblliTKq5TX6tgE6gXqKY6W6JKzkp
cZXyimQ5iC0knew+7eulopJJTJ46vSZ8qGiPtgDRGmsIwhg1nI2qTM6LmKb8hs4JXZyUo/1MoV9E
JAEff2vPYzueq03vfgE+LaOzqS7aatXNIjEv9AHB6WkdVWkVpqvKQcfnVqoia/2oMtFgU5SSOg4+
78QpmjnhtyTrlCTgYm5cF7OZyUBvurTdIYPTXucNcjhnpk7Y9CGnUDoRdUWHSoN9OK8npYFbEM82
bCxdTjT13LZXN06oZhdNO2lfi7LwvqkV4SDQolKFoGBoWeN3KjlIELWONwdDXtBGdkzRQXBLsv4q
ii2OhbDF/svX7Tm5rj0n85UQNYbNKGoMAuemqaaV7XId9q2iVK6lVOdxU9MGUjlJ3P67myIZQgLA
BYyKkVS6HQCLwQcIYnOxgV1Y+57l8B3QgBR7rYFsE0ZqdWZxh7M3MN3gTkTdnAP/SgiXkvvLTd33
s0ubazLQmvAm54cnQ7NCN1Kkj9z8wmvSmCz2J71qdrjdmiu9ayIADkQs4nBkqC/IE0y7qWqyu5qt
BupEI88BPWDfsSjcFztzLuckXqnizhxZZXBWbPcLt9h8CsKh6YcLDuPuWRd6l6OfG/bXbqO0eOGG
sZKs8iovH3RCWng1yTBLEnopSmGCWhuiaKVjevAQtSivX/boEkZro18mNto5gudF1+nXbhg75cVk
WT1euknaP0Ee9zywmy4MtwxE9Xmk2CwyAlD5vWsKgn9VAZQD2z0kJbKKIu2pq0Ve6Dex1T/G1DFe
9HQ0SZ+5w8IC7DrrPEniCWWcQk/JixMDGzIMSO8RRNPEKo7xigrilI4PllVteFt4dXlvV3UVrsB4
OBetF9ErhBRd3M6Jmn/mVlrsVXNQHR/rAOVRoIqU+jLKmgcu5/GDUlZgO1DsexnUfHjoQ2ngMszt
+LLKs6q86d0OACzi8kpTU13Vu2s0IOZ7s++Ll4mNM/gkBdZTPzmd3HhhbDd8fjkmfuh6UfsSja34
NoWOF56jPRSqSLfrxhBI2zSHoPTS7CsP0TwWkHg/Y7M43lnRRCCiQ9pfZoaCWL0AQYg7UmxTbnbC
qbwtWrjP/ogbZbPSGwyNzmInibdFGcH9teFbAncajNH3zHn6VvbJi4rKe0RP2kgvOmrN5AbCnVdd
SjTxhZtwmZkkOCkfsyrrS1PBMQ2SMvI26M07iU9DIPaCEFyqgBFVVKzTcgJ8iOtFxB0/NtqvLSWa
OUiHqDSvbFri2hY+YywvTTdyIHym9HKDYfTGx9QxgNjqrVuIq4m3l6/aCQb/Razblb2ueVBn7XZN
f+dAbSbrL+yhPesLo9cfoznWUuCcCWBDxx2EvdYy0f9MRG+YmxSaQLKJFQcM3hS3cxpUEFaGMys0
Q2puFFdRJVDLL6ZLD+Mm4qXtrEhUzZm3bK9gqlzvZZibzrlQ0PjW1nGDk4pVVp22U0UJgJSTt882
cY3btD8DOK3IlNwK8HzRcfgZejpYmxKxCFy2ZnOU53gHIVI21IYhSGlGVZxHtell+1kRdROkhYkw
smJHTXKWuPXYnUWFVtQXXhqG2WcKEMJ8SCaLqjgvxJl3fBdn2CCuxhcPAdlxvqV6fCOlkbVoZtaK
hspJ0d9XUBC+cj8aG7+25vwhNnSTJE+V5PphxRXHS0l8gr6gQgixwzSv8lE1Q35nWxeLF1iurSDd
0TTIyfqWzAISKm6D6WPPskJ22nbS1rczK2MrVEnZ7hIz454dNgOJlVZ3EDo5G6cvmCNTgB8py9ym
tLwECtxV/ajlZhcFYc6iuHBgCHG/NLLCutDzEMwebG7rq2s2YggAT5b3CBer1pp6vpIG/7HQBi0Q
FsZTZ9vlj8oDKOAnamLQcPvfvtw7XaU3JU2E1KDp22jT0HgBmX5YbAwh46b1bLtPSZFol2U6ao8G
6dDvFk6XUYBUUhtdxNuORbNBBSHKPU/eE6riwzqHW78uc+3EVN7UTV8HoRqMehUA7VeowS8NpCy3
KQNRt30aO6dd9a4R7pBvxb5UL8mKu3Q8UWI/AguC+eC1aXwGgOqwFo7rtKBipXSHJHyaUf7yS24B
XCET9YpCq9jA9n6I3WTaKCMSEh9/s7cT1UGbUdgnZ+ZdHutvNwOgPFtmYu85UmyTKWwuFDKZoCnm
cGVlnTzRmH+zRjhRdcCwQFsWUrN3VB62ak2DOERNAy7PvMUpzwnUrK1PvM7DjgVl74NR4NAcrkSn
tIYpQoBqHxdKeaGXnKrwFprAjJVTdl1vJwShA4weKjpQlDCoPBxK6SFht04k9rLsPVLhvL6eLNHd
f/yZ3k4IKVAgeWhUMgqW14ejUGWS4Qj2aK8qBISYqyiX0Pilo9h7omPw3nx+HWlZML+s/HGsQXqq
QuwxUJFnBqXBleFVPz+ezptVt/TkAY7R6VFRIDoGydQDCOUEC5F9PkTZpildcY2gav001a3xCfPm
UyZcxyQQFoRDP1iDnAM3Z0EsHc6qzZq8kXPd7qehVJ4ipRKLDYNifS6aJF9hgFTtxBjdh7lEr7GN
xo3SGDUVyrKxb2db2iB3h/rraEr1RMPrnQ8LLBv4LDAEDpRXgMkvr1uboqav2HB7i9i8bTWaW11r
KWdz1X37+J2/82GhCrHzYJxwgTzmwTS0RjiUx3ovh6YInFJHDFQxTumAvjcfODbscFS5qXsvT/HL
fHKpVdWAV+QelS6dElPxHZG4IojpP5+IXEegimWTL1pGy2GDaiuQuaPe1sjF0Bmitt3niJSsC9xJ
d1TwxTVXGm2HPMSwg5MVX7VK1j/kTQO6Qg7V1awhFm310SkvvVes40GrjUOPGjJfcgHv4qt3OPOx
MufOFdOwj02RakHo9FyNvDi1tzkpiOnDjM/0dajXzi6p6XXAXW8rb5Oyz27QqTe/2qFEQqU0w9SD
AeGN3dqjsBDSGfGmM6GnmIJlttBsSkJdtKtqo7hSHBF9z41CuXatoZoBUIr8i2IIdHy8hoJsMBmz
eQuh2LlWshCLoo+X1JtTa5ky5yMAD8BWpOCHU0aqAdWdwaFlViG6ZVObDDoyx40kDVjFSPp+5fyX
zzTK5s3HI7+zzPj6qDpBHFssgt4E+BoQcax1e4TY6z3ZbX3V20ghmrXVrn57KIgyGmBoA7gQAgaH
k3QMDddOBF/2uVUYyKOQJReOeEzrRpyY1JvWKeiCZfFoQD8Z8Vh3tFKsCMVQMe+HxlnPiu2uyXvH
daZh7pIm6S5Dbvo354awORQ0Y9G1gyVpG4dzS7rBnEvXkPtIcmm0cu0zWTVCK3ncfv79kdgc7jI5
UBSviJ1f4kIPhFYg49Tv3Y6CUphkyPUhrhy4uhOe+GBvAwOzWhJEZ4FC2mAoDmflTNQKw8rt9mYY
z9eKLMMbrbVgIhb6HJRzH6+rWlnuGvJp5Fr7Vcm7bqcksbWC2mY/fDzxY1QqmlWUb5GWBiMNGxWm
xOHTTHlRqfjO9/uUi6XfQwbcjb3Xb+iY0iYeNfcuTCeMWLXGvoOGh+BO2lsPTVGo1Fu8bQrI9+nj
R3qzeXiiBSezMNjJ+46l0TCqGOgSGP2+69QEidJMXcedVZ9T0D61wF5DwEFU9Czk0onPOsQz3sUR
ogKuHMr1ejfuFcee8BlCYwGdfOEZGWghZ7rGzJsLl9vpQLC9jlqBkVvetrFKAAC5LIZPitMgGd3q
E40Ep89BYKnIK/8049cCJjWEc2p5XG4bXtSLTZHkQRsU5QG5A/X+49e2LJs3U0EsmnTSAExxvIT1
sQ/nPDHG/TALsZ1wsl81bihOSBpq73ydBfMDmB4wMwf10bGW05lFmFpMe6HFzVqpHfvTXM3Vpjaq
4i5GESCoC+n4cVFrn5w0aW7mzuSNTTAIp9ZF0kkWHXYytrnjzjfuPn4Hy2I9fgeQbLgn6LRxEK44
XMya3mQSBfFpPwJz9sldinVcR091yB6LsSg4ccC898pBwoPmRiGD5XOUtnm0MhYYwbSnX0G/MxzT
dRWN1Ym4+86kgMdQ4OIsQ4b++I03hgzVBJnKvWKrS8k1abfllOD6oM7Kld5q/49ZkbcsDEwCL+fH
UUTQOwWAiVdO+8FWlXNFL+nVu3q2/vhTvfPuXgn9HMvImRjG0eFcVFFSoGM97etp5uPkvfJSlKV+
4gsd08HZ0rDbMF6DVgeIiS91uCJGSx/c2ku1fZg6zXlXW+O9i7oJJV2TNhIUOHUrm64402osHpFD
CvclVVPfbo38MrEEIlZY5WwmimVXhpsYgeImpOGedtFltDsFXMETS/jteyE9hWVBymLy3zFLwC6s
Cv17TdtXWZRsKlh6PtKA8Ylt/HYXM8qiVwjLFn7EsTFOo4C5t8NQ26fCC7dpr2Jb2YQ1momDcWJC
b5cvoDmirLkcM2zJ5VF+OVpT1UBwUK+svWtR4Z8cvON6p7GvPPTfzunHG6uPF9abNIU1y1CqzYYh
FLzetX4ZD5PNDjiT6u2Zt7Z1MqvPaVbZduQ3c61RlE+mLeph1dePh33nIF20u5gliprEoGNUpG7l
lLIbqeyBY+k7ooJUPlVwsMOLktX9Semz6Kqcsqq7dYHJwlu1YutrqBd1CrVd8fYtnOox0MKF/P3x
o71dUsuTLSUURDUX/ZDDLxDjXlrioxLuJYCVz2zt+EvhJKeYJe+8dwiOlBkQzaAY/5r2/PLeQ73S
Qxw3lX02aNlazfV6hWxaTVMQScFPiZ0kWwNXzhMb/J1RWVp8SY5vYIrHuFetNsJI1LRvuFsgL4E3
6I8sS/WnNJfxVuuEtc68PPs91Tv2DaDIRa+BWwUKCe7RC20naHO5NxfPDcnvGUZLYJlz6NltW8bb
VJ26h9/+gB5WNyA/F5g6H/LwA9a6ovZoLYtn1hgpIufaVQKk70RMeLtMFkO0pQrhLKrzx0VF2o21
3ki7erat+buXmu1KbYtTh9lx4OHmbXP9ZHNSuoSCZBxOha6VXoGjQiE7dK4ITPYFoomGH1ultf29
lwbnj7gDzgp2BXmtsUz3l/UoDAq8FXnqc4FSzMVi/ByMURSeYK4fy1R7yzCsPi56hDlqh0fhzdEU
QGkda2FOhgJE5uDpw1mFmyWMPkexLic7Sq/oTXhQfHLcPFaVC3Rm5Vm91fgKHQCQ+FLfzEIzFFQa
NWEAt4m97ehpabUVidpiOjwAnV8ppdbferPrPTRobZFoFg0OJV6jiurEpjoO2a9zYl2zWzRcpo5D
WdFnZcfdmlc3aGtlyMv1VAz1uZzNa7AJ0W+Gp6PRzKPVDSQTTj5KGc+d1PKVIaW1Kp3wlCLNm4W3
fKflGKLKZBIqjhYeuYbUECornmuUj4M8N/B88epmkw/9j48X3tuRyDwXfPjCzqFifpTZxG0XzfNU
x89RzrcbFJsLXcW1fIZscOKse2coPDIhDuE4Qkvj+KwrRA0iNh+TZ6GO+kVeDnSwammdE91Pmjwv
j/1rbk0iCIcB5gonOaHvODwMKbfuXpjZs5BKCUPExDEDTD/gYlmpK8tMFK4+bqX6Jk60P3pDjCuj
MYbLeIrLHsM0MzuRWBzHq+MHOtrgStTaWeuo2TPIHtqBWqHsolwntfv4c743jLnEKsrBGtTv5QT6
JY40mlv0TWVkzwnWs6vGK9Qb1xjKl49HWco0R28XvaLlgF6SB+6+R6MsTCkxyPJZ7dUxsHK1u6Qq
Ml4AifceZWFwxzS8eD1PFcpNYZye6Hu83fGkxxQBCJSQEqFLHA7vmGB0AQaWz/TenMtSL52ztLCt
oEO4GBBETPb08XzfeasHAx6VrUI9roH9ueWzzLpia0dDve3cvj+xRN4kZawRqp1Q5ZgT8exY5cKy
R1D1YVk9x1kVfy2VMAQXV6egJ7RuXeXAsGLNpKHPGu22ka3YQWpbaOEBJZmDmZhPRc3y1h/P/Z2X
vei3Qd1/5fUdCzmmLWAvfGCaZxPQ92WuONYDbsUlwMVcu+pkdEo48p3xEMykGIn1FUpt3lHoy/LO
SVKujc+gIOfrEYbATV07IwrlQr2qzMTbfDy/Y5ovZ6JNB4U+EKcioAPnaECjqkvHAIb6HDqNZm3S
orAgt7YSOJREV+qbkg3ugzeryneZjT2AhLnexW2bO74yhMWnZmSlrmrOzDOL9Nj2E3vw1FUNT0v1
uzKzCn5Z7myaSgyljwiE89OWAEJOnILvLFHaMhQE2f3wA48L+OZoKTiLtO2zl3caCBi3vSi1MDzx
st6Owt10ER0iU6GZax1VoLpkoPkQz/LZKtpxHSmJuivr+pSJ3bujLD7kuorIMMytw/2d5IMtTbB8
z/bcYq+Ajs8KjLPxu5sabqsOZ9OlB2fCiDj67i3hPkmMbH4uuOpt1GRGlB/drRPb502oRCRoOe9s
5DcYa2HT/hqQFyZHo8Ze90xjRWkxT8Iwmbpcqq3DSDZXqTGqZ0D0hnwNT0CFZejlJzLlNxuKJwAB
CjtqyY9Y4IdPUMwT9xxD7Z9lrJgXUz9MwJ97QFbFCKBjQbZ/vKEOLzmcuXRujMWpgcsxS/J4JWqi
69rMrmfag9UjIM+ywpcUsfY0t4ydZYFGiZOpPEXOOmLD/zUsMWMREkVJ4001DSiM7CpLm/foj5V3
hVPiqRQNPajczIYkGMwIiJ07TqSA7zXiXj2zoQ+TwaUi/72GyuujWGinQitGZBel8aNdoicAy4RJ
DUzObgFWW8yBllAIq0av+62W5+tQzJVrPGxWDAmPN6QEqJuLxoY5AoNmW8J0AQkUhzvgpacu5keB
8nUsbgesZm6TSOJay7b9JbcwQqVAzzhX9x7CdE5gzVN2U6YhSFrS8j5ZD3rU3PcpOLcVuZ5nATPu
IyNAdr++VA1E1lcl6LYd6EH4KkZUqcaFIkV9LSwvVG68KIvOwS0p94pGO94XrK5716zbLx8vz8MN
+dcsiCvwx9ELI0U8Ci5TYjcjbROWp621DvQNqV2bWiuDehymu3kc1Es4M/VLYYj+akodceIOdpgF
/z2+AQzG1Yg+9NsO32IytUpuG/O87zW7XbUK8LaEZAnmR1OeiNbvDsXhpi2+caxD/XCofhRSKrJW
92YCW7tzUSj2whysWQsz5OO3uqRc/84I/5rV634HcbOQyY7eqpHrkyEw290XwEpXCSirH22Y6UGr
ug1qJhQ1UDj3zmM1Tn+rvPH3yPCIPcqPBFj9KMCWVer0JYSSPc4mzbeUk2PNvzaXKmh8NueI8J+I
b++9VaoaSE6TpDHo0QcEAYrq5qyw5eBXrqAoueftELur2NKaE7v7MHQvc1touxzqLiIDtH2Ohkp6
lIL6pDb2/83eeSxHrmVX9F80Rwe8mQLITGbSu6oiJwiaIrx3F/h6LdRrqUmQwYzSWJOOkLrfuwTy
4ppz9l5bz1lSPQjIyVYDO/kL0zm2qTgqop/f/44rCMc/Q8J8oLDCCR/c2WpIPKZdMMSz/GgnzWBt
B1uv6g1eq+iGHMXxEUITquo4jdPrQdeqM9bc4swywsSr+TceedOfJxWxAvAODPpeXOHWOzRazoHz
3lL3RVwRU4tIOJjNE+ZK1U5jTJhJdhc3AmEnyKSX71/ExzPIn/ewlMvYOxe+wycp0iyVc2h2mvYY
2uFwyOYg82UHPfL3o3yeS2hoaOgtWb2QyLRVNQFsxBxhbXQeVam2PVk4qh81w1M4demRqfR5JCQx
zFlWb47zdBE/rgWqaMeOtS55osur+ICN8q3RQNm3pbg7do/5/O448pJdiqEW5hmngY9jRXTl697p
0qcqdIqHlLC5HVJNdROGSI2bISzPFTxvGyy8+g9pNHWW/U72grxAVIqtBaQswuNYqo+dhL54B6CE
AMUvLm7igpf//t0GNkt1ZUu9lT2NdpL4Thv3Xjm14U6N6Yp+/8N+9QroIBBaIaNEZL35OBTCZhEZ
Rpg/Fa3Id/JclJsy0pX996N8PmrBYHQcaNNQmQEyrj7WLmiBGxRt9TSITDtrqPHQ15XBd1lGjPFA
WA/IHP4uUW/5MpD6LvQV9k8dJsny1b57ixWZTQLXT8W5eVC9TteL/VSQQvn9o33xW3EmXxAGfP/8
5+rRrEiWBHkNNXcAAnviqEZQIEnqtkiD5MgB+U+j9ePmBbXbJN2Su4YGDGE1lonEiryhnoq1TOaS
Wzid+WKHUnSqBam4ZKbXNNtNo8OypRgAFDKUODFZicSDeaMdQcOmV5Fi9MgkgCDjoNFur2b8ppx+
cecUVqa4oza3d6qImnQrJ7BSjVjWiCeTiNXCXGy1mtsLi1lJIVh+KzBYgHISmXEvKDlUbs3ag0ts
uQ+5naVh4UB4/KsM8v6B6Dz+RuQQvdcolnOH+HV47fuUWq2WJkXlOypthz2yTel5lvNKd/Oq0rey
PIS1RzlhwKNs1xWwJJnHjNEA5S4a85FogaZTT1sLvzpdgyB5tYZaxZBTaOJqHAtqZ2XQlMK3WwVL
ZkdwSOGKpDGk0w5XkuzlMKEjjEJyGBAzGUaSp6ad+kLSR3ZDeJp4Kw2s1fReAsz1wsrqJ2O2gRc0
nWw/F1qf4TMHf3RuFrZQ3LxLIeMLq0sKf8gSHK/FrBHnMInZMD0VawSeO1Qh3Sa3F8IHhj/7xyCa
/FgV84tjMJMerBwLJf9J6/Pj/M+EOjAtiubJxHEXuRVKi9NUm37HeVhdVc5iao4lscRYo8VQW4BZ
GG/uGt3otzAwIr9WunQ79Ua511n/93Mb2Zu2oOYQyp04cAHEnFll6h7ygn5kE/hiVaKcLBNUSQqK
xcnw458e4ToUKly3p2JsKi5kDXJss1Q2f/3pUlRBCA2cCXHDmloxZPVoTqLNnuoem+vkjI4/zVBv
McgZ/4eh2EEBlYKlohO9OvyFujbiT9dY0R1CD3MzNH0l65w9BKLpSIHli7UW6BQwT16evKx/H99d
oGEXHIwsf5IiFW8rrQ12j7ApTgdpriO36QLnpqvEdPP3L/PPbQudDBWR9WoLJwMckRUUT73RgJfW
iIyi7KR5c2xHRw4jn0+bFHQ5bi45phAI10+oaEXiCNMpnkpNy7BLY62Koig9GfVecgF6J0eW+C+u
7EDkFcqdiDeQ7OqrL0mqeuiUWUYZecmVrmuq4WkCPr5VB4pmshX8lLI0Igg1Gg8EWsQbnS70kY36
03WQcoGqI32E8MeJfq001fpJBNSx+FkTXEsdHa1zzeiCi1xS4ktSvYJtzp/oYvNIN/Wk/V1CMJsp
13beANczJjDN6NWRRLeSEH5IrlBJV9pfTOLfiq6XW3w8yb5CznXijG155Hf+/MjsdbC8aDdyvqaa
93EmQ/50EvZB9Sls5/JQYyyGoyjnUKWKsr1KifSjYtnn51bdtBt7bv/OdPLPM3N24MUz+qLO+jj+
SNgHQn9NfSIarfMnQxdnZKAcO4X+0WC/39U54yITpKnFZEbpv/5yRorkCMNy44lKbKu4YRGzO2OP
dU7LKsyA7ENYzXwdidwvvcXgBiAkBKMicz0vvahMu4tIss2HzpGAF5R5g1Mp16aS9LF4MAa3GUf5
BuqIfdqXWn8+FEGw6TCAtJ6aYT8t6ZYuTqLgzZrS8iUoZqrXJohPX2G2aV5bT0nkA+pRTrBkV6aL
mA+jSqgN84OkEuyOtzzA9y3qaH7R4NUglyU3oPZMYGD3BARgXwhUJzuBXGXvlWlo5Z1iDqBsCjbk
0JVbgntcOSgVwzWwP9XohXCdbzo9Ms60OBwIkVWa6rIsc1WHww+HWOoN/nqRCO0QGnr+ItJYh0DG
xPXygvBB/GZ53blYYIbHFv/ZzrF0QHREAUjTsaVhffXDt0OtEm0MilO2Wmt1XREh9uJaCP1pboIA
xq095F5KJI7JQUwx95xEEC8qYxlfBW3qDHtso9hMyWPQLK9rojz2p1AlN1eSrB+VSg3WHYWl30xj
PFwovJP+UBD6c+TDQmHM1P0w53ScJRT+DJ27HL2W1QYLMgAga4XtlRhNDGoGWagPTZE2jmulBBon
BeURHLAL2kDVaqfx+kCR7wizLZ906Pkkxg4Q53zTCgN9l3VVe9aFbfecRYl06/SS0RwEGTOTq2h9
Y7ix04jTThLd7BWlHFu7oR+AmGSBnbzgBjdnt68xarjF4ioculF9NjPstG4DbCNw58ASwZbUhRQB
zDjg+4ZoA46tVAtsWg4gImM7z3MSe0rWVi9QfaTGT0spvzPHQUw7JNC6shmdwJw8kquNhEkXpM4t
lK5iouRjA+AKoi67hS0mDC9uxvKSK1d4niAC712lJTLCCQQJcHacB15UtSGE6g5SiTNJWDfkJp2v
rbhPJT9MK+mkH81SbICwJOeh3IvAjxyjKGEkABbxlbR3fpllr9zGXZulG3ic9nMWlvN5jiFR3YLL
klp3oMb+VDS6fAmiZHqgPgleYJANVrx0GqzfetpjSWMBDkgAzO0B7VeZOqddVoaPZQuoiTSfGQIQ
CA7O2Gk0AjjRmsQ19a65Mcq8cjy5bUr0ellvvKTjTGprUZVGtcFcKgEpiuPkrs6AJ5/nHfwEP3FU
kewqJ3dmf6yLUvEzWL7Sj0lCVuxHshLWflJ3YjrPatjE3owS40lUME8vHCOVyLyW4e88mlVgSKjH
6n7EMavEUnujyUFmwzRIwjI56edBDJGLo8LMzsdIRhWBMlMyTyzaxJJXNmF5n2DHa90qlVKdrPJU
bumaU5VwyzzrdzTsYW1wHwjgEE1m9dsyu+6nPcz8I4oRTSNyEbW9CzQ4SGaVNtqWpLT2LJekSMaf
m6hcDWiiHrjMKSmxt30A5nAaOGHkteokF1Mg9MyFhKGMu7JLa4hVfdKfjFpbdd6YNtWwCSQ7yj25
J5XsNLfl7DdlBvNs0hNyYSNiXwDcjIp5ThWtedG1VifqhJCKU/BqCf4/EUAXFJizfaBAILZQp8QC
sI9Mnlc/9bbYLapP/j8IOqKNRvl43tO1K+RDryeTtKFMo55ZrYh0P5dquKN6j/5zDxWpvgnFIBX7
osur9GwwIye+bEbNQv1PQWOv9G15wLla1LGXSHP2EkWBdWEHNijuShulCmOKFjauUuXWOc+pzVtp
KlivgsGsLyBmSm99R26KO8WSBqlJ5AHchSwJzklHNqaDKJUwPEFG7JwoEWckj0mftZ7caaVKwuDY
q1sxiri40Cszi71WCdp8q5QDVAS6kFAGktLOoRVHEdRrZGmgyAI5xHg7j3xDKPxbkAslf7hb2qJ6
sSA4oE1U6fxtVX7oXw6W4s6zw2wA+6bG4c0gd3nt1hRIH2grB8ZGkUQ6bdIoCPYdcBHLBSmTvQxK
jTxfjaJZ9vOpYdkaU7XYqA5/h185IWkeEMMTaGdKGruRVUcvWhsTpbjcH2sU25V5HabwzA7QMctT
mglwAxo7xScEoGM02C2lCeinTrAfC6Wa3VsBd263BVV1N7PNvpHK0nQuXMEQ8TVMHAd+2RQ/Bq0N
4QwHsVPhdZ9FvLN7Jfwp5gZZgQo23GR96hTV0wJSdLwi6/TzXoZe6TbNHOt+TamiWsBgkcGFXDPl
rdlP9MA6IKixC+2K20MAhSvkoqrOdwh8HFToQd39mPSyerPbQntkLYdZVWqh/jNNpvq5qjuOZ6YU
J7xZzYrK3dRU1hM/7lx5VWcJNr0ySu8kKPm5z/miV0HDxcOrnqWW4kc8JKf4TlE2WtyAQtUJE/kT
QGRFLoWCbHDZWpTYL4aREqsCZsGbk6yUNx0Ov8m1eodMKrZ5XNnzaGs7UnMVzasbObhXS7Mt6J1I
yT3ub+N+Mru6pEbRxuqmA1n0QNUttH1VOOnlKHJehOHUyhm5Gt0Z5Db1NikK88kKYv4pACP9mW0W
XegppRQ/s3Doudc6sAZcTaOCsLOCWb+Q8hECQjBNwJ44SVJc6ewKpCEaZ4cKBlQhChtBaZ2YE20J
YN1ywp6nyZEETcvsbHfsY32bZhW39KJkkXWnKpcf9DhzftASziPcV3VvcABLrJNOiwx2h0pR36Kk
NTOvkdP4pYxFl8MZSLJTnczvHk5SKUM+ESUZQACsxEPTDhHU/Lask21ZLGhwNjFLAXDRw/Yq0li7
5mgHUKxyzPDXLMUQzVO64ZAnyjpU3alxMgIAZ2moNqw0U+RxxOHDaosZIplMpMVjXUj5Sx1Lc3gC
GkzeJVMM0hGz+nTQBkLaYN0B9HHVPOt+GHrYPVbQS66cUYnqk17v9ZDtx1Lv9MKubpBGVVdFHiG0
ZfpyIsy4dm/JXSxlF1t/emna0otZa11BFyJnRYU93idIf+KBXzsRtrIRikMaT0jGnthTiZ5BOgDb
PeVkIlM+i4f4FVxfDoGLsmm4C3oV+L+dVLp2z+qtJ9C7ZhUSBW0ELp+dVlxZ1Kw1YAPTrO/aKaXh
MWb9yHJhxtrvIu0y9TILteA87uSRxoAugOS1WMruWdXZZUSb6EAFu1S5mezcIdYRItM9lQ/ZOo1t
u0h3CtwSojhUVuPbgqV29ECTjNPDyLm/dzUBSWPXt7CCthRz255+Cz3BHemebPnjBGVjBF3Z7Thw
8DWVEE2mg5PMcvCoU4Ga92mkVOVzIZsQ+OS5nvttb4fmU2NLyeSaYo5uNL1WoReNrZGd9NwAf9J5
BTgsULhLBxPM6I8ocyyqbY7luHI0DYS/2aJ8dGIlA3EGrmzcALhQcdCUNv9ExEXIo1+U5NdCmaLx
Iguaynjj9+vlhzRAxQRiM5blQ80yE246p1Gzs4hFA2hzp2o35EmM+YlkJHlz0DIRhduxSjvzRwW3
9QzstnkXK3qvbWn+K29UiafGN/OwS/2Oqdj6+Yi/aNv2Wp/6Iiv1iiZSX8841LT+FJGSo26SjqPG
wKr8CIil6n2ZilTs4+Aj5VjtS52imiPVD4MyqwK1ozyIc1XJZutq0odU7MpZbYRvxfZIghgfsEw2
6yASFi516j2tS8fffTJZkod2rHzMlUCq9lPecIhoTKSbLr0eDYsCKZsvWmdO7BVTnaZbfSKS7Awi
R3yeFFQzfSXgJodvHxrT1hqoq5KbRgjZlmKmfIVQd+Skblvtj6GLxnrPNQaUD0+cv1aVbF1U0yBJ
WwnT/OS2TWeN3lAoseoZLERXhgGGcgfGbrA2bdiZRNenTfubm7J8B7mne2KJlsptSQLH1tHHPERb
ZKr7VJH0yRuyQfspBdLc8sq5TGybuJfPEi6rrBhTlAa+PTQWOfVN214LOam5c+S1VO0A3TQXZlPL
YiuUJbxNy9WpdUWQysFplSrVWY4+A37AGGYdzvtZVTdKkuXnWY4C35VrU30WUc3uPVgAirxgqJVN
2Eqo2EsQ3aTtzrLudv0QFw+cwJKNLVqiddUW6HBlYOCAlgT0y3PCmj1NnSb23KSZQ68dUO65kZq2
fljnZYNSwtGIGICqxrXCTMPUjaZ8jkEzgm3YYXAbm53cqvLOymD9nFUli04aN4p8ls6KepUTaGd4
ehMmudsvHU5uO7Jk+lnbJ4/CkMUvWZnSAqarQL9bkj5DjkUrWQIom2QEnjEQlQ1Tau7PepP/wy1j
Okp8VPr4kraq/ubYs3MzGaOS7DPJBI4nkdnHbS4Pfsl1P1/miaSTTNbJxtMAlFKH9SrZ5ZblViDI
THKlu6iawGgu1ErML0ZQl82hmUZY38GwEJoB5nIfZ8N5G7XGHDbD5FSy1+UL0U+1J/02K0Si8VRI
uDdk40ygzo1pNl0VFrBzZkPYmv2hr8fRH8cxv8h63LG400c2PgX5kfDiIinjE9Mqol8SB/ZnKwjn
joSxTMZbDtiKr16TaBImah79ho6ba3edoH2Az6gdz1HNTsNJ4NDV2FEKFW81rDcOpoUwnqGhOUS0
g502/MoMHTDoC2MrcTOkrncZELTIKyuaU6xa0Pl5t9w4edi4eSqT1I64rqhxQfshFa8OBHL4XYkz
FZte6vVLLozWxAWZ2gT7jm7d4U0nNKhV1RDEENXRzqPxCP6nxGcBMlcKkguIoJa0B0SQQ10ETqkc
GiWf4NBqAwV3ooX7+3hcmI26mVvYkIM0J1eFnvPSk6HLgv8P31VoxI1n6ABzTiRlKLSNOtKqxbmc
A22EqBdftVWzvIPGUH4IEdM7YUPsn0Q0Thf0j8fLOMmnYK9DDCDY16qkC1gk4eTpWjk84PwZaLYI
UZ7L6ZSDX0OPjTBFaNrLEMVtcHDmGeXlZLXmSZ1b9e+Z5LNoo2LblNx+1qPcd8a8vAO92JxGGoUp
tzShhLkZqXi3AHt7HLFdN1HKlBy5PcmMpDUuwXAQcJ2PZc5dHD3ByaAKDr50c/VTjGdwUAMN1D65
PhMUR72Xk3Oi4fUn0VjW4KoEj2QuYKpIJw+NW6RrCaMd3d4cuod5LiEElJaVc5Uk5fJUgPMITlVN
p+7Rc6KSXRGZ7d0ScnA/Q2g/c7RqjDZtSayAbySWdRlEunmRxNX8mrdSp3v8u+q3KEvN17Hm2Ow6
vK9HUIYt/NvYUp+wkaYqQ0aCvJAy035Rxgtv0wHuE7fzWB3cgYN/C3rOqa5qyLK4uUhzSbnwkgXA
0gPSe9PJupDvcj4nHa4xBEoKGn3AOlKxIXMeaIszE0kzGEMiAdqdZjbdr0Yk8dv3Jf9PRSRkFyql
SaT/yFo+wQ/yJO9iRRuK19xOeLmPc3A52W907aheHkuUWLdZEet8GGvVpw6UoTUoMRevYrqdnZ9V
5YFK+P5x1uXm9RCrEvdUtklOHap4NenMuZJyLdEWlLqrtBkedG4aRf/kREfUGyvbOmSB1XMtvY73
TeqUzaIg/+mVRd3tw7c8t7dgc2f7riipBBRsacW+TJ7T+EYB9/c3T0x38E9/DSMPtUD0xPqqeNkZ
rFnCJqajdVu33MUeSLJN6EvHiqRLf+Q/1cbP46wK+SABB/Igp+QReLtfbMNDuKn3Txwo/WMeG2V5
X98NtZonNeKVTIsZCtUzD0XKqMctxI+9l9o/GV2CLjfHpuZKDv/v33DpRS1YkkXU+fE3tGrq3/nE
3LSTE/ivpLGbT+1DeO9cc5XcR+UF/Ppj4q4/JpT/POjnibN6p6jJQB7kPR/fU3wRH9Jre29e0YG3
OBudEV9CFmf2Oz+iQDg66qpuTHKnQ/4lo1K4OOeuV72Ut/p598u85khSKV7c7yrL73Z/M08/P+uq
pVlodhXqEqNmGs622XiBP3uQpMYVzRIwvDEn3evb4Yho5VNpf/VpLuvFu08zNaHTBd3Is0JRtCw+
yB8gpTK+0w4Oc6AfafB9nLnrh6Qq/3G4ckaDmQY8pEm4fJbl3iS/SRahyFJ0ZKH7/sGQhXwcaZT6
MVAH1m0hDZe07RhJ80x7oJAAx67bqs7d97/fup3/cZFjx/g4YFUQttCSdfRapehOeJtFfPX9CN9v
D58UeEZRhRKI4eKVWra7eEall1EcGePL7Q4FHPJ0xGIocj8+BQIYg8a6UrwW+3an+9ZO2v9dqs2/
58C7IVYvSsyt0dlCLV7xbmya/DVSjq4by7rwad14N8Rq3cC2q0AV4ymoNXGyJfCwdbMftd9s5oNz
HV7NXvR/+Xrfjbhakskd7VtyNYrXyCYgMN7VPXX+nV4Wu4wwceknTskjn9KX8+3diKudXG2mtrFS
RjSx7gXNNiSZ8/v59uXH+m6E1ZJPv4YzON2CV1mSt7qk703I60FwSNtjK+7y2X/3e61W3ACnfWz1
U/GKg2mPCtubrIZbROb3zTmQfE9W2m1S/G6Uo/i0L5cJVJFwnhbVvrGa7zTH5opNr3i1bhFPHchv
P5QkqbjpTr+lCJr6yTmBE7fT2eQeOzF8eRR7N/TqO6AROpmxahevg/PUi3tqLuHY+Lb2KocXUhbt
dO3x+9/zy/Xj3YCrrwIzQaFNjcVuyhfndD8AaXgySP/vR/kkJPmzEL4bZvUpzAgorByYH0uIsr25
ugJ17wP4OjLMl9P/3Sir6Y8vKtJ6ytOvuUVqC7fION5+/yDHpsZq+quTLmFb4XVVcKq7DcVYZWHC
eIKD5DFP45fL7runWX0Akp4SZaYwVml71tZ4tB7BlOdHXpnyaRTbRG6MrgbhMVF05uqXqecy1NVZ
KK+qKcYrhJbAoQczBCKRzP4ULXr2ugvPEQBoRJsVmcddOH1OSOPwe6HjE0naXLi5Y+p+U0qDR46v
jhq7so/8oeqn9dsBvbZEmQPuYmVcsg3fn0o0ta8WdmbwjEobpRHlHJF6ZBZzV6GFFMd+V2tcwpYy
nVv1CZgZfD9kEw1aa10rwtEARxtzcepMwfyc4sZByzRqhBxz3umqA8oqi0gk26FV1UtR6OaL7Mcd
1NnGb69B4g5UrKV/ptP/x1z+12Ji+1+a7pKi+SHlchNOVfc+33L5n/8Tb6mZ/1pgh5CgEJ7R0V08
Bf+kW6r6v0yHgiCXbgfdEJPhf9MtNeVfiyECBCM6faKOlvTq9p9wS1X5F/JrRUO9b7GUAy75m2zL
j98/dxz+HVx2EJHgOFApoH+chLY0lUqj83mMtk5QgHaSl9mhQl2Y1CRdZO22ju/evZirfza89+GV
H9e0f4+IWhN5lL4YTVabUQW7O2pmK/RSyz7V5HKXB0ez7T9utX/GwGCLUJ03qGNSW20CU6ZUWVME
AJeblwhIfwBBw6xOK3MpaEi+Ll/k0BXz6e37R1vtCowLPWYBKsoIiEx0/6uLRtz3VMRlxi06zU+D
cic1ykUZ2qemtqEFtRFJda1mxs42j+x6y8/0n7PFMjB0PkSpi5acV7qmHHakBoXTpKbwJ0mOEAMO
KA38eDYMd0grR5+onWOu6U8zhyHp0YEuYmKjp1z9jijS7DzsGbKtpudWiOFgJXbnQhe6GmTrvsFC
cIP47NiW+MWwLJXkVqOLxV26VunLYqitkq4jOoEwQeSuqM/ctdoNi+d+TEdotwd9tKSX73/ZT5MW
ETN0Z6pj0ADBSq9+2FqxpTqd8BxlEso9r1e67OeU2bk4sh0v2+3qd2QC0czCBoUHYY0jNsPMJCWn
SLwA2X1dKsTxpG4pF6cAkY/sPx8PSsuUWRxOhimjgzVZl1aPZIYD9o5aJarLgqAyXwiVD/7vTCn/
M8jCsWGXWspTH5eXikSqUpGgmMdNvI07i4CjUQyb73+cL58EAy4tXsdhK10NkhO81vQD3oYmKoOt
NNAahS77pCVy5P/9SGzYrOaLzxaIycfHCRNIXXzjTINI9lg70UBkHh/fkQf6PNuQXSMgRa2iMg+W
xf/9ycAqEwp+VZmQUBvdWUZzW2fVkSFW9Z9/fhk4L3y7OFA4YKweRRoVjh9oKLyhJVgqDYgVzOgM
nQxNeYtpA2Xu6KT+pPSDr0lOetI4U+OpRS/fqM2AFkV0RrcR6CSO/GFf/JjADZkwKigujnGrZQUR
tBa2IWXoGX2VGkYu5lVXR8P4/S+5At/9eX52HwSDkJagjK63oU6uYBfEHWE7YnxuHEtswy6hP5Dh
+kkNaaPK5W/HKs0HI6cqH5UmAik0Gu0hNuT0rCZ6khATYexr4td7q9feup7wDBBGkT/Lvfz6/Z+7
/Bof1wWMXVjccdRi5OVz/TgjUGfq2Z/uyTzdZuLVCi5wJF5P2v33w6wKoP+8FeqeWD8Vi2PpOula
cebBSYWW0pQ0DzQhxu1Y5+LCLoNE8goUJrWHshmd8aSK0aRB0Zz0qdpvGikMd5OUlibumvrIovh5
yefctLCiOREtxvP1lKjovU44/D3aJ57dTOGVcIantDvpjX2HdvEEzI/kff8mvpiGIOoWHNzCJ6Yl
snrhEghP9pfUq3ULToKN7icuDkHZ/ZU/5p8XjhMA2DaPhjJ+9RmKuGopF9apl86FhYoTrd02L+3g
5vvHWa8oi1Off7+67JxfBCIkiqQqfU73rZpC6ZLgksDvR7U98jDr3Ws9yvJXvKuzzmkZYJCKeJiy
xlaqYdnPytk8VQet3mR50x+ZGOsfaT3e8t+/G48EHVTlA09lNOe6cjrXP5RjL+7LIRBBgVzjxP0p
D9cs5b7pHIZwsjOzmF00buQ7HL20LlP4/ffNkyz4GT47UM6gVFZTXE3THueczHdH5OkZ3gCw40El
HgYrGi5kuWmf2raVtzHSapGLq1ZhcZzLfj6WXb1eZ/78HSC5reVzg+yymvYim5QCNWJK9lS0GwoD
P1lA9k5Eab5T5WGTOOWRObO6r4O6Wx6dgwiLMT4xPLwff0TI57ifiiElA68XO73KyTXqycsKTCxB
pEslt0HrGP5EWqxPl903NTyZIo2uUiWsPDm5mIv6RONGrJj1XVcHF99/OV9MAB23NNsEVySiE1Zz
zJh17if6yJ8XjO0LshKi65yWrTAIxDH3+bGxlu/r3Xyuba001ITVd0K6Syn/1ZwIqovLI4+0/Iif
Jtu7R1q9cdnMifKbObmPoWOfkQV0SAmWHU39cnLim0mNVLcr+yerKTP/+5f5xTIEUXW5vXJW4+y+
Gpn4+s6gg8A0N6V+6fkQg6bax9bUFVGAKcXuhdsILziOQzp5q/fIHkyaV6xyrMkj4cZ5fjJx7XON
kqzGytw2SXhfjuEJWL3D0Ee7jNzA75/z00WQozsTG68ZMjmSUtag5VDKwV4T6LMgFV+tTr/ItOxW
xjHhAhK7VJruTu5Vv4VSrDbB/vvBP82i1dirGbsEmVBXGhqv0V7GBe6KCFhg7v1+lFW/m5e8Gmb1
kpVqLGusyI1Xj9OGTuKJJcVPyMlk11SrAyK9TTpM+zrr95q1pNMWReQr7bD7/s9YZsyHubz8FdRB
bciFNg6v1YxKrRr9ZctP3aXJVR0Nh1iSNpKS3GpZsAnK/K8XSMZb1gGbU5hM5WT1cm1SyFJNGI0X
mSkpY9ZOiMI3mVMm0akIU79/ui9fsqUC92c6A8/8hKaVhqEFnbK8ZOcE2eQhMobr1okPhV4Tbexg
8MJWq8zWWRUHqltNRDxOzbE1en0AW35qaPxY+CwL5Mr6AJbG1tiPHXHec1To/V3XqqxRM7k5xFLU
evMD6/RY3WZoi2rcPUNl/O3pZUGAUe+igMY9HELlx3URoIE04zGvOSSNZ7zl0MX08JcVlOWyzQZk
wKowYHeuyxllEuelKuTGq0T2YBi9F1bRld05N6Zc/kKmf+R8+WklXA2nfnykMY20OUKPiEMjBkqZ
1gcEr7ffz57lC1x9Gx8eafXahK1HFBtmcpOs3nBN+i5jYW2GgK+RNeHIA9FJ+nSI4WIM4Ij1ljoU
u/rq28AQZEcZWeZuYxJpK9pJVXyjV6TmrZ8RxrsKsALJb02yTDZkQ5a3JVdPevBmb2jozoMKYSH0
HMz1NirtSzskqvRnFBK+fREnSmEdkAEmxE93kzHfknYrLrJRkX5NUIBOtVme08eWcnrkm51eXo4l
lxY3rgK0pFOSUNdXWrs/SZu6ubKtKa9+E/+nXgby0KT30AxDSK5KP5+R1XcDFQGDvCVZ9/Cc82us
kaN9FqvtaJ9MoyM9KKARaKDRcL9u5FLz8OQQ+GtiefqBLnzgSDLb06Uu5/leUPvfyLUavMVsrL/I
Z6zOCSGzLhLLQJqUdtWJnpLva7Szvm9T4YxuNaAp9MJoxoklSjPCXUjk8GbKwtDcTbgfYq/gPF/v
AnKjF9V++pSldrON6UofCiq+42YgjZniZxsNv+TKUTu3DYqzQDVDGy9lNTeHoYu1q7RLtpnaRaej
QcOzVtJhm6Xkgqt1Y/6UpXRuTuBAymeyUujXjsg1f0rmWzMtuwtys7v9OEctjp/GRoBN4GudFMFe
aR10OmpJxvFYRN2JVAbl+IzafMo9Au3H7dADRs212Lpshk69Iomz6jc52Szbnl/UVyaCiW/DoFDv
DSSgIyUpuvW+sIno3YNWm0+VFFNcWqs5Ly5H6CD16Owb8qW1Vo6uxnw6jPqSgUpaYW3L9Q6PlIVP
L2vfGixKm2lozpU2VD2LwJ1InuqrXFS5y8xccrzFG9HQnPCjNE+RvxcECJMOWOF6UuVRcueMqOkq
nyI4GsViHZ8zvC+juaFtU2HD1UPtAiJ9eqVYknzN79VdijiWlXOnnp8NeZ6R9xUajpEw4z3rBXHJ
KSdqzSneNAyOnGbtK2T1mKCkjoTxKCfsGB58UctImNv52dJiE3S3Vpwp7VhtgmL5A+O02hMJXu3j
0iLCxwylPazxt0rTG8NLR9IJ8zReghfcHk0//vb7RJDUYVbl3h7w2kS9fhNEvx3iJwgrDCfplzDK
y6nkN2ZhUlwMh3ez1pTeCF31YFX54PE/+m/mzqu3dWzdsn+l0c/NAnMA7r1AM4kKlmQ5+4WwvW3m
nPnre6hONU5t17m1+7w1YBS2y4EWtbjC9805phCQBD3t2uuCLyAPvUq6idmqB/mUWORGr1cewjrE
pJvPouSn0niCuQKeS1+kYCooIeTTPp8bb83Fe/AmY2fz1EXOFewUoWmxG2VOXsuOzUunFQTIh82H
IiLzbpK8vsHyve7YOmWnnCfsxzQP4uooeqzuwvZ1zdM9hTlpcqy+jKxnY15suJmnvF8fCu25Dr1p
kKaHiuFR3spmPFeeOQ2lX+bJAGfTwjooZGV2Nwk0TWxYLPLdIH6pqwyQyRyIorNc1LAvCNbfIoFh
NktiaxtCh08E3ghR6Ka279Iuf+hCFWE/hE6PGnmc7XqmtmZMYnsQGn8QdPmjwxLpJ01nbQtsLIYX
zQUB2hK2PNW7yuJxVOR2ZGmfxpjsu1zblVeHxFJ7a9/xAGWqF5v6XHhjTsypLcrr6ChSVThmXz1G
Y05uHo58W1p6nMtp6yVFV3CSNfn5CeFGHAeq2Xnlam1jknBBKZNjBj8jJVONBSJfE39UyZtPh6fZ
yFy8BFwudXOAFz+GIvpdbxR0ko7Fu/b0eQhqWHukr0oI5yZxsrsxdFkIMMFCSQnGWleemklCOFh2
z8xjrqXn4rgTl2jHYbfllLl+6Sb4mgThaZ0bj8AtxiMhmnh8dDyX+FEJD4FvINEyRXI86vJJYFzs
1FZdUTIreuOjZceZYxIw6Y/R0H10aQNYR7tdxTwPzFSPCjx3RXMCzxx6o5BKrQft5Y7geJNxpsan
dADEZZvTuvoDiQ+XOetX3m+lxo64yOIZb0juqIuava+rEW7HJfyB+z21C8g7j2IZ5Vga4xu1DA/A
Lx9LTX1OqyvvBgNOZJpnHe6zZ3RKEC1rc9aysbk0AqBRC/G1u5TAeZyomRvGUzRY0lZrpLZArD+r
hP1Sh5TmsCW+22pIrDVYHyAVPREsLzuhSaatBwRxmnchB5sNKfb45Hm8w1UYvtSiHkQPu9YS3wNS
Xs6KiLdFEArhQOZBqG9IojX2fZnFgruYq0kKfUFCqioTop1GB9OsBLdtI6eGjtrH6YzbwCxIMpc+
umF+EsdZr3c0FFRvGKfwwzKWubHDWVw3q6adSTirObETHo9T/Zgo1bJhW+tCW3I5L7hmtuxAW9p5
W3tYTBw5AbszIkkc6g6oDbimHop7qFFlHMzKAbUnPqV5Wak7ERCleulwvaCaadji1NPgsYf1xFa/
wX13Q4lk04Wdt2KIwYEckrMwHgHtBkNtgTLO42qb57AanIm6i2ynenNpl3bY5XGLLFJUkoLnxkyf
wRgs+a6L5wVDjwa0KC5QfbeLRUZKM/KIYqqQ222rbdNIaR+tOdN2pK5BWBJLuXHMEuv/fo60FdMT
Bm0Gs5g6fScSrrtQybmS+Gx8qQGGu/XeHIeKF4gD82FtJ4T6RcvVnA4diGdFROKG0WC4bH0+IlEp
ccmvY4cDocZm0rxR68b4WfSkE1iztdxGsjAFq140R2iwqeFenfF4csNFOQpKXhBdE81LyxSTTeQh
LRmsidTEWLBIRGTbs1DdoCIQ3UpT0gcha6vJLsZ0DnJrMJyKQgKmN1Frk0BujIHY0ciKjunamK9N
W08w+rUVF1mkzbBfO3PqaNeV0uCOiYVjJteqJ6ucnTTVnzuj1l0F1DNIpXE+9LKw1ermDk9D9ZoY
Wr/Bv9X4tS5IiOu1CQ8azP9joRfLOS6NK7rFelLSvrmpDSGY4Z3HLgY6cn1riJB8V3SS5qoil5yZ
WlCuYfRjWKy2fHVYiWXx0Gkp3Y6GXBQXvT5yqILI7jSKoudIJgrZCxOTObRogrovY7w32vqiLsux
nDuUwnqkBLFZYxyOEizlHFDOPZCgA8ym9KOAUkliuTWZlIzmW0KZN9Aj9xJsr0sVR1AjOKy7fQz+
vRji+FCa07aPRQX+lBl56Ixe2nTYTmXexl6T3RYhevK67E5WaJCcnURQRrC+azVElRnmQdhSnERp
MxbPEchna593Y7apWR8c5rTw2GWqEajreILZemdmWoUVemB/OGYjKpNSLy6KhEkeDUmNp4MtsGDj
Cr2kjZwDAxPEnbpU7d6U4+45X+ZLlEu3Sjg/CYuymYy8j4I8Z8rJe08jxjDhN2I/RMmp4KZvFRQr
mSilZyVhsenDbbuq4znpqy7EtSOElp2ZZfs+kQn41Idme6nZ+J6aDrf31K31/bDW+0UYC+xTU31J
Emt05b7fKFlvuFVVZ19rLG6GsJ2f69oosHQmFGubXH2MtXR2YT+/GUPyWRTrfMBFFOGDT7Rw1xrD
TZLKE95MXkRVyqIfZ8kj2KPKbbOhcPGdZnjjSVbHg7GPSOI4RXkqbzTydW11ZDveLckxEsVD38qe
tUosbGS03TVrDEohmefMFpBS44B601ucvmNtfLWGfnWx1tGpGMydnmRebeo+h1NHp5eN01/Y9Cn7
gbxRqsMEJykYK0LndDPuAtiRJeswedgW/tLIJopccYUaF5IOSiPWzwt0szGTmxsjxz0MM/cKdJ+L
fmNlnG+nOmfhlmn9jntFG6vYmdtwo8+67IDz/sLaTsFXXNoGIwEgi02m9EvkGBxKPobICO1Jm2RH
beLpFUqS5WpJ9K4TrmYPYRSxce4ullW9ls0Se6MYrcWhadvJZg5Zeh6AONu2gzTcNDWbrLjv55PV
lpFravVc+amlz7aOKxWcayZG9OGoF9rkyo9eLemYKeg2YaxpHBLSWyRqa1h+yUosbAFyWh4JMKnK
smkgY0sVZtXCailMNUnlyVmB/2ftU09KuvdyoeHZh8lTBlPDTid2VEsCDhuM/1j7eTuoAYG9mUsj
I8Ewls2PJfHlmKSFYzRnX5U8tLdAX8vcVyYrPyUJy2TQM43GiOYn9qESJBDZ1aemwu/cyOXbOlkW
JAqDLJ79uMp1eYCpsqwVG3ulLIJMS6wL0FEkGhwxo9kdJBPiaBL2RQaNaWhnRzGassGhxZrZ32QE
yNENA2LXu1ad8bctkpXpF2xSBu5l1gPJTRbR2s4zlNwd7L1FPONDLUNHiMtuCka1MK+p8L3gxhDe
vSFflOUpacFWOZE28QekggVxLKIjVfemYWd9aWFEAPIUPslVMSYbUcWGupHIpW9tZTDqt0YPsWSl
WYaiTtXE/GHpRiP3pnlZHqjvZ8qmqRfrM5KzsXdH1agPY6rEZ6PL+zv86MPLQAJT6UXrEs+HOh2n
Hd8pCa8TbrZik8at+RgX67g4S5XPynuS1NaZY0fFrFyninJiQ2JMj1jdSzDn0BewAAsLPD4hKsNT
XI8dJKaaoO5DOnR6dKyURcQxWEY1UxKeeJakHmdnLAXYPS9TWa1boWw0Xkv72ULhd2Kt7OFnFBy0
bHrfrbIrMpDTT1U5DsOecnReOkKtWJssIwExYT/WB/MKCpMCT2mT7xVlHot3qDMareOi9tMNPfg3
TJ37UpB6NywbGbKJUPYt8Igx+5jaqH1IpCk+1C0uuYjODNMgUWfUsQlne0hGRZvGTR3eC9ZdkrS7
RK84iKfMKqtT66HDSuKz8NVjfKxiBF3qZxI1dzDVlHAH1Vg+cDSPdqymo4snI5mgOYm3WsaxeI7E
fPaKVjGKIF5dHN5RMnFgEzoJXKoMT0gbRLeTE/MQLqvZ+GUveaOprKXLjT7mSbhXEvLrxWWvtE+q
8bqslrOCe/BDcFbHKGmV/LZtZT0M0sKZBmddGXfHnpSj27rUXGM9c8HqeZKl2ocT9AqjjZysVeKo
dbOGT63pCnrtEP+xdANUnlSjQpe2jR+n6jsFD8GZxgVLbNmWh7pLDriI+5ueU51u2jVO506feiyI
oPcdUEaTnSXiZpxX8bOja4DpXgNU5CiK2d7nnAW0jAdvoSE1tnsSS5UL4a/N4yQ3D/XexJF3AB6b
s1rW/PY2dQBmFPgHD7LS17noVCU240L0Mlk66k0alUznuiX4dTjFkp9jFDklur7YcjLELif21B7Y
7MXC+xU3pZczvBBgSyKTbLkONnRN6Oal3QPWmMaS0Jwlrx1IB444sTvkDhkKdIqaFuVWs9Ym95JW
LwTaagnhEiTmNa1T6vHtIhaK4KttFfc3hSbsYll+tdZl/jCiPHMrWagzUPbK1R9b9hxuDIgZZSZQ
dAHYNmEFNrXyABG5b0m1vzpDeebc0YIzUYn50h2jrAkp6Cghgp9Y5A9m45Z7Q2Oo9/0y77Mhik3b
KOuXORO3RhtObOHUYZ68KmLEH4kEXWxSy+4bRGa1NxnqZ6cqm8LonvqGU1hQFH1sULKKddegXXmU
SnKhStZmL+M5uWdPGl16q/a1XFcjL4xDbSsTywliRlRO5tJ1BBsJUWPaSlOM872qV6pN6asBZWSG
k9sZnSdG/f2sl7X+PkhieMAsbFABSTQ8/6nkyCvURsCm8Nby0o8NMgm3gybcZFkn+VXc7qZqPI4t
bvywtHaDUNfHQVQ90BSSC/yny1xM02MduSC2JEyh0FTjgYGjZQcouGvv9pHAkFpL7aZu2oF2w1i/
SeGUztgGUKEYZSFTT8hQ3FFMmAUnHvP5NJYZs6KZkIEDR+orz+M8vS3NVbyzQvpCjtStXWKLufBU
ZWl8mAVDLE9ZKS7s8gAWbQezaWF9tPLQCLYRtsO6G7VOPChIrEwvDCvAK3MbM8ryaHUz+Aipn1G9
QJq8ZuV9nFnTdo31+KmKSTk4dGRYC44JjR8Ssy5n02kJxyjdrPJiLDupju7ZPoE6soRp7QkqmdWv
qx958rqM8+EoyKk7UDDdWqXcf4SqPt13LPo/cjhdwmY0heJ2zQ2QLASIS25WZ4TpyR12c6aaAuHq
imQljvKNpS0RaKxe3JMZFgUhHITeCbO+UnQ7R3CzNU1gIgu0RM30086Ym9Kndl0X2qXujTic2TSt
FuudXQ01p9GXKVFUTl6CikedE1RnMMfb4hAhNpL8OFz5FfRtM0EYNqse0tWOa/h/gVYm8Zk9lPpA
TfysdGsZZIWi7BcRc/RccDCSBkVwWUOndBf1eX6fjows6hJS1TmFOJoq57Mi1Ty5WajCByQj1FOY
wV4A0ye8TRMiHUFUwxyZ9zxpOSG9Tb4E/15XgeH3u3CK8C4Vedb3sD1JVtc4rqbW6frWTSh/Lczh
unUfzr/o+nzvOl0vRFMPuJ4M2cJSvzUY5bnpLXWkfUFXAaN9KtdOIaVPhC09cWidXJpRPTol9d/L
dyXB+3pdDc02bWqYetr17/pTFz5GlB0JOWq3sSjyjdhG2bEAp/QL3cP3xuX1KhqCH9L+DI3/XCXM
f7pKRExCHOfcRmznjlJKTlTIjb8apl8W+rjtR/FXhrHvfeHfr3jtXRoGTbS/sE/7eCSmZKKXWBYn
Ydlbnerov4Sbfu85XS9CYxTkO313xIXfbh47yxLh3lUqmGwpO3Pq8qxRwar/K4Pdv7oQQdj49akN
KYr1TWsErlgt5KsQQ6WGHAmEtAI9PGZD2VySMP1FS/1fXOzK9KQHCouceLdvsph0FkD25D0XGzkd
svVgn91BDuHp/VXH93sTjRuo0VcGGsctRDzw7QaKRrpESMwZfc/WqQx9vX0IC69mcShb6uWJb2pb
/ZeZxv/iBTLJ8RKROqHM//4Ck9aKIjHkXJR3cenGXSM+zSFspDLLKzes0l9Z0r63P3mV14RLWdM1
DhVIf34e/TFF2jZfGCZWFsFkWmH/DaAd/36m+tcX0XWU28whJIP+fBFNZL8wJTxiBiFndt9kmqvE
6q+sYP/i1uGURuqBVlC/Kqd+vspAhxVoFLeuNE/FeCmnH2p8afPHv38tvz84f27mcse4DLMgjhAI
pd+bq6IeFlmdzg2sV1plafbYJdMbqx+6nXynpOkZUY+viHll58A3jNYMslQ/yMbgUHp6kEtus9DB
8yHq9mxM3S+6v//yJpjoUmmfG0gNv+nX4r7omoFdA/UnqQjqkpL9uNTltkWl4yjojIK/vx3Xt+7n
u6GKBIKR9yCpaJi/5zNLkwFssOYpMbt0Y8E1yU3zmAI9ha4cTEvvL3H7DvHl+e8v+1fV8NUug4MS
gvRVzf4XWai89mNo0aaq3XQLhC3nnP8V7pIgsU+z/YmFBh7JR2vv4A7923OQilLb5GSGaxlFyLfR
nLDzaDKjZdKpiXfQTHfuY0fr9EvYm794cP76bnIpVcNgwYxgYXv4eUjPZZPJ47VKUlCSzuhIoXWR
Wo74v1gDr0/5z+8iixGqVBZZYoIZOT9fp6TVZnU1c7gCNYoWsUu2C73t1ZuA1kM8vO7OfzW/XkUP
P12TTQu+76teiAgGJqGfr2lOutIKBruKAe4MLH9p08eg2zh+0aYXHzope+mqLojoqTQiZ+WMiqHS
X9KUPurfD6a/vHpVZ4q/GsIwX+h/WcFGQQIxd1WcaAmvVrmtJtGhTWkrLUfEPCh/Zdj5yzNzvZ7G
DIWFhUje7xBsjR6b2FYyHQsvP/f71W5clIZPv0I8/GVjw2WuM/tVW28plvFtKih1ihc6ZxaHUnyJ
Q7ExHERTF5Bc92yAoWrJv0qC+tUV5Z/fUguqBEH1devo+Y82x9EApEhUaIAIPdmKv1yhv5nLkC5e
2fE8imxxrmvLtxGETAr/qMnqX1fDTtLDo9IVsKfeSkozVRTIq+VHteDH9R9ciX/LXHlfFXz8x/Vn
PmDutkkU9//1Hz99tvmsjm/FZ/f9m376me6/fv9y9FldvYw/feKVPZzV2+GzXS6f3ZD/4/f/8Z3/
r1/8wx15v9Sf//k/P6qBshW/jfCM8s8uyd/T4/57V+XN28db9T/u/vflLz/zD2ulJCm/8TT/7oiQ
FCx3TGT/sFZev8KuECWSgX4f+ySjsKzaPv7P/ynLv2GTxfVk0URh7biycv6vtVL+jbRCk10em1j2
DaD5f7+3vPbzP+YQbhv3+p+f/9no+M1MgaKe6J/rA/dtPEbZbNaN1Yx7Y1S90DpmlfIwKzdTlBB3
fIZPK0/h0zD6Ew3XQ2YpL38/ryjX3//PKe6f1/325Imx2vVyV437cfFXmpjSnThVxzJ6kGIzEBvZ
OWk9maNXVQCpFRxSA6PaCaKH/qPpAw7pjpibjr5+ioBFh5x60gKGXj9NOfBN1QwMq9qY2cuAvr+M
9gNmsWV+//u/XTZ/frr++cd/Ow8Z1jAWJBOM+yzZzuJnqr3nyaukeIASnbR80WafxJhS+kL1NX5I
ehBHgGHPIm11az5ay3my2OflR+EleeezgnpdtQarfJDkw00v7Jrizsge4LbbbeHLym6kkYFNs8OT
uatem69MXejV2PG2CrqgvClfOyqmNqE1buO3myUIgQ3VbucN3uyuLlriw2onduRFngmSSHBSN/PK
k2C/G3Zh40aEIXhIDzIOMdWrwifWWMeQfTm/l6fjHAdpsw2lF70+5vlDOe+oDxrKQwa4chK9KX+y
Zjpw4D/NMrcXzc0HpxtPYu2bkT8iE8h3rzCBgTw3gPZPdWw3F0FxDFpDC8ptPnyKNn4YHvvFcjP0
F3yHcpstpwb+YOhQOcjbey44UkgEmyZ1ulOHftru1OYAv0/tH5tyly2BogVSHehxIKnBPJ6bAU3e
Tmo24rhVxh96tbgyOLgRz7Cf8bFA2l0u8QT7LXWqzC4CKl71e+wOD52y0bJLvN5oN7nmUzdTvZze
0aWbnKiya2+unf5RUG/0bkTeRx2UvpDPh7SrUA03tPEQFCQvkw50EOHHm/ohfgwKGFjci6WtX6F8
qUAfHRisfUXKXeATh2Fv16QXfFThyXwHXfdSbjpubKdvwfBOd8nzLPc+kNCnCc4yPIou3CzdfVeg
c4UdkU0Qf1VSEnnbhZuE4ky1L7LQWWjjIamJnHaDV4z7FHvg3GAJEcSrGG6cY0bYl6WrPFIOVyxP
Tv3CXbRtsjwOS0JC0lHXd7312I1+48v+6HVbxct3+YMVyDvNt3zN58zsUsAX1U32Xia/UP9/A2v9
8YShwv+2gZx1CXigaQ174S4/o/fbSUF8Uo7ajbIrj/Ox3JU30vmXnKmfdzn/vNq3VTKdW3QaGVcr
D8Njc2zP8131Gt9FG81Lj+2xeFnuSq+9MY/Vrzgr/90Vv+0mqSnmK6mIw146iTtaHI/rttnEp+xG
P5gnbZcfxYMeyE/mUbn/+0kLx+TPe6t/vsrrTvpPVZwxR0k2k+2wV04goHveXsYXbZwnC5LXvNV3
+f1cgYy2i0cKntsm0L3VzwIegV3rDzv+n9+6yrbblQfrQ/HHQ3vuT7Wf7MszWyUt9/MuiMObnrgq
yRYSd8XA7jaIUCYf/0ZEWTWjQu9AGc9gl5IoCrwD51Vok0ou38ATH96vbaPbZHZz2baQRC4092DD
SR6wZoMkAudwrPxbo9vMmT8sW42S2nN9kDeRyDN36MdbNqgi0ot+o+mB1O2iozXtAe3nCa0GeI/2
8rWUiCDt7jFb+GSmyE6fAnLa1zXUJLaLTXEros6ytdI235A7Ha39PSjDwo5LW6OSXjnZTR+Ao8Gr
MDzTRFzO1KOv6Eg6MdDAdtGWC5xWKq225aXIadxa26ipK0B2ZirJXQNBT+Sb8qYpdkPzaTH7wjW3
nrPuI69feuVRLr8icdsaKMCC+QPw6V54yQRHIxoFXuSm0Hd1FAyi3X6K7+mNsk2+OqjYCGI+ovf1
hdbXmLqzYBfv81m8fUwaJq39nL2OqMQLt1Uccg34B3EgbYj4IRBBwIZ0TlGp2N2Xgb77IzkuXhJE
QfOoNLcWOilvVhzeJCvo9sueBsn0pF/Ei3ibb+N75XnwyNr0Yx7J/KYKyFnjIerdH5TVXN3P3OjE
IV5Bm8T06FtIRcHXMlZkt2bupdSxVdzczzZloN1Ag7JVZ/Xl2wkVpGN6it142bFqHNGhB+vPvnUS
v+Lznl613TqJyxtlT1w+dYxt/tx41ml4hI/NOwyfVbFVb7ph0dsaXuiTSLfjJVKgt2MHti+Jmazc
BJQ9LSfpGL122aaHRKUwJz92PAfRPfV4hmbFidJZynfx09o3l/qlfWEQNHxknppu2tVtu8C0HBUF
gaNBz7JpQH6Jfll6yUO+1yEdm+PWLDf9vYYmDT9Ns9jVg2bY/Ci/QC+dgYTgi7jcmTTpb8WzObGU
XqjuKxdxK9y2b+lRu22epdvlZB4EjxnaUw6yh8HA4RBqp+5q3+tOFFQX4RlSzeF6M2mxOOHutd9a
fHfqNw7wMz/2sxvDqe0XdLf+cK/7/Sb2lqDxX2bnY/ZMfzlkP9KOpat/S875MbwbnqnAovIk00A/
Zzu0ZNffptrSbt2xZrkxTV5bfaNf3iektzhoSOQZXYCH6LG3kRJ5mW6r+h6fLnYP1WPhFxuAMWwv
bH25MO5m1uDEK1V2c7ZlW37pI/QobPUHrfrqWSQYptyb+uSwU3QkgqJRNup+d1ff6CFFmw1gGID+
m+rAk7huikMRU32c7eygeQggbhPhsXo1fFD6yMMGp0Af8zU1Tm1tFwa+fCOMm07xRZi/ik8XRDY9
rXOyV+SsgbpT/JTdkr6VnqQnJVC9fovuz9zkHRCl4bhuh2Nz1OFTCfv1PN2OH7KGSSzoYgf6Pk8k
suKYkdw4ArqNj2vo862sQ/Sw6dKW8aYx3SjfknMPiDYZ3QQ0cbZHzDINbjffakrQdvu1P8uKvYrO
tdveazSyXHk9h8txXrx1M9NVnXf1U3mX7aN9f+iyXVU/ytJLbbxb2asuPBnIqqgQiEbQ9EgMYPWI
ld3dR8sXorIy9dKH/Daf+/uuzN8NIjgJFqhMG+Q6M+UUpDfIBtmgxvasm96yXLltCE/iH8LzeD+e
rScku2h4mua1kruDYZFsIrtCJhe8GN54SPmfxaf5Ylzks3heTiiZ7IH9Xm6HH/1b9NJfxtvouZnO
+dRvREjO9FCcuXZp2PWVTPu1CeikhMkrTTENNvnENh+1ICyN5EFtt4hz8tJN2EK1lxKrdX9nfvY/
kCaya04w042H4dif1Bf9jk3OsDyrgr41yM3uZmJJ2uQa8GLPOBLekuQ0jpto3FpykEe+eql+pOF+
LAPCQus781Ec37PuxyJthefisX9Wb+ENCKMG8KJj94Y4wbHe5cHF3VBxf3jEUTTXICrHR4j2Yekn
WJ5A1MzsPuvQNRAM0vtDnhLdWN0PxXK0zCV9up68onMaZRs/1PnokQRu90/Q/m40ekeLnTBtM8lq
TpNsdOtSXLMH9kp/biS/Vk6DsOFk1O7ZPZMCoB/UIDs1d6Efor591NCmtm7eOOjSywVPtUt6XF+z
1fPIpYG9P7MRjTx13IsZ7RxvUr15BDvMCKNR/8LqxksLD6pr3YYf0Y+Y2CbUz491eV6KF53sgnjw
88URlu2o+trCHtdllzlFG+iOKlUxJgjFLj6xKMTdRpMuq3Wr9XujQ+J3fU/TL3hn2Vk+9LcLY68O
4vaNNmMeHgr13VLtkAMgBDpzx9lOQmPSlk5dILSaAvJ+cthXFDdnJ6xcTdor6X7O3yU0jzoKwEEv
bEQHcfZYAAjT5x9JeM+yabCB6X3htDwyN96CE+l46oW9Mhy14Zjdql5yyd60U/2sVK/580hywVNy
V52IYUCUK/WPgNOrbefOF+n1zJzk9U79kLhV49W0obU4d+KZxywoUcmxOkV4L+ylc1UrMKfeIaYs
LCdIFU9DWu4jSbJFAkbFLSRR5Mdedm7BIi7B8h5Vt/KdZnkFXmPC1uypvB/usMnovW0+STfifXOW
WczIoVlIzkU/6nC4nG+nD5j6Ro6ViDAlhPZbyPBUD30GZPZReRqCIkd9Mu5xwZxRWaYb0rSQPSAX
ze76VxN/hugL8saq94Z639b7RHUs5N2FN7hZF6RB4TbvaDZJi2F13g935W3+KVTOfMMIx69DGgb/
qN6Tr/Qwv8QohlVbf4gP2VN4hEVLCAmqTwkza2qvP5oniz0ZZMH6urGR5QDNWE5sCss3eZG+eOFt
NkVHFp3/lSxmk1ZhNu5pl022wGQkDkqgm+mt8Kw76gMCDVaA7FMnt3hwJPGYdjcCmhQUkxyXuu5R
RlPJLsefgKTFY+kJjSuK06ZuBVvFI9W8EXWB0wKgv7p4HKct6XlqCXWpvn7ffv9bZbGbhLTYrvrq
vxe9fqqMHd8IA/iqvn/P/4eFMVml/vHfF8Yeorfyx9ufq2K//8AfwDHtNwCzskEJH+c8ZhMOK38A
x6zfNKx518ostAHr2mP6oyim/kZVk/aSqeD8p890hdX9URQTpN8g3lAqo0QvXgvWWCO/VcH+riqm
fDt/0rs0cYATQcnfQZ34LwSnKV/SjhbrpWmMlQ5RAj8HvekQT3YczcLNEsG70Un7dYSKMBG7rjX5
RqsUS2BtqOIXYSLywy70iSJVK+lJsunlgQcvXiSgYoJhMQXnqTQxRoto1ckZYuCgEVunZ7pj2rJF
0L8YthmhOrB7ixls7PtxRlNhpuQViHHxtuBentlXoDk/NKrYxOFGwVKOBi2T1jG8hY4PqyR3jKlE
7aPIcQnFHOpeq27isK5liZ09OqU7oE3xVTEMMaoZ9UKdbW1a+FOnOingWQ9pcteqkU66RCvDXBin
keCCqZNxz83ZOkcbKoYNO4yxENFHFVLxPA1Xs0g0liJHD1kSTCeWw/QLM7n63OhJc8zmolT4UrjE
aBojVqe+G9gkyWtu6kyiFSo5USUbCeMgAdM2icN0BjG3pSWrZS0G1lKQOBPqafaRorPF9lGvEekS
IalH/oh86lVJr9K3oWPnbUZV65tr2MBIifANUyas000uqtwPAl9qa58mkiFv2tyUEhSeYUb8BLYL
NyecpntCwz9ZL7Io1C9EEWZwSCNFloE0MssWi6RO3twX2lOZ9OubMRO7xzRWLuiUiwSHpKhOhAUI
dV5jLOEoF05yn7oGAoTQRleTHVpDQgWeVe3VxGY0RH+YclNZXrNa3Wki4bx1W0Z97GYC0SHUpJb1
YJi9DGdiKuYsUJT5/7B3Jst1I1m2/ZccF2Rw9BjU4N2WzWUnUhLFCUwSJfSdA+5ovv4tKCIyyCsm
aQqzGpRZTXIQStIJwJvj5+yztkMdswWzS3gpYFJ4XWcjZo6DCGsKnwY1NjXkVStml1A7Olxql+u4
QSDdoHpYGj0cGiDsdiIUn3AroEOM+kiwynFtCreQSin3ZFOXfBdlZdA3G89VswKd1xZUgrSXcaDj
tbQKYzenm2oYgktpWfQY0ISKicgosj65qOws/yqaSlyPiSrKfYHpFy1JeC+uNNR5jqzO03dp6Vvv
BwBcg72x81JazTZPWQHEDCqyiZ5wOmijz1Meh8WPuGwL1yDT5s3qNMZZm6AiCca85mqPpoWINgzz
CzoJg29xoLgeK3N0un3CdMOYTejpqrBn21vEvNK9MJDxmJy4St9LSugXYV2KBoP6Zoh3lagQikJS
1T1RjiPN3ZBO6ZlVBuPj5GXoj1vVu9bH2KcDGPfPhsizEo5wT+epm/Z2k/VfI6SAGFqmxAJ0MRU3
1KSwGjU8XJm3NFN2+Xnv0yS6nRRpPzojyWxIFaacly5kozH18t1SWj/BuUwOe7ou5rth6BwC2cYK
f5gN+p8waufpwjeCtuO6b3m3vZUOn02dcNaZbaimrbSS5ONg5j43OAsXirXvtFvVYbWyJnjqi3WD
m8qhrrKWto/BpoXd9jKPXFiACHJpPuIW0Wr7c1J52ae2RJi0LtE5p1iQej79aJHpXQ+exbxzW0n3
z4igeAMXJf+Az44TXWZN1lYrGcriTNZp0Ozniem7KwJfOuvCSEkPiSYpcaDq++lHU9OG1h1cwFXa
2/l2jnPSEkWV783ET1tuBfnwJVJFfeUXrldtENWTLOqxJEw3Qc+RnmEuQwCedGx5NmL/KyyZerjJ
yhzanUtFDsOUSHbROnKDzORXp2AKKJBl3Y1jJp6xlamDIc8cRNzpMvQEtIMN0AJPhOnwe7Bel/ph
lC6Vh04H2Aph4ZcOX8Mgc/qd1yfjt5Z9/n4BQnylf0e896qE231XmMU2HOXcXWOB6VSI1GzJNZ4u
ZCw0izT85qKTdXHtmPPhLMBrDvla3BX0IhRZhalApJvFxMSdT0RIoX9LQyuvY8RknlBIas/bZrma
H3q/ZEn4YWLNaxUXdbXBGQZdLBUln8zOZBvxDiUiNYqo4NZFz0QY4ZgqDMquKheCu7c5fGzQXNJf
6hKJY24uuAW4sp5XXig6sfqfipGuaHy/7eX37/3Fl+Z/QaQkPKKY/xwpXdTzl/Jr2qrvT6Olnz/0
R7TkmO8IepAgIKywfdt0SBv/ES3ZJoVCRCaQfv1Fa7KwRf4MlwxhvoOmjRIntL1F6LsImP6KlyyA
rwj7LOqONoLPRarzG/HSc9Uev4aIDCoFG6MFfpKxnmeY0YO5xs/tfzSFsYqN2j3QMpTdtN7Srv3k
1fxZwXxasXyu+/hjLI5jj2oUtu9oO5+PlWs/1N0iZQ+Y/BotT6BxsR7thCbDiCRSkNMu8fqQzzVa
P4eEGSEoxDoY3IO4ez4kAuYyI55Y9uuBvhAbNXAlk/T09VFeeDBol9TqCR9gmfzE9TxJ0xcExW3k
EhgmMUfiKQomb40bvat2iVUF5DvdqqrekES98OEoMZsAfjF7h11yVNBMiqLxXZzY2BSncBU7E47D
Bb7LFLh8Fe9//wEJ20G8YWmHi8/Rl8siuxVWzvVfd1VzaVeh++jUQ3vSYuZ4ppD3vQXmX77L3zVm
HNxdP/Ro2A+BiIIyORZCEY+Yus6xDNVDcm52E1ZtUXOulPsRgEd4IMw5T9ruDV3S8WRZBg2Wgj51
deCk5tFaSLA7qL0xG+lRpT/ALD0So0VdvDFZfh0l4P7kO6gwLRb+MetVt01p0C4+rlrR0C3sN+lF
2/lvFLqPZ4eNVzWERc+mAu5byJyfz/txImxsZDOtGpcUTDjk03VueWRBwPSdvD43XhjKRyEHwcxC
+vPL83QOIIlscDln8VjGFqSs6W1O7eX4HBI1v/GNlpn2fGLAM2e/Mhf9KpvIUil7stSGtMZTD8vQ
lZEFtPcAJ/9E95X6JOl9uSixiGxWXjaabyy24wXO60SLw3EPggaK3rFWPO69tm2CBH6M8PqbNJrH
8ywIq4PdIAuapgqT09df6guThCDXcvl8hCSoqZ8/Jk3S0CNKTus0agMaSe3oJKDr/Y1l/fIo7qIO
Q3b8y7JOXccY07KZVzZxK9VuEW/gvr9lHvXCy0OGaaN3CyDOMhufP0uE2WWCAhfxgYQqU0M/vYza
1D+zUh8HNBTV16+/u1/3jgAUTcj+sTwYgurn402y83DlRezg2jN1HrLLGBy2q7pX900prrJA0v4i
xRtiwxeWAZJ+FKqOME0OgqMVB3PWKmU1zqugn/ytVC6OlxDET7C2VB9ef8BfPtuyR6FtRm8HIBvB
3fMHbL3GUIU90Y0a2N3FAKh6X1U04f7mKLCwTBTbASpYftGxShOXYzNzBPq2HKwDTd8ltpRN34vb
3x2GXQqpFLOcE5r78POHydogDYM+RysJMQaKVBhwQlM8+c1RQgIPPyTg4oD2fHOZo0+2DQD6vZ87
TPKwzYyNpaOEGJm89+uj/DIHWLE/wW3LToie+miUyRWWDgJQJ0j7jDOZzzMsKBqGMq/Ldq8P9csc
+DkUqHCMxOCu/mQUPnkgc4zTiaQKxpouqK/VVNL+dTo14Cy2rw+0bKjPNlx6LQhY3GWvRSTuHB2K
Ugeq7q2ZSzhNn4I9fer9k9TBxHBtQeiZ1z25pWnttbTnQwYYaVoPhix4i1z+6/MCLWdlIekj94jy
7vkHZL3aWZz6Po7UeozPpgh/sb0F+eP3ANFEHqFn+WQjPcaD9b2E/09nCh6bZSy5962KsaYAG5Li
ntWsTmK7se5ef7UvPBMD0K1M+pMoxzqKqrxZcNkuuaN1em6uoBhWJ/XiGfrbo9CPwyUDUS7dOd7R
AptAJAx2QaWGXEC8rXPKO5XCm/L1UUJxPPlRrPtYbPJEZIbpVjiSB7ppltH5huoNmV0/bgvOL7oc
4UM9kvSK5GejSzMnX/kt8emmh5zm+atWRg5pyC5PqltPdj7auZG8Lbxng5qrtEZDbCw6E8xDmpfz
o+9qu6lIaeXyexQVEMydyOnK1ZR2pryN7U77u4jTGFFC1o4VdJVY5PLMHKMZF7YusdsiPetC+vMi
etr1REl/gMXlhJds0vEUnMKrD9ObLBkd5JNdEHv2hvOs1TfYh04UhflnZztXlRI3vg/deyWaTOkV
GJAwXLeZO/n7yc5kcq6yrqGOV5t7DFHzct3ydM1V5IBU+JxIsrQXJkQcpBNkk9y11l5krs2p7sOT
HM5adT2Hbj2dwrib8xsDzFO7Ex3N+Qfi7amkSOar0V1VQ9aEe01ehdyhI6yIMxXkhr/tRyt139fd
GCW7pOtx+7Vn13Bu8hKWyia3ovYmE7MIV046sye6TYcZWk4zC471edC4O+V2VnVvxVFsntW0gdof
wJFCjINeKNPiS0FTGWX7oKI/aY5tVDik9kFZ9FWA0lM6GmRKK+oaxYQ3xEt7NS0NqcRsYFOOIv1g
Jni8nwZhY1gbZ8pQwUmLtNK1PyXehyCxqKfVc1AMp1r69o+50xgNF3Yzh/Gq8GvJV9OTlPBN8ZyB
3KWSm1jlPo4bflKKjVfnNMsXJb/9JjF0Cr+NdH62sku3wLSswLcHDAQe8pd5YnrhWdVYxbVqle3d
TfCqptOucypKT4ZTDmG5lbSU4ixPjjXuFbSOjubpAEcAx17Ptjl2lzJzSnk+pIZrbxsj0/IxLaf5
VNpTEK0BO2G1APiEixnt10m9mq2UloXdWAa9vG36VqVfSWM2tr2uKjOQJIXspre7k5w2boskXFSb
wCyqso19vY3bIhz8jdXGpn4M7drsD07QFt131Wayqeh36sOZkvhki0uzDKrkrGviZNxq6Yn2hD+i
+5abQeXuo9BPr4PSbH8YnUc+KKzT3jiPB0j1akWAXdZUqgEHQFbtbFt/m7Mo46sqaYTGaTjOnv5q
DiU+7XCkin5jhfR0gDVzS29V1Vk/bMJMZkAgzDkO1rLyjPFU6rTwYXymbXwzFraP4qcPdXhBo0mz
ZHfL+jFgUel90rOGv5Ud3VS4ILTVeT/H5nQoxsgodkPQ6ODUTnJhbicWz7ApEldf9oMdx+ejCvri
fVDUnrOTZYbld2K0dAcLm9oPHZ0S4Rj4qmCiOz/X5Kgzmgy2LRnrYJ9kUUlbjeNxgo2q4TUYU4gq
DP9672rMB/GR+pCp9z6/0tk6ncG07/wkybeBA5PnhJytjajBNlW9drqmjdZBpmm9jjo//z73fkoA
nBQW8qWydsSJq4Zq+OzmTtudJtx4wpPUkKV93lBWcq5VGA/ep7pWKn0/mGHVnHpBEcx7qx4Uuhkr
RuYaVn34qXX79GJhEsRbq8jq76agcnKRNFD1VnPvVOk2j5qaHvfYCYrbVgYFVyezFssHUsMXR4c9
kuK8Tu7qIStCIPw+6tqc5U+tp6K5TYkgnU58TNGzteigiyNE5cJ/AmJUoE+FAVmCL5DyHpoPkmJj
KsqbTsnKXOdjYVzm4GFu2fh9yip2YMR7G1o7vfRVB4giAZ54h7aiQaYXB6Pcx2Pkdrs5WPicU2SZ
Cd+v97pdl0q3RPJjBMG2cbMmXffVCBjSEUsnSE3+NLqPiWq4utdtIg522BvyUgxhekpJyndOauFm
Ga3tmHF/7mOFNXKl5vCzB3ARu+eAtp0fLUwZc0WXdrVoHRKpVxS5BmvTqgCMGcjRFGO5qii8s3kQ
qIXiwVQhcnYxmSuzr1q1dSzVTzvkAQL0Y9T7cNlArYuVCCfctWKz7uezhNWCKNPIzKU0An/hrNUx
4pbRa9xyCzrAzk5b06RwExdQgD70vaRZafSdODwD/4YCexwoQa1GkkLEKBC8251dkbiBAIGKiG2t
NS+82o93CltxhFM6aMwd9F4XVYJfA8vQWaHD9WiUZn42qZg8O1+yJt9BeWdE8zXzJEOswBMBdkmB
3+vanbchlcT7KRKk0qZxyM01RssDkPgGIMTaGIYayNdoeTAZRUNQCP9Mfq8NGcmtk04FajCr8ojx
Q3tA6t2huYPAZrVwCXI33vWcAQ909Q63mUidfl0aHkuxKKRx1RiRLxCZZNRcisKPm42V6TA7K3LL
kJspNFKs0msH7Agoe1wBdDvmDugAP/thlZaEChrSzbfuVDl9pW2i0+vMsYdgm8tWsbeDLDVWgym6
ANSN6MC7mYWF0AyenbNKLc19VTdQCZQ1FNaaTTeM2JG19ykA1FWdptTVFOIDUaJ9q4aIqmudTjdk
/SYKAl1DXU4Cuwh2tZcV5z1VLxogvM756M8aQ82yE1xMu7gws42t1WSuUYAP88Zv6v4mmefc5+9J
XMCXeQZxqPU9NDk0IoeIcYu5RP055Nw4Tder7y2OPpZ8NdvVSlPDscg6tvZj4suKA3CwSWt1ukJs
REd8a1HB1K2xljOHwUYGGVSdFMTCl0k61I4auxZ3OghjjoLCas8klL5kLYxsKLZelflbP9adT2OS
mKmKhMEYECChVyJJEoPZUq5lWohr/DzbWVMTtddxZLbx1ZQUTbimuansbVAmWg/neBHN9pYipLnA
06o6gXBRjBY1ElAUQHhL7VIOdNzs0snAiu1zpwcPN1NiBoOSTJ44j3oIRecNsUR/V2WhBXMuTqnm
nHm2ihufki61NnQu7sILRPSbBs5pjYtfH4NQmVL3mxwIFThfrdaPN6HkIPVWml4gJ183hu00D4Qt
FqyuGfovtmVDFG0co1Qn6FqQNWP957knaWxMaM+KMkIsy+UQYXSlQGF44HtGGD/5fN8aU6zOqFQn
yCxLKcgK1/50E6i0DTcpMEbUlEaS5jsZeWrazAHNThsSPxKlGWJ3vUrazOL1t7wCOH3KPes7u+v2
8G6LG9OoAfl50p1BY7hxTQzeqnYTS/iFshz0mdvlFPtoVlKHOLIdGKjU5/u1HUNLxl6+Qzgz9FGo
71Vs2fcTd1ummxUqsTOjvgJQY5Z5v9Pp1Mdb/n8zfFunp/Ice4/k+mmbqEcsVBZTgfY6QQkSkXyR
VOmbjqNxhSOzcWlK2pyZ8lXEn1dPpMg1OYV424k0u4/MhB3EMKJyWimbIBEVWoqSCyKD+iI51Ic1
zBArW2mL4t1aFtHwqc0CeoTiwRqqVSMa766Dl1tsKyFA9lpF3oPfqEv0mgSuUm8nK5D6ZCpFka3Q
B1R3rmHZiD604fY7wj7/GmmcZ67sohjjtZ0m2T3FcIg7gatHexUEBQLDqgHVLQuKM1SOx+C9gIlR
bpwyK4BlmnFJITtp9feitxAxYerHMoQb1klU8Ypqc2z7/ccOF7dvdS5Jmc6BCE04pe7wowqm5pOX
Zt6JE0XEUmBauS1xF4DNERt5d8DOlbXqSmNczpt+lKA6SIKuNHiscuVxHfoyGL1/PlcOxFYrzgpv
OxZucj2y0zUfwlS23npMfFpgEjXl/qbFSGFXwpE0dhLcvLcz87ms1n7lYoabQarr19pqOfVyuMw3
qsriBZTpOwff0HF8lmSV8aH1Yt/80ARWBLVH5vpqbh37euwUBeYgcYz3aRYmxtYzqQOHiVKH1tSO
Qhk7AccBBlV/daq4vsYmoR8XVGHBZdjy2nntqCSa+PwV+jKOgyjaW47KxlOK2qq8IecxfI/bqvpR
NNp1N6XRcXqmbm5BrUNJ8WWkt9LhyHXk2K2riG7jaJ3HLuS0FW7oM+roRlZs00yfOuvOfXab8LMx
zaW8yU0jpsWgT3I17WD8mfkHuyorysaNNcUWMbYtrf4KeHPBqjQas6M1gwCIf/HNyP+4WDN8QETk
9duiqFy9U41ddJuhd937uMv0ncNVkM5ybqH2RswV+t1WZSgbasq1KLoNoc/HmaAds86ZawirNWXS
mcpLJmRETp98ly299lCYgvnL2HbqMWuhb6zrkFOHeWrYxJhGqxDMl3GOjrLNq3PXi5JkV4YBANwI
BEi0LWRHBDyXlv2xTm3zI4A7vGzroADKF/qFOsmAHuXbthjNy8oB5sl3aBDo+UTqj7GK6nDvB0l+
37iLKVW/AOvyxkH26tGieu+OQImurdwbIm5enu02X1XKRe4OgnscPvBuJ7HNjaGdtslI6I1mRaE7
bMCNb2rQPAirWh+JOo4/Wu+QSs3OeekrF5aSBfFmJBSkeU2TTQhvsClPwJyhn/A3np8bztbSnbkn
Idt+E5PrsLd5GcGK36uIvguRYxFHsomAHNIZJi8SXKCFjmV0T9xhLrxVS7zZwZQa57sZvO1D7IWd
DarPFPfB5HoX1cQvQdjbc1SA59Yfh1SCmAil2dJPwOx3VqRPXc5a1aC8gMKBjJr0cNNvWpmhjm67
xkf2W+jqWxnCoFkZVGmBE7rZINYK/N4ZeEs1bqcETcqaALRE+6QwTTGGRKaHwa0R62dAeuSe8mcU
rQg11HvZgRXlmA7othJdSW9Y3Rohh3w7vp/7VOT7GSMc5ALaMNI9aT8ARUS3PmrOefBOfH9wNbkI
Es8r1zBFe1kDwSTsDgrPP+hSxPeVhHq/Sb2m6Wm9Lq07AygkallNsItO21tityKT5ykWOyOcNSP7
SMg3EYAmnKFrKLss/nbwc9rbnAr1lNsL2Ik5bWM0CylHfvPrmAYFsnQ0D2a+yIv9yFndbJiXbIf1
GC4g/RhY8aaIMwyNcpUWD+3ANoN83yHMBtRffDDaYL6Ksnj8Lst2ZpWPqezPhkbrR+ZlbG9tj6vm
D9iVFe2GxMbGWSRSiAAKEQr1aS3pkA+k6qs96CBOThwaFRxUT5vmQ1k6MzpZdFFYr5v9/HVsMYPZ
4Lwi8LgDLHeaG7P8bDsLjlPoVAYwDOd8MqILkIGjVd4mk3JYXy1Wf/uhISRRl2YTTMDu2xlTg3rm
pvqNxEFWPpiZp4H3SNH1+y5uSFOt0NWmYMAJ45DkNIPlGfeFY6bJLUVF38nQX8856zSBkti9xxjG
RbHujRRc2hxr+osg8mipAB8F67Aac/ZpK+K27OfcV1LfSw85spnvbqvLHwS36nOj0aF80qDXix/Z
SPS9w5oUmZrwakucTl2T1bdJEjft3iqCPrnzeorVZAHa7FMf9++rfApgEOheQBZkathVQ7Cb0btP
X3WyiZBfnvCeH7pSHNpKXgFe/sF9N98kjf9YFdb4OQuBiKObCveeP5x1S8hpNGIflGO/zsVgOajE
nCk5/y9EcXOUVyFyG2mIaqPBn18bXmV3W3yPFIdk45AzzIyu/0xawuUqA8+Iv7sb3Kv/Cmrg15Lr
Hxf0atFn1pmpKRRl6ipUtrjlZiboSFIJ4ek0BN11E9YjZ0yr8g+v51J/yaRi6UNFRKBiFSYa26O8
cBVql5np0Z/G215HpCjpsojCTWca428mh7kYUnehhoSWAGVgeJy0He2xRykXrQQarouYY3DjQND7
zZI3o7gIhil5UxZBHHOUvO/QKfZ1Qgetcnx5xiUIuB/lwjdG+SmzeFqqYBgcJ0mlUxnD2vInXeVJ
TaSLcbKw+g7Y3GAU0U7mnDpgFZ2q3QI0nS7T3gkuB9/kTpHHrfEh4MD7YXo2oc/vf0A6/Um4LwVP
xz8qUms3coRh8AEJlNUaWWQIN60zWRPGn+WK/wF1+v825VVInfg/C6/28COq7vv0VHa1/MQfqisD
0sLCfAlxI/xDd8Qn+EN2xT9RcFwkGKyunzp1fuovmXr4jm9GqcQJhQOEZ6Fj/Sm7csJ3QGtMi59a
cA+4qf+G6Opnde7vmeoucwL1AqodaDHct4OjIhMFqH7EoxorA5mEdBxG+UcCtuzSrw1qBzZWKH0K
rDmKm/4iNLvujIoUrGA39d+YqT81V8d/CWuNs576Hv46vIyn5S7MCqossKpxBaC8hrGZPmCMlx44
s/WPqWgqtKFW8kDUk1w5ecINQKGc2Ut3oB2sM1zcI6bevXHmzjnptSYl0RJYvTdII109+bwviMee
Cz9+vjLkAyH1MtJxVKSXYtqTxa29zkZczCtrtcp2RmbYe9me+ZhhD2VCq1SAPuj1EY8qWn8M6cHc
siB92OYv+4nRloGOLAdQebpW5Zyc+Gad3CLeQ5XrTfWObBxk7Ejdp7kXb2ortld2z1WxC1J4ztzn
IHrn6Z4Ul9z8/NP+b9X/i8juyVda4DF/ol4W5sx//+vw/euXqn4OeVl+4o9lb3vvALH9tdJt991y
fAIlQrOz0Fb+Xui28w60DqsZLLVFMdfjRPpzodv2u6UNBUwLJ9BPy8zfWunuUh//e4H5lsdsJcBH
yInKAdgVf+zTeSt7HdRxmQua9sDZbjOdx49FaOuEalWQX3Ckxys/6/PPpY9xheFPEirplBsPfiBp
4iyyuH6kkwO3Gd0UxYe0H6KvOVIsZyOpwV5HEboGKkdGNCP+L6sHRFg92Q9JP7SZG/kBhlJe7WJZ
EgaTb1RoBYyZ5EFGZR/vlSaLgD97Ymg2ZhgNP4o2dD9gJ5EBB63yu6jS0AWq2fBva39YInDtNIey
VMNdOfXppaHVBIOaVpCDkqL34JsXWGTZHtxkQaZCrrQ7yfveFvSs9aEMcbNzVXyZdDMXG9/rvA9K
0yewkUZVjfu5UU1zLvSIg5eDiI1MRUErHUrKhp73acg/x2nzCNYyzzYt3tALykxuW2Mg0UoXC1VG
pw1hFlgk5x8cNOoXvjfWn+xEXBZu5SZbw8HpCzvqfNoFcMW3pO17tNRJ3W+MoCcvGhVWPq5Qn5F1
ddxJe+tuNM0zOjzxQbCtMnlwCzMeVlWhkV0GSvTGqupaEkl2EpCrEHGV9Rv+awuwyaDpPF6sUNeJ
KIZbnQXZZde55pVtsoEtaZiO5sE6zLD/7KExbWgyMjFwIB59n3bV9BAEURnCzbbo7YkQd/arNqzo
Oy1q7vhj5434yUgg/OyXyzXbncl9u06hPjmRF6MaHwb7czQO5IvJh8DKrX08JgDkW98KytI0SdB5
sJtCkf8oEb49psjU27NZdoWAwWN433ldbbkxZwO2sdPkKSNN5alNXZ4oOVTlV0n8b+w8M5ubrTOG
IYLDLA7LHfr7JNtkXpgnGE3l8ibtZhToYPFtdxObQXRn2nP7o7ZrDICoF/fGOnfz7s5p5vK28Ass
gozM4tbr2Q3559kN7sdpcB20AsqUJ/+3m/bT6eN//0uw5f3nGOr/KYpsX4r0Waff8iN/7KZEUGyg
zE5h+97PoOevnVUI692ipQLAhuGLAy7y3yGUwc8QeiPxRiqMhhYa7L+3VsOx38E4dfjv3DQELq3B
7+yty8759866CHUJBujxM+kZBJdmL9eoJxHBHEdOjiLEOuSBoAt2G5Pzx9IXr5pL2Z4btP4/eTkv
RCDLLeV4PLoKkZHBDfTx6n0+XuM4mWu0k8CwDqpH8WCV36TI9gkdwq8PdHT/+/lgi9TUZZMRAiLk
84FKX6bjpGPrgFfyaZs2+BX+5AT99igkeJYyITa2pJeObpmF5uysKUUf4lEPdz2KqnVhprSCF9hH
vT7UkdBpeaBFdRcKuhnoGF06HZ5+Kfr8MpyrpHNoBytY+9SuNqMDd+b1UV74Pj4qF7CLi5qQAs3z
UTTETgRQtnOohjalnubeqRid09wEzcWkSZi+PtwSWBzPB1y7IRDSoIEG/1i+pYOYNBOq2gPaT2Wt
jdIvP9RDjVnXmCLP423a+LqnLroHJHHaPMvzWH5RKL7yTYfJs7uNcUakNcGZZbHWfuN/UdnQxDvh
9vRTz0mW3dVcz6l7m9mPpJVDChDb0pyBvqWuNV6RJ1mDH8Q2x9FreOPxju4oP5cXUi6B8oBwmwvR
0SxU3WA6JMKdgw2GYtuTDnTyNN4kRuCcmLRroca4Kh310ESUtYvO6FBzBfbh9Zd8fKdfpk7o0UFD
GC48PJ2PFrlH9dAjhFr8DhYtGLUPJ+wvsgDUVTdxDzDbrUsysgrN00TOb2lgX3oJZBRYIoue2OJ/
ns8ppyal3yOeOjjUKiiXNdNNJd53spu3Tt8XB5QNG66NLTWcjLSftK9cf/TekBa/8FdwX0Vfz9Zp
0fRz3A3RB1ZW9qlyD5bI23tPVdEJd9fPtPPmJ6llDZh3mvmFmma1N1pAESJKxUmH/OL09a/xyzrm
5sue75s2kx5VqPX8bTQ2afAhqI1zL5/wCkUrdDu7Q7R5fZRfvznDcPlma+J2vEDSnw9DhziVTUsZ
5zLe+NF8NvrNY0hOlToCxbwMif8gAvz6ZHoR374+9ktPiMKUU4VtBL3r0fcea5EDBJmN80CckQNe
Dd7D6wM8v8ayqlwbcGRAB4MD/JYt8fmz1YUvVNiF4XmvbbEWqXvrGHirSrwIsizKT2KsH7evD/nL
vng05NFX6wIp8ZHww3P/qmg/C+tDkAPM+/D6IL9shkeDHH0z1ECxxiU0PI/Nh6H64orTobh5fYgX
noM4xCIF43I1Q2z6/NWZttdR20mTg2HMFLihuJBcG+Mbbevd6yO9MAuejXT0kYYuq4SFDcFBiWhX
u8FepeOn14d4YR4sQZXHCbxo+K2j3bUNtDWWLSYZQ4NFvJ7bU7rf8MqMvXMEW9NFlwBde33Il56K
Y3hpHsRlm+zT8/enC5zY2qZnyFju22n4LD3/jdaLt4Y4mmpaxlNbU4w8YHOYQKGhrbVx34rDfon7
kGWTQCPNS/cboeTRIGKOlGwQfR4s6yaK9Vlg7CcO2p5pUIXnQXvbB/bm9Vf30tTzyQos7Fafm9DR
tqDw8bUKmyFj68LE3JdZZ0C96+J/8on+Hud4iosmzHzt4snk5XLvDIJS/VSObwyyJBefxbHL+yPi
C2kgDQLzWBBuQr1IXfrqDuIKy0ecadRUXOlsoqJC0fWtMOnFr/VktKOJXua5P6f1lBxKfLYsVZ4J
aT4i3VnVob2JMrGiGr52B/+NTe/nmfjaUx7FnGLyNEbgjCuT92ZL8SxUm7g9a1BoWNa9BlSIHmAl
BHZYCs5Yfp4U3+PkpKSpPMUWTF6U6bdBU8iNe+oicKLqbba08oc5ADJ3P5IxqALwQsZJLKd/sNM9
/UJH6eHe9NugLMzk0ADdF5z2vEIAgfbKLb+8PrFf2oaejnQ0sQe39xSNq8khUTfSbC4xFXyM5ac4
TVDzIuh5fbSfrV6/fBSKW5RpPBMn96OPokMFXmW2k4NGzjYHUBl/hN0DHvKreVKfbR3cxdzixvbe
yDalSzLmJkPvn8iJmqi/UdVZpm+8bFrbCIwCfxeTf379L3zhGPOX6ttff+DRm48ylZgyCNn56yLc
mYR+l2qEwkYu6a1j+aW9MjAJBGD+Y7lwfAKkJsTURonkQIsp1WMXEJpy8NV6/YFe2rmejnL0xklg
oUR1R5ZB+gVZ7sVgPPSTc1Zab5HvX3wcuqs8wkJC9eNIOSs6N+faCjnKvEuaeqOt+R98m+DfI3Az
eH5+pSSZBql5lB4v9RzIVSBv/kkcs7Q5W0D8Q1r27KPtil6naZbpnBwicRNP9kltggO0mzcuxC9N
s8Bdgmiuq8SDR49Sp02FyD9iC160H/pjMz8MbzkAvTgGDZBkK0yP4sXy70/SI3T7moucDE50dRHN
Nprufea2bxyMv15NOEyCJ6McvS+8xHjCNkkPo1WZgDUca4P/YXI6U7va4nt6QQLvvkkRAMfuZ7fr
y21sy/GNv+KlXezpH3E0yUc3tiNsdZLDPFL9xZI13Exjaq9SoDgrROdbE0fXfzKmj3PUklOgv/Uo
mopwwGxzxScEJaSxIB/pMnXWjnU1vf8HK/jJQNbz7+iOnpKQE9iSNPJ6+4v7/0k7z964laQL/yIC
zOHrcII0GtmWbcnhC+EgM+fMX/8+1L57PdMihrhaYHGxgADXdLO6urrq1DlUbLikprFfWdFiqDgz
JKTw0fxq6QY7OOXOpwbs5WC3rqEd7aLYXV/RomeCEZFfXpE82i5XxN0GDJwSxwkAoQ+auBofpXAt
AVhczQwGgLeADySSTbRqqfXA7BHkVP9YPuNN0TvHTkA3rM3XKTo/V7zUbJt6J0PwPE/mAur5QRsA
t1pVHYanbsZT0Q6x00PZ32c/4xnqm91ALggZkINK876GPVda+WwLuwnpmY7AiTZDDUzBPMLaUYj+
FQt1HhvtMeD9tRZKll7kFzYE11CBOWWDgQ1Tlw5kwdbRHMNdAXA/uRnL+iAlvyV7bfJ0YV9txSAW
KxQ/qAcIoaW11J5E1Q9PSCY+RKWxBXIRbP61K/LOx7OBjgBPEe8Uz2obiWGn8OS1xp6nsQTisfLK
lbxncSVnVoRY0ZpSRF84QynUg+TSKsGFWG8w8dLOZGTbxA/nn3AW7fOyCwbZacLTZN+3WbX36Vxd
36qFA8VDlbo3+isghUzBB5wuYAAuq8NTJT+F6n0/5B8D9R5JqJWS35I/ExqYn7bBQHGCL1cC1UEd
QJGEP5vPevpR6h+RKlz57AuPEvoGf20IZyavaRlEiR6e9AAlCz/WSreFo+pAsf2YFtaXyKnjB9ku
H/qIbuD1fVxbn7CPzSSXUtthu7Y/ON1TZHxrnD/XTQjSIC9Vpov1Cd6ARKcy0B4MT9JdrZgHY1Zu
mBhogotPe07HcmMpB72F840eLCjM69aXHOV8c+cNOHPFRtV62BYBkcQwlo/ZrjS+hIA8nfjXG+zQ
HTHgKADRI9IgmPBdMfpucY2MTg8NdPjRhOdwU4P7ckMA4G/wf81ED5AaCmAQ0RxtdiktVcKRFSTM
7EBy2xyTEkJjiGuvL2whnaHiTWMe+o+5VCPcj4x2lW1lEW0rMJPkoWrUuyYKEfqM+W/XUC5Lwenc
mnDelNHzgB5hbaq21pdUqjZV8qBMGxomQc0gs7Yphsc+J2hZyAH4mxHm2+vrXTyNdIVkgIjIH4kF
nWwoYk+xiCwDaPwdjFWm24Kw3FTMCmwrxfEYB9JgbR/jHvbbov543fzigTwzLxxIp1SVRpm3W6J9
3YZQJ0uPq8XLlyxAyBKoHoEGmY8GY5LCR53SwJbkFvA22u4MurwvEVUOh/so/RpyKTjVF+tRyW/J
JRiRjlcaCAsVH+AsQEod+mJwKgknspVNSklBG56eRiiwA8a8E/AneXxnDYAarDe8bi7MCRd3HkV+
is59eJIHEN7WQ1I9T9HTv/9o50sSUn4f5hpLHbBRdMc8/xG2D6OxsmuLWY+uQAYx87BB7iKsw2PE
UWMik0gdoJDDHHnuf/QLeRu10u8WukUZKlA3626bOF4TUZm94ZW3QLo7s7LN97lguugTTcnnCyot
fO3WnGf9nL4dtqFS2AdLhtfd98rqQLWKYdeq7g9mmvpr658d/9WPQP2K9vpM7iSiFCMpCUtZkVm/
+pDPgLeYmbKp036nYXWvsfcaU/xzEUwr5F2CZHJ/G2bySld36XTyVPjnRwgVKpn5V+b5hvBUKvdO
VW3k+mG1KbN4PmB1stCUJY8Xy64203Fd0uSkAxVzHZnnmLcG+Jldm0zGbTyPglbjeCdD+fjruhcv
RXpYrACiUscm/xTuabPX07xLMDxruR+VTj9EijK5dmZ2W8tHhDEsh3GlIrSYHPBcmPGtRFtZ5GNq
i5ER4LYk3CIo3paPcXejaru8afaKxFT4yLzJkxfDqq5AdqnLu+7b9UUvXTgwWlECtOZkVWRK6hvb
a02goicv8u6tRt/SbFm5URad5syE4DR2FJpm1ZNwy/nTVCC4JN9r5r8TWPxPknW2DrGIUwUBTDUB
RqS0+EquFcWfBguR9Tp86MJfSbLiK/ORf3UawQqDZkT88BXh3+R5ejU6BWtKj9Os7ZAcqZ0G6cpt
uOiSTL+AfQTHQofqMntjdt0uPROXHGBJaJzAtYzvYOe2Srh+7haXNJNfwmQ1V8HUS1tMYlYjNDts
3WC7Yai6Tf6nUMed0a+FskWHQAgb4B5QBvAMl5YcNOaaoiaU50m9GbzfwbhXW7SO76bEc28dG11Q
5y5soFExXY/Mx8wggBl/X3f8tR8x//0sMc4ai8sEtbFTFP1gjAs9p+MU/rxuYzGUUfOYn7Qgo14w
zWc2UruASTwkNjukTYZ9A5WhGzCAHeytYu9NK9aWV/TXmuAsvhdPUBjx6jSQgIORBYDppggeri9p
MV6cLUm86jOYk8OEb9cgzWJ63xk12ly3sLZp89/PNs3SgNHkNZuWtW5jfvRTbxegBJMwu+08VdDe
XDcnAMv/P3KcrUgIT+1gRdXgdVSMIs9Vh/cxQ3lR/T4Pb+fGRhseiwHUqyF/jIz0YGjtFnwqrOz7
Pl6DlqzsrfjUYIisjxjWozKBsGlkPTB6vLK3iy6CDCZwDoA8VFku95b5SSewkpEoGbZ/6taabifT
+JoNWr6SMy0GkzNDwukq+xIOApNNHeIfShq7SUaqC1eS162Rya1ZErxe8SodLBaWGCS+KdX8SCOC
pv02y39cd5TFr3O2JMHzbYimCq3pCRgTkOPQfI4Z4v4fv4/g+yMkR3nVYmOyHtNA22X1TyVOd9cX
suYEgsMD3rRQOMDNbD5K7P2hf76axC1/FYOJH6iTeWcJ3x+ywhoJBByNCf9DPzOEpn9GGY25cMXR
lhfz15Dw+TU/CxzdZ8es0rxLtWd7tHdSZa98l8V7mLEBCGjg/1RfsrizmFQ0PfMAKsn34BvWncqr
eAMkN4fNnBHjJFTubF+JVgLT8sr+2hTOag7rRicb2Gy7H7KCopz5XCCded0XFoMtaDqgtAzXKGJA
KGQ/4MU98arI/8SJtjG7Gz18RoqtMvdDJt9et7a0JGYPXzDJDIGIXpE1URs5g0PlOsjkQ5lLOiJ2
UX+o41ViX2GW6j9hnXYYhH6g71SQ05ehrm5jWMHA3gGwmW5qR9nYXFpxAj9MfsiLg9PAY4TURVzv
4m5kOvrBsNpPTasfa5lJVgkNw6kZD9fXv3QqjHnEE4wRkGVRTVq1u8nJY35TiEYjqZyS/ckYWRja
3XU7S6GKiSlAMjQcwc0Jh6KPxgL6giQ6Jf7H0f9DS+f6v7/kNef/vhAKI9ggeltKIzQOwKkghYqo
eux/KUbEC7kgs3h73d7i4x8MMTBAhnCpewsGgxj2pKmZF+SgOVBBu7JnrFqDfzK3bvxCjTd14vgQ
+8XOpvCH9OvogAW9/iOWnHdGawF0ohxoilTRmhU3uQF13Enxn9CVcGnsSObTdRtLH860GZWcIf6E
mfnvZ3EmziZm3tU8OmVJ+ljz2kcsp1yjYV8KZoRk6KipI8hgWC+NlGE5jvmYRaeyRjiwlWGrkMG2
bLui+FUXCGYlDmTb1xe25DE0GBnkotVIeU/wSOq11SjnY3Qa5Xu/fuyMxI3zb4oHj0V6Pzr5Srye
rzDxeQYXJN12XjO6LE4HhIlDxT1oo5MdWU+FtlHbb5F6M2Q34eB9UIoPvD9XvGPRIuOQsA4DiOSp
drmpuSaHiZSY0amr0fP5kduzdNfMI6L7lDItJtOHryWilNe3dVZxEhaqyxoIe5DtdOZo0VyarY0i
RbDRB7vwy9ojYlqmd2gVtT+9Zyo0g+I6w6kcDzrzavKxi4+TWbsBYA1/tUy+UFLllzAmYTKXy7NY
pKaFrq3UQMIDOel5EkAWMt3AOPbBHMtb2Xjsh+cRlae+Kl1N8t6NrbnyxRc3gj4Y6gI0qzQRml4W
ljkGUx2cuAs2flxtevq/nVK5CLPq3+hirdh7fYiYneGeJ74qlHFfJg3PTmpiFVmVwTJxKpHiC7vv
dTGg6fQrMfdBGh2uf+UlW6gUAFGh98o4j1CtTgopDXIf0IEGRwyMFdNnyZoA3qJi9K/rezpNPnCI
gKCA24iAG6cNrCDOuaAl/U8ckeQkRyUOV2LB66Oi0+UFBKOqKqFAjD8p83gh3EY8IUPaCuljOUSu
gw7XDyl7Vr84/cqLdcEzMGdQ2uLWnbuYl0ekStXBqEdq/Tnqm54kbTWPiTwklW/t3CHh+X39Yy0d
hAt76qU9iEedEELF8KSYyb7wFMY6jdsksA6IJT1poFT94c/UfJduk7BBH3TF+hy8LyPfvLl/VysE
9wrppt4eKWtIgXRj2cMmnxCytIpjHR6j2Lt3WmNXF/aN1zd7VYZWEP4FcvSV07FwYfMz5sYKMyuz
GsHs0mfHg0ENmwF53himM9yqjerq8vcR/pkkPNRJ7WraN9gONxAIrxh+fUlzKJGco3LMEJUtjgF5
qaz4Tp4EJ8dkUpUxfVofdFXXXHihaABoG2jdDH+n/if6MOXU0BgTsNXT+Fs+BPK2CEY3hjs3QLMT
gvZH49Y8TN1NJsHfutIkXAgHhFmK49AE0MF6uRPO9nYOEOXoh1SVrF8K0pxJ9Lmqnp3oQxT9WvGm
150PvuGZqfkon5myrRbu9B5TZf8jGp9z410IpZ/pf7Smg24ePbgU8y8rNufzIXjwuU2xCqJPllLQ
7OC8QpdVvwsg9MvvIu8w/Gyqj4Ghb/if7lDhOqwYXlosLR6qIhQleQTPgeRssT4SOLYNfRDll5Pe
Pcvlj/i5hjrNj1vXbj7rtg9j4dpjfE58xNWazEzyKZmUI1m/NOrlStXC4cnLknF0Cq8eWtg5XQc1
WwmDC8goUHdnloTc0o5rmGrnOlc6tS7TbFL9BW7/HU8izWF20s2lxB3lu6AIPqhqegicj944/Gs4
Cb/BpNHA3APn9CVsnG3xUHtTJM+rhfRKcSuphxLGAo5galHurnzOpVDAm0EGq0s4ZLjjcmdHr55g
4RxDRirhANaam6R476PFjZqzzuy8bj8pOlOWiLhZerqbu3jQFJ5Q99tVqvd4/ccsXHms++9vEfbe
VLtIa3P6ZhklvSJz4D3+EVvVBtUdCO3RBQxCd7X6vLYB89/PNtthCGh+bhODlfjRKextn1l7u39+
w9JQLGEKCNAWr4pLK3UBhcCYOBzXSbmp7IPWOtumMbe2Xj1H9naCmTtq5ZvrRuf9Ek+NJdN+Yc6I
VFPsyELk2UKBrlAbSQDld4UuuammtSuXydLZPLciXGJqLvl22VMcUaXk0ARQY5UPWk9hYK1/vmhI
IXAzoUp3W5SqSAeja71Wwj0odO0AjxWH3LD+6BxAqOZ9eyXLW9w9qgIz3w1NbXH2qGGAvy9znZmd
EWTJ9DDm7fb691lc0DxaR3oMy4ZY6InbGtyeRAxPS8fVjHtFziGKO65W/5byDBhc/xqaf8iZj7ej
lE1oYJJsBcbJQr6+DFQXVYpbqvhbpe6gBJyGvexEvygLfPvfFim4x6AZftXM97A53UTTvkw+FHmE
ysG44oaLn4t3FSUj+rS6IdiBKJmCi8GcBvmUy2iIlq7pOC2kyMwKMPc2P55MHjWXu6gl0O4ymADO
Xs22NDE9MmVT+Zo04b6gHWytSR0tRSZmExS+G/8BJntpb5S0LmKiLzyNzceoG7aQLm9UOHvf8H3O
rAj7phmZrCIGyYjdn7xB68J6ANk/FT+uW5n/lVeh6MyKkDUUZKKMhbOWQa02cVLuygEh+XcDSuFF
tLtua/FYndkSvlPqZHRTQRif2qK+R9n4mAfPQ/lFjaqPbzAEOwQlSgA38ssb5/xYxVKnNDKuXcrj
Vi+fFMhbELQd/Grlll70hDNDwu0BNqky/PktWCsFiTNEbVuQeN+9rDRWrozF7zQTfQFCn4cG51N2
tqQqLRQni/lODG+7o3aMabF9biJ6Unoe/Lm+fYvn6czWvOozWwpoyGGKAFVYej297zNPPqSj/b6x
lOeqtsJDBv+5KU/54brZRfeAy8MmWFCoFI+VUqupHrR08C25yWda8AIedO9TBmM3uvJwjl83txiX
HGoFFoyxxCVhlfUkj3ppYC6xKFQaecxNzDTXis8veQhlX6TXZqY3/s/lXk6VV1hFkfwHv8YZbrSH
9RC7ZkQ4WCHKlJ09Q1Ri5dgY0Mc70PavkTgs7deMoZ/VDHkUi8VdryiBaTsUImpLKz8pXVnC7Brl
K6/DhcYHpGxnZoTPEvktpJEZaR+EfPkNIsQaQLXke1JF6T6BSwqorDLCRj4hXuu05s5TY3nbeVKw
zWDu2nVTnG76xNRulCB0yEwn/wi/x+oUw1x2EePm+c8U7oDBV83/IGgq1c3NnpZ7sxuQHO0148bW
j613B1eWy1OsWS1ALYUCqlxQQkI2z7SQYFqDNEoL4eA9kSzcAZ+zd/Df7mCvSSmNQK03hSsHczFN
mXM7yP3klyrppRP3I+0ofySTNIrC2RWtlG/TXoaLPetjtCKqGOpfP3MzmwdR0eTFt8rI/6VGKWQH
+AUHlWwJ+TAO7eVvSKLehMZb5fJQvjPlhiTMJoh/Xg8JS4Fv1ptCK5FpcFtUSsz8WO0RfqfBZW1l
9VhqSD3zas6+043365XW70vl7pULnVkTPF1xclPONEJDqMp7y0OzaSTLHB9ocOy6pthL1fdUG0lo
2p2t1rfXl7p4mg34MKhkMoUupriwmONaEiFj8NKtArH0FK4lfnPUebW+MxPCF5MGqL6sngCrl/0+
VsO9qtzVI1zF8udcezKGzWpitngyzizOfz+7uBoDBn1tYlGR/gtteXvjBPEWVpttPQbPkbK/voWL
UffMmhDaU1lS7X7CWyKAs1NZvZ9jbutXbyg6cCXqaGnPDKSy4CaeYncy6hB8qfhHGf2MouP6lMCi
L5KegxKea49ciJc719JbTwKZ6koStXdNjqpC+nkyQXHOwgeWvrG1nonxgHdx2B7G1F6rSC7tJdUj
WnoaNyXsqJf2FbPUw7znCWmofxLgL1TuW0xf/2ALx5t/nT3kNqaZIzZZNA0BhyzHSNXRx9HqTdEe
kkjb8lLe5qhp9dnKIVs4ARi0ZqZGk9ApXv5gCUbLU2hVgotyEb16r8vcFCr0YqPzZBjhsZWPjbXW
y5vPlXDugD8yeDwresKTJaaKklmVrVlGp8qhYGSa0ucaPmZYBL1tJlvJv0+BiSLgnEEJQs1gCP2J
XEeaCaXGl2Z9Ql+sUO57e6X4t3CuL2yol95hoB5g+14UnRq6YqPuHWNr3ATDfd8+VaG9fYOXzMVx
qJqowIutMa8nBdL8Ljrp00tzN4Uo0dCDverJyT6X+x9SiSgKzEzP1+0uHAG6O7xjmVzh24npb05i
LztJH52c3r73veaOGmo3rIBXF8I+aShsSGC2KT7Jgm/UZtfKyIFFJ0sFV/GcW2sTrEvOBxycgTto
j1HcFgLJgJoVA1pWdIIOxGZEPNybYOYy7+P1zVryiHMzwt1Sa5nHa4F+dQipf57sVftWvQkr5FOi
r9ctLQWNc0vCnUIhptSqkQVZ417qqmyTyPLXwShp/yibDFJV7d8Ph+lwVv3dQiEWQvXZF7KsRyiP
/TCsezPcdWWwYTTif1vYHLzOLkvHGpuaHCg6+cqt3sPcIuWnucIQP8VltUmKaiUYLvr332WJxfOo
04zG8jT8e6JvZ3m1W8/sb2365/q6lu4y9o/WEqMmFGhE6NQUG7DUor166jIwNVb6TdXUW7mv3kV5
86vs9p38XD0bAUWiKZfXiCUW3YVeN6hB6JhoQ1/uauV1lYdQG9giG1hWXcBRq2SMAUfJpkBPt5zg
kPl1fcFrJoUiBEQ/3tSnmOwV5X3SovCWQdsWwSRQ17d6UuwCP39DQJ47+v9dpRBGYPLLik6N41Ns
Rm4RmD4KiVqOApsibaoguUEmKl4xueg+5EDz6xAuDbHTVExQSVYz7BPhqpbGKzTHm9pcKS0vGrFo
BDDOwrSkyM00SHXBaAGFeb39AcouaB9XG1mLX4vH1DyxAmGLqAmcFAGaeTLvmLBX3Rjh7Ur+iari
rCu6UW/UNcH05dNwZk845rGUBwh6Y68Iowe/7DdTcbSneyXcdyqauh7KcdptnHwr1l6Ni3v517A4
COWg+c0guUaVVLnNdKbKYKCmHfzhuvMvWwEMNl+ZnDchWNpN6tUhdNinhiKslSOKVkF9c7huZOnW
hCoOBm/4tGburstDDX2YFTYpRiJDOcVVctfp3o/rJpbWMUOgqPBBuwAZ7aUJUw36+alPCQdU85j9
0J1HWMHeYAMCF1Dg/OJX7cvMSPPWCEPS0eYoMZuVjlB3U/K9bmUpAwAh+o8V5XIltt/BlWH6xPnq
IdOm3dDAbJWi1GGsXCgvw11iontuSYi15pB4CL02XJSBX91KiZFuBqBFNw26KrsqLKqtrzUWgnYw
upV6an5A9O6h7vtvVm8FG5S5hkOu+OGm0O0cuuyw3MjIc2+GAAHBpLK/2KbPwHLOjHKt+c5tGYVM
ZIVJcLCGpj01gK2hDuSV0vn1GsvDojuQfM7AZjrAIorAKzSoMCh6niakRlFD35FWh2g8X/9UL3iS
VzvIQCRTNwylgga7/Faah2aj7QNMNZI9ANUj+kquraczct9E5C56VJNPqj7jVMH9VA+BGT0pUel2
5gct+9lGwXZCoaju38GYmtoPwKD3svroS6prZLsmeSfBs4S2T7i//rOXaoTanMRCX0rzlJzi8men
EbP6clCQZBZ3UZ8+hB14zCm/NeAJl8fpNEbBfZOC6s3KwNl0AQSreXso63qTW+EWSfjjGKo7r0Qk
8/ovW/xsZz9MOMWxZkYF6nH8sHZwh6jYIBGuezfXjSxGIwY9Ab/OXCbi/BnasiUfsyJxGz5GCOzK
8kosWjzBZwbmVZ5lhkFd1qOEWuGpT7bwIvLtVfVT7D9dX8bSRaieWRES60qxIYwfOb2q8c6SkKXd
+LD4oQlNhfc3n+26taUaJrBK5p9Bb+A14q61kw3Bd8mnIX/Q1MntLcYEhxTcyMe63kaVcseztZPW
suz5BL06YWdmhb3MPUnJp54SQBXsbLjndLLATTENrhJYm1pD9Bd9ylYp1yDESw+k8+XO3/jsG4Y9
Smvx/CzXvPcyABIWpjD3Yzi7ijT0+t4u2mKQdJ5VmDnbhIg/1gDqR4Mv2VnHpInR31MYPk66m9oL
qS2ucXYuHrIzc0LYjywj7PSK+obj/6ADwDz1Y56uXJWLaRN4b/jIgMhBnS5ERqdKdSMfgGCr3mC6
ShEcJ9tVph8eg6UpJBJ+cyhS6Qmmy6yKHt+yn//YFoN/NpVpN/TY7pMP3ljfNHrtAqjYFPazg2zC
dWPLu/nXmPDxgk6q8sIC2i7xdCCXT/JDC/rwIUPA8w3wRijvYVmZBzvoiQlxW1cQZs17Sit3hVG6
agFNqDyslNUXnfHMhhCCpxZKsLRXolMtI7zZ2O6Y/jDRQelheaYx84bNOzM2b+7ZKeM4jDnst9Ep
tYovyJ7tPMP6LTvm9rqZ5eDFkCfUEQxTI/N0acdsS78JKiZvCq3ajEbyvvCMuyI9dnl+K8XTuyI7
ooac/lwxO3/7V8HLnlmaZt4/Gs+XZodWzqx0wmzp1ds8sly0X/Xyc9N9Hopko6HGq9ENOkzlGnRp
8Yqzyee5BKAXeDmdZ/uKVLIZIVzI6VNSy7XCYbjtPbk+XF/fmhVheZ7COGelzlYgmXQlqxi3Xkz4
um5l8TalZz9zG9LAEvvMegmAOx3IurUoUOdKsOFOicwFNCLFx1jEm8xBgEO3jlqiOZ+Ps62L2wFB
25F7ToZWX/tjQDDUfI6y9A17N9dkwfPQF0Qd6NLMiPBZ2PcE4aSZ6MbejoG+u75vS4Hp3ILwdRAd
1mJVrclNrV95TVPXe1+Wq2nBkg+AWAMoAgwAplEhziP5LiVSzz1Z1UcmFQd/a0fx1lHCrU7uP7pD
cq+kN5Jc7TP/Y5q9y7xq5YMtBSxGYOgTQLoHkcb8C88+2BhPHWoDfDAd7mD4muENavVdaxrbLDS3
kxE/vmFfz+wJMUtPnMZpUuxJqX3LbKurtcW9lI8rWeoCNYjOaI+mM8UIJwntj8t1lX4SJunAMFjb
FehL3Ts9gj7lkRKOq1gdtGGBvUl5LWjZVhog4/3crjFtL3rQ2S8QfDSM5KLLRn6BnT21lbGfUse1
ozUGykUPQogSGjt4EuDNu1xnpyL6HTc8RmxP+xn4pu0GhTJt3/LR/hoRPlrExHPmzUNvPN3DUj3a
xq/Gy1Y+2fJ+/TUi3DKxUWdaP82JVVjceL69LQblZhUtumjlBUQCJRmzxvO74Mzf7Q7NWVsm4cjN
kon6FtqouksGVI6ldH991xaPFgOrM8U70FNbcMFCyYvRjzAVKObO+iqN8WbI0WX2d/qb9g48Bu42
axKJ5I9JkBsUIKa51Se7mf99hozW6Up5cukqmUEf/zUiOLSmN+jPyaQbjhqaG2XqUQzqR2uv6WkG
7462Bthb3D9j1mbioT2jey8/VYhsHJIuMq5tSgqloiZyQb8He0mJq23m6BS3wz5dSUiXhgI1phD/
sSqEZD1Ii6mpaBRMdXVU68k1FfkwosGr5Nlu6pxba+y26g+9c/ZD6PwG2f3OMvyTGX2Y4uioSQ8z
WmJma7juTIt+y/walWHgaYpYaaSjWiJGbpPrUSeJrUOl+wivr/FBrFkRFm8kdT0apcNtIPPAoKfl
PJrjWj1z0Y9o174IcjHCJhjp/UxOSa/iU67aWxjPPBlaI4Tdpm7FYZdX819DCM9cOpCXM1UwSlL0
UtWMO/0oW80Goai3RMd/1kN3/9IMLxc5qjvWUzjDVvWdG1OPt8kqGeXs7mI6PHe5/7NtDIpemtHr
SJrxA0wee+qe1tkHRlKdCD3P5n4e9gGvvfKWWdo+KNuYpWYSmDE04Wop+j4o0SAnfvWfgul57O5b
hOb/vVuDy54liQC60za7XJSaF7ENaSlpVhbdBLl+wwRjhJj2dStLWwdyi8k+UtJ5rPnSiiRZtd/G
UXwK63EDn+guppNKVViRMlcqp00UrWzdUugyZp2wecrNMvR5a89uGY05Om3ymhhkfRtusnb0fvtT
aLl22dlu4UARrXrKW+Il4BV45WegO5yzl0a9IXHsrk/jk65/LbI9V91BejICN6yKwxv288yS4BlG
n1VD5lfxyev6/TzdFaBRbXcMbhORnLL3b2RtLQAufkP4UEiSabcwJH25uq7s1Vyb+vjUlgAeaXDl
h6LRktvJidEWiQd5x3tuF8aRuYKAWnz+Qtjwj2UhXo25NxQZxHqnsRoZnlPQrW/H+7ZVEG9ygcAE
GxVFjir6CSxz5TZaOoKkDnNZC0oUxgkvF41ovO+puRHDVh1/GbJxvNXH+Gs4mv5KqFxcJBMtDhQD
qCSaurjIMrDzJCSP1Ppil3vGPgzcLs73xs9aM++64intkW23f193pKVzcmZVHM5WR8/uUp3EMlfu
g+YuKyRwiJ8G/4jg4spWLt0656aEKJ32KjRwEellSuu9BrdTVvd16NNceby+phcErBiozy0JgVpi
TXI8o1yqfJOFya4MAWoM6TMontijaGF1+xiVV32kn+P1X9v0EA3HvP8x5d27fu2ozkfx1Y8Bj8BA
MUwOtI8vPai1/NQKcqp5ZlVs0SkZ0mJ/fb1LPgpj/D8WhI0NaTFAo4AF2Pa2bWzt2NjVtH3ZP5mw
od1CJvhqAkH2LDK+cCDDDYxDwqxnLjMJQEboedt+QlFcG9RN07Z3UrI2DLnopGemhUNoV0qYexN5
fJXsFeI3yt1OWkFn3Li9uUpKMX+Q1x/s70KFu8q2UoNEm6w3cB4B6bmmH+6bOkaDSpUPtX7oB6jc
HPl9g+zu9Q+56CqMMdGB0hB3e4WC9CJL9Y0ZIuP/sL0/vr9yMBZP4Nm/L4SYIkRdIK5AFqFjUFTV
eys7GEG+gxd1ZSHLhmZJsllRlQTm0uejMXaGZKQIq6v5bkgmhIeUw5TtJdDA17ds0TXIj+BKmXmS
xL65oUfkfTOKqUllt07CWd90F9b2rkQcuFoDiC+etDNrgiMGWh3Ts2IDJefes+mgw+5sfr++osW9
I3Wh64D+wyuZyEl1srqD1e+kR58aeatp3yO4D1Y8Yf7Sr3z8HyOUlC8/kI1CQlBIPGbwNAkCXjhA
VZMJ7meaRDeSFm2SYa34vzTBDUsXrUl8gqlNcRAw8rKg6jVwWe3wuTc+SFq1nUl4QbHuNdQ2YWMY
kGeyip2Ra5YbNG6albsClrdjkf57RQ/cEooFMM/wWCsiTNGTIiVuan5LCBtyM4X3+UskgzrLfkst
+9yUEE6KsW/jNuZFF8nBoUbFvFaUlWxw8RDwJoUNiYfpK9AZTK5Bbw68f7T6Xg3sLQTOm9Kc3CSM
NqskT4vGwGGBo2YUg5zo0nUcu+2kpsBYVQdP6JM2erWXfNRCYSQp0AG4fhoWT9wLIQY+yRi8cJVr
3NVNDIyfauUD8vRulR0TBIiuG1mMu8hmAfcFXAZy9XJJVV/UsWGFMcN10ncjssYPMsO4768bWTrX
QL5AtzNvAUWz4AfMi5ZGrBXxSZ6yTZTeU0RqgI6AO8/aFVNLnwi6KmDEyDFT/xIy9d5ICynqy/hk
KQiua4csCbZ2Mh4LilJIvOyvL2zpE1nURGANAVjEe+ty95wy6YysJZYMsrlJc6RVI8ftsrXnx2IC
cm5HcIVMHn2JzjIth+QExeomgOnOqr+UIHhg4tordrUZiuc6Xgtcix+OFzhdAmi1oRa6XF+XJClK
l8SKrDvWPQxU5Zcg/Z1M0fYN+8h4KPxbDMmCGbi0g2YnoNiQNzLcV0Vc7ZiBCJw1hZ9F1zgzMv/9
7F3cBXkcqiWuHmc0u8BZJJ+U2KxB/x77Zo1v/eV1JF4zEPj9syTBEb006/t2nGPFuM8k1PcMKDt9
V/lW1AczV0/jZL9P5E9mMrl+/xA0IK3q8pYZsylQt6H/Pa0e0vYWpIajcLl/ZOSsnStIQ2l8vL73
S/chUH/0xTTINtDluNyWMFM8s9bZ+yxxHem7ako7o/mNwCDyCrc8UPy3wFnPDQo7Y/e1HpotCFq5
8raNU2xnPGs2rvSnF7/22bIE16XFYg2hjJWmfc4goZfiG9n5bETbpFhT/FqKoXTCeRdozOBTbL7c
QQ38nDSMhLfO8n458U1XD7+uf6PFOHNmQbh4Im9QGrukCtAX+a6o0ggqrMKNGiPcXTe0eOCZgTIh
3aLGIg5DBWlth7VK7ciJvnvU9+L+2HuQzqy9+Be/zpkd4cDLedj7hkQRh4ry0PXIP9wN4R3kFoei
6tDhdr3kZ6A+tm3mjsOd0xf3VuQ/wD1+k40DnYx6ZYPXfo9wCKoS6tgGYeQT7J5BdNMb1qd8lmIv
24PfhGvIqMXPSWJEuYweMmnhpcPEAOVNqcs5cg7Y+PJYddOmX5vTnY/RqwAE0pWqHGUV7qhLIygj
Ov00TDFN5P5rGegPWljv6Qia+ZYq1j4C17uSSywRqGk2vMHU1VkcnDKXJqd41ndjDPnk25rbSzdd
evQQIbVo7pZ3Zp5vdR1CJmZiWte0vv17zyWNsWlB8UJ/9XbIe2dMpSTDtvRBmrpbJ2cqOWndTF6T
+lk6I38tvXpAoN1WS5XM11Om8hhk0h7e6t4xPpD5b/6XNYG+v9xPSkaNZZpYcpKGoerxPdireylt
XTmM13g+l3zyfFWCTzpxnIaBBI9SOKHXLn2v7A9D9uMN63kpoDLrBZpHtKFQDUoRUT81/UHXgzu/
vo/z0k2meiWfWET32meWhJBsVJLky2rHeR5tl9KNA/x153hbiTkppTZ/+/14nwzVwUnTD2OkuqmV
PVhJ/mEmkVIm+ab+UbfJYxx1e99XKNtbh7j/FvTTzSjXzoapv9tAaqYNeEueUPJa2rV8kGDZMiyE
JFEfEMJjn/kJbPL8/KyfHiNDg8z+UI2/FDtwbcOtpfgOodt3RmrfBX6zYeRzJT4vurhFJxJM/lz+
FcJhm7dFDxc9hyn14oMS2eZtl6fakzYp5btKeoOUJZn6LOTOq0pmZHR2zrPUDGWLIUJyAuejCbjV
5dbcNxnThxCSqjfXfXAxl2ZCClIeGKhUyxKcsDNHusUStnLvQycVh8myczdPik8Uwo+yPT7afrUz
vW6vpfWH67aXEoVz04JXNkEzFGOpxKeECXgUQTpwSp26VnVdPMm2RbFrfqOyr5ebqQIeI9ejbm9A
58pJpke33hFZ8pD/I+28duRGmij9RATozS3LF9uovUY3hCy993z6/dgL/NPF5hahWWEE6GYqmC4y
MuLEOby4QbmQfbW4YC6NjC6yflXmEt6m9Wk00pMflceoaSobuNFKomtp2oAwwI6CNCVplFn0k0VK
VRipwENYjp4M0q9yVoUrrnZp0j7amO1AuRZS3e+m8Xiwwva39ZhuV2PSxUmbQisT4hz6RGdGzAK9
aC228Ep1v4+9bzklBz9o9iGErX+/06wPlmbLM1gsheaaWFL+oH9gi+2f6wYW5+uDgdkmywvVjXyE
S24C8UA6y47AfqyGMGvzNYsn4LQNXTqVuS+EWyUmyVLeDi3kp+n+PwwGcAMIeRrkQZlcbmatQ7VJ
zBkMfTsZtXNg1atFhMVN/MHGLBwDUxQNsc8mRq23rVCtQdX2+igWZwsVdNYdoD9vz8tRtFVN504S
xTdFlO3Kqj7UykMR1TuPNtrrlpZIVHnrwNb83nj2iYeFrh2vSK0GF1MFnS37BHSCEHVbSWvh629k
L3JazxUhgSmFrerWX5XBvW3QKXK0Ngq2mQgbp6F1dmkK+t9vzItPm21MQ+j7EH0gXpdtuen6cx3r
9mpX/vIETOjcKWsGrfzMJQlemzR9Ax4C1tqtB3Qg9F46NLMVz87cV0q1en8WjNZWvXwT6OQXaNYR
bf8/iLlzQZMq14g0AOKpswgxMKRWNDKyDEYp7GthZ0XyRsleri/3wlm/MDK7MYfUM99rDTeT7GGg
IGhhRnZtrFFDLuxfOppoXaabgmtZna1c7PcBMQIQAiE0tig4QnOwFdjKsOb9/UmB8IN8xwTO5B02
Wz030apSF7DEd+wK+JP8Jt9LhqNB4nN96qZvnj3CVIt+WrDrEM3Aa3x5JtEcUWqh5j1NRpn2q1o9
GynY8VGo/iFzlG3aIPdWDufSan00OXMDVq4ntSaRjQD+aefu8Bir4dYLpe31kS2t1tSuCbHXRAQz
D6OiUvLSURpYrU7u7BZdzGPRHv3mXtPiNWXTBd9Jsxfx4UT8xDNq+paP4WHaxo1Gl+tN7OupnWqy
tumtcu35ujBxF1Zm+0+Mc2QaqZkT0uz7prejScaqX2P5WrTCpNENAiU8Uk6XY0Hnq0CbMIxvUKT1
6/GRgrVZFyuB5rStZttOQ1z3f0ZmQ5FjP0hM1ENviszodgBXniAB0LZ+WJt2oGbxrhYacxuO4coD
b3lwpIonlmAUhGYBbug3DShFktSi1AdbsajQQ+y6rdH8/fuE8f1rZ3aAY8HyAh35xZs0D49W+uob
nW1l/cZoj9d3+cL5xRDovanXEvDW7DB1ZQGnWFnGN+gXHF14SrayeifH8rEVJFgPI/903d7iBNJa
8C5ZClH4zJ5iNaVvlCncaYm85926FVD7io2V7bHURQoHioo7nUBp/ONyE9KJP8pxxbA6UP9UFjwb
cfCdEYm3Pq2jQ+PedeaPLjS+erW7qcezrwMbgccheoblFqaAFzNdG/mCP7n4pNnINcvXXNIb8USn
3fJiiZD84JppoT24PsWLS/rv2OewHylrzWFoq/imdV96Vz1KFbLQRrZJ+33SZCv7Z+klDxMMaok0
7U7h8uy4+3JVM7V5fJMNQv3aJHF4KjoJeBOAq42QJOmDmZvNYwrtzm4Mo3CLZOV3OEnCh6JNra/X
h764u3SIYifGZ8o6s2OjIxeQhSO7Cxa4Z0EsuB8MEdEfb+VuWEIh8VaDGInXPMoq8mwxzVGuR0tg
jt0x7mxyVQ2OR0tLW80f4Ojeg1k9uGpzaOGYdsWDGv1JqHFGT1H80Psrm31p0B++ZQ5CUsY2inuZ
jRVWPLqouvt9tlvtmlzaVR+tzAKxCe+PMg/rLEZvQmarqo0KraL9s1YUXjomH+3MPKyqVEmlmJxc
MVd2CfnyJKw2RfJCqW4ldFncuhTWyR1PHhD61UsnUYe65QkiE9cWD0a1pfqHbxi1sxSe5GrrC0+C
sYukTdg+Xd+lSxkaQut/Dc/izVzpuNqCjlJn70I8dO6a3ajYWb/X6/fSGfghuy3ilU27uE8+WJ3N
bN6UseebDSc11G0BLOkk4rj6cli0ApWjQU4LPL0ym1SvSoaqHQtCGaiAvAqevm6d7WJxM1KyBegh
Ar2bs0LT2ieUesTxgzDSV8pDxJuggv0EwbJ4Dbi11C7M1Qin1oR2kqh/XW4T0NuJ0KppcmOqza6W
pRN4jKM37mv9CW4Et2t3XrHTim9h/R8WDKgjrx6a2oHXTLPwISoMiHQ9I6iSGze/6zyKVGjdx2tG
lqZysjB1uk7QhZkRrZQSvTKs5KY09F9NJz6js7XvE/k5BynUo29xfe9PF+9F4IbPBCcE0w+VG9gp
ZtfF0JOTFUKvdyCro7gniNLeJxStJMdT1INX9StzuGSPoeHvJ3E2KBAv59BMkGbru75z5MbKfqZG
UG5w7N4WNaFw36badwo95jELaUW5PtDP24aRwinM04H2UPjRZyMVC93tS7HrnLqhfSXR/Oixj/S3
QB2tYxpF96JS/GpqUb5R0rC98VGKOFlKKq84uU/Ly1fg2+hNnY7LJ7Rel8LKWQt+7ySNQubyW5pq
dmwVByt3REri18f8yXfz0gRio/HohJ0QSfrLyS5bLcq9yGBx+zt41HeRqt0C7TgGqb6yjRYskbsn
y0hegKzmpztPGPukREPIGcB4DV22scxoJwuRnfhrqIolUywffRSUi5nI2ToOY2U2EPgNTg8U3irO
SOtMRIhp9Hp98qbJmZ0MOihAh0+6XRPU63LyjCTTpSFsBkcO37ziKxTq139/aUPC6gXkbqKsED/5
MYtyUKJE5uBkZbAXjNdQSjdgljZhlt6YMez6KaFvbmxG+SvI28N160ujA8g5RWVkJXjpXo5OEZsR
/Xqrd3gBQ7PgJUAA42KN93threA9JGlFgo72w3n8V/dSUEY1BfVK1HZ6LT6UgXibVWVol6Rbro9o
wbPAH0Euh60hIVkx2xeyPELmUHlMp56327pFt6/NO3rnMjn5ERiBeAOvA4W2pPpr3nG42UjkEm0D
yQLLPH3Zh3vBH41gGBKtd3KUYXypnrZj8dd0aZMR+r/xH6Qk6Ey8NCIqQibFsj84Il3zVaFtMCLL
K8/pxfWCP5UnKNcC/LSXRgaY/JWoCQaniX9HUW1LROxWtzF315dqwQlOWiKKqb5XzufplUz21LJB
L8CJ9Z+GsNeo5MTxWbVAFLdr0IdpI8+OMUdrenuoBpwA80qfpgi1G9TB6JAMPyS599yOyXlQ/oSi
vJHljVS+NHr/cH18n2Iu1krRgB5SDgPHMeei7btUKPiU3qn10HbVh9SMtyQQVjb80izibmm4nZrJ
PhHoWeBk/CwwBicH1BEJu7xSfsdDftfkhtPF6cqaLTiMqRQGC9I7nd6cYi4T1bKMynF00qApf5tJ
3LQ2WDLz8frULe1AiG3gm8K7s2qzcLXqYz0LVW1wAr9C8le38BmKpty3Ed4+k2p5BQG+5DUm6l7+
ktUmrX2545Va7SzXUEZHSpOjmDuKL/xsS7s0on1VjHsYVlfikIX9yK08pargFmGUMzdVhY2FxKkv
OqNW73xp3KW0MxbKq14dEnnXq1sqKismF+YUk5DQQRKr46JmJusmrAR4vBDsKvx9bSU7oYet67dS
rMzlwoaEnk+iRRiiLC616Vh88IPDaJDZ0RvRcSsJta4hVL9lsN7uc903D0Ksxvfi6BaH6xtmYQGn
1D1Q2Ektltz6zKiuBVVqyKMT9A9m1ezd2IkkzbZcjQecb9Osfd3e0iA/2pNn9obYLN1MHZ1WOxnx
Q1d3O0s+6PFtXscrQ1twI1TVp3oBiF+DXM6lqVTTjDQbksEBl3MQKlCqSbsrO3elfXNhe/DQwFNN
MCqszY5A3Rd1Oqj54Ay9FNqBWz7QXhg2rVPna7WyJVPvwgZwb5iEpbMdkkRRGaRJyv2Sb6I6ehFU
FN20St6aNJVfX6elyftoarbpM2OQlUbCVKw9SpFk4/XdccVZLewF8F+UdTRWaSKluFwgjUeOWIf9
4OhNZkvqvfqzaamvwx61luBa8L64XTLcEykrV9ls18Gvh2pVhFuErdAWQCzK4+/r8/U5CcLDisCJ
3mculAlPdzkYAdUyqVclBuPlD1nwxfWONLvm4qns/i8rcmCcI/H5utWlVaJJBb80aRWJ8zCUPQnx
ty/j7jVhsBF7PSpKFNie1/z9lUy7J3l11guynvlZCpVQ8TqD0bEdPLeAhI73rrXWlLw8iRompice
dmZH1tS7ctAF1gl9r+0g/Inc790+uE83zakV7oY11MWC86NGMPF/kqKbiOgv16z2SFsZQjw6VMy3
ngj4MbEF+BJC+VwOw9lXhN319Vo4wFN7/CSyQw8MuJJLg66YjX5c5aOjopSLomf2EvgU4F26Mff5
KP+8bu0zrw19yCCmTNTGiAmweWnOkj3faPpqdIpC7c6KgaJeT5lrY0Rdd8xpYYGhPizsAC1bJwp6
5Yi2dnqvG7Fe2sFg1U6UjGviKAtHkVIuAQowWggD5l0ysoTUhlzXBEKNLxI/wgrZFvlaV99CmEDn
98TKhV4Ssfjkej7cpbVoeqqYdcQlLvQXLo0ej2b8MzYiyLliEWB/HZ2UPls5jgsODUXgiR+JBBQN
frNXodBw1nVjYGx6b7tVum0HiJjw1dW4bcYfK6u7OEbq7/zHucT5XI7R7QuWvWKMpVE7uSweaYI6
Fq7+PDQ/4/hec19o/LhFGMYYt0XuFOJOps+4SIhhvE2iPSaiLx4DJbKvf9fSHicnZgBnw9XiMC4/
yx/1kabAZnQU5VGVb8MutNXxLvx7xjdEuqFqoo+MZmUYHWc+3TPhXZE1Dq/evajWk0Fdtohvs/KP
JtWvYaBuTOve1c+C+/dPIgy/67vC5Ew2ara3PFRdJ35ODnH1o0D42CNaM9uNrv0uv/ma7UMAdn1G
Py807XIUpbhYoJr5BPIfROiDIbofHU1M73ArFNkaVjC/aWQQ790pzKVuG2vDStz7+XKZzELlzObS
6c+a3WidBRmoUeM99PhNUA619TQGKx7qswPGBMBHC96LKf09m8qyiWnx8TEBXc4wBNuhUyBNeLVQ
yxTbbO/+NdSSPTOV0+j/ImejzmO1xogrQVM5oGIsy8dMpbpHQO5/k/JgpeL9uWT7bgr+CbKUSOF8
ejUMo9rjfUcn/5kW6SERmm2jVjdl3dt14W9hnd9XXkqPi+/01V1XFw/JCHNDvMkar6Wk223UWFpZ
0aWNxIY1OS/goPhzeTQjciPSRFnkSMk/wP7tYd9Q95KPlXdTkzdbCSE/e3qeaRxRgMATtGHun0i6
l26kSsxA99aOP5S/j+9plqBrgcITnVCf2LlgOddTBDtFB4TuHkYXzoXfvApGsJJp/OzVscMAgOqR
dSAyuZy10UQ1RykC0ZF92Q6lZm9ZwZaOCWfw/K1rrazR0qkDEENzIk9OmTrJpbVy0BKtNqdZS8Ot
G+fbnBpJP6yS7U/u8TKxw6igRuFJCx6Im/LSTp9rJTckDz+B7a8Hdqc0SNANKZzixbbzf6VW+ST1
+X0XeQdFgARjlc9wmrdrXzDbjezD1OWyxK3V4V7wq5vJA1iedR6iPUFsLNavkIzsA3cLD3JUb3px
DcG2ONdogTPPQEWk+QPEbSq1a2vmQMzvTAqymXYj1CsNros2oJ7kSiRBQq3ocp41oY3zuuXBq3ff
0/GRForV3ObSsSYkZxxTSxuotUsT4qTcVOcuF5Iu3wr+eB+70W/aU18V+ei67TP0ZQaCAyvpiqWB
8XJjq3I4pvT0pdVQiNuoEyPRyaNqE5a3gnyP/ObKaVgc2gcjs2ACagsK6FooOn1rveZes8v6dk93
7SY35Y0ZyVBEG/skiw7Xb9yle4nQlDqpCu6L0V2OLUBF0M+6gpRP+awbX3RYYxX1npkNEdoeyrfr
1pZmks4GsrlUEqg3zQ6CHOcDpRSsWXX/tRI8R+irG1RSTv/BzBQOU7YASDkv/A6FqsOLhB/TZBI7
vofwypuFg7lu5XP4N7WlIwNAhY7SyLwAazVpUYG1FR0zOA7A/lvl3iAN3kYraZelSYM/AFYE3osW
fTeXS1S6iheWVYv3D8uN6kPR5fm2FP74+9F8tDJbmjJVkqLxO9HpHprqtzQRMx7kNSD40gWDAyad
SXsGtYNpqB8eKwLrkg+DItIkdJfy62pTbXpvY7XDbj2hv3ArT6KRSINwcslrzt6EaS/z9uyF1hmh
a3NqeNftEIaup+vz9rmdmlQmMtowteGWKCnNDi7fLpbh4LZOkTiF8bVL924GZdONKf8jSK9lsXXD
8/Bb/QIvZJI6AV3d8XBjPgXC2T+icadGtrtRfyjNtor31z9t4VV8+WmzGzaMrNQ1fT6tpll0vO28
0FayrWHtUuXkQ0n2Txc9qMrRf2FDXTf97uxnV97FrMw8dcSSKF2L6TI7BeJJcQ9aSrbGlqWzVh2T
8E2FcfarAN/+4O7dZBM8Z8KXfE83fynEtvU46iQovJvoOKo72fpdy4dSvynHW4//ObPlvf8SPuae
ndbFsRLOqUn/3Gi76coRf+8qvjaM2R4yja4tldZqnYrWw+AMq7zpSrbcvdSSbkckJw3DDnlvNv5+
7DY+4m23VZLtPeExCA8RKMEwO5n9Vy33T6qjeV+l4kuabjU1tetcpSlhG4/RRmvQLHsJhT9V59kB
jb3hyt3ynlC/NozZ1az7vWEVvdc5avqFXHcP5xWifbp3nPr/R7vdZC/+z8QuT4a7HfEwTWpH91q2
0VmFwokp+frHwLgTNpH3Nphb6D7r1t9G4Wsmbgrdqe+Dh/7kneWdCkmN1eyYNJtlKc9S8pTtsy9C
v5GHe/XBtB6S8CUS7nqINO3uqX8tJDuI7ts7PbIz2e7pvJBvRPfeSrYQDlj+ykQslNI5ERTqoT9G
p4Neu0sHlA+mUPU8ORxIP8CSDEm108tiPCVFBnFon8pOmMWJ7Sn6fTwk3XNSNZBp9cNar9975/3l
isgSwbREHEP5FPL9yw+R4rZo2i7onJHtArhnI2ntc0uKqGzkzVjWjvm7QOKzpC6YFdIutvSdIp6s
4RtCanbYKbteswfeWLUtwK8UI/kLTcpxSr/EPsq/ImR8wqY+NHp5NKdkGK1KZuLUlX4U17iRVscy
m1S5yeQit3wAM8IZ/nTjq3YUOBbZveJ4EQLMJuCuXd8foQMMENRKfLgfyeZnp0i6D+8Vw1aFY7AL
2kMWbVx522a/sr1/JsFgKA9ZY+PG7TWZogXXyPyDpiA+IEHJ8+By/gPFJ1aOk85xaZYtYBJP5ENt
glnMNlOOTpDurHbc1UPyT6PcVLl3O+r+WnrlvT3w0yYA5AzJODEtIdjlR5hhGYpJE3bUMId7QRS+
wGqCXpv/JYu0cwqraC6XANfwNBlZtkHeisXGdeNDJluPjTk++e3wkyf2rV+aSCC21W1buEdykY9I
MDHvm0BSth4dHsLegjQ6HbtdrewV0zGaxy4FCmfoG09YOWKfoyImFuwBzSWyRRl4dufkotImsZl2
DtrgoG7CbZa0ZAh3LonC63fMe2z6afo+mJqdobyU1KL0yo5rV38svZTWJqqkmf5A7/SLogXbOBXA
/CEbrQy3bRd/baN8mz7W/u+4qm168o+tKdqN8r0rz0qibmStP8jJceUrP4chTMhUNyM+IN0/1692
vdbMKn/sHLjXjf0gtPs0lapt4un6NhUQaMkE9w68IG45gmJeQJ+zVttwK1SDZRdxKm3GSlA5G02z
Lyhh7lWadW98L6VFt0/TXVCYNo4s4fk46rwaan1fyWr9eH0Ynwmg6aeBlgvZicmD0ll7uVcBvdK3
bFWdk0EtZchQSzWwkQmZdlLH9lBpJ9M89MN3VdhY/i1cyXvTslMJHlRpOOUEG130XS7WGNg/P5rg
dqfNh1Y3WtFBOFx+lAwga5razulM9zG1DnX2IHnqvqmSI0CoonX8sV4JqhaWE5O04+jw804c3Jcm
+4KuLCsSMRmVmzE8Q1K1EnQsDgoF8Im6HqnMuSBLXhudUMcgH1PuaN8/1PKdIcebqj3EVFKaczas
YPIWbkWmkYTP1GNKPnsOyistoe/injFJxjHMwiPRya1254l31c/ytY3dvbcmiDG519nRhbppIggE
SkWVZDaLjadGUNVKnWPmrp0M3yxX2AfJo+K3pyb51q4l0Bac0oW5maMdZHUoooEBtqinZegve78M
4QZOjpXN8fmpNknf/W9YcyhgWvRWphpDR6Ln2DZ3VY/BtarDog26zchogVSideNyAwp9kCKkyvYA
LneOKzYGYlXpGuZ8eU9MKFhx6hChGfHSTE1nZUTvIEMhDG/l8dh8tbRsZ6SOGaGoLoLezP+BL2HT
qe7KAXjH7sx3x9S8CmZ7QunNg6N4rKu8djXuxcJ/UONDpb8ZcXtQ05tRvNfQNG28H6VqqyGd8DKq
meiCeE5THbryeZg+zvpHtPaeevx7gigEymmAIqMEDpNC1MwJukHWQg8VA+ALHvPujzB+G7rX6452
aXlB/dC6CG71s6ylKKSGl0uYGPrvlXzXZwfVeLhuYsnBfDQxW1qNtmsunqgHvPdkWJGth8JhjKlH
6IdSPFX18e/b5ad5I8871T8g4p7DOysl6YywTgCRJh29EsW91P/whfaOXq/D9bEtTh8Zcrh2YHIB
5Hm5beXQVWs5wpIGkdldLGi2lKcrgcc0P/PtCSqLugqideyE2S6I0jEOdCvtnQ5OvW5HwW6TFM9R
8+X6UFbMvEMIPiRLErFPm0zHTGsehfKpHe9H9W5YfRteH8x7r80HK4OX0dzcFAxG/yr2B9+X7Kjs
IZJZOdSTi/08aROJCpAR6lKzqzox4KdxeXw5vRVSObyT9GJlWaZf+GyB30a0B4zXXAsi8QRdLbW8
d0xADfpr4j0VX6BvsVezWIv+ia4jerDBscPVMhsLzPFy0ZLCpC7KS9rybkRlq1Sn8L5XxI2J2K05
PKTWyYvffP2H5fu2Fe3d7hTUPyMvffPSl7Bv7+pBOQ5rOI/Fo/3hy2bPmoKGvkzNG/ZM+abKgq3E
u9Gw5Z9p8OBNcpzDypx/bsWaTva/Buc3nuSqaIKhF+OExSn+Ug4eoKM3vdx77XMp/Srib63UQkv/
UK+mmBY31AfLsxCiRuc+cDuxdzwzk7aF0IOmcgVlJTZaPIQfrChsug/HI5ClGMnVrqfp4ljKttRO
i3lW17z+4nX7cR6n0X6wow1ZFHkNW4rwvz3J7T+JeN9IqLy6tpLrU24kE+4V5MOv+5gldwkAE4ZA
4lmdsvul2cQt/RCxsN7JBji1+0OLYl03PP4HIxTzQQPRWIalSyM9aptpWClcafLZyqVNUT/IyAL/
/xmZnUk/o3dCc+XeiZVXrzFtUT/V6cpAlrac9mEgs9MV5iqqwjI2TPfJDX8IMPleH8RnOmaO04QP
AMNERoAH1eVUdaZpdrUhQSwYvNBWQsLaPddGsWkSbWtWtP5Uv+ljS4envChJnYt0sJeNPXj/rHzH
gi+l0jx9BbGOBTzx8jtK11Pr0FBZsjhA7K/VlPy7aQb+OZSHGKWmWNMHO+hEkrpSLCZPrp+rgKFD
SepPUWlYxxZoXbwV1EKM6LdLzLOmpf0NUkmNR5o2X6s9Ln0vz4gpJGY3f8IgmKEZC3XHyqgVyLa0
SYSfWVHEB3Rnhk3qar5jjIpwuD5Li0an/QyxJiCD+bOpl3sxgPSmd4r2Re6+W9WpyFXutl+5+nTd
0sIxnaCPBP30wk3KeJfL0UJPF3cxlqJeUbdq4evHUC5RkK0bayXqWBgUNEMQx0AqACx2vvKekguN
KlIHgv5OLCLwVOMNvKSucDvoyfP1YS28AikCkSlCoxbUzxzUOVil6qKTQGG1Fd8Iekl1WncTJEbJ
7sRw3ILLXgl9F9w5KApYkSegNLqd8mwieb2ByJREJy0tb5+MkbU14fc9NfT2VVC8reyQRXPTRBLL
A1ubB1d+aqZZl4rUO+mFVnh/CrV6iETzt2eUaw5wYeEmfS7q7wqoy0+d7YGZQCvbxZKjZi4EDeXG
78cN8nF7XR2fy3rtgbi0djTmwCDDlsS3zpx6kfuGXlOCpTVn3AfDsa5KaxuEws70jHNlpF8LXfp9
fbsszebUL8BMUgml83u2eIYnim5iik70R0mUP0ldwLj1Ey3jP//BDktGRkkCvjmviddBaUCK30hO
Gr2karQZna6W7Orv9eRJpE2diewPWiGoRlyOR5ILLY3qlg7azP9qWPm+G7Utfe0rm3ABazyh94C3
ATNWiFhnS5VVUaWTbZQcWcjHB01L6m1CVLqXeqnfmVZr7Ia+rn6bVihARdB6p1Yz19p5F3bnpDIw
9VZpU4fC7Ops5Kj3AkGWHJPyUB21+9jM96bn3daWvPOjX9dXcCmcujA3u0clFdEsGLwkxwhF9JO1
Q24UW7X/gQu14uigcwHpSMX1qb734UpfucanX5+9RLAO1REVBgrQc36CfpDcIqXR3smkzDZcrrzR
PXSWSbnyNs8Psaj+ioV8BYS2cCC5r2nPmHAVcBLOCvgmBAwVsy85Seo/Q8qfvqWtchLE50yL94qe
r4BilhZUo2gB5hqD2vz8m1Lqu1ZLwYw+oW0aUtx185ugiPZJ5cH5rrkr2LSl4RF7gbKbeBbFOT2B
HI2ymOmJ7Hj+ZhRJCJHr94rb1oOdo7wJSepd30KL44NJjngMsptPj/x6GBo9q1vZycbGnhgtrBst
Do4JVdFEXuv1WvBsYEj+Z2z+1NfHrjcLo5KdpgWt0kqFE6a8Z5Ig8L/U7Rql9EIYS085MC1AhTqd
9bNL0NdjOTKQQAalQPcaUTMFawifttcncNkK4HB2JZf83OuIUeU2CNvITtXV1FUC/Y+eBmuKx5/p
7qZiBDw2kwX4JN7pdj+8mwB1jE2tNiwTSmu5Xdbh+CUVy+ELT/Nqx6uAl3ei7bwcIYLcheBXyOB9
CXvYdP2eS9n3CuWci6Nuc7WsMRd/Zpt5/zrYCCeeBtrdZ17PDPqxLOROdnx/pFVQhpDQOkS6depQ
zkxix9WS703QOFX5IJqHtDBsb3wtkwPkvTTErQB1l3Y0HbtoIBJKQgw484mCIIaJoOEgKHU31Xcr
obk6O7iozOjRiqmltaeyjSYq/AUybAqXN5vvjVqVyYLkAEJujhF7bRNHQCyv77Cl+qlOno8D+v5e
mneJxWmZJ23jscUSiK+yUVaPneu3R61negMzFR9HnjHbzPTeMpd11sA3HYB/nqAIfdZVvTk1Ztfv
y8GQdlJdFPteHr1N2bXKRuWX7bB0QcmkMEWadSzvh87NtpUrxTvTBLmDlqF+bLVcs9O0kLZ1h6yg
EiUnv5VcplX8WjW9uo+axN9dH/eSKzSh9Xqnqkb7dHZ+CyOL2m5UZadwQ//YmKLrqHke/VT96p8u
IVuoS6W57eNSWQmMFg2T9pzwl9Sm5q9TP7KUrPYs2RkFfV9CbpL66T6v0KyCK0LxhnMWSysvn6Wd
RJ0N+BuhC7m9WYwk0EPc+2qsOD4Rr+0F574CYnB9Ppde3RCzT+qQxCbgt2dGqlTte+DX7CPUvgFK
hRCBdjtNfDPDHSrYdmbxInkNRcGOwz9AYlbML3l/CwcJuwrpRAofl6elz1xut86VHUEwRyAIavnm
xoUxblSY8k5Jlnf7VtTH3WhKFOQ8odgXnpGdM081t5pVPKUCNGm6VEe7LkjLm2oV47bw/IQBG3wC
2F4oZ+ZuLLAEUZeFUHGk3BwfM0AxO1mptUOmdGv5+6Ut9q+pT60Y0TCklhJ7ijMqOx2xRV09WbIL
Zi47cW/dyGsqtUsJzA9jIwq+nPwuGvRSjhhbo+bnoWhvh0Tcd0Jxx7tiH/LGzmVHUuK9oA8bvyvQ
Ovp+ffkXR/wOap7Y9RAjvPwAwCkt6n6BQurCzOiYqL7moriVjfFbrsOsEI7eIQ3WiohLN9P05EYo
mioJoPhZRkEX3V7wQt5SgXKOevPgat5GHeQ7a/xVv3kPRU1Gu7/1jNxBnmk78iGF0R0GWBfKNSKj
pTscaR3uCa5Jusrm6XTXs1AhG3m5GhOKQXt2K8EpAn0T7OL2bmhEW87Fs5jfe/qxTB711P3imd9E
11vxbgv3I9c1HW2sAY3+xmxKfMOrYkXtJMfN7ljpL63v7obRBYb4O6IP4vqqLy7ARLJJ39F0Ic8R
+WnfFV3uTg8iwmVNguIvHQ5mHr11ugbAEMRkvg3qeBfLDdG0YxjeNk28h76svgRpvRNWU8FLbyYD
IgUdOgoaREGDX27EdtD9JBN4tZRi8TrKL77q2m6cPFltstMGuKd707Mtrz/VypucriEClmYfKowp
y0WJiJ1wab2JdL2xSBU7rSDsk+EsVdEuRZOUAqtkPa5M/sKtQvaHgAyZ7alaNLtBQ5bDjPNIdlSl
Jac/bGggtf1fD2EJDDWxO4Rk9XrYDLW/oYW6cB8G2pWuf8PSJ0x8PuTEKYnChHQ5XktvwkhtLDa9
Z9ZbON7djWXE3v66lffehNlTFOgRwQKFV5Ad8xwl2LmADtGAWL91D5L3QzK0Z4XUsV5Sy1f8c9aX
Tutu0XM7iUVquyQzm3Gf5/kff5AOFl4h7oJN4P3K0nbTj8lJyv1DW4in0FurEH52hCSuJtpeXs2Q
lMxfzbGaw1Qc8Qiqy6YjWN8V3ktQ7yrlJLroThm/r0/NgjlCGNqCaDdEnXzeValQ9ZbKntg899qp
6GEVdqkdS953QYuURT3VsvRuTdVuAXiIh6MOTg6LTBbZn8t1lyw/xf1IshN74LD1HwlySYm1tbQQ
7eSzDrvT+DMufqk0LSSoRUf1Wibm//EFGi8Suq+oYc9uPADhltDRmoyuURduqjGjrdK9aUT3z2D+
SKQ/vhA+eR2kFUL12w1k7t500/bt4fr0f86RTPNAvyVIQQuqmNl57/049Ujmy47+kmjGzgd+NyT7
BsWTxtKORfQwrIXNCw7u0uTMwadl5iXoKstAWhqgqJFS7I1xVB7lOux25mAkWzVU01+V2iT7Mlbi
TZ0Epi00+d93Y11+yBQQfni0ZqiWBDha2bGEUNj3sV98Gawx3qtlKz5cn+YFB4Atqkr0JnD8WfFL
W7pARi/TGXTpq/tQVQE/qcFraG3TVtsI1X1gPUBamaH+nrsAvjMwE/b4Wusb3b1P+r3Z/zQoMEGm
CRJ3AmlD13b9CxduwssvnM2G5/lRXdb/h7Tz6o0cWaL0LyJAb17JMpKq1JLad78Q047ee/76/VKL
xahY3CJ67n0YXGAGisrMYGaYE+eoVHYK/5cOODhoD5qD1haYV398KNMPqqIfIvmLb99n0B0WXqC8
i5zZ7ZStn7LqlKBWKaQTBMhL9EhYpk6LjLx6krVmcIfhCU31eTjXpe3GhnKv2r+quLxTiuNooBDZ
Hmrl4xRVxza0CNwOEyCkxLODjRb0Kxb58g7XiNOoRKHgJiSkFkdYqWVVSCU5UNP16Ud1ipp9HvTj
Tp7mR6aDpKfZiBFMBbj5Pu4bh+skl/dBq7xACZC6MJJ8s7p22Dm+aXtVEaa7yLEhRHeaf/iPTpBV
yihEqV+V1kpoNqb5S5Go2buuTbvdSNPY0+dsuu+7ZkshdW23QeIbItgS4zOLvEc8wGbfS6957NC7
FHmml0Jxas/WC8krbPNZcwIrdwtZcVyLovTutuetvQDMVIlytCgeLZnSdDgmVW3Gvtnru4qGCXhL
u4xcBiCkyXRrJ9tCfK+gaGFLo+YPcIhHn/NcfI2WZPlVmGunzOyY+ujl+sMIPnjXRWn408it6azp
/QS5TgPLtFHIiVfO2jlIlPpOTaNpV9eB889QtooXRFX62ylgx8vTKjxLla9tfA3iu1u4HQ8xqTf0
JGKAavFOULBP40rptZMczMdKV6Gsqzp1141J56lAL/66ZgQ9Dt6NYDTDYcShl1uTj70Sd8yP0iP7
quoRvcC/f3HoxtLdA7IFD88SgdRHQa0H6aCf/LxhOqHaVbbtauaLGflekHZ3aeI2X2572HVQCyEH
0kBCLAuw8BKrWWRFb5VtrJ8QkDbuMk2OH9OO2RgttBVP7uJ4X3bmlvL8Sr8HTJIN95SYfSfCWOyk
ySXW6mlknOq5+GoG+n2lhR/9yLmbu+4JUHQQjMdmjh6QP9m4qla+KDI5GqxkUZQEloWU0cmdyuht
/eTUKjNC+hzu48IY904/mocokcB89VL0u86DeuNwxR24cFbxyCEES1OSoG4R0fuW2dk+Od0p7R3G
JTJ89XM9bTym1zE7ahLkDALjy3exhDHapUKphmL0KamleB9MkeU6UqVt1IPWNpE+B3VzUPZ0BxfX
/ZhJRRxPhnGS2/40wENuhf+M/n0YhPuSYbmymT/8tZcSGtDnAC4JH+aSapcLuunKIjMF6CTPDnJy
jID0T0Hm5cm4UbNd+SLoQILLpyZuMCIiFv8m9FHHKugoypvMoKjHCEVXpVLggJWOGtrETvj19srW
PoXXwMfUBecG0MBLc53SVLTcEVBBp0mfH2DSy6NjUWihqyYvfWefHX3HULV32+z1CcJTw46CpWdA
GNqWS6t1BVLGmHzrlPnDPsiVHgANgbRj1q48DjtTQ9fcqcct8aNr98SsgawaEQxDbkvCocYJ54JE
zj6pdTIdSgXEWhIH97fXtlKtubSyeMImCcxIoef2qavCr1oA8boSved72Pl2cdAaHyhe9Tx80QKG
1sITmE/IKn71cbQvx41v/tqX+CVcr5RPIL6jgHu5zZZUxZLcBfapZAIzix6pz5YT82KMDYbBxpFe
P4aXtkQs88ZvfaepepNr+5SH8fNsj+SnTOSlTyXC5xvf/4rTClvUAolNGF5ecoMx+qFXRl3bUDqx
pVIf/RMlzejJSZnsuqCmtVvU6kOQmSOkHJb1aFbJ8OX2Ka+5kkZERCkGvDYAncvljknBRPPQ2HBm
9GDp2nYAhqjrGwe4ulKYQpnRx11hel34EvOuOsLrnX0K4g9jWbphBsm19pRVOdi27Bj7lTsHyMFs
sfGsnSbVEAhbSMQNQB6Xy1MtaJvKgB0uqqy6p/s6vhiB/GiFo/yomYO88c2smdMN7tdXdv0rtdRE
apy8T2b79XGSpKeh/h6F5BHKVnVh7djeGlq8gs6oFVNVTfapz0qPXDK2t0DWaxY4KzEEAeMNvaDL
nYvsesim1LRPWeK3HlCj2isVSIZvu9/1aw4Gi64eo/W0fa64OvvW7Ma6bqwTknTFKHsTQpjpFq/2
lpHF21AmDgRpUWudYlgiml4WbMz/s5HliWhdbvtlx0rSwFPLd6BjdtFWZ3dlJRRNySoEkY6K7uXl
oTgK6aA6wQ80RcHdkPrMzSRepde726ey8qwRmfPNUKJ7nQq6NFOrw2BEUiafTCZunKB4KhnQ13d1
qn8R4yNmM25AWla+GyakwdcDheXbWapSTvmczVw94AOto2l8tLxCq10n3gha13aP6RS4lQh/rnmI
cjkYuymb5RPxWH9nR+kuYQjnEI5/D7ZG/49r4P8iEIkkL/fPQrNEblX2LzaK77VZeXnoPPf1sHGr
rq2HPp3gA+QGuaqsAUsy1cLHjJYUbmg9hvGHzvj0964gBgVFjQRf0MU18eY5DMtELnWnkU9Z1bpT
DW9Dv+/L333+xW7drZ6guI0vY3tozAXUUBOFU+LrS2M5gTboGNwgeNf6j21V7CrThBXuYUs/e+Vy
gzJd0Kdy7ZCjC398s6pYDWY5tlr5JJk/dP/PUPx1istC3vz9xbPTKCqEzgN/f57e2cU//+3vEzDQ
phXx5+tz++b3a9DypmYFU0yHBC6XJrOHiVPf3T76NfcSODJBrUYuvQwNKiML6zIGQpsUv1Ot8kZ6
5kr+87aR1SN/Y2RxN/tojdDnV1lJH6GO3T/hx4ER/qPJ3wtIMm4bW7tm3q5ocUerTRAkfQtKF6jV
UVP/ycfOTcxkZ2wBxtcuUK5ogyf6lWF24V/aZKJWydGdIH0pGIr/PM7vdUyah2wrH151ZYFhhZWP
T2ZJxuXD+OpojcNd3dDzmV3zP7BfvjJw4Wf0bZnCXxyRbgzKbHY4c55l/6it/l6eqgekZ9Jga6p2
7Xwo2Ih6mVDBWLboQ8mYrZDW1snUDpnuGhV5lVugg3TbDdZOR9zONEGhD6P1cPn124BqwozI52R0
jtu9axHVoO6oIIUty6E76BtB4dp3RL9TANHJXSibXJoroyQsNHLhk+VLTzG9SP6bfZF8u72oFXzD
K9KP14bUnq7u4qbOYsAbhhWJvmr1mKPfE8EOzVyJfWiNB9Pp3DYKXKXu3rdFcB7ldAeF7O2fsLav
8PQ7QlSSfueSv8pnBiOq4aU+TbCV6N3nwn4WQtPyBKXPrkhf/jdrC7eczdJELzkDepaFbq2X+yaQ
B5dKjR0cIOTdg2woNqLVtcuK2gISyqLEAIDo8iTlPElrpTUIU/yjzkyQPfRHOIsEc3QP5vjv1wfR
MZkh/gByYxGAI42X9AzPw9NVcoyjc+ooJtjBtIPeGHCWa0RbaObV5QnqB1rVVPaWFs040JSxwFFV
EINqhvJhXrladkclkyBzqy++0qXjrQf1wiiPEP1You+zOSocI6ExMRKWA4Hh29C91v44KMpu0lVX
R36x2ffRz7bbcNS1hXJlkhciFsRyF0kvz12nNkOtiGLRDDdkEfwcTMkbpyOx4OH2Ma59/YLj1oI1
QwyrLp4CJey1bgqwZVb+3k+Mz3lVem2TbbjmuhlE0GjgQHKzjGiEHsiUKIwyOMWL1rkNpzek5YaR
tfuZgxLs29ydpPGX/k+1q5KIEpXTEFTekBwDGNpr+3keNyDgK28aZEkgAQWJ5zUHfG6WEKGIQB2S
4Nkd6c/cqUWj7m+fzMpqxDcsShLUJRhYuFzNrCvTWOQjtH5dNu4DTW/22qy4fTBChVpKG9fVygGR
eFDCAsj6CgC/tFYMhaGFA4GOHn+Irce5eV/Ox9sLWjcBUwSeDbHA8vn0yWY6v+P5TEHYuHJgPuYo
/Xlh1Wycz5ahxQM62k1SViz2ZJZ/uuhUhi+TsRFBr5qg9C5KU+gpLEvVLU1ONRJrmeacKesHHhc3
39qwVT9jXgb6AIrUV2NpmRRJUTiEyklT/PYxmxz9njbZl9unsupmYiBG17gGZHmxWQOodCNRSuWU
6kO7K30j8STd8O/amQHCyAFteNve2r0qQkEoXhg3ukYNz40zGEWXKyd5rrr7QZLmnW5UsUcdRqaQ
I4V7K8qMo5JUOHofA4ZW1HLXS8MWAGVt5aKqCWUyDK7UFy9dvnUiAhIpJh5ABjxQHxvH/9znO1Pq
3t9esvhSF3kj1FoCY0NjkZ7+IvQZqRn31lApJ7AwrlHe+RMPMgofVlkedP3TbWMrUY7o6oLn0oTi
/VK8twyGaZQbtrfImMA5STbAQfP73JU7W/vc2RvXxtoecptzO4HYE2ipxR62MbdkxtJ6xZWsH2X2
fTAQC87/w+f2xswydEsHh4m+gae/sb/0Zu3J4T+Zs7GUtVMinIF4SFCCwsZ2uZTZsasefjNeQq1E
36WZ872O2uM94U/n5QhxPc0ojuxvn5bYnwvXAGFFJAPyjt4/TZOFazRRLDMZZjsndZ5d1Q/uh6D/
2naH0XHue710o/nXkISfbxu9urwoYYhbhScSwA2w28uVynWk93WvSicpK56k6h7yt/eO0WzQxV4X
1YUZkHSi0y2SmWU4mpaZ5Oi+dEqzaqc4H81feuVWgPOZ9wgOXVTdj/lGoW5lZdxkdLuQQQQov8wF
82QGpqzL4TkBMoGCctvPyMFtOMqWkcW64HdWtQxGXyQ3G9ekPIPTlxtP2Nrm0cEFFc14FBWUpeJc
H6WOnFusZMjfUW91jS+O9S0dD8H40BZ/gmxCee7v3ULUVIHBodvHZKtY95uqTWXqZdFmc3gWcpiR
U7uMZXljv/EpX90Y5H50OyC+FMUHntBLK0MQUqZvzfBMiOVJcuKWyIkpKNz1f257+dX3fGloGUXL
uW1KjaqF5z72SUy+ZNHZh1gImKO8hei49giydKZCBIyQNV1d8NB9FGZtZOcIt6vmY5vCn/rXdyB/
+K2RxfH0jU7yOmNECv0H2cGC1BwQBb+9a6tLYWhTRDVINizhkP5kxH0f69l5tv/Rx8bL04c83DiZ
69atWMobI4ulwNmaUMrRsrMVAJDIhn2fWbu6TL5Odv/oxJniDn7tqp2+DydQR1rdwZ5UncEleWNd
As/fSi3XVm2K9OdV5I7ayqVT6jOqPKESRufR+V7Ljie+r4px2b/f27dWlIWVJHSQEo2ic21+MprS
zZQPnbqlw7O1lEVUI/R6y0gYcYL3kVx6ytTujCjYuJ9e6RcuHy6Kh/RKafLj+NRULtfSqFFU1Jmc
nZseLUc7vJtQfUl0l46p3SWPclfuCzTGGLU8K8WXyPytpfWhb7KDApYsSX9zsHdyo9+rUenO9bC7
vdPXlwypE+06fiF1R8Z0L3+dI4dDCZCjOJd6A4wPmb9Dp5iwO7cQ7U5aFx1v27uK1OkRvrW3OFkL
1WIlscLiXIE/0Odm53f/o4XFsSZpB4XkkBTnMQk80/wdbcWN15HI5RIWr1ov+1NoGCyBPlDfCQ4V
7Ei/FfOlLswd5aS9OW7ExVu7tgx+koRov0yLs1YYcFA/9pa8sWsrH8PFuSwuGmco6qLz0VnplOM4
O0hYPhhJtAElWjUCda6Jog5lgeUY5GREYZCOZXGeqEV7NLy+9iV3iJ/Xv//ey8TbTPbEB0c38tKr
kwj1EGuuinMWzoLFPIr0d8xNbKEhVj4ei6dZQ0KG2gMMHpdmmhbm7IhY4IxEa1bKL1Uh/9Gbe5Cd
W+31FQdgzxj1gHuTquxy4CofGGjrzbw4O3NenHwzVA9O1Hy+vWsrxyMaOHBOUBMVnImXy5HBUZd6
phfnWA6a+1Gpgx/QjMZuS81j6/Jd27q3thZbN6CPQT0NW9H8Sa7qe8P4NvKS6ZDn3l7USnwoOkUU
H7jjaIAu6XHafoIzszf5dtAjTnlHvTnpjmVde5qW7no584oqeEpDEx7F59u2V26KC9OLDSUTRwBR
dfB3Ib+JV6q7lAAuLPZt+suJaxeBvzOazFv1+9WDRHqRgUdCLGrOlwfpayoTzT3uLw/2zi8/dXEI
k4XVb5XR17ySjJYyJdNf1CsX6wNdhSJRN+Ewbag/aEUx7qZtpfHr8JQDhEFG4BzRNF/6vmrXRqL7
QUnIQRNCyk6j1b2jjPAzYkrKdXR1Ix1b3T3QzLgKpBzwFFzunlZ0eq5ZnJodIf2VTHOxl9LaPhQy
Gku3HWRtAxHHFEVlU5AiL2ODpDPMWkvKs1P5x0ZtmKLyjY6G/G0zaysCw8B3DXALkO8ik6CanPEL
ivLc2M8T4ukhoX2D4OxtKyuLIZsUOBNAGWRj4hzfZEVtlNqzVrXlWZePqiJj4T8EK2TKxFHwrDFY
vnw/whZhn7Duq3MSlc92kZ6KcP6tq+FvI9f++j1keBoUOKEupEK0ii4X06VZkitOlJ3j+B+p+IKE
s2693N6v61O5NLE4/Dbrhq4v4uxM82LsIxeUsJJ/um3j+gbCBihhqlxwHF9xvsxh5PcoEmRn1Avu
ffNUhZ+q4dEO3qN4JqONJP+1pwHt5DuFiYnKEHt3uW1qwv+oFGbnsoFMPDBPafSoMxd7e1XXO8fb
bjCIyxDIq6FLK3ZcBKaUj9l5HPX9OL3v9Xy3WVi43jqMIACMhi2VBR7eSyNVxaVWmWSRQzV7xYjm
AaoMc/8nCkePKZ7i2BRbDF3Xj+KlycV92k5qa3U9KWVsSJ4yfLaA6nBQw1YtcnX/HFSQoKQGE7h8
H0AXROYoq9gZ9H0G9N5hoHQTSLeyGtqPdJEJ9uiXGAv/nkoeh8S0srNaph4yYKQYGdmp/GHzqK5v
Hm7PN5YW99s0Z3LZGlhyui/R+OgMW4QP1waAZWhcOAwdoeq5rJaptqRQuZh8FIPuEHU/TNEWRud6
swS4XiDAqKyCAFs8OkkeakrZFM4JodZ9In1GyZMZvvwhV8uNT/R6ek8AMkAwMDYPvJ5c5tKxp1kp
a02rfNq1v/J258ifqRcfZst3VXSaZ/Wulx6YopPs6UdJWly256C+19poj9jC337Hr1qXVFehg4Ej
cbHoMna6WetnyFAmeziXVg/37UA9t3bkLVGHa1QFaQCOyCQRFXgTNfTLVYd1DAAuaX2K1u2xtH+3
YbzX2uJulNSHMUufTQROqqlx+/RHVM6fCjX+6+RHwEZEMRndTeY7Fy/KABFLQ2IgnUqt36naOQo+
5cgr3d5R8Ucuiw0sk8lDwhbeYlobl6scC0fThpZSXqX7BwcqZW7HYHIOU/gd1Yzbtq5vEeDRomIt
+pSQYS0uSNuoK63sg+gMo9OP1PqeKy9Jbny+bWTly+MC4Qnj7WJGaEmBhF5bm1RGEpyjsep2c2+p
jLbrW/3wlW1ziCwB3IBXYux2sRQ17ap5ogoK5OaR4ft3WvMu1l+UrH/Qpx+3FyRuvcsTIlGkk4ak
HtS6tCsvT0jNQjgKfImqk93vshAG0vnoa80B1RsvLf9sCjBenxL2mNYUp8QXtiR26kJC2Tl0orPu
T3d6OJ+NUjo5zEvfXtZyB0UZlFybcUAh9sj/vVxWpI+zFSUdFbsoQ1itkaqdZmf5QS4kYlpYxbyY
3fjLT4pBEqoIwIzBF/DPV5mjNxFnFgepTuIWn5v8QVI+ifZC++f2upb+hwmhayD4+Wh3XXWAGj+y
cjWJknNodQH0psGHwMi25v+uNw9tNUEpgaOjw7nsJ0SDHTvJ1CZnH6iMTQ/Xt9T91A8/i8hHOmrL
25cuIdbErBPMLYAyLJa1OKtey2UDCp2z1VBvjF0qcZH17fa+LaOnVxto5whhIVx92bywOjuKa2dM
zjka4xOE/qBnzfGZIVl37D5mtdvX3//eInNqvCWEnSRVi7LcDMdfVtpJei5r5WfdRfNzXOjDk83F
vquaOr4PfXM6jtXQHJOq2SJDWX7WYr28KhB3kPEzir7wf5j/5bqW4/SsOwxGx619V3bG19Yedt0w
HrX5YTPoWdthsEjwVfJ1w7S1eNDGutUjFZaXsz2rzY75Nc3zh/agy5XlplISe0aqFfuslpFrYch8
43u/iiJYMPkxAEWuMcpfSwid1EmdPRopAh+dTbAaVfXRQCMNuUtKlFYzlEe5Lat9opbdnVI68egG
Y+zc5+PYaW5u5tMeWu3+fdH66SnK6uJ9msnR822XWPl4Gfy0BGTzFXuyuGv7wPDjTFPS85hayT6V
9Pp7akj1Rr3gip7jdSuErguT8WC2ltO7sMXktlLZ6dn/VJR/4idwVcXR/AgHlv+YqF45euVvTbq7
vbaVO0NgawFXEc7wiS0+YkfzbXVWOP5S+VP3v8N3qvSQfYg/3bay4tYXVhYRmt5ZRUbzIj0n+Skg
OEpKV7E+QntSGakrb7E5mIu38f9u5L9rWnzChtaipBJr6bnNjNEb1DqAFMGQ936qQR3atMHu9upW
LkKa+syV8+nCJrAMLvogSQChqOl5KiDK4r1/yPSNJu7aMbEsCD3EQD5/7fKuNdKka/iC0nPRlaGH
ZrDzSFIUPuRKaj0XaopiXL0Vaa4dGmgCLkPCagrGC5tUdqI2yfDHzn+e9o47u8r8M6z+xL9vb9/K
DQS7OfUYMhadutLCzmSHlWzVpOFNLzFZFgT6e3QLmsfSz6v9NEjGPRXK8N1USD9A5231eVatCxI+
kTMzur5wFilh1hK+hexcjckBsvXJLatvVgUOtN73qK/MTfg9TzY8Zs1DCa6pCzqUsAjoL49z0IcK
vJxJ5cFHop5GHnznfv3B3t/e2TXH5IVGo5hgHoYz8e/fBDZ5ZCApVmMmbR8aWA604LHc6i2/4sjf
RqLia0NCGiyNyBdAT14aifpAH5yszM9T+RxFKDwGsgdxZty8aLIr59AdFYeso6n8vfYRrSyfCgdS
eWdfm4E7xEjC+Bogy9by8jF6aoavSnjn9+FDOW9lrGu78faHim/szW50JT+/j5v8rMErSFfUnbXD
nGQbe359tCQZEH1YYmwBfvuFN8tdNQ1TAtBG7T8l7zVy4VlJ7yAU3XourpcjiOV5FSBNY6Z++Xm2
VQdIq5Tz84gurgJJh6T8qLrYlefCE5PnxgCgpA0/KckHW5bIvxOgcEi+dsYhlH7ddrSVZ1xwQSMx
j9cSNy2TuHxgUmMyfQAZ9aHL9/67FE2++VeUPfBwH8J2uMtmNWHE92SPv0ojeqm02pvMP0N0uP1L
ri8tfgihL9svQvmlYEI11nEF9Vl+rpKkPiTajMvZVu0padcdZSPW9k1o+vs8b7fC4ZWDx7JIl4Uo
NFwHl+6lzWlsqnGcn5NZQuT3WHVenbpNe397gWtmYIgAxynmAKh9XZrJJF4Ieazys2ykKUEw9MJ6
8VinoRdtZeZre2kSiBrA80BeK+LqfPPBOBOtAKfkgxlrCIEMAF5df9b8E2wt4Ayqb8aW4PlKCAQM
n4dUsOMBj12iG2c7nYCGhPk5re4NuTpIw2+LhcXfkYrQ0F9Ojym8cMHZUO6GjWHQK5gs9/Bb28vk
neEYvwXJliM2/dMJj41CLTP4llbtzo/cqnjpxp9Ffwi2xL427S4uDH8u4yQusOvY5sEanF3WPBfh
vfLg4EeF5s0dHFPT9wIS6duetHaBoJxJ10g0W6gYXh5vrBZz3k81n4pUx16Y5DFtTMoHSlNstUHW
PIkOGvhAqLrZ5oUnhfo0MECDjF9kQOyHBIF07Bj/hyJ/mA+F08b72LQ6KI/yauNzuZLsEsf6xvRS
p2rIqjkFe5qfA9PwtET/5Jjf2+GgIFTa6+290pousKcZLq8PzrQj1RjGh0j9Mtbpo2/Wx6l9pmZ7
pz6bFQnH7QO4KiYuf9vi6C090izm0Dl650G1do1yF4QgowVJySGYnh20kz2UMkfHu21YbPflk82e
kLBTwhSQR2Nxh7R1azpSMnBV5ccuKrxiepqzQ5Hmx9CtYset52bD4rWvCRUKjgIcGnWWZesQeu1R
7SCAOcfpjLxzHZx8R0YyLKzubi/t+np8a4g66cKpa61R9aQFGNTbJz+xvgQwgtS67dXy/ral66xQ
WBIgRJR5RGvi0hKs8QOpK11rpwt/kNJ3Xp9m4UaguOIil1YWLtJ0Zhe2Zg8ExXJ44VuoBH47VeUR
RntTMbuhUe+VDjJfaQ+NcOOWhr5REFk9OkqNgjcV2P7rL3zzChj6MEuj2FHL+UR1rFYeZfXT7a28
zm5YJHScop9gkLeJrX5jYko0vYo7GROtgfN9UeIPTtN5Uf1gwwJ329aqg7yxJZb7xlbot5VdBthq
oTHQ9pMSekG1/w8J2+WSFsGmHdh1lk1KcTajP3YYU894n1I2kMzNIfnrj/nS0uIan7oky8tUBaXR
FcfOyh9ja6xdxMpcFcRfnx/8SXmatGAD+b11ZosrvRkg4U9NFljP+mPq63dW3O+M4Y7UBvn2DfTj
+hq5NizUqQDRi0N9c2iNMgZgCA2MjX/86JeBsiM6cviHkkWe9Twqw4aXrK/uX4OL48tn2tJTxaYq
xg+U+Bq78pp7X38y39/2xvXvG7qv/7eyxemZPc9wCHvLOY7O3WdDsj9O7X6Iv091f5yHO4cYz0m6
e9KIHomVDeOrV9gb44szhC8uVUgRyjPwzdyNyiZxJSOhAFgDcHIDc/pqKRM1TtBO1j5OHBidtCr6
4ptmvDOzOH+wWwmeKwlmyY1fJi7PyxcKpxZjXoKYn97i4kYwtKxxoolLJ7SPkf4V5V/NHz3zQzN4
rfxNRfXeLo//ySbK1FAC62Ik5dLJnBTJ18YYuRkOk2zsfedrX31Q7aOpvZeGT8H8e6w27r21/Ye1
BclfqgCMHCwu91JRGr/PuIvmMn8OHeexVab97VWtfTmUsmnTivLR1bjpIKdjN+Q2/mXdtXyaQ3YK
u8Eb5OfMT92w/V7pG92UVZd+a3Lx7WgzlJFx5rOP3Ve5HT2l9on0FAjlHWinMxkOyWanO/CoRu/t
5n04+X/LVwNFBbIw/y568VE5QRW1kS6BQtUPVvuQJEYIr0PjJlZ2olyxm7f4HcSjsXRXFQQnCT+c
WcYyvNFlyoumz5L19K7rfS/M7qirbsRQay8Xw6/wgwGwphK4iNrGOc/tsQdbOxq/0NT0UXNBvSYw
tr4D4XXLxbwuhDSaMdhlhin3QTjTRiKwCdKdrX51vFQpPAVBZdjSj+qPvvjQQtZ7209XKghkIaSu
PM30XRhkuvz65Ekva2nWi3PwWZIe6MVlbvxRhiAjz3facVJGt/rlR4eqOlaTN+q7ptu4DYVTLJet
ixIuw/yizLp4Y7Ru1AbkFstzSvzdpk9Rp7uI6npZdFS1xzLYUtBdswc1KEk8tQqOdXGc2dAYvRRo
5dke209F/Ukvosc8/ZqXIXhO525s2pfbW7zmpET9RFqvhf4lNkQpjbJwirA6qygmvRvUqbtPB+sh
rSfl7ralK7Cs+ADRbREpBi0TBqouD1Op5yS3IZEFaP6tkGLPt7/G/mPsWyi6S4eyMh7ivOVF27hP
V53ord3Fs9Ho9iwGaioQXeNBz3Z9ZnuSA7n9J3ZVgaK5Qr0n+BqkB+U95P9m8VQHrddtuZK44Rau
RLcXejumyR3BXHS5/N6MUTod+BmJM+wY7o7R1VbgltGE1kaxERut3bewMSFeAfrzdUj+0loy9dnU
jFjTKQYRN1Opj77NBl1Sa76XY7gR50fJZvI3mfaTkd61lbXxE1bWK/hRgQLxWtOoXXy7iZ7mmT1k
zbkb3gv3RStkug+Vpxhqz9uetfLR0KTimwHeJFih1Mu1RnoozygdNefBftdK405LHxu59fL5oR7v
2vD+trVrPxY8WiD/wbjRI6UudWkOLaswabIyPKfBdzXtd8mdbXsO9NiparkRgs1l+c5XNrz46skW
RhWVGASgBenyYjcjKckdox3Cs5zIyX7u1fwsTYC9rb5OHvNMLTym7BKv05qnJpmjjTrY1VlSeRMF
E+jXBEfiElgSpr45F6MYSkyz+DwwVegleubvncqqH4IhMN1k6rKNeO8qECIGQuCPEQgCPqBViw8m
HkvdTnPwRoUqe5WvfBubfmtUYGVhgLAFgh/4N71m8e/f5BBaYtuzXTIHyfl9iLTKNadnOsdSpT8r
W3rRa44DdArON4XAi6RlcQH2nTzZRq6wi/GXujNJ/95Z1TE9BckuPWXtfDeWvzd8VfzJi0tH7OEb
k4u7L1B7iSlZsYfl+J5pXRovrReNxs6cWsYxSaej9tD544s8om9hebP+O0uS4+1fIQ7q6kfwkIup
AUStltOMfRPP5aSyyU04uWk2e5H1MsPZcdvK9ZUn1vrGzMJfpqTNcwrXnGVzVIsa2uLCdZB5VqKX
aPeodLu8eF/PLkRAtw1fhWALu4v7oFCzQYJNn0lk9XdoI8w16t4QuVm9xaf9/1khQ9xAoeAQNxYr
dGY5aPOZqcLERhEkKuFFJwaKPGcuPiixEnkAy78p5fSzaKPM0woHeEyYf4RXynz++zVTnLEgpoVi
8mq0L6nDMZ8q1gwG48GI9rbd751hdqUNO2t3AASFMGNplng8F3vbOSg/NYUdno2kbI5doX6xBr3a
uGiu3g8O8K2RxSUQZ4USa5PBYurktzl4xc8Snd9AgQ0jKndm2cXef9g9SoTkeILJUFs8WF2TaNGo
sipHfk6mb45VepbpteqH22auuwgs7JWJh6EuXuIlcMg2AhP01xCdi34XWkfK2l4cP/QyEh4f5sqd
VE96VpkOuG12bTtJYAXmkSkHBlQv79RAj/LcgM/6nMh34XiglGz9qH1PLtyh+FsCWnqd9FX/tbXw
j6EL/STKsKUUpTdAc7sJhVrzwLcWFs4R+KM6jRMWHMasJOaq0m4DxrF2PYresOCYBGuwnDxJUXiw
J3FKzKp5o/ndMEovb/62YPu6Uf8aWTwEslobkiyxjDD4pHfkS3LlMg+zv33065v1r5XF0ae+k+aT
PkXnOTHcqHvZrKBuGVict6+bBRMaMyQCagBh6kuDTPz/toTFeWt127IGltBZfCEOE4rRRpNe/Mbl
c6gSzHF58hoSWF1+H5KihIlqcxSVYnmVOu3z2N47zfeq3DiN1Q9RZM6o7gL3WM4Z9QZsBVUmZr9t
/R5RmM+O9tRo77nVyW6Uxz6Z7m7v3aonvzG4WNkgT1ZskrKeFetTAIiiqh8Hc2sw8Iq3QHzzxIQy
GiRgTKHqvdw/OPyzUW3M6JxOh+Fl/pntzOrk+A9z+WKk+nnSPtNfT56kn0FYUnXe3V6jOP/l6b21
vnDxJkzh9qFDd5abf7TeZphdhsri0R5+Z9N/ud0ouhB4AweCn2ZhywmL0Mh9XXi76bhFMmQ75uPM
jRWtfVM84YKvxcQTzEWJ0wBqoxilFp2RgrpznPhhQgT49qatuTwjLkwIAlMTxarLI8vbpjMQlojO
kSy7OgLTX83pMzTrt62s5EjATTRAizoUTyDuL60MthapbeBjBY3K3CVGOSAG7dE+QufFnafe08JN
gkKxO0t/eGt0sTRkw4xSNzGaTd8pXw6+7IJW/WIqv81gOtCou/e3KGJWEwlRQTBB+EB9t4RwJQZK
AEUTxmdrHAlzj0iyWVMEq2tI8/SFzoEbQ+M5bFUwrvSKxJfHiCcz71QxyEYXd2PRNBUq6Pi+xr0Y
6XQGukz1LNSvqGFUwbvpi6Q8VX71oAqNRE/9kd331aH+HZsf6ZZu+NTaaQtWHkjDmAi8AqKoTdNE
csXGq8OnSkiHaDZtQq+GBhC67v9D2pn1Ro18f/8VWfK+3Nq9JXRIAgQGbiyYX/C+7371z8dI/6G7
YrUFz2jukHK6yrWcOue7AChFenYj5NqBupBP2SvgH9+gecogTiLQPPEZm4d7E286q3tAq6wKnUPw
lP24vZpXszeoSwsndRmmeHxHStdJRZfG515DyDMzPcNsfwZ+7046JuVJ9bRc55qTPAT+16jZYvus
PjaoeypLFQkMpoguDZsykcagic91O57k4Rlq578RfhoFJnjDS1t7xu5lS3J7dYKZVyRgKLrSdLne
wTAy87KPh/hsGJ+d2T9hXJ07Z13/Lt319aYf+9p1tSC40VkgS6VKdR0NNXkHOcQ+PhdZ6o3hoULg
yavCU2Tvzbv+86gdgUcWnxvrQaUiioLA7Q+8uoAvwi+TcVF7SCzHnw1MF8/qgz5hBwNVMn+wrE+k
AqVpuNXWelo7qS6HK9zO8WgPSkKv4Jw32mscW8e8zO5a+8kvTM837vzxfaC5arqVhWzMsq1eD1Pt
+3LuG4YZJJErS9/6/rGuNrLb1XXD7UKZahG1Ek0sZb1YbE2n+JwUx0x/nsFxOs0HbXgwpkeA0BvP
t7ULc2G7/1804cPNQ2Xmqc2IfD3r9olh1ZyD3VZVcy3Kgn1e1MeW9Sl8rqYMaT3gvnnGDM5bWPV/
LJi1HOd0NZAjwPV5kbm9/jIGJie6HjkcZ/prlz5p5c9sK1tavTIuY4hXhlYjBtv4fH0bE6Ku9PAk
PxR+emyD6VT6873UNadoaJ/xkXu0nfB9P2BqlY47aZ6OmlLtA8V+mbtHaSvPX1uWkDc0igsINL5R
QGuSRp6kLEjg+9e7WjlmVuHFWyTUN2aNv6b4d5RfN/nFHtd7vzGQ10nOSn0XxT+VMTxZ9slhv49T
/zQiuxSajqf2pRfnYIW04RQqXuZPmI2WbjpnnwbJcvOuPWp+cZjLlnebfkoqaR/E9b61tEdHrh/8
Kv3oJL7bN9X+9hG1krfBPYHdR17II0LUNymVgdZQ1iITV86AhdFQ0UJPhVy6pea3ltLAHKbHx31O
q1RMdbN21McR8aaz3Fanwk4fmxqLuL2D3EPy0mm7pscwJbV2t8e3sghY/zDx4RrBWHuzx6a0Vs2s
ic4BFe26Dw+aCaKjmDeqWBthxAx7CvSk6bKWF0t7H/bxbsEXtYir//lg6EvwzkP8BqOc5UC5WGt8
yE6JgTmfG9bPvpNfN1/fK8uBtsfvCMs4LyJUklO0esPbOJ3zd2gV32f2eKjr6fPcyYfbg1k50TEt
RJOVmi6prqiI7dczrFmVh76a7pM+2tmTou3Tcd518X40m/TY4751O+TKy46QPC0XTiHplvAOigYU
9xSH+RvGfQ5Sqk6GfdyBzXLyE8WfjUtkK5pwLdI9wWdPUqNza83j0Q8sZydlDgj9bHztDCxkcefd
ejqvZBwLDxm8HgnsImZ8/f2aUi/VoODlXNXqh3wID0rge1IrncZZ2VelFC3lQWncEu5YXTYwQrlp
Fk6fqP2UqlntG41BVSge/h2N+eio4W5I0sJL6OXf/ohrWw2GMKxxFg/VFeENKFN51O2El6YRy8e4
uG/nZJ9VG63NtdwYQsfvKMJWG6oeqOzMRIZ6d4QpeSi+h/3RtM+K9i3NjrmFa5AZukEzec2fenlw
pSCysCiu4IvK1SIsU0xDJNOoaMNp8+scPP85/kj4+0IObml+0/YDfz+Ifhryt81DZJkb4cHMrgbQ
Ccyc21eU8untxnImvLTPTVl9z0Loq6PqbAnqry25yyBCitYaWVoYJfC5SLmjpJqEOvvpye5+3l5t
a5uYbihKPgjcQYMXwkx4ZeZpx1jG+GzW01EOJFcFUAXbT4q3MpZf+LY3M3cRTcgIw8TqfDuhvBaH
A3oxil+0uykMFDiMLTanndrvMzlpPxXQrGar7hdkw/C+63JjNyhZsxvy4cVOcBa/PQmrH/T3zxIh
cvZcFxZQQap+USB5A2TIQ1LL9UaUtbMLZAwazZxcTLawLPsuH9u2q/iipf6xSJODNPpupA6u2aHR
rLulqt+3W4qSK98X4wfYS+SJSOOJbHalDZWlBMHJhfND2yfvmqZ86jroEO0CaQiD0+2pXDm9ruIJ
l4JlZ2NVVcTjK7sh3W4reJiqvziPr6IIZ2QIobEIFaKUzoM+4kH8EyWlztx4k62OhSMKNNMyc6L+
mI7KayJXFC+xvDulRnynurK9sSjecoMUxK0xA0LZWkYnzhEmrENF3Ex0DuIm7uJDHkR3jRQGT01b
7Kc4UtwoyYtDYRU/kz5JzrFZUSnWgi9Trc13zdhtYQx/4QWELcrvQRsSKTFIAGIBwwyMSM9Srp/A
Sd/lZnUvB9/LxP8SRcnBCU3XLLVjouV3cO6g97g8ilw7PeCwfrSSZBH//yrH5o/bi2p1EVPDxVPd
WLiYwrGBbWbZypPDZVUW932qnuS5d6vQuFOQcq/j4ng7nPn2fOdWWrSzgKksvYfrJEOJjdbHjYPM
DRt6eDPDLtX+0fqNWu/KoUMU8jRQZaAKRPvuqtH1uJspgWLb3eF8Y1geBMutGuNKFnoVRTjfAabY
ua4iqFI795Y9eHqjHf35qZFj10CHs402Eov1T/V7VMKn0qwmJseOKNEY7bvYLF+S9FuZPskmEtBh
vZGB3hwcVF0hkciUWudhTjUz1lSY94kbgSuX/+mKx0QNvc0n3i/VgDd7A/ALVz/WU1SirhdGr9tj
UVfEc9og2seZVWGhEhbeVCWSO/V5/KlDOwRPqCTdVzHA9sCu/hm1ZsBWO9JR92p8NHeZer2tfk4j
Fc8gRJhijvrMY9E53jwO3420wcRKyT+H4ZTsrCz231Eust0m1BBESiafStscTZ+drvS9XgnCx3kI
lB0m0IlXVilSllUPecYZC08fzfGshGBedUTg90owSG6u1yZYU03bOMhWNw2oDoqewGTQDbieGzaT
3VEmiCFwPivBWZtOqdzj3vQ3e/MijLCezb6tzWIiTBD7+1p7qQfLC9SnMf58+wxYPft/xxFNB9RA
mzRfJY6Fj8gY4fn8UFCTux1kdbNQkzA42AAYimet3gxdC6GXMlz9wUllDDY6mAq2a72aW3DK1VAW
nPnlXY3akfB5UmCAUoQ9yhnNFQ2kQd5YbmZhA1feV+bfnGw8lXiHwhkHlXa9FNS5z3x9oOzfdWSt
TaJb2Dz7L7fnbvUDXQQRFgI29VltyST5+fi+NV6N4r6Mwo3zZXXS8GdaLC5tCKXCpAW8tEkMyIwh
qIVz7c6p4kJJdgv5PGz5vK3VjzCdAlaMCQoJgSHcOkGJZszM6QLDPtbRN5rfW0MlHwM8WHbB1EUe
jfAH3Z703dSNpTvaSvkXa36pJQLroZhKPen6u5l2WOZJTb+kCtpdnpiulf+otI3vttb8huvEbGJJ
ReNPbH5rFajaEMG8czm8S2U4f7x2z237NHapm6kVSrxwnwrd05jwJHuOO/swGK07Gk8WXnR/vog4
cOk9A0xd9sb1iLsiNv0x5LcoSEHuSIsrr0jTx77ZUsZYW62Q6METOfDOeTZeB0K60FdhgUfnflZf
Zz939lokdbuIfbG/PaSVVwaX0yII4aDX9hZmW7RjWFpIjflF8tKX3bmcHnP5LpxVr2n+KcInad4y
ZVu7hpnBX6bGiyCoMIvG2CVj3Yw8bJLgkJ1qJ3ehBk6B6vlT4PpbIMK1m+YynLBMw6wt1FpReGJE
1p3iZJ8wiKE6rVRuLUd3fzGbv4cmGgD0agGurmdodvEZ0JsbDqhPOJi1IYHxrIXzTt5qIK41TQHX
kmNQAAKoLK7JvK2ieI5kXh3jwVASLN1p3X2wlXFvO5mbxrsQv+rHKtriBq7loxCnkRGkobBg7a6X
aK6oZo8rCUl2FQU/KRi03mKV9BdnzGUU4RGMws889AOjQ7PkVGq7MowPc7slGbe2RC6jCI+qLEXk
ocMM/Wyp0ze1cTV1voei4UX6Vn9kbWPT+YeiwKXKq0m46xoWR6jL5Ls+OfGpybIfgJZkDxncvyhS
wEQgvwLgwm0tikiMlZ31/pL5mLPd7rM5CXdpU22R91dXwe8oYglZnQJL0nReJZL2iliZZxnSxpm7
+sKkZQH8l0aJ/UZBvM39RNFaKltGtXfsY9AeihdZel8FyEK8c9rXbryb/gcyzpj+iYPcS2cvK+7U
5un2zl672xFm55Ck2cBqX5bQRSdAm6WutaoSFFRyFw3BISzuquh9b04HLdzCJ60tRxAenJBQh4AA
CyeWZNV1W9a0Ano/O/aN9zVLAy/qzY2ZXR0SCtMwzmGYKqLmU121ZorTNEAeav2zfLaMf5KaCozx
tfZPt2dvbdljJ4nyBcqPS/Z6PXsZjl9hsiCu8rH+YFbGh7BoT4b0+hdRqEMA4QAWBXntOsoU8ldb
UOHnrEU/gofV8NGatlzsVyswsBvpOv0SL3aE66sbErkZU/oYY72vKGloSKkazqfEtL0sd9x0OjnZ
0QyPQF/dXLuXZOtwe5hrywMVFBRIgebYCA9fDzOR61jtJybTquMO0JdzwG5m2kGAr91ACsINivvb
cIuqFanIgsmjLy/M6txJflY6ZM7tWHl9C4erGrCgfZCNcuP2XI3EOUyjwcZyylpW0cUemzvHCqoa
vEY/UElJO7DHclTvR4Aw/p+6jVAdkrE0gQoDqgw6oHjk21KZNwa5ejLQk44VLT7lRYYonxk5rm0l
9vFPP9p1PCGjmxdN76bvaGJIgMicn1r+k/W/CbV9u9GWMAi5wR/gbSBKqrV1FRS9Di6E8X2nw/6U
N+l7KUi3IO8rDSHE6qgSc49xhOgij8jP7czOA8ajpLmrBqFnZbJrkghXQUzOiDSSE5/SBhBH870r
79rS2t+e0JXEh1+wqDKh/mxqb9R05LzRMVpjtaTRvq1L7FBJt+JdUGVsydD19dDrsavRq72x2bxf
m2ZsGXjpLZP8xqTZsBhtObZUkjppb9Qn+2sJOI6qDvDVXTj9O067yug9SNYaM9El8Cr8+zhTv2zM
wZJkXVeYqALz0AQXufAORT9Y2cmKwc/5CkHeAonTvQaR6jHZL01A07/vepyqu3M4bzx0V78+lU4E
GxDyBZUpvHQxbwctKbF7dMlw5fpfxF/2YTgeVWc8dGHxELf5UxodVKUnePrNyKctF463lxcj54m0
YAXpX4uI0Lrs/SoOZR6f0/AetdiD6jQ/uNG+oJb80PT6142ZXk65NzNNeYIeKEKtmiocut2MgpKD
z+O5losd+Ir7SBoCdyrtD8aLHXuN/KUe7wzogW4i/7gde3WoSwcUxB77WqQFWhzpvm8pbLVwZ+Ng
jeIIxuCuFHVetdVGfJvPLW2F37GWI/riCM7MWQsmS4d43tn/to7uRor04fZwlpl6M5MgHReZRCZT
LC1Ned3zjOXLzVyQWivt7fFY9LAnlNdIerClzi2KP04/GBXTh1UWvBMW7PWoNHOe5HA2uVgM9of5
Dfi6ona72+Na/UwXQZZ/v5i6uC7KWS8tUuHMKfaxYwb73pHduUlit7Ta0K2rTWGktRuTnrj8C7Kq
ggC/jlnHmN5JmRGfR/VzLoeunXy2xm8F/c8/HxtEXOo8Gqp7ZIzXcSLoIaVas/pHRrKjQdyfJ9/o
8ZzrI08dkv8BLVU2Yq5UuChvURuGX7HcNG/SAT/sp8wBdThgtfJlnJ7MEIxKFHha7nhjem9Xz5m1
QU1am1CdBid+RSwTVuf1QFF/63vNVuMz0g6S5PkxxSXpSS+2jLTWFstlHGGxzImJ3DNCied+rH/I
xccmCY/OF8hdh0nynY1Ef1kF4o6DhEoreSn0mLbw9fAVVsd8yJJzNX8bAh+R3NEtpY+ddK+2oTeN
r7cXy9rleBlOmMOSO5HGeA4EcDDcYni2oYlsstTWTpHLIMIENg5+Mmm9tDh7BzD+kz+kO2V8Nsad
Y+8T/D3lTQzM2mV7GVLYbLnUjmOdEzIojnl9ioPPsELdnvKOVH9pm6Ni/BPP+vPtyVxdkBffTrh3
ShhmY9amCY80SAfKB4sbXlEe526rufBWNWKxTHbo4i5KiGT6QkGna9TEb+cigbJyrE3IFW3qBoNT
uVzuj5MUHSPD3I949NbJHbaNByWb98VHAz7ELBfvZL/bSDLWlhHMLPzaF1DcG6+FUUlbQzLq5DzJ
D5b+QsK8ifxZm9xfr3mq2NiuiUPW8YmOxtRIzryfXKX/uVC1g8Z0VWVrdteWK1VsatgW7qXwda7P
FUTNHamazeRcpK4e3gW98q7NAyyqU7fO77U5+bQp4b/8SXHXL0Ti5b/F2kF4cfSWNsmNpifnWhvd
mAx9s8G5gs9Z+JvLXc7DkPNSOFjq2vGHqKIebwePJj6nsfSwIHuHHeYR8zulbD1Zoyr4AuRx3wyH
ztzoHq8OkYv9l0zDAtS8ntUqlMYyC7ghks7OD2EpveSOvwV+X1uHvC/+CyLsQD2MpgASELm+nx+0
OnFra/S2aZgbYX7dhhfpQ9BUTmtrpPJpo94F4zN1lNP2OlyNQhN/YdQDRhOTr7J0BlvJNAYzA+LK
FRtBoVz5LjndFtlj7dLhYQ3AGZbvgr+8/jal09FzsElNSin1BoSQQ4c2lG6EPMkc5dg1gewGZbgh
u7W6o5EKgELIckSo8TpqEBlUh+Xl/q7vJsnCO+V57vhc1V8Nb1HRgAonQ4wQ6gcan6vOl+EB+TnF
mnWCUWPEPA0i7ZAVE1IXW/nQ6qe7iCjsZxmoM24QJLFVMt1p1bGb0LUxNvKf1a9m8QKAILBIdwuX
wOJC5Lc96yMx/wFX1xwM/04ZPlcll0/9dPtqW929S1FXo5pmcyxef6s2TOuMiistWWton4JMlR6L
rOr2t6OsrgjQXxiJsBTf6Pf3BnqrVWhTvlIrj8K+B/AeaamnYsvCXFs746HoYnKH6MdCYrkej8yC
n1US8rPdDPbXVkqM3eSjWktHNrz3F5RxPAe8V4P5HFex6kFGCV1d78x3ZS/tKbGZOznN9FM1Ki+h
pFiwo9T0gNtHeqdMGtQAv5x3eK/gM9OOxgE+iezaEaWWYk4/9Fk9uFbShTs9VMvHPuZ3BGOnoO9S
RqcxHSKvMAEmyIU57ekpJ8e+yMJ3AX/Z1WJa7g5k2Y0bfNls4g20qD/x+IJrRkpxPSEQoyu7MObF
ZzT5OLX6R97Q5nOa4BRblUH4NZTqLWvf9ZCLoQDvBiCawvqNMiWRtRinnHJXOM39aH0N6ldJC+4G
4+X2ulpbvegFOCB6qbhB5LgeXGIAZW8KBqdXdkQrMflU+9XGBK4+geg6/KIgQEgRy3lUOWqlkyaM
f2z1NLZfEqd+kuluO+Oxck5ZPrhyWrld9On22FZq3JzNF3GFOy/ir0q9Q+4QFlLpDnLyMmNK81ga
KJBnY5A/B3kQo6I4TLvBNqQ7X1X+yQNF241TVt7RcfpzyRl+EMorANyptqEteD3bUtMoLe5brOkY
GGp9l2agwbN9x+hvD33tuCDdxoJaxoSaJ9N1oCjUp8RprOSMNpBMGVFpW9f6Hr7ejrKaOS0oEZg/
i4+YKA2XGlYS90OfnHvr33pPISTVu69S3p7wfUDFh/LOZD8YPYKfKCVYqdvnW+pBayc9D3Xq+Zyx
oK2EzdlrPbwX1ee0wpEzhnxVo4tSVp8nTCwbk2Sx2JjZtfuLW5mHNcR4EmHhuKe0EOlKhqmTEqGV
4cjR/0Cvvs+Sraf1ShyFGxn3BdpaeM4KcRq9t3LT6dNzVv4E5gNjoBw2bsmVRUKLCRQ8AcD7itqQ
QZQktmQudkGpdZj6hwXo2siv2yCf5coQTtClAYgHHEZmtHGF1Uh1pNfCho5WHL9Yw702TN5MV99B
CVYOd7m5SyOvLvZDigXtv3+R+F4FXyb6IiNFF2SOS/b9OR38Y23sB1k92vPh9k5YObCvgghfa+yQ
1zRLghjlJ47tTPogj18Q9XY23tFr7QKaj6xzHhsGzoTCVIa+3FmpBHu+BKCsuSi9+wn41vZzk+6D
yi1T1zKzx8zaAIWvLZXLsEJSoJpSkxoRDXIrtg7tCBosGdWzYnbfzT7cEpBb2dOMETHN5Q2/kLyv
v5jJBws0gzEmqnkXN0dybSUPDunJMQ6NdfzzL8c9S2rPpkYdQOgL6pHvG+WC4Gxwf4+xuOGFu2+K
50geoSRv7LjVkV0EE75eliIH4PfgJrRwem9YzUPQfTWtfhfVFc5ZyWHQt5R9Vj8cspXA9pf+glg0
swMy/zIHlRg3NCOnsmqPnQmgL691xY0BZ51uT+d6PJ5luOKCIxdRkE4spbrTg+cLlLtvd3HMETlu
mbOs3etUeeh2LuVUcmJht8nRGKiNVfAoUz7LZYn3AyYL0Ue1+ifU74buLlBDN019EsnXSj9l9Zfb
Y1w7mi/DCznTlEfTnPolageYSrig9rC+mD/S8/1wO85KJs4wF/8bHp8krsKmK7EgD8ACgI3Uvuqy
8U6L21OdoWL9vVKe0jjb9+0fWzsoiFRehBS2XgC+gT4NYEgAS80Omt+r3tL3zMxqY2xrB+ZlIOFU
DrRMmpWMTzjF9REHi12J2Vpr44emmZUroWtwey6XHy5eQZfxhCUzR5IPKnNZl3CdIv1DZ//vdoD1
RfH7YwmLQh46R/GXAOUnowu9svioGxuH8NZ6WE6Xi5usisFI9RXrLu8QSEqjZ71rdrL8BPlTS1Ik
ZH5q4VbFb3VYPEJ4cZqIDhjCgvArOfFnZSkbNdaPye8Tz1f8h3HcIkGvfh+NLGRhRy7g8OuxGVVq
2Hm7tGLHF7M7ScbHv/g80BfwfEQvCXXS678fhV1Bsk+7boCGlhk0fmi0y31xuB1mrfwMZPB3HCHD
9+UpkcyByoOkEMo/ZAn0YLD6P3lgHAdLpetU6V5a21+BHbZu3jwZCfgQdTxnC3UTWPftH7R2HlN0
XsoGC/NU7LpKiElKxszviZ2XpvzRkuLpw5OebOQlq8vkIoywvbLAHFqIVRRc8j2YWA/PNC9Nt7rl
W1GEPWaN+pSHBYPREN/bRZL53EV5727SQ1c3GqJ+rBXeNBSfrxcLK9SfZ/YSAjO+8y6eHNvTMsRX
qwSHiqIb6mPtNPZdoVY7Sam3RrmWJHC3UdUE9ogUs5AkxCEdDC2jS5mm07622rvIaL2h6Q9Z+Ult
jsWfE/6WCtnveMI144zwdSyJeBZ6RbqUeAVlMrP8cnshLnMmHsCXUYSDpCgbJUdCj8vMHJlD52Fu
nEezbe97pzzFyZ8X5ejMw2FAtnYB9wrHCdg9Z4r5/1zrs+wVWTB62qjMu9tjWitsUBeCD4HKsYPx
lBCmLAqaWjKnSmUUuOyepGJXq15tD8fZzHdTmu7g1e8gh20cM2u7+jKusN1KNGYk4ACgYrP3Tn9s
s+bgQHClsHZ7gGsb7jKOcGpKzpC3/TI+tUndWPouB/LeThT3L6IgqLro2SOULb5phhKR99GQ6CI7
5XEAuGxm+nardXUBXkQRl7mDOIM8IxxjKJ9NZHlaLAyHVN4X02ujvdwe0WosdFQRXIN4BED6+gCR
gFbqE8W0M21BA6V4RF60JJJ3uNfGR9Ieg0w8aY63g659LFiiy6HFDaSIUPYg9xUWArbkiv5KlclL
e7hwf3PQ66T2ix4g4vwiVMtnuDhq0xUfdeV9b8jvg9Z4P07ORnq4OhYgcYu8EdUr8VUWDNrYlW1J
r1/OFmQNCpVo/W/03VaDoD0P8Qg5eIZ0/ZW0XqdjKQ+MhdpV9T7Ocrw+Iu/2V/mltSMefOihc/ki
nYBAjrAW5KnRG0uL0rNcY3me9vPg1bPyVZkKuXFn3/RJEDJKyWYT7ke/sz0Q2qVX6CCI5Na/pwtT
epo15cdYHyQggqbjBjyAdr02ozoy9rCmJm3+dPtXr91B8IDBiclcg8DTrqem7eM46GvSvsB813Uv
0MEf1aZ3nX5RNXodtHp/O97ap4DkDItykavnJL2OV8lBUXQKLdAM/8BdjwPLOw2QguvU8ZYlynoo
6MELnVUGNnsdak6HTgGZzvWKZ12TWV6IRpKzha1cO6HRi/8vynJCXOTqtUZ/JNWJ0qj5zk4Q255S
z+m+z2b38S+mji9lMnkEFMFTjaqgHL6o4bXRdwOB9uB5s4C3OhgoA9TuUDGhV349GDPtqiltuU2N
+GVCktNCpdN0njczkbW8Cw3B/+IIG1J3mkRSZ661rNP2Rhl5ulR5lYQYy2h74SR7DgJMY7gxgau3
ODwWIBQwMxYPzevhTVFgNNPALTeh4BymjwOyYkHpjf1wMvMIDbd/1cDykP3Zkldd/vCbo4EUD/gp
6TneWNeBy0KN8anhxE7jGKeEnxi6/MXVujjE/F+EZTNcLENQz3odNmSyo/8Cp9/HeWfoPt9egGuX
HQgX2tUAO4EYCKNoqP9PkQRiMCntw1wM7qg/+sHR0kGz4gh/O9jqlIGjofYBBwMQ6/WAQhMSeDBx
/9iBjCN1lj8VRbpBFfilrCB+F/40KR2tVk4lIYg1mvXQ1jFtGuPZwYcRCckmuj+M9ndJ3bfFZ/1j
rHty+sWv9/HkGg29R5bLuCtRd0nU/HB7yGvzC0mTBYocPK4awu7rpHaexhTcWy/n+zx7VvtiNzmJ
a2fPw6ab6NrpiJ6bBjoQwws6gtfzW/iIqiDPypK8w0fdrZwHaDUb33Btmy+bbbFKQr1NTM4nxSn9
ETr7uWsxh4oBumfpvqxlN+mVmmGlOy2jHWxI40bgtcUDfGnxZ2MeqfpeD641k1apaKye5SH/mPPN
hjG5+4uPdRFCOMKSDjU3yechLNsegrQfFeMh1upDjoH0aGne/18wYedlNiQvyQC9oaWHZCjPdeBq
dXQI9PGMasNGsLWU4HLyhKNE6kalif0FKgK31kjnnYm4Qzpke8t/36T5PlXV/e3h/VoIb/YhRXlq
yb849UIWkhVODQqgoZ/S8Ixz8ykrOq+RMvIjOVSlL7mZ17Gb2tiKuXKnAPKLlabdFVOh/tCzFiH4
CBnEEkJH2P0Lcb55yqYkimFSTNGhnOHYFX49vAZOnUWu1fjyp3C0In+hOvhPXarYPpu7r6MHKUnH
jRfq6kbD6x3UM2huU0xDgCwlSYdb9DnAUJ4nVdCeBmWrlLAaREesi+Y+6GpRWdsP5kCeJo4OyU9c
dQagXrmy/v32Z1rdVYCbl+odufSvJvHFHZNJaW4aCYBSdfCjd5E1T/tiNP5cIA54nCUTxoYMirHQ
9d6NbSeJcO7k+ea8JPF7K6zdNty4yVZHchFDOPxkXAb1POLV0QwZwrpFLrlVZDe72/O1dp4vKneY
iAAEeKOvME5TOJkpIMo0yiYM0LvGS618vpP6uXgnDfJZNWDK3465thAuYy7/fvGNlE7O46YFCVHl
w2GWy4eM2lJTj381NCjcsP1pJIhNayVqmnoYgB2Eurbz7XhXxfpOlfMnp5Mx1tkQflwbFJUXrOVB
o6ImIgzKGvMgSFteVlXxBAqdAoWxl+Jif3vq1j4XSjO04UFEcQELUcpIy42sl5g6A3YiZBnMDHPn
XS9n57LYMjReHRKINVpnC3j5zfU7R7wXZgAiPga8Cj7mg+V25t+M6CKIcA1KpunzJFW5f4vRi3us
UaLDrMFO9O2d1j3fnr71EdG+AmO4cC6Wt8XFyismuAhVyJLo5XqB0Y9R7fbjX7zkYbH9F2T5hhdB
4sJJBrR+EAVGTiOe/WPUGztDjjaW99ZYhPuoz+apCWqA1oMReyVkHztrjtEWeWPtFLoYzFvVWQOD
5IrB2Ebj9V2DOv5GI2l1HItGDZtHVtmq19NlDL5R+NaypGPkTpwfcZygfLKV5q1GMeFGQTBeEDPC
m17JqxYbL8ZhyD/z+iGA6EW+vpHSbQURPkkZpWgrpjZw/wX7bjwsZh6bLI1ljYp5CDhjmHpgnNS3
PvRYedhNBsgoC79o3c9cO2LoV215s29FEW4fZbKjMBxCjjPlId/VsUJm89T3G/txPQpkK2A4VEBE
HnTd85jACyE9N0Z+UsP7pHUOWnp0iu+39/0y8W/n7HccYY0FdoRQWJmk58XNTXU8ucTZYUA2z8KC
QvuRIhexeX+vEToXVQMuHmW5W2UhSWgzRFYxRk3P+fw0L1hDFNKk5i5tvV8EVtlt9Ndy/lQhslNp
+v72iFfrCDy0gTMB0AW0uazVi1PITGSlcWKqvqXuI7ctp0c9mt5bfbPPQDZNj50RuEAxyCnzjYNp
5aPSMsWZiCsK2IxYQZ9DJZzGsUrP8WCceOfrXXVIk1MeH28PcT2OTSMY6Q/0qoURVrNUxpVSp2db
l15GvfneD9ZdPgX3BXnuxs5euXcZ0+9YwpmuVokxFRax+opzMIva3lW1+KlOk+dkBAtUbQn6rJy7
IAQWPvhSdaYhdv35Mk2rmkLn88nhl9nqXDs+3J69lS1xFUAYUWqnjTa2XO4z4vDdHgupY5Dd2U+g
Lg5m3Rz1LRf09RFR5IF+ROVOlOwt69ZQUnW5rwLzVVKNJwiYn26PaTUE/GmAhJj30K+8nrSxkf1K
ktnm+Zidets4hOMGZmorwvLvF7sK70THr5A4PNv0rilwtn65sdJW7hCOwt9jEFZ1GJlaBqInPZvq
c0W7MK3/R8V+I8jax6d2CrCNKuoCr78ehlzLvU4pHzyn3C8EEvy+J+e0WM8uFkD68KxM8kdDDU+3
v8/ajr0MK6y5cWrTIQcAdg79B7l5lXTqOUi6BVulzLXDj7T19/iE236k3BObKuOLFxlVP1cR3m1h
M/ZG9JQaj+mkPE6R8y0fdJOGh59tvAVWqhNX4YU8IFD6TldLwtf+45x+6ofBnd1uKjFJxmLX34i2
PqsUyHi/LVIwwqqP+iZMS41oOuJYc+Oq+k5K73NjC8a9tjI50LFuAmzMg0oYVRpajRUs5zr8Cg6k
xPpiUXyx862DYjXOwupbuLWMR1ycJU1sJEvSc2u/2IG965y7odyiAaxt5MWCHvNlWCVQk693gDJJ
tS+1DEaTpHyXVVSrpNjYsq1ZuzbQlSXfxL6EYr6wmac2VwsFRdBzo5g7f3j25adKua+zfqduYSvX
BsTBQZHNkjFjEQV6M2nIraxV0rNTFvUOfDv60kUybdTd1r4NAA28h4EVscOEtSbNqtFHPijtOEpH
V/O/zmq0Sx1o8rdPirWJA8mv/ark4HEo5E6TlpphqzKaTLkv6/gEINwMjopseU6y9aZemznIloAf
+E7kaeK61qKkmo0+OzdVcKC9u1Qjbo9mNQLvdeZMVeEFCKNJVYkMNORMX4RqpHJy863u8doZgDHy
fxGEdD0r+9HQkoy+bvO9SbL7vPsppy+BlW6c4Gvf/zKO8P3jTnOGermdlpEsPZwavYCNB+HaWECQ
ghLDU5uFJsyWnXRTl8CUPqu+dpRqbMGb8DC33/xii3C4GgmhTwDs1Dz1X8Y7F7d5lRW11SmcNJr8
uaieHPLySItcJ7M2lvPatAGSByL/S8tc7CiHTuvj4TmmZ6u9byLtjm+TbJ6ba6vsMoiwjou6Tcq4
ZW8GpkFqf9+0W+pmq8PQ0E/jP8yjRfWIWO/8vuuJMKDq1ML/bIzXTbrkVhDh+NcCRTLVjLnSI5wq
u5/LfnGGYXd7S25FEVKRQe+DpIGofi7zoNilvW15o101qFPEzsaZuXaWwX4yFt/DRQdm+SkXqyyV
fUfK5zg7O/+PtPNakltXuvQTMYLe3JJl2kpq2S3dMLS31PTe8+nng/6Zc6ooTHG2JnSniugkgEQC
yFy5VrvaaEq2048uql0/jlXlZSnL76M96DsOJ/Vs8Aswtgmq022eEJppWt/yrCBOI5pMt26bQcFY
jgd7+nl7ImWWILvT8QrUnX5T4kiUWGmqkt4xzUKMo4RN8gVCF+gbdrqQhfdunvBgH0UDIohcoeez
mcVxmcvaKgrxIJqnx+x7NT2CCgkGQ2imBrtpFtluAutO/R9iOgiRNhEVJoalNNymwA0Xf7VNf9gr
VctuiVQeiTsUlTjrNnFO7yBsjVpGlDWhP2TNsbT/Sr5Cu+SiIrbfwyW9FFMzE9UrSDLZxNczWKzc
Ceqiwl7YveuK+KUipROpcMSntuLP+d9R+TolJw1u+n/vIpeGN1PZjrQyFh2Gu7g9I8nmL8l4CouX
fA/nItvU0DMIZDHUCczpZoRqvc4dMEigy4wkCZbhYYxebw9GbkPUfEhxGNi5tmFYaewCsy3og4jW
k5ARDFrDebUWLTretiTzeMGZg4eQSIFH5NoSxJu1Vo5Ycud+AhOmjdwcLXAfXjurUOhE/fMQ2s3d
2vTat3XU9zLz0pEKRgNchgvl1l/6SMldMqosm1sHLhwl1RqYewAoWfigjfk/Rja+obgTMRPJkqck
ms5RNB+m8SVx9Xe7/YWyKGyjWkXrCvze2hY2lGcQ7jVWSI9rjLhu+9y50Airin/cOVhkdogZIp0J
lZ69xe9Yvd2V7mgSp/ToEJefwubVzMdT38ERNO7cxiRE3roO/5YoZTgAJLYAyLFIxgStDNG4Ozw5
ow3zRFsFbolGSB8fFzBEQBjm8+T9zLrsFE/6Qz9Yf3n6HDTZHnGIdOCwU7gcOjQ6W5uNoYbjNOhp
XD4N6sMUG6cBpQWnfOytD+Fk3t/eGhJbXEPIq8KSTF1qW+VNrHlxGxX+WqX27LfNosJ6FhUFmrKg
Gp2uqGDRqvKd/ahJrYLBEcGT5nRr82a0CqdPjKhNnkC4BeHnyjoVtj97fqO/pZft6BnJOy19zpWR
DvJv88STX/uiVcOxpxem3NNRlmwcg8wgykGwPdBOt9k49uQpgzVCnqt7/ak8WV3s28o5afZajOV2
RDKXCERs3ZwapWXFaqlDZj6HaXMCetf56H3OR3CT0x1Y0WZn/0jOXbgr6PGBlZgX5vZUVJRuWj0m
+mkZQP6vWVgehtnSd6xIYtuVlc3s0Z2YOHSwIX28fJgQE42TU2nnO14qNQIjtaifAerdZtmm2uli
s51Q52vLs6O/K2q6+vdYQ6Xrc2FEOO3F7bIuSu757kiWC1By+jE0fiKOYPz7Jxk5H8HvCswNVuON
58OHt9aaw0hG3XjI1OPPdQncNttJZP26U23ueFdmNiEkWSzUGkOo3qMsDjLtIbPfJqZyrq0lmHrz
A5w40KK+aOWnRb33aKj3uvkQNt3B1N/Azum3R2+mJ/g7yvPoo7bGHXv5Scm6+2pKAeO8te4BOxyH
WjmG3bO7J+8hW22o4IQsDfBq+CWuF6Ko9GjsTSiEleHMoR5kGXfG3vz3jwlD9AZD3AAq7rfEyFxo
5LeFldIIwvzBW2HXehf2X0zn478PsQRycKBkVSiYCL+78CttdmDnHsieWtYKosGNfrR9oh/WsFDO
FjQpB1dI6dy2KZ3CC5sbX15jZcq7gcERzAO7+D5rD8kfcNfQwArlp2Adt0D9XY/L6udJ13O6nkkz
+n3xTCdh5Zyj0+2RyKIYyEVCMy9lUhni7n8xe+MC7WDi0KKelKGfd3/Hxvm2AVl10bi0sLkdKvPY
5Xoourft7Ew29WTPvT+qH3O9Oc6FQcHoobVezPHgOJVfjv++DoJ191cbAYCxbeYkMttRTXM6Zp0m
oo8gL+tDDKHLjj9IhJ/FH+fNR/QEmuZtwrQdlg1nREvDoHKy0m8wox3p67urBz/zzS5BcMrxyamW
ywEagPfmdEca187GE8hiZJ0Oy27+S3YFuPygjfd4xRx2UQSS3oEHoAUZNWvBrDuBiSTUOu+cH/Lh
i94WfAhmV3uzB604LtR4KFljNEDrMDus9JJn4V+xi1Djs/Fc/j3r0JmMJyibT/Oz9l5dTpEmaJhy
5KxuO5x05BffstmbTbooqL6y4rZ9cNZ/JoUG/uqusv0626tOyZhcQPbC40LSHMqRbfNQbpDitiYa
MEL1pUxdsHW9n2nPSvMQLs4pjBIUTQ6O97FOjnN9t4iG+2ncyTfIYtHlN2xWOqYqZRaCO26JioPg
t7XsYFeGVWzS7YHH6w5kN/lnD0jHdZjwknZp5pV2Cdh3uO3o+kNXPkzF36rxNI7f7XCvSCD+3m/2
uDMTY8WjbktQY6116ZUWE0sesklIE+fIXaIwQWfDbW+RJRugwkM4QOQ3uAsa1yOL0jpUKPnSHp6N
yM69bzQnELncMKkDbwTZRbDiZfB+x6wICL8NEHIC3v68CrhHXpstjCx1kDYSpLreqVnzAKHSsP0x
tb72lKXes7d+0sr1Id25H8lIIOAog/zBFlcAsm7XdjU1ro18giPP0/9JkX1OjOpoWUgXVo9lHB3a
2KTCuvh9BCvRuvp20t1xsd55DkpX9+IjNt40h2WSdhatI6rzhTJyMNGgArD4Pt3jiZedbmTEgLgJ
ahS4NzejnW0IE4RycZhYP6u6nYJYSZ0dF5Kkx8iekGnWeGkJDrhrI05auakbpQQBR71fTJHS9ueX
aNbo+Bn9sNuZPNl+h+DfEcBAHGh7fXPcJBXlM7biZCRB2YTPXp6/hm24F9RlgRRmecgvyQmz6zdn
2mJHkZep9C/1RntnaeOhKB5XiFCaQIsf8+Upako/sd/o3mf4StrplKv2XTcifvYx0vbKebKFRH+F
rDRfRKTduO1cTWoL6Q3Nrkad3btOnx6TqNN27vWyKIebIN8Gsz1YqI1fltVqLPVswk4+huc4V45l
AiIo7g7opPt9+dA140vq1H8QwEHHIaVGGyi3sI3/0FoHJIt03VM8ugGdKk6dwfR3vh1wZBN4aUT8
fnHP07TK1CaQQE9r+1Kvn814j1LsF0fNNqJdWtgsUbjy9rMqJi/23lb2cAhpMrCK6kGlIaZ0Vr+I
xDuggHg6Lt6m2bPCTQQuMKQvz3XRT+A1TZ9nCXxWyYNVOW/S6Rjl68k0zh3EO1p71+snJ9nD+suc
/PKrN0ueLa0CeF0sOVzD1TGaXT/MvyV50Gd/UFvjeQJlEswSoH62sAQaXKys8gi9dDEcxN1AITuR
a6c/WGhwReQqOVuAZV0v9Ervx5iFv0hQXTA5SaBkO1lyWQCCU/M/FjYLrXTaOs89U1ZpoCsmO3Dj
pwr5mdvjkFuBWpino7jAb8YxRGZeDB27wpmdw0jXuXgOz8vOtpDFbmiv/2NlM5YiCZvYs9gWxfqs
h9bBm36Snh4RWdD1Q6lG/55XBKE9sPcU16HfczbeVk3LbBYefU5J+YbUQDFnzwMECBTjoz+ZPkq1
ZMJgw6TGcO0GSRtmZRfCDCM4CBbOPG/6tM8oLL73tz1/YWUzHoa6Vo4g3YiH+pgPy4s7inz/w9rt
waJloVlkK0gdC9pdU+zji/jl2FnbOyELlcNOXlJ3aqzAyv8C1Vab2VEbjyRbbjugNDJcWBSuc2Ex
KZ1IiRM2UleNh1DXT4uH7Jg7RndVH39pw72srdQVEYdDeFVoe/62YlVWNJngnMnK1vPnuLXuZru7
L8us9ps8Sg4T/nTO53TvCizdaReGN4sYQ4EwJyXnvC26GYZn3fwJXPRP/BFSZvgShVzPFmubUIgP
1xAik9AzzoA+Ml7Hnf3yB0tGJzJFE6Lfb8o0URh3IF6JGdQ2/MFI7+cv3rhyqlRnL9ujqJfVNOBJ
JvMLv60pwPrXDmKW4dj1CnHQrZGv19Y7OBc87u8j5aHcRw8vflYfCh+e0vzs2EdnjwxMsvlAn4Bu
YqS8y35RKFw4aBwZimblqAOkSs7jOqr/auIGCi1UjsOo2rmkSI0B2QKsSpYN8Z/rwTpDO+eZQrva
pC7lYW7zMaj6wji4NGKjbo0y2O2llNqDsRFsrVjP7YUvyVxrsqaebpvZAHY+ag/F0gXqWh71JP7n
ti3JBgBMheTeLyF391c55WIii8bVa5XNRyUMYF2Uz6QL6PQ4mHWY7rwV9kxtgkq3VGms0Pb3pIW8
K5PB1+bUb7XseHtEwvU2cRnRFHHboLtccEJer5aSL2MxOICy22lcSLa5pyaevt62IYnIRH4aokyP
5wg6ANc24ikqndoCJm02SLPQl/WoRtlxrY5Gpx2rpPhKd2ivvN42Kps/KpaQ2EMsT0/JZs8tKEUj
Xu5yXQOqmrXfcnKJinJ/24gkEgvpGfEuJ6UH7Op6ZIXdOmnPO+Opj7og8/STGr23HmI4gZVP616C
UnLMgKsQe4oGTdhxN9NYLIOtqCvGqvJzAVVn8s1IQ39KiwDgwe1xSScPHClgNcFQ8lsjd123Kg1f
jCutDD8KFfVMVb8I6nZZDrdNSUd1YWrzplHWnKdAjZ8nlOHU/ts0vV/ct+3g+E29d37JnB0IphAk
g06BXPb1cg1jPeTFxLC86P1og0iBWvL2aGRJIiK8INlwUfGmB/7aRJpNsTMZhFpaBvzIa7gaLlSw
lyDLFT/p1nNS/LDI/XnqHspeFgcRm4ZCBNf4XQeJWlaMmhRtr92Sf8yHGX2s6iFJvWPyB2UhqrT/
tSS+5CIKjkhdDKlNs2vUt3WgJTbKiOGsB66VqzveIXPES1Ob8GSsbjpXFT1uTfxaF6+on7jmw+0l
k88bpzMbi7zlloyitQsvrxxGo5ppUEEm6FQPZRWdkmEnWMi8j+ZqQYUEUyxiBtfT1hrZkGYl7MUj
rFjwXShpcb49lF+4+G00h9yHV6NHyofr07UJr54UuLpFQ0rud0Z31I9VFYBxie6c9cOUvK7lfUo9
BUmeCQGW+ksPz8waNPk3FLT89CGN7iHEj4GN73yYbBkhzwHFDViQKvVmGZdF6dvO5bscFwYP5ef8
/8C2LZte8rKkgumdInBtvHJqjNkZHY9AUi5k8DWAPXspUVm4vzSxGUYY6Wi2IZP51BfpXaQ/L+kU
2EhJlcXbMI0eQiNUfQ3Mxtx87FvXbz5k1cFanHOlZQcjfm8lj229V/yTfhPhhlWnosQF73rJF6Me
M5TygMg61bNuf4iXH1raPOql8aY1zHv4+/ZAXGKUvzkZRUBx1xKY2c1E5+qqjzTx085TvdO05lQ7
PwaRBSse7eLTbYeWlU1MARXDmUlGc4xfj25WCs2OMtpPQx1/NdM7rgsBkgN3ieqes6U79DWJn+F5
XszATZKXspvfub37BUzQ6fanyMIEwwVRTXcFtCqb3WuGWa3PCuF1MF6sePL1+ctYw/nz/rYZGQG5
SX6P7A9PV0Kf2EoXwVVrTXRVHBLRQ2N+8Kz2hxf1j2aOmsOafHTNQ5Ydy8hPwtY5aK19d9u6bJ9y
u+WSIdrXiSHXxrtBKfQGio6nzDiHqxM0fXyaq2LnkJQ50C/GbO6dFq90/dpKZCyGBdku0Its9O20
UcA2lGDUgczVo/lP3Ck72VrpsGCEgHeH9SPIXxvU9CmCAsWkCE8mUXR8N9433d1xkNtGrG15yFOy
kMhjJVQTH9XiYbLvNHcnnyYLcSCF//c4mLrrcSj2Oky5ABMo4wPiE/6+vJR0aS4sbLxvjcOYdAbe
ZyMmYdDxDQ3Sj2x4gHd3xwn2xrKJpakaoi5DXeJpdZ8rKMyXeCday14dF5P1C21wsZHMMQbtGTKU
dfDJ1VbJqbP88VAur4b7IR52rO2s/jaZOseKOSe6WBrl0MT1CfWaY2PvQBSkiQTwswKuRCLhN/qK
Ni5jO0rZn6pC9nnWfW/VUfJ1zqNHirxdIHX6CwHAOC9eksGhqJ2f0Xk8u3Yx+n22V8yXLuHF12z2
sTvrcb+4eLyTjEjDz857szb2Kud7RjYeWU2Z5s0qQ65K7bg0n5ZCOd4OensWNufZYFp9U3hY8Mpv
xfRYqXsZSXlMv5ioja8DK4qtacCCYnxOB/MYpvdLOsBdfSTXmkwPWjweqiINXHjHb4/t/+Ixv2pz
orC53QVtgiy6JwS4Jz3r1aAcLFsPkiEbkqCei1I7uGq1WEThbJl8GJ+nl1Rz4ShuVmeF3qky6rtB
18rkHJaQ1B+9PiER7ZXGXnec7HgFNkACmucLLT+bg97WVt02BPanzcIAII4fLqdwag6j8nNnRoRX
bq8vl5Y2B7k6JoYbLREl5S4PUht0jfecKh/n9z0Yu0+m52s2mwXeOUP7cNu0dIwQXiNoDBKUZMh1
+LY6L1dKQ9CQ64WfpIbmj66HALfxwPRHO/kj2b3QvjAmfr8IfwZqm+MwA26Jk/XbMkXGvVPO4hka
q0EzwuKxQPV3cpd2764vjbvw7sKRS7rHtDaGUVtorbig6tyHf3tcfJPp7aI/RdOpjd6mJKfJcd6e
VulILwxunty5pSloAGNw6aYzFACkv9/MdLfEGu85yzrE686LURrrXbAg5I6BY23XcW3gLCJTzJ56
TY3yYdG6z7YGbOj2sKSpBAiOxUwCzoZn+3oFJ+pCi1NhpgQEjxBNrP9TJedFyX2tfQdi0q8aSqZ7
tUeZk9IKzboByCSztdmIYauHRebhpHRltP1LXT9oVeQP0+ed0Yl3yXYbXtrZvFvSFVn2NsXOUn5u
yQ4/m0Ed+0kOBVSQvCkPqvM33PA259ptw9LxAeIRjxeLZ8VmVr01UVNnZVa99gUMlDd/g53aGXZO
arGVfxsdGGkTblBAbltU0gIEIQqLnpKQhXLmENgQMXqHNULicidVJ43wwEkAFAICZUybqFLRoVYW
BvU744MDB4F7mqhJu8nnWdNOo6sHvJ78gaqoM5g0EwRh9mwV3wtgxrfnVfpUc+iWI18INkFzRdy9
CDipWthzGjJkDTb9+kdkn5r6OA5B+Veifmvpl7DX2fdQVSmsp9V42EvFytCj0ONRXYGaG6mR394u
RZK71izqRrUZDNk/5jL7Jm105XQ3vRbpaYLgcLrX5ofZ+7EzdOlq04YjID2kt7ft1qobIwIUU9/R
3dHHmefqa4IoHCgBxbyrBvXUF2eAMwJOyUYPevNF7Rt/XWpfsK/sUTbJAjAYNcH+SfM0cN3rhSg9
I7fqXKBEstL18xYJ78r7kPSQqnlZNh3THHG8iboMfTTZ152pEKfnb45/YXxzumZ93bZKTS0UvqtD
3GofTePrGD1Rfb5fU/NNNzR+XETH6jXe43KQbmw6EpAkBU5O/+H1sLlfRVU/UDGHWqZ3nxMXfZC3
816vnGxyRWkZST7Suzwnr62UVdLayOkQHtvxMUrKB70eGFnzsYl1Dp7++9pqfylG8c/teZV52KXZ
TbQMu5XK/4pZ/dxTMozq4qiEpR86zXO/DDtbWXa+UU7Dk2HvFuiN6zEutqHU/cpMZvUrjHIV3JZO
shP/ZYc2zQ10oYo9q29vCZ2Zx7HCVRvPiILK+MpRY1blIUuPCxTtWbWngSATjqEpHswxMFzRybYJ
k6reVP9TNK+tJki671EDY0XTIdT14t0NuXKqY568zRFac79bkrtG53nVr0e3dr/XsbrzkpdOMTVu
4O5QdZBWup7iQVFzU4lZT8NsfUX7lBlg5Zw9ZIz04UFjAJo/oP+Ijpur0bSktY4GIXsiocp9P/SZ
r2YOiKXxMKZHYO5mHSQl2ts7h6x0eCDcRaMxpbEtfwvqLlYR95CvFqMrSEKs2T5M4Y6bSkcHwhgF
Z/rXsLIZna71em7UAwWxJKke3RIV8cyA5d8L1fS+X/X+xMvLeFxq/qtyvxpTA9k+b+IPt/emrImO
HCXlA5HgpjQnItPFyde3Y+opvKmexuVdlB3aZEJPr0GW4s5xjtV6tBTjGSKqZu0OURl/1c270HxW
oPOtBENuH93d/h7Z5F9+zsbTYdy1Wkrh0GA56d0AzH6dP5XKnm/JAiEtoYBLgQiDZt0E+rVXymlq
OGWKzjk63rdlbh8rB9ieTadmF71x9MZvqj9oMBeNqP+xugm/eW7nSwY75FPtvBb6GLigC9bPzmz4
RbEGRMjg9lzKDhWwSaTcoALgWNmcpUs3u32kw73uZZ/ozj4hBeY2cTC4O7c46ZrB1AJm9ReEbbNm
UdKFkbsQDxTzNVYgCILFr9f3Mh1SK6SVAa5Cwcb199pRIxJu/dhT/6y6/NkafpJKOkXrz9tTJjuq
EDv9jxHxERe7YWmKphlEmdp0umBpXlX4ocx3a3Eop3YnAkh98MLUZtbKLksGNa1Q4Z2MLxpN0IU9
HOfWvHdyhAZU894N52OS7sZVqVdc2N0ckJCrI+oE3Oop6sIfPYlYK5l/rLbyuKrE8dvTKT24/kfv
0YFxCQDA9Xy2NGQ5kVCEGfujGb+oc6Da78ri5I5vy+i7C3u8uz47Towa8HOk/hWR6qu458/53sNe
6j08C8FZ/vqQzY63ak+fTFE9r5M00PRPup359Xq+PVzhgtv7I1uARjbeNBbP6+vRehmopGjEe7Qo
OtD3QC7T3vEa6epdmNis3rKOi62MeE3UxW9a2zo4bXeKHfOHEDS+PRrplF2Y2pxQYVOZ0yhGk3Sv
ag0CMf5Z73UuyG3Q6g+PGZ2N2+5iqwaurQr8U6uWgav8bN3K50z/k4H818hm7XOvL+qB/fbkri+C
61wdn8dlrz1CGjns/xrZBPepWBYzQaPkiTIrImnnWvmoUb9e0Vmqoq9/MiD4sXi0kWHZAvh1dVxA
L+AErQZorP1UO6bfZjueJl0aFy4UQYcCQk04+0UoHJNiGmNxQYH7fvLpUhrv3LkKTwgvef+fpsSn
XJiaqlzTwoq5C8vP5VAcpuZlATN/e9LE9/62Oamug6GxAXJtW4KWNimH0JiAmLTOp2l1fyq7/bLS
dIYnKr2/+FZp5LgeSOHEtll0iFcUTkRPZDy+0czisUS0IuqHU1L073q2Kd2Bz0pNmno82uiDA6eI
D5kRPU12uJPJka7hxfds1hAk9BjGNqiNTpRXphf4oers8+15lUQk6ukG73X000j2bYJeW46Mc8BP
ymG4m1U3PcP0WB3i3Fn8Sd2jcpR1dl2Z2wTAWveqMZpZxqKeTmVLuJj+1lb1k6tOX4TgQ5zfZ869
0iG7UhRH2C0PibYTT4SJjSfRcUALC21JNoiYzSorc2ja5YKwfZWizgnju6UMQauuR8QZ36XzSzz/
+3PlyuBmGTM7VhfIqkC0wdcNQMNZjmZYujtWJBHsyspmF3YIrZilybCW6hV2/vqkIUpKiaHeg23K
sl1XloRLXex37hlD2lMcg1PifWy/1Ml0GIzn9S6z3sGZdzArRHWee/C3w7gTBP4vpsEviZcrRMyb
tYOEy1WzDprdxP6QcTpHNd02vCvPmZYcXYgNID9/dpf3s62/KZo9uK9kPzJwm14zIJDeb01t5ZwC
K84g11/H4pD1DxlINyV/f3tDSi6WFPABhgPxhVjK2Jzbbp0DpnapmiWv8KG0L6H5mFtoXq9POre9
wv5529wvnOhv2+G/9szNHQ9e5KhVR5pm4+I0lffxU3YXvwz5YZjeqm3mIwfvkKfWPy40DGr0HoG7
735o1tswD0rrEE1+PR+1t8pZ2+tzk0R8YAZsVFGSE4mEazebgbeiSbfw3jJfyZZX7s7IpRuGPg0q
DTo6Kr/J56YDax2LNNCsPcbT5wQS6vgQWa9AlXdw6bLWc8bC1RX4Dm1V3sZvaz0iYZDwdtQ0MGhf
puKgmZ/1fvWXFiK54iPcLYfcdJ7cKgpG+1TOb2Pr1LTDQeG2bdvf9hRq5B9k0Sct+JuouGw+KOFD
49njg6AXQmXUrg/ZG1pPT5H+bSjf5/lj43iUCA/QKibmJ/1QD99W8y6G4dwr/kD3i9oBOhyshEcn
p1ioi3jiqHG2Lgn9OTO4WMv66u0l/KRb6sLA5tBZW0MrvRlPCrvPg7ucp2a+N9wHq/mnNd2vs/E5
pyPi9raShooLk5tdrKX4QT1issw/mclDlI7Ul4zDbSOyMh1bA7Erh7IDRX7xFRczR4iqtLQAaF7W
aKPkJE6Pmec5J11FQkf1+v4ELmj1I3WmFmoq4XnUknHn3JFOLryIUFVR44fP5vobCntqJvKpxKv6
u/EFLzryTCxVEELGGrjOy+0hSw9v9hGlFhRlf+MdG1UjjArUZ55oYX6bWcMByR2/m+6ssXzI3s1q
P+wspDQKXRjcbJRQreLWmMmOjP1zJLQFtD33l06gSOjTJUMGb5sozZJaszIXpUBBApvm34sh0Lqg
/NvOjmFZB4iA7QxJbtAChU5qCQzlJuKndcq7RLTyOhZKsrX5lM7r0UzzY1QoQWodTPUYm3uYAFnG
FKV5nZwsLZ90Am12edOn8ZBGMfpBgjq8KbQkcObaPgx6Hp6LAeKvfjVWuLadc2t56Z3uLO37xYuS
HX+VbhpA6vDHgtXlfNlcXxw176hCMd+cqvZZq9SjZryO1nQq2pd2+KaFT3G+c8mWOREc/eIlRmoB
yu/rPTKFXm/OEIg+QfPtx82rbn+9vS1kFVAoGv6PBdhdri30izq0bkcrQz36qVl+16fj/KgO49ey
Gu/n/q1O4Wb+HJWfIlodVhUQuL2zM6V3M1pGyYqDACd7svkEs+mIRULX1+7rn9lY1r6zaCdaYQKl
n9/mTo7w5sGK6fWN7rpIf9BL/W5nFkSs2d5lwK7SnY7qGvnwjY8taT7XUUfKVNHizyXqg4BbjuGq
BIWt3+mtGqiQSVglNKcw4MyQINy2L9tYl+Y3y4zuCRPgEivgYoHDpqb9s/H1Hxp0FdQH1PZgOOnO
ESA7Zy5Nik+6OAG0NLWauRbRd/heJs5BFMyiXcCkdGDsXDBcKFcB0r22kpR9pS5aCHpozf1epY81
PrbTX0b0Ta2eCqs5UUraeftKt6lBg6noV4CFf4tqzDIvs+JOZZs6HWfJX/3sUaL7KylCSH/XgCdG
OK0vxTgFtxdRtldFO5VAQtObtrXrxKPeLA5tH1FmC7bHxNx7Rsie3HCBCS4rbl/qNms2TtqCGC7R
oPaeDSX1i+TzMDf+br1YePt2N1za2Z7Msd7HSkTStDTnQ96HSWDkBjcsfViPC6GYi2e2V32Tnc+X
NvVrT+lXurfcmtzWmp3c5vP8w62+DWijT34+dn+wUpwjqCfQ78RzfhNwIPs11Cml2DRUr0rY+PZe
04Vsc3FB5h+qHrQpbgbjzXOrOCvpzfVD2j0rCHMnfbcTM2Qa4oDyQHCAXNBQbtoEjVRF6c7LeVT2
Sa/fJaG7HJak6g+lNyoIYhraHQg6SAXKxAuMMR8OztRDkms1lq+7bf0tHxHN8dxDFYVhQAOYOFaX
9jhXrRuECGoGXh7tiZPKJobDk8sDX02lfjMx2WDEaaIiMkZLbQAjoOv69rgHQpNtRE4TNgh95rS1
bdw3GUJATnGSP+WkSbXxtaz22r1lzspbjG1Ozw7+szku5q6rzVhFT4IHdqBwgyy6KOjsZ2KpQC3t
kuZKp+3C3mapzZJXiMs7GhDmS1uYp7Gagt2EnmxQ3N+glyQrD0XMZlfE1miVutOhKaHb/pKx3zXK
wOp89NT2NFTpndlVd/8+ZF6a3KyUNSpdhdYg7O/Rd5J7BxV649sWpJeLSxMbj/NUulDacMppTRmd
s91OIInVeHr0miY6l9zP4VPu13Ot0kGnJDVPaAN3KeJce0GqTt3rkJb55uXnbF4F+Zorg2Mx4pg7
u0C5TX9QlRUlKEgIPDonfyOrg4Q0zIsRGRprfNT1F22AlU35dHtWZQcRRAQg5yiaokIiRnlxechi
q21DTUxq5QVjOfkpOA3NQ+t65zCX3R/A2sB2SqM3T4vN6g2tUS9jaaKngeTIOq9nU/2WWt/i0noI
4+rQLs4xzvbeVVKfIbDSD89JC5/JZnhAhBUFnlWUL2AXUSfrpSqnIMlNFM0+TuN6NJYvhZMFDhIF
VTwdQg/c3O0Jlp3AHmBWj5whdItbPgIC9xhqayjGDZWRSHzT81imQT+7D4tTHpVdtTjJ7rfhaRNq
TS7SwO4mxKzmVFX6jCpwq4jmykenPozm22XNAhvCoL0DUjI+2DJoAASyC1nbtoM/LAc69nPWNdaf
9OxLOf/Tfq+rN+tekUJmxxHIC41klQ1UYeOoZeZQ0LJRyigfzfAps623S9d9sga433Tt++1Fk71U
OYrBDgmtv99pvDIvcZ1RWOucQvfXUasPdYfcVNamHoU672PuFePDlDt9UIHCRa/anM4ZYMfz7Q+R
bE94VoDxAqESF4PNqJtaa1VtQNFAaZtgrP9Zh4PL/W3Y64mT7E7Q+iRZBecTqfXNG6JH2Kic57p4
ak3yR1Pvd+59c294gbZCTv2zzP7gAgxEFJFSApyowWzCQZ0mxZwI8YnU5hKqflDq5KB5ovNhj+9L
th1cEvVCmc0hxG2mEPWTySlHK3+qwqOipqcs1UvfsuPTVHlIKDYFWTJ9z39E8N/cu3/xWpFcAIkC
CPvaW/VSiSM3RGnA0ab0DTJ6X7WQ5s3QC2PPn/IK+v86K04hmOE3Q7TWZ92dy09zVsZQTk/rsTY0
XnG3fUly9aAnQvC/gB8VWlPX32ROqLa5IQomZTQWp7XIhyCJ2afOqO/V62WblQvVr5hArXYLo2gz
FKagA0CdZ/1pt8vDCIH9gVfBeVT2Ks8ygAqhVSgOWQBDPHMzrFozEm1MSuRS2nZ6M8ZOeAwBiIP9
iaOjpWvJXVVW7jGh5Bcs2kRRl+B5nCdBBDW13VGbEHGJc3V6nNdyPqndLuG7dDZACdL56QkCEvH7
xRnbG2WBTHtbUF6pqnNW1cbZKmPvlFV2flwtM3lnhmF5f3u1ZZEDoJUAzABO/O3t3EGsv/agoYDh
DW8ix3i3LH+1tlr5arhHaC+5CdkccbDmAUgW9BPX49PyBKmJEmev2wfLfsmrvS0sGQvSdSAtf8lQ
coe4NlAakduvEUtcW+/H5L0C7YimBY15d3vKJOvkkL2yTSgOqbptoU59Qsdmpi2sU8wx477J3dW3
ZsVf9P6+mf+5bUwyaTDscdmh7AQjgbpxW60svMiONXZj+Tbtn4tyT2BVZgA5A15onH9E2s2kzV2Z
5VrKaLqqdo+ZoSl+3/XO+fYwJEHFMSAJ/CW5A9X8xrcXVn6BT614GrrMN+Y10OZPJI92Qpd0LJRD
qRFBPkM58NoB6Bejra2kQdszKT+1lAuPpIb1HSsyN0PBnFwTJSjaADeHYFfMQ0UNqqI1L/zuhe/C
2DlNmXsX5X8gyEhpl8wPFzQoWbddQPCUJkazImmi1I3z2Jpd5zuxWdwlZmQcby+QZFCU1TAhgJ0k
0zbPlKZ157hUPDRvlPxAAys0Jgakd1CZ3LYju2pTwQCJS9ZVEBVv/M0qytqBpKB4EjmS94r5ebD/
bten0lL9SXl0gxX63P6d0h927IrH7OaopfdICJ0LfD2Xl2vfiOdQHGAG8jBVf7fE2dEc33vl9Dhp
9FbO0XNltTzoHx1b2bEsm1khoEWdHkEfiDmuDUeDF5JuxynF26I3ISqqvs4QTOmfbo9QssW4+cGi
CwAYgfJtWIo6cHf1kJRPuf7aTM+0jGnxv28pxAQVNQ8uWes3Vc1h5a6iOkX5NCvfSudbTNF/t1NM
soeB5AsKaVhif6+5xMXsxqld/RqGRS2i22PrkK7HhYFNKKpqdW6hcyifWu8Z+N6KfkXTPu+mVGVm
ePCgDIuKmQ0o4XrZIVQaW1v7X6RdWW/cOLP9RQK0U3qV1Kvbjh3bmcQvQhabEiVR+/rr76EvZtJN
Ey0kH2Yw8xAg1UWRxWLVqXMYPxnDTeVB2zf7MdCvafn1+ldXmkGhCCU21KWAGbg0o82m3tR9z6HF
be2KTUvhjdmF/trckmp8ANNE/xl6L8KfZSczybJGKwd8+94PLK/bwCDUxdMHXOXtcCOy0XSsg9x5
YnmUbhfqnrzWPy4gNBtedf/pj91GW/c9aUE/G9fjpdvOYlRzl6AwzvmLPXyL3c+ae5+uaWQpjtSF
FelNQKt+LA2OPlXuj0d/42TQGqjWyKNU7QsM5QFQistEKIlKoRd4ezMlNorT6DKWMwnGHday1nVB
L+w4uyV1A9Pip+sLqHQNNVkH1VJ0x+WpFFZURs3ArHtK9V1S1QHT7o1uJdYr9iaoMUHKjpscLIsy
7xy6MYTwHiBJ256jYaThXJbbDDj3OEtWgqzY5lJ0vzAlnTa/ASqw9mBq1m9dNtykeYf7/4AHeqjx
16Tle7pG6S+22DWTwvuzAxFbXG+nDpBLb3oGgVp5Q4gbtM4SGZiYvP6x1ryTdnvSLLqpEZiqnE38
Za7Le+be8P6lce/r7FvsVyurqaprgHwO8FYkur4P1MilbzgUcTMbwCEu7QPTzaDRMCcKpa3FtqI5
SQJbEOyHJqFoSdXeCqmwamueG5fOA14OhWFW+JYmxARNIzCsB7f/dX1FbcXHO7ch7Re8IOg8ctgw
hjIC4V5E3XrFDbUJ3MbIrS2A86SEg4HtuRptvOYFq9hdS+N2ExsaOVx3RLU1BJYGgjAgFcP8/eWX
QrHN4k3vgEtNCJL4Y0gTD5RLqJKYX9vukPWf+bz2kFuzKf78bOdr+tw0bQ2bJdoEIMpHMz9o2Lad
+z2md3v91V8bm1adNcCt8WoEzxYeXtIBMFNklJrtAzBgfjPKW2gX7MHihdwjZ/d/sZ5nliTfkHkM
2BIxdn46heNYhZNzs7Q3NHs2uQG0qmiU/PmzBQ889MsdJD5I0uQpU27S1NMctK9adCy2hjE+jI2e
/vmZFlbwYAWph2iUSfvRnfN6snIoSDf1BDEMbcuGsLacnTkYQUt/zj2w/1N6M3yJncP1Nf14D8Ay
agvvL0wUm6U+k9tWKW4aNChs83bMc5FutdYzpguvm1GA8i/tSB7mU6rni4mmWV7r+5J+ZSCqscFE
lgFP0XT/mPWzgRQcUmXzE0gNB07QxjAgY6NVK0xeH48+fgiehyitQy8H0/aXB8TTGsttCjjsFndW
l4TO8nzd1RUDMhLXKvwG4vYl2jGkDmL+wtaA6IqkBC6IYUKBbRDV7UsXMs/qi4ZgLc3E3mets63a
e67fDvyezT0EmI75BObQeY2ESISry0sVZgXyCW1cxDM5nM0O1OUGA+rQZr5BctL8MrX7Ii02ne5F
q0175SpCN0Z0fsTJkPbLxAxo5EzCWEICot0jzVy5uD9eZXBHFIsA5UWyJU8Ys9gxkyWBhSyBUCbA
Nj2A2WW5lpyvmRGOngVkPPqAbxBmCrQvxQRXy29np/8rZwRkQ1Du4j17aYU1hun08fL/IuSYMQG+
G9T41ze2YuoD5ErYco54KqODI13+LEeZ1tZB21jc2UUw47i2SKjuWL+zzRentUIad2EyZxiYpMBo
rZwrZQg5Ny+tZAbETRoXOFjeHCJ7vSvcRxN6xp5+q+VGUAyRVmF+s3/xmLPpzHpPwENaaGC0d1dn
DD/eeYJmCuUfvO1Akyrz93ht6cWFjRNo7+rmJ00bzLe8Moy6rC/6x9rIpSkpiZho7mishtcMeplx
vU3o3ZxmW8g7hEUalV4RGGPIf17/1KrTd+6fFGGq2O2GeS5yUUwg9nM5rF2r4i+QYwn6OID3IWXA
9Sp5VTd6qesLOu+6ji9INnX6mdJnau/d3fSsaSunQxW5MN2PeA8tIwyGSu7ki15xe4a1lA7J1qgw
DhjPGtQ6SZsd3J6AtqHHxBAheXR9HVcMy2BK0ljc8SgMF6J4tqdjlBs/J2fnZI8JEBbXjamu8jMv
ZZwTywGiaAvgYIbSCxz7mTo0mDkHk8D2uiF1IDDRDxePVLAJSikfwbgr0achP814/47dW0G7uyq5
bX+W2tG0fmoWtD7jjQ5VswHMZGs4FVVERZcCL1eUX8GSLcUBsyassirgHabiBRMlaXvLk7frHipN
oNSKiweNBOzTy3CqL2C4sWYzP1nOgXV3+rjV68frJpRbAz0DMSmBgricWLpMpyatLVw/YDxIbq3x
rcFUGd9b9S+0rcPrxpT+nBmTDsAyNd4SC+SGM9Ggi6EGkITjmh6u2ggmCMBK4kAHXlo0OwY5ndfD
CEmeBSmJq31pm2Ft74nn7YfIAVrbf61Iew/kyEbKTMBBCJTk0j7q471ln0bn20BeLBLVnRdigj7L
Pwuty+urKBz4YBqykyBaAoIBYxKXu8IqoSWnxfhkqdFPO7pYdjB7jREZRQMKptqz1jrsCjw4gj8K
ushT30+atNXBvNyNKfeQNdtLBOIjYwhAb9ZHjnU7Qu8T90II+SDfecgoCg4ZiuVr0rrKbXr2C8RH
P0tfDMxTU63HL9DD0fmnyWjA+C4/okZP2FqYVq/vb2+lDeS7yYg7PsYraMF8VfI6ZY9ajPkl9uX6
d1RdPhhSAgcqAObIZeTTQBx0CTtWnJyvSX0oSdSSf3g63zv0k9l1G7PWttcNvjfq5J0DChB8TIAg
xYDu5SpOpoORyjxBn8Fv7GM7WkXQWUJXbhhGTB5nBUZJ3WWL5Ds99HOZbIAn1fZ+1/afxqyyQqMc
quPYxdpT6cffOSl6lHhRTHBqCJVwQJ0DjqGUjRDi2Lm8945Z0oDh2p78W89I/Rs0xOnhuk+qjwWK
Z1E8IXiTyy2NnJZai2Z0ftK8dkss4Cy7NOz0bNN4fz6FBV59sD6+g+iQf4qQcLYHBycdMxe8LSen
nQKzAetQHWj6yjdSvqowQCh40MFGg67ApRXdhqgcFXCWhZpxuIwzjSpv+GbzJQ39cvzOsj7fGk0e
2nYBoodh3lxfUPUPQKMfY0oAEUNf4vIHpLZbtfWoYfs3EeaKl5uu2Ob2bWI9eP9kPBi+XbenymEF
ruBfc1IgZVOeAnSA04aa5a8mfzZiiAmZ1cYtWNR1K6OTYvE+HAAwchiAKeqg+JOMTR1Y3XwC4Iql
hQvfaj/zdrpj3sHx2Ke5iP+ZyjW2daV7wB2jyoZWD+7yy9WcQWw2tMlQnLKii2h9I1QCfeCUeKQl
2V9cryCqEmSNmArS318uZxu06TNzNjIANcq62dZatdFL/1hWa9eB2qXfZqQNQhY8RQrWCzNAd5XJ
bsCoExotkRkvx3Tx1vQKFaVmdJsFvgENRSKKe5drqCcxGCcIIGVm+WXq9gw0Cg1v9jYFqEIPG17u
UOZL6q9du6aCorp2zi1L146ZJyicumVxGmjUOnmkF5FDp13XakdsOwjMPVw/DKrcBaO9Jgq1uGtN
WVfVyDVm1jbwPUb7wF1Inaa3ablGxKP6fudGpOV0J9SlSIxtkpN9An46xspo7EM/2/XFn8MT8OkQ
mW3gLAGHkSFVhtuUdp84wAy4hR0OxszDRQMJA8ge19xSrp0Lmr93MoYPU9FkaQ3SDyO2pTW4N8xY
5qjUvYPJnbXkT3XnAGsj0KNI/0DTebkfSwuMw3MVAyfgVYHWT1GffNExmZtVK7FYtf2w6eEL9gKi
lrT9WKYPGOwHsid1ttqSRePwWbeD+tmL+cbrh6frm0/p1pk16VwnYMICqRygJMjOp82SWgCH9iSc
KpJsbYIc97o5hXNYPwNVZgCaITIkmXPZ6HBmIxa30NKaF+gM/ABFgdkdeX1XZCsHS+EbKiRoA6MF
iHe+PDPpl31Zjb04yPV+bk/AwCcu6Lm9lQ+m2IMoe+HWRJv2/RRf7owMwCPK0Zw66UCAO15Y90dn
Vb9bcX6BQEU0RAoCj2Q1ZGt2ltnPsP1Q/UyovdGmFxdcyr37AizBykdSYCJFfQTgU0hAwaBcIem1
GsNBTcZPhYlirvXkeeW26G0EflKe/NY+We2bBkyvjho2tb23TLd3yS5GKSMxbiw+r/0exbsLw1No
gWCaTigeSklYx+eO2wBaog61SaYk8Dw0VrXmVnA7J/TezkPLj/rhK/VBKpobr9f37Pv8lJRAwDw6
1WjHA07t2Jcf2Na6eaItIA48S3dVfBzHQ63dNImGUt/wgMCzpe2M118bNlOvhw5/HvUaNGa3k4uZ
iBtHe43Jts92Y3/H0eUejeNgvXI8mTTzJjV3RXfw1gbbFDNhmMYQTQYgOEGCKutQNoWu9cnS8lNN
ojxFTcal+9y3Q6DEkpD8KpygovNGMxbomA4BftWgQ2TiLhtvhVJfu5AdkuFPY7uWT4u1+rCWEIAA
5N+GOJsMp9Ynd0BGDdiCZpZ0MyFP2lV23a2VixVxBvUZka8jyKC3JY7TWVbUG3FrOw2GGPzHZDwO
yU/Cv0FbOSgtFkLmqxmXm6mln/zvrHntitckHR57swkQXqEmuB+aeCVLU4QiUS8CpBl9NmD2pN8z
4hMRgB4EYVcWdnn/1i/mbmHk81itXYkqU+B7BJ4WJTLB6nnp+hCnS1wLsrMizSIvOZgOC8qJhT5f
62K8y8FJHxPz/0g6gfpCpJBbhyh3anzsISiZml6Ux36o5T80j4cOde7I9KvdMQdPlnnYelb3mMRt
lMT7zhq2FBUaLDUamho0+u6vH1eV/++IVVTnBPhJWmqmeW5TLSD4WZqvRryFQIVbfZvWcIOKoI+D
BVw0MlPgVuV6zIwhOVSRMeOLQqC3VAG6hkH8+bonShsIwKChtTyMOViXX9JtgLYAVSNqPuaTs5wK
WoA6eSW2qlZLgGL/tSHFtlnPi7huYAPFisBGusayLXZxkM5rSHvFyfcAQMTVj94hOnjSd8ERGCo3
Qa8+Le/sFIy+YIK+vl6qQ39uQfz52aGPfYA3igIW5mWvT2jd+VvM8ll6AHAKlBT+whiad6hCoLIC
BpVLY4QjSSS9aIS+aOiTBy4kmh39SSef27VgrnjAIpSDKFO0RdAtl75RaXLqLRy4Cp63n4jdPvpU
v8tdFOE85j4ZkLcEFBzIm2J6u+6jYnNcGBYb9GxBIbdb5WmFo2TSKWptE0WeFgIjTmDrzUqAVPmI
bAMExNDeFVjSS1PUXiBDPYB3YcHVvhgHf/xVfQIJmfFs6W2Yu+b2umsK+iKMUvw2KCdUePX0Wd7h
hojL2rh3SEe3kMPI7ujUgeS/6dm2yc0u6DNDC2dIu4QWmg6hP0EMM8W4ZTAO6bCd4zZ5KsY8dYGs
dHi5NTG8vgWH7LSCHFA9hy9+rvT8sEAKAeEXEEN4hXVK/OekTu9Z7G+s+CYF5TcKeKygUT/Ngef8
eRoNEmGkXcCrYk/LqIUMkMrMTLBSTsY3nQENMuOHp6PG7morAc8UEU26UATbJG5IDywRABRf7oKY
85pUJu4uEGFvp3rjsS6YHC8CicPeam+s4oaCWhiF4bD1+A5CAAbZ8vonT/dd7Ed6tfPdsJxQ6AHL
ztwFzK++Wv0azEkBVcfW+e9XfmAN6OaW5nEJwsO22AztN7xtg3n+NFj9VgN5ByA0/yTj8pU3h3a4
s/ps5X5TRDmggSDAA7QdOGjkvp65VFqdZICF5mI+88GNwYAOHVPoH9PYioA6+B/tSTsvr8ZMW0Z8
ky49xbkZWBDDoP6h6opgQAVY+ytzaJaC4gdFhPe3yVnMSbUEug4EiwvqhEDznjWrDVwgcjSQxGnm
U0/blUD+LuD8YdO9z9EIKD4uw8tNVyGYcWcGGaEzovQ/ZMBSMgidW92x0dyowlCzxfczf25Ys89H
fZvGJPTq5bmY40NsfC6WE3TDQNbCPnXltvS31PK+XA9WqjgsZKVwewoCILlf57k1JU1qIw4PA5p0
GtRxTdJtK3PeuIs1rwAUVaEYSy+WH9kdOoSX65FUpDdL8H2dsrLc2LkF6lcc9uK1sOh9DUWYtjVf
F+7ur/uoSHbENwd+RDDE4DtcWu06juE+ADgwh/ekEQ61kT1Zvl63oVxH4I0FKBLQJfldW+o1IP41
kjbCvnedKwBngqUhXaMYU9lB7onBW9EsBEnopS9xQZv/J7cw2bGCBpBuUWiXbV269lJXxYJzQ1K8
1MzW4tRF9tYmEGSr6dPkPYCCb7C73dTEG6ulu+srKJI0+axgJhVibKgLAB8l7Q10OMuhewdnxM8T
tW+5fasPYeWRYwFVsL+wBQIKjNQJrSOZRqfUx4F2BtByXmqDe2rsNyWYGir/rsvSPZhe13hUlHcs
evv/GZS2YBN3+Vy4gLtA5XrRtnliPxv6D1CORWUfQvQXEjBRjGMOlpTrnqpADRBVQ88felkoVskP
KbC3OC2zAdRqiE/3gyYARW29QAKxt1Gj9bQdd+P8hmc1vXHdetowb3hIDAphnNp0bg3MW6xERdVx
hDaCLaZtQI8jl1xaMiR+nY9AGbVAp/lvHvSm6FrSp1xx1LxFOQD/A5L38qDUHXGH3jLQ4bXHuxHc
0uVEImcojgZ18f9uZ6Z+1Gr20ekfsm7Z/s2yizYDkGsIdLb0JOGLxck0EuTwNAeJb2wOUT2n+UaH
ZEpgj/UQIip1oZ3xOGL95AEtOvGwc/EQG/pKOwkt4ZWtoFx3wMJRDXDBvS2/kvRiKvPUEX3+Pg8y
RqCz9JL1a8Q4qmOMLwuxdex28DZLLwrP521fjoJ1oa2jBf3Gjc4qP4jTnu3qvrhri5UcUmUQ5Qjs
I8FjgUv28kP7LihUhgEg45a5t8X4zdCPqI/ZS3N00+xw/bOKHy/HqHNb0qZafDeeFgFRbRPB8W/G
2obONlm5r5R7l+joQINaBUTC8sBiaXv5SH2cWebX1RbjaWyTJF68xfQvSPnncdo7ej9vrMngGzdf
fCPgPG5Os1e4u+sOq24BASYF5RhK0Piel4trlc3sDjmQXvZSgYhEaHJR0PVsB5pNYW4lHVjP/Kcx
7YaVIKG655ChYQ4V0HuCB8KlYU5ryIbFWOnBemtQ8vTt27ZnkffnCsi4a0AuIwjGDaHwfGkHKkDt
ZMdwcOgW5B+ene1Raa2jbqZrb22lS5g/hcwSeFHxqLo0NQ9gSW0rXDqOlQZO091mEAtNsje8zFei
j+qko3SGMShBfYqof2nJrux4bHvsn6L5jFGQIAWDrFnMfxFPQApqgfoEOwNVwUsrmMZoeT2g4VIi
gb5FJv/cWQnZLz6NV65r1cohfUPV0XyHTEhH3CwTnzoeui1MhPM6IOXdlP90kpWXsHLZzsxIp3te
+ACpPAzzo51jpm90dAJ/DW2sdEXUa1E+Fypi0qeZSivr3vElUFlM4iqyvQMBZ3FSfL9+cJW+/LYj
P+XQ7uCNx3H9pW0jNEkS8AVW2Up0UIVDvKbRPBI8UI48LI7AVGW4SBAODQvjl0UUY7Nd90O9Xr9N
iD8/e7ONs8a1jgMkU8U7HnuRbd4Dgq3/BcgPOftvM9Je9pCaNWYDT/L4wI3n3j808et1T9YWSwql
U9P0JQUW92QkXqDVdUh1shI01R/9txfS5orzpNfsWnADGaQM0yaJPMB0QZz1NwHGR3KDKxeKSWic
XX4VoAN9SmIY6u1sa5nfraw6GN7b9QVTfXp0PTG6D2IFVCTEgp59+tJNOM1G4ApwHH3y0jpakExV
NLFuZRuLZZFvdTHJjHepDySbHC5Tt5rjxcecvovMMH9Ih++Gjx5bESbaP81EN8b0xykLcHqAFQB9
gn+Rulx6Vmdo+ZIRhzOb3AOZ7xevDXSIztVmdhibb3+6jJipAa3ZO3ME6jrSt8qmGrN6HB3XloNE
/W0uT9X4QjF/e93Mx0UEeQ8ybSBIwUj5QRBML0nh+w1ayKO9TV0d8tnFthkq3D1zSKgbIrhDy2Le
X7eqSJUEZxC4DkD0AdVceajYscZ5LBIUsMEfwtKdY71ZY8wCgDdCDTOQmZ0FU1qG2TKf9DWdvY/H
DbZRrsOBA38ORlEuP2Oa66id5GgK4N47VBa4esYJePi17fnxHFyakUKgXaad7VWYDwSJccAKaKai
bGV8dr3t9bUUMe7yGFzakWKg69QGXzBZcvLGYpPVgJeNt6PVhdP8NOpr7PDqtUNfD7AXiHfJajZG
vTCmjQmSIf4pzz8ZbYfRrj8eOBcOQWkbMEvxDJTC4aw3S+UZFHcH0z9btR94XX1rjmtVPrUr/5lx
peykHrS40HWYcfGuytvbynhwya/r30a1BxBuQWhqA3eC7PFyq/Uu0ccExFgnne317+2L31MM7r/+
b0ak9era0R5yC0YKawjc8bNRgJjPzsLVfp0qVriY0UfFHy0ZUDdfelPDnWoQs4Sj2MrZYQKIYHgd
DedINIz9FWaYF8XK3ahaQeD98CA3AfX4QDpkNC6ZFkFZSZge4JavPLpNBxaBUfX6Kqq2w7kh6RhZ
7miOZtGittTmYYbHaPoLTYkVb5RG0B4moMlHVixrSvvOgmE5YcRMwJJfvHbmbjVVVdiA4hIKKB7+
K2B3l1+ptaDzorc6mOJshlbIESChoMAj6fpyKb6LgZ66YBHUcQXLPJgNRLkxggmUGB+1B3cqI6/1
AOf7tjpfKtIFKbzBkJCuAT4EM93SposHr+caAZaq6yfhDtpBK3mEIoAKWBOGWPGeBImBdH7AVNOw
sQK8DmjLDHPcyL3CPL2tfbpt18gtVR/nP1ti6S4/zjS72cB0fBye+5uRbTrbXmdGVRsRIjSiQQhW
mUsjNE+MIa6QGLUu6U4grc23WjPoKNwNdOXyUZpCpAZYBSUcwOIvTTGOyQBzyLkgB+m6IkIGnjZr
jwmVEUCmMdMvmkCYwL00kmJcyeo4CHJo+tDV4G3uugBUaH/8LkY/BbRjgogH+jVyIbsjzJ4zwfYD
ThUbzbr86PVv1w+N0hFUK0BmBRkXvMAvHcmYpuuVBRNptYQa5EwKwfTprEQy1dF0RAkK1zNAlXJP
g3GjiHOUfPCcgEpxagFU9gAFHMLSlRVTHRxwcwFQhPMjKKsu3SFDW9t5ZvKTTz9jwq8FRYCgoNEx
vQyS3M31tVN5JVxCxo8P5MsBJyd4vZDGB6tQyg/MZiG2mgGF7WRZw/Uq3DLFdAzqrXALKOhLtzDr
DYrwCpMPSw4V4P5g8P2ip/sid0ACsFK7UHh1YUvaEfrselqiwdZ4tOc06vSwBTX52odSWUGAQ5UV
ARt0ipJHjdlqJajIgUftOA1qjaZBV/9ckJdHRC/ilS+lQBqCu+zMnOTUMrMkIwIur7+0CXQW2s9t
0Wxt1Je6ZmfXT870C/1Daw4KtvUoppbBpNaOJx89MZyQSJ/32toKKE7exU+SErGClqxgPlYgGW5A
gbWMn5K1dqXiooIJEMKiw4fLRO5cLHlj+YsnxhPmIsjoZ6N5vn4C1D78NiDdhGUOPZlEGCAQrwCr
Nm/uR3/7v9kQTp493mvMCM+thsmD3nsc6PPoxUFbrMQnxRyh2B+/HRGOnhkxentgmFfESjluH4JQ
tXsEAZigbZhoOGGc5JNVUfA/uVAEWfKsBEm5bmxTu8sO3eTnAUtMJ+whMvn5uvNrX1A6JrSgHsnE
AnveI59/acOP/+3vl85FqnezHUNh4oTi/8Z32pseykV/YQLVAqRLSDJ1uf4+AChBtUxwyaFfZSbH
qV07ScpFOrMgLdJgpZzEM8gDy77BzL8OZYjddR+U+xxpGMCSIn+V0xdroT11tQVclux7Oh11/gJS
rusmxI+UkkooJv02ITkxWxPUOhuY6CvwUlVhb271xxnlnOtmVGuFGg7mOlHo8D+wu9h6O7C6F4Mb
/Xe9e2lXR3JVS3VmQGZ3meN+NPQUWbhvVztt7G8LV79lNHu77seaGflJ4WaUjZCxPdkDCTpyayRa
uFYEXVkr27wMCvNoW9q0mHAFMrmG92R6v647ofrmYLATE0imEOGRTh8fekcfxFrx0dyDyOzV1e4q
guGxblmD0Cp9Qf8YwEcMGH6QyzC4TZJEhy9t9WWChknprFFvi/tK3sBievdfC9IX0SrHnwTB6yle
6jcOxsUAIwhl3T4R++uU3S4kWbO45pP0fZpiWHpiCp9yyGXnz3m/di2I3/zRJ0vQ+dio6vvSoewL
ZtTWSMSUXT5EjZG8+mYTLZnQ7XVDqAqBjiVii/MVulEHPf6LOhqmEACqBiYZcnIyuITP1TJPGGlE
2leNQZwkx3qwj4R/WUZ71+ho81/fj+oF/W1PugXB0Y7U3cUtODjPrHodhofrf7/y0AqOfzyaoY4n
QxmcHgyyKAaAPlfbOqAVnfWbfFXtRhyaD99MPPzA/yQEdaRdYVEk/CWhmAua2Y86X4IFM2Nuu89N
O1orpikAujY4u4E7xbwYSoNy0djIejp2KR6bYz5guMieKfCGdNkv3jyEhqPFoY7Rq0evw3xDYpVs
y9r6oWLs2+BpXYgRAIweUkohC8D8fQZsDyazKnD2+P209oZQLj5exJ74xbhopHxzykubNAXHPUxj
SB6IHrwTTGvUAdesAHEgj/SAcNrWaAIrdf9jrp6H5q5v/uIyxowvCJhRfAP8Vgo0Ni9L5iUNP8Ve
fIeZsxT0V3oCroc14JoyPPvInIGexUyM/JgEUrVeNI7cfLSbrTGlAU8MAIrjDdC71w+GooxpineQ
GGzH81i+CHTWYSKhwzYiHYCydOuNkRf/0uafo8f26OjOZK3joDrq5xal3ZB787hULdiQPV0LMv9L
vKoIsOaTXMMaqrEpNFjQgDJphvsa5FOde6w9M2ibk91tMvbt+iqqfBK9G4xUoZmCf6T7uijAW7nY
/FSRV4thWoxtrhtQbW48wMGFhqDs+nKzsu0Nl5EKoQV048U3ktdN6JIiObEBCi3XTSnIDgDxA9wO
8kv/z/J26QyxurjTFhwkZ8FUfvnQcn1LWbrRzVOlGw+L4Ih1XgtvLZlW+Qjn0I9FzQm0h+LPz15C
NStJ1SYYYyT1vKlYEvrpK1tWRt8URjCGilkRcE4hGZHFu0jCxslMgN4lTu4+NhWdttZkTceqG+K1
O1yRl+ACB/5HlIQg6ii9Uau06Ucq2HXLNN7WSfrJSoA6MrtoqXcTOcblhECtj+AbeTYxC0n84QF4
v4DfeuCh7jKjCEw/RY8k7lcoHxTh5eKHie18ttLuOIANxEef0zD8bwl0YVK0Ut2U7RlZCS8K6CZg
GmdrIH3UbuYkcXrg1bN+3kKFoU5Ah/DceyDDtj4Z1j6uTu6UR266mTJ2XJY1oKbaVaCIwPGNAyTz
YZXOoOcxXoKnjLfBTN/MDIOczsHMv14/Ncp9hRr/v3akqIZC9gwORvRwi3GOP3VjURycdH7CWOwa
9YPSEsgsMCUuBNJkOJvnLJozViAZtoCXdqDxBSXqcnK31/1RDDnjw52ZkULaUANRW5lQTXSXEAN+
KRRe9WDh8XYxhh/ZYCMG1BvggG4Hat/p5bglfrezzakKCn3ZeLQP9XGNtVeRYAHpBvC7GLUBlE86
UNCEK2f0R3CgdC/dg+8iyp3p2W3qh0Lvv0zetEYyrjQIpD8ue1GhlvXbpnisE1fDhBfF0ErpRPoS
lN/6bIyytVkyZaw4sySdE4hFo3pdw9I8P5nGk8aywIByqeuhEjhvtfFp5fMqbiwAisFgBVAKSguy
ZyzzWVIzNMpHpi+hXhds41RjEuWWTsNuyuNgqrMuMpJ4CsCuMxz4QOu9XYHNd0myH3HVTVHSVN7K
5aPc3BjVEuMtGICWCeS80ZwGR+hetvwIbG5QL01g9o/XnVfEBMC2cXSgaAR6JJkfCaRdQ8UMzDmw
ufEje37oxSubVg8JqvWb67YU6/wuyIBKqBDYkQHLPIb5qUJccLj10jTdPunblZEghcYAnhzolWKg
GHUcmLkM56wcBp1wgCu6pT5AxyWIB6T7LjhAs5CbaODWX8rsy1KUAXBV38yRhXSaIoLi4WiUIZ9R
cu7WfpPiQ178JuktBNg9iuyehwnzzPq6pMs+RyfMLlJwJwfj9FiYTsCNIRq6u6Zpsdf078wsX2zE
mcxOVy5ixSm++C1S2OhiZs46BbiBJrl9ABaYBHo2V0fSV3GQL1qxnYplXHkrKD88BNgEZgPBw5M+
Ck+TauxGfJTaYW1YJS2SXUNfDte3lypZg6DSbzOSb2Pa+rlXwbdifIZQVGAiqdCbN4++xboXNphA
S4i11+rVmQy1fx7wn0imdEz4Xm66qkzqZbFBa6uljomu2tRt8jwF8rjqDChZDMYCURi/+YdBQPhQ
9ZN2h/dottG0moaGFrPQY20flCyOV1IO5c4zf/8waUXcvp1jnG/ATHQOYYE6mqfXvxhhwpE7MyJW
5yyDGu3MahsPy95TuqGUBP381ibA2nrJn0fEC0simJ1Z6tpsxIgNWM6n/lhjvt2ND16+xpKlPCFI
uaFRCCgTnriXRrK+RvVFwH86FodOv8UhZe0PPz/y8vv1DavcNr8tyfQLZtEt+C4I8AYZj0v/maXu
ypEQv1WqwqAA858vcuuJFgNjHYMvBrDPmXEsIDpakHumP4nLRHArYPT1ulPq5cM8EGazgf+QCz9u
CeX2ZAaSZcEE+G5pY/rQFvGO+nFQ9GOKtKhnz9dNKne5g2cFamY+bjHp+JVmw/G9kJ7V9rcMLIIu
AzJxDWugGDjGNj+zIkXxxfXmqZhcvJbG5GRPYcmikefBZOsYHJkwhWi3gba0jz2ShtFrkmDM2gBa
lyB8mKqjX7QbkEUFo0NDu5kiCx3qzol4H+Px2j8Sg6/NHiuyKPxe0e8Bph/T2NKqDNMg2rv4vWmV
BC5YZ8bkp2Udc/1rd+uStbeF8hu4SCAgBiOwP1IQSDsGV3qRQ3nNrc77cdf1JoTzRn+lMb5mSPz5
WQwYyKR3RYnLFL2m0CEPpEN2SOeVXazCodrAoOK6gqiCAccuzUAr1/NZAzM1Pxo1Dw1+yHgfggAG
h4enbkS7zSPha0m2MiTg0f8+vgvckThdZ96VeVG1yBYwvms+2ITeksFfuRKU2+LMgvQ4ywnG2GzM
RZx6vwwmiwRmqr+k9Ab6cHngJafJXkt/xEb7EITOLEoBdeZxWs0Ctpkn2h68HpiIGzbgw0A+RoM2
8ffueGCGHi1J/k9bx0/Xg8P1FQX52+WKMtvM9YzA38blB7Mr9mW9UkZRptD/+Qc55EsLmC5FSiC4
V+rRCvqF3mMI9VNnu4HN1mCC6m0JfCDYrFGn/KDAMaRaOS4ZbJV1HzZs2A2lGyXzcgARBpTBrDFE
+fqx8fvHpElOSb8GU1OuJvjYUIsBnQ2RuTe8USOaIZCe7Zy3gQn85WdeN9OP699MBRRB3QtdIxAy
CQY46fT54JCwcoZpMVRMwgU9iqkwosVBxkzNsKxu0PrvIBxhH+3xKe2WTTboULhN9l1mBWh0b2ej
PjTMAC9EehoT9/v1n6dahPNfJ6UhVccLlk74dTq0QGjrYRDny3ULqnvbgEiBgKF7SDekMGD1YKqt
aoBbi/xAoRzL0no7jJgO3+MSxFtm2HObRddtqi7uc5tSYMhcj5eYpsea0+9ssEOa9WFRPcVYzqx9
u25LuY8xBwfwHloImBGXEtPBzhtGIKVyItaXAsCHovYPJf0/0s5sSW4k17ZfRDPOwysZQw5MSZmS
sqr0QpNUEmc65+nr76Kune4MBk/QpGNW3S/VnQh3wuFwYO+N8Z+0NxBeNZ/0/qjUiH5Fxpc4FXs5
yoYaFVCxN+aXL/wmzNoiiXI7nBBO712Ee9IzTRnw19W5r+Sntn0JpegwmgCO6seKynIxRL1b83BC
yfEQdfUJ8MnJIcWYg9nTC2knRG8+ZNDrgF++jG4A2Hj589LU1Grh8J4QVeZlQeT1zYtiCC8P5ZfG
Vrw6CI7owAXIse18l2Xf17H6reVVLFOyBmazKkMzG2Y3hs8dDe+K9sdY/qjGH5o2u3JBX7x6lMht
lEA/NntH/39ZO2By9FyRpVuL7chqiG4ANAy/k0vPqp6FXSwwH6+fZm9WQcI5+UPYPtZxf3d77Zv+
z9t0UWKgO78uqLW5MfR9OCzTu1U/N4qzzqiQTtSuZTfnCnL5bXNbeczyFP4fcysXzBQYavEycCUL
X2BFnaXo2fkTICbtpf8aWcXROa5NBYFVHqYaMjeV81QrX5X8IXegd6HmfXtFmxsI5PeX4ANgitWZ
tsVQAcrGd9Ta8eLhWBuJl8hfSkoMc7xzQ+zZWu0exGW7qJcXd1wck4ZHRfNtktyOFNzUq73ZeVsX
PHON/7Ow1S6W6UjEX4xFeX+SrAdbUU+AlLyMs3B7C7fj4htTq6tFi3s5lCWVxydqp7V4TNXHwICU
nghvsr6RnvUJCLzKL8t+J4vZ9Edo0zx6l7Gsa7nVWUJDzikIiYodeS1jHuLKG8odI5v3Gk8EQMHk
D3QhLgObnTlCaTt2Es7k2Q4fmiQ/pD2hNji1/adOrd1Wkb3be7r59d7YXFzpTay3zJKRAwM2nfo+
V78wXsKFFHOGg/byB4bYOjqFFrfLr8j2xhAocRsJiIoLNBuns5j6niSlnFGkCh237cROXr35wZil
y5zbpam0lvyL2rCu2oErNENjAkZwHyO9sydP8yvTuroQgNyQcepknGvtOlNOetEuU0wGJzu0dtPd
BxZNFqNUvLyzURPLEDti1vv8PWkyFFcit1dOKIDdzUihTPZeTXzzYzpcjcyCI234Vf59s8d1K2dd
5+CldfeuavLZtUXn6vp81BKu6Nvfc2uDkdimqLDoVdKLvXSc0EC4K1CXQSHqTx1Tff+53z3xS6Ba
7+9bIyvvRHKjbeLRgGwWlQdmouWAG24vYytUvrWwyuuUIRnUNoLbO4jMU7t/lf5sRprb0iBSAeTf
Nrb1fRCAW+bd0LAAXnS5Z5PDazIkuaKlLLyqQNNonO6bCG0zTsNtU5ufB9a9huAluCxVvTRV0hgm
CbAh3ZqJV6uHorEPCHD934ys7rTcQsEoMtk8w/lc9I0bx8cMev//zcjqMtMDZbBizYLX2D/YkuKZ
xZNU752c5TNfORr4uWWOHInVWpl47pLEcGYIBb1ZfaII59Vz+rnr9IdRlc+NKL+HkbOzrk3PA2D2
SzOHQSYrZ+jVXko1nnJ+HFe+YdLR1u7jkqYD8CxKYbc3cfMgwYZGcoqeGfF+5Q6aHlRNi3qFIrdc
lrI1nO1EK3cuk02nQ8F20dwBRr12uj7Xikgac+gCqVN4ixi/p5udwoU5FOfbC9o8SnBpF+GdhX+0
KpuMUuIYtQwzwYGBXeqvdRSexi51rWRHxG17Tf8xtG4BtmCrrECAbi8Zy13349EZPqe7OkI7y1mz
D5G85lEzw/43rAD9UftbbX+IsuqYm+Hx9sZteQJixiBbKKOhyLF+PU0ia3SEl/ywnQE6mHqXfhem
tOdwW96tc/f+UrQBcbsyk/Wa3nUm18Mw9Y+TxB1YhuWPqFNedEZkwZ75eHtZWxtISEXSAPIWeLiV
g0PiDsNKhjxT1bVX2D8SJtuHUnMqhufbhrZoGCzqv5ZW8Si3wE4OcoM8iy1sT50QjLWcxnhudBv9
ctlOvXKq23s9THvAo86PzgxCr9NkyUPlyE+kyvQaFAD/4Dy8/VWraCLFScykTc5Dqb1a9r+K/JWe
TJR3f3DCmRa3yFRDXWRy+mUcUYciZ75TSxxhXIPZPizhfmjDnWi1FY2hLC7Dek1Gv6wTYTOzGcOl
wjNQBYLANsOjO/HFaquHRpWOSUdhNN4bNr7lP5wJ4KBIheFFq6d9bYRtYU/gtEU3a27Uf1A121O6
THbHbi9M7tlSLzcRqEhrGwsKnUb930V87LLkEPJiD4L5cNtZt04hVTLIePT6VRSfLi2R2ghZmhgg
oqmjnxiKHyTSEfWBc5aZpzJLd9rnWw8YUCKIxYM91NV1OqwrtV7mLdjDKXdy1+zMd82IbqzzGBnL
NIMz/68HZzR3IvSGjCxY7WWsAaBtRCnXT2s9ysxRimDvGBFln6h9DuLmfcErPre1s2ZQ8JwLLxfJ
k1wNj+YcuPHQ/EH4cZhLyfQZKHxIEF5utDol8aRa0HucqXoYKuuvPNG8Mu3vrGqvRbHpPRR+wQry
aUGLXJrCJ1OhGOBwC1Q+Rmd4ZwH76Sfjyd5NjjdMLfN7dDQj0WFg/MelqQIpIsdh+qRvF692PXs1
01qqwqLp+/m2n24a4qkG0hLJB6D3l4ZUpTQQLOYLVsoTcxg+FPnPYnqQTOv3X4XoSoBVpGqOJusa
LW00dkrdCryvLsn3IYClXG7Of8LEurCyOnWVPkaN3QswvtSVEus5ZoZnIvZUPTeC5IWVVRTR5jYq
owV82/fS+x60lSl9VKV26VIVbXwIrHYn9m+dMyzCA2J+x3IHrL5SOQ2DEZcL1twyO5dZbihqPpvG
64TYjVweRS1cEfZuJf8VDqELlPz+tpdspGIGzkFFHIIx533l+cIppH4QMudcH90y/8lLQBc7NZg9
G6v3YGPSWFA7bOQ6MvTWs2brrvH7cmWLdhDtBJ7p3DlrFECcZTTEShjgifrTKqgV1M8JonW3d2vr
TKko6hOQGT0JbP/yTHVzJfeVyIQ/x7o4d5NZukGu/Sjl6j0KC/XOTbNpjXHskCdpwGFuZQ3RVQN9
VSDZ4Xxfo/ceVtXHTosORdHtLGzrE6lcL1Q5KL04a2B2JatlaQZS4ZuVOBZB+0Bd9SnttZfb+7d4
8+pJCKPpv2ZW50u1m7EwtET4Q58xs/NnV+2JSG0vBAWIRVeQV9Oyp2/KNV0ToSPVpYKFvGLAdD7L
/c/bi9i4kRda1n9MrJzAGlt7jqHV+ApMI2ZR9LXrtDN95WMaj4/WqB+kqnyUcvP1tt2tLJlCJnB2
xjqA+1rjhMqChKq1DPiuotbOTslstDLWOjcO2oKoaxOuSE7O46gar4NmwTUqLS8tEg2peku/p9u2
DFqfEP65/cO2/BTOFbqw/KiF/HO552U9RINDKdJXq+mMSD8J/HyatCcx7xV7tsCW6FGiI7KkQlxr
y+d/83lHpW9IovFTJTHuJ7s6zem9VtlHa3A8u/VkundD7NxBivfCD05rnAJrOEwi/jDYo6fWH019
D4ay5dJwBBn1yfIpD64upnqCyBnGQvhFZVSuXeuhF+nB7yvv8rZ8Y2V1cOphUEWv4XPj2NTEnNrw
VMaVuHYwlafbX3PzSuJOgu+iMcGd6sblHmtCqLEyF4ICyk+rUrwBAE8ZL523QYbs/1gqd6P6OBXg
Kh3rHsHnnbC3dYR5p6DdCk2ZFGm1o9NQVHnbVexoIx3i7DzXwSEad9LqPSOrDTXGHIalVQtfAOoh
n7CnykWs+vZWbhrh8cz8IWSJqB5f7qQjB42WWSNGomfeuF5VPxX9708357pb+Ahc38vQ+FVC6Qz5
LLjCS78MG+Fa2VPZJz9UA2JL9ifXH7AT5Gd5LCIPuwSCN6evScLObNuqZNQZ45MK6dukflfy+JGD
dXvjFhdb3RNEbx3WIPEEhUPt0tCUyLHUpC3z3HSGcjuldJLa8MG2SJWT4WDkf902t/GdLswtZ/zN
uqw2yKnrNMK3u8kNxFclpbGxO+VyywrD8ZbOhk2isgYNBmNeMThUxq9BQhZtcw7vYiPdIRdtUX4Y
ms4bhu+jQ4hZfsWbtQRyhEePZek3kn0eHP1DFH4uu/jJhAU1N+VBiK8ACL0iqd0myM9gCZgJ3u44
/kZQZJW/pqjBOQVRcPkjQC0XWdw1pW+L8l7U9UOxp4K74SFQUeRlTDwVWJpflxYok3dZl2SlXzP0
oQreRfo5RP9SyyM3YM7Mbf/YWA7FV658GjMaY4FXy7GYjWBb2VTy1Fe0+YD3V1+MKOIJctvO1qJo
4zJQC6oCGKRVUBr0LpjnSSVeOG3GyAS1uDeHIjn1DBh0gxJGij1He4PMNxZHbklLg9UhDGivDnVO
o2no0Rrxjaw8poumf5Oof8CgZOuY9K0vRB647Zefq1VsQ3JGpwSx7djntpTShzhypAddjM3OCdjY
xOUroQFFzmwZax2wopY7ipTU/2P+B6fR6LUHvepi15xN7VQUDCSyRKvtPIK3NhGDVIWQ8kSfe7WJ
Y+t0Uh4UFeq/9VcpWoC5TnC+7R0b8QOoMbxJKk9wdNbQ6jgw5HqM9Apd/Ccb0nPtlHCG/0AwAp4r
irKMCFEdpgGuvlQ/qY09xDXXSXJnz/WPPPkTEh3SBjAXbL7U0vy/tKG1ilF3Wln7cW+eQ0s6KFV4
7Lrg7vaGLZt+eYuwCDS/aQiRLyOkdmmmEHWDKG/Ia80M/Vr/YjJjsc5bt4/3BJf2LK03LSkzrsVI
gNT+aCX/5AFUEPN9Kv1ze0HXXsaCOEB8Gl4gnNfLBZXIBoQdd70vpUyisA5Fah5uW7j2MXJYxCS5
24l4KI5dWqA9O7WliYU6OFsMLG3bVzvaOaCbNih8LUOE+Thr9KpcFVTZQovLvX6241fE09Djvr2M
rY0CMPofEysHM9S6CavR5Mvbk1v0yyzk2wauPziKCpz2xbWI1mvX0gs5mjJdEX7aMAkqMuWO4Zkl
Lc6yTLxRGuadOtGevdWXD4tCH2V6Mb4pAs2z9Sq4H3Ppn0IGFafVeb1Tsbl+4i7Lg1gKAYEREuqy
v2+SiDyQoqLTZtxA0oZDwWARV+dOUIb6qPb/Vlp7GBUhucE07BzZ6+C9GF5E+rlqmXGw+M4bw30w
x5YWkDGDGcgZXFGEDIh9YpCdF6fPtz/h1hqX2uiigAiFYK1NCHki6QqVy9axaj9HjoRxjAE6pXZ+
UtF/FrblmnsX/LVfLmLny6QIEmjQzKt9FanQuPDkxte0H63+1OzNH9jYvou/v9q+Qk0s5tfy94cx
5oH4LnCT8L2I3dTe2bwNfyR2s23cRgBV1gTWRdXI0Wa1IcH7d8je4QtMdEHbdS/z2lzQYga9QO68
tc5vnjeGNY9B40emcVdaUK0/dZLw5qp/yIydnseyOZfXBR+HyiHansxNucLACmTAZ1WOW66L2BUw
5fWIzHInhG8aQXN3qU8t9PFVKlkLaQ5tHSMh+yWS1747Zc3rb3s2kwj+a2OVG0sKMhUMMG3hqMue
nSUPFcg6Jkceplg+RuUPbUDSvFXjnex107mZjIj85q88ZeV8da8H5jTlLZzpl6J4Hoa92t6m0/Gy
0fjz1ELWk+YyW8BWEU3ry9WHbAx4r48HItKoqsfbG7ixEnpfFi2npaKD8NtlFKqLStaYkdP5MczW
o8aspfumjZ2dmL7xVKPVs+Dt6eqB7lhfIq3URoHT6Z0/FbOXOdmriOynXlFOQ9oy0254mbr8RZ+L
ByM+m+mDYr+a/ZfbK70OgkBKgC4sAl68AdaBnuuKro2p9TC+g+IY0TU9JZJK9U4dArdW0+wYhbQd
kfG9N8Ypv79t/fqDYh0EDUMDFeoK69PdlmQ6bWX3PowWr3dmN5PP3LZuae6k5xsYb5p73Cc0OFBd
Ix28/KJNHNR2Y/aD3w5JlSJHmFUPslbYxwIJMC+eW+fkOHnggUit3XIMlZMkN+J8e7mLkcsAw48A
Yc+bhLyXVsXlj4iV3ExaHMvP5+AwhvB2k9GVan3nHG7sKqUzmkn4L32Kdf1uDIJiMga0iuzhmHxo
woUi5EdlsWPm2nWW5xW6UujTkmYby894c1U3lJ4zK61lXzEq+bHUuvkpkmAnaH32tbXQFzQnubnT
s+kj4FRtJ0/YmItp4zn0UZeSs2atF1nO/WyPwlJ8AxWESUePff5UZk/Zv0NySB+d+WVSE5fpf0F3
MtKH9oU/dJ6CT/3PQv+YBveyGXt7aivX+24v9D2HD8u1yMG+3JBcLQyYdJHqx2NTHqdarq1np0j6
yjMiQ0ClKSmI70SqDcdGRgfZgQVEzaded6T6Ts36NptR1LZ6V4MskjsdhCTbRY7L1SvnIDLrOM3J
sTZ/P0oCg0SdGLIQtQp4NZfrDZUkE02mKL6WS0xGSE3Db+K2+nT70GzsKvgDwCMk2cuoxdXJrbK6
BxMbsqtFrNzLvVlLroBA43YaT7oBjuxOrLg+pVwtvzIBGn2scElJ3vh1lcyjbZWT6sOHUhHnMRHm
+JbVRp0/JaOI7R1P/lWpuowKNA+cX+IjNBWvuieipvSciEbxZfOQV55uMVDALbUDQqDMGHDe5UDz
x98OvJc2VxmCnARGPdhC+cXSLocP3UEYlYea4u1vtxEikFDDK4H/wG631cutTCtyfYoxim/lel97
s9EquZeJuuA5kaWV8IAIolBsl+18CKMZWkouIdJ0+0dcp5CkxMqvsivkZFqplz8C7XxbGqWeHyEp
6plqhn0YEVA5KUlt3RtzfBo6Pd45lls2l9QYhRde6lC4L20i+TmPGk0Bf5xsfzKjp4kGiis0p0ZU
WPYZlb2zyK2dpkHskEiA2LkafZoxiFhvUS3yi2L4HkUQmNCVUnNQXQhM3RVJ6kmicau03vHejcPC
LcDx53al876GCCp1pNbxSMwDmCQd7XFovwo1d7w2afppJ1/aiAQwy5fBd8qC9F6rSDp5Tv6HLquv
y+FL20M8TatjZyIvQcpw22euE0BuNR3MMjX05Spd+Uw6SGXdI1+Dpqkefa3Muj+pUi3vbN62FWp5
4Mg492soUGjEYlaIQD5QztjNp7K7S8thD5y69Yl4VPOHcAt6N8u2volnw9CKIbMSzbczpkHLWvdT
j8LWqwBv7USVbUsLfRC0H9Xr1a6VnLQ0STONSdzGt3EwPk5G+07q98agbZrh1if5IHNG4eVyQXQM
6XBlTJpvZhVliTF0zksR466s5HmnVLVcYavYzFqWqaBkx1zsq3LYHMmG1ISm6ht99gAWw9Oqv6pa
9vL+gyZJZ/657XcbS6NpQtRQYDIwFHG1tMqy1KiDpex34z/FnLkOhBd1T8/g2u1oFOJxgL6o8Fn2
yoisM8MV9UwTuURmrznl9E9ijulOQNo0ApqEWvgi+WqvbhgR1/jzGGJEbzr5UFWCzsxgl3b8J4ZQ
zuSQGxT81yh8p0tLURiVuSh1VZ5a5OQ94Vy0//7ul+Hz09JCtJmwDhfo0unkudYT5syYzORpcvnY
OFZf3fUTKZDbFZWSvPy+OfxOpl1CDZ737qW5rg3qRkSR5WdW3bm91X/UI/vO/H1yPbCF/598LAwy
bWVm7qoBucnY8iOp8hcr6Or8dlXFAV5GwQvd8WUU38rbnGwZWi2FFuNR4888WgIaMda/VWbvsXOu
r4fFENKSv2qHBO3LLdOZIjkFdmrR9/nSpNIngVh7ziQ5Ze/dvmXIoOXIzcDcOHs9pKceOjkoI8Qa
TeF44YAWXwjVVUbDce/z3LZ0NW1mABUmdzKfBz2Xo9p+0ezyMHRod9l7d+t1wkKi8p81Xc34jtrK
4UGKJS14UkT9Dg2SUmreKWHFI3VHT2V7VQQFhnogzLl+iw8Vx3iu2D81iSOvCNXoVJfxB5GL4rGw
m52DuxGIwOYs84AA7lFSXh3cDonWLpcHsoaI5qkrKeGrBbjy++3zumll6cmQZ5KBrZmYcaoaQaFW
KoocSVm5habWZ4Xk78dtM8thubyPGGv/CynK9pFbrny8KpU2LHOkYFsryw6JA1Mgk2TNq0xlPN42
tbkiUOeIJQA9B957eZxErCrF0LRkdnrcewgO9mgCWPZOo2HbyjJ/jPBAAF/+/ZvkBJHA2bajHvp7
kjsvyI8kJ7OI7MPttVx5NzqDBG2UnBkzy39WRVdpQCEqRKbE7/LQrQP9paFx1mhc55b+URPNztZd
OTjmeLAi4gsmmixl+YpvFmWIuR2noO38FI3ljPjjFI6XM3Vm79Re7R6Y3UVJ0QEO94uXeGkoGAHD
JYraMZCsf0XrNqeIJe0No/oVzy6cbrGy5KioQ5AUr52uU6dShF0z+/WiKuiZ2pSFMNF7/VuGSGl7
MBKp0N6Nkt1nj0mSdC+OFtnOOe3NzHoSgdANYHGaPbvkO1F3aPTR/FdrS6M8BoYVf7ER3/wkAllh
RPe4ACnHptPfacOQdodKUqqXvC5SFHlL4byKMdJ+iklU341Wnd9niZ1+KlK1fs7aSTpmYZAnPKC1
8mOPkiV1L+aNiUM5d8NLQi31/ZAncwt63JG6Y09Z97taiPRbPgXxpySIssI1ilI8B+msZ145G+aT
BrI3OoLwjDhjiCf8HaUqgT7oB5leRDRMJ3VueucMji4zTnkv0viTLopIuFrmTE+1Xkv6KYpVCc6j
oX0zg0Ru3Qj4gfykVHH23OdIPb8rYol38SxPKDxFVUBjIMsH6VMox+nfs9WLL4PVWPeJXE1/4+Vp
5sp0roSnMZ/5a5FkUNqaXPTKQQpEBlu077qPIaUL+TTaWqIcckOpEq9tCx4ZWdQ2uVt1qvm5mbWx
OzZFIgKX4+98jWKGQ9x145Q4lM1m6bmXkyp3u7hqxcFpIgXp7ipBVW1m+s8/cRGK+b5j70xGLw5a
ez+NYa7svPl+PepWzkcjmgKjybt2oRdcunisJlGjDuPgM8usQLF56nnH6sIcopM8O0N2CBJLfulq
9FXcPHPij61orZgN0Qrd7TvBp1Aqp288bVLyr0GZjeA/0kQFq5qw6YZS1Am7QnntoDIFoT9msm1A
NzPj3HKV1GqfSCnkHJgvHAgv0Ej7PBQD5SfKk/kRIf/qO6Cdujo4ytz+kBAJTw9Fb6MFaQ8AYY5K
qkaPQ+kEH604z6U7qCZ5d7Kavh7PrVN300EDuV644Fmsl7EZZPkAuSjMjv04TyJ0jYbpDG5XaVbs
FTW1op30bCNW8ZSiRLGgipdc83J/k6kvo8KkJj2YJZzSs6lFp776IWV7ovrX3Q4ApTAdIInQu6GZ
t3od2lLRjyjVUZZOQuUF9YfRdRBtPk1JKR+LHA2NuBvbxK0Km0k+EpGiCyzpJCyQmTw5w+OgV8me
Ls9GBLWX/gOXA48h8AKXy0d7PDVbPR99Hg8T14GE+o1p/vzd6wdSH9vLTAqacleV8rHrGtHF+uzz
pD1BYkEUtH3oGjNfBrA6iO38vjnqiDwaqAwvqviXa5pns9fFHMq+ACj4vlt62laJ8+ZglcmyZsvT
4lH+7TuPKwimFtRCuivW+pLI7MYamlGa0f5LnCOa4/ldU4vuwWh0QXHR2NMYWO7Qy7iw2OOTkYXz
clkjRPtmFHzUSPajJLa8MNTLJ6eX+oMx9dJOjnJVBICxQJuDmRaUarjR1znKoFG3UxPZl41gujfM
4qva2sN5jB0uGwB77wpTab1MkarT7Q+5cWQWBCzFU254QL5rapUsFXEoVG0G9V15TqUeZbu/Gzrn
uVvUWdDjUsdPfZsyMfo+Fs3oxsvIgDJInm//jl8fb7XZAI9IZBAohBW49ihwMI3Tt4Xi66RZXi8o
nLvWYPZuMhbVMaKHeuzK2vQIlaM3zXHpOUnfnPK4Y+Q0k9TcfOh/VLGle53SFo95J0tPsjzPn1ET
GU7w9esDHd+MMXKjc1dUUfmxmKrWnYopOKF8Vr2zQ9F+vL2o65OvweAhuYWYSqXPXL76myRNLmO1
bGAl+do4vSvV6q+21PY6cRtOCp8XMK7MtwP2sTqJ5cQMAjKa0Z8hbjyp6hgc8Of4m6V2zk4t8drU
MvfG4FXKSE+ai6tAxrzlWERaqfoirXTXMdrpDrGS3NPHdtw5D8ufuvQG1sNlDICFOw/N68udo2wV
sWZH82s5rh7VtpmOcm+YL0WuNY9c1+bCUm09YzRDz5mnfk+T95qgwC1C6GIUM/+AEF/dJLVDN0YL
NM1XRpp7iNQFDsqo6TeJCbbOdGzs8qzPjVvKw6kPF4nt+9uus/0DHKpaHE+WuyYZ2XBgnZxaEaBC
5syO4THtRi+TK0TT51dF/lwhBlhYGsR0+708NAAO954YG5976WTjvPSTl0lEl9+g6rA/9QoxSeT9
51qBs0f9w9a9KAhAOd5e78YHX65uXuqLL9PHuTQGlQhJX72V/VxGJY78eUYFp9f1k5U2w+sgxcGx
Ufv0VFhJ7mmzI4637V/nKBSOlvl7zBDG6dbkNDsapQBvkv2+UZxHY4r7oymShoTTzL4UhSR2QsN1
wMeesYj9MDyEN+cqJwoUSZ4regO0HBPzDqHc4iEM7IwBoWr/IUuD/J0UDPp7WyAWd3ul1+1clf1l
n+l4wm+6ShXULLAHu2epmRp5gXCep2R6Fej+Jd3gGYnzHInoU5MgWajvoWs2Vo3pRWnaXm6b9TUX
h3o02hKrruRiubG9oP9HJL5upm5plV7cnP9orf81uPj4mwisxQHloQ6DTjW4UvVPaqcniMTv7VJC
yLQBIB4/FFVVuIOl7NjeOD5gBsAPsE7u9fW0qpkmBZMlKNeYuZ0f1DRUvDTv6UT2Rrpj6lpZFOo1
oCgKQ0sXBo+6XCbkXnPkyaz6o0BDtHQLpMRtBCfnIPtXjpt3DGk5SGl1X1bxyzBHR/XbMPR/JU5z
RJftGDAxJWLwxZz8hF13DIc9aMzG4QKRQmkEJMUyYngVSWxqYWUCGsw3NFQfTeHF1ZekoLlW74WR
PUvLv3/zvelxmXJlUIlLEWCT+6fWbE+BQYt7b37jpiEaUMTHRTdgfRdCN3aaMahVCGTOu6H+krQl
k7UM1/jtkcl8Wq4ftHIgZDI7aRUYjWQcF3yE6mdJdijMr6I07zRtOALP3snpr7MVLNEZIugvXWVt
FZKcwLJ6Qw8130ja4i608s/cwnt6lBv3Gs1q1mOxbyxn3XVQUslENTkF0YGIOpLi3XAPwIO5lIBH
mBYQG/PRNMfmrgYgcU+7sjtOZFhPg+20n+nX9juF4utFQ3dd4uAyj2TReLx0mDaS9D6qU9lvGhUx
tGZuzmrVp4fbceg6FjDMBojJQn6hDLm+3VLAMprGh/SRrr+fzQA11u4+NHeSpuvoSm5GoNHgvvDg
XqMQEPWSUjmaFT9VmyNy4qeqNBZg1uMkj1+DSn3W9mbXXp8CmpY0qhYuEVnlmgiW687g9BCnfB28
/bNSNv0hLQLzwTaBg0mDOf62i/JAIPFZsG3L9MpVWihRy7DFXJMUtWrxGAmzQfgrQs309ue6dgoY
gQDoqPfQj716iwDaEHosj7ovct04tHranAcR/v55o7tPkmssZ87BLy5dL5PqtI8arCApYzBviGKF
6HJ7Z8uuXQ8rDjYWsD257Kq4NVt5EYytpvv2GFTIz0rKN86+81w1jXa8vW1LTnyZtOPGWKN6hW7N
FbGjyZU5TrLE8KWyTc5GmXOXyIXMKHlVO09JP71GUrd3922tT+MBS5ikgIxu5OUujoEV5IVoDT+u
9T5HxzhJgMFRPNVdvRHhnj7WtWuAfwMMR8wnSPI0uDQniqkr56Ey/DmvDM9mSuypa1rpdHsntxZF
5W7Rw+IpDBj50oqDAs1cIcqJKkPhivm9k4Z3SqLuRKWt78XDFJQ4RwnW16pthVJGa6Adb/qxHYON
7fXs3sy04c4ORHTntNS5wc3+NlSEU8u+kfnSDISCvVqa0M2xB5BsIHBY9gc7isZH3lelOylOu+OP
G5nuYgugA6tbGG2rj6VNRlrrgWP4FdTKs8gn6TGDz3QHSavzO6sO74ss6u4mydQ8fVCTx3yclD3Z
i40bj+Yg2pEKLWrYiWuEWjz2odwHBegBuSCnHh9aPTzqxT/oL5rIv6Ad64YmRXmIpR+t3ZR7w5Uo
PFAKpQK7ICWWf/8mIyprRw6DWTbQ9rNiZr5E40GPpsglcy139nvTFC9VWlNg4cjwL02FIzL6XWeD
XzAjW340NNj8H5IpzlTXkfpR2xEUvz6KNqkk6CmG2CFOuwbO5FkWVagCmb4kguBTnVnNj3IM5J3c
+npRixWyg0VjbCGJXC6qmU2J6Cqb6D/b9Ve1d7RTptHJceO06XYO5OaKyPPguiB+S8Hy0pawJCPL
pMzynTYaapeS2CBOg4CQv3MpbBqiibyIMPJGsVaHUKlso2h6vhSXdfGaBVZ+J0tyucPQvgZQL1iM
peS9kMU5gqv1NAm9DAEp3DdCR/yNmAgQ3qSR3tdD3T90gyE/huOsPBSjNB0TyNGnNJHzc5Pn3Uul
ZPd6kmTMOA6yo5VUwdmWev2L3KbtX0k5le+taDAPfd2m/1p0zXYygI2vjkIQeoF8ioUAvoTON6fG
GmoeznETgCplorEIqRSaufHRyKadT74RoziceNdC2Dd4la+y7s4aaS4aauC3XF+Kq8hR9LfJXZ0d
qTrE3yuxCJtGXdUfNLOPipOdDuK1Tw1lb8nXosiqTYJKOoxH0O1d9ylEhnqgnEQ2s4+T5FAm8vip
liKnPdhhegJLEdz1jPU6pDlpXT1I9bGdgndx7tTv0WZJn7LUftVrtDsyAv+H370PGVdDFY6646KQ
vFaFlpWud9outBFPMKdPZkjHTeRh+TxTqtg5GteXIq85QFhgVZZBDmvecNstNaKiTJ8GJ/fM/LuG
SmKNQKkoHejxvx1cQJnyYkd1lbyd/750s0kLm84QVv4k7HcLK0SZEbv+8rt7t1TTqa1RICZOrUup
LIXGUaqmT3NB0zEflX91pZ89M9wdJnX1GkB/itYbCiGcm2tpaQ3xWC0KRfYUcJm+z9J4KVxGFrMe
jOSBo7M3dfyqZsgrlWbQ8vxe5HHXTMdItnLR0Th+KnJZ/zhRADn0eocufzT8mIPW8AYd0LcSac6L
ykD7nRxtiZEX2S7WSdwpExMfKLyvLoauClqtbnvx1Keh/pQU83xkYtZ4bqL2RyoxC1hEcu0hoKN8
vP1Brzx0MbwIpJNNcFes21JahwrpnDviaawWPpOmhSVyUEEQKu6k0go55XNb/0jK8bdZCxgmQFGn
5a23KLZeemssAbgulKh86mYUw6HEyUfcKXbtbGh3DsZ1WFxsgaQCb0kEhjx7aSsxCpRgtbx8Mqoh
OBR16cBQIE1ThKJ8ADMb/bT7RH8I2jHJXCuM1Q+KMxZ3t3f617t8/Y253CmIoMwBt2B1Pgc7jOjS
l+XTrNTmR2hsCOYZ49KYtzQ2ADpSMkzFSZZF9zE3OgRx4iydnifRZv+PszPbbRvL1vATEeA83JKU
ZNmSHSdOnOSGiOOE8zzz6fujD3BiUYIIVwFVXd0Bemlv7mHttf7BnqxYv20Ezdg2nvUigxfdTta4
HSCXOF7cFL+u/9azG2uesJnhR9uCYtvy9C7CTrPwoy6OsRepm0Q27zOy7F2RmcrL9UhnyQORZkIz
F6MyG+Itio00TWIJ4eH8OFlS6Ja4baKXO6Qr5/D5YTLvrpn3bmry3OE6XQChWXtlqJcKzT2vid2y
y2Rqp5WePja1GPXIiTfaGmXlfA6B3iogPElg57LG4q3MW3xM2NU6lnuTP33JyngIbOQ8hPKhGPJo
jVh1Hg4SFwguUlfVNK0lBVRrlX5CYsY8YAAJhsigIWkeRQsQsh2KgV9/GIgwI6vYUfw/WNxiy1pX
oVZ1KYymcfDlWAlt7EOjbotUaOCvZOaXBkbbaubsUe89A3ywZKYqzkLzMIBecxDuRWsZFFT8pfcC
7K4+uhzBd74LNi/Xd6kaFbxAw7rYPLRAV2xeVLmtD5H54dOepxv4NEpCAEtQYTuNYoKUntJOAPlb
dvJOmSpEollFcLfUILL73iBZ0Bo1tytFj1fwM+cHPmkoFS/aGDNIYAlvrj1cjHstsFCaGNyi8+7C
IaTxXT9NnbQrhacPzydGhzp4SaDH6IAs3gZ+M+Z9RIZ4aMtkNOxRExPBaUw9tj6aY+OmwxsHqXHw
hXPJ6HRKVbOUeIMUOaS0+CY0uK/lVhI2lrzWdTpbjotAi5taL03FyzTk8xK9c+Xsb94/GkW4clec
nYoE4YUIm3uWDGSZnI7G88Y6CGdViVxvIDjn+VMmtulKhfdikDckEYVzDAEWa70KhETwTGRN2i4E
o6f5bXgvItyRfXRPzYNB6I1vM+v0nJ1MVkLJyDKRAvRDb9+nmDbTla1XoizXNbc6a5o0BrySSNNq
cdwGTWpWLU+jO310Cil22jayPVikxrgb/P31Vb1cA8QCgQYX5c17DyrZ6efp9dHQCs3T7hLxk9kM
TukaTeNej3GWLrwFgftNv54CCAiJ0yAj3A0qFZZ+J0a6ADwziL5NqpF963gS3Zaj5X9veKveTsDP
dr4yhY4Jpe5ZbHX/UR+qZNcK2IKh7ljfZkUCjS9Vf+e5paD2H6n+mt/f27HxPrnh11J/JmNA5IyZ
Wb7OC2UaKzNNzDsgZanjqVm+l9DLcmjHVDuEpgY3G6ty0wyl6UZmGN/rdT3shEbPfKp1rXeby2a5
8Yw8uDfq2jsaQpg/VWLefE7SmUQw9sJumgIvclHKEd2mgagJYbvV6o1qgCq2Awkc6cqhskwbGBQ8
15kNCtKQkuZirwPpTadh0s07SOG82XaSXO+F9mdM6eH6x14LtEgNC3EEsABY/a6b7ujZO0qv2Gn4
EHff/kMcbrgZ9z9f2ouFO8lZ04Q46t0Z2ogTr76xsvBnoZabYTK210Nd2I+83P6FWhzIo97mYhqY
5h1KY588tGWNctuMx0YTbVnuV46yS/NncY1A6yS/prhzulfkpA0VuE3WXdKh8t4j7r2v4SnfmGN7
rxqjtDKN8zQtFjsM9tmAj1kkJ1mEEzsl8KSccH1lDXasZ61byeGaXsEbl+AkDBX7GUkswelmDS4x
MzGVosgyyuDQy2FROiiIe8WmC5ruufY7A28Vo5d/1XAeOIHGJBicoR7b1hEHuRmdOLfap9YUs8Ct
UOL2barRCtIKYx6riq344/TS6WnyqGeipGyyWJWxWdZ8RfotFpUCZHtsq950aZXwCAxlv1zrJZ2p
A3OvIZXP4342pJ6lr04/mjS2oWdIg3+wIiATnfkIGvpGrbQAB0UBl7OfXYlBloKHaZ0+T/xPEYtW
bbvNKKzh3s4W6+lPMRavkJR6gJSHvX9ohNtUjMgdyl0i74zetNHu3X1wZ7wFQ7BHA2BrncFdobeO
WtCM/iFMnkNF2HTj3y54wjH2rhu+Xw91dlHNoebOCNxMVIiX/XEBs1egvJOP+nDpyt7tAEZ8XJNH
O9t8CKLwrOaQ5IE15yyn39HS8k5Gwzo8VKl5bL1vnhTveiyM1XYldT1DprBiiDTzTKlUgK+ff8m7
7LyzLM8L0gGMjyTcaUbebxQS2aZU8i99qYy7eMiHTSJh9qD7UvxpCMx6OwZIL/SB2e3gMsiPYg/k
N5fI3Uquxk8eeeNDmymf884yPgPuRLP++ic469jwo2fO4pz9zhphSy7PGAKKLZUoOpTRa+CX2DuN
rjypOwhTWwOpmnK8Q83SzZ7ZjIkxrRQ7L4anJwe2mCYMDbrF0i4hFFSjqEWIf2PkWsIdwvLgttE6
G/IDLMCBc0X7pGk//Oq5rVU3iIAVXZ+CC7sLGuq/n7BYILkUx1qs6dgyjr/8CDZbY3uC2zWio6wB
XOb3xOLIJJOd0Z60V+bX1ekKCQZDRd2b0XrjTV/+HbzJ9rufKTalsv9Vw673+sjOlz7kTWZ2Lrxy
9SwZ/n2moFkst8FBCg90QJzKDN3M0jZa+nI90PlGpoJAC5e6JA1xasmn44LeL5q5qgS87uUZWG2n
wte0XoGvXBrNfF7Mz1LqFeL8Hd9tryjJoGUlfngo8z+C4PiPmXXXVL8+PhLQgiaICy43rANPg8Tl
qMlRW4dswtpJCjfBKlEa16ohFy4XQKakpOw5+PBQqE7DCIavGJ6uhaClnw0l/ST6+S43gs9mFW+L
CfNV1MAr9bvlF4NtNtXDNAp/Z0qs0K485S5NKp/N5MlAc5EfdfpDpmEsrBnIgGDVbSG/eZRWZWv3
w5p2yaUlwurgaCQpIVedt8a7r5eEZQBJuY8OuhA5WR/arTbYfrQiMHBpOOCB4D+C+YRmudxgai4E
k6pGB19sbYHTErKazTOkU1cO+7Mciw4z4CbQ+7SyKIEuDg1R6uTA98Bz1lHzKZfS3p5PWPf6Yrw0
mvdB5NM5AwQv6dNQRYdZGlkvmodCye3YevQr878MZ7Ypt8h5ZtXz00iyWg6WFbfRITLSyK6E6EEU
+rWa3FmhG8oFjA9gTRLiShRdFlGGMi+qKmENjHI37KpA6jeDNWluBZyLYpL5exQUkQq3lmyabLA2
Xm9FHz7suewAZMy6ybNc4OK+IY0cUCwUo4MRaoErWOZdBR9uE4jK37EuNHdQuaivf8VLKx83Ter7
dFA4GxdbDMmTavDieU1G1o5HwnRDJhk7EW5oK4O7sF44f2lKgb6AFLZsWuiF2JZ95sdIiP3NmT8O
SCWunJnR8+EhnQRafEg/aNtCjYTooMnJBkThrddrB5i5m+thlk0v1sucuIH0RW1l5mKcrkofumCX
hnGMl7lVbgov83t7nKwXPUprh9JxYEemJ9m4ovU+dMN+tWF94dOd/IDFp5uEEM/GMo8PtSR+x8N8
14raQzIKN56o9/ZgqveRrjyXfnkztrjAUZAG7RJh+Z5GSIcNSSraqOko7vVpufSreNtx7NCUgES0
+FVZDnICmml8CCrNNoZok0yfjUL76KOVyac4So+AMoOsLQFFZaQELYiDeez1sSx/BcqDJIc3Fq+e
jw/nzf4FIj5vrSUdISxqPRSthOEo1UZS4SkZL3X54QLcPBxeNSyntyjLA7tVjN6r0/jQbnQ6VkH2
Var/5JC9vl4fzbwmT1M83Kc43gBBAbWFc3C6Znuls6K+wqxakPEXrboiJ5PtN9eDXFoBWJ6Rosyi
yWdO96lfKXWtFRzX9Xc5+RbJN1X093qIS2fJrH8FywqcBHW+03FIZerBPC0J4d+n3uch3reeq68p
Vl6aLSBFXAa0aGD5L75K2SKcNmicWEo+FX8A6dcOXgd6vnIwnjH/5pPkfZzFTVrVRY5qQRAfiu9J
nNkCrgZSBu/cs0W0m6pS3HlpcpsUpY1hXWIE95mkruyn82cGP4HcZBbCoreyTIDqMA9rrY/iQy4c
xjB9GJLG0eubPg7QkF2Dnl9YILzfyf5n4T3qwItsq60w0TEiKT6kw2Q3+l+/zuzE0FaW4YU1AkQZ
dBA9jfnxuFgjnVAGvVeNzKr5IiaNLfhbKORM6xpe5+JwqEWAfqcjry+VvSLfbMt6kLnY2sqWc9+Z
ptsx+ygUmkXCMce+VVmOTN5iOH2ZhXVkGBxEps768B2xrv7DjPHpqcnTm8SlbrEOkx7PF3x0Yyxg
f4fTY9eFXGilHVdfPrx7Z+IBpCqWGqnOonilR54K7sliKGSOSh9A8fcdJdmhsrGytS59GrbujE2h
Movxxek5QUmuGoAr4a+dIt2kPluQ7I2PStzMX2burvLPmaO8xPDFXdl5aVcTBClp39xY/oMUHMtk
rXt2IeEAPT53qucmAQiixWBAzQ51Spw6xoEzjDdVFe5jvXQbwPe5fxu05i1Az931j3VeFXhD9pAa
86HYSYvNGmuTmKbdmBwm6VM82Ph9FTT+t69q8Xw90KX9ynnO4xm837m6YCYWpcArnmnsfPBeL7gf
2J1YO6tP9UuLYlauBrY9w/6XnYlOrILWGpP0UDfRaw6ks57AyOr1xzMH7vN/YRYbVqjFIRgFvLyL
WrvJsmA/JeNPQ43Wro9Lw+EqfINAkQ0tlx8NVE/JJpzJe7g1dgtocxv3/lxH0dqVIseFCxEFPqr2
IE5Y60tTEhoetNWk2TNciXRH8qB/6MZaxevCOgDIReYIOoEH7PLcHvzKsvqJBVfXoRNohi3UskM9
lE7ryulwqdABv2SGLKN2M7ttnO4owyzNpDWH5BC1t5gJ2igYyslzidljQWfit9jdjuFL6v+i3lxK
mjM2a4f6xbHOxGoenTO3eZFhRF6VK0OvJIdcvDFILgsESr3Q8f/DFYX4H3Qdi3yJ4tT8Yd/VNyQp
16wOLUDEGtNdjrYAJTAhWCmXzgt6kVxCJ1VnIYp5KEuidKsXAO0aLznECvKn025KJKdSHhvvm7Bm
+3PhUOKehcSINTN1qiUQoylp7WgxCzGDq2t3qR8hLxKlu3RUh33RknKmgN6PIZD3j+/qGfyKSgOV
FbL1xXHIe0uWU/46GCq+sX/aQ9R9vKECvheAECJPs3zVstyhdF5eBH4QHNrmpQD3JGpgz9vbFK6A
tSpfdeH0oKhCI4Wu5oznXWwB9BBqXZjG8DAFhZNhEO4jcTc+fvho57p6U9YEXUC2e7r8EAxK5VhT
QyT2H9OpdUXtr47fzH/opszA2n9x5sG+W+ahEYxTr1K4NLTPume4rfAryj+Dolk5OC6sdI4/KqTz
qcEaXCQwCFMOFRJYIYq/0cYkg3FDTaIoL8X2mMY/p674qLs6Oca7iIA0Tkem1pJSgL0KkfFMHJUX
ghx9xjnR1sVkZWwXF8T/j+1MQi9IiiiTMo/ib+3RWuxFBqj/Glpj5S5ZiyOfjshqsexhZsNDijT0
qEQY/ZHXrjExL9xY3PG84FT4W7yxFysPwLAXa2ZG+6TShp0lxTedgovE9eV9OQhNbdCRNLSXHyfu
a01ECTCa6+WT7v814vH1eoQL5x3D+BdhcU90vh+3iUSEWKw3ifoLNTCnEo0bQTpCFHPJNZ3rAS8N
idScPsPbm2PJSGutCM6FTkCq8g8ZVDRxrL5dD3G+ABQ8hyQgWjMOgMk7XQCQrL1BSjnDhcJ08iC2
m+ZlWCtvnk/cHAQlCx5nLKezXK82MLmj1HXIC2+bWNp9pHwNdfUuGIaHIG3gxxo314d1fqWDpeKC
oNXKluVMPR1W5QmqBTInPcCKsTsuouGTbz51ax57a2EW53ZYeE1QZQU3oL5JEi20w5ryQFomdmX9
uT6i89OOEc1VW0rjBkTLxU6VLSExI7FP6dI9eGHxrYHmWwz1/VQAjAjWTMkufTFYV1SnyP5mStnp
/HliK1CFI/0LIloxIe9oYfhWqmhYV81foJ/r77ezhTjvK+rRpGAzXnupJYtcbTOIU9Ee1CSq3Bow
gYtoQX6jtMMabfpCKG51SGw0mmaL2MWbwKDfmY+B1B3i0FOP6ZB8HyJf3k6G1u6uf7SzDUwngz7W
zHacUZ3LokTl6bJQll13oF/hCkbhBsn+eoSz5+hphLd+yrvLNvUSva4KxsI+Euy2FdsNEavtlMXN
DQ31yBHESt6qWm25QzxIX6+HP1uVc3j8F8FM0Gii4Hy6TrrSCwCJyx1yWVsfM2ZDfvLdSrnHOf16
oLOdNgdCN46HN2V+tLRPA+VFhPCPyThr/S5BEcfDgzQyUL76fT3OxbXxLs5iQFNTxlIgMaBG/BYr
R9X/ligrPMC1EIu9lXuhOIaRyidTPnXDS28ec+Xn9VFcWncoVkAYmAWaWYKns4VAW6SgLNMdxHCw
RawRB6VY+SBrIeYT5N3CQ6cxqwOFEE30U24eou7z9SFcmqV3Q1gKsSWNP9ah4feHJCvdXCqdnIZw
pq80Nc/OOZYVdFaOHfAPBny/01FA1+uTuon7Q/ZK38GJtKc63XXdpgp36hqO5sKIYAySm4Cg4fBc
nuBma/Tg1xhRUT1m0VOCRUX0dH3SLgznJMTiPsrzojBiVEEOsvQjT175LmX+UAOU/yTlK9/nwoY8
CTWvj3ffX24L4LnIfB7SpCZB/aWYPwZUJKW13OFyHKqG1PTedA5P40CqiPpOCZk1xbF608lMHmCo
g6rW5F6fvAtnGSP6F2mxomeqiDQarIUmj5wYzVaMmjex4ggexkors3dh9yBNhCshMrWz5aN8Oipf
HOXRLJL+EAI+yNTJ7nm1XB/OxYlDv/Ut/YH4vzjJNGyTG4T6kRkVb9PS36ItYKv6jTqkN9cDXZo3
Cg0QJGZ6EpfB6VjMctB6NWkH0PGtHQ77pHg2sx/zu0hqV267S9NmgR560xCkDLoIJUe534tqPRyQ
u4NIqUSB01bZh5Mf2OYz4ZW/KR0i6XI6oN5MjVwYGFCgxHf6qyD7bjg+y/5GknbAID7IDqKWdxJt
sWdHXl3WEHcDFdfITXMsHb3Hbo1KfyFNIAiZFdV31vgSTFRJlHPrphoOY3mHMRsGrajllj8qVBa8
V3TW1Hat2HXhU1E2oaQBlRchrmXFGiGCThDCYTj0yjGnDV+tWQ1fGNJJgPnP3x1ASm4motr2rIV4
2PRx5FAu9NAFROMnkQ07sotVo+YLJ/j7kMtka+jLKW4FQkolh5F2DMiNeS9f307nEJhZQAEHQMrv
1DbOLAgi9GjMgqz3EEf7bvTtSdFJu+tN1+p2HLkiu8zA803Uv60EvvzJ/gVerHugUhFEWnaXWR+S
2kX6Q+7DOQv/WbbflTDfiINm59aLGmv22Jm2Kdt9vKaacc7DWAx/sce9PKtkU2f3+bIKPss8qrHs
4ufU8HMi6Biw2ibD9dLPyIQrwxM80rqw6comliMmbtnuunKbd95ejQt6gDtz2jbWfS0N/+kzwQ6g
agwGAlHM0/VnSn6rAsgdDiFt4iEp7IrCdEIxMtUcY7A77z5qti3e59e/0oVjHUT9v7CLZU9lY9TS
YOS0Fb9Yfm4nz77q0VZdOdTP5A84lt7Fgcp1OrwAFQuxUomjWL/MZJd8Errd+BXv4/kjBD86/2ft
Fp1iT43Mf4ZOvzLOi9t7lnCl4gZeaZn/yYXmR4nO9JohgrGhsOmLv1hVbSehduSw2wrDV8HbX5/b
cwzAPOh3QRdlg6TtURpJCAq79tHE9VaDkxDlt7AJNO3O7xxT/qYayV5kyQWYd075Sj3uHCA+/wI2
OPrDxlzHWqx+aTLLXp4kNr+WZjuleWqVeNN49U+p3Kpit2mNcV/2pe0rbhA36JMXdzDqu0DAezjf
x/5dNf00rGObeLepv3ZAzMM/6S0sftwipeirCGc5hR/n69pW81K3sT557U4ZXK86IloUfJbGfeGt
YdbmnXQWFhWOGRHB7Cy5DVmap97Uz2GRyJv8XaM4SeofK8H6NQ3axjSFlVfB2/voWsTFV8BLIcYU
m4hFpu2nqb3xS0fRZFs76NEuCI61KvFH3xQRqVsSN1+wq3jfTeKurj6M5JrnnCYco5+7fupiSeLc
I+SFL/NT2p3cHTX5qVBWhnu+1QDP0aBH15t/QS7vdKtPY62EYyGNs7zWk1A5NW/5dILKu8FDiuz0
h1x0r9d32vkpRqQZgIssGiJCS5kXyyvrTE/08YDAm0e2A3NOitx6FVJ8vnRO4yw+ZAylfKpUbTxE
T6JuZ9VOAEX6XImPLUDm60M6Tw5OQ81DfpePlLGVx1Jqjm9pMKa+nl7jb/6fgoDC5ZDitaosgwxd
ovg9QXR1i7BpOU5M2ipxcz7bT5f/PJR/UeaM/91QrCkvC10giho9Z5BKdhlWKpy7ifITrzwLeqQy
aCsjO39FQO5AHpZODl1nhMJPY2IVNHYyhioHI95G1u8+2hnNfYGRS6qs3CwXPhTUZLjj4DZnZcjF
zdZI5mjFdTwd0PRhMO0DYhpTWG6uL4czk1Es+egeoo7Hxp0RG4uLui2aZuinaDoY+UP+uToUXmyn
BfVM1AweBtNuMHZJ+G/Xw54veKLiQEzzl1IqMmen06in+dQXGoOrVQjk+V0G+WxwNOXJp5DbhDfX
o124ME/DLQYJZYvyU0O4Kd56wVGtEruvnrr+1vscQ+A1hI2qbAR1vBmDgUfHy/Xw52vmJPqSstuU
tEtzpDYPGfr3qvi91J/H7/RYnb7/+18i0SRRgbLxxl3sOwz1Ek4SYQRd9iUSvorez6D6q3h/eK5d
D3R5RgHFABHQ+ILLXplpdS38qmACDWG4ZRRiABPanM0Cr46629KmKzyEfQAISsJj8bMDdnT9F5zf
BkzqrB8EKpCC7vKIkVOxES2fTzqiKq/brbyTpq2q0hhKnNK4lT9fD3fhuXMab3HYyGnbpJXJPhnF
ozB9qX9hs/NdEV09NKFm7AfIxNcjzt/q9HQjII9hdNVnT5QlLd0YwSHGIqummaCkojBYT5VNgy1Y
Fa0/P2lOI8mnm1G29EbSciKp4k6liqCnk6tN21h8ypPvmfdUBNqm6nay6DtFIe0psDtjvW/alW0y
X3LXBqyc/oyqxuJtsPLpYHk/QuslHlY+4cVt+G5CF5esOSlREwTlBG46LT6bHiXzB7l0YzXYXf9y
51RAzlS6YIgtzIo7PEFOR1LUWTIm9YSnqp8cMf5OnUapzRtBFBPUpibhmPZtbSuI+Tm5XmwSIy/3
adVGvFx9ZXv9x1yaVZBwM8EGsC7n/OlvacROGstQxn6l/G0ED9laZ+f8JIc3hN8ceiAqTwJ9sS/M
QPK8Qta9g5/Grilw13/ShE9RjEWS3X/UWJxaF1udFBY9CErTyxTbCqbYyGPfOwRZaasNJlMfXiOz
6hqAJOQVED5fKgiafQHt1eTYGmR4XeV9ulHiRxWVizWprOVinGUp52qnjlQh6Nll51dK9W4oC0U4
CNRJ/PA1Kzo7wQoeOLyTlysL8lIwkE9kYvT2aE8tkhaPMq6eT5F/bOp99okVeJMi3W3SsQimFWz4
cjnM43ofanGWNGNVyUUS+0fF8/bhYMJdK4VtWZOM+X5qR8h1i3Bfrq/xs8P5/6LSCAaiSal9uQh1
fOGithUEsIaD3fpP+rTr+xv/GO6H4q8/SWDlXq+HXF4/bxFRNZw11Vgw2mKLj7nsGbXAlErNTtbc
chBt8Tt1X9vwPo97I1x5cL8p078/HN/iseApMrD+2XGn2ziHjppMMfM6hcmXZMhnaS1bqn1ypr3y
NUi/yOFX34PIc0crJZoJzoVTd7suC+xgtLvijzytISKXFxQ/iT4/xXSFyjCn3HytvEu/c5UF3Paq
f/SzXdo+1MHj4H2iN7HycZcH2FsYYJdzMR2+wdKHjJZumHHIsHjN7ocXVnsf76DrH/Otlb6YXXJ5
wFm8WGDX64tVm2Rm2epSy4u5+taZP3kOIurtNuPv6odZfh1rVwsQz9wI1Wt9iEEal3aYftVWVX8v
bJ6Tn7G4AU0rRI1F7oJj4nm2BaXaUh5VwY3bWyXeRWt497PUn5lFmQSwhspJpKjL2lWPLS5mF314
tIYvMt6xyn3vV45BLza4iR9Ia47amkTRmdjOHJMWDBh7CHHgkBdDlAYI7IM1hse0PhjbcshtY1sZ
txF2vI8oASrWVi1d3XtKwld/m9romoqem5sra+osfV3+jEUuICQpsGd9Co+K/6uHH40VB736hxQB
le/9cNcWT3LhFtlGV1tH0J6vL7cLZwcsgLnjAHBl5tGcbpwBJl5cQGo5xvqzGRi2p+E26Nnxz9yI
7FDyNhnKBddDLlM87n4koXhJQm5Hv2tJCJkKKLEtNfNjVzyF+GAXFTXDm+sxzjbqHGOWWKdzM8sG
L4aVBEEHj7gbjq1R2D00nThaezaezRwhUKOYNYJmX40lGcSsRLnrR388jrupftIEV/w9ZLVd44tp
7K1s7W28Em4pYNsFehhZPeGaao9eHDag49/2j/Bbbzd5ameBI++nTX2nPiTho1DYopt9X23Hn59N
p2Ne9i1r0wwlGqPjMS8+iVS4t4YtxzZ+h1aALtNT8Cp4dzmYrlq486kd8byEFtYWK/f6+caFIwcq
YDY6J2U5cyTwus4akatMjqlMdWVf11/rPHPLn2H2LGFXWNMUFA8+qgzjsffgG9HiqO2mtunQWIh9
Xl9qF34N7ClkyMhoUd6GIH+6hcgpslrKAlDbWU6BOy/9I8s7dr0CKXFL9pqNrPnlThqHZtNUU/Nb
zWRrn1l5eh/PBsnJmAXbzJRDmMVjuuvrHN85Q/c3UyiKK/vifO/xW1VYgXOKjJvD4qwZZHUycjmq
j0X+o1Vqt0u/RMMaKRRd/PnoPLnE5vQe6RlEEHiR87lO52TI5bxUKmF4UgwjUO2EguJkt14oP6qt
L/3y1S76PQVDIjrwHLqjJwjNn3E09WTXpCrS6P2YZoeqh/3vhlUq/axwr78fRyH8myexrtk06a3b
ScEbdpsUQ4jUcu49TH1jfKuyHnhf3GuxbHdVhzFTVwmdf6Pwptn1NKaHnYT67FPQKhhURXowKHbp
JVRhNDFud+PEJ7ZR4ROkfaJ1kCq63szcBD4WvOhebV5LpCG/VXkZKPsiE5TWkZouxOTQSKZvYlnX
dewYZZqPxUEr6qH07SyUxOhvgDSFTwfZ9Cyjs4eo7qctpsNIpoXYpI3bMDbxD7DhgEcvYysgtBwr
qAO7kdZN9A7DUYDY6Dcortkj2psVeVSs1rakBxCpkjqMtHs1N/N0X1sZ/VypCIvY9pS27V1dSyYP
3FdErTjuakXEVpiDzVHK2Ex38qS34Q0/hYKQgIPha+OTu1OgV/PE0bxaojMiUlGEVJBpdhfpzXNu
ekPkxloT6ncq2jrIJ9dSsA/wvv1cJnGFHW+uFYcg0ZvOBVNePw6p6D9PUdq8gEmTRZBJlXaUo9hq
KHFN5hesKqxyFyGDixf1qDa9i4eu5mp53MWOX9RRvRsKM/adqO2rP4ME59VFC6hKXNMUS45DZYyi
7RgqMfLi0Mn3RZPKf0rN8oRdBijlVosyId6EuTlMOMDNn3tQWgPP5yRtAqduhcbfodyUPnmGSBdU
RndLtgFLVILbhEaNuZAS96rTWJmYbuaG2DGpLdOndBcXD5Ckki9aAwDT9tVQQVqzAuYK6TWpHsGu
SdHdFKgVYyqCZhf2hSc5uSDK441RWs1dP4ij5Ax0R//Eeh4KeyX3Uh4sVSPXW1y6WRVjLmqvUY6r
jN30eWJtZEFJFLsaROWxUnovcoIOVPJNW7UGyhxlLUp4OMbB7zw129+W0vUIaQl1U876IHRA88xs
ILdIXWQP+sT38v2mFR1fl6uQvH3q0k1SBO3k6mpn8QhU4+prHAMbtkuYnqMrpHWouJWl+53dd7ww
0GCWRmccuxDn6llbWaPLD9WzGhEQjvDedBTByAkpUpozQ77GFnmPHHnvEPFeW5mkdrztMaIUjgbI
C/NYCxrGTVIW5tW20SYVARxD734NiK89YdGgP/ZM42MrNtYuySpiZ1E3vHYg4CJbDnl9OhLWnaQw
2FgjoRhGX1MUtb/6mh54tjzgwmq3nc/4c48lZhtDqz+LaW/wRSWj/KOMQdbbUaVMt34UsvUbqpyx
rTS0mWlcNXXiTF6eNzbvDgv5aMC3tHmHPv4mtTH092H0q5chG4a9JKQj7MpUC+4yI5gFF8zOtxzQ
5frNkFtDbTOLec8vGGMWiJjKdmsWxnehBCuPZUubdLzjIm9yJy8NNmJZzVdcrglA4bApteM4Lb8W
hZa2wJzlhNmKQ4EjzZLT16TpyxBRzJYfGk56YjqNlkqhI2Ar6jtqLlojNXXTe0LUoxRt1aNvBiBW
IykzcBR61Sqvr92sDywGrSMcZ0NMlr4aABtGl5Rdf6kMrEjsqc7jyQlwAn/KwnT4VfRlDMyoiIzi
Jg3mj4o2h3iP82JR47KKT/m8yDgQLLmpbgWvAtEVZzoHViMnWraZjElUbiKxil/aobBg0vmeqG0U
qUSniDZFfSvGo+fdBCR+vd2LSiw5qjryIbre6nVAR9GouVT8e4Qv1akpHNFLle+61OQqzK4272wL
fSykPAZfrqCk1iZmtRkZTRT77T7Tkd0M0tIQdkabpc+I0gvV3rTqfDeJQ1vsUq3MJZtvIsTbJE8t
8xgE6P08gvn1ZVeo09mHbIr6u6H1kbkbR7rvdpXoybGesGPYTYPQfMGiR7innBwnX3pZqKODILa5
RO1aVXY0u32QEZz63+Et4h2q4Nv9UrcGDjcUasNfAz2LLyP2kootd6b22LZGUzpmZlRPU5PEka0U
A+aIVqEqtJyNVOx2JlnTtEmsdlK2oT+06V5VZ0jwYPpFthNCpG3tCJrYE8ojingj6a2g72pt9B4G
iZvG0YGWS7agpsbLUCNs/TBpZdc4yH8qyhdRq6h2qIpXFsehLsxjAQeDvmGJtqeLv70cY9RWNq0r
95o/3glNHwRuIEqdbtejkmWbzG8sCZ1/fr0jsT4LR6dAyjTi4OF9ajFpeiLT6CU74cCY7tKgHIlX
qeYIdKnxC0eSef47gVLVP2hXGZ9R9gt+RGnfR1zQEmLVmhUO1aHuvbK9iVNheIxpG0TbMhSpmiea
les2ZubCRhTbBrmoOZhbBSaw7CE2tb3sN/+j6EyaJMWVIPyLMGNfrkAuVdW1V1cvF6ynF8QiBAKE
4NfPl5d5h7I3k5kIRYS7h/u4FQEJy9nngfWqk9+CNusyGvRq8tRZjp81Tt02r/ihMXl3NrZdzOgE
yC+T4FGYUfpnMYjQZwnerexdNOnMFCBvTUOLuu71+zjWWVdKFjq3wghMSrgUVNzf13tXJ6+myThF
o3STpTCja+a8vnFoJfd5VN2WasSAwILDXVTZPH6mdeyOaDJJuz57fU2cVriM4XBya13/s1Fnx5Ns
o+QZX6HbiISPR1f2m4PfwBxvEy9oAxhdVnCCunQ25a89AZuOuxR1wH/lstYTjm6+Q0tjtRbLPc/C
fXbidq8eZm+V4hqt/PViq8zEF+Op5SNp2GcqTDXO7nmKZTc91E3jPDhVPf4Z2qh/2yOz23IRPYht
XI9rw0b6sqVM4Sqc7zIcqFiHwX4c7V09JBkn0gIVqMA33rm2nnntw8XU7yroJk0+5yzqj2hZ/K9y
UWmWE1HvzQ/x4u+Gar7jhoYwYnKbz4EtCpVvYQVMRefBdYNh7b6VIcF+Lbuzx7Lk7jKu39Tmuf8O
049DscPTb1f4oKbO6acz71wtU0+vRw8KkE7QMbbvpMuZ89p5Dc577pCdSGJNR3x1li261r4/1W/H
kPmiTEc8EsqhW73+vbJYJJTuXrVfFxezw7J2qz78kpjkaMtjXsf6cgitojtcwYbsjjmDkctDDDn8
cuosqd8r3iGZOw6ivnJb082lw+ron+gW0mTb31WHc+PTwKdSpUls8G3hdPz0q9gbz9XBPzax1PJV
NcxYqIYX93vgOVYUAfT/2+zUx+9ocVNx8qpUvkqQx3tlUkYI0/Tde01Ox3SnV+m+IaYHX70VXdpK
wgT+ML6Kn6vo9v1NVl1ak5ldT7QPLLiJsyuGYyzE6ommiEZVt3i1mUnkio7hMatd+zvsTZrmG9tC
WdktTTWfnFjzDDVFLMgJkwn5q1/LP7i0Imcj10P/k72qvk6J8ebTxNXYEykfpUsepEhVgAl13Zwq
mQQiNzizf/H3wcgzFxm7+02b1E9t4880Lu7kv1BD4j7v0n34oXbanJyocYaKvdl4j2x3HHsua37l
PN0akTF/9Gb/6y1J++p11YHOZZG/CVcYq9M0Gy7Gpp0EGnAw3W/+EMV0HQ6GsvDOwf6YNbNgdnGD
Q578lmowLoIwdZvIz9F61aUb/P4xI1Pq0h1u+q12WKE3zmBeXe1WVdGHlReeAqO9n5lwwQmI/ml5
HEsalm4bhd01DUTCA1VrLC5J7U4L0WGrHe791R3NqYm2ys1ZLELfCoROWvUcLnp74iei/25SDQzV
Z9rp77NpdO7riHn1FNlu+qz8FdBIpLT5OTvUWYQjjN1sPi9+anGB7rLk1GmFqHqbpPFpRqqwKSM8
g1XJMHMMtO4HeCYAFJoT/GJGUThtkk1/9y3hNw9mLLIK3TayvRhcbRauLcrPI+OX0hfdRvIuqnXT
XdmxCP3Sd/U4vybzdEheTGpWz4KCg2IYiZ45z0kf9AUO6+2zMiFYglvfOg0/6OnRXIuBf5FoADPS
1VLb5NTO+Ps6DNG3YGkZOMZww2XeSdupy4fFbE/OqvH13GJsL8HMYLpgoI3Vxa7qtM9VPR6niJva
K3wNYJ/HRA64RbdNGFzhRLQ+1BEiORlJvlUWbuqLv7JpQWflpfdTs9qmyOK51/mROuORd25mwaCb
5HvtN7jXzYQKWnbbdukVUThkzzZQ4Zj3Ux0TM7ZGXXzz0+26Iu0bH2l+uO6/qzrp3Rxjpb4txRIb
hWpvHF4JWXD+uGxegOhkRu5sB+t+KNY4HTIOZT+oImsa8W4jHb7O5Lakp3DWyZxPTm0JOpJErZL5
REjDHgIs5ujswBOnpaET3eZ6+6eBOlGfhiZ8mPjbUbgm6p+R6DC2y6CTf42/dU9eJ+rhlI6aV7KN
h7QperqmuuibLkjK2k8iWP124DNFodlfXFe0+uz6XDTcKFPywckT7wYLWJXzt9opvaxXAtjM18/W
qlpj7yUmW1o8YBn9Q7W9yBoHu1M9dQ0jlEnb++DwO+LD4pGg4Xhbh6c1BkWsvZaUFhq3o2aMtSbK
BVmReDDAyn9bgr59IzItBv7B6eTDVZ2rLmxhxX4uRnfac5+3geSMEA/kXPpj97eV2nPZNqu5BoVJ
iYbP4kP8xvrseFuaLdzLoALi4P/Stg/8shrrGS9WT7hkOAu/euK87z6rtZ4KlHtydRujCvO6IC59
fBXq3DM1ce9VamXZ1S0rbhXb5nGZMtn9SPsqdE9bG8tn2RwWa3CnFz92ptU0j9doifIJ97sl70Wf
4pY5D4hIiXTAWFU7Tfa2EUCiLmHTib5EnMEi3bZGzQk7QM9cJYA/xL1WvZdjDVr/8MLQDPcME8qj
JVwB7prUYVwdyM31mcP6SZ2w7a69Ux2Q5zBu7Z6ctq0Xv6feyBcF+imu/tQF03WS8zS+j1ndU6xX
d1bFZgZIqH6Ssv5Q3qAbljeOJSxTRWT23eJJ/d12KqUyzlH2WUs5HsWthCZ5eLgjY7A7MrLUJFp6
16O3U3dRVbQEZ0/Q76aN9Xoy3MxKWBKwdlTMjuc9x3XLzW0Hd37WvqdorjvH572X1Ni8Uo4vvijt
6fUh0isDI0EWgMOhiDJ6/TCsr9VO1i7qbG+93ZQ+mr5RhANN7CKDMY85ggC7tq34ufyQqEuSF8O0
0A1zQAk4+sm/zl6QnYA4iTpavx2pUrZYJq0Yxhyg/WfpuATqGpJ8qeVWHON9EHlEf4TTotMS71lU
1w0nwS88QgO8fO6QPeRJ0s74qzE+T9xQMzm5cetXbqncrX8KMpmNOcMRt93hDmGA83odtkWQ1P6e
d3OtklOlDrI+FjlMSCKrffW4+prgtHltRybOpuglhzVg9N2DypmIC4hBrMN6h19KGU/+uodyfhxT
tHjnmO56oWje/MsrzjriynhdsmeMJrIKaLlLnkeszjNgQusNdJekpNMSCkTkStd+eu2DSP7MvOn4
9B1/R1BiHPvPx+KfWSZYva4MQ5sWabVXb9nkcOI3v6P+JUFNGV8hvr45bWqYL7DtiPIMyGriTR72
85hyRTO8r7db70ANd2aeHpsi7sM5flxZH6ku694nfe74DXfs2vFETz3+jnBae7LOxdZaNy3aCsl2
IWy8/AjmwaqTaGsdEiePFCMX23r8Src1+DPsQQx8M0T+u5n2ecvFTG9UJEPIy4zJrcLlPVYdNTQL
5G/T4VOBGREdPuCgllzgc33L/NZqHQqCFIaHrc967rGtYXiqsGhymLvMLeTU79Rzte3pcUpdO9Zl
38oAl0JLCHDRcR387ccuc3MTuupR6SEAGmzU/M33oj64DO6xPKbppJpyV+A0eSNmd3jMui4W1zgx
s3f29y3wz61jIH5EJwdeMhx5zBlmYUM+HgULUm5fu3XpGC9or4a7/SWL2t4p/SYGYAJKSppiOiLV
PEe70zYPW9ASKTF7HqJ3vanRz7s9bcJin9bldyAWbywjoBUsrny1bMXoySY9mSn0/8MPMuHZHN1k
ioZuxz8dROrpwmh/+5aaxDzJXRmqgD+qFT/pSf90ViejeyV3by3N0Ec0AKLtqW7eGH/fohsEaREZ
3KnMUdvdqFwxFSM+/OrkDGt0zUBz9lKiyvHyATvua7IygJyyrJfNZdilTPPbRiR3ae2kT9PikHkx
CboqlRvL1VAmCH4QD+4UbGcHn1lr3b9NsuuBjDcVJ5d2wSGdxcwVrtLsqcVrucOu5yxQVilAzTCt
Ck/WLuCyNGo7Z5MGGZ6Yy0TZ16QxdlPkdCU6CQmmp0X4MIdToq81MbBYl3eWV4wl5rQqDwBNATIs
9VJ4k02mch18+7PllKnC9H1H0ztij+2NmSDPw/jtvbPG0kEo7QSAMPyI3f3cUQFps8LxQZkOKMcC
lj6FbrjpImNqu2qiZOayU9bFqLST6ssiVpePEK0whwi02ag4VPM7FSl3YL27n4A63V56ag9omAZk
iLQyk8JqBwHgUvikU04gRUv6z2uymD19ZWb34o/E+ebtLlxTol93hyuNiFQF/oa8TzwuuoI9FMkl
Yf1MfF8DXf2iI9tFIVrbYH0/TqM/XxV5dg3Ariud+9Ybpu18GP4nh+CBhEqDdWJtnjKR3VYUUmCh
fd2TMmBU02ciVeP3bvK6+63uyciMSOmI+mJFtflZG9uNr05vas/Nt8NtfJJQMwzVbIc2aLJ232GS
1uqhPUBVCvCVIMrdXpmj1F1lxzIBIv6+N5YOSal2e6tjWX2PxBH9nqr2GL4Tt7Xal5kSEn34FO39
7qhY7H7hU1pRHu4cUdqqbPQf3Kjyq5+b0gcPbJjGL964SVMMWV+rgvfLsPYUJFNX1jaof2jXSzkM
4ZB+TFuKEqtyjaQ5cW01vO9jt3GtSTmDsfrzXqdb0S9KdpcxnW+OokSMhep5C+2s7mp/UR4mowSa
Du/4xXo8i9HERKa0beuUpMrFPGmtmre+V01In+dV5g+mrksKQA5ZwJgPn0tctQ4GAi4qgUXcmXQB
JyuoexvK/dWQiHS/tE7ic2EPwikdutXt3iyH9xV0fHmcEga4S0cXIU61Nm30iHWP/q/uU72jFh7C
5SnoXUTmgdglCDbTIqN3ptKkmPk3yTvZGTNdl9javlznxJp7A1vFNe14fUPn5q2Pctb7+Dnvcd+A
PKhYlDcEPiyTeQyvvV1deSU2UjhOHqV2qS4IgzrvNLVV6rHkm0hxP3YHj2s1jvuDXjdusfTtyJIM
UxnBB7HnevtMIY9rG13WF6Ta+HirjJMHALt5PtGZRmRrDyuK/NDTqCEcMln9oltMPL5pZqT+1KTc
o2VQd9V0jlqvri5I74KvYUKXws+WNk7ZLFjHCdZG6SHXsarM6UBzsVy8zfTt3ZLN4fBgPSJZSSBI
iIyNu0U237aDK/GurWhvKjC+HXeBnDKxRH8DXCz3B/fw4rulDpcYX6nbEjUA0HfpzOP+p1nqpPoN
UmeTV8prwBCyDzcBjZY0ScKb7o9QqQTuqunpYgeQGlp74VznMFQAXVooYjMqoC1YATQ1uwUc0yxO
X7mptFsc2aD2f9qoQz44kZDbWYzJ8Dw33oSMxDkCujQ9H+uXUWi/L5ppHI63jj7k02lp8Io9jvsP
5BhQOUXnqN25z5rMpN/G3j8u/XTQSxzsMvV3GDIDZ46pK8eynknauMRyU9FztnkNq3xjN//nNQEZ
UYQk9V0+eqEbX9O1X54T3DDjfJ8X70To0/FYEVLjY/NMy3cKlDwerHJ1nNdVhoonHHT7xxedmzwa
Na0uWBRAGE1qbOOCC2cW90FgtH6LlG/hOZR0xblpO5rdupMhkLRNJQjnkgpGEX+kLRjkcedPafsh
4M0QlDoxKiUiBpa3CQ+RN0N33dzB6QMvDNTGOB9HxUQkKtf/5MdMX5gw7GO3bPFPk/GwchUKc0ma
oyKXJZbzjyPKFpKSIszvz2KKg5pTkEw+euBmASDddPzqgWNK8II42fNqmlKbAwLsKve22PnogNyd
vFYWk4d2qKgFG6i/zbNxTySgdBNqPg0BFkVCjeYtmvz9lHBbf2z7OPzSwHcvrVnow/AJUUV4HNFd
04M9ncadSa/wuoXP1IS9nkoZGvffIL1gycNx8r73wlG/CE901nw0Vr6FNFhhuTJ029Psa/26sbxR
5WwCH9/WnlS2ZUyH6HSIfbKFujWY8Bdx9ynig6FcxgKqJ/ZF9dn1c4QA4QbULwzeJ4sWoaGXndqt
FNY0W2m6Ps54H0L9nsFBg1EtzR4XM0DKUMxizL7vAiXSXU/z/3Sg4X2vGwOHV3kTOb/VZvbn3tFA
0N4uzK+6Smj3RdMPNvdAzu7noe3i8+YN7V01bzuUGpwQCwxAmTxHBnnOKA5DVyigiIamlfHLDgbw
SXEIfqMqgRkiUlzBsWHt/uG0VHcmpnX8DPghSSaS1PTc0dLZgdwb/1e8zunT3E8jDIY3TV3hpIvh
Egt8/blkbvXqhWwEpMuRfexp1blQO2Z3cq/RAP392oPY2cbTryiGI7zQOuo1EF4dfVv9TTSXKbHi
Isida3IND/XFblhV5k63N/eBzRbYGRW2RhcxHeCdzUJsWg/YmT91AgeSA37Kr8TRDABhgIZvLCcM
24mllzkjo2l32UT0xBwUUU8TzQxhKp602IP7hC29Np9sY34Ld1hCjIRWgFov2qbtSg9pQkB6qOwC
Mb6ENBtD257HuXJfpmoiW3az4FxFqizPdw1dUnX1qIAolga5rd18Ygh209uvnanaf9uYTUNRD0sC
i9Qu8cfgDCr4MstAfcL2H0OebczAxTD3qbrwrf2nWoTNkc9bk13agI4BDqJazrNsmjc9HSSlTd3C
oQqbnRFYTk1/e8l3dR2ntofa2KvuXUzzIclUJmz3FK2stBVusKe/jzZAS73KantDINC9SD7m81pH
GydivrEaDMXLd+Us6gvAQP1nN2JmdKRr+0UW0PEoOx8IJ93je+ndtK9myaL3QIjIzZ2hj/8N9vCz
k2nXeHi3AVQbZ3Af79aFY6Xd0P/GbHGDzE2CosnUg3qYVoFPx5H6M/2Q69+Jfq+S0xxEO7qnuBO/
st4ur90IrpAvTMv7GXzSVgW+mPaXE5KpeCZOa/yOSoKuJ62jJi5pK50IecA632/+zhY02UNmAoZs
pumuk/s2nlta3vdEBMf0QwiUIOiwI4XFSuAglitk4kxnB6/R6WGdM5jmONhvp6ydzHGNN1+EV/gK
X0CXY397t46GdGEb2yC4iMU5/GvbZ/Jby6sWgtTqKPgPLHbxvvbJFugf9JY16oqNXSv470CcfadV
XsHF7f0AgB/iy2Lnxj31ikCrnLEhJskKtyY0FTJBXbWuHoshSAaX6MVFF0A72FTjdB8ddLKlDyP8
Ix6gxsuKO8o9DX0XIpmA3kd6yfTRXJnLqq1I7VZl5+NYWGwLO+CpS9Z6/YR0e58AKZJN/U0zCCiQ
t3b5TBjKUk57zA9pkMl1BS/E8rtPUykRUx7IobN1czzyE4Wrz4FcAcFz2U7D16GGpPmd8ufkYWxc
pyn0GGQUThQEK3RELYPy0M3oYCgN9ZGUGrstVin2Kswexmpuv/Yr+Dn3SZW8RHsc/lun3a1OS+qN
Xl7vTfIzHbwZLMJdXdhgmPhzHLXOdm0F8mF0jwykiJlcfAv2OTQdlOmigAxS0TnzKdosl6x1gCfP
BDPE84ljByoAVx0uOVqgAatI4/CiDhj2vgSqa5rnOVJgozHoCUqIEHXNPX1ruEKcKlxZTBOiIKoo
ubLocbYcikD7O53rlEbvrpcdBtJ4Z5SM5qmDt5fJtDHsZQIoLXC7/owMpg/zPURyBOuZDFB1a+p9
7XzvxnP0bH3d2X2rklylJva4t7NoKXqRMfysdPRp7iRApFsGx1sAx6f/8R5bRCPjusBI2mUmc4LN
i/2r32kqfiq3xTkhnRrbe924LQfzENBiBhlFfDIxU2vBhZqsZ+i+PShx5Wj4gfZWqrKTfmCf6232
YHg1/Nxxcvy5PU7riCfpi9V1XJ+XGQbqJQrQ4wnuU5OsLxto2laS93qIezUa2T3r2BXuxYS9v91l
egOul3PrOi9Iqqy4NnGfJYybdngk5bdeaMKdzLRfAfA64mLdUau3QO94WMH4hGPz4VVRl92lKoF0
WXsniviFgZm/kRXuTZfBk2D02eFuHwHj2S3lUu83vwQx96Xds22/ZJVKwO9ap+fbO6P9g1YMOMwN
2sScMzE1zgW0MlDnrjuIQ6t2yFYV7tt/JnDW9ew51aDKQaW7LZxDV6LYQoVAb+dzQbAw3b1IYdYa
z0k3oz4NW2UfEN4tskCjB14kMF4BWAeCArmU25AVKykROA11IZZTvfQbPFmWA0Q2XfQ4vtVSgNRT
aLfj5HUROuOpyW7CIneLSXCb0uUHU079mtj6FviRNDgnz+gYJpAPdjNPSzeYRw3Pf5ylM9U1O0w0
Ft9bkyxbHjZjWp15yAjhhh72N5dImpdy3EaVoarwjwzoY6gmMgdF0+UhxqftqSGOO+VDBhZRmZ6U
/d4jVcSOTfuz+Tz4lup1rlDmndZIBuLNrLDn3+vU6UJEaBXWHpGnenpuTBrNs0Yh/Dg5slm+eT42
qqVClsfbZii+BTHk7PvX3oz7wFhPDT9FtY9t8y4lDA25qc7WAwND7gJqiaN63AcVQhdhmi9yeIx4
uEMracP7YY6c4wRg3djzuGbskpgxs96ZDjWNT4A4g8kFj7y625taPzuQWOpKyLTbvq8ZYNanm47C
vx8oPeLPOiTp8uDtbARhC+dG9rpvXfzFU8kiLsTFyaMYxO6xoB8jRHmsbM/6EapKtifX4wCdE056
MG9DKjRfybUP5i8+ArXsacmcdP0RjkHL6Qrrzb8/6HPiErZP4/7Jl5XlsWwtdCSCkZUNyd6janVV
kn4htSvJLquFX7z2/ZJ1YKUx3VyxzLw/F5jgec0x5Q29M55h5KlPuHFmnLIlQZARzaG4J7aGU7kh
srKXSbnx8NebXJJyjypA6LaMWSbhxGZlna9p2Mno1K5O1V5QadiudCLjjc/cyv3LKD3KoPKScXvp
+XrZddC2rz6H1bHmzcX5hY9Ouaoeu62ivbXS1L89h5WnLzenNyB6MGrnAfYQl50evHcrsUf22j+b
jX0shWZFMEttVQh7Cg5f3ZFcRAXr5sPCSHFx2/502K33zi538/LhQOksN9oGvo9+M0WTCEhdibu1
9uvfIBEbaZmIboK9HPRe4eEJh9ffrTABsMmZxNLQGTJnO0duhPHL7rdpfR87avEv0eEdHwneucfV
2VtfYOcG/53POqx+dzHp0KeVha4eloSyrXKwGIBdJC8MG8zHpI8CzI9rCTOO9tsxS0z5yCjWiNO0
f5OSzMlyddTq6Adec4QM6SHD7r+hZx4jBB2L8tOWGT8uQ0Oa88fk+WPMIq8d2odYJeaBwBRGwH1x
2PpcwgOrbGNbD/Bahk5zdvYOwUgQqTAs/DlC8UuVpKy6485YoCt66YlY1fSi0B7bXNL06Nw16eKU
chjwKVkrUseg/J0EGgOBVphTgZBAtsMUtz86tbg/h3AyE5iDRoeH7iLTud6S5AcMcZhcolR578xH
Ec311IZcfe08NU+QJnK72AGq564dgtu7vLiWd7+VNoa2ii1lWofxVEyd1tGDc7juwuDGBtm9Uzs+
h+CIALf9qGuPnGQo5iu9+sGObmXw0rsBBfx+dQ7VQsnKmobMCaPg1kHMzKI3h4ysHCpkE4yBfTre
+euBRzbBQPM/qfzjXx23bXyScCuvh4pBa7J1cKcTrczxyc0RP4cTc+hrkEGGXqZqtl83R7A7l6lh
fgPQH5+zdGoIkDXz/t6wmbldmmnQx7lnuD9QE07B34HTFOXAPHQ2jRfsIZQp2cpsSZMbU1ZZuvyL
nHkPr3W8enz5KKk60CHMHhmnIucXJMrSoLob47d5h2krMPjVRE0PC4oyXbvm0VJq97uQDsW7enuW
kTuz7DvhH3YR39wm838wnY1PBttPna9b5naFQW3sXTW0G0ZlYTsiHI+lLtw96uoS3pW4nDFpp0fl
7bUtUqwhiauGOPiaIARU12RHI/SfBu5ekQYSsFGiH5fNPTBFOOFPII2br1alqMpqzvwJzRihb0wQ
HLiOUBzQhTm2fxPTHxPLL/PonJfaoKqwYvYO4rEP94vh7elKUiU3Wtib92ueRQHNq54b/4JNQ4Y0
YEilfxoCsLVyRbJLnQmDvSFES2H22YTdMlwG1Syi5HVlJS4hVR5IJxXu3RGkDnUzCXrDJiTx6a57
i+PVY91X1AKKFgoDK0hUXVssHo1P08ELNg/jaXF95Ig2hsBlxLrpB2Mfn+JiU+iWYBU2b8duizg4
8mp2Bh56I9deZ9maJ4FSfACKo4PI/b5lyVQDLW8nWuP26uCpOz5CoWcfGfx/f0rC1UEnP8s4Klan
P4K7FjmqvYc54G1wDmTVJ0l6bw3/OA3oWFtgoSJu6knSxCf2axozHxWgnF592eIeDr+bM92cdCxD
r3AP48LyyXV6061LoxElOPBtcTQiqd1NFV/9NeUza/yCg6VL/0aqdd6R5CQvptJoDUa8s4N7Pgz4
l239vi/GeDOozaeUVWrGgP33gtf/8N3q0R3zZNj9Oe/ito5eICsCocpGOrjLlxjXe/5dD0fHsYNc
9lDhozU+aXeOjq8iBb7NQaAasruXIBBFF45rf57jI3ryeDpZoSLdTF9uWppfQOKSmLRjauYiGFT9
VrWajl5ysu4hSjj7QcRMeSaSZ34XeMyFebRDJl6WpXZAO2e3+s59f6RnWtCjKmU1As3pmTe8SPDH
dR+HJNivwTHXaG33ZaDVbhbgZb5553xPkkMzeXYNuyxmC8Lq5wITdL35fkUINTjC+yVy5YzGX3f2
3XFCMqtNCuTxc1gCzbwyTuz34zbieBgmcRMDZXT7q6z2AY1XrLEMS0b2Ss6EsWh7L7niPuBh0t86
Qt1416fz+nNCQyHKKQp5u3z0xdu10YlkpTCZd/OqcNmzX3yxz+JbEm5iO/PbYkVNI+h8mnlK4lNb
cw8XU79E9n5TdaUTtB1h8GVjm8MgxtIB+10NOc85KMJhzklXZfHZNJ26wTJd9jMZvfS/YfXtiAp4
CD4cqefv4eS47ChBTLWnIa7WvVibI32dx66l3nLT6HMft57DnmU9CrrkAK9LWKMuqJ4QZDZzuZjU
4IvQrtH0DpsS92WiaESLZItxU3LHEUSbyEf35xoa8dLOIiDqN9iBGvuece3Jz45Rl2PdWNQwmzPp
MhuW1C9vmx4TCIbVn/42+FOBPqT62LYK1lSLpqkpCVxkJyZj+SCTJaWohTUoNH0VCxjAyf03QnCW
P/TPnX1UnQazSTazpidH+0rcNTyFv0s0dt3P0GUdBEyKm6c06wZaEWhNCc1G57DlHNViOcVirrtf
PEBCYhsm1LW0rIxijUI1lmUchN2vkfL47G6u/YkGt4uK9IjQL02eiebimN3412qDKTov3JwNg2E8
OV+97rYmBvVMlR5Ule3/BewwPHcjWrP/tG6tczejinZL9HrN9NAarpn3o4bKLJq4BVWA5QUPPrFE
I/s70ORq/kMbFLrnJY2tf99ZO4zPjqc195o9tiDHsB9+JNI68P4n7TyaI0eWJPyLYAZkAkjgWrpI
lqJs8gJrCa01fv1+1XthF7kse28vYz3TY5VAIkWEh7sHTAfDi+VtM1q1t4AgiMSTFmmdeW8Vg6lt
o4hDYDNxL+CX5vchXLxCdMG6muo+XgVmXSYbq/ZTddNxRWtbMGIKoEZeUoenA21jLLgdA33lC4v6
uE8yBubh+M19WLtk67plls99UNjjrLAdKr4GnKkH221Cmj8QfmMfIpCBQq0IKIc2qVNyuE92sS9G
DS65Te2pW0HBNnhqb4QWj3HaAMFukhwaFMO7bF1WWm7esRyVvxwa8vi5bwCEz7C71cw15+DUzlPD
p8mjqxuw+BpYYUxvXLRzn/bcb2iNy4ekaqr25NaJNJd5r3s/7BrGSZhYibfoMy/45Q+mJ2d+I8Nw
N6hRA5BBkhXcCfxyfoBsuD+6XJECx4NuOfcJ2T5tJjIYbfE6plwGxZhKYfvgoX+CihGkNeGnZQ3s
xUl5+qoOmzHY9hb0X84pPegXeiXLcUWDMce703VPcHP1jiiOONoF4aKt6KhIEcFWtfNmauQKLNJk
fOnpgGisDaOC8O54hWvcdfZE9WfIplHuPBMCzMpQYiLQMDDOVsUyQ2RRtjB8EghuoGDZUARrKxyt
AkJDbhTgAZgxt3MiwZGRNEjGWeqa2s4wgGV9dq9h0YWHQnTxmFJyzFYpgMA0L2tPcDa4afwrZL3B
p6R2qkh/jKall04Wa9xzZ+vHSI96+V3FEhNf35U96jULbGUBWhtM4M/EYn3fVT8K6mC/3dHM7JhL
HIqaNowZbX8KzUmAMYqxeowj3HAIwjWh5beNHsccUYlfvFSI3igedXr+OhVD91jpYyvv3cHHgDIv
2uybqNLWnHdp0+szK8sM+xs+aAXM0RA270wEQ8oCnPoSKDEimBLzfrBGZyUdhONoddSUr4axHm6F
iYv8DJraFBx6kCqDlDkEoWnx48l/msUEcNw4eUOjM9QbMl3WvTM9j4HrHFPEShXxsojUTgeuTG88
02v8O/oSR84SFlcY70y9yvzTQO8qWRE+uWEKk4HwaoRAmQ/OaYTi3D1RGDdea50K0RLNu5Ysgwau
C8d0oLhowRf6mZ+1E/i4YQWPOI3E3aYzYFlT5hmG9CA9cdbboLnrSQDxoVt6icat4SVB9JPCug68
B2mgdY92pRf4MDj4tcxZidwv0Kud16aO0sdYUeNBSZOmwLLkr8aqjl2b1eQFDc2pkKTeUfole61z
M93Dfz4LeQd699J1dbReK6VP6ZH6J9HTgOWQv1BGnb6BW0luMWqRcH9aK0c5YQC8d3ZEZ2FrCm00
E9mZ4KyHRu/cwUeg1Ja0ir5YNklYMvfjMHa5lwtq/57F3/4B/vX9rQ2KlK9CG6oSUQdEe06xxigX
CD+NdOcZSWAsQyJeSDBO0kGKTHSZ9gefiDHc9iqa2rWuZ9VbRPXaWNiTHDvyfoMGXCoKyt+DNdhv
gV4WHBOZEc2jzomPudc73wykIG9KiyqIiL6BuNBQTm0tsjZHHloZefxW9a1m3NIuB50EVPawWwrf
rbdx31jOzIMrZ93Jpg/bb1Fltd6MLayMGfRNr1ooOrHmi9bUYP8WrsQ3LcoSSS28HJwXwmraUtiI
EoIZUgh0aTD+4UO63jjwhVTrDWfNBj2UmHrirS5urHKO/rnRCdKtalwUdWr0r20tgQeTNB/8jWMW
JppR96y8o5hEQD/XKCEF6B9H9GUCEvfJqjq5A61oWjDWpPmZDY5Cb2OBhAI3IaOZfhMvDc8DxbZ2
5RcF4ejKV/BnM+yWk34h7CDBQIX8juTbjId27oQe7n11mWdi4QUVMovMDNKH3LWDAupIalfzpotK
fZkbnZbD1/CyE7pNFpsrOv2GQN1zFjrtLx/woTO120mkRrWIhtYb97UdpMS+VeGaCxeQ3ycEszmr
2BSQO6rKaF5wP63teauo+HlYO3RU6JzhxQvboH+ZhgkwuhJ22ELtOi/T3o/N38A1fIcI/aW30du2
JPZmW/OVhkmKOcVDiy9pdnggmjCzFqo0NWc29GeAw5vOoVLpS5S6tUtVE0J9qN+OoeulM5GG5iMN
jEsPOZCAiGP7fg2e5mtauxintn2k8JvByUnQIID/h563UKLqbxsoyMCizOSB7Dw+2I2HpAgkKk/n
Vt727dKZIr2btfVZJW1pOiXdELknva9yW9yCjbRvXWx0/WzoonGXkvTRAiD2vGGddWfKJlVo/TTo
TMq+a6hYbCmrdQX+O3X2E/J8QZpOq9g9ExgNoHRwWymDhLJaGW6cU2foTAOBEbRGNBL5VB1rrS2S
hZ/kZPyay0MsLbNyvkvZIjcACoWFnpqiJRT38X7CeHpC8812SEvYCWdqZ6/RTWSuO5mOfBeS4BxY
032xaV/9I9OjnH8H1X5pEl2n1xwh8zyn6vTse4TMc7OfcqQDrRefakRsxsyBtQjKCzg3g04OvsKl
BOe3AGb+yemLpTtMeiSDfJJBrobQG4yZJZOR/e67OI0RLbVqF056c/RDbTwGwsj0BSXqtFzbqTv8
oeeTVs8iq6F+iBF6+0Qdo3hCgsQ15cgktjZGDQv/tqJy+TONPVQLUyw7axnYQXyPY1VHyl/Kdm8V
lOnPdACu4aEu0wdzqBKxxN4G5qQ/DdGNh7UuirxMj7eJXViK5N+QXpZxBIeFu+MM1iB/eZZw4BIY
Wli8mfCRsLpA5VNH30MYkRAWWRHpjWFqZb+oLMtFOOLjAHjSdfLwo1lmTnXD2dX9wQwAm3YSrTZY
l6mVvdDfRbPgd0V5/RgVZq6twixx9iH4JHdrqPNheRFIdZ0ONDKbcgkVoYhMCnqkqY15a6CJLJE7
JYPZL9MMJPN5Si3/2A8U9mhBV+r3se4k1W3k0sht2chChvte1VZ162XyTMxuXSNYJgPRO0KkePqJ
jJj6EXkOgQ1pIIVnCsX+q1MTO/F/eNYfqcB1+bpBrmYGw1DabSAdbqqpd9x5lgjvgCdM2C67wa1P
vTYYcmtRLTa+eZUnH80mqr9PptGX8JTaAvP/pCBlhbDgNgoCRRrTwKyNXayjlfLscVvpiT7doobJ
nRP66vFBZjGEiCEqkd2fA7Pmpi4UPo4c+Mj8UHtQTRuSyNEWUVGVECjDXnpLoadcFhCpvA2lgu6p
EZl8AXqJohlMKBz7YRQ7Dt0V/eptohUyJO9OH/UZoo/wezW5zatLJMcGHEzkKAPk01+CCIkyYg2O
M4cePXQvvRa3lPJaTsUVlR9p0oJ8IC9GU9TQMURPkMi5PscRSXy8cMd8MGkKm0KZ7gAicu6EiRJh
SztPVBNZEdgrUyfOP7l977pHhWoIlp/q/XsN1LA7DHbvYs4gSW0yUHcNwi2CTq+ZD1oGqSZFpNrM
9TKv5MaUAUy0mJxCLUYKe+68NP36MYutDv1ci0yIyq/ylp0pdXNb1nlBySZQ1WtRaXW97tIELWvQ
tsnCqELb5vT2shJ2PhbQhFv6a4HNMPXorMgBXCOZbgzw3rOMrUqXIBNWzf4ZpnTeRYI8rjVFsOlp
oeLfoIf34LeHsdZ/I9pJJUBAn4X7GAJN85s0LnOnWeKluBSBkSaKez0Y9wUqgudeNJBns4ZYYiaF
6MuHEfcj+HwTnFIe17GSZ2LSNtyWRdz9igMESjMISyXnQ6Hkq5Vp4z7WRxZhHuZFvOrKtngaoiF9
UGEyAUn05fjWcln/6qCp2GehVHvMglArFrRTGQXsfh1Wr3IG68HyRjiEVuXIlyQozkfBqLx0jugu
S/gehHrwAOFWzsKywbelMaGFLVyeU81GzqJnC68JGFdV6D83XhCHDxI+F/V/ztXkoRRD8BSnzjDC
VWzaI+hwVbAUJ8Q0ra873YaCEEC85TeptdIN5LqzAgDytxqJMxe1nKJ9M3oodFGc1TBekMY9Jng2
eXB0BY4quMOPiGxoifnWTIWD4LLXoKtyNX7X2d7VAhJp9qbA37HeQYvYLRBz4GOQ9bqaU6LuX3BU
Gk20iFF0SDPPxXfa0TV93RBi7uBGBC+wkWDUW8UUYc+GdccLEq+uWuG+55drD9aTD1G8jsvvE/c4
MZgeywfyTCeYpzKD26+HdXWCezKEN/CWfP6z3Q/Z1sbzJb+bkrTdlFNVsUooKYWsXdOGCE1h4GWs
4Q/NVd10+3jKzbdKQDqdKRoW4E9X9UDdmougB0KRDWsKaLh+NEnSf6L0SJt16lXGH3w76Is64NCL
ZSw1eozOO//8NVoRwrDHv2hqqfDpk4VYpCgo8JaFyOVcxcUYrMh/Mm2vqil/BiCj9ON7ffbCoZvt
B2ICfQ5O6xAt1WFbzZQZhD85AVpjhihscO9GXCsoGIvIvQEvltYGKmwa35u4AnS8Zg4aWLWNQ5jo
xv1OmbCzOPKKniijJKSahXHCgdMlVm0/dYYwg+/IVvxgndlddAd9Srrgi1j7sGjhZhQAlsMGcKUs
N3XQYqtgRZAo57aIPEovpq7EfCpUjzbAytxfZ4bVrqOKoK+n2uktAvZyrG7PWPL3EMOKGIqCkk+x
JVyw86EPnENu9HV5T7UKjVnqnK0NtDA2qn0isyZetiqzvjWRP0YzhM7RwaPyRCwP8elbYYyIWjqR
TRTNtXDMaKwwkiK7XdxRAcj9JAM5OnM3QOFZCGwFmr0kelcR76tyNPZZPfkHHenNXWvY6LBnHHBV
/JAi23P3tuozgyitiVB+z3VT1wx9jwkLacQqj0rLc6D2tlb9Y0pxD68WoLfQZWepY6p+WGHR32nt
CTq+URpHZ2zRV62NQIQpmh70gKl/7444LJS3joQZTKZIviX9pY2i3lIIVFCHh1u8xx2NbhGWkWjE
qVVQfrcLe9LJAGE9LeKwKxCmZ7byVqGHk2y2yCsh8hDqMdF3PC87PftT1H4JM5Oqdd/vtJx+eg9w
1CdnKfK+J/LSQ2wUZN4ob9ZKY/wt8W7JbyaPgIMSg1lkj33opcVNwEloLdrEyd5cPJX0Y009/6zW
5pB3fmld2vtHoUaXyo0jYhdHtyFM2m2spWpa0xayybCxtjuAl96nT/I02lW6HYs+kJsGzNPfub3Q
7ZvEDTgzRT0F6aLXIzU8NOxpekdkyrbRZuCI8Fy2Ippuaye2vB0KI/RWggQVFRc1UcgQBru/ETMI
eciyZhm7yyJuRUKyBPmotHvAE6Q7Q0wB90bDko7mY3jAsHsmPArwMUog5/iNO/KzlNK7GZl3fwb6
Srzm+zSDEkerymM7OjHM+nYwJqTELmUCeBfRk9VV9neBiIb7oujde6OYMnpQCCDPkQIjYqEkjYhs
uHcyEnHXs2ax8saj6Vlmd6BAxR3GjjSfaulgb++zx/ed1nUYHvC53RvNqtyfQ1D6P2ImYFoGEMN1
gAaQnWVb2fXPNOgJH3szBAhVdA7DkajnN0Nv6lHOmWJ6LSZf8zYiLrRqQxFveO4y1a8y2xb1uqm9
odtnQ4X1igOr4KFzAfogT6AE3gxegeoU95+etaJi3AI7VuB+yrlhbwMFAQjyJKcDhkGRt6TcXW2m
dGrKZd6U+f04/r3vpDE8lZJS3KISAbVMBDSZPQ8YV82D3jUGkHIrRmtStuaw8fI4eMF0JCRraFP3
Djkrjid0csrpbWrQ8Ru+BVzV0IKMPgPAbfMNx3vBmWV2uP9MQXAC7DKqGWk7cF2tk4GdgStDLmuU
mA8U8ilQyzLRDmMQANxWfop03evc9k/f2w3pKRuoWEawKkjVwYtzQEJ0aXsfiaiH8UNO/6gBDOXW
mRqo0wOdYWhOgIePuG1l4UC29msYFDoF2pINlQ7RMpBFzav5XjPdCQUYiji98rp5X4NN4y5iTCQk
tSmMY1LJIVw7tROcZVplqd+JDnUBBQQN3K6ohm5Y6CkZ15z8V4dBMUYwslReIyjxO4wWqMtFM78W
Ml+I2O9/Q6An9/OgnbozI1Ctuc5r5SMk4b5e53gITkvcwaz7oMQzYYFzR3fSe4dCd+t5JE6w9Fhn
Cay3p8YrTUrGbl0vlAniDIFOr04YwITgWQgXqjuF0djzmPeDt8/p6PDi0Bh2EQvRdq+jpPANmj66
EXEvVXv2N9Va5LJ4/8FyrDp3RnFHz+Y4AmLwYkRAkUuYJzBdJRYD0C5IzQwUm5X1UpzTnoVnqdLn
ie0i3brm5D1VukL1TPnWelCFPi6QlneHsquS1QTd1YdNbze/EPHD4EEfAgqPUR3JxgT4qy/J4vUD
djPuWa9MtXQGAhmjWEfCbSw1VE5Yd8BGhkkIcwJxaTFRbhdplbzEaZ94t06SaANM70RfpJGNXYBr
OPzZLSxcznqrn3YlSfvPHLEBUnWtj+6DqbIEUjrEMTN4yK2kWgnDeBXhoi9ZZ259m+uGJwpQpiq7
L0wfHCXTs/pPZnTFjxxomCeoMockHcRg/NFZaaWWjlsOhxRoq5+FmSfd37auUUiSVOjXvhG76RzG
UfOAiYRdoBx3UrKipshoF22X8mYwKyopdWYF/ja3a2dauBSiiqXTCmytHbj3t8bZaGg55kF34GDt
4iXlJrhoBseBtpZpruS+SNuxv0UPgGyix4HE2JYhCjGXpBo2oF7XP2ylXNp+ZbprH8GvXRN1LMIO
NbgYSnUaTWtjtIaBFm3stEUKFpoq+I5uIIIXXLt9cwj8wa53sh3O7LTOCHcmGorgELdpau70zhso
myBoCeMVbAaHhdvHCAMNNMA/QzDg7zQ3K46wh+B8E1B0CpsgF8Ujfxb5TiFw0LZkLZ1AHdzkybKk
FpXjCIGQBlAihKk284iltLmLhXm8qhISJ3ZWSG1wHlZSozdU4jneDaccvpGW1M5UIsz1cKPppr49
QsvH35aFXzhYmvgTvL9mboVmKw9+Tc0gmKEnDnsutQCFRjU3OKzTezCgCYUmzubWqm/os7RxrRh5
IiW3Vq4mnCDN27Gn9HZGggWLl+t3QWo6BfMwMZpffVvKY2riA5vM3RaUZzdiuY8VVWbrtF/DNqgp
b6HapOY3A0MJSsGWpvUnIKqgeoYzGSCoVnAJzEUE6QVOjKBICDaIr0r2HKrO/plw0MABkdQo1NSZ
VH16G09GiG0qWfQVZHQ44ZRfV2kRN9426e1OrfHqqeq12xOwcCHC5KBnVlTFBYxn28VScqii9ibP
UjTJQVfJ3TD4uu+CUgeG/DFlZnUnMtD9bwpal3FsICDq82oaG+c+KprSu3ORSoJeFJqGne/EMOsS
2a32zTDrLqcdCr/2kCjw/o1bVpT00cAISHiIxGMzXQjPL0+N1mRi24ItOFgwCfEQidB3F5MuCK7L
uIffo50FkRnFCP2GmNePtoPPjt0EfJX7pjLIMt2qwWogVU7wRoI51GvcLNtjJ1RZL8PebjvIyo3m
b1EW+/q86PIRTRdSBEO7dQDvMe3y3MA7eXEhfkaF5pfbwilpkG1LlywEga/9xpHS4C/UULLDzcl3
uhiwQUmHEloNMab8lk9cgAUqujSIb4Ig0ps3RyfeBhtAB7/Mw7GUewt3umCTR/ARMEbDPWpmAeTR
XyWJ/PgFo5bePzN1Lf0+L+siP9BCBYvqSpp1fazdEtLbxCfTt6iFfGJ2oVmyfDTbwqZQ3daAHl2P
49sirQMzPQKbD8ONtCH/aJ200QMoM/cQs7WdSaRIG8cd7rLTL9PprBBybhP9uOIu+tHJVmBhCJfE
0mkFbokLv/S4Sw0H/lOzgz3chg8iSZcpTDwGhOKkzybNf/SnZNXmxtbZNPM5X+qa9ezZwPTSzNOR
Aqd7DL/RD16YhmqM0SXKb3d9Uo7LrsLOvIIVRYm2Lzak5ECBRPJyHQ9lu9Js9ZqhItvqXSAOPqoB
74rh6gevb0PQohdBG1Xss4np2WH+nde31WJtE+R5u6MWsezGTZT+dv1veGZdmfkPTvV/x6HfDfQq
jHici5mnfVYrkAu1O+c0NI/5fBy2amdpy2aujMcw21UL6a9TvBHmOZ0bDuk1m/VPxwfXOzcTFzzB
5fgqVCLXm3aHdno+tfsJIwnif19fI8p3uTusAqr9HzIxkNhlcebiNttR/hG9tiry+Moq+OgcCyal
6+dJp0fOhxYgVYPyscPMa0fB4+CXK6pKu6i8/3rOPx3EwP+bVaZs4/LTUraUQwKzf2eY6QmS261s
7yPz4b8YhOwNZJxgRZgX3rRx5svGNr1uh7/rs2sbv5Fzn5xAXnEpvnwXFie3Mjo55QK1WZdeybbm
1rpjFdgLhS+VcS/Uk1NeGeJyJzCEocO6wGDXIowyLlYIwZ7VOMQPh6g4NfF97P0R7o+qPfxn83U5
yvl4eLffQmy0p6QyokNd/RDhL8c9TNc6NXwyV/+8yMUJU2iDFwyhjA4qfPKsvWf+MvMrzsfX5ur8
CO/eAi+vwXQ73qL3jpa/Z6706H6s/8O1dTlX56d4N0rQSbQ6OqNgRTdPDNwWnG+mffr/fZCLAzCE
bm7CI4wOEgVDrP3GhQ793pWvfnnv/O+bEJnIcydJ3bh4EwrMhVbodnQ4m1nNqLzc6A16zq/f5NOP
4lDNtTjIbchS/04XmQC0WBzoD0FxcLAkjfCsNMJfVX+t9bpxeZieX0dYbEepyMSlvFjEqssMPRjj
5BA2d6THYX3ntPgBQ0ObitfRAvahUILN4moSB099i3GIljTaG4D2Ayh8Lm5SX7/62YH+/aV6+UDy
31cfmskcNY8HCiaxTHDRCi1BrdBfVFqBMqufxS9fD/jZXL+fgYs9pnW5Z9egCofOXYvvGQaFqUNh
7OpMX3bCu3yxi402qRLUrfSTQ4wNZgr1FcEW9BJcw9w1rmwuCr54WCko9F+/398VeTmjjlTcEdKA
LXy5YlsnNnTkBcnBzbQD+juIWUc82iCU4/+mPcT36gepRneX3th3Ka4/4KjXXPo/m2PHdCjqnAMU
076Y40gGVjtCATsUi6BdBpo1Q4qHyfe1Vz0f7B9e1TJsAVHdohnJxRyPhuPBXWuSQ9ncgxnOMN1K
iPKNV2+mTuYKXyYYYcn8ygRftiBQglYZXP62TjhiC/viSIjhCFUgFONR4AehkwjVmAuYiyLq7u3+
0chvQZYiMv5WrR3xYyiT4/lbwKAYcZkqNqTNK6tLrzzVh4198VAXh2EThuOAc9h4bNHvjcNjiJ7e
xaGqJf018tXXU/DhUDwPRjwo8WdxBd0H/t20BSaSVuoxA8q/BzqYVdXv/3wAm98/9+LAx8e8uNHB
vOCoWMV47CkDSYnTs/b69Qgf+hOdv+L7IS7eQesGyyG3G48FsJbt3AXmL955b8bLHvdn6qpbnCS6
0r3ynf6PcckelLIIV9yLvQFoiIVe1o3HONt3xSuuegvtrP5yD5qDm86PocW1sLyyUz5sSF6WaVT0
BqJVBAHfvx+sRhFRUhSejhqexE0Kw549CfVhZ15r3v7ZSLQ2M8iQTOAz/eI8d0rPq3q/1I+mj4M3
zkRetMV+GqbN7usPeG2gy3l0syE2/UQ/tojU99jFauBdGLCycZNtM7rO4r8YTwkA3r+hv3NxR49k
p2Rxg34UdTxLmgeX+AmT9TLdfj3OhwtR0E/Xsk0hwNeUEBefyvIht0Cc0NFRq0NjxeumfPTLCmce
E3xfHLtcf/h6RPHx7GBIRWyD8wIh+uWBliKRrs1+1I8qx54zMbUftWc7T+lErSDFNurWMmV+U1P3
uTHryfgFXFRuTGC0BZaj9T6NqIlMBjLTmedH6e3QQJbGBMy6wZBi1jbFW4NwAoWv1Ww6/A1mDdj5
XOu1fepY0RZryOAVpXJwZad9NpHy3PjYcFjxwrpYibAxcnQMQj8a/UP2GsWcg/OpWzTVvriyFD/Z
02SCWA2CDXAcGpedwMDztbwuXLYX5tNxYawK216G0410hnmBScuA1KOfsAeaxuXX3+7jpzsfIy4G
1xySisDu342d17Gg78MwHZWtrRDRYyKhrbr0JoAAVcu3rwf7m0j9c98KRjOlQ88/i3+I8558F9bH
+MtAslTT0a9xwUGkchvY1saM0m9GSvkMw1xMtpof2PmvEd8sGjl9+2+ewAWr4ssKSVL57xMMwoJQ
jIHDsa41llf1DPS19YZFH1lbFL9v6E2hM9tOPGuJ7L4e/LO55s6nMaBFK0mCq3/HbkN/imoKp0eZ
1Y/OTa3mbpY9pNMfp1j/v0a67AIWULhEAWD//ar5zER8TEnzJp2SrdYjFXGy56/H+3iWnmEGomLg
KYsL4uK7ZhLmiBv7+pE3vGltb4WbLuL64t7proz06VaxgfFYtXQsItv5dxLB7YLJ1FN25aG0c7jz
P6P6kUZOEaohzaMvdaIvy1xd26GfvuG7YS/WDSZtMo0rhtVUvaq6ddhUaACKXRJ5j54noOUuA7/e
+UWF2e4Cu6RW629CN14WAJzVteaI57j0ch9x3oJoKQuXK/tiJQ0i73KMLvVj1ifh2u2GP3Rs6TdD
jNL66y/72ZolB7B016AXjHW5klKRWRACeW+TEkY84XS7gXtW9E8WMtCvh/rb/fbyrd6PdRG0TdVQ
lGYS68feahHO0JxjTgVvY2rZE3XpfS+kNo/M4W4qqxN1gdt0Mh/ShHbF2ALNseqNlnUKn9TCp3ym
XGyPMkOiitEPPn67wdSc/NDACE6rpkUO4oRJANi2Z/wKHGstYIjNS+Et7a6H1yrqa0ffx5CXahf2
AY6rC9Ay9+LlFP2UYfBVXMvCwhpWNvs2bl90a4rmaZIVcyhoP/CU3eal+UZ5ZRc6wU1S5QIpptxA
bZ2u3G6fPo+0LBtwzXJ5qn/3EcEXiKnX6seG23TWWyKaQ080r4zycds43JAW/UNodwwGe5FgVciT
NSl9cXQqSOGFuEvVfqJvFHRUffP18vl0KIu2tUInxHL1i6HgXU5hC8rH6iFrwbotwKaReiaM/68H
+rj5eCcCHU47Fyz/Mi7AwSSZ7JGBprbGHEKU07qhic7az6V/JZb7dChbpz7n4s5gi3OI8u6+1Iwx
LVrC5GNFme0PypRw7od99tMO7Z9fv9THfc5LnYNGGEWCdrkX55vE/dZyfUbKqPtSGZ4n3Q1V2xTD
njy5Arca58jp343OYHT9dWijTMv4y2wiTsy4pjuCoDZb4DwKuUc90cNmY6rHRr2l1CrD8BmxFb6O
mxg5mQyuNAf9uPipztnEqhxpDsWPi7WSBQiVyp5+BM4IY5YwIKWol9r/xUIh1lcm170BRexiFJyU
DCpgvTgS+ukU4E1oSyKbi/uvP91nC//9MOe/f7dIzArdL60gxTFPOChutPCEeSSUk69H+SR2Y87O
1zxvxLq/rF4V9VRoHs5Xx0j+HqFgafFjg29jlm7i5De8iJmZvjQZVNLT1wN/tgfej3sxi2MBSivV
KI4+pSkzNW9VvzGKZvX1KIb4ZE2+H+ZiFqVdyH5KDXHMcgTUjicXOS2PlnUFRnwmn9E4oOm2xMrV
Hs/g8Aafu3QXqzi8G1FCX3ma82AXG8Th+DVNzmfOzsvex2aToS7ufXUcIQiQkZIfYeYx8ysllzid
tsuvX/4cLlwM5yoyOJczmi97OZwH2G7HJl5jXfQmMS8GUZn7w0kUrNgGAYHf3gZlfWUPfhzU1dH1
WqZjAwIRiv+7bGHsd6hlYnUMS2OjZbPpIZHHfjTu4ujesW9c+8p4n3xhhPGmS7hEf2OHpo3/Dii9
aIC61btHYbTLEqOBOjyV8Ra/aJyvqlnZUd1un0xpzBXSQg6PK7P8N1b6d5rhQjoov84nH7HbeQm+
26guTH0nMsfglLbfLfeAMm5mRmsD5k08zFtYBANmb0w5ZupaeoImNY07hTgD35kSj6LWTul/98u1
yivIxGczoxwid1fSr/Dcj/nfB8sRaMIYMLxjDLMfxoZeE2PdwH/t4N8GNHAEPkDT+M1ehVd7kJ5n
/WJS+BrnoptFNO+oiyuum2QDwc/3T30rnotqW9CXvV0BQ2G2vVPtsHTxgaw0vG7caZ2nOys8GtrG
D+srW+6TS4nSNIEuCQwtVUhU/50ESP5oMYzYPyHNWkjrWZ/IvauH/KegKr2DJ6jn/hxLj0VfvCr/
yvV7fsvLWXg/+MUsFJmFiD1EDhtnzqoccVNG2+2ab3hLzwvIRYaXX/non807JU8puZ90jI0vdkNI
zwRUK9I/4RSDvimEPINrnbvBm+Eamv/JTj8HF2w7CEymukTzaRM0jWpU/sne4WFnhtts2KvenSV2
vMzLV825ttE+BDOS+jrEBjAG0kT9EgKDxSNsHBCi0zTu/U1ibkd/Z0Z/OuY0jh5bk/IojtjFarT9
fdKD/c2N4We0wJVFmwtt7Wq3NXaoHg6KZaHNy36NRijAyziJwivx8YdA5N8n/ZsSvTsSelo40kOs
j051/yrpd9v+/vpk/3CRXPz+xZGDxZOqbY/fNzuk/045R65Xht+79vU/H8cRNlCZzfUhLyM6p6ua
bJzG6NT0L2ZV752CHZva4yn0e+3KnH32dR2T5URcxbWlX2QuWWn1jRZ7vJNKs7U+5AlGgCVp1FTk
m3psuy3qqytBiPHxQ1EhIlJ1KRW5lmldTGRTc903dWzs0hTuaECqbZ+saOF/m/qT5d/U6UmAm8lH
On/Q3FGbKc2+8tqfPIEw9PND2Io4/fKQrsO4Ee5QCuQf7T4tqycaFaz/06/I79KamijAZefo50d4
txpbGje0rVGJXWTT8BHbEf1VpX9sda3u9tmrCJ1jnxNBQoa6OHsk6moNAbvAaBnOebyqrSvL/u8v
/HOeQs97P8LFjYYQ2VdmzAja/3B2XrtxK03XviICzOGUkyWLCpYsyyeEI3POvPr/ofG/+5vhEEPs
fSIBFuBid1d3V1etWguI3wSzn7i+70WXjt9sl7ZO1R7K/EeTCqdcezeLLSKRxkq8sThIzvQJyWuI
yhy3IquCESSBJj9o8NqOIqrC4fb2cl3nwqZRklNAK1bUJRAql+ulxOALMy1UHpLQ3bf+J25sq02R
n8vo7f5lBY6JNoWSJytX5dV5PpnlhqT8JKM9Py/RVMijmaOS0BSUbMIgBcH9m57f2jwV/ichvC+y
99vjvLoceaoBZNJJdYkcMdpsw/vdGKEraVoPaK9twojutDjfyTkK7bCmFBByFCsDvI4FFN0yVVWl
PqtQ0/j7FjrbCFER5qZEof9Bo5VfKBHOceGJk+CFHpptilCGkd7RaWILEOZJJRUkAWoFNbBvj3va
BpdOfPkVszOHI7TxIMh3Hwz594CQUvpYGCs7fs2EculBgmzQVzXE7gPdmvswPlndXQeD2n8Yx0SL
xfqRN5mXh4j+B1I2rftQeRVMm0918amxVlB+1z5pSNNm0KYnhQTQ5nIgKvo1UjyOvmNGd9pX6TFX
dmL4q7Ie4xRp1PJf7+1La7O3y4Bkx5Qu9R0PeaNNk9AyL1QguG/Pm3Tt+FNoTESuKDpDmufo/M5P
wtwI6Osc01OSfQ5QgHc3qGMPxUDj85cEoRX64Xd0z5bjqVNQVDLyqRnwkf62Xai3O3cwVz7qOqK4
/KbZ0As5F+qo80InVK079EOUzjp58XMLh/nK6Cffu3R/k6ZKxq0aXBPEjpdLGkMvbapdFDpmUG8L
4z1HMs+33UfP31rPBGQOlGr9b0t7um1XWRihZIDvBp3BM4OnwKXd0QprlKra2Inh+/RhmbOR37B1
iDDS5r6VfkhRukl/KdohRIsEkjoINW0hPkJCJAuQlNvRN7q0zOZeEHYdfHjhe0yRx6fbhZ6dR7QM
wuKRPtz4m1JScdqY4rsF/8ftMVzfPWBnphyoAuM6GbbZbgjJUMhFqcdOEWe/TOAbKi13t01cnxyX
JmZ+gAifpdaocjkeIJmsPfX6dihXEoVrNiYPOTuGlTbQBnnAhgbjo3hfBTtZXoHnXae1uJnBzht0
QaFCqc4PDhHmQ82tkGoQymJfGU9S+VnlQUSzOu2b21g70Vpid1V08NfwoNdx7KXl2Qy6Xd8oY1aj
QGh+/qZkFI5iFF6PFQ0ht5dqIU64tDTz6IpCbJp7TebQ/25IW89E48YOKCmbh/oBMm1/5f5cHBnP
StMkTJ320eW65UqShBZ9c06ifgh1abeQCsv5R0F7WgCP7e3RLWxXlfjgH2OzY0Ls1WSSvWBw9FbQ
Taw0343sALh+LdqaZml2HmGI1gFVInN1BduCyXQso4b18jsEE6ST7t/R0W3UgOLCB1jYev0JDQQK
+Fnr3B7i8gKSGwEvRURJI8PlhCIh0UiZUGQO3PClD9/uG5KjZUZj55shPpXupz5cOQWX7h4SIUCi
qecSDVnTGp/tPbEKTDAVRu4MzXf1d4K0oe8iwVftKuHTmB31buf+lBHDNh+6xyGyIGnf9P2H0e50
3dvdHv7CNchH6NTrZe52Q5yNPkQFRzTSNHeynO4Brd1Eg7cB+xjKR9nLbU8ZVlxq0aCuGgA/iFcM
bWawG2rPJ2GZO5X2FQT/RuweQtfbhrpTZR1YzBVzCx4MdJdYk0ctuIh5a0phjAJ8MXKORJ4PoBoR
eVJeEBWFzRp4bOFe0PBeHZK7qR43T/RC4k2ZvEgKh6Zm+NHCTVethAdLFoi/yCfhrGRbp7+fuY2c
NzSUK2nhVEEi3fe0Qe0g1Fg7YJatkK7kyCamVGd7flIEzFPYkJzcrEpIcXLpibbjNWzMohXgGpML
kNJQZmMBo5nEVTQUUErA4JncTyzqtz17aWOT9iTtamlThU+c7bIAzvfKt4LCQbLHVoDVPULRKNYH
65B6DxI3q4l26G2bV5cqnF+UYzUScWxu3lWXK4QqeJNXKT5Ap0y2KSErO+pIsexK1Wi3t03J0wV9
cWTObM02EhLi8CF7UeEk/WsS/vqNiFm7qbdCfT+gCmqqjxUN/vmzm26Rutbqx/Abv4cfUNK2b96p
gjHSk1eGf50amH3T9JI489AOSimpMPkmXfnaexDUnXzps+B/IBlAstuG1CQ60MvvQRkyHMaOJqX9
7Vm5DjkuvoBH0eUXKJbSA7TkC+ruj3t03T8Tw03xOCqwuIx7zfiSjV+kwlo5Ra8u5Sma1fA24neZ
k2227kou1uhQNY1jdsku159b6U420k3cT6o7v24P8crHKLQYnDMggai5kAC5HGFgKE1R6HrpFEn8
NY+8fZojRNE0X26buTo4p3qO9Rd0RLcmmYFLMyltgxq1+NJB8HCXKZ8DLT902UOHpOdtQ0vjOTc0
O2+iiqlNGgyBk3hF3psmaethVLOVaVsYj0bGgUcHnXK8/WcRIbwuOe3dAeOBMhYhR9N/M/J9Bgno
vx4OjsDJyeXFs3x+oeYQbJsoY5SOQZGpCp+C3cgr+baNay/X8DZ6UqwpA88TRL5cnDqE80uTgHdK
ujA8ZG2hUOOTShpFBmQ9QqiWospFY6iNoGGEUmYCOdJnDrvn/vaXLDg+SHCqW9Sv+TEHS4kJnZY5
zamOaLQ2Wj0HMfgZqenGNYKtaq09W6/PPMZNB4469feRPJrf5mEaTjIBHmXi/GP0fmYFvRr+VpFJ
jW3GT0qXHYX8CQ31tz7fW9+62jugRQtxjS8eNbndkH3RjcYGQh63jxZSsCvrcl2F/Pt9PA4ntC4V
t5mTRWUE9zGlAKcprWONNJ7+00e8QVG+SXdwJkavuWFD3yKId3GE+rdyyvuHyqcVAfIP9aG0bD/+
cnuBpnv04paYvgjyCEkFUkMJYeYpDarBNayZ3OZD8U7Xy4aW7JX00MIGBnpN46WughDisr10Rjpd
/D7titrJpRH147seeq5IX9m+C442NQWApFV0sttXl3lTGcUYVbWTRXfS+KewrG0YWhvZnxRG1kA0
C2fFhbHZ1RpDtqenelk70JFt5IbOr59t/jvQV3BrV6GwprAmXBgK7V4Wd8flxJFT6qFcyBpHr38I
SAKZ9BtJIPPJa8vim0by6bYvyNNiz5zBpImN55xCDgaHuDSodF6uqHrXOL55UOpwx3MVzpvqaw35
j2I51SmFGMbYDT+zV/E+OmWvVvtmRXd4qqPfV+rx9udc+81UmSbCpJkWCI82ue5ZsBAnyOPGakDB
JX2q9d9m8imEe+rf2+BNKeEy0PJelZZ8NYsF2MMap0QLKvAe0yze1O1KnuN6j6ngc9kB5IXAeP2d
9rOB+Eqn5iS2GqdR4Aatpf5RRtRiZSR/8duXi6fKvFJNTnvoRKkiXU5XYFhZ2ShoVMRq8tC96h0R
XI3SV7Hxg7fEfx6b/KvYwxBVuXeoiA0uckgqGgwq8Med9+rnuw7+uvghQ06t+Axh3yf0OfdIZwnu
y+1JX5gPvpRaHv1XnDxzv4a8SyI4LVrHNSvhVMctSgvV8Pu2kb81uev5+D8rs7M2L0tUK6CycpLx
oYGQR0XBjVtA/e4/qQm61IiqIWltZU+9mH7J/+j+HlU1T45XvHhhsHQx4F1TIpl28NlntJnuIn9a
DU4oI/XbQnm0MtCFbYLaEaGEMl312jxlKviQYwiVPDgV8vE6BMM0scVVvb09nddHHjqhOjEfxIsc
r39v3jMf1iEZz8YeEmMp7Y8QUNoaastp+i7nK4b+3tGX68bVDVkAOQC6MXCPSz8ezdFAcTyTHST4
ok1qBLYrvIdomKq/NXGXINQE/NtwOzt+yeQvZbWHoW8fpd1j4AI95pkIoduxhbJw2MlriOzrE5nK
1MQfQM6AIHFemyr9JNAB66jOCAPfJhsldTvCIY2edY5igproUEeIoFVCyOluz/+yZe5Rg7Cba2H2
gjDMjDdyheWSzHtHdhzlHFuEDfGUVV8DFHtvm7v2WtL+CqgCKiDEB9bsMDENMRTGMFSdoAQ4IuT7
WghWTsWF2wbAE5Afek05G7nrLhdaQqmYHJelOrW/y59C2j7r04ha4iH5HTvJp9yB9T+S7e4TCFFF
3deQw0lP0j7YShsYxm+Pd+G0uPyYmdeFrpVCdWyqzvAsQomt30vqhto7oN+gP1Xov+yT4nX8QufM
UB/lvdWcVj7gOoCZ4F/A04Ac8yqYJzwys+gGwFGqAz83ZdyNIj0H966RvuWhbOvNXew/yM1dZN5p
Euy2JqzQ+1D7ETYv3Y/bX6JMYcVsA/IlHJwy2nW0X00HztlWF7TCKHS44B3jpxlTwrbVGvnvR2ET
PGnBI2JzjXBIiofiXr7z71QnfNYfy7v4ZfxNH4Zsy++ScaQgZdHqssnZIyvnw+R586/jbUN21OJI
pbZ/+XVRWclZHvJ1Q/2zgVy/tp4T5c8ftd2WcCxn+fvKbMhL9qamFzhMgIVqs/Pbo4dORn1Dc5TH
biIjtuunftx7L8Eu0vZwnMUHGIu6/oVaJJJV3n3xxZL28kP7MULn+iDsR3Un1/vReNb0YwqDWe6N
O9RvD4G61sNxfRFMPbH/96XTSM7WrY5KxKP1RKOm0do6JM1QXGjqWm56Gu/V/JOTU3UKNtRvZukF
2Zd6z6g6CC6gNCrhHFOJaF4CGQlrVCdoSVXV2kZZba/vbq/ENVJy6vklbjBBrahko2eWLUQGhkRo
NScofmr3grtNpS1MkC0i6cOxDh4HOGYb8WUMVoa8OK9ndqez8mxetcGVGq2qNc6jL2XwmrLi+X9a
OxMEEMMjof53T57ZKOsOHtZs1BykqJzRiI6tWR8geF95ii0dMiS5/zEzc2aSqChR9r3maLF20LpY
3xhD/rMk0RFPYoHQi+YrF8nCvTVdH+ShWDsZnOvl5Ekw7sWUdDQnzj+i8j5AaDvSkCtzofgMQN0K
K16yNEKdbg0yALxkQGxd2sv0CMkUT9ccuIsBT79rcncI3c+TKHsPE/Ftl1y6JSdwAI9nQqLr3tug
7AORniLHJKuEnptl7LKULsbbVhayGhTgSReQo+bcI8q/HJPfCJPGuKw6OtzbqdlttOglib+oUKaI
6k7HUUDqina/6+AvNJDA/RGl+8I61ZOcxd5SPuB6s2tRs5tkZ5YrLrV4jf8FylNstJSrGdfQM2jk
SFedNIzvkGC2XWB60Pp36DD4umxDHb/RXGHjupCrj99j8PRNdUikjaK8etYRDJil2u5n5Cza5hPa
NCsOcZ1z5tig+8kgs2dws877TcphrBWY81VHAmiuKchr2l1ZHd0tFIPf3S0wjkZ7CZ46wdwO4hs8
brdXb9Ehz8zPHLJXeWrj7oSMfYJCmT90uyAsCiTzgsRmNgte1oOyMuglxwQlY4DBtTij58BuqNaM
zhi4tFwZcnmKX+EWYal4/++HBlKRy5inwYQAuvRL8PxtXSEYDkQGSvzwzRjuO6PYt9KjFIQr03gN
AmUZz43NTn838cbKHFTVgZl/l5d31Hpl401N99IP1ORVdZe8KXfmpzC/d6GQvD3Q6ZCa33nntmc3
APlNpUL9FNvxhwp1a1dum/8S18BJxqpR74I9bPqGsxsggpkS7Q0OSm/4lvXHdrpo0MQaH4PqXtT2
JQSitwe15COk4wATcnxNWO1Lg0VtFpDCU1ctXKSqojvPX0lfXT8ZyfdSOyYpR9xKYuLSAMLccCO3
kwHtfnAgTSaa/kZJauV4XFocC2ginZRAdK/6n8fCN9MAdnynRVatGe5a5ZihZnV7shbHcmZkdgQL
Wl1avlzpTo/fmVSJJRMmQ9vIvt+2s7goZ3Zm0W1lkBlBgEB3UPlNIaGpAD4V0bByby1PmTGBuxDg
5kl7uTJiaSL60Pa6o2iINKmfICCUlLUn1dLNT6eNaFncXTp4zksjSES0HuIMujNAYJp9AdqTvxk9
Qm485bIft6dtcXnObM0OB5k2abVEAMHxrPvxp0g7AV0zUrUWzCy9PejR/JvEn3oKZ3tUaht4a/1C
d/Ic2lDlVFUiLa7Ftu+fueQQ/LYt6+X2yBauD9aJZwfnK12b82q7maehhyim7liInN6bkl8gJScd
xlx/qHhT00cdrFhccEHahhFdQmuADTwHYKCLZySewLZVSuldCnkPt9Xr7UEtLNeFiVl2wQgyORWb
WHekSLVhzBNg31THfZL860YbmHOA7RCcQWQog4q79MF4RDAwkjBUFL+otfkFLbX9Ch51YTNd2Jg5
xViLhmeU2Kijb4ylMY5Sv8KAsDhfpH5UetdY1Dl0xNKHNkYVldMn1lNULYdXXefppQpVbEegoW6v
zpLLAV4EpKDphkhIdzlpspcmWTV2uiMgfLprJ2p/aYSUw6188aAlgX+ApmplAy/aBARIaytwW8rJ
lzYTFEJSEPUslFW/1kFvbiKzQWqWDKNqDXar0Q55e5RLy8YQ/7EoX1qEs1qXAFLqjgmOtnwJkS8O
VqBjiybYuXTL4IJM56WJLu0TGDQl3VHHx877PAL868yVrbS0W6lb/2Njcp2zsMHyqlIIapUjaex+
9lL9EzKb3e2ZWlobRAunRxXqWsDwLk20FRKLQ2YwU5qn7mUv1g9ekn3NEV6TGzl51IHIbW+bXHJ4
MhkwtVGMp5tsZpIwKZI6IzYczXgb4hNRXxaGGzmL/v1FSGsDXVMQ4oDKmKc5kwEa9VIKDK5bcFJi
Cql/3FIR6dBaWfG3xVn8xxQp9MtZjFOtLDRNwBmq8nOotl/UXn43AqlGV2/QEKjr2/3tSVxyP65e
Gl7J1VxD91LkDfpYLQ3HEu4E/VkUf1vcjLdtLI6KwtbUYMg9P6fVEYxIG1ovM5zCh0yDfPJTlTU8
qDQyQcrTGB5um1sckjmVuBRIhMiTXE4iZZZRDtwaprcEkc4BGSXzez2+3TayUEkDn0f2E54gBdiC
PjuMjMFXkb9pDKd0B9vv7lG+bznVhz99/YQWb2vuLRMEqvhUoI5TowzcbBAoSMfKTo+B8NK3kV10
6InCpTC43YOHcqQbb6vmSVwD4Vxj2LjgAKsQ+sgU2K8aubu+LquyHgzH9RNAU8rer+/hUEGGFO0H
pDr1agAvK1v/YR0MFkGFNQtikXmWpewUk74gxXCkbtIlNepnQUiTg0uKYKVKsLTitMrSfwFeToa3
8HLFSSilWkz3jxOM+iuXz6teGgVKR7K44sl/I6nZI+8vZRv8d+AgrsjvpAI9uNyzDCdGYlptttbX
IfsldAetPrjpvZ44oY8+ps5L1wIl+EOQAFVldlmdhmyndvKmHft9UJm2VADpEe4t5QTmZZvr90N1
VMJ7M+ThQH81en4KTTL+XYL0axM9Vs2+EiD1Ic6HbMAWnUAnh5pU2053bUhNtHzYoKh928WXbo2J
nu5/Y53+fnZrCGFf92Nv4OGtZIcBXWRrBaSlE5wSAnWMKXolRXBpoYqiHH/1TMfon2qkYOPg1VTS
TdasHHILrwy4fSQOOFLDuqLPHkxtIdeGgq6xo3jfxeH7pECHFlKRfqdVf6eaye72xF03qLDhzu3N
Qtew6AulzrFnmD9E78GlpTc+6lXnGD4o7bywxWKToJgRb637IOyQr9i76clHgoSG3FpGdKPsIVXe
KQOqjfk98f3GpTEg+VwV21j6GKC5c71NghxL8RK3X8z2c+SikhMdI2gabo9l8fCY5m0CvVGFm9Mi
9U2XeYWWmE58MvsP6P9sn0TiST220f2oOv1KHn0phWOc25uFXL4R6ZZfYK+t682YJe+a9S42/kZ/
hGHWs55zs7Az+hTGYKdHz4jRuNpac87fC2m+y8+/YX6D+PQMTBgxGs8fRR/dns+GjFoQunASlKsH
MHmy+sw9t1GgUUbKpet3hvhdDMqX0j/mvmtLq7DthVclNQ1QehRVQP0b01Y624w1pEZlEOFSHevv
KAWvyOxnnm90tLu8I83VK8s+bb2rKcAc1UaiAjIml/YQlECPzMtNJ9GAPe+0J2106NXvP1AUTyob
qsMqW3lSXDd1sm2mHvX/b3P+phh0JNgrLzMdrd/XlX7fwpGjJ+0G2K1eHfyh2tQVVODAye/hV66y
NeD1Upxybn/mek3vhbXWYb+w8jtF+IoAkCGeRHSJNX+No2pxPYlPUDwg90rm63J+Q9VH0d0t2VaD
ZNNFuLGqbUzcEBr3gv4kK8UmWkseLm/lM5uzAz1WcqVUAJo4irJTD52RbAwmlyQ7VSUkFd7zN8n9
c9uPlm5m6hqEznS5gRabDRP2z0IRzA45XU3c1ulXkUpnFr3eNrK4buRb4GyDO4YC0uVc0hMvqVlp
Gk4YJptAPrpdvEVFtVarjeCtdLwtrhtxLE8dzF1F6L6AXFvacTxpfoowIX4xRPdRsyUC20dD/y0q
kaVMv94e4NL9RWJbpuQ3AXi0aQLONr8oZQ0ZfIyalYLIdWLD7X1oLBpbM7QPpbfb1hbX7Mza7LYs
6jIKCw030dnoufxDlX8NRKq3jSzGz9ySgJzROME7Zp4xWEmUyoLPgSZ8SRr0hfQfbXVqulfP+xrX
R+RzGgACYsAZ+xCmTiIde3TnEhF2AONHaD0MU8tHM9KNkO9KJX+vvfpQBofcPOTd8fa3Lm6cqbBP
o6bEC3fOXOdJYw3PSGs6krfztV2WHZIXiI813hc+aCPppVo7f5dW/Nzi7Lg3EtULQ0jQnCAgZPdG
4cNL4WJBkCcwfpZR97Xjzrk9yjWTMydr3KwJ4wGTQxTt4OyHTuu1jx8zYPte3O1UQVvZSmsGp7+f
eTWKieZYtf1k8M69S6rgU+T+KrwXI9C3adAebw9vaeOSliXSpG4ycQdcWtMaWalg5wL4oPMGKu8l
89gJtg4EIbMleLnXSFCmFZpdoCavQwtTQLnpg7q0J3ntYMkSCRGcZ2d4P+S8OtaGiaZvtbKVFo6/
C0uzeYyFHC24Akux+60WS3sKMFFI28YRD1NhZRoXhwXwxwJtzIn+N3w7WzSvRawtbH0DpVYKQn64
V2VErXQ4+sS1ZMgSyM+czgZerBNtgDUdVGe2IuSsvaIg8UK1KwhP4NlG46RnP8dtK3xE/S7y8230
1gh2/QNWsqBCP1TeyPVdc1L610E/yNFaqnjpJOCTqBXz2CQW/vvJZ59URIgACgkcmQnSvur4Vkov
qonm/bdcSE5G9qR42RdFeb/tuosLfGZ0FpdEJNP0PsUoGrvoTf+m1L+ts98NcEcSyyveNO2DK7/l
PCYTzoVD0uZy0kVEzdOgwZgYJPImjim5C3Gx1ni26EZnVma7oxkDJIHHnBe7dAeFJsTngdnS8NFF
doAO7O35WzTGYCaBIkpZczGDUSrCOA0rclzhh1lzlKk/qupdFtbqf0tTp3NFU2OcgPhXcQikVUqb
kGfpzddgdMz61+1xLPnBBBIh1IH7VZ23YZRG69bA7gwH6hNbKz56Nbat9Asa8tDDfr9tazo05m4A
gHOaLjCeV/0YhdKFYSjKJDrU3SiXdiZ/jkfBbp8rcjnxytXzt259w9qcDoHkYCwDATIQhzZPSvYg
ZtJGDT9K4SSl331lH7mbUuOs8eP7MPa3eSntYnG86+NyBx8UajLvfdVtxOpk+l+MPrFd69Htnv1s
17obdBCCHg3e4D4q7iTxNKHqx+qOpqcT1DgmfPHZC4h7msbsVACSmH6CM6YZbCF5MZAVlIft7Zld
uIhAevwzs/PEIUwrbkDnleEgQv7S1QdTFzaguoDo3oMl7U61tJZ/XfJLkwb8qXGNKtQ8q9xZ6NlG
JO6dxAg3YSo+mEJ+uj2opS2GS4LEnnQoIL6+PDXgKW4GGuMNJ8pUhAVj2dqgvijbYsLDOfc8Y+Ua
uu5+J6VIDwqpV9J9ZF9nx5QP9YrSyS5J3n6nNDbk9Il+H/lHvTmJ46nto03n1BVsNncixfgRPjDg
EdQRB7tea9ha2pYT8zb4rqkBfq7tFKnK6HcD0blXDbbef6juC01sKFo/lchR357nJQgyNQg6NyaU
I73B8zvRMoaM9eTdSN6QZExx9P3DaBwHBofuOlB47oRoGzWo69r9yD/CShq+at3ryodMhuZb9vxD
ZgtgmQinS2ZhOkJx1OvgKBQ7nYEPLxnMFdaBB2wa/nGVTUlo/5ueuWGtLLOULriYitkdUkh9HyNx
ajp+/C0z9lXVnFoEqwVtb2h22z1PQMnxd476bZKd+rW63dIDZsLaAfEnH4Prz1bCbOJWyNrahOWG
xqdS3jfJ+FmlGFrHn0PlUXYfZNSOw5918kdTkAY/DT9H6JU0kvzhhxgMmz63JaWyS1mjElDZkvyr
/kg+98bK4brkMiTGwe+QyxWBR832ZqOiaukVlem41leeUF7iblvQ8iYc5tqAnLAaocF8j/Kt/6RY
6SZ3j8O4BWy6ldbmbOEgglydoJcfwEv12Zuv9aQkyDuJNx8ajjB0xWtEZAs9rX/p2yfdoumO/Lto
Z/GZ7ylZrlea6dTmoTG21lGonyXtYWqbLJ5zXbWL6j5YQzcubIWJM/4fozNH7JqgKtxUNR0rfdWs
H1NOvlb2K/ttmpvZfpuYcXmhgNaj72Wa27OR4SVtbmYCp4wYFls9gVIKruVir5fZW1q7xqb1+3Df
g7Wi1NKHR3gXygcxbMxnHapDW8qt/5Au4wQGU8WCojU35z6v5CJNpJrVrIUHqTi4T4J2H5MTTV5u
D30hFCGxA84EamsK5POuzaouQrWImN6IfIRIzC9H9/COkwP2Ro/S28rJtrSa5+amzzmb6AERb7cq
FZItwUMtf88DGG2jlWN8bUizLWkJUd6MA0MKG9KpmW3me5S3bbnYGZ/C/xBr0yPFMqFrxMt3Thpp
okUcNWpmOQkdMZH0qjS6nQtfG3nNIZbA9xeWZkeiShd3FqUpTaBy/h4DmB1iOy3VQ+XujQ4hdcs2
iu9VwzNuW68hyRaPOSiKIY9GdoOS0qyYJGVKZTVBYTnyQR0PUfQUGy8puluK/BhJFqWSk9a81NZd
rrwKUMWEbwq9Qs1KXLIQB/191ZOIhN0SRPul86iDqgSVVllOS1taTUfhiCaeWXqbylzJnixEHVTm
QOBMrfM6uO9LS2kmB3U4Chbo3XSreZ+GpLHr8CQFz2b35fYGXNoR/2fqig4jhW6tt1rPdRIRKXV6
7Oh6ooZ528hCRMe5JhPR0NxAe9McQZK5QTgIIc4TxJ8LbZvGG635KlU8PYIHrzvFFE2DU5d8MwQq
5QWs00e3OQD2qIXjGjPo9SqS3pAILfnFRTJPcsSgSupWZ8fEufiRScVXIVSgmTS6faxUaw/uhZwC
TUo0y5BchEMJQPblSoqFBDank1hJSdvQRJ2XU0Cn8Rgwg3wzxHvRVvPd7dm+XlJsAuvlrYrwr6zL
lza7iDRzX4euUxMOe/W+kf1Nt1KVXx7YmZHZdV/V8iCikuI6VfwnDF+sfZraMLbop3L8KSjiNh3X
XuDX5yo8cdBV0vxIvhzC/Mth0Qs2iC7Ze8dXAGu5H1mgO6WnHlr/V5x+ooT+72dxWjX6tqGnQw/v
0lyr5j59i6HliDQ1DONdMckPrLROLM7iuZHZoVopNPKVim85qtbsJOUTIhKVYdlyLR/S8Lm33nX3
1yDkK3t+IZJiKrkvQGejHcfb8XJsKfdxFY3sgS51Mjm8c61iC9+fXZ6aCdFg7Dsfil4vgLR65QJe
aMa4ND2bVivJassUSsspqUv10dtzj3zTsUdp1HbDQ7o1f1nwPZrt3sh2grZm/bryOVmnb41KK+Oe
n0OGCq9a7E/zLaWNnXa/Q8AXD4p8TEdus5FE50bxvLdqVYpnyXnJqpKangisrzh5wiJRWi/l7tDf
tE7dcXnI+q4lzyjJH6sq0QsdOShUwp0F/x8FZcLKy/WFn7/JdLPGd02Y4gLeH4F2KMSvnWvty9Lf
mOXeVTkbJHNTujwtB7tXHox+5DWlVZsh2IrNL7HcGzFJIUhUqoOx1lI3LfNlxDt9IRRYtKLBbydO
p/RZIGZKSuTp/mg5qa4/+YLv2WXprcSW17coNqDYh96BLuYrguZMiusKSQvLseDrq+gNDfuXKmvt
gqfkKrHV4gKTJJhKEPTwGrMIhWa0zITMEr+ulE0knXiAecDGTDOzKzm1Q3qNFOFRjA4BYi2C3G9M
/YBeI7DxaFeZyHyYr96wRqW3cNeBvFcsGunp8wCsdTnLalz6qhG43D7KXtfuXTJmknwKqnrlrFyz
MzuaG7msxkIkXhEa9aEK0iOtEncqL6VwBVC76DZnA5oFRoGUJblVcevobfTd9CM4aGFhvH3wL7kN
hA0TDhn546umpljt1QkU4zqG5tspcQFtHkr6Llay7bcruO6lq/rc1uwgpnlKEtok5aruDob6rUie
C23FxJJjTvQQBrEAeax5SjKo3Ni1aobj9yBdtlaIlkl/7yonSbnTjf3tuZvmf76tQe1iCaA62maz
9dGLFEj1WLkO8qKfuLg2QHi3gi/81knHlqb8Se5+lt1KtLxidM4mUgd1kOsoFTnNkAK+I09o3Zci
rwKou+oxTuzBsDa+7K8FJIuLB9s1TOxwrUHaf7m7GjXNk1BksF76J49eTfVXIfyXAGFi1P6fjdkO
TtzKE9SwdB0NUYDkTj6VOxVF0uFbGD3AVpJ52lqoPkWHV0t4ZnG2lxWlhkdGxqLu9o9tjXSHYYsm
omD9g5e95OQAYf7RpU99l+xL2T/edqCFxB+vBAjyZOjJpnL8zIOyRM/HIcG8SY3ClvTdkPzIpe9I
pVj5Zyk5WrVii4odR3fRoGzT/3BlnFn/G6+dXUvjOFXJ89oFuCDZBXgErTeORrdNHnjXrByai25L
pxfgfUuHZGOGBx/YPVqjsfcD7uuNUVfbPtCMTda6h7bd9V/rSXRdOqzM79JRrU3/NYBavnl+JVRd
YZl5IrG8Qb3JkgNps0g49uM2ht5VLb7W5h4txsD7FoBL34fZpijeG2mVXH3pID//jJmXiWIGFrDj
M6JGgW0VeaXPY77zdsNeO/Rb2C9cKvfQfxTMirCyyEsnIlJqQF/BPE539eW+rczA67OAE3EIj3X0
AQstKDg7R1KzkjaZttZmuejSf5lSjSnaIYlyaQ8xcljpRBaaOvim15O3Vj2hTK66+iZLP9V1gOwv
sbeIXCnJbVE9pWtq24sjppVLpnkD+qk5uUCaD6EojJyQtFxspHBv5QdgyW6xleVP5pqo1NKxOPWN
/c/YLBIyEZTqNGkyNr5NSPTyAULf/3JKnRuZTrGzjWrG4+AlAmcvd7RblttI/hYrkHhJ74GbbKTO
Oyb09thNN+6RaE/7eG0fTYs2PyZxHuZTNAgV5jed2yhV7CeG64Qkg2J1A5phC0oXCAgZjOS+bvdN
/MPMH9LAOsrB3hC+3N7IS6fHmf35pQe/EB0fse7CnL6LK54TffxSbAZxn2vtZ5HXVLCKFl7as1Sm
2ToAX0A1zhZ2EMNQaGWLfdPphyRyNPnnWL6X7r2YxQdX7Ti6jG0Ub6T6R+GFO+h6HnRrNRW49IQj
CcB9SwMmqenZjSjXYp3DYiZwbIJVHj77zcksoDyA8sSroZvpW9ugK65QQifLpM+3Z33pwW5yGZOS
o2Wap8VsDvymq8pIVoXJ7/Q42vrBPlFf2l30aEU2ig/yGmR6ugVmfoZBGJ9ofkC1bv5i7V0jiaNY
FpzKEDd1IeyABzQD4i8VMokHI/8jWt1GWXXvhVm+MDudKGf7S0okNWf6BCeLP/fwO6MTFBnIvsM/
GMNx1W+Itqpt6a+R2C1PMDAcqq1o91yl5yQ/8JUxb1z0H1AmDWyg9Mm4q02gmHZ936hQIa2ReCxc
ibDyTpLo0PPBGTo7SwJ8vTdLTA4CdHDKJvx/nJ3Xbtxo16yviABzOGWzg0KzLdmWwwkxHtvMOfPq
/4feGx/UbKIJjwEbgxGgxTevVFUBhJy+9gTI8eH+9lm5h028GoCA8PPpIFOvZ7XJ216PBF69Ljcf
TAJBM3xKU/Nk6uFOUr4YEAndN7jS7Q7HKAhsILAQKSL3dG2xiIa6HFWZe1IgsUuqHPYJetgH/SE0
U5AGL0jD7GBZ3Es5NBgGvGp06agEyfidTiR/zfyPsv9Z2XqCV6oJfBeyATAVMxk36JDA10JZySLB
7RLIn4W9lvH3OVK4OYhUpMxGSuzo10c57REU//uq/rX1xTpoku+3dRsIruFNqV3XtGZoro58eafB
7bDVWLa66iA0yXfQ3wPl4fUahEklw/haYA3W/CBiW6ftaVRQ4mtp900KqIalzcziymUNygFOV3Kl
c05iEZxkTSu0rKdABXuk0UVGOeliNYfcu2TotNNzDJMVqYkAAqX8SS4vWfqUDxtv1OrA9ZkbB30s
sv6LaUYUPWmFMBPcQT+aZXMwytAxKIJxmivlJ/zXG7t9xfOAHgfqe5h4YNdVF7FDrUPKNyCUi9KG
LjpWQUo6FKTM6Yx8Czy8ek9JTC4aL5xjkizXi9oMoufHfo0tIuwde/kkBOLw0AUx1fckP/sW4L84
ybXHPg/GXSDpWy/h6uySvSV2oHZKyv/6C4QxSMY2EAXXY+daCbFuQBL+qQUtHTXfguTLxlWy9hJh
DYU6SPnp+l9cJZPVj4OXspp1+uRFsVP/VvWd1mgXSDQNLbYJUMWt+snsii9fv/c2Fysaw1LQKhI2
08rWp8Iu9i2dL8kPb3d/cGtzibDHzCpHCUxdjq2vuq4RNEtwK937lpX5oUhgzAFhn3yn/Vtt/A3K
gDV7lPcoehP88dgtYr88luQ2jVm71thFTXgULvVRauWdWH4a0tP9sa3dBO9tLfZJHIail8/7pB8m
O2zpH966Ttce0PcWFue8RKY4a4pRcN+CRt7rSPsK+1mc7f44VjxecxaHnfmAcb6WtPZ6pTdSauF6
6aV+HsyTP3wyvYeihBRSKnlA9sHLfYOrw6KvBsgSyWPSutcHTEMzsJ7LsG42wSUtWIjzwq2riEdx
S1Fj7eKiREgjOdwHCtTl15bKVirkLMXJK7S3Xn/OjK/BFlhn9cV9b2NxlMqE3ViRbnQ96Ou8ff02
mScDBSzvIbMNJ1R+Wb9M83B/BjfGZSy2+WA2iTd12LTk30n727QuRfftvonVi/jduJbXoK4IZDJ0
trfCHSQmTxL8Z4oreieynNUv/8tUbZFBrR0oUF00XdIhA+xpkT+wyr4JW1P0L0bSi86kaKM9ZdmW
bt/a7iPrB40/Abt8g7Aua6/wJIWSOcJNkKXtO+tHV0lQLVob23ytJGcC46bZkswtPQeL8ZhF0Jhm
qFObslonBjURTv+Uj0D6s5524AKtxXNgHSau/FEii+s969G3dHrdWMe1q/79VyzOgJYH1iQEBi0e
6a8WXO1j87WyPhMM0L072HATilDrov7qDuHOk5/5EqF9nuKtjrq1aZ+ZbyBS1mUaoBbHJBEh+evl
wXMhB7CLmDaz6FxOlt3FzcZ9tpYXIk3yP1PLR0D3JzNNzIkSOgIapmoji2w+Znp0AqF16a2O7Mxr
nEHrZ0pnTX2ttiTQ1vYxHKozhH8mpl6GlnVU1FqWEY3U4nkUArC/G2dzZUk5JnMXy9zDwnN3fa11
upEb5pT5l9qCuyP0OZ68QPH3oCTAqrdcsnllrnwFtDRmSthZzh4mimXm2B+TSCk7I0CZlHKmM5c7
VTTekbYJnwvjUPYbb/iGvT8X07sQuRynrG9y7ElhhjLD90BGoWu8WPUbhP5OlT1WW7JgN/PJCA1y
TozPQolYXRyRVmr8vPdU/9LVyb7M1FPVH5P4pbTUz57g3D+PN+dgtkV/wKxU9Kf1+Xrt0rL4/7bo
tqAkfixh9WgM4bhZrN4ytAhUzCFt/Sg2/UvrfSh7BZIhJHFS2S63kKSrhghCZPbGTOa6NETepsKP
9i9DpzgRqANT/RBN1kMu/7g/dbcHe547iwXi2hbpHp8P3rudkUQivGd9EFzgjKh6VBSi0SH0d9Q0
fxyU8ClJ6GFB3hJwAHtEzL9vjnVtb77/gsVYZ6Bp3g5xcKHwO3jxg9A91nr4YKqpE9fxrktSR/J/
3R/22vxCmmFIBF4k1Zf1DEMp6kSx0uAiEnIBB1YR6tO9h82a2LodA8pJGnM4C/PP381uVwNm1IYi
uKjJSfR/zYh1UMfBX/OusYgErf8zs7i8ohI4nN5gpvPHfRFC2x9rdh/Xu7oUt2HOt27MbG5uK6Ts
TIZ1iS8qSsSHiE0w14w7iTvsWxT2tofIrdnttc+j8DWOpI0zPt8XyxvTnGXVgTpDsWQs9mlZNN0Q
SH0A/RoN4s8+m/PshZ8F+RhsbY75V92YmpcLvPjcDTdv2HeLFitTqHT5EFx8P+Kl01udZ93fegJu
5XXmWaSHmtY3HHfc6Wsz8NzoVQyT00XSIlvP/+mQhQ5imkvGf5HUmdRwJ6fDEXleciJlf2qmagf5
0k6MP1X6awb3cS/kwAsUh5aG4/3jsToDUCQRTKBtTXvn9afpwpCEkTQFlxgumTgBybnhQa0ZABCl
irCtwI2+zPi0fax2fW6xmonGES/ZssGI4u39YaxNMZ3ac34WSmKchmU46YWkIxozuMyAoylIIcOU
9kZzId9pG6dfhfHJlBw9fBPSBEI8e1CdYrTj4kGUfgdJwvX+H5qJqKK+/6TF1HZNq5XmyMi7LlUv
ZqFJD4rXf78/8LUTSgqVRCrjA7BpLawEXdaF5Oi5U+OAbm5Ix0/IiUTKC8I8sY2bugVtvEWhzON6
Z3Fe8XeHBgh1EweKF1yU+Fk0B1woULIkQOY8dZnodMmd1TFyEhSrjNZ8kpTgODQ0Hz0J5s8GeUFt
/FHI3wL/Uz8AWTl2kdNqsFAE4Y4dzun5cH+GVq6Tq89dPDpR2vedrwvsjBJaG9GJaJxpwSxbyZc8
KcHt5fv7Blf8oSuDi5cgTv1aTFXmh9LAh8DynFp8srzAEfKNtV95TjGEABGZavDBS8IUpa/lMGhj
GObFb2XX2GrmKNLIXnZSBQZ17Zs2fb0/tFuqnHnt2WgzG/DcBL4InVW9yqIqT8KLUn2VTG4lqUFg
N5CPspDvBM96gHljbwnDgx5+VgVh1zYfJpmKfr9FkLByrdDwjhoExNlz9/ZiE9ZhJda5z9gHQwpg
KBphI0qLv8a5z8N9Z2Wxd5pMHLMGRuxLF31Xj5F2bIO3JtvDlHd/XtdWEvgu1ujoBby/cKHDFq+t
QVr30kz0u7u5/+h1GZxM3Y8sDWwL5M0Oz/C+zbVz8d7m4u3zdC8UUgGb1ql/Af6zV/d+e84DbQdn
6N+bop8MGBY6AoDCFk6LXo4hPnQeXaRm183yT/uGqob6wWvOwmYA+wdbvXjUaSkDEgpWkWrO8lHv
uk4CHNpgLRX3AsoPXTTXFPpPQnH0fOkcdgipIIujvwjBoYyPZkWPuBV+GiKmvO/dsvvVC8q/6Q/1
Gf32avgHuZ4y/NJSoBh4uKP6IdBPBuj/5iGSv0fqFgnB2v2BQCbzhQ+Ec7W4P0J9aichKqNLODVH
Euh0oOjpcypBg7RV+Vs7RRALIE4HnSoIiMXCeE0YJ4KVRBc5/EliKtpK763ta51SDz01fwL6xe+v
y3DUrJilsHCqhG56iKZzmTxDjW3TTNQ3PT3lfy1ZwSki4AZ2SF0LT2DxIEZGDa8I/N6XTKd5Wuns
KHokhbNxelZn7p2VhUun4p+SS+6ZOT2y7LQxf5Lh29IIWJ2+d0YWlxyTlumS1UYXMf89pGfNcqTs
TTRPgY7oXv4t2sKhrcQwMG+Jf8rAs7TpYlBSr4z4UUyd5DtB/JyISJmr8D9kW3Rna1v8vaHFwJpB
q9GnwJBsfBS1ei8ZvP+X0KgPmercv3tWTZG+xmGZkz3LJiPwUkMoTDWnqakcuXu1WgpEws6q3iJh
I9S8BTCQkyAhz8TNAmEk6q49IzG2DIQ+8PNlX/uQjtnJrER7pqr24nEfe5OjaHDm7UzhcxhudUiu
rB22Z/JEfIKZ/eratpqofSLI2O6U16I4ZTCdcqVvyX2tzOaVlcXdpPuDYJFzDC6tKeV2QcuYHj0r
qE8Nk/4aqw/31+42BzzDdhnOTBYLbsBamBvlUEVsMQgvbSSLT16clI6YGOMOpe9274tJstf6fjoO
UlnYVWF4T0YdRudAN7wDXe8Z5ZE8fxt7oqbGaMONnbVyOuHwJk3JHT0HHouLptZ9ycMVxv2y/GMN
5Beejp+NmtpDCihO8Rypbr6jjfbP/UmZF3LxvMl/6DF4vKnLLFsldQFxMnXgMe2H4lMcpx8zaHEU
ZcuLXQssFOK2uUObUrKyTCRqcu03kREnF+T3xuOYWqXdThFSJb6Laq0qNz4OX25Dyt3ieRZbgjkr
w0RsgjP0/+hNlq9gh5J8WqZdcqkgKI2Hnf5tQufq/lSu7GZsgL0BlAKJwjIuj8Qs9Dx6sS9VZcZ7
lk4816Zk0fiSBV8NqS4/+Gq6xaewNEo6hR6imVOREjJP1eKSCHTRS0PguJde7miHOxq+q9FKUurG
MVK2GrXnG/v9ZpmN0aYNWzUgv7lB7PpWUIRAnxoFY774rWiHgygJtlwgFgfq3rxYhtNJ39rK6VPR
9gxpF+sbgLzlKs72NYiAkdidxXyXqmiD7llDVnnJRfESm+zbQLE31v6LkRkVzjLCGroswaYka62Y
xstLpdW2rn0ZqsYWNpVeVofyzsrizfKnlJc6DtPLSL65Z/7yGVMMQ+T9PXkTYs1Txl86OOdQgOW7
XrJB7euob6TkEsfSoTZRpggQ24s/qd5JejSko6hlD1JqHlShsQOrhvMHPam/PBjzN8zktbhtMyh1
WQOiMOKnZsKy5U3wCusNySt2ineQkn0ublXQbxLTf6zNDyfdodT5lsUtI5YDUalYv3SCdrhwOtwO
0kRzmSshWK/j4SG0BrvEV59gtS2C3ykkfPenfe1Ukqaaz4oCo8oylobL2SsryKovInfrzux5bnzc
hv1oAJfyitqzk3wIT/eN3gDIGTmanQREJB8BQy3Tq2BFJ683saqB1xa87/l0kof8WyLvrB70L0Sr
vQPfl2L9ELXUQeIxArrCZa9tZBJuRj8XwmgmmJU8TGKP+efvUjpim3tJQO/Xi6kI4l70xJ2O0Mtu
GiefxI0GTVae1sf7g5/Py9XVhE30jclk091IuXHhbApaIAyxYoUveTMGTh3IEn2q8rS/b+V2c81m
4AHiHUHl+6YsrlYzZQeS7i9Au5v+V1OUO2WUDlkTHvTCcvr+S9k8BWEHUxcCfm6TNBu3001qEs6c
qy9YXPgDHSJa35jhi56AZU8cYXzq4mdNLb6RR287yaYwkQwpdOj/DnuBeD97bAvoUHS7kc+Cd6Jf
XNn6ppt34U84zpuH34Jy67JPvJiEzkhbFrxPpfwhzKP+GCeS9Kh4ANdKv1LsKaolmsTQAYh7TT/H
Rd44TR3KBxFBmw9qYM6IrabpH6dGQm0x9pKdUKBlIvKMOkXavAWa+kNoEVtDvT3aBwFJovtLu/R4
Zwg7309lgksDyr7FpkXDp0xGPWnOyDa3+0wVdTQXzeEYDZHvpEj/bHmjqwZpsECGnN569s31KdGm
IBCEpmzOge+qWfpqNq9yiQhI9dpVg21036teehCy/uh9qR/64KnVfnB9TYGx8UT8yZe8PzrzyEEK
W1RsqV1wd1x/iG91qO3ldXOG2fjBlx6b/gsc5oh/lcHO98O9WkL64z1ZnWGXApTW3Qc/2HsfkvaH
r3WHwj9nqn7Kq2+AaQL+h09jeldfxjddkI79FvnYn4N887VItvAxePCwDVx/7RCSy2qSoTmT6ngc
cttqVYgVDXtM0AFsPvlxiyTSL50mbtKmj0o27etGc6BbTvWHvnhMq5n21A1qbZfBcKdZH7VxmPnV
NgrnfyLB5XfS+/unxQKHd0k7LlZVA/tc0p4TIy0mu+q14iWTZi0leQpauiB8MVSdpNITy259I3iS
xyT07HJA100MqZGZgLQgNlKRQv5UFrQl2nqrmo9R6Q3Zvk0ryY3iFtBS6UUZfQ2Cmf47RT7toIXf
Rv+Wpdb7sGhWxXnA0f4exJVIUlOuosFRs8acDpkSK9QWp3SLrmW+gW5GTh6I154ed0BB1yukqiHE
FBrZuBomtcILHa37nUnfEQUE//xs/m3nMW8Nbz2tAvDbEl8s2WF0aYBDMsiFsx965zTx2BjVo6FN
T7FwVuMGd9+TvvzlXYFJqkMSLpqhQCK6eGyCyVcqCmjCWY8eKa099M15IKoJ1c9/a4c0AxAFVDq4
kwgMr2eyHSxYUUdcemFCgtesTlX5CJP9vivGDd9h6Y7Ob8p7S4uCV1r0WVUnuu8iTL6ThUm0hb75
KTTmRvlkvkWv9sbCzuL0JnXZ+RQgsKO2z/hpTpH5T5qfAg2L/k2qv81KM6zZB5vZdHCOoLi4nsBO
yZU2aJnAIPEe+1el3HvtOU6/47XwIm7sipt9vzC2iI4EKTdUSlSMLQsfTdidYX+1i1QD+UZnRD3Z
UHfd3x8rs/l+eMtslO63ExQkWFTTj2FMNtz0nAkQKQipwP9939bNc3U9uiUwqtNbQY0Ly3dFCshh
v1O75wzvedQ38iArO/FqTIsdMoS10akJdqb8GyVYmCXlg1Qc7g/mplF0sTGWJxj/cFCzGCu98CXU
zS+dl75lnvwkf0peStUR/PBVzsBJaFOLRMkGlnvpqy6NL2K/KS8spZI8dqXx2ep/jelf+t9/fv/c
jgb4BG/sD1HRO/9bzz2vTyfBdxMLfO0gaeHHVpf7nS9VxaEri9wt22ErY7i2biA/KR3TfARb1+Ku
6lJhGvuwCdw+EXs7ot/yMTXGjGdG3DK1TJXN4yM4nx0W4nMqG9enGlW4EEe3DtxGLSNhD4AYDy2v
U7rgCBA+JHXqV7AqlflwLKey3Xui320x56wchzkCQKMLcIQKPvL6G9KEq8Ufw9j1+z78qoQWXaSt
1++loRF2Y1HVG0WvmwQag0YLCglQ1CVAyi0r87mRWNNgNbE7dKh3yB6MR6SxkFnxq34fTzH6z96u
1UNXhvtk47TMa7e4tWG2go+IXAIib0sSgLIeVW3SpNiF1S95i6xcPI5KiYiFpcS7ISkkAL2SsC8t
4Wsj9b1Tlrm/8UCtXK64puS6yJDC3b2swzRGEcnCoMRubnVlehimSftYdxXNFqYV5OUh0FUx2SlZ
mYWOF8bBVpf3mn3eLliz+QzQN4v1bgwvE/RsilxxVJCeiMrkqLV191mU/WIXE3M+iYHQHFGml7da
sVe2Gh3S1O9mL1JlA1xvtXISRylu2xQ6WMm/5BCpHK2mQhg+Nw9dVarH+6u9Zo5IjsMFABXazcXp
GqNWro2qzFx/ymAeIUTL03aHkO6OHvQtAaWb/BTbGpwNkkaszwy5mef93V2VdaJZ9cGUu3JjOobf
2n2iP3hheIrlM2LIO8gZ0Ky2W0nfpZJwUakr1qny1CLmfn/YKwsMNbXGH2oE+P2LWY7roAlUvSzc
kqxJYQA8DfKjFZuPRTW0uyhqX2Uh3N+3eVPiYfR/oMZA9Gdi02VmLJqj3VpuS7fKzVPn/yOUL2X6
xfAuFrpbVIe1qDmF40df3uKeXbmt6Q41yKbKrPSNY2SOOdBEKStdSc1+N4a/j7Qe9FG0JZ69Zoeq
+ZwPh++C5orr5e1jL+480yrcOOaGVJNUt/U3L9H0jdWbf8/ihiKCnoHbHBEF+Na1nYjiIpJVeemO
dbhPK9CG5Jq0PjyoySdF+3B/2Vbeb5OoHTwcol8Uh+cT9G7P+mHrCWDuSO+gEPkiCVl29CGi2nCE
1oZESgtR3Llqgft/bSWn59MzrLByC2XH7XwyR+lYRv65qz/34lYb1so5ZAfOynM8p/MzvrDGRhWs
HnlSF9E/xEwEoJOPY0vw1Fy0Y7rXi+/e9JyhIJUa3yNrazvejpUwCqAsBYz5KCybiUWxz0ddiQo3
6cDZ+d9FxSev9sBj4FihYv/t8l0bm/fsu+Vr41wY4yIu3KyBWb2i4XWLHWKerOvdqMBIRrJbBWBB
XLq4QmNT7+FTNmNXEpP9AOFGDCYgqr3n1Cg2gC23B+za1CIUbZHzmUm2Y7eAlTlExec1TrZaSLZs
LPxVoYqECoqtBKxMBgCyK8IEStnUdPS8ad7uL87KTriausXiUCfo00K0Yjf1S3vKH8qEnWA+iUq+
m8wN1qgtW4s9Ty5Xy0KDZRJfcv2gDW/ND8S7dkm6hbdZCTeuV2n+kndbTqOeXUQplgC+5NNuAHxv
JSSvRiX4GASVUwgf0+i5TxDQpS+ol7a8l9WR8rzR10eHm6IsVtBqvDYgr8yG7LNd5ldforo/iGNg
J76HfMDn+2t465+TkOFZYd8RfIMhuh5tY4yTPohx4iYlykfntjiqsdNoJyE+e/WLKv68b27lFb2y
py6ebnmqE6uKARw0/l7Mn9IACVPUpcYdxId+BSdd3dgWCcFi2FKYXJtXck90CM2zChLieqRxNZrK
pNAEXA2CE9q+6pomWa7s33gLPXnTvADiZ05z/c/UYrMGcWmoVY6pYfqCCO0kebYsdwcvR4DxlMfj
UTEcf+qh3UNlHGW50Dvo9WDXSLLdn+7V1X33IYvVhW299NHySlzV/yo9qdNX+GHgymg/pf+K2Uak
vGVr/vm7c+MluA29WSSu4R8zBGZJIarCoSzt9Ce0blq3BcW+KaH9meW5r54CN3CBJfXJjAv3JKNN
3Ek4TIca1Q3hR0rDUjqdpOlVaH8qj910DnUUv1JnqvZje9C3klYroR4nlOMDMT+niI11PepKEOLU
aJIU9t5KkWyiwsG3swiW3Z0fddKckTDKhhJBm/9OSfkiUCCKtPaViMb+h+uYPnD8izn2usGh1NEw
NGKZJ66m1gcxPcls7zF5SvPLkAwbG2vtmXlva3FJlmKk+wbvrEum3K8/J8IHwdrIyt86+cwsDPKU
ZHkViSOvZzZW9KJta24mK+4dtPaIU53AhHcFmpfhmxltZSrW7EF9xvzBWg4p1cIR0BtRnbKuTFxv
OvuzItEvXX/wu6dR/95bp/vncvWRgQ3ZgApToV91GcGEQWjmoyhgrH4bIztFZQ8ulKgbYHaUbFGw
M1/fCaW2l6d/x62c1tpIoUxSKHggME7+9Hpmc6XKwqCLU1dAbzRNg7PgH1IDXZ823gnmHo27+6Nd
szdHFdR7eda0ZTqy8hUlHKQB7FkoPmrCk1QJO8979VXHyACxt1AA3De4dhVBZTCfA6YWeubrAapJ
J5ZtqqZubBd6ZDfey68x4L/f/PqTr2w1EKwNz5x5i9k7BBpL1NJgtBPgayvlHvJsH/S/7oNSznZa
SEicfcwDbyOmuakrs3YkylCFhHEKbNESxm4kviRVtZC500RtmUxWmyvuWH5W2qdG+dRZ/Utiemew
i4Wm7Glk38nPPpVAmpyKqQMvpjlT+K8QPrZf7s/7DbvPnw8jJcwJAlIF8u564i2/QCvYS3LXzKKH
sNOeqqb8oVjFT42OSBiqejacBgRQrcVjKci7ioglsP0A9wpVzYNX6Tuxmj4I0ZFk6Ma3rbz/KsLC
UJPwdbNA/PW3KXrVK/og5K6h/xq88TLJkW3CJ5xPji+8ZqDJqxd9ip22C+zBO6lmuxNIUwrdw+QN
9kSi9P4HzfYWgQdQVhIqhFBz38nie6K0Uj2h91PXM72dpoL1Uo3sHPaR7BT+x/u2Vsf+ztbiuq66
TNS9SZ3fZkdoj5SxdiUTXydOamzRSG6Na3H4Uj9MTPJePA1KsFdAtskfBbE5ZP1GNLX29LL9QcGY
OFs8wAuHIyK5YOYW11jVw04eqwVV5Bw5IGgBYnHXxqITJMphAn9jpFvY3ZX3D9uoQtGnRV55mVIG
dDpGaRemro80Zx4aD/FYfbY2KUZueljmAzWLlpKohzCZ++V600pxJxi1V6euQndrVQ97MeyfW/9j
a/xIfMtpdHvSVaf3wpNf9/+o6udkU3llPrPLfQoNjTg3hILiW4pAlW2lTJOXcb3parKTzRxBGEv/
dX+Drj2IuFEzRSONDTq1+OuB0iUQB1rFQMPst5n4D2mQ7rVB/zlmw6NGy50RGjvNz561XjubolO3
g3P/C9a2LQ8ijyK9UOoNr51cdJpaJmUKBAdrDY0K8M/7AAlqf9y4v9c2D3sWIv8ZukdN4nqscqaw
WH0zdzaIkm22lgBjoiXvJQ+x9fujWjX155VAyI/0xqJWXNOyroMUm01l+8FX8Ajr+jkkqP1PhuYV
RNsNyrrFmAjqyiY0etZPUeE9/Bz2tEjGG4WVtdHQyU+3GnhVeLUWwaMCpCfNLRwJAQKzfWfIP/sq
F2290bdaV9Y2/Vy5Ih9KKyZNtNdL5KV5IRYeHkQl9CQzXvJw2JiwFR9Fm081sFURqQh1seG1rjOt
ocwzt5q6HEXaoSFh75HlPxbC2HgPgaAQNgreaEWOQKnpyEMlpvu/3h6kLMlrIwQwV4sWHwEn5VgF
TZfRnoK0qHWgodtCvu6+kbV8JaxS1DdRdjc5XItlswozVaO0zN24rhyIZmHEHqCWH/N6X0UPjbUb
OlhN9p56KuK3KnwUICK8/wkrLpomQzauyrQ5yuJynF2egDRQ4syls0Y/GGHg7Sta6SFzBClhKsWh
0hGZmJRiK1m6doFDDwXIam7Yp91zcS7ScMjlgH9cHpHin1JsekRlB3UH4XD/EDbmvLhSdCzGEOH3
tNR3vUX1N5Si9AUEkLBLlKw+/P1kUBtDdQKNRhpiFo7HgL5MUsCp7ZZCbD5VuSXta1yUR7koxUe/
tPx91Rejo6mB+Hrf8sr5pcl21ikmEc96zD9/lyIQg7GDXTIrXEGbDl7RnbJoN5bi8b6VFWeHTP/c
vMKEE8gttptoBdPQTHnutt6+LP+Ru9OXXvu9mTlbM0PHMmIW3HnkHxYrS6VtqHOxYhqLmFVMIry4
QXzoJ+WSd5PmkA/YAqWu3Bnk/XE45kiDU7vweKY0GNIszgvY+ZVHKQPmCDVJYpxzRXK05NQdRRjm
70/m2uF9b3PZIZYVSgMtA7W2pv9o+udQ/N6Zr20iPqTZwO68qMjd1fKHiQa5NPtU+fmx2ErJrlzG
c7ljRhLAi8ptfL1tLMkTKnB9BSHOtBOG73W+5UrO99zCx4F9G8AvRUWe/uV1L9IGEWdlT0ExPknR
XqQ7uCB+23fdW5+8SWNr+8mnJN5vqRatOB20sPIsk0DiGl6inLpRHzxPIZBrE7nep2rzjwL/+C42
QtFOC7Nw7i/m2v6Bj2EGoZD/xAG5nkhRiPM2HcccH6edSlsPxcL24eJ7kTpKBZ31UKLc+lB1UYl0
myBuuD0rlzD+Iy4W/bgwgC4RKTnpViMKBQpHFk2qdbBDMSBODpVy6oVsvoo3Wp1Xtg1IQ1wSOttR
RlrW4hVvjDulqKgdtV+ktrGjLZ2HlQGReJRmFC1N5jTvXE9nlNBA0NEh5EaKWp38EeLUXBvGD7WS
xK6Vy3S6CLIP06hvbFRDVi7SOWmEhoxJ0eqmH7lXhr42q6lwIfshdWQ1z107nqLpP5TfuGtm3jE8
IaCNi7iRrt5W6seYUu007AJft31lf39Lrjn+lLbp+6P6MFcUF68RYPc0ly3K6n4mPCKY/bGbml1p
OKZX2X6XvwZGDZ0F+rN9adpekxyadEtSc22jyARaaBaC3gSufL2Oo676iPlRYPfikIrLp7r9dX+Q
WwYW09jV5gQWJCndOnsaxC9D7m3c0itvEepFeMY0xZP+XcJ3s6BMo3D0SzedGSED8WxAiarucwV+
usPfjwUsxYzcYNXwxq8nK50K0SzyunRzA2HsvJ7EnZ+EG7WEtfHgKEhQD6mEvcsV0cVYzutCLV21
qHbtJDsibNB6HdnQqLwQKW744ivXMKEtTbUqWlxciwuPAUqswRy7vEI7DpkNf3g0WvWocF3awcbA
1g4uc0dAMadfeXIWs5cGIt5+XLlxZJZ71Sovfdzmpyzc2HFrEzhrasxtDzNeYH7w3nlaE0y8Q92q
FZ5WcuiFwJWKI4AmyrPF6yZb6Mr2htsf154WlVn6c7G99aIK4khPahRa8rfJGhBjLjeKAWsmcHno
eYCAhBzywvOJ037sqWXRfFN3YPsNL9p3bbJVAljZByY+BqMg4YIbsLgILI/LKJHoTJEr86kzIluY
4DPRU6cLj/dP0YolPEdEesDg/CkCXK+PoOdJogCsceEPcNTwZ5O/ifBQbXKT3c4bzTwz3Ta9NqRv
lr02spAWmdrRRapPonkZNLP/jjpz4twfza1fgRXKcPRRkKziXrgejRjKUS/5+BVZ0D2rfZYBt/ck
R/Eb68GLgAsPg1mgdlYLe7MZrf1967dziUuDg0iHJxcGXa3X1sF8FjnPV+7WfQFPexJpL6pnJI6X
D+SOBiPYGO1KDXvufyPtSIWeTN/SaxtkOE8DtShcpffpp5yERnquxci0E0kwnoc6iy5TzbtsVil9
nnrt6V/1rkAnIQNYcrg/+NuDzuJy4/NFbCSW4XrwoZ72ge4RUoXS+AYN17MifkMQoa3LnWFsXcsr
0SzWoPWAr3AmtvzzmL+7Vpo6DnrI4+cWMTlPnbouym/cMFpvq10ivwx5Ts5XyEr4KjIhVL/CCaPK
zz2gShQ/4woqM6UTSjQxJqP46ycQl3Km/4Kidk6YLiYiqnwt6lIPl6iu9dPo595R80Jpn8SR5ghe
+BFiFXnDDVvbeXMGj8NFV7G5jI26UcwiNcI9aqrgIApCOqv1PBplVOxKvf7n/krfeptzupAaM24K
/uwS+iWljZZnMsbqfLTnDL4Fwdc07kYPZeHY2pOj3XgW1441Xi0kAAQoXImLZzHHy+R15jqs44+y
+L2Q9oHxqPh281irPyN96/a9fRsZ4DtzixXs29oSIXAp3T5qPqAUcBr0b7SEbCl6rJ0YuFNm5j+T
hvBl9lWN/KI0MsICfnzsE/9QD+N56HCj5YSO4eg/7Eudl5gohBv4JvXUDkLYFqNYuGYsHcOANtnJ
an9NivlDHP8NAOTf3yVrk0hdcM7UUxekmfP6PojjVqi7Wi1oZwOYWNOJC0TcGreIDdd2PsQ+ULVw
4TOXC/8i8L3SMtoRlxmpoawWC2fU/G/DpH4UVP3t/pBWGj0A5wH4pJ2aFn5gBNdjkmrDC4RYxhj5
Q1QaTkGfHwZ5B/IpVBC9JjQpDvL4ZlgfxVhFOgM/p7+IxnkM/8NtyzEH0jgrDt3kS7NmyJWkNEu3
HPey7tbhU119MvyTJm4YWiluMWZSpSTLgK1BJHw95rCZ4oInr3QnNLoksoZQdj0kVf8gepqdWBJ1
reFzVCSfp2IrrP0/zs5rR3JkCbJfRIBavJJMUYJZ1Vq8EK2GWmt+/R7WArudTCKJvsBgBAboyAiG
cDc3N9ugLwEFYwtCJrQQTNdoSJ0hPpTGc3Xp4S0REEPTryuvrb9lhmoXsZdK7zX5h0inZOs/JQUq
fpnwivXDP8fKnJiF4L1oOS2F7uslQKt5TkNfqC6dbFxaMbIj+QmLq4/3d9eykNfQz/UoqwMzFdUs
RzShXOI0fdR1B602m6z60OY7n3TjZL4lmDzV1A15Pa+nMwRFpGlRVV/MvjuIZkqrt/zQKuPv+/PZ
HMbQkepb2pXhtF4PI3RBNfoz80kFxaJxTobRWqXtKQQa37lrNt6HJaj8f0Ot4n5BxNoLIb76EvaD
bSaeFgdOGAsfohZ5wMqK7aRCK8Pfq5xsfjEoVyDXiKRR+72eoeYXRFhVuOQ2sQ0b+VAQ6KixdUiK
nR24NRKlLDw4SNY49Mta/xXudFXTTFNc15eA4nKU6q6SPNIweKzaP/c/2tZxxxidUBISOayAdWXL
avAWHIOhvkiF1L1Liqk+SuU0/8w1uT3VZRHbpaQ+9ZExH2dRfmyjYk97d+NZXNpWMF1Y/MyJNK7n
GqM9V9MPVF8Q/nH1DOO48WMgHCNBPVbd8f50t9aVMgBOI4xEq8zq9RAKBJv8ZK4vefIpSJHw/g57
zJc+3R9lI2CiDQvOh0zHPoKVq3hCtxpBbxPeKLRwspeQ3/EtE4pHMea/KjMyD2mLDzNmTv/eFkll
BVSXCiUtG3Q6XC9l0DfCqA/0HKTdobS+aeE7s9nBUreO3t9DrHZm3addHmpidUlSwNocaRCRIlI+
vVet9iCKr6l4kKvT/fXc2iELaEFsbYA9rtP8rgEo5P9VFzZgr/Vujz+wZc9956h1sNMtu3kgkPck
hiH8pKC82o5iH0RSb+r1pS7lH0IkSsfeMAOnVrXKhbMvHTHsXvxCg9xtAigzXTpYOwH31nyxYKME
TKpHvWz1E6ysD9CTAENpm8cysp4JKD8EUXSSAuml1XcAjuWDrZ8hmnxAhhBoZ+usjkQMxlv3UdTi
NZYeuEoRA0l9aefC3jp3fw+yujmDJod6J4ftpcWMcYhPs/UqDHY5/w/XJkaUVGwAxalxr4YRaCIK
/a4kXrNG0ZOlzMkm47GJLdUNCyV272/LrUlZcO/0RRwd48vlM/51SfttDoUaV7kL26CiNR053Faq
BzfVqrOvt+3OcBsfimLNUk54q5iv8U8xNijBpX5zqduWvaeblQOCncDBCfcsD7bSbWqLFu12bAqM
ANeBr+InVlh37cUIyxIq9X85tql2FKiKO4141bdw94/mLKjntBOVYyNn+cuAu+sxzEITJl3Z73zZ
jckDySJwAGOApV5LDVaROTXGGDc8EhBXAtNW+s7VlZ2LZuvwA2XTaLhkusS/q8TTkseqC+uwu+gn
q3r0zUNUPbVGQz3goSiKo2xEnPyH+9toY2rAIyIpBpYzRN6r05772cgd0PRvwUynvS8lxY470bk/
ysZmvRpltVmbNKiUeq77yzDb5fS5a91Ceh2ovt0fZmsyxEYLc4yMiSW8PhPyGPtpm0fDRS9+D+Fj
KDlK++v+EBszAf2i2rBsBWL01YVFT3whApEOl2z24uhTCWvST+SDhTzj/YHedvnqagTVo6IPwrik
AqvAuZnEEcnVZrh0MezaKSyf6+oL+B7aUcqQ0ZwDpx60TbHORSa9rw1anb/1gdPJCOj/HPTvs/5S
5LFd8UFrlRzyNc1f9P6THulONMA8aZOzHlfv7v/qreWB1QMajjUKgtmrHx1ldEbPvjRcjCh2c8tF
D95utE+RHu3cR9sDsWlRa1xgr1WUM01pmepGN1yaMjuhitBXyvsgKl6nADfY+3Nads3NhyARQ1IL
uAt1zutdNc7iOCaJMlymUxA/DLp2AnKK9cGud/v+bmM3nEo4hxpd6tRl1rFG1KfjKMb0ouo9tXcu
8/YpdqPwVyX9Vwr/3Z+WejMtGokRXF4+FQW0dd+rghvjDIRNBqiN9sgFO+41od4eR0yz4GyY4EBg
TuvNUM+VHjTZAt1hvekCcNiDirmSpP6rBRB7jYYYzBZQqaJku34L42bWicxi6oCp3tpiiCdvZ57E
CM2nBHfVVLwML32S7gRrGwsIUID/MSxc7ps1DOqPRtrMEwmZpFYeKknfJSvfuQQ2MHdKxIt5k7Ks
4k1P/yg2pp5ExIMdcgJuOksY0xvZi96GqWtVqOPhrIHrdg3gLocmJu1z5vi0Tu8cga2pvvHl6P/m
fbJWx7or09IsRJJ4HBMPiZAfVP/n/d24/AnXh4zyEy0vIIbsfZhF14cMlNnvw8aoLmVZ2lmkYEWf
9Jkj175XqlLrBqb6ny/DExOrnbfp9ngTZ4PvLxODVLAW1hd6TQP6MWqMrNOzRkqvh16wEGKS4FlR
P9yf5u21BZ+H3n301Kja0N9zPU1ZhfBIZ1qPd/esPJQK6s+yGcZu2LbTg6EU4s6H25gcywltCt4U
cYW2CqWQRy6krC8Yr2jP8FC+lD7iDwJuArY69Y9qoh7vT/D2BmOCfw242il1MmVBKVf9JbeMs0xL
Rli5BoyNmR2a+PKJZpHT/RFXS8pjD6+GbJNsFxOdmxRCUgNlGDHR9apYQmNNH/MHbUhNR5Xi+Slt
tb262+pWexsPcBD6u8TzD237+hNi1GNqvliUnkEDj0oNKAJ8rYzv92e1Joi8DYMyGa1ZCPaCNC/T
/iu+N9TGTKmyMEwM9RxLH+0R1T80ZeOydGZjUH61U5q87wfEvaRpMp58SR1dOR+Gxynys508bbWP
ll8D5wGmFgYDRD1rUNIqKe5Estx4gjo1R2mOPuVG/FHXaMK3gkx9EHwkXu6vwMY689xS3KR8wDqv
4YQ8awLMipTGU9jB9BYKIbJ/4UCYM4c7W2jdwPM2PV5A8ElkinlHVoutFpmCAqWMO0MoJcYRDX8f
Pl9Hf5qVRAIReKQnFeStuv4SFklvHgQJQW67UITgl48h1deu6YV3STfVpp11c40QHoZ7CqquaVEf
ajRgRhvdOzG0aSAsd0CRdaHg7dfjl6EsHlm8tzcx6cC7YVRm49VSWg52EsTVOTDmzC0KA+ufph8E
IOsgPzadXpwSYRR/QKNqZTvsKuEoVDESSKLQPcYRpnmqjxRnX/r1zudcZzdvv3KB1hd1HOCU9fdM
kjmcwtxoPIO2cvqu4/pdIwRwXMZ0dgIzrY5C06WOpocWyD82zQGORjsf+u3U/PXM8COWDBaw4a1J
jvbv61NVTH5pBCBV3uwn+CNlsq8FrjzOS/+fb4yIVxZR85nz7XfHEAJTd6zhm7V2Po3Bz6H3FXgy
Q1sRmUl99WJmk+bUmhY/ogmQByD15lSSII5IHJphqOc/o2nsWydHbJc8oQ+UjxpCTYItKv48H9Kx
8xt0Y0bx478encVmHi0mBQO4hfJ4Pcs6mic9GabWK2SpOOR1I9F1SOrQa9YuhLsE2usV5V0hPuYG
BndfrWhXGUZMuZGxUFh1/SCVFadtYtx/LN90i8D3P41G4buqEE7nWuk4CPL8DYe6eGeDLQOtfwi3
BfoBizgqciTXkw6KOioFjf1VGKOFTH700dfT5Ix5KjhMjNdZ3Pzb4/q2mUBzaWVbDONwi7se0WhU
rU7UufX0uUTl0yDsamcVxeJODw7ss+EEo6d9uP9tV4HS/x0UuhbJgb4IjK8CpagPsNiKpdbDBqt+
By0kQlUjL1yj6qYD0WBz6qRQPYXTFDr+rOf/y/CE25zjpf1sXUYWUfDIuo7PrZd67ahaNnxDSFpC
mFv9nWRN9qCrQuMkfS07AKd7pfl1jW6ZPaUCYjVexIXhukr7NJFSpOkLvaeLTfQh1RtsEFQR3UIT
b/sIZa2DMkbTYeyKzgmI3o9NWwkOYc57BZaE01Zy5Rb5EHwx+navLrQKfd5+G5k6ZDqYR/KNMbbY
jbR7SEPpBQHIg9nCDO9VfMWbWbIrULV3Zm/4r2VqKTsR7O1LyRsJWkvXHG0tNwpG1EnKnqJU7fUY
+ox2HTT0clmC3oknXEpVY2cL3AZc9BggMAZKBeLMp7je9rPRhUMMN90rKE6/S1X6SFS9mRxTK2GM
J6UWfbm/5Zc/cHWyoW5zM75JhyMsdz1gFMRhPEdW7QlyPB+FZeMBTO9VgjantYBHYC2AquveRioq
Q2P1QeN1o69nGDz3Sp04wFal8Br56UykJ/jKMO9kkRvDUuxFinbRPUG8YbWaejRDZVomJ0/fJQ3O
DhzWTOjRd2x3UqyN/UkYpS27E9YUeOb1MhqlZNVkk41XYQzTpppj6O1Bx7iug9xSGsWpyfeafTei
WIISEAYqJDS+AJ5cj1kOdZ70Xdd73EzWl0BLv4x6WhzKNNPcUMMkxhqV1OkJW+0E7xIHPIyiX6Rq
WE/1/p4E18ZGQuudHkRSae7rdUfWGBel3yBH6tGtp74Px2A+pn2zB5Vv3NBAg2i0YU8I0Wvd01mC
/ldRJPdeomYvneUfE0N0JwExkPmhqFG0MZSPgxruROgb+wjUiEZEiGqs9vpiHiW8z42h7r066Ho7
LAac6rLvYhOeK/V8/zxuhMvQ1hfZHNwneGvXWlhZQRbe+FrviVIbfVB8odPPmRD3lhO3fvyix13+
PvHN0rJDhXvaFcsG+ltbV9lvJVCT4yAWhp3wjL0EZTS+UvH7ViWNdCbGbR7qRJBeewVbtvu/emuB
8OUCUsV4YGFZX2/FAO5ON5bB4LUw7QfN6uE79D+UsSqdsk5P9wfbOGsgnYv2NzH5AuddD1bqg5LV
+fJOjXXvTPVs2Gma/m4D+XvYt25TwmBT2724b2vUxfqXRl6+Chn/9ahxp3dGV0aDV+vahyZ7nqtf
fXpKfOKQ9rCY2t6f5MZG585aILe3LqJ1UmgOcSmMbTF4Ta+fx8BAYu5zjj5fmRwsJT/lv/1h2kH4
17Wh5ZGlUPH23lEhBfa7nqI50UWQiOngGbOJtEU2mQ99qiPpjmjiqVXF/oQoYXEOoilxM838SpzZ
HiSwTjuzwpM2mXttnhvbankEueaWv25IwFJg+EGcNYOHrUX8hE5ee5pApk8yF8ODkM57jQhb4yHs
B2GB88ebuOyBv3CBuRsloeOZ9yR1dgvIvjYn70egFF+JRdt/PzMwz4hmgORAIcTVhspaq9WxQBo9
vMG/VUA41vxfqU2fAr3a4ZS+6cysHnmwN5rBKEKR8a/1v2IeoVi0os6bdHn6iJzbp66Jv4lVX7pi
PM9PgZxablgrxkfo9oWTDk39gmFJcjDEKMIyMtLizJ7K/A+exlMF9doqPzRM7OiD4Nph7Mt2XCTj
CXEE+TiAOuyc+HW9hp3JGwevYyFIk4Ws44emEAyzbpLBi1UjpqFY6NIHUgfzQxAox6Tv43OQtfW7
NDKDc2gg1CnJUHQHPSfTjTLjWIbKiNqarrgtVZNTXcXWsbO09lz0+YQ3jNTigKP7tpia78MsFtzQ
6shzEFh2Mm4hNynTx6jvYQb27V6b+8bXwXeUWotJ9AUZYs2vHGlLseqsHbwqwa8G0kz0Ie6b4GNE
ze0wDH2d2WGjfKJdcXLaWRmOuTGNB3mqY7fvhvnQTX5nj03fPiKl6j+aXFBOTYHrZGmBfsonzbdz
McJsR8HVO+4KdWcj3778/P5FwHXpoefOWkLov05NLcpJ52va4Plz6dMSJ5SIsGAjdv9CvD2bjEIA
yaPPtYga8vUoJn2qYpJzF6it0Lp5Is3PgVwMx9QQe9cYO3lnVrf3PXA87JMFIyScWbc5SHqjNPMc
jp6e9bKTmMbwjD7NbKuh0h+MpAjdtjUL5K61PdWzrZERkwFFQTQV7tQqrkt6tDL9kluoGUv/FMnB
p3hGMXDoNZRARXl6blvlVDbjHp59++RQcFGWpkOwG4wrVt9Rzzodw9169vr2RATmIgAyvtP05lES
TlPpNHsiRwtocH0rLeMhP/AGRGrm8v//2jcGRaUpj6PZG8rhJEeRrUjYEQXvKkl15lzf2T+bs6MC
ItEnxeRuiprdsuBaN3t0jHdubVWQLCxB4aRrli1NxkWAHOhO1YI66fq8s5s2di9AOgkQnZ1Iu6zp
aW2ppEU+oR1XS+33RsrcKP0+6H9CTFXuH5ONRWUgC/EfNIyhHKzecFpjDGkQm9mjbSGsX8T4onWf
xGRy0Oa5P9JG/rHQC5kMC7OQNuXr7xeOvqCLqTV5QU1aoUBCPUShGydOAz6gOu2Xtk3tWj71uubu
DL0cgdXWWVw4l0YkEjyaJa6H9v2ib+Vgnj2KoL0DgtYODs+DeeRDak/WGFa2oEXgZlqYuZOBNElY
9dFOVrC11PRawbBkCYh6V3Fo0HShWan8iC6aXTW1ZzAQ6VFLQ4cbeWexN+4EkkpAFZBA8tm13tks
jfI4FqrogVI8A5ebA1GQxj8VFLDar3JZ78Sft7gHKAQ3wULFJQRd84RAqsciqSYMjrX0QSDG/og1
Y2SXubDHO7xdRkZCmB+7NsgNLOf1t9TLsGyawZe8Bp1F+Z1Z/e71R0QtbLpPd1Zxa1JcbSBsxEAU
PlbxnVwrtWGlkezheNQ+5bUZYhkgKMeubIVv97fo7aOIRv//fTgA5W+8EttKqo1AmxQv7vPyQG2k
c8bZ3JvQ7bUCZQokmvBoOYdrWv1o5HkmDqLsdb36QUaxXKwtO8IVtk73dOGXz3B95BiKU65wr8ik
wav3lzhc16fIkD0khV4V0ZXEZ6Tpj8Eknmh1PtVgHLS47gA4tx9sYd+RCAHBQRA1V3klyitDYrW9
gt6wj74f0L+AqHePKNzOztjIfRhpkYbkbiZwXBNR8noO0jhjeqXeSp7Wt9/7lj6hLtfLY1YEr5KK
v1slIJ/SG/hNJFI126C4oT3P1UsVtf+oFkTEC+QPWYWKIHEAuNn1qQAY6wfFFxWvTHK7zv4o/uf7
G3QD7n0rKiwRJ0t8Iz5vakFtzo2k4NMkxrEtdUqDroCPmqw6cX+JjVx/jqpoyF2icrIARatTSLHw
zVqniYRuPAxdOwpOKGtF6KRiiPKK1bXZzkHaqG2h80j0v7h90LyxZsxb1RiW8agrnlE2qp0mqXHq
krp/KgKrcico/Y42s+sVxcf6qzJ/dkI37WzDjWOGzA9bkGLMUgBZXVGDlhjdUHeqF5s/lG4RtDnn
VnbMfHnn1t04ZCiS4G7GoaZjeA3+TD6mInHXqIgmTxBBerzUUkPQsSNOi5MmlvGhrMb0KKRteOpH
ZVd69vbWIrYGxEQJAgt3GmCvd10glHEt9aPq0VjypBb404vx69Q251GMnoKErmXlQY1+RFIE6o4c
rSbhzvfa45Jzf3NunHtIWkRKRBgGq7EODX1t7MjTVY/rml4BKbORwn+ie/Tj/XG2Puzi3rKE2hrs
xlUIY4lJW8dyqXkWarBWM58mFNuHPsCCbWekzRn9NdLq+pSj2iwCs9C8pK6hnn2JsuixEX/cn87t
U0r2RUcQ9QoqFgSb15+vLktKrvihe5oKMqgN4+BgTPYJqQsaiTs6kSYJf977Y25NDN0GGLx4H9/y
QtXcb3hHTM0bB8DQYTIgSpipeizbas9NYuNrUamgLkcaSBfbukCVhore8DfVC8ryVbdgn4Xis1b/
rhCavT+p23ALt2j65KCIUIcjCbteyKmMQqvAQ8/DquJRMB5LJXJDEYll6adS/8nl4/3hNiAAxgOi
QRCNqiJDX48HQa0vu3bSvEybRdxxiRxktrw0naRuHmtnrELrKUCZ8quZ5aj6tpTwToaQ0xU8qVXR
nAdp0i6VZEWi3et9Mjuppiw2GLRtoYOjteFvVc5CKOVGOhS2EMzi82QYpW4rsRH9vD+bjcSA2RAV
MyXiYqDa1Wx8SccNVNY8fCrkKrINf7JTITmVtHOaohNLKN6LLx1872kYbWa+8/XWzL7l8eSuBl1j
dP5lDa2pCtHXAoN4RoC5eOG/H1K6nZovShhf2i+G+Jh1g922xzSU9xhvW88V+CHfkZiZG3xdKh+r
BHoa2iyePP6IZs2BZfc9aV5RqaSwRv+sEju6PJY00p7uL/vG20GiA1wKPZt4es2dypKFRq9Vuuf3
EFP8MegPYdYK57y3UC+XxeJg1qaU2EI5IiZMbehwf/yNiwBvbmhiCKTRL7+GgSokPYmvemJR5D3d
YCxSV4Nu61SRsmdr/TaXVTDK24AgG93r9EWtiRF+OGvKFBKtxXN8QMPRja1vVeS/JBAcfcWZwobO
PcyEgv6o1x8DddHcPU/5udQuZfAnnU5WGNkSGrwNkEMa0nQgHY2W9nfl4f6ibG0H8jbq1gvpGJmW
1UvmG2Atip4qnip986vIrRrrN3U715SfFxigK/tjPSrnJtmT5NtgLi31uLfGUPSxWarrU+jPhWDG
BE5EtMFZVoKTj/uvqn01y9HBP103n0X8r9VEOxlK6/rdOYzas5+Px1oLz2mov7+/ErdvEz+HXQ5Y
QNHmFiU0klkLkUr0sH8sHDyDo8ckrtUDaSVZBOxVYAPznx/dRdgTMuFiocPtukofJiU2S9+PULNr
Zox0G790Y1nO7Kyf4vP96d2evkVGhihaRMWI5HL1vtdiqet1q+JtXFtOmSrv6qhxhqy4zKNyNIOO
jEzn3W9f7w97+yQyrAKxfYlLOXvLofwLQytDLYSRpeuekH+c6tdw/JUG4IZ77+Hm7P4aZnWjy0Ke
TmJg6p4SF0fw6j8SvAsl717igfYHYkSEvNxB2GkN2tgyTA5BZCI9qPRrgKUPu7oydMQIq3qBO0I9
eArHsnpI0zxzTaFsD2aJ5tv9Fb29xpYV/f+Drla0DWfdCBPk1Xra0VxKEUC+ffE1qPz2cH+kjbuB
oWgPINsEzLqBJPPWn7QhYc/k1o8I9XrDOnOeHTkVz7n8lNSPfXgOy71vuTlBIkSU0eD030jN6KUK
oaTHhZucwk6xTJY+6/6eRMXeIKtrT07rJhe6ZcOMklsbuu3H2nOp/nPsyQJCl6KEhvuvuYaOAivW
kT2yuFOsIDg0wFVOl+W/gZv6nQhtuSyvHxxG4nkjouGLkSNdn7OgL8dKFkLDizV4b7oUV05JLf1/
GAUFr6UYRLaLIsv1KGYl1skiwuENOUbq5iBRnzMJGO7vu9vgFvVC6qmEmgvLTFnt8ESf4YH6renl
YoZcblaJTmqlJl4nVvOISsVsD0X1Mw2NPQ+FrYFh9FHkQkMRzGq5Zf66rNCFnyZBHE3PH2acXPRM
P9LyleH7F82HMTbSs9TKzUlL8mLnqL0Zt6y+H80/yOrwJPIWr/U+FGWAICwMpqeVH2fxM2Z/xywa
znOG8lf0fYQwmUhnVRMOvfbYL0AC9Stahe1YnWyrKc70fzyaiLtEYvRoNAvnbLcMuDxG65/IFlti
BMA89JeuVyfI0rg0IkH39DaN/6DtUH7sBNEnUvCrF1VQC8eslMQlb1dPpT6DviHTjuRb6CCMJbhm
qHTHShq0F8pUolPHqvkptgYdqp5euZ0k/ByzOXkficKws2s3Hgco+6i0EW0Td6+9OcuuVM104hoz
ZsmJJ80Vc7fov4Tiw1z8aqtXSft2fwNvHEYeWl52mIpw59c0zSmarHLyc8RYNKE7SKnx3W/hPN0f
ZKPmTPLHUV8sITknaxVJo+oLNAl93UunyiusQ2Y8gRy3qMjbyWwHVnicp5+6/yePQzsLXwL6QPz2
KdAvCqUXKR+OkTk8NcTftZ0Mh9r82JnnSn4uGnr3DklIvavX651w4M2GZLWJWBSK/DDDaNpa69oK
Kli6z63oibNUsLfx1P4g6bX1MWr1NnPGRBFPcmf0GfY3KgdclUMrgLqZT/91akRjXEWtZz6i9BNR
dQ6r4ptfW1FgG7Ivou5qpDkk1AEBl9BI5NaVM7RUQi1rf42zNmMxMySR4krJrP6Kqa+HrqxEueg0
YYrFTh/5Pf1URdulB0FDf88tw7jLoAHGi7FCPlnftaoxTFsTsspbbCMT+JY+HdhyqqF70JbynFKv
m5pHQiH/PcZQ0lc1THxy3kYmYS60ROq4y3zBsLtUSmIH8T3rlJqD+iWYlXqwrVGrP7VhJsZ23Tf5
lxRV/tYOmiIgStasDrm1oExcqHXU231ZCBzBingcm2xqOnca0HZ61HuDhKauQQUPWlfo0QmpF718
aNqm+y72giQfBMQ01JOuTdX3AvD1mx70WY5preYHjtHl83DGaM5Q7HSWtfKAal/+QeyoTezkwev4
CaI6mva0e/NELj1Rq6gNK22rnRsBaCYSy1MhIZ0nlWPsWkXvP0WD3B78UNzjym0PChGQ9F+TNGMV
CIu1FIlFH+nelJy7z2ahunNxkJpjG/1rwrlMDyVKXkviX/oeVtOrxZAOIqUk9rUU2w/1z1bVPZDZ
70Shyx/z95GixMhdQ3xNr+DSP7p6lLOoVEsxE0noBU6A5so+ij7DSVH2KO83sMUyEmeW+5mchc5H
+foFSPPSn/u+1bwp/j02zYsSV6ehf47yzG577WU0lZOYv2sT60cy7EmYrS9xxoZiA6lu2SvMdDW2
VlmzMPuEUv60CPvER2pldp5rj0Zc2xItbRL+sN1OJLKOEpdB2ZlMGdE3/mW1V1JLbxKISbrXVbEd
trFbw28PENHfucrXTyvj4HELtQ0xHPLAdaW660JfkmvJ9KQiN09pY9K0CpPVoUVGOspdK7tBqgcO
GgHNQxya89dGb8qj2VtfE0PunqZskLzJJyxIa9QWJ61VPEHHBUpok/hB7VEP9rVcP/pSuCcMufZl
oiMMQRvqbcgx0vPNvrjeE9GMD5PaxL4XpYGtJHgyh0L2qQ/Eo+g/++apUp+s2nDERcrAF56HqT7k
5QThp3PKzNWED8YQHOpAsmuK4LG59/tusD7ANUAYZMP4afAnboyx6yQQQSt9T5L+hHzEuDpKzbvk
oFaBm4szuv9ADQoXudQ8F/Xel11HAsvoEI8wOliSb21NB5ZbDA2UJvW9jPYbu4gE0Q59fSfc2Jwj
4mwgs8v5oEx9/Q0EKTRKtCB5VIfqP8WgnBvLZ/+P4DuK4EV+81ELhqMWSEfUIrHo22Oe3p4SBXl1
BRcU0AX0XVfxeljIQOvEbZ6p5nYgZkeRptYG/vz9U7I3zOo6VXQ/DMx+Ejw5muxWOwnlbwmHnPuD
3OS8fLE3HjXC0qRuRFjXa9mkKGMnviV4tZmc5KG3UUnUB4q72re6R2s1bXzHLFsnndIdusYNs3oZ
enGKIOuBokz/5/XQWdwKkOHj4OJL6F8ZrqAaZ0bX9FdfatG8rO1Z0X6mSv9B6NpXzN5+DQhTtirx
yPgo5zrw4GuUOub0/v6a3ESabz8MHgvwKItDBe76h4UAkIleZcGlbw5IIaBO7ih6dKmKY6o9GPTd
0rIQ5O8zrD2RXm5RQZOL94tJAoYvrpSdJRiCXfwpLg6W9b6rj3KcH8rxHMc9KF/tROWj2ag7vjm3
7wWxMRkVLxZreaOmAP8mVny55DcLxwluKSNRWOgipNNiwzFFlq40aeqgafP+at0+x8vAi3QHTz7F
wfVihbGq0U0aXKxIvgzGYE80tuP/dEiy8OFfh3qroqHWhBk699ty+/yVr6aSEUgproaXyjdNtzXi
Y6NK8yHIv0M6P94f601+4jrMWAaDtkUQANdhTfiGYqMIAkkgXrLx3Np6EtSp7Tc0/jiyHEujnXSU
WRV08EZbEIhD1NBKXw0Bn2k7nK3pqaiQzhBnUz4qPexxW+ql4bdVp8HnLCuancN0+xUQhcCTiWgB
eSnQhNXSgCpImTqnOJVQo6bYcw5y/5HCz9K2tnM+brfa9VgrFNeQ07KiHwRT1ildmn/9wS2mybXo
4j7mofk1FtT5GIpJ9BCIcXO+/102J2oR90HFBKtfx9CVz+4HVUgvQvwsBke9eE7ryLW6vZLGRvAH
GXIBsiT47kvL0vWKAqDWmZXF2YW8yekCVDHrT6X6H6DAYabsl/b2EJ6qXHC1wtiJcG9fUQ3V8LdO
gyXfXVsZKeaY+hZm9hd+WfshrVTpKdMS5d39lVyjP4i7WETPvKPo5iFtvDq4FSoFpjHiraf1fvQ4
Uq5xoD+WsEtGOWJyovIpA+PDc7eu/Z3TtTX2oj7KdYEdA+Wp68VNERbKRwErOB8RtAE3FrVKnFBA
4gO1n0RW3pVK+fXfpwvZE8iJvbP4eVwPWUmdLFidgp0fvpPRzJ5VTkb8lXU+Jk1LF+fn++Pd5l0Q
GCi/0fvAdYWY8/V4pjwVuTJq2SXv6RkGkhjCQHDLYhzy13osYvlkJeZcn6GeJObv+2NvbaBFKQiT
PXYv6N712O1UpFXTzPj5ZbRgzVNLKU1Rc/ffR1kYiXRncCHANr8eRcZqBoKKiAVrm2dcxaL0YpXS
dLg/yka0B5EBliVtXuif87RdDxNkg5glrZ9dKGbZhhY67UDXSX8WoV+H4XgUtOCASWKYmR8Ev/NS
cy8Q24j5aZuA6UlMvciRrneraAQZR2nC+A6Guy3qcXusjOwiGtkPWev8I3o1oZ0UBtfR2PpOrs4/
jKo9x7U4HX2kyk95m35EVylzEvI6eyGsOUErdwdDydRjJP0vDyVUCeBxcn7YuOv2r2rG/TdBneTS
WsIRTZ2XkYCkqV9rf88Hfes6hpCxtDsil0Gh+frj0Boid6LYZxe585PP+Bz6LkZs4+uQWiq7QZN3
dsPWqSIZ5lyhhCLjrHo9ntEpVq5n7Gwx/WNZiQ05IyMeGB7zYM9X8c0kbRUBWBb8SjI+0uGb9m8d
lT3oxAKfHUejd0mPHoccSOJZwwj4OaT92O1bunPETKgPViZwc6LY6UIIik+xXhdHRcmsZ5KF2IER
qjjGEPVuGtTCuywI6B2WGvM8Wa3hNk2oPQValZyo4r0EVSkc1DgvT0OsBI+iMui23Fb9H9XEbl1o
i9TBkqxC0lGpHya5IVcuDPMICubTCZa0O+/t1k1NGESzLmecaHj1gfsUwiEQHPZVwvyH/OFjKPq2
JCVH9rWjNoEziZAu7x/5zU1FlXFpC0AdcI0nZ4Lpy/VY5xcan59qacJ+4VkNc89ov90f6HY3catw
R5Ku0mvH/r3eTUnbRgKGDRiCEshgYJtJ6f8h7TyW41aWrf1EiIA3U6ANm6ZBiZSdIKgtCd57PP3/
gXfws4GORuhexYmzNVI2qrKq0qxca9dwoOPJcNNuer1tbR038dBCK8nIAxUdSEwurXkTaamlF9lZ
0f/rjLt54CGt7Kr/q/rJA2Diz2i73rb4DgK+dGFMQodEDxwQIxIGlyb9oQl7UYIIXwvQpAFTOja5
HQuh9buB22Wyc6YFyfUUq8odyhaAvHv0cVwFteZvYpxrX2S4Vkbb6IqptY1cV1q7EGPlNDWZ/CNv
veLFCrTyzQdM0O3ENPWZ6tIK7WeN6NlBBWG38UHXNgzsNrCId9jC8snp/KwEuNRnZ6FhJKUQberH
AInG19jsHa2NtkgWr20ZiSC9MZaQP4vrZgj8OiZ7y+mp66eRUdMnPxsPCRJ8gSfeWUrM1NqWHN/6
xHFpAtyDWcpkbGQ5mjJ2Osqno5+ddRiQCuuQ6T9LM7+nA14Hwd4iH7/tJFciXQzOQ7QMF8zouvk4
fkirzFQODSC0CMiKQkPtnnHn7ykI6nu/L7wvDCSYnZMqsfkSAAfWiZsSqp1Dl8N2FWgDoNTbv+fq
98NNwAFhXAb89+XPmabEItcqM56UOHbUiK5akHXIXHVxRsvNyj/5KmRFKAZaG5bnu2x5Wii5kkEg
tDXHppeWW7oKohhzQM1B3XW64MTxUQnEf87UWWaCbxo3LB3vyqUVTxrQbfLG7NxLdwyH20n0uaM1
0ueTY4g9wP14T2VkAzG9jghnoxABwN4CImZZs5KtuEvEceLu6aFdUF0S7I1o8Nriwbw2j3MxqEt5
9PKzysy3PN+axW6Zec+Jx+KnZLNVfu38KzOcloY8fdllmhsYnqQQR2VnH5nIGBB8KXwevBcPCKY/
baS561doHviGgmVGuZNWL+LOxh9KZRwUlkxJ9lOnEnS2jpJNe7mrtwjQ5j1feh6wIEiFSOnmc7hY
vHCsmqCc5XOF/MHzX8Tii6jaqo8gAqHN22j+rK0tkqprLgFICSdkmhcG/IVNpihr4GpoqNL58w61
oU27CK6Dw+3TfKXAyAw73G4cKaa4iaMvP23shpoRjzo/S0GBTAFd1ucgKx1vfM3u0MvdFaZmx1sR
xDVnZBaOI8x0AM/t4krrlCY2JnTMz6rxUKSviXZfiVsVgmv31Ecbi7eB2krWBR0au3U0wsN5mgpm
e+Evhg1LYeJswxuvef5Ha/Ov+XBJw/pZGUrlI2mjJfs2lp3MKGyl+BrVzZ2mbKkiXPMN4CiAayD/
5W1YHGaxb6NI6Mi5NA1wRdQQ50EFvdVgu3LCGGCCC9UiSAG5tfimZJDKZsri4uzrWbavJ0MpwSa3
8nEc0vAug21nYxGvfBbfRMbKBBjDBcuZqcmKkiJLWsSJ8yI4+PSJbchL/lFRkxYRLS3wnXPeYNL1
XxyswTTDaDS76qwOsud2LcwzZiEYu42DdcUj5tFgZpIh+sDSwowA6jiGFX1WWKCw278WQ/AYi69q
1ZN0Fs8JjeVGGU/zf6EU2iuQNQQoTcB2b+dpd6AbsPMCdaN09Q68urjJqPxRYaEGx49isnexpyVM
m1rNN587ox1+JGMcRk4RMR2660c1v2tKJRSdls5CtFPCWNh1kaYfVYUZp53UpqVmo5ZrvMVgCd6a
0UOFwC8b2cYLq9oZo1H9BDtSBYi8soK9hzKIsVeboB+csqpBBo5a2YBghwP1t9DKqn8QGMDVHebu
+z9Raw7DIdG9vv2cZ3rT31VFFSt2CR1LbRu9JYd73+jmamLmxfzVH3XwBwUcohs7N195qzWi7EXF
HKdfqd7IsVX0VhHoRLGlctLT4uSJKYXzuhdPGShAx5gaY7TDIKhlu66gVOgscRaV6sNHMy+TDTqK
dQDIqz2PiwBRAYhGKePybkFohVwUlMqZbWrsPFFOedrsFOsoJQpsnP49XLyHiWkcP44+Tb23ERCt
Lut38xSgSC8BXy55W8MskczWSPRzX/uHrNQl8pTQCbw83Ih0Vzf2bIiqwazlRvNuOYtdllEbdVOh
n3MzAzwChUZSkUGkdtUwqNw89t7GGd0wuGShskpLARaV62eg+HYLPaEFxWld7CRNtY34j2B93fCs
OSZZeBYPOth2kMc8tsvOVWgaQdOLnD7wwd2emyp/UEL179QCvE+DBJ2wMJ/U17oEUt5lSn4o+l4/
CrPKyO1fcm1PAQizqdyF2Fm4VJoGaofEDeCrStq11lGV9hTQNvbzuhGQLWwqQe0ytCBAS3U48vRz
AxCwpklKW517f+O4bllZZAWpRcnG9zKs1PcNhUYjO6raRgC4dhRcn+I0vUbqHfz18gTCV8k8fK4q
yBOnO4a1ZOnOi09QNTkK2uShueGX712SSz/hpIH/p7Mxn4Zl4SMQUQeptEg9E0KlDrjZCaLdURP3
afhJjp9H9YcofxUpG4tq5jTUrapuPKAv+uSrzHckWy/mtc//8HOWKVGj+4Pi1/wcRXlUPVgL9cfG
+trIhyF66LONvsc6IgWFRNABEmFm72e1Lxcb348jQxMMhFlF/XGIM8P2C+CDHtHcAXRmdZZTn7eA
J+VTpxWjU6JFe7h9PlaRCL8BvRd4IejMwc+1KMzIShCDpDSMc8L7SPdpF6ff/90CVXneYKBmMBrN
a/4hYDRnZh5rqs1zIQqqE3PYd2JSbIldXNk5ShTAManHQDmzvFLrvG5zhA65Utv+ICh/AMw+CuGT
epLDZEea/s/XChURuhpgP0CyKUuKki5EI7ATYpbNFO81mbJ2hjSgmutb4ofrQ0/njcSF/wdpCub0
cvUQ4SwkGY521CK7h6xuQlr84SfJszZO4ioEBiv/0c7y4Ms1zQMRO3E/2SZUFXH4FfDuvuj//ZGf
LYFaoSHA397bLB/8IcTFzW7mVcm4FA5mWyu26PuJ3YLd3XmJJ5y6ZvLu4FiFqMkbhEPbZhrXT2bu
bzvmatCddFpFsov8QlPmIHwRuIrw5gmG76GtOAp2j8RTmn4N5H2Wqq8e84Dl0Zh2ZTG4kZa9FMPw
Ss9uBogmcbnxS1bVvXlAiMdyDj24BJdDBLpfgiCtZetMjkKPV8rqU5kY/d2oZPGewLtjOtCTDmXj
GydvlKXT7YW4Zp5JXYhM2RGFMsOljwV6WURWhnmht2CI9OtdYRAGZpGBwq91muBO1jPUGbWNz14l
DqQm9JdpS6JySbFhcf9FvDTg/bX2rI6uF37XqLKF0x8zO3naRjaw/kKVghNkGsDBoGRZgtG8UYhh
+KmG82RBdym06BwMjuB9o2ZY9irFPMGB23bjvV4fKYzOaCbEolC0XU41jL0S9JovD2dJ+wyGiucU
Fu7nTB83oo8ry0hyN9tijG5mbr/cvroVka0JjOFcMlUGv4jdmhmDwWCzpRcpLDcihPnCuXyxVQbK
mFucAaF4zfygfDi+hS+2tddH45lZkMeeBn0hINGSbZEOX/soyl6MTiDUu04FBjOqBLpa47mumUzt
n4MAmHRmN7DQ/vtY8JwqfjS2uPxaE6w7Egbj2ZgCHMER82pnif6TkqR/M/Wtqh87oXjMi7tQ2Ni7
a6vJezXPx8/gs+UgoiiIaufFzXgO9FNoCKcstnUAJbfP99W1/GBkcc6mLGcKUSzHM4W/o6GGdtKP
D+2jH+wnYWvfrjg9ggX8j1IK7CFLdrSBETLLiKvprERALsMfSi07ovjLUDbeqyvBEzPxPCCw7wO+
oet/6YeVgYdnejudhQp0k3E0v4sNo0O7nPAQot19lmw8+ev+P9SyHy0ursm4l2Pm/7FotNPBVPPP
7fME0ZJDKQOFzCF/RHj+LhtsuftfWaYdQM2cPIbTd/mtUVwNuu7301lzvSzdV8UxJT8/ULDU47fq
E/ifevqc/mulfu5vMRAGxJgZ2dWjBDNwP5YSMj5RRKEvFPZxEf/7tcyoDiVfxsOJMZcNH2mM4tCQ
cpEmurLXhILgDZnVsGpqLudwX4/hWakZT1fFjRNxxUsZgOCpI3gD/73EJUj07qRRqcSz0bXPXX6X
pafa/BWr7Y/bJ2/97rwrSzEBNXsq5MSXGwegqRqryJfOUBHWzaNVdHZaoBG6G+XOySRlb9S/b1u8
ci6Y4FMUeOpxV2YgllnipCaNFOvSGRIcdUrtqJYcOfrbJ1ClZA96ex93/Qnuy+cNu/OnXL4L8+Qg
YH1qSTMT2cJHFa01iX416Zw9CubdpEqU1eCEH/+D8pe5ryZ7KfVsLxn/HEPMZnmKgH1QYl8W2KOk
5di0pnSOaib844dY+Nmgyhi6obCRx6wzjEtLi2e2K+RGigaDvWwiu30T/VdZ/JqV8S649yBA21jO
+fpaLycNZhiYyA7FRdYkdkYDuSrfVY/7ybW4tBnN9zT0zyIJsjUPxpHfPjfebbPXvpH1os1EA0gl
OL7019CC4kZTM/lsGkwyWYegeTbQ8/OcNnwTxI0FveaquCgdtJmmHCqC+XH8EEpUYhhPkZnL5xQs
a9/vwtpG+xiqpn1a2mH5JHSxnaDtcfsb12d/nnKdySEobyjcppdWiybQxylK5HMpPoHgauN6n42v
fttvPO1X1hI78+fN6HyipUs7pZcoYalX8nkoasfM3wKEkqKwAEODupyl3cMFf/vDVjor5DEXFhe7
l2RDN2lGze7lsR0n8JHndtZ9pz0uKE45lMdO2Km1hWiZYZOv20JgARrf5fy1Gf6rtfLBs45Navcl
YhK4WR0ax8zXj4lsOJoC2n0LtHXVA8BqcV3M/F143eUa5VEqt3pbyudCOERebMtRtcsOQD2lEgK5
0vYMhlu3KBOvlJmhDSBqINPhqgTgcGk1GKWC3nSH3wXab8RTnMEK96KyK0gMxN9E7BAbV3ZrwJub
Wne3N2n+txfnmicBb6fIDXR4OTQmaVU/tVUrEx+ZGnwQdX6YvCQ+3LZy5d1Bh4ZYAaoZCBKsxbvT
V+VkpoGHJ0TZizdM53JSnDxsd4KeMRAssp0KNa164zK+trIz9yaJNUAmtnOxn3pQ9ZVAveucd//B
ANdjYRRQx7WVYTeaNkrAyp9akHe3v/aq2Zk85P2Y0fdfBLhBV8pFXQlUEUG7I2deC+Nu0FPbHE66
9L2Iiy+6cJDDR1i9/jlIgjPyg+XFa5sDTo6N2NfO+VBWTL32RC4N0ii3P/DadvIMMB+P9AyCfYtl
VZJQySIv0M6RRx8tZly1+TuWJwHGZr/r9v2nMjKOt01eO5o0rWeSJrCHzFUs4mtx0uj1cGTPfm2L
+2Z8kaH3K6Njn38RE+PQT7EtbcQQ67NBHE8wNxfVZlq/xWKOzP4KEMxP50SOlH3bhvqpFozqdPvL
rlmho0xoNHNqrU7gGKiTkgfFdJYnAtoxRK8Gutx/Vb0gHuEZJXulRAhyehn5VR6c1HFZTmddmNKD
GcK8Yg5KuHGbrN+ySysLx89TS6dlTWLQIWL6aCDaskeHroEu1RROlqf2G2t3xR7vJtk/vV6Gppaw
t8Ga5MSLY+nsRYr+M9es8SB1JuGB5gWVDTZgS3B7nR8Tx74TyP1PRLu4yGZdsoo8hKCLZjfwZa8J
mLyCLkvIy6bbOGbzMbq8m+EqRgQaPJTMMVsWdYNsAO+FoNa5SkXbGH07GEaepM+a/2cyH5Ro44it
F/PS3OJUD6XQpxYIT4BKkaMlo8OBc9Dtrf694nppaL5ePsRZMvVjtfFFAxBK/h8Svo9BGE12K9uy
EdiC8SAI2szQ2bqq96NHGeb2eZujjtWqzlVN5s1JtZb0FYZZ6FZMnHtOGaT9Pfon/UeR/Inh5rpt
Z32uwf/PYxUzXTDcqIuvTOowKAUE5s5T5f9KQZ7z0Hnpxgu39keMMPNFR5N8lbLb5VJKyJwNZp6a
ZytJQwd4Ht9ExwjQfdP/b77ng6lFNKenmakX0K/QBDIz21CLbB8OUH7+L1btg5WFE/b+FHX5yAeZ
Xnpomgktvi1eoWsO8HHNFhsDm3KddT4bkxq7TCgyJ6Wf1xqvpp7ARhJ9uf1B107VB2vLov5MgpHr
HssmaUl9sFqv3flT8zJa/mNcjdOGP7z/c0vvpoRB0gTr3FxAv3QIdaqrsFNK8zyO2U6G7Mpr6qfa
kvZiZO6m7t5q2iPCbCdVbh3xPh4TO2ylo5S3P63I+158jjvjjxV7tjIdFYnkh4J/EEtuquj26O0M
iH7wguMIpD5X7S7uCEk/316w9fbMfixTgCGw4EVcvCFTFULrCyYGQrJhAgHH2y7vmmGneqdMNbfu
2CtVNBNdYY4pFWSK/8u5dXVICpSrY4Xg+1tk3TGKmuZohgh2UMFBGLaj4w3NX0V4DlLZblPhnyfD
mdebORgJagg1wDheblgtzMBRoVDOHaR+Ozpdiq1G4hbC40r4BG7axBaxw0xSvIhl/FIQmH4J9XOp
FHZWo8S4J+czviKOV732bhZUG9fs2u8p/sOhZEJnAGvt+xDJh0veypnb8L0KoEMHA7dglt+KlKKT
GP8QSqvbCHvXQ6mAa0ktGD+nf8YqLq4NtY2hkQl1kEOxvC+zif6cnB2Bb5DfWvIvIFAROqwm46pd
cko9zkXTxEet+DN44UmRCwXGhKS6V6VuvB8r7ddtl74CKwD7iwwAkRcYOOLJy002W4nRGC8wzr4p
PfSC/lg13guj1HZufZVJgxCK3el1e+fVyQE6yFR91JT7WjL3UufKWxjQ97j18o6Yf808ggeOde71
X/6aXhh6y/NoFstfBwILk5noHxYctQ5DXFr7K/xP6h3r2Wjvbq/C6mBDGAa4gvXmdYUrYnHvtnos
1zDoWOepy/Zj8B29XUfIn43pFZbR26bm7b74wtkU5WI44Ono0k29/ELAyWqaRY0FbkLf1/kL9N+2
gDZrAh9S/l39fNvaytUX1haPsCJ1fsF9ap0z/W8z1jaTU0z//pjFAm8bWr32GEIHjfG1eUYVT7r8
LKnSRyGxAu+c6KNd8jDKwU+r3WLjuWaFehRNflCKNEIX+yRGLYrTQuQRVFewROyk7JeSbpyIVXBE
AWpGIcMRR2hE7nP5JTIYZF0sfOGs6Wm967VcsJVeTk+312t968nM8FLZkN6RbQyAX5oBKF8JmSIK
Z7F6jGjZjZpm1/FPlB27JrNVbycXgDGkjW1aOzqZiMlxJ00DVLukUkWyRQi1QvFdphDtbvptNbXd
tb8M6TtSHxu21p5OFZ/KIU4OrJY9u/zCMuqiWMimwO2zP0MovZrtkxi3O5AZUGGpu35L9m/FAM1T
RVmPZhqAE7C1y/eyrYK6mlDYcFXOVFq/tU4sumiWAMhn8H16bLT/egi92vYzyHn01kASC80D1DXH
cG42fEcjwShgNrUSx6+oxW/xPVxZfCAwlAnmN52saXEYp3HSPSvsQ9f0HuPCp8yioSn9p/C+o8W1
ERKv2PpYDOqE+BVTnrjxchQCRG/fe3Buu1n3EmU/vP7LND6OWmd7er3vpeOk/S4FOySKZTgx+y+r
XBkqM/VbVygwl0yircAY38xYW38Lnbc+YcQU+P1MY8gtpy4cQ0R+eRxTJXKlEOhcnVF/TQbP2njl
VwTHrAAuzmGmXg7ccFkxnUaPciFD6q4m+zbz1LtEjE9zLlLAw+QLz01entpC3BnfvCG3ycflgJYy
mKvUpwGUfGM2zhGIUsdiP0aH5h3YN0DPoe3ScOtczhfX5asAtmwm3H4Xr5eXuBIQPJ4RjGLstoFT
Zy9qXh3KmXxZ/9XK/Z2Xos2wcQFdcUawWKQztC/o6i1xrkEmS8lkmLFbWfdB9Sq1z6F/39SPADQ3
7oF1HEv3YP7DBCD6bDx+lxdB4KclBJle5gZ5dwBCZ4fxaFd8aS9rduFXLqkobujt4vGr5GVP5dD9
88eytgzC0sgAwQei+PIXtGFsFL1XamdBsJxwHPcQvyRULSQ5OZobLej1wkJ5OHdNwNTP0eUioPL1
Ma5kM+T9yLTmEKZCYI+DJj96uQSqX61VV2032byvG4VgDepyGtAr1cUkmNLQjIVzWEhwd6tBbzqZ
5Uv7KQEFKo517TRA27/efsTWNzyoFip2tKQ5zqsTJuV6JxXyIFBHMKvJyYpQ01HthTCHGz6vPbse
PYseXCjW4h4AR7olMHfFtd55m+nzzzR2sP9fbixVjlSV+olf4PlBbg8JE/qAwILHjAKz02Uc1C5J
s50AFaKdpTE8Lnp1R/glH7UGcp3b67EOT0ywS0gdIK1AM2sZ6qOTjMatKSZuIA7SPhPkwcEmjeWi
3epgXTFF6Y1RqXcRX3OJ/8966qRVYMVuPSjKLp5hWUPF2EM5jFt8U2suBb4J1hFAd3Adc6nOzvch
X8oF8FlhG6VugdhTw3yBWdaQBVZO96ATq3BvyMMXzvEjl0g37rLKuGuS9FjUB0PL7aoaDmNa/qqZ
IJM3zto6X5gJ7IktIFECGbRacUnpkiBo0tQVPQudR5566diN6c4rwET/lKrWMbSDgsxQc2yMhyQV
/nnHIVEy59Ek5Bq4XxaHndtVbeTcSF1PvFczlTOX7NKtBsPqcAM2hnsPPgNzFvB8DyU/rL+vttAH
oVRBXKPeB6rstPUnC4qCVnPpYx5u+/A6MF1YW3ySpgpt649+7k5mdzLL3ha9UzHsvkTQ50FmoJ1l
ZStSfCdyuXj+ZpsQdpAOzcfGWNgkHKs7a6hyt4a5wA6kLt9HcvaJmaO3Sh3rA49V+BB1Iey8bTru
lLGO7hkGhnxTtPJd4UXCW5AJW93Pa+tOLRaWFPiJgPgs3i2/U8Zm7Mbcpf+CF4UGA4NNZ4B/jX4G
fVLuJ3WbYU3mMC2Xgq4BnHyUXQjSF0YrM9LrvtZzN+tRU9BqVT75KnODZZ/6FERq/870fV4vQRB2
epx6Dwi0/sglozz1ZWP+3XCGeeFXv4ZfgZYx8nJAVi6PfiHCdmuUau4OU35XSrrtf6rGYld3NerU
oR3r962FBMgOmZfblq+u/ZyoMMQvolOxuNitcGTafPILV2ybL3U7RnuvZDRZ1ib1GGWiAeHdlP26
bXN1p86gfm7u+fWmOLS8vjUBCJQwTbkbUugDGR8hzFW0glMBy9/fNrUKgWdT9AtBVRGEkQ1crqs+
jTVBj1S4hvdTkb/o1pfb//7sJYt9Y45ghkqTg9HSmD/1w5XRSwhQJJZSuJrlGuYp73ZN7Az15/FF
0HYo9d62dmWzLqzpl9ZCedL7JDEKV01eNISDtU/Bm5++otxy284q3iCRnDMG2Or/57+XdkqUSmLN
HAvouXcjtIP935JXXvRfoDdz4qHc3TZ3ZZMuzC2c37SEkcAFcxOSZdFru9XEvbZJ4JUAEDB2SeCw
KHxagmlmIUVPN5ErW6hf9fE+9v565UkqHR0Bwo5Z8n//IlQLYNNi/AOuq4VFmSINgwtslJk9BIK/
V1Et+b9ZmNf0g+PVgQjxjIkFJhOEfRr7cJeMlBFvW5kdaunedMh0CF15EKkxXFrRo2S04jAvXV8/
BFDSJp/kNLMHYwP7eM0BPppZLFcHpU1e17MZZAyb7D6Q725/xzUDwNDB/kKQgIrg7PAfVmto9LEg
gi1d06wdKX3KtoO3K+/JTCuPwCVpASCExdlMkLrSKDxUrtHewwveqrZ+6ncxMZtiHMTwWZLv0MQe
9sOdVX8JA3WPDnls907V7jTpQLU13ZqlvbJ5F79oeayyqEzrwajcQWjuxFicHcTOgr+duFWUvHIv
EZbNwRODo/PQxuXyRmnbwOJowALdj47Y/dXNh5DwQYp8WNY/3d7K+d9auCRzIWRB9BWgJVqqIwyi
npRFWjRuC7+kQ2kHCds6Su6SiMbnv5vCZZCMZM6fHsbi8ej1jlJ+UDfu1EuOippoRJ43Hm8bubJL
TIHOgQ+tOo7YwjWxO5qT0TRuCldknDKIHsdvRj7el32x8davs7i5QGXNjPsUByhbLcK/qK+5leCQ
dtGUeJDq42jgmuqLYrwYse6kanSIYcX0BPWuFvRjkGxRG66/ldE+iqEMUYDEgl7q0k9UmBqh6S5r
lx8CiO5PIr96wm5AzPP2mq59hDQFON07GxoOufBHOLTDCDW82pUEiKSzHH5K+SjkWwWX9TMJnIYP
otgyq1Auue8aeJblrJsaN1Mju5de8+iEGPeowO48Zk6pnm5/1RVzFBxQWgEEy59l82RoFKXpY6Uh
bNK/Cu0BZE1XO2L7WjlTKW71T67kJ3Di/H9zy/qKBFMiXNxj4+rZf2PUIU39UJU/JMSGvF0YmqfI
U+0m+n37G6/sHMpb7xQ2FBoYpLj0EC9OqrRCA80NEd5Su4c5mfWKDfdYX1czAQVHjYoKxdFl/Ckl
aVGMude4ScEsJpPLPRUULwNk+skzio376orPz6TfCP7QCiV/XJzvpqNQZIZ9645R9ntieD8Cm1FN
EpKXW7H8lcUDQTaDu+hj823zT/nwykm9GBWNIrZuo36x/PLXZMU/B//fe4fkaPTkqUSRRlIRWZhp
NR19+Khs3T568iJXU/yXStsLwr1e/dV7hqV9CvuWdBdN6JQq+efMv7vtJOspyfkXMFsGFRjDmvAW
XH7oJHqwDrZ561pmAvWa3YuKHfgPcn7wtOdp2k1J5qBQMQbQDj43ZLqF9biFIbpyGi9+w+xkHxZb
lnNvnIau5fBTEGkeWyV5NFGfreEfRIjrxyRukYJf2156cqSsdFA5/4vbO2/lugdZ17ryeBeMf7Ii
sIv8sLG08xV8+byytB+MLCK+LoNF1IyH1k36h84ADSM5g8b4rfhZGY6Jf6r0b+HLbZvzbq1MApDC
p2jeryKnXEauO4X5C7cNHQX9IORHsm+etlXEvGoHOjeYe8j5gWVd7tikW0Ga6ErrhpH11iPyYgbC
rzT6NqpbM/tXHlpWUUeDHKobfHRZrpq6SJrEAlNWlD+G8VPTZvuSyU4Kl7s+Mfb9RPOn7W2p86CZ
GL6IWb2hzryOeC9/wWIfhXqo9BCZJTfpqudIbr5owdZ6XvXHDx+5WM82Mq0+o+ntwvy6r6XAtrpH
Vf8/fsf8Iz4cM8ULwtxvVa5POdt10t7otz5jXXadbxN4eUDfgzVi7vLSRNuHIoJe1nybqK9J+RT6
jKs6YeAUzT0lm5OW6PdZ6KjAm4E8n2NTe/R139aG+iQWNFbUzlaF0dYQWTH7jcxonbpe/rbF65GU
vIe9yeeXe0SKSSc+6Z+k+AtjEPagP4+VvBFjXPVcQDukSIh7QXw2+9WH9Q7quK0Vwe/ctvksjnQm
rfDJC+cWufw0DZ8zCjbTVDylYn2sNPEOvfOtMcprx5SnBXQK8Ezes0WQqEPEMOry1LtCX9lIgdZy
byvVf+oWdfE195256+FPBjeMWPPll2Y148uxJfU8YKRFxan4NZWjfftqu/ZIIM7CLC1T3jOpxqUN
BaLhSjaiwS2nch+Jj4a8H5rnYfB2xbDfUgG75itM9zA9QtRGTXNx5FOrFTxZTwdXiDunD6KjxpgN
l0zZZA9dZNgllI3iuLv9hddiqY9GF5dAJdAHSdJ4IEr8E8QHw6Cp/V3PTwSMtw2t28zvKB5Y/Gc4
B6ilxX71HfSWuY4lI/edWbE0M6u7VmxemYLbefEvNfuRNXYZ1m7IBAuSckdd+lGEb7nQ/dRD8zjB
qKBX2X6QEqdQvEOJ4kD70pQwT4vp8faPXaO9+LFA0qlwziwyQPsvN17SggDSa/YiFe/afKd/R/LF
H/bWmDhp8qvZp/+FjLL9gUBi8P4LSrvbSPXmf3/xpl7YX1ybENINNV1/fCGST6UhvJhDvhWFzc67
ssGgrMgVRQ10WfEwqlBKtLIc3GkIdigO/TSVs641T2nuBpNp18C28/YvqLe9MWlbCzw789I4DI1z
xwCMF/n55QInrdaqitePbtJavSOb452IIhIDYYr3KoTdL1GBDsBvhGNYyuU+EBFza41oN0xSv7EO
V864xpg8G06VjJ7KfJ99uDE7gYC4SSN+iSr+KPM/otU+owLm9AIA9p+itYVzvHJvATehTUKBkURw
mb3ARqapfdONrmwUjuQPd2qx74zeGYLEngJYivx7sBVj8Zaq36rScqu31vfuk2iLdeGqjzOrCNco
hW8+ffFumlltJn49jW6TuRE8Fm1gy8qD0R1NYz82h86wjgVT/dABnubRHDE8iBBFSX8yzd/w9muv
FjMgNO7onUDtLi6uvg4dTb8Vx9Gt84e2cKI/xc7q7Anky1nu9sbTZH43/I1J8atGmUei2gfCDFTn
4ox5wjTC0JJOboHM0oASWNBCXA3t+kRpD3SLSclBtmN/sguUDD3D2kzR108lOEp68uBv4I0hhL50
PT3Mh8rQlMkto2+QDD3WbyzRQxlZpVP2JTzMhSOIDhJboF4r4c5va1vyf3dZ9juIf92+8dYXDowp
VJSgIGIfmHy5/CmmMiL5IouT2w7gmfRyOjEg/M/0JTQJgfExmckwN8/p4rEJul5TqqYSXS3yndyQ
bSbI/ybd679/CrNErCjwKV7S+cB/ONBmhFKPJpSiiwTsQy8boa2k5kZV4Ep1hbky8mfyEYDR1tJj
hQp0CUMHohu0996ASu99KDw10TnxansiplKQugzUrbmba7v0rmvO9UH7bUnyKRcRfNYeVlFwGW2Y
buI9WtZbQIZrbgmXEtOkwLFnFpjLBQxiQ0u4M0Q359+vYu8IsuEF6by3Igj3/75XH00tPGKyskRs
Ek10JXXad+MTrJ/O/83C4oyZKI0pZaliQRxBXZS5bSnJRtS9vtJJfN8xhFSZ8blFyBtEoWxUWirO
XcoYHQoREVdp+ucPIbFXSUhhYaApumyFGkHdSViRXR8+0aY6Jghy3V6q9WfwT/MkUxeiywZk5nLf
rVoQ6qhOFFdERjNKqn0Ppj2lhX3bzNq9CDrITeZeDpf9Ml8bKgpdeTOp7ojoaiyemim0J+0+jLfa
oFcMcTjBKM8Tk0TwiwfOEFK562NJdbOmPER6+Fx45l+lBvfapN9uf9P6YMJuSMsVSNsMql22Gkh1
shS6X8PlUbED8WfBzXbbwnoiecZtgd+i9k7jBBLMy91pRlXLpiY3XUNxhvSxKcdPtSdxjfaWXUdt
BmBVeNPCvgYk+mTBe73xA9arSTeUKwFo7nxil+XrEOD/MKmh5Qb1U9uKsNI+6RUaD+EGVmnDznLa
ahg7vw66wHKFIHK8MLI7cEmydeqSX7dXdB34zR+EjgyrSS9qGYgNoyhXYxdbbmE9jfI9ObXtwavV
Zm+SL50Ywfp82956wmV2jzlXBVAKnt1Y7GCua1nMSLngakGjIgV1V0v3Yt4/V6bIWFLnMPoNQwZT
Uk/W9GlKArsWfhe9wpvPvDRwn3AjArqyAHTVZ7lHBmJpdi8eSgWeurnTEzwbubCbhLe4Ve4qodyH
HgS9PVCITRjYam8xxFTCLDtHH4Sey6UPm1qPxrJfzqSxL9YIEa/gV82uM4S/PSJ+t5f7uq35jiGq
Z4PlS1tN1VZpYPb6uTW18T6s6y9mjepEVVbGIdKU5HDb3HyZXCQ081AxbE7g7AjpCGQvzVUFekdN
pcGq2O2KFmpK/dhV3Yuqe1/1Lt6ytqoVzLMxM56UrgQIHHFxtflFoTY1c9Ln1viuG9+60n9ALaRB
ZTtDQ5ebxFHbrQVdfyE2VYj8yVlQBl2OgyHvnVNJYOiy6iZIscrmmeDrWHVeaafJqP0/zs6rR25k
ycK/iAC9eSXLtlOxpdZI80JopBG99/z1+7Gxu7eLRRShC8zDYBqYqExmRoY5cY6jWQDU72/q7ZWZ
18mtmcHpVMyXfrWPM6lo48Z8KSv44LB5yg29Pua+KJ1oVD4qrRc9BbHQHOM8+56TLTsQoaBdGUz6
59wqkRepLzS+vU+ejqB32W0SVNw8mrOMIm/L/N1h1ln2f40e1W7mv82XSEDdO4UUw29TBuXSzxtb
MYdC1wcMQ5D/EfrhPhhovD5gqSB1iOn4MDo+s96vU3OEvK5Dmal5A05rh5+V3+OZcpiKnup90zeP
G0ucmT/IzZj2YSbw2nJdWWrQtQVkjlHSH6SKoQcmBsyNIOoW3IgZskDiJwJrtnMRfmiWX3hVolov
hljpf49+i++XAtX6ZshT/U/ZpDjNsfetbxMzkqXdemHs2wK+pjgMY89sbBsGRnIKprw7ppXZb/HB
rm0DRMxItcE5Swtn/vvHvMKvxbSdKcKryZ+e4FDP7UAe+43NXtsGZLFnTCPgLerZi23QcyYha9nz
XkAVFI8T0bFlS1VMkxhNIluf9PwYG6O5V+Nee5EUIGuZXvhO06ftXjAjY1+0coJoV7zFPnTjc8AQ
zax4c2FqZgxZeLi6HIpYjOL0UyrLiauGgXT0vaRxPV+qnSBkTgJUMSxSZjmC6WY28/4pvLlo7+ZR
zZn1SoCBLbc/aEOxLQIgzEZq7bJODPfx5IXU48o/Rt7oeBuTSE6jpSVDMXz9pccyTCCjMIMLJMP9
ryQl4O5CqTqNdSICvQ3aH/eXdptNYnDe3BnpOOd1i5c41jOtTUI/vOj1T3X40qPVBcXTIXwrZIj/
g/LgCY6gbjFh3LyQSGfhsjhkAEjxsIuT5gcIApSxGV4yRUWssZT9QzU16j7W68IOx2xLde4m3ljY
W7zIPcoEBXktqzQey/4VfZsY3KpGedFJIee/v6ezU7pylzz7c6BBXMcoDSp+199QkFAPaZlquqQa
hZwMfaWoY0JW1f6BRuufGP3pjQBgZTeJpWAcnDk352NzbVBuVVUo2yS5KOGTNKG5Nl3exnpr1nzt
qFyZWdxCqaxVqKLTBPpS/wiU28j8R8kPj3m8z33PSWjitYp5KiRzI/+8uf5s6Mf1zev/4P6gdk8G
Ixbii4g6oDY8RsmncoBE5ULfwoYaU0c99s8/4UeLi3enF+JG5VYkl2p8EaxqhxqM/ywUhwqxwPuW
Vr4dVVCkACkDG2Rxi001BGQ85FBOLypCyFMXHtPwq5L2L5O8pQuz8v3w7rBKzTPkBDfLyVKziqxm
kuP8MuYGtBWawz6GgwNHe5RGUFQ7Wd7YWgSS/f4Sb8udwIFngb73qV0ClsX366s8lHtjYlq7bv4u
B2ec7JpSr3WQg32TnqWktCvxKIXJSd8kUrnd32vbiy9pJQ1EEKKE7eFzAENMkp3SFn3FvzbWeIN+
eF8jEmCUY+gyLSkOsyhvzCgu84sgXWo0VPPaPw7eU2Q9on9BtY7xxosm/Lxv9datzYv7f6PvX/zD
xUjnjLVp6/wiNcJOiC0uh+qk1VkSIReeKgdRlu/3Ld5exWuLC8ddBUPkixPL7GrXF5OdND1n9aEM
d2H/gpwD4NXjfYM3by/BCJ11juxcuGVS9vruN2mRdTzM+aUSdaeThJ1vyqc02+CBvi1xzDEP3w7F
C2ocoIOuzXj+kJEzBuVF8FBlolTc7XrUYWxFqZV9U/Lf6iEWd/mAjkyiDOlf4JtTp/aN4nx/vSvn
lY4QU5gMK71H9tc/JBu9kKdTKy6h2pM0zNItD2BnYcrcmrhc2VlSVPpv8AfSZ1xivvKCRhe1muKS
t6OdicMFbXY7Aop7f0Hzzl2/hrxKVNypuREc03C7XpClprE2dWl5MbOkO5SBCF9fO20Joq2cSwY1
aGpB30GhaGmlDqYyrsKxvND2O2he/8CspRs9CuH4XRLMH2MyHUt/4y6s+bUro/OP+nD9gt4f29ys
y8so5Oc4+lpWlEqqh1To7KwabENrASKeh8LJBOHNr8LL/Z1d+4AMp8wiLbSvEIu4Nt/JxhCknVRe
vEZDLblxuq7dN0K++y/MzIk+9VJaC0vv7U0UVqxCLS+BQEOsVEvkcs3DWOi/7ttZcWaAAv9jZ+Gp
zSDUevrF5UUzznJZMc31RcpgrnzKk08Mlm3AY+b/2/JYmjO/xzypAr5/8e38tk3jQKuqy1Bnjavm
kf61zWPLobcDQXouF/tIiv5cFJQQja43t43JiFv+AyOh/laqaXXRouCENG5G10+TflJwi5VX6CUI
8tspOwrJFoXPyuZCe0jzC4AH/allx1WixWsWjPVfJi1HFML80qF+uhuy2NWYbgkb03AsgX7V/U96
e/fnirGMUYaeSeQXwU1MEzdNhLq+jEZFx1lKgq+1rkfufSsrgc2s+UJwo5EiU09cvBFZmYpCmKos
Lh3jUx2M+oNWWuFOQcScWXKxfs3LfvgaCa25K/VWOMQkYaeNHzG/fNcHih9BkQLRAqhQaZdc30Y9
Nps4kaz6olSlbCPkRuGnsn5IsKqdpxFkmNHNA7Celjp50uZ7NKstSoLRHw+szHUMSmSkdBTsgbxc
/468hrGTzL2+tKTDe5rvzWmK0nLjWV77sh+tLOKAzqzoZIRUuGDi6vfE77CGjHWzv7+pt5d0XgsP
78zCz4DjworHaFcdpuyp1JaPSuNFcBHoPyM5OPq+rzmB3m5AJG5dKga5opgEhMl9ud48uQxTRbAw
qIkjQm2B9FOWPMTI/WpLaPD2nSc51OkQzcO0c8/42hJlNoOhkKq51NWvbviqtD/K9K3yNnzqygZe
WVmkohnlx0Ep8+ZC/QiiZrir7QDdJehy4CPL1BjEdWZsTVwvzwbhCJ3CueGOuAbsCouljRUzFFar
VRdwB71TFGVFlTZQN5LCm5BtaWaxNrkpsmkoTTCqJkKDMtP8iHz1/3odM6i1awT/jmN9BkSe/+EZ
WdpdPLtTXwwJ9crqYulf++jYjG9D9PX+uZ99xUdf8m5i3kMiUerdS4fmq7QLk9qvL0b8t1yjpAcc
D2G5PUhxKA0BrquajQjVhrdeHhYZfDN+g74llYu5uH99JEcEKDzPo7geJrb2M+uDc2TquxJFS121
NmKXG+js0tjCXRZJIAepLzUXK6GicRAzVSztOhvFh6qD9B9x+nh8GAbcw0nNBkPfC3JWB07TVrA9
aYbmhUf0ibt5XK6Qk5NX1obpJHHIeIQeIv+1K7panE6yngCHUAq9Tpxy6qbf9z/U8hazChBss0IB
VSxwr/OWfogASbt8vUmm7qKMXXQUaAIc4zF4BGAfnbyxyrYemZVPNN8s3joqS/SVF2c+LPJeSZOk
vzAaIj+HaSO81WNqnPWwR7hT6GrudzHFYHfqzlHiQtgVhQJ7mR51Dm0x2ckn+RQVheRogiCfI4wR
+6T11u9cZsPsy0zpgyTsjEnAl17viy+M6oC4SH+JWs+ydTl/1Kyq/o7iZfWEfrViD9Ss9qWeh2eA
8NJDBVHyBrLr9g7NIJm56QlKhmdu4YWyPlOKPJf7S9ir/QM1iBeB2c1valU0+1AY8k9t6L0ZvvIi
Fd0WL+R7Q+r6As+NBFwvNVXSyiV6N5HHJEH+ZLhEvlx+qhJvOGiyMtJECCaHIEE8xArjLq0kdE/W
hNKRnnZoR5ZWsU/9ov8RJVH2EjeK7ES9AMFTovXk9yhPKOg+23GPbgrahji6ojIeEOsoH6Oii18g
0OmdxlI9m4wEmrLc0xxdHF/1cLIOndj5J6HTP1d52TnNKO4FAjS7TxvY8LMs38j7VvwzPTmI2CCs
m4PsJU4p8+MqCcRwuATWP20u7/wRfZ7gK3T+JzOWL4MHaEU+EIl95hfev5Yr1+TK9MJF0yqEF3tE
aCmTtRct9j5XuvRtsOKXunuIhT7acJw3Aeh83GnAzqN89EXhyLw+7nUBe8ogJsNFiiLUEdRdBC0c
ED8nkRU7FxpHafKzUAAm8NXD/aXeNG2WthfnXM261qiMbLh0xojKQclkwSTvuuTYCj9Sz3Bky9uN
GQPDah0f+/BgiKYD5lNJthBia5v+nl7AZwY0fhk7WZE4dQgn872j1mbCSuQh7pAeGOvf9N03Xv/b
GAMmJTwuo+VccijlrnfcGK1aqbuJCxYJdKA8TTpplVX9+TmCKGgukigkMID9r62YSpBaZmQOFz3V
3C5AjEll6OaXajFr/rbxHVe2j1aMCvYNf4XvnP/+4SnJDb+B7FAfL2FTnsJAsyvzazmeVSYLxl6w
JWt60GrrU4aWSUD3kbWOVmDnxqk2fmYgV7MqOd7/SctgGN9NpkjWDyaTythyj8eh8rSiDKeL76mk
h+1Qw7uWNA/hyEN839Tt58QURubF83gv01MLWSElm9LpEs+qMCHR997LlWx338pK0MFThDti2B6k
L1n4Yo87LRP8sJIusd81+yQJm3MhqrldmGp/7EdBdkfat9AK+v7BLxVjp/eqsYOfzdxp3dSh3OwZ
T7GVZwc/SMvnJk+koyH2hhNULSo2gdQqrgUV3EbE+a5bev2cUKnAtWhUQoGJL8eFuyJB+dyMlMvo
pztKBuo+QP73t9raenHQDLsanchG64TJ3nAHRU/2bZrvXWUXW9W8lTMxzxDTbEIMBpr6+e8fTunU
5qKvS5lyaQhFs+IrEkiVtQX3uI2q3umGZ0ggHwowxbUR6Ki6oI5S5VLFb1C0HKKx3ic9EjDBVpwy
X+DlxjIVTf4140tARl1bChXIrhs9Vy7Jd104GfvyOEbHrDpQ/hEeptzpT5pkp1vEfiunnZIddIJA
HUEbLAmEoj7kc4aTdqk0/WEsR9XRtNja3z/sK18KjzXr9cyoBnR5r5emyH2oDnFlXhqpq3ZG3CT2
WFVPUxNuKfKtWsJZ0FeC74CY79qSKneJPPiyeYk0IdxpRtjs1FZNd1bOTPv9Ra3sHMNlIghgqFGY
HFm4fVGpmzSIDPMilCqa0VSf0NcZtrQMVhc0ez1YhkAcLa0YQq00xSCYl7RWqnNHvBbib9vorwYS
Yvf+im5sESHObMq0icn4qcRfb54h+EVShIl1qWUxd2PPz5WDIJsDl5o5nC1Bw5v55/nQgfgHRTFP
gYBmuDYXMuliFoYhEBUntgXBteX9bSg9YlzHvk1tJZ4uY3lQ246Bp9L2K+/If9p3AnI3/gba8uZb
8lNmCdN3OglQkItvKSHPGtZd4rtjzvDzVFe/48nfInR9zzSubjiNB5FrwNQXUC4Ivq8XbDRtnjIM
FLhj+Bd38qypn4Rv6KVmNcQpyXRQ1LMWfymCl8wfHbl69mXxcdCdyrQ2ArUbp8YPAXTMxhMNg3tc
fGhRSus6wq25jRqdgjAB3141BfNkRmbHobJxUVasUXzhH5IP+pHLeQfBk4SECdvILbvJ5ogDZ+p2
IhqZyf7++V01BNEzkR+uGHTM9f7ivYq4rbzINU3hcZr6k5VO/0Rm7Bj+1rjtDSSPwwtGfAbjKBCB
kF1d29LSRDWZTIvcMAouQ/E9nY5i97lNjt3wj0ZwIup2JEF5Dqh7olACTo26sF2hiBj9qwvJ5f7K
b5gN338ORMEU8ai0Erxc/5wsbaWxFrvYHQk4jmEdZYptWX1hF33wYCFC/DoMKOzJFqXKSMoZ2NPi
4Nx3Wv/IVgaOr9Wb04M3DxoOWAIpOc/0zERps7v58D4zKYQg2KDGrtcnX5C0+RSb7X4UO1v+kleK
o+THjF4iEUtnigEMkZOdbIXmt9nQTEZDUUSk0UC/b6maCpVqEjQw4ru5/kja9BLFbhkfA/WcG+da
5hgKNPrFeCMJu3Wk1IfnqghDfYAV35t1H1YO/YdvksnHLjGbHc78psXvNtgChqw4rVlkk9o6sCme
h0UE2QW+WGmAtNxQMgenzERSnc4UdhtHa3YGC6+FODaekYbCLMi+cBZFZKieZvaJ68kpCneHSqNm
GzTnTDsqQgZ5w+gkHWPm+WBLTbirzMcu+QXOa1eBiFGF59SLN+75TbOT0059i1ceagL+TV2sXA+0
QvMa4HdJkHy2PPPc5dVPrT9omfWzLDpn9DxbGFH5/hexmiYeD/e3ZG3jCQhn1r+5D7mcQRGEPtO7
PEjdbACBKA3jeNB8WNjuW1nxZgx1z/gYFD0oXC2udBSpWS+lTeqmXeIoZXgepy9TGn0W0v9qPQAO
mPwEeke16PqidjSsukDV2c4sR+Lt3PjDxiFauxDUvZhRp4PCWhZhWShNvSKHYepWYJadutd/ekML
SaOQbU3vrN140GdMu7B5vATLCDBOQIS0ZZG541GE/aDXD/F4GnTXC19b+SKMX0rxz287HDwgF1ge
AJElTZ6hmFOaAsx1407WEFrpBNsSlLMov90/EDdVRG45cnE82ZAnS/LyQBRW7o+5GmWuqnxpzpBC
ixSxrLemfYqq10ouN5a1cu+vzC3CM6+KjCkZs8wVtZyR+FHpdm3R/BuOA+KhnVU9KKa/pdq9cuax
SeJN3R8dqKVqt97VkidN2Iykf6c2OWhq4WiTG/4xCBMPArO3yr0iWID4funUPC8V1KTOXD90msg6
SCjqvjF4kpG5iqST97/cO0f9wodijn/g26bhbS46DF5mRpBsp7kbJZP/pIRquPeauLvIdTbsxMms
j70vDrvGp3VUFbJ6KCtZdgxBhx/Zj4eDSsHUyTVEHipBqQ8Q7itMp6qWM0SFfi6HQZy5bYOd3Oua
HQVR/iimtXSyvB4KIR+Vgkxv2kOFvzqE1jDui2KMz1VURE91GWp2B275LZEmw/HYFABwPU7cD7LX
GJ3qY5Wisde1dJiEstn5ghw8UE4tHmRKqp/qqYJG2mjb4/0tm134cscUOq2zTD2J91JKtJJ5bfhj
7o5qmh4VT8oOAnovjmZQ1hzSRDp0lVG9WUm7de5vi8WcDeSdicTpnM+O5NodBpOl1KlKBtQy66xK
TifJR3M696E7aMe4inalOD93xaFL2/P9Va+df4YoCJOxS7d5YboQzMksmyh3e9NkcONrFxauMfvk
jbdlzZV8tLN4QGWtlXOUBXPXKw9K/JZ9ElXBNrxv5syL2f3TbFFjzr97+TU/2luc/4bRUx/ERe5W
4d9m99pDVWo9xAnVLk7P/S1ceWooooCgm8ls+bf58f4Qe+WIhgIhsTK3lEP13Jkh1X4TFbE+af69
b2l1E6F3o1oDX+SNZobXpXmSpSxK7Z7yQXNMuqN6FECT9JPS6l9Aheqt6ts7E+9yIykBM3tBzAcX
6OLDCVZH4NkJOMhgJxXIjQe2Wf0I1S+93NpaEu399GRq8cHMndwLdj0Bd2RrJ7JSOxYe/NYhypbD
XWM9jWLyoHcoVGhgCswvf7411CuI/vkUc/Pp+iMY7WSGnhbnbtaYTjHph7qIdxNFf8HsD4VX7sUy
+MoUzMaxXjtmTKRAGkfgRLVucczMMpUCJSpy1wScXXepE2S/Q+unnnyJrNf7K1zzTx9MLWPAtsiz
qpLx6FqlVPhnmJWkpH82dSB2yiRXe6bHEalL0j9lKZ1fro+GF8/yQLMhE+ocxzhknye9tUfpqSiL
3RB+S+Jf9xe5dsKZgjZnbhKJ+eHFfsZK1k56V+Vu4IV2UX7KGciMP4lmtJet8KVPnsXqj8vLLA9V
XFrZM7QU2Zvrk0O6Ixd6GxfuJBk1pD/lKdPS1JaUUnUSZEMfrU5D8TWehGMwTMOpCYL8UFoZPADK
BOWaHv6aeqvd1aXanEypS06ZV3QnmXfWk4J0d3+D1vw15CHU7+lO81gtI2dL9KiP8VR4g9Uxg5Om
ZzNhLNDPBd8egmoLWrqW+XDt5yo/rKAUVRYXa0oStG69tHAVsz5I/ec4/Z5oZ8+DS+ITDf82/9GZ
/q4wgbRvFAffJzeWrgetCsQqgCUjt7bIR9ois0bOeeE2U7H34kfy+8+NYjlqaO5Luf3cxr9gfNCH
h6F6LZPWti5T8jhqiUNKSVTcPwbiUYjReugfuiSBD/PBj+xU2KJtWN+iudxKHZ1i+nKeN1CH2rLE
gd/Z+d0xqAZS1YSJAiQCJieq5OQhwFvbgzyUp0bTxhc5GtNjqLTWjsaJvDFdvBpNGNweRh3m6uoS
fqC2pdTGQlG4auHvS+lUI77unzPjIROc6VUxRtRGXuKf98/lbXeJa4SmiCjTq2Egf+mAqeuMzWRm
hSuG0gEMcM6Qtf8rCQrb9LV/q2JInXIw/46zQ5yh+Wv6z33fO30x8WYJ33wYeNTSPxXC71qJbXOT
/GDNsTC8SXeaHE0CXn59ywvI83VxaAu3L/q/ia8sR6gZt1bNtDnLBaP8SmwCpOkEdS+0eX24vzvv
r+TyKPMlqN3D8TIzgF6bb8w2E8ysLCChm2CHK4eUSllk+u13iyj9qS91bwbeTyjBcLpPXVfCi2N1
Sn1uokgu7NHwi0dRrf2/iqylIcqB6p4GWS36uXsCi2iqxN83fvPs129+84yXxduALF/OHeuR6JeF
KnKO5PEh1xBgLz07ygjWen+fflb0x8Bzpkp14EPZeFZXzzBPKoLssB3jnxfvQBMPsRFZcuHq6W/D
ew7MmV75NSm+T5Xp0IHdW7otmfWLtRU33gZznN6ZoHSmXJg1J68/VJnUZWakHOMQQBVcDkbwK90E
Qm8ZWbyo5pBYVEPxqbLrT7ndfam9Z7837a4qdlF0SpM35buhPcWUCYHC7PKCHGjj2ZtfteuPS64B
UIEOPxB6vPtinVrpqc3YF+6gJgcl7b504hY7y0phhLwC6l4qSihTcOmubcAoKnZDlZauNAZODHQ+
QfgWNPo5TJ8CH44lY3RK8WvubaxtbXsp/czoNPCXDG9f201zxUSxMivdWrMIkIPWcwRNKZn68jdx
mPN5WO6jxhuF9yCvR8vi2lY1CC3kgVXpZugLhY36XKBYaDCSK/h497I4FZHwKHsQ+1nZZeOCzm/9
jW0cPc8ziQeloGvbpTeN5cDYh2uBw2NwlVfSEAMdUFNkW8xCDeWY72odCsOorpN9NoSVY459fc7r
Ct5G9OXs+7/oNkTlg8/RFDVw2vXLPNbDOWhjL5auksmfgd296l3G/hs/c21EgTg7GcOWo5i/5XIP
5rINRmE45Exf74Emd4xC93npdnW0NwKYk/XiPPYutVK5HJHH9G2q7U4M12E2olLjTRtrXjtsDIfM
tbh5GkVd/AClBQlOi4HDpreERYluB4nOQ4v+x9Zab2M/ppQ/mJp/yodEM2rSfIol2La7fPp7GCJe
1t9+n/z2C+lhMiqnUvqnULccUR3tIU4f6051/MDguRePo3Yaii1Iydra6QYgokm4Lt7QYrVxaZWx
kZQuk/m2mIgodsKMkG3s8NqyYcubS3TAnoh5r5cdqwm8yiT0ru51x7qQ7Vq0/i3U4sRM7v7+AV5z
WRRiwMbMH1RVl2Q7aikq4dBalWt6wr4UC0fsTDdpKntIKcFMnfAlzwUoNMv4WQ8O942vuGRArbM2
LRAoYrfF00NpOTcg5qoA0XzJ9Z+jsfGgr+wjiTwjGigJMyq2dBeFLGaDOLWVy+SiINMAn57l5Nnf
wnesHAqQOuB03gsiNC2vP1dVj0o7tVPlJuDfxWQ/wqqKWsH9vVo1QihFTZU+H9CLayO1aIRJAd7O
ndTKKQPY4WmE9lvTJKs79h8ry/q3GHaNrrbsWJR2ByMRHFH5Xco/zOC/+TIf7CzjAV8My6THztSc
TQ9yDb+yrehYxFvOaqVri1+mPSrD3IzDXBY5hayN+iiXOd8JfWIIDpSOSmuK0CywB9uCCBJywOxI
ZBW8dZ15vP/V1vfzP9YXRyMJs7gvERNyYYB3FKWyQfwR6zPWCs/lfVNzgLh4F2aWfUa+mSGY4R7X
ByQb1NDL66TmgOjiQSmF5CjIHaSfNOaTXirgz5LFWZcwfdYB0ezvW187ngp8GfTqeZPQTLi2DsYk
l3Ig++5YvYKEPyRdZE9jvmFlJfGcp5CAkbwT+oOMvzYjSFndynpRu2UoMR1UdodckQ/IKjxqcnuw
fOGpSE/QWJwtvd1Fk3LQNOF0f6UrEJP5N9CVfKeHp9Nw/RtkA8oRyaxqF3rS74X5rIG6RUpzP1qJ
jZ5NS8pdZAKqDbItG3Vml1L5JEzKKaj8Q6d9kYKtdHw2ePPlCd6J+yBzueGf8nOke+HsqV1BmI4j
QvHm+KJUP0z/VRKZtt/4Bqtf+oO1OUb78CabQSQLCRAeV2gKBova2B51N5XzrfO8dnXmlOT/VrUM
MxJRiIg1a7fxbDX7YpmT3cjfsk0PcVvQ5HPSxKSerUB6t4xnO7FQg5ahQZfgHKp9ee8HZ4g77FpS
96O2sXnri/qPscXZCdNcSzUfY6i/W9Z333yj9aZQfLt/Rtd8wdxxY7Ic6Bzq1tffaChzHsVhbNyS
+F/Mfnbatw68Uz8cxfiL7D/G+bf7Bm8v5gy3mvNmi3wfKaLFUx4q3SRrvpATlZZO2Ge7WivtEsQy
yFRLPMVPUVsetTi0NeACfzrGBxHi3FWfx2SAwMjL4Tpz9P0wzil1JNYbAUtUNXbdyX+6p0Dcoaxl
PoVwCZ6wxafzm1ETJ10nT25fh7N/bvWD4R0l4VFJOlSEN9ByN7dsYW3+wh9uWRILbTyKWgHYyJW8
1unV0C7lLXzlLT5wNkOEPYON+XrW4qAYmeVFnmUWLir085yAXjqJUT4MvijY5BjqpVci0MckUqfU
zPKjLMjC3kxa5VCNzSMPWWlTWeh3wdwyvH+kbu7l/NOAxMxZLaCiZWF8TCKEOSJkY+uQbKbIDgre
LNHsvhafFX/D2G355draMvBpS82v2hprScFkFVyhatQ46FY4cW4+i3lnV5SCmiiwubulIZ3ur/Um
EF5YX3wGoemnpJmMwtUED64vffKc0Ci2OpLzCb16J7ACOoTKNo5Bg0fk+kyZRAdm57FGMz1OxSnS
Tp3AQNA5pbFhbNyWVVsU0mZCRAlqncUrIU6RngeRQDnLGBEQK53Beza7p1oUT2UefQHxu5U0rX5C
5vuRgtCJEKhpXS9PKcaotYa4dDUGwhmh/GVUn8te2hcxSkq7ypD29dg3cw9jzxi2e/8L3uZR8+Yi
OMArApEgveVr69kIc0ta8QkDFXbz/DeQ6F2uNl8CLXeHSHjuDJSCe/9Vn7bY0m7elHfL88AAw3fU
txah15TnqaTFfuk2pXhsoGcRflS1dYRm6Hx/jWs+CaSAhNYGAigw6F0vMQoqeDUqEn8xQYvQL03F
CcyK3i/dmY37eHshuM1g5eEvmmnLl8Xrrh071cyl0k2mZHIGo9SJMpotnbSVI0O57J34ibyKps/i
RghJovMeGaUbfKnbyM4H0+6TI8yzY6A4uncYyoOZviTC1/sb+c6ydn0TsctBAa3Pm8JUwPVODg36
tVIdkhZUMg36gAhSGwhwQrEQjtAKyHTf9Ij51rjf9QzKM1SGboFlMlUtdskbaEGIsPyqeFXUYNhX
mfhlgo3zNCJ15fRinx5SoTyUnkgUo4qvueoHz/FoKNB5JD2cBGp3CCtTsgVDqDY+3E3kAcUGoz1z
w444/aZhP01lZypJQEqvVPuoCvZg0w85zKsX6lEtqnS23Hb7+9u5dlhoDVo6zHJ0pJYBuQbmOTbT
gvx7skC6igzENpNYbnSZ3inPlx8NOlmg+3S+Cf4X/kXIqhxyi7xyZe3RD5K/hrF2AGfOnLmUGY5N
Ee10wYJSp9+JaNL5/vQSTMzpIO9ghj8VPeUrMl2SOwV1wTj5VPQMw9KvK8pv9/fj1iEoIHGZsIKK
mqh2+ZbFSlrQwUwrN40/T8Oj/+Yx8CJtzHvePs8Y4W2nzo2mxg3vBH3TYbJMajeydymb6SkKO6cN
1Adqkzsr2BjuvfU8GGNgAkAq0/Ewel/fl8yzmP2PKwo5hujIcXkSI48gZYt4etUM/RcmAOfq/bKM
HjRcHbkWK7eB6mI35WZIxV4RT4z3bnFMrm4fydosUQC9/zKRrRTIQgZVqtxafggtEWqWEwLmduL/
5Tcbm7d2JekNMLjO/CQl+4WTC8Oy9CMYWdw2FH6lM8FzYAeIyFd0sCVqqmLxl1huYctWjdImYCYB
ICWTGNdfLJ9yH8QzhQ+jPXoeHH5daEPwkzsK8UZqHOP21/1Dv7ahPEn/axAI57VBr9ebIp0ENlTw
hM+aVf4IpGZXVGVqG2mfMWetmBvtiFWTcFpTjsAdEFpdm6yM0s+iuRBQxmd1n+DgGgmY9NFPN+d4
5v/V0vfAxAbNJAwI84G5NgUZukSThxR/HP4OCU6dSD3Isb6TtHNgaodSfLWqLVL7NbcKtoi0ipgR
7vLF8sxAbhQpL2uX7i5N/WYn/Sm7HJ1z5jPnwd65pEnf9XpV6HfmmSoNNTHTa5T9PdSnBOSwFeyZ
ONwHfuaowVb14jYuxSRULO/jxDzB8zf9kFeZQhypY6XUbuhrD8a3KG+P0msC5SPUAF/JRTaewy1z
898/mKv9pDU8T61dsR5tD4b1roT8Is5+VMqzJD8WJMj3r8GqQXpS9E2AMN8gMxI/N4S2kGrK+dp0
8M3YJLww4yNyuunJ6odmnzc0FDzEZjbczJrzJJSZKwA0pcjarpdqVkoE2ZPOztbtHDkF9cE3onSX
+02yu7/ItZM5jyTMg+D0wJbJRReUw1h5YeMmY17um17ObMPHid63svaMfrQy/4oP306RJikWrahx
9cSzw0jbq8Gr77+p8Nv8F4Z4c2YMCcx8yzaF3nSa1Xht41Zi6chCsFO6t1D6q7G2DK3sG6po1jxO
AVIU8Mr1isLCquLGCDq02aNpL8Zt9mJ4fvynzWhGteahHA3tqRkmuPBVXeL1gd9B14zLfQPT4E4B
gk5acLy/ayvnjWrPPCICJQJzm4sMM00yq1IKo3G7MLPpR9rsmiJtUXus+HjAecyhIVbCYVgOWHWi
6o1WmLZuoCOLKbRZ5BR9/bsDVHVIGdF5Knq93nAaqyujIkMwQ90DRq3rzxRHqSyVQoDN8J8m+KSk
L0K4kYGsnG0SLJpiMG0xX24uTMDmVw8mwBq3Fml+JL0m74QC1FiLIs+uBvqyccRXTp5Cd5y8kS4Z
rH+LMwEcwhrlQGvdrLbKw9joE7wVMNPdPxJrH4s7BCMkPEo0/BZHQvMmw9PjvqXAAe2KVz3lk+Yo
r1JZHMwke71vbC15ZIQCl/aOAmOW4voz1UUnBn6o9a6FJu1L0KT/w9l59shtNFv4FxFgDl/JCTub
tBxplb4Qkiwx58xffx/uBV7PcIkhZNiwDQhwTTerq6urTp2j7Syhkl1mlbQ7gYeXE5QWZGmlIB8S
MZTvO1nvDlUMN8rtX7K2bIDszP+Rh8xsHNc/pFQj+o9G1LtSo2dHVQCwWknDTm+yT7Iefxhx7w0P
XSn3AhmijMQgJBMX8Axem7Tqoq4tVehcfQq5O0HC7SopDA9WETf0t4r8uW0ycUduITxz3xQPqW/x
thaBVIuGsCXQuZJsXv2axdUjUJUYul7v3KERi52CYPe+0y3Bgc4j2w2xEt63hcKUS1u391Lnb0Ey
Vu5c4BgkE6AsZw60hXmrbMI8TdPezbhojcr8btRPTao7U/NnKqe7wBO3lE9XF3xhcRHIGVOy0G3E
YhIgUdF9K19jr7qb5wygWjIex+DLbQ9bCRdUDJlNpLxEd2954eZAgTNPzwd3guEwc3trsL2RIsWW
RuhK5FMp9jD0x0jr+4kUxeg0DdrqwY1gjG1LKCfi6T6Tvt5ezYoV2neoSANdpci0fOaZAJaqRO5H
FxGVRyRsh52vJnuhqbc4GVaiHrctunBgwhiXW1bmxL7xJ/h6JjfqdOEeGu56VxZyuZF4vbcyN7dR
wSUCKPx7cRZLvR9L+Pc6VwhzAGeVrW7hcN5vGBZokvGWAzPO0/76tJeBL/i+h7vVY7m3SvDQhhE5
CN9thZX5kXb9zJkNkQPRSia3Wyq3xqSlnTQ0vSuOT4ISPJY5VFlTdJ47SLJdTN+y4LfX/0KIeeN+
WlvhjMDXKW+yl9riQCl+F0jMgw1uNZboMTZM3+VOY/657XgrXwosLqV3qAFgm1yqPdSdgPokQpiu
6H8oishup5+3DbyPRHwloOP83yGX5wVw/aGkrosqPfNFtzLyfl9EosprXx9eQCztsnTWC0I7Yz/0
WrpxGa4ZNqm/8bACScSdcG3YqDUpiadQBO1rQk9z0Af0QwRnEJ2wox+dbDGFrnwven58KQa5qMkt
m0Oh6cW92gWTWw6tLfZ3etzZw3i8vZvzwVl4IwMAVLc4w/N8xuJgxRRTOK7p5ObjXVr/DBQVAeAP
c1lYyzdMvQ+wTMbzsKeahubZO/a6sciGXrGqCbC2eRiS7jz1+q5HX8cQptPtVa04oYp2FIVSNhDm
zkW2QOWyMkOxE90uTSzHaMVgV1VlsXGUVz4QPRjm+6A24L29pKPxjASSd2sQXT/tnSxxJ790jC3i
ltmdFx8IsC30iPg8PDRLNcQ4rITGExTRLdP9OKFmjRi7n6CGeVQUKO9Sby+LP27v3sqHAusF2y68
NBBtLGkGwbd6cawJotsOGkIKdQr5YtRPdqyXpya2xI2PteKCNOqg9IGeBvb25aS1J5WqWuql5KbP
lZY5pWEcPOnBBF4yZFsj6mu2YJGQNUIgz/glECJvZauoPV1yqRmH4bCrh9AJ4+BDIT/0H2/v4ntq
DybVmdKFOllFaJbe1XW8UEapjaqklt1CUI/e8BQIPpRPla3DalaIP8fahvEXZgPpoGb5U9J5ezHI
9lNfnNpAei787iB61pfbP2olhl3+piX/WasxcJYPhezGRbifwt3gHQT9vlGPqfnaqs3GAVlpGM6V
LwpfoEj5usu5piEwJ1p3segK+l3ip7anfAqrZAcdj5E+x8IrjTymmw6317hy+LkekAOZxc7eSzuG
eaX2jZFJbpOOgd0b3cCYmadsRLMVT7qyMh+ii8qJkaqdMdWR5M7ryjWGN6QGivzJ8eXRVqINqMSa
tVkrkkDAo4ShnGtrKdWoIC47ya3RE4Z3XPaeGKUbml1ab3jIyuGfnzyzhjIFZm1Z2ZC1uBA9X5Xc
sDL2WtTFsCtHHZS0IAqzZKvou+KPVDVkog0KvAqX3fW6Sq3Pem30JNfq652n+88MmkfaJ6n7Lgmo
0/TubddYedOR2jG+ADMVfTvqQ9f2+sqIkyyhMy5T6yq7T1P+R8kaJ5PGk6bth1w4mB7MnvGjFVuP
nTdsOM171jvi29ynQENpTmaXV0ZkNIlu+iXnL/1njPwvI2xfUL2fhEa/LwzFHoGexJVyJHM6RJL4
ox5Gx9e7U5m7MFy9hofgsTgzpXl7W96Pec0/SyPec27mHHgRqtoEMYvS4F2fN9VOSbCpvlSmK/WH
xPwWRcE+oNhKSyX+3Vo2Et5dBWo2ee2g/6zF37DRPkaMs3jW1g9bCyD8MDCXwMksmEUW3yvJoLsH
JsR+8a4Y0aKI/HEXhYVtGO3eb017VGEmSMZjvanSshJGDFIVSrCzrDtkXteuIpV9ojZmL7tti2Zc
J3QlQGFhS7Fk7bgxZAKbCSwF8xzZtZW+16QMUIzsquXnoY92Wj1RZVAOXrZF87MSQub/PzhdEEfv
Y3EdhUqAyrbsZpOyi1N/B6IBjgrfDmGNKMz9bZdat0aWbMqkzLxDr9eV+oPCoD4fLo1M41BqobX3
mYY7DHDQ2QPVhD9CH2R/n0kgwAYDDW2kNyD0tdFQ1+PAMEaZxvxnLTN2oFX3rfDUN+1Rz7YKMiu4
Mm4XXoukz/N7ZzlDr1ZB2yD6KruSMO1zBKBayA90X9lP4rhj+Njx9OJOD5/98IdVRPdt/08h3fUK
s/Njv3GA17yImgXTvDyNmXNb7Pag91I5yZPsmuPJqr/03afI+DhuUXWvWlGpJhhAnrhxFlFC6kbL
GBoYRcUoeZG64Ump0vyomc1Pz9K3AA/vIcjEpHlaA64oWgbvxlBGPUrzmIjlpjVF6epoxQdQwAet
ju8Hsf7oh+es+1VY+6ZV7ckS93LS7JLU4L+NnVFu8SGvrJ0Tqs6vCZFX+1KMZ8r6IYuyRHXz9GgN
PewWqa0NnyBguX1u3mP5wQJdGlpssu9pSpYMMYbUB6EHS+HHu7FFDdUaHpUs/jiaZ7gAKumUyUhv
TMnntBY2dGRW3jVMaZJocC/zulk+PCOjmwrAa6o7ZZ6/D5u8u/OiSnRyFXT37eWuBNlLU0sYB0qc
oVhGg+qmufgoDMmnGPqv2ybWvtw8KgCmC1Ag785FUIBtuEhDVXXFrNHOtUz3Ne1z4TQgc3pQtwv0
a/b4hBR5eBUyM7ewl6EOo/WcHrcbs32lNTvdeC00dec3Gz2otb27NDT/kIsMVGrFOCIesHclrApZ
aPeme3vr1hyBow4ejggHcHz+BRcWzLZKukGuNZc+TYl+pwFUdgNis3bMqc3/a2OxXQhaFIaYVhoG
hv1YOEF9soT4QfLqwyieChmE6lQ8W8muHV4srbtvqw9F+9qLh4oZhNvLXftylz9lsaHizGCbgjHg
hkz2uVw786aG8NdbW7f+6sZySZHIQ0UNout6Y0etHnkzsrFJAolNhsLWqxxtlEzXcl1qzGR1NJHn
8fSFEUsvS2aNDc310iZJ7FiqyTMLjaqjUXW73FP8R1nqzp2aGgkI5/CkeIwh5K1RPJpqsAUtX91c
Lmam/aDWBGF+vWTYkLyxhELLzWXVNqYHL3hJvMj5b1t7YWdRpQtbgFpiZ2luFRd2Gn1XYeHqhI1E
Y+3o0VX832IWByNv/cwPKoywkFr91ZtbQN+13WKn0JeCHJTJxcUt4FmgRkSr0t3A+lVJE4C/b5PS
8tr789cuT2/gLSzClEZJ9fqreBCzdKGaYSeAJqVGMmGPylO1z+OwfGLMZmtda0WRucpIe4WJNbBa
i89jFHVTRWKou734Ta5h8Deejf4hq7PnJPAdHfbDeNRfQv0Y6XaqGXdmc+pe1Rjij322xeq5sslI
5/3/ZYvG3rK01qr5FGXwC7ker540PwuVtzOqZ2vcQt6vuMuVoYXvt1VrFmAWcBfdt2kmwt/691c2
jkKxY57NJxNcFDxjetLi5M3fUR7sIqIcXbuad77tLCtRCyfhjUg9BwjMsnMBWWVjekWrQ99wpCds
h8EZGtmNILzSctboOJNXi/QQ9HfcZV3RBNrI690tk2h87DXvVYDEZteVIIuMJBOhM7YCqFBVrThJ
nWke4ymG9xUAUHz4+/VSBgEbQfCcQX7Xh0MBKTnmXWK4kvVqaAhn6ofyv3RlAHcw1gNnw8zKsbz/
wn7oS6MxKCKfIDFR5Aev3sDwrfn5pYnlOlq/iKUcE5ZCzSiQfrTF1zYBsS9twIe3DM2Pwot8IZCC
gRGA0nCV6lscmLupe/Vbt2u3eo5bdpY3m+Dpotm22KlPU699TP3xuQjD3524kWKtefzlzi3CsJaZ
SVd5uYHHM6A32HVgwtj/5z+42b8esMyBw75PPCkvDDcS6WsiVNWF96m3u21k3pLrNgLVPLqNpPQ0
JXDn609jtI2nJ6NFoQ19sz0RSXb0eFT2VT5ZTgiWPQj94C4wm60K3/stnGf8QUHC+kIyuqx4TUqT
tKhLKC7qek4QfTBociJc+PerYyAPZkzSbijbFuFPiQbF8NRKcc3+hwEYq6e2Hj7G3qnp912+BZp7
X9vg8cPdxQQydP1kVtd7KdZV2RnyoLh0Axkhi8K93Cb1Xg2NXQER9tR0G9Xf9/6OQeItf8+vw6Vm
oDUMFQ0YSXH7YR+1bgXMPkvufWtLUfP9PTXboT1CC5xq1JIPWfEhV8zpdLkVaBuHJ6BpK760BZte
X82/VhaHqgh7DSC9rMDm0dlafZwL54MPj8y4EY7WXI++Jl1oyKsoay6u3aROyyiCGMhVBdFJ89YO
c8329A0r68v518oio/GHstTShuXQDjr08XOlIDQgVXapbyT0W8tZOLkQ8GbPGRp38T67zc5B+dk0
vt8+SGseoM+E4zz+ufGW+eA0TqHWKBwkpKHVhygNuw8zU8dGX2gtGPESZ8CcZzIpwuLD5FbbJ/LU
qG5rfTT9Dxqzh2cLOpNC7j76glLaoTwMGyn72qGFyWx+exCLxCVORSmLNupQFXDhW9yb1W+Ip6YU
+tBu3CFoebi9jWs+cWlsESFMb6iTqBDwCfmpCL+pxSlAuVzbcIi1JcHVP78gIcqhKncdh4SuaSbk
5lRX7qPP2rCfLNTTHiU9uGtoI9xe0ZqttwI8gjLMBi0/mZKUYUsMUpkiC7vvep7avvJP2nT7qNjY
uxUXxPXACZBnipDFz8fgIomQVX9UzSHSXd+bqlOfIBsSJXH19+uZoxwDI6CWCHWLU1sxGla1fkza
lbWAvDrN7aTKyXUIIAUv+qmF/tfbG7jiEgCfIWiZu8FU+xcfS5vUWAf1argFpw+mllRzjFJ7SGi1
O9oo3v0Ha4DY3uhdqeMtHLCJe6g9a6yNjQZ9UufTqdwhYjC0ziBP5k8dSMSWPse8gkWKMVNJIqQE
YRIHbRHX2zZURnXilhJKhpcVZ0ptITtFmfmce9GHyt/q867EQ5koAsSXES14GhdrLBFht9JaU1xP
6nd6/iMNBmcatoDKq9/twsriu2VKM5VlTtyQpzulk+ys9Zka7yD+2LhHtpaz2L5IHGItYgLHldSp
PaRS/kPvExpdXrmlTLbyCAfbwaeCSoAYL4nLnVP6IG8jX4VWdziqkyuM4Uvpdw8ZtZKkebYURx5z
u4yzu8rs4N78oCDV6DtoVU1p4mhlqWw8+ua1vXMdxlWY6JvZT5djh5mcVqJXeArYy6fG8v6MieyE
z4F+nDy3qKl3x73/H04I8IC5WQShC/xm12EG+ghmi9KCEpwi24aYHbr4Yzr+DiAzuX0UV74rBRxI
p2YGTYotc7y7iGfovxpiI1DKGYVnU3DpGHT6xut/xUevTMw/4cJENI1FVCsNr/9pCo9mpp8o/HU7
L4JKgGiTb6xoJULPyNUZqwPBOLf4tTm/6+FHMT3unTz0HyzK67aSeVs8OGv7JkuU7Q3oXogni/Ng
ovkSNl2suX4Tkc1HNJ2hh9jk1F+52Gh1kFXP6INZYeZ6MbVOEj92GTVudR8xP59k8HkIOc28V3Go
jrd9YcXPZ9g+49DAgmhqLXYuBSibqAkVZs/qjgwNOX23a6qf2fhaJ8FBRGM9/vwfLL5RwM8yFpAK
Xi+vsHq/U3Msjr78qgRBfN+mymtdNYbDdAR3UBIGp24UBEZB4ZC9bXzNL2Etob7PBqMvszBekrx4
otBwxhB8TeXvQxvYiVc7seXeNrT6EZn5QXGLZxlT2der1Bn60tWJSp7QJPtG/N0oP4zq3LT9oe83
NnQFkqBzjqnc4zIgM/XFYWtMI0qkmFKb2Y2HqC9ffb1GSu13nqUOtSunFoZj7Xsv9Ns3zt3adtJJ
p82LDjkjtYthxRb8pJ9bE0xEeoZYNlqOcu85WmN9MKXwz+0dfa/BiuLSpbHFt2vQlGTeHtojHZ7L
EA0UXRT3qZYUj0YnWb8kwJt3oRLqL1bc3XfpVDwJdRt/H9FVOwSSObW2R+rqO3Usb4HYVveBVqxM
fxhI6dKno6CX+sFM0GIp819j8132W5gC0u+pt9mNnVe5uJioWYCEgnoZMcXl2FrkleX/R9Z8RNhg
2gnSzsuMu6aBC1Kyg6y0oRX+3QzpQZZ+3P4Ca/GP6CeCdtcB8C/lYBpzqkcwN4Zr5s9+AA24fP9f
nnsKhEJA9GhVUgJfJAKJljRUVKlveelDDhix3ZrLXj0tRB0m5BAFAjkwf8uLq2mUstQcOnRzRME/
gjU+JRaaJabgxJC/l75TDeIprHongu3y9v6teQmzX+TcUKPx6RaBnaIaL8z5tOTennmLnVQbdqPe
Q82wEeXmoL30kQtDb1twsUQr6YS4g7HN1QNYEjpH0h4FicqJABMemsmWslENWnMM8BAAtaABn6Gl
11vaKtVoSoWlu0Wh2aKVMwHr2XH1Hwp3UIb9z8xy8ltqJqWPJswElWF+SGupvxv64RdMRRuX4lo6
AXc2M4Ck82AfFpFGgDGmpEpouI3h22kTOX2VHP7eF5g5BXvOUxkGG/l6y8ZJYZh28jlLAtjJvnaA
yqQyvBWZ8PcxGneje8GIGh9nCVgbiyEQSPd01xA/9yRGU/XgSfaUbUkBrdx4V3YWTuA1w9SmEStK
qpNhnk1Ym1oj3RmyOxrtRrlmxeH+tcU40eLesfoW/Z/Z4cRGseXhTjBRBFfv/voTweQx49J40DFh
sVjQNAadBePFW6CAVUjJYFIPpsqRKoDSlWxssRqveB1QJgl3o//J/MMiFbMayfRMmRdy2fzKJR0I
6MfbC1rdtQsDiwVF/jSJHr11ZPW+xclzrQRcUqfbNlZiHIugv09dAYbZZVU/hvu6LsbMcLXmJGl/
iukRXYU6tjYi3PxTFxHuyswiiKudIglVy1ISPfT2WpXHRyuleJvlUujU9fijzVvtVOq59TFIio1w
t9IQBEbD7CEFQ1b5TolesdrAm7LBdLWoduRuvMs6W51eeRrYplLdBcFHOf3RagAZtjSAViAU16YX
oUkuhXIKDUwr2JSU5r6qpqMUxDtGw/pfmZo4vjfsfUW9yyxkerxko8K3vnbkvugMwkEDlcp14Orj
SJTLLjbBsueHdvDvxyS457W6b2iNqt6DrAcP0TxmFZn5OY+/3navtTPCJUPuQ810nmq+tl4maowi
4mi6codccJLIsROK4laStXJ/0rOxZnkY6L7B3F5bYUIgydMSuPHMQTBU36I8OfSQZUTwPIWHvv1z
e1FrmS0VYMgUya2YEVi++LRIj4XBE4E3g4EdPsbmLs+RELwD934Hu+qu0avdZH4SuuG1KO0KObTO
2qqAr4VvcB1Af3iUWVzl12uONeRg/ZEip9Dr+97q7nyy69bfF7p+8rdmp9eiBFhKHmBYpNG8iERG
W+px3dNRT4aiP5gZHZ2kVrRTKhf6QTbTrbtpLfLx3gPiQRVwnqm8Xtw4Cr6A/C/vFAusg6gVik1V
FOG5SN5oV6yuDHVYXkMz6kFb3Exml6AH27GysWvumtoAC97nkl36j0Gob1xQKyB53PPC2OIsag3A
pppU0x2kUIvsfkz0u0LLzdgGOJLvJnHqoD5R653ih/leGtK9Jke5rTTo1Hq5aGcT8NVegWKh9wzp
xayLcj8kpXJPmp/dCWMUoehXb2TBa0d43hp6QyLsYUuSuYCWl1ilOmiKfHwVFfnEbm0E6HUTZDwW
vB7z3M31546DMhvplupumOi/C6n8PorjFqvH2nmZ+8jArGeqzOUgkezH9dA0Gnuv9Q7t8iPt/4fB
9Bxfqo6NHGz0/df8iqrg/HqgBYHU8fWSoMJKwxwSGHdKe+lJUxLaHaPVH1U5GH8mw9C5t2PSqj3o
3WYpaO44axEOrHas9c4iawwU3dbG6RDWuV3nT7WVHW5bWvtYnBem+lgYudbCiVMBqifQr+SnnREe
wNl0jq6XW4zkq+sh21ZmsDij4YsIUNTamOvFnPtk/TGW81PTyc5U8DxKrI0UaHVBF6YWeZyphaE0
6DRyIBjtdiGMObaZ6lsUKWshjSyRB5EGWk5bvvHkuWHtByEQGg9mIUFHDiQwpu5gWt7WW2XL1OIL
gQbp6EvN2XauH/tUN+02RE4mGaaNBHXtbc7cPsOQdAGgCliyqXtFM8S6GvEqyl6i7o9ggFVOjslw
CI3YRqx1b4Uv/hYQZdU1qIDSsSRvRQt6cbQkq4ysCKNakd+n7TxnlL+ogfqg6fX5P/g61/zMrzvL
4SxcIyi9fuwS4EiimjwrAU0VMd+4FNZWw7OVrBSsGsOei6u1SXy9stLBcLuyOfVWdYg8/3MRiI9o
0v28vZq1EHhhSl9sXNKbcTmZmIrV+l7Tf4fKF7ktDxaDJ1G6YWttWTBrQTfNw4/51fnPL0oaDOtK
hZQSJeQ2fQzDe9lnNG0oHQFEyO1VrViiFD6PlJD+kf8tLPkIlUJ4T4ZdFFPm8IL4KjGZajbQhZtW
ufWSXdlDsi4qUZSk+GrL0gmwWmVUqsByhzo8ZpPFrQ0HrDMKuTPE7e9U8ZINB1kJTyg6z2RUClVE
dXlxZWCIynbILVfTk99lmIZOOgiWc3sTV0IGI43cjbSxuB/fMt6Lz5VKXI5m2FquBFbeFiPZt2s9
/FSo2vG2obX9o1AD/wvYZzgPFz7oWUE5BUplzbrKdXZvVcJBx1iSIzKsfLlta3VRFkXomeSdfy48
g8yyGK1qtFy/PYN2yaSnuN3IXNacj3fA/0zMy73YtzgKQkb7O/bNUh3Kvwe0iiGTyHZhv8VZt7Zz
5PRzGk7djkzx2pQ8hGnZl6ymM352kXKfv1ZJZU/FD3Kd/3CkaFjTaIKknuLn4iP1qHtDwiparhE+
VvWDXD4OX3Txn9tfZ6UkAPcZTPHEAnAUy4oaA5tCbTLE4Pb99zr8LKmvqbXra9RG/A+yGsNItPGt
VjfwwuAiReq0XjN9ebLAT6DbqSd7UfoaTy+MDXVlvXFo11wPyjASQAB378mm8k6URs3TLFdX3br/
1OUvfbk1G7/me6Rhs2eLQNCXUvaTDrVuCo+c28m9A9+QlqMsqv6R5R+3P9TaWhitniGfFk/AJblb
FiZ1I9WS5XpBE++AXhXQaIrpUyZnx9uWVlfEiDppJQQtzEVeu7jfUIOeVA+/Uz6LqmTn4Tm1yGg3
HGFlhhpUOB0Ral4yzed30S5tkMgVRQ+OYi06sPT6ZEpN7VQqxHVNGWSPUhJ9gVCv2lNtmJze6IX7
LDeyY5tKwodolLqdOgXTMQ0Uca90MTADBTIeGY1Pu9EkfX97X+Y0Y1E9e+t+MprJNKy2RP6UqjEO
DVMVLoMpT17lv2TCY+Z9TLruqFG8H61vt+2t5XWXBpckD6LAQiTN89xAk/+xPMmwZ47KircljVo7
jCWSOw9ej9iu1K2X05q7AXKY+xIUjt65mzkl8RgrpuWG/Q8YnWyh+WkWW6/BNU+Dq3AGM5NG0gW8
9jSjT0wlbCLPTUcjmQn+46MUK98atHptau/FRkBdCT2wjM7MlbALw9w1/5yLa0LqoY9oAo6qpp3l
8E/ZooManvUAvqFow1dWwir56tzUxE9gfVzEbquYQJ4VieAy9L5T8+gYpKMjdY9jx9BI5Kgx2pz5
1oWx8s1IXVkiTToG3ZchoqwEyPtHVXCjXj52gIu9TD5Y8cbS3luZoSKUvLiR3kQ4r3fRl0ptGAo+
mmzV6M+otmJ1tqxuVITe51vXVhavp0L1JIu2tOfqWe94ar4LtgaT3zvfbIFuEkzslNSWGasnzrCU
PvMQkGOa+ytEoDuheUq7l9uneH27/jUzO+WF07W9mHpKmOPjmVA9hJY63UtedpdnjDfftvTevSkt
03fhHQj3OB5+bSkNay67TrZm8HzqmY4oHgwa91Ed2bGycbOuFLQNaCuxxUgNgwhL9q5KGZpUKgq+
T3NI2w/i2Dma+jj2qSMkBz1+SeRPfi8cEivfKIStXBuz5ZnJ8o3qYgkXJJUs6kLju+X1Tyl6rRQ7
Mya7SA+FfpSV8xQc6hIgR2h+8F6y6iAKe8Fg6PqDGMRfVc/8VKVbcwTvDzu/iM0QoTJm+5fjtYHX
aUpI7RC4/fesG+xQd7r8npA9vMpt4Pgb33nlaNDFeRPWA8nLGbz+zhQtqoZsznP9hFBSdZDwwtqx
pZ264rdzSgiPCCMtkHjPf37ht70g+lPf12wzishevCf9QBj5822XXdk5AMJEZPIIDYTEvNQLI7kR
xr0gECancjhYtZN0nwPwU9w3xbgbx1+p8c9tgyt3KqJL1M0MWlGwVC1rJZLSq03WVIJr5PVQ7UtB
mtVgATEjaz01w0/k7SPZBombfhIoeLdOCbAKiaa6sf6+czk7MHxtc0kfVaPF4rW6K1Gd1gRXSjW6
cWX5Y0BPfeNJucJDgJU5VPNWoVHy7hUxdoM15goLNhNbltOTamQ7BlZtZTQdqzkk2b5unkwl/gCY
9NAKIOn7/e1NX3MlWCXBvILAhzFxsdCiGmPNswzBFYqvtfmijBn0iH+dtPK8ZEJEpxSKBsvyXTb1
rdRPUuqfIx/+cH0XF0/WFDltvJGUra3l0s4iyBroyNaNnvjnIAIaMpb35TyGUGyE15VQfrWaxaUR
TmXta3rMaqKJKuX9zNyg6XaGHF+3tXOrHmLMLNiEccpry3HQcmCkArVu/zzl3xJln6i7SDLvUOl7
0dRTUCS7qHrRktIeXEgXTu1QbiFUVm5iDeZRkk1qHuhzLAJaL2hy7k2qf56f74ICs5rybCTBcXPy
Zi3cIM8FDgu09JzCXIcbK81MIwir4Ny8jOF9Hf4eqoemQAPO/wEdgSeGW23fOc27fjLAsPuvwWUa
mE1apVZiE5wzXUd+93cpRPtsXqCHXK34mEvIL4XnIonqjVT3/VsFwxR3kLXh5Ut+fb3SuXBvtBOG
46o4xKbGffilpw8xqhSFn0z0g24f8bVPeGlv8WbMm5QAadTB2Wolux7dKfZsZGXHTdTm2sng7uNp
SvjmPxYLKzVZGeqsD85yfKeNX4r6IdB/9WZuV8YjYAJyntx/kut5rkqavg/Zx1qAmKs7huVGwFkL
BJc/ZLFiIwxE0KpycK66h8T/Xsufg2HDfdZNoJg1S3QZsjz/+cXtmFjRMAWyEpwL/KTxZEeMc7vp
tkq3a75CgRgKC94pTJosVjK0shJZOjw8TbCT8u9DUX6W0rvo3BjNj9j89PeOcmlscdZRharivjED
8jSTfEJ9iKUXpsDleot1dc0jLw0tLp0ylWhd10ZwDsN4V4y/JTjv1FriXbnF5L7cP0Dg3Dsz7pL3
sMXnuv5MRsNpVjwozctsb0XioZZ2RXkAkLILpr3lbVwN7zLvpbnF3dBKagTSPe5dlUhN0VvOdlLw
czJ++fpZ1qWdOf4zhgct3GilLg8eTWcG6MkH38YFUO29XqVcaKGmeYroTlV5SAQ1slWzP1eDkDp5
HZ+aUPxz21PWDJJW84SeWxdAta8NplJVdXqcSmCiLLvMIJ4UPxtNbHta6HShvxHA1qyRVVODmElg
ueGvrcl9bkBMUEjuEIeZo9XGTy8TD15lfm27EQEWdSv7W95FBsd6niWBQJzHOjCWa4NogOV1AbjV
ncTYgUv8MVOmz6KQ3zOu6yDF8qKU3r4pt3SA5s90eSMtzC67T2No+PoYY5Zq5h8riB1LrD/f/nBb
JhYhOmLslPdE4Ll9LN+nSXOg1bC/bWIZGef+GRBDCoMcI8bxFl+rKvygaI3QP1t+epgMCw5d6S6s
vty28v4TXVuZfeYi/kIvH3ZeQk4pDrC7oxuYKZaTSh+TJD4FPD4b64kWwMfbRreWNkebC6NJmHpy
12BUaRkr8YES5dCYSxuned6gazdgaTNbJzgisBHGoj41xupUDBpW1Ky2lQq+47p3+vY+ibb6+qvr
gb0ePj9KfEB3r9fTa1k71EXmnzXoCjOLoedyt3lTvnvW4RBUcebGLQeKkuXCSikUoqkOin/uBwMo
oy/YtcFkTvJSH7I4eBsIiiU92TFQ6d7+Xu+9Hcu4FwklBQn4r67XB5WqWmetxU4GckragWrEEKnG
4baVlV3koUg+RxbAaOaytKdnqg/dsUd+JWcnBgztRvJPsb5B4rXiFVdWFsfKFwI5DmgOniXTREj3
tdDvg6Y4COXGnNu7J8f8uaiM8uTg9c/Lf17uhZMPShEpakrKoXg/4jY9mJCMaJlbDH/K6jmtv7ei
ZI/aqR+AwnbHOv3bqeE3+5T/AOmwqYwWXNsHwAjGyc9C7i9pF2jhLhtex4+gIrfy4rXvNqMuZzwk
hA9LCm7ZT83aCsjxI286Zp3xJHbCnaG+3PaOte/GZIZJ5ZcWNRWo6+UMwELMJBjCs6SFjD0b0Ap/
qEWgbcVG8W3VkCnyrGDUjgmmRXBCsqUyWnMMz5p5rBP9NIj7QCwcY/A2yhZrpwqRUwqZcIHMpD2L
FfmlH2edGJ49Jfju+WlsSyIEire37V0qNdOwa2/dDXYPL1zcVEzwZUKWFfE5bV/T0YUxbTdJzSlR
D2acH8zKdyYIKHlcbAGx30oe1/F3htjxFyq8byf6en1yO4qmryjReRZy12COm8yjqDN+9mEQprvS
CI9G4bThg2rUB7Epd1XytYrUrfW//5wA9ed3Nw24N8+5/hWZ2hdCZPjJ2U9Bkp6s/BR756FtH8Mu
voOKMwbJET4bcXE0g6OVDR+s4C6H45agsPG935+TWZoHkkW0NPDiJQdrpYYMh3djeh6TX0rxj9Xt
y34j6CwzPD424+UzYASMD8JOi5gTBImWy1Wenj1Ns4XyobAlZO60p4hq422/WlsM3Fd07ZGZp4e6
eOOMkdekbV+m574dTr13p+ewoqlb3HUrH29eCakqjVqQX4uLp5qaCrJkKT0HSEirFGnl5KfolS/p
+M/t5axcrpD/smHzq5sH4rKYYISF6I+enJ5hwXdClG7ar03GHG98n7e1I42Ro6skSN4W1uIdp+T8
yS4NL16mk6+boxBhWC/OQV/aXf4aqvfFoB6TtHDiTtgV/Ct24FpWCN3t+Ie0TK+PjXW+vQXLJ97b
D6FYPHMvgf1QFl8UzgMQbpOensuutf3It/3+U96fdA6vasCvl2540Kq9t9z2/0j70t44gWbrX4TE
vnxlmdVLzNhOnC/IjhPopoFmbeDX34P13jczDM+gPFdRIkuRXPRWXV11zikAPIHdmg3cSpht4cGP
46AMLzpv9MplPK+8rOzNvdAUCtZizja00Lvd7ZEunRI8uJxJ4gKX9Bxrx4pO6kHUhiqN3h5MhijX
8m3ZJ7b+vZf6FWNLbhBSEw6ukimdAzGDSwdUMqMqK/QdwknJcN2j4vyoU078lkc+lQT3soY0GyPT
0bLLSaRtYVvsLipFtVeKLNnFzZD6dp+zFWjC0vSjwjQJFuNSRZefy88SoGvkQ8nzsHLyOz0yXjKT
7TUW7QcePZT5Y0Wltarq4l63wAwBuxpPG5TVLm0aSp30LTHz0FIe+h+J2HYavG9fblG9KuNtVyZu
0X0zrYOq1O5UH09f2YGvCd5M9+rsXkItAsjsqYsHcA6zjV5ALN2Oo7wIqxho/1Er7UDp6PBfeHt0
jjGnhlNovfhF1zkL/zQDrcRHGVYSXLFE/URvHH1lCb+2zmwkSFlMrVMnvB6QWpfzWYtGFUgs5OEo
Oy7y2br0Ay1WxC99aw9o8MB9Pdqpieyi3W5lHhh7h0CGOEbQNsv+DMWP/AGUz7EPRLMVeFEY6qaV
3X8t2MOtYALQWAQgPLCC9Nkxb6SW5r0Cxo9Jh+3Q1J9ch+BUUq1l+K74T1+GvsTb8BPkQmYbesyM
Vsn1LsejUkePYW77hMoeUIBBaxzkD05eOQpw3PDSyJdW66MLNxXKbWDoQBhksj79/9lyox/2KPIE
GVkZYgX2wygeJOWQkvfbnmvh1gX6GdG8g2zc1Ajp0goxnXQAJAiHNpIQyKduU6Y+TdYi+q903mxj
IUk6PTJBQgXZaRY0yrkTSVKCgxqPu5onrhQ/dsg61w4Uy9NA0PuKb+ko8EIrPMcOc7Kp43doYKAX
eOYS+0BfCHmM+03TewpvXeb029y+QwfIgyRWwvWF04zIH3lJUM8RXs2FpUgjrBRONw9ZAUEDwwad
o+VpvxJGLi0vgCCg1qObLrgW01ecLS93+rHvTD0PS/Eeo7k8gVxfMULI88/tBb5OxwDSMmk8AaAN
xZc5h19G1y47bVgRltbJAUSM1H/QWssbgEJxPgR7EpG5cg0vXIYXFmc+mfYNowmS7qENMZEy90ua
+zz9o5aZ30lrbd0WDykECgBWBI4QCKXZBlYSLdNGXRThMHi0EFiq18L65tQ1el41XkzM17TdV52O
N7n+VJKVt//SYwj3/SRQAO8PLOjcRzDAbZBmQKRVcBcy+a5MkvvI7jalJX0TfPiZF+hy1HbPWV+7
0ViPK5fC0mbFqUL+FRVABCAzh50MJOqSgfEwlyNpUzdl/n2oJXnlqbxgZZIjg/QtHhu46man1zET
RlmZ8rAvaysQ9tjvM1opK4HNwlbFqx+hDV6uNkK42VzWklk6VqfzsNV/sPiB5NI2kpWdQhR0HbU8
S6B23P0jYgq+FUgcQJqAF8aVZ86OYVUWZtUqRRlmaWNDgbnQvK7T1zSnFo4EDGB3gH2PZNRXM42z
w87GJI8lqS5DkK6fZRaQuNtZsfCI+TsrV9zXgke/sDW7N7hO7bLA6zc0BhS+Rv2Y1MPBcMTKzr9e
LGx6GSkhQO+B4Jnjpgw0GyR1mVehrG/attd2ulrqm6qnB0r5g0qqn00jqxvLTtZYJ9dxJixD8WwK
hICEnYMWGA7CgNYNVThkh4LiAeM8INMh0dTXnFCO1mjQ1/M5mUPte+IKIes73yGdCnCLZVZhZvp1
d5SKB8AMVlzmwmTii4GPwWsedZQ5Y6yCbcVheRMqojwCY/No1z9TciQU+RTT/lmQQFsNb67PtPPV
5AphM96LIGdcXkCiEmpp1bTBlHFjMwg6Nb8GBuz29bMweyAQTt19wO2bEgmXVjqzypnCzDasrF8S
egsYBWTpf9y2sTR7QJJD6n8S38OdfWnDEWlJLG60IdUUXyboFoLs9aGrmXdAE7M/KUfnOb3e3ja6
kI2FcjVahQHoi+c9/l5aLURu1mnaNKGRaY9F4wAQpe2dLnZRdigT424kxE1T+qNNE9+MiN/RB8rq
Fce8kGWYvmLqSjwVGfH2uPyKbGSERm3RhJDF9c0+wEXptiyohzdde1Ak2S2KzisB1l0Z/cK6Xtid
1uTMo6ERYykEOhmF7R9h+7buplLIIQQw+sZD8moFQxL0qItorpN71tozZeHWvRj1XLs+i0cDly6s
y0R+r7pPIbZxrLu9Ugfw4kO9g0AHePW+jkv39sCvPflUJ0GPISBg8dycqy/1wOJYtKtgOf80jL0q
9ilHLa11x7oObpv6St9dxsyXttTLOYasVZriBYAdNuk8bHn02OivuQADEwrIkAUcSsnlH2+aeMzr
GPmGu8z5hfJXJYJ+ZZutjXr2wNUHVJTruGtCNen26AeGHj1bZrxnqn036GTF2MJbYRo3Ur1wS5jP
+SMUCrwWhJOyJuQmUz9tTcgHZHOcwR0LufrTjq2oPDJEzRik4KW2rh1RWdmnVZUXG70TbTBGNOPf
ygYlmDgz9I86p5y5pGfWqchylYNTmgojGE2VPOm0Umsf+qSptFVkxrNtUhitvO9rk2pHW8qTR6KJ
fE0udNF9IFGCTB1ktJEymTktAiww+n2OTdj8QLc73Y2f1CBLj33/a5R3tGxda1+VfqqsxIvXzw7M
LaxNsDWU7OdtfG0uaNomA84taZnHzShyWzXPdr0Vdd+tLIrDlU0sY5NebeIzg/Otk+ZF5UCgIKR9
6Wak3KkAYFjqPrUKv0FKLutfM330pDXawsL1hvQ8YMX4F+nHuewDjgmzuaI2IclUzUvjVLhGN651
cFpyg8DEwv9CRxPPq9klIBlN1cgWa8MyOzbkLVJ/q//cIwgoQ2QB/tqYuXgrii05ho58aBo/5C4s
2aGrAhEU5Z0AcbM+AgFRv5hue1Tr+6p8jwnbrqzhtBfna3j+BTNnn6tijFuRtgiSD0nc3lc1euhV
v5MUDLugOdpac6xE+9yka4zVpUVEAgTbdaIpQmHh0gPypFYdqSrbUBpt+VRQRA/A/kYvt8e3aAUv
eqSpp4bJzmx4YLfH6AJdtaFhFPKeqVW5N8BLW8GlqdNOn88iSKMgfkPJB82ZZ4NJtK5pOVHbUBCQ
tgzSp1Bm69ufujATf+S0veOVND6C82J5iabkR82MkBdRbPTMIxYa1o5x4+ONLz+AnUdRsczsPetz
NMpNRrGpJTC5dDUqX8vUYQ+FPLY7EZM11P51wAGo8IR4Ra4bleArYdIBTwG9JnYXZhJPPrWSJV4u
KuVbIWLlbqzRPBnyVQzsTgjXgkvPx+agQLHt1+0luzp3+Ao8O5CmhEAglPtmj5xWs7p6oEyEeqrt
CejSVRLvm2ZN+OBqZ0xmsC+Qs9LQtGle6pSSAZAZtRU4egb7EduN2Xu8EEBL3x7OlVf+soN0K7QI
p2TNzElqUp7GYqhEWEJF12da9ifvoLqjswGS/aTwb1tbnDzo0/yvtWnUZ7GbSm0jjxFAhKaTR55j
MikYGfQ7KyQONv+NKRRFJjocUtazWy5Py6qPylqESJC7pRodWNb5FhlXqpTL6/TXzCxSKgHyoBok
MMLENp5BjowOauckKy/exWkDvxNiferkk2dugsit4CTpMG202uZKH5hldRC2EtyessW98NfMHJTT
Onpqd+BYhY36u+kOwhm8jp5KtV+xszIcbbY0VjpyQzKwNDYodRay+xT8ZbNZ63w2ebULr4e8Cs4Q
0nNAc4DvM7shuZOqJI16Ecq0TN4KK4JqWFJFnStkdM3Ugdb1I6IOPvosrL2qF0YI5QvUosA0Blxl
7nAZhz6tlbE+bKXasxkeRmYVoLPyypNgaYQQKYOnkCfa+RxllCgEs6YUPZI7AddDtR5cwnrFqxIM
rbUB2M3+FfsPID5aYcNPABKIUu+8AqjyGnJA6tgDgqBlblm1hWvJ9DdJCqDk+2bY/fOWvDA3u7ns
StM6aoo+FEJsHGus3QZEV5dHWe8bkb1yUS4cZmiWYMMgWwCa3BVcplGrXEvkPsxZttPlbotiz78C
+ab5OzMxO8p6qwpIv6h9aLLvei38WrpP9fcoWtMKX9yBf+18XaZnnjavWuBjVa0PU/YdWtCBkqLD
mzP8u2OCf0VkgeYUABrMFcmdltpW3VjYgNDU1ppPpX6JxpU4fmkk5zZmM8bbpBd5IfVhXw9eUqZe
WyFTGr3e3miTM5g7C2hSfsFqkFSfO4tc4gDZVskQ4nEnn5IGwtwIyeiu5EoWSBVRH8xoECsp4KXz
C+Iv0rIogQFxNg39bJFKp2lbMMF61FV1U/goVGU4s0k5DJuR6NUvwyL696Lo+UYkUlTvbw95KaAC
VgHgMECUZQSg031wbl4aRymTMLMCeVN73EnancGQt+n2XTe6QqVha+wc4d02uzTTKJcgmf+Va5/n
jUwDagVU0CHU21CX0CgaPN72pzAPInm+bWnhPgNNAinUSQ/WBJXtcnwkRdUkcZI+tBzEinZUbaIi
NV2ryGRPi/S16vDSaloTHcpBmDol5i7NWVk6iFzShnCItTp0atET16CV2W2cZBjRXqyytd4d4gHq
1ZFZxGsFmaWJxY0DTRDA77Gqs2tVZ2Oq5J06hiOv7kRJfDtzdqD9/mZS/wY/uuZiruzhIa8bUA7W
AYFAMXw2vZ2sg6gDgE2YoPfhgL6EUNDyqu5DSn7l+fs/LuVkC6lG9D1AJQNB8eXcKtoILJNk4yVK
xCYHjCLp0XSki/equrI9r08FTKEwg/YHaP8JUMlsWEUqOqvWqi40zTYwxT2261aP+k0bfTKLu3GL
JE5CnltzTcJ4GsOFC9KRhp9yBsCxIJ98BdvKcNulAiQNxmOvJx92cgBpyWO4w9+6yNi2/xzvgWuG
KwJ8N4A7oK8xi/0ZBMHGIidyWCl3HALaUcKf1J5uCrZGqr86iV+WIHkOKUy0uJoPzQaJr0oLKkPG
4Tt03MphS2PV5asB0cIUQqcWqHUVL3YUR2dHIFZI36PjrQwanfXA1SYwM4pEnFtaldtA55H39KPI
VqKGpcGdG509AZQYgGQQMuUwrgFlT/Zy/InzP2gf/3wEwLlEgW3SwsAzfhYK0bxJWggZyWHyKcut
q9JXUy29QVu5Fa68GBwYQD7oEIZmowigZ5cCh7KxUNJaCXmSvKmD7jaFn+nKg550d6nqtcmaTMt1
Sh0AAbCG0GQPb1HEEbOBxZ0Sy1qv6yFO42ZsBk8rjK3NHC9XmUslFXqTvSe3/FTKyFKSX7en9RrI
BcnwqdckZnWSgZw/rtBnUioMc7TDpm63TfKQQ2U5r4AOyYJCPjnkD+/f6PiUb0ttR0kamOZP6Zv9
r11XcF2grmjDv4Hxg2+ZnUVnyNHKhZlRyKQKgtVmLh0F8hCYC2UtrXfttyfqNeYb5GtEPF9J8LNr
n9jDVBdTk1MmQwzkzpEeUXsbYu5F6cvK3E5ffenSMKvYSdiwuICvHuECDIXMGlpy0mpmHOK4/CEE
UR7SAUInRi5l3x2mKv4ga8yrmTzuS8V8rNFD65DmDZJQ0ppu7eS7L74HoFhkA4DXwJsQcMmZbze4
hnKdgu/p7Me6exa5CFJL26yM+irxPEFvgccEMBBAHmh8XF5WXFUiRN4dOfXQqG3HZys7oZE7lOKC
VP1T8CpQ1c5FD9DbZq8eL5NVdAD7Yp3g9prtIFmNrUJlGFtaxoEx6F5j5P7/zcTMN+iGlBZS25AT
hGvcSPskyVoX4qu9+YVaxiWPCBH16HlDKoJuuWaqwgKF557wVn5iQQS2bOwQDRB+Zmq8kr+5ct4z
g7MdwVgCeFqMWUNncTdz4gNVPyrzh8m7FUNLWw/3OiBoyLPhep8tT00qlqpGT04EhFC/MyPJZYgw
PGHL/wzX/BrTX1PTTjk74EAjq1JWwNTAToNko1dF5CI6XUk+XPvtyQxCTaStJ5c1v9TNLE77UY1w
mOTfcaFszaR5qjPtnqD8yvheexeQH4BYyENqrdVCr2tYM9uzO5dFWqVC24ucdMsbmUdsn2+U1qui
j1K6L9FYLN3HndsbLsLg22dgYcNAww+EqgknhPLZbB3jyiCm0uFwyxboF+UQOnrvuCxXnkAAXAMv
LmwaADMAi4UTATJwbgwwQCkVBCtZaSz28LoIJYPl287WVka1cO6QXJ+QDEhlTlSXyy2TC5vhQ7CW
yqPRnko9QBMlUgXZuGJncUAADIAFgboV5u/SDjOsRMuJRE6I4HaS84IGDdRWVrISV1EggllI9yMm
A2oGKJ3Z/m/jtkraitET+teP9I6gy7ykhFQBHD11e9742hq3Y9nipAyDpwleKbNNUVOjhKhhRk9d
e3C+c/YEoDJoyXoZqMZW+ry9A9eMzYaXV4PUUDDyTjRxAh4hjo5tz+p9SzplDjh4NoK02Lttc+mw
Y07/jnDmJzujoi2jGGEcAemoP5ey24Onr0EVXOuDNPodi02FV6+xRgO6hll+reZfy7NLh5lMk/sB
q6n8QvPEfQdsuPRSxsOJNnddH8OVWp7dJZ5DH9q6W4mGp7mcBQwXw57OzZkr1VlXylmFuYZMWx4w
3o0BKaAbsDK7CxEDQl+4FRACUVSaRwxVxtHwnub0BA1F3XRVa8uKPVHR9zyo0Ol6PIoV5724h84M
zpaTJ42RpRIMVtH9BDo0TgKhvoJHNaQ6imdKyeb2EJfcJnBmwGBDzxW0pJlBSekKiBBg/wj+0IuN
kv9hP6tixcj0S65W68zIbKuUWkyHuKjpKSrVbNOO5keiVgoQGwAA3B7O0gWEFZvaTyFdMEHlLzdG
DsZJXeJQnBoURBXrMGyivXbX1i+GeYjpr7LaDc9Viv4gvbxyFL8qV9ej/Gt6NkqrVo1c4w092f1j
xH7X5lFrvLoE2Sh2B/lYq35V/jKf23faenr9GuuJG/1ifHDr8slwvuv2hvK1ZpvLy/v3m2bnJMsg
1IqmE3APVIp8o0wh+o2qnC85+kka1wSqVqdgdo0gR4M+AVYBF1gnm0oX8POsAzT/Iza6b01D4A5B
hvI4P/R/Eqrshb3rlQ1Nd+jwygtA+0e45ydN27cs8W/vjEWP8XdjzPnlBrLhhllMn2ZUIEUPFfFr
HSXO21auEVqTV4T60pQvmnTkpwN+5pikpJWauEF5zswC2XmIBrYtuudCq9xB3ZTOC9vT6gUNt478
066PQwsJkD3UVJS329+xvBJ/v2PuuUDi6FtZx5GD4EcxesamzdHZ9p6ZA07FY2Y+mNRveO2qho9G
Em5foAdYFwe6dZfWT1K0a6V3sPH0cOWzrrIYl9Mzj2doN3KNmZierkve0Bkxr3dDsmPlI4LEmhVP
elt6o8kPFd+lzi+VvqGrElFCJKYGDZJPre4m0Y4Pm7z0mUGAzLiPM4iWV9ZREy6zhyAja+m/Red1
NpOzGIJpA1DctoqCaxSPm6G2e1cvo8prLLHWvupKkxGlhslpTeVJuC+0GLrcPSyrUDe04EJyLXZp
kXkki/dA+GiOz+Vdk4zItzxr48ZsvNHu3Ch7HuKJfqtnXo3IxmrcLF7ZSdd519k3zVwI8CmGxJsS
UZstbevxTYdSDaHEL6RxozW/Uma7vPuJ1Nfm9l5ZdOXnkzFzJkJTR71ssIWT+FjkJ62grkYerRKN
Yx4LskFSOzoI7nPrjqzR5pfC7nPTs1PMRalZdIRpLkvfsRQSje8yjgaXP2x1jT2/5JjObM0rgiav
HNrgz6lCpx5dJm6/toOXLoFzC7NHhK5TkCJbrGCmDjs2qPsMCuEjNOplK1mhGizvFuh4QNp5IibO
KYnjaDVV2Ql6qiElzSCF4ncWP/IgUis3bXfS+GMw1xpmXdNfpy16ZnR2RCUTZYgaBemT2mXuwNEC
dlepXvWMRrDDoYiJizcGMFNl8WRJr3W2slGXHMS59WmBz1x+3tfMUut+im7sYhvjteY7vQ7Pjt5G
a9fL9H6exxjntmbhTQLycl4k031eHM3Ry+R7RQbTMYMUnSv1d50gXlw9giMgrwRW046/ZXjmmZTe
6sd0gOHE2vXanxJPKMfr3bSJtsT6tJ5vn/2la+J8mDOfk0qOUXFE3ieSP1To7kZb4cXaz6jjXhKP
iKv82/aWRwe8PN7y8LzzrlBdL6kSSNDwu3uj3AM71+keF9us8e2TVq1lSRZPPF7aSL2CHYyc0+WG
ASq5zarIpidQsR1XE2R0RwNPittj+qIQXS3ZmZmZ/1RJDhgOwcVF2WOiucq4scrHtj3guLh67wrj
tx5tNCkwc7cYEldDz4q1RuzXSfzpZJ59w8yR9txho0HxDQLNkrfaUVFcGZ2hPV5/rz61b9w30wem
PNv8UEs5ShprAgBfki3/eRKgU3M513HSEYm1Cm4vGcnrQ/zS5a5hv7Tgu2fbkm/0dNekYSru7Kfi
OwQ6HOlAGLRKIMbQqXSbWcSt1W+kfBN2SLNh+39aI8CFLj8vZ21bRg4+L5O3jG669iFptm3zMaYb
KENU9maMnqT0rpG7vSyNPh071y7XEOCLSQToLoEPik05CTNcfgVT0ThHjlVyco4pRdZOHQKdfGbW
Xd78pFULBqXiV3ZgdG+3h790MWkAZEHtGaBsXBqXdnkzJFmZ10iIGhS87Uc5e4FeqwdRoxXvtXTi
zg3NjgJhYwNwUYn0dS9cToRn2K+3h7Lksc4tzDZ61JWG1dQYSmqgoy5gz6O4S9mjoB9lvjG6NRjq
ojkIaaD9Hh7tYEhezlymEF0yxEBOjVJ6UFjwo5S5WT34kWVQr4Ceia/RauWiW1ou8M9l2IWwArAM
l0YVkuXCFEhGUhZ5ZndEw/UmfjKdFee/GEPoE7kOMAa0QJ4zaFGZ0rtBQ07CTFsZoZ7U+0QlxUtF
qjsV0klPEEIe3KwsnTtNYc03PTXo/vZyTvM3dxvnnzBNxdmd7tS2JmUtpSdL8fWqcZN23+WDm9tH
Sf8v9iYQBqjG6UjXQ/v80lQrN30ul3iYxnZpHzJeGS6extLKDbf4MLUQlmHhLDSqmVNorLorcCEg
CLSGUxcfRPmKTamNf8rfOSAV+pPSpi75HI0N/YhkXzi7iAfi0f64Pa9LB/H8K2bHpBgUIC9rBNZx
LJtbs0D/zVxma/jLxdwkcCIopQLYADXk2ZyOrdlFNUVIxpJAsySv79TAkMDU/Bbh+WbYXmnfo1FO
89nLa4HSV116vnXObc+2TjP2wqqcKQPQP+boFRY10qEtsn0GFXv50Mmmx1MKlsabyn+RjnmDsknR
0EJCXn/f1R+DAV7gzlD2dQH9/9aPo3eJ032q0J1OMi/OpD0FT4B029sr8x/mDFE00DXAZM3nzDRZ
XjUDYiCRBXHzUcj342jsJAjzRO74mqR70kFXi2+s19uGp7W4ni8gO3WwyKf+05f7vxkdp5Zx157q
RK9dzhxwrLSk3A6SZm5um1rcfVPDg/9nSr00ZTKBdJQY6akHwi+A+ta444qy4r6mLXxrPLPHSIc2
2pbTyHiMcGUHdkw1eGacukkcnaL4PRJ2YMX2Wqw3TdIto9PIz/xVB7y7KmdYPBt6hnFkeAaEHSwN
j5CW+LGGth9AL5jjHdiPMh3829O6tIK2Dso8Aj3U/+bRMzMBbxMC8aze922gFka+kdJE8lNq5v+F
X0aEAjEhCNni5puNUwLeunAaZ8oJZJBwbg+k86FYGcidGcT5038xLtB/4JjB6EX6/3JSkVkqzYEm
6UmLktpFGXXwiKihqpSPa0+CxSk8MzXzi3o+oICYZempbJi5TfHICdI0Jhs5s4eV+2bRQaH49r/D
mkvXym0qRSo12UnmFXTqG7tqmBs7tdVuKtKN5X00KiIbDpKBpIEnC03nriACUojoDGAEKUoJJOBg
Smo7jUapss9GK26PjaP2qq8Sip9jLddKrxWWlD1ZcUGqP4qclEjYmGq/HcBVKlwjr8zhaAsVgi+x
2dflrpJ5XUFrQUaHjHFIiqmtAnRjrJXxL92ECGIQawOtBXzTnLBbjinDCWzYqbI/FbM6QCI/iHSo
rvWpfJKK3zXahycSkm5svGuH/F6QQE+fcxGhWfHvXjpFxqdD6s/be20hoNPw4gVlAMAU40pPI3cE
a3oeZyd9UvEGSzuX843JhsDhGzT+cLl4u21wYcehooVgDrhNNJ6aN1spEvSvVzuSnRpI5XqJbf1O
ePJuKNnakV2c73NL05ec+SZDRBGaNMLScBDpri22SFVGw4tWFD66jBfSfR5IeHAYQQRdn1db/m6I
He18yl9uj/g/fAjQhyBLoKnw/KbJ7JxbPCuzU1/d92qQ9h6T+8BBU/UX9UcVlmWQP6HZIQUrVR5c
RsJcdZMeTcnC2x+yEFxOxcT//x2za6iyypGWUpGdwGh2ncFXyiMKH2PvxWvCGEtlgAnmNXHzpk6L
c3xuw3SQDM0Gcx99q/am/cBbr/dl9PVp3eqt6jxF/Gpe4/6Qg56nBUX7rexcZWtVm/FnvgZTWspI
4Gu+ZH6ntqPzHn9ZPnZMLfE17aFn3Bujt046ZjbSuAPfNdIRhaDEeNPNx75FN6SudplEDkayImm2
lFgG1Q164UCDg/I2L0I0Y9pLitZlJ7RpfB9zMEjtyrW6gBlQovBV9AhRTrr0Bv6H0Na8z3RBzS7q
SZ8PNyVE6gArnOUj5KSrcq6P2YnbKUpR9TGDrNrt7bUUyeEiBg8IdxbE5+Y6YQYbajQEkrHo48Hk
HmRYa2QG7xLTM16rFwc9EKygMlZSk9cODLgOXM0TTgW533kmQ61Li+r6UJ0Y1DY0OXWdZIPMeYt9
lhEXAvDByiiva/MQN0KaWZv0UaBUNosbDaHbGXCfzckm+wT1jxaazndC6K7Vc19K9yDMD8YKgmWK
3S9XDzYhrDS9gCe971lsV0PMoyyKojnp1DgqFDh0J/msOm3TqfzP7fFdbxSoSEFECo9gRKvqlzM7
85pRn+nENnhzimv5DtqWiD/ISsh/7YcuTcyCDpuKnJtD2Zws8HJZzZHv3JUlNCoVVNRWDt3KcOby
5fmQmq1BYKtv9DBm6UaL1hApayZmG0LmJi2UdhoO9NmM2HBp/P32mlzvcSw+Alxw+vAvCMCXN1lS
R0XZGQxrwofIVZXWryG4PYKOa7AioKX448jVCop9zebsskA5UAd7NWtOWUQ9zSz3A3izefatAVC/
7VAK1He3B7k0jaAAgZ4ztWBDO+DLQVKNWrmeYxqNcTCDwaKGW5nyj9tGlrbeXyOgOV0aUQR+Zdzg
IBm1HkjjyXA6XAenrPPatQZsS2f23NRs0UTKUdwdcZDs+heHtHzNNi/SqvDyshULJX80osCZnXkG
RS+TmhBYGXvJz/iWKNqm0uhH066JUK5ZmtbvzDE4TkL7Qm2aU5E7uRupcUigDIAa36tUFiusyOsg
cSLoAhcIDiF6882xy0bT9Ck1huY0lLGfJ6h8Kx8jLpDbm2HhwprMYBmgtzBBJ2ZbTghj5MoIM0l1
H6PNoqJWgeTke24T10oC1Yofkkjzilj7YfAx6OP+n4NhfMBERwMeHizDeS9EEmfgUeVyc2LpW+Fg
mOwuTtYQKIuTeWZkOulnC2e2EJbLEgWjdKRNIpIjk8S3TFptljW57ctLCsp8uPtBFcE+RLrv0k4U
O1Jr6RE2SPY7wlsGYGEPpVgZOOqKQu82c9n4G41akP7LAC0LaJcFbYGUVEEfjbTwVDJ4JXnmY7Li
Wb6c/K0vm80ACl8laSsL/hMhpy9VfhRWwEL9icYge7B2QgEgxrderAej25if9smOatfQT+3Krr52
Ppgg1BwQEUOuC7nsywlqGz23o74DnjZ1vET91qvKkWUHSH8b5mredfLP8zFD7QwyIqCFIKc9G7Mk
ScZQ67ydgDgjcYdsX6XvhRMYP+PyHRGxC1SFlP0G4XNllNd+HOVM0B6/Wp9D2Wd+u/MePC4LqOHE
+mmYxyr9WDm11wEYDEwUEh0ZXTADZjdTBSXvgum0OzW16KC5z1NZue9SVELustZ2yBY/Ox+KZLea
r2f2aLlmWlo7VUIB1r/9LddHCwyLSUUWgScA2XOFBDkd49SOkv6EPIVCfBCloJg0mDL3IaS7Rgm6
dsAwhv4h0LMGtxpAr9n2kTIlVsu8P0mM7fVsqD2uwGf0tB/cPl+LAxeHhkatIJCg9gI3eWkt6sei
tWven1CVkw+DGZkPvS5re4jX0G//xSyCOIpGSkAhIdCdmSKmnELdGAMbwC4GHJztVKPQjloEFPNt
U4tzCLLT1PFriqRnR7CyCYS4I7U/0YLUbqzukpQbQOX1EFIexuC2sQV8yET9xYMfpbIJCzmbQxRf
BEJDPpzkXnK+ObFZo2O1EYN8DM6nM3qxNfD0G5KODLJQcbWxssaqDqS02AdvO+B9rSJiPfrjKt1z
IzKWvd7+wOujiu/DcxB0T6gV4tF2OfFV2xZjDqzxKQJQ55hZej6Bf9f6q13POSgzUxdDvNAmxuIs
RLHG2JJKTRpOJTC/RxBfhoMJBWaIDNfkWdbFaneaaz8LgyZ4iyhSgrrwJX90duEZGdXaVNMH4Bzu
WHNk9Vb5Ts2ffbXtgS209bCH/kHjyntOEw/JSFf0T1XyWepr3JCFF//ll8yO7MhNI+a9Bmx6HGjt
0Xw3+b2K93H5Tjdowynnhsu2Tvv4fntdFyqZl3Zn2xwqXtKIBNxwap0fHN1H0l09brJog5z89/jX
mirX0gIDwT3BStDhEzpIl9tI69BAPavz8URSFVWGggxABkWPDikjt1OLauXFvwAbQESImwUhBvoo
o53DpT1SN2zAHTCeWk31TfI7JW75HO3fRmXXdrYHUVt7c3tCFw4KSqTg2iK0AUPSmV2mg6PURBPy
iNjXrDdUpnwzWM3/kHZlO47jSvaLBGhfXrV4yXQuTrsqs+pF6Nq0UCtJiZK+fg5zMPfasmChetBA
P3Q1KkwqGAxGnDhnDS0g/5brKxsTrRdWZvvYFl4Kepp+Orm0DqgWb+tm2z0RA3jtR9fLVx54S6cE
ai0gXcVjC5fY7BoteFHlWuNNJ89NymcVybBfcKfdawoztsysT32e1/t/sY8XNmdfrteoEIhEsKn2
OZqhzbAt29rd/RsraDWghAF0yQ0GGQkltC8zFNV1kz8V7vQh0JNdMbLk9JLkwMNrFUnOPKoNBAoM
nYrKvc6H5CnRnI0eG2+F41bhmEF49/6Sbm9juAZG2UH2JDv285sEBSeljptSPU2I475wO/4T21w9
Q52tXbu1bvMraQss3ijbgslhTsyY9OZkstidThM4wPYD5DnQoWB1AAnsMaiImnztOerUjmhAQEyL
8cERnr2SEizuLloS0I+CRiAy5usjLmGVmiPwQJ9Q6XrIicv9zOhGcP1ZSJ0n99f97V083y6gOPIq
hLWZX05EL0E7ifFupx/YZio11Xdpo6wEriUrwN05UhIT73VjFkWsUtFbS6SgD3TEsSKkBWF09/b3
K7m0Mdu41usUJyvg+6RUND/reRL03irOYSlSIQMHaYsBagqkbtefxyFO5RrlACs9mMcw38AeHXf0
9vEg+TxVCLIRl3kRTRyMQpoUOJpktH0tTsaonQSJrEzxNoIJ6mvtOIWdYmfnpDGLIC0g7Hx/R5aO
DmYLUR0Gvh2aZLO7EK2XtvJKXQXOJY5DkH1iQJVjkLjLC3L6N6ZA/YzGLQhX5vw9kDqqEkY8FaLF
3RjoRdp/qRkYia0RDbb7phZ9CXIzoFqSU7f2LHUbLCvLCmbAl9QueZ6gMx6ZOlf/jTddWJndEZyW
hpMhYp90tzM3adfUe7vozO39tSx+IalfjtaorPnMfNbVi6EndqKdtBI6KjnIKaNm0vNn1F3slSO4
0AoCyuS/tiwZ/C5yw8ZEbzNXXPVU4tmMmr1Lq/6gDWMtdokxqd2hHzNj9BU29RQs7m057ozMQ+NK
A9kYuliF1aEOBOZ3yCtYLPE5tTDaUpu5yv1/sysOKGBU0JaDYf76l3Zq3Slci1XAu0nzoHHH+hhV
wY7g2PZWiuRyg+eJB2hAAVhAkg4k2OyIoPXvNNwjGlAc+pdhsn7QVn9LrVOiAZSJ7Fn2IvlKSrX0
0THELO8YDxQmc9VqmppTOzDYFFSKsFhtFzRKmm7QT1yjxl3KdEBKJkV6bdBpzK/qEelAr9WNdkrz
ys8euR0OcdSzDRUrOcHSobw0JP/8wrniOCagtKylI1evZZoFRVKuVFcWLkZcT+hloqgDWps5yZIw
5XtSekXCkoeKs22OKUffEmXg1F/uO+BSng1yDIRMzKEaDrzjejljT1Nv6LEcFZxrgZ70oc1TCNAP
dHh2TaoEPKvFgVPTDGLLfbKhLPleKkazsqsLYG7UBIAORq4KX4FO6/XvaAoM4yRDrqFvaftJXTwN
Jmav9K/ULXyAOYP2weQYj030UDR4xo72Myu6qCv6l7Ku90qVDCtHc+G8XP2g2fXX0NpThC7PSwrp
vGyjF/VjjF3oRuETMYLP6GCugZ0WfEv2ALF6hAO8sWah2B0aU00zBptJGZr5qwrC1Pvfe3lV/7Vg
XG/zgCeXB01C9KBpGm8K9GC84dSJ7AvtKV7sGeRd40PrrbERL1VJrlY2c7MJtcumoFw7jdUvm7wr
z4mHMsk0nnPV3NZ55tccAvBZ4BlthHmQZ2iJZN4K895CKwCbC5p30L0jzfbmZG3VVCGnVhAjAFQw
YjBKKiIgjgVGYQ0YmKpEhS1+yG2+ibXB9qvcOBjDGv+WdJtZGL76DTO3chhuFG/EPUjBcP2Pqqh4
+VV9370PPTKlCaRjB0F6PZzKiq1E48WwcrH82RVsC7fSMrl8B6hLxf2J7DUwnR9T8fcVU7nPUGlH
08NA9jJzYxpnIK6FYM/J5gfTOClsY44rzCoL4f7KxMyP+14vilG0CBf2zyL2QSehl/8kwsX9sr9/
YpZ37b+LmXkuL4UlbBueW05BP5U7yy392q5foElw39AChOh622Y3NJLAsUlUnM0OVcGW7Gm5sZkZ
GOZvHd0xJRWhpgVKbrxOpNwM7rbpxQvKWdQcN2Nvv5ul8dvK1F/3f9ViwLj4lnJ7Lq47DY8lrbSw
0a72Lc1CqLf45vQgsu9Meam0FyM93be3VNZCvwx1PRuETRgFmBmsujzLUTTARd77NPYxrjE2/9i/
St13dZ82b2wNx7QcFi4szq6esp7UcZD7ztI4atrWdyZv25BjNiZbU/mnJgfR6dumVmuf9V8tvlKj
WQz6F+ZnEaEr2zG1407Cgjy6TV0t91nS5tH9fV08MOhDoroAmhTctNffkSvg4FJcuLEJms8RhOmd
q0eK9q1s0pBPH/eNyb/sJshdGJt9w6TjTTZ52NGmbr6zrqgCN9c0vywK8m/uswtLs28nnNER4wBL
k8Wj0joSN6LGjtkH8Fg3zRSgVrNicTEeXFicfS6vFGUuHFh0+mrrxrux/2AlsPP95v4eyr/n3h7O
orVJda2wPj8YLf30JPKtyqHbYSY+ydpQK/9aeApU+kjT/89B5gW1eDBzwi2sC+q1DNSJZgzBa3Ul
s11xjDmuqtTqLB4zeKEuvAhoDOJNfqx+ub9zC18IPVhDl5UevDXn6XMpPKOLwXN4qim1Dh4Qom9x
bak/0oHmYSI86+/rWLIpDswzsnXPmCN3zNxwedrCXu9sR+txwKi1olebUXF29xe2FBuvLM0uVuGp
NUXBTMOEbgS129bT/Kp6ykOz/caKF4BpUHn9+zQYNTPHApmufMHNx+igX6ENNRTQTk01ib1Km+IN
KMNq4+EdFvFOnd5Ad1tgYso0h10ymGvUlAseI6V5ML0ESiwQl85CidIX3K5RIDmxrAGekUYFh5zk
yKOVrV2zMwskpefUjVHDDtrNoZUmL13rhok7PbTGQ8O1gIAewiotxccoy0sjvL1LyIOaki3Bk0Qb
1yZmFq7dq2XPokwJRY4kFRaWnUznxHzQ6ukpA533qBmPWWEGrFIjJV/TgFo8ORebPYs5OcnQ+qhh
VRTdhtvJJsa8OQFvI+/HlQ1f2e9PV7/IKwalzj1HaBqGDDNfmNOHw54nEwQMK99VJoKzMHq5kZ/v
3ws7fZ8L6CtgSWr5p3Q+elo8gLfVn7QapE5IswpllyKuol+xqTF+h8JuYJNmZbErX/MzA7n4ERar
+xold+2klI2fCevBHeizmduPFu9BnNPtoWAScWNtj5ce91g8WtNSahdd0tnhafPebtFxwCanLphN
8OLJgMMGEG6AJjsOVTBNEMiznGAw1IB5a/xPS4U4MOZBx9CU2KcbTLbnEYu3vaudqk5A9CF/Ehh9
Vo3+eWI2StZii348HtT2I5sOJiOnMTf9KdvZyuR3awyoi9/g4rdIR7n4BnTQ+KDlcASj2Ag1Dxio
r0JnjHJQbYEXg/ybS0GiedF+A0/i/CmvJkpbMFvBg3f41hqBmDaa6VfdSu6oy4h/494XZmarYprL
KgEO0FNVMODqywyqtw3lKcg+8l7BcDVEuYJcYA4Gg5FxUFpD4zPeiMhway9k7kQeQC8Rb0EtNES9
Pn7LnAGakB6LH8quNKNJnziIFespzJjZPyclxgXvn9CF9FeW0yT7JyglNWsWcwQKAbZpJvqJxO0L
p/Up6dw1kpKlYANKN4kHkXii+XBG5uZd72g5dskex11mJM7eZZB+RjtoDUG5BAdABRUAXpA9oA45
H+yqwanGtKzRTw4xvmNKDYM2W6E/60buW96JZHpYqP+kLeqGhEXWUCdBBcTW/T29SfZBVIkqKOp5
uDElkuja1wFSn+LMYeysWo2vYg7UzOIwNv40dhIm+tt9YzeJqgvIEqrXGHdAOxFCF9fGlEwZTU3p
2bknzUlp9WM21Juk4Z3fgN1XmRr4vSrU7X2rt7FFmsWIuuRelPS+syJ/0ipiKo2Bndk0blzeb5vi
QMkRBw11/Q0fP2hxaNRzwqNe67eCgXlja1pr5B6fbJxXBxA/A1h9gKek3hAmFK9XT1ieitH12HnK
vkwvEO6DAEDRb53Ojy3fjMZtokROdej+QJh5bB4ze1NqUXdsmii1HiCdogq/PaTaFtybHTlAEkQr
w2541Aq/U17YaY3AdcEzMKmDVhJyKRR85w2HspvaxAMY9Qwk22DXQae/O5A502rECkSNlW90c/nK
fhwEWcFGYmn4XLPNadkoYsB82Tnvm51T0XNFvmHMFzOIfMuT5FATTANoFqZHxR+u/O7cd1Fo4cqP
uAmR8keYQK1gEs3FPzP/zGOu90pjszMBDhww2b3R5sfkaNVhburByEE2BbEor4/iVjg+cIYfKz9g
4YBI5AzmcdD9Aon7LLWMM9Dtu1XGz2b+Hgvui/o3mPD3Rln5naP6TvPSkHQ/fGV0L5qnpkh2NAW5
nxFayUemkaDRzZVRk9tyLPYEPScD0654t4Ax9dprUdi2urY0+NkAPxw1DsDvKMl2QF4EkufaA29b
9ycbtnb+2qqD75ZNRAx95S0o9312cgzo2aoAtMszNFf5tgXohkBU052TutX83BsNHxObQ7Cy+3Ip
N2Ywh2hIBkoDamfXS0V/Y1RVre/OYLxkSVCSiLhfM+PZaUGidI7rUK3Drvu1YvXW6bxPXnl8drge
JONmVr28I2qO9hokVqZyMz6PQ2AOvW9Zj1AWxV3o2/4w7KbVvPrmgEudbBdvJRCR48TNRy/BwsD1
Ieu9U1qfXf2pVUCnT79lzVOBIvv9Rd58QEjmoMArRzyhzodBwOs1Tlo6GZ3VKidHT/02/1GuiR7f
rgWHFjNfIMnHlwPs7NqA1aJdQWmfnQ3e+IbFfLfZuJ4XIMIFWrKm/rhkDS1YsCZh3hyVkFmybCqY
DsBbAdZcgLHQcKu/6e8meBTXeIMWDUlvBJQOnj+PwYU59nXFjeysu61UHCjPDZ6a7a7NVo75TcoL
GW9EHDQSUfHD0312yjs83C1HyfKzcwLtuJ+aRVTH3G+VoEB7RdWjoV05bUtLs9HLkUwPwL98XtoX
SbadA75sqwUs+iOKw05gYty5eST0dN/1bkIqVubI+AV4IGLH3DOYOdp2RXh+tvCgcqvUZwHa3r6j
HcW+WLszF43B0TFSCZpn15Fn/WJRg+Dw88zMz33n+bm7490U8lbbgdtKsgmVa4CMm1c4FocuPdDm
yFdBhz+zp7vEK5W+Jeea2fsKTOd1vLcV56CsvR5u34czS/L+vlgZ7VrclwMsAeplbJJ203ab2Hks
2q0ZKkhYPtQ1cODa2mZHOqVeYyhVg7V1k5+nr93w3GeDv1ZTv20n47ZHOU7FR0MujImM65VlJam0
mij5WXdC2j2WxTkRIdLR1CC+0Wdgs9b9cXrslZ3YkhNK7s1v5oX3nfR2rfgNcvYIJxAh2Zavkovd
VSeRWpqSkbM97qjzEmePcfukaz/uW7k9cgi/cEzAnpCIomdybaUoEgGRgYGcU2UTP5nPjOzGWMrC
/y1+RBL+oz+PTB8U7nhyXttpmj6j4N+tzgpmcCf3aBRP1vhidoFHv0hG8Hxl927ebDN7s91rlN4Z
LBP21PhZ74vQaB+zVfku+aOvkgPcL4DCAKKCageS1NlRy+xkNByqpmdGf6jae7OWfSwsAiPSiE/Q
S8BdPOdf6iuv7gGmTs+W82vgr0q1zeK1wv1tMoeAC+SGC8ghkHpo4F9/GSRzlRI3dX7Wkrd6KHw3
f9WKJ3Xc1tYvV9/UZzN5NA/WP15fBqj53He/+Q7icCHBx/sHc+cY07lhwZ9ExqBrVp8TsAwRC5iR
NV7K+R7+rwXQBmF5sDK/Lkk9tM0w5vW5nopw4IcixfXcf72/jCUjiLmgyECRWw5MXO9h6xH4gq3W
Z8fK0Pr41dr7nGz/2ga4jyAvDeE0vM7nCW9SKaStFYWeMcqUF56vomuUrJH2LyxEphZo46ACgDnb
mTMQoyi1HkrW50zb5xiAIOkWGGb//kpuPzpuJpn3Ia3GgPx8t6zCoy0Ql6gvOCCuzQtbAS1cUUT/
PyuzpaidUolahRUzBcq79mvMQN23cFNEwDZhIRItiKQZEPlZ8LRqN8tZDBOd9jCZgGN4G1sPbHvy
k1eQp48bHvR1AIUYxfDbal9VKzCGxY2Uc5Sg7EBcnWfrGrGJZSQlOw899/zSaUsoXY7a2jKXzaC5
hwYO1K7mtRJw7cTjmKBEQ7VQtUBAGYC2G+JvOvNR9tY/VPK9n753LEz7UFsjb5hfg3KPUamRYGgM
7KAYfX20IDeJ8nCMCkkz0p2lvsd2Ho36V5aveeWt618bkrtwcd9qKIOOsjV75hXeeabm982rtXaI
l7ZSzudJeBYGzOZzKelUW2WpNfwMGoz0DWODXjhNKdvdd8ybstLnpqFHCRYKsF4geb9eyyTKQajQ
mD5D5qPmP5z3gT3EzgdPN857bgZaijDPNqT1mbatlAnsCl5khGr1azRaFBgOINyznfqQESWENkKA
WRNMn5Ye/uv01iXbevhtjRBFhrZbvfPWZLiX9giRB+8bydqFb3/945sOvMGtonZntfunhx6LJtaG
rpZ8CgUVS2JEwOpmyz+/+NSgCDedISfdOWV58TDwutrTyqVgMPc8DC1obbjyPWQicJkoyO+BTFLK
UKKjjOrZtUGVssnyurJDLucT9zF3UCl6U9ONh8xZ8RUUyo/ll2lrN2ewHHYfFfFrPA584YQtSOhD
k0X8i5E/an84yPf0H16og/ngEI9hupY3fT677/3U2d7oQ68qelx3Z1FuR7JFc6NWf6DykdBAyu8c
mfXglcdSvLTN5BviEbJNmfqjgXQCNKuRHgPMYCgfkxuQJ4eGnh2O3luPngmJTCBHzAehb0oRKOJP
s6fC1ypfU7aUvNQkggqNRyINPLPQ+4hfc+aLhgUxpgLwPxbM73+Tctsd3Caa7I2xz37mSfboAtkK
lq4hXgt688IPPpkEUSIrQWwHKdf89UtpiYGPEbHV2Req+jOzuyfzPf/HUXa2t6koP7vd1/yviUw/
zZo66ha4TxDTZZS6cE2jzopYopHPwgLShk3tdzP3PtQ8efKySV3xyxtEgLQG6VCQmYLZS770Z9Zy
mlWdjeCqGwVQsWdmsbBRzdBBRm5/5MYLNA7YOqmvDD8zHwNzg0xpZbJxI9kmnKwxlR61O7BOZr7n
bvQ8CfkXjH+C6QyILS1CfvNiNisZ1EJgwUPnU98XEk+Ykb5eLTgIS5OqSXdWrKdaT8CevFabuWnf
yA29NDE7PUrauvo0xPzcatsGm5hWGG9Mt32yIcpDE9QQgvXFj36biK/3Q8xnE/hmT2XyiYosuijz
eRsQsYExzUy7c2NEThHEW1Y8lzuiPpbQ3dP9+EVtI1X8WrEqk6hbqxAgksO0UBeZXTSuosaVwRDY
tJ/D3gb0IfHN72pkGpss2ZMgVl+18QAC+O5kFueO+UqoB5ysvC0Xbm7ZxPnPj5hFV8EgQZ3acCe3
6ESUYiosEJlRB73dvN9f76IHyfkv1AhdTA7PLHnJ4Ol1Y6H/AZqK+kmlPLhv4IYVDQ4kcx05NgX8
/o3Adl6h5V2BpPnM2yfcx6lNt1b+hZpfaDvt+BDV9blpfa9AGQ4j/eoOkHII0PspejH1Ay1jTN9V
u7raQDTl/i9bcu2rXyYrCReRqRPU0KAZg0p4vtPbRwsF//411b9VJDSn51jZtN/40/RQ5D/uG75x
MQ1NOpRVJfIQ8XheFKRuKnjXGu0RzS+PbBo70M3krRtfoXQSaSIGnGetNH2b2KMwKKco8QUAXsUX
uV5rljBzMO2GHVPlJRmPsaeEg/lSccfHLNv4Droywz7U3cYQUEoMMZGkdr/vr/qmNe/iJ+DJb2K2
EXR0KAJd/4S6cdM08zg7dg4wDr7Cg1H9XkCfOK3VjWYpge3gUn7Oxn3R7p00bMtXXfkzjcDE9+2L
Bz3aX4niG1B2U1Y+yLyg+fnL0PQB3xRal8ZNcmnxjqJJzY4GS8PePLTKH87OYvzgtrcz4rVJipvT
LTfCNqFSjuopqvmzixjE+wrAephqAlVtYKaP3pAFNnu9v9233j2zIjO4C++ugcsuRnB9HkX5x+G9
z7kTen0bQivEViAOTTa5vqviMmi7XTV9GbJs5Xwtf/CLdc5CKQZoLCsB1uIIZtM8rbaOwsHbVQWO
Mu7ZVIdaFpikgTqhX5Jv34b2YJLvnH8B6DKK0zCuH0xoZnr5K9p9WlKtvCgWP4KU/kEP0gLh7OxA
1GAgyux8YscJBZou2Q0xC4o15bwlI8jK0WfDVDao3GdGOtfNKHdiduxd5QcI6+mOOFOBaT9vDdd1
+0DC54ZOOwpf8nChD3D9uZnRpRzSAfzYq/y7ncVRMjxNGQu5udUT6E2ZyGUfNWNXlSEz3vruzRge
rG6XvbaPeTxum5IfpuKUQlQejZHvWZBHAs13MBr07b7ut7XjC4D+wH/frtWzFv1EXrayMAwl1TlF
UD0Q2508hx+Joj0SYUWKgDRwOr5lie2btRmU7qvC/sT4UCmmD0vnB3JNn2WvIkPHoSx8Umz0jy4J
Pd6EhamGCrz6/mlaCNlygBKq4ygpgwxhFru4lieWTQU/pkFfPnUoHCrDmzEeezvQqn/EartUOsZV
FoKvKSv26EegPnbDsZMhWOGZkHTH7g/nQMWA8eetjN/GVzFQH1nALrP+cmIYMRA1bA3zkCDElQWz
a/8ZDJTNKwukIHg9TCBVE2nkJToJ2LpukUwZZ4uTkdbBUwTwJqSv16bU2qOpNk7DEQCJsNEhkuYl
Qd3uumRlwGnh+F0Zkn9+EQK1Xk9ow9Xh2POtUzQ+zx+6cQ0QfJNByY27WM0sQXYZw33HsBpB3pP8
RxOv5MG3uwU0kTzaKgZibVi6XoSpdwVxQLd0rOus3qZWQx65UMfQncYarRw9Ce+7+u1liAIF0Ad4
rQGHAMrna3sTCKN7otPhmGTOjr8UANjHMYtKsIWBy5X6Sb6GSLndQZSAIV2D+XHIQOCQXVvsTcCp
e1UfjoXrJRFYHwDpB/3Pyro+qdiu3U7XNLxmUGqWugzzCDliijl1Mwsb2bfOnhalu0ElWA+E2pCw
g/zoblAUsiuozXw2Vn96txujbHB6PymHJAK2OfF7SvoNKvtJ5JKh2BoJJnLub79c7M2vlJOu8jEJ
Ho+ZO2W9lXmtkY5HrxG+52WBWoI4TrihKzb5Khvg0tYjxPzH2mzrGeQALH1EQti3dZgwa2eyaqXp
vrQgUL+BAtgBfSzYoK+/7oiXcSdMMh4NNBPiL5kFN3qyja+q9nZ/5z4pjuZbBwIkULuAaQIAo1kI
I0UMDpKyG49pU2/S4rtKN67S+DkPhhf66iTDxnPfU1eE7aAF6fg9y9/KZJtDh0cLIR9Q9D+tb1Xm
+K5Exg0rOeZtLAIa7rNGiolsFGJm2yAcp/TGVozHliSHzEIx3WsxNJtWxcpVtfRJ0ZB08eICbSqO
8PV+23Xn6ELh43Fy+XNi0p1epl/u7/SiCUAlsM0oJsHQtQlHMTtmCqwl1VLk8pVmYTHqtLKQ2wKA
BBCihYYbQmJe5uOpY21rLbWt8VjHoO6LERe2iaPxkGIwP0jl4LWVsX5XKSkNynFkkT1Y5QOnlAUl
z/WV+LH0AfFwcXTIugCAM2eIKQpRNzTXxqPFnBcLjlN05QtAxtv7e7sQ7vEkBDQdGHXgpOdNsaJw
4Bu2Oh4ziBBXQOiRqYoo/Wdcw+AvnUvJKIXLBapQ9jwBhgiarbcGmY6sz39T4oUV/uWjSBjqk3eG
FuRabe42h8Jj98Lg7ARwrieGKxIY7PhWaHmgNT/N6lyo+6zxdfen0Uf3t3LRgUBXBC+y0WpG0L/2
0wmDSGWJVs+xzB80ECPq2kMMXRK/536C92Zi/hrB8DFOyQv4/fasSnb3f8DSOQEjCkZ/UI0EA73c
kYv8Q+Raa2Dmajo6TjEF1EiaraIba9pzN0yfgFdrDjp2ktPKwVNjdhxHmiplmzl41TtkpzVhP4Y0
83UexqXt5yfD2WKaCVj4baNgjrNrQ2PSH4GvZShuZ+S7sHd52T5QbpzuL/+2GCt/GKARGDnTgPu7
GTzTGaeVhR82KC9284b6RJAqkQ4B2i9Gs8ms72KtnLV0SLERaBMBtCZZRK53XDdBgkBMY8LpSSIl
NjboiuyrYo2XYOmQSrwVhr1AzQBa05kZvfKGQp2m4zD0BXBkuYa6REtBGw4Ys0h/3d/HhYwMmTAQ
1SjdwJHnxMA8bYg38EQ9ajVXt3VGvriFYoFj1uCHssrLbUk1J+ohCLMSgRd2E4Yx6WYCAQhSrFl2
UKqloTU5DHsQqmgtewN1v006Oq9/vz5UW+WQgIQFfR7ji2MyglbJjOt6PFKy8ezfaFoGVD0SINlU
98zW5kgXwhAInKSDGGAxu5kFSNJGFblHx6OjFpGTJmgEQr/NDUfMsavqW9Wgnh2f/36FSOBl41eS
fc9hNTqdMGYJQdgjhbqueRwVjFtEVoURp02fr8CIl8IBhg+AqYDWn4TZzJwTtCBO6bbmeBw9J3K6
+qUWVWgN+SbO7T0pDrkSUXSixKuViW018a8KHrHxL89+Vq0gQ/X1OLq/uunn/S1YODJXv2qW10IE
QihKhst8SAB0c/u9notQAHEPzuuVFHrpvFxuwMxtYxdOq3Z4nSe6Wfis6nxdT36hiO578KlcYPPp
ismFy1Sy/2Kky8Bwzs2tPVYJtBynDHGHq8c42TaxGnnpvi9+WHZ0fyOXDqUc2tERehCB5gJQsTaR
nhr1dESTt9uJ2B03iokHTW5M7f6+qYWqMVr7WBM0D7EuUNVex7l6tFmqTs10JBDw0b+W5Hfh/OQv
bh5m0zOnXwvlvWoeeRmi2y4eeb69b39pqbg+0TEH0A4Nrlk0V12FCZCjYVfNgWxBAPLTzaYkmhj0
F+9bWgoKqJ0hxslHF+ry1wvVU6f1Rg33hhiC8s041eOL8TjpGXCtmyRdc9DFdV1YmzkoHaYmUWp7
Olqt8DmmpCc3i9ouWXl56UtnDi94zGiiSY+i1Sz/4CPSzASsqEezD8HWAUIvrzl63reKNtCvzPyp
iXJr1ys0EPkvysIYb3zyGht+Th5atm/13M8PCcRj9OnZGs5Z44Lpx3my17Rqlg4sqmvQ3QDqEM/z
2XeOh9YcXCuejkCTqL5BjdcOs/dBT6gWeClUxxgGnYPa5f+i1gGsEeoOKLWBUvVzAy9unnZkDXMw
jXJ0Pggm/HUWugngK9DsHsLy/b6LLXx05AqgzURGBJzMHE5PlC4Z8YRRj2C08CItLcGxw+ssol2x
Rh71+aaevYTRxbBMRIlP+Ru54RfrynNPCNsR2tF1krNdqGVYx8j/ikHTg2mkKvQZgSAdqJJvpsku
o8matE1H1XKXIJC90WyoDsTOwL/T2eTRRQ63cfpebIwsS3xaeN1TrptV6BYaPTSkdqOKdk3hT3as
fRg9dOlQwDQiNC/L12JU07chTVxfLfo6LLokXYlSC14OSLN8lqESh77KzMubjrd52lXGse4OJadP
5fjqQncCT+SVF+BSOLy0NI9HIDerW6gqGcfS2Uy0ApBkQo5Co7Sqd1r27BSYLemzgKTgxks2+fcx
fuwgZOoMyrf7vrTwsJATjXjZqKBiRbn/+vt2aO1Qz8MPUbUqZCZqtmvIghvAOM7ElQnpzhcuxJVy
GryKGEdiPdr1s0NrX0EuIZlfnAHShs+OGmooDRbjgdvgfaR+kUsR+jh/+zdrRVKPlAaX3hxbqRFG
GLdb42ipysFQ+sAh2cpDZXk7/2Ni/l31HqjHooSJrO8CCwpKACXdX8TCU8gAMNiTjV9IhN04qTHQ
ZnIrxTyyYT/Yf5j5zn1z/N3Fm/JnC+KZzX17t8EG5oDkRIFdBoE5SwTj+kRTq7KOcJRNVr0M5U4t
1vizbrcNMtKqYwCagRoicJTXLgJ9D2YTjKkdRWpzf6w4Bq7RNwjvL0Ue3+tYBgw3YpnsFuBfc9JP
hZUQNVRs68g3dsv9fjooAXjZqPXxRcvXRlsW9g2zW1IaGNAP8CDMbuaC9OAyzRLraLfloQX0Qgkr
o18ZUl9ozWLQEBUJ1LoBxLopvdDBUYXhMCwpbuiGaZyCNIRjzFEdyaEa0iyyzcndtERoO9E4ZVB0
TvrsGLzetjp064RF8hWHkQub7zLAsKhS4A7GDTW7MeiUYz6kb6wji1znA5KIrflTWDtL2d7/mrfB
GrBXeIYNyCBGsW5mefhkY9qcaccpDS3V8Ouf9rCxxjXQ3+13hBoH3pRIkoEjRony2jVTOYQylraG
p1ZbbDGBVfs6NbwIRRq6u7+ihfeWtCXPtYFOD4AN17Y83GiqxSztqE3vGfPejSGPIHJCCJSdWdQ7
WdA5zAeSmLsTQC7bzNZ3xPTB0pgpgMOcqRkSoB36X/d/1w19GropQNfDkeVOI6uVn+Iigrc2Jvoz
NESOAqNMPPZZJ16b9oO1048eBC4tCmFFj2nMRA2M/AXaEOgmvdD2vVbFGeyrvl3pv4zJXXkH3h5n
oE9MbBSiIcrH86Ch9UJQsHjrR015cMraF2PtVyxwabqpp6+D4jfjx8pGLDkDEi9wHGIr5K12vRGD
SCotx58cy7exhyZVG4d5XeR+opJA4bjG1dz1++fWg2aK8ZKKSIWse9w7+4R2K8fss+R4fc6gOoEB
WIkFxojo3P/dtia9GFPzKGjsQWwJzHUt2BV3/diyY202qt/USgxsjtn7sVvbO8VMKsDDRf9nZVdk
dL75JTjumoXMCcCv2duOUFbaiZKZR0eDSncaOco3jsEI5kISikS8eOaB+tjmm8aJ7lu+9QBswYVh
ea1c+KXKiWMwE1tAPMhShiNG7Xn5P6R9V2/jyNbtLyLAHF6rGEQlWzIdul8Ip2bOLKZffxcNfDgW
JYg456Jn0Bh0j4uVd+29Ah6WNDO2XPLYhCvPoBtpYAWk0nk3IIWFDTGvj18N+jonAHJSq6dwX4Qe
9ErBcHe4U4yEGteTvM0hJUsaQ7L5cqWofuNsQNM47qDlMRMNlmjCRMp8LuiYeoKkNIkyiRjy396v
oWbIm1A2pVHKEdGuS0uCMcsnjomitsp0Y/jlZpQPUewGQWoZ+rDyXden/fxZOOzBIdJnc53LEYFB
bJvHcq+eOEXcSI1bBuB8T4KZF4oNG6j7833juoMBKZRGwJCRsdSWvOguFOReUkbtxFLiV/saPNs5
7RaPdhw/jSHJHur+UMhuGI87TViJ7W4EstC0xu5HIgPzD0jnZV9ZnyPvbnTaqZWsHsxY1YfJwz5m
T2n3lVZn7WWwWpIPsTPN8OxX4GTGYYXVMt82i6128QmLQIkPobIwRL12gkGowNli8gKkH7KMB73d
xSDB3x/v6+PussOLjS3pwpRz3KSd8BpVaV9CHUsrRzBb9GLt/XxzalF1QByIKBMZzsXg9nk7hW0m
a6chLOlYvoSo56g7YSLdTi5aF8mCGNV8zUz9Q8Ie7/fzOpRAP3+1vRhVyDbFLd9K2snQnKh8LHxY
Xe77lcPjZ4cu5g5wAQnbBNRVEFAWhwfq4krepFJ8ljkeK6RKfUiMBprfgZ6UN3FlGrGA6mRbSQAK
RG2SFIeqEYbXqAzKCmqdXOtvBr6J3itoEb1yhgHBIGTu82OcDSBZdcUIGSoDfxmef3wKXHMXhbm/
aZOYh3jrlE46dFCAnDS7oNe+WceikoJtXmQ0GoT6WYcK9pscjpDlnObHOXbBpDmxlOF2V/pJU7cJ
Czhmy3KJrJ0QAYFFuVyef2jLpbRP2vS9nRrIToGIl28HyYcCVlorAmoZyfDa88zvzTxSO7AnJCGj
EAGGkV3RVlpOEzUr3mJtYL6ZKgUHe71eFEmDqptCR+ga6o9Djdj9W2gKqAfA9xQJBeBtx48665uc
DJmv5McJZ90rgybmRGTAnveJkKYVLWs/M9Ui7hNTYTrsoPqq5fYTLwUJ6ZHwakwVY5OYMDPsP1Q1
bOBJm3WoejFRLAyHmxQ5eM8MSNcTnilFZUeFDJbzmBWd9AyLuHQ/+sAgraTeb+y82ZUA0k2zwjsw
O5dHDW6gJhRhW3IG6f8xRk4vSN45bVgJ7ObDebEikdTHz4fIkAr04mLPZUoGdmZgxGdOUV45vz3q
faSunCE39hZqMbO9EShF2Nrzn/++MiWhC+SBQyooi2kHffF+qxuDWXfef72HwQiDJNt8Qhtgbly2
w0l+C/J7mpzbGPmoILT1aCf7gP9GK1Nzc9B+NTQHJb86NAyIAeHPCI5S++Hnz1P9fL8jKz9fXsSY
XVSCJDkWydnQkg+D54ihsv8azQbLov90YRmwBSrXqVi5yXkA042Hww9pI2YPBgRp7vflxjJGQzMI
ENm02fT5cqyCSEa8yVXJmcnlfpyqTZmJFUmY795v58a1iEw7wiM8tdGvpRKNX5Wol/qafsKx9ziJ
CfFLBTp36nZsT232B1I/Kx27NUkoaM7PD4QhcKa/7BhYcrmPBKRxkvonQd9CL/t/aQAdwWoGJlBa
vjREvgOoIujAKTP2sv4wBfFKA7eGbBazwStGnaV0FsuYKe2Q1prvn4pWpL7wwE0jiZrMZhIk+57l
il9LVdyIFOfCC/LjYNTDcnzRoACVU0msQm6O3bIRYp+yyaKXun8pu9GF5u5QmYw9GYWtjy88EqJy
RnzDVqqSxmvWDNfLElmZOU0/E5NRKFhssaLokgLMd+4EyAWV6gGQRFCt4hXqzdyhy9MVwqo/dQgd
ZRP+J+L5dVBo8pjLoZJGZ7XFuxxSw9Xk5I/pvzAS7CC3I35lRm9kBjWcfagd/iRFpOVxrnE83KYS
XBoQp6FNmDmy8Wp8KkiPCJQJ6XbSwsOEZ8L9vXerWSgI4FmCqEYECGhxwseaVBQq/BbPDfQGTACw
MztDlGz5Ut2fgQfJXc3oB0QmfehCYFl4NpJ8zWHuekZnZxIkKAGQAbR1qcfDdRnyN80Uncto1EGy
1LCY24JzS8VfI6xeT+ssize7SEAdBAZfi0sTukx+mndxftYEmMBCqJcg/0Zy/TRN6Q4KY6AUWvdH
+FaL82MH7AK8O3DGXR42XRBlesSn+bkWUVUik0FyaR8YZsFoJ8NhXluZ0bX25j//tXAlJRekREF7
sm5m/ASZIUtULOhZ4hjVU0883+/ejWIINCr/07+fp++v9vy0nKIkQnucQPX2XYUNPNuFAKu15SYD
Vc2nXeS2VYGtKtPw1EYUqmn3v+HG8xrgIgWcMtilIbOzZHtmTcp3AEfn5zkzrOzr8dhx735wEJiX
FTtWfjblhwH3y3+DgHI5ylSFQJsoJdIQ7ZICgW6Qbad6je59YybwVbhANWVOjC+Tj3GbCpWmxsVZ
gD5SC6cvnFTOUOJ+S/ZVetBWXpfXsRoGYbbHQQET6K/lAzdnLFZriAidQ6DpkrOo487OnoNyjel/
A0CNoNPASxY8c+iCLIUDm6Zuxxi2L+e+fZdloCn8XW9iZWfWn3+VZfyLfPgOeo2y16ICWPtdtRLD
XSfPRJwToD5AMGRmMC/xZIo+DBWSuvIZqsyka56iKiIw6CkFDb89anCJUOMHY8yJ2vkrS+36vJzb
BjcFkp54CiJ/dbm9euBbQy5A26pwkMt3WdxKXEEk3kWKXCrOrWLjfbOypa8uXxCHcNnNyiJwdUWJ
5bLNBGDUJEgT4yxCHL5zU25XyRTMOWkNkHCzISCGgc6cL73lwCZjCmyWnxrnMfznn0BlH4KagDMR
1vb9HXt9asxd+tXS4trJWB00cMAyziUMyYtXiIEqm0ol7Fzz+0Gmxvgihn9DRcbIblgGHsCa9sfV
bpkpqPhl6MBMYkwXx6RaJHk0cUkCL6mEDF9F9zRCv2lc1fq8ijVlFB5QDUB2bZZql8TLuQsHQGv7
IOmfdC6MHxhocKZYoWZ6fzyvJg5GhAAiop44t4Uk16IVvuWqPsxlOB+anWIpOPB2bfE4yaf77Vzd
1HM7KAnPWGzEYEuasKyMaRpzTIaI715o8czmaKT/ud/GNVP4pxHQ6IEEwaj9rJ1fN0qOGj9kHCf5
qbWH5K/8N+8IDnJD+sz8xyRxlXIgabLrMwrgMhFOAHWRehYJNRSiInG9XxXcuTm6SJL93wctFiuS
C0I8poL8VL1ko1VAvyKW930q2rAEv9/3q9WC1JmKfScgDw/y3vIdLCftgLKRrMI/HvIg5SsyWfcb
uHo4KEDEoa6HJCwYrgCXXy4UKJWhrg0Nfa9BlcSrCxySdT9AaznUYluHqCQFa0E+d0a4ZvB7teHm
lrEXYJ2JKwrV4suWQykKugkEGk8rXJ1t+OpgPP4PhLmfVnAp4VZAJL3cbr4PXGcco39KFQKmYsH0
nLQoK8WO3EyuqiVm6ght4Pz3ozpbMQDLhbcRkESXfZOQvGiB0gg8JGXopELMTqJlDsXY0BHiTwk5
rfvtXW1DiKci5wmCJ2rh0BZbPGA5MWrHpoXyYq7sm/hxVL788b9+JKMN3DbY40AZojSwWPSj0QYS
XDZTTwV0ZZA6kqx51FyvxcsW5m33a5+nLI6rWKxTr9MTaEAfMz2n0H3lZiXCM4rcK4N2XQhFj7TZ
Uxe8G6AijMUsxaIWs0aRE6+RTgOjLYc3nRX0Z07ay7lgKQgm/Ix3C0BbasWOm5HkMjOL+jSUezWE
bk1h//fTiB0BZDW+C1qki2msxYz1IiIpT/XhyYrzFIRLWAFZAHa+32/pSgsPOQKExSAOgg6Ffb/U
6iyTuC3bqMo8ZJJHqDsXQfkt9yziKAu54ltrgRY2Q62d9pKmNW+jOIwqHBz9/qAKLfwgdM6IsZsa
Lv0Ez5FVKxvouoCw+L7FUICCPQZB1WZeUuyGfIQ7DUfCSXYDPjLF9KsQbGC4czIGYC08hwMirn7l
ars+ejFCKgDhSNeAgLzM2Sh8xPXZlM6isxACGjrYs8lrwt832gB4H5knAM9hJ7IM5EqwUAI4e2We
zpelgyA6oBBCNFaW1a3JRhygzd6VAt6dy+eQ4Q9aPtZl7vmo9T8YXC2+AVpRn7iSMRrO30cEvlN1
Ig5aiZEtGyEkIh73UGlXcXw6rZ7B/bSB+SSyS6HRhCtfeH3FQ9cNIB5Ui5B0QNZvPuB+bf3W18ag
1LXO40uqI8YM66in1XSqgu82tvvCFo1z37mxGD1xoUEqFppj4wUspHCUCXxT4iyYGZESVcQ1u7mf
SbjI/MzfhusX8aGIwVumuviJryDcV/ceB+nhQLBL/wN+tFCtOsN5hvrTZswbK1EqENDtiItcv0sd
qP3lWUW4gmZvg/GGGgVC1yK1VcUKs00a/mMwc9EfYCRs4W+z+gBDjwiFCAPAQdiLqmNLitLiNIvj
ER+Wb5xsN8qhKhsYy33mfGGFx+g766An9aHGbwbK1Eiw3T8irk9jIKxn/AowIjMwdXE64iho405Q
ei+r+pzkaqdaPEt5W46jf41czS4Y+lfHuGTlRfVzkSzGG89k6JHMNycCvsU1IES+CrS83nvK8Oor
gMXxdhG4RX4eizMfPUoaifwXY3iJOIkiPC8NwSofpA/VFblttuefYs2MdZh5HAdYmwVUER7CBs9t
V97Juq2opnAYI80UhhNMTUorehQNW4tbUtZkOBSqA6BmJT0b36Jh3h/Q66wEbhrktbANdbDOoGl9
uchzpek1v+Z6j08gFwB901p+MGSYsFFNdsLpwCqAayJTOykUjjfBk6odqnogWuzoxywkYbKW7JPm
O3s51L+/aPHoGWrg58fQ770OigmC3VdQyntMDOi/t7Q0IIum7sfAlJG/3auuGr53L35Iau5R4cGk
fOM6Uyuor2+wGA9jaE2aKWaHXMblYMI0RPI3SVph5cA7YAfVq3ClznsV9CBDCCIZ5HJQ2AM3cvHy
TkQtksu8T7zY5xR3AAqY1tOgmz3QPit74eqcnpsCOgXBJGBT4Dxczlyjwx8dGb0E1ghI0+FWZFTU
25jeXyA/wejFdKAZbLSZVjE/35ZhHETey0wTmwIquwO3yQO5EGnJR37iCJVaKLQYNeTS01aunSll
rKapnEY6irUjUOpdBfAg4aZIL2kObu5Ic3+ES4Efan1nDmXUxE7MWAclHQ7e0mRAyhz0NMkXn6pS
MjCREJfqaKaOTUpKNo05BbW9x5kERFJkA8vZv6cGF/s2m/JQogATdH+jIoZKOl+PGrdyDFxHAPOh
izImoCg4BfD75ZizsU5KKQjnYOjY2n1jI63S94TZTWe1+Yu8a74AlAGOZmWufyQKF7MASDFS70hI
IH+4lKMOEDHxg4qcWRbS9Ks2I7Mprc6sQyezAnnD6l1R0Q7YlC08oCEJMJidRHkLWqEBGf4UGdFm
Y+0JSuv/sq1mVVvJBsxQr0l20A/iFhC/4LtKSA15m49aAtqXxG/9PofjjA+pC4gKHtLMIMKGf/d1
B7YE8que0HB4x5UR1V47OV1uxanbqqQLVvA/twYd9eMZg4fRh7LJvBF+3cMKB/JYWLVg5APupfSd
LUnfo3wygOnPebOGkmFtqt2mbx2DvVdlt/Ianc+bxdDPZ+PM6oZm7hXvAstwKHjYk3uS7jTNS8ke
9dZRnvn0mWd2tlZiudka5KxxfEDjCQiky86OyPfkRi5ju8GWbxNAipH47KFvNkF/XKMs/UCnLruG
wwP1fwAcAfKDXv1lY3mStZERKFDipOq5AcSveD6l59ZOoRS3/9qzjU7H3V56aRWqHUJ4MIJiE6+u
7RsTfPEZy5dpLxqT1kPxwquIaxrEHUzuIyFfiVXQZsMRt7Y70waQoyIyylzHgxkSxeUsN7R37kgD
E7kV6eNBOb61OWXizhtM0tnFJrMOCuGhpm4FpbWZNsx5a5wHnbekT/Uk4LngyMHWd4y9hFcTCXUS
Ud0ctpVzQBHiIJxDmpEAMj6PqYuCYvuo/oMqreliM+EvwFNrNxAYr5HKSfev/+AQNZj6sTaFpyY3
48fOd6vjOd+XrVW8aHZBW3wu96m/KzGBfRqB0X3vSPZ4Hhpa7P2tRjJHcEL78FjoTki/D7zb2k5p
fxtEMQviYpVTfltZB2ie0SjZDGbMAEikPlU+eGvaDQ8V6Z4edCukZm5bBlVpaJY2wKJvbkXgCkqg
RQttCVi52cghurbiQIDWgKg4AbyWwL/lfe9ssLPPAChZloZUZ3IwTsGuzElATvo2sxLyt7dL0lEQ
BfEkg56oCW0K41vbia6MkkZGSuf4GJrFQFw1Qs0KEQOUn0/AZp573/xSaE90UvV0/85/ZM72tdod
K1N5eRA7qyNPgYUdnXk5lVzOPPnb8lnz4IBl9eSrt3F/W9zJt5yeQBsYBizHrjdhwGS5bPtcwL2E
Kk5oUp25kRvZ2jEl1GoBJaMhAF3wyyBYIzGkWiazo75rlZunnkguT/J/X70pPmy+nvtXRSIk3Joo
6bv6ebCCrUzCDam/1Z44W5WIZAL480AJfN0DeGNQ6RPRkqdJxK5t34m/NWq48VGG2COxnkAxsSoz
MfeF3VGJvnbQQ6TaNjH/MQG2dZuauFvpQKfTMbJ5Ipzr55CkxMswvwLtjkcX/7PdE4ja94Qg5YBv
MQOK0d+oX0eFlITq+KEYCY6+hWb+MTm2So45/lOwdhmxEfa8cqm1+fKt4qO3kY0kGZFJb0alZaTW
cfNK02/ZeSh2R0bR0yqlGk1NJ2oszSsd41EQdrCxMpPnbxcCV1j5e39P2215+HI2oIOU5IvfAEC1
mTR766TbgpyNryAn4b/IHN98+1l7fC/s8pkVZr4tWhKb2Gg8GayBjhsiOVuXy01YHeg0tBjND0eR
OFT5ek/oGdStMwBbZMvMpqFkkxIM7acN/LN7TJH+fmh2qVUnhGxcCxpfpmFaGg0s8RFcCzN5KMlm
pD7G5t93SBIHYfbu+este3iB7/YpPMTvZj7Y04bHZmDpYaui//dDpp/zanmszvXGWTVxFkNaXFgj
hDaERtI7T0CdejQLzRJ9+idw+cYyXkbf1Oa1d7/Nq4cRbgrwBJATEJE80pYi4SmYJ6IvA/k20uaZ
sRdEAUFpqqHV+f/ut/Tz1Fn0DhhDMLnAPgWhZvkGy8NOLNMw6D19MKPoNZKwSuE2rPV20W1C1WEg
SkhmhHBQIbHwEI1kUmgISQmeppnlx5hlwPYgERKHZjxt6/LUVA5fPq185hyKLT9ztjZAKghKNgiQ
L++2LkGxvE4KvNjABJUaS4KYH9hnWSmRjn8fdFvlDDgqQCAe9inF0U//ZNxm1N7jELDGcluALybl
XUdU0OXCwNT5tVUyf8C9D1y8c9Q47ySkFXpPeuIeqm3aYA81kN9FvOy/qap7nA5GTqFg12H4WpNf
e0tfg411MBrAvMQ/qMlAvu1yhNQoTbKiEeGj5bRfoMmFR1Fzm8LGr8oKN+lheFacyRpJv4aGvbVD
UDQBowZCJ/h3WdiSEhXqVRpenXCJwk7WGddNICcm04OaKTLeDawwWhMPj1HCo7SKKtKmtQDW66gz
1fKZ2P4DAkP4vL9mpOvgCyOCyAuiOQoMLcXFlPBTwhVCnwxeKkIWnAoMOcZtKpGBoYAcAjcE40dI
NSXmTEOI9XM8fUKrvZJOcIAt0ze4dKS4lJTqI0XFJyfi+GpMhdXUh0L6B1gaBTs5Ej9AV0lAnRhQ
MKQQmB0bN8aDWl0JW2+cCOgLEnioMiBqXvalUGJe66V48MqUxup395QXIZHekyfp+f6o3Z7M/7S0
PHsqTQhqUURLsWvIFCnxMPgYh20iUh6z9zcKnXiiZb9y4km39g8QSHONHaofV4I1OkraCcLGAbUa
kkA/haijNVo1JJ+fou20HwzSuXB7lqnyJoZuGjp+iXhOISkqgsMGT4mGilDdB9p36A88g7YDJnkC
MNzVA4fb4pHZqcdUN1m5MdagcddpAiz6mVgkgC8Ir7dF4N1ySZmNndx7cuenSGnjKBqiNqXchBfN
/em5taZ/N7U4B/vRh4kfQ+aKd6Q3wIgqzdQQA3EZpLHtSV5p7TpRhkMFNZ/ZqhX0V7BJLg+Vuuob
iZPQsxSyk1NLBTk0U2h2hA6bAO82yzy10q8hO0AhkDJmtlY/vcXAh/bJY5xvJflgQGrDT0m+jRpX
CQIChDWoTT68iv4yw0uLna8iP/nZhm9NeTDCrynZSPlmTOwweZQDOCT3pPaVfS8/8M0xHjZ+uoIz
vNZum/uIahNgHXNR5MoYKFXqiteRoRqfpZC0nKtuuQjOAhT0CJV/Kx5hzRb9aV/af9UI7gieyLbh
TZCvP0KnP6f1mkbzdRLv54OgPg7bJWSEl3ddraqZATF57HWTUyxf4/EK78gguoKGCPdpCDd5Rcot
zAGgiVghBodBTkTrbRDb2lq96NZrDqMDPXCIaCNdscwoqhPjNbnCxwy1qb8PbFc/AlRV1bS1VK84
KTZ8MGSxW1l4t5udy7ZIv8E/5+e4+JUlgC6r1DUJ1nmSbJrgpLVP8VcWSI6UWTmIdPxeCVHkpLJS
umtVmVtH7Wwn8n9NL3KoeplHtTxiPfTGkWOo45JhNA1lN5amsEYWvcb2zHMNlAbiPHge4di93GAJ
AxRymhO2uLilmA4JbR/k0Wmz7TjuteIZ8L37B8itcxbAeriBILCERp902eAY8onfzfnYVvmCTsNz
+TefaPdstNVKyHbrUISyElYMEFPw3l4MYy+0jSSPyei1fCdZCe/XZhdBRrQre2OlT8Icgi+DL1XG
NQ9Va0SJS6FHRR3Bfi2zwWPFTp7+pj6uBXOEl7ul+2bCP6oQWE7cGQZj8rJzf0BvtY3aLmqqKC6h
yrmMMmpBYphD7NbwLM1yjrgp77cwXx/L3qHKj6sF4AKM5uJ6CYqklOMBjhJ5D04k66mCV3egbqB8
sTKQN1JIKJDBo1eFUIAIDOFi0oS+qSUfNEVPdRSe+FsQQAEefZpM7DWDGB8woYVCPS33uYEnCWnf
g88cUJiGyNWhe4nXyII3gpHL71kMLtdOLZ9OCEaKxFA6vL0qwxWYAsMTvsSjtRE01GVroao8Y+z0
48xtB6e2Z2JEfBkOeaSXMyj635+PG5sW5ATU6UC3MWZnzcUeUkYeSO2uHj2UPYdtXkqADCWVjNog
+Cp1DNq1r2eh3fFZ7chlKW/8PlmTqLxxS1x+xLwuf52QUFaNuqDSBzw4YsNNcwqh9U6mnc0UcKJs
/482UnCtUlq+ZCY8DhJb0VHao8qa0rhwHZNcfsl8Evz6EgYADkoFGkK3yuT28kALydGKjZxQ1eSH
7SFGCXU8aoEbtbuUig5Pxw9NWrsxro/ty69YLF14PfRVIhgYD5EgyBeFkvSdFbmNRkdkS7KEyNOj
YLwy4yvubDU6wwUa8POqPWUKW6Hu/Wz6yy2LjwEKFy9rxGN4kF0OCdePCQNhH0OCBKGGtKex0Z60
/G9rQN4Vir+2ktpd53B2loAND5kbW9JJLT5LwpaLiZS9IswIGxtVV37aaSXSku2hTdyypsHKMX1j
2AD9wosCYGZoLv8gb39NXiJIo1KPw+gx8ZRzDUmNo1wLhLUoDsEduVxhEt1YKxfNLWapagI8BWM0
J2FgOF0jcn5icylVKJC+fPUNRsvo5f5+vT6hod/xny4ug1iALDMjTfrRC4MaYI/QrMdw8//XxOLx
LUPbexRTNJGxiOb1B4on/0MDeF8gIAQWEdN1uaAMrWgCNk+TniAXizdSU6xsoOv7GqP0q4XFkk0l
nUlAAo5eJP7lxMTEW5dESIfe78d1+HHZyuKsaDhWBto8UApcSnWGV7WPkCc3qJF+Ks3KNlzr0uKx
5HPiUMSRMHr8BOsl6bPvFLBl/ZXr+eby+jVwiyXdpEquVik/egiG8B4NkJ5VxY/7w3azjRkiPWPw
cKospl+OMoaKFnri40WsS18hW6sM3xyrXy0sph9l2EqJNfTCqN+U6jXPrVUP8ZtHDT5/JsLA7GQZ
EcI4VIEdejR5ojh+inFkMmOgwdB8sYpvLSHBG97vx5XZudkvQGqg3gMNACgOX24cuYLAG9gik1dX
Bz851u2jwK1JMK61sVgBrGiFqGjSyYv1j4J1xBC33Cr/bq2RRSgkG6mf8kY8eSkQs5LkdqVgVSBE
319oN+doVokC1gCPoOUc6RPHDYyvJ68rT3Lw1OfVni+ffQWMng63gr9GVbq5sFGPRcJndmhaykG0
ch+E2ZijPfG74M617N3vz9rPn0f11/UWRL3MlV2Bqcn+Jvqzyq0QQ279fJgk4EUF7UDeWGZd61gE
475VJ09TizcprN+M4r+WwgXfEvQacEAAGAAIfhFt9kk3TRW0MD1kTokxukx5KUbz/jDdCrQhaYAn
ISzXgCBahgG8FmdiwXDA9DG417Q3IGoOS1wD+T+5lysfVJsm8mkmTUzYqaNhQCFE0FBHHTrZJ1AG
SO0qLaY1ysT1dQFCK0r1KGoDPosE8+X0QUKsTZmYw4eJ0dT/05J6fECiK5RWqJc38g1zQ+g56jtg
0S5fcWNpRFLJFwiDMpMHOw/C1MomHfap8SRVpnyoZCdvAQ8jqGGtDP31xkbTYNpIIETClWsJye3j
tOcSHIVenILmCSe9Dlp+iiN2roxSorCNTEnd+e3bMzc9QrW311dCi2tyFeimvz9gMchTBi8JyBsO
nhy5Og+UVkKZI37WLwygE4AGKzI4W/Fr2E2WEr5Bb21lAOYFfBksX7S/TDHhRZvCwhgvmdpkmjlC
xfAMtFrtWx3SXC/GoQkJ2xRrJ8/1SYdWNYBBkXmB8thyaaUDnoa9mI4e3MBSxaoKS8HDIXbjcpet
OdHdWsYaYIbAZczIU3k+RX6dQph4rvB7efQqyYlah/Ot0eVfjXYllXkjDwKqw4xWg48y1D6XAHot
ToIaRDXe808j3j/ZXJH1/2UmMoNh8d77JJhMvC+AxDO2o7wS2t/opAp5axVZrJmts0xTcIxjQB+i
8XS0DZL2R9V/53faf63hBCckEPCgfI4wCOTwxViiUJDVVarxXo3XrWCN52g4teJ7MGPEHGON4XiN
4J+bAw8HA4qaGqbwcuqqkhfrHmqjHqM9XKw25WOZ0bICctYww2w3TFaHDDXM9ExsUbHEtEqxVayV
2G4sVojTQq9g5pxiahdbVGsFfhywXL2abXsnEu0WYrWOnux1bQWTfuMm0CCqiDIroPs/BLLLDhdc
1hSZP4me0lp8/ZLEjjaQkKM1QKuAP8IP0xTNcvDuHwLXOS6ogeH6ByRxrnAt44BAzkcQ0WvJMwQI
y1sFYCE9/1StAWRvpG4A+UUiG2K44Aah1HTZO7h0GIHfTbw3+s1kpTj6/gRJW4YkLnmD9FMk7gvd
GDeRAXcjuICIx6YZ65Xb5vrEx0cgIgU9G0oKCLMuP6JOYVvCcSLvwRQxTufKtKUXr/cHdN4Gl4eq
josMBxz2I8Q0loITGkRw+KKpRG9IPIjTkYjJKxfXzRaAigVuAHWBK65xUoiRkrNShCc8WJS4JZVm
DRR7Y6BQuQXnCFnAuTKziHkDXQxkVouSJ8mAIXSbDvCq1ZfPjRWP+GLGxc7Vx7mGfTkdscK308hn
sifVbmxsWK9Sfp80ND4DOaPu2UiZRsS1SPv6uIQIGl6E8IOaQ21+cbAITB74FHIT3tiZeWhG6W7Y
yW6krCQ/5iFarIOLZhZrLW7lLGDw7UM5l02WwQCXgCLzezvMWLOVTXwj7QUeKHTo4VUDGIK8zFJw
Dcg6Re8bnmRKJHfyfTaYkzPR4Jl7aN3uVXGa5xi6xQrRlAMcKNXcBsUrYJS507n8m5K6haOeFyiO
/31/O1wfoFD5hugnYrtZnVZezDHfDkFWhKHvTRUQtftWy9xCBgQWWgEsTW1NNe+3d7050B7y56jo
gAyDTXi5pjIgQpOpNnxPBlY6VvGkXjlDrucVUhI4wQDbkXke5KHLBmQfYtddw8teQgBPzFH5oIpG
oK+dqA/qGm3ueq2isVmpg4dWiI6C3GVj9ShB7wegEy8JT2K275g5clThyMpavWbZY0v8bmce1V9x
UtYWhdj5iuy1sAMqH/R/XfYMSTky5FbjjTumb1dFUK4vnssmFzeroY9d3iD69aJ/b036UnBbpq9c
qTfWAgIH3GygsQKg+3P+/OpVwFclvI0kxZNVaMEqkMvpN/dX243VDZI+uOXz8wXkvsU5yUOfvoWL
nOKBNaBXx8zfTu9h6hjmmrjzjQjTwM2F0xIXFwBxSxFRPPYU0QcvzhuBynvPSlv0ug0f0iB7l4HB
U0kRk6excqTIud/FG/imy5YXa0OP+0BNQ0Xxyk+oONaeLLoq7k4Gz4AcoM8/+h/DoLy/gwS6AQDj
U7/yTPnBAVyepHAvRhnOAOcWL9EfuNGvaWwKTR+MvuE8HQbkA+CXmqd/1JxTR49KQXyh3PbSn2LS
CMpTWWEn7ASbkcgYSMSXpBSBZT8ocU1iDFO6beRNEu+BSsnyh06n3eDC4AaMD6/mjuFkwbs9/Yb+
2coYzvv0Thfkxak0lsXYlmrNeYA1/5NaV4SrX+Yy44C8TnniXORGO+atNDr/0HuNLg6PNMy0MDXQ
aM5w4D8lKW8Gj6p0Rj29qGpScmcxXyMZ3NgQv+dqmTOpYIkEX4eS8xSRVo3t6xQIcYN9dzuQ2Szp
u6pd9umTT00hk0wSs/p/nH3XbivJsuwXNdDevLYl2SRFUaTMemlIWlJ77+vrb5T2OdhikZeNdQbj
MAMwu1xWVmZkBGSUFoZNb5SLYWOfIMZETRpNPUjaMw5a4ctJVQMxONXPRmzqoHwYPnir+6hzuzGe
OL43l5nzr6aa7k00siBWgrwpwstL/zmD650LemzRNlsp3cvEg6/RH59CwQQmbdxy6/tjvLoW8ChC
sR0vExUVCZBrX5rLebAoGyoX4KmAGttzVficjtt8byxtoRtzaSA5iNACfwPlBM0g/Dp6pV5DTKhI
uVMNVd59YmzUwBGtSYee92dngQusGv/5KU3HRp9+aHXHDcGiggShTPuhVrhTFjp99VyqPh8+VJ0Z
GW5veHpmqdM+fkMCexy8dqmd9urGoMbxFxBloG8C9OpyvEUClhCIKXKnUngYBBBJlsWCK7guH+Pn
weSIBhg0CyJ/yWwVoQrCae776Czqe1x/Vp6spfSx4l5VGZIKhctZuQMJbysInwvpTfclYmGwc7VR
RF9JHHBnLjj46+CRDljB1kUojpD/p8z8a5EhWd+UcaBFZ8I9Rt16qh/l8TxNLy0uFbTslpZYP4vo
WpXa10EE1hi6Y8Qkz8n4rmnWABwgCD+hL2dW2Rc3WjH0S0npjuoOpeZhxPN1MW91FTrQD6YKpnjM
QeiAJfYKtSpAc9wQnqH1FtiCm73KmqWZIHUmPcSjLV2COIlXh9YMlwM5kvD7/vH7ScYzLgYiW+gg
o9AXFDiZoFbrRtBQ1Up0Bh2sWR2gItbZERpp1+M7GOTGd9KhsaV9JtVOqN+6qjIB3UPo/VGWaK0z
wYRgK24um4WrdxZw3miAkZ2SeyfH+pwbFiDTvHpEkBw7oEjgFQfNx4CACl6wNXTLAFHKWn2piEX2
8boPQDwBMWW73ESqG2Ru/DfA3XbqduiuwOM6NyUOWWI7eh9DOwn+3p+IawQCCNww/yIgyKC6Rlvd
5XnJxUjWwlnGZiY75L1iAFQPPXBzShOuaiBTdjHgi5lZPunoX+BWSvCEptfh2KlWvwQHuobQ0G8B
TAfwPQNBEgsGnVELLsicxOcOz4pqPQt29o6prL+UxJ3TyazSUxNaogBs34Z6ZTRWJ1Rz3KzC2BEz
lwOpjFWkjjC8jEvVihunHp2O+AObFi4bsSIzUVVSA0Sfx+dozb2C9j44tMmK/4a0ebgPkG3Fiwjw
W+6TfOXpn4TfASrLPaIzZOHxch3MYZIooBR1eUpszHLClNOkNt3YxOdsPhhP2KfKNj8jjOznR472
rRMXjToI7ojN6179pA0L7v267QEfAI1T2kvAUyJbZiJiaMw0QsQlZyjhToPVEqvUrPKrDV5Kh5v9
sS7A6jOYTb/H5ck1x6l069AZdbP8CB9SZRdwuPHcFuIFx66xlMP9DX31uGO+jvH/zRS1RKJfh/IL
WgYSYJpK+Dq0EJTHAHDQzr5v77oEgM4W6BFK6HJRkZJghfvqhvQz+LTzcyJuq8hW3/nA6RO75v1y
FwQuznJ84puVIJnRuUwsUkPBYCFgomO6dGZU5h5vWmgHIyN/tTXVqpuCJC3OBf9twM3jebkwSBpo
XltA3phe52AlYWZVCOIkVcOmOA/6un+cfMntfGODkDxsVqUt+1y/sMvoHcoaBOsGanYA8qLtmvHP
oFjpOEmKynPQfAMmO3XPQ/mvfQGgxYMu5w/pM0rrBjOmwMhDsRu68owrB5rhIjGL5CS3jvDMLUE3
rvNkjC0mZKiGOskU0pZn7XMEkwHa1fwo2qbJM9c9qK9tb0EwMyud+6v28yZhJxElGmS9wdshgC/i
0mUlfS0VRqxV5whNdwT3DATTivXAudVgRdJ2aO08dfiD9F2D8whhfJeCtGPFPYbGllP+xEICKJhZ
g2azNFUQkycgELCyYqVpoMx47ts1gexMux5iNFBuZlxgUAubEU4kVtk/BUvaVtc7AslSuF66CRF1
sbJ4FRR9ongc63MU24rypyx28pLOx7XvgAn0jCHvCwjnldhbVrQBFxikPodtZ07TU4NOx/jIQ1Fn
XheP6vH+8lzXR8DegXOrUgYbyuLHbAq0Q0gzz7f1WQrQ52OC431YR40X9Xt0qdrNUTgqTmUaaYqw
5K9ae9zCAbg1XIMGYDgDqK6xB6Bqh0ASxq4+K8SuAnOcdC+dJDszoCr9HneW0i61einXrywMGYVa
vH1AsYEc/uWOzAypC+p+rs+DLU1uidd9Aa5AQXT07/q5R2IVnbhOwVkBb2eFI8RuD1oB2SLHTITq
sQ+WI0r99F4nZueIgJYn6OZMrUaHepvVZBYJrfYwfRWVNYFrrl9X1Qc6lXqyA/C/yVfqh9haA7dC
CapCOHcoF3JJ1504iL2Ba8VDEkU85MTp8H/F4cIkxjoZFLSwSiaPLpaseUlyK6zdJp0taQQhg8eD
HSVy07dZOU6yLY9P0peGvIdij4lVGGZLAGd0jHyVQEGk1U25WaOUS0SbR/QuWom2AqF7pPm9YJeG
i/+odEu3yQ9S+dJtXI6C8b1CnVWg1FSbMwgGYsPWyJOk7UBVbZBt+00+kIXGIzzwiq8yM8M3oq+T
xBU0L5gtTV+1CbTPNyLvzfas2km3GgvPIIeM38ocyPjcJrCioyI9lAftT3yUQPEivYRjhEDBTGYn
fJA/u8DRym0G1YGXifMbD9TiqvGoIQ7+qhMPSudc/JwaXps+pIJLuFWQuqJiNfsSz5RqPycVGLlq
C2xQxEPWM8KvRBsOHZiqBfnqZtvWqM25wmDN4yH6AFVRbYh4ieLPw4gcY7TE0nmdmcWmQM8AvaCp
iBCbzZibUkpbTmvOPBrBi/YbqkWm+lQcFQ/fiGadhcfgjQDxwh7bhSYVvJpjHzZn8TF9Dv1BOZI3
eTfqVtuCcfGNzGv49dKGWmip4H0hPt13az81H3b7qBQGhcovxUIxqQ0lE4sxzzFew6/f1cfWmvzC
bogrqogJffAuoYETzApr9Mr23/xLhSYhu8ZDfd/95RPL+NRWeZ6bCugHysGBVlxgAltr1BYatQxI
YmDO0gfQPQneSLaB1dng0NyHotl/JI8DNgQ6y4Mllubr2iddQ1C+QGoNmBpQ9jIHe5wzI9fi9gwZ
omjCpfitloalF9mqF7c8X1sgWtk32j/HsrCKuwGRPvTYEfFfWtX5IVdiJWjOguygEax/niZ08f+J
/HB4UpewmNf5aTpGnbI+6ghlr9QjallEkpNL2nOEN1f7FXWiq3a7pnxBqlWuViT5VAbQMwKGEW7Q
JVhkS80aV5lH5gNozuyX94QcaDTyZdqe5XSdCZSHAtQPKXSf/UXWMPzS1Rb9NVRmi6JYIs25jKHy
6VoA8XUCZu9p4Xq/8WDEDYdnNUIJ1H6uzoFaqHygduHPnknat1o5ZcpKechTVES1szr7de9xlavN
JgAYeH3XYBWLnG56m1DMmz0+XoD03nip0A/SEA3ic5CeY26nWg+zeVAxvxocXh/tJxdSCgLuGLQ/
ZNBpqSwO1FE6ACgNOq8PGfrTs02hWPf9w61VRlCKUiKoUxF3MEFpH3RqVSsdVllGRbp2g+iZlJ9B
u0HC458lnLCjUHPTgFVCSldmH0Z1laaQ1I26cwJK70+4fQ4pFDySkeBCauX+uG7E+DCGrCCqVFAL
Rl7wcvtGWjtMJam7szT6uvCqf3ODCLy5KyBLHnqSAl7T0KnbdCOmC4+lW5HkhWnm5AhqlVcxWE3P
zafwkUqSJc22DEaqTjchw221Zi/b5ZOqeNO+lYGyj1NIlvn6Uoh+04X8ngLmXA0yFJF4oe3OARha
RjsVdzWHtE2CFNtjBwX33gKtPS9Y2rDSTsawsLNu3rQGaHh/yMbhMpkVMCQSlFzXd+cearB55Vey
I9dWMO2qTnEaI7FawZxB9hKop4W1v85nIun6yzKzAHOBlpUWlcRz0oIEi+qVabmVg6+UR+r3K21t
0r0X9Wc+P7W9LxrrcH4BUm56W/gMaob1a3hpCjLyABJAH8w1FaVxL9Ul/NqQ/pl3A8gL3EmnD4t5
3BQOeedKP5XXWmTFr8KDDkW9aikCplfS1RegcI83BdBfOHiXh0BU01gS27w9C69ABR5GvKc7ESxZ
vMPHfuIUshe0Hgp97eTOfmA2XpCBmSb56hCgbZrG5O34lfOmHaTmlMnSYg81n+Gf21ThFii64H8/
krqoXxdNFdSikSiYJsgjz+hQRmtQ7tcVkuGhtcgucXNrgEeUUsJji7AsIb1WpJECeMcZ4mBWibgz
CvZFYifaQtx1y68Cage4MzjMqXrh5aCyIhu0qh/as74RHsYwA92eU1hJ/5AtAfuoh75a41+WmLBE
IGNlZBEsdQXwPmPBKW7Y1i8Le5nu1XtWmL0cSokwyMBpnPEqPXMf6ndSr4rRFaWtWph8uY52bWDf
t3kjxQAMMXgt0V+mQLSa8R/9GIeyNigA2nSRk+CAptWbIv37OmGJKIswyKCpwOnlOhmNko95wrXn
bHyJNfANDY8gGQWHn4T4fBym/8uYfpljFmuMo6wmXNCe6+Krh5RgqX9UabzgeW9OHPCkuPvw1EEv
3OWYEAMlpFMxpt6wUqBmQQaQpf8M5seRheYU3BoPjCXu80sjlTD13Jwk/TkMwPSnmFMHjNQSH8Wt
qxT5RgMpIAqTvao9aykx+kIu+rMmHGPVKjOfGzeQTLHRzB7KIM5CkwrXujnoeKVxQ15FT7Vi91md
F5IzNw4ZEMHoioDkLOCObFo5kGp9SPmyP09IFxNh16Fb9/5uv3FZUF4CWolDaxRQq5fzORO5rXLS
92cJpGG4JLvKD/pV1h7kwL1viXVNyIiA4gOZNQAE8b5gOXqHrA+g3Cv2J7DHiWO+qUZ+FyUGaOy7
xwSCVOkS1oadvP8YBMSLFkogu8VsFTXmxaRr9P7EiXhpD9ppkNuFc3XTBAUL0NYDFLrZLc+TrEiN
eAC9B7KjYgSYwj8eqp9BgFiK0hLRRDUTTKlGxBV53IA8i6guZxxqKTXBur0wjp8s428/S82AzABi
00hagaeEMSMQvSW4V4YT0iDxSpVtvTbBwcc5qeBH/IrfiuW6/yj91lmMmFm3AdNQv6CpArTPUIW3
yx3Y81miNwZYhlRkRmJn3pW8VSb7/pjKT0p7kvv1IO5U8aCAUnPfgPHs/rZkD8CPeRQ/wXsAlwX0
KmPeqKI6KevpFMeRVaOXodfPyBW1MhqfFyIzScJvMbMMgB6atXQKDQcbwaUtHb1UYxj2sIXaahNA
Ae1RHiBJYxrQjaYFKuSmtCG3wS+P2NHLZbBddX+D1lGlxpybl6jdpNXzCMI3YMYkPxW8sgCFmFl1
lipsgCt4ErqNWqIVUASMTV5wRleR9X+m6r+fz6yU0gQj12iYqk5bizMiShP5uPCYGt9ZahoSWp+t
bKEn4tbGxJQBJQCuUSClWa8RR3KQRtEwnVLd7toViMt6v/KHjSg71UspPM2Z1RvrId0rbz2qsPf3
xm3rgOIijsVNAKzA5YIlzdRpPOnAi9EcZegPNK0fzQGY2DUzQHlZEkyxWhWUN7Zac4kD+rRyfBb0
JVXHazcD1VC815GRAZky0AqXn4E2QwNx48SDej3lrEoEkXiWzsWCE2BjVFRyUTUEAgBZa1wIbMqw
LkVunhQd/SfQdpCy3Ty7I38QEuf+pF7dAz9mqH46JKnoE/lyMIM28ACaGPxJ2YbTLh6dKn4bBMlU
foAHZMHaVSL0Z1RozwJEG+obqFRfmpt7dULsA3NCdaqFlVavWrTmSrmF/vkY3AYdqVaRTKw2r3ZJ
37/HdfsOVLmVzN5i98TNGUZ9GJREtJ7JJkUlkkLFjH7LBIaAcMo8kuxA1Z1Ki6Omk3jhaTDJqAOj
3R00CnCvzCQTpZaRAo6Fk9I68vxYnOTC0rljfhRp9jtCxNTMdtg/UH5plLvsNM0X0hG3lplq0yO+
xTNE/gEQ/HpeqXpQaRCwFk7Z+E0Mr8sexR4m+cyRMyi9LAm33ZpaTCt4H9HShKPCDDiXWtEIoZNw
yqZ93z43fg0gD4iY7+/dqzZHuptwPGiPGOiu8K+Xu6kYUeef0lY4aa3TnnOgWDO1sSSkFBJwSolQ
iRdxVT8O5C3Xio1xWDB/a1k1lAvhB4FSxq11aR4kaSH6YRrhJEWgLQVyolk1UYYC0qMx/JnG3MRz
doJ0YKdAICu1JTAK5rRD4P5n0GCA3VwUyi7iQEFSji1waYDWpZE8CSdRdUvwuo5ITb9Xz2LqDuM5
xv1139xPXp21B5QLzg06m5AwZIKTplf0tkoF4aSW+1RYUb130NkFw55EdjcCXEOUlQQN4sA1Arut
zskzAlFTTb1JPaHBWw23qmJNRWwmxAF9Ovom8uYDxbZsXU47AjnrOXeqcmGSrnw28vV47xs4fkil
wwFdLlU9ao1U1USG3xkqi0IJLXSLVUs3FF1xZm4gwovObzSAo02JxeE0LfgZiK6RU9XWpjK/JN3T
nHi1rHgvUxZbPGWJLJY2wFUlBFsPOU54MCjr4Z86syKZ3FWDWA/8KVG+w3eQfA26pxE3m/7Of7ug
tbRoaTqvEquIr7HdKLQF9x9aQZlQO82HTJMIdnRFUBTMJNcgz20EP4bUdVhY1dA84dncyuDIP0fi
wtvlxoAvrTMDrrq6n+pBAG3gYBMkbmo0EgdlbFbyuupkS9VWTSr6gPXc3/pX2fqfUYN/E0hodN3w
bLPmmM29PuslQq7ZzYYNp7UmKclKQH1TTvfR/N0YbhICgjb5itKiiqkd8W71OkgFDH+7fuEk3l4E
IDZp/YuCTZkAVg5DUUuNBrQ8nyCPJc1jTVYl92f4VgcUfJ9A4tmvpiWnd32TYO5/GaUn7ddNEsuA
EAgywk4OLBe60Dqg7Rqmba2hxyVZzfMr1wGss9bL8aO05+RhFIAhBQMhKd5nedcV54U1YbObP2vy
63uYk83Xwxhj90+0FWoufC0VTKN01AKFk8dQOMymmJT2Ygx4hYv8j1nahYWXA0DqzNyTbCxrYRin
E7+BBpEmH7V28kIRLWHVn0R/kzS3VvN9AmEI7slAbn8qd1W7TslaGnZgH8vrwySMZhedpNlT5Qc9
rhc83vXlRNfpvx/IrNMQAenS8njdJKP0Whlc5MV95HOFSBZO41VRjZ0KZgU0CKJwwF5PpxD9tcGT
Bu0GQexQNU4rl1NPGhL/sy0hpMQU5JumtsRgx7XHRHhssicBGoDh28KeEK/csEL5qmjaEBcVUsqX
e1SJSaVLoTCdDKh9TE6RV2jLk1P53Zh14hZK/dUhC/PQKHXg8MLkc6CKMdHv+T5mer7wTru+eei3
0LQ7tgkeL4ynTAxuKpIWhHpZWmC1lUIGhauaLfiCW6fytxXGIyKfncVShhErr8noDdCTFUxewqP9
nRtfF2b31s76ZYutWapJI+UceEJOKbfl8jc9/yLBH/WPWGxjyQpRuIzSVbIvpydx3oOVXlkY6o0A
BDOKFhQB8Sx6CthoesD/VFtFnE46/5bpDx1fm2UxOGWyQlfKmPiaClZoIX7o085uyje1e58h/0SK
NY/AQ0e5JfoCh7Sau/LkdxUqvORICi9tlb3OBatWH62KO7RdDcEQYTPKI2Qm7s/gVZIDlyciNuQc
AIwFSznzCKpmQ0kVkQMJKcAasl2VdeLoAHwDKVx1CaASM6SNyNwsTJx481j8skv//y/XPdVhp8qp
Op1aKB8Egx0jd69UkiUHBy2zUhmc/tyLUHnhsMMrfgyh9wy4PLSAR8WO1Nc8LUFRjF4EHN/CXyLs
us5n0FlBKxryCkg/XUm7ZToOIBnAu9fIUKGI/2bVXsnsDEndZA2ZUm3kzGYTgHD3/mKIty4QSh2K
tB6as/EJl7OScfKoJCFWQ4kGN1EByFF1Xw1ms9IhAgAC9jDMQBgJEme/QbOvsKuqU9LaAmgnCOrW
OZF8LXQL9TCXyKIuhpQ3Pg+ZWhnsuTRhi3z+5ecN6lgAeYu8aTPtUaUwq/goRtaEknE6QI5iPoVg
Bpy3yvr+tNzYo1A8RLkSABQ4LTZdm2l1kektN5wI/9wKpUdUry1rdypyRxoXloA6p8uoGZ0FIKVA
yhFNpegpvRyiYeT6GMqQJJAnUGJH5jA+I/2sittB9wEnlI/3h3YrfMTrheJVUb5AvMzc3YPMFRCk
lYYTaA3Lp2kKRaeCXRe7BKwbyBxJGP5jjMV8EsNR22RFsRRA3/DXOhg3QVuLj4BWLTPkSs4ysYmN
4XTUQenf97LJl17J/c0INKqWpHR+lGHZCVZBDwEVBtpOwqJKM9RPkLdWQT+szsWeyAp3zLQO1Cl1
GqJaCKXQzdRjx0sVzUN0kCwr0MFRzEbvxDMRtxzR6y9OlWZrDvocWU+ABnst0a0ekbjfx/o5FSPJ
1kSAQYmWqqshqKAOAGpEG1WjzpEa/R2qE5XH9ZHgcmMWIw3SyWaPFLAr87NSm20vwd8oUk3+3dmC
ZBadACCcQmORzBzvKeLrMM7T8TRkxYsido8y96GNj0O9b6Xzwsa64WB1vIopATeSPVcbK9M7gNKi
cjzJgWPI66QM1gaykEWEjtnxe8hKu83zl7kdrVzjzJlk5sIHXOddkJhEiz5CMhwjNIRcnqRq6EOi
Qcj6VMtuAOxwDw1fEfdjhVaykfgNWRfxJueAhZA/+f6p7NEsVatghH4tknDhpXBri0OvG7kmBXSC
gBVdfotSEGWQlQqwwOBP3X/OxgO0BRrV1Mp9WSwM/JYHQZkd7zIZ/R4oRl7amjUUcKOiH09il3wQ
EHmlmmoKJH5QPweuggyr1YtL0K2bi/3LJjPXoCYSK/T3g+g64D4hv5UEXlnhCg03ZdZ6HAHYtp/c
GGIMQUFsEVrfC4t9Iw7DgDHF2NdgM/jJtf66zknVdX0mdNCbhFBjsq77rZLt0v6B3wmdE4O3FsJR
TeULCVwosYsdWWqhuLnCvz6AOVpNn9fyTHcbmnscJcvNSSnc4AB+Na+P071WyAuh59KI6Qf9GjGu
cDVJVCxzMgv7SWjXdW5slV5d6ue6def+nlkmmuaAnyiNBDM7c+1KSEGzXePiVdcxkFOFhqbBmZj6
ELmJYuaKd39Zb08q6BVw+yJVxbLpcEGjc0OLMWr5W82vuvSp0ExuPkoAqS8EhLdCLrDxIZEhUWt4
oVzOZxyFQMfzzXgai68x3qmRZgVUdxs9KNusNcvA/S677/vju5W1oBSAkP3A+Gg/+aXRoewKvhtw
bsBEM+ujI7mK7GUQj+otDrIYykrvuzUIe6Ov+4Z/ctxXt+Avw8y1X9WGnpXKiPNC1kJ0jIPpTPjU
pJ2kDVxTpFbQB0lMPgZtRuhn6DsdgVLTVwbirRHalSSu1ol8iupDzT+JUCOdRA/YuSlAnkWEure8
0ofn+99805//+mQmTGjrsZv6EnOlDsiP6uiKCsdVxy2VtW9NDaoStNsUTelUYf5yTaJpLHsitUgW
GDvFjRxwG0gtGNeeA8VD42IGmYwQByB/zD7as9GcOBCqAtlnlkZwELkd3npquUPvzKbZq/1hIt4o
rSa8BO/Pxo2jgb58FDHg4MHJxlKyoTUtEiqOzoaXk80UPCrSuo6haiM/1MoSefxtYwAuAhaEC4xn
fE0QkynlcgXnEC3IxSqUoH0Gabf0k4eGRzEskVksmPuJWX+5tmRSlIrUPBKqWWvVvOrMxXu4CT0F
rc0ZZCXvz+StTCalOPjf0bGBglxJXVoMMi7M5CmA9JeotR5kUtcFwAyN3Nlt9wAhPq1b69hswcQD
Xo8yp9Y8NEGzEeNuBwXVhdW9FZbjm6Cui/oyQA9sIUMpBhHa3vgmlS8PhhZUyKhmEMcdOlGzdHCQ
ozCpQAg01DYACoI5WAGqcyFoufHswQsEO+wHBMGz7c5Ay/ZGJGHVq/oxEo+8NQaQnwwhqScuPLBu
+cELU8ztmdRTaTSSig1Waw91sepea8pEFLdbntvEn41iJ0Bfo9diqbJMnQbjB+krC2ljemHC+18e
dikNgqYRINIBFgrd5IxRNo0pWSKJZDY0eKlQVNYhvoCilI5QmLECfiqtM6JR3GoPBU5QZCIiGV/L
ykYz+P3NzDjJK0uM85oEgjqmNIigwXqAgMx6yOxgEYR2ZURBMyBt+qBNcigjMVflTMKGT0W0sIvi
Yz5vhoYCHXhloUx7wwo1gEcR5NORMGScDnafnvKREm2FV3V6B+G/XIPV//iP84X3PDAU6DCUED+C
/edy/ctJVhPQyURbSYOqgRdbguZnSyAJ5iCBGxTEF+hMFmgdDHUpZiQ6BJNr7Od4W9myuCtEp+ZW
+vzVCgu5A2Yzw44MOR287SDLQkuxjJ0xmvOsCutoa8zbnreFJWYRJuSkvw/eFKp8oONvgDheTpaU
QYVB0qJ4m3TOrKLfDhHZguO7ZQJtCuhlgribAaTApQmhDtDeGbfxFsgiUCfO7lKN5MYcgXMY3W60
Rk5Rz5cGDCGuItSh4m0xeOjLnP59rYGaxUMPQn1U0oU9G1lmpH0zd/EWFeApfT8Vul23p+kf6RPp
UsCbiLj7AVTBq5IZRifrGdG5KtkCFiaHO15/X2QvvrEUFLGAlcAloOIZz8zUlBhSJpXJtkW1lnuu
0beqL9QDrg8G4nqZdv2g8xCBDOOtymQoixZkJdtJXxfDZpw2GRi+9knn3j/lN4eCpKEEsCp8Cjtb
qjj02dTkyVYzU+RxjL5H88NCbmXJBjOWjpcTVW1hQwo2+vguALhS/fv5liQI0VHBUoHCVy5XpEzj
dNIQlgM04MaaqfMLb71bQ/j9+8yjQEL9GocDv983+xldvqo9ckvZiVs2ZJpGBfYGd6LB2MiDNOG5
dEy2Eb+fjkJu46n874uNbA8vUiwTeqqYWKI1SFAlSZNu5Y0QWMWff6Rf/Tl6YBFH8hBFRVwczO3X
DFzZKaGRbIv8oYkf2sj55+8HVy6qlUB3Iyxl+7SCedTrMAnw/fO5W2XKKTnfN8C2QdER4LM1+Cfq
0QGWYPbRlEdjqNTZNjV7qL013lfVWrMIZJ05P2kViPfs7+B9wejVdQ6zKIcDHIT0F/Xul0azIozS
WdNQZnqVN+OOg4pxfA7P6U4+JHtu00Acuv2Yj/et3jAKig4kegEfBNKapemo8hanqZCID2rG3CGB
03nJEvnI1Y5GqQQXCZCggNRg2Zj9kCdtAdhzT/xxwz/Of4OF7cwmJhD5ANGCxAT4CWmn5g9nwa/X
0Nj0QFUWA/HljfZaP08xZXWCdDO61cr1khrJ9WCQgMds0VwEMpUsrJSEta4mKpSJgnI/ct+gW1zk
zKQL/SvkxnhQpsRv0+4mGGC9WNcDS5uGMRhGOIuqECPrDfWjPRAD6uP91V+yxFySctrHwjzAUsJt
vlCFDyVLmZ2K8+6buQop6IBA8yujvwQ3DFtCGfmiQy3RID7YyFbNwmG93sGXP86MIZfFNiQ6frzj
Nml5rKIdAcnE4NwfwtVFTIeA0JR2Fgm0MnB5OMWQi6YqDohfNKsAdLOcD66BBHH96N43dGs4iFdQ
1hRAR4QupktDhRF1dR1VvB8XjjKAms5PCqdIn+9bYVLgP1sMlz1eDkhYoMTDHMnQSCUA3RveD1eZ
sEfBVJ3dwQk4u/AW+2pvjchAszIyOtjQgAFejghisBmKGTzvQ4F4hrwjbwU94CULVzObEKBDAuEk
mkUo+Zgss7E3P7etManB4Jfvwzqzj8Sb3TdoZb7dn7nr0YA3i76D0aNJmb+ZyzOqkGCT1Hz0/8jr
g3S4/+PXuwwZK8TdaOjBuw6O5nKqiioplLKcRn+cHPB1oGNpUrxZcYalIPz64FNDaN2gj3o0mjIl
kCDTgxwP4dGPgYOwyk9cNGuUp++P5nqTwQg4JEBf+XMDMJFMIeekKiMYydaQJVYt/aEF0h5yuO1C
ZHlj7S8tUaf96wbo20zNNZ2MvvSae/1X8JZb0re8inWzXWJXZbL92GaXpuj++GUqE0mHBwFMJYfm
IPEm5/RubqsuJGgLU7Pvz+CNzXYxg8xmI/BrlTbB2GzlRzmxx4dxiSyGhUVfDYgJOxLIngVaQ+fu
IToMndl9DC+9HW14t1+DQKp/uT+kG7f15QTSXfNrAtFL27RlAXud28Qu2BY9yeO34I9ZA9UfkIU9
yLYDssNjeSLjoe+MmBdGH61rdWzlKySXUGEjvgj54g2cHWBunu7ypq0NTvRnaWfSPX55l2O09IUI
zMIPsutytEaS5zHH4QyEPpHs8qsr7amEKXcYXQM90nONUx45M+QlVvcn+jpQubTMrKvGiajlpbAs
p46eeJHi6WRemt2bGxT3FHC9wHiDG+dyeFXeh0k3iPCGxVr28LTzQSmkWskDyOzV3iyhQsuj3fJR
bqz7o/vJc7ATC0jxf4gokAhhbrBEjKOugSi8n2wVdaVHlpv50R7V6RW3kx7VJ3NcS959m7ecJrJU
CM6BhqTwvMvBasga1r2RTX5wBqPVqjON/bSJllwzS+j5s2OBbaFtS8C5ALl2aUasxrwgIsxkW9Up
V6HTQkZzX++UjWE1q2EzbbRD/EFc1QsfpPX9Id5az9+2mfXU8kJXCCkmX/UG0GNDzm2jnu+buH5c
wYMiMQPAOwQTkMFnbOQZYHpyCxuNLZhkpa9jr1ulnmZVnnyEKqirL4QG9Na82iq/DDL3UM6n8tRV
MDha4LJYOALizSn79evMrpiaYA6mAb/OPbn1sTq1TvhemmQ9mPqarOJNbacbdV2vJy9bia/JXnsL
9rPfHpYuplueBikvyg6DUg0S6pfbRldJW0l0lIYbn7sneaM76WpYxdtm3677f60J/WeX/jLHuBcp
UdOyLKrJb7/blfHUYa9KbuwIfrUaD+NrtM/en/KnJYI2FpXImv25XX7dHjOh7JlaOflDDZYpW/eq
tVqbZmHrtmoLm/ZJNtFjkB4gamVJj8NG2Oj/B7/602oHRBjSJyxHSUQQ65RtN/k18fTBQsw8887C
EaFH4GrH0na+/7HBTG4ZV0My67CRP4Lhp3hToM5V7IrhCCHjL5U3oY0bLwk5ssjs/5na/xplLmZV
C1Uh61oYVU3o8nyQ7fyue82KMwF22/GfuD3Uz2S1kd5wa3KVWS7dlfdHjQf95Q6Wu35KjbbBB8wP
AFZuWkv9iwbbdkQUbAIX/t5XC4eGns3//zxfI4HaZuBjcK8i++HonBfHTtstOJ+b8Q62JOCKmoa9
eaVPEdRjG7T15KfP4HBZA2K1rlbBqrIaL3UX9g0941fjwRUF/DhyoFeddJB1ingV4HofJOEP0oB+
E1N6Hffk/5H2nb2NI0u0f+gRYA5fGRUo23K2vxD2eIY5Z/76d1oX767U4lNj9mJ3B7tYQMVO1dVV
55x6M0JT9bXd+KP2VvCLaMeZRci6klc90Jl14inPzmYYoG4Alguu5NzSIG/4h2j/b8PfqWiKmaU/
1T/ga7GgpzRJ9D/b9swqtW3LGBnTRRgwv4GDRkwCXFFtbYd9sx8TEyDkYuNXuR0/G4yrcv0e+8cw
HVn2nBFHwP1Me/4YHIhMnuYYVuWMtm7W9rRrTJZy9Gr8cWaQumng9YB+zEb0InS71DLuAlffQCy4
ZkToZMLoTaSQZirQykbfFlqLfmxGpLcEER2ZUlNH/6fC4SpHrbc16jWlhd5Qtzft2u2MggOw60gR
4qlI7ZqkaoVeKGEONGyrYHjStQN+/uPUpThFSgLGI3483UA99J1jvNdXo9Dz36ccNYmL0XMQvy8e
cvM43U82sEn1MfkSjuFzZ/3Bf7DO+MoDFM1QNTQKgJwhkC1U+FQrcgX0riTu+8KbW7f2otf2w1jM
GAKwP+o3c33WHogXBsmxPzvWXccLvRjAIJ6KZpg7wjeXmtmX+oRu3NJX+BBKNpHAZ41zxZtARx6w
VAVidyjhUWGwXKWa0AyauB+DhwGQovv0oPqD7KJ5iHCneMZr/9CwtMBXtj6gdKjbgrIHuTmROmFS
U0Z613DCXmh38yuaGRC0w5vqq90ubr3b+34laUGK98BQGSghAjtP7c2lURVjwf/f9+ic8DTMrsBb
g7Qdhw1oC3llN8nfX7DYM0gtk55rkOSmceQDJ6h9V+nKfgrt8BHSB2A6VRCnCc1uNuvcaj7/QEnm
9jCvj/dJmAT6HBB1IyKql7tHieO5H/NZ3/MydNNeZ5Za6rVTlIEewD5BngmPJXpMUz82Mtfx+n7i
FjP4GY79vbR4XQWcICMZc705YOmUksd7HiIL1IYs8lTJoWAElkH5ERTQEbL60M5mxyrQyUD568gE
9RjkF+EYgXACaf1y2lBjWJpObBFOx4+VugMJTklYkQmJpy4dPVISOFwnxWwC7by0IY48AP7IPOA+
afwF+o3SJspML33mI5PVnnVlmUCmRrXxVBiU6d7aQtWrddTAViPYoGxPLgpq8k+NJ6DKeJCtLNO5
JbqiFU7jmLYDLCmmDoy112vOXbdY/c+YMfA3V5cLZARI+RT8dkANULC9nL+5L4ShBpfBj/ltFDsh
SPv6+1+eHsoEOV1nvperDb5Ixzny1V3hNo+3f/z6+1FnJiEpno0Ar9EtjKKoK/FwjWPfiPxK0Uy1
9eqFcWjI7X2xx3QZZVTAo095kyvEjYDG2SPXZ6WfA5MMYN772DZoEsY4LWtWoMqBHrWIWhBokz1x
Nk1CGrRC2pSl35pojJTxZhRttGF7e7qIP74cygkEJ0ngxiA1Qz+w1SAg/N4k943JDfnDbKFfAxpS
8yygNW0HhSYIh5GXH3k0oN3c5WBGSenHGRLQPmnrs0HkPkFvszFH5luaPv8AqIEKDSQOloe0v6B8
zKLWFSdyQe6rmi2jy43F3fcOMpOQdo4e9N2wlR5LIJUHs83cqrxbUrNmATauLkH6G6gzVEltEzch
l/ud/T46kZU6Zv/e3bHGetrL54tH26GuobjpOC7vjNyvnd4R3MHvtrIjPBtuucvxV3qMd8t+2Hcb
zXlAkd/lPHUDJf8d+I33fzb5E8TNTX0zeOih4+Ru7LIy/XSHPRR7TjJFwKcBfqOg+RW16mpXG3Wh
o23oI3S1t/chlBJe1dL63ZiCVZi6iU7djoj01dtHaDVWaoumYlVQrkNDPvx7aht24ATO7S1Pe23S
kBIKbKhDApQJviM9a7XeFgE/lv541LpdbVVoGRdZwXsaMZz29Z6/NETteV2si0SbYQjNL+Xe5ipv
UF3lmWeljenL4TSg0/xCboZ0Mric5aRvODnQp9KfNStEsnhwIVKN3jbgsTnT3ypPYE0xKhVyLwhh
8Zii5Sjz0Bi4YDTg/O7iPfTPQc14SR/6J/TTXVgvkbUZJCJJIHPxiF916iDxi1wFEgfd/XF3jx4M
JvkHQhvme2m6Irot7Kqv+J31VLxKfpIRYm+AmYhOyDKCysv5FFJDVRstrn1iLNx023ATbprtiCMW
tiZaDGyrrb4L99023UDeA4o3hzDzeXtyRj9iQf5O7PjLQw52JGgiYLThHCGFfvk1Rqh1MqdWtb/X
yAy8dv5gK2hQXm4U/PfnN9LNZmSHENX9z1+p9XuwFmu2BQft4S3FAiTUmpwZ5wktxhkrRN9RmCqw
7FQBawT8AEBFlx+XaKNYDcPSAi1oih4qUDmUxxjH6Oq8orsVCgYQLQfUAhA4ansHcttPEL+P/Ais
DMUBX0Uz3MCVs8+QJRR8td8oU+RTzq7cUuzzHjmECDBRMwT19T38CYad/pcSf6RjFzqbwCUCRo0E
Go2xHNqu0RROiPxSs8vWxTP+oHEPHCN+IO7lYuPACjCciOt11Fsxc5eD0bE2YtYusR+bgc3qFHl9
x1G/Tq08ovyoUAfy6425vKGj3OaX7maOam5ue2uaJHCaLPBJgYUiVzqO5OUwFlGulSoEdDd64HDk
ZOiJPGX72UZsJ6D9qDmwiMmnZwg9cThokEQjyq5ALV5aTJuibeqWj33xqIJDueehFP0SOgAtOek+
/1SOspuZYOB9abskNLd14rLod1ceHZOLHu6kyTBR17sCSwWpoAaJEftobcDBBYXO4usPkM7KrNuz
e5UfJ1sRvdhR88DdQdK5l2PldCNrJyT9/NmZnuTX4qijCNc/hsfxUd3KrrZZvMxO/eHYQJz+mylK
dVX6oO1TqxtDKcrgJNiHZAqeg7bya3qYbMhAHJGoiD8Fb9kbDueAcDQEd6gs74tttmFV79aOPfYW
9FIIJQT+7HISjHhE1TpNEn/exZvkqRcx6cyqMhkJvavQkg2qqeRFjz8ujZRV2ARtgx7BM+nVmB7L
xC6ekvelM0dvfGhCN76HLPtH+cR9cB8jK/6+ytifJlrlkQaCwPi1/Jcm9iCJKAAqq8dpG6MbySs6
ONXvwUNg1sX7z+1ttbp/SbYes4lYgVb91loRRTtjAKT4S9v0L6lV3gNN3u5ZAeaqFyLNt/6fIeqq
VsWeK6HhkSDS/jPJ1nNg9/5yN9yNLJd9ddGRcwJoGTD3UPtCU9PL1Su4ZQwqAmB2p2/JA6jw+/aM
0c/W0/L88/s6tTsGYQKyOceMSW7q71RGyLt+zM5+nroLyiJOUK7B5w/u7ARfnSsjAt+2r9y7gXJj
uEOKBA/M+VfwoX3KgomHoJspplh7t0d5VV44DRPVTAJkR+RAD5NLIuxCsl6LHe4+tM1sKfvuLbYg
LHKMn2qHpfuwvu3PDFIbROGawZD0OfHtRTTRljM/yt5S2bWvpZZSPTTMNsPk3rs65mcGqXsR5LmE
l0OMEAoHznw03HDX+j+LhRev024Dhv9ePWhn1qgnRimpA07fyVrli5YMLMDwR7H+3F621c1/ZoW6
EKUevVj1Zkr8fKM/oIfHnvWSvap30fuC8sAQGi+KSIKF/gtlDbM/oF7qVE5iS6gndl5vT978mLJY
CadkwK3Fok71khfomhZhd8geWiCkn2ida7d2a6YIndOd4YAAXD/PdmS/cR6/kT4gyOyVG36PQGAD
QSAzsGaXlVRc/SjI0IIoAUIXAVlduhoEJpWcxmAaaO7A4XIAbh5dp4afzMv86SncF76B+KMFbKb1
K6/7U763Xv4sOZ3Tb3u7ugt/VR4rIFmNws4/imzEs8hYCsQ4zCZ8FHffuBCLsVurQx/h6Iu812X3
9n67qs6Q7XBmjVb+ncW4AvoxIO5KtmIrxsPvV2HmSBlk3mxy9m1ztAz2KcQ8N0d5x0WcsRY5Btc7
hT1upvcfwY2wEaL78Uu6553ue3lrnHyneMImuK/gHJMDFKZFc9yEXveiE3yWl+NFxviutQj+/Lso
5xVnaJwS8Pgumz9w99xWtqStBBITOjEBjPMcb1IUdKRN8cU5wk6FBpOpHSMHmKPf0PVsEUQ9h78k
i3/gfYAQ71hFilVnfv55lKtrl1zhyhSrJOEh+lqTvzXrY0FYvvudMtaItQFpMq0eVlktJzDG76DI
ZUqe+y6Yspk4X8xIbc3dnY+LckY9xydyqpPdB1cQ3XPmgDxZ5M5uaE/IUUlm4r3+ub3Uqw7w3CZ1
6NG5PTHaGTaNpxTP+9mRNr2Te2hxbXHW4ACP817sKtakkqiC9n/nVqlT3aNxaTQu2GC8Fz8um96K
j7Kdu7Xdfd4e39o9dWaIhuZDwj1Q+R7DGx3FB6fFNLzEGc3oeNvMShRFJPNJGRBgMcSel15KAE5D
E8ox9uXR7tSvNPgOWIdy5a0ArgcRm8FjAeoB5MyeOUIhalqOy+TYFzqLjw4QgUJ9wYXW8u2RrLwW
UFwEZF7DG1QGPuLSjFq24lh3Kp7XwhagL96qoUqyoPDO7GDLskTNGSers9SiIa+PtotC+NKEJprZ
JM7c7QtG9Lc6dWdjotyZjmYGZS/oJ0tp4bTxTi+sIH0Z/7JjDvHnoBgSTV6o6CGFR13rENYaY1VI
gRI0Dmn6uxH/lvx1MgCqL4SuJCQI6Ldc09ZzN6h17KfSZGHG2BZWXD8KPyjWg8UGGjmFw7m9l1bm
HU0egKpAGhWZuhOa/GzLSqHR5ZmEvcRxdrw4yr4ennPJjlg+esVvntuhX308+ArK2GuxD63ZEQ2y
AjsIdjWr9s6yQu3XVtOqfI6wi3KTDx7eU+01kBgX77qJE80TC3xVFKsjLUqHDEcCdNsJPUB8I3Vq
FkdhxVeR9QBggahX4ZRTJxy0wjlrYrjEymqrh/ZjZDE+1y0Aw46SANLZNPcy0ut0qSDGjAbwo11F
g82FjBTj2vsbgwCtC8pyogQ2NzWIPtOSkkdSQ93lhpOhKapiBfJd30O+g9tKLPzM6qk4M0cW7mwn
l0uiG5GGRE30YPYMVvrqop/9NuU0wJntxADsAr9E9ku+b3bLx+1jyDJAXbZFJkmQ7cZcBdkO7Ft9
8uL2wIsv/5MVmsrZlz0v5BKGEbz0d/pD/DwxAAIr98X5klOe6f9o3FBmNbJlCJaF2EQzbj3cRN9j
5xjJ6+2hrPqtf1bEoO8LLZLEJYclIXMB+ux1B64WErE8K+2/elDA6waeB0VBsG0vt1XLhUVZQKPY
l3kv0xFcoo1CzcrBrM4bXnUITqCffgXDMuogyMsSCbg2d5LYQZWuRCOv3Jojp2JlIVbPyZktakDx
OIwJ18MW4FAAtEWMY782XyJYj4Dk4YEKut3lfCVKS8oaJbjwy08SPk+s4sLaVCEbLYAyiPbUWJDL
348EPa80noRxL30K7V1T/+E/guQ+ZWX1VsJSSFv9Y4i6S6ZBUqDQMuMe/9N8wFQ6mY8L56iBzUq0
r00Z4jlSpYVk8xXAUY9bMpVC7N83T/12ZIDgrn+dSLBjSRTwJICTptZ7Adq0rRJkD/NXNUM125RE
7/ZZJL9w+VIgbHpAgk7S91cxBJeLo7osbeInxougHFLwkRwmeGNtGEQkAkEPctRX3Y3KUNKDluTO
CmQDM69AHw/W1r2iziEMAhlV1U+lXQARqUermlVj3bRd4qevv4HF3zW24n8HH5FbvRq72uV26kP+
pD2H9u35W0lEXtolR/bs6qrrWZgVyJ744WsI7rNsybIJ2T1+W4k7tBFAbqtgqeqsPCphk9QzgLoj
gk1kvs9sqk03LLmAsZYmV5r3g+pFtvxQv0y8Oahm91jr6EUCrXJzfJu/b493bb/AKnTMQCkDI5sa
LrpyLVHSi3jP3mOUxb1UOCyk2rWTA0EJoTGK49CTwYpejq4GDzflujj1tTcB2ey/LzujagoBJ9I5
mJRtKN+gqCVkK2L8fP9HQr1mMufRRCcf5CFvz9Tapj+3Q91yfKul8axHqS86H7zJyA+v5GigsYNu
07h3iB4V3a6vCdVKjaWJyIqYwCUiZWIZb8Kz9pb+5n/lP4Jmg+/f/m1nerzAYBbrD9tYIuhSXa6N
PiRyzclS6s8o1/radyi44q/hizd7dKJozdszeB0nwBj6KUL0F13srnjf7dwqRdX02AjmN/Lf1i5j
OL/1WTyzQK3R3Dc9yHCwkL+CwZ4fu81iVRvJ+YnQ14GzdWSGbg/p+ga8HBK1t7OwV+aJDGlEDly3
iy1EyiC7yZi4UxdF2qufzxzlIKBcmwdJCzMToS0qwLZANMGLzfAT7sF0W3832rH9FjroLYC0a70N
7wfn5ffCxGStHQK0HAL1FfER6mzUeOcmLwzcxJkvtMep2sn61mgZKagVExBjg6QVQMFo93lFdG2X
LKvLEUAdR3kDrZbVCHZlF0LbADxaCApCQv/EqjhztvDufRWXUwbgrIf+3sOmHg44WyJLGWZ1HOAu
IF4gVFoa4ByFBsdnvZr5o+Ap7WFMHI0lB8EyQbm+UM/0qUlgYmqcttjBBMfK1K3kc0WEdqDLEgA1
kF2UjSVVOy7rERAFnrIP3MSFhj/ggPPm54V1D0orl9GFLerOj8O+4GpiC7Lfxi8dUMh9eDf4/Mvi
KkiwZvtvYdPZ0ChyYre3+6fEyja1Xb70XmFL+9mVN40zkDIESnhPs1sxz+F1HvZyMqjtX6hNhXa3
+MBXweadCURbdD1FMl01Gyuw38oHHsm4V8NkiU6dulVSDuBiZsimPtu0U6yXMhoBIJtp92Z91+8E
V9+qloRrorQiK9kKm/Suchdb26t2bQl3n+2u2UbISXuSjYq+zduyW7pAoj/xpSm62VEA9izagFWJ
j5WA4IzBfWblYMl00F+NRBa6EGsISXGeL7+6MoK5FuUIcQ1Qo5uZBe9eO8miABkxXCbQ7qSTGnPb
JJwo4fVUPUxYh9BKx00qmV31ddvJr21LiPgRSRwwxBCkXQ5D4qZ6TtF5w69SP1K2gIABjayzkB9r
k0WEGoBZR0IcAc2llXTO0yCsNVQzfOMbzXpvj2Ht1yGXTLKsgM7ArV7+upKlgljWPLJYCJCexs3t
X19bCZDogLogImKQnLj89SHPh1lMa9zss5s2X5rsF6GNlJ3NJIStubxzS9QJHAcAhTkRCyG25jaK
TIC6bg9lbbFlPGzwykP1AO//y6GoGcf3fF+mftU6QeqU4U4rvGVgJGfWrIDxa4AOBV0y9Gi9tJIu
ZYC6spL6TeTI08EILEM+pqJzeyxrk3Vm5Sr9LVQVgHqwMg6+UHvoFiqoD7dNrO0rJKuRVkR2VISg
0+VAGnTAmdBVHdkSR3NYFb6V6Ar1ZQQb4MMB/UarEUaxqo5qgiOhFx4P8AlnSoJjtG4yW+jleHsg
ayuCAgHYaeAl4E1LDSSBYnmjC1j3ujH70Q6gR6fsOmF728radKEhO2Rz8RbicRIvpyua2gKJcRyU
JTYNq3++/etr8S/8IbwHsGOAP9Eecem4YFEWsnkXFxH9u36YzSG0xGXTxOj8+6hs+Dyx+N5TXhiW
iXeiXb2mwhPjmsIr7wp3xY8QpA4HDMwwheEOLVbqXVM4KrfrVa973xiMoa5tbeQGDNTcAIfEUC8n
EtqnZYeXS+p3ELePPOQ5WHK6axsC7zBsiVPbCroUmlYxKbpqqa8Lu/orC/ZC5rCeD6s2iCohlMmQ
/Fcov1n2aC/VpTli3U/ka/o7IANSmdWMem2q0E1HBaQQhx1XwOVUyWg7meQGnpbgoyGZXTcHLX69
vfwrBxWKntAkJBkzVBeo22UseSnrQw6rX34ggwHZCAW5c97KMvvPbUsrg4EwBSwgZ4HwXSUzehYI
hXxZ52nRZT4oIdBNgCZtNDAeICuLQjIKMKDhPX4FAJ3Ai+WmGW/irreKn6rbh8YmZJX018YhACmt
A2KK3AUNk1AS1L/DrMz8XNtX3xDoZrFnVjwNzuI/BsgHnE2UOlazjK7RmS8BsCuZI6uV69osCdB6
AfMNuOQrTUJVDYRINorT22Ppd0q5K7Id6m9/v9xAV5OmyRIq7PTe5TQ5acIFWqgwEYxHDibG420T
6wP5rwkaw5RqBhfyegO51YJc+PloLbVrsBrQrFlBrIqpgpw54VxfLkc1dHqpZFLmyw5qSilS5ZIV
a4yhrG0qIp8NNh2mC+p3l0YyoWy6EGQCf8HmHV5bHjkcRgZ7pZKIXKwBDXCQQxGh0FSfKNRiUS6y
jER4QbibAf07Ki+qaM7AgM12MzICV/LN1MUC3U6SbMYLFPwS6sasZ7mIeh1jGt7VP9lTgdB7Ax2/
tnn7F1cK0QpE9g06jiB+UJamsakGIyxyFMyC2vpudPv2RltbnfPfp05kVQyc3uRZ7vPavi99hJXh
wIjG1kyoIGHAz4NTqdCp1i5WFLRCwxC43tPKHaQuh+mva0pY9jMTZKOf+5VaSsKJz3OSAULCIYsP
2sQIxVijoG4TNYsCo9FhAqNA/I1RyOW/GQXeQwCe4Mri6eRMlcVqomg12Kf8J0YBcMu/G4WuoS0S
Kj5gIFMPiSxAFm3OlZz4lU5MTfgujZUrW7t3NRnIYdxScC50kSQuFkNrOelkgxNNuTajJ/15iA4j
S6xorS6CNzByQKRQAHkkyoGNopLJ2HAw9Qcqe4vfihDUfYDK8RyY2afKkgkna0wdezzARAKIQNgC
lO3lNoOqX11GgnTimzTcvt6ipcrvKmE4l1N5gzYDVhwE9UBCR4GR2mpCklVimAPcUTuyN/jcBvw4
tNLcVg+lNXpFAi0q0JdI7snMwdtLnY+Xt8aSdi+Do2zCB6TkAS7dal5hpUgBpdvUfkWByEq8bDv8
vu0+1qpE4FX991tp2E4wpmEh98imiEftXYvNfjHbT0g4pi/6/fAVvHdf010NSckj3CPD9NpqYOXR
hFKDhgeUUS5XQ63iUOAE1C3LxRqh72TikmwPoRmjzepz98eYbOEzMefQnJ/bZ926bX3lBsBlhgcT
BDygek3DY1DkV/ReDFPfEG29c5evLjPDwYp/6bDHuN5WDhThkyHNSdqnCHS2s03HJQ87oDImxRGn
Y1Q70lcZ+b1u9qzay9qcnpui/EOiimmVQAofBITyVfCzpwqBJmvhVp5lF+OhTq1cRksKNgww6qL9
2Y9mlaPukixoVAtAHxPWubZFQRlBcQBPULyd6J5EYxhXs6Ig+qjUx9iMrdJOn9Mtbwb3pV9Zg6vs
OKiis2AIKzN5YZU6xMs0JVzOw+qMVKhm/tY8FmJu5UaC6h5PegqAaHjdh4hT0zFM8CSoJLP9GGqr
S5zbm3zVAhq9EkwsynE0jrSvK/RTrfDahPjyUBIRnurvnzWIo/6xQJ1hXarCFgRlvGdn69vo3GCf
s7Y0axDUlg6Wvu7DCIMIxA80Em2Gr+VfrcTZKKgNPSxzEeUNTCwVaI+K4Rib2wuxtpmAFRUJ45eI
kVIVUbWaI2OO8VoOgRjtKzOoD2mwHfXjz207JJqkbh6Z5GFRGIf4GNrdXrpUPVCMUptEZAAFW4OU
mvR6+/dX6CnQhyHYVDydQO3TqRu0CpayrEQd632AfovPb/SDZHeush82oq0cU9Ce1Kf40N0v30hr
20A5gIvOeaGLljXAlmseWshV3u2PWktQnX8UfZGgWNAFrYxNyN3nGw41i3wXuMJbsOF90U+8fhs/
3ba44tBlcLgBL8abHiR4akvmBH7MRZiFaXgSaysuHZyvdBNuq+7xtqW1jYN3AwjVhAsk08lK5Ea7
blKB3o22+lZBOcVqjswGYmu75twIOYFn0fcSDYjNVCX2XRZ/+yQvRm/I85+mAvu+AsChIj89O5md
m+le8hKwUz5lu/P53+2xeFj2wrvkJqC35BZKLuB2CNNLB3S4wHCGK0QfEa24/plL6nAYfANna+Bb
DCgm7KOfyFLeFdQeJ1yWmRPsJF9w8xydNiDk0O0nD5240wd5n39MTnkf/Mrvu7vURb/LFwOhAuMZ
dwqqb00U2XJnazBECx9EIRYau9dBnhO7ygmRuHNmKHyHpr6rPozOBDzRsOZtvJ24u/EHFUvQEDba
9n/bc9QZ10CIihey53JcrNlrbCfb6O8rFWdLcaWLyvFVFwHIFvsQ2jtAaf7AmM7bO/pKBTVW0J1B
4bDUvOOwREFvH0kkDy5XqpCDsVTISqmLBd3RBRIbrHfRSSjv/78brjp9CpBdDQcdNmz0ZBGtP9D8
/Ejs9E50nsP9+BLX5m9oAotu+iDuZ0iTeun78JJtWM3l1t5nF+tE7cpF4MOm7sF3kfF+IQVd4bXz
0kN/z40m+hoyHPnaTf/PAYXoy+XMjmimKDUZKAQFiNZvPathNePn6WhIUqO2Cclgup/5jrOmp9TL
EHnNpmhVT2NmxpumuhvLw8x6dq5GsGcDO03z2eEWo6achRoDK83KNvCHDzJyuBE/Wqhoj55xV6jm
6DMbxpH5urGLTkTLM7O1NkGnv4DZxkam4H3YpNvQEiwWjmDVDFp8EPAOqnU0YDfTeqOSFnAyGvhV
6EvlpuQAYING7/uA8ZJaA44QTZ7/2qIiNU2ex4APcDCCQ2YvUKjgXcnXffjFGCpfrJzR6lE/s0bc
zNkE6rM0qWCCwU0B94XH91YDlUJzb7tb1vRRZ6zM1IRvyZDyP+hN71UQHOdeZB4M/dt21oIWwAyg
84b3rg6uzuVgogGvK4RRWCbI50y4UZrKdELxYRoZhlZnDeVnSM8IILfQVYgyRoVVnwB2dTUUVydP
FJ1ENkNWXvqUpqe3N9L3SBAhRYTHDbU6cR+Vw0y674nHyZ836i7yxkP4OT5qo9kf8yP6lZvxN+hf
CxTci+PslohF+6e6N9F4zEYXGvP2BF9J5wL3CDHIfz6IiqO6MdHTkHzQbGmu4aQg45Zes0/c9EV2
03vpIzkuzCwKWbZbs0BFWFE2SyPIBYQaG3nJw3dgNw7nLZbg/8ofWB56bWnPR0j+/9mB0Jou1xru
NOWF+xsKbiZL3nhFrOJyEqnjsLQyBFZHmKjs8s4AFuPOaC1fttO9+NA81lAZ7yEckbrCLvgIt82u
3/JvjHVcAWRdrCM5sWejzHJAD1RCoMi2ii176a4zIV2H25XlOddupLPppO+FNo8XcQwyZMAcoLIl
i9X49NT38MbmOLnTs5EM4dLoaoGRSPc1KMUTnmqBVX3IO7TfKO/kLaSFdpMnPSnW6M527GWFKTvF
d+Iud7M93UU+sOEQ/oYY33e0KSym0vlKJul8pk8vu7Pvm9pQ/Q8tRrRGizcTSwM7WLfzrWjqzu1V
XXN/53NNHc6lGOo8rzAVvaNsmwfc/9A2nxmuj+UCTpHA2YBCuZMGnnQdPUw/D+l2MltzcAYs7W8U
yLfGfc4Ialijog7kIHRzHUew19mqYwC/SMbFIisSF3JrF1FHUuYrPTYGGFkEk7tbdils3F6cFSWq
i1NPK7QrQyxgGCBhoQKP5051j2dPuRMd1VZeq3se3T6s4VDcTa8l3Fv/86Wx/OjaiwFEBQ21AdTN
IW94eeYhpVlP7VQAKi+iwIlWyqXNGOKKBeXUqhm9bwFqo6F46BEtdKkCUBMh6aDx5kfgBWh6sUHr
5qfqOUTq3dOPQuRwhsnXFkTXlcjh+YciyK1NYYYfLLX/FedDWjIKRJIK5B76+pQKA/SJPgKs3YQ8
J/A8DDd6raQI7dpzA9SJCyVuFKYSHAoVcNH8C5qUnvCebzQ3+tXxpvdcImfszL7iRY+KJUlm7aR3
yTZFeuA+Y1Tm1uLGi2+hzsm0DFwBbEHqHwgn4f2wNPa8OEVsjw9dm5ptRP6+veBraSnYhOQ5KW4R
UfTLLVU2nKSmEeGQWJE7QZ0FLQ4EhJJuDKExAxoPbWDGc8wwu7asKKWCPgeVYh4ig5dWOcDGhzgl
4IYYiXm3mD7ljlEQJj9B+QOUnCFLrEECWbwC0yv6KNdaCbhMVx5rcwpsIYGQfekT+i9D0ZusC2UK
fcFRnzoRJyEDeTmasWyLOhKq3G9qG2m2FGqtb3y3A2qKsVgrjpRIicELoUME8CdUIjvO5GBoApSH
22RTxKb4p3oIkKSKLB2Nah5DLN7b4k1/1BgatZsssSfGnK74WGg1ohSAho8KcBbUYUlV9Ekcgjn3
P8vSMnIzTMyMJfe+MpkXNigfpxaouNUTbICEiipkDlxKYaGXMc8iZ7EMURcG3w5zHpQwhFo7CB2E
uIvOUSUSpYxzzTJEbfZAVGtulGFonL2FR4fE6nOcbXVhnKmVxSENTAFQAAgGrb6o8VRco061YOR+
WCcmsM5lu+ubAzMPu2YG+GABuD2oixh0OFiFQlUk0M7za+FQjkdJs7HPmZIfa74Q4ECRqJgQXVka
Lqp1kRLpOipb8BBiYqtfHNS40R6JN3UwJCAEx5lF5tWQ2Lx9xlaO2IVdavvN3RKEfMCnfhuhDI78
lQoKQbtlYXtW7tkLM2TPnIVgkCTMkigUUPTauSycyvpvQ0ERzGQ0nqDLH6UxtcBYz6kPRqDos7BC
J2AA5e3w6f/9eZq+X7bqIAQZyjfZdn6Rvfx3vjOs7Alqy/eNsys5a3aMbWexQKlr8KsLu+LllOVG
mzVZDrutCaaDPZlEeUg2M4dFhF65ObDjgOgFcgVpCFqbhSv4TghTYMeDQ1vYHGkHnbY26Kj6HcvU
6lL9Y4ouuYVixOEMAMsLplTaedxo3d7Na0k9QBcgZIhbA1rYtFNA29w2KAKUbzXJMvzHap/uOEf7
Lr3W/CXVINjyG9mN7dtWV273C6OUw9MLtB4YNBhtIPr82DHGtOKASG9bYG6RCFJRSLzcB4EWCUKU
AHGrgQAVT+Z3jVMq5+7tMVxbQXMGUSLQIsSdmMFLK7IYq71eIEIZBANK3uhaKiU2q8JwvfxIFhP8
swKlSfQdoO5zvREr9PNrQJSLf/T8EMyMhbh2Zvh9NMuAPg8A91eghEUeyxxtyYCEHcw43MJZCo+t
3Vn1+Pv2bF1fcZeGKHc2JBz6BilgLjbT70G2VB/Ns9vezPBg+N8MUYuf5PPULx1GlIAPH83gtsb2
wnI1a2sPJClIKhokTQFRvlx7vUTPcSMH8LJ1OEj6CRbrHbc6XWcGyL448/4D0gnpRNCq1VawkWSH
gCDPSEKfwLuXbhpLcmaDitU4XsumUoKNcqeaLzLEIkEU2z0YTrVBb4PMCszebJ3G+ingCSxLt1Dg
rB10b+YYX3I6Kre+hNocaVU2SVviSxpfnM12X+/Tr+iX9KedwFZsnModLAU9kR65Jx2cRlZFZaWi
ejkR1JbpUz3KBTR2RU5Fg2YytI3NfAfxp7yyiMwbBxJj6eY+govktXIaM8aWAtf4PnYFr/haXsXv
/FtwBGR7WH5y9Xhq2GYG6dF0xR3o81RKeg7IaGg42gqCdl/YqFst3tw+Mys3J+mTA4FIXCXARNGI
QvLYCtpIA2D9V/+J913pVTUonMLj8srEZa6dnTNbNK2+7BI5TkX9xP0tagKOV4QtrzBKsys1PwwJ
4wFNGswbNFO6PEElUOXLIKQ5ErD8bGZ+9CxCNWD4DtH1eLQHFv31+kYj5kC5wSWKSaQfPqJey2VI
oL95tsHTZybwm9uLtGYBIQe6VqCUg/bKlM+pigxYb0nI/TndlbLZ8Nv4X9xo5xYop9P1RYdakZj7
UXsoU2dorDzYFiy9rRXXhgcw9pgEwWswY8j+OHNtYaZMisThFQLsb99Y83DQUReu/YLVdWJlo4Hs
BbQ3bJDXCOXfRHHOuSTg8KoSPJAXknI36Pa/YCtKF1ao4WiVkgrtAiu5sFMKEykhEW0GWdtrZdLQ
aw8QTyw/IRNSHjKc5CYyKiRhymzHTyYnfRF4l/bQM27PlTkDhg8YO9AXYIynTk0oL7EuV03qv3eG
N9Z3lfo+s9LlKzENMKRwAcB3EYon5W4LvlI6UUXwN3vVhhH6rc0T2JY4HSpkW65aASjC0C5dgCdA
1+7waofcrbFv9P2f20dxbZYUJDeAmUIWFLmWyy0sTU0e1EMKmYRH8Kxm2RSbHauosjYSRQbLCqBi
ZI1oaT0urRpxDmBDeNf07/pR61/q0AdB/fZQVswYkC4gZBUoogH1fzmU4v+S9mVNjhs5t7+IEdyX
V26iFkqqrau7XxjVXV3c952//p6U7zeWUgxl2J6eCdvjCIGZiQSQAM5BZgzt1AdIGBc2RkRIoPKy
c+MfR5kYNUiQSjgakCWo1MOMy8RlERtolbiJMf45BCu2YGV/Hq/k/lEGIYSGEDNWSPaJUqs8yCY+
CSOgiNBrspDkE/eRcA5hJ3uVWUkAhjAaPZw3eqmjgTg7BCBfWMwF6YbRDDIL+a4G3fEh45TubT9I
OYB9x5sGQ1DQtHh7SnKYq5h/WRcHm2u9X0K6fbx1qz+PnB0qB0igg5fj9ucHY0Q3J4aGE8Q1iLGA
vvkXoBKsgIAxYFoQZ9CvJTVDA28bCsVhLh1DJiKG4uPxKu7tCqbm4UVmAMdPmPkpe98LXLWEvVoc
BPMHKxtzf+Nvf5v8+yunFav5IkeVVhxw3znZR7axzX0wizxewco5iGjGBF0qhv6RdoBbKQvXpmrP
J8Vh6jbDCyfsnh7//soq0N2ChA/I+2C+6LJeK/ZLqRJIjCt+yd9/MH597esBwgBtMUBQmJVH+ahc
BX9R3aXYo0Ex2z8J32OAKUNTV1eAvAviLIDe7pDoRtdLOSB2xaEK7W7cxPJxad7034+3aX0hfwkh
qHfqOiRA8s7ACxakitcZbjy+dAlDxKN1EBGUB+HVBIiVHOtAEITUciH7FTAArBvBWghlNpSEk7Rx
JFLEJ1gpQ9gti/N4r+79B7Is5CxAkHYZL3KrslmYYA6mgb2a+IMAJimggUD19FMOXh/LWdswMjsL
lShQDMKN3MqRxnLRqropDovuVckp2/eLm6YMISv7hWZzhNdQLPA2XJhmrm55o6pLrY3Ii8ZDZ4rb
ADCQhIE0WBWBsAEThpFxA3EjtY657zE+BP62NbXAlhGbWo83akUAAl48QJAyQncUjUHlw6nS+9BA
8ivaGMlJbbdF8O2xiJWzgAhkvFARBOyIrmalvdgU/RjD0/IbNQfI/KN741kUySvW/EYIFTNkbRkV
Y5mQFMtw5r7+2wqoU+CLzogKDu57wcRQ0V+8ASwQEqOqs3oSyA+i7ocIC4WQ26NWQ9ToZxEnYRf8
URjOJWvk0+oWEbwpyjkANdOUr5FYckOmIs+Z8l5qqf3m8Sat/zx5bCCcAgyUOoE+6icjFUJEuTAd
fv/y336dsk09RkMv2QQlqtG6w8hnrO08kPGEvE9AzERzKwlRN0a50iJ2RrdcfMxfUxbUe21vUJ1G
iRPk9kDfUwpUpLMcVA2SGPxoISfFarVdsap4fqE4jfIC+CE1aut5BbFsLIflITLemsBc8m2C0Rij
J7HyjCs7RebrkamHQHbfjc6eErw3RSnFfN7Fgj/VctMYGb09K9ZCQd8AGQCA4B/J0ttrUIV5ouZF
U6IZZTeLu/xnCzJNxn1eWQZmJqBRE8E/YD13FkkJkqLUkuYgIYLVlrdheGs457HCsmRQ1xnIbrGV
krTBlDfJ2tRATwgpw2LcaxUqShhjdykrgTqCiqDaRFO7WRpKkFwJs9mxDpv18+RRc+Xe5FqNw6jH
z49Oa/WMyGwl4Ya4zEBGGRw3mElLF8WqacwnFX760AyWjqc9xuu8DTXorsFHGxe+8E+nPgPtesm9
A8pPmNtpdlZh0IsgDLThkKLVIXPHyh0Vawl9TmV4VLItN9lpTEgAGSK8HcaEksc4tW1Ri457sEcc
ssxVau/nnG4Cr5WsUXZiVrnvTslQigGvDXw3whAwR1OXhS/UMpnaRToYiqOOVhtsRpZtudMCVMVA
p4vrjvOCulFaMMdx1Et1IR7cBbC2x3fkzm6R3ybjHghLmApduN2qfgnzoBg7EcGHU3F2grm65yjb
vz2WQjbh+kBwEKpCiFJ1dGATVuBbKVXCB6CkKtR9+E2rHBcTjZzBH348FkIvBUKQzRVg/eC70UhH
zNrVZeG0tO/FUtP3KYY1hbbPNc9ex2I+uVsJMOt4LyGxj+Q+IUO4FZJL8rQoicJhGFdbvw2Y9O7x
gsUlm4DFL3uX4geAX4EjgSm+jIik8+FVi9YcHZEhoVPv3PpYm8WvubF3+YlF33NXUoYoQhGPFziC
aDz3KQ2T0c+SxyOIA6LAFOStEAIxvuVlMz8bOwGTgT7azyCw3eCp+COk58fHRl/Wv2QjBQAjSiZj
U7LVIohaQQaou89tLrDa8rA8lYJpJJtpNGtW4Yq8BG80EbQSMEKEe0W7EL3fnp8exKGYaADBA74N
/E3tZ2ZtRSrgMayA4868Qj0kWDysDxlB0HJQ+pggydyMTRjDeE+HYKdaz6oMzi0OlSgW3dullEAv
C886HYcIdgGEN7fLUpO5jcuixfDYTf0sfeedJDLNRnOf6l8Zks9nVoP3/aGRGORvecRkXd21VJnb
hGshD5NdYsfNFcx9bp6MPzJjPMZdzxDZRLhV0ACB2w86SgmqMRmz0nK0AGsn4aR+0z9VG9g33mus
EH8ea+JdEzURhuQwcYX4zz1sfVT4sGgX0tSsPyVndReirvicPw+vwqEGJWoJvvTZ61k6SeIQ+vCQ
gQEFEegmUS2gshdaQgYbECAOUKHqDNTIeM4ADG23ksPCUazu57UsKiaqlmQSMg6yRssgg7xb8x2v
f8AMOouVgaPdFtnNa1GUTrYNL3YdwRK2joKpW4/Pina7+HEZ7hDpSQycQIqBWsesdBWibR5VwsyS
HLFgUpivGAo4dUI0RybA41huNbxssx7TINC4q6dm8VnrtvpH/1GhNGFHpfOPeYmxHEJySHACSLcD
334rLcv7Zl5GAcshfCgHozf5TXHSiw/R7j+H1JxZrfX3fuxWIGV1Kz5p5CElAl9FIKS5NzQlO9L2
8SGtuDBMhyDz48ljgsyCul1WkuhlrQ6ohuuqmTt68Zy6mGCofVv+hKkFghWGOHIm1EW6EUcZi6UM
hUjhZMKvtl+0zJt+hmhaG50OI09Sa0j3ceK2ld3Xu9R9LPou9sD5XS+UCqMqMKXlk4GGBNWvogMI
mz/RKqP/+m9CKIcCUM0Shxp2c2o3P5OP9Ac6W4PnxzJWQgGEgfBacJNIRiFFeHtkEWBkC/6XAzIq
YQzmYv/Kd5P5B0iS0CocBZMIWYMw7/rVofw3IiktWdJwTuUxzuG8BpffjQ7vYHpMZ55BVbmdwEak
2I8XSTbqVk/w3lHRdq2B2wWsFZRAuTeyjutL8GXNltA5Wn9cqqPaM1rI720tHiBIruOVjgcuSe9R
W6mXQoFBEsNh+C2LT7K1FTQz3BbP5WCC1xtsS4zrdnenL/KghniToq5CFyP0vFTTWhcG6IdV/gGd
sFnaVW8vnPl4++79JCWIUkSplxMxMCCozOz6W27J2/iP4QCs5sTW2xdvpy7j/XB3vSiBVNQdhnFU
DzwE+svvc2QLO5brv9MIIgATK1BNQ0Rx1wHNq3LYjrU4HJbfZQwu8VK0Hcam3blDSgTlUPgSr5Na
kYZDFD8nrR03Z1k2O+8QDGaVmcO38H3C2GHlk3P/o2DKKlZKHS5ZCMHKSTQw+wWQu6i23kdX4j1l
96P5AByXIfLOeVJrpc6rROib52Q70wgT+XLbiCz5e4UJx3b3bBSbQGRoJLlJNxca8iTkU1FKRG0D
l+72prURGv+SMB4PImYAbtU9q6vr3kRRAih3GUkC19ZyNB6CaVtV23Jy6ugofYyv6IU58vu3+AT2
/qfHu7i6KGRm0K2Cx7lMFx6quBDzrMCigskSTYQ4DSveXVNJYD/QPkZKA3e1uajIAnFA0v4wCz95
ksFwBasxI/MrQ++g/BNLYkgk23R3Tv8nkFTRbs8pGtKpazQi0KowIji2tF+dZi4Aty8oyjOs/Jo5
/N/qIIzyZLzap6OelCM82fxlmOb09cGw8CsS0ECGIFFDZxSeDdSVzspkjGOpnPA4GV5boBcEp6qt
FnN7coZpv4+kDPSRGYhDERsCLkTPBeIieH4lHqZDh4msYBcJyg3PeZNqLkBMbEvWjHKmPMpoNNM0
GrPUTQexOQoYS2dphjUc+dyPWpPDZGDWG2jFwt+sj1yGqwflGAjqOCr9BETy4LZWcirftGNtB0B6
C2Rkr/mZo1X7n9JjkSIoYcQGpyWP9BqdzVnqJs36YsSu2rVfmR87lsLfP8xvJVySBFfrmkMwZ1Yy
zg3tp66Eftzu10HZzd87zHoPrPL9scm4oz36a0EXIAe6EsC5cLuNXSN3uTxiG0crOo+bYYsrjXnV
yqZF0k22Qe2zbzeNUx6OywQ94vbKNrdL9/PxZ6zcC2zr/30FGkhuv2LO+CYNB3xFtq1eRyf40R8q
oBIeC1kxjzdCqMsXINNYK+iEP7yeLVZT3Yo24rfRvU+KyuAWoQIcVFGHuTOgFz2/aScbtK2tYXZg
VGZxQ7EEkX9/pR6NmuhNNc5QD3fkzO2u91i9e2uu62Yt5LCuRHCTOIxpNBEdF60E6iC4wAzY0ceQ
gTIRU78ThpG/T3wRnUf3M7qGYBzxd7cSpTkSm6UXpoPywnmvAcJ4IPnPtW1sY4a+ry/uShQVyYt5
nEX1BFFAFgrua2ADt705OjCLm+x4YLGQr1nFm5VROlfUcZEg9p4OnAAYryUstnrgvrjcrp4KizXp
/v4WofSGJg0kUfCEhn263cayrSYpLIX58D1zO8cCtwgjaloVgKYiBL6Aq+DFcCsgmHl0XIfSfJC+
A1s4JRby5uf+lLCmtdxxjAHpDdLbvwVRCiHynczPMwTBeYlW9ysE25o3f5Mw/SveaeCwi7et+6dx
NNWsEebYxnn89aL+Y2dNPkJX0F2Mdjywod6u1gC9/KQ02E5RxVO2seQ9ZwcM1b+jKbysFC3MpJSC
H5QpN8YJWVx1vDYfJhC26U7ndoTHwxx3ujUfzcVSHDQBg/+hcQpgFFKQ7qjmrjB3DfAoGj7nXxwx
KfEhtYgeTqDtKR2ahVyWqrZG/hmMvq8BsL37AEOGjfNjW3wHIET1Cw3IaMNBGxxgD/TADG0UFy0t
0gX0jJx5Kradyzuls8DacM6f3pUiaz4ITFTfine9EUuXSMJU5caiy5dD91t/G1UrKT1Oc73Oagjz
42TGHKaFMG7NfYaErBXPeVLqR8xiUM5hyRaxmrtsATVi6XSRXUZehbjZCV6iZ2MXWC/9S/EU/UlZ
tu7+jXrBzaJhFjBQJC0oQ15pUl5qVbmgdDG4quM3pxQgI/zZymZgfmISCpMd8N5C3Iqk1EfvJTCl
jNVy4C1hL9vaDvOiTFYq945556I82Mj/vzB6ZkGjhSloCCGld4qTaL0uZmQt3un512D+CG3BKjaS
lW1KYHgkixGp3PF/ENmoEJMqMeZ68XSjc9EoATCokD25eKN+W7zJrLzOy2zNPRWmtBMwDU11i50C
kv53loVfMYy30il/MoZ9O3AJpKs7pP6tGlSUkRv7jachkzJZ+AArsBpb9hOf28p7MFWbrMCbHOHt
kwyfgOIU3BamIIAf5NYs5mCnKMO2xhVyAY07Ta7uhK5it061BbJLsFHTxhMN4Y+Iir1ZIOPoMGzH
mpKhxxXFJAENdnjI335BqkhzO0TDcii/YUZJ+ty8FmfxQxvs4ji+i/vOkqwB5rLYjycm7pT89v3q
/5ZNPXM0JdMLme8XMKbX5rwRNw0oeqZt8DUc2ie4d9muQAwaWh8/KuubAhPdW5+zmThvm+Pbmw5O
aMN6zsyP0PqxecUIL0wmB/istZyPQwiumsOxOYquYnWbl7dxrz6zrPuaRbjeOcrb9EumiWWOncuB
M+v2+SFjIXLI6d/uD5oOAMXBKCzywKVtXYZJq4EcKfqhk60zCEUOxY7F2bDiO1D8JdN0oQGIcy5z
FK8C1Fhs5Uwbk+Cgv9XfeCcCXVprZe5k8a64BamC6URAhI8Mc7py8yEWTQnoNkNTBZLdt2qnRPxQ
tGITHNwqcpb3vDa3wy/5FaY8a61NZc5b+X3uTD6wwZ3GnVm8GytWD/KBDQD+AcNBwQd/K5/LQ2ns
8y447I0ME6HFb9wx/Vl8At+/NX4a/miXr/W52yRe64Gl5swfWZDYC/EPdbhocgR3Iil4Yt8phyJ0
lWCUihbgsYg5q6f4A6R5rnESN6OjuPFza2ZuulGByl/M2Hx9Vu3QPB/fVfP9KFj5edyC8MkW3QHU
yom5OCJuB8My3D/xkF0h43gACgTdMf2QiPkqC7qJMw7yhnOV7+2mfKsc9Ci9o8fuWL4UG+EcsYLV
lRj/VigVJ4KKJQAEPQwO7XO3XzbQDYfMQygsVtfFmgYaACTh9DUsDuCtWw0Iym7sgHznDvlsBn50
HrbSHqQLfsWb8pbfBl50BEvRm7wPT8GRO7B6IWjLj5QYnhbgDyDi8Qag7O40h1UDirbQb15PemLH
vrpNoelY7C/GOa5LQvmeFLnJaI/bhVZAMBRVxGEJSHQfwHrqZnZiN3uEv2A/hYcFZtgEYPdknFuP
IZu2YJdVAlOKFCc0CYbsVnYmTA1GQGCVoPRDcHoKdr2fvgH7I2+BzTskx+zYbys/5k1mTot2bEQ0
2usMMo2DwPMo14qe1gI0V1XoK6bQ+Mnv6j34UZ0wy8ZCf81ukVxQP3EH6W12uS2rI+TCG3R9uWnh
9OUe637WKwivnd7JHYyZPeUfqINaqR8flAgjQD7m/eDwL0fuPHAms2mN9k2QD5QBGnokJC7xLKLO
XCpGMM/2cui3X8NusRh9l3dQePLzErLiBJuGKR50/T8C7gBhG2bDJFt9U7n6brHzXesrns856ifQ
sJgQuDPsxa+eEgxsCBA6eh7eQHiQZb6BVMRjNbuL5PA9ZHIfsJHobURbArXcJo+0Oiyn2I8wMM4C
39Z7h14RNHNEZiyjHRh5zMqRT5ODSO5r3vM2xmqX+6C1GPp+Uaqbc8dzHvlo1BtBVottp5ROUMS6
SrN68nOzRDTSWiC7AeGNiJ581Vq+4//++ev8Y7ZTfORivjeoyURo/pgcEObjgaqafzhrMN8XFMGQ
ovR607BH2HfL5mEE96FdISoFF5HJtLuX2Vf0lyMC5YE5w+B79Pzc3tS+48bMiKLZn62f/n6wPet7
Yy+/eyf0EJuLFqasv8fmT5C5m99lxzy5hb1RtwrQ/6fXE+Y0mub25+v292BG9vuAWuTL05Nk2rvD
YP34ys3d6Mqmap5zq4MDyyyPZFSOwgZ/29hfg/Xx1TupqYBFYbS+1BMQoq6Ef/wkfWK70WrcF92c
LN1Mt5l5RCionPAc2Rykzfto/yjMt0NmOr31WKsuzaMPtoR+33JDOfayFs7+3v/p8xbYlL+V5tb/
/LndPPu2f9o2Dv57cHa7j83hT7P57jFc8IVM5tEXUFFSHk9JPgr4AvVnZzcH1dr+PLl/XPfs2Cj4
VuaLM5gb1dyYjuccD9Y37+CY5tncmZsPW2emM+6MOZT7SkVoqIw6y3KoLfiaFKR93zXQOD3e8EvL
86PlUhF1MQQBxhJBgPutgGr5308lCqb71PQN6NkrikiWhXV/d93nDlf6sHHOu83h5R1sG/u3J+jB
JyvGvyBFqU9C/wC6nchYJ0J8d3stNE5LRoVbMv87Zw623W3DPRiMjtlpsgvdVDzQs1u1LWwaT9/i
k7qNHpoBLondIB1Qu1+J370VEyMJcufa0NFzadznMfsVRHlU7FBrBgryRtL6aoqm+lcDgFqwrOmm
ymKvvOs1QDsqgAIKJs4D8oxgmVp+rRZaNRlV5+NJOsMKhE5q6XZg536+hVO1Qpdly9dEoowMKwqp
goZBfbc7rlRLJGpc2fv5BzJmVYfsiuIgKJs/FX90A5P3jMSMBDcyGLtKqzfy9Og/QHwEXB7AF5fQ
9OolJGBiX8cNYnIa4NM6p+nNXvWazOt6hp6zBFHHp0RpNqHpG6g82Wr7kwRo2+w0oqs2jPTCXYyL
2igSv3jpANeD7kZ6UmQ+R0JTDMNybn4b4Fr4sXwKL/zOwPQLYOm24nYITX40jQ9Q3L32r6Dscx/f
6DummssHoC2W7KdCugZvD1PmlmiW9Wk5j7vwWUYaC+6YOyp4zSyb6tsxPueIvoxt6yV+rjDO83Jg
13cXSTpUFgF3ALAJDeN0R07VG1POp5xwLuG06t24KUcnOWHiV1K7GbMth4Syd9JQyFeB3UEvBJ3K
kWYhkqolEM5CY4+qm9jaT7wgMpc/DG8TSxod05MRo+iOBOABHDQYXUtZSgzKbqKlMMKnCqQNIXwu
sO69naNxsbJlZnBAvwSBWkSCDp1NKIhcEDe3p6gYccDraZ88ld+iH2Vt6uf6T/02Of022+le9xYQ
pneG5txtJ9JiKP+hMR1T7BHUUZEUP+NAa0ld/N7qnREkskgmbwWQCZ1yxi2520tIIp3bZHg62o41
ai9zpcy1eAh5XzIne9pyx9jSXd5jdbHQITkAKjdiqBh1NjQQNnMcFrSb7NRLwcLIiD7v6nF/iTBI
Vx2GiyG5cXtORqzlPCfHvN9tcceRMNDN1v4dnq0dSKgPn49PaH09/xNGR0eRIcVJuWDbUi+yDUs8
sCYX3JnJy4b9LYDyPVmQTNLMX85ldMDIehBtFtHGXcWe2jHa2dS8sbTjGPG+9tKVZl5bZCDI83TA
9r0HJ4yJx8pGOz5H++g4/jaeAjQ4YZCjq4Hd9/F20j6d/hLKKXRKKNb5mPB+C0JvItbYxTYzp0P2
7MZIUXtK2eMxU/Q2J7re2SNyroqr2/JvUwSwibWe9Vv19+lRt6oMg7wfEqxntsJ9AoJy7Un0OGRw
H2/bvZGnVkRdKy5r5aIpcILAPduLHSGNL26Lj2HDUscL8PLR3lEWCf3aY6UMkBQ8GRdW/dQTzPAp
fav2xlHcSlbtiu8BjycbC/bEugnU2yys2iiORUgWMZSw2kvAsTD3kaV/lO1YwM9T5xPOa3ENN588
6VdwTq0CfG6kK62x1KNxllvL6O2Qub67noWL8pPnO9LdJGKh0kR1AY4zJcqIWmJg8i6zxW1taxsd
RJrMYyTx490xXsmizIooBnNb6CmPdqbemZ3U07zALrzIk5zSZhFM33tOGP0rYeRjrmLKAqwGS5tg
Ydtn74mh+ayFUBajkdO2lkL89gB3Ejs59H60JwfdiqHNbPVYc8eINzSkS5ExBx/D7UIMacg5rqh5
H0OFUJ8DJdE+PVd+YDH7V1iSKBMlcwOCRgmSiJdszcBGn+KuQGWXdavWTcfVmigTJSS5xNdkTaMz
bFsT7Vl+D4qJZlP+mwjjShBlo6qAF7NwroiNmmzZIu5S23X/fetoC1X0c6krWNBgD9tpm9ho3/uy
MJL6maF6rDOiDJIxDYYAympog1uaNRJdxhFJN0v2WB18q17kaucoq9RnalYEKVbUwytmeHgiBrS6
J56xoFXj97cYGgMWVFyPuZdYz2QT5ytu8RSyWJZnxYoLeAfpKuDXmor06e0VqvQBs9aNi2JHVgIh
8yF//+cHcyODOpglkZWw1y8q3ZqJjYyESWbksrzFyn7diKGOpTJSBZM7GnIsLRCcPJzf6DEtAbnp
lKW+lkJ3SIV8NsdL3PJ+TdrmrQ61CwGVi8KLrVlEHoD0STP2j5ixRyIp59CnDTh1eixMOqlPxK5y
VuFlmdnbvL37YtmFNb8HNmwDrxuUeJGsp/ZRCLowKQeN+D10tgPgNuEWaR+xnTHjsftcAACOV7Lo
UsxoJKlWdRdZ+XEYrPAZyFi7xdsRrVAH8SU4CVb5ibEHO34fPDON7eph/r1UOpOU521jSOFFPDHr
md36f93m2h38xorwzmOc5UqsS8prCgFWEww3dRdQ8ROyZNCxubEpI2xCBQAJRAnNZ5nFekPetSUh
giGvVTSI42kOEk3KPwpRHaexmgjwJaKV2Zjt90uszPEHmR9VWToKiOg3/sXzjEXeFZpouZS3XCaF
K6QRckn7iGGgfS9G5nc5jEc4tYP4jYwR3Yw9RqAFp+6DtLm1jGLQfY6HLJ30b5NefIQGlBIPgohZ
KjOGF/Q75VRFdvQaP8fPxMRpTgse4Lk0Y5QFnosjKXewrMSqXl+Jp20312Zh1KWp4EeA2HS23xzk
XXeIPdcVjpvJij4ES/hacO5MNO+aSqO2hgI+Sk4S/npr0AVlLEV+bnHmT5gu5bV+BIcbeOQOi6aI
ag1Lpe/qbpfTvpJIbTWvDnMoxR3mRESWCuM7WtrLuCHxROG1GBOAVx2yJYIp7ScMmCSvyMADtaNq
Br+D30h81S77cXLXSkF9FE25n3Bx1HELtsHwlJP+hOzXU79bXBF9JJGd8eBNaH/P9rCpUN4a8Jqu
mfT4dzlj+hMosz0GcdKXMj5hsjM7QphQ+sFZ3C4WqE58DheCe2V58zt8IS2TCu3xVmpVbu6h9g4I
elJPurxyW3u2FcCgXlhgibVolQxt+j9toy2M1kjKKOmN4P+U9hGCYgJLqiwUUz2G3Vx5V9wIokxK
t2C6YsZjYRKuU3lsLQ5FOwwwz0wghZhR0VrS6kYcFYU3fW4EC1nXiFL5hLNLUEsesLz8HMBeoAVx
+x8XSIXjeORomNVGTg6XhbwB0cBuac+FN9sY/swKYZmKQsV9hjYFMhdAOUF7YedHw/3r9EbAa7gd
i1Hmro5LqyVllKZOmrleg4no4YiGbaKbhrvYnc2ZoQOKPi+AEeCeFMS3laVBeUI7Q6KJucfEEtGB
1LW2UpZKD8U4bFScar/rLkmZAIWy4USMlWxzvmC1Z2IHDJtjZtLuanbUFtBxowpUgpGTm6k/Bbv6
CFPoSKZ6DN87oIAq7PoJObYTqi6eYQGnO+yybypq3Vbn1IOp7Xo7Q1tKaFX/MgF3re1050Rej7qh
DFCG0vnWglYqsM8b5YnMQGQo+Vr0Q0CFAtiRMLOLbnCrMD4iAQRP8FWgdrWLxRh2A5oKEo+ZRWXJ
ojS84fpRbeOBBCGDLbxMLsE+DTax/4UXnjtTAx6EuMUEF1pjpo+ISt/r2t9LpVReW8o+jkOI73cG
Wi6QtYXTS/4pQf5fWvW3FEqjE1UK4qLAho4WwmarOMVPxCyC5eD0r54hV4dHu1TYemEqwEiBbAtJ
ag6vgT0Q74njE0353720MBsKXLrgnAOfMeU/MylDdmcW/rqtCWAEC8AhoYPD2w64D7rLYutejdoQ
MoIuD9xakEmdWT5qoHMdOQEdRPPXZIvfpG77Sgrp9YGbnbgyvcov3cgv8crjNgorZl3TWPhS9Oig
QoiMI5Vw7OfAMPIqEn0DN0OHhhKChRjOBlE6I/mz6rivZVGbW/c6n3UqaDPnDZ7LvmFN6F5AJy/7
EULuGX0RriVRIYkY51MrJ1gV6Hrc9mN41dCfEGCuZffVfBTH2sUsEqxwZmRPVsOva7nU4wd2Jqn7
ASts7OCpPA6ISZU9JhJ/aaAKkP7wZodWgX9h30A4RtC4KrhCaSMfBIGQNkovws+hM+NU7kJ0hkib
ZTL5PevxumZgrmVRJyioZRfXSwdt8UglMv7TbocNqz645jGvhVCHNyiAR6U1FkTuPDGdCOs3CgK8
xxvHEkOdldK0YxCWl31LkfgedqMtmoGjOo/FrKY2rpdDRZHNXIlaXgwiqqrDqX2S9qFTIk00bOT3
mMGYyVoSFUF24ihqSzYSUYj/MdsQ4+UmaDvrhJhrogLHGD5OV9C5AZ9K4v3QIWZ5wuAfwa//TSbv
ev8on5rmXF0KIRbV2JM9HmMnQm4/8hC8/UeFoCxxWSwtYE1YFIjRDiQhROw+FsUyg+QU7ozT1YWl
/GcJWgrwfGBB/Y74tNSTP+YjeaR2KFL3eDYt5cb4ZGjhSqIa7S//sxI00ak0BELXRhBK6p08EjO5
texmuwGw57GktbgbfacYDgZOAhDB6dR5afnSR5k8i6jRjcfUQyfBQbJ/dyjBo0MxMD/ecNGc+uUl
tJ+eWFu7Yp9uZFNH2HKYhckri+jvv1dn0Un34HNAgylaL9E7Bd6gxMndbMPaW2IpqAO9kUodaKfV
UiVOWDHwO5aY4p0R4BzbQ36ejiqCTOn18Rav5diuBdKZnrbTB1EB/s/XTF+ww33lnrZnpzq25zfv
k7GnKzblRhZl8pNFx0zVBIvrHRmZrBgp0sQEPpxx+dbioBs5lNU3pinu5AZr+l6b1Q/e4lCTX7bb
P6Qv/8cP0S3tC/VIgPZfxm6uhECYOgBmMMBg0OZH88HG6IgRgP0i93HCCw2NjH61746kfs1sO5BX
VOVaFmWhlTaVCqEisqxLfhRggARdRB2mzQ0bVCttg2O/gIg1pvUTxBKA3wIWC/p1ytP1eZ/mQiKL
vrwZ8PxF3Q0Zqe1zinee6CJBZ/Pwe4xNXbuJ1zLJRlzVe5VULmSYAdEXTsFT/tyjj5V3JPt1MC+o
428ZyLW7o+SMHkPwmr5eC6bMT4ARooDiCiL6lINduv+VOqHD+8TeDSZGwNmjHXnTMRrROsDUJNai
KfMziD2PgWiSeAE7pEcAaTBShDuCZwsTRScyUlB1JQzGw/VhmQSWaMoGyUIlFp1GLN8v/5dkE6DU
ZnNGonnavACyzzLya3fmapcvt/nqeEHxVcpVgV2eLXUDcrbaPP3M7C2gzjC2Kix9Q95n+9H8/K+b
fCkEXImOOkkbBEwbA5xlRtGNM5ft6XVzJq/qj9JWkAx8Yj1DGTp1SfxeiZQbUZtQCyMWAgzYZgJA
YI/sLSsivYMg4mUtgkWSNKoS+lSdsrVaw8V1WShEf7LSTICwPrmn2PwDToLGUQUC8PxiXBdiVu9s
w5VIyuxKnSAlcYjdROENtfJyVyNt0O2aZ9WrLGaFZM38XS+QskSTMHd9VGOBUYQMp+u/hperIX7n
fys7zmZB21Yd5bU8ytwaA5gfy+D/64psgXfbKS3sJtHPDOStXz0Ydx/v6OpFRKOtIWBKGZqoKfvD
4UFdd5wq+sX3EGPMB7t6R4djLTkqi2dyVSuvJFHWJu3L0ZBqSJIEMwdkRsELN4Yx/91/xiwiplUX
ciWLMi+82jSNWOiiHwN2fHgeK4CZ/tO+0QFq24aLrMZYTdVbk2jOqSl/6gaZA1+xTAhj42g8pxKH
maJFGnm9xLnZ+hjCVc2mFFqzJ7IO6eJc7y4YaC8AXAa6HYzdt45QbcfCyPVE8tsa1Ui1NvPQqmOT
d3X8QaLwNL6zVHAt0Y65DAbPa0ClgfyGumYKP2aVkEaSP85O7o2wxzLcbvu7BkeiiDea8YMlcnVL
ZQMTSwhtIYB2t6tsk7qR+ySVfKO29czkZbtQzPhzfk3eJtY0grXXJ5j1gYsAigycrjS7VBm3Ouiy
Ksnvv8Ln3Bs87igdp2/pa+rKGiM6XF3Y/2Sh/ft2YePQL8poFNhKoCdLU3hVJTN8DT9L+5/Sql6M
/5UkyvhzIaj3tRGSdN1SQD72e/qqajMT3cf3bC1HdbV7aNC/XVEqN6qYEjmcyfvxT8SfKu5Yjopk
ep695q39pW1HEMq/PZbL2kgqIIxALlQFGcSWjRk0aM93NVTBz8lzs+PO/00UdeX42ADwMIF+cC/p
c4p8WFCY5Su4i0vnvwkiVvMqLgg4kIGGXXlZk/5NeA84M45N7kkILYGVelspeZORkaTJl3BMgijp
VpiEBqAO7J3ACTvzZrZyx0Slzk7ccBM6gs05ra3bKE6azSZHSA+850Z1QXTpvgmfOoPDaMWogakR
BgZDoIFwBePO7bfI2hCqWatlR36j/O43C/gJEmcqPMlfHEOxegzBqpyZdRdX4iPYMoJLIvMmYVGp
/dbatBr1SK2O8cfiFudfnDWeZcAjHR0rFveIq7M3zWad8kpG41Ys5Wi7KexkUCtXR87jLQmYofRN
3MabaW84aWZ1CSKmBbmvCOhxAkkFoTTaW3SnfJdbhjVaaTG5/RTKzi5zFc58hR1ItgtmMWA2G3w/
eh6G/0fade24jizJLyJAb16LpCjX8mr3QrSl955fv1G9i7utYq+Ig8WZGcxgACXLp4mMMPln46HY
hsvvZWpyBx2q0vf3+h/Ze/RSgE0NvS+opE3QLaPEJ0C6BcUOZO2oYYLGD+2m3l6cKS/9tc9/22GT
G54qQecshJ12EV/qy4h8gEDCPWcXVgvyH87Ghn/wgdd3wc3xNhDv7Nv6MlmkTvPunY3VXOvWj3d/
+4KDrQvbHc3MOtqrWTItA4rQQlnU0LRdQakBdNTRkrdlW9n0BPQq6nK041NuXjvgtK/xLD3DH/f1
rXnGoZSVLimbEubFdXrhngNg7TmUSS0HMNMtgOEhyV5mcj5/QBFgU6Qd7RrFMUnMDap4SqHXUV/s
jKW4Dj+GgrgvqlXaFdiz3I367lnJ+8z2osOYzPIvk8zZBmxGDrJqKHb+SvmQnjHcR3AzvKebYDUE
xFiHJ1p8A8pjLnKeZkYpGRsl1wdJIAgS2LGmla9HcGB24EhDf/riECNqXs/1z/55d+Hg0A0EIWYI
BtxemTG0cjlpgDIyKvAOkOMLzgYkyIfSyFZCObjZSJ+UX/Q7nOuQ++uyRmnoP5Z/DvavV6pM0gEq
9bCsoFe3RIyunOKNvB/NN8NqNtrMfE7WUZFAnoSDArERFKN4ZrsKgRyFcjeUu+FRhi6wWR4K2W6M
GS9magUlS6CEASFQUPPSGG8iT3m1CpscjOkLtCtJKfEQ26Em7M/YmURzuIp+22E2B+hKlEquYUcf
cPPzth46YeK0I9HnWlT/sISnHX23lONoygNUFZ43Al7Y7lJrQTPWIZFnXu2JBwY+wN8WmEe7UQsj
9BVYgCe7KEDBEaz0xXHOT5kCMXFD8tCPpBsAerqsd94ChcnnSTvgIKcikZ6jU3hpHsH7eajMBDw+
MfEOwUFHWW+EtohIPmcrbn9MJQIDKOtAyxtxEJvQ7epU5euqHHcDdAN6sNnkZwr56QG5S+1hM5Dg
gERK6Izn+3cY3Qw3VxhG/tsus1mCJGhSnivG3bN1mEm4TWMe5reZ61EWQ/RJl/htg8jOe7upkVFU
zGMEfsf7g5hQiIB4/mYUzAEeSo2DdBYsDeZ74oRAEOoreZUuR6d6rqy3ajmABUnd4bkFwwjq3Ha2
vP8F09cHvTU/4mxoD6CseMxVyclp0alJqOz61tHW3XYHOkNyfdudP637ljQ6a7crBtYAhXZGKwjO
kXu7vZS1XFK1qJPkXX2JemIDF30yzO3JI4tXgyw+nIAgjbzCf2o7zjJte7t+sr/I2/btem42ICr5
9Ml6ebad7ctyeVwuny/fxzOoMayN5e2eN2jV2RyHufWZ7u7bb2Z2mefyeV73mrzbPGcgykIkgKaA
0cqI6MSgRSwI6l52T3Sg2Q8eEet1tcU20SxlNt/9o3rETh9kHtGALAhgTWRzG4PhpSCMiNXdYrXi
zBUYE79USyYfmq2ZX671dQhACQHiNNAUkPNSW8XPj6CII8Ppcy66/HHC7n0Ks2sr1fOHVMOnJGRY
J+T52SDv+3f045By+/y+uKx06ysxQUkBKPDho3tOwaaQE9yzQI8u3ij1TLQ4bjK72Tw2s0IfPy0F
zNfhWFGZD1nClcRmEZrc9Rsh4dVdv0gIqnYaeQydRwCEbdo1hPSguffIl2Y7p8Ph5aBbJzIsUrIF
fNoyO2TSl9/zTDc/Qdrko8CGS3WRQWOkMVNWS3zZBKAR2lXrYQ0MXoMukhrfp4DhtwFRQPm8AXXK
+lkCXRG22uUrQ1EOHw/lHIIYIDNPXyuwDkYrFRFYYMrI/Wum6wMKJoP2JlqFj9AzI0+tWS0IT1Ax
PM7eVVM3AHwGoKkQqGwglWy9Pb9erCtlESTa7pmmr0ts/8cAafkYHWUIglHnioFuBCoGdEs6MOLP
IiDhYJdYJop9/yaRaUqNnUzISoLoHwESHEpmMsuuySsulLRdY7aLHn8U3I4DCO1wLhE0APl/Sle9
BZlULPgeq92TCPxbrU0ZjmJy8JwvzybbwKxE4gONuT4eG9OYkTGT6H02+UrQ2FGZdeQi2dyPP8Z5
PCSGBhdAI/EqApOLsKBVFPDLeEvBosWGlnzEZJutclTsKc6ug8+vmD7B98zM2fS9BEOvBOZIcN8j
umLnDKxaEFRJ8TUl5iUjz8hBWRq2X0IkggVDksNAtKWa+KqTu/Xsrw+dfHxQ+qQCEwcuav6D7rAB
DMfHyEpB84OmirmS7TT8g/oh9MN4SDpCRg/v0e0eA+wqd1Uv03F2QSYMYlTf7JccpIF6ctDJU4ov
oO0c4M7bIRi15hpqJlxA6DQFtw0vg5MF/aZoob21r3It9IqrUN/lVLFvFa540M9UIEP0wB3H4Uq7
GJg8X8TkZWREfffdg56Luj1ArpUCLq5vLklW2ytqcbEJenCcRWTgwCt1/by/nuJfp5HycyLU4HUd
PBm3X9qVXYrXSVV2tPiqo5gOnaFlfpAWSE+RVxlt9irqZ0iikgulDG7JpTJHzeJrO51rN/7DX6J0
PZD4hBY4clQs4UsnhUad8Jm2i59r3nofPSK5CF0B6Tx5j/Hr/ZFPgdY48zrl0URKGrze7D1EBdqS
pna13cOzQqwRl6jogJxLI8+vD++h9Z5hVz/jnx7BdWnSkyXjj6PGZnud+RR65d0ecYwZbUhoz0P7
1YQ1SFXyugzSytih2et08U0BF/WHZqrIDnIm5dBEutz2yOtI8J9YBac8WcOGsqulqH+YkT4TQU1d
LHwPgInouBOpcCKzfYPSV4Sw5Izd0NsK1AsSx/fnAZ+TIB4Eyr+ssDBWeRzkaMxhZXRNF5qCsuNJ
ZnT90ED+0RwGbWZQfzjJsKdrgJXDLI10bre6ooV8LAyJu4sId+ZxT/kXYHdxLC+Ir2usrQY2Mlyj
2nrXwm+9v8bTQM5A7QOEPmi0wyIbzDlzMdIsKksXNwI6vHLMKRkH0xXQ0aY0M844/S12O0HQFn+B
Cw8MO4wtyPOlkHIP3V3sQ5XXmqOeniY0caHhagXaGlltHCDm90W9KyqVF7hduKVJ3R5t1BwRlhWK
ZCZ6qR19FdhcYovdIjWL5dzlOk2uwTymESkLKjyLxMXtOiaBK3plnhu71ipA913hbgqIZuf2yzWH
R8gv5x69aUkacHYUcvDigWULgCPGUUBhrvIaKfb3ybcMtkhuH6/0dWJHD/0JZJHu2YOninrMbNln
8vQjF0OTekho0FCHTdmnw1DU8QC7mQ0a22V3hMruyq92kqPOCToZE2eI2tJEiEZhoyI+YMbocYoO
4ZLW32+eX0Habe/3AgE14ucCOLUFLkegGsjJPiGwIqdTaC2+gAPI4CX51uXLPlxeQe/7VQMZsMWL
ut6ZLzv7MJo73/78Pj4aq+NmMJcaXNQ1HOSX5fn4idDiaJ6Ppr227p+0yYvGDIS5vOIsR1KYDsTb
yQcIyy3BoTmXn5t4QT82DEhFg5gWpB/sCShStY240t/za8FK32ZSuZPrF4cHWRhsbnT1I1HGeC9q
BklDwdWx3U7kQMEx9yfoR8P85n6gv48ggpchjIsqN90Kv5KLHTLIseAa/n78wNNCLrp1ed+DLyUC
xAxMgdTPbUm9ftq+2L1pf+rmmrwtpd65/xnTijcApzJuQwDckGEFfdXtZ0SjpnG10cT7biDFAA9S
hgzWDmTaITBB1ZM427cxIcEBSbiIqwOjBg4KSh7MCyAIJdc2upfsgSDQrdoFKFkya7zttJnt/Pn5
ney7WSpqdj8iHwK1SInW2EFgrPyken/NtjAOjeppbv0ABmMXrEUQwyaJuro/mXTD/V5SpB8lEJ2B
LQ5iKXAl6Jb6baTx2jYaQw9MFuRfkVToGsK7BRzED8s64uHb3x5yOdK8XPN2+VYc7YceoOfEUa46
Trsw80ZP7nYDJRtIXkNVDsl91EuZu50rgzrRWj1CIstYZGsoR6yKL3QnU/JhuM2QvxT8dTFbpGQd
MGoWKEscZSSWsC2Z7JUWi9mQKFFMXQPC26m1P33kICZHhWomgJqkWn9MQUNGBXk7bLIBlO/KY6Oo
WbxLVwVtc7c4AYET2kdP6d7fiy/eQ3eo7RF4jIBEyHakvVkkMzeAwLpe9CPg3KEdF/sS1WDmIFR8
GQyhmgDQCfCzhKpo8pyIJEF75Sd6ULxZJk7W+4E9VON+1HxBVAeg1e0WSrLY19WiyHZBYj0Zdksj
VqS6dtcne0Bu4rFBEVadGyT7esIonDzEEhr1uaaImpzzpQT8K7s0XqQt5BkM8EZaWbWErkJiCWAC
nJtX9uKGDAliPjo+UCPhKWUu7spoQcZX8BCEheyyd6zDYxmYZTdTbZ3ESdQMoloESggtJbCx3M6m
gK4wMH0I+a7cRtF3AyJ9SEtHHxVkg0EXcJ2JTn4uqNu7BeERaAJUuM46tI4Yc5ESu5nra8UuKomq
oes4I/GHEpDUJ6usI25Dgsoa57RyJtcmGj/xRKF+K4IbG5H07SDFIIZoZgKryaAi4QGCqA7Dk6wZ
b4F9yTGXAohaZTzilGKe5X8IWs1Fb3pY7ozhUYmXwYc7V476ywKuFmh0Y62oXMLtQFQucaHV0JY7
3WkhBL7X2vd/vftpmgOiedAA16H1yRgAMC7vKkkod2PtZLkjSS/3f/+PXY0qFMTSsd2wD1j2rErT
Qikr4mYXkBE0vcEuzt5mVoExAXUQJGtQ9gHcDlrf8Hpu56iXmj7QxnJ86MTFAO4n/6EtX+feMfbc
/FhBVkEwKOuwCF3tWyux3JR9pY3jQypa0pN7ka0EmW7R0okZzqkCM9sXthB+IVWmIv+E08M+ZAFk
zRI/HtSHMLA7hPG7nTg8Zbn9T0tDrWDtFRAcg9sUTyYzb5osp0mDdOuDYIDEodcetLXuzyQgmf37
3zbgjFKiEJj6ceN+uRZF3ipJX8vqgw8EpMGbvdISb5xxeRn/5X+MoKYDmApSIazedS6onO8livqg
4mYel7MvHrvBBOwuHpJbeAkEjdY9bpdeUjw1ikED8yD5b3585XxTCXzz/mIwjxyU8BCYQi0Cb84P
LIF55EDHGRkFmpl2QblQhXUFjFfQrcPUSe2Mn3nc2O0loMKNNwa2kLmiQf7teKoy45UQr8OueSsi
ALeIu+llMhdqT0bEWGFmLZCTBDhzWOGPvNkemmsbQqzM+CqEmalj9xg7HLo9fu0xoRdrORlhSMqI
bPmP8df9pWEBSqh1yRR6ilga84WVYl5mo/fdKOejATmDwc5f9IL0wJ8hfpVJI5NIBU0IyOhfUCJ8
Kh1uHb+CCrN2goUPTa+v/is/5muaq77/VT8Erb9eVvpVIF1C1RuXqqwqLIGrwiVNwIsdis/PDwFZ
PKCYRV6ROUfcnfzUmEAJM9AYG4kVz15F4C/HvxB/8f5OeesEmlC2D6en7SV7hr5Aa9PUsY/kughE
YbbIoUCDjAgJ0CR7hIIFh96os01Ozna7/j5uAFz5/L4/oh+Q0b0RMTumNPReAyftiGJFhpTBZtMu
RHCUhOgJNhZAbW/qZbg3bHerWsZrta0dRTGDfX00lx3wOyjzLyUyc7WwUR+dZfR3i7hV8LzDn2A2
l1vrfOQqGQ8x4gzlcVRzDECxAlRwnq6oIvJkJ59mpmFy3TAm6X7/tZ+TQG7HzoBJWXpRTco5SWlo
EvOCeklBXgMsHcilniUnWe3Mb30nrXyAEFW7oY1dCyEGGT4RwbG8eOnqmU3H+v5ASyH8hTAS8Eyo
H4Lt+/bbihGEQ80Y4ayhterR/S73PcJtyxedQoeu8P2ZmEwEjEnY2QjvaR2Ep///10SonRcCgB64
O020IsNCijDxN/ockv3PMQENgGcdmUmU8pglLuFWdLEGMyPqssdxWUPAIAF/Eoplsemd74+JxTrQ
GcRNT4E5CLk1oFpvB1WHsRyhX5bbudfyIFxkYaEDP/uFesUwLNbqSWltAUgVZWYu2TQkvFsqtAdG
OAgoQHCQnUxe7zqtysVsr5w1ytiUWzXNuPXfktnjlK8ySDgshLmIlebLbo40rCL9iQhOQ9uoxHZe
CJyvqKC4zfciVEYfw9oUNFIWZgpZxbm9OXlv6FUIGjbQ0MEpnxDux/AAQzfW8n30na/yQwQdVKsA
z9HFn2VopxcRMyq45HDP8HiCYI+NoaLMa2svwqgqSNdAw6kwc1QHtwFRP91LOpBMX4WoBsyBgf+Y
TFS4UFbBGoICn51MNFjyMdJv+V4BAPwSyysJbILRMgS7RrO4v00nbypw3shlIBqE34M4kTkTHpdB
NFHQKugyhvo17rb5XM544oSgxxZ3KijucZGgKszeJL3bj34o1Pvi2ztW8k7zF9cWfJP3xzG5QqgV
OFaYM/pWsvFTl1W9wSVyvZcdydJOzTa83jcw3XW3BpiEMXw5AxwgMCCieq2i+KZCnQeSoTPrwcbR
OL5IRiAUAEQXuroQRmSujYFXO9kTm72/Qi5t1X7w6/LiOfU6AsWJ+9w694c1vRQZe8wjxCcuB0ps
odlDSnjlrcWLvMptyVZWdTezRH8ODcBRaEcgrwVsBzO0ZtTizq/kZp8vJNQLrVonOdh1s0UDfGxs
BehwANjjpVreH+KPbu3tKQacVMWdZOCZgagXYzdpiiGIOEyptAxeKzShf777qAbZ0GmW0bWF63/T
LmNckuiNeRY9Ui3zr+wdKTUVrzFkWXUCLfvwK5i7yP6eEA0BAeSxf6Aut2stjKOhZRImJERLLdgF
SO8D6vIh9oumRX47WokzLscfpwQiKf9rkP7/Xw9tIDVCGqgwOKzjFVAPZifNPD9TC8gCI5cGgWrd
oKDXWwtClCq+pozjPq7XSDMk+YMAaU3Xur+kkyAdirK0Fw0hmqYh8ayyA8napMm1kt+noN00DXTI
NNDSFa10XT+kr3OMcz/R6+0OQrGLRx4WpBdI1P+gDX/Nm6HXogapUm4vHpGf556Vmqzc2vQu6RrM
rg/c4v7w2CI0VXiTQRGPmx+CNnC+mFms6tqPq0oIDh2wye3SsGMQ5giWhFJ/DNoqDi4+Zy467M0X
8SM5NIKppGY39zZM4yEgsJCUoD0SCoJ2nolVhyHotTTLskMLs9G1PCvv0RHiQWjWoNK0maOayTZb
8JsE1KvDFr0rduyMB/4knganXiirueTM5LWisF+8JBAz/Uk20ff69zpUBfCr2QjkCQhpsBCv82eS
vefxDtJQGVRhSLxD0ZG5LIoxQdUY/PmHQV6E++AqvqiX4KFdu9v0G7qKa0DlgIKDMtgq9tbhbLmL
voa/dxoKhegiAEEejfogesOYR4ZC45QklA7qWjVT8CgeSlDaBoti5lKcbGlqiJLGQGQc/YnA9dxO
pWR0YM6TUukgIdZI7AIlynDxIa3dDfQ5z/f3M/3om0HRPYzsHfKaUApAqevWll6EXMcZun/c2zPD
mPtl8faXec6A/CaKoEdAC8y5kJDdbchmoQ6IuwyMpMC5sIXA2tcNPzSS7JhbXgUorqiSrDT5COE0
vwJkOidZQ3x0PJJmZsL+soznCrk6iMDTUt3tsFp9zOORS/JjvwC4fY4ZbrLHMC6oIf90jsDVYInp
hNirsqgX86PwHG1iQJZ0cMOFGMb9VWcdP3hiP0lHZFKwxfD37SCAnOpyQUqKo6puxnLdC45sOKFm
SnNtw9PZwnGhOFcErDTiYQz5ctPkitCUx/JZsuRDc7k/jukew89THhkUhqlUE3MLFo2nC0PT4+ct
mczM0V+fTjuxFKQdQRLI8kL4rqpnvddUxyAmI6olbewTf5xZ8IkRPMYI5EWZJv5R+2VcV6PQq8hv
3fwIAfrosxwv8Gv+cYqQj0dzC1wLlGFwOTP3cpZySlsHanHsRQutskVh3f99+oU3Fwh+n77y6D5C
IDZRypLczhji0SuP3FNyjV4NlAITS5l1UCd3P8ygoQpIP4o9BnqD2bEjn4lcqpZHEdI6MWdBdVFe
DOi1bYEuzwCqKwlE8xzprM+L1E92GS1pgMaH6iSDXOvHT//1tOVehV0Y+NVREazstbhm1+Ea7l3g
QDXgK4ZnEXm5dnV/WllnDYuFAJMmQxA0qWj5vR2vHMSi7MZVf+w/AtRbkX9qLGGubegPI8ioqbjN
aH8pYppbIwpa7DPIXirHvnHSZtNWUJzu9OP9kUy3OIpOv4wwGxAJ3SSIShhRE0fsl4F/aqOZJqs/
xoH0FEgX6K1GQ0xmHHWgV75XqMdS3A7aVks2HYjPpJklme50EDlhJQQK3UdrHx3or22QDpEHpu8M
A5EXivsmISXIN8uuWYf1jJM5uZ5xTHFD4zpAusYAt/utJaMSJC1SE/UokOgBWSmEO3O0N9M9DQ0Q
xF7wM0B/M9FQloN0UPPAVY9dZDtxZ99f8+mC3P468/YrrsIJaoxf92hKzYnMeHTi67/bQC0ITiHi
R6SHmaszGHpPE4pCO5a+rbTmANSz8BA0M1trunvx6xpifXj9FHjKLPqgullUDT22lur48PXOs+fj
j8WGW4mXRgV4D5ADOpe/tlVeNa3c1IlxfPDqhcsv29LUOSuOrX+eLqBFaLCAuhMcJ+asx33eumOt
a8cusz1+0ySm0dox5/z/rDDe0SjwXQjcjHYUQA8/nnKQR7pmns2cj+ljgFY1IDkBDaGIBvZprpJS
SbquNo5lY4oxKVcw5Vb2iPzB62yJ9i9jgJhTQjq4/QgAbtcnLjPVaFvBOLYBCTTTL+xduAZ2qjt7
c/WkSeyMxi2qO/sfW/Rbfu2FIdJLbyh54yiAn3c9vgs1MU7BCgIWNhfZ+pyS7x+bG7kxhOtIRyPR
aDCrlcs12Iz40j2W4BZABhxVK+1yf0P8sbtRFsPJAXQCGAoWOOSGvpe1Geceu942KtvFbVN5b95c
AeGPkcArQFD+40thpW4nzk11wGxzzT3WI0iFIuJz3izJ1HQowLUBP6Gi/RkjmoDqwW6MukvqHrWU
KKi3WIpjOH3/z+dUQ1QPXwrXDuK/n8TUry2gpJrqIUDgjh1IAMont3H0ylTmgtnpWwYryGQCbEgx
GywEu+HqUii9yDt5zSmIHUfrrmFmDedMnXFwJzUP6MOiTQzoRgCaKNckc4Gqie/Bgaq902OAviEw
ORC1s5Jjswk04kdI2uNEmaVrbs2kmLH9x4LRAFqmrG7wQX5O26+pLMRY99229U5I4LmoYVZODX7C
xumHmVtvuvswRjShIbWGOcW/3O6+kRMFnVMl7xSX+zy39cbxu5f754h9UYHa5JGHpGTlCHshFH1r
wjWGlIuG1DvV3BqHqOftPnMiZWYg9Jj8duaBP0K6kz5HqPUhxmXeojJwIUYWuNEpO6anOU4Pdpbw
47R0oiFaEHSKib8dQiCOQmuA6/1UPhfNXniQ575+Oke4aXCBooMZ3hmy2LcGakFORMxTdtKd0Gwe
Y3Q5zXgDLPgTJZ+flgUEbRSrheTMrYmqMRCdK0N9UoAyzZwexXCJSjiueTtfgYhIJF3jqJtz9g7m
OWVlaTNYnkluiH6ASsHlNG0zBaO5ZRu6eSQ1p8EUFvKbjjxfBunF/BE46F06W2Vj7wncEsAkUwUr
CFbRf9yONxISWfCHJjhLaLL71vat9Y4xfwdm95KBfAjaUiS2IeQRkv7gziEIJ8/hj3VUuQFzx+GC
k3drXZT6tB18WG+fexTTwRJr2EFG2u+c5NfZqaVrd7P56Vh/WWNuKi6IU7Hl6+AMZSNIdXNo34Lc
qCk0FhqadPv+eWaB0rh4qTX4+CjiqcD/MDtJco2k8bo2OFckX0Ub74gob92EwIDwVvnQLblLbSn5
TDJgUvmGVUoQgu4pPC0I+5gxRpIvekPqh+fsu8tNH/2fqaW/fImfArrViGgQdVnNgWqne/bHKDD0
CJNxNBXmehTSES0EkJ8+j5KZfGe7BG2JnTOuVDOPVklr6jPZQdZj+xmkhosMkH0EhKx7mMAHrgwe
9lRzXIY+QCMqiVIyPH3eX8PpbUAH9ssQM7DCBSxVFGAoeBy+87O20b+St8YjnR3vhYS29Errl62I
DtHeTE8U2nv/A/6e2V8fwMTWFS/34VDHWE50wZ6GnoAyb8EvoHJ1qR1tZc2Yo7uDOSE342XOY9qh
etT2MAfKZtl8Fb8O8h4VSfTmOlvjYIVfcwTVf68kQC4AQuJhZb3HSi71Er2V4ZlPNiKy7n2yApfx
1TvwcxnR/2Mq/2OKzetmsuHreQdThnEVNTvatmgwlpDL0p/Ctf81M5N0YSYzCV8BvZlgwYBa+u3N
1sVyHKViH57la/Yan6Nj8ZA4vd1d5Cf/GJ25uUzPX1cpsIBIJyCpjBeSfRu9QIUkAo/hVak9osDK
vWlmDlG0/qF9mGPL+D+MqeAGQPYKtzezLT0pqpJObzGX8Rb+kPcgnDRTGYgK7JZsBedhrjT/xzMF
rwLeOfpOUJjjmekc3V5uO1ENz4Nj+FaCDt/jOZ5D7dMfYddMAn5HRboELLMKEwiOXQQ4ZzcEZzd6
bPzv5LLjVLLma+INnxzIpN6PM5tk4s/geqHcgzKidlw0IhMNhgKn5ZxgBGfU4z+4c9Zb6D06JEhF
Lwsr+pQgttyay/EwY/aPd/C3WTb1GPX5yI8FzDZmDBqKvfcqnfjF+Mo/cXNteH+9R2h6+sl8Y6Mg
TLw9B8aQxEEhShFsFfb7CLLwL0gokQ/PBK2fGc1dYNRdYZYQKTyEO/Ci6XXC+Led2uXVwAXJGYgK
gaRWy5nkS3obr8058cnMPP5ljOJVf+C9yLQxpyBsEg3hNYyVq/acOE1B2sd4bSb7cF3MvHj04mXH
hYcOWX5kp5HtZ0ypeap2gCsm53QRHLM5HmK2X5j6KvQd/c/PM/e+5gXDkLpFcg4GU8ussHTC6BLG
ZNikX8V7BhGzrzHEevFPwzK96rsO3PbezHT+9djCTUKzzE9v2YTiqi/cotT1PjmD2P4k26BHGt8L
JwACUzu29tVwapN/N+DyZ8tq08xM8KTeTqeAwiARwCI/A4TX7UZVKglkzPyYnHOU+zs0mAURiRfA
NJnugHbLxooO3FqyX1b1Xtn2Fyc9tTsw3i+Vb4TVRD4F7/d3F8u987Mmvz+IuY181KwqPcMHKURc
V2/54p0KDISfkCsGNAlC9gpEIDvT/SqWx2wD/AopN9zpo4IsqucYVx2Fk2BVL72HmLxIdu2gnSof
0UHfXMJZEcIfZ5bdn78/ljnmdVbUntjiY2O48TFJjoFqxufa5CzxyRZOit0s3R3/1Kxqc3l/nqYe
BFX9RXcFko7wIQxm3XIpStuizOuzfoXhdvWBEK18TGZV4P7wH9BdBR4KlTaOIVfMGOq8Uo4LAYYA
7L6O6KqOtkjekHGNRgWrn7mjp+/drTFm8YM6zQC2T+vzYA5gVnszXusBzGSP9+du6u7dWmFWLTFK
DNOFlX7hX/zHOTjs9NICJQ62KYoPtPGViYD+9VNvf4uNU/lEBF+MPJzVo/QOcqSn+z//h0dz+/vU
N/iVSlJF33O5AL8v+mb0Gm3888qoSATOgGsCNqa5svlf9lD8Q5oBxSyVZu1v7RVlEXqalwln4RxD
NDGEoMWokfCxuHR7+X3WHZ2uNLrDkPBBPh3RIWK0W3Na1iNmShvhrOqmeF3JsETB0FsR2mkx/EOT
P81MKJ2w2xvhxiLrAIucP4RdWQtn/li9pVbhnNzPcvkR7orIdOeMTV9iWkillSLkh5AOpMP/tXqi
54c15cM4J4/hZ1GR/qLsuufkwG+RM5lLqv9xE1BraBZH46OBjc1Y84pI5rSAE875S18TpPBbMprr
1kmPINXvSPtyfyp/3MCbqaQ5BCA6EO5S/lg2+4jGTqmKCre65CvtPfkK7BZNJok9Ql+t3vCH0pZg
vFqWi3rRLZttaSfnblNb457fDcvQvv81U1+B+RrGFeEyOeL0wKguIvQGC7tCu6kH1psQAA3K1/zx
NYBp49uzZu75CWBTAyIX6UV0CaNPaMo9xIU9sI+FqJ8tbrlYvQfg48Pkm6a6mbHE8g6hKn9riTks
sajUilDC0uDk23KVWj35SgF0H0G8Kps1Gn4WAlp8avBD+8vWDhzdUkESLtiB5a8TQPK8xXiYi5RZ
WsDJVzG7LlOkhqZCdHjSAyRCw099na5SqJlQJmdpI4D8NgZQ4ouAUQO05R3+8FDG4RxxoTmQfiCx
E6HhKJ7JwU/eX2ayGI97jCUeuRhMVmcCPAHABKXuon1MM9tu8iIydpjnV6gyI8vCHzvZI+UGou49
GE4+nt4o8Va1dQGi+rxvdOrWUKOAvCCk+GmsZnaCwXNdoqSKfh4XVJZVWirLcRmYwjrcDWhNLcGI
twcRnrXGvDr3bf8xr7ixofeGRDT8UVb7oZNa1S/DnINLTrLC7HniIX+XE6Sd0BvPz9XXxMl9DYEJ
iFqg1govilIB3F6hehRleRh54aUGdV3z8C6vB/Mbsln7BG1YHir86F3jrdpBTgFNa3NohQkUHkhi
dLBQDgDAfFH5pZ/36wbX5ZqveykOL+oVih5gIc+X1cJsZp55kR6Sm6uUMcNcXp1QhGWITOUlIa6j
gD9sAH+abyIwFVcl/GaZ+LsGjHAB2A4lQumKPFB83l9ZcRL2Mx/BTHUM1IZWBfiI/NlbcuCzgJI2
AozMRN4GzZU9eHnQiQY1dJI7OsH2jk1lD6F78/53/PgY7GSAiQAZKqjqUEz37ZwXTRNknVuFl+ot
spFSWRhgunPBsS+CC09bJDa+apGD3LGHoOL7qQZZLUSCzcDJtopZQgcT0oovKmlW4L5zeAfvgfmN
qB4isIjsofPWU13wWRzyT/PW5LN1dKrRsiYOJvPZfhi2ZSTK4aVdSCCvX6HFkhIXHUc0MoqgPhhM
HqLg+apwIONwPDWLbgHw6IpfSKB3IW8JgOp9T86BxR1mibemSwtcFw+wHBrPgCJn0x292GdqyUfR
pV8Ye+mlsJPv/BBaIjpDNadeljZYQ0BOOhMtTGqwqPH/Mguo5O1KdsDOe9kAs/W2ceRjdoTk5cKw
x3WDZHG+1iys7V58v79/Jr0dsApfkod/TytyKlu94QMkRnKPjy/jtjo+U5Jc3MeBHS5GBKMn57Dd
Pjlfh68v97nbR3suJ+2cG00v/dutQF0+9COgZAbyAzZ9nCRGiLJtkV7c13TBvQl2NHtap/4ORgm0
FvI88DwwzUyQNORC4bZln16GtfzYvIK16tWnCsRL7jR81nZ3dp+wpR4iCKHk1qwsOL2QJiMEdQDF
14poRWbinrKT6qTwpfSSQ/FTtseN5zwJKMqluA7guM+5PnSj3DPHXMPCELVxhG5CuJrJMjn2gpmY
/MrYlRt1hTaEpWQVV2VXLWob6RgnOKdX4+LaIHR70qC4uONe4uvcdfmH44cF+DUFzJ3NG0HI5Qb9
JgtFWDCXFo6/UKA2JlrZwgVl9v1t/ceewgtEm+awoWhL8u1Z6pXE6GU1Cy97AJrtk0iqGU2uSbsz
zs0vC5PTqvRZIooDLMivXmF2j9EXRDk38XtneQ9EWg6hLa8CtFdeAaWYE7b+44LCuADXQJqLBoPM
TSGnqdRICD4vSUI6PH3L8jiLSJ4cGegUALcHK8jm0SYH5oFLG1ervcTLLum2++Y+YOyxeBTfkrV/
RmHZUtaRS8ZvcBsdugs/s4Un0dl/GwfWjmK5RCSHbtevLbsy04cQxi/gqH/yTf+sbmObO6RO4JO5
A8q6pdQaqFmh9YeEHZAVzGMUtsZYNDKfYXPq6qK4RonZj8ibdjP5yYmDxBpihlV0dZLkxZhdJEBd
TG+TXeONsM53+nLuEpg1RU/IL19MHflcF4HHvnAb9yFfxXtow2z9E9KG/1px+RkUymPglcH1DeDI
rSVwikiRKwjZpVvLto8083v+ZFxDKjh0UMJZtoxJ1gX2kCBAghmONUrSMjOJJYKsnF6oF2mPZGF3
qo76Prr4G+k72M+dtD92xo0tZhbrkWs8n4uLS7QJ1vV/kfZlvY0rPZS/SID25VWbd8eJnaXzIqTT
He37rl8/pzIzt+WyPhf6XgTolwZ0zCqSxWKRh6aH2drtK4vVn3ZWtECUswpUfQChAkCCTXKS1vwD
6qMZBrUoB1Iq6MNA3ApSsus9Cr0uFuOiLC/TZ/8hHYOfUmWKr97Hfa97k/2HJHiCQJoD9B8kn0s5
JhHcbmgCzstL8obn5t3TynWHnYlz7uiZr9bjmoxHvg+5sHbfxQNo6wKPLpoPrgVL0YXV+nxdXtIn
H/z+Dw0qmFk1Jze3dmTcUPpBmq/AZwSCQQqEU4RcDXK1vhDe4p8g2Bh++r+z2lIx+0GGdDy4P4rV
WusxdKCyH0VzG5itqdjkbkImF58Ja/x9uW+uet+/SUc5KOkJv809atM4BbrONbgE6SDwS59sdKNm
rrDDhIEVMlnJWt0hWwCWfGPDcGMicf3zAIPGpuKZtuzQxmIAG4y0ryBPiTDaqdqo2+6hdhGeu/nm
I3dT+4W3dTdxWBy/N/c/Gp5yOElXSELr++1lcsEJsUKXP6JWflVsvMTEhcdVUPGlWT0KLIoncT8c
sy0rX7LgXRHOIFdJOkzxSElPnFP6SA3CtmsvfmGFxb72HZXbcev6NTsYe5aOL3g8wpmm42kLrXQo
8aIErsdYS7gkbXE+KeYhOiuHNWbEr7/uq9Q3FTe9rXMYKkZDd7mWcRFgxlW0F7fKWfkUdq6LOerq
qVp7+5Xybq7AS9uZTxvDiT4cbvP4iEFN748tMlPnAlM/vv72mk32ev6bKNOr0rrJmjppL2K8q7uD
VFhroPggjDTI/IceXDZfI2ZoRBhgX60s8cl+TFh0md+3A2phQJWB2zW6GBFR0jez2qi7YFLb+vL2
/vATuSLObDalmZ1AKB+aNe775M6P2xKH4SI+WHjIH7qdvileOeTSjsets+XN7UeyfpYcTCiDx8Bo
tgC5xhFXgP/715PpdJvH+3u6ZKqkARoxDapr+ZtAqpRKvhJJotd4eDHM4iRjbuYZgx+fVbtHSlFy
MEjD5Da8LSCm4zb1LluV64ARIiycCxjvgXsXyrJRzoZk2LWXVotINFBi3F7QhO1WGHeO7P73OAVM
KUDHFOZTV9Ag38YMM5s1CePmXg0VugKnjldR9rOpDYL2Ih/kbXcuMBHL8bfg7EZrsCO+Id0/rEp3
1Fgemr6G0bjUnbMH5aGvc15zqZ0KSZSAkF4g8xjvFeTapRTnhmfmbob5DMZFM0VGEexN0QYFT5/F
Rur5XS4BntsVe+6oHY2n4VU7aodh1f40TsGBRWP2P3aZDB1D4I4Ca2qXKzweq/4QtRdvMNOX+Kk4
B+60Nqz8E7z2amCiJob7IV3OtcP7KNnyjqxyzdsoBztN+vDgkAmND+UsDKlotUjjm8uwB8XAWolN
NM4+q6yVXdzYGQwVgApTlaHESMBgpC/pk3uLf+Ohfi+fy4csZ2T3Fu5B1xJRSzqNWTGFEqAmcFa9
T1jDQwKaMqSrd/x+OBi92fy47zHoaXxk9AneZvCPShroUE9ybasaPwlpmUJvwNRT/fA26o90qyjb
3sYYYfAlYCpe+upnpsri7LlJEVDAdJ+jXPMcmbjYXGQc5dVeXRlvxq48CKPJfaVueGLWGZFj88qt
I2WKlgewBBD6EIR215LK4xiVqdI3j2VvBwISI3mGKTOJ56CosDxrv5BtGxnn2e1RDj5/FNgiagBP
nnHL8uwJahj504AuVVPQ1l1rBaOLRC2mlqg2Jot1Lx1DXcl+XUtJpiqhTYAQCKEJm5ISIbsuj3XA
PwpnEUw4/UrsrQk0H19Cy1CdJSTEx8jj4UEVyTwqLJTTZDJQ8zA+6ofEqkAR9vKUKxYKT5m8jDeG
Tmoy0VuGsJwUc9BTvBNf173EEEbwJaKSCDdOPTDFXc6Icxc2S4Q5wNLRfIMAQKZMIapaXmiaQnoc
rUyyE3WVWnliaatqG1dO6dnJG8P2bgJr6ASSsSAtwJs0Yei81shCGXM8JqUYzWzqhwovk/gTdoGr
9kjgDRgmZZUywgQG6o0/o1Cp8NIrlYSTuDx+Ut8xNO23d5I38b7de6/TXysIEQ+zD1AuIaPGlRKP
dEw0SMNi7GGCxwmM1xZ7swIh/T5boTKNIRVx9td6fw1GSdUFShZNEcAK/SH96I/oNatLOzEwm1fZ
NiipzVajaTNjdRIkX8NiIBFSVuhGRaCOp7jrLUy4Uiu9LPKfdj/Hp+hNUbfTShmcfBN+yphoWgD0
vqA3N2BSrQ8+VDQIo3b/hnNT68a+E/goe9LOfm26A8bB1qx+lgUMWAH6+VF3QmqAqIO1rZI41GUj
ewJvLOfvVX2f/hA+JCvQTB6ThdGMUK2UQ7+pXXHPnAJxG1eAoh42CJpqoEsQ83pJx1biQxVV9E+l
U+zzY7KRH9VH9N2BbUvfTI/Ge/DUX5SV58p4zDU2rKGZN099hCJ/jk950KrwswE7ID+JVrYp3Hib
rppdtgbHJrIb6JVf+RvVjdb+g7IRH6VT7OauuMbIwRXrffc2HCAzbQyQn4NHA26Pbg8u1aIYyrBU
nlBO+FXkeDxPD/4+3fsnhJIPrNfrW/+HNnrc5DEQDa4IFeKULvOjrtatyKlPb0gfvsugZgV//ENx
0CdziphtW7eRBwZaoi4FtxXi+gB8vc91V9ZVmyfGU7cGodhrdi4P4g/P7ff6On6IVrUT7LPfzMHh
N2cJvBHu8LghgdCStAZeo3oFH2mjNHhPrWKG4HvEAAR/dVSf71vpjTeiUChvJCRekfbgBH1KTff1
rx049XHik2a5Xr3NOZ4f8fH2OCJF9XDpTyhqLEwUhq3ui3EbpBEo0Jmi6RUnMLjorqHKJBIHrpe8
J3AVVyb3abjZ2fvBbyTFjELLezVOzEp3Yl5XHhXd9ui+Qisd4X7GBIlrSG/kfblVBP/Mrf1d2NkY
Lm84A2p0zu2a/1kd9GP+ilwbK1K7ORUBC30AmwQaPwj50jWs0pfKFMhBcE5lN+HM2gJbmIQHcxTb
O6VbM2KNBS0EbRYopWDcGCdFpxhRNG2UfRYG5wyPvxqedSQ8WXmYX/r+txtIeiLAIolxm/CkMO5r
sarcU0u/DpKzD+Kilfq7QgLnNXjl4FH2IGL+rfwaGE9lN6JRiNRCDqLnY8iCn5yFzwzPx68YyFXv
M5AGsuhnbk4pCohSFLkfSp/3IVpIZusoTwiqRWl9f/1u7JjCoHzUKHYY6hNDmO5kOEgd3P/6rXlR
n6cOWhDAg+tLwueDS35EobitHWN13b6hTklB1ilCoSLLeZBffGVeFCR1unWe5Pn1BMje+dk/JyIa
KpVHR28wovfXoycxHMjNHYFCI3s4c1UG301aRQQEDaCOXPEpal0Ue08H4ySzRtEtYYH+C0c3WppJ
H+U1liC2RinUIvYKs0ZR3ghS6M8Ro1zXHMYPMdsviOFcryPOZgRHcIw4LNELdI2WppNclv0gn9/i
DwgXPgVu8pq9qJ/dR/x6X01uk/9oNkIZAWGhQLEsuDWusaRiams+VuTzrrcwztdfo1dzQgdlAL7t
wfpRXz4+kBXFswOrQ+3Wlq+BqRsR2HuyuAkkGYX6sYpqyujD3wQME7uNcq6kwyv3tXS8nGFm1SQC
5FCci81PbxOvjC23AfmZw+pJ+3asN9v2z1KiVPAaDO0IQSgEWMquWvO51T1oT5KPNHezDfcq5rF3
R9Wz/77TD9HybAdRW3kNm+STMfERFjJ+kS4iKlJDR3jUDtwB5Z7OfW25OT8pKMotGkWZCBGU9myX
j5vuhWNdDljfp1yiJgxt3HiCfBYfMecoEu3gNKZ2O1k+xgXWGCWFPo6t+jmNjhyy/OWC0cG8wf2K
1xgyP4vSx0Li+sHPAuVc7TlT23n7xvEeoCereseij7iNhklq8Q8WXXURoXOrVBVPPvOrYR/Z5ieG
xlVOvme1jdyUlkA3roAolayDcJK5UJPP2rm6uBLoxnf8D/mU7VAQBt5QyaqeUbyJAt1TzerfWjiA
rrEpvezKQRrl1JDP4Gvyd97pZE4r7l1ZTWA/9wOTCbjgUK5kpZSzDAw/Bu+YjAapCUOEQdW6IiOD
71vAbS6cWlFKRdMCc8fKgZNR3xxtslN5wFuxZ1dYUMnqnoNt+8riTL6NRa7XkToNUGhXoRcPiqmv
cnM/OAybvvWRCu7iqLUAxY2ggCif2qfQSFISKmvn4o3/0lz0nmgOV2M2eoLYBxV0ASs0uREIuddv
akJCSIPiSGqjGkkKKmkUA1TQ8Xg+8TeC8/flMQQDdwrcNw1QBNH0KSk3hEbYyWhj2sjbYT+gXq3e
g0XWYZVD3L4JUUjU8nlSOWqxrASXyuXW3Bqzj7floVqD6cbx1sJjuEF1+LZi5qTIZ68OGwqWWsSY
j8K2nwDbb4NTuJat7CQ8/kA7zUZ3uQ1D6W8uMBQYpfRZ0E4ch8KFS3y8+LEpnyeQMUaHcs2qX1lQ
xut9o5S9FHnfw+yP4MKt9ZXm+lvvl+IoWwE1hQGT23lREWdKQsWrfapLQZJBrPD4ILxmqDRgyXMT
N34vHCGP11CsCX7s67M5k4xEiXkpuIDe21G3/npYSyvvAVcWxg7dOD8AkYJQUvqKsJHWd+R4cjVW
q/CSO6h7RsV8Yiu7bqfa8WayCKMsocfvUTPzwgC+VQ0ykxC1+miRB5kQHRm3OWZ3eYUYfau//6Qg
h5V8aSt5x6qfui2UUK6RqN2SBxBYJR2QGrtDkTdaApxXyal3OcshEm2+Nq1rIKI2s4tF0OehNxGR
wIzvH9+706er28phdIMn/wfSgqyoh7WEZG9neMUYTVzRAG+EpyIco63b2khKCH9vxhAMbx2g5yVt
mDShQZikcokZVRHqMFvSsSoc9QfBCfBCxZqnc1tYQzZrBkUpfh6iBARZ7ehSOtU+cUsrsd87DCVO
16EzrPvCHE/ig/5QbhSLx2Dh8Wn4/FXiGdu6r56s36FSF4AoRWlv2eB39GDZF2AZzV5/RLqTt0Yn
c/F6vwo3vdu+xZvkJToaKzJdNna1DVOpbkLb6wVRqUgs0EsdoQN+CGbA2Hiiqy3uqXn9/BGZ1aHC
3CrP8RxWMeptGhSgKFWH/8HYYxBOUiYTp2LeKT00q3PVypT2gTXtMLtdt/mHct98bK3osTiUrwKL
dujWsV7jUhaUglgJxW/A9T9kVJSJArLprI7SW9d6jUFZzVAEISmzI1bDoWrmp2p759T9a/p/ZHIx
6gvEQqAfR+kyzUFfeEJRtSO6S/iVvPVW/BYD4vBaULshnijalbeqV9Va2E4olVPdHBXo/ZrFQ3t7
XcBvQEswidBQnoffc+0g+knXc7Uv0kv7VR9RoGft/U35KTxHB+F0315uw1tCofRNFgVyatJOcw2F
l0Q0nU5pdqlAezDZAg4sfaNiCmtmGltkhdfMEgjy4ylvCzp3GUyoyMyC9Is68TMwjoFOL8sutVni
6uo7hnVyPkgN5Il1hCw4dkCBMQa3PDLAmgpjFK0ri8bLs0tsnVhX49tNAo07qMlRFUuqR/EAeb1y
cR8XwyQOMSo7bZAPjhgcYjtndOmjPub+Jt1oPkFC6hwMBwgs0JlwjVR6epeU0xRfYtPWRrezkHGt
COfEfZhbXQAO6EXw0E844cCsdY3Dy1XWp4aQoHkJRWpHya7RaIHxuE50/JDXCUgwWFHMjS5QiJT2
qV3bTZ0vJmg6LPaHUNqmvQU2VKucXMId4T0xn8Fuzl4yCglHIR7/0fYGptprGYVC90YhTFNUVmmm
vD2gumjTOOPFvr+WNw6RgqEES7RgTJs2gQVb6fOP8xcrX30bHFEAlMetjSJI/AIA3krbNeb+KDmR
af39SwYFQzldXuumoqiJHOiTjKB6unkMkB1kHNu3uQMKhwoflHDyaiPFtjTu4EIk1/VNeaObvqVt
I9T33d+dJdvFQCwUN5L+WrzQUhbVVbxehRKBA9VLsxF/1za4ezA8mcUgdxOmE7lmQJS6BcMUjX0R
ppe30kTvFmpNU5ehardXKIIBgl88cOEyAK2+VmmUuOBCOubAcB+wbJt9vD8/MmPJBVO9QhGvUSK9
LFFBABRwCgqmK6xRtoo85zNaZL8e72/P0qIhkYUXJrhuVLRQyjAIOnoBQj+7cIH5lg+omol8c72+
D7LgVAl3H6YakOYTUDlcy5NXhlTKUouzwfTepYcMvHN8s7JqRnv8oqHOcci6zoJ9FHpzHJcB523y
TONg+pcmMbdnJtXz0qLNcSiVzhNpkIwQON6jCJ4g9QGXQIehasRrXR3d0LQ5BqXNchlg2ofaZJed
R6aHJr8GVvPdomXOISi/xtVa3hltjeVKNuKKtziHe5esM+PJdOmou5KErOZsV/ipkZRQgCQReg/c
aq+Ymb7Rqic5Q3X1M+u2vnQazIWiFFoQwC4+1hAqNeOPODQtVq07Wfg7G0PXPyZyJqgVSMIuzUa2
oy1j2xe98+z3002oRSaTOnt8Xt16hak4qnmsrPWvES3y5et9s2QpAP12rlWq31UBWnpHq7U0M91y
VmmnewEdAszgdykYmMtF2aYx8F2XdxXZFwQCrhiZsRu6nM3QNoZp0mFo1KsDV01QNkzYO3ekCNAK
bZ+1SSwdoIwzT4axH2MsXPkVufLmt7HbGOCKcOLzuBZ34s63X+5vFUssKsbpI07xixGAdvj0O91v
1yyRGGZDM27lXsJ7Eg+ANxnl7/InKBk290VgIVBuoC9Krp14GKZ+2E3uYKL0hWX7jHOGPswC2Z/Q
UY3N71G3WK4qBw1egck4MRdjgD+ajCKva382tgknanVHNHm0un1pjr96d7vW0Rby6/6SMZwBWl+v
oSp/ktNKgtGgLSEyHvfOM7hae1N+rQM0pLCKWxjnJwZCXMO1Uu0LPEdcm2srOh6qCzA4JNvCYi3h
UoAzX0LKGfiiL3h+8e0MFFC66FblTrayrnYy5mVaVmIx1pGs0//22SjeuRbMr3U5ryRiPrH5jlnB
4BDaP8cPLCO6f2bfDLVpvDLqmxHrh+kW8qYGV8eaIch9L4qa6mtB+J4fxLCC7uG+2Jz1U7CzHEtn
9cQwFYHY8uzIzoq66TkBgvBfJmZzT5ZF5qizvOh9j4CJY9coXSYJGJyDMKq3kP7RLTxHPwRWiLGD
3UcGOhTtq91zq8xhXeiWccnLHFIKmIJFLWLsV4PPcQG8Nzp+DjVpeHm5v0/LjugPArV+qRL2PJ8n
2UU4508Ydr6VkMCKVvdBWGJQyyeUSl/xHkCg08ZT766l038DoEIpXh1CJC8AkE5mgj4o/TN6vo/w
PxTtn4WiU8gYNTz14wiIQw9iL2s6OlLmbDF/iHELJWtx6wD+4FCO1As6xFVZnCFHwL+AgP7hOXEY
tsnYc7r7E7qmy2UDrepBmIXOn9fB2RYHBsj/CNn+CEJ5zqjolLHSIrgYtNSmeIznzHhV29ExWbPM
k3j7e2tGOc2kr1IpbXA1jPY7MKC6ugRCoh/TIbPWrOTUsuP8IxUVTwll0/WREiJPuX3D0PEzQ5Tb
l4rvy9Sf71MWnxl1KFQt9kaot5opiLagmMKRO9Y2b6ZuZYIqKLCfnuLfoaUNpojoiuEQlhUdhNfo
psBzAU9T3opKpxRBS9KjYKAaNoKprfFAgr4Ki3XWEQ242bYZEuUWUEzaJoWCLLP4uwTzM1I6Afih
dsMBPbmMYHv5ajfDojyElmZJGnaQakQNlm/1+w/LSdbbrxcJUYrI0P3FoPsPGF1Vj9xYP2UcwIJN
cLZK974rWvSms69THkIvjdyDg8guL6R/7yn9PN///qJ7QCqUdAVg+hU9Ya1EJYMClmGc3INtp2sM
PUxNRFb3Qcje3uz9DITaj6IAO68wIM7RVzhIV88oQPpvCBIV/FYc6uECHyF28AaKRqhWs+LXjPBw
caP/SEHPo0V76P+Lep9WjwyNXdzl2aepCFccQ7w911gg8QW0UluMI18z9pmFIGGLZqFT0RRGjNpZ
uDK8BzbO2Xv6jyJQbtnDy5zOGQBITh2awR3mFXrZV80WifLGaJzqx0CDqrZO+vQzt05gt9xXFkMO
hq5+U8/NFioxKglIQBkf334aH4gwf/0nY6BdbgDmC6EVARBc0M69wgDvanUfYfHYmi0U5WrHsUlz
BS85l2TjP4NdhJluXry3zAAoe9bzgisTck+SVy+VLe3QPwmfEYLJ4z8JQrtWTe6nKC5hFuXRN+ML
JmP/ffyFGmjQvssSOlk1+rkrLT1cKBopR9iCm3luja6Z+SyNWgqOrlCoY75AxbqBf3I8OEnuT8Hc
xJsBTzUjK7xfsPErHPL/M9UV8jIbeCIN7v8bsmAjS3cXNAvdxxgxDI4eXFHoyp9YlrIARG05buIu
2JNA8lcytvy2ohp1gnMIarEmjDDRBQ4Q3jtmNL08FG79XGBekvBixb8Ck2HtC8ffFRq1ZEaRC1NT
qPnlzTu4fGnJaJzpEP1Uv+9rMguHMkkwCfdNUhMc1MVghM/R8o6sixcLg7JKnCGconZYudFSV5iS
iBMd9T5oRr/cl2XhHJyvGZ1pjhut12KCY1edmXfMZMKCdwEBAy7AqH5AgQBPrZXR9ILATVir8KUH
1Ye+CTeYsRQhs8Qy/6VE1hUUtWQe16tRLgJKQUm2hkuLG4DtEBoQOKPJv7ISPos79Eey7xNuZqB1
JLVxRCRTTMPlrM46xu4X43hZ9jYzECpiBGHJ0LYDQGIz2uxGZzoiT/LMiIWYKFTEMiqNoQU8UEpH
Xh3iXWn5z8LX8/jKAGItGRW3YE5NjGqF7yVrP4S1enay96/7+iwuZK/QD0tYTFH/Amo4KnTJe6Gv
ek0mV2TvEB+LzbhNj97q4tnhITygImH/Y3gZ97mNcgTnPvZCtIGx2eA8Q9c36n1oW+qyDF37lYAb
oGAXu0kxn0Pb/m8QlD50Gq53ktGTvLBouer+48wqmFqKzK6koJRB4kR1FBs+u+SV+VaCO1jyzUxB
PviR1UG0ZLFXUJQ+tI2c62oFaWon2hSJ9YYe7soqE4u8PWgbFivNgq+7gqNUwwhEofNTwO34331o
Cj/u782SGV19n+DPPAJIN5JmQuvmZXrAS7dWWeBnycz1S74Wn+5DLQQHV0jUuVri9V7yBSCNK9E6
1Cv9c/3fAKijVI6VKpLUiTyk8NZPcH4xBFjwBFcCUMfCAPr3LItgKkiPbmSnSsyP9RcjHGCZI/kN
s+0o+1Ds2xiKHKJW1h1bZ5TWrJzL/Y0AK8I1RhV7lZprwGi/DvlKtosX7285W0gL0D9OBUOfrxFi
CTPAPR474T2D3eTSG6aV2xbjnGGJQdm8V6qdoJcQY9chWf3c/23bLyUDZeeJUA8gH8OLQm4eQjOy
nwwnZk3vYolAGXcrF5k/1CNyHzwe5hK7tDtG2d5CvHy1E5R5exxmdgkJcR/h1rDAb8Gcu0n2kkqt
XCFQZj3EYS16HhC4Hb89kJcDdKsO7jPY0Bg16/dtA9NFr7WKR556qjXsSFmaumn5eI0v10z/vnAW
X8lDWXmRY5h13GBP3nC/EC3e0axyr71sGWHFfb8OCvNrYTCGIJcyGcJcNo3JCsQZK0WHebBM2YgS
fJzvbBChY1zLoSmZCVXGSn0fLTNflaepXPcB/GFvSe47qYdWzfAUsa58990u2CqvV8qTtUDxciiY
Yrouf7Z+5Q7D6S4iYPYACOzB+ibfxPuqjr6mToKRaKgoyidTeTT7X4woSCK/88ZQZijUjteZNIW+
IcJQ1ppp18m6xA3cbUCCAjqaHGR6jdWteNS35ggs4qO6WjdooWlfv5wP/mHLyiUuup4/v4ZWEfDB
hBLHQ+bYzN9L+wcadRiruqiEMwTqEMjFPPdLDwhNYxoWd9r1MNf7J/6id5tBUKoRd1WRiRkgXrBt
KlByz7yPwBKCOgUiPJBwcgMdTyrbDU19H2C+vMVQDYb+fb8mzAwpaYNS7HuAKGbQmbXT2caDG2l2
frkvDAuHOgzkVq/DssFyjdZ7NbmGVU2WozzfB2GtGHUeVIMe1ip25bKr9i7q8+zqpbLuQ7B0lzoI
wq4f4rwHhPbgdrtozfJsLLUiIs72o1a13Chr7EeTY+xIA16d830BWACUKzCyCW+78P+X6fymYDgI
s7Z40TX/MYzvC+dMAjkagjgNcKEEs9XGMN/i42DiaS/Z+u59SRhb8c19NQNqB6loYCHZJfvMzQdY
eviLYeO3RP4kEJvJQhl5zbWt2grY7dJpQL/KWwreVsA1i8fWEJ0iXWVpj05lnn+xCsIZmixStq/I
QQvmJexSagp2HZmv295Uft1fP4ZJ0pxR41QWY1ECI9r0jv7yKazAfv37v/mX71fg2SYNemsUoPwk
B7WSo9EajLU/quN/BKHsXvLKMUG7JOy+fIEDO6YbsOJarBKVpZfVK22gbB+K0owdUTh7MFZtixTW
prmUb7Er/9zJaxbc9x7fObTp18mo9rq+q6F8b91eUJ1wf7iMTnGKB/QMDVvpxbKGwYacQux8cbn1
LzMbM+2nXEXU+okiRvgBKA/11/5WPuvmWbP1f3Nj+wNDP1/K3dBnATms3/jVbvwu1Bh9O/95X9uX
8zQzGCommAItK0oPuzfgaEAt2K8Pz8pWDJtayuDPdeQ7EpvpOwZ7ZaMWYM1QT9k7SmB7uo1UGh5X
AvGAaZrwHqyeT6ZklLMIvVDLR2JjdpOZeWR+II8WumtQC/7HJZSvD6egj8pRDrGEuJWmz+Hq9SOz
tBMro8bwffS7VMJznpYKynfZK4jAN53DaqVkrhjlMNBmNqTKAIhDunbd6FeGWWssRtJFMcBTS6pL
MBvlm6pkpgkYEVkOmMSCSAG8ST9ykD6o6/DfOL4ZBmWhRRyqnJAAoxLtGPRFwlZ+G3esJOriQfEH
5eZELzG3ohVVErtFP6RH1KKTgleNIctyOnAGQxmoqvfppCF+u9ijFZwMDJvEfMttc2Qc6jdju9BA
CIKRfzbmmyFqtjEgLdT9JgdOXKww8eEd42fBFmBaDkhNNttjfdlFG87Vt7WJqWqwWPQssQuWiU3e
OPfZj6BsNgd5i1qERFgx3/mPrYEKK5whr4HJrVKbdZYsK/wMjrLcKfCKgRuhKLuDWKG6V+hIoYi4
YmQWmDhUmB+meZ/mtUaudimW762z/e309XXfDzEsiyafrtIuCX0eIGjFKl92Ym/iZoSGjPsoxAfc
2yHqtA8HI/DApoWyFDL/vAdj6L+K9WebQuScKeKYpcFYdkQRVYw95ENW9oIlAeUdQrFBi0+P7w/o
hzhmzKd9Ev3eWSH64Bb1ZhxjBSv0/VTp/vSdcGN9ROzhmCwgyjMEvYisGAdByNu+aD1MZC5O9lQx
a+AZmkWf3t2gernnQ6LUBBOX1ZrB40uLRlnuITiBWJ1fdXgZReuKdrmvawwPS/N0cnqfkadYcgs3
ztxDd9ExYkINWDOEF8UDSQCpd0OhNV3EhR6sCv7VgNNpX5pdvHmO2XNqF69/Mwyyl3Ol7sOY63tg
7NRVtue3AqYHj5L18e/umTp6WMEzA44Auitc1KI49MMwx169YASjy79g+KICdg+W81y8Z86AKJ+m
dmlblzwGqsGjgcoUHXKsUtul9hXwyfyRhYpH/EyYhGSKSSmOgOh0xFTp34OFs9wOTFaWeVHXZliU
XxuaYQQVMtati60j2DhwgwgxO4R1mi/rwR+RKOdmTPpUaBFg3iZ72p/Uh3b/yGSZX3QMBg9+awPa
LKuUh6u7aUwiLiPP/Z2bf/QfiEsxl3XMTdkVMSDmvpUuRyh/4DQi80y36wiszhxfYFybNbnjC9hF
zBNmfr8JDuOEWz5HZ0iUxyuNzOgiBUg8aOwfAlsGJXEKgVjKsKjbMxzKWochazmpKVHOAi5MDucc
9y/6fw0NVQogESVt2vQjf9vLXdynFdQNLDCqReIOkm5mV3MvnXZzIGrJMs8bVMzeIGYaH0OQRXcY
HbP/OZilLX5CI+p9eWmsf7NRc1RqAXmu8eRpxAJK5vSW4l7ZgPWvQ06IBbSk6nMgKmAchI4bxrTN
LxrygskP2arNp8ycnOpYbM8MPWdhUdFiEvF+1pTYs8ZFBDc6ArEqt8ZAZvgK9z7Ykjuay0V5V2Vs
oYQqtq0jLFcYKf8jt8GfyHJHLO0g/z8zXa2WjEINAIMhqt9sYeAjegB1KFS+sxoHBNw+3CCT7IUF
Szlb1IkKWmPUxEFNmN4ENhtb/pAd1O82TnIc3oUXlT2UYsmo50tKud44QQlv3HxbwpSb7cvoaK7m
Gm/9R2D5eCjTdItXnPTEbLdZPMfmyJQ/Djtp0JUK4lZYZTRxWcUObCbgfCpWTEIGooR09PkH64bq
VkoTVUxkojiuSBgP966wV61UcczxzNKepcNsjkX5FlyzI65BqwiUNPklOr752dvtxts93reFxQNm
jkN5k74v+kZNgFMn5s/UCdzfjZMdRbB6/vXAeXILnkNR/sSY4sLvc0BNrozn/wHdZJiqjMo/ZnCz
vHiyrID+ElOF6efmRAvDKqhHUvin4U0GU4VNp8CNmzWMZVnt/8H5PlNnJo6IV+H89hunfu9dwclW
/6KG0cAsOxHnGLgHMWzh2otwusw1iTYQPUD/HVkz7qB8sAn0iT7Ruq2D/gNv5RjYivmZ1zh+b3C1
L0G3G9iRm2F3TsrqOXZ/MfRtydHPcSh5FKEeg04DDvgnP2uzM8PN6BorAY+/vs0sOF1ShBkavUFD
KMupJwINo0jMn8Puc3rZshh7vl8t7iwdXRkweX1VBsQt9GBhT01MGXvobBUT8nDFfniabBe3x5O/
kWVn+IrWW2PDoq9dfCaYi0kZcRLyYtrx+AVTt1Xy3fPu0T+2GFt47DcIe3Tr/h4unTBzNMqOvamN
NW4CmoLOdyQS2rfm4z7Ckl3NEYgjntnVII8DlBRO3f9AbVsXWNrmPsDtlBj4ojkCFQNo4sg3Sg0Z
KlskxCqTnaEWWTOVTWq+HfxHTBYze/ck+/bw7Ngf28z6Ynmppavx/CdQ8UHLacbkKyTkQc97jESq
aH6xOBFZGFQwoIUppmWQUKd92RRO43z4NkuMxRLRuRyU5yjrrBl15VsdNAzeuIRm6Hh2h2qPZ35n
nO5vHEsgyn0ECS/kKXEf0oNLYAZrxMPDfQzyjTv2TCefGz/36rHBOYVEjPghmym47MFJyjjhGTpO
vyWL4ySGQwiUHmo3QAMD6/j13wSh3EImD7XOcVgsO0SwacbWZMWoWGLV9S36AwxB0VWw2MkKfSU2
okLI8w7Dy98ld9rEJ3l9X4xbjk1irH8A6EtwwcWZEJJB7HYWOK66Va0BRAQYSJabFU71Y1ZZTP54
4mJulGCGScVfkZT4kVbi3I3h5HJTRcMwiS5Vu7N41yof/quM1F6JZV5UcYpFRPwsWxymRIjPiRtb
6qWzPgIM7+VJk2W3Ymjh9wl4Kyfp/YANY0Q7OUFnrrbrMZ65VDEPHplGO/pRWwFv5pdtNJisSHPx
LMYcwP+PRK0oJ8MZjRKQFExQNBsXw5GH3J5WrchsaWFBUYvZa2o+CIFITig3suPDfksm9zJfQcln
7q0ddRBiYGSopxL2rI7XSNdi7JBsyp+CY/WTy9IPFhZ1JCKgzYoogUiT24HHMwpAayZZ9cNjiDYJ
Vo5m8U1Zn+0VdTzWvZKlYHNEuwlYgCQn3RsVLuLNitwKULK3y9d4rrKCFcPQiQrcLihhrtcwnEX9
jrRmyhgXGs/xsYSMw8PGRQFaf9gPqKf6N2+YSEf+A0NJx8tSAcI7meRtDLOVTWFXvKs/WZbFEoY6
3+MGFKmCD2FQ5VaawRtpEdx7pvYCzrv767Z4YM3koU75lm+4qTZwDeGd1PmdmHtyqWJFfYs3xfmq
kaN5tjmVUbR+STbHTvaHzAaTLM5eyWEp+vJp8mdz6BPe02RODQCTnWx3sFunfi43/Hn46M3Iquz2
X9RtzqSiX5S4pMm13INdvU2ZWRwL1DtmTOahby96o9gyBmeBmpLMNqK8rMCBkjIooXGEYE1w30Lb
emlDK15L68AVL6hV33RPieOxlPD/kPZdPY4jTbZ/aAnQm9ekk6NUJansC9HV1UVP0Yj21+9hXdxp
Kour3J1vBphuYAAFIzLDZJgTizdjRpeyuWgIkNUiBd0KOf738umhfHi8f/emU7/HGWVqC/T1xUoN
Clvfw0iaCUvLOCEWD5TlU/IqGEoeFCQntYQjT3L3kTUXNmn8LRcKdqxhmhc76wDNTKeMZTm4phdD
bs7WmuWMps+799O3R3Bf2D9jxtvPpIStjM0QBqPUAPuidjKvc0xWWZAlCMqldQDr7QIZgvg4PrC6
J1m/TR2k2l8ztdHw25nJRKFfeIXcioa26YHBNYKCH5esY20BWMXeBXBRp8/T8/0zWOhsv6VE2fUC
1olrJxElZA182Y5socQn1SKOeTrm7vbdgg7Ylo0BOZvRt/ZdLr13mShL72PuL6laXADPee+eoifd
zsw/gAn2rPZwDC0OUM7mKjrZZmOdVntsbTcDx1h/3pcA6xwpR4BtNjHfVvgI54gMHsOX/TT/t9Kl
zH/T6gM2meLHe/KHpeULyeL5j/+YBdMbRamDQGnOz4nN7TO3+EgJQK/jJ4tj4fPfV3t6KOw/EfiP
NZ6i4I+VIk4Cf2AcJesrKXUvudr3oxJ3+T/+5YnyLFpox0Yy/MlUAeWXFXjfv4Aqvbxv4Pgs6gZ8
tUIIYYxd/dzWp9/eEUrFOsEfNH263dg+ZUokwTYNZzflXWuSr0rn9Wkg7sr++g8PgtKpQdPyluPB
Uk9Mxk9LrEOmVKov0BiYqPhtPBqSkiSPF3djH3YDOZrWY0N2q1/m56nZmq414V9tpNgqWVEd4xOo
POx9bfjOjPzPRvDH5vooFNDuP4Kf7XtDUAGNLcfz1xURif0HSOn3qbG+/FZD/rPfmmjNdKKXLmLc
Fvhw68iImn/GSDeX9vs9N/vlMKiFSovwy+jmIYmt7BVgnnaEtWtJZNGhfB/QGy5cnYLOqwMsCkK8
A2e+e+fAllHKWQGn/nlr8+T0vGJB0zBU/jtFNGMwSOpSyCZzghwMy5ywFITum9X0vui4yZ48b1vH
Ca1zjPJHTl7Oa6xoP5KVvVbczXNITKBsfg7mJrBYVZ7v1qF7d5rSUV8W0/Lag79Xy/KOn4fDqiRv
55I42wvJbNTeHQfgrxcTC6d8Cyj9gM4IiDUip2d+uY+9aZ/sjbw9pd6GPETW8Ssmq/Xmz+rPnieu
+SIRzwuxkGel2/dvtHg/IlXp9BFntDXm/OBRBefgW97aszp86rujrGpYE/Q4Z45EdtjScTmwEs8M
zaQTqPEo1Ng4gVPLTJt13b6hju6cB92xq3Zh3peTjbHOAfHWk6Rd0/44o5ITEjTu5ljuaH1GcBED
giwMrxHFMn83KHXDojIeQN8IqPc+5tYG/ZdUqCmXiPgYQNZa69fjS/Aor19dz1qXpv5wJfbKNckJ
f6LhEtlw1bbxgaa7OsWujunKFeu2MpSRTtNwoaar7XToAKNhRNeLcbyBNzLWaoto5ZIpXsVwCLJr
prXIzXiVgGWa3au+wnQBZ9XMfWdL1mxOi7LHSohyKN+rLaxmhGWWv31yms7yvoos5E0UaU5lkubM
dA1+lCW9qgAYwPSS40dmpr/QBMcEz1yYHLulQ9lmI9Xri6GAjoZu685+lz4qoCkDKCwH5iOHTq4Q
2XL76aty7jPIkiIVMDV1jMRk+i1F7Jp81+B7Tlr3L1C9b9mjIqQwNoYxKsCelfpEyoj/O8OlSKGB
99lZDADR3ylhX6fxvbfm9ryUUEsufq+351dPQM8v/EG14oBGHKKmVa2uaIoLsIFKW6d/psG8kqHs
SwZ1Tp26/0IhFUNUTtSb47Fe5/bnffYW30DTJAI/rTBUNNrZ8aOfcIMBBfMMTJirmxivxqs92mb+
9B9Sonwap0lSI8VgxfKf49GqrU1iJVazmrbRMfcaT3KhbeSMLdoRAQkxr9oIbBWWQjqszhGIv+bR
bAokUg2D5YTB3M8Sw3Qd/xEj7X0SuR+DTABz6du4UvauKSJzGG6C0306C80Ft3SolI/gh7UvR0Z7
DrbFZSVbUutwdrFFNl7cZtgzkHo+fLxZkA0WrxJ1X2qEpeALNaLbb6DuZAgQ6zqcDnJAH1tiX1f6
TrBP5cd/LFTKIPsxx2HACIc4AAocLYBABHee9P2/GMa6ZYgyybEolkY7fDM0AZFkmJXrHCwJcJkc
TVbp3rWkjHKElZ5D2oOjae2RAfSDFhNGaIDeTw3QWEcI85WQCD3xTMqsC0qZ5ZznKmwjnvTcAfrQ
g2pxbgCKwsP9C7ps/f/qAWWWYznMuTAIOvjr5jlxU0DH/YqYBamFydTbE6NsSSPpBpDjcWLyYxea
mMLB1XA9ZN8KBJmG6TsR0KLc1jffNqnHrYNDvWKVhBc4BXCYKosiQhOgh1ECzbqhqC4cPqF1Xmug
L1RoKTuxvI8wXQjqwtxQoeSpNsY4Blg/d342SGgmPekBhRWQ2hJRa0ntyAlOwweT6oL1vKFKiVfO
UknOZFyW1vmOuvCaE2xi6s6GCeu7oBEzUj+aKGtfjIJy0oiM8Bg6UGzROrF6KyQWkduk+39hAX0Z
BEDPQdecsc3fcifaXFeyXT4ax/Ex1afZEBQyzQKu/LL6qh7F1Q42NSebp8LFYAJ6+y2MBVv8ymB2
Ty3FaTcCoC36JRvyfDphyJrXzdI0UBL68HcPf4rtS4HSLlFXA+HWg4/0031lXbLkioAqvyGjK1LD
Jrbb2CZX+CCJY2jrYKLJ2t/tfhXMAOp7dOjHFZ4RodxF1sUdCv0gUtrZ3tjLh+Yp2Kjr0lXs6DHB
sMTkqfa5vdr2Tke+GtT1vvJHzsLfBnTQsZ73SwH4DdOUVzESpS9rDd9TOZ5o8zJxe7vdX1HnY83t
MOVLOZaM04pGrUHK8t0p1QZwuaeT8cZ6UyyaopmEKa/Co5EiVUKQ8T6CzYOOK9MR1rbNRRWa0aDM
ndiUfCkPoFE8+LvKlp1HvHIZwS6LD8rYJaoQB/zVh4+KHyL7N+dWeKT8G094c/6UcUN/phhXPDgp
7dq+2I2N7ho43Yy9rW0puJ6TojuV0kDoFbjDDjBqmOXdStvA1uz9xbk+FR6Lr6W0wA0xysgZI5pc
ZA7SEw7CKw9D4q01oruC5aCL+13eDF6wSS0V9sR6a9Zm/ktZXUzO3NmSTGDafGKW603oSWiNETHW
4Tv7zap9u29xll5TNx9JGYMYn6her1yLsSJ/o7wE2/5KlIy4Nr8FpNkKGzRB+eOzxAhn5DwziC/f
YVWT0JaG7bc6JaFeVQflEkJCg9n9eg03mHK+WlMUFm06L9UxGDSaxUjs6Cwf4BIa/N+EdFvDYi1B
XcpZA4YMDeGIH3Txx5IbXuSkgMM+GMSBcYscrUBKN7eyP+X6oV9FaP58Q27+FBN5i75hi9UGumwC
0ZynyZIM4C+eMoG5VPlG2OIVITVm8gfrgrI1bj9raGFRnWdUKOsXJIUq5AHEzZvVJ2cmb0gIs5C8
lk3sjAhl+1IMsYt6DCJw0c8q2hojPH66M08e71+ehYe4Akzkf0RG2b+GL/lKLkAHKGlH8SThwbO6
T2HZWsxIUOZvrDI9u07XE96iPfx5S1cX64tBY+EZcMMGZfwkBcMQVQ4ag5l+Cqti227qTzN2Wcit
i6r2l5fvY5tluYKwBWTD9w3D7e7X3FF1WqRH7nOz9Bqec/N9z2dU1DDWOC4CN70jOc4F0N7v0X4a
Nkqta0b0g+pMa/6MtSnYmwjazkieMOlT8ZMw1lKVytCj53chM4VtdD4jtOTMxoEBfbisC9TbpQcD
M7S5xzBmLB3+zpzOec/CmM910C4H8n42gNAZmT5BByDrWk4a9CN+mx0lZSx4PtAAdQiT/WpFtueJ
G2lfviJWUrBi/n/xUJ2M8D1ytNXQr+moVjjToiAvb8JzTLaCs2I3hU6/85OOhJW5yCyrPzPLRRuK
rQ/fbBBM0uS8U1oKYCIvD8BxiIF3Xj4wNwT8D8bqL01KlEkZN1mggyaKN3kIU4XdvZHz1TGObKkM
A73QJBm7leFcvitcs7sRyXyUN0XSIZONKWH/2UhMaXsxr3jH6U66Mt+mZ7lIOEtGskh5rtxP675m
Lr9qZl9AnaKM3djXUQq782ufE4ACBZt2a9jld4N+TPht7ul7IEphj2DuMp+vk9r9PNq/7FM+YTAk
mesTEO8bjHutc+LvbNLa9uk+k0utP+gR01RFxhovLKGnmIzisJFCperge+QNsH4j2DqMxZp9js0i
XrSSNyVRRuv60sSkPmMnzrYo4c75GLBP6ktywn9XBau+v+h1Zx9FMY/qmzaqaYtAHRsI0sSUz0+A
7q1f7vO+fJV1QUJjriBLAo3aHih6HqWAAj8PmxHFvTfziVn7WdRQHeERz6vokqQXd/qAN+5Dv584
yV/V9638mB7UdX/sM5Jj89z7I6vZaCmtpGC4TsJxIpcra9SBXjAJp3B+2p2jr+R52qI2Jfsjc+e8
/N6jsBYQzRMeRxPrkEO3iFmv8Sn2pa8t4MFQ7NJF7AynV9MMF/7Sx3zWIcQY0BdanRMb6FM7HqvI
evfEmnlamBJTwOxfclS4EV2EItKTssPgOFCey73TA4zXJ4Nlcq7CAjZZjHhFUeVVRdOgLnRLZZBX
XZnruC+V1Tvx+ZqZgWaqoJaubHP39jbi9XF54zFbxXDSC83r4HNGmYr6r/7oX6K27v4fwK3vxrsp
lYaFbp+iI5ISiV5GqLikgXOCVFQQDJJ/4RqwGvrEk3YpUVLCO1dG8LPMF3I3kqZNx6hS51eLl0gq
psuKm6o5ySYggffHx2zrW2Dyq7T8N/hYkCQ0njdU1VBUjQoew4iTtCEGYwpwlXZHA22FvbnnmMnq
ZT38S0ifotiZ/9K7ahivkwSfgUCKVuXXhMi24eQnARibGxlLbq39L3FbmE1O4o3xcPVYKcPFh+qM
V/qtKLVim/AlPmE74W626+5P6RUv+XZ0s/UvTFtgFenKju1V7Pp7Vl5uOrkfhkBWVcw8CJr4A7ht
TH0xTYsBGYpySkKGdsNsoFkYosJZzmhQZynrKVbxXkDDuz7kiTmlpjZwy+4T0rwEPTucxcogLV/Y
vyTpmpwvlEU3dGOHyreyzfD2XiWeYT8AWDT0OEtYlx+s7dLfQfAdSdJlOd9PisGP4UKsaf1G/Yjt
isDGwEgObg17aHrRgCsSFlopqmzIOiVTfkxboGnLcFhrJ+LN3MKYvnrodtf3eDMwcmWL8T9KD/+f
GG1Q/SbDnHENYs8aUlcoRgtYMyBigD5lxTnLUpyRogya0aSD2mUishWORg6xaAPqFt0R6eMVnRhK
zGz6XQwu5rxNgp7pf5aXWQJw6ylvFgtIm8LKAJODcHgLMMKYpRhDVNRp+4uka6JKRUsJnsNDZihT
jIG5WzRRTWFqb/4WrVVos7sJljnDqDGiDEzXY4D/lrPJmAeaHvfoFhfQFYW6kWRurszM81K2YtoR
hoK+gWVEGuUb4l4aeQ6VxnOErT3jvn5gppCWYmxcCYmXZAFtJAp9J6SOT7ICylxZ2ZfXcqa6LoBN
bJvFn9bjmcCfSyZxTo66EWMudxUnd9MVnGIj75xjfF+zX6ZUt25/nZCuYz4jloQ4p0m91gZf6Wu8
fDvs2UMG64DJ/QuwkNV1hkG7XWJdLPiflcIan110fnOyVBCaF00WjSPIXoD7hkmxA4arJEA9yB0c
vGxN1plfdejiKreXbWXF3sVG4YrxgFuKYaZnDRpfVA3r5ihTdlEaP9NrfqrjfqSWZo/mr9RlYUwv
vhJnVL61ZabneYwwKSilDtpQko8DR5AVN7HW4kqup2QXb7WSlbJZdEJzkpQCXq5iinFuMDbY8p/x
bDnvVruTreChdeVV8ju0GQZmySfM6VF60nM5j/Y10PMKYJFHhfln3CdYDIcc+xSifbISb4tZRAWo
HbIGPDIdJf1bCxNc1cgPZfgFC16oPl42voWs9lHdxszeoSXjOSdFWZmmHTgBG5qn8uG0vngoiW+h
rorcV25b9Ylbo1zKkud0PrRHn9OkLiZfjn2E5scpBuXNZh/YvxtrRNE4ZxYuF93eFCTpkqjrGsR5
K0mlbvSLEfsIAVFNCUizD9HlLDqBGdrVY+9+3b8pS23Hkx39hxx1U678yOdqCXLdNGDeE09NSYbe
EFsyhWd+Z4tv+wqbJCpi7jTTfpryRlhTnViokd7/ku+erx8ynn0JZWwvl0uudAOHO6tr1rv+J3k0
nN4nR63Ymk9f11/Dzvxf1OUWTfyMKmVujbS5tlkBqlZwdDJSryY8EdEOc9J+ESk2xRajfqGnMSY8
Fi3djCwVASCFHCZ1DbKAasmJyzs6cjIFC6pUnr7+nkwptayx/65uK5BprWQ08zW/0RoS7JHe/NXa
E6CjcuhQ6zlOijQSzdTeIzfzxNc977hvxi/MW7uo0JntF+901v6NdyTzkQVdsxid4A4iJyCqiIpU
6uD9NEuSnA+m6KRFihJgXXaLd3nABFxhUqIOO/KB0lsMoDQ6Vo8G+5QkD1czcVjx3aK5mHFEOVNN
xkYOP476c1OR93ZdbGVSRwSdh6t/AS4E0c1IURdJGuqmUFKwpGKLYbNvvHFvuGjggN8k9xV0MZkC
Sgj+p9S1Ttt4I8cUjKjhMhU7Tx8BD1EfBRQMvQdtIBfnS1+hilqv423ldStGYLCopaoqoltUl3nk
AiijGCCu7VuQvjrNZrTSKynXmfV5n0EWEcryyoYPjNAKplDc+K6xTQnqABmDkek4fijkjBHqro9G
hanyBjRKu/iUNoIpsVzVUq0NSvSPqKg7fh0NsUqvoKAQqzyikwe3vLd7N3HuS2s5ppkRoi65X0i1
nEogpLuKiN71IUdixHwT0QTaWM3LFCGzUqWL2UO8m2AjUGjAW5fyVhngIBIgXk7eCvDy/pcSkfAt
sR/SX3mxzax/9widE6SkGRqylORt2J9fP4KeAL9QtlAh7Vb1qn+4L8/FuH/GGiVOI0diX48NOCLl
JcJuqqNv1v93UFKYihkN2lhggF2+TpaW/0qeQuzBAqpzsw0sjqFJi2mCOSHK72RxJV7HAWKLvl4z
O3fWJdB9kSfYMtRp2aJrgEIW+Ok+aBRHA7qC/dy/9HhJJ/tgddDMl+yMwYb7Z7Ns+mZkKH5aKZCv
sQ4yjUL00FRSZOkvrnp+ST6vdvZac0Td7bArtHW5zZcRknL7f9/viKObfcFkvGaPlnasxKBS8AUx
wjTkkWtHcHUCKK37nC6f3IwOFemiL6+46mUxCTQ0Y8d/0C15/ZY+dqt/0bQ754i26QA/iSW/BqWL
HexD8+ivEsxPssLKxUDrLz90RnW8pHHcVKAincKzipRVafEOE5p/2TDNyFCGiQ/9GFuLQcb/Ix0A
PupmfwwbK1Ac7jG1Cw/ZRsY5TY7ihyOZEaQcySUr6kDNQLCdsmMX77oKXGmzR0vpesvCHGXJkDKC
fMJ3QhOAlrFKgKXaE8Xeya88gyUWFcoAKhH2NGuTKose16CmGRD+pHk6sLUYolvy86qsiAqwd1B1
+54vnalSroxtyodZj4pXsG0fioNRWDEqGJor2Nhm5xMV1Zmt7pvh+78K12a0aaQXTVcwLZiCtpMe
woMfPrR288JPL1afmSybjoW+InNa1J28+lqeGjXScZcv39taqtm5qCUCU7C3r+g+NR4Zcl2Kbeb0
qCs58Nh/iSbufiq2BfZrZHMmv1Ye823q4z2J+tDXxTdZ08CLYYg61U9RvOR5RKe3hrHU/aiJ08k0
Hz0HK3xl84idmK2Jju7TF8e6O0vR1Zwa5W8iKUsEIDb259Qa9gX6iN0AL6TNOLBc9ZJ+zwlRHqe6
BHGiqnl/tqTRqmyRoBdl9eXbKjA1Gec23YMf92QmQcq1YDFMJUQ1eHrNdxpAxOVfUoaEX2uzLgiL
J8q3JGoUdsIkvC1gLtsXbRutr+8rjK42zGT+kjGZie97tHau40EgDMUAUsFzUAIDnbOY9cLFPOKc
BvVeGOowjdIONJ4783Wb7N8lNL1a0RMwpgtinvC6fr5/Ut+5nzsnJVMaPQY6UJJbWI/toTYT++Oj
JGuAsEihfZateLCbnclvT4G1MnvPBMD2o7L+ZCaoJ4W69xGUmvthlki+MJ2iVzhJYAbrfiDmahU4
n6uW1Wy3GI/MhUz5nqqspKoZwfJgvgJG+aBaKmpOMcrMrOIr68pQhkTx0ytflqCUECvaIzmLCfdP
VpF1YQsTInBtKo6gTwpvWcqA6F2RpmUlQK/lX9dDKtrNW/uhEnGH99JRQgP9yjrVh5PZbfG0dgYU
GiBXVn5i8QhnH0EZl2tfCRctxEc8W161Cx8Ex2l+laRdH18ytEiwoO4Wc5pzpikLk1zaqtZi0Cus
ZyDrl2b5e2+ajyy+Fh27LgE9C7MlikLLNhuGWiqw4AyLCs+a3a0BlsAaelh2NzMalOiKJI6GSzrR
yH5lGga2DVu1dsLTBhP33iU2Wc/CxRQedqT8wxQlO+NqVD0fgSD//q4RcZMEqBcej8eRlGawydzD
+hxaZWAVm/L0tXq8fDyihmg+mcB5bu0ADVLm6RG2j3WRJz5/WIHZZ1G2PE30Uk1LGU5DdfvtsL5v
6RbrCTOu6RpNGl4ULSvw82JFAlc+bbCN+fGR4c0XNf4vD9+2Z+YkslYTykoHESsrTdmqgMOEW8ng
ZElQmHLWBM1QZAmQkrfxCbr1dD3FEovz6/adV81LRyTbfDSsr8JM/1jMAcFFHzGnRx2Mz0uXupV8
MPU6YALZQED7jDkDa31cHzXzwX55Q7rOVMx0tbm6A8lysgoOwOT4vM/3dyRLXxANE16YTxYlRZOp
77gkfqnmejecX1/RSjMC/x6wzOMKA0k94FPIjti/YswMte4JiW/3K0AxEShmDOmzvoLGPGzFsqlV
lBUwpCSpbkQ0jM7/OWZm6Bi2/OACTuPEv3xV78lvs8LGu68OK7PH1mZ1pi72xs6koVCxQnMN26Zs
e0jD8rC9jRySDSCqZYJP4XgT8CjYpgs4Yfz7lXod6VubJQrhZ3iuortPBLCgJk8jpJTf7mI1bGX/
2p25kKQ7cdPuMlvGiopttLvaBh4EV1fEzB8rZ/dTyW7JUg7cV6t27BSQVYiPA9DXO52k7F1pP9UM
ZHRV4ZGaVlXgCtyqWabFos9rqHhOfYUc8Ic2FU+kvXhA09ZXbj613gk165f7l/ynw7klSomUl6RW
9TUBGWO3fKod/3BCWLK6T2NJfrIoiwb6h3X9B2onFjJ0nFpqk/wGO7FDS3Exs4TJ0ftkFgIttKPP
6FA3NM2uUV0WoNOYVydCd1/1ImCjcIGlRazkxXeL8q1tuKVFHZaQDFpsXECr2+S7s5GRQ4nqo2aF
iS2tX6EYG2AaYne22Wx182qpGxFLoOzLce0GoRX/GjEIiDXq0c6wY9/SHjvAiCkYX4c18Szmk326
oPc+ljrkpk/kdGhQb5ZIui5tD0vqNFtcq2RTuL7JOIalGzU/BUpbKn5UUjRHTKc92UwPm2aZDP18
791Knwp0/bgZDU6G9Kdz7jD+HABNQTM5jwNOy/89/3ZLjIp3S20ow677lt60rXzrO1hyVDMC2iXT
NpfaZBxmjhye5oLmJxApPcFF2ZBVolzWQRTjMXQvavil299Pg+7aDdl3tfYQ/LF/fdXb5/vqx6JA
iampsaY06UEBXdh2bBUrfYJ4sVhR20IkPh3HX04oSQ2NqlUc4FXPinN4TU24Zkd/a58zhxkoT/bi
p9r8pUTFPYGPGYU+/eboELkx8C0QaWDamd1UuqygfylNsp2dfs3zsWSUoFTbMdDKEBh3RD6pwCPB
iFlglVvWIOVC1eFGinQWbyizQokNSPG5fizRW2Pus0NgmfevxEIMfEuFsshxKCetoaJao2CJ1kdo
8W8+dhCjBUOzEoYjY3JEWWRs5A15fzotIGjYWGoxfE4d1qt/Jzm8fCfgH14WecqYqjwX1Ap2TuAl
+B48wj8XmA7irIQnrA6LhZcaxDcjRZnSLu+1MhG+SSFzgDm98MW3YofbBxhDdrMaLV+MA1u88jOK
lJmo1UAMihxVr3jdWx+J129GtKwEDtDY7lNatBYzQpS10Pw6r+UEmdbSfu01gj1ZqcnqYp4swQ/9
ndGgLQXXVlFsJD1Kra8ptCndMMTFYoIyEMpFrDS/QIZzm04L8EiyRvWC1bm1AMJxewso4yBIo9Jw
DUSVv1Zo4nwPT15tohsG0QawPza8KWDZTgXovAINMOKn/DbNh8iO7thvaoO/YKvmQ7LeKOsuYBzi
xN8dAdNP3EZQw0tZ4rZ48mbEIxc7ZJiQjgtYmTfs009co78210wGkec2J967b6aIWTBDaXn6gy9j
kIInob3fHAkGOV0eu03+pC5T6Rkn/W3oZgYaoKB+mhjfhswgvAfML0AfFKu3bL1/Mi9rgAUeWZH5
AklkgACehpKwhp1l1OUy0r7GNscGk4AjwDTNK4bFLidG1LFkYaYSEv5RJEHnab60Pkgjf+qAyNBW
LViF027hCzDIlNoh+fJZM3YLCWeUVzAMNiEJSJihpxxCmeQyN+S4y9saG//wmPLQG9xaCEiDCJuO
BDOzclc/ZlfCAquSF0zbDWnKP3BiHim5DGNafrUWh9RTv9Nja/qC19CDLcciBsLtS8D7m6GlmZ0j
Psin3vyVnPq9vMWA6w4rx6abFzipqz0woqeF3sFbyVBuRVTaSsmm0tOEQCHg6ZDgaxS7A+aac9L3
9t7fK2tWWXShK2CiqqAdBSEVpmYoD5MrdVXmESyYBIrTvuxkjxnwwEbboAasPm1z6ki+4SwFqGwD
s6d4Iey5oU55GyUTtL7yka/mXdEFpoywQhRv95uCaO+5e3lh4aQsxSNw3FOrBaJg2VCpJqzEL9rG
l8GuQqq1YDUu3g1E2XBA+Q0c1rtBnHwYZR5lVZi2G4sGbJhCGe4qbfo20VBmwJNL2zoYtRex/ig+
VFsAnu45t7Dt1SNaM4ltvgFW8okZKk/yu/MBNLsIKi/hdapzXPH2FBA5AKp9m3hI4O03eUkkoN3s
mb3pkx7RRDUevZDT/gdeoPNE/ahmYSHpyN6Jm8EGvABSVvsHVBiD3/dDiIVChCrPKVEaXSsaH0dT
njBZ9ehXSOECR6dEak6a0CyCc47eyNEEIo7NvcdY4CcGBCjX5ko7C+y5joVg4+ZjqICmuopJg2lc
+EIwbWG/lU120/q21lS3cFaPrKz6knuYM08FN3lWybGea9PZXuB8X95apEIthoRZTFE3OOFR7U/z
6SyxTsvLyNiYAIqI116+jtfV54TKU2hWtNbcxsrJm+KKlq1nJnNCTPxZtMZRI/cM0C1eFBQacIvz
r7yvRMGAwcbXd917R5XSwGDF3iKIdaZ4Z0KpuM/8wqTfLU3KIhd+jPmDGDT5RwXXRjhNk+k2IFMf
QnTrd5hDQF+5z2yfX5S5wis6eqsx8ETj49W8ijRrGQ3Y04IFZqax2bMetiwKVGQxFjWS+V04nLNV
bBlmujeNz/uyW7J82owH6t4IfDMYfDXxQKQPs3dZZ7N4+f/5fTRNwAbNwjE/5i/idQAH1rQDtzhc
yZvpf9zn4dv3UYYMS2wwRC9qSDUL37HTjEhaTmABujic643oyrYCSsdkZ5h/VDTYtI9Ma71wLDf0
KAsyylfMw3CgZ5ymBCYSijWavdR14HbY7Kqhw55HNffM4HLBXCtT5yGaTzCtoX9HbDMuA2ytC1HO
HfCcvTw3buNlCDV/1zsJI4qsp8yCP1KwrAt4eahvapjiuz02nYuwUdgfhnOA1sPQ6hgntjAJot78
PiXBVMBU4pgJw3m79b5rFEilnNPf54tJ1uT3rrV3yY68YQzAzO3NqfJyYDp/IhXBsBzSokxnfFLX
PzYiLDPG/hX0F3hOd4wAphEQY9+T+HQ8SjWc0w5Tw+QU5SQ7nL7049fWOH9uWUibSymRmTx0Wk00
7pq0fYaSDf8YPvTr7NgehFX2GSBjcWHwvOSMAVAmoFaGSGey07dnq8R6pGYDZF850yJY7zCuz7lz
7rd4JrmuveusAg1AV0Q7J2P99fnMuMYLoSQgRQxgJPAKdjx/H8nsGo9aMTbCeBm/M01b3eUADcYB
zzQnnHsBaDcrf7EU3CmChrgZ62/gj1Qqdu2ScZgWHowwcV6LUMcg7a46i88fh8ujQ0prp1XkrTpm
DxUZ1qfcZAF4LQt89gHUZZeV/lpmaT2et699RALMSzwMtvdROE5mHiOztOzGKkrA1dkbEYhDQM05
IHHJatH7ThzTVnIuh8mqzQRfy2OgSnU5np+fvWL3XpOP4WIGxOVMF83ZwQN2oLfYdzit0YjhBxjn
zjwGStV63vCxghjktyg3DPb7wXA+aq8n6z+R6dox3k2VeTmdAIv5yFTzRXP29wRolEKlSZpMNCba
21fdfY8/3+WnEZZtDVi+1u6st82v06ZbfW0ALP0GGJ2nmDAf8EtOA9tGgSqBQShN/O69mIl/lI06
jpUR4lcc1eRTdFZXp/NLJmIy82p3gEA5NRnRGF5jAeUBFUoZEAsCCrEYWaBOPVK7KkdeV4C6caIZ
oq7klF7mYa9DfOCekAeKycbYYPhqs1o1q+cVQ9sXDCwQUSTM6mDaildpwABJj7IswOYKdAh4shlt
SgsG/euRcbmWCopzMjRUQKknla6M4BIIrASFhuy9soM3dvp/IZy5oUNlRXwlDYesAx1uBcvpHT56
zAyao2vj9pLT44qltEuhDfLXyC1PJswAgPyt0kpBUA5tqQhnLYetDg9rF9oCwBx7Y94/qZ8ZQg23
A33KmIY2+B+AiXqqimXUJAjUnJoMbztzZKL//Hwa3JKgDLGvD3nfVSmc3GbcEnu32Z8GhnNbuAi3
NChbG5TRyJUa2JhAVUpzTXaDZTNEtZCcuCVC6ZQYwZ6HVzCy5Yj8tkde83uvFMtsLUQFt3So8J/j
UTm91KDz7EloZMuPrJEW1qFTNtkfrpeiqaZDrx+H15N6tP6jS/XN4MzmGVg1Mo4X/H6NkCon2Kd7
uk9gocZ4IyI65xxJLdKULSgoQDyKncgMV6vVJ+skGHKik69BMWZlq+Agkl/GL4wls5rDFrK7t2xQ
ah7GXHYd0aqAOBSYtS5EtcGtGsgja7hxAdDxltIUns2ORIkvePHJoDQevNfGfH19D83V4WJ+HDyn
QLdfj3bsA9zwI+OgfjqCW7qU8vNFUNXKpPzC6/tDiy12th2TJ4Zm/jTPExE0HRl4I8FaUgqTx+o1
8qsLOrCQIYZhRkRHxrf7nCygV9wSoZRmNEqRq4X821I+HQ/T7qzV8Rh4zdU67h6T0TIKQOAFE2wM
gzKDPZl6TIfAa/IrEZTDXXNEIn5XAzzDiVzsp4BIheOOvNiXNfr3n1D81t6+ghHNmLopMfVhIctz
I4PvFP7sFhWcqBkVD0E/60/P2LdAnDV50EzAZr/Ye5N1af8HQ/jPudK96LVeG0GYg1yJJWHYjt1t
H61/Zar+kqA0sJdVtL5Or2sLKOYX8wVg6bHMOMCFosqt2CjlM66AxeuuOEDPchznj/jgPuzsqQ80
Np9ZMBn/TdqX9TaOJN3+IgHcl9fkIkrUYlkuW/YLUbZs7ovETeKvvyf1zbTpLJbyomcaA8ygAYci
GXky1hPcb8TcuIse6fq1wqEhth3crSviI83PXuGtkBXBkiSsyuL13/3pZ//Uj3l9OyE795WKQxz8
1rXMp/v2/xeU/P5GzLurdoVcXPMaGh3SzRpjCU/IKJLIqzZYbcCRRX/qz2jppyoMlKQo+CVSidOz
1xdMbCUuOrEs4uxjlL1Mm/cATPRs/hTHgEqZKHUgKLAM38+JvcbnWiweOmv+2XiP8C6XmEAw0XXG
e9j+4i/9c6Rsz+pVqJW8mEHNPLTUtyVM0UD1qvY45cvpB/RbDOM3l9jNoGKOAzmHkggLbWt7PTcF
/mfZ8McRsnxN1/wan82I2rt9cGsLJXYEt9hSjOVw+2qOlm5e0MFTioEM9Rr16fV0uj5pv1REc+4C
q4kVe46eU3CFWrwj5H4qBjxkTWz0UoWJFOAMs8N1fVhi/Ga343yqifrmz3NkcEOM5AorgyEHZgjM
QD4M5fo5Nux5JuhuuINGvPdUZUAj0U+DKYAM8OkZG/Debm/J0yf5QCYKMZWFpdI87gXec6IyOGKC
PCjWQkhMCdY3rmsXb8qW857wsF5lACQJkPtqK1jHwUZh7YkskF1Dzz+GC3zD4d3jiezKz4/G4Eed
1lIvGlDJh7g3yIvcR+yTdudOgaIl7vXX7ngUONu5J+Fekgzk80Bgq9yC15EXgM7OGv49LEVvSXkA
ect9DJYmb/To7zOWCC7FIlA73GiZPKOt6u1tu0DGButMWowMWhgD491oemP/AP2RQMYULxhjEsUY
AimxIcb7aWBvuYbDWxJBr+o9OYwBZqokqF2Lg1Ox4Kx/uX9sE+Uw2MJIC8byKu2c67Psdmy28RuT
BytxCQ4+z3wAPzzP8iZBcCSMMbxWv9ZaN8tRKciQNkCynJeYmMajbwk3P2dkZWEbzko9gToVckhb
wPonhSMkDzBzyMO+yRTFSBbzTnXyFUyAAT6M6SbbykPWH9y5R55zwbk3t5zdSKMm++/nl/fxXJ3f
//wT6eYfn/+Gt6O/HtZC12bUWX7GKl1aZn9LPffpNF/MkWldDVZvO5tNbueuhyiPp9pEvvGndOaV
0o1r00gmTtBHJ8WwyEQMfZwxawJ2YKt+B8+Id/T2vwSf26fIMcQbQo7UNotZkYZgXHrSt8ZCRTaT
YxvT/vTINphLexaHWdqUVDMbSWR4n1vEPA0yyL1tLa/ev0gY/zxJ5hqfO/BUgayKprJAB+m6/wd+
tqNaS3t332amM1oj3ZhbrJqFohcGbjGAz9Etcf5qLXe75pUjhnO92F7ms6roVUqPML4Q4bVBpSHA
JixL0nmBFgfIWWK73jw1WUsjZd8WHNULltvT4Vf3hp5HHv7xHim2nnWJxVLMT1RUTp5PpFm56gqv
vY40LSaznfSw5IbDk7mU76/FJoWvoFwC8Q6+FrJFxK6xMe+8N9dCR2pe3+i0FzMSxVzn+iS1uZrg
ViEqoUHJJ2gI4FQ4lvfl73jjR9PJqZE05sEXjGSQ1ACK2cjhr93cQUF48Vjb89els7ySvYewwT/e
N8pp/xPZIkwOKgZovxnMl7qL1lQiokoZRCDbav+0QNwgLQi2HVoeZgi+vvpbJo4jdvoR+BZLP/II
r6pInlWGdBN7OGwxrAn6PwfOtoXdqnC2rS+zJxU6hQQP5ZIZB8wm6goUXL6lM7FL3LZ6Jp2bKzqu
m1Xy9LZekIsF+U+bDW+s/i835FsWY0OJnDahOkCW/wyqcVrvj7Flfo713StgpwOH+P7R/sVovwUy
ZnQKFawyokEtjQQBm+AV0uw58lI7bcORxbUexmWUc7PWNJ2+tsL8gAbgNXVSA/dl7mx+O/BSHdvj
aEf/4p/O47d2zDvUGV2SXKhXjBeW5DAZ1LDnv89zLt/fX97yb0nMC3TKhbqqZoC25+ZDJzJux2Je
eAM88BcQdA7YVYt5b456f3lmv4UyT5Ee1f9JctZOY/sRSvXGiszRGN9a1lFd7EL7+MzlmaAm+Pcz
RSfRz8vYNJHSmdTHPNs2NsutdW+LDqLavsxbjn5/8c7/q58usHAT6Xme0xjjzdwG9oIoyIVbt0iX
12oh06O6pxUDMU3cYy4qokGh7dpb6jo/5nM39t+QfERmBPqtVo4nWtbes0GQ4MX2LvvFS21NZ+3+
gRqdHcMBpOv5Wb+9xWiyeYoJ8iRkWCKu554tPbt7CjNI08107G84U4PFGBO6sgsPga+x4bwYGk8M
gy+GHMr9uYcYIyVmhFbVw9WSP3Is08ti/D/aJw+3uyaLwsDPWHzM56vX5RLxyt5xyCJyA/vj4wX9
kAd0OZm7cmUdAwSzy6WDsLYteWH0dOJo9AEYiJppQZ0ENOtsgw+jWmAkYga3YceBpWnf7tuuGViK
0bJ9CWgyoER/vjV7E1xr5/Fm2yni3PvADCLpYlEaIQ1th8XJDgglKbqvxnQiZXRYDPx0odRI9QVq
pARJvd0BvRqU9OIRfcKkwVXdOFb8AE6Y/c7n0ktNe63/HCFbLk0qNTAFGrmtIbW2TEf4sJZhw3GO
ObCu3+xl5HmkRp0mF5orAiML9bHgrc47SpLgnK09Jsh4pRUOpOts+bS8XhCRJkiF+W8nOrcBB+vx
AWz6RCJfS3B47hNODMwz+VvZeKRiW10iYbjV6LRl0BNxBxxQe8Qb9n1z4QpiEKeJhOra0HC3nAev
eO5B1+ntuYZx31fU2QbXRLikhnyBYTz7FQYmzY3wGu8za3fzDe9rNNEmNvYMMWry8ynsZlIYqzNq
Hc/rtYgnPwcJ3xzbUzzUbPeWJ2O5L+cUOe8U26OUqkYvmgUO0Y+wKhSrb8KnHQ+e7ntNoPb9qVYI
asYG6xxo6S3GUsjzNj98nV5A4oqQgstbdVtkdQenbh7qyP6iRu4LsYDFX1z7zUcb/nr7tHiM159P
2fYRPUNXmXx+EmLVaLIE7YC58vfp/up5vJPluMI6mzxLakSnBb16Z9s/vG3dp4cux3dE6kdfZBbH
GebdhlskMFL7KsdDdqJqzzy3ikjggX6GkkpxPibnFWDzZ2qchCrIWGnEpmEx3dqoyJDZAscq/5J4
/AeO2URa0gb/KYS42GOCArdpPRLr9xK1ddw9ngvKuQO30Hh0dEP4XyDx16hABw9gl7h/sXmO5+3i
jyR0DbI8tYZbdp3bSChtF4nb+B9Afdrqy2t65SAWm427ZJU6GBdYQrz8PPE5f3kWwDgbapXL4YnW
tm30sdLnBH20c4d+GVTEnv/Hg2OgI7pkPV5L6IKxpbcn5DOxRv5WfvDzd146iaMYmyErulQUOhGy
/P5Lej1vvjhXZ2JI9we8s5mxto2zpKC+a/57jd7b1Jov3LUyd2EPj+EctVmycdDtjjX16D7imCBX
OBOQVDP0xp5raFc6B+Tyn95c21fW4snuraFygnZnbK3ri73zvvbZOimBHf7/CFFs7qxpE20w0EYA
7LBBaQZXFb0QGf7h6DpdZPx2JG8jEKPrdi5kEct16JeMf6PHSrekA1q6OFJ45sJEIgitkvJCg8lT
aVWeRsqn65UjggNMMuMPXCPdiIUUPR0IjeOlPvd4UMHJRensVkixMBM1rCHhsM43gvVGKiSGQKc3
ny04N5mDSmx/WCsrTat1kNRb4I1dhSSdP84fNudHlLU5osT7kcotNh99/jBt074Hpj/Zdq+RAQ3W
5DfSiRHH0+UYgMIkLrLZqW3iARohoitBRIWIQeFUeTkpLhB6/XSd5JlQGdkVmcrewiiqvcW+kpB8
IqglGNDZYKE9avQ1OPh5FIvTcYMM+n0T6y0l42Y4ozOUQjHQQ/rOm96zmzpPmv2JbImDkjZNWbQY
vL7/0SZ9xJE85jYFl1lUJwW+mUr8i2f+St/v//3pyGskgLlLDdZcZpjhgqVjBsJ9e0fkhZJcRsjr
BgWrnf/vrHAkkHknC1lPjTagJ0gWi3ngoqWIBM718b5ek9dqJIV5II0qLy5lTH3rwQazAw+yJzML
oz9PEWpkBlGYZZF5oldJ28XzjNzy8hyU49ka6yiDj/U/HvvBx1w97Rz/REy8ss6Wt0d6hqfTZKj/
rRPrKfeDbEQ9TVFHq3d8Gh1bkHwN87mmLb7WvHLYJISPhEk/D1AVzEKS/k+Yvc5c4cOzefpMwt1I
BFNPyLTUNONbqlGxxMcXpNoRJfJ85AlaQTgvIynKT0XarKvzWMapZfYbyLA/LxhYJ068QH9LWDn3
jZorjEGDU9hfr7IBYfbhcF7lxO8tBW2TrvIqGNvTwqtblyOR/vw/osaReiw8nAoJxBeQSJfFlXOC
FC1B1cJTFzxr530uBhdAWA9/lna7opKNKRb0C81V1H1XqFggNjQXPcbwnu9rxzNCBiRm6Kwoyobe
YuVMZikGM7h1H975MUAhx2bVmdQIi0W8vvimdUFz7Rd17hL8l2Py04mS76/FuurtcNFOpglpz2sk
13GEYH2yH8EjgH9Q/qHDq6C4bAlWRXKOcrpOOhLNvMiplM6SqwlDwWpKJJyxaQvJyt4y99U2JNeH
j97tlsNSXocpXGjPu/8hp5sFRtJZOElPZZfTZk7/Lf+sXRUWujOcZ+6YNcdIWVddGa6hVA44YJkE
IKHcYKGutFp6+5iXEZ3Okow0YnAllhqzTxRqm2vaOwfuxxR3YYniFshqOac36bGNZDGwouRyrgoR
fICzfWgd1JrwMDcEtKiYIUMdhiONc+v+8N7LEGuFKPTb6At8D+G4LR5RjUD9HgvguPjMealZT17V
1GDWXCGttdYnEjriHPTQnHs3XU8aHSADJDoUak80fd0usxWISr9kX81JiG29GzBQf3F9KJ5SDKpc
2kAQYh3ybrOjmW2+zR7ufyWeX8h68UMqU6Ugwt3mDjJNHflA/6tBNsi37jz56b44jk2w/rxhgCtZ
DqhCoGoWNwXRHnmeNO8jsRMbbdxfpYYeGlrQyOMn7dN3ECY4uzPn0aTX5c6byTINl5pZ63oFQWvs
RVrE2/tHxfvrDDBUiSzJBs0a+xoYiOrF/b/OQ9Ibd+3Is80ksypqCX++tfqlfaG75j6G5Wlh+TwX
fRp1NERSikm3mTGYHatoUzoliOGMz9bGGm2wr/L2lVCf4c8v8S2CcQGDmSaVRgERruhLDxmRuPDC
U4L5GvWAYdg8gNeCfuD1un1LbLlypJcrtmZijwFakpAv4nyh6TfoWykGrQ0j7c/yFSKltwzLqVYP
zuvS8u4LmY49FEGgBFSgumKHMMTBiMSuaqnfl2Mj6Br+GJpWGoLhIAzJ4Rni+A+TADCSx7gPYi/n
DZ0DfBo+sPnYkpfAzfsqTb+oIxGMvcnnLj51Zkc/FYba0cu1xSDBAtlG5NvwsKa8ksC0NwZGbtmU
TdCjmYxAtb4q5UBZllorJ3FNBo+SG1Cv7C2yjdgPPpZ7DDDEbrGWE3/H6yKbNM2ReMb4r1pQdG0E
8dtwBxcFFPP3D3Q6CTMSwNj+LNKMTgzAWiWTaLWOrK2b2O2vBXkUjmjHu8z3mEzKfvFSMNNZzJFY
xv5x2Hp4HbTL08UeSP4rnqPZtW7g1XL0mzTJkRztZ2RXmJeZkBvYPPH8rOOrGfZ1e3q5f4RcXZig
h/b5NfoJuvh2sJyF6EFB7Vl9PXLE0C/xBw6OVKGmMgJ1bDc6Rwrd2nF6jEGv/HhrJETdaH/lKURt
+p4keqgjSagZ9ZmeQ6GkA3FNU1vETT/DeagueKHVrV7zd1ES2yAlqUZ00gaYn4/OTO0zlcBQp8Tz
c4jseRkRcC1TXr7IFTZHe6cnGFz2VY6JTPsU/xysxHZOFXFT11eRrkOxs4oQdNkVpHjc77kE2RxL
kQQGTKq0G1IzwLIOv+p8lK9yYIenL3b/k6X8ybkgN9FQJPRQ14JVvdbxJgM3xlVHii5w9IoXNk4+
0KPzY+6Y2euB1ivgiMu/4pTED8uQ95JNw/5IBHPFQmz+0usEnwgzp+B4SX28ZASsy/ryt+zsbe7A
Dk8l5q6lahEKekZP0O5/Y0EVzQ739sU5E8/i3GuJJ4u5bV0IlmcjhqxnmxKTlg7Iiu1ys35rB8vY
k3KxWlVO62pb9YzBduxf5rypHPk3ox3d9vis5WpbwygLu3nfOEDh++bIU5DtC2rzU9WbKcXgwyFY
LmIH8OVKC9StaIRvl57vLTXXs2xupE8t7w66sA1CF/D3xaVJl+Osq+PiQp7az5C4lRcoFtgCPfXp
vqbTfve3mbLtQdgGii6Xy01eSXonApFrutLcAlkijqT775rEljCqWMXSnxZGQ92Sq4X9RavK+8gI
7frc/C6xPc3mOHfTTRgj5Zgnuyy1slJiXPPSeVa+mmWVkSV3zue+vyPdkqcjY8zMuG6VAf4OpqNn
H4p1WeYdlordP73J6GukCYMml84YqoTebvfx6/5f5loAc5mN06wsuga/P4rgbJA5cAONQEgw8SYo
OKbN1hVa+Xy5pPSg0t/Jfvj9v2ECW0aQCy2WhStOaB3MXd3NOZjH+cpso42hp6dYoaeEJrAUBeZX
MFTd/xCcT8z22KjXmRhWJRQIFhgFqDmbLTlRAZiEf3pIYtd2V72nZnpY90vamtusititMws0a+g7
3O0ty3ndPM4rlXfzJyPHb+Nl221AYC2ZakNv/vJg7OCxV7195A0sToeOIynU/Eb3UKk6zALlUBBE
iqL7RqfQ5+BNRBofTMkWt52MntcdoL49ISNx4HeI+zil55nZ54ZYEsE5ImuJAhnX3eMdIDXOkSxx
FmIoZwYca88Ee73yfeUlz0Owj3ixBw8x2SW96Uxrzi3FmbNbrwME3ec5ny1gMo34/aXYcoEklkEo
tzi6Kyi6X07rU0csrJnjoT/nyrL9PcWlloxWQkzQL9eaZTykVoc6EoZ7rjZOzpcfuM2OPL+cnYAT
UlnIcgUidQ+ZS4egtd2zsEmS1z40TfY0OkImyDZVIcFCXHynXrVLLGDa7I/qEYUdWq/i+eYcYGLb
d9ReFoZTA+tLUViJnzvsc+jsDiT0VxBxnYnRLB3BvY+FN2fgzu2SmZc7jdMyDDLIlFswPDxm5KMB
nw74YTivBk83BjTKVpaUWQI6brMhcUBqHqhPtxqq6GYAu6hhKuzIxynuukIyKQk0xgYLd/aYrl8t
bAxY7mPX5pLkTafPR+IYlG/10mix9Y4mtOl42S71n4yF8hFjyYVpe8uEeHtvx3ka//KxvnVkPlZb
CaKZU27mYeu7C3dmDY9Y8PfFRXhq1H8axbcc5mPV17yTuxk9Sx8MittFYKN/mNIGncHzD7IzrkAa
3N4TyHhdDfgGqyiAwDPa8ugwFKb1KMshdVnxruBZwWy1zTH96eDmW0sG7AUMqLSyAZN89iHSXfc9
trQ8BHvJFkgWWruTz9s58xfU/xbJuIAn4dREvYAPCBaQmhgPK8pHBiYmjmbTT+Y/YtiwLQLt2XCm
EcBztlpfrcFF3qJcX2O6oIo7G8gxlpvOozfTrGeyKiVYACrvXfeteFJ+pykJ3N9l63D04l06NmYL
U6EpFEqjjyGS0FddF3PI3oIsUfPe/9q0CxmeAa/NhNr6HdNk47ZZJQaKUcJKct0OsLgsijla8ZCL
jdf0AEvL9I5CCbb0SOSgzFFhfO6NueYirWtzXhmebTAYUppp2KMIBCD2MfcVv9w3vdtbf++4GOjo
AjksUvUGUfZBWmL/GtbTvFNepAvGD2KrwazxKl+gxyQDR5KdzblbkrnnyYBJ1ShVnF6gYbXKN++F
DQypV6uXFZ4Dj9feORlr61gBi+kOrMhhnf0TFvRIVZWgT7EGyVTh5FhpTSkU75/qZBOzqmG7KTgG
sVWB5ZPGqPgp0q50nNkGbnTvpQXeJ2CyufnU7Ae0roZu64eutjmGYIo0HE5JauoOjMUzH7VQTwZq
IBCPjTglunaiT45+UxgyFsB8MjGIr8MpQnXIX7vv7qe2aDza7ImyVwEDOT7P3PsCJ7OtY4EM9ot6
Xmh9jloRCF58xam8+MHj7Tykf4O9CmMZDNhfLo1iCjFkHA6ufQGxT3LiRLKTKYWRCJZkOm3OfSLT
D4Nd9fvk5fSB2n1YW0fuiqupt3IsiAZOI5DvWrEzYjpPjxb2YBnYD2geyciK+ome5jzf/zocc2N3
3RqX9iLHFwirHczTOjxEnwwesOtSlZAaRu2TzWCIYSuCr1egJXAdI7NiQwwwVp2hy25WYSsrLz02
ZQhjedT7GR+ehBbfPoY8OSbJS0aiXQFCyftnNlmsGwuhV2wkJBTP/aWTIOTsHnx4UK3zVrzGjvRa
myReNCoy4j10+/ICAWsjT9zJ/Vv6jTX38Q+gD8/oB/RhE2vqbABIpMh5rN9Pc4LQTJyTwfE8kdO+
wv2GzDNW9zMVWX+oC2HO2gYptvZEE2pXaMlBv0m3W1ck1B1FTZclg4bZI81kSZwNp55+Pyh2EP8D
gsmGXF94mHELyf84xZEs5qJd0XyeBzVkPftY6vhWPehesr2EpLbP4Lmy94GDBrG9pbkgWMNDw02y
Th/s6AcwxpqmGHHqRfwA+/AWgEAOXr8HD1Xn+SFTl3x8qIy9amFeynkFOT7IOaqXcH//PkzeuZEa
jDWW6ewSXM748xliF2HR2o535pLjTuVXxjowRthGZQm2AxFnhU6gtwWJ552l2KuXAuOOVkvERc9x
3ibTEWOJ9FRHpjiEZXkKSkikKYKD686c2iX7PXc+hqcZ8yBfYqWXsDuBcvBgINeEFGupPN7/RJOv
11gZ5hFW9OtFzJBLpl4NZuqwXlAh0gsHGCfdwbEU5hnuK3EIUVyGlAqdqwPMAat6/bnza+mFLg8q
6O344/rCR0NDjWFghIQRppUFZnBUGcIaun3AEVEV9ACInJOjhnVHDJvYMwMzUQRRgRja63K42PpG
Ieg8RuHqXx3ft0Zscq++ZGpgDDrVyF0X9sUfztaDRSK4ucfL/0fP9jTajgQyABRGUiqpoURHfzBe
dHiXbcXO0JX4xVNtsqVZH0liICjPBCyATXGKuErIAEQPNcbOB7QX+A8CyrrA13gv+JB71BzeReYY
CpvrK42qNrDXG9zkdvAwzFf7pfelLgyL9/noe3HPUhiIAnW3mQ4d5Pj90rwtCR52orVT0c523yan
HZDRaTLQFMdSWp9MnOZzitw5mq/cC2bdTGs+n29w1752Ho/6mWsqDEpVWlNeTilMxT7b6q3p6+LK
trQoniV7yTvJSUgc6ceglRxJoRE1uAh2RwfN5U15mKlAeW7zL+9yMxiiDNqpSAxgvIBEQLeYbTK/
/th89cgnnrjrRXifTWGcm24mVkl+wRme3uQXzAQpMmkc8svBAsoM/wtNKIYy3yH5Dag5cbO2k8/0
96GyfcHVJVFi8Qzpz7WDFYLhxl23czknp5gMu1fhZffM60qdfnVGIhl8CcDZWAgihehDCdB8fAVq
foE//5n7ITl3nO0TznLMEZ5qFUfrUF7MqiEzR3nxjvcv3qQjhSZbLKOTsa9VYO4dPFbDGCQD7aLz
YePx5/mmtfj++8wlSxtB0joNf//k2GDEpfT/rXu1MTx4X49pz3OkCHPBYozvd4EJQehMtuz0MVyG
60GwtJac1zuUyTfq04XTa/0XBPlWjrlrenfOElGGTBV0wkRwsN8OFdsPgyyjEzkeuaPgU3G0rsmw
L0HEuRnMYSppf+0CahLYUD17L7b5LxXN8A3yls2vCltI+xf+nBzV4Y8nQDMNA23YSFTdqKVGPqOE
XvLGDOKBTsCD0XhGVC8SLWlxOWPlx5WkrrfLLEmwOJ9T4Yhl7ll0HjozlpIBLiSMX0ysl1+W1/qe
zEVMlT7U9zRkHnK5wXYRKYEoW3sriewWNtYpuI/obH/5RDXywXl5peujA/JruVyiTfBAYw74FigV
HY9gwbI2rwhydkAAzqM4bV+js6eHNDr7ENnx1Cjxy9aypwJqNtj5BY4D3qpmrhzmmW8FEFQJ9BtD
tXW5lmQSLqzK+pIfSl9zOF928oEaKcUgTq902knKoBRcwgP2uCDK34g4wMzi9QJP0slhCdU/tsvc
l2CIOkO7UlHgDzHmBxks+2HqBCuPcqJ4ngVa0IZoPaazMZ9NHTasykFPfusjUOYmjiahdvRrWITS
o1DNhBSnbL8Nvty6pnV7l6NfSki4YyY3H/CeWTPg1Mz0RpRkiKMlzcGO3MXjItoahYV0VZzYHkAx
sAzJq0AlADPeL+kOnd0zz1WdfKO/tWaTjEIvR2Iaw7bwCXrnDXtH3WAlzzESjWIg3Ux0/HfxzUgk
9WpH12aoE+OaXaF5kBL3tBQSMoNzMHdi7B/w1NeWW3rnfFk25RgGEWYkZhDoK3N4BWKOAsVS8GPs
1AHJwJGX5pmO40cKMoilJOdEGjoqD73Nyf669TzQIHLQhwP8OgM+aRVfSlWHEFQbc5AvoqbJTQxz
oFdngAc5dClpm5BuuvRd01UFy8FDBsZMHpEBD+J0BnXaGd7OWQ1tnuEoYkvEhYRgFqeTypxju+V/
79w7nQGdvNc79KQGtMzeW8lKxzAJUAepVHEjgPS4XnztUGMJLM3huoycR1NnEEYN2lqYnXGcKdYP
2PFOfqTDcpgZsIoZ+d9gXGfgJVG0EBebyjoT/7CWCks4VqhHYykjUe1/F6x9mzybRa2KotGLlD7S
b/U8/RWuQV23B+dOT2YrXhpm2s3659kwGPyIiyiv+hKQtQZmue8FQtHCBztkvPf8f+khjzRjPB0M
Ul7TGShRaMdftB0Q6+IEedM+PPs3GMi4XEzJKEMKw3a6u+goWKCb0EYgz+PT50picKPtJUNqz7B/
zMXc8n8grVkhi+9zcX4ythidHIMeehqmcqJEAyo9aDQBnxClL4bfwmsw4eGtwYCHVFTZLJFh6/6h
Xnek8CoCEhmJO4Q62aIwclhYBz9QyqLIO5zddR6VBM5Y7Mwc3bSCVdGQ6mpXZ6KRegVv6ehH8cbs
rPu3+tb5dge8DAZBZrpZBskVZoIsDOb6NEv2Z6AisGMH3FeL4GQFoIl1e3RRSrETWoaHFzWEL0Hj
HT69DdeWGJBpRSlPtRNu/XXpuifLvGLbMFhpZwuULrAn7r7y07neb3tid7KmA7Y8ywLsCZnDNVbg
LMCNu358MQi2MZmLI0caNRr2qA0FCwQ02ZCwBJ6x3lMrqd2gZ3AHZbtcy5jumnvxtrCOyfqIMIcj
bequjKUxJjwgu1Z2JqRhFoQUdmy9XOGdcCPUqYThWAzz+A1Z2aGFI785DTOSgknPu77zij+TZjGW
wlhpERVx0as3/wfd8DGIt0DrjTITt3I92a08lsQY4PWUiGkXQJ8z6nbNgCVWGEa2aFcg4ocvxCwm
FijyvtVUhDQSevtRI/81U4vgGqn0Wx3sTqAr3SNKbocA6cgzQp4o5qlTjaEALwZE0azrwTaRvuhJ
fVBySHs+Zof/zQrZ9nxdRPbiTD9cMI/28kC0HAVXWgZIeKQLk61E40NkHrwz+KNDo4Zm1/kJg0++
i3FQAzsD0BgYEtW0T2g5twSfitcXOvpxg1s2lksKMukPjn8I8x6mkdRFDb159tpuGgLpWLyM/3wh
Z4DM6PGZ44BOdqcYimEiulOxt5sljo3ymRrPKmxvlzH2Cmv9Lz0O51vS3/0nfn2LYa5GaDbtzOgK
4BcmkjAlDY6zX7TOwvPGOHLY26CIg9gY9AoiDgl3IRa9xGCoIzi4+wpNPr6jc7t9yNG10yNU6kMZ
CuHddSk9zsW7gEEb2Tz65iAt4POSr5PTh2ORFLVHIisVG4CMDCLRBQz+kbe17OZLdd0uBJTIYryr
9n0dJ1tIxwKZWyF33czoe6pjtj2BgNbbXeccEbzvRf/9SKf+qgxZ21bQ6TCs0hMxdwm8JdpkaR95
+1fE6Uf0HyNkZ1YyRUsFoYOtPx8AWbaGUj04aTyMy3O0otZ8x9pv48YjrVRDCDUpPtH40RasbWSV
J3L2lCd9+bXXX+mmy/+PXZc87ZjXdKZKGsh3IHTYPoMJn6aYE7vy01X6BDIMXp/gJH3w2DiYZzVs
yrjIRGqNB7fbJ4ENNw/LjlCsfTl+fXEpz6ddku9vxwCIUIcoDSsQR0kkDjZ8TU+3+icugEz6JIYs
gUvahL8lMAZ5rfOLdlYMpJJBOdXvVEddWonkZnNu/D2p0UgS49K1UqqEBpTCAaovCaaNMGk0W2C4
nANVU1UoFe2ioqKj/8zA8r2fd0yK8qIJGgXXWJk/Ve/mY/96PqGfxw/f79v9VIHvhyTGQbictdms
MFRI8g9b9/2peXk0nc8Pgkgf9N+Z1ROV6xlP3DXMzIiCaJgaLa4wHywQovJUhubwpCFX8zwjpXXq
LQMMqM7J/rWv1tX8P4OPRx54Tfl7qIGJoJvRZUVAh9/Pg42v11xMlVKgPeLB8oku7CWvV3vzG/sT
uIRsNz4wBlR+SGPgP6wK7Be/tMItRVtimRNu+G/Trcl7SBL3EeQj2W1b2+vv88ZwMR9XWSDN8HyE
Wvc/81Too0lQXAJ1gKhrNzMYwVvcqVVb9JGA6pm/lpyTggo1vGoBEr0vc0FX2HAkUjBhdP8hkfnI
jXCNLxcsPXjKHlCx1XWQZCIdjGak68sOfvUzP9Ey4ev+kMjczms3S8IhSARailzLdvBE6aqQbuGu
a53yJH5Iorg+Os0iywcws6awog752e0w2NLxxbNaz3w64h2UKCuchTZO3iulTDwYmiRKJlhOwMsD
E/4p+FxKMsK8DAalkovbwYiHFThQHCzv1gleyMSi1VFkZdBWf5obrwbK9e/Zizm3kovV+x7WhIDH
2Iqeq0cr3+7tjpc2nOpF//ELmY/QRXl/xjIh/MJ2icIESP7XsLfhPG8cELzhaCxiGatcISrdUmi8
g0av4zWkT8Hnjx/BfJ9TqqR5JOCYwEGsEky6oibhGiThulv0vP8w8tH3YB7wJAnN8mwW0BZRd7eX
XvMn59fX6Z0X3k9Vun5oxDzd/TDAtYugUbu0bc9swBaNam2wW/sqkUmEKcDKTdcm2v3h0c6xlHaN
DQ8wiNmznnoWt2o8FfT8+D3M2y6leIm1jn5m235XXod3zS6ICIrChnSYD6Q5Iz8wOQmcqZhvLJXt
RpnVgVRnIpXqr6+beCedwOUW2Q/KYh6uLkgTYKdR5FwJKPfRV1f7x9C++u07D9omgeb7q7NtKYke
RhfTwM+4ooiILAh22AfuBfspsYb9yIFR6rDfsTCWJq0Py8zUspOA9xnXPUjs7tFDYoI7FTaNaSOl
mMhBaiPlPGtvglykxTOZiCHS4hdrhjkLTFpYUC4suFuabod1T0EG0lIw6AhlV0HBklyddFlagxeS
960bVURFT8wmy0hpw0mt5vvlZW5tQLRjtTE4jCjC0qAeJXvDSl/+TfHqh7UxUFbV5WBGGu4c8PSA
6hUGorCVjP9uTXiVP+QwIFJWptIJAU4A6SDBmsWuclRiNFAOpcuzXM77oTAwgvm4rBB1etg2XXro
hBguX9GAqvWiOQ+0pmFYljXBNERJ1QVGMf0iBlALJvXs2kFCkEAQ0O9KP9m/uSQjQYxavXzpzag+
U7Xo25cuW/c1AlDeFzPVEQrP6VsfBvSQTGvUIICY1mps97qR/QBkdSvysQDoFsRr1regPltz8wiT
JvItmR3ZTBQj7LoWki/YtfSCLerhMSHDxcpwN7m7nSYftZEwxkduNXAqiCZFAsmprRiQHuAGYiPL
nlvongjdxid6s6CRI5VVXYR1EdBLJmtfRPO16rye57zYnnd6DLSpeqCqSgUpsy0cj1dM1aIVBJ0J
nOdpKtvzQxsWyswzGC2pvWu6ZUufgQ1+YKXCtGu7mNnekXaBxNvd7r5VTjXG/ZDKwJQhFaesj+kZ
dla2NVatKx2ajV39+prZx2jO3Yk7lZ3/IZDxrnIjF8+VDoEYbhftet22ZP/VvgNEuLuMxUnAGtki
AyF1XQhGrlJZ2HTzdiLuIiQZyLv23NTZFKHcD7UYEBGGBI3zOURVduPS1YnxycKAqkk0K3Vmj3ns
D9Z59zX88vbF/EunXTUceKYS/ngKR8oy+IKtKZFpUvuhIVppaR/PvOasqfh3rOTt348unAE2h/zU
QERr3daKIhCdDRiR/vLAB2gdeZQp014FUjIGgk5BFA3mSuSpOqt7zFc8actzRfp1+Zmu818fkbds
UnvfbhEO+rTWxznJ6UsxkstcioveJmLVQG608g/nJ+Rq5CVifGuP/jrOBZzIZmjSSBRzHYTwco7r
GUSlJHsSN6iE74+cKz6JyCMRzC1Ig/BcGQZEVPZ6273oDsa79l4256XSpqO3kSDmDhgnIVP/H2tf
ttw4rmz7RYzgPLyCk0bLlmVb9gujXNVFipM4T19/F3TubtMotnCi96l+6IqoCCUTSCwkcljZqiMe
7dUKMbuMJL+RMEGvGS2vk93KJNKxclsnOblugV5mT3jq8QImL7xy36WjoEi6aCiwGcxaYQJgFyMS
A02faJymSGylJA7XO6GLxp42RZbxUJHwP5WlBq+TJKzFxqSnzTsGnRug3rXy7d9PPeoz0LbK2UOe
OGZpFe0aj+MV4hLifHxM5OCDTTclDy8rbjHN4utsrhoDJMIo4BKvqWp4Hu7Ph5MH+l4/WKlgykBc
met/Le7W11Ky77IUMVFTS/9nKXV7yOAM4RF6Cv3B3VzAMRXxwgy3Z8+dzWOfYKkSTHESGjjfF6J8
JtNGkNwLBkBvzO3G9dGS9hfZBeRhQyhbja5vnhxEuX7pR9Br/QjBcuFwdncJBGYrzj7TZLMSSomu
uJi5Vb31/WMEPtKf7/aIKsHfdiN7/6rxVJ/LZNwaYVRiLa2xBtvzOUL8lLw9bORVwB0ovuSkzeUw
WGooehiiHAxn8RQSOmrJtWJ77fsE9coC3Ho7/guoWnIZWJbufkVG9YQk0cilzujXIXGGyQQBng8C
uFvJGXRi6Jm7DmQobeQReFu45CXOxVEQnl2NWYf7oq4hDm5NtxtiO17ZTwGaodb3bWX5sHypxSxn
YFyvXU1NxTg+o5oOfYf3f3/x7psrwlxIcpBeQKUkQBFnkO3oWfL180b9xHjrVXjgtggter1zcczl
FDayHpv08GP2Zeo4hboavdB2R++9XG+ajxW3CXmJQw+G/7WCDJRmcW+inh8KIquaOxgwgiknlAzQ
f6Ts5DZN5fbEdFuiu7y1XT4LX6IZZB3lJJTNNJJOr6OPCxLj4ZKe6DzT55gIW1NdXc1auRZY0ua5
d0BxgGw45020+JadraFBFZ1Ze1n3xThhkARcCkpCCAplm7bkHc0dKAgw/evHMyay/uLu3VKCer53
bCm10l3GAROzsYBO6wrYOYSYfJ4jvZTp/CaFgY58krWqy2Ehr85HGhOMYw0fRfIiEiT6Q4fO3+E5
nPQX/7yQ/jYMNqc1mEOhVBbWs62IRIL1lNHCAoS7kSD8zdm8xcCKAmZ+JAFUlIGwhC/xVOnloGXS
qR1tR3yRaHLl4fpomx6PmG2pNFKfi2LApGsaudOtVKKXjCOG6wta79z2sBkll1sXtYjAM7UYJDHl
tAFDfw7bODuJW60U2wEjFcddX/TDZkIY8ND7oZfrFkIcsyTiT331nL1xAJjeFH/YwkwEAxKdWkxp
UmF7etjCKnRPNSltc218SPam0bkEIjdP9Y489iznOejwFQT2TtvaRady0eE404bXNiSvgY9KeJJ/
Ho9IOTqxp4EdSD9dzug0Wm/ccq1fSbuGw8ut3FhEyq9FYA+6nuVFq42xdCpMkvSrabIRdRnJbz3j
3Kc8EzWYw26VGmxUgInmshNZaD5cRU+rzcumLAiXzoxu3b2lZpwELW2N7DJiqWmIYL9fx+CP6oi/
271vNlziu6VKr/nhY9snLsKUIaoJafvhQjDGLrbVc/DGY+VafKQrmqHgmQ5qAl1mj0QbNkobX2Gv
dvigOKUfrJVjvhqOKp2nWeF9h6wKouzKr4ToL/cPy/JFNBPOHJZL3OmBmpcS3Acwxu4Pun2Am3ls
EOap3MGmOdyVox7/FV5/iWU5EopUKhsMupFOWrHKVw/2ENrqFsl3OjfgX6UJZwt8y2vNLtshkBol
wNxzZBJe9513JZisY3UOQuFbLnfVooXqKuItoBxDaQeznpoC7oBgrChge7Kr23j7HTFTu15vnn+D
e/L+7i3fRF/S2GW8yEHRZmMtIc5CUzfhZvikjYxJ4SDbzJG1iNwzWYzLYmVWMWkKNNvv49DRe1eV
UWpZei/Nx3OCiQ8+76pYrJpA1/R/1pLlkY2rINemCtoppPNy2d5twBjqDq5sIY/h/Jqe72vI2bpb
OcnMTOKqCK6T0ksnr/fzleo9i5zBudztYuDrkiWTkPaQUAnO+NiAsjPBcIz1ltdbtozJs5VjHjl5
FKtKm2PlHESsLi5SiWiWQ001n2+agtMfiDyTxDgoTY0Od60eJMRVzg59Ip4kcipfrvba3Pk/bDs5
rJ5T9xluH68aYxk3Z6JZf6XV+kTuGyi5/dh/eKexJBiSRux0FRHxNq58xYMt3hlgoHpKsiJQG2iL
ddUkWyzJ5SXf0h7x57Ehz/Gm/bx+3rfKxRj8/BQwiBJJRqQUFmSKPp7GKGLq3cveqmzBt+tik9r8
eNKiI/i1sGw8qVX63Ig0mOkruFciG1XVk1+u60+T9567Hak71sPGkeLqP+upXcFdgGC/R9H5tXtH
7co+96yjdvzreMLAuPZlWAkRykiua71HIof3sKRmeu9D6JLMzr58bdRqkKgtofe/OqReDka2821T
KWskMv6cXeWcG5Z+wgir6prGOKEN6ru9j2ZtkRoR7G0PT8Pb6J9IWHEkLj6RZrvKgE9atRdLGVp6
UqUDZteOt0Il9YRR5LznrcJbTgZ/5DqyRHOCrNKtPMqzf853o22C7vZK0Gol+eDgeh9c981XwQiD
DgzMukQWxHKcLW+hecbMAJQmq7oehTg++Y7a2Gdt64cKB5b7VKM63TMhBo4kFEpngQWdwQ2u+mC9
A2lW/Fbgjsxd+7+1VwaImkCSMMsbwuLU3m+9z1Kzi8I3HxzULsb25d+QFuszEFIZELpS6j1dhLlu
4R3iQXUhlo0bchUgzHPfTm/u7p11ZIffFfWoatcLvVFenesmOtQxeoPW60OOIdyCRhrfhpO4Te1o
D8LEdP+LWzt5G1pw7wsYTyfMgljX2xHXtLffYpDG/lDbnxeSbNaUZ9tNV5uCyN77yzO3N4njgmgM
DIXZYOZdCBjaO6jarN94F9gSGcd8H2//PsO5oJMwlVHqsI+dt0dFk+IV3vWlt1zLRX0NXm3P/Wdu
252/QaGg/7OzH4+Pmd+ibvElAtMLeBz8yRcPD52LYcapvXoden94vG8BiyFNTFjU6WsI5d4ic2Qv
dWMI5ShSpBJWaHNN14NTJ4528YSU9GvrdVNhkvL2iRfYWUzPzgUzR3joIquRwptg8Ukj+YWgLeC8
F0e06G/ad7HcowGbB5aLXuFcKnOWyzC1pBKUNCeE5M6HfXZMQlvKUHOlco7Wols4l8Sc4uzS6ODT
oZIsVEOrdt7YHdZyo7jS3ni/v4uL1YIzYWzRDGiRW/WaQNgWjSph6SUf0UE/ZZHTru2rgTundFcY
d5Q5D+6DYm9yd4WDrRuEd+/RXCV7muffwZxmMcLD+1pRpavIEY7pSOxiQ7lu7uu7+JKey2HOrhTm
5ZBZE/RFs9HhUNpHDBLyDdslG9xttIs3tnlZ1CW8mMtkYi9tc+2icoJuQ2t/ejGi8Cjr3WSNfV83
nonealJmsFGqyf830W3zrPjvYIx7Mm3eTU0dkHsbxTgNWTyFOjYLC2gd9vsEHbuo64wsWvz4i5++
o9txTxoDMnF3LfUogLQA0+dje7Pp/B/F5oljfUtu3nyDGESxLl2TN6EkneRkLRyRmp0iOxB4fcFL
bST6XAwDIVpryV1uUtt7RZXOAVU66yN5fMMIcTTTPm/5fMK8vWKQZBqkuI5TulfbxnE00AO8oAr3
UHqRhipNblRlyXed6cfWIwx9mqJPGOLAtWN5+RaF9BjhgToBjp0v+XC6jt4YXVNlSWN9D2nSIkkB
Ad3pOq0MGsaN7emzj5yXDbLZMXwPbgRnyVOeS2TQqZGuQnSVFHiN2yogoYDcPR6TiIQ9PQm7+9ot
2uJMORagimhq254aCVZRzW0Ni/h6X8QiHs1EMHhU6Z0AsnhZOgktKffaG3hZWvvioXD5vpzlm2wm
iNrnDJDySUzjSwddettJH692VRHabbnlcnfxLIIBpSaMjC64YH+2XUDgZW8eMLg1OTw9U44Zbgpm
0c5najGgJChCEw+CirvK+Fm8S+DzzyQnER0ET7jsejzLY6ApirpGNW7msPU+DhMpYQ5I3aIJnvt6
4KnFwFMpXi20wWMRCwdcNpNz9Y0XYQOY4GXm6Gn5A9Rn68fAkgh+36vZaDRiuO9O0nEjOy/05r1v
fYuRp9mh1ZnyqGtxqcxLDjEIKKv+ef/xcVijWB9jHHcuUoEv9jby74tcrCqYi2RwokuEvBMTWAZ4
AvcVnrKyG1Ve/LAtYoLH0H+5kDqDFb1ZtYolQtzrWSDqGml9lErcV4kDR2x9SWSUQyPFEBHFpP9L
RLmC3ck8i1i+GZGqNWjnraFZDCKFY9bLCQhb8aIKfNyNa2/91+PF9nExgqLHxoxHfvxs0eOcyWTA
CUPx1CYKdZxiNAl9dLvxQQBDO8/3uzldfxr7l2oMNA3NIEdlTcXQieq9O5HCaxVU0KFshlfVQsHg
niwGmLKq78wMr4cTuNSlY0A23Effsjl8acPA0UWuNCkqDQp9eJuc96W7HyJwsip79ZwdCv/3iu/F
LIP7l0wGlzA2pgL9OLRCuPFcyaSJiOGmP8KCPCNezbkbl/H2SxiDTZPc6FGTQkEqbH9Z3z9Ni2Fi
/W+j09mB3EPbx3GiQBfD+0RV8fG4zlc0Go4SuCtGZtkccYvu80wcg0eFqfbBpEGcAG/i3LvFc7qt
XsH44XAELUG6geQopdBVUcfI2IXYR3k6ogwCzZ5O8P6YOaBqQXcbR8rSDTWXwljCgIL6JGshBakE
C0F9lbiKixFjHG0WS0PnchgjiNOyV8YScm5jQEBJcVqjNBRdoT9+YEg0ry5ysU5zJo69qBJ5Aot6
BnFgaHG8EP7EyTsYpEXxyH58QrGCQQ60qp8c6/fxsdDIozvuKsyhROPoKt8/lW9gxbm/1ItBlvk3
MZaTYcpuGdV0Qwdnf0IfNsGETVTrAJFBWfnL2nHOnbqEXXOBzF2mDUaiIMcuw/uQ/WQk6ge8g+w3
Mgy9uz+Qy/54tVPvtD4ewYY+2PErYnyaDYLtzEJNpyu5bk4ebOTOeFxuS4gw/zDmbiq0QZCrKz7s
tUIZiMVnpVvCt7kA5iIa8/baDgVdam9f26lIFP9/+O+kd95ttBj+mMtibqPOGvJapOcU1aJobkME
JHfWJ9Ciiu8/4zcd49ALNGW/lgGv9ou3ivTfZ08BtekHraM2rmCetvWQuvftdTEaOVeMASA5S6N6
vO3S9vwRYZ7u0XB3sNYYU7T5YYnlLbMs2cI0MTSZM9p0YtuMOXo2Tlvww3185A4YSVzLzxx0nXJA
b+nGNYwvUYxioI2NBi2HKNF/3X+qp8TjoN1iAc1cAoOqk9agZTiFhOK5c1H6TskAOLuzDNxfSjCA
alFydSOECIeeZkymXKNshl8Suujyz1Rha0KHqVCV2OqolXneuD9Fh7/IT1p3hKbK3+NqFfu87fkH
oPxbNbaubAJ/yyBOLe6K894DXx4Qyn+E40o7y3hxiMWsy1w/BiQD2ez0QYJ+IDU4XZ9CEm7SCLXm
BBk6HzPs7OeiJL9BWi080uLeXxxbXIwwzuUzWEjbUOJJhvzRRx0BoAq1m/DNeTciNQfWj52LYRDR
0BojmBqYCxozahLuG5rF4NjkP0Dh18YxUJiaYAqIS+iC4ATGA5OkBSFgTDLPKfzG3vxGn9fT7wuY
3TlnYcknmyvHYEcBD7pqr5ALcwHymu/dSvysP3lieGvI4MY4/AcQt475dLbIvv3RrNQGtWIxdg2s
sT6taeHotvSmmuvGQEkmDVEqX6AbCOv3mKB2JdEPnmK89WOwRNeDpCjoFXYl6aOKvMSts4pnHcvu
yN/WwVLtalWVtKYCE4Sda976M9mgiH7awQmzbBzv6PiwsdutupW3aBngrCJHQ5Z6V881AYgPSNl6
0jbcWHbpXbwtaPI4cpbv5C8dGTRBAldupQkruUV+cWhIL9DSBgcRJtAffmYNctT8IXeLjQkzG2FJ
eCdrEEWrhXaU8QoVQTeSOQyUQnfCz0d/9+5G7q03oeY+HzhHgu2zFAttRMKYruswOd4aBX9gTHgW
Hmm5O9iGuTly3j4yCJP002hcFawvCiYwlFNZYeB0baPo/Z3y7Ice6q0wbPf+pvLuI5amN5WNAjEH
KInmVVD44a49/eWD7mTnomect6SL0kxJNDVFlfDO1FXGrbPiTAgSquJ+8hC4QQ0AKZ03zd9AQxTD
Eo52S0s6l/fHkjammtJnCVjMNgjp1eSEgm1nVIhmP4jexkYnnYXyFF5kZckLQ3uuIWsK9fg05jkk
p0XUjRheC6P12g8DZeMF79gvWedcBHMatbi8SEotwTod5/DZe88ccF50juYC2Mt7skJZSyEAkSjq
+qNYAq9atAO5aMHALBqOvCUEnYtjTEO4dmUjXLBkZkW6EBXgf3EELFaeziUwxtBq0YBuCEhALhf5
tE+SUQ8IBHD3jY4rh7mxQSXVBW0HOXhvn8F6GNkn33iC64MGe44o+sms5zNXibm1o8uYIvh0U8kB
MKae5IPxDEeJF+dafDDNJTFXdVuVEYZ1ThScUMMn1aDXVhuK/BHZgJXV4TOVLzkHc4nMxW0a3bVC
qAPbVRL1BIeOf6NxjikbSbk2RZRoPUS0tGwOviO8ccSR31C58PT79f5eceybnQmUF6USG5cBCzi6
0cUzJe6UXQ4isLH3azVaeU+1Aa9DDG6fzcrmUeIvhrpmm8ICeJpnVQkDpwGB81m3VftEgAk793J6
wMxZrtktRvrn8pgzq7ZJYnYUFZyzdBZ/X0m1PqCQM/PV3p7QfbPaXCXyUkbk6fkX1+aXb4+/UZx9
tmv1pE79SIU7PQbgUNo73gFe8qnm+rEHeCjHVBZxrNBZUB9rjGrPSfb4sMKgTBQBc0yQh0w6c4i7
MRjlNKIWct4P4LfzTqZz9Mngv/zi+BWLUYK5YszprYscMzkVmDsospVV/VN7/3X/PC06hjMJ7ON9
6sA7j8m5UGaPC1BZXQiaVp+PtDEDWX0UtvnPPUZJbnmJTw7msi/4XBumSYqxiBf/iVsryMNZtsVL
UrqkFFv8+quj/dxGa4RzkazrTqpmpyk4wxBv4Sad/sEt+9vQ2W6vKA1MTQhv4I4AFeZCgE3zM3Tf
we7xw7XrNe+K5GAh29ipgL95MGLqWlSPl8dnHikvD6XYHq9EMqoUdSzUzq+46BM3W9VkTy4hUUKi
diDdbhPcxrzTzF1H5uYvkmRQQB5ATRIzfKdV5NCxxD8wSnX1hMKW//I4s1NzxG7I9KnACYCjsfck
51RimqqGOchrQNUvHlRxLkt2UE6g9VoZy7fzpnn7j+hX+JQ8JqfrGlj1f3AQGAApdDnMyoGKc+Ct
nfevon+2vFiywysJjsgXXTC67z6k8A4f+4o3qmACz+YNjREC8Q5HXz357mZz61/jcoJxrhf23V6a
F2XMDWjYo+bkvN8HyMJe3ZUVu0+8IQIc18BkHgtl1jSTqtz2Lni87vBO56U9FhPXMzhm3+mdeUVG
nr5HQLmNVytoqd+R+nlGNJ13tyyGNeeimKdCkpXFqOY4Zih5AoUVHsmIo4aYJPlo7gjZvWPYBEae
YOAJna7CI53hgYvJuCQoto1CWYKiICrwUqda+b7tooAITwlaeMB5TdzoZ++4+OwDvdPiTktGiGtt
RIwRo8b824GgA/HRJ2+7/Af8rufx7Tl9Kii9Obcha5FcYL7YjIeSZoY+GAbkJyRHgYrqBBfyG944
R0+ew8BO0QEbykUQFIqdSD1nboRSdF6cmGujDKaMumBgVA21Ufj600rxX1BY4XAvcZ5rwg7FkRBz
vEgl5FTeGbUVeACeUiRqA+e4bojqEOQebddeJYLNiwrwzMViIg8dWCOnRIHoMy1T8T7XmCSFW2FY
0fGc/vAUeL5OBgye2NkP6Asg9VbY/Up7wg29LOVwZnZjMZAD9rKkSrub3SCw1K3RpbM+0WgPeBXe
HzS06lBz5QA4583IFgYJilRY8hVCo3XjOJdN9XsD5u/7Qjguu8Wgz2DqaqzQA+F8vK3u//RiwmS+
aAy2SI1xSQIac/H2w/oQokQL1UyByxHDgzCL8VM6QQ5qS4OY172G2M5hwCPu5+MO5EMowHU468UL
JFkMgjTBVFUG3ZQtHnHex74/HtZHNHUK/kNjDz4YgThmwD1/zDtnNBM9KW+hKzSvVuvJQYoXJRmk
WLkoxe1cxX5B/z1lr+LsHz1dd8DaYgBmUsUxEStqG53TvU0wcswQ52l3X4jBFgUF+n+026Y73IDe
CacbpAnHx59vo2fbwjv3wl30VNCyDZw3EbdlCwfNemhBjyIAVBpkEmtyOIIdyMdDqyB0xi+YwF55
1eHLNjqTyYQf27HPgyAO5FO+Fif/Ydy9g7bAvTr1gbpjz8/gneEVOi+/j2cy1e/h6UvaD4rVQqYT
rfdFZ09E/SVtruCFpRPbKKcix14W8WomkDnvQd9i0SeLuoChSmRkgAPMMrPvS1l8sM6EMKc9DhVw
O8kQotriY3D8V6+Q2c8zx9u46nls6vh5ynrkJJPbnYbPMd5RLsUXu3qhgwnuK7RIRWTORDLnW+kz
4dIoEInW05S00/mnbed7Yw2KErsqvCeuNVId/jjXM4HMuU6storkS6hg3PWv1e/Xf1WQPlOIjWUY
01ip4gWGt4W7UGMs49X232UHsdyVwzOHZff5Sxk2gFEloYgpejjNCeltTAtBVc8BgU8dNbSP8Et+
/IDYDR0WxauE551pNrgRCVGtCBIkb88oE6NlN+tHsjPJe4geRB5h1fJrfKYngyBoVasHTcSmga8U
9JAYKItJZo/6yW/QLYZpkOEnd2kXoXkmkgGQqlJARCfqUHCLnvdD95w6tR85ckwkvFhB35HQTJ6D
uhLepcA55GzIozKvSoqEmwwSndf9PnrcJysPLicKZxx/Z/g7G/PnMQhyxQsLcE6GwYBLmCT6Nclw
FD9PNADX7O8fde4mMuiiXpoqzenVs0dloeeBNcB/JDQHhVlwPE9l2f2abR+DK4aZXcK8h8VsP+on
y74+Ytwjr2X/Hw4BvESwjFmqeGsKmJW2TZdYihUpUaDRB96PE4xy/Yi7dBNjcMwTBtzxXPHlZ4/6
JZHZI6kGucVIJW7T9Ue3RpcQHK9uT9NEvDDAsrM3k8XsV3Vp0ZbfQBa6KJwPxKS8I5DlJ4gtUxe9
1U+/ft03kEWiLrQB/L2czJ4FqpSHpR4Dmp3P9oiWl6x1QnCDlQPmWKyJvCY7Mrg/MMd89Yz8+e+I
pE/06bGaHhOCO4rzjqXi/rwpvj6HuSmsvlClpIb+TrIae5Kts2eHF835Bzv9W8jt0MxMqCnzABW3
0PmarIo3rfLICt2bryhKuL+4HGVupjyTg5nERjNdoYz2ielpdMiAxsGtxZ6v2fbd7GkmolCrMAuz
SEG8+6DHtNF14/Rk1SFsdF+X5UDGl6HcUk0zSVmaR1ORY9GQ/Md/KG/HG0vqHYfnnSx7y1+7o373
IjuM3Y6jAoK2wnP0HLRgQV6Fz08XkfC4/v/hKv8SxfiPxZDKySWmxr+/1X2PNtRCSEx0P7KXdBue
EBXq0S6QPqCGJOZhM1Xkjq3LDK70rZkFYn2hR+/sfXhrcLrQlyRB5fuGMtNRylCevSzfc18aM/jS
GWE9GVRma7/qmxoFXRu4K8Lj9he3k+Qf7p4vWQy0XMe2jJMCtrmldbuegCLRtQ9mOhcPSLDlc1Tj
HTYGOfqyL8fYgjQnCoj01LyufvMcMB5wsNRimmS2cojm+dOWFsSguBbD2optCjYTlYcdXFlMJEq7
itMwSPRk7z3drmLMVA094cR7Q/HuU5ZQbGwCvdBvu4Tp27q///gkJ7RJv7/3DqiqeLvEVYvxKq0x
zyI9oUYvwcUz8TZEERGtTrgPV4t8JTNgvAX6ZnDVWlGai7eL5Lwv1h+fAsEbHw4dmpl8NFYgNQfy
jsIeUU7Lizkv+nSaiTGCoiaCvpBRUVOAx4p6VfBAqN0JtR2ca4Va8h+4Mft9BiB1ZVCyekzhmFt4
gYCSoyHir5HXlrMcUZ6JYcBRBQYHGlXjFc6wsUegHI/r+7u02MFpzmQwENiZl6BOLKiC4RYezZ2i
gq7bmhew+cf7yC8cbkvdIgDOJDIAOCRhgGHhOd0c2W8c5KmsBAHdWy8n7yajG3FvoxgAvLSNESdW
piCOXTl0p4ZdlWKc5AosLbyVpCt1TxYDf+YUZr2qYiVbyHG8yNGROsUzjXdncozvZjWzc0WnTkwq
RsSe4sKpT8+oHeXN/+QZ3s0TmYnQitzoiwwiXpFKL186ko52aXpcNOdszw2qZnLkpOzNOISc0d+e
df8j2wgDyVE8UvIWbdl5+rK6mxs3E2WZVXYNNOwOeCIx4NKFV9ETWu3LjfsthsRmkqjSM0lpIJRZ
a0JS6Z6dw40/+9aE7cLDtbevvCzs8vUxk8egxFQHk9QVWETlNlF3j16To2E/Npgk8Y42AkxB4wX9
Fv3DmUQGM5JyGhqMjFFOl1ddQG8aCqeerFP2lpB/dzfORDFgcU0xZaBWsJgJ9XgNzPFCCSd6aZCF
QWcenfnMwcNFJ2YmkEGM8hpcRkGHQNHXP7b7g4eE1/RQ/8RE1P9FjcCfK2mCz0NWLYw0kWWVfQd1
gRVoaMuGO5Mlq8kziPoUlU4nb5rMMd84qv0JHN+FMf5MX3VqJyUlTjVouwcHgR3Ma7CekDPBH84N
uRCJ/i6Maj47BZbQlRkmX0EYZdebdlVEImeNyqa6pSkhnrg/wfe7OObGL2u16qYe4upq1zijLW9K
OkHYMfa7i43q6YFOcnE4C/qnm/FdKHPyovySpQNIslDbhydLb2EsWj164IzC7LxJ4PqjfwLLd3HM
sZNiwZL6toKxgPxLJ/kPERV9q/s68WyEOW951V3CPm8BXr3jgWVTfRQx186270tZCOh8V4U5ZWMF
un/VgCroABbtJHevIToixoPa2q0ET4BnHnT7v9/N3+Uxd7Nhxo0u1JDnKId9dUoEMu0RqOLCB8cM
2efJOIG8p5JvW5T9Vb3wDO5PcPqmBksZXeDun/QSu4N+YbTfiThZcGl+gg5OdbPoaHDkceybfZgI
6KSZCrpq+9fLj8jrH3Me2nL25cbEOkOJLkxqqWihENq+t/FJ7R1d8NLXAi9+HhPagqf7ffGYe1nQ
LkY2mZD1uncEFNMF6w7tb7fhX5x1W/CfvotigMGIwKpgBlg4wSKYMtY+RpDDC9MsBA6/S2HwIMqu
anM1IeV1f25fP0bXIlOxaZ1Kpy+6Z9fWyTvGdjwI79v9Vjjst45dHii3yMr5Fy7B929hcEO/XHvU
hlPDv+ik9f9K1kpKwKTHSxMshNu+C2KQIxFTs51G3Jh0orXTx2vDtgw714nDLUXhYOFt/PLMOFsp
Dusm7BA8JFun6Ii5G38mvC4V3kWpUtSfSZlqSVX6npolmj8d07cw0vBwIr4f66gBfuUA75+Pr2/L
x1Ib51WACeUi9uk8hK5Gqh04F0MUXrnaUxft+QkJeqjuAC87AquW0QIRXbGGKHGOys0OaU7DdqRH
Cw1onFO3ELn/rhvjA4ilXIspXUlcKsEHirBAYQwGpKOPASXrHYp2uLcl7x5TGUwx2qAJyx7qOYDj
w55k+35tc31SDg6rDJyEdWkGzQQpmOO+yUaCaFSTESK8aD6QEhkAHixzPA2VQZZ6HK20U2Al0+HV
fCqRQ2q5MZqFF9n37WIgo4quTdD3NfW0z86EUNQALqR9Ern3TZ63eAxgTLkcNr1FURI0h9uc8+s8
qGcpiLMiqsSugxbZ61Un5uZS2LW5xqjmq2e9W6v7uvCksUyAOeZiW1p1W7POEV8tT/7VykRe1fwJ
XpyTy3YAYnqXYSkKRNGh0MiDeeK+9sp33GS8aN1CZ/o3S2D5hduxumig61dOOpL5Z70C05JFDkg/
1WQdbsTnKncHv8TxBdsSxzPkgQZLPVzmeq2MBe4TBfmHPYZjoNDqgqdKtjdAcNGi1F4mL3YL6qp8
zwFjzv2iMeAh50mbZPQqSxtXneyTYKemo03cZwpvJxn4kAK4pG0FOZTEYIocvItSD8FEuFgcjSQK
DHfgXmOAQ6qnMVMw9AqlNK97C12jR+1h+kAULEROjBsJ4zkDLAuT3A14ZtIHGKoV9sWnSZ6pFG76
macVAyGmoWaZqEFMb7+ejYPnyG7fusgSTa67ajTe44j+3L1FZB4rlXwdE52+ZV81Cf79diqI6IO0
YcB0rWplg89gtTK480F5eMz2EoapmnWjTBcz6kgR2KAQSZzfaI1w7oPYMiCD806RwZslstV/yXWI
qz4Z4Ry3lPxHeFJrm3Oq/0GXLxlMqKOzpHaMmp6C13Z4cxF7IPzWt+Xz+yWECXGUZlYNUwAhZ1qe
WdvrzEY10ANKgTY5pvDysJ8e0z/N4ksc494YSa+I9QgvYLvHiMG9XTt03C9v6XhSGFDS9VzRJ9CB
nV4LkQSYFXZ/8xeyTxTrv7RgwKhrZDORKvx+gqlHiiM9oNUNRT0cMbfM7b3FYoCovHZDMAw3A6h/
WN6E9iL8QfVn88uy84fyQvqdPWIkCx2P9zt+4Wi57EB9acn4NqORBWrVQrx3wJRdH8ORuWFf3kYx
oHTJQRStalTDMy5oVAgfTmBtewzBrveONX3eYG7Fb965WnyvYxaYqMk4vjqLEUKi9k1jTHgSRSTe
JQ/pu/iXemjXuZugqek5XvEKC5UFNVHyYMoSCPdVGWWeOBWz55GpoVxdLisZrih6jNI1QsAfYWUf
UiSswofDWtoeBRuDkXZvOuaSFSQNMQSh3dW7B/el8595C7BwFWiiKoqSaGiYs6gxq55mmmiETQh3
obHPkxNHxALJZYFhdph7jWlv/WqIHf0h4N0JCwuvSVh1S5U1DClhaz+aoUvD8mphtw/lR/cW7ITN
5rcSE+2Rg85Ld+o3SQwAoJ08nIoIkioPI77jk+UmIPsFt2FLTLvy7h+UJdcPZfqaJWFF0XNkMHfd
NS1VXAaw4gSdTvsydzuZTCEewQpKFY6draLcvZ4ehP2gk85/QZ6B27ezcB+hbEAEiSPGOqiKxnzC
GA5DpQYC3KON/PA5rJoLuazgjBmin61BE41pk9Oh56E5vYEYgILSpiwq4IYRpVsn38yuxT7JBCOQ
rBOikW63ldflOiLy2xPvAC1MbzctCUPfsLiiCOBloCgTYj0fSgWCnBGDQcsfIs22Vq8pOejorZmI
QLIfHf6m7KXIfosviJorG5FyMJgGkR55wLVQ+/z9g5gjFEtW3qSCbJ1qN3zYp95lU9sf4UogxkOa
ku4hdq/ohufVadFf/WO9Z8vA7HLQR4EWiliG9EKsY7KDRT/z9nQBHGZLrYuM12G2Vl1LoWadtvG6
dUfL7nrPelBJfQJvY+7QifWb+MqDhvua6WyxQx4mmloWOt1gedP/UJy+JrGX2ZqOUeeK7ernq8MN
JPGEMigR9akQTxlUdaq1gImMD5RT6D42/OleWSKqNExVV1WcFJa8YEB/ZHMtk+B0Ft3TKbIRUDzz
6p1vdA/fzeK7EOZ06CiRsooKQl7Ph788b2vatHsPrchSR7LV1d976ExG2e5hjR6wcBUdHjHTE719
Px4eHpRN9ggn+QmjhMlmc/EwrQGD5HlvqluU/d4n0q2YIUV4wQCKQMMnOqhI/fykbb0dukbPPbqK
T/7DBkUG02Yj2ZOLDu1NCIqn+/uw4LJhjTTTtEwAtQa26u8fMF1CTa6qIECQfvK6jmiradW/FyNJ
V9eD8M7L+S48Ir/JY4lGwlJprn1nBbiB8vWlJqBZEt1yU9qWHT2E7wUZXitb5hzeBY/REi0wahqK
hrH10PW7lpeyMIf8mqu0yYuO5FJt8NGABhbkIO877PYLEsC8vV0o0MMlgFsdxb8oVYJn/F1oWKdB
XF969QS3RnJQH4Vsc+kEh4cfPbm6rWvgVnz+cX8/FzosvwtlfGM9jwIJ/KQqAANGjXlgmMP4V+Cs
vf15CzKpX7+uK6fvViUmL202GLv0pGfEKsjT6/3vWNrnb8ozZ88UpE5oSnyHSglMr5vUuTyFT8Hj
mozn3NXf1E/hdF/kn6j1XXPmKP0/0r5suXUlx/aLGMF5eOVMjbYl2bJfGPb2NmdSnIev70X3vX2k
FEtZXR2nzq6q2BECMxMJIIGFBR68XmNctuIRM5Q+LhhN71WBTQsRZ0Uh7uvNsojrEsR8nRYShJja
/kP++zKl4CdB6vn58Vruw5abtZDQgbDOlaHiO/GoOuH+5UlYMd+PBdCUkwRPj9FF8VkNEqY9+9Hg
+SSYAMgCHiuam2HVn1PQUPQUY7MACMayMKZd4VWNZxWSWSMZs4KZ0hG7h85HQHLnQdnbo87MvS/r
FwwucgzJOLBr0CfkGIAoeJRFL27rlXziRjIi6OszaZgvRzbz9c3t+aUBQuhs6yXG09vcMrg7HcJV
aCHXRDnTBf6G29UTVzML2jyKE6y+O0ef8go3c3AH/QU213p62xTeDn3HIa14t2T6bvacuIh40OCv
5z2f+6lMey+5R09mAIUGp/DM1b76Gb/mHQfzIzX3u3hbrvabuJLCWMt5CzaEuYgZIIH+mh48fXq2
rOzpU9zMNDiG9p9UEW/3mbijoqB0yqTglGvLzs0jjB8IZXXrXaHp80J5D5IUlhMRyCDXRXaMyVoU
54HK4URxfb64tedgHAf6asHi6UbmqNNq9guEU7cC55fkVbhQRIHScBMEgnYEdIEedOgFJEmyCT53
5LJzJzfwlKPmSBdN69U6iYCwQJEPWFWIRVV2e7E50Ut3/OZbOa6f048Zw09LIy7FRTc7S9xUZcoK
BQNoRVTFwCKfuKXTucNbYWgvf1FzBwWkbn2eTtU2wS5r3rO0VzzVSi1xRzH4y9fnaunEpeWbEDMi
MnxIgjrx1u68ASOTYCejzWYjYCjjqjBRj2f/jerFsgu9Ek3c3DKWM05KILq0XoECAUy4cKoR8SgL
vh6anVhIDdyqFnFreAwCKi4XFgudjC6HaWIP76saeJ3nOb1PCf9payO5bKQQjE6+P0GRtwjIVb1D
qhiY8Rkxjp50iuVdQFHerI3kslErDN0QKtghdVuuwCOg6w7w6miXmFlTcysyFYqnWajl3UokAs4i
TJIoaSBRQib0w3YSz33sy2i2h2S0qacmU9MeEi6mLbmBzu3mgbZ4ICAYoWVyll3XP6qoEgYgEqRK
kHIcV2eqq1rnDfP467KfMG6QcVI3sxmTMWk8pcvxwpVYwgqEWhbzXAKxMwPzzPyFEMX2VFPX/+ib
3sTjCFMO7W+XBvem3XqS1iYVFDUdCwh+Pc+TBWybw6UvTgy4yf9sLLzDVgfGzI3UiA2art4nA281
h7j1cZPWvdhDNOimn2SDm2lNYd83wPtYoDs7IH3yrNKmxM9W7C6svdpowlFnoxojUQeh7Azax9ke
QWHsOaBj2fGAB1BUl7ZEwtTEYZJqYgtTs17LvQEyJHcuqVCJbpbettdOhCS6aaRKTUKVF4/he3jg
v2UUA5h3zE+gEur+4nge7B/JazNomHHLJgL0JdxI+2SH7r1t+1ptOPPLA+1Zo7+8wGVtdjyaPXey
jgh7YynOu69X0dxbnnz933aYpLeJg56b2vm+8hYH8ikdLDvgTBaM0BJfHotaqLHf6CtJatNgJpkM
hubZkoMdgP20vUHX9ciAup5A3Qh1/aFdkfsCzK1Iwhp1AC6kbC7hGXGx073U7FgPhTkXDFOa2a9B
Bo+KtPbObOpMf7zYX8jPo3MmDFIcB1KVNlhsggnmis4aDWO+2EfBbJ3S1wFUAwBvTnYD7oV7tDbX
B/dgvL+/IVqYjHdMdKFdpVngow8iwpNQLKvwwsILyJhe9cXgMeFxToeBDe5Pq38/Xj0tKCOzzSp7
qcOxxr4noDptLaSobLCteJHDZTr/531uiFE2yC9gxO4n0oYwlI8/gLZYwkrJYdLmYyzCqX79Sajz
HTnKVhJWqRYKocdUD/EY49rqYAACbZr1eAGU+B3z2W/j92FqIszXgOWTgrWNKQ0TWP9DA/hoBjUR
Ru9bB++i5gWzr0vNZfX8RLk68w7dqYvGKjKLqhuox+c9uHo/sH4bRLGm4bLmG+lL/ANeEoqE5cju
SgTxRGE6XwmFCUrCGrLBWs7T2xsHsr15zqNJDVoXH/RXwgj1r8K49rlMFdEec56pQuYe35cTJmZT
6XZpO0e4ZXZoArkesax1lJvTWjQn1TSpcRZtPYSG55gbmIacMgc8Z8C+B0xR+xostBBH5k/vaiB8
eFWNxzq5HEhqCp7psoBxZ781pmudiDUYUzGUAJ830z2uMkzpT79GGO5+U+txc9x7r4D/I4zE0FdS
xxR9EkuIi82tmapIN6m6gf5eqqRFJ/HPskg4famClTAIIukXrQQgbHGmcl0tv5muZMyrvdq6sdJE
EOz7v+/ijw6zaxzNmdnnGTN1XinHRNs54l4VU8Opow9Zmrs1BVTobd4brOx919La6YTFaPBqWYR/
RcU2L1memd+85nYuR3zst6118czasI8vmFmmYej3BtMt2s0Onb6rnx+wKFEhv8tvqKvPIJztoPlh
4FdQTIxfnjvtfM9uPX5Nw3Ms8LEhnLiSQxiRJBLbNvYDXIB1Z5YwxUhMopM5XyPJgIIEqDNz4/nZ
pJGRLPQs3MolTArXd6kvjFjf63l7Vux2Oz3vTrP6GNT4fsl6zVV4WZVZkefJdu2u7UrB71PpWK9Q
Ait0ecQDn3mNPPGMUAHh0jdtiOLsLcmLLmCgmMyj5CKwGnF4Uh74hcLOEvULp2O+3yf3l6WEY4vu
9FoIcXJdG6aM2hXS73jpj/oz2YGPep39bM8RQAZIJZjj5t8g8Fu6itdiiYMTxUL2L9MsdtuYYTS3
LoLk1fKPjV6bDugsLIxcgspQ4q/FV/i1XMI7iEU7Mf2YzSZN0UHPM9M9gBVrY53AzEP1rUvR1j/S
7mKVppY6n+fnVZ6B5RLeks2qO4HWiCZoMTtzLYgISroskcJ2FjTP0AE1oY3MJmgDMcxDB9xHopMk
zD/4r3UT2JRbsx2LaiO28z5i/kk6o9SMn296e+vi/b5eF2GxK+3SpTXeKRBTmWfVUVB4VICIuKzD
lyDWTZO2k79NK48WRhjuKQ5aSeAhEVnT81ZC0vDMuGypT5op/zFM93UmwRtX+Nd5RqfQ6bSyJuMt
TwEqM9A3T/ueRf94vQOEERCEcuhGAd+D/L+dWYUzvGAon9DrNOe4dKIiGuSkORePUi9xohWIZtoh
6yGIyfWtdubBU2cHyNQeaHdwKUK7lkQcqtgxqha3kDQdEHMyqYHRwXYHAwBoE6zcnL/UoUwU579k
v6+lEger8WOmDOUgHWNNHxMzc9gGGZMJc/GeZ5oNHkm/b1rme/5NUplEeZ6CByQvx5PdRF2L/pdq
lCRw9XLgcSiAHdI5PbQlzby4ZWX6OkaWYhSJ0bqZDyKy0Xm86EXrfv0BxFbH1cAwQ4oPyGuzfEXF
in3XjM2mRd4PXlJXnDeDBdAnfJ5i2n4vnbIyw8Wwck7hyJEDrJZD7hQqSMKBMmO/fS1egucw1U+n
/i1EmYWiVQt0Khqi+n/kEeebZQBltgrkreMLIruQM2SzAyNzYVzegFND7m+0N6te1zYSeMEKK3RG
4Ldd4T+Ap2MMqMCLIsZCabxCPvGDnk1mahzlmAJ8zIp6qDz3trRq5rzy6PZfz8/ipM9DqShnvaDg
N3IJ15ZVSugDoq7gIQfWR3S+njGomDt+TVC4F9ETj39y8Oqtpo9Vs3UZ7wfDzR9/wQJy7XblxPMf
A5JBnsPjCwJXekMv0RcaU55fz+LqvK5X34E9upRDX3opz5BPRQI4BE/y3+z39evhgubYDKiVY588
RUfeRDJ7XGf2/FJ+rtehI70/XuJvwy1xo28EEksc0zwK0o6BlgEryGUY/bQfzMhlO4s5Zd7n6uDv
DitLD19/c+uoYaKC2YAOMgE49PGnLPl8kYfKazIaLHjUDm9d8DjJXK9mJXNkWLOCI7Tjb4azpPUE
32Qburo3uC17PLEoET9TMUgLkc2NcOK2TSmj4TUM4QJvxLzx92U/59kv1sBYAPeDvtelrHZ2Pzcb
j2XKgqBywPZyQDoTaR+1VVmGrQb/GKiGvS12l4Noxbai6CmS3zvL6CxUjI1sT9nl+7Q0IZfY5eqi
xlLIQ27Nec1btcaIVXBu1obg4k1lHrcsssOprTu17Rxz03YCJ0ZQEIfeIbU0GeCg3EkN4enxbty/
636/CtPnsBFomScTDmrX+HkoCsC8KX+EtfYsGasTrfXrPld5K+Qu0VCA9khlIQRv18yFRVH08/pi
dqElPyUOkLHqk+Jb0qizaJy2Yd6QPf5Box0/0XzJnbbNXwKUIy9zksDh/9yqulaOXcrnMpYr+Kgk
7b/28wz0uDZzH3DYVThQTv0+oUMIJK45W0pVmHWSfxwqt2kArOu+262ynaxqt8uOk4UBnHi08y5F
7r0Tu5VL0gTn3SX3seP+cZ38rM/JrtAxKCHXkw/ffkuiGRiB8tUcH2lPz5gIcaBZ8MVb9s9GK4S2
q2mRYuag6h8LSWdrvWH1xmKesye4DFiRx0p8j7yeFyuLisiBt5ZTyAphG7Raw4ohc1yLjv8cP+Ub
3xr12EKx3BBXYDgEpgh8voEzASP8nnVz4QfA68PP4++4dyLEdxBvUQ7o96LgGB8NV05S6oVi8Rsj
MSMzsn9iq8EA5TVtxsh92wYhk9BoNWQwYEQNmKOZFiDDGjZ2+udoRwkG1G31/kMU9E/Zdvn1anx7
dt3UUj4/R/PzhBCCFjbMqkwaVkUSASUTuDlYIyy5FpRB7Y81gw50+zXA6386dvvwnO1EI1mpTr/t
OX2VWjWCVdHVVs1HjNkrq5LTTRoEnZtFEZ+igeUHgdr8LQCZ3l7zi9o3YDLHrZuHau5g16wBnLlI
3YbIo9JCh4V1a0iscBwGeApYPSGsieK2KpWYmdOo2Uv70SXIP8h76eeTN1OrO7nIWCnUtqT795wG
pvR/xJKojS5RiqbKEgYJCDPBGsVY35S2bCNyoLGoL10wjZfA/C7gDx5O83Y/k6HXiriArG4urj13
ri24/Sn5OM73Skc1Fez+1kF8K/ZIt6Ku+QX16tetQcNc3T+q50VffQihY8llZIcpwYe8rjGW7vJt
2x8f2/V67V5AUlHvc6iebOzHv8e61NuTlR25+Z1QvsOn5PTcxXy37tQMlgfveBRx0GNyuy2YICKG
bdvj7im6v80BY46MIDZ7mweL1Xcxs+DSSP0Wd0ATNFFFzUiTNPJRENatL7G+HJ6Y2Aj3pR6feUNd
hUZq2iB1M1L4UAsF31x/2otm6iamdXlZJfan8ukqnmQ2tub2ATWGvC/va2iuEeZmLRbPVI7UED+v
YrYTkvzUOpj9oz757yheiGaPyVutl57YgOLJ77d+lifi1gExL0sk4mbIck4JtDw/oYM9wLSOn/7r
38Da3dUtsCpBUxUQhiF3Cqjs7QEX0TzjoQyL08U7N7zOxmv5yDjsuhrx/qM4D+FOmVTkSkRA1GW8
8u86/uI46zMuGspTMM/gQb9bgLAUxa1e77Z+bWhPrXsRzcdC77vCtFuhhJtWhp5FgQFCt8ORP33Z
X/Ehncx0zTmTsWpQPbctQ3HQe3GQPCPuXIr4OSd8e4GAxEeXnSKhP5nnyGkhUVMLcqWK1Ylfxd6W
Oe9bJyv1tDGQVDEnKw11OdJZffp7ASc4yixW7lQOJqJSoqVfigXyO2RU3KDAgKZzv9HU1euv7JgQ
LUVqdRL2/Y/yp9iVu8YLbQ6w3OCYbWxM2oRVMSY72QW6spWceAeKZjjRU6q/GeiABOcZC5JDQE1Y
4xVk4SdXcng72seUPMz9y1jDWJWrLyWcTXkZBKEK8KXcvrJrRDkzRfUE4LRqhrbv+Ta3E/cpyMpb
2lkt6Oe1ZLKG1yeyXyJLUZ00lzeiwBjgApAgOGPIHq9HNiJJU/CKdW5I775RrwqrWAve/F59rDML
BhA7AKpZ2D9BkYFev72T8pRXoaDG9YldbZl9fJxs9nMP4LhsZG4z15xh+5oZIWa8tQByZx4urJ4a
udFYnxe9tH9SzwXbhASsU2BT0blLu6TOSRs8MRToNfF1Rd4XoJKtmxP4XL1jfJACvX5XnIOK595e
MfmXx7txj8qDPmhQW0HGTWaF37zdleYmXDhIqdI2pxGa+YSOWNHkc6PcjrGunS4fP+ruWYLZj2zO
OEletlat2Gr12pU8nsLxfZ9inz9F41UkKVmNw1yr24ORuAw8fXVVn0YjP7ayjmFKhTE5rTmek+Po
hZZmFpSY874KQ8icj+Nq+VUbFyCd/ZWpAQF02bQoWwgmPIKFlN3c47MRZtJlKwcn/eOt/321EkYD
TaUix8mcJvGcSET7rT+oETCR9alfjYZotX9LnZX0i9m6pdWY6VOwFr4GPdU5g7U7I8KfgtF7ncV6
A8pSwy450JIpi5+EWAQ5UkzY5lVyzCdTySIjSHV7qszUG0zOFP+G6DOYUPCokIC3VC8yMk/dJ14P
6pUXNPoBwmwIe4QSluhi6odOeRItRI5Is8CnsQCyoNuZtKxa76taWRTticv10ilP3BeLoQuWZtR2
A6upGBc9RylLZIGqMKXNGtlMxRaNdYds66CX65SmpffROj5I0JDihY+V0WJ+qzEDN1Rq11XtaZ1N
+gQMoNftMYLyZdyPKG9NARxNpncb87LithXtoTpfgWuV0dDPjkwbhwY0RIz4H7fCo45TlVYM+lPQ
m815tNjYEpzib50D+LxFHn3cBMCxqEZvuhw1j04GM/CzItI8CBrn/n6FfDBMQyFOl7TsjkXsnSdo
Q/Pl79F71m+Kw+OrcQfZnUUhDJRw4silsiQOsZVbrpuiqkNvj+xUG9VRV+qqf1VXgcuZuclYihWh
D7v0OENzCu+ya73Q5TH1RqMFOHc7jkr7nMtHZwgvwFAS/lJCN2US4a+Pw147FJVerwavNkpDPPob
ldGrQO9W2Wbz3nvjOlxFHMVI3NlnoArgNRUVTwQ0psgkWLstxjwZfIUFiAhlGx2EsDOCY4/5hh2A
05u31pxwBQ4hMjHUkeh3Kcdf4aqE5l6OE4E1mMOvK+vYxlnUN0rOHbeQCkyW6Jx5VD453cbQKPRt
OE4CZLF35PTEmnRgSE6Chf98zpneUf+h1iDv7NN/fxB0A2VB4JvIgYid4sdpKfssht4BilsYx4/t
B/jcEmMyWrt3SjPdVc7aPRx2O3CGJm+P1fIuLTCLn1trWZUVORgBIpwfh6ZQ1Ar7oVZ6eJ7WkTPs
RJdD3fUAzmGK6pGpRghTQF2B5wM8IkJbIhJAwJukjFQDDnfGUwiA1L+PV0MaMvL3Cc2e5KDMhagB
oPpbBT0F8itet1YlhxL3zV7sxmTdLoPM3WqtUMbdiGV8cOvQHM2WciiUbSLDykwZg7Jk8Puc6Zva
lnt/vEt3BEXENv3mpq/uQCONmLLV4fdnqI2Cf/uduOo8PYyMgiKLfM2QoohgRBP6i3LRIMrffkWW
tI0p7oO2VYTrukS+JIzz7/M/oa1qOk/rPKAJmP/+aq+iMWlbaVapmQNcAZe0iqmvZrtBrnSeSYZ/
XimnQ1HiX/TblcTJD/OeVbCk2qrRhQ0yOgxDxz+B/gcvK2u0hx19tsl88x6pNBG4xZMiVFmGZaKT
RTaYT1d9+aasaz5qQgRsDPwtYgxBFkmqiISR62SYm1u37DY/cEax6kBOG6PJe91TYuCFC3ojitCK
OIoGRcyBOs/fk7VigRCRX9MwazQZhGJonaJi3AxksCXot/Rw19I27C44AfEESq/KnPsQ8JAh7k6Y
KmzDpNysenhPGngtOUD7jTpNzkI8cCOH2C20hfAiIwNYHuC9JH56gSc4yVOl+ztaZn7+pTsVuFoR
sWdMcvGrPMKKAM33KY/gxfO4+m3CsUfTJGGGOn47q3VkSvoNlYqCtk/EHRELqbrUc7/jMRvMF7Ss
iLaAhuz8hfaeX7AANwdCuEk5z7lqCiFoHbzYX4khYLAXJQhbuO83IuZPuDIygYSsWswA6C+vtsHa
Nzur91iKm1yw/dcyfkOxKxkxMHMyRtCKx+ilddJXzaTRZiwKQNyEUi0CJ4Us6ClxwPssmLuOgs6Z
AdJgjy0W7ednfbj6fjQwXgoxw8/XP/FT4UwjSKAeS1iKvlT2agVE9KX6HN/4MABztnzmoH15GfS/
K82ZufUei6IthjAmyljk3QC2m6MpjXbfGsXx8e8vBRVAiUiaKCLXATTBbM2uditNsrDDPF4o7UwJ
F+l/a5On9l0veOMbIcSRNPlYdmkPIaF5sbTN/3EJxGmwSimVY4tfL/Aw4Q0bJVIJHau0KPiuMICg
6GYVxFkEcdQldQ6oPNCOr8+vuSfZnItZerRpMIt25OpICMPeT0IPo4X1zLFLBsqt48UxKXu2aHav
ZBAmHefBFlGMtby+KpDBGohXwP/UgAlv8/xvTONcNFxX8mY9v1IzTY4acCtiTZHrbZUXwELRMLk+
78zN6efx0miSCHNfTJeqjxL0IvHPqS16mwkYGFpulLZ78zdcrUYMkyJWG6wm9mo92qxorYjUW0nY
+bGaWtDc4Hi262CXe8cj+jzFQn9+vFXLiqYBsAKsFJgZCSlTouZVI0kzc0ju68XfNjRPBQ2ltCQE
cAEJbFCoqKFJ4HavuqJVYrVAO8JoqM5ocXgZBQBaVpQ4YslQXoshL82lHWEE0FyiOpHr25oT7B9v
1pJeXQsgboxfBwrTTBCAHOlPeeLPf+LVSLuWS7HKtRDimvhF34wDCyFsqsdPtS48F56851aBWbs0
Uj3ajhEXJS5Rd5cHyOIdbuO7hUcL55cFgMJEQZ4SWVPC6qMGD6zvgFapCUMmIl304gkx0eNTuUub
z0YZNJ+onuKFgqo+sYpG7uKk8oV5Ft1ZMKu3fC0Zg3HBDLXXZwEmpv1PHnqgFgXsTkAiCplPQhEm
NhibAsOZjuBr3+rBqhicYdXtDJfNZgrCb8ZujWFPO627dqLfhV6JJVRjLPzYZ2IVJLtnU2L1+IAB
ghcgksyfZ2Byfn5S0AakRu2qKIpIwKHQotv7TOi801cfQOw0mPXCTinwAdjpyYYLfH1tzASU5/rT
08sLtzv8hFZo/dDwrHed4L8Ln/PcKCnPtTLiZued32fsJZ7dISTHmZGdZIBIL8Aqr3aGxeG4/WO8
k9CC3+rUVS+95n6z7P9POnHaUsdHccND+itmAZzXNpcYvgcSTOd9haLpoZx7KHOHVv5YjDWuxRKn
jRYkrpFriPUBUVG/8xXYS+ZmuMe3Z8k2X0shjnSILiIbVJDCyuZ+RnFikm3ggdLzsZg7gA95hIS/
VOqmZdIOcmrMOcYAom3/0m6l1ERd5PmbYkN/i1Xka/V6UYRXS5qkYaQUwkRMBkCSLNUF13/SXr4A
sPnorfjNNxGuz8iEASvu1pn8VHAzKPliRBf0wzYYrJv/BWwzMA8/q9PnCfljiuOVZqd3942gjsXQ
OOTTJZKuEEMsZClR+/8O8c6/FMUK0lSqM2M4B3c+ChAzi08jh9onhl1llv7nTwL0Pmh6KvdiNSjG
1WZsqVD/lfsNaHevB2Cd/bk4Pz/fVJu3bHxQBBHAeCtK8OS3Tlzgg7QYMySBaot/vmwG9BUeCye0
w7fKs2un1gPP/5M7grGK9sDEmYUJ1LVH0aL5qt1t2tVHEFoUD1mRTCk+QtinGwHQhvSQbZOTti0h
LbDDdfnE0GQuOWSBE1hER+i5BWjsduGXXi1UtivRHnuujdybvF7Ux8pcXXqLohN3eIj5klyLIq48
3zOCnCmFeEQ1bfKkt9wLDa50tI8fBWyhCJl85C5VOwBV9OONXYpsrgUTh9upgLcK0wX0dZvIwr1A
X0i8opmaBSHAEgg8cNkoIEGPbjcyH8Qx7pqOPa41yaod/48P97mnMDksGBpJnKNMnBh6AIAluJUS
RmopTLk0gGKW17nJzDpL1ypd8uLtqIuq/fp45xZ806080jfJuRJxkjgcRSdtDtJkdu442riEM2Ua
MP/u+IV/3QhtHiP6S1LHpOXm7rAKGn5fQQlGFYGgQ0aF0FC/keW2DRWAnkKDNXxn/qfyBHv+79AY
KnvgnXBFMbIL/gnALgEBF2rhcyaHSBv4A6+AJKrtj01qb2UZjdtaaKhnazodapcibFb823uPniGo
DLAYMyU1CYGVuZzLilbsjxpmT/mOrYwUNzif0gMBv6+xq+dcyVx6sR4hYC3pHc333VstfL0wP31V
5IxY8nzqIb/Eo+r3R3Z01Wi0u3pdGMOl0tv3oHWqdt+uVfB1AF4xYgxb/kkl876/ebcfQNiV5sLF
VSqFwxE4Crs7tgmyPInVOrXRPO0lW7A/MNnQnCfcjuauS93GGJy5MUsuaPSjdy0E0FWEUaIo/9KE
IIF2ez0Df8zaUUmgq0CNNEZaI34ddQYQj+ocx44cx3otvpTnpm50YTL8aae1L43R+u+Ue7t44lcf
QjxNyqQopiwqhqO071BPxv5zLzVAV2hn4JwMyeEUJ/KixEYXgIOm30zJC1fZzWTUSWs2pT0hvt6H
XGAAtvn40xbVBTdaEecuJk4mrnMdx4BHoRByFLoC7ebl99isw+zzsZDZot8pvIRoHjd3Rp4SKqEK
zShxMc4hHzhGL/LIUH02MmX0phV+s9FiWvPI4n4DoqICSgYQPzv//dUNy4ek67M2HjAiNI9XQj0l
n2MY5xTzv7h3V1KIvRs0wU8VrsTeJa248XsxWF+EMLQLqdEOj3dQvI/goMqKJGgsogLg1ghZasvm
VdRgC+XO7GyMQV/xDu+wjn9ibIxAP0Nb7OGPGXvsCtjGcV84weYt8UZb+2jtwLtYrc05vZ3/hJ+S
YtSthz876xDZM/nb429dyCbdfitx3II4CKJ8gQWI+VAvwNHAyfrgb4PLc8Lzulq6fvDSbGkUXncN
Wb+3/WqLiLjCL2MhksFMdGQu24j9KPxDJ3hqvpfA2J89XThYmccLXTz/K4FEjFEkKgditnQ4Kl00
4l0+VFbRdpUnq5FEcRm/V+TuCimAroOLQsY9JRZX8XmTBVE1HAurXzU27+RPnMn8kQ/z6eY/xUa2
c6d2Hy9w8d5eCSUW2DGDjHbfHPaT6f117AuRcakKcVPVoaSHhRDoSYKm8cdCl3w9VP2fpRIPqqzI
azUPsVS+L6zBlRrMfxj2ldsXdpXjGWfxvt71FpPRrMbyef6PYLJQxLWDJPkCrDQrNXseU1rGwlKZ
nmIM/8X1+EcM6QyAbUnb5jIcVe1pLJ4STTU6dhX5Oq98B+9dHuoKd2BogQE//+ydBmE4jYyORSD/
NeJWZj6fcG0AsRHrBplmKI2oN5HDl5EJY+xJw2Q0vt2yCBLywAR+2BS5pzp/1+rPUvGYz4D54Ye1
WDCGLNKi9aWoEvjXfz6OUG+uYro8EXCVMt8KYqdun5v4qIrm2HuZpbSGmtiFKSXruFX1BnNstP81
FAAm60o+oelMpOV9w+DoL3mAHqSs2CSK1VwqQ7nQGNrmfb4/B8B8gWpD4fPX0l/5JkbIu06s4DV8
8cyPrty+y0yqh87jW/QvjvsfMYQL9OUgB0NbDSPM2KL4hn4bPEgOTbavJUwqiE0JIQ/Q54NqptA1
CQqhioB+I/7IFJct9gODQUXRmks6g484yh2n7QHhzSJGLFW+a4Zjh1eEmIRG7tsSUzy3Ay2htmw4
Mc3l/283ofYD+Hs6jm3hFZLCjqNNou3KMn6/aE9a7ObBZT2x78L0krGruHH9tjVjpl4x6qbUmP9g
0SJouyWACllZIUdIRmrYDFIxwrwo5fApRt0sRxzM4SJzmy7LMEnvsQ7MSktq2rXAOaa40rS60cQ4
LPE6DXa1/CSwjZ5gdnlkR8Uq41OKsCVfAZAsepjw6ubuevlUDInkh8LHDf4Miq869Nhe1dtScfqv
x6taEoTn5/y4BzhaEYkD9RmpV/lLPx6HsjSRRtAbpj2hCOdORbRXRZq1vk/IYh6RiokbKMCLgKIS
lmFM0kb0O2E8ToXiJO2pHzI7mzpDbVeCttYu3EqIfrS8th6vcskXXYslnGDANQL4hJTxGPHPSr2K
ynOS2I9FLKnHlQhyUOskDaj2M/J47Opz3+2rCrD30I5SUVeTY5XQvOvSuQFCygE9MNdPJOLOM5Ff
gpubGY9NCBhxgmef8sy3rtq3bljRKlv3wmSglhErcwiWeYXELqLNZ4jDkEWiBJmQyu74T+Gj4HUl
ofiNe0N2K4e8YiqYDqMAchi05Sofk3K+FMb48vig7l8zt0IIU950qZSOMY/YX+RLgxd9dsUUI0tR
hwXANcRg0hmrAHM7M2zcmgst4Ua2iwU8UgcUOdQvRD8DkOWDNTFmUOvM1HnFmY++mfE1k9bK+D0i
g3AJGVMK0B0kxm7Y/Amjv6I/N/nl6sXlRY8vzACepm97o6Rty73+3n4vsfdFH0WS0k+wOMXTOD03
bm12sl7wphz8rzOWt5KIA8gCqa/7EpIqxQtVL5FKKwneUII02Ji1c5mCMFlI80EeHATS9Qo0mOyO
xaKYMBk0rCxJt0IXuvXFqrrDIKCvo28POevkqt3XrN6DelVDv77IGkGARIvvNKzXdgaXf8b5Zyj0
eoZ2pZBSmr63TejZRRoQPTyYuKT9BvBXfqXvVFUean48tiPnW2pVgsXngqbaLon/Ptb8hSLgbC0w
Fm7uEkKLOGEGhYJTawVUgEexgoseDG6wg8JSxoMmvUyydSn3nRzqCXOoAsnAxBypeL4wz2g4laOf
WFrHYfwnU78V/lnM3+X2LAsG0wZ20VAUZMEMXH8m2SAScBixPfoif+zEhLc5ebIapYxWmqQmT+HY
RObjbfnFdN56dvg/APHRccnCKZGTACp4pSxRRJDaoSeCASEbqF++vr5E4+tp8/b29v7+vtt9rk7z
hDzUalLj+7H8hWOBfORxuPlewKjP+3GlAZdQlnuNm6RjuMkAGpKdwZbs2si2gRM5zVoA5brwkjmT
K3ucVexli3VQVEhX8al1H3/KwqtfxQS2ueQPk8UCAHv7KZEWqHKqpTI4BC6guWpKyw+s3GLea5ea
+76PBVQBLWt4g/NoAwLQ4FYWF8ZKVLWKfGRX4Tsmtrooie8wBsqtKJmFBZgBJKEdDb2AioiuTcJZ
jqwQCxj7JgNjhu7ZFmxSZxRM/4qYvIVZX6BjoALKF+qYEClgA3GhEb+RXRfKf3H2Hb2R80y3v0iA
ctiSkjp32+6Ww2yEcaJyzr/+HnnxjlsttO7zAYPxYBYukiIrnjpVa22WAYsJ/tBD8XA5YbIRqG1p
Tw2fvNubsUWfXGwCtfJUPqzXa7reWtaKBNg8Ru4s2NWZgPB6NZOH7w1twvFppl404ltpY5YOWBr8
S7CmNAfvfIRs0naxRfhWsV0JnYITcaMFo+twBAg4n+mf/j2PLOlF2g/HBJXb5woI6zM737/AM5m9
a6GTdADvBwjBvRznDirhP4eTfTqBxOjkUW6cKvc+HjqQcrpE0k1xNHHuZ5As/RVRzVo/Kg81+c8D
3wxhXBCabxClGBhrOLl7RRKprO9KFc0Y9dPBLvaRb+9fRNuwVgMQxsIXkAHhd7/VsoUQYvymU632
W/BEq3jAIgmcCMGDYIo0PRjnolnlIeJ/u5Je7x/7TJYJuwSNLGgxwArIT8OIzqjz1OcrvLAY7RqN
4bQDcdWHjh3cF82nwZO3C/vn+0JvvVJUzcDZNUKu8Gfa0ql1Adf6HdMv2Tj70nKy1RJsZ+7dXIkY
naZfmjnxjS5pXVfDCAx5a+DtBLZvcbQhLy+MymvQxyzYokWJk5c68GEtRQx0bB1IT1uKKanHYhc6
wpNopjYu6Do5LDUQ/6i/yU2RDeACUAtEEgU1wetdqkLeAyJQYpcAkjY7jxpWTt890zNHHo+MxHYK
5oEntM1u81V5aDHtaTyDeMUIbz9hiN86MEFrpKwKMCMEIJ8MgOQZV1/jX9kKbc+Y5vbSm4y2O2UT
HbhNhZZ3l3qb3AKxGrfIozB7M35taHL11biIfU4rtHEWBHt00tMSsPuG7QivemToA/oSBOno/Z54
yxqqmhWYCbVLZcpU2rkP3FNmg6MRLaXDOvzjmcOabcuV8FLaBdF3KfANHqlW1SrER3SfRJwDD2oE
99gu29VR9uRzjmBwtFkiHzZSVV5/zkBv/ESPfB0I/R69TH+KjWYPe9EiDKNwqfty/xXOpMZwFL/E
Td4IxMXRkAT6pbaafYmqta1ZyAMRw/qbot8/WHkjB9bi2LMZGP+13MlLYW7pyYWEbaro6q026dEH
LKghhfWSb5pVc3St+xud0acjggYhBGIJJDAmrtFQ+HoZRJ1+cVeBKa2rHT6sza/zBRdsSczEgEl6
LiBrCjFwA9fdhj0a4N/LqPZ2fzcz1Vxgl35tZxKfRjrihLxt9ctrghZgzw4f3Y3xxA7qfqRKSIgG
E4mk5ttiI+T4i6fXUzJQdwFVhGEgl3h9PVW48mmk9Pql2udbFTMPI7OwZFNb9efwQ3m4v83x8k2F
gWkc2QsZkE9t2ujOB24OSnXPuEi55csEGgpFNJaQYZE2Z8abHTnN/ydpcp6skrx0YIFxMTAnkioe
o5hJL5lhfVatVqDigks3qrDbjamgXpJG+nZ9cvtL8I1VQ5wYl2QfnNWzaA7/p5P7n4Bptb9Ke6F3
RwHqgVsLNvfE9rwtL1z2uXhDkRFoAMGkGFAiEz2qMmZojZobgPvxf/Ot+Fl8B0+JJT4t9pTOfR94
CcCiaDqCvCl7bx27cq1VLYZmY9bvU/ChVQRZ8oi0Hhn+aguHN6ucfkub5DiqUG18xa0NpOeIwBMx
Jykm3YLJYacd+ZAWf6SAiDFZivBnDN/oCv1vkxNLHtSc7ooCxBqn6hSc5U/hq14i2J9TUL9lTIyr
kWaa4IeNAYfWa0j7Vznqp+I7taslhoy5K44h1D8AdFAWTGEHgu+iQzNOwJEZlhiJ0zob8aE3MQy2
3AsWoIqRc19XzCSKgE9E3RusYaCCQix+rZkivkk4vYJAfgtadgAkh7Wyq2E/PVSFAY8G8XwMDIAE
UtaM1rv2fal3aC5QvVrB5GyTqmJdD8ZM8FWkhD0SzfJs6b1cqZuXo2jGGGAVOcEq/8+6BDiIsXgG
TAn4WqY9g71exMKggaVQ4wfbFTd5IWyHb65q7fsHfPtBjXHQL85WB4UZajbX51uoeVnWGYgZeSPb
wg/9yAemreMEOL9M7PgFV3r8bVcaEswfhoAsBiIEAbdo4gb1Uqj6fBaKl4iDEg7bIjFTVyksUaol
en9j8s2bQBpehSKTEOjDi54WozBAuA76QVIu3HAU8i2f7fRgkxlEw8hil3tx3U/fXxvBgQfMhJ2H
7kEBm7XowEujmrTqPnn2t15r7jmL6OAIqGDj51fxN03Xhn5uC8rnjz7b9Z1Patd2mVmXZoXZJ0DS
F6UVxaR+CSNSNZaawzGPUQNzunAnsQWEzo0xxS5hQuFXgr9furE5cl1UcTJGlImnu1Ze9piMoiGN
GGQ1Z0V+kK89MWNWXvfuws2Zkwy2DgAI0S4yUvtd3xxZ6STFBavQBS0vwkrsQpAISWK2KTscMmhV
4pVWhsmjYvRLhf65T6uMAEC4fQZomqeg1JYrchYgKwb4DXASAuFcl/DhVkkcCfTQh9iz63TLgO4O
DgPbBvopMUKag6i6pbyw9jg6eER5N/rdMNhlQZj6INQeVbM/IluHuiU1PqYScOlz9O3nh7hyKdLO
dfTGYtoopA6pvhNfk60iP/L6MHL0uq1d6HsJ/7p/h2/9+J8bDM45TKeXFZCaXZ+xKvsKXAqk4wJe
fED8VACqGWGIXZ6xdVZWvVmAstgMCwmUKUr5WEUqb4Z9fmZqXJui4OpUMVyzjZPveNyhzNKUVlKs
gQdAiiWSG4pMGoww39xf9y0AZMTaGUCmwZ8dUd4Tf1LyxFYdmB45oPmNNoYoxEeRUzdeFOWYGF7T
pgNlvuR2tpHhrcElzmwlDsqF47v1ZIDjVUA5i2BwzCRPlVuTSmUWFIN7yYI4JZWQPgZ4snLREkzQ
JTm+ZKhWD572vMjtc5t8gWgdkTvGTctgOZr6grKrSjlf8MyJ05Xbgsi7FeyGX7WV6TtttQUcU3G/
ZHGhbnEL1x7FYs8C2NaA751yWKthKvFoqWVOUBu6xXMoF7UuD8bjtPFWpQ+ymbwpy/UAEv+t6HGN
rXoaqYMhM3XJcy2jzasld/ImtpDRtw2MOhi1RRnZ9Mkdlpsq8dWgZE4Rysi0BSXFBE6FKpqh2IWU
9nYNSKEZVrm+Mhg/0CAoExvEucFG7zEe5P7NvE0SYDUG7iRsD0i+MIjk+kWxgPezGvAfRzjrHo3D
Q//Nl5jvR/l0FSDOAi1payW+JbknQbZKZgOak8o54eNTlH6Ie1GicraOAytCPyGqY599s1KCbapY
mrBTJNMwnjWHyVTjls5xdE+vbSdWjtndmPWA/AbyHNcrjxWlYWnc4kY9uyrxGOJdaR8/1toxlw1S
Vq9p+9XvgmEVq0vU6D9EOzeyEX2iQoW/wbJ7LbuXWrFhQ8YcUT9Cebgme+o5QOOIl21rdFI061B+
qBSbd00Qxf2NHvmn9lm2+s5Ugp1AwTwiEulBucS62YJjgRtJ65dg2beO2vhpfy1yapDqXNG8PGVO
B71y4spVJ1mStmUHBXXD6iRY8i5+GV4lttYeOWj9wgT7nrLwmX4KQ5OjQtMAXuEIYh3xG9dHJSWY
6VorOnPKNrTSxz5/TnKrYys3par7VXH7Jlvl9VuCWSiSvPf6j4I3VWGlARfUKURIVsgxgIQi2OcI
R/jMihpT5lZDv1WCYxRZgfuQgnCjsLhwXRtEiCzlUfpEhdQ9G09VsCnKEJg3GnBfsvqIrmpSC4d6
O1RvmkE6Rpm/8c9hXxM+2aJReeF1qTN39GrzE70vc3Ejx77MHPVQqnbP5aTsnnx2MBrQfPvBS56T
ZB2HL21aw2iTzH9LHoJ0HSrm4O1ZZavKi9iZ/afKNox7koEMT7caeKWgsY3ypLroPCueoG1I0jlM
tNDMlcvUbx801ZZkov1x5Y3WOFG4yZMTUIYe1F2/V0EaOBySbBcBV+qThttgukOGwnH6nBRmpll5
twNzrPaYvbJ8weGdseAoNKkA6MNFQ25FmXq86NRjPKcypwptNafAxudsA/7NxgRYKyKiv9Ir2h/S
aiWEVgvOFpqYEduqOlX7g1wuLGfOLF0tZ3TqfiXPo8RIWVu6zOkPsUxCzS5Ds0UR3eNJ6j1X4KqU
LZkPTV0sFkTfuuPXBzFRX3UkdkMsc8zB4Kc4RudlkVGj1Iii2mVCigTEilGyIPM25IdvDO8fyh5N
LiML9fV2azZIclEwz6n4IwfLEwzdwWM6KTPgKRLSSZkVlj0BLdxWgNPc6HiOXr8x9CVK6luQHlYi
/eC3xTG/Nh3oGgeZmMu15DmprrRERBXjqNRit8obTaBtXyb7Uov0Syq0D6ziq11isM5M474jqieI
r6laG7Tno9AUcyH9zDh3Ceo9u0J0ToI5W+RBFqNNrkbrepofl57v1K60LvzANLSCAspeaqustL26
sUpukwSN6aVPAfccFXujsEMNcOX3+zb6tt6CYvfYnjx2UwC+pU4UuZrJUq+iNdFRVyEgTcKLZvcH
KKtQpqK7EZU1MoZv4Qk9aM59ybcAoVGyAeGwsIAwKhNfpQEWQywNL3LU/JgYdsF2mrpOQ0wgcST1
I9AO4FRy0W7BHyvVKvVxNAj/momXLktNLxEo/BkATV9bUJr3kUv1zN9CVEK4ikrKp6evWOMtBIA3
6aXJkuXrKy7IkczB7wodUY0lp4MasoO2LIHiiUQrLoKEyl3qLTj44xeYGDnU+eCJoHEVSdxpdoJL
gPH1+SJyCkAi9mW68G7Hq3bv10/MiC+2BXDq+PVCf9T65/ZTk7bZsdHpUmJ/xl9GFgL9OgAjjVxs
0647rYjdVMKYe6ePhi0LDnK/FQrt4Nb73MkH2WrTt6xfNxS+hcnJ7uX+fZsJUBA7A/yA+Ztjbl+f
+FUxZrfWrud6TiGM/ZUBhpL3JGrtJjqANJ/ExYpf6l25vS/XIiePK+p1zhUaw3MGL6OhWJNIEtCA
9QbasC8OSab7Oxw3cP0lATkH1aWs8WjXw8SN69uJBuMO1WnNdySvjUyvHkrCpzzlWi2k9yX9fKob
UYj0fjgrkCqcnGWal6wTtCBw0mTXq4+sGWgno9dM/EJGR/nbNFaUYKQOuHPbvaqfjMoeDh3MTl2S
RNyFSxXcGXd0JOlA4hfqHmy+08GqWpUFgchFgVNxh7ajaSbSmHtSHl2bG0iWbOKTjpJkT8oHyTHU
hwJN6hnSfB3RkoWjua0rIYsI8jqkZoH0Rd5k8p4yvouLNKsCp5A/s+zSFI8l9yDFCu09i/lEdatN
HThKZ0qoFctb14B3Fq7FWiRiat3/THPXb1QYwF+i9gNjc30hwjTvWoFvAZPC0EnaGDVY+6WgAi43
HdaBlkcmnISl+GVOKIh+wao8wuRB9XstVAlLDwTkfuhEnq6v5abkN239JlTNDiikASFeYCx4wjMZ
EIDGRiAEgNw8tjp5Zn3u+hh4g1Md5A+53/QauCtjxBtySeJzB2e89C2htvQlWPDcg1MUjIpAMXTM
jk3cLLGtswBBeOBoajMchOgQhjF6XapiWNBdo12ZPjdNGF0auFj4OdmgVLd8r+leiASHR3jJh/Ja
MDJzyln8LWL8rL+cVRe6mYuVIHS8UiCCjsmv4ENuP8FMzj3zyVsvEUxnLcN9gBb7Bbjj3I35LXri
DKlMMuAO5aGjZ4p21JKOo0EkAJKUaQh3QdpCoyCOV//9bWBO1di7BEpgmIPr/Q6eJwy8UYZO1Qdo
mL24Um56EqNBl+E9xktX9NbKIuWPFh0UfoETuqGgcNMm9IYUe0S7qmCn6DkgFcZ9bAdheOL8giN1
rYUmg6+6FuoMyLAArboYauObFVegc1wfEisExt6uS/VTC3ppV/ucD+p0UVy6CaOCurlsKDch0Y0O
KrTIX59MBSKELB4EfI54VytIu6JVj+jSsUzR1bxFaypfrsIlTrLZ+4cjAlfFOIYE6bRrqXyq9JLc
K6FjxKXJ+nJt5GduoHFyQa5bKuwaEXqn70reRM8vz5a8oPGpTjeNHrqxNmrwmCQgXouveFfMBjHD
gJy08Q9cqqOFWo+ih0D2nND1+VMypMNK0d2Y9ln79p/vIvIXqLsBoQmCkh8f/dfbUyQWZl1WRU7t
h+i23UmK2eaWjPEZ2Z/7kn7ohib7vBI10SRclxhuKJWRIx7Qc7l51SK7cq2X+tWnMhArkY0mzG0W
Ug1E+PEpCEm/Zid1sRo9ipkuYxyLAEv5M7lh8voaN5aG0I9iB+np0kxFgfRDSCLtvxtAwJn/iRm/
+q+DzfU0ioM2jJ14CNClvJUH0xN3A6ZBLeU6Z+IoYJj/iZo6t2LOPL7WIUo6i6sBDNcv+htmjugm
p2HgCVJgvt2B5eY8nBe+6Hgzb44SXg8auTUQE/wkRX7t0ZO4oCn8LHYAN7OQcP/bO+UhsL+CEwaG
B6YOcElrlg/qjiH3sYP9WHK+ZowTwNL/FjB5Okqv+sAQJrFT8AkGMatGZLGwT+z7+5zJpuCAf4mZ
+BVMToHcz9IYA11U96FuzZxkoqUnJNNtTlyXF7HYqsl6QeqMbbqSOlGGql4Wimxgc9rps/gAffyq
Dk35taPIBG8KKm2p1b8/3hc6YysgE3M4BaDyMR91IpNnIgOHQRU7XIiIssvZO4xGsnLrcaBd43Or
uhU7KifpEqB0JvU8huPA1ADQhpyqMXmWqOAwFIrqyInq3DsFVZcJMMVMrinLOAFgLCUf9POYe3tm
fNhXpIvSQtlnaVqlFKzl8bPHguYz5Iyy+US8V/ZIRTc1B0oOQy88tI/koMUuBDkrTD5QteHAlAE8
In5RZiqKEa3xwUnwle0uTEEY6cVg2xGiznuXOp/5Zt0FRXhoyqhLaJqosAiyUiWtef/4Z58yoFIj
C/Y4Y28KdBPTRlHyLI8cZBIqrjH1kggM9Ajuo2bQdq+gYK1TzO6MvJaivxedrfcXcDOrBdGb9HsB
kxACeKEkiEB74vTBulZ4QEhrXyVxuC0ZkSQa5kT70EW7szFvIENpxPZKouy4GtQ91XfBvXrPOOWo
egIfaqz4xIjPuXpAteX/sExAnRUUHeHog//pWru2aHzts2CInIH/8v/y62DPeTLxxcL2a7NpbbUg
jU4QJNGc1bRQXjn3GAOJ3VCjiGgH5zzcuK6FMmUo0iLcNN2mwFgczKfRMOHtsrDauZcso3wOjC/Q
mojMrldbI0HODZ0QOWm/ztVdnWOoGua2t6gMALArfdWtb1XI7TeBQJrwtceMVnfrix0WR1QUMPON
Lj0bPVVbdLO99MFTD3hDbBY5R9qlovucBkAMhUAe8fwYul2vlfMKv+0DI3JQ1W9MVquZmce9Swwc
uYVyqkqiKE7XRcEtkQnNhDQjUhA4lbEhB3Q315KjInXzUJVxSirP1mUngRxN6oejEufZgnGe8wFQ
eNRQLwZrPUzntahMy5lSDD4UuiTIoHqqeysw0meUebZ8mC+VS2btB5xaEYg+pIBATnMtjoN/6dfg
cXH4GG1OgmEHNalK6lYXtQcvouW/hIPZe0tm6wZ2h7f8W+zEOrq657tBXsdOrhI1f9CUQ83vdBsP
lAt3WbfqlwjEb1Fco8TRdgA4pgIEPvmEnZKXgucNsdM3yEEAWUTc8l0EWL0ktfiCYoj+4MEbCiyu
N5uSajYPSwpQvxFsxOFb6LeuvBBrzTjXWBGq5aoG6Awq1NdHz+cC59ccB9/IM5pt2wOqIFTKWeRK
5QDqVW8npDmjPBf7tAZidyG8nEsPYCIsWG5UpKuQmJgUJkLN9UJFxEhMrsyJGrxqPap78prTtpK0
SrpqFbHHQi8tv1pS5OPGpr4ZhII0apzAhEnn1xuXhRgoogaSW4V0+WPJJ6YxACQQWGET04JPaam+
NNUevfyExbaiYrzkGAtmFtrsBwGFPM+OjFOeHDv/WY9M3qXafyaQwHQMXJcxW4PoCwmG6zVyfaUE
QiwkTuVGlJM2rGzAiXEwlvA1M/UhCELEbYzpSRUgkWtBeV6rehZKiRPtizO3wZhYOlJ2gnz16aMg
YknvK/y5nOCVvMmta4ekqTChMHHA2OnZ8vfYtPH0NRwfwr1KXjIiUacM/j+s98yLv5I7MTSYo1Dq
QyAmTvOBOCCUd4n3N9FWSpqBMsNfyYVOXOUAji6+O5fczsVyMjMKrQ6tQ/Uuzax0adbazPu7WtGo
iX+FCNwgqy7CzsRBkXzsEsDEdz7Gre+I4H2V3SJZyKw8QNV4BTO3xqlb1/L6PvK1MoO8vkP75Hpk
BN2Ab/Pc4ZsDWU95QjNMHw+I1eSUrltifsY7tyTP92/ALe/neLV/rWPy/OIGLceegRuwAw0J2PUl
FIRJiYGU6H2s31aluU8AacV4E+fcvj8+LqVf51LBV/InZrxMGikX8vHcCeCsrkeLPaKWNADjcupi
+2DftX3zkb3f3/dcpeO33CnzkN/XYJnwse+a9gpBkz2CbBq5ljesMBr0vrDxW05U3JWsqVmVWz/S
PexR13aNEJKgenD75459LQJj5lJEV6ImpjTWQzntJWxLOmFkoIFMDDqDm13ZIrQlhXwM/rSAKB7c
pYz2vOb6d4+mhRWFMTgVHl50L6xTzLNOKX/gn/lhG34BmTOEJgfaldTKz6K6kK+Z8ZGutjzRYbg+
bRsNOF1eelQFQOkCu+uouOgcz+qsMZUNkkoAJ6ZsGkWrcrLKgOlUuN2IeVTsWECzg4gRBByG9Wlj
bSe0i7/iC6/UlNdtIzgiPxmjSGgUS7i68crcXql/i5moq6QWIq8T8J2D7NB4Voe4hqMhZ6MNPgJu
Zxeb3FJebP4W/xM50Vhj0AtyGZyzpOyFwK76kMivwBULi1QiM649vug/SROdJIpDERgJ7pKdmGhr
BOfpiQ7u+v6jnKvPgaYSFZGRUx5QsskRtnyUCWEmJ86znZLg5Jnlwe9IFRO6HdXOyOfars+0BQZq
wezOgHCgdH+JnhylwWmMRdqodE27/kLVDV2jiT0Qvdkk62Sg9Ds6pO9tBs7jsKTm/Y3PG/1f0ifH
q9ZtGyYVNl58lFaG2aoKjOqFSs+8uTVqq7AfW/KIRLu5RPM6ryRQowcOFNkbtNtfGz1f4jxMeUQ4
E4HcGblqKTVV8KsHmB3gP+n6cwlexSpCY9QGWqqIwKAaLDycGUSFjpAR/AVAwaLAPoXDaXLU9glf
xE7XkEBfAWxTlQdmAbuF50v7rzi0+8Dkw9Ugb4xVeChORQ6eX9lW9U2yF76G2EIirdoF/jpZakSb
02RgH0BeCYoURYXJtWgD1ohtyMeOIVToEk2Rv8j7BKKDDEwf1RJAcSaOlcHri3cmg4mNn8JaeuSY
ctVQkPnt+vUQRwkBNukRTeqr+xfuZ0LDVFnh1PGkIQsw2slLk3pkqhq1ShwVPYrvTUZS7iFmxED5
8Vl4c3PCf5VZR8uWZNk23BSeDWD54NPqo+tWfGZqgQnLPMRmJG8Zij/iNnwR96CRFR9Ap+dC2X+z
2IKN8drH+0uftae/lz75JG4rhVXt1TDdqgkeKpq3VE2BiDjwBbp7uGCT5CRdt6elYdG3fB/wy/Tx
MmiY2gxdMbFqfthrLtOgA12VantDIKjxmH5jPqRUpgo4PlcVQUor//RXpeMGpG8sERhu+hGVpNz7
8qZWFj7jXNB8taSJ0w4f1vOaDkuqbLO3gKb9sjfqwypBQ+1H9i2v0YEa2xjHuqqp+HT/O0jjdm+u
0K/jmFwhzEoAlFYYYO826mP491X+PvlP2k7dxHufFjsQGFbWNy1Nuo3BsKpsjgJlJypR/L8tmv6C
FpkLl2XoL2OcHYw+iJ/s5K9ogQcZVNXncerIXh/mm0CrwehXuVL82oD67rnyx74Xye/zgrqin5zr
Ieaf+0qPX1PJiNiCPZnTGyCPUECJrgC+8/Phfq2mB4hAQTyVOnXlYcJ8mSY0lOOPsuKVc1PwHbn/
McY7P/kWKOajDigjX4F21onLbnRaUCulljqapMkb3RcQHyB/YWqcoVAp12MSFdFSfuSWPB9wHZD0
jxPDgYuCFrq2HWIvhEJWV6kjRqaqkAKjEVSzSNfSU4EuzZXQP8lmfijUnSSstYyEBXwzfeGg56IV
TLQD7B2QRFCcTVuFpd7rRSWrU4dbq8JBLEgLfph9job9HiTLtDb5TSlbiW6JtT1kJPvQFkKJuZsH
JSpqwLyjnAXo/fUxyB4TNU/JU+f9PQQDQ/wnvVQ0t/33+994Bn2pQ46BoQjIfGg3xiFLRGngPewU
sDeCjZbDJfdyUuE25UhFyzmJVXSwKDRkSMYUjA6DpTyHRk1zxV869hlLBWoupM9BvaQpws2mVa1B
hSXBtwfpcrp1tmfO3AKsTuCkfD4vdDrO6XwQhQAkA24jVYN1vD7iovHAGKL0KUJSOCZwAXZFTNSE
KsfcxQAaLYGvTZacspnoAj1V6MuBJ4r+yml0gQwYJ9Q8nzotn2HgXN5rRKwFeZ0pLvjT06QnWiMx
C4ChS2swdzU0i0i8HzKUycPG48LHhuuhY+j1xNg1Qh64ePlYg+vyLygncZ9JB/SSmYguCklCkXoG
gQMFnv629TNipKAKO7qhYnir3G3C0ASAIwFWq4vYAPa5ug72huQD0s33ofiSZJL8onWYMU55r2xL
ImO0AmyGlgp71ka8QQyx9Z7dTFSei6RsSjvWONmRmiTTrfvXe86WAUAxzncSBUBrpxyTEYaMFK6R
ZU7q0UC1hAzHO5gpehWyhHL5u/iG5XBbEQQHDy3mztcCVd/b19xWgaIFQDoABRfYPe+vas4/RpsU
1oOSBtxAeaJZR0R6gblAzDHkbKVZGHUOarOjqq06j1ZbtmnNVnPBW28N0kIC+CffdP3tMeQBTZNw
zsFMj3LD9aXPaybrYZf4jvn6p7eSzWEwqw34kMB2hoMgp3EO/TgF3TN1UEF8EELPmEv1SLcuac39
fqTJakAE84ZcFaYLPmLYzvmc0HOGMQMJhnVtt1t6Xoonbu0eHsw4NgrFGKx9avfA6BznkuG6FyF/
S1qGnqNN6D143YLjc2vvrsVI10fjuamiozTmXmpesVh0LIGEBXspjYedFC9NuZtJyF1Lm2gfluYw
PCGksdbsabbRwJJTfmf7w+GAiTx08/WBolq37SjZD9/hg7IAkJ15GdfyJ16egIRwy4/yTXVV+eRg
v485aGQn5YeHFx6ZQBUOFRpeaE3qBT1/q+avRU+cPF0MdS0cRWuuLWffQngKFXVBxq0jeS1jcs8Z
y1gMteJeAKrPa3R/LhETzlhOSEA7MKrTY7lAmXxAru1cDPhMuUuMoVRfyGM22yPahT4PGFanmEvF
yNtcySgNnvFYDEd/wuTM+FxljVTU3AV8D6SrNmAFJT131PL3Sn1plQXHd/YLjZ2KMFNjR+3E+3DF
Qh64voE0BXQL5SrWnqU+XVKDt8ktgx8b5McOFfycksL1QwsMWsJxYN4PrXil73WyxawuAAoWJM0p
EJyLrGgj1wACreuXreatrpWdy106VJY60NuVEinLQ46++fuafU6F/BY0OTepxLhXP4MgkJ4jdpNI
I/NE6sC0x39E0WIydkncRGOVZS2XbmFw47ib8KnFRC8OLxjx9YdAwdRIt+puIVCee1ZwSQGIgb8E
cOLkJAspl6JBxgYjAwwDHNrZEbffP8OZuwcHUBjrFZiBgHLc9cfKorKqRT9mTqQWL4Vf7HM0KxDP
j637cmZeFNqhgFXGdhBy/BTJf0VTuha0QTOgPzgp063IhJOrhK9G4r9LYF3N48YGn+/Cs5rJSo0t
WP9kTj5YJ3eeJ+loFT3YIJ0MTEbwAxOnvzZktSEwtpgB5x4jxLTnBW/3pzVmYvivRE/UlVCgolq1
EP36ytNn1XpuaQ+SPIWYtr0xLCzh/TLqf+QbCkaSnWyqpDZptUKWsFzvMtP8XsjMztzeqxWNF+HX
B9A4yQiUKmeO7xtrdXCtRuH3eSeYcVHRslzqUZ8VByUzRlVAWk5BD4GQgQ8nZswJkcQXLb9WqKqv
w2oHIN2CGpgzriAaEYBbAXoJRe/J1kSMl646Gc249TbXaclwoBJJdNJtglP1kJiKS0uXVBEMLEMh
DoP2XPCRyn/bvCDpG8p/96/6DOADaMFf65lYD6DwhTznROaYtSW8HgKZBrZ06L5BfcCou+Bjjt7r
9Kb9FjZ+iF/ftWOFEjalgU7kYZU/NXte2P1VkEhSDn224MXM4NOwMRE9TApasMfBnteyuK7i4zyM
vLGseRiIIFj95+fuOUJu6rNdS0vQ1jmv7UreJKceuJ7S8D7ktcGmqXaC5oQ7r7HRm46pW767Rn7A
HwBgj8zIk0xJ3jX+SeBfY2MjVrvW4gFg47ZaYmkKZ3bJPnS1Bb/nJ4C8Of1fJzKJLXovGlyQjXsO
yAhzYtgoeoBfhsC9/GRbehT+iIFZkcr6upxO9tOeW0VHen40Xw+79Vl+908YgkrXrvWpmeMoynX+
cv8qzj+Nf+ubcuMnkpYNGLvtOSJIpIH8fynR8YnZ28A8attA2aRbzJNCJmIjmtFjrx7yC5owur/V
E5fQHr3S3sP9Bc0knK6ukDKxN8iN+H5b4pMq+qFy3wQOAy+NteRm5v8j7bp2HFeW5BcRoDevRSev
lmFL3S9EW3rv+fUb7MXuSBRXBO5ijsMZTCfLZWVlRkY0pWIJiZEUpOGQe6JzLQfuMNU4TVJ+cnkr
1w4J7dmW3Yk7FogQJOzxRkcH5ZijnO7ENovpyIVcqLwCF4TZX9gXT6WvDVifbBvawPTMiZ26Cm8t
jq6lLmaVqHQT15LyBZrFu8IItbh7R2oe1HX/yXSjEMENNOcS0pn3J7ZChrcWOkx3xhtcpLKRxp/y
nQuwo6I3u5DEmuTu0dog+Wavg3Uw7FXlPPMNQxj2cEag1Qq8/QD1+UvK33ioqhPzSEkqLHlp9iI4
DWhu5TsfjaNmLPK7sb9Egd1kbYmEdKEKcyXJieTeH3gbmmOIb3AVjbyWUIt1HMaw35kCyX4TILFI
AiCeqgbGzL0/6SEx2cj1oAVtUDi7n++6dx1sp861IioynOI16PXIdoF6ObDe2hd53Paqx4GB6i1L
iUNptASKlNeZCZ+K6W4/YhQX96lCu23Uu1YlncDbocgLxt/ILZETrTsE7qHrCo1JPI1HVW7J4okv
oiv1+TdMFGNBRzxw04i4LgY9pPuJCNKeCfsS34BSqBGFGlOSN06Nd/HOsqzICMCp6w6c7rNaiZOD
HzLJaMcDmHzctNwWggwuBhEeT4XiEvoQKNVemLWufwjqd/I5p647eUchyPlfe6MV90Drn7UC7FUr
rd3k5/gl0MuNtEi2ouZ+5Atu168ocwf2g1QNQXhefTpgI59b8qkzhg4iCBbgvYpGr9E5z528YqOw
8CyqPoW05h2kXGcSwjorSdlFwcb5plbcHFx8Msq9tTq6/TxX8Nu8hlWXU43r+9b9GuQx0f0x3INX
vMzjZadK4MIVPf0FKFTSQdlA3Vk7Gc39ObFO3WU9J8E15V2BtRYEHkHnIJt7v/GUNCiVCMBLy0tN
tzzn1Tpm3yRu7bbJHMxrIqc90Nwhkw/VSZBgjZt/A8gu9SFHI73X6B4k7butR0D0oe6g0CKozH9y
d8KxgPN4gHWCvWE0tDzKci6gPCupHF3gvxyJcKyeAs+uKEYlvgDV6RU6lfyW2U+2iXzNhZiFyKto
MA+Vucf3YGzk1TG7AnK96MLGS380zyiDZZnnoAVVKU0xXDD0oQE9rzBzgQ2++cEKh0wMDDAC2O/u
h9xCPoALO8636nJFcWoJWle9c1/k/vu5vxp+zsgO4CrokwRkGlq542I6ywP+WwpUaAVVqrVg+0PC
h6+W3jbnFh6L5gfe155bnJg/UFhD/AKE1oAK0mO/wUDwI2iBtGfVfbnqjDlVmanNeWdg5IHzwu/s
uIKBZNevY439ATVOThDvEUVTzvMUmtMDGnjJoKaBZPtoqbIYIUDJwx6PVobigobauF9BveX5tE2U
U5CYBosDfDtIiNDfdb8jmCjK2SLzI+u10AEQKzWJ+CA0rjcZYTZ4U/fkWANV/hJDZyCO9fIVSu+r
0+L5VwxGxtvl9iNGL04XACenrvARIHvR+b6F3tzncwsTsznQCWFjIDYdenLuh9mwlcQ0Bdp2mRYX
d7/0PBDmZgdnZhdODGSgr0OsAnIMaCQMn3ETm+WxHaZdgoHkdfQq0aVsMHk+128xFYHdWRkNplYY
3uXLAaGk7Ot6xW1sD3Kt0TVktl1y5XoTUGBSzMVij8U/tDPdjG10J1Y5n7t96qLvQg0kiIz/Fv3B
B+OLc2YKvIeWs63sE04EES7kkZH2QB5iHHrkiadA/RGdmADdVxDZ8INj177lELRlK5K6h7n3+MMe
gUOEIXSwDDSM4MO/X7xaYsMsEZPY8jofikIhmD4cEz02nhoG7MxGeXDEI1ujJeTBVNtC+ji2mELS
/FoBl5QRFbXp2a1W0V/PN//DroQxBNFDWlJB04YyciVJLHWF5AEfVMNZOfVnnRffzy08FgUHEwPw
AS34yPWPS5UpE/o1w9TAKQJY4aImVF+vjK36guG8sOs1NbcZH8JSIBxwvACxAK8y4OmjteLSzPeC
kE9R/obDWtYaBTw40OAikcxebTQEw89H+Pj0H1kcrRjq8GIbUFxqodln/ekQz6xVT/3xjZr0na4e
KvK9UIMvbRZ8PrF6Q9IPlxpYUQZezPttmXi2F/iOl1l43WjvytqmwPdNHFb7KE3F177n6g0Pxw4D
BZhCRmIZYDg8Nu7tOV4iynbbZBZvJih2g7hZcFU0dac/7UxG+SG2HFkavdz9SEGaUYKlyvsORe1U
0eTUzXF7zA1nmN4blyz4FBvXg5GI8J0a8wtRIZZsa4fn+2POzPgKE6mAzW0GBEg6tFIdH4loRQ/A
mf4mnD3PeG7sMRgZZg79digyyHBYf7f6zaAQJwoBjkeG7S++y+9G9K4Uu2r5UZsn6HrV+n9gbqCa
pyERwoOcdjQ4EdKMZQrcpQXcq0TW3keWGAWvXUDSdXI0EfTvM3HqY14LA4Ql+BMWgSQcy/2q0Taf
Fp7T5Baqax0B61waGjQIPPcSslZolOXP0HVLNMkGw/SppI7hTz8XUT7mnUffMNo5tRf1eAKWuQWG
hcrZQgM2jUjpqmoKoEAraM8necqj3Y54NMepJNV2prS5lRvOIlyHc2s45UZuf/7IY9KFK3OJWORW
5i1xrom2NeSM0MVbG2gL7kU653ObdAi576K60fyNPKZQBAGbOFVuxcpWEM36SrHYPX50yOyVUgA2
S+ZSgbPbZhSj+FIqBCWHbcMlW4bS+gjw0wtaJyPD/0pZwtf7JKpIBLnMGMBAwlCByr0BKiPMHpmH
aAmDB5gYPRhI2iCyHt25ZRMAgUhFhcU4x6jVQvAbSCCjt9WyWfjNodfnauyPiHncgvRAHAFQNs7+
Xy7txicghu9AO2IXVptfQaLOWuFFQEoyGmDq/k4m0jZeNw3pV7LBIVH0fPdOxDNojoU/Ak8Wj+7Q
0Vmh6ZrzQ0UprLS6+uAC0cT6FKVE5mfsTFwZIg1CUCjRIaJ5YPsB2C+SmSQqLd8/9twCrMH5FhsJ
XJztTHXmj2xqtH3/ePcBMER1Rh7fu8iJZBWF3LlF62A7Mz6BM5IMZ+VZ560PxRzysWKRfVHBN0ti
09nHqqofT/nP+poRLSDNzMCn4g98DnJRNPCU8Pij89tnnSLYjViC0kF1I4MyokyPN95aan+xsouQ
VGavrINyKfQLFkKAyLdTGr+Tf8NrHsw4k8d0JPba7ceMjrbTe37d5HKJSxUsEevPRq8BcyW9AYou
gooHgfYmqLJ1iaCnS1vPpW4mfBm0FrEHEGii15UehShMkYo1lXaVlYsU1AMUDvxCKT87yuGSGe8A
IB3xKh6Qhgjw7i+hvIk4u6IGM31OmAXFgr9z6ZlKTYpI98HQvIBuiCQRp9f5xswApgZ9A1pG6g+5
ubigW+LXFYiw3bfnZ+2R3QM0DejvYgetz+Hfo6sCj3m/kiK2BQEiEY82pXdmnevcV6BJixB9bI4J
+oYuVZts07Nak+gMtw9BjEgvpFhrgjXA4JXZMVpafNtgYdLBhO0nut1/B2w/c5H/EZXfz+H9t47m
MAqDJGAcurUKNO/inJbaO6oGA3KgR/+mp5/jdboT1FOoIpL4fj5Rj/wbo4kabVNkGT05yfoWT9b3
UN12OnKWYIzWPofk6XmrkPeLR94+BJNRLXV3+Zix/4jEhn20iyOrh0I6nl+jpBSl8G0sZ0KLMK0J
SQBFtQjwwyBH76xjOJoA/U4bv2bMDlM6nvJbq6PTEXFKKfOC0lplu+sExGchmJmURYSmzufzyz2e
w/vxjaI0Vuh53iswPiMixl5771Twmuk9WsVKwC90dYMs9SeLDHZkKmpOwHKOnuG1Cm9N5vLUj70o
o7kevvXm+gO1TytmjN2C6T3ecBcefOv94hjClAt/lKklNpzzjW547YCygabPsqI+3vj3kzE6ldAI
5aBYhA9wsm8GXMSQyeM3QcWDt/gt8NMB+Bk6c7f+5PlCzz8cIbDnYEQdvupm2JTnJCzNUBg2Yb4M
9/TyvqS+yqVviCT9+OAkoGHtvb3jSGiCX5cCPu35HnhEBQ3zDj4npCMHyYLxHhccT2F72eksmO9C
soUg7DlYOeT4w3+bx2V4MtErKKjsJ7/7XvyquTpXlH/s3Bq+ANAkMFIMJDZjngwKdKG8HUWd9bq+
7rfe+pMzst0epSqPHNO1aZo7/dSR1eqjWO6sVQj5I4B+D3P6qMPyPpy6m68YLT8TlmxisyHmgVXr
/ALCF5JU3syJmzpwWE6wPAwqwMCF3682oAepBIqlzvJ63S4kPWQU/fl6PgZYQy39n4XRkc4LOxHd
PAP3WAR+HMiKcRwObmA6jKQJ0C4QuznBOeExdrw3OTq5TOe3CtghOxCCvW63KBYkZN0drtftu6vu
z9n2jCteA0/0sSXLniztpUPO3HoZqSYhum4lDLHcFW47orwsTj5Z6fEOzbHWb6x+a88nZ8qzchx6
PNCSifbQcYaQp4YCbYTD1oDSuhEOfv+e8roXyTPLPGkH/IV4OwAuC33z+2X27b73o+FMpciFD6lP
GcEVLQJAUf4+H9HUrh0K62ihAdALXGH3llKbS+tOCTr0SysNEQQ0DIpsQ2pkQP9fhsak8kWDuQuH
Q6pEbza7LmlQx1yfm5ictX9jGRP2IsdTpBXvd5YUQAfS2UR4GDDBxUnnanUzkzYGGNeV4Ci4TTur
4ls8sGKcwzjp0XLkLp+PaOq436zOAwUvtAupToIhu8GbSkGdP5ljsJ8aCzTpEOLCdQ4dRfcboJJZ
PqHDvLNq8JQyIcCjzg7yI8/H8QeGHjvHWyujQKiR2obNYlhBqgjS8HicXLd7Wt8bL+miJsd2fTzW
6lutv33wLPmgiYb+jOefMBkL3n7CyHUCO1HbfI4NmGpX8EaBTBh0MoaxP+KqMkEmwx1isvnQE+20
AI4iVGdcx9RSIv2uoI2HlYFvGB3pjkXn4N/+r1qAxJOYyMEMxcT0Sv6zMHj2m0gAok2i47cYYBEA
s+BqovOaMnMIvf9jJf9ZGTsMIWKlIoQVz19E5HWbDOiE/fIIikzPOjYvXzwBYRyBGIu2Q7Q3zCV6
MGb848xQ/3hTboYqNb5C0zI+ohz8o/IjWKFjPN8vUyZQxMPb77/ZlEfngqnbrJKcDucC3dtFLBh2
Ji8zZQ4vPvGSRrEQmB6QeyOtgUah+1ULA5/nKrbugXcpwS2TAGWL5nNtGWyJvmGhNJ2vpI9UXcw1
l01kN+8Mj6trA52OKJQwzJHcNcUPL1gX7/RLVoPfxswgCP6SfD6f0qnQAkEiPXRr4lL7iyRvVo1m
cr/kkqK3IoCYuljnAQrwqyPeye+BP5O9GaZt7HBgB738aEGl8Ui+n9a4y+KsaNjeksH/V4Wnikm1
lCP0lfIPCpeuomyuZ2fysXdrcrSSfhknSVRwPR576w4UroALQfX8ndPOhmORqALFJOHmMEN/W/1h
oKgNichQoKdhnAto2DiAcLXcW31gKKGRtTQB56YWcRcPfIb0pqog5zSH0pqoPzAIGf5ZHa7im6V0
KsjJK5ndWzWYiUQS1zpAxBKv1tUvoyrRi/fCgAIgutrs4vkemlzXG8MjN5qHdUazKQyzyou3YlgS
Bm908uZyZr4C4eRzY1OB6e0oR5sokWzQHsaDMefQUA4RftLEDNvDHLaEG4Lqx0UclGEHCRlhXO0I
0FjrRJzQW9ttoa4NZJEW9TmzKN1EF6PqGbRmMepXZ+gfhwguolqk5q+vV+vDzCU1OWCwbQz6ezio
495aJrM5r1GU3kKmnpONcsG5aqzOVlYmF/HGzHhei6TilQ5mYvAC7buMNHAEMVFUWXkt2bkjMvlE
Bk8kPUjdIxcjDVfzzWYtKsYDssylLYYsl5R+dPTz/vMdwqXv+8/l8rgEuYrhULO45McbXwKYDSUz
5OhQRpVHL6msquKqAu2sRfesRQmpKnBzXu5RmA8bEOl2FN9RDxxUiO6HlkClKcsrv7EQ0eAmFlXl
k1njJibxfvkTL74uEAgHfm5QTjwtLJu4i48VaNoOkuZcnp+VifzL/aeMZhkIg1QKnaCxXjnC7UH+
QRgDDzhAiCITSOklvTQvb+iR2xX70yGbw6k+4phGMzHc5zeLLFNSFHcBzMvWtftF77+6ZwhI0EGX
SY7i5uvC70XyttuBO5u477+o1j8f//Rq/1uJkUfsA74QgxIrkXaXqNxn0kytfGIX38/vyPOV4A+T
HB4DTLVcq42rwav90H1VOuRFhzrYcrNSF4tvWVdmXO6Es7+3PDquckU3Up6EDQLLAtRTNF6kmuJo
EeRhQxC5SKD4D02X2efCSxivo3S22/jRPd5/wOhm7UuZ7psAc8uRa7B7RzHG1c7cYrkkvGbqtLFK
Vyd4xLkocyI2u7P7EGa6fRswg911jdAMPF+hcf45+hfdJivV1RfUywLNss/30URy/97o6KkUUZIf
sQmMNqpQEa3V3ref9ekcHM7Jark0Bf0SInkdE9p4Q3BIKmYowYN5cS4ynbiU7j9k9GDqhCZOvD/f
kunDcW709/fyrBDo/OLlJKpnXzua8ZpEm80blDx38OEE6AO8nczvmS04d7r/tujN6WaVKkuSGJuf
WrxewXeRIbYSVWNpa+Xa1Y4/kr7RJXT5Q/fMWh0U7TBzumc/YDj+Nx9QtXUXRS5Whd2WGpjIEN3h
/sAkeGTZEjNdvEAe4KLrK8xAuD245swL+vFmvl+MkXvrOlmIagr2XbQX2s1aTi0G1CZ2rPrZzDvy
kXPu3pX+9Y7fjNWXlapVBlea6RFKelte3y91dvmiM6udyuIi0eY2/ez0jpwb+OrTCmopjQVUgmAw
2tI9OaQe4gK8K4+AO202kQbHvUJH/+Ub2p3ica6vfyKNfD/FIzcnBTbleexw2kFqsB6ACkAr0Kt8
g4UO1vC160FN4+VyqTQZFBI615FBzxa66PuUAKKOpV8sZpb9j0HrPjK8/6iR6wviKHPyeviobaPv
kWvE3Y7059H8InB83gt8voPdPkcG+vdseGL3b4/c7IFecakoGOyCP3EbEa3cbA0Jvba2djy2xw2h
DtgKQNnhXTpz1GZ2+p9TvrFsg1nHDmhY5sDUjnyV0aXJ2ish6BP0RlKz+nN/OwGbuJvhMdwtz4vE
jVLYy7Vr9rHlNogHidkYKNG9YIgnx9BmFnXizXZvchy1gYKUCkKYTDV7a5uC4a3sBb+3192c33zM
YtxbGrmtMPqfG2zo1dpu6w2IjPf7WItUh9gb8wUpt1gkO04/YRut57SA5pZy5LRKpS0SZThRYmSW
hWmj4z7K1bBfUsHcbTVRhrof6Sj+CmQ7TXMFtjpT8z1yxRWVEQPlJwx0eXyR1C/59JbAj2nW7wH0
BuuZbcsN7uHhxIARm4PskCiAcuz+hpC7sPD9GFESv11fK6Q2M9U4BtujfPYa1XSR0TksXaNcc0dU
LSB8CcpgNT4Ml9VC7gfM3iyQcwIygjm5+aTR6meOJ+elj0/qDjx0wNQtXDlZSj3wo7bxRXZI0Z1U
vAVmpmJy2W/MjpYdrYFRFnFYCtBTaaKaym+Rl6p2ZkLK7fnh/UNRPZv00aonkO0LawX3hkC6Qw1Z
F5RJEPyz6meMLlAsPf5m1uccu2CJU73bsRqKv9DOQZ2INfLXzYUDjJcGWVBNfvKSHNnlpTLe/J2w
0kESpB3QJsBuqY3YzU3SMPfPvnx047Ghy7Y8HzUQjmV3VUBbFMPN1een32TYigOgHSo044pIZseZ
p8hD2ISMlDRELMhG2Tj9kt7vgEhDV4eOHpZFjOLZ2vlcZLPtY497AUJ+tCJKEBBEn9W4vtRnbFFD
1BGlEjrU/LJcVjaVq7Qd7aDBRGJaCrXnW4IZ4uP7ib2zOC40ZXHNNL4bd5ZGsST48X3Vh4b5gdKw
GWdMPXrXe1OjUL0DT1UAQdAOoTptCvv1WlbXW3BhIWZxtWzmVA1b+WFcqMvCwwz5rzHCjqmTMq9b
jAv0415G0O+qzZymCfQkxgPnNcBEFdAYjnLeXoFuv65HIRb0GkPT/fu7swAtQU8u3V6uyE499HNq
UBM+Csj5QasN3K6Q2R3XnxTU7Fq/dHrMYaU3AIx97o/9QtQKAzjfZElUy9cb8uurc/HexC0MND2P
xgjQBKFtYdzHbAd4UVCV0Fl+teoaPZVEUBPtihKQLvC+SuUXCBtInM4lFR/viXuzozCzZlmX9TKY
ReZUx0+nEGRufKgPLZ/vzkcuBeHe0Ch09LNcql10q1uvSLLF2h75kGB9Bk8eev6UdaF+Fube0wuV
QbYxBK/0frnR2fXK0yzQDZtWYoiL2lytanOXGadSxV+rxDjRhCYdem/ngCxT2xsUR0iXDV3GIB+5
vz7FEvpDqeD2UC8+xesssxTPCBp3ZotPPDQwKTdmBrd8E10yfJEpeYPtxq6qQwaRI/MrJKau74ZC
1e8p1NVFaSxOi49AC83nCzLlCpEPhCvmIQWG/X5vms3SKI24uLcc21FLZW9zwKP5a4qL0A4pzxib
eDhAtYGFGjhEwECSKIxe74rtowqZoC4Qb6h1CpI8bAEKj4ejpH6iRneRsYo2obbInuTmHBZq2Fpj
X3VrfLSYrF3keRUiweuEC/E1FRHsSMjysr8F3FaeIQApZ4knpvz+rc3RykKcWamdCANmNi1aeNOF
JKkeBf7jnCMdqqGXTDo8X9ApD4IGJGjRDKRmeIqMAh2micOaC5naki5w+aA0ToyM13hlW1t2tMSd
/tzexKzemRsFO1UeUZnT0rXFr3wNPXHg3GQilSpeHNe0yxlWjYndemds+P2bg8KHvVCGBcbGqxJl
dLGW5ddsXzozdbrJOURkMCB5UbJFY/K9HaUuRV9OysZqaah0ikKwlRtIM7h2J+hVllPLxo8YwoPB
OqpcxRT4jpq7xoedMdqtOChQTAC/2oCoHV3jQKiKUGJSastrIWZnCunAZEmtogt7TD6zT64h0efz
lRQnIoc7k6NRR57IpLUNkzxtpvlb9Ukxn7ynpt6ajgmTaV5APGbptm80lrnVhHSbxYcUPLax2Srb
0H6Nun0JOKUAztufQCnB97qSW7Xttol95PGnod0IfTMaiyccundQF4it4fZaBKGiTPVkM4zNKiXN
qV9xqEqW3z5Yc1cxrWblxQ2/ROErbo5ipXLNUiigVm9D2kZvpaW3yvwaHCelCmJXsds8n5ZHVkIB
VAMsnBWamtDbJ4z8Rt1WqJHkKJnw6bo/FYxKGRW/D7qhpSpxV1ULImedk8HN/hKjBfsCIc7nXzBx
Od99wMiJIPHQhVzsIe3RaHxHot/O/UWJOqrNSpzZ+RP9BRgsj058NIcg6PrbIzcnjKPTki1xGVls
Zggk3dRauuE0w9/XRm7EZrhcy67qGv06smyjh4ztllNtI8IT9iS9t2oOQWdzR83cG1Mx4N1XjZxM
mLZUzXT4KtBbXgWbbAGbHeCzlH6lQNRXeOvKNdXUmvGlE+4GnDrQ8wNdOXSc/7I0N5MRiakIOuGw
teJexBal1bhCcISUcoa2Pf/6fJUnDjwHcXlAZmX0vkPG4N7noAArh0mTtZZUUt5rjdcp4cXWntnN
E+UDmWOgSA3OWoC/Ae64NyMoicvaMmD6UpgMWplGaGtK62qgakprkktWj/IqqvRQEWsizYMaeNeo
YSOpfHcS81VRgLsupxapqzOc8XwGpk4a+uoUgJFw1tDhMnJAvuwwXdBLreWjC6o18mjDCyk5ZO4P
Cy4MFCvBKIy3dKHZlJplpkPPHLSJpynkEG8+YHzUI9+DQwZ0PHoFw5fx3uhXzfkMyOF3gcrKAryu
UJJj32qaRN0a/2cuBzdx0sECMACmgcUCk9PofmOzGvrsOZ5TObDryBbZjbYNFsa+J/Re3Dcb76VY
+qvF82mfAKFh1DdWR1uibHrwObEALq1LIwRiggS7jHDG3jgfI/OnJJvG2HxJKmCtzXLVbi115gOm
Xsd3HzB6FGAuEJ7yw+sY9wBjgNKn1toP1gFE6zRzr07NMArf0EoH7A1ifaNrtUtoSnQ6GhEo+s8E
FCra17g/99GiU5aSPHfYJm5USLJDsQWvB/RHjZ/HIkKFuGiZ3nIjlbtWHwFgFEi+vRBR+7pcdrWO
9lhQJ/6c8gAjnZvWOevD79+4L8mlMrmRYL3MtuDghN/k0PhDFEhYdRzI5vUKxC7BQnJV9uxmO1d/
vq8mSrRgZgJsG5I10iDQOLq3wiAQg7TsAK2SjGzrMkR2fgEEWLt4yYb2xhH2fb1wStLRM5YnFvnO
8HjgeSOBr6nFe8pfsMzKEQkrbyS+JgmrusnM623ijYhOGmiNAJQqQAdydDcpWVpRco5nRclt6k9e
+c3bszInNT4BR8fLaEgLyBIUcSF+d7+WGV6ITKngduDIa6c2unD1v8XfdsMYYLtXBSMj771Ra7Ta
b2Sz+WCM7dkEtKFX0w/c0tmm1jdvaHNY6eZmo390S0bnIdu0vPTq5m21+j3MeLKpFeAlkPFD7hnM
QWNNMymu6cZP2M4K0wPoKpVMUwJ02pQQnEHQ/HyfTZSFICVyY2y0z3I0tdKSB2Pr7V78CDXQrVtE
OpaLL9PU0RUNAkkKnOvspZl12BOvnzvTo51WK1wFCCbTWayZISzyyKex/n7dDiqA4atirj6opTDj
waa85Z3N0YZrijS2SwE2I5K9SuTqL7fMLn31Z9zH1GOdBwIbsu+gTAJQaWQn5MuC6mtMa4IEWKwl
qog3Byil6SUesAXiL9sodfkaadmeWkov38IZtBfnOTmfiVIYVvfmM0Z3Ym37duc2+AwQxjPg8d2V
mFx21V91fk9Z9Sd6LVs074HzdXli0E8ozGyvYfeMHmKAoOOXiBYL0A2Mlpi3iwSzgJPXJT+Fvyvk
4/Pt+wemfTSAxwWL7uxHBGrv9yimtkVrAc7xXi85rd/wr/IK2H0RcIJQQ7nAzPVgmeWaZFonlEYU
7XcQCQC5GvVSo4GxhHpQh9TJ3CmeHvq/Lxvdy3gCZ3TUlq3lSXSxDhxB3glyeHo+/mH+ngz/D9t9
c0uVjVJyTJrDiM2+saxTvWYxokt0LcXb55Ymh4N2N0DdB0nocW7V6dC4UGWYaNd3T5mMXntu7sKf
MzH4xZvBcEIh1L5dtdZr1akRBCCwpPvU+MMEbaIl2g9FTn1bnVCjfj62ydMq3AxuvFZsS/XMn+Ur
u9oaHPrMEvPomQjctUzT31jsj8WvsgxRVZnLrE0u4T/b43S5GHNynVV1a9WisGigXal80mKvPx/h
1D17M0BpFLnRJdWCnwib0Ul+SluT2gvjGb4baf+BGbScIAmPnfKgJNcWIPCpuba10tRR5fLT4Yw6
PRV4ej+3M/XYQbzwz9Boq0R9AB4VtmstmSn0KEa3tmDnBDsoITEat10AhwMPyTSf/eV8SU3BvFfX
KE/ZAm9kUrt0WP5VaaOZHTxYfTiNN1812kacADC8QmMpexQxz2whB4Yb5gBKlsCfuG4WHLqa/8wp
mZuBEk68tTEdqHqghxB9m8Jwsm5OTgRpEFug0BVdpOWhYT09yw5d/yrE7Boa3jMx2wQsHtUdtBqw
eAGjPXSciG5jCq/+DHlZuwBYxtPEnMQKEOOkgIhe/82XaO1bhZcSTC6g62h/xUjtOTAfzuQzJ+/y
gRhjqJ/hjh2fHEGoFQjXAAWc/UbO1WZ4LeT0pN763IfEG34LER2o6vTKdWbzDeHieJkHErOhqCbz
qN/dz7brsjVt1w4NsAetJkgTb6ldSqIX++LO5FCmcqmgsUTeDCq2KBKOKSLirq2dmI16S2MuDEhN
Ps0Kxe6YFJdqxgdOBGO4QSHEgyKhgDh5FLBwgdjndoxahr8sK7XVCiDg2o6Ex7mXDYijH+cP6Gl0
vApgYeCRaL+fvyoo+DJIEfQrUCzZKm1vi3pRIhlsgN6YkUmYlayrZr3Nt0bIStRn1vL2tUvamjJp
OW5F4gwPQxK4OBJqwrkCaGRrkUp+Ws4tg3MVQ9gQPRIy7xDaAfhdTXhozB8l0SkAOsoz5CG8MEnD
jVxKnqiLKa8kehIhe/sdhIFNG1CTo2QkWOXEU2VeoDst52s63rduJAySY+hY1oeW0tiIKyBZCcuV
IF1QIArBESfoOk9rG8cXl03fKAcuqkNun0hJG675LmGdbe56OaWJLmVzJGLYlDb7BHWUNYgVWH8f
xaWQX6VEqpOX2vdyZdmWQEuaeRFyKa520QNGtG9C3lDakGMgS951+YqNRHuoIbC2uGUZOkNzSmNz
jBGHhXOGD3TbU9R5YbF1BcGV1HxghCa5kIFwNsk9H688hQfpuSLyXvkSRE3qGz0QY5UZJYqca3yf
dmjN6CKo33k2FYCJhw3pShdslnMXTC63HmidMjqwEj6s4y9BiIBkJ26PLNlnxKYstMwCO6HcHeoD
fHoQo0bhF1ILYv6DlFUuesq6nKMIW7JZooeFFHaY+rz1elVuoiR6j8FYJeoeEgbFVymzTv7FF1Xk
gL2qL6h4USW80qwcihL8VzDauL7uogs2PCeBzwYZyQt00kHRIPLFXV1LgmdBfsFBGxtqQGiiV4I2
Rb0nrxUk5R2nkgZZbjFmjk7SVL0W4r+zkmRChX+mSgzVcAUavnqTOrWzLnIkRn5Dh/HCZlXUoeDu
qKoShTf8mBTwiEhq6veSK8sS8nWxcg77sOtICzFDVs+qKEw0OwMhs85ipvFFii+1uzKnXFevOp8V
TScJPX9TsYoLnTCWtwNhgwQN5a3t3KbjLRUiIWbCgcj4oegwX3M9X1Ekquuk1TsviR2dTuwii9Qi
T4RAlTP0A4P+qoi7/OxA3ZDzoZyiNPEpTVOp38RSBsGRkG1DSuUptEctuDhgOV2UMEkMSZGsaDR8
S+ksS+irxmDrjmNGr6ici9ZZQseYPLcpBailIqph0PpWBnJL0CypUKQumihbRlHDZC9gIAglwHu7
rOsWtkcV9EmQW0BmekXM5XenkST/s0/yVDCdjhILFD5E779Iu64dSbUt+UVIePO6celNZVHuBZXF
bbzn6yfo0dzOpJhE03P6pXVaysX2y8SKaMzGpVqv83zQ+BYne5GApRI68TDIYEnC2ajzDef3Mkgr
Mr5mbVoWNAFjS85pn0wSQxCB9WpPMgbovX1rSPH4FlQsPf/oF5nPHLgi4SKTxl5emYwadKnFBTyb
FaRhGToYHppR1J82SRgTdC3DcwdqHw+qR233ff+RmenKhBrvSDOCNl4e98kkm0rzIE67Cp1KSPTU
xHVNdQOkH73QXbMaXpjcLp/UtWxw21jV5X0JDQ276wwFxSXPVstNhQ7zzHzyLYR04XnpsZhxdABY
AVkPROMUlZPGf7/yN7y0A8wnaFjHzeVCb5sc2WUuAj8FppDwnQsdzAHUf0HH5AuO7Fw1AwKR4HuV
wBUJWnH+1rQ25FHSci2LOITw50F96Er0F/cfyqaIbI2zAlHvfjq7zXSk4qtD8OgHC37H3PM1CuUh
aQWG6V8cQiKfF1GEoM6hEm2NoYl7wudoy83cZqlbnJsJiSARg4oGPACJR0vQ7WhZCVcjIJfsn/AW
aSrAEN/Kl4xsMvv+fptBW45Crn8tjaO+WtKyBguowMYsEiMNaGxAdUHGv9VmZ3gr2YYAo45aIkE5
K2jIBkAzyQYXRv3YGz/3v2R2ha+/ZOKJBFRJ5ErClyCHP37EHk1e9gldT6Wx24ToXltIt80lSW6G
PkmSZBUOeyL8t8GRLdloGoI82Di+xvR0XYf+4UJe5LcMAlb0epCTExSWHi94NRYW8LKPD+1gbzxD
B1nmYpJtvCcmzuqNoUlMErRKXXe4ltHxYhnDNrPEtR4bzd5YclXntirqfBqPcwmei2nHoxTGmdoA
u+qkxAv0N78wi+fhIUKd2iVjh1ZtfIULl+TcNSRzAGqIKLGgzDFZOBq6KV+UHetYEqNzD8ygb878
kqrZkpHJSslw9qWcwghdQwBxp+FU6Cjpa8bCtp+J4UC483cwk4WiClN2PIc7FUIk6TN9hcTxU6id
/SOQgaCj2EKQAy8rDc1KNX2FiEunYG6jyApeG6TjNdRtJxdAm2p4wPuWc9AMU7kkgrQmKMeopb4c
HD1aakeY2y0qkqMgA0UAIE1JyuU8V9XWFXuHSbl1Wm65mLXuT+hcZhtt+H9NTAaUK3IsDYzQO8PF
jcAS9v5moX9wXWxB7/sAIRei7SHklpADipNnOIFfC/bHl2h68q7tT+6xNGJUiLphiKojFei7Md4e
AzO1VSOwo3YzNnzhclkxuFtcU/paanVbmuDJ2WC5ro2pCqxgRruDKqermkG0fn+I4wjujXByNMoM
x7ItFCTwPQt8spCTWqtZbpVu/vgPhlAikkFRiCbmqUCtVPiSOAghkGD+WN7Wqp90sERxfd+KMLdi
COyRqQaCY2yHv30DAxp0caq6wFcKBO8A99LrL8WL8QKcJRiLYp1D51L7GuimmREIzPbbi1Oe9KUr
e9yX01m9/orJyuWREodFyID0Jjv70p6Rt+0Sdc/cwl2bmCwcDTjg+cEhDrBSSiKlByqoJ0UNbkFh
KVk0ZhZ/jQZVN6CQQXgNMMjtnFaBwKfQ9x3zCtJLvOK2wOSHH/EaVKIUYM2PhSWcyc1AZeQ/5n7l
hPJW9aHlCpIPhFLAbgOc0Rno81ynOrK5O3CYmM6re3z+hMMGxZvLuSaLck5L3zBJtrZx4MXi4KOC
2u9zBcRF2ZlVDQ81iRa9nVL5HtQmEy2qlc89IAh/WWSJIIgAeMrtTItDEyFvlw5OUOGeCbVtEzo4
kUrgANVINGnfJW+N+phHH0Dwk9wPfrouMzT3O4ihDKH93F+J2dTVH65cAZzPgMhODlMRDwmg6SM4
1rOYikDmmrMBQFEJJxlqbt+3NrOhgcPFuwWUGUY/pVVKNM5loNTAOomsxpbAqE+SGlgJW4dGyPax
dd/azN2KJBmEb+EvwyueSrQJxZiyb0B70odSbiRV4JlA2r/eNzLn+yOpCcARIPQgd/zTnnTlkQtV
rYasD8ITyoCSCgW8OjtwNaavApxHepQGtG5XBKWayqQeSPi0wkhV1ZAXGW3msu0oYcKxw0MN8d1p
FwGAsl4UcUj4xgf5yRtRJvVGKbapFQ5rMBCgT5hpdW0XFaRfAgHPlWZGKh3cHqjgyyjx3e5qhVIq
h3nNOo333vGXlD4HlYgXgIjDexxAL609+WW08SPxUgXNOmRcOx+ZmV9qQNviSleDVY7+mOo991ND
8n6kAXigpf7amYcDDigwYQKH1CkaOm4/chhkykciMBPifv8CaObbFh5H99lZiIQpvOAU/KAHgJ+g
Xo7ezqeFjTJz31xbn+ZTew/yfcjmDE5XbuqHViGx8swyViecgxIttsWS6uQM0RCkXbAkEnLTyE/8
ykqnatM0nIwCQEd6JdQ7TzPdwDX76MAixyP6e6ACN+xjzJs8sPALw515H8HAAawIYo2RzGlysYQy
G9R+xYz8SqX50llG2tuUMUHbDJxCg0ZA877BuYaWG4OTB3nok6FTJY91uhyoTqBrq1ZPG1xlkdF9
1NFAVKoXQDZmzafn2Vl2YLgjIxgyImfZbkW7CEwk9sRO072lWszMnS+jswcpaDB1j6rftxsP0iZM
xcSg3kM6/E0FjcB7GS0UtWZNAEMAXxpIJMiG3ZooKjfUigYHMCaMRoaV5nRP1FmY4pkgC3nDv0Ym
awrF1LqSka5D119h8GA4DTaxjSdb1g1rsLJdspZ2Vivr0MjAhqpsXAH5xd+w22QfWEvZrfn9DS1w
dNhBqwBsYbdDRkW94T0lYx1PET/DOjD5cl20kcnQHwjjyq0VMt91YEF/iCSLCJWZOEzGfceDBRql
tV+QCSVNulAYctZpO4Z09UtA2JrVWZlEFHDpgSDpRPyEs1J/IEz2RMPT/bWYK+/JIuhI0b2FIiqe
udvR13SI1cTHWrjhpZZfMiTr7fpJ9XTfh0iDeBFQFhJLFrKcdulDyMGo6qMALqX7nzFemRO/EUhO
BKPQSWHRQTReuVevHxydTA6ozDq8TAT2lD8VmhGsS98QIXvaLyC3xz382xgymYI4kvlNecwUtRzE
Fhl8h1MB08c5EkQkyBci7HEP3zMyeST6POe7sIERrbQ7+QmM8xze9ebl/rzN+V2YuP+MZfpgRk1e
8iLDYP/0iq5or1XzFIdb3z+r0p52ZgMfjFvftzk7faOPJ0A9FKX/ycjSTuGQHPc5B2J72qHxFn7+
jxjJr5n7+/vTIVVRjj4CNuUdwfPknpSsGJxZVsl4y2NlmpDAG5KeJGEyvHNtEV8YSCmIBLWZJDdC
ZAhQfdCQvyeiB2lvq+0zaoaSC6LPVkNmx0zqSNt14LHDCxZy8I3dqkasPECpVSKsmkMrO3PBNmnG
LRN9dTGt33zU4lvSFQNeBCQrB4+oXay+V30/AO7l9VFIgrLlEpuTmrbSM4Sv4NJnkGLRkyyWjmwD
38SMBSo+pVyiikYP0liQaktBldpZP/hWKA+g6nWlnHkp2qLrrPtLNr9NruZ0cseVTRprKLki3VOV
SGwpK3A6Id856L0P8YP7xuZSMUhf/2eD/Am8rw4z2wp9zjQh5xQ7zrBKiEnQ9WAFK/Xb4vXqODxA
ePnQ71TQovnb+jFEZ8TCF8z5SNdfMN66V19QsyJ6e/Nxi7InlYHCLkpRR0nY5dTMhhOqb122UhPV
oIXF5i+irBmNnBiie+59K6rAqaCeNLrUzT336l1/1BhnXH2Un0oodsq4EWhp4uJhB526z/wiwmju
Bb82M3nB+7JC8TaDGXCVh8JO8c1GswXkMONy4aTOeuuArYpjyw3o4KZxmDaMSsIcFloiEsS0UC/Y
oh0D2gQxLtQQUFp2J658wq/oJjy3HxB8zcdaxmJ6fSbrgA339zsmMxtlfpKiJZ1z4saoThUUK7fq
LhmIiZry8/2tNZfKH9GNKJ2MxJS/9BZZn3Z1nyacw0LG1UZ/JNegGmZoZ+9l436WxwxSFpfVgtG5
iOPa6GRN3SGP+15OOcdfwysrSSKPU1wAjGKox8YpMosuiWfMvl8C1DmUEUj9C6vNe74L5eCMQz6V
36SJUZcm7y+8+rMn4srGxPfwvKyMMw42IGXKnuXEZBMnRVhL+qXOtNk3C3I+eK0Qr6FR6fbsYc0S
qUQXqKNS26Ufkrxl0wWvYnz2fj1bqjAKwMJ5/oUBrtKhFTqEi06amjlkC9D75O0ymbAnqVsHSwye
S9YmU9f7Xk2FFNYK1+6Aaz+6Y4ItQpt3tpDTm71PrsY1LuLVtcUOVeTxDSyp1KjgAvunPDSb5gMd
h/d3+dxuAIxPgTs8AoWmmFO+6D2/gtvkBD+RBy7EKgCi7zVlQQIu/8t7eG1rMqgUOdc2qQveGY4s
nAktIAz3KaB1S0v19FhssqV83dwGvDY4rufVLMp1ICm9BoMReivCZCVIL/T7/vzNbYkrE9NkqDqA
YkJwYaIGc6s57N6abfKkcoa/kP+YDZiuDU2ciawFmZrkwZCUgwrIU3V/eHJBOl+8D1gz8I934qW+
5H5NukBe3x/krCdzbXwSKahd6jU0TXjH16DGZWDxICXOob5yBjZlSVF0cagTR8IFA1LZ8BhqWVi0
0lO69rITU26yXZA+DGyn08oK6lW5KBE7v19GZguQakAnYvz3q/0ilmIe87TknRjajWN2x1DB+Smu
iuzYPVJLSgAT80w1M4BCkq1hEXI7l/RUBNCJQDv9jwDQrX2+TBkXZxSJuEovqksCwgij0yVTSDdc
aLPyrhTXnWhoJy1YCJzm6jKgm/lrenJUGL4vqgoBqyN9WtFKsoY1jmexgy4S+BstyNcneq5HICRa
K2dxBS4guuG3PEt4/GFsxhZ3gw7cZGXf33lzD+LfzwIO9XZGQgmCGih7QPcA4ntI7KO54L6BufOL
DhLgqIE1HQEntwY8Js86ty04p0Vm1c58o80IGtm9RyRdFxzkuX4ztJqhWXDMwqBNanL/9SnIATyx
gy9qcB+uAVbVDWqT51HM6P8+KDweqPuCNUNWpsSPXV/QyGs5zgGmqY2alaulRseXZttERlHkBPBD
0IYsGJ1NpqMVRhJQc2W5XzofmauwTZ+pCL7BcT8Ahdib5Ul6cgHbNaPLNt0u+fZz6GQZ5QHI3qOe
jlriuHuuzmsjCM3QAyc4kocXu31rU4Xklu4Z4sP9CZ11QFFoBlkwYlkWuf9bS3lXRACXuxxUjt9a
5ptR1q33JZfrxMzsItR532BZsyj04DVstzm38EjPbdJr65NxMmLZa246Wpe3dWqL77n3HKnrwjtK
yAovdhnPXEPojENaCF3eyP5OSe67oMQ/9QEPVrho0HloomkkH16ExEQDBxDoyBOZxT6JVvFnmZsX
kZrguQUQfCWtIR/ZeT+JNxJgv95fg5mvGkWL0RiDYgiQv5MHsBxA85SOrWwaovghD0DcvlTQnzuh
NzYm71zdx43MJ7DBlKLVMrElMuJOLp22XnXFPvT2HWP4hapnaWul+ZEr/t9fMHn7oPbB10MEREXa
o+DV2MWASL0UzQ7eGcdsK9fbNjlQ925FyrazRC1e5+UC+m52pkGxAFYBRUQsMtlu4OEpu7pje6cX
mrfOVXQmDBcWc4aYGRLUVzYmrrSqpJmSD5jp3u7tcOev/XVpvkHgDn/sinQPSC6t/7BPby41WcoA
z9UbYB5lTMBi/pys2/MMYDCkyjtAN6CX9OGhYY/Rwba4inQbkBFnJGoCjcDKt89Lyl8zD9q14Wmd
r6+AAJI1IFZqCM7LB6V+b5MXKi8UFJasTM6Kmg5p2xTYRVUcxLqW16cyVldDiJQbWzPW/YP5v0wm
YOucBqwRBNtuJzPz/2cya70y9vtjYpV2YA7kgWA2wV5er8GFdf5aYq+c26YI/IB3Q/f9qOh8azbs
WKkHUxcQK/Im8h546CrfH9ifi24SXSIm+o+FqXPPCV1YIKuFoixpe13dQ44XPZDHR2xOyCk/aXtt
3+kV+Yz1DvsW/PEGb3Zr0LejrPL9TJhNZUs6pyO7rjMCaZfy93PECDffN1lmhlaSlwT4PsA4kV9E
1o9aoZXa6d49uaPUl3kAEVxkFXZsURPpW/TWMVaiw+m4P1NzL/HNl0y2QKy2GgA1A5povJWog5Tj
DQ25++HQh/+y2a7XZHJBykrBodccdeAYQy7HSceQ1bVvNARwL7B7g08bXmK7BRnMgofzxxm8tx/G
HXnlb0S4TWJN/mP77XGAbfArEX8dE7gdBIvekdNnbWVmQ6rV9+4ZrF0EnZSJTveeUW4X8WezzxUK
OBw3Fu5BPjj5HlEsBcH1h7HTukAbxio9q0ZbHEThEnOcAXBGrZIIHJbrhdWeyfRCY+2v3Yk3BAmc
Wq0o7PI2BBRfym9XI2jxXRn/TzvjNXc1303QCq0XwU5EKovdGNIAZsOWfC2YmbstFXAWgNBQQR1/
ykjWQL+Dz+WWhRnp8wjxPBtieWxoDE9oA4Pos3tYiLZmj8u1xcnABnRMCVwLi3l2SiS0vYh6S5FO
RDN+s/P3mnRwl/BoczG8Co8OjQ48+tVRdrydTIYV5VzsALLdNwZSf28B5AnXmkxq9KuYCzM6t0Gu
bU0inQB5YZWPeoRtNdm/tCqa85Vhb5iLiuEzxP+INjAiXsUp4OCt3I5K9XtXy1sO6H1W1Ws7V3Ya
TiG3idc2eRjlcq3S0n+SvQpKD/u8FR6fxMOTZqQlrsKlVR2P2/R6gBANaFTAyQZQ0DRYLYch4USM
eh++eGdF5zZ6ZY/yvT84/AubVpjJEGLgf41N7v5WoW7rFeNybgfr4816q+3WVjcWtu7Dg6Y3hG5P
j9/ms/me68+F3TlUX1FTM7zLcrw5B+9X8S3sqG6tStIUI9F2akQ1BrWAqhGTbR/FRqFRFWs+oO0Q
PRsbia99Qxu69Mgy3kjx0ivbKJHTp0BO2LWE0pwdsoNyaNJgbDfLWhstVsqxxH8kqD1t4QabdVlU
FcQ96LGV4LdMbjBmCPxsYNwxr2C4tsISEaLCrBGuDLyN2vqcfvwwBnQq1jVR9SW0y9zSqRpgD6jg
AO0xhfGDPkD12xQZ+HIwB+5D4B57xvJJJvULD9aSoXHDXt2fahgLvotkv9MozptYZ3rQnDNMaLZE
KT3rzl8PaTKfoSykGBLSKEpCoBQIf6RG6dcsXn2VSGjig0gmiU7qNtMZhnytnhbum7mTN3LvjjUT
8KBOlzNGV6FHY5jPCk+nyl4SvsUQ5N1BgP66nz/kyei0a3JUHEmZbTjPjMTh8f5HzO4p5AfGtltg
7tEmfjvbVZK5VI0qzkk8e5Q+0N6fS8uuoDQDqlTv9bDZnJVX3DrcklYTN/OAgT8dtFHApOI6nHrC
aswIylAAPFhvIgLB7rI1hx7zDT6d1Vk41WTB3ZtbbuhCKUi7jJOO9tzboXaRSsVgnO+tgF7pjjwX
P6NmEhQdCEohia4Z+TbRhfXTanV/kkeffnLFakjSIdAYSe/QrnVrOO9w/wgFDxBqa2nJW+59Vu2O
QlwHnRtCaIAHZSEGGEdyz+DkCEl8goZJJNqc8JNL9wpXGLK6BPabOaYItDkWhJloaMaFdDuomAfn
V5rDRtzs+8Yc9GAA4nWBv2AOc3RjZbI9RTktMz+AlaHUvc0xOEcr1gSP3SeveZAEkld4E1dx+8Rm
5sJ2mcsMjpkEpOiAm+bxTNwOMJB9MdAa3LZqAiEO9aJxuzQ2YzSBJiTvaqNgctJ9g0q6Z3RaOksS
ijNDx+UArqexcwpe65S7IchELm6Gigd2lD8rnyMUIzJtTjmwL25AVkAhlKZrDqf7e3VGEubW7GRd
B9FnErC08k5SnOXeM/gEoLq9ZqntqmiICpb8TLE0A58Q++/SA4s8h2SIu+ZJi0Acu+Cd/L4j8DE8
2tIxfhTSp8JqjdeWEWJZHu7fOiD+dqEQOxOL3P7+5KAghS60tIZoG+CSRFbWYuDrSC3q0rBNioso
Qyqu3GuhkffrdNhXzdIe+31Qb+1PJhtJiK6Jx/HxPUmfu1MpPbqR4cYPkfs+vEfyUWl15SsFywzw
q/cXesa1vrU9OVqZ0jdCLmHslKID3GrKjDDpqXvOy1UBnLQplkulhNGBvr2WYFEEQg+VC2AYp215
NV/1kQRiL0eIKgq0JtvEClFqitZcpZXFS+Ty7KUug8bIm2GQ9DbxJajZF+B0IWLOAlrYxJLQW12u
BtshjrIMdM9t9xENbf+esvHwlSpeHpv3J+r3RXf71ZOwYAA5Aq/JQAgVog+aTHklALcd+VupK/VQ
pQvWZnYE2mFG3O6I9fzFIcJxVaamaMNzAulZzNdq+BjX1v0B/X6OICQIdURgpUfmkGmLXU3VVkj6
ZsTAQN6qpHqfl2vGjwwlexKo0dJYT9OlFMhvZwfpLoBXR5JyNPxMVVoVrdbqWhQBEomKEDw89L1r
fGbBdZzxKWCFR00FzCig8/sTf1z5jkkrxp4b+Lwjl4D3001ZkEDc1z7kIahrNU0ekrIYDLW2gvil
oHYdn2NQ50nh5xJ700zxBZ8iCBIoGpGRRjvI7fPhlVEtR03MO+4+ewR5niGZ4FTOtqVhqmQwE5EI
C77cTAkaJkfEN/rh8GhMUwKMr/Y1K6FU159TAipniDGKBnfo9ENkSP/gvyELjVb/kWOfA+/P5Fwg
aFKUoKUAEUBSwASMMfti33k91sHPwUFZmNQvMv7nQ/sc2vc38EzkhmokZhaII9C7oQH9dm6DXmZc
Bs6H46cEdSxQEa7cdbVVwGIHmbrK3Hzna8DuHYSO6/umZ66wa8tTsSw0/MbU4zPB4ZpIZzKbBXtf
C+imOYBSbokRZ2mc/MQFYfihTRkG42R/MiM/CMba28Q6+ozdY2GKaDx0kUCs7Mgn+VI9bfYoXc3x
n8Dh6ihV6iDGbgTb2amrSG0nhrcV0M2ps76pM6Bl2WJ+9fj5H1I+N4s79ZYrePB1pMCwkhnRu6jT
o9TtJJ19hINBl+Tq515B5JUgm4PUINoQlclWSiok11StA0Kl23aN3mjky5OsTDOAjW7996FcgsTM
XfBXBqeco/zAadCnb/DsAsAPZhYe1C2GvAN5grRpd+/u84YiBlmK3pesTnYSEt1dlXewCm4zNtHL
Gizn/zQyEJLICOcgcD694pmWr6soFIC34Z8qRlwL3GBUII+UeCcXiMqsY1Z945Kf0gV7k8WHK8Zd
teXCEzCu18THkNDiCIgnXlEOjNy3VwP1ozRjg0RwWr1b04967VmYzyXfaawM3LEyXcQMlE1oNYWV
UTFPfOuM2ube8pd0jTL+UgJ/Jm7Fe4/AdSRQAL/yNETvKzwzFHSAGJIRr8Cixid6B7Gxz/ZT/XR4
onFE3vL74YhWct8SwHD+kCxFezP33s03jE7S1W3QlYMUpRK+IUL7jaYHwUnYuBAK/Vhk/p2Ju26H
O3lXAsqGSj0OFwTd8pft2eSZCJufFGq35VIxauZYjKzg4p+pHdOxt8Niit4Nu9HWXjK/FnfJ/K8j
hpPlEaj4BxR9NWk1L3upJqQCiMeTR1634hWoI0uDtcz0FdvEuP80zQUzGMxfc+PnXJkrIkUFEHdc
I1JY5U9rA1iN55A91rtLvWrCfzoE4ojnBn6GBWD21p6kcnkWJbUABZSQtJtGMHl1H34EZ5ADEfHU
FA/ssCuTRS2u2b0IFSm0VaKpGbSjt3ZryN1wbdTyjgFSzgGhSqgffNI57QWJo/MSXmcGZDbmqPAK
QCod1ObiJEas1Kju/SoDsCQ2M9aINN2tA4OyFD2MkelR1UCDMeZgl2UBabOU+MKZU+CA+a3Z9A5H
t/6woSDJLtNVBRBItot46GpcWk4XC11+EyAg1hts80VRR1lSIpohzcHXo8qgjWVuZLknk+VnQE23
Us07TyBmI81qHenNisXliAgP3LfJA781SgX5YlA13d+PM8xBt6YnBzlscymKPbw5/ZmHmH1hVIZ7
bgyNSAERntnCNF+Re9PFgLy+2odmD226JcqEOZd4DAR4VMjQN4fQ4HavdB6aujQez7tAIBXppbrL
gdgX/aDn9h9i+RtTk5mW3QA44QGmngzjRdzkHokYwu1ZOGirlbiAdpnRoMTkIquojUpqiKcm1pB9
U7wiwtMqvZTv7JOy7YzmUThE5qOi2zsO5EQg2TsXzuUiOE4BHcrnZLWDKvrmcobM6f2VnsnS3HzL
ZKGVrhcStNYDjo1GU5B9WZKI5RaXMhZz5x40piBxAHYO6mGTSlUj5UrUq4PgVNJDqJE4sT2zg2uY
mEHk3B/RnOcNwsu/tiYPQ890vAv2PlzdBppjtAsU2D8ChzF7a5e8Q9p+s8r0H33B6lzu7cbq5EZt
UO0ow5YXnLEEAJbanbuRN80jhA1O5m5XQMfyfRh0fyXp5df9Ac89VWBKQlZABlkCILW35yRwq2So
IxmRhqo3jUfaS9i+3jcxt0tA+ICEJg/oi/QnYL5+noYAjHklBkd7gHI1sPLWuzDe+Aspw5mesjFs
AU0L8tJjlmmyG/nKU5WYwVBatJP1T94zWodPJag+mhWBgvknNihC4k+ogDLmh1ASv7e5hdmU56bz
+hsmXmgpiT5oH1XBSSVQWxI+KqlkJ8KgPWu5nztVlPagWJSUb9nV5NpIaxfd4iLjK/vOG9ALqOVN
FZtV24NAMad5LxApgotB5CxiP/hYBDAnbVBUInnOlJIueGCFRB+Jm6Dvlgsp8lSelHxSWYypJbux
YhZM/TGg5eTQ+3UGte1iqF+Bx6/XA9fVuRFrjOQofCk/ghmXnvi0aJCyqPgs10E1m6e6kMiCZ5ZA
NHn4u9+/hqlSIFfKZdmKEWM4ZpWiAXDuh+o+kgS6yqgyrPxM9r54CTVfvRYlsPcnVcKRIW6qjZrw
zJpmIIUklMuURs94Widol6dsayYF2jAJqAQAnU784p2lbcESuW1rV0ejbvQRY6pKMmq1Nf/i1fxd
OoiZ3J6ENmjQ2AnlDSd8zFWAnKWLBlZOPiXM2t+6puZZnr+QkJt1ea9tTm8bVS77BCVXx9/Jun85
hoZ35mwOvBDUpLa0cBBnan44Iaggo4Eap/1Xx4Da0kQLExe70/R3RmPtIYeTA5iUkhfpCG699zQD
I6khU11nUttYeC3mRysjt4maykjfMTkckhi4vdzFoiM2RsOch/QcPYloFCoIu8aeUgRQYZX7ujv0
S9i48ZenYZvw1/L0BfFSPs4GKRAd7YXP9IgIhc2nu7Sxy+a04A7M3gDwLcAEjTtVmkI80BMKntsu
ERFwv2j9vm4AGlioXszfdFc2xNutGmc9H0gsbBTWfgtyEbBR+cbDt2t5uwbCQpvV5WelrJ/Uxfh3
dnCATIocMNWIncZ/v7rKGWFges4bRGcbwMz9Z2J0XH6t0dVvTzy2GqljRRh/u3fMjeMDAHj/92dd
whHv+T8fP/GcFKkLQYUDA2q4cm0fwMKXtEFJT0Q5T8nIIJzTWiZaumurBaftj7d5b2yTpykHNWyc
5TCdmvv929ECWou0OfA+4LHc7fL14bDhiXFRQgKJ9vvDnvXGr4c9OXWdF2ah57Pi2Haw73/eEI8Q
0USD0PqBbu3s5/k1fjxsHCBIzivkEP7p0P+d9SkqleEyVmhDDL154XbHMQBwDQiU9sdLBfSjHS7s
otlLBgEb/H6EpwDZT6a6A3E2xwW4UiOgHfeQjZCMyuwfN+DZ+XKXmELnPNNrY5O51bo29IZeQhpB
NKONotOHFfd6f/1m0HfwRoHRAK0U+FbBo3l75pIm8iq3piJSFVa2ZS19df5aLSklz+aaENIjXwE5
L4lnpx4ozoUqKbghg0J3f6yPnCQu3oUPbXtcvzam/wDK74MOLmancSLjcn+Mcx4igH4jgRaUbPEF
t0OkSh0LEGsTnVD+yPv3Pn2MmfeeN+9bmQHEYiavzEzGyAhCQuVSwO31Mt6avt6cQiCmcvLxCDVv
nAeRkB1zVkm70ytdjkCLGkAJhoFCDFjhalQc7n/Q7O4BNgToVA6Iiul7mPl8zvK9IjrsG3OkrS3X
65Q30EEhL9T25w3JEE7TEDZieW/nV+HBdZ2qvuRUhipbwgfrrpLEbKJVtkTyJggztzhoHcC8Peru
QRPu1hTjeUwWxzCVmiWEjpjLYA2CTtdve8g5ZRc07X57Y3KKEu5Mf0yocjyCpDU+oSs5MEAa6dyf
4rlqBurN4EFSBKSGwc12+z1uzGic52NrGftW3xe7lKCsrxfPdBvvpI0vQ3N86cTOCFBjF1/ZnDzP
quT6TEVhE44Gsh+g3yJveGMuFrYZsT/Jzqxy3VyN5L5n42lhwHMLgKYjwFeAdgJ8dnJdlJU4Mh3g
vmUuGdUsgb6o/oMAmqAuMcF7FnYZCN9tuF8MdvdSEn72jb22PnljxaAZUlHtx6HvjeKkPSssWn+J
Guo/4FVcLYx13EzTZxVegTzihJEfn2boBtXtOCaQRSdGO0y1hoZloSe+YkRhg75w1ehCo/I/7xud
fcuvjU58oDrokzKDewuf/enF3QPKRfbHkqy/29Pp9JzudoJ+0Fcr/WnpuphxkMAZAHwA/HfwrMmT
UxzloRvKZSw5/A9ISlqkeQ1w1XRL8rDj908m9cbM5MSkokejCuoHyLYMmT2EKuaUCUK9d1GBuD+X
c9kWQLvhyYJGEEzH05Ddg6KhNDS55CAXSUYu3gf7ZOsF8Uf9xu3C0RiP3c3A8LjBGs4FBFTwyExe
mWhg85ZKXuskKvUMv8bA6tavF16Z34nX0Qwk8iAqMT6n0360Fpl4qfDUxumO0YEzhFW8R1r8G3Rd
dqBL++fKFI3S0JrzwvC0X6dhYnhy9qRAChMw2rSOJx/cYstcqrUQrwPfAqq1qd4V/ivudV+Xd2i6
Sa3Itz60dyqa0Ium2itfgjzSiB+gS73Pnb5eR8Ez+Ckor9OdbxcuKRt0Z5RGCbfZ9B7TY0r1Zqc5
XPisxrpvQISyoMcus6VcLwPQga2yi5yfCq4iBRrUGBKuknfoFp5LzfJ4xLniKkOb7yYACDTcxZzR
8kasR6hRQjrII5JqtgLgKHwF+dRu7N7f51JM0BiEYnvFPIPNBHkB0fT34kdYLra2j0fp11a5WsPx
Qb2KczQ3QDFaVRpHQkP/f1H3ZcuV29iyv+LwO304gcOJ0x1xOe1J81SSXhgqSUUCIAgOIAny629S
trtLWxXS6ft2ww6HVaq9QWJcyJUr8w42qo6C0PaJBTE/PIx/SYy0L9OvvOs+HNNvA4iclIVEOOQ9
j88NXs6jvw6glZXnPrCqHJ6tX+yZX7VxtHuNEsl9+FpMtwd3g+q35mB/taZ/PQ3//RZHBxAkZOeg
LbDMYIOQ1OcwFxvvOKZI1B7ypy/2jw971VGPHU35aW5rMlprWxGKBYncOlVKLs/yqImsuM2mgxVf
h/+xqdfaKCgwuAMjeIOW/vvJIWav7ZXJ0ajqh2zIqyqaLa5TOe06AcaRVnDBLc2vFKs+8kLf2kX8
ihpXUFPdo44Vkgk4gWLoGHs0F9Sr2aiGOauptfKJezNyoDipN94LtU+aV/O8CxIYVkTucPF5p3/A
Uo4e46jPwZuca7Nm05rtrzMDafAOr5ynFPmc9lz4X/lYv2VLPyxGJHH+fu+jxciIXFyt0N9um6ky
IiG8KCjbdW6iniWJ/AXWFBKSb7F3Aet4seP+Vj5bryMc1nDFTs0XCyxC+e3zXvhyNI6ufn1JB+nD
4AdTT1ZbPlwRKy6/F81NGAv4Cu2G+4mecHQJvLm8hBsHOl99/ggfb/YYCR/qDAj1YAmD5Or7iQgb
MBgeNWS67b0D9YARX9QXoRMrOJE3DySvI70ldVTtWgLXDpSMsCi8sug37WQzPLVQ/IniFwIsd4oc
tnGmU8/dkS95Nr/aStdzcBWwRBB+jP7PyI65du3hIbvI2zONAfQua3fnqU2hNxXdc/LYhxfEuf68
dz4CAWgUEgirUobjwxLuaIAc3Cp7w4PDYYmNm171i44XDWHzll4w51F7JiR99p2dWfBmN+Cg5YWP
3fAF8/X4KoAiRzhfBKjVg9epievt0dzlRu73ZECR1b27uccMCVgUPOBiuZEbsaFDDKbavOUZykBO
8yswqxLvtAaVhLz983mHrNvDT8vow6Mc9YcBShnY/It5a4LW7vAp4uYZyNy5+OKdj+8Axw1ZR/uj
AwmGkRtoqIPCIbVedH4RtE0EbbuUdCRTIhYHZ4A5unqchzr7/C2PdqcPjR8FeQVdRlf2pnmr5I18
ysX1Yu7puKVWYqnMM74A145O0w+tHYXklmkEypgxvBzJHO+GThMMmYZEdOcCHmOfv9mX/Xq03OFy
ZWpJUIZZ78y06LPW3NYw5oPgDosVdv8tSfWX8hpvo3U8bcC3gLCC5UEr5e3C/1MoZNFu9hcbo4l0
6BhsYPyTMchpw4cE7Evr+1cKN798y1XSCFsFLJ1A83y/qQ3MhCgqqPi3zE1JFRO1ZbvQ2bbzBYLI
svrRh5sOJ66VP3/Rvb8aS2DMJmBDqNGAv/u+4YW3PryRUX7mDGV+5w3ztNE2MmrwS7MjR5Tz40xH
cQevTrazTH/eCmNGGV4lH8TS/eCWmDa978rLCly480Xa4C2Z5KmZmdx+/qS/WshIhKOSybE9Nzzm
OmthlrLK8aC0zwachqW1kYkT1PHnzRzDZW+Te400wCDxVq7UUTg6jnk/IZ0BQdAuQZ4oZhdQ6bwQ
l17KXqaNgoGCkZL0xM/ojmymROzMrEWqDOKmlzwJd7DDQLxOM+OrAHNdwscz8ufnOp4h0rJzx8Fz
+farJ6rtmKmephqwTlE8+hOuMU4dkz9b/a9n/d/Fq7z48/v7f/4Pfn6GP2JHISR39OM//8/Qq+6p
ok/1b9HQvT4Nv8kfv12rJ0V7RZ/7/1m/7F8f/uf7H/Fdf7WVPKmndz+k8ANQ8+Xw2s1Xr/1Qqben
wFOtf/N/+8vfXt++5WZuXv/x+7McarV+WwE3v9//+tXu5R+/Ywn/NAnW7//rl2dPAp87faoUQvA/
v+pff//1qVf4qPsHagYCpA0hYWFbMKD7/bfp9a/fWFgxBMEwuEZIvyMirGWnyn/87nh/mMEq7IQS
w3CVhsdY9nJ4+xX5A1wOe4V7YZCLBRf8/vd7vxuNf4/Ob/UgLiStVf+P3/9k7P17VuD7gR6sfgDg
pYMKj3P//fI1p0IYBUc1D4GeA65vqT25yUDyuPaGy7qB9uj8pBznwqqelvIiGG4hTaRsFnlzeQlX
iI3DmljjJqp42vfXE+T6JephzDsIV20dDus6YaUFEuIdA+F72QbW5WIDJCb3S3PqAR5Zm56aG1tv
lAWq1cFoniWKiI3UmrfFracvzWrjQ/dAJGL041LXO7iMRUi4SBtufjJPpNwubbXxmo2XIx4ou73E
H/mVmXh0FwgUKduo80chA+1eK8GSjkAgtr9oCsgNuK+uvPBEGdG2ux5rlvDmxzLB+i+8nxuIHoj2
u5XP58qcd4ZTRS5f9T22HXFOuYk1aiCCF/cB/+4TO6ayiGGCGhmDHXkUhoJ5LCdIKM0Q4OTPdtOc
SHJt5vamHJ+gkQxfDbBx8imDtkkfOZPcivwuHOvMaopMyPJQtGWKxF5maWtnSPintSqbrDGThYOb
PE2432wnOScWXPomsRlRWuxfzvQRRTBjCaFm+TAUh7KlEfGNyORdPHdnguJKHhZpnqt4yp+FHYlZ
g2+8rcxXa3kOlhsjfLI8KLx0TmqJIS7n76h4ilRBL8K8vBmCMsU1AThNCuu+jdnPsfbvTbrsZqON
h2ZKDdeIBqJO8xEyJdYml2VasrjXkHGtq7hY+GYshnMN3gV129judcYdC5pyzmYGg6KB22TXjKmv
m7NVV7e3EwsHAugMaVn20WTYsRW0adk+1VUBwSJMHdRCmYcJxee07DcMVY89rErGmR4a044Xee0A
QWYvtQvCHoNglT8lrtppMEG67tHUNLEByNQws6xYFxu1h/F1NrrH/CZVWvu4HKH2Ff4roIz0O6/f
GNJMdFhv3Mk/8cR48AsHGR83bmq6WYLzRoFc4qcFhZqnXe0L724cH5oFpsbVadXneFE8A1bC2mJB
Hq1hiGXNYlE/8NlCN2GmOjtGn309pU03J/AAT1qstqBx4qJdktHsILrGozm3Y+IaWd86mUuXbV2q
SOBCMhVw1bV0QpVOaudZcLqtBSRpdD0nFQS7VDlnLSwOvEknKAxCFfWFB0EzwzwZreuG63ORf3Hs
+O8vMn9tMCvPFqXw8EX2j44d2F7CcFXRIbKrH3RK/F7c8gljmYvMg+ujfVE4kP0zrAS1zSduy3az
L1JrLCEnrTMjnzY4tDPtNdkIE96xgGexeyHyMoN/Nz4Gt0jre62vFsiMB4l6LW0WU3zGgrlKWEfu
XCWmzCZWRR0PI3s8yPJqaTPpQwoK3sgzKm/ciaOsGFFKZDs6Csy70JCpjdXsjUh1BVjjbRQsJ577
UoISyWrj4PWHVki42e5Y+eRAoAZS3yPfGBMsacFuDfoYLpRg9p335ZVQc0z05qfj5a9t/Odt+4i6
/LFTjzCNwZ8Fly46daluTcUvXMmSsoHjq0b6tn5EOBbX5r3no1M21tylc/uVQ/2RJsefjwCJehTG
rb6qOKXeHxz1aBgBqk2HiFt+6ngMpYUxh1NHf1GVEIv/vsCSuY+X0sftJQVLjthXrrerjfvW3+k8
5fIcW4Vp35n0BKvemHeaHIpgU4UJ91Dp4W0bc8Bm+kWB9Psg8O2pUZ0I7U1QW6FlcWxQYGHGUGvV
lOvC74OqksH04sU/mfnyxbx/Hxb/3RBqoUGcQEL92LVpgIjwYE5iiLDK7CqBFYIo4kBvaLAt2q/a
egPH353iEAVYVQlWbyFQ+Y6Z81NgasPOIQvbGidB7V35ubWDbv62EHI7emNSuyg2D0tkd5z7qalw
/jobi+y4TOEPGvHptPL9CJRG5BVndhsAFbN4lRWshnGh+GYWRgI6RFwaHs5Osa1qec0KkUzOXYnF
O1H1YnR1iv0/Dqt2Bz/b2Fx386GJmuJs6p8tl24UmS8WK+mD6VR73V6fu+ZlGwypY3dRMV92pRX5
cLQKvR8gBsSdA5MXLEzDh/8ug2vw3EDWPYzDvHkcBep9TH2iK5gXWdhKJp36XbW1i7vKgz5M2e6g
EJEYpbEtYFCw/BDGRcH7fVfC0NePMSsilutEjWfWCKJaHxXCTqhlIVaxkdbuYpXfmNWOBhC0UFu/
vpQO8A+/ySaKbAt4dB26wX8Yiy6bmm8GuVuPYR+uuWT+VrrQAWvnOBcweCm7eHSvUTiM+g8Y/Jin
k4Zw7/ximSc8AF9sgQGJcTMzGrfVyxyIvSlSj5H9PIwRD38E1ouPLnDM1GgpinufBnidlf65b10x
cT6q7WDuuLoacXJ444Kh/1bwMTHbtxNAyG9qgEJDgEowiyaD0cS9fTIhscJQiDfDIkEaURUM0QQ+
5+LMcFFvYg+r1UXQpgJorcG6Xmrsnsjke1Ps9ieta+LVw0gtGkqRzk4t4iaoIH5TwDG7oqhqB3ZY
+e5WuzTpFYtxhZtXTzzeRCGOtmUYMKWe7RbrvrIOi5VKC9RNui07qL3bMcutjT8/sxJmEwh4HKwT
aWO/x9k3dDEpTqoCmj5umbqIzdBcXXpp2Lk7NuZR2N1xf9lP3t7uQRyFoQqJath8596dlRfpOLRb
37tQg4ut3N+uRyrYNZFAprNBIGPU3dY0IOFVrcbtZ4S+5EN+qXmaVwRrRm0w9TKTZ8K+Dyy41BN8
bCi2cMveFAQEYHIYAwSPMyRwWLgjqNKeAiSuCINvOwR2ASnW/dVik+vKuR3JeOq4sDHyvb3VbPLi
NijBpgqcqC+cGOkR1Egn3IZcQH7F8SaBcVHmVmwNl+3wPGkH0ReIuiaLXHM/zggJAEZNfjbBq7oP
c8QwLLHFj2HyEI94aSDtq9rt0qqZdpbIY7v5Ic2tp64aiBMwJ5mwtuBuH02uFXEeRGFxT8cJc5Ul
0PoBQGzvyvAC4d8UvC6eiAMUNFYhxHtwRFp3bXAOjUUodm0dRFzCwSEuQhzUxg2h3wZ9AyWTnRFg
dKbymld2tIxFbNWQPYaougnn76bbDv2zITFe7v00uHEZlsk8TfsyL67XkHJifTqEdSr6MXLLMSub
57r/1vBmayPWnPk5KJuZGh5MWt66micLat69FurNqBbuUS932odpEdyNPk5KUCVp8QO1qJsZGjwm
heIlgMVARgi6ZwSkszIBtuFuIbx40j6m6gVu8QnkASNnhiJ1HQXDN98+LbDN9uO3fIXHwfoBLyhW
7pKivi2uA53M9r00972RNgRrfhySUu7qGl4ohsoc+8Lacjj4ui4k/+9ao9wX0NieJb8LpzGd8go2
ayRdrxKDVZ37fpF67Zw59bJphYhIrVIHJM9xcBNRVomBkkhdwYg9789bK4gLT28ZfHUrb+d0iFs8
gSAEy7h7LLo5C2EYj9GK9HQ3sFvUFdaIlQyGpKFXJUA1dvmM2IndQcwf1clWwq4r/QJqctRKCKOK
Bk1fGYa3UfOyL4UXkbxBbWt3afRXLYd/nY2Y1y8jr3Njj24phLMhzRkVg4psSIkvjk6D+hpHQ29B
V1pVN+Z0KDvM0mo3BofWgONM/fYoSqrEMi74VCU+7itFATeIDk8qO4RV4OCR52kiKJnGsjW7xMFs
VfBQ0k0KtZ6oJUaGiZSViGoLq44HnEMcN9ugq9IC8kS2/43M18KtkwCF/AuXexa8WGpZt7whtw44
2DcFBTccWdM29r8Hy34Mt5NLYk5OYaJ+yNUtN7fDVEVjt4Hq8mg+TAOOTXXSAgxvfBhsuecGAQYW
8+myMxKgqIW5afK9q04cfT3zqM23FaKCwDrxuyaxAezCQmvbt2bSG6+9vs9x90LsExLUiaP0iduH
hsN8HhZo7eNS3zVrO6I6Ex17NPI2Qp3HI7SvUWVVx+yulTCuWMnxvp31+qbzixM64yKBSQscFIJ3
Nmx1zHhAlp3MCRjisd8U8dz4MFvjsZraDIabUTfKRxj+8dFODN0e1MTSCkaxuMOigsvUN5bcSe9s
5A+j/2jZ1a3VebFr/RAOwkDYjDGZzCWUKCBjLpasLPNoMXExKe1kedRjF/Mlg9R4jgtRSXfOAP+t
PA2CHuhRkrsimU0COzxs4EDb52YFTRcMGFtoDJnoRLs4tTFV9YDiMFxdGy9iY6ItHDI21minsjaH
Et0IroK177CZkmYjlLMdoaUQupe2BN4bQPzb4xvejZkOwqgJjW8ttvpJjtmM61XZXOv+ZBjayA+h
sZY3J1Z13eNUVijkDqYyDf17XO7PnAA4SQv3vlfDmM960AYM5ItAL4rmnv8wKYlaBYZsuavDFKgE
BubBcIZIhWFaUyy8CsKiZn0aijzKNTZiPiQkx3X+ZkLiXAgCeGFIewf3FUzrxhujTpN4ff9gxv2o
hFiwW0eeiWR7W2yGmt1Q2WI3WQ85vl86LGvYSogxT5k2UmRujNpOIPAV6zoW6B9zydMOk53BsEij
dx28IclhabrUp7bdpF5ZphWOmGokEVyHYtZUkQxFUpvbUrC9MmGL0cwJL2k6V4jk5GGscfiCGMFd
BCdTPFMSC1OfGVjLJXAVlf9otUh6u9qWdZ4Q/0KH+8brogAMScrxLk4Mx9dN4RqJD8iH22QDAaoo
QL5yEcuJgxu/kbPX0SSougGxQkCY22m2bl9lKJY+K9coxenPGdW3DmoPqbu1YFo692PSVJg9ZnPq
FrBByV1c2mXChzudi3joWerB2hIizONqN8j0WcURdnJx2ihkJBB+iA7azLi16vrJZu3Z0BU7u+MQ
PS9VwlEpKoaXHlvm6MFabrR2hVdkgTvhutrFur2AJEraC7ZaUe1CBKJliAt9kcJX+8Xxy2zEtt/W
FkCXxx7+VLbuI45xlKhvzKG0Ngsr5jaiT/RRQEQ8Ghk2Y2UeHHNJtAFRWoNmrvcggutBufFY4PiD
2jCJ3Dy2ZnODapOIqRK5VORTizKp8sceVealgdpogPVSLskk7zp7yWoH4y1vl/oWlwK76TNzIZlb
LdjDsq55Kip/U4+nYjHuUUq3H1zr0EIDMbgXHCHlNG6m+dTRkkZhX50bkCidnH63qHZD7WkDEI64
1X5E6CRqevV2H/6PUGZAgPj3PXr8Hpf+5yl97mQvf6hP/9bmVa6w7v8XuHQItOW//sZ/P+DSF0/1
k3gPTK8f+BOYNnz/D2SLILEGWZAQMokBQOY/kWnkYv5ABnaVwEeZsg+CGUDrv6Dp8A9gxQTkbfAG
Pcj/rwn+v6BpfB8Aa1TcQ9IAJekeoO6/H+1/A02j+ebfd1oCJiyYIoC+UTIBGUVwFY8ABigm9G6o
3bRVMExcyd7Xtj9PW8hNtokNvbYzA4VRO5gDwGw7r+3wKmw875SYYBw5hskTe+jdmEE1KQU5kIDp
WLS49mgFYvJAzY1X4nsKD/G77wNW/qmjf4HQHNWbvj090tfIogOkB8TvHCE0VmWAu5eHTloZXnAh
ypwewlAg4hLFTBNVkwfJcM2eZ2bQyOd1uZ/ZsgLbwP0jQDtkw3AvyEaTZgtDJ2h3QOSgBN/3dQOg
zxse+1JeoTyyvV9xt0jROnzMK99McMlnU7KmA+NWz3rTOuV4KENzBgCvQFYLey9VdSnPoCdFt1Ia
fcZ8Y8z4ENhAByU7dELoL7Jv7/GQtT9WcSZkxFZ5Hzs47g/SmUIOFXfSoBOwWWloj5B8aItDjmty
NFOH37fmYmvEAOP3z8fiqBRgbRsOnGvSBMICyMsdswnqqhYo3eutdJjwn4WF4e0qbAw7LKqzpoG8
BuCDBGx6MCjH8c7QnO9nq/kiU7pmUt7PZ0xnsG6R80EPWMcZYVk2io86UDDowIXL6IiMzKn6YfjB
nWsLnAxlR6PP3/w9z2t9cYjHAptzbUi1mOSNjPNTEnpsynxQra/SYALOBUTsXrTdVb8K9H3e0MfR
RUPwTg5gZbxWjh+RJJAnKmqywEDbZdUMKJYsEtg/UVndQq1FAxyBjlRg79nIyBdcgqNM+58vucqn
2A7BeyJp9n6fyDGyRdMMKuU5PB9RL9SkgVdzBPiFn1Zmd9PUeY57EkiY1nJX58CC//OXXzsa1ULo
hA+93BsIJfOxU6kk+b2ZyyfdevfMAdOyhWXlpKysrr2bz9vEBnw8meCqiz0bbr8+EnfrgPw0stSA
rnQ9UJU2U092lBY9Ci+C5vbzVj7OH6QmsZlb4OuFFvbg960M2u372g+71OcUF/MQ0eY8K5jkcfcr
F69fDCPa8lycLEjOw6z9CE/2Ua3K2x5YMc/dw9D6t61FXo0S2RFqmgiiWZe25lxtF6vCnan/9vmb
HvHS1lkUIC6H1h6ON5yF5KhDe3eBoIyD5pVjv3Rcnpi6e/RN9egUw9ZCskI2RR5R7SWs9K9NI3yc
WAhof7Eb/CnZtEVI4yEAQsf9h8+f7Rej8O7Rjia46kU55gUezSfh3q5hDOWq7xia7efN/GKbRBcg
SQ10HNvTB6K8Z4hAM3vpUubqa1/1m0A6d9WKJAQDriEGy0oTjuQTMmI2B60FgtDBF0vp47TGI2CD
hkw7wpIPhtGUKcXkoDEJglamvgtdqalxvtKae58E+GuswTKHnK4F2Tfz6Gw2JavEZI5ohfng5/g3
qlKgntZZp/v08079uOkjj4+55aJVFGodb/rMBfuoJUOXOgvArqXw76kE+AqhbHczEkWQcocc2+dt
/ur1nDWyg70P7DqOa9LCDlXEmvVQPGuGG4jQ88gru+/K9fdj6bx83tavli2SKVCYAOkIYpXHdYqt
4S1QfuiAMM7IawqjhZVZIEVczFLHZcOmTaOg1TWp4F4WU2y2jf3/Mm+hwIC3BbvCBNXiaJeacsNs
VdulnQfhVRzxB9qOLFM5rkfz8DpjWE4si9FEU7lB3HpFx+4rvadfLh73bf9HJgaH0BENioeFbO2y
7lKi5T1qKa5myz6dLXUDPZk7hHYXOLuA0ZMfLm5/uCUhbP9XYP+LePOofOLPOe26INdDWxPckeN0
3CiYGIq+6NKxH+eUjcZJyE254TkD8Z/ArMXtUblGeea1wHV1qHLQwhxSJoZtpEo5uBEjj8Bd1NLm
rcG3KDk0k07WZvL5g36cnOCKwYccEQkeEvTO94NlBsAIFxT24eBC0eTgBHsWBhs/mCegw8b0BRnr
49aJo8RbrxHQfIHO49Gh0k+2NyhWWWlI+vGFc3pNoC/1YzS+Cm+PSMVr/2ORozGYa672tW/lTz8d
yAzJC665a6ZWa++MqrlfHO7GqHm60AXiSpoDMQQKW2etqPeQ2QkT2JBNWwB5yEFyAejUgTZjqZE/
5v6j8oJxqya3iJpa2FtFEExYsB7vRoyPW4kApA3dJY1aKQLAzX1TPxeq/qIo+HisQP+F0w/eBUsb
s8pfb2g/vRNwzdJrynZJB1ygUkJEcKkLQDGQOswTqPd8tS8f7/5/tgdTRNw8cZE019//1F4pFBvN
plvSDtH5QTKTXPZF7n0xA4+35LUVKN3BmQrS4mvM+r4VaJpbgkL8NrVziFAuTfl90fRRAdzshZmG
yGp90eD6hT8H/mjQwT0QqWBkaXEBWR/op9fSzVRCfZXPqV34xX3Tcjsth/bJ7qxnq+IdADoKXoEE
xPn5Ujsq4oR21brQwHBfg0QQHo+tCAkLFFNBoNOqrYEZ4xSypXOTK+RUAWY5e3tsUkaQ711+lF5w
XZv03AvqkxwR0CLFPfwzgYiF0Az9/LmOFyUeCxeF1ZfBNaH14B1NK10Xqq+xFtKw7YMk14W7a/IC
uV2Ya+8+b+qIzf7WBSgTfrsAhRaAjqPths8GsvwG1dgDiyruFnBgCqdZuS9LVOCWkC6QEUQm1noi
Uw6gcO5j3PxgIyDdDNMDfP+Jfv/8mX4xHQJQ99bHCRBnHVfaD61boi0UvrDeU1mPWATketicEn95
sp35ng0FjQtafamasm527+chqglwQUGFHei6uDS8n4fAbLCfazalKzhdeQvM5kJfwMYj1DWFFh1b
TqDIJQ9e5QB4YLyD4ZFo1cvnr++5v3gMG+pwMOVYuYfHQzJUrQMOmDGmbjU5L6TJH/hIzyfTHja5
r175NHg3I2IbWHBbYXHVsWbeVgAhBXhEl0bQ7XjlByfDyCXs+nyo2vtFgQQr8kMHWN90cPODQopv
dCUMww1wHNzF2oX1MqXSrOoHIlqylc5iPqpmsTe5K8PNUA6oU+/qNoPiBBhk2gQvrhEg+IziTE71
pm1rJ7ZBoom9qbbhzsq+18DX9ihIc8ACtfSVAtGiqpCXC5kts9q279rJ0VdzBUpFsLpz2l5PzlqJ
lDCFye65gJf8pgyhNFS2FksQjFZ5UoDJcFrx1j1TAQMq4pldcNCTxW+5LxnZNL5yli8W44cADuAQ
sAhIvq1IAQilR9uhMbczI0M4pUXt3JACAiyd/136zePQAwSnkCIiS79tfSctZuMLSOTjAYNTGXKy
oMljf0T13vsZubSQJuRVh8ynGMhLULX5rW3l9VYs5h3pQv1FMH4kALPuBmgP9FkI/JnI5B2XAgu6
1EHpVWPa+EV+N1gNCJDUJ4nwzfyZjrYHnULdGiDsGPrKm/LpW2U47KasOv9Q+NL7MbIRExHZlIMS
PTJTyMA6Q9y1ki4Im7CbcXPWV+aMHEtYg7ShfHyRSXokAB1pnbn9QDefL6ePuwnE7FDHDa4wAAEI
Z77vworM8L6ekDx2u6JGLq+jF11Ig/Og0Zg7XpnvglEXqbJ95N8/bxqBwDpA77cUnCsQYoCALP4H
h/b71ksrV0WeA4bIS1bTjLOaRxYJxM6WAWrOmsZrHiTlvReNhfZ3XUORV/WEIc5zIuoXHVD6rag9
8Dg1pbu6J/piyUkOBIkP7oE1cr4PvNLZ2c34oxq0dcbKoD/Y3KrOgsnCzanNa+JGYxmEWzUIPWYG
nSHK35KH2rLOTL+ytrYt3QNE4jukoARSgOLJqesC607JndP39rfOF/7jLMMGjp+yOq21AyXcvPO3
DbHbCygS+GD/mCGINm5zhqqsHjJX7SCgbilcZ2eEVbctA2bfSNNHjg8ppHTBebutydA8lMq0Niz3
wC3Rg49qk6YdI4pj5r4UcroFbhPCpYbbXQr5PBo3IKkyOKUDX0gbx0RHCNHJE9pX/bk2Zvycy1Ee
cjYtY+T34/Jk8MF4Qpxt3fSTQ56Iboc2NkKOU9vqbZEyZTUPuoInw9JO+pKzocoCJ192JkjE51Ue
zJfWiHzp2Bh5ZPS2D5ycMVibQ8f0qbQHC2aCzmiitjggC0mbWkkn6du6PesKoMkZb2tkcWemT0lj
yISUZtFmrCmRbssNw/Y2c67QF97U3wilOgifFmbzsIxVA/KqQLLIcozwzKJWc9oPOo94R+vHwGnh
F1CWKHaShZ+EBTL7wUp0GT1fsbSTnEOuHLDuA2IZYkdATkGl8gnbVivhsA6KIZ0d2e5nztjWpi1/
MYtxuJjnwIvhJQznYmsqzyrwf/aza9ONzyhqUuqFxYHJwMIxBaba7LC0bKzTElwVUBHhYQDOWAiN
dqcPjL1VleRVq7kBf8wzCwjJ4caL1JsCzLWhZA5Ag7C7dqPGvHV2c4dLcSa9EbkKVAlwxO5OVSAL
FwTt1gx1mDIOef+CjXTDvdwBc72lGzegw5k5e3RfsiLYVl2/XJmGDV4ZHcMR+pwoKt0v/lxc+h6C
loU04Ql3ericMHptMW6dtKSBH0nTmbDzdWqUOzYEBbdznvWdaYkUys/DHrbHbdLWXnjHWYiEeBf4
j3Tw2u1Su7qN3YWXseaz+EaHGiQAo55Pc2PUyHMbKgAfMLT3E8lbGNr4YO0HQ7Joz8AiQ/Ugs3Wz
d6Uf3s3jCDJ8TvRVZyC+iBYZtKfdDG6vHKu4GWcfPaKsM1UXILABDzvNvTnVbT/tJRimZ1LCkVcX
gZV4oYIqMBUglnSNBM8KRUkw4Zyn9ox4rLvGMnkY/A6J3KABRwZ3io3qbH8XKh7uzYAa24UomizE
8G8oV36qC/D9tcX0lS7t5bmpMJhwUgmyBpvmFQe+fDqYjUrqigdns/i/7J3HkuxIkmV/ZX7ASkAM
bDkO5x7hwdnbQB4FYCAGDgO+vo/n9Eh3VbVUyexHcpWSGRFOAIPq1XuPlv59ECTTfTeuwQ+Hp8DP
qBZ8dVB9PxuvwOB/+06xxvq70vSSsKDR9HHDolkKFWXmGAxFse2rjtaPaBReeTkzrcpdab/aTAie
lzocjnhnbthoq70wKl4eRFHtWIlsHsfKMc/auPklMUrvJ4T9vRMky044odiVc+THhmjlpaUbPheV
+j77JsJykCh2swhsEKXvPflVz8OoYcOzk/vqMadFfazTIuk3aI0W9opVrA+DXt37eQhwCNW2plhU
hRfpjW8XOVak0SW+4U39xifLW4t25+t1fclnZV/Jg7kn/kSHbjo1G18VlstG8s5147+egsNQM+6a
ximhIckdPe8SnrVfZcDP1n3YfDljpy69m/m/ZlPX8dDO+oL/Mj/cNpDuqrqyiap0BZYS/HA5divJ
a7TNVF89rErdkEznFnN2k4XpwxSF0KQbrz2zHL655kUZPglVj9t6GdvnMQzXb2vX5x/+IpcnLLIv
NSsEfvtrIDl7sC+godlXd7EqQAYTBptlHR+DpM8IZaT2uNxj/FebG4YUY1WtmuChUaqzj+tUh8+I
Kc2ZvSvO3l9CfpjyJGBL22TynbEiyA31mE4GplCXPuWlNNE+GCICkXYxe7SIdm1vUWmV2YZuIwCf
Lf50GP002GeFSZkGMt41ccHul1Oz2s0+aer6qSl8LE9h698iN91babBhYIbyH/Sc6N/KFuajzCLB
n+4nDAq2ST5cIbMWP4DO9nM/6U+FOh5gKWVf1S5jffK+jzpWJszZEF2GwPq1kuDejdOwHwp2dbpT
2xZxkXj3vTLqI7Lq8pAngfKJSodhzFNmfkQcn74FhSi+k5vJYWYaMi616xUxKDBnwPLgAL/IOrF+
CTnV7VYWQwhw0Furowcp7D7BjztHbvnEfFT/WWu3iKGBwsbk85pJCbnLYyMwhIApMXENOrPaOKpx
z3am2n2q6/Ey+cxkCsAsVTDvDO3J9zlyhuvkueYtSeDb7WHiZNdES/e3ZeU/QGwGD+ngdb9EU1In
jphg3szMmcJ0djGPjW2oaoomDN7WFYN3oD3r2jSqOEVqdBAeB1xS7Djf9E1RXnikll/jarGyceoy
nNY924TTKu50+mIVE/ZRu49dgyEx6tNL2akn34OxF01tdCcMN+uUEgxBdQxdrCo0OAd7EIy5Gzxz
wjP182KVzsGy52GbMYH8ZtRa5e9Bv34tucwIGNZJDRSjuxUXEmh23mvuziyLzotxzill/7EyXUvL
Qc/DOnLvsZwFJLPAG2hgAG7xlHN7lyNYuh2P9qBmjsBnEprHeU4yNiHdqqBoTDOCSI130lOPB83k
VXu0TX4OeY33lCv9IwdpuQmG4L3ybnVMV0YX3/VZWK2mp9lO8z2PbnUxw3qxxirdDn4bviqqaWzq
/SEYKalFOZEDyUo8eANWsVyQlhb4Akcn+KiTajezhiweRQA3dXH+JFxTR8+r101jVd4ubIJdJUZ/
32R4nsKkxvGq509fjeJY9jfa09zwB70ie+cTgpva4s0taivYF2GQXtsINAvTz1PhTdgZK6d/GEBJ
ncabaNS1mfnw/So/92XKCdQly7tllcNFB9wqutK7ucwBbMyW3o49PJTU6CAO2Kp5slz30I5qit1+
1rtGH/PGLFuZqldu5jIu0vVaNHWIT7AhZre4j4M/W9z5tnwKE9ugJRpLn8ySj/shz+qHYm6WR2dt
+mrfQS25LjYnKOTL8alTmT6svm1d10U98Gwbze2ToYJdqDeqjnJ09qN+l2NOiiMOuifPjMxSy8q7
U33ePs9uGt2FdvUzmerlUpYIWFt/9MM7c/sPVjeQspIWYGtbp/YuE1JusrwPd70puiM9EIGIqTVn
1lB56GHp+MbvuUzcXeeJadtNtbeH72n1fQlyb0+0Zd5qrtrzSD7qqtiDfGhlSdyqTdSdM3o+J1Zz
cy0n7S5PqqvxavsqJNemosYgilcfcRka1rAQBkqcSPLj80/XF/XOeNlyzRJ3xb5szydrLtw3kej2
jpzU8jwBXz65Q2E9pmMC98uxaHL0ePNQ2daMh42BqeH4tJc7Yt7Voe3Y9u7PzbBRkVbPUvnYOtpK
9hgRHa02lq69ezetSRBmVSDx0Qmu+pXGDYthgMMyn7B1Qs51g02XS26eETDxglsa23mUEYdK3T4t
4jmKvK0CKPrbV35DetiPCn5PmmCDFe3gPy5Jhplfhp3+poIyfZlE0ZwGZYzep8kcplski+mpb+hz
Y5axztd2SGY2sjpm3zqCCFG6JBxTusPcP5ZK3JVEWHncrz4FgLYFmhEaJv6a7SjJtSUeX71VSfPc
N8pjR1X1R6jWk3uULJcvHYeuk1uBKFFBGoBDQA7Kwyy98A4pSpzT1VV7u6jVc17648YGuPeFt7j+
qCZyocyE84O+PfPtrKZ8KXM+1LVbOHiHQIcsgqQShAFJE9Y36YPl1wMl9pofe+3UKLleszOlaK+m
iuJ6IvKNxdtsEGLCgxJhHk/MgpZhXXbV0jZ7skHYOfuhSHZz7gbHKUuHnb+Uzc+Fy2trpYG3T0IR
7D2qRmb7wwIFsU0W8ehVaX+gR8AeezPTDLKzd8VaLdDUEm1910b7W78L7XOihobJWBbGDTr3hgYn
3Pdr3cDax6nUlsG2nz2KOtdkW0sl83erIGRSOnw5mmhDGy1XRnv2+9qIX0Gt0vdpdvMf02BZ+3VM
q5+jqLB3WIUuYjnUz6zqS8+9p7O7RUALJjlkkRK7wbHljB9vriP7JZJpbmIov6xlvL2k3kfomcq7
cOhw1Hpuh4earY5xJ6b2bgqdw+xS0w1DI45tU7S72gnGs4V6fTBelJzt1S0PqRiarV2zajcNG27W
jomTk9bzBYe12ZgGb3Yu+ugegX514Nxh2a0RXY/eEJmbxzYPmIfoZOD52qbDq7OsPr5yzS5tHJ9Z
u8MafuiQRO4jC4W2c72z7c8DKZaO8jZ1Rz5FV8sTaRuiRe7ib3TuTh/SKeZT04jWwXlMPHisO2+H
wlZfRBXxvOscXNKvKyjys7BsbW1MRsHItlfGNw3PUzAOHdVd7dIIqNd0zpNTYlspMRScy1O2vKQ9
yOIFz+c2D6N0uWnI44lwxYSxssrjStR4rCyOpKjUeDItayU6TUl9QBnQJKe4zpWaC1gUYZA0C4I9
zyjV28FdVwzXESLthscOK5fc6WfKpB5ze/IVkaG9LqWPGIVh7zGVGKtRRuRG+4RZpiS5iwIMZ/7Q
z/s1UdHOFfq0rh2PbCk+TadOvZ/9ru2qjGd5a+JmWJqDYqWzWf1+Q7UQHbqhOclxzMgMt+vrVPPD
bqbWeDC2dYLbvlMWwyt6lbifSCDpmeTOJJaVOzZS+JQDsQetuEffhxfKqALyet4cWhy1d6FCYHSk
9uIkTMicJMvr0rn11gqKYsfG1ODedgsv9vLmzq2LfFewZnTjZfayCxeysFVu7ms1kC1Ky+ekCImx
51XEJTZQ75qD41tvfAnfh1S980G9L16Bl787LMa/zGPV3rc8keVu6tIGgFsSYkhvjRtRoqxL5G2I
WdZxKIV5dEvVn22HImjFJRxwUs4AkD0RbnK3XB7DtTNPMm8NgbepFs/SA2PSpsq5hnT0v3OYn6Sw
6o+VGSWQo6Kf4z5FPIl6YXaLhOib5Ml4UCaSP7mfIlKmHPsLF8uFpB4wtwaxKE7pLes6GvDt+Y9J
6bebzp7cj8l2X8PVkfFcVc3Vw9S3weX1QZgt3wbRUuD3sm/rOYEfNnybx1w7dpxHROj9aOqphNyZ
qHZKP5+70TenX9/KPqWVpGvnKaoQWhb1C3GiiNsof3OMGDFjZlMclMOvMVF7TjsuOUlzjbzpPHrO
5OxyFVn3WSDDJzccw2ue2XprN6M64o2rrqmwTwVd8vWmehOvnkfIJGGZvyfLonl8F951yAbnvmzS
8mq1HX7JNt1bs/sZpvaNp0/tkIBAufdNV3Fzzf7R95T8DGxjjvbYk7q7/XJKA9x9g/kRzaJ51sow
NfBpXZLVXs/IzMwPfBe1zANjvfdH9ngS8KiuAmDk/ZCV0Y+AXdeE33MdkZHMBGpaiaGAYElbC54U
meXnbwMij4+MYxLnp7cGPKBK228wO4+ue50sSUGcpumWMGv2PUATubTcE08B38Elndv6UlvuEm4J
pfW/I5gK/LlMMZZYhuFYqyUlA9TMV49n8i+jFGzSzi3+JE21kH5Mm6++covnYbAmwpMWilbQMrBf
Zs8+DEkwMvAnQV8g1hCmy7h4dOpt3a4NuRWd7jN1+uXVrnP2xkfFxJ5yKCx8u6RphjHPjklC4ZMq
SxFTIUfJqL651Fol5Y5+x2woffxLEsAPG1ps56Nn5i52M9zkDn/6fqhNzgStG0+qNSW6o8K61ctw
v3S+whY4DdeI/RmbdFqyxzER1Qv7vbtjl3tUNWGRMi5tlZMygqA/Ms+5XZtk30Y2Qnthd973dM0R
KnBURrupMnxNIyWDujgDx4sTBuWPqOM5tQZzA93N86LX1s+8uHWrJl7LSr7Xi5t+CEqbQC/RLixa
zbYfxxXbsG01e1INjwmc7lHcDIH7nvcuMlpg0hfO+GcUvdiStMQ3fJ1NtA31kULN27d+ezBupzAc
h6c05wEWhh2x1syKbSIymzEqvw0V4gPJyoAhhPjjFrjKrKxB4a7czbqOcoesfcwYNsQmr+utCFNE
XxZwRm0xvOch8drIHX92I2JNV879VmfwGkDbPDca2EOaCISBLPfOBW99Eyyed9fZbCXIgkjvViKz
pDmK4ZShYm89HrK/rYRH9OBVzl6unvd7MXYUe6NxtyOFHhF4CpM5mi55rZu7mwH0hF4vYpE63rZb
J9KzcqrAFN7wDhk/d3ZbLBZ8dCh9SLD9y2jdgicFW6+bWyDLsRL7tRjHaGeNrr9bJq/OqHJTGqM+
LBOqMwuCxND6XEwmfGqRte7+ariXrJ7f0qy271w3nbayJwtiLTo7hqokMjvN4SXviX/KEPiQ68Bq
G9CsWrzt7Cxwxheb9dCHSS4kfBRV4QYDNPSSqYyOch4Nu6mG5kt1Ovheq7z4BMDZv6OrkfSd8yVV
W+Vk+lJNpv+VMCW41AzVTkYgEy9UPHft6jePUVqoQ72kj0tICJOVsdn7vx64/MO+m9v86mYhu9GJ
AxZt4DP6+3HLzDCqyCyn3dlSyVj0Lc87O3qrCzTpsnmoE7t58XhVb8xcfvN4omhxKphLm9ktve/+
rZye09A/BC2tPhu53uxZ6XOvV3Yv5XWGvuZF/+Y1/w8TeI9zHiOJCyYNAs4/vGaJwpQQXcG9qZV8
W3ITQXFxM5qApohLiVGrv504zqh/ZS43Us/Q4KKqXt43YX1LeGH6pDjq/o0z4J/nZl6AE9t22a3M
q/oLsfvfTBnQRdp0ZfvxzkHy7nGaMI96SmgwN3Wbya1MSPe0vfh3ywn/Si38/cSMPW8uGYnbFNLH
BvH3X2HgrVzRQ97eIpblOdIE+BbfTIptqMFro9zv2NPfFvzEcdiBY86yW3CGgcFmaMP6sVybEtei
9x3pobhnEBleIaDoU9Au7nYVTNuq1dHYZ63bkKqzGSYYcCAMO/50mG83KNpsWssbjgErdX4mXXtN
wAdt7Mbe1dkcHaoV257HeP4uWuvqp1hIDQRl4Zz9qCIeOK6attv3X5FjspM1rdNXV7C2skuq8SBU
727xE5VUM9VXSPQg3UzK9n+u3Dsbbj19kWu6/P7XN8U/Oe8CD9c1aRSISH/tMf6HTzRaNI7RGbto
I26Jxm45EKeMrijxxaHUPmpQ6wc3do0gpjYVv3Lbt2JXeUTr//Ur+SdjA8YK57Z9npUpNi7if3gh
E/+lyUdL74bF9Z+gEYXMKtz58a+/8v+zTq//msEFqOq/fR3/lHV6ueGx/tf//tPlP7FO/heK668f
+z+JJzf8G4cm0M/wxtUMKOb+b+DJ9v8miYjg4cOYEuBX+s+wk3CcvxHiAZKFuTS0OP34zv8z7SSk
/zd45iQPLPxMHMr8uv+HuJPNWfj3w/Sb7R3kJeZNfDGOS8Lq748GmSNMeJPjbHLfhkiRWjObtp2y
Z8mKDIbxyzHSByYo6j64ywj/FcCcWkPkGnN4DzDJXn0JlGiE9dI1nWEJlZSLULFbZutVSjWGT3ML
/omFgitj++dCym66q5VVtjvXaiL8yZWvDoUn0/TszI09oOLVYxZtc1/O04u/Wk5SbZa6dpG1WLY8
btOhXfrvpW0HM7uXKie1occnIn1ivLAaLI7d4n+z+mJosHfxrtNDwZlFwmlFODEPPOEMCyCZMyZ4
QLqqGN7moPGDmNRIZGITLmv5UOmqJGpdt6F6sRzhFc9OvjbVj170EKWpRqwnb/RlePZ12xvy+jqo
t45tqmlfTU2LL2fqpvB1XJDoe6KMoQazN811+aNKh0YdhzCaV0mmINHVSflMVu8nzcRw605rEBBp
5IpR63YA0Usu2ZTrnF6hUI0ISLw9vXwhWwjQE4as7283zKK23AwURvn3MtNMVqO14nTaYEMCXrLx
sIQ6MABau3hqGE903zL2h/TX3Beh2Lhoeuz9bVwV/mHuOBA9GPXa/14KGkcwTm6RSwv6wOwKh5Wa
oQ2RvfSH2m0Z8pg8g2rir3o9qpSv5I+xGPZt83q1xT7RtuZrQ5KUUI4GJpHpA+vf3dtA3FW+zxuc
EgFmNuTF5nwQeZnQSbVVh/WgHCdNNxPV0fopRuavbmxMzrj+NJW+3X+Txu6TT4550763w6z1I40I
cnfUHtY+f2WDnrwUFAHvaUPtmc4Rmf0i+JSL3/xitJiYWEzTpxWmzTZJZfbXhfuUFYWOpW/Icet5
XmlqU0HHn6Y8Vowx5aNKdeB+uEge41frFOV88ZyOisiijCBLn1sCcNbYyDEk2zXVnon7MqpeSwNy
a6Mk01PcPOsTYIZmz5cqpo3ILLxfgWBvJQ+yrNz0XsHLMXZepIBKlP/VoucA1vTyLiJDHc25dcX2
21mPs4iSNImprkTH1C7PqRztRi4j8XvGuIdcOGb9gV0/gfnsGVwLV6bten0onaZwPgJK/K+iZHlL
KwWAWz0slcvm4HLac4clX/yvzkE1I137IB0Gbm3KP/cRvDv/DOCFHcOW1U3Ds2jWAokkGzKnvMnO
BTcu6/PQevKJHPSPpYqi+Vco+yg8WThxvCPzrRl4/dJo509nIR7ubTHmbFKcW4UBwlowx63GBcD4
0PWNHo6r6Ktn6UpAMsPSwibJupaQ9Lr0KpYjxoKdNQXSxDKYqBnGRegvMWUtVKjCpRvLRo6Oa8MU
62wHfi43a/QXgSQU0DMiICQgd1Yv2EcyEDupqxYmSzDoG8gDmciJMBDG3cj0q4BSgsul6Av3QrIR
4s5gg4ehB9LgPKwmDZ2dM2NknSqCf5uli4qLcLvpUS+VKAHhKCRnr5Flvyldr/4cSeH9ZgDoX2w/
X+NpzOdf2glB7yG+PldZ+Ik3aXlOeg/bT86bBpmSJfAmqMUOFaOBXWKtE+l6MO5nXgjq0Bowlwna
3D6sepp3uU+VvalE33+ZyPikPyqR/0SXFx+1nNKHgd+5LXywnOUCbcNj48KhYSfdoU3G5Q6iXPWa
qmp+6pkjOGcYyX+IPQ6AA/Ja7luxNrDmIv2mgjmEcDLYzp/Jsctm07ErbyOWkNnCmjP/rMLBfk3R
spiY1lP6xxrc4BODGBvszCgHmI/G33VDpYiz+11APRd679KfzXpYE5tZcVVCRaGtKu6GqQoylPik
fWCsHOyY5IfFzrY6vEp175rf5Dnfho5GchPMU/0pa6tFPI2cbmNLgQOgqkRxYg4v8f9N0TXvZcpw
pU5poJzlHstL8m3OstW+K/XAguARu+AmdGb1ELQqeOJjNngNouJb34yARWxNqzyFvKkb5kKyjbRO
pxxLhAudpbXt5tg4fvcBMItRSGMcGvZgkvK5FBhJBjvIPhn2TffpFIoDnap89bO+++qsedyDlmXc
ZIL8uZFuz5pJYx2nQJyXMGN27TavVmFa/GHRnDwsPRGKTpGocJtqnuK585YLpn6ffx+OuTMAS7Go
vo8jUPizO1veG8X6D9k29dk26V2RRZBaytkb3u2G/pzMlLwP5PjAQtfytVnXdbvYgDTGbs22Rush
nvLkbgCXRO8+dE/Ax/QlIl9bbd3Gqb7ypA/OGCLF89wvBfFjrR+sBEOTU4j0KyIQA2AmmEjYeeJP
Sc9lWKmJVWyDp0s+MVxsi1ODv2mz0Jv6OGSndC8sld+V6/gnzdVDFGDfa9vkC13uEWpV/yJZtblT
eSc/WpHXsZs3VxTD+85ukYSyJhc4qirrT1KgV3ZddpEd7B4bc/S7EMzvhrTfmrqSpyiFPrH2PdMP
gS/XQgHn7LE0Sm3nZJtonZNXE2kA2f76y3GTfIp9NB0k0/EQFUpfmJETwOwUmjRbRZsT0hcjs7ZB
PiJA+VD30lwocsIjB2p0BwVCHKoq9d4pg4T/rWW1Z/rL+IsdQa2q2+eitAjANSU0xigXNWNFlQwf
Kteue+4GbV6JP/UV+ncyNs2WpcPRcLPOFe2xSilKnu3VmoOvMrKnH1lY+c0WeuByzNVYb+fBt7ai
sf80Kety9hxy1e+CR/41HP2PUgv1VXUZx7Nu1zgPsKQgAqXtxW2m/JgMEfwJUJwFclfG+TIqSC+B
1d6XBunW8/NmH0TDAH/MFHesQgw/uTMEUSHhegdePNhSnZXpnmk1WIxyym/rRm+n9minAfue7Bz2
eNAty0+TCVpG/Gd6eJDMDFgf1LQ/cSE4O513C/ixufw2JYqRwmABn0v8CcddJxwQ2H3Q7xQ+yl3S
NA+OUkBQJdOOWGYaYltbsjq0s2V1lww5rydVoE3m9Y6NqAjAFf6WuwUL2Saql/qgnYm9mz6T/r2w
McAmBX5DmK1O2W5kz3m68ed03pvVIbw4ufOdm4Rd3OSmAf6ZFvOvSBX1C0OF+issvOKTGZn8NEk2
PJvI0/YmDQBFTtYSfoRdPxynqaj3BpUCB4l1bBWJccTR8L6x6+pe42/cB+Fa/qpYR3wYCQIds2L2
N23EDIrURfXQTVa2xaCG+Meg6HmaZY2ELOx9gm7/5niQhm7Boo8saN7K3GIE0YbWQat1+u14LBs3
ZfBbczUcpqjsYzYDiQ2TFTrsYnqmTGA8wRq6Km7byIv9vg0fnTrJTgqN477D901hR9ACDk9yX+j+
d156GMK4/vEOSNk+d3yb7rnvfegs41h9SLcSW9Jf5WHSZfZjppLEIhByw/UOfvTew+Uj+6rGHj/K
b7Ouy9deMQbe0ImYciOMwEhqsNJtA3SwBzl3I8K4QqjC44/vp8Y7BNXEimpqMzPNsaecP3Xujady
pb7YMDkOdnNQOcCC8sBGAylAqzLBgzPjNLN/aoqVFH3d1dQMwpGnzoWHtKsrjDRMXrpEnLF2wSxM
TDge+iFx3iqVsYseo9RA8J+p/gbJXn4Kp/P+eIx5fzjtON/n0UC1uMru2+IAy1mrHm9spyz4loRW
mu+kLquzXeNW8tdkNPGyEvlK3aTZtqJrp6eqDLJsO/trSkkHCtOZ5RV9ujvYVoF1rayG54DJxRVb
MNd2Xy/eJi01Vh/Jwgc8LGO7btjrm599Z2W+RXydK9Ht8NtszaDG4h5RfIS0S0zBNnNQ3OayYhNm
VQF+zylhLBOvu5O3lYH3mmsb1OzisNIkII7ogkF26QS5YudrNAbFq1lnK9mKJUuai/FUcMzg0D23
wlqOrS6kOk9dHiTbwZP929zcKBOzMna89HLx4hFd29n0WWGbj7Ff7jsHOXlji6LMKLSt7Ihi6+4o
YbxHN5kECWnp//Sc2QIMVejxMeQYPkkcunemWtMfgGHD/pQiSwXAQXW3wyUAV7VYfA6tgqEVMysF
3pTwbrdePO3l0DJ6yDRRMIJVUiFFYOl3r6npuRU1dePNEWz9kSGbof0kUVCUXfcjHT0m5oqhpcYZ
+gkvpn4YGUqxKqlrIcD6cNZgdIuHkYn6wzxMVhI3QILfExdUHhOCZMHvv2RXBl4jbOPAI0KV6ZDi
wbWuYCyCa6Tl/N2mpAS76sufk9a5hvrrWQmU4aR7KDkUT13SyrtQ+vVrHUb1V8CgsIgbSY7kNr1s
npsmutm2yvKyWIP1zS/SfldjJMe33Ylmw+Mn+SWbod1C9ZtfQrebn9Z6jHIC+v3cHjSLpbeWN9i4
ifOfkL/S92LSbCMTbnY/oESw7KRi4LqAS3qGIrUe8Z+M0LvqQEEyC8Pz0Guyu2KRG0gD3rn1Q4gZ
niU/MttOTt0wLS9LItRvn3xlvDCTuLSaS3G0huSnlzI6Hrw+u/qVKZ5h/DPDpGGcNxHd0lPmRCUX
mOm/Y7qPnvLESrAA4jry7fAEyGK8K/0qPdeRV8B+4u3HdV22LyE7mL4NQ1vdO4QEz7DL8jtsXDzH
RVYsV4+rWDjesUzqm5E1d5WJ88pzv3lJUl18LCJ3ysWT1Lr6pV8pWjbGtvU+clXu7zm/We7SqgWF
vEzysw2/NbbHnNS9P3flu1zxFMCv5gEd1KXeBnhQC87vyn6KmKN91G3Q+7GvFwibxZgS/QQ7yQbH
FDfVU5r6mqQdrdktAZDRXKOeUFSDod8Y4ipHTE+gywbHkxEgUTN9bzstP0fTz2+NvVa4UBlhOSDA
7fDdrlc5cTmZ6DSMGL4vy9rm6sfKuDY6qpYaf0aqdU9SFq3ZE36vMM616hfGvmCbWP38OGGQnDdT
G/6xQjV99Xlp9RezhqN60LaHnhRS6AOUuZE8FCY4oAzGvKoJ71JpnBxDXDunHxFLqY89GIIXhI/k
0OaGsRC2Ess7uV5bBLHVpctxNh35DKx3OcBlJhrV1kkXsJRq6eqz8KSu8bVG81091pbarShwBfZD
191HCQMqcGbeLz+12kNSaDXvyoxqPEZDxwgVJAKkFeByf10QQbTFYh7ibEzW7ako9rSn67zjGrdJ
F/rzNGxN6Cx3CDsQ2UTaApPicXljf094mhbLJkViNe2b6WQebti7jupFpnsTVDm+msH2zn02DVgC
/BdG9dO2G2fx08IuTd/L3oQKvuELtgZ5R4GKFN9UQWwqx7oKlasnmxjYwZlh5YZdHdyP4i/AQl1c
eac0YqIqvnyO+n6L1buLu76qig2ji+K6hCLbVd1KOhB/FRkMjCW7lczPPYF3HWzQxDmftMrzvac7
9ezrBMplX5fRLiPYYMW0XOUjXrSijw1AFuveDhKUwcKusAGtlnGD8wjwz3rGiQlfv8XVVF5QO9Cu
i9wB3Z6b0QMdGLjCfemaXqePImlG+jaurBl/ilNk0v8tq3Wsf2BBUt6+8LoWsvIQkvbZdH676tvY
0g+PY1FkWKZCso/J5+CNITvqpxY768Gp4BNG24a+PT2UikzHI9mVFSRloIohVtNMIzNEc5Rc/oO9
c8muG8m681RqAEYtBBAIAN37fpAUH6IoqYNFSSTebyCAwIw8Dk/MHzLTZZXqd8nVcsetzJVK6vIC
gcCJc/b+duIAPd0HdsqnJoPn33hzE7xP2ZCFX2cEHB5a0oHNaV/3rupudFT695wcZPach5MCGAxu
tz/LOsiCQzLWUYDPYJqjB4/ZT30oODVM52ViqzwsQ86npnHp/ag4K7e7JUAMUSPMX1B9VCVyTeFz
skVAmUnItMZzIrGP/NVaqhmFuQ9A8prilAltjagq0XsofwmJQ0A7fZXIqdMDvrdlfGwnXy+HNHfK
6GjzNHm3ug+QwMLYN/Lk5ZHLND4YS/9a1FKMR2JJ6UhuFiSC0aMVeHx4b5Gpswv4ovGRTqHR5zjs
y4Hwl4E8OTcgIw+glG9bBBjaVXkaesey7pHhhOVxoX5xN8r0Tn0K5ayim8ImiX3TcYyyn+mlK7bd
Khsh3XeZRIPFmNK6D5eZz12GhUbtf+t9E7T27ENIGYy5saalojqWr2EimktvR+GyNUkYL7sg6usb
X0TzsoVqYoKDcjhbQY8TNqRfr1T3/VxON9GoaDFHDr2/lseT0wnqARkd1WR1FEgD2sm8X8ojchJn
i6+DuqMs1TcCR2D9dnb0TBuD2afd+eeR7uEZDb64KrN0Z8C++S5yOMXnmjjCxOm+q8FJtyhhP8c1
Tokuddpb+q/+R/zu3QdNHla+0ZGPwLLg6PZhHqofbTQ/z0E58FnB586U8yZbwkva9BdnGCJcSsh/
vFDXe6ouQKFJFTKIzuHf5gDAEobb26RIXrqFikPjGdhkrdUDCrI6tINLuW8TdNTJ3FsnX3cchXHb
D9VAfltOVg4wjv0QYEUlAnQ6RKVtNiIcIKjzsrz3+jbaaid2y32qoT+dvV638SZ1MJgEHhu4wSgO
HlCkr/grgoM3r57FvBcGpm+iXft26ZbslBT+1dJ9fMrcutxLa00NcAqERN5rqgqYhCVb/EOM9vio
7Tg/q0n258Q0zschV807LqvkrudQRlgBgAOmlgHvrhZHb9DU4y2pB+0XaYtha0OCPFPjQzNu+Liv
E3SgU+IhsSt5pq4xiqr3oMJ0Unk9D7ZKc32MGqG+JZm+0agZPhV6iF/wrqkdpw3/uxtl/jcsBrQs
ubCf/Z66Q5M592RMjNVsFjC/RWH2HSOiLf0yyMKYken063AbWGgt7TqQB7tJXlQdmuw4iNZmE2sn
KicHMzLS8ebUq/RN5pU6p6354NJQ3OTafxZVgugxt9iq29SmEao11OvoXeqJ4KOkDL7VHnm+Jc3x
1il/mMZV9Jhls1sW72VUkFOFL/HdTVTr1tBGV+13zb1fzq+U9Na2KjQtDx68Te3l8X0aoBpSgnbs
zvfHB2qwbyUP7aYBOYf/CnQx45sNRcp0EEtSfV7qHEJ7IQXEqLRpn/IBfgNxgHPxuNRYAMcF9988
Qv61puYMSsTayaKaN3Vki50pUvIE3PwpS0oLn2vYwWnlkT3mSd+86tx+XAYXJa1hcJ2fFG6hjRzq
z5bf1UzyFSlidnxqc9ZV5k4YM+flNh3NJZr1sgddEIF2buQxggx91XNX35ZwlC/Co90zUdeeUdtx
7mkINREpyiYG0/FdOg2HuA3EWxsOlHMgndYWMGIb1RIH7rvd97RjfNXS5Lr4rY8jZq5PdcGcxBnC
4mC31FuZRNrolsTKQjPaaQWexunVZ/ZQ/WVspossdHROYcRu3TFTeo9z32c6kPWnIawvpnAs7I4r
V3QuXfgKkfAmdAza/RD4fi53iYuqhhOUrC6c3KpkJ3hepmMRqfTqRpG6Q4auds2SzqfQLc0OT+RL
Y68s1i4SzxDSUZxaptwxXqoufkJSrCk7iLJe9dzF6nPcsTLzNegDOx3bty9eSmcBOVKk64ktgyKa
FvjLKAeId+QE+yIK8b1W0NXzUnFEk6o8UguUe51W3o2sRutHGM3WRjirEXVCkrok9TN49Pw0j4y7
tmRGAyovesQAOiMhs2/jlyUvqP3msT+kK8BkyTMkpIkqv2jmh/vOMiRC6BK9c8awjYNj5j3guZ2O
A+E5eIfiZn0RmPgHB1FqDafARZWzN7IPNqzjOm4uE71fBFDVzZhH7SfREW3hxzSuQfjzUAZtdfJF
GvOOwGq9t2NPncheOHKawd+RDIPcMSA0074iVnIs1XihOcgenpAAVxX9g8kA0nEPqze5ZODR84pD
yh808XHsb8gNyT8mNcUGTu+54qtlhAWtzeF3a6CcrvuxfnaMDV9f5gFNE0ZHu7JIpu1iuyPfV1iT
vO0aluzZl95XfEcKw3BTyy2Nzn7Yzz48lzDBnhJ0o/OkGB7uSjF/SxwrXID2d4QsIu1PUWPlFhQ0
p5KqPk6Qyi5z1g0v0H2aa214WaZB0jww3a5IVEp9SnRaaUDOJ2BDSYpDWGUU0VZ+5Mgjbh13KJ5R
A4MWXyoWbZv+CIwX72hKPYgqfBgsUPBrpQjVeSEaI2uXeCekTSM7l+FGZskAi3gC2EuL2dnZTfAd
dJe1KRlHRHskcm1MtdTB/cetgZ/WQYa56Qyq0kyRnOkxSaOqLZ0PmtkrDSDZH3Q60hWaXTR9NSYa
pjXNdDCLwx6UFY4+NMYY+GMF4X0yYJKHzORtXKpL5s+gxHPboP4S1gf2ayzHhlczxaq164LI/ghp
DC+BmfRvEht/4ZgoD7wnVBUIBtKWCD5+UTa1ZYwgq0Jenjv6xAntkJtRMOA1/n8kLAlICbNRBazQ
AgkkwfFXjMJPWqVoQqviYy/dooyW7aVUqTMTQbqI38GZ/lkUBTwLFYSLMdRzBUoz9as4CTP4lDXg
efcu01R/X2vc1tj1w+iLrqkddyEXFW6KFyYfBeRU/RuWwS+xNn98vhOGrgP5zQOX8wc65KcvOrVB
GNUqTPdpZeGRiWjDShTdCBdkgnj2gPsibD6jn8j0rT0W4h4JPZ0G2XrRjoG6ldzEYWOHt2IYe2/7
/3U3/zfZd95KDPkHiuxfdTevJMv9bfNKT+x//PfirTQ/i2/++Nm/cMPK+TtiGTsAESyAsKpVHvUX
bpg/ggCCFI+1DQnE/UmBI/y/o6kSMEKIZbFdWqP/EODwR6SJh4KDJo+F7yj1n+hvfolt9AA/cpLh
74cD6aMNcn8BafTdmPrWiCnX2Oj/dGboWGFF4d+e3bY60pc8toP/FmbRR5WWgBl4he27br744xDy
3k8/RjdBF4QHacLPU+b4BO6458pgDM7G4dPAPHqblzUjezTHVk5vaiBxhLTIEbI9jaFOWProz367
obdDYpM7l1c0Phfk238SeP4jBdmH5q16Grq3t+H2tfm3OOwP+q0biG38G/9j/7fDWP0guLGufv2Z
9dO/1/87AfKv32ZdL//vUhvZKP/PK/f2bU6/1z8vVxRg/6BjB+rvLFRwXZCxV3HXKhD9a7kKEfyd
NYqoFTAaYiUJ0Ot/BTeyyCFX2j54pXVxrmjJv/RiaxCky9sCFSA4jnWl/yfL9Z93as9GcIaglqWv
BMIzG9T2P70SOlcL1OFJe4toM/V3qNeN+JBL2GLfKRoczNeW60vs2g7JARGG4uXTT9fqvwIOrpSu
n4SsBLnxxoM9q6QXhGh7+aY/v5TSCUIVui59U/ctNYCjOxU+ydgV49nwgmgus3Ed7z7iEemtTZbN
Sl6K0sUIu40F7JAJqXdJZ+M378pf3iFcmRUp5QW8v2zUlf/ye7GJ0PWeCnHjTAPM36BWWBS6NGAK
n2d5jKQ2Wzp1188uVUdeziTOBJTf+DZ6nWb3LUcY0o5Qb/gXj/pO7H9z3X6pGpCeevRqqcRcb83r
/fUdl7uFdBrXa24Qg6Cgs2sMIIxwreDemu2yeZ/zZhmuInc9iiJnBZvM0q+Cb4bcGOQMQLwewxxV
yjV2kLwcCk+H6f1U6dT7U2jKc/pfZ4P+SobCnQ4nDKwxkl0Icm74yx0WtUGhMdM4oU9YzGddDU10
bouA+Ke4nQcodqqs3uo6GR/yvMvNLpva3ju1pM6nv4E8rx/102ITtgvwy0MeycTGX//lnxdblSbR
jNJsuuIt0cO2FWVf3CIKc5EG5GPWfKHkHJL4N/dqFVz+8qmQI3kv0NBSDu+fXz51waSLCQcHN/pQ
vRvp16CdVLltb8th8dqPi8dokFQNmc6Mo0v+O3rLQD/++yXzy4rhy6OPCwNuActZer+umLKSle6r
qb3amP6sS+tqjrgS8Tc80YbZ0s2//7hfZMzrx/H0IKYmTU6Kf2F5uzh0k6RtyquzcnYMw8YaLQeT
7Cr5XY7hSj78+QJDbF2fASJHuLHr1vjPF7iNYhXE0pkveWaZcYdSZb2EIlHutfR7fAwdChDCRYfa
k6d//y3/5aOlXEHPkuvp8GvI9aL/VGpaShZuaPr2oizIL8dAlZiTc8RBH2B58UWtzNDkblHCd79Z
Vb/eTubpHMb55kjFaRb/SuxiuBr3FPL0RZnn2Nt2KHnS/9yOEhwav7vGwnPWg8jPl5l3GIcHZgEO
GmOKnPVa/PRde2gCUW01+tjXlqn3sdWbd0hyRp/w7Etvz3NdgzYJy2XbhRzNskLLK5PsCJtds/a4
aHOjM5Dh2TQEavqtVDgv6wB+Q+rsJ4cjZDfMatMwFbwUsnRf2lBNpxb/5iNAGhokXSX2HIjx50fJ
E83UCQ1GEdJJsg4MjtJcXmxrodx60wXihr5rx3cItd23Zuz1AbtgcU7cxbtjOXwrx8Y6enY+3Ao6
/3RB7W4b0nkH/RSQmOO0TkDjXAzHYAmDj9bsBR9QRzKhicnFQW3sH7BblTfoo7F8WvZC/A1gHy6K
QzUm0mdXie4x8R1CVpEvHurRyy4K59wRuARD8Hx50JMz75HZdjstxug4hL06xX2dvAKhf/cHZoQb
7JDtNpyw8aPtgxinhvwYkmWxbb0OQy2XgWb6ai8GcyKZmWdI15pGnAY3azeTZzefaBWVe0fNHMS7
pupeu3xcbYHoIisvqj/GwOb2iDmqHa9n8S2YHGblpgWqaej+32JAvWf+gT46GID/qEE8BFWSP+ra
1kDskMIGmUdbibkOKTrGm6oHJlGSwpRpxUbExu63Ho2TZIMyb52girgmPidsb5zaeBcm1MuWeetA
5KGCn6iapwyeywUv2rxnt5hw1dGIxt++bFGCD9CBrNC1rk7cLzdZVo4fEQkmXwDqQD1ke4BEMRj1
RIPM/WDFif5USmL26gRzX0vj48oYHWYxPc+QSbMUHWSFgNZzS0SyhaSCWXbO0RZVt8m+5+SIOgJg
mtox74gzoDo4Or3yCfkwi+tu5qQ+XurIfPdEQ5qS6hHaZaY/W1U8XzWq0896ghgKjqakY2lZY4wF
1B9Otd19YrxZ/HCNJ85NQBcrc1vCogAK3rWr87OZsgPGZfAjyK5GM+NLbhradUYu8KZC7pCWi4+f
P8Vb6DX5IUOEsXGcXm+7ySy3EgX6jj1Z4wFclfaNlzz5nbjJHI8Ru1//UC0Ki6mJz6Ix5ZPwkheD
/HWTB9kqzXJJyxKz/UWkwVF7pbsdYpAEJh7pRqfjB8hxxPDUy7x3C3qxczzrfeoQ3SOsyLDqZLDy
gNZBhM6Wu2nww6MDROfklE19X7mmxwAAYiNtU9rPUWxustht9x3Nv6vVKGvc9j40ne2C1KeFy4ME
FOGE1vHe88sIFyQkBb2NkmR+c5vU8bbQNMJNKubiViRDll+DZCqKz0keFdaXVBsysYYwmGj7m9DP
ktsmbKrsh4gy8d5y55xPUIC6R4RgntpNVTsMdzD4lHoJ/S6NPnUNr3NSIpc0Sy9a2U7+HtRaj1vL
AR/xBMTZ/kE2GNZ+RpLdcq9lEOMXT4Pe3hH1LGgR/1GYVZYaKyYPwaDlGSAAv1VvMnc/g+yygdHM
E/6ioEcnc0A/hkU+zxKqOjRUc3EIs9pJzlMPZW+L5pi/QbsWXE/LpPltImLpb/XcjMFNXNl0bnsw
rPkF0UuOh7/O57q7mQUOuTufnZjEwLYOMB9sBI235dMIA4qsXyZZNvnUIwM2twBDwbAG+tq29utJ
3nhN4dE5D9EL3ku75Q2Lb32J3hbD83FbNrl8dRB+eZfG4PquQpZYvM1ER3msFJ6SA8rlyPs8t7jD
j33A3rHFETdcsJg1LlOTSDHY3zSLq3uASzNmjSU6uGLw9WOJWp+IKPjRyz1W4EB9LFVQF3uscVM4
blmdqDrbKQDewo2NHLQXvOmrt2opkpLIaxBOV5hQHSazUDdgi0qAHZM6LDZ3iGD0KmUIQc9ZVbdq
QHJ3qPrWfXQ5DCFKbe3KSLW1irbNyltR9EUeX72xhBK+bSemDluPXd7eBgblLTd3rNrqwLScXO/U
Bl3Es6/pyaFdsoFv6TbPyZhjSt47FRMe2/8RloTzlMyCzUpHm/VgCLPMEFgcvbgtDnWaxH5GHKrM
x6On3CmAoZgE9Y1XiDy+hDMdxU/hHEzdW1lN3BYrsJl/7ai78J8QeqmoAjh+ZmSdx/WQgrqpqnz8
OkwTbm3yGMFerK8ntOpM3u2hceESRN7g7jJORfE71UfXPCzUpsuZTVL2j8DpAkY4FWX7iSCaOH1u
BmYdd7pHwMY0UrRu9KXqTMWWFYGdiB5bR9hof3rVFhJJCYcqwj8Kk7TZe0rZ0kGFKioNK7WMZMsU
qu6NQ5VoKoSnH602TF78OBN7K41mYmbDVh/nPm/PMY7/fju2EYxb15u/elUfPQujiYEDNr6d4EAC
GxLqE2X5S9vHKXqnpjpMFWegDWY6WB5FflUSnPqhHW0TofOth/twnF9bDXG0QL5xjBju3zL4jrYT
fl9qgqY/K2xJT3YdVUcSO3i3zLLbKsmQg4rLxomDFirsQ/9D6us1kzaE8zMmHuNnVP4djjJvEyE0
27dYng852U4X4zDVx0WDyAf/5rgN6jV/VNtD8ejh2d4F1oKkliFoQYR7iJI+CYLC3YxeW9/6wKgB
haEdPDuLjk5pmYuTK6D8oO6PDmkyfSK3jja+Cgl2CStQDzB2vHU6Zi4y89qrUwJD4Z4URO6xqr2B
a500tUK6AuzumxOD2XGzyEOxQ7xiX47VeaiC9qEmHZ60vdqccQKgKOszBh9l99jGXgVv2R93NbpG
tIXkpNcZf12P+vfZK0biRWm8Nzedjf2LrG9Id9nUYRUH40Zaqb2ALusGobeeNernZWo6RtDIoXnn
aTdZ85OJhd53wyTew8gKbhABu5+ciMPwhjjpYts3VmsTUZmlh5ExviZDqOvaPdmR3qccS7yHejku
gy+yC+MMtoPJenRKMuXU6fUZJWCP7rLygsoBmR/AWDNQBKEFUR60TBDG5inlZX2J49T55sZ1dM3d
yTk7M+JLiCqxPrpNgMQ78HDf5wOoY8IPILkRLdlByIyH6QXpUH0/eDTLNnz74BEBDhxC3Gr5R8Qg
RCWbWDsvqeMGz6mfgbjq+vpxSGEhJuvBfgc1rj/bJHIx4OuweCy5nnMQj8CSbAUpF3PqNERbJknR
j2E04SdPpG2wVWMz2JvRMvwcDR44Vh2RnGtiMKbaYswGUvzmAKc74m8CQwfJZGv2CR0aO+g/ZUg+
feO6vLdoaYYJkI8Oe5Ecm/HGpF33VQdp/iQKTNqbsB2XF8z1ihdKU2SIKOfQvQsGyyb22i5bMCFd
nd16OY896lrTPw8c+B/Y0HHcC2LXPnRzVMDhnZrdjPcMcODE7GofZy3TbbhtxVYaW4EyKM18G7sq
7omrTaaJ62ssFOW4ohgvkyNyddZZkUiW+bXUPoTOLhVPeuzB5zGw2ia5Fx/6jtSdLorrQx/BFMyr
4hUrmYT22nl6W3PEeuHStt7OwEHbMdMkOpQYZ3WAn2qOcdJX15Zz09FVY7xryVNpN3NXJPoupD68
Z4Q/PSu8MqBNADE9z241XIKszW/ycc2FRPNttWb4PqF9u1UFQciOBldrz8Y7yTpigOVOPqCZNL4E
ITBvkBYSJnSedTeLnbHEeqfnTAWE99Sosvvg1Yv1GnBQmbeFtSzfeVidcme7qvpSpKZ59WQ1HXGy
/XAqCky+zkh0urW4cqRcmThcIY49yZTjWNkFFqrQNH7DMKkuFuaZXVfhQMr6YjkaLTrOV1V/6wxF
txde820EshYccGXmO8vT4klxCt7BdEhOnMmbPRLlN5gCjK/7Egj2GB/aKQof7MixPw6cAYA/jf7W
6cLpbphiuV2InCZ2exlQoGT+Z6+PekRwml3HGpJjDet448vGPwOqIZdV9t5+jWPYFcEAt1i2N0QD
OVQ/fYvBY+q3eFr40ZxgTQCWPCMEZX6RU2YfGhnb56KSsANSZvA66CGWKJdqTDehe3A9KipcffIQ
pGW0W+z8e+f6yTYrQCtrbZUUOoMBTBxBYVXkghdWHu/LMCavchbu9N1M8rmR5FzmvYovXob9kirr
ETi+/84Zq35Cz9/coY+0+71RJsfvGFjTYwQGKCV7bMTe0NuI/YjvhJZiOXFwTcrZTkn76wIkdZY3
eJiyGN7eM38nMZvjVXBcKcfZKUOFqzdNMERfqX3ELhhCEA1GlY+2azufTdf2xzptkLMFcc6hTIj8
UzAXLnP/otvlVeQ92jkazyUPybGvnS/jpJvHKWFiXraRvodCPV3MEmJq7HxxhbQ7gLRGyhnZgSa2
vax26Yz+YPbc4KUFXbbt3cL6kGbOJ3jSzkklhiagXSSKIUdxOxLzcAi6wb+CTuCX0E35na0MMHIC
brQeGw2PbPKL81KxX5uBKmhbKQVjKNDz3dz55oZnu9i4WoY3c5uoSxbl3zgaZw85x5DtbLXOQyUH
1jpvqBNGE3WI7ZiijHWS0IDAnVTWc7Y3TpE+ZWGj7yTlf3PCveFs7cAvv8rWaojeaNu7NUFoKxrI
lEVK6jSNUzbxpagOrGg/PwWOtaw5UIshKCIS792EHw4f8ApPkvG+oI+1h4eaKoyHnYvfLPd7Tnns
jHgVK81iTMptn9cvydDl97hSu0elwJUmruaoCE9hjSrIb8OU2syupv7UNPoHwL8OC1fbM9zvq9Td
NH7efF38DOmsx1wbGtqCB2JEh7GnGn71+GtLXHopsyVb3Iu+ri/R+q5F19JfXdkGt7N25B1tRfeh
107GoL70HZB20bWsYtlu66UA8Qqj3d3MmXBXPcY07zEnD6hYAyTxLhKxsBh4ANPFfk9oaFDZRxxX
p7mJdzTqoieJMvtuRVpjeaQmvKkkKNcubcj4FqJSlybCw9Ev4XSMpXVGXYunprDsQ9z0UOD7QSwE
FQN9fBvpla+nSb2rZl0DbZCIG0Eofu1z23ld6MX0G39kH6Pe54IFvX/oKFn3XIC3QoYvTZxbzNZk
+IjJutmLyUcGH5XFSUytwFOW90RnQzqLZbfmic+z2XRI3m6sgqE7dbTnvdhOOzzMsHlpiXgev4KP
Ynz0nq3OzK+KFLwDHeBS7qH7ADiyfEAb8WTug9Z4yM+tcjUl9Si5drQbRziDefG1WMDzfDGGp5zq
CMqIIDZvQUNZy+9hGc9vvCxR53Bjb3rQRTsXzBR+zMnIp1ECrNuQZFDfFNZqrfedUTdbN4gnNNHE
OF1pGUXxTaSCCPUSnaNv9hQ3/sllsxt3HLu8F6bk0zOBm92UgELFm4kIMRNqaG9GFvY4vMxKoKtV
m1TializCkQwACEiJatP5pnScJ4IsErES6YdvG+NfMGLWd7aXV6+0Suh5GjwTMv7fBDtXEc7B2P9
ashy+d0u+o8zTJfQGbir8pazJOrpQh7pwEBFUgtS7c+YVLL52jopf+o0TVPdtnmAJHLB49UfTJ9E
QB8ZxC3Etja23+li09V2eLeMfrrsQEhJ/TEOB3lbMElVt83U2errWLlOfrtMMM7BSheBv/NTeyCW
uggsnkBMVfyUaQuaiAlc+PAmbLnhj8aBG1BuK3uV9ab8YpwR0sZN5LH54/jMxh3N360kzHGjRJFH
UkWHUdc9kB3PLxuA1SnhvJHq8egvdkFTr1lgPWyRQ5ruuIwY967BEi/ZNZaL9u9da8DaVKLNocNe
GwcDw1aK1nCEsuOgZTOcAffE5wCma3aCNeLfFZ7LOX7JvCj9SjzPKjqPFg6Po3F7RPu1gwoOpRk+
8w+Oi3H9Fp2u61zbRsz4HYFAWKVDLnlNe6JpY7ThiC3c8n5arMbG9Sd7uiA5tfS5HQtTXpFD0voG
U+3L08hOQ2OeFML5xYuzKsDeoKu+3jMmiOQxEIMzHClNaRbE+WyLs0lRtWyZCg0EB+DjKS827YVx
J/1Q5rdTRcjsu5V2DYcgTYV+xpLUisMCKwrPPj3mwbwvIugW9PdovdS777kZ7hV0ZqwnIZJ1ZFaD
czi45Kj2hyjUSj+S/OtwLsUHymRPRbLHnprYbXYthctnk7AVq89sxplzTy2UdVTIon3A2yNe88RV
XotecgI14cVuN+/TmKMxT07DhCRaaxkbHn2bDtC1w6nz8I+5oaXeYQQJ/XHKQ5dbV+jA5h+IW9bF
4hnpYSr2RE3xVPrEFyzkHJWbJKLE/NivBhFi300ApmuZsovTA8w7oPhikxLdsLgPY7zUNWn2jVMd
KJNNtpezU5HFHqulus+yjO+Z9HVOY3FxsqS6FGksPiOBHcy86eOJdDfNOXHBD+gHJ16BU3izUOpa
e5gWrrytALK16Dnl4jwksrdgfKeoWZMIAittLrQMeT6Ww4FgXr41zY7wKrpxRvpX6LVzlsfcTIKe
RLWPBiqCQ+riCWA4lhHuPvWC3ICpbait2Pjm9lJpyU9JX/sBNR8zt0s/BUtw8SLUkWcqHo0e9M+p
qPzjtnbu3IknpxhDfI3aV+056jy7JcHB0suN1RdKb+qyGfTBjCVm/3DRU3U39W1f7LJ5tK4sLsIl
xg5C0sIndnB5Rd68hr2wrJ3xVX6kkQ2jnaOmY67M4Eb/kKENrk6FM5b2Y5LXptqxEXqYfS1bZ3ft
AgSItoLoq9tZYhLx+pIA4YVinxq2ChVwZKZKaA9xg5MQQv84u3ioQ2juyrB7wQkLVtv2FauWNg3K
kXxe6v47MAVZILHT7Tczevo+LrlFJ+OIrv+BYkrmFKU1t3uMO6SiLvl6L35R8rzVTcNhylni5ofL
rX6lR5S7CFTn2hwg/wf1zknryN2RM+2QC8ETxhYdcKg/FdW6NFAOm29/PpxDJ1ijgd2FRFIMi5/k
m87pp+VUaTTTu0Q5NAbLlUdycbLSmwDkl5U6DB2dRIZCDf7fPOuzqyAMeMQi4Q7VLrHj2VwUHsT4
A3kmdXvNrIowO0rREaU8EdYZ58ohFYEWu2pa6D+q2kevysL1D/4Q5uM2xvl81SZs47Nvi+bd70Ed
vru1B9bSapxIZVw4uKdHYHH4WRiKlOVn2Y0882j5meLlkGVonMZ1wWhuu7h8uXvH0dyCBhRzfnSW
Mj5OTofdoEdQHsAaiRFQHj0ow+bCiZ3xMCA1t8reM3o7+YXXgMpvPR1k9eqJY5keGP/SWbe8RlWH
hmTYT62pzI2DvXFqGUR07J+hK9i95ryi7s46HM3bPPRVefGWzG5RvKaWgYsChiP6lPqJ1x5DywtA
wtcjlTb7NEa/D4WkJ/YhBPVSH4IsZEXgOEjdI4Zt5lmJNyNb3RZ9bvEdGsgK5WqdLIoL5krL300Y
vk6LE6Ye8PdiyMgGisJnCagWiNDAcA9grz3wvGZ1l+zKpW+/2Trl2D30qfAOgpbY564NoglAP6rM
VTLPO+LPUelcJkWGATwTT16q6viWi+TVABpMRMuCYerwqTHJoO7+3DF9iC3iWXeEsULet1NvazhZ
EG9lSVcnR6tfPUZ/xFufZAI1hR3YrpKTs8xLdna4lecGNiEK4NEd+h+qc6Jhp3njsfuookMDSh32
nMsukDsSCfovjfAJgtcmwCW59etmcgY4dKOiUl5tLtRscZtZpwp3cn8QJqImtmDvNPeTZHxB53OY
IUJU4Os+WHQ+MbrU8Rh8LUA2FbdyzqGcNX1rbnprkHKX8VrUH6mIPP0YU/ku9xHCcP3Rj8eWx3eu
9VlmltIrbNxeHju4/vqjQlq0GutZSek5IsBMfs8qZWxxwA5eDld4HaZ9431SAG7gkpVQ1ulfL9Yd
/DrRHFErY5/wZL82hGGfSy/ccYSOZhIgdNyq71GJ730TyDipkap5ZY3Vz17xbZYd1IAk6tmxgDaL
kIHCdK3a2jR6A85gImepdEu9V5o3/deu1N60iya1ingYDoSMCNIQHcpG0DanHu78pNJPfVfo5oHD
BJ5K5rEgv/1inMBJZk5Znhr0rF/yzoiMJYoVbO1hz0w5TlWJrP+O/lPZ7jnpDe4lZmhKs73LGHv8
VSN5wCOpukys5KlP84pXF6oMf+Ap/p/MnUmT3UaWpf9KW++RBsAxLroWb8ILRjBIkZRIaQOjSAnz
POPX9+dUVVcAD/VQwd5ULtLSkhLvc8d19zuce06Wzc8BnKHftWjiBlAsLVTaI8OrfvlHbeoAwpni
6dO3QayU40enLKOAIa8OgEHuQBrwSY2Z/n+gdFGWV0VhJuSYQtfTfZxVYpqrmpL1XCGGUn6j0dRc
h0GdyqPRxnn85PdmPxXHwOonqOF1JfjLtul9fiVnVfIvAUKDfzL3GVffVMgkyAOHMbRspK/QDSAG
oGcZqtD8QaL1J7y8Q/hlcMfK/wr3K77hU950/6bBMlbXqQ19BogZZDuJWUlmatghrYhHCJJF8hZi
Yc0BNA6R5seJelYJBTYbe2VWWmmfcqjO82cfLAacR1mrJ59N+vxc9An6FpDphKHVpBeJ1IQUNCDo
+h6GkYWyRuEjtXPMp4qWImTIZFSNFgbsa/ZeQDnA8WW2rYdZufKH6NCJJJ5/KX3a0o8FPKjNn7Ce
1hPAKnizwezQheoe61JH6qAGYwdzRZVE8xNM4Lr+jG6LA3m/nfawQRQD6ZmPxAOMSF8KM60iqiO5
ObzNqjY3PvTol6NdUWvczRUZevI2ZsxvftP3KbOE51JtHRt2qWRqooeIWX73fezbhv3szFAC0Goh
YrEoipSaPPWtUKZHcgbUrhl6m9rPtqlE7pkycNY15zQu1AbS7cGsqRWmQQYpfNdSeoG3vyosKHIz
MBVK+U4ofau5bxk3j0Lk/pCfrLvzjFnGJ+6DWFYoQJm+m4ioMDpg6CDDjRUK0CSmhlmnHiFpyCzx
sQV6yihyDLPm1zE0adq5Gh3393PKF/ripi7Pz48f8Coo6aeCWdlsjQd9CQf9t7fRNwbpi7/bu/+U
91fx/DX7q1n/Q/8DoaUuEJr/GlnqdV+zl7hS+U//g4ImDvmXayLYh9K8RVVMCur9gyqVf8J4O9Un
EIo/YM7/DinVxL8sCKVs5IXRSgU6yF/2H5BS8S+wS+CILP6MipbxKgZCYwkTQpUZQXRQ//LHaaBK
zdU8Q6CSsOpDkL0bzLL95GRdd/VrEf+p9XXtcIv0+ecIJk33Cl4OOZ55qM60CETAAYlN7rF2qqE2
ehtNYTGeK9h3P8A1pnwQ6hS9i1EJ+zyNSvSJk+b/AaOWOPMIH8quSp4h24eWd0S/0JwS49eAQbTH
Fl6LD4peCSqRTFtCm8bEqwMB3lNY29U3Xx0vTtK3v0RjwrClXhu9fdaNviDlMMkpMr0cm0vRMjwa
DUP1RFmGHvPrnf+/59l30db/A90btNg9/37Ivxf5XxAYvnTyH//Of3i59i+VixcyFAfy3xfYadfk
DzQuTwcKkqWfm/9ypSYnIpZ0NX7wc/4/P1c0/j4JeZa0uQwR0DF5DXZ6Ceu05XUpgAOBmlaZWQJZ
uoTDmcSEvtm55iXLWtheLLgeQiTP3CF9ZGitzC5kwur4PGhDlF2rUM2Uo9OmwfzPQMl/F1/7z++Q
B1t1qdrbrHn5O0IbdEHpdwZ6H6mNbFyC1OyzavUJtcSoUv+e8gyOk8pv02+zcPlB5hQVJ9g6w48v
vt77f5CA/wsa3/cFsxrN//nfS3QtP4TyCTICYNJdi51xVjDMUWdWvBobRFuq4pui6uo3cCPD70re
aucO0pWdhd/sP+YIxFk4ieY/fKsv4YiAPZS2TUbjEra2ZEEEpx7q1RwRzIbiWVFHhnETMpg/Efgy
r/T6nV/ur3eJcP1nvcybMOgE7pMq4wrY3Ogh4gnGYFwMCCEvbtqlH4ygybyfsMLLbEIzrbqavXqc
mVfqmKfS2FWaA5+R4/DPATnXq4bQfqwFACvqvUJnN7m/l05U4LwBQgICgRg40ga1AbALWRM9YPrU
r10QwwagoQGSAmB37JWbNC7idwXzaReA9cmjWTfWYxSr0af7VpbwWLkg9soxNdRKaL8Kdw26HqAm
7WE1ugx2jP4OoqpvWiZygaUk6e/3Td34ARm3waUCpzrgala23DtoGiEQMRs4ESboOuDKzI4qU+Q7
23azIAbaLLiFdaa5DQYgV9h1AfDPNAsbyU0pVnauQ0JdCO0cnipZJv3+2jWZGicYzXcwbLAfrLwu
iNGe6S3NB1uYQ13K9D/KIWJo219fb8fkNgYWL0C/i5XfyTltq+tq/4KkZfaLQ+mVtm6ifv7/s7La
u9o2YY0qG//SKdAGFglihD2Yrld+Id4BW+4a8RdVRzhvV37AWLoOu9twseHFg/sx6Y/dbOS/BWG9
J0i/dgZMOVwFJr5tkPA58s9fQLHjPMjAALSDBC3ohxFIKiouaqd+YayFotn93RPrm1ZaM6CAYVkQ
9zg3kwOZ3Yah2o6XfBaRuMhqmy9ZsST6pe9yKD2hXjjJ/zLeMNns649GU5r9c0cZHFV6JCgFrex5
UA9wNKEUFzdz+dkwkO48WnGZd+hiFEX1sXESF3pPKH07SuhJNVHyH8r5LOy0/KWA4tQ51YZbtg9t
ZUe/Q3UEdNZoCYWPYFTqERaUWUObFsor/yFTG8ubQ9PtvNIetOxhsBQQJVAsqNBlTgxo/6arff0E
SjtvYQIRyrgza3L7iYjA0bLmLSQeZspp+Ym6ztfjIFOHC/xY4oAekDgZMGJdxjhtdz6Q/Kv+E5hP
14a3VEDFpjuy4ovBpalJccI80I3hklSa8ti3LN3vq1nSVSrvmaouHqmGuR/ue8XG+ojAeC0YIZOj
aqsbApw37bqwoTzMSDltjq7oD6oBgN6GVm5vHGvLGKkEFOkqWQrghOUKoTrMQ7Z4vECSAjDJH8YH
uQ8HGBWc06vXpTsmJOLyppUP7soUFC9WUAUTQFw3hCs5g1QJpb7rkDbij/umlnn3j+/GIA5GeDPI
19YPh+oHFPPKcbwoZjyc3CkFvjjY8zXKM/2pUAE9uOBzioNO1f3hvumNDRXcVKbDh2e+cB00xn2Z
2k6WjxfQ6ZC6iCIuUwDIFWpb9BagwXytOY6CfJBZr+5y0y83tXLcGqxRr14Y/tLPSPL+AuMs9CxJ
nu1Ykm63PAuCspKlEpGRHnBBLi1ZSMEjfO3OF2Qdvzet6V9aZUpefbYxwkK4gi2ZBazckSDcahGM
oN8ZleGhqq0W0VK4IAK1s18ZZDpcIi9Nrc520VjAbKcMoFLPYMUIPQMyS5r1anfACtEFc/tMLjOy
v9w13uWMir0zX+YJwkNQup2XhiW6jKFV7OzdxgeCfsdg3ppRbemDS1MANONZAxd3oeALr2OHFkEp
8XX3HW6di7BthkYhAty6yaO8HsN2a6WlyuaoF8hhc1RDrEHAY1uiyFtrU3MW08xM9n2Tt0cKky5z
mZxlXeVkLRfGawKOvbLUi9PoFB+i9tFOwz90u9nTnNkyRLWGwTPp46QGS0NmNiHhmXfqxQIH9aln
MuNNPwOKm+xw2jlNG6YIMFRcgzPLkPLqNBlioFo+69PFCGLfvQahXeqMHbW1fYAF0x+v97dQ/vLV
4XVsxss0i9yA6cFVJJ0hroLArTkTp4FgrOrq93ZAweq+kQ3XWBhZ3UUxr2kknJkbQgsRbwGXoZ2o
nR+Vbpo/iTrJd/xiJV0kr3marGh+kIfglUx0L79X3pRzVUPndqkFzYyDn6cDWuUmxFOHiiHF7igy
EMcw7nQ6Z680Ea5AbRlZI9uu0o+IQyaPDN6gb67yofw/JqMuX5nBOHCuOhYRuMwwTaBJy1+IhlnE
ABmt2CYeQlSdyy+WGMXOvt9+XP52WRmwVZsW3Do8rpWgLJBEHi+MJFR/ZL7tf+L/inas3H5drhbC
ITnl62BvtdmakhJLhgqkL3YaHcZ5fI6n8rufzX/bobrzfv8YTl/6K8aIO+DbYSbyZkhcm5iUV0PY
oevcCXq6lnonEWRxMT+POsK2cLahuOiVZZNBGzWVVgFJbV+9rVVorN8HRVKmz+AJXKtFahoGsMcg
KZDUQjLbhWixC6bsYEF8mZ2BRnIO3MwpxwdG5MzpKvJ5NE+tpUY67FNm+ZHRtfadSmlAy45KGbqf
EmBQOi3yAQKuNzH4u1zCV6P+O/135sQPWVJBWuc4tMwibtIevuMp/mDCOqq/+hYxNA1CGJDvriN7
DEv3CpqpK1LbIKRyjBQNQT+GMtpwj7oB2+b9w33rZMR9JP08LTS/tHVxoWSAjselGi4uwsAw+PT6
qTJpFd23spppl0ca0gTdQKpFA2rEQ7ZckV4YcVB2AskvO/4zG+bxuz6gkm0FrgKeci6fgm4qnpq2
mJkUG/V3OS3fvR9xezdbNJvJN012lyrYytMHW3RJUFb9JR3p4DKh2H0Oe1sAXPKjf/oz/2WN8XZX
KXNyi5kUXeVyV/dyYrlVljXozloGlHj02p3THLjTzkW5sSDeTZ59w8YGpZvlphqiVvK4YkFkTtCq
mbP+AZlUcaDXqb+5/wG3TZkE+DTDJZXC0pSqJFA8lgwF+3GffgjSqAc13OW/q8oQ/8yqaAtwQzAI
xPdamnJsDdlQ0KyXqomAW1tT9qXUTfPZCjToWe8v6zYR5DtZNIaY8nckqdTSFoP9ju+aHbZc94z0
+KVLnI9MQL8zQx0MXApH3n2DW/soLz5G4GW05a72EUAzEyaWNFggYczVm55z1Rgh10LX8bWmqK9R
LaTAzBMCqcpybVVkAIXRoPCibY0gT1rFh8wM7XMG99vlvqnbeoejU58kIqa0YnO2lqYAs3dhWY36
RW3o0DNIXVeACIiKq4PaVZVy4H0rxCHWp+h50mZHP+qOMU+vLMlCmqFbpsohd5gW5vcsf8UMAASN
P34FeE1Q2wjd0LlC0PUhRAFlZ3OlYywfMuiK6AG6Ngec9GHlOBYqsO2AhuzFbllNJiDQU2HDPt/f
11tvcXTWYlKx4jWAXmW5orwBtqtEpX6h3/wJAZ76GuY80sROgXff0tZ6XJqj7BtRK+duaWky27Cs
4RYBE5R271MLGq8gdaIdP9mwgsoaXVZTN2gHGat3TcuFoyDhpDD0CYw2KE3dk5XiV2eAsj3Plsl2
Khweq7cmsgvgGUMTeDR6so7bMGM4LVCKodjZtNvP4wJPxfN5QGXfbXXCzKx0E9r9IbMDBcoBtRGf
wTzGj8xrWzv3xu1FhSlyGBpnBo+YWHkCtAYQ4Ctz4MGJBUSknDqiA5CY1C7bqNV+6wZI073JyHYX
efvNZPNPvtqwhdDuWD1lypj4roGulhcTs6EilUMcQWI4Fa/1DaJQ4k8ckE9GlWy1QuishZbMyOEW
jRTnntF8Q5yr34l2b1bDg0xFFoYpGStR/Fv6ea8z52M3VDvy0XKOrTGMx4H8fidlv7kPacqSH9hM
r8lW27o5REjphkiJj5cGCb7+qGhAgw4WYxtMtQF0Tx4obrrKX61u5NaxBPMK/abpzqBW7p/qG6/h
d4gf0QHMfoKm8Gq1ZVv7fZLyO5B2oc1rngbTeosGzntk+LqT5TbFjsWN/TW4sqCGAzchY62VRaoL
MEpQrEBEuPKA/Q2XFqjCq6hyiCYtXhmEISkFyiNhr6xYAGMhycgtDy15FYB5xYlgRnvHI+XuLO54
rOAknDoWAg3e6j1h4KNsM3c2vbID6Q2VlX0ErPodGQLldP87bVmyKRdQT6KaRDy+3LUhg1gpn+hF
I7zy3SIm+VzYTXGMZ4bX7luSO7NeE/e7RuuZSXtD8qS97INU0CDobpMKLywMlSHlIjqN8EQcmb+Y
PqJKZz0CG6me4Gt5dWWE3URGQBbMKGLRbVxahlGGYcSiEJ7eWCmJTeBcIZvIT0zS+jvbKRdxs0gb
skMawCzRXC0SwYFZoAfLIgcteTu5g3os6Cn9GiJ09Maa++Tb/U29cXqSPuqnGlvKswM53XJp7Tzk
cjhceA7jJSerb7Iz0L9i5+r6UUhfLYsLmGoGvVO6+BDZLb5dA3GIrwvqSS0g1fholcBuzzDxonTU
gy9kOnzIQ6KvtJRMy6A3n2dzqj7PCBVnD3aWAcThhp0jJDJ051sBt39wnFD0QgxDT8zunQkT2x7m
YMOzZQjDdUi+z92uL3+ziQINmjW880o2tl7pp+E59FVYIRrj32FB//2ci68g1B+nVTaV10nz5MId
78wDbD1KBwcIyOGrpSTqw/1vvbUgSpXUy7kUIKBdBRdyJk7XnMqg6KPlB5QXXEjSKVJFkNhdf8KU
vN44NTpyuKtbriEjzuBlMDy3hwAjFdD6MqOoeMh4vjZdZes4JrLmRgBNrWn5lcIeskBfzxgTK8Bw
VkZkHBN4sHfisq2tA4BEFYAAkLh5ZSVOspBbVhGeASfwIRlspu7U0D8h+KnsXHMrNsIfL4RDcE5o
Tl7MmMAqapmarhncJja8uLDayzBY7rmFfuVsBFpz1rUxf1QSUTxZzRx/AnQ/vSvDAXUZxoLP6LLB
3MDMwutvJRoFPMTssWSWWx0FR3GnwCfM8gpkrN4Z5mj9nirVeOWZCY75DEj4vvts3IKyMcFGW5Be
0rJaflRUK5nADCLT0xJXPdZz/tzZyqmLtOKEbsn3+8a2rkA4ZPl+dA8Aq6yuQLdzO4CDgemF9N9o
sofiA8og/s6StjwI8jYiFQPFo5t3P0qGfA4oInoRyPTnngnAU0mF+Kr0gbZjamNBEOASZWgQ5Ul5
8eXuBW7el1OPKRvVCw/dUnwnF9ZOBnEToFlw8PFKAUQD/4lTLK0YZZyasEoYXp7Y9amwmQU2wij7
NIuseCggKntkLGevt7gRA8iei6z2EgCTJS2NojfGgCtTlN6YMIR1irsOMgJ+SnNQkQ2qH2JYbnpo
hXT/q2rH8+/3PWXjG5KSQXVI0UojsVhtbGGOTjxmBrGbjq6oX4blx8xSDC+0w+p835T8q1YPppQJ
BytjcgWABlouFCKnGfQDC+VrOua5qebMOiYtrf/HAqiOjiqWj3RejbTbe8cYmtGrGJkPLvd/xeZ2
AxS2yTjIb9YcmmGRFy2UnpZnTZD6w4nid+kpSefwrar5AxxqdtWhbjkiWjnmYsf41m7zOQUOTNec
CtdyCwAxMl1jl7bXt3rjNXU5XGEHhIxDzPHObm+dmJemVr7c9H1Lra6xvS6vraM6j4hCBkZxur+b
W1YcylpQR1qEketEOBrmXuQ0gTwbGv2roaXugx7r7vEnrBBD8B9Tes5qLZE75I2kQ/LczJgeGhF/
kWWrncO/uZQXRuS3e4FJGsRs11M5Wp4ZCrhozPGjOqPLeX8lWzcMPMG8AhJ6a9mrV0BMYEwNie1J
hvaJ+9s/TEn1RFUMPYUh+mp0SbfjclvLgmUOSSxaY6AXVqdOjx34bXKSM3DA0Wdq+8nTQLdsbwZj
y7OZwJQAWpqFNyV2Ro9QmotSzET2+MYiiz6gzaegVVDoOyu6NcXrCTpalnkQ/F37XJCLzIad3PLy
iGBCInpPGXWrwzxn3+9/rU1LxCs0YwjHKCotXWIM23FE0dr0Ih2Uv5XLcVmtsk9tle81D+RnWF6O
LMoAjCSzaYAZ0nFeeF8qtDkeecm9abCaX0fO2hHFD//UdZp+8a02eviJpWGJixBO1Bv0d1rUyLS2
2AsSVYpxOsjwCH147kEE7/j8rQf+6GSp4JGAMxjrvohNWoniZ4FrxGl4VatSOboI1Z3uL2jTiqtT
rgJJpt6cLHsu1bqZWVAcJNO1U7P+bTUM6U7j5fYNo8ahw1kt02YihNX5jWNVNLJi62lo1qGsYsO7
M0CblcdIDKUDpGnDiDZfUw/6ddAoNt1f5JaX0Ir5B6VBBU5uwgsvsVtGe3N74I5KB4jsgBMe1Kar
3voR+sPOlPg7gfvtY+lyyHRHg/yZer62ynmKGp0mkiHTMx04Jy5joRYpqPwg+Q4NBUrLQCucX0AE
+s+QwUBNd3+1t5eltA5gDkgDEznrjrtW1K3jtgPHzzWRcktcCxmkcagMFHvq0ERcr3Ot7/YE9ceO
5Q1nki1+m8CIdi//a7nPCbSpwiDzgPozd06uVfondYTR9P76Nq4XTc6tcS/LYGRd5WfYncGLNDS9
hqXiOGBGULbRjswy5z9hStASYqaKo6Gbq2ynD4taTU2dBcWDDdNCkeYQ77nzR+TK0p2HdGtZCPsx
S0RkCVpiZStKMhLBOrO80BczPF5J+hQNPHloTu8Nj2yaAnwIxAc0MR66/E65UkpsdGl5Va2Op8LU
SWQrwiub+saOS2wdBWFJTQzgUbohh9leHr3ajt1GF4xU2609vdUDJDJ0PxDHfnAMZsfz8spwsGRL
2b1ztpyRajHRAPVIcqDVfk6qz9T0RNw8G5F5rosq82JLrXbWt2WFaBgoJeViCK1WW5mWdhZNdDo8
rUcxtBpQxINDYa/humnFpTCEvogESK1eVLKKLqxSSS1Ux9G72jAgkNN68fH+wdqyYnJ4qZ3Q2rrh
yR+c0DC4qg0vUAJGNNQhOkFXX+9cjhvOZ5GO4g60jgnqVpdE3pXCLVQz9vQERjUymAjxQNPABVCR
e+WCeNIIPyANIv4FzLZyAdqoEd3lJvbcIoWhcAjji8jHvULtzbZhBeFDlV64TSFfX1khxNd50OzQ
41KqroM9QQY6O8lOdetm27AiA1HZSgVPth6zChpdzeE6Cz0CL7iMxtSX/IEorSL33ry6MSyNMSlH
0smjfVN16YekYcwKUFjlR8W3rJNV9h7WjZ3vc1vgAhnBrtEP1IniiO2XtwNUhz2cSEnkjbIq/Cuc
g7ZWHiakEePfFOEG9SlT2rj6uywD2zxoUzHmRxeq2go6Y2scr+bsI0oaj70VvUM3pKy+3HcgObm4
jC+p8hFecn/wztALWjmrOmRtqjQ4azVmUu4xHvK/xARb9sm1xx42xLAye/XXmSNVX0oEr+OPU65G
4gO0xejS95qVt+HOo3SLLESuiJsAlwaCL+OI5a5VMWT70EJGHjDdaGSMvEr7A7yR/vSBgqFjfYCI
uv9W+5mpfU5hT6y+lKZdGsdAj+zoCfhoHJyVUPOtN3NEXPiowWixB3K/ifj4jfwyIUEMlGnW2CGl
cpBONdXIC+o2Kc5QfsPu6ph9OR5zoBv5ey3PTBNdgCCCSDxgt052OKjuaecDyshykSCQXFOu5ZoB
5gAGfXU/64x8VFBOJB70Ym19yiO8Ggpb309/94NutD9po844MRSLURymSOQJM/1aFGr1ZwVDeLIn
4HITifJzqOZyHVhgYQhflp8uiVRFJFCdeTq0VvShXS0/zrOvvYNyc3qL/Gu54yy3lxPNW/nyElHQ
+l4XqgB9dNBk8/ZBBxO8y1ot/Yanv7qeIVvETKgB5OKU0B1bLUsN6T+HaUbhVG8POjRFaDaq7WXn
Y94EE/SiQTkZcvCWop+zMlPEs2G3SH17kvCofEyhWIVcpOuzaT4YEQw8V3OyB+dopshpPlIKK9MH
g4PyrcvLOX83ZlDEXAund8tjYKP4CJYn7CDNb0VfobCuGXx62EEz1LxFa9d7scLtmaDbyx7J+XjZ
QFw9FJPd+ZYJtbEXWYgFH6FXgJUXJghTPfpOyVwLRVS7Pyt6GlRIEzS6ddTEaCg7LnH7kpC3giyi
80Mpjwb/8mO5lJ6NibjW60xm7oe6+VbBivyGQa29TGTD2wEzyY4p/BImdfylpVbtZyQmy8RLeyv7
lWnP8FSqWfJrok/Wae5yZcdBNpxdApossh50rW4g8nOSVWU9B4kXq2H4voUJEInYWJvT831H3FiX
VI7jsWf0kxmo1broP8fBgCqEZ4IjOcNKbKEDEifT0xi38x89Agk7Bm8/GZ/K5HQROcn0WS78RQKr
tCLXfWMuvKrT0udRwBgPV2t6zeEMfLV30BNkrpzZNRrs9AyWpgbdxUnnuECXIwrP1uSYzJsWJoN+
fZy/NhQEmQC6guoDFEVo2qwu5yqoe5gPo8Kbnbw5TFYXnVuTyUakt6ydh2BrB1+akmfzxQ5mijJP
Zp2wg3NuH3N9GA/2oJccOfXftR7/yxburXewKmY0OOEE7Ci2LU2NI+lCYdWFl0A4c+zM9E0CCQYT
joqGCLc97XywW6eX5qBKYNyFGGottGU0GTUcpJw8VOznx7hhmoAMtdkJP2+xz/JbvTCzujW6mZhi
DPhWowu7VwOv9VdnnPrTbATw2dCUOwoiNnjSrHh64yL39ceQpc7OWre+In0QkmOqDOQQq4M3JVqn
0HPEYWY0SRAo1r0JZr1rbcDcev+Mb5kCwKdReCO0N9ZpCjQkADX9RCaN8XsGXmtPq4FZ9yPEhvct
bfkLoEWIWNhiakZi6S+VSlZM0Sz15gqq/tLxk2MKS56iAulX/fL7fWtb6wJtTQZB+xqLqy104QY3
rTLLPKU3Ed+NJmipYH+4tr0e7mzhlme+NLVyGYjwbd8qQvnedVz9KLFo2alv+tTauUe2dhAYK2xG
lJ0QX1/dWbZWQ3vmBJnHrG/wiUJD/XcLPcdFV5rxUYt7a+eL3cYhBukRyDtgybRX13s4K3HAyAd7
WKZqcVKAyT/YuV+/b1w1+IsQb34nur5/U0atuVNI3dxSOhIAN3A/YFZLXxkFousdxHxe7Xb2kxgj
CEfGAUM/8ekkywojqmCu6bsv7cy5YoYmzCLeFDbiaNg+ONQWxef7vigdYBmc4/AgMmX2x2TF+jjX
6M/5VWZjhaD5JBrT+jRx8j9oWq1Remi0x6x0umgn69zaQ6BHRKnEQPStV+dNmJPJ1LKVehoy2VCm
dum5JoX+dH9tW+eMhgSNfnJ2gtXVOUsTA16AhLXlcd98NRHySL+GAUCl91Tbo+R039rWCQC6S6XL
YN6G22L5vTgBahWFTuoNlp7+CitFek1cs774ftF81rNY9+7b2zgBjIHT7pdFblr/qxOnZV2m1EGc
euC5VdSxsqkoPysxXE4ou9Rzdsh6ZTYemn7Ow69tGaOVdf8HbHxEsDeU1hnJITdfB7EERJTKpi71
CmeyUBFoymcjL/aWuWUF1Be5I4kN3rKqu8HwkRhRPGceyIKvBlOysO0or8aTAyGQg1ISHw/Ue40p
FAnMOiYMoJ5SJgKebt/R35Bm+cXOmd7wSOxghWolBY01EqsQlFhCwNUeogPpcdQn/TGJIOduYLJ+
eP3XIdoCdyLztRvWEpJcxQ6bIfMCWwAri4uC+X0YU4rg+hOGAGRyCTPVxsjv0u/HKS8dI+aUNUjG
nZUgD94yBtj/8norjEkSeRMOwLe0unUJYNMJwCm3LnCaYxvG5SUX9l4vc8vZ5FwBsxhcikSOy7VQ
NmhyofKqRH0WPsMj7U9A84ah2bn/Nu4KWX5FRNI2aGSumxoVoyxarKgw3maiOWWqUfWnyDDK8BiM
JZnMZNAv+4nj+kN02KLxzOJWO2g0lTMkJdFjo8AdPnbRcE4Qbtx5T7Z2kL9eBmy0uuEAWu7gCHWs
ZZPGempPrUfRSSWGXNvrP20UBRk0pOFs0LnnkdRWZmYB11YXQAvPxNDTZGcT0iMugLjhox60n5S2
eex6400hzOs8TckRFjx35xNuLpR3E8+n3ozC+XKhcTM2Iovn3BMia889FI14pVLuHK6tC4Pwlxot
I+e0oeWfv8yZZqdT3TTNvZQFX8qubJ6R/qjOhRXvoUS3FsTRovtAbE9avTrHpj7GFBDq3IsHhDm6
2rIPYwil3/1zvLkgUIQwK6BrCXBruaBa76Z46tFjr5rEMVHV8KP2GcXLzn9UJjP/6761zTU5xNlc
uZhzVud5StSEWmtOYkZ8dij7qH4qUULceYk31/SfVtaRGsiVstEM0r/KKPrLrKEuCuVsdLS6ce/N
3QjXNNgdZZMDyjdjLdrNvDrFPyMtPL23tWfo5drxADUVRNylD8crdfSPHIu9ZuWWVVDpNNJdRoYg
EVt+tHQSyRwlSu6VgtHJczu2cfOp6NP5N2vO3D8mim31YexU2Phf//3IyuSUFxUlgoylYczAFB+R
x8cogB0jYBL9oTNtFCh+wg5jNrJ4ytDf+gu6YTK3o83IU10hcIPaIGyxetft+P7mrcV1gb45J5kM
YnWaQRgnii1QSFHiTHuPUBi8+5lAKMltrE9KFkzosAyIIpXK8LsRUqso5n7yWqe1d37J5gd98UNW
16cI1QoMNcWsbOq/QD+XHRSIPhOl/oyWVIlS6/jb6zeYwpnrwDZm85/VyrkM+hgHKjyjrMLT0DD0
bjbVHjJ667gDo5Ezm+ShxD5Ld/GjsLJKDT+lvj4yD5X8rqZu9BOn/aWRlU9agCstaMAKz9Qj/zwY
U4Pag+RBtrXq9akmE6GQpLMmkDPrIRtw+1FkaVwsAvndXyn/JAeh+/HOJbnRAoSx5YUZ6S0vHpnA
QKFCg+PQ67vhqzbDEu3oH101+sNGGqtSgqe26d6FI7opevuciuGUK38X1l5evXWLSg5kHnPZWVs/
dZYy6Uh5F8Qn0+A/xm5fPGh9Ur7pgIPu7Kt071XSq9Fkxx9pgDM+unrq1K4wFRpEmZeK9m9V9Aoq
TP2Dlo+/xVUY75y1TWPURWiBMxNBcXy5u5o1otxch+hW2lUTI5JXKNXDoNjo4PVxpPfXOCEu+4m4
gfgSGL1FNmrpq2DPrnunrdEYpu4zz0ebYeZjk03BORjUYec8bB06+ZozqqcCLluPB4RtqpdGT0sl
G8uGqaG56OqjaedDeLl/h2w5CEBdGW3RTKQvvtzIyWLoKzXj3BuJGX5pDBiI07YojpOY6p1vtrkm
4IwgNSXeen1R+5Wth8w95F7b2sFB5IFyMefU3KmZbS2It40HnTlpKv2rDL4O3bYf9Sb34MbLvX4c
w2PUd/W5yVB/eP3e0U+geExLGIauVdiFzEWbFnOZA7+rcuMQoN86HoO+ohOrjwadsPvmNvaPTZOl
F0kGw0YuP5WaVGEonC730MLkzp/06egMxryT4m7sHxkhjHEg4pl+WF+PGgzWtgMch16T5UYHsxuK
8qHpCoFmXD0mewdZ/ujVrUEzAfAHZWKKBOvRlLEPzSya+9ibE2TQ3lKMd4JDGCQ1giyVL9LnonSt
9FoltlVfhR86zc5J21qvnMMFEg3ahW7DclcDk/HRWBexp2ZT975F2ewhUhAG0om8Xv9ekwj8qFRI
Vto1O2iujYquMFTiVaaWhQ9VbhafuTtg5L/vKBtLAuMidCAo5HFiDe4YUN8RdqKlXjsxGGNTefec
2hLHGGrXnSOw4ZOYklQgcrqSluhy91JtstIoNVJv1E1W1MMsiFrnq7H4oPnwRwI8ifO+mVPMdKsw
xhorcVpmxz4R5hF4aXu6v21ba4EsikE7KoC3JGtGN9ay94oVYJffmPnKjmbi23/ft7L1cZgi5gGB
R5Nce+VvcWd16JtSpfUzN/5IZ9wRBxS6uodUmYKdSF/u/upwEbQRG2KHxvG6Tz0Rz3XDEKVebzbl
U5gjHVwUfEkIVXr/3Gqkhoy67zKsbizRkjNTxOKunM5a3YvDD5hPlND4SePh2MRlfMwFmrGlGIed
b7bVvoPhQX4xmpI0LmSg8CLMqkSeN33spyQZ2p+KFgI7Ka2vfV5/cYbMPsz08J61o7HzyGy4ioRA
M0zHCAqDKKuP6HZVFHfTSHku7+3LbCn62RK1/fqISjJpSuYnON5xzOXaXJhmVTqsqRfZc4JcYoE6
ijs/RAMFNLSLf+IsA7wChUnzAq9ZF4Xtzu7B8OqJp6LK/t7OLCM6ZpTaxp3raWvz8MkfwBrol9ZV
xwFklGMwwkmLM+gOgAyLB4Ah7c69vmdlVaVQ4O0JQGqnnloW4ur4fvIorGR47SAiTTJZK/sBKgSd
vvpEWdiUWWPmXLUluXTSTOUhMrtmx8u3DtRLK6uXv7dGfrqWcmd0PiTDEeRp8ThkZz1ALPT+9XS7
bVwV1EBoEdN1p3K/9Ll+yiPVTi3BaO5I5T6o7N9y2CK+vd6KS3Qrx/+Yp1lTX5SI0gfT0OhekOEC
8SyacxRHe0zPG5cDfT6GZySXAhgTe7WYvO6GZFBQeQ5U5LuU6b2Fou3U1u0hUksv0eO3sHNfGyvz
gGnuRGvy4lnevRYANcloCR6OpGHtf8hJAZ1mnjpVHLu7JK1IfhOwPhuwORj5Gz9Lgj1OqY1vJzGt
FDV5Iy3KO8tvpxsd6VeASadz22uWJeM5m8N2J0D8wSmzXBk1K15kFgZk98bnHTcOOlePUGKrYtCh
rozKjmnQNYkXBlkengAyIRg5AumIvZYB1vokEoTLDuYg0vgwIJA6HdRwTNs3qEwK5Rr2RaIeDHSX
6qsxTMRDDAg07iGyk75+jCO1+hoVU/F3r01ldkIIhX8/Q/3sh9Z9PR3DOg/DQ0bpIkH9U0+bi5sj
QX1uCpF8K00gv+/uu+8t2QPFVhBLfFvCEUB7q1enI3RDzEmWeujWxcewQNrtQanMloGUtg2CUwIw
dDhW8xC9a0VZtEdUBedPfgJZ6ImwIAAViqpmfIqRp2pPTdX9X87ObEduo4nST0SA+3LL2qtbLakl
2ZJuCNmyue87n36+bM9gmiyiiPph3RlSVCYjM2M5cU6ruZQgfWSnO5T+dujqNfqGR97eIuJH0yEm
GmDm9GacWUgv+Z5DRXWUrac6QJEq67rgKCttvGHq1hMxhXsQAYgZgmXpz2gAMGeNlp8srSz2STu1
uwpxzI33cd0KvQq60IJAfuHvSQ4V3VBJ+clMmuJEb6N5CbxCfvhGZC3oCZHmCQKkZRDldB3JXGij
wAydxPOIhBF8rrH3KD2a8CgNJUwki4hklmvRokJ2KvS8mDWnYpnnGSoFU4ZeITW+/X3vvY0KMcW0
GBc86Q7th/k1kdhlVrZTXpxCxO4/dIOsfKmrqD34Rj+eULvUdmFYZxuhqPhHF5eGgHeI7hXvCvDp
uVGUxUcVRERx6vpB/WLyOJ/rOvfhC/Ud15clRDxzepCOJRnn+8tdKRALuB9XMHhNxBmWhfbSsWrJ
Y2DtpHpJUpxjtGH9He1vail9U9bfdcMzfqQBJ+bcd3ITQl3rReZhmOTS2tW0IMyNAOj2aeAHMQsF
xIDAjvr4fC8a3QoGGnE5yKuBwdjUQfLaVbLmG4Wy5NgXyfDz/hZsGVyEq7KCiEGU4VyyFX9uu8z4
6Ht99yob8fjie1tzI6vWBPQRxgT8bMmLh/aoUVUtywvirHkFRt9+1qGD+trJ7cFL+nbj+67dAlBO
4M+ik30zX4ZeepBlAdea3eXenzVQqV0PL+zf97dw7fIkKBIs3JxSuv/zbyZHo2Z7MteMQpfwgL6W
9CUetPoD6l3+9/um1vaPGXqZsBIuTxLSuSkvLHQwlTamIAT47VR2dkZ6yXHZcPtkD366AYFcWxq9
PHhIKGrymokNfpdCORDMjqVf5qcCkdAPhWepO1i0tIMiR8ZG7LC2NIGtoXhKUMYE8dyUFHod6q3U
3gO6Gi0Yy8kZoAmznMFF38byr3IuOdHGa73mINSjCVcEYhu6hbnRwJPUuElp76VaV9duBUVx8dTL
8ph9ffzDEWRwpWoGKPjlNJuUjv3YxmlxsiUvReTc978agZwgJGqqB0lJpo2Fre0mLNw85wyK02Rb
fLhomkqvQ071VFFL3aH1TNcrU8x8nwJFvMIWPG4NNt1a5DXHLyEuhUHAXGJyA+SsR9g6cE0ktdDI
dkaXKcS/Yb3/1jIftBFFrFnTaMzinPDjwYg2/3DVUAaNhnD1qZvULNpZFRTRnTNavw0ptr8NSMV+
uv8Bb08C3iEalqBUID9ZnrzCywt2MqpOWi3pB72W69e66Kt9wEz3t/um1tbG7IqQvKHtzLzgfG2m
VutcyUZxKkBHffGSoYldz5N15DF4ES8Wejhbgj6354ARS7BtYiANTMKSXbGsJksOSz4exFvhwRj0
eI9usLYRLq3tIXUtanXg3ikKiv//7jYhkmdkEAm3k8/UfHeS+mH8lZaSPe09TYs2PtjakqDrJXYS
uEfa6HNjmZEmXUf38xRknrXzkFjcV7B+PhxnAvV6Z2VxziwTCq5IysuTBjHHPtNDDSH1ONnYuNuw
DCsMVfKJVA2nEB7zbuMGfQqrchjwdq2MLjEq53+2SqgfeqPKP4+SUvWAfrxh4w5Z3UEmjuiFKkAg
lkCzoGc+XEqy8uSjWVS6SmfA4G/4jLnt7zv8ml+I0ab/Z2hx9eear8V6k5antPGSa14b0qGFxPEP
p9nkmruNNdlJMgIiLMRZIHyb76TVxiiGdmZxMkYlSA/w0iu7Qan1faZI9GZ0u7WPbYJ6vNWl00Y0
svoVBe2s6HMJDPDcttmBJtb8qISNxLikmvyPj0IIdE3NqayiY+j3v+5v6+r3e2dvcQLa1nKmsMSe
6RXtXrfD0Y1Vb2s0c9UKdQVEgJk8p6YyX1WXQZOUWXy8rqsyiCbKFgSfphzvr2XNRUAx8MHAStHZ
Fb/i3QmwwknVkkIvTlnW+me6hVxVjFd+qai+fblvam1B700tbinkCfIxNXGRNvUjY6eB3Gh3aal7
X/8HO2hzvnF985kW9UHFqCxwTG15SkjMfwCwjM2d1HvBllDA2nNC6CEmnERr2l48lVI7dFGqc0XJ
eTn+jfZHQu0usamzmKV1kqpR27qu1j4WEQVdJsZ1IfpZXFe+YvZJp+ISANkD9Bsq46zn/vCk1qrx
en8TVxYn+CmJiZEf4wZZLM4KPY15kaE65XrRMC4td/Vz0cKQs6fP3Pxd5l7zeK9VSElBZYdejGCQ
WVwhrRwm9IjA7aXpYP7KRtQrXFuXsi0lsJUSJeEUiD0RM5IKLZNxS265ifQhO0lx67wqhRkeKjss
n3S59J7BGth/xHUZHfXBtE/A7pw/jFEKHxVjJC6mFEBuTIWDPGqZ3PiaNoJvBXZpJkA6g1bKj2Pn
B6EredbwcLYxs7WkvMo8M7LyUGFne03ajU5sEkc2+W6qGGq87zcrLipSKDonAnUM2Hx+n2gZfGdx
UOcnpMgaJNWb+qL6offNC4poY1Ur9wmTHqKNzf1ISL64ILV8apMpGpkuDJlTUy0vfx3QgHy42yC4
Tf+/lcXjEjLYaoVpK8YlI/M8oDP9PZM6e+O4ra4FX6QVBGqf4bj5tg2TFWt6zFoMq+vd0va0Q2sV
/UZwv+b5BgQi1MhFOoHzz83oKZ+mUHE6lBO/joZUfVZp7tJ7CNzW7K9l1R97hVlmxZR2k1Y1Gw/1
yioxD1aJMB9k+vKxqeq0GhtYYk9S0oW1IGpx9nrSFuXGOlcuLyI6hi1ETqEAHZovs2/QybFrkG3g
v4KTY0/lIall2wU5rl28Knl8wgldE1IYqMPYU8L9hb2OIjM8Rhm4bQXB+8iRX+Vxsvb3j9ba7r23
svh4sscYeWV62SnovOLQ9kW3a9Lq38eNMEGlCOZgsFBLbEibDJKR+1Z2UktPfc7kzjzgDFscXmtL
EaNgjLxBFIa5+YaVyANGScZVr4BEeeqSJng22sHcCDjEgzGvfwLnotElki+KyUvGUm+azJCCIth6
BiX+iqOo+66oifOza/yyekUUQapgFI/tJyLb3jnd38g1H4SzH4gXHQuyzoVPeHpnGX2UUsJ2tKds
8vxdkQ0vqtp+z2sihfvG1vYTGRrGZLDEGNrikrKMLAKaByo1TOPiKfVN/ZrVSrTFZb9yuVO9JrQi
LqCSumx2MTnVFUHHPLeSBePPvpL0XSkn8T6QQ+fxHImykeBLoUpG0WMRDDhO18a1jLPnk5/+ZPxH
uaTMmh7u79vaggR5EHA/VkXmMvdDKTWSNEo0/LBRpWevr9ADSDvtBRk5f+NOWvtElIyYSwVOJqhM
5qbKQqGMqGFKL/N0n6I0u5/izQhRlDCWLs/XYcqLUApqn0WJI/BQbg88J2PIzO73gxPuOs1y0S3+
aFrVP2TVSN749L1QCn0cykChDxeASk0RtaPFXjpM6CpBwRcrauj3KqVTf0qwgW+c6dVtfGdlsY3+
JAVTUrHAZDAihDNDPXzSo9TfqN6v7iPhITBNcT0t1Z2yEop2o2DEP8iKHniBPFaCRt4/hkE7fNKl
IHhBAaS+Jk5H3Kibrb3hmSt3lyjnU11nRzVq0nN3acxWGYOAAS4475wPua9Eh06W5M9j1ZsfshDW
eNvKrRN/2fHdhw8FmBQK24yzGsSmi9A/CBGdrCXgqY1jVS8qQ2PfU2UwfuaMXj9+b3E7gmAGFU5v
dwllqySjLBspBDPqmCgAt2r+Ikeq+e3+glZ8ZmZlcZcgdRmgpAIIdiqq+MmXS984m05RbfEar9rh
8uW+EmRxbyLY73Jppw27Oi5ZTdobjasx9FG58RiMW7z+K7cWqRmS2jKfCLDX4qQVhZzbA42eU9vk
h2Qs9IPdR38WZf44aog27xu5OBQJCCwsNk5RJwVnwFAYZM5TUJcfPcWxNgLstdWgDgtlB5NAAg49
93SbMCBsJ0ZWNZmj1BTtR3Myg33aRuPv+34gAqTF5chMM/PToghM8re4HPMOLb+8VrBUdjuvZdpo
p+Wydojbpml3iWJnqOPCKHW5b3bNLajNChyjEC9c1oBRCGu5S0LB/jCYrq0U8V6HYuDx98UkpeS+
EkN2tLLm25hMTpxKFuh1I0qjXamp/TG0NiOAtbVQjgJPq8L4c8PKmbRgU7SySU82fAyuVbb5p17z
440C28rtSzmF2ihz9ag8LdfSmElRgOnAipN0z9LYyMaBhNP+7sdtvvOD0v4GA1W8MwJfSl27jJSN
zVzxSQrbSEwANANnu7x9pWpSyMgBtE8TswZpywwctB3D01giAP+wd8xMLeLE3HAiLQoYAGX2z9rb
lfVL4wX/n4yAUVJ5zsR9O3eONtWLpKFbBItyUoJlr391sm+e/4eVWJSlQCohabEMAAqlVtMe+dFT
JgcAlXpeC4Uo/3DfytqnQRhI0NEK2fhlE0dLNdg5IvarTnxkmZ2wkXadkTTPqKj13+7bWvF2oXdA
51kIRtykKaFW6nWvkC43TUlf0RHjZbJfPB7S8EqjAyXgIUIUdP5xSmmsCsAYOFuPYIur6GVyikd5
+uv+YlYOFcA/sm8ggAzvLMdi5UYfiijsiHWjZvw0jYHZlm4V9wys6lAM1W4qB+24d9oaqcI4CNqn
rvX6cNg4Wmt7yk1I1wNxdZDl2ny1BVLGQd576Wka/L/GKFRebCVMN7pHa2ulY8o1yMQmaLnFlqa1
DL5R4+FyWi1wIQS0IWnr/jCM5nOgas9a1H3oGtjlYmXaQCmvuScvGQeN9YG6WTyZPUPUnZKmHOfC
sPakY/LBb3Iw4GW8xRy2usg3wDc9F3DRi0Uy4D8Visk8lmc0v8sE8t3aqo6W432frOkohQPMMdqP
VE82ToVYwuIZfetJ0DAgv6UUPf+CTev5ZRwzdOZldZnuSsOffmilWn+xK6myvgSNHJnHkCGd6kAx
YZw2HofVHeYZBQVNveWGVAwyECkMYieFTd82UTHUpG4nK0l3MECgqO79Q7OSxQs1cSYW6W0RnCwu
ToSi4tLSiIWVUDb2KKxpFTNHneb6Oqm9FRvGVnV67XyI4yEKB0K/fvFVR09Xp6THdYdc0DWMktHt
U0/Wmo2VrdohWYNNWTzoS242RtBaaZTs9NQpTobgSDftbLCKj9doLTBgZEBk2TDmL1ajt4XGcgD7
5iHje5JRFM9+NGwxYa6tRZw5gmHea1LfuUfqUx3kaoNL5JIcQ2Jb+Cdbj63X+76w5njvrYhf8S68
j82aNnunQX9ZO9HvvIB8wnF8/2fi9fLjeRFk65SPGCNRkJpcmDJSqS2o4/Jx2trZ92Xh7ycAu8f7
C1rdNqI4/Jps9maKW/bsJM8Mto2ObvwbIi/PNXNb++e+lbUjRCeDSX/+UI1bfByqHgEiv1wXAGd+
MmD5qnS1s0sqqXOjYQsJsRLiw9dIKcwQQdUNawcTAbKdwGdxGrv6JbAL74OUmuNnHkTzC5MCgDy0
LUGANbeg7gH3CaoDVPAXLp72hSVBWp6d6GiVO2iEDLcIlGknEMcbZ3ZtdVQkQMOhU0SEtSibBkrc
lb6k8riEbfslVKoscRvV8A+1N3l/NijOHWATefh04YKM+zikFlhm3mfu91PUDUFv1dnZsuvioxan
1g4t9upw301unBErZM3MdlK/FBjZuRVKSpWMhmt6bm1tSF7Uom+mT5bpJVuqgTffC0OC8R8TOu2B
JfpC6sCA12GSnBmiq5hT1QMEY53cjeJ66/VYWZOAXjAMARaWaGfh+nUoqX1k2sk58lrHRidCjo7V
oKmPnjCKpG/T5jA4Q8O3HIihmwTevQziM64TXLPe8H5AHlrvfAMhvl2smMX+/re63UIqU4JsW2R7
3ENLP2zrwRjaMjobQVC9OpLc/+2VfXth+sHZwGjfIolpPgNrEuRqxKyk7XO/yIyx6YKois7KwKQv
KpL9U4ds9sdulNsfVa7ZB1lqnSen6+unDG2rc15n4ScfmNLGom8/JleloDGHKYdvuexZdKlRe0aa
smiIvK8yTNTHMIqUDSs3R1wQgzPly1MCMTfq3fPlQoxudE1hh+dKViUoQgb7tXe6ceeHU/tXNcjj
p7yf5Idrt8IqfVSw4qQiN8oDNlQk1A7G8Cy3Y/Wl1eThtaLK/Om+26ztIHbQOAOBfVt/keD5tBND
D88lZGi7uGxat6RosbGDN+8NaxHxE1RyHHCm7Oc7aJtpofi9EZ7RU0w/VVqAwlPmBHoC5L3s/zF0
IKL31/UmfjWLiDEpKBwh3IILE0edmwzTroUBt4jOkxor4R+OVMWdayqVpn2UqBxPZ3sqtHSnQfM7
7Vqrs38Null5e/opsneQi7hqnlT6/tJJ4xPruypt2tidvG5I3JZbUW0p2Ed5+lFu7QjZiV4dM+mL
pzuN96Igftk/JZDzmVeliaXwEHlhV13uL/H2xBPB0SIR+0kpcHmTkY5Xk6wF0kkykYXcwS4T/3LK
zAdya0X1j/vGbhIMEfdwwEQujELXMsUPeq3wSW0imEiK4mhNTfE0ZXb10c7r7llPPPn3CBCMmrHT
ne5bvvVQA+gJAtUYB5e9xAOavYLonymHZ0VK7INZZwBAUPl+9BmnUcKTCpUGOynGWefuYsR2aSq1
yRn3nal5IklU4yPTTXXpAu5HcQpcRRufSzMBSffgAsmZaGtwBjl/4szPTaeaz7/tSf7ZkUxPduNO
UvcJ3MVbSIMbf4EkH4ytiMAY72ZybW4nHKTQNKopPGtdbH+iXITaWRPa6rHpGjBE9xd1c+LfGPkZ
7+eVoGi4dM5SsPkVWhuepUH5G9lQxrpG5aV3pI+TVG345trCkA0nlyGA0LA2X1jlTG0u5WZwzlWv
OjSJZ565mssnD/TjRnh+8xRQ+hRDUII0kv71Etbo5dCGIxnBRTZGSvSh7kPDeO1j1f6VWV0Q7KpW
8ic3a6x0o/e6skbqF8xekRoCGF4aBrGspgOqm+eu7pSdWXFPd40d7wZ72KKiuDlwrFGo0PDdwO8z
6LHYzqEPaD1wFOwI6jtUpCrXU3pvw+vXFoTfk8HT5hUVsLkV2OZ0Gyr36MxsanBIfIm1aHJ0mOJ8
C61/uyA2jTl1cjcCPxqxc1O9NE25M+r+uUiH7jCNtvKaONUWxPF2QUT/FtAJrinqkssOUGqW/lTZ
gXpKmjj+K7HJ2x2tiL75FR3f+4fr1gsxBXWCoOugpfw2lvku682I8woZInWeJuNrWvnXog1fs0z5
WY7ZS10VD58vXQC6xO3P9Xgz+SeHVHeZalBORdDYZ69Fryoy1OKaQD67cW2sbCIOATCHQAE3N8Wn
fLeyCuBfAPxfOcmZ9RWRnekC1jx2FakJNp6VFUvMG9CWEVkA1+LCKVoms5hLVpRTMqYaCuNFuzML
Uz6hcrAlyHB7F5Jw4IFw6fLJGAWbLyqrxqQ3bchrc79rdi1DMEoS/21H0r6iC7DhGyvOznUrxhuI
iRWm8ufGTM1X5RpA2amWLe2jHHbRcyMjGH3fA1etkKAz8ivUC5dAaAUcbcFMj3JqanN8CeHIOchB
tJXlrn4jENCEjoKVZgk4gRsaUXHmi05OxvyQy8wupb7S8cK/y9Kstzqr69YEIRoQK96Txc4Fts/w
V2EpMC321k7pleo4oTl0TIrHueRIQYnZCGwgtqVSvHDzWtMzKQSWcrKDyngKyyw6Z2P1MLuxsCIS
IwhThebtou5dh44dO5HB9nVKf6kzvT16U1ltZBC3lxFuBj6YoVbAAmSfc4cLvHKw/SBWmU4SJIdy
Kqf1cbKM9Fn1hkxxu5SpM9dDpHnccPXbD2YIZVXK7BTD4G9erA8OJCmMKh0Sw8h3nlJIGtxmcOxr
MBUPk//xRgE5ETgu0B88kPNFSsPgWa0+MBdc0d9X7MbYKfa4pXl9e6oEvAWHYIaHYtIS5QHkU6aO
7Yyn1E961wqbwk3ScYuVfc0KbRDxqVQUQZdWiiCdYEgPJsZ4gn5Hgq/ui8beqh3dJAwMgAO3gPBV
ERJRS7ynVEi2UyfDwKiErj3ZXmb+q7eoOGR2Hv6opsne14GTfU/yZmsG4NYtuDGYUwdqSrxEfjT/
VjKiXoHG3Mup9ofqnHb+RFhmlYe0iB5GBInLibeKGwqeEDKkuanEq6w+YBT+VNuMxDKba9gu/fHk
MtZ1uUPDwjqKH5PumiFSvj96BYOQI0onGOU//sxt62o+wf0Wmjxgivc7ZG4KAbCm/P2wFQpzRE+Y
EsDNxU1lyZHVeVlrQDkVmDCS2Wn3rYkKfav1sfLRADcBrBKlJdBqixg+cdIoKFNfO2V1IB+Yfu32
1Tim+xBsz+GhJfE6CjQeSGtxe4iXZb5xUpuPvqwH8CRagTe5o9b5/i6Tx60i9OKc/WcHyUAERsRZ
WNZo44qrNwdMddFGW9opQaAfAqYoNi7BxfX7nxWHmRfKjEgh3lDI5NM0BBFWqixq/2auy0IeyfO7
ai+n6vhvl9qxdglH20g3DK8u753hxZXo87yACTKLSwGb25eEUsjXhibyRl6+ZgXxRRYnVEaZ7p1/
rLxh+npAhumSWSRzWZM656CSxl+Pu8R7K4u1SBb6OnWalhdDb6cPQW47nyIoNLYEwhaB4Nu3AiNG
DQUAFxfUwozae/nUoGx+iYLu2Wz6Lxkr2xltO7lDAd/f44viZaQNTYQLZGZhzfYTb4qatLkw8agP
e/BoBQJ44yRvDdSuuSDRLTchtqhiLM4u+K1Gs/K4geS0BkiVSfBG0PbLh/Fz0JZd9kH2Ar84oHGl
j+f7a1zZUQMIF6AC2i/AnxYXcK53sU4Vrr3UDfCkXScDDTlaQwq9ctV4mvFXnCY9CK/7VlcWjDMy
MwG7EG3oJZN/birlZPCkXJLIj9zYML2TRYQQukSKaL0pZfRkS3r9oPyycB8gWIgV07sVkgiLxHwa
Kj/ukwmzqtSjopU74VMaTOrr/dWtHDkKbXgn7SU+qbww4yCmFzthUF0Mr/Zad6qJSb4F4ehvcaGs
GgJESgEfymrKDfOzDfFTpnehydnurNAdfKjxpG54UHZB7BqtMtpL3Prckpr4Fe9TyrFAywcizYum
5s+DZLVnQ5m80/09W0Q7GGE8X9wgnALK9cuTHbeW6pVjXV4Go4mfrKL+qy1L6s3Inz3ZiToVnzzf
M4J9kqn5Frf+7RkAlEeCTmWDGRHe6fkCc0etG6pOxSUq+vq1KBK01iSlH6H8syz0CQy/zh/ser6t
V+A1BeSD6G6ZpxtmKlu9xnr1nEBkV1LMfy1SRl8ORdKPF93qmj29z+av+9u8tlQ0LgmRAbMxvLwI
7SqpCRkpUauLQuO6OsnDCHI01QnDIHxIQtVts1wfN87D7WkH0EKKw/MjSi7LtTI4qtg+3N+XMRqq
l8JpW+VzBjFB8kFy4LdymRKTwnORT0715/3l3h4QUbIF6yjcl8rV4oCARzGHukvzi9946ZOHIhUd
jOLBSSnxLRlcBTNEG5vsYynhzXhgZY59n1/acohPklqWn/qm3GrVrXw6MR7L84BQKffL4tOBM7az
KEnyiwxf2JOZZs6/KAN2e9LKDB00JX1QGfW/ZQFvkKnFkc4vK6a2noDLV9X8Uvl9DDdai55uiOLw
/U+0iFv/rxUyHWqyHL1lDspgiqE3MXTiuTnmu9w3W1f1gOxpubdVRlr1BsZVBMKcW2Z5L1eyp2gM
xrCDvdEe7bbPLloybEUNqwuiVcOcMYjiG2/nQQ0UwBP5xYuIh/ywmvad3vWvfRXWx/t7t+oSfB8x
5k4pblmqKiPDqhmJyS9q0E+9m3qVekRAGOIFZTSsZ8Ur1Meq6P99LaraFDLhpAerP78qVT8nTkWM
6TJosfXTgITbzWUrfE0da0uxa+1rcT/iF4zU8cAtgiJUHhCukkccQ1W6A0xX5j4A0OXe38K1r8U0
ACP8RF9CAWG+oFoMiwy6X1yY/m2/RUllvna+U1/9Ut6aPl8zBS6eA8VRBcK5KI91UmOWVYKpgJR7
59dxexibzNiPbRZsRHVre/felPj/755scrOppOWXXxwtKvM9lW4z2hcEghvPyZodECAcKV5QiiGL
b6RkyqQMip9fzFQbjnFgmKdKh+318W8EWgKoET0VUcycryYvATKXZYTiQFYU3jMzxZm+Uxhw8J76
DFXD/8ElIBwUSBqc3HqjrXy3eZHcN3ZmTTje2BZ73XeCc6SWqTuqcbJxgNf2jxjxv+lD0Vucr4zJ
Dcg8au50dm3a51o6uVXRlPuH9090RXkGRVkHrua5lSZvHOyUHNpG6g1UTNrmD8h71e4DFR3F37C2
8toDQSLApnYKl85SszCKDD9TM4e71bPkc5RCv+mrozv6thsjFb+LdT/ecPebe5CGLNPXAkQmph6X
lZxQYmICYrjsYqWS/MmMXopiV8hTs+8hSj/c38xVW7SneEdoVFHKnG9mp6uFVNm4vD0FRE1S0lbF
Mc8qvlrtR9qnSrL6jUv3xktIIkgMCU9pFwi8wtxkkRiB7tHAuchjOH5IqAzvEkQ/Pt9f2M31RKAg
2jm0EymEYGduRfIGPbGbBCu54e/UqtFf8nzMzpFTjhvXxpopMcrOgAAYE6Yr5qbCPpczO4O5fhj8
3KX4XR0LcbU3Ueg/Bl1/o4oUoABEijjPvJFzU3LWqRlisf6lTBPj7Emy86K2VvJcNab8aLApCvi8
+qKnQ9t3uYFaIQe5NRr+xY8sxFyl8o8sHre0EG/cTyh5EMoCxQfdSu1uvp4kSzwrrDvrrBrTS6oo
19DrbRfpkq+d5D3YH+BOpzlEg4pcGdUXOiFzYx54j0xDxeMSEd4fzMYLEtf2Im9f8tcenBl6M0ZJ
QMTQ/+GO5sZ0pfGFtkx2iYxI3WfB5LiTlm0BJd+K8+9gTcIM7xXJLEAAUf5dPCbMMfe5A771YquN
17lJ1tbFLmjDVD8nhl3n1wb+kuEJgG+yrwpeNzfrw+ClDJTG2MCR33xLkexyYSGeDFaYy2u+YmMS
ejS2zfaOmYMQtufIZ3B/xg87qoYPNcQx48bTdmuRS5mqrYgYBZPp4iUoZMtrsrJJLmFjVt9rS/Ge
mf9N46vdxla6Bz4TKhsmby4vyIqY6xTlRwe6uOU0rNM0tlEVenKpmKB20zBVdvagbw0K3two0Ccz
gw6aC7wtSKeFpwY1Tjx4RnfpR7oxRCqtCylHtcsnY4uS+O01mXsQOTu8UmRhIi1arshOOA1+XTaX
oPWHD7oyouNTBrWPRTl6dhIEAG3FaF0NNdFToWbZM3mb9av3DcsNPT18cLgCj6aWBoM2RFfgK28m
dBnmAEBaptUly5rqBzhC1a2cJt5w1tvvSA4NOOMtjFABQM2dVa4Vbxocv760nd4Gh8HUJMSfoDN4
NNgTaTS5mSC0pf++DCknL0QYNaibiy0pzcc0N5LjqNXxD0Rz1f39F+92SbTwwFdRDWRhdJPnS2Is
oE96qcsueQRZsmtOkvFaq/Lw9b6ZW98kcgVPQAvZQkRlCSwek1Ij0Jsw05j6jggGjvqWDDecIAe+
b+rmfFMaYCWCkBl8MYn7fEXjZJfMQebTpfT70g2KznfjSIv3NCsrNOfzH/fN3awMtBhoXt49Oicg
1RaxUK2XgLgcrb3EE7rGSdEoMFxCu8PjvgUhXjFFgMdIh7i1IQRfuF/Z+rI9GmN3yVt/3Fus9KVN
lfIpL7yHi0YCDU3/mEo8aQDJ7nwTgzozIcOL1EubwkgAvVvBFJaZbgQm4gfPbhH6WgxC0UMzQS7e
QDMms3CKUklUssHGPwa9ZyGGGoe/Oh3pMSMr1Oe05EbdOF3ii9xYpRBHU1nQMi1zG23QHGl0BvUi
d5p3qIKqOkyNHR6dMulflKnpnqxMT18qM/F+w+uxVbC4OXEUeEDGCXZyOnryst2r50XE0IUzXqTK
lPcQ+g+QDNYPJ3BYIf+AVxYcFD6zyOlBZNpJrHAK6mzI9mNn/mvUpbrvTWWrJrdcD+ERiaKgwYeS
XIBs567iMdifxEMtX5nMkT72nPNroelbLbylq7xZobIIrZBgFlo+OANhbeqE9nT1ZLsQ8Navld5/
VoE3uE1g/ATFfLx/rpfXiDBIdE6xlqCZ93Rx2JBkiEYL6v1rkpqD61uBuR+HwHJ1LfmjzoIv962t
bKIYulDJ31DwuqEcrEqjMK24HK4to/17vZK8XRM25cbVKD7Fe88n3IHeh0Y8BVou42V/XBIRNfC7
/urHWf7byBV9nw9TdxpKLzl7Za19T6IoOzb5Zsi+ZhkBLSpJosWB98+dpNG8MjWsqL/qSlTuh3qq
92pZ13t+zni0Uyv/VA/w2Xhl5Xy7v7PLS1OsmbiIxg1cUWKwfG65SoZi0vq+u8ZNJh+A4ks7hBtk
N/OmR+9nNLVoqyF5xftFurqMLIcQGIraZs21LSbzK1QHTH6XSvC1sIatCb+3f2v+KSk5UQAXFPwi
gVxc0E6TyEHYKe110MxIRg91SoNrJNVm943HMQn3gd6n0Ve7r3z/PHZaMLn1kEb2i9I5gbJzZFBC
V4IqXzqMiTz4e0NHo2jjpr3de40qs0Co8Wjdjvj0ut736jC0V+aowH0gHVh87CI7PzptsgUVWrNF
XghMAiemj7vYEKPLw6hGEfcapma+aymlPfdpH3CWiuHbfZe6Paw4MpB05OR5+28oNGM/UDImznGp
uKi/OHajfhuT6EGdNtpFwFeRF4GdRQygLEELspfmte2b9bVrHW8XJmay80292fhEN7ngmxkQTiR9
WKEuOz8faqZ6AIyRj5l0Lf8lo2f67+BDodk0UXOIC3N8ClAEOdKPlg9lYwcXI+jt8/0NXfl2jLm9
MQXRGmO6f/4bUs+YhsiW62scydmL4RXRh0ptBkpZ6bBBILBiioCGcI15RK72ZR0pNNOosPPRuSbd
FF/VCChNaUjtyWwexrYwI4HrC5YJijxssHCjdzVUdUqbuvNS+yonheL6VR0dfb/wNt6pZTQjrPC8
c8OJBjWX3MKKpQMMIoy/BlbrH9FptoEkRfkZUm3vWNdd/E0n4Lk6aRoei9GMT/c/3e3FTkmVwTaR
C5KnL/uaU5p1SN951rUED/hhbM3nkoj7Qm4zHYkWyuPUKcpHjTmH/X3Dt+8zH0+M9wqaKYZzFz6j
ek1tGFNkX3Ur+R6UcKTDYRtDbpmMbu3LW/HH7ZnnsEMvzy0m2v/LpxOCnyom+7SuUhhD4em3/bXm
wTncX9Sb1t38Wqc6gNcIZjxKBsuqILX9EiCPpF5VDXU60IaB0V2JU+V2b4Fi5uJ2huCf2tRyBerj
0s4/ZnajVZc0rfIQlCQvDy3zRlU+xmllhRcQ6t6ffViaqjvaQyud6yr3PkxJDhe0y5SE4bsJuADf
ZeCl3iK6vvUNUMPEMtCw81SR085dk4rkSBZkKFc6PkyZjF4jawh2DUn/UaHi0h8zqTYAGJQSJSfb
HAtlY8b01kfI0Wle4J+o9JDjzn9A700NdNe+ek0UZKpdJFgb+5uf2eOf9mBZ0y5gX9qNC+bGUbAl
dKGYBDMFmnNxn0oEBky1NtG1mpLhFDtBeKwBQZzvO8qaFbJbgakkxb0hbBx1LzfoAMVXvZAC76J7
ZVvsoEoYk433YcUQE8HM1uD8LGeJwGUArFHiqY+viV0wPSdnzaH0q+Drw8sRxD+AoPAWMeU//1BV
WDXSEITJFVwGI7HGWO6iEJ7D+1Zu7n5qfgwjUTLmnwF3Itb67kIuqtDQh94Lr3kPI5MZFeqHXIUe
Q1OTB6UMiUGEKQpjAt/FYNKiqVUnMSrkZhRdQRNNe6kc/g9n57krt9F06ysiwBz+cgJnz1a0Jdny
H8J6LTOTzRyu/jy9/QHHQw6GGAOGYMCwarpZ3V1hrVXhgSE0zpN1xTcrEtcB3oLC4lrGrS2buKJL
k1wxVpOaaHlVH7IprvZuv032xXJ4oSWClyoH3+l250p3yEuvKJPrMDbu5y5bzFOe1lYwmWr0fnSU
OqA1qj1ZHZCroy0NtEuK/ZKw3BqlAl5PKUPfrjEzXv+ExjH/mbtD/C52hvTX2rDHT6mN2OZjH5E+
cHMBk37J6hEfTUI+1kVU1RpmU8vM9FroSnEO60QF1cvt+bwV6H8QAEEAgkEybpfmLS5FWTPJrk6a
GCczQusy1Mw9cO0df8fPCSPBd9PHXT+RcRxn/Vw42bXWxzENGBFmLmcja+PoUHjFLnztnjmqe9TW
GWjD27U6Xg5yIK6hjOJaN1F4HSeefLfV4jNgo3Lnkt28LJR5uWT5SkBgSc5Xl2w1D6LtalFfQ88Y
xdEDiJF/hBBhFwewyzqjahNP6IRbSz8EkSEQAHz8AbdrZbAIwDVqVjLKWzd4B6FbvQsP5moM1nJk
p/9SeboP8bDsnfHt0cMSG/omPknnYnU1RlFTol/Y1VfEVcL3QlFMhrE7zmdiceOYTZZ3sZwleU66
UaZQaGnwbkOtRA1iXSKLB5DMVtJVJG7LFEB4bA/1BBZwqLNy58Dd2UmQwygcw+CkY2auTnmYqaGn
hXZ1rTWGh1Nj0Zf0MOpj2560Tg2VnXj1znbScSVUhhjFuVs7KQgBptd5xBu2EY9nLezmdwBs5k8O
rMdP9pJrn5j5tDfvbBOjk5Fym8nJBATqNIBujzujc4esDNv06pASfECtzTg5w1S9QLHTIr8UcZ/+
uhS1F30QuWK1QVcUzs42b+81kkhmjsDZlo3M9U+Yobwb4+AqL2imJQwvd1yfx2Ovs3jHCk8eV7Un
591TrLtdaD3rNF2SJnxZ6ij+BLvuGzzW9NfHZ++eEdl5krVwHll1ZSTTl86qrTx8KZMiP5dz3h2M
DHHWx1a2fmnAhAAiKhEHJDarb5ZxpcS6WUbXWUPTYkG18loVsDpjS9nTNtqa4tKkbCTTfRLGNfTd
gxVTWsZYXQsoYdPBZm4RQs6WYiXo8YzIcD9e2dYbSWFwfcZJodQOHub2Iyl5Pcx24+ZXkeX6scgN
45pnC9D6aJreJwyOO2tO7BxFG42nMRqflObmIJCt8kTA/uZCppJya77I5bur9MuVeVm5cqxMA9iI
SbVj8Bk8Me+J6W29BXMUa+BHypGV6/w4h9+edE61XIt8Ni+x8Nwjo0eS0+M93X5CKEC0gYCKUhMi
iL1dVEfMMOZzvFyj0KZf0hhO63tdQR8oRONrr/p31xrDsuUOUvPaFPe7iYnfijNfNbVuA8semPJT
46UtM5q+PV7Ydvt445hvxgBkcDF06m8X5iXliJD+NFAGN+qIOniawg8yQYQ/trNdknxLTY+wmecG
naiVnRKMHpnacDXCQfUZolhdcvQJzl2v7k2VurckUjQy07f6/lqJx2uZ8bSAH7k6Sl9cVK/sz5GC
6O3jBcmNuQ0k5d9PAmjKKSabd01MymTAXtGujgqYHuUwo2RIV8xkbrTNx2k4E6yrT7KPOVsSFE2s
DLKDZGrdIXTKWJtCV2jXDKTGMWVY9iFqEufQe9mTs83fTNHTpURB+QVw6srjm6JY1KVItKsx0ced
h7w4x4zl3jlX228l70NC17c1ATG/dQtLFzNawIZ6HaiUnppIQ9NLzHvj1O5aAYLI5FMZzK2LO3Gi
IdUTuerVycL+PNfW4htds6fFtC3uyK2SGjsSp0HfcbWYeVnQgBkm9bo4TTSd8W8z+XvKC718LSe9
MwKHioz5qVPmoT40jYVGzqAg+XPi6onHj7na1/FFlKJ3L1FmgcuMrTBWFF8t6taCt1nk7jdtLrPi
pCK7zv8wlMwqSduYyNRqhbc3teretknatMYoLvSU16I66aQ3DaHhTMk9nb7p8OxfJT5/7yRtrwYY
RFTfAGLxaFC9vfWBiCA17+Z+vjqhUp7V0pNto8w9GFH9pMgrTi3JSgQugKAhaa+zPz5LmDCMk4vV
rMCSixHyGapTvlE37afH98OdzaMOja/JNg543tXFago9cYo2na8qQeBhnmvddwY3Oj62cmfvQAtQ
T2ReK/y99flJ8jlC62Werl3V1Je5QbAkEUV8qOZub4DD1hQqAewf3UUip420tmUqXl+lYX3latA/
5Lmq/ZF6k/EK10bZweHcM0WpmfgFBZ07AdOcTJ4zGc21JWy/MI2lOnSDhSq1cHcAodt0AbkX2I/Y
ot1DCHHre4y+iPW0b+qrrgOt8rOoUGxfaQal9kEhVsV5mLS4OgM5Tr2nX0Q58ZPciEYi2PK1JmTV
Va7Vc+SvdTVrL+ATu1OraM65SGgHPfaS7VvFjFHwRrISAVVvzQmMGMZmxsJurk2pFJfWyb1Lp5Xl
oeiL4TD0qr2Tvm99nz4T7z3RH1VZuqa3u0ql1xr7yiyu8egVL2C/zVOkDF8eL2rrJBjhm9FbpFXK
K3xrZMyKwqzLpbiWsxp/96LROc4wVV6oJ4yn502RkMjWPfKTG4At+OdEJbcqrjSt+kOc15afN2F0
LKs4/g+mwHjDdiSLpeK3WlUmdeTGcCyuvW39NJZGv8Aqi46R6MydBGjrFARjgLxpZdM734hvebNe
5cwjrq8jndAfhWOW1ZURHv18VrU2jelQUCncua7u2cThyR0l4gKE7+03A/hmipSZCtdoifsvKK21
x7QwknOUiuQPpjF7O/bu+IjMDHB7+gOI0KzKtJFVqeqilOI6eWau+IUunMU3a7XOyLxU8fdjN7mz
OjTaKRvxDz3xdYw7TCPdcpoDV7J8VK5NPfdrV/sWTsrLtEzi/NjanbWBzpe3Fwvb4uDsZDSFgagZ
fSpGZZ1FX2rNiXEBTXQBhtntzRu9c6aBENKOI1um0rBurLp9u3giT8CWuPn0RY1IYUfRlL8+XtSd
LaQhjrjJ2/zKTToyziYyLV3Y0+2svLNmJzFBkLCCDgzzS8b80adfacA4UrQKLCbTAtbdHLNMqA71
0XAFXOD6kWHNV0tE7c57dmfvpEQu8CmIG8AXV27vjGVl6JA0r1M6gIMrvPYlpVl1ebx327cMqgF/
OxeUjKPWGJyURoGeKNlwVUCxflOXeTiaS2YHXehUR4a5t++V2dCeverxCUlpZhu5QtCUuj3RpZqk
doK843VsNOPXRDfiT03tfH+8ss3+YQTqtxzKRhzK97o1Es1u0pWxMlyjGWzCnKbFocziPXHce1bI
g4l3qSQQJa6aIIVuzJ5CbH51syo/doU5+Ka37JXQNsdWHiJ00ujloyNJy+12LajpOH2Fqhgd+9n5
yNxQxgA4dfpxLIvo+W9DPQSEMeVQ+fqvTKWx0tdF1oxXZVRa/ap6RTcdY+YaPUtr4Poh36G8y/en
GLMuC3amMvLly/HKMTN/dZSh9g2m7H592gveqDtES+QKlGJudw5GAyPuG1zNmqK5o2Dd9y+dbVvJ
Tma/8QM5Y5O2KzhmWmFIn9/a6ftw6HhKpmuCbx9JHqd3RSyaZ69vrHDLvaGYabu6q9XAZfYGOvvq
VZvz5LCMbexXg5efRLcrbbhxOWmKQ0rQDqafA3S7oDQy+nnWcvVqIx9W+IUbDgS5fCAC3pgizOnx
d9rUHy24NLSj+JPwlrrnrblpYfq1lbAyUI7pWW175Y9h7M0vXZHE55igBFinNh0NI/zZIIX78tj6
ncUSX1AHlxP7SCbl1/13E3hSyglcinpNYs18tSvHY3BYmRwSI6l3Ho/NhctCLbqXUpwCLNeaeZ/a
Vto7sAOuKpXBw1z2H0fXPCl6Np4cp3i3FNWeRPLWNSXZkAMtebxA01apcmJUhTGDhrg2TT/Vvq1o
/4Om5z0LLpbjQz0gaYbUPITouPbN2UhTjoF6VQwB0nBwONmVOpw04bQ7j9b2cyFNJYk6gLVkC3OV
gKUoJWRMddaualmGP8duGk+lcKqDIXp1p998xxRJslQkZ/ckRuDWM7xyWJTCbcJrOFVJ7SfqZJ1U
COt+GHnzszIsbKHMyGnESHQMNbtbYwxz5Pr30pDEXEn+tkujuBp6/eQYPrq/vPecaaBL4MSoq95a
aXIIjUWYOdcsGctTL3QpPt1UO5nC1s+hCQCokBg+vHw9vdwFdRqHamZflTqpzlkSZZ1vj5l7glGS
vIT9OB0oGDxdxmWWAA16uBCEm/z7ytfLKOoynh3naghj9PGeKlBMMe+sbRNw8o7QBZIGqKmyobc7
OJgaeOlQN65Gbegn26jjz2lM7yQyFOedGxnVs2+yrLQD0pZgSJKFtZxNLPuQRAXtq1EzuBzuZIUo
SZj/9uQlyPsokcqg5nljIHDdrioMy1FhyiZWsij8o5vN0veKZnw39cu4s4G3VxLniasPhBI5llSb
3QDnaDeG6Clp/Vm4U4EZkHSGP2mjsscKvT2+/xgihH6bayg5OasvNZYh2cEyDufG08pzNA1gAYY6
ecfAor1m6n1TZCG0KiRaf3V4jSiN6WXMw3nsjNNkGO3HSuuGX/plD0B9b/N4IUF4Sxg1rZHb7xS1
cDyy1mVNHVX80Us7v5iNPZET+b7//1bFPztHagAPk1iQZ3m1nJhRPoxdwkrbmdFrNJnWWUmM9gAo
zD7kwA4+25UyvXZqv5PN3UYCb4bJh3mocA/ggWs3rJkdlOrMIDlHmqEEIKpjAsNOqIFqT80xTWv1
AmZQOzOA1jvaubk3xOjOd5QBsOyg8aBtugs1gz3TZcF+Vyqlr45ZdmiTcr4WpUh3wo4VYP//1krX
ldanbFqvdVSFYjZGkovxPJcolISh7gVK2QyBYUbt0UYv3u+1ZX6VM8blsErnlGhMUJjdzvEtbaou
fYF0SrlkzpfHV8EdF4MzSoFR9rllXnjrYnHWQI8YUvagK7XTErmVPwxleHxs5a2FsvIxzFD6oLSD
uNX6U2txZmdu2Y9nswENVAL7+GDCFWdMdxses9HI/Chv7WCy2u6gtEwYizw9PaVO0/3y+JfcXuj/
fAduBypaQFskGuJ2vVOmdG1UlOPZCWPbzz1Xea1hSoHRC7vzIJTn+OP/2LMRdCdXQN3WXmP0InQG
s5GC9dlOUpBKEY24XqsELblyT5Zh686SWkbwRwneBYSxOsftsmgI5RsszRqXj0aeeV+LKs9OKeJe
/U4SdN8WjUa4LlTG101URCnnNJ7c8ZyaNblWi+KDDwqDKWBON3x9/MlWbGO5hyxMzhJG+pRK/LpX
MtIE1qIcppDdLqF4zYcm6j/M0HHHcxw7nfHbnLn2J3UJvcS3RqDGVqlZ9SFSvEUcjDhCLs3Xs4o4
ZWcXtocHMBmBAQL0Lq/1GrlhgggRxuyM59DKs89uzrC62POe0774Z/kgwMAXgEmkCb/6rrlZKE3n
YWUpi/5q2KXuC9Xrdo7o3bVQBJCvALDetR5h5kSDDaB+Oi+z9zcyz/nBM6d0Jxp4Q/Le3gO8mUgc
SF6i5Emtjl/DmyIUrZ7P3pj2AsXKMK4PJrpnnT8ZracckL2Db1e1oytOphpmRZALI2qCEE2x9lWb
Z7049mqcmZ+IRev5kDFmunlpbUrw/qwN7V5t6Y6jI+0jWQZv5Lx1mDksix43AmWfYnJ/mxd01814
/A5sc2+yxp39J2hBpg1yIyHgul9hjOAETDecCF0qxRdFmx2KcNqzsr3+5EQpSt4I08CVWiMnR62e
7DZr5vMoz0mzAPFTi1cjQsPW6owd/L0MT1Yfm/APeCYBrYS6rgoLEcMmxAyF6FwoeXFwelcv/dY1
lpNlzelrxoCzc9YOyffH18VbXn1rlryKfATpCFoXsItvr/gh9bKup4t/rrsq/DuEXNwGppkOqV95
teZ95/EZvyGYkzuvVTL2kY88caadvVZLvFNiR+ZfCjB089DncylnV+RG+CFtHDdlIpXZdietXezI
1+Qk4Z9ury/vaDDl37qlzrqrWaURetFWyayLWi3cV71g4rovGsWogiTU7W9LGiqtP41jrH8shFha
2vsLLAE5hkhc9H62mdoYitG+9pOYI+1kTFnxU0U+LQzCwhCC02Elc7NzMrfu54IIo1Tx1lAloLrd
tFRfBhtKpAFrZykvMXDEA8nwc/BqeZWRCMAUYtwNSa+97uXHZpZOjj47Z61Qsw8V3KFrpYo9dsQ2
oCVohnSl0/UDUmTKtf6rxtPVjZY7neOcK0UUn8xiUs6jEs0fYoa2H5tmiL+HsHiOJnyZnardHctw
2ilDkm3LvGpVGakQuajcwXbPpjZc7MlM/FkYPxgw9oJg14cptIUfhk9WJJFZheEigeRyKg+1/fVs
CK109am0G+s85o1+XMZpPie1pu48duubECuS8Cjpc9TvIOzf7mrE1RXR57TOWkM5RIkS90fXFx4N
aSt+Kgt+WxDTQmwTa/IPe5X3zKKp0oH6y1nNGKmBQOHw+5y6yx+PL4r1XciCKPZQYieEQXlmHS9F
PUNfJQfhnLaNZR/6ZWm+hNWYjX7dTt6friXUPTnvO3soR/8gIkKthKLW6moac9ies53bBAyIFfZJ
k55HrpkTAJc96NQ9U9DVII9S2AUNtqqPDHbZaM6MqcExej9d9OGQqjC94nTZQ5Te20jpekgiSoL+
OqZmTjDonaWzz/E05Qc3yvQ/ItEySMGewk/jUjmHpz8cPXBuEDkSlqqM/D3/Ot9LmVtCk1iIzByj
Q1QjJG9r2Rwg59oeDbLF/2CPwIumNGE1RciVPR0uQx4CHTvXaeK8w0p5notFBLbTz6dCU8ovj9d3
59ORjiPLIoVFJHj1dn1mahOyS3vkreVvVZ0jTa2V8/fGZRTdY1ObvJRDIFU+pBIuqGCmod/a0pDk
HLo6D8/ONDS/M1EprEo0f/ui+713Re7+0pluYyF5FVb6JdZaxKAE/NnxxdKi+bXiyRjQmctj9aiX
qdnIumlT7fzI9dtEHYwMFR+iMeZRBV7d5yaFI1GbinNOrCU/mv3cHYux/fl4J+4ZoT0F8YEAiTRq
9QCiqUeLDMHNs5kyNwCGpOLPdrdXa5F/y79jE7kUWWuh4SILpmsrcyTyFL1X75zPY/sy5i3zEuNe
PU1WP3yaqzB6MRdHPTm9Hv3qDFp7enaRvInUpt4mI0l8++3XzlIhhrxPoyAdyUGzyNDOtsh+PDZy
x6fwTvny0vzg/lm/v2LJ3arypihImERNrAMJCZ4p3c7k2PSL96cWNqoZDGPnab+E5qKGKemw1c1H
SODoTkeVq1CPGFOvezfVev/T6Y3xuQFl8olhoILEUIPDhAqyvrMYNR6mvRnFQTuNdmCkhRX0TSGe
ki38PyvsBBQ2ziplydv9rkOzMpIlj4O4S+qD2uYxpfC4evqrshboM0QckDUpD99aoYE/O3NVxYHh
VoZvT2l5GKkb7tyC2wMCophwXopFoWe2BhcXANwFUjBxUFAQ54/aPUxGV+50YTZWqJXAzLGhGvJd
NvJNw+SFkVk1WNG85NSC/z2kzP55di38zeBJGe4MRky2sW53zDXCWKSpEgdKbocov3nKH3U3V38+
Pgir+aF8/jcztMqotJN1qauHY1EMe+pbBhmoQ2H/vXiTtXzVnVhYPgFH9KkOvby5KoOyqO9SYbo/
1Tlr7ZFIhLHTft4lY3LsJpCUP4aKYYjnyNOyX0VqQnMbCmd4H0XT0l2NuBxTf7EWKw4GMNjJYRZp
1PqqUaJkp6pR/7l1e1jQjxe3eaRYG2pokrMLvXsjvCwrk3ZIysTaagQCTbN6zcp0uSpVtkeXvGeK
lrscSMysamB2t19LzVJGukGHCazcZj5CwUijhDaKn3rJHg9hnbJKtTXGFcinV+r+rJ+aMnXscWw9
uPR1cenktBprsH5wHf8yl/annmEQT+/iW+1Viu4zHmqdECloKgrXbNPASu3aX5iNjehhyAAg2rbn
x6bunCwCTgn8IfYkCl3tYuqhMZpmdRqITM8DT23Go5UZz81jeHN5GXXSR2AApBROuv1WjWmSEetd
GijQaA/owpdHR2vDHee7uxbyHcoYcNqovd1aMaZuHpSU8lRC9ncaR208pDY6qo93bJ3N4QyyNUEk
RsZKWWwVG1lICtZJoqXB4HAN1WZpvjZ5oUHtMZW283WrHX7OmpW/mMjff39s+94KsUvliVoNAour
q6MqxihzGmyT/dRHb9Tno4IK9FPIs3++FhkQCQmZHcbkDvwrkq7qsapVxWHSCsLVxyqGG7gsTJ36
D2uRypSgbWgyrNO5PDeiZSjUNMgKSz04iwNnYVG9Z19BoljaSBBBKBYTZK3u9Kzpu0GL8yzQFyW+
eEVPBt7mXx8vRW77TfwGpYdmOv+A26eBsDIyJqYxD0udB13dowG7UI3pDKuYfVBBydkRjfbXY4Pb
u4+qDNLOzIujd0K36vYLOcUQQgiheGTF3fBx6WfjKJS0/svO8p2raLM0giAKJoDoaDWC2JIe+S9f
GFEXGtVGzwJtUlr11Rx7LfXLCNH5i6nTL343lQM8k8fLu2eUBgLxES0ZpKtXy4t6FUZezKXk1tF0
nNVxDFzGQUJvhgrpd3yF/z02uNlPVgkaUc5oRs+AlPV2lUaVO2EI4TbIJ114pzB2QB5VseMGnVka
e1Nj7y2P+Bd/5O3iAlktj0A2Shx1xhpCZz4i/t1X0YbuD65o432o2E9OyOBAs7y3TjGXL7HtulfQ
2bBXIkTWgqKZ6vdKqGmfFWDof4qGpFyLir2RwvcWCC2CLJymgVT6ut3OjgpytoAHCsp5Tmu4q8pg
HLsuSi/F6ISfp3rMX579gJSGyC2IRDkQoAlvLUZhnisaukpBWC50hRHzvWZuknxU5rk6Pza1XRym
PIiqCKxQKl83xtsIGlc+GWXg8KGgYKjim+UktC2yIQrLizYL8WwZFlqEZCbS7aL0BetjvToqT4lZ
dIA++zmiduJ9BS7X7mQl2zNAWR40kCufT9Yl//u/TnrmNvqU0EcKJo2E2ldEmHwaeOy+LGa0/P14
DzfvGAsCowP/iEtzO+QHUlCdz0lRBTR2zEOTcXkfm9pT9nQE3kSrb25maUjCtMFp443rnTOVeNDx
PhFEXp7+OtpJ2x7CxU2mC+EwYnDz6GV+5SZ1ey3dpI0+cNVFX4WTuDPgl7r+2NuZ0f8Y7JT6bJhH
FtPGVahMfpVbVvhRpCU8rTxupm+gcqzqAIkzWq5Q8hbjOoPsttH4Hxrr1Nea9kfl9n1c+hQAJk/4
jjlWz1bSpaOQ9DE3l5hODge8/YZeuSxz3rpFoEx0zYYs1N6LNFm+Pv56mwhoZUWekH95ClAnXS8z
o+DreSmSs5Z7qIqeCStFkZ3ctMvZ11h8KWuRB48ty4tj/Tm5qEENwZKTZYRbywIoRRvlEv3MlNsL
HPHpFOp9fdAmYf+Crsh8qbUo+eLCGX4fDRpu/B/sQ5gjAGSS5Eb4SJjRqKBNW8pZkgVaW0X6R6xk
06EQSv5BtHp8sJga975TBu9bwrP/bBpMgQJeDQ8HpHVK06uHowdBYi9lxhENM/fFNoblY58RZjxe
5IqSKp8LADiShg+4SCLbV9+39XIacIwDYmK1J7oXdck7y0+SuTVeaLSK2bczXRn+F/eGEvlq5SzF
C1lprV2F3tqqX2mjC8NUsWOBalOmpEy20KfiIEqIsH7rOBO68nmtJocxN2E+t1452y/o7ZXpa29k
jb3jrtLpb51GvrK869xu5PXrHio7xEgFUDZUgofKn/PcOeRK/wVZmuX0eOe2T4Msdsv7jAtHR/Lr
1j2bbGxMRN2rAK1iS/O9ZFbeVaVZBrUIhW/0Wv7clJ63T0UZASQnZ4Ea6Do8Q2DAXSZkEoK5ivLT
kiZfvEbxDp4e7+Ettlc2IS4vLLVn6NCGs0oUJyhTPclbFUSQ8k/DaKpnVQx7WOXt1UIRidgIAJiL
963bSfoi3KWPDRF0Xvidl344mIN24h5VDwhb6Qe9Uj7NtbkTPdz5btLVkYKAREclefXdsjYSYkQT
NljMOQnMFLmxph6qg7kU0WlYDPHtsZ/c2csbe6trjCnJMeDhUQSZ06ovizEwy5q89vDYyh2/Rw6c
mAg6AkH02ht7lwAoHWcpA1F7ybFtcmdmtKNqHNFrcHZu5jtbSAeXSwnZRalOKn/Mv96EKi6rzigq
EVSVAWptGv+ejOhbUpY/ly788Xhhd7aPy5/mFVchdL91/IwqqBJmJVFWKdTmEDEP9FiY3l7ssLUC
UY7aiITBuXj3Ks9ncI3pMn+iD3LPaaVObqf4oT1Uz8KF2C85sQTAKLApopVVtj2kReY6AjuD3mp+
bS/axY5y4/h4z7bOQEXkDdgrRds2CoRtHNoMb1q6INFnPTqEE8/mabD01AzspXD3yABbd6DxK6tX
+B7tqjWipOubtG/NqQ+cGI6S7zZuW16IGfLkA8Nvs+qTaLXmOcatvAxlc58WGOtEZnHdx1BUJ7db
TWXIuWaXR7dJlEO+GBq1737vjdxup8R2Se1POtEUIFcZDv0zodaaogZhN4yHOEySoyjc9qWDkLUj
u7XxQ4I5Kt5kcCZ6QBu2eYazlxNV8SBq6unYRXV9lpjJnUf/DbJ080ry15POgJB4E5Bca7o0Wthn
TElgdvtYNr9pNhd8oJVR0h7ibIzMU1+aze9zaOpdcgjTZpzfVVrVzhcjA78a7fya7ZppjBDfkPTQ
uNiMpzSLelSMPjIDr0f0P+wcNRhdxjU8PhNv5K/bNQM6wznxUZNrf6294cxxZavAt4KhsLLl1HZO
1HxIzSUpj/SoFNdP7Djv/H5MJ+UVPKhnEs4LLXvXUnRbyPgmrde+qklT2mqwzE49wA3pZuW3rleh
y7sUbc1fSxuQwglxmdF7jUUFQSavwdeLumonkoEq6pZj5ui1/oeXLM63BrRonvhNnwvnEC9aMb9S
QEcAuWCKybfCTSEID/YohC9Ku3VOQohau9QqSMbXXk217DQMwu4/FJ4AWV9XQxohZmxmw3GpY138
VRVt983IW7P1h8iKm6BOW23w3VqBMS6EBibg4NEIvDJSq2uPEeW7EmaSKdyL68xh/nmJ4s4mzA9n
+xRqTdh97VHmcY5kUsn4vgV54J0h1DAhYrGcrjmVZZ56x8kZlYVSzjSPl8HU0dgJ81j/anjLonJq
pFx/zXTIv0UFpPv3QkUK9s/QCHP1Xe42aX5qwr4M/3r8/bdeJrltRPMEGuDC1ujrSWhTm9IGDFqv
FUe706IDQ2rE5bEV+U6snQzpIjwZii2tpVXQ3vR1GHNT2ME8xuInQuTlu7SxBbI/In+3xIZ2yso6
PT02urmfQP4QR0mhcJNAfq1ZknrxrIjKpIeJIuFltCstKCCoHoa53FM9vLuLhNeETjDaNtXi2DQH
GAIcInR4hncl0Db0D1X1PyxItuWArYDPQVLkNr6YRR7XSRbagTdEUmDDzk8FSP1z2c7DL4/37t6C
JHUINqCU/VyXv6esazVRunbgMIHwQ42W5DW0PPHste4SvlBPpYVFcdVYI2trtcl7pRqVYMhzHWqF
Eh6B+mnPbhvIPSjWcGwkunNTF4vdBRbHqDlB51bOb7Q0w2NSW955Muu9QdUbl8MUboCUEZEZ/QkZ
EvwrAlSHlofSq1zeqTH8oYfFnKKQpyXMWEDCYeeB2BqDU8bSaNRT8gObfGvMFUvBPG/FC0roIsFg
K+7/0GatDnHHrMgdWxt/ABlBGU9W2yn4kfPe2mrsSLHbxPYCvF+ASG6pJFW1t4eCvm8G6BKvEWzy
td6UEG4K+NTwgqIY4dvaaYVkeeg+7RAshusXTKckGa55yonicR9roReMZqeCCJA6XenQ9UeR1c3e
LO87S+JepU6KewN3WJ8kmEmJSmGbJcW18EEZ98hRZ3vP+F0rAB1oGKD+umkEx0aGIlAVhcFQmWF2
jKoy+h+12WVvKsLW5/g0Mp2i8oPHrcPLfLJrlHNTOwjTxPRTHY5KaXbdZVIzcwcjfccU0TrwK+ov
+N1a/5TZACPih6YXtE06noiz54OWhDYTOvrmae+22TTm5wABgqC+NgVNFymoqPUC0Xaerw6md4i0
XXDepnBHOAfrGRC71I8BM3d7hmrH7VF4KMPAbd0o/D1tK1f9KEwjUoG+0lPyk2UQxRHYfvZXrMgu
2uLoyl7jZbutwIthJ3MhSmTnWp7OmivF0NLJY7w7161IevPA5Gvv0Ke7TP2tU5IOU6yT9EbSurX6
RGmVaaaQnQda0ardKR4ztWA2dGXsPb931oQ0GYbIvWGIrjOtsLGixlGrMLD6oj3kLtWmQhT0A+15
Oj5+GO+Y4m4nT6CZSo15jWNuudjN3lSVgKFt6IbV+vdRBdBZgMl63pIsPZLey+Ym7JZbd8nyrGHS
Vx1d2p4xI5onnBMiw855TJWnk0auJfjCnGjsuYzkuDU1hENd9poeXTKz/Z654HyndlZO8v/aKZHc
cQlZ0yJhxBzskdWbFSslsO9kji6R2bSHxlr6g+mN0enxR9pk3vwyghdwhASdgCNXz3A6JaRjoxZd
RFWdFYB4vhfbf1XdQNJSPqd+QsZNswhIvdw+uKg4xu3mWUbZQeXo40sc9q4P7pYqfD95O2XvNx++
CaGJnbmb6GfQVCRdW30jRY9bS6kaJTAVwyxGf/CmJPs4q4gyf1p0RgD7fdoMNgX5Ja39itlHv6SN
15d+1iKeKwE0ZR5Usc30Y7VjNtmffV46GvDZ2A13gsfNGeGBICIh7JZoOLRtbndEGyOUo6KouCAo
9psoUzKosvheMi5sp7q38SY2njuV+gPMUWo7q+8cVgP8r0yUl8nL4qNTtfbJ64xq5yBuvElagVFP
OwnPpeV5u5xm1paysuB+GKPeTAekHarOXwbE930Eg4b8uvAj91REt3tICMRLCyCetwlBuFujvS1y
2hOJS8aETtDB9kZqlsiBT8s5MbtoT1RlQ0OlYcatpkp5c4TNKAPf2vMmzYtLe3HgAxXL+6SYomsT
asXf6ozA6AmiXdKj2zt4jHyuyti5eF5SjQdDUeL2bNSQe3Yyxs1jyeNEysbNRxiIcMcq4CzChNEK
AE2COQn/7OYl0EvlakXR92jK3iWN/ZtRO+8KY6/LvC0BYZc7gyAeJo5sbd/ug9sapVdFkcc+CE3z
tag0fDcJ3UPfqtql6GPvVfPa5DWv9Omz1iv676FZWF8e31+bdFn+CNpbYNEAWgHHvP0RcTWYJrOm
PCIFkahn6iJuc2JQkWFdihzdZN+Nq/ZTFhdwoR5b3p4oSk0UgtBll/2btWIFA3ZqWEizF2RaLQrf
Es5Mz3exhv9ih8uShBmxCnRZ1iu0K+QjOw9ue+P8iLKl/6wabbETQt5bDTEBJUPiOvqiqzuT/mii
tfhWUAnHeff/OLuS5Up1bPtFRIDopzSncd+ls5kQmc5MJCEECIRAX/8WWZPrY4dP+A2qom5VRMno
qNlaezVoxCOYXbC1+PycAWTA1kGVilPvZBQUqiIhNd5GFjWbXxrZeKbovMWc67y+PRPw0oNaGugk
HhLIe3w9aUtYo7mwoMjHq5nl4Mj1l2msh4KL4ZwX+XsztyXbwHkNgA2qqtdDBWnjaCaaCt0Zxb5F
0Fzuw6Yju8/PHMQ+Ww4hjEABu74eRY6qQl4crfb+3Kwl87l70A6PztwSb89vTNt/RjmZth58nxEP
ompvYiZvpQ27i54GZDcxh1yjzx6XH3/Ve7t3831G3bFJ209T2BH4lC5Ag1Bhe5E+Rjb52QzzkoOt
Ai39esE78GQ+HvGdX2tzfNm0C/9glJNDCxoA+FB4bbWv6TruE1fxgi6pvf94lHeWH9QmGChCdwE4
3smaEEMFOxjeV3unGus9zr/0YFrqllgd58LP3x0KDSGANZuT9qnxlpkMygZfV/u4Cb+scgGyHHOF
mkeKM/fMu1MXgte8MRch8jlZgoHToLMBb/A9glpVponjl26gw88vdFg8bOUhhDQ4X09uc6GiaK25
dPap0EOUV1FdXQX+phD69E+0uVqiSMTJuqW0vt5QuOKNTCWtD6BgtLcOb80ld/o0X/Uof3w81Du7
Ck0SiL9QzINQcCoT8UVvMaETPWhJ3MupWpOjdJzxIRHR9COMlTqHFW7b9FUBjLBl1MD/vm8D0E8W
ucI9CUvShh6Qi7z0mRn8hBZE0QBi+chRL6hmq2TXmZDKL34zxSqDEcKofutYK1mis+0OPOursb2F
FsQ3dxqmH3ACg3IgzKTqjMxlHE91ZpN+DsB20tXPCtlbU4nLdgG+Buu8vhg5qXnmNjZKfkVDXG0q
aM+lN5UhOGC8ftTTvp6E85LCmiDBxaZkt/PGiaYlb0YXiv4a4hroXufAzRpjnCb3pwV/gfHNqPPa
1PybhHk4kolTl4l94gjQuD/+5d5Z8uAag0MDoeUmRNr+9/+AlArU3ABeQ2ACG9o9wAKV7yDT+X/c
iltpDpIQXokomk+Wop7jDky9Fb7sHQ1LoCttPlhAHf+Pb/nPKCdnO+RTkY+nKz1UHv8ZaL0UPXCM
4uNB3jmNAGTAzgj0CCAMwbYV/jNhsJtUFOA+lnozm02U3qOd2nol7exn3UMARm40XLRucZgDJzoZ
CpFGa9AKgUA5ZJAceIg3xtxzb7817s5M3duvQg8cld72b0DPTh+UEiwXwSLCDpzWrIxh/1JWS7rs
fAte82cnEG1bMA+3tsU/j4vXEygg/o4SAd9WmMX6+TLEYZnWcXg/BQE7cwK+XdwYCk3cjccC/v4b
tX4lRn8IwbKl6B5muKGHzNPpOUb9e3O3aWyh2wdogu736w8aJj5Ln0FzWkmGjiFPdU5W9hVGSed0
829H2rAMWMVullpotZ9culCmNrASdLvDEBuP52CDwMGTSs/Mhdum7rkX9elw+H22+x1yG3T1UQCe
7Cc0uRsZibTat8kK55GECNIcWC1qxGS6mtozcNBpqbQNB/0fnrhom0AJdnKmhz0Z3FgBTYMjBNhN
LesvvdkXxdgxvVcJ5KajK9wzdczpzfVvUGzmf/MKstrJHnOA1cEpFb5a4+rRRyeex3INVXDsIWC4
RpV7zj9m+4j/XlwY75+QZAOJAnzqyUlYwVzBQgjuoDnI4CHVj38k8Z7FqO5MIuBo4fW7lptj0DZn
Hlnv/Jh4+2wg5Ub8e2P3UQ2gKtSdrQ+U+CJFakPdPqwgbI+lsVF/7ih+Z1o33hOqeUTvoBg9qXEG
HVTKm/z64NXI1DOJREXPRoRD1c2yM3O6LmcOsNOtvs0riE9YN+CFvHUNj2JKHSUxYD0kS5YmCkGf
oj0Xp/v+KP+sKAEl4iXxeqsnySBbmKDXh2BFPCCSzFSBbMfPqj3wLf9orfgcKAYAwrwexfPxrgsl
ZYcImc/Q7wVSXSKGrL6iUdhGGVJNws/PHly3UI9ChrxxP05+LndFTOoQjBhxmtpbZJlqeGF650zU
3lmCW8sD6D8U3YDoT2ZPsHRJVnjUHxzRdKVL6/BmdQjZE92cA33fOUvQoMRTEmcluhunAkVHgXLb
NC7us6EfHigFWaPHAVn6VFUiWxGKvNfhEJ5RDLzd3Pjl4LSAtuhWCJ9u7nC1Kelcyw9r4nbznk0z
mS+DOvTYzsA5fLwwkRYvU8WQI9Z4SsfFMkFZ+8lbD0Ha4F9tmA2YPEBDT5aPYU7kTbRtDlPIukdD
k/VR66l/+Pga/1//9fVRBrAmBVUE+8DdcO/Xy1STxQ8GHw/NZpFS3dhQzNUudVg/P/WIwP3jAFJw
Lqeh48elUiQ9DGEv7ZFbyDnxEplqv3QmkPGvzBjEw32rVyJUhuscmnsWRSoqKULk0/02TF+unBmB
omROX+YONro5kb0ZMggnkmFPRqWC3J0tnO67ph7kN7eaSFDUMOuJHqvQ4EwABX6Ii8mC9HmsfTKr
K89S2P9W2lL6AOejqPlVS6SqZ7UOPKfN5tYh4yXxbUzhg1SBLgBPgmTd8zFxpkeoHTy/CAe3h21I
NUzuj4rU61oqYtaxpC2LBZg6cNXJG2gi7ufUY1BfEkfDmBKcHzxaeNUFMQUYv2gClWRfe2tGhTLs
ILt4SP7wuvfnYqGe8q5gE2DDfOyjWRam9em4hYiv7r4RXeve0wSJF4VMF9dcUummYt9g/cXFLDtY
faRO2PpPTZR2aRZRHgQ5UPKaZmZC5I3ORo5AgJvNisi9CkFth1FFSpBcBocX+Qtm562+beY+IZlZ
3C7MJ6n6P0sMEPzCs87a3qskgb8HGixI9nB6xG4UKV+gSmsjqAGKpVlsXE4JZ1iPQTXK68FpY71z
nMghB9SYpn1ca2Dqx0pVkTgq24SmMJtxyOMC5Ti5AklLIAZqbBrvOwzQYgNtM4gv6w1GgUOXC3q3
enHQj4l+wti5wrE811KWsFdhMkM8bifKFe7ZlGbpgtqqBrPY0+YmCdH+KHu4XCCCUaQ1omoUDiKK
rnwY8TtvWn0XZn3RBKOPcV0hZBXgTk6FGb0xvuYryMMQsdQ9KfAUbcydCLs6/QNRZZ3eD0Pv9fep
P88ic+PZb6LMts7YHprICeKXkUbTUC6JP6nfygk7f82qli7cy3vfc7rHKZ5S/ABJP5nlopu0P14I
Pq3elYLUodsLJ2V1WfWaV/TY4FYnz9BgEvLbLD6PbyLkuvsIwPKI/rIQYHc75XA4l1CxeObbCvLY
dBTo6zHsNVcvvNysMPoj/M0XmlvYqHCSTTXFZspmyjs0Gojqlr+AGAwpBtwh42PnVIm/A44q6b2z
oYa7dgQJrqTovPK8To2PEtisHt91yzQ/q95TXTmlmkY51sysMqSZcoT+2R6/yjx2Y7NrBu3LH2Dh
IkW4D5bYORJHTPc2kjAHzwJhk8pkJBnn9NZ2o0wepIYx2p07GAL9ZSqNy2ymbBIBGILsAAUNm2V4
485ojR26iBry3IbCrAWBP3yawbhv+3+aYBVReIzT6WJBCAPb9cEUutkUr2Oyn30WpyXAk0o+9riK
STaOPvvRd3ryERWmx8nfwYiR/sKrClGJ1hub6mA9q/ty7uvFfHPCifIycUUQgvmjdDDlLZ1NW3qa
jDG05abpdxS8E34bkMHxaYZWTD0UMHiNeOaLZDK/DGKPliNpYa+WB7FUeCPJmSivYIx1XmkqSOxg
+IIc++dZp574mawuW/LZ0hRmdejkxn+8ViGhKFvaxLC9ZJOXz/54DIkBZyMZ1qT0w3G48zlYHrmc
oqEuuiia04I3tB5z+HKOwz1HrPUlMBLTlAROLDNyIiPOrqpVWZZZJ244SDOpnu4TCw1sZlo5O1D9
VPWPDeSiLIuUUTYHJFaNf7nDqyftKbZcWKkroUHjSGYpipi1NMgB/MyJymp0Eyf4vqwL6p9Mz2xq
mwxnGXevPSaC9egFAhkj0UqY+0VV/YIFULVitkUkGwdOtSkEwLPMvKBxozvMLLHHLoVG+BGuAaH5
tQw6mgo5J6CdZtNIB53Bk0xGe5W2kZ9LPRkJLU5k/VhA/QCj0MLv2MivuK2WHtrsXm3HN5ERBD2g
LjZ3TChGs3iQ4hf8sea6gS5YTapg8QSnXBv2+NvGue1hsTcuQ+RdDpVD9dEGIsIs9qOSLseyraYk
i+Gtl1y4lnTeRdq03VMK4st8Qb11lBlLLb1oh8V1DhyzGu76RQ9RZjiGKRrpe9/GNGh0viDGBo26
gGpWWDjdR9cNLl3nhtVYEUs2uNDEXSeBCsnFMExzvZcxT+JfvKm4vUHE8DzixhqIGg8LX5MehtQz
aDP3VZRW6hZ6FPKQdg0e1tIG09dkDryXCpa1iOrFzVTlCLgxV2Ot22+oIehdP+ugzVSP/sTBYW70
DZKr+XmQcllyIJg2uEKiSxxeoLMys4wty/yXDzb8U5ll5oeA66E5SCRa41jq6eji8ZSGMFa5aeJg
WZ+VN0PBAeJRneyS1tbYRT61UYxpiir9IMLVZ5fJ5DHEMw+4j1skhfRLdA021tz8FlBsBz7sNH3V
PnvglrcgOqs17hBlJiMyZ9hxtt33IL61D9SlyZQ1U2WDvYbHFrF3w/YPz6LjDdwpHNEHmmLdgsmx
S6XSc+7CWORFRlWIsLAZFOOMj3xyrp3Bn+68EQjmhROzod7KobDJ+FATjcpCSrfwrQ5/OcvEYPjD
GQ9fAsSpNTkiLmj/4FRhL7IwApfsWleUjaQIEbbx1zPce8J+cqpnOauWlatHGP/boDhdcgkq7Gd7
Uag48agFBoLXOyhnp4X9MDOXtF1AD0sbiB+zqNUI79UlcYvVus6ZwvPtKwKNUHQBcPdDzYN019dl
J4HI0bdrRQ8JRP8Ofii/fupQpa15D7LDOa7je6Ph+QBuZYJGB0gqr0cbYHgcMi9gB3cY9SUsZGwO
6y9ywyoZnwHG3j4u8VLBIQvv682Q7hSKHWFwNXUkZodFLr9R4g5Fhy7o/kzZjr/3pGgHtXsLv9iE
xkB3Xn+PG07cUTW+B66V8s6JHVy3kbQ/Px7l7fMfvDmgDRvgsLnenLz0UBEMAcgCkLf3IbtzRR0/
O+GW4l1TDyl9pLZnXl7vDQiOAHiciObDs+QEGQtU1Cy+WRsgYyG/IqL2LgaUuhcImJt2Ml6H48cf
+M5vBRQAbtWbSRmcXE6WRb1CdlM7kzjgSaN2xGh6JMwzZ6bx3VHA8dk8H8AvO2UTcXfx/BYpwoc+
mfEm4i2KJteo5tvHH/POGk/R6EfTEIAU0im3//0/kDYeAC7q2VUeCIraog+dKEeTDHxA4UfFx0O9
80WvhjqZN89n3gpsUx5anH3XCxXyh5uYc02Nt69/gAvwnAarEfsWEPDrD0KgMO+XdW4PDDqiYxtq
9Ho8Gz6siRyeWTS5BV+a4P6zn4a28uZFgI216bxO1nyvXTXHXMqD8hZOi5HoanuxuedkeG9+rY2W
CrpyBJgGjgGnzFFpezztvL47LDGu+9pJxC/cPD5sMlv7+PEnvdlVmEJgd9AVwldlY0e/nsemh+U0
cKfpoCtUgoHjNjlLzTMs+mEV7H9aowHfQmiEIaWNgJ8gKfcEhYp6phaTEgyH9PWcLnbcLFVgPx+C
D/vxl72ZRJzpOCgArwErhH/kCXbhriNHmkIIikGzxiVe4NFTagS76FYx/fn0UHgCgaXnA7aHq+nJ
ukihOIq1xVBTijuq0QnLtGjYvuP9Odvqd75qwwxBMYdDDdryJ1/lLN2s6TB5By+okI/goWRlm+hp
Dtk5m6wEP/2re8RHdwG5OaAmbY6fp+pnz1viWqIhcNBr4KkjeMTkp3THuM9IXfNnn5Lqntb40FLY
jrXlx3P65hjZRkeTAJwA0FFg7PB6YbZePTGfYvQaCM8OMFOMsis6Rzt7bxTQlQFZYgxk6Gxz8J9z
Ee/sPgQsQg6uQDMAhp26cOEKcubcON1kwENxhcCHG6xRXCSnJGKcG/2mcU0Os/SSY+cP9igC/UdD
lr8LtDw3dadrBKKUrc2CxYjBYN928lETHNTiRbbVATSYbtfZZC1cX6k9Tek5l7jT+cNQoKj+ay37
QENPHcbZosEXWgG9ov4NcwFG6lErRc/AnW/nb7MwQOG5OQbjpbB98H9+pRQmyKmzRMlhodH3iXpX
Yxt1GeCRexPZ+sxgbz4J8efbyYuDCqci/uH1YEzCb7ki1j+AWdCbYloV3lkdE/znxwv8f+jpfzfY
5j4KvSfq6o02DxOf1yORSeAxkSb1URCJo32H95tx+dENW7bBSeuQzF/DoNf2aRzsEnxbeiI9luG/
Yf4NurlNWEQhBIM3TKD9fw21IF3ysFpqeUSkiPXuWspFc9CAeoBFpUgQKzuOhOPMgNkmX2YB4kIO
grM73kLOSZdjR9GYKr2YDyyfyUCrAiARdZ4m0idIkuzXrinXynfmskMJwKMsFa75q1EyB0UnSIun
cjMk4WE2iHjNu9r3DOwF9Miv7SIku+r6AQZJXZji7E8a69O8X8H4gRiw6eubuIYBYBnqyqiMCddf
L0MBaQN8lBk6kbfxGCftLR1bP7ojSIJEblytqjb3zFqD75zg9X5JWzk4D2uYsuACaybuLgPO6zaz
vr/+xAu8d0s6x3K58eBUnxzR5wS5JPMUNKqHEAJ79bexC6AIwJoBHPBlXKm8apqm3VFogXlh8bTy
ylpuMS1UJPFfEOrw1QY2rvro8nbQO9uuIs0RHFP9okLA9M+nCDzJ1sQJRWbWCGFJTBOT7MeKeD+x
5GWLeGQm1cG1IaLsIaBDpvYwisl9MN0aPTlmXsXdJKrQKVnVdD+hmnL/sonUDyt3FQzXYEUKdNnZ
svzCZjEjXDcm9oUBD02LOIqGBx7b5U51joZQLVycq2mdQrOTSImk8DjB9ZWReR36PG4llLMiRNh3
3pJZpFeNiMMXtwVKXaIyFd5XIC3BelX3afUL5om8KrwuYFOeNim1FCYpsU3yZg7HJxn1EGzD3F+p
3FVtOhSeZwywWUjO2LxH3kUK32iXuv0TddNVXsJE0yC/uV7beW8GKPguaRX4P4wKrPgV1TRpD4DW
eucQBqsvHuYUBxtiM1ziZOMQp3cqsrNv89lzqPcF4k/y1LZrwHcCRjmyzjoci9WPpB8S/geIavuF
M8r13u0aE96uNVpFhRv06EpLy/GTrBZu3Q9S8bHOWydEQM/MFs/iLep28HpwegftJSKm5FpS2eib
jjvuj9aCOXIgtEv4nMPrL9Z36aLi/sWkkj8HSP6pb+dFDo8mWT3vUUJ1rtDIbFZATXyx0TFRQw8B
sxsb8RymzRoW65h6COIDDvt3QcttzlaiESOHlHDfzVLXcZerLhjb4aqJZ/YEexeXobGNlZ/5fK2i
p8W06fSXkQq80WUVLs3UXMlnE7B+uqmn2Yt2katdd58MTRRedAP4plegFsrgnneVuvaDPoT1YgQ9
8nVX0ZEV3gj1GQChAfibjy6Cveuhe2yeAPBjNwqgy16G5UVj3AQoOa/DOulv4YyO5kYI5wCVU7/y
0syDB3BbCqeBkhuBZbCFAhzdHU2NKNaSVEBjy9iFai9ngWz9bPJdPhTA0IHS05glL64T2uYSwBwN
dysuV5pPbUru4cIkwsLSdhIwQiATvNeTZAKgZOpR5b7ZeGKAXZLbJRDoYETxGs0Illt7cL+13805
IyP6Q4F2xjkLpxY4UV9Hyi8SkH4RyhInDT8aMrTJJrGATd4QRdMhTiomckYd5HrohoXwcokJp7lC
2+M3MUhhyBQE42gJAnHjechr+8hwd9HS95V7W3t4AZa+x4YbSJcxu3MzqSMSmoaXaASXsAx8FtxB
H941cBW3rcjXxbUvg6VoRIbwjzkSH0ZwJZ3SBPCRZ9vMWZGZUca870tYk9uvta4FufRXUvn7GJj1
n8ZRLYxE5m4OcRb7VVQ4dIm/LuAxD/mKa8nLRNdM1yjz2u+6J0jdoYTPgGHJcO+hHfYbfun21yRn
+o1MwPdzldLBz8d4ijBzXiPawhBcD3ipxQBImRu+NIrV33mTmDSfJkiRkVlDZpM5FjrMAphFQi9N
JdY/ODz9PgNrxXhZFyweOmjQremCzW7/NdQ2SRGXYi30AJJ+TWKnagu2wHOj5DrhYPfNiN+GxVIL
XIIGw30wtOlP46uO5EvYt5cjOoYWLH86XLCUaK9YBIzfka5A7Jh5aWVYmXJFfsG6CC7+eARhPmnq
1F7W8DRds1AB+AQhEY30vQHCX6Egjn1TEsWSNEdnxKKDT6K5LwQo4pcVEhteWmNnvFUZnzPMKtQr
K/JrfwvmtsGxiTzd5FPUgY3YoYS6DRsQqEtfQGqWMxYnv2PSky9xsLpOVmMJo5FG8ODVth0VODvz
jAN4YA74hGkVhgWrzDxmExKUkVuLw/tHpePYB2zsNn/SyZDvlUHsTCnGSX+dZ4Um6tzH6RdRr/Fj
LLVA+OxsxVVlNchOyaC1yiGn5ssFHTt0dhywNL4j54rgPxoYVBd2RLRUMdTecg3B6CQKDXr3welS
zAwUbLh/k1jhb4SbhmSFrkNcGAANRw/3WbckGVaIez8EUf97rHF3g/3ASZtXEpdPOSTOeo9fznyd
Rhk6mcdV/0iQMDNkKgYOmylV+9e8XuKlTIeRy8IFKUVnHbixiNuB1uxrh2S5OeMGGsvtaEVbFo2T
AQfDzHtRgilHb5SZYLppqaIPbsAnuoegLDwSXO4+RKjxEGajqSK6i1otH0WvYvhOrwLo/0yQXwp/
rQkHzcKBUD6otm1LEAIqUYhEho9DjK5gNqnRF/li1vCBjY6BFTDMlZOddYIuhmOq8L85FjsEn657
liej2z2LNZpgLQfnyt/d2iUqh+h4RgOjshAdeBpd2Es1ru1PBzZkITaLl2LfVglzyzUefcyws6w/
/db1qoxGXVeV4IA27h6tSNghLAtBX65hVDUZ8sRwLQ990GpYc0S2yb1B9hfoFKxNpoygcCOZAePk
MKEbH2AOvqJBDTruNSybdQNwOhySDDk0blOMdkhY3us4HPdWY87KxgZc5WmAEL98cab1L+yxwy8K
nnLfWrSA72SQziP6XbOaMpVGtstkN6+4bedm+ANsR/9xgQ+kOLNH/7kfQBC4cF3pkj2d5/7KHy3o
udBH4da0KkArKKoihj5uL9tHFF79l7aR4/ewIpD1+J6Y75H4OcgdXuvxoxiM9zWBuXqczQYwSAbh
AMpc3q7OYwzKwMOMgGRYHKsGFgXe4lJkp1F/cUog1v6VZUE8Fm1oYTnezVZO6ElZTJJSAxoQVRhV
y9bTHC4a1Mf6lnkyrREYIZoH7k4JHKeXlngH2wnTFrNxlgHbA3df7s8R+U1WHIFFr6z5HqWqeoJ9
a9rhTEdNlU2WIAs1gNvanHmjN5C9HVPj0DxawrU9cD+Z2F47ErsR3FOmD/0cNuZFw81kvUYBHjgF
9+nsPVXrArNXfK2qDsPQaLvDLIl2v7R1hB8U2XmgL+tAVd9B0aDrLQoH3n0NQkc5pUyWQOU6VXy5
6sEHGu+h7YyGInJnrzoOJBBBlyHQEYd3pjs+JWXnEtbmVI20/rr0fEBDHPfJS1SltnqGltig7SIr
R5aT6xroGeZGTRCB4Rq5Bm0pGIqaqDh5rjbTrZ3fk0mWbTINzYWuI0pKA9sAu4uqhiRXAZp0089w
SkandJOGpDukqI3RCwRDGlPgOStQatlrgVxeNR0rDjr491AicuwmrWvHHu26GnJEaOL6VWH9qC9B
bL2+zhpIOfrrFuLA6AbMjuAJz2zilJgkHtGsXiqpc0chdusIE+R0vIzGAS8dOFZLfVTGk82lcTyR
wA/QyORKhUg+zOOZh9GONWjT4rruUG6C3V7z3OW6Xw4oImIDAKbvZeHhaWV+AZF3/GdYEq0gQJCK
J1cxCtAvQwce/taplLgsOw+vDx50Eo82B0m635DTKuon7Wy5MLmD50uXt103ds8hVKJeDpR1wB1X
I4V0htfnpE3ZL7PT/VxbDckdEmX69DLAa9W/QbKfI/b9SuiCzlognRuY8yC1DksxIFjyNHHrtFxY
t4ijxHE533hLi9LPdwaTXCIR2aS2SFqQXL8Y5HmtxYCsMZGRKuzCS3BimNrxNg3tAXKJEJ6TeIPL
3y1hiBtG+LW2WR3OlZeDyh+0OwlSLi8Sgyfsowj6cYXvxhpHN03Tx7qwy4RsOrAR7PqnHxa0eLJF
rrD9WkYZ0BIMryS5kPPCh7KrXfWgRqfz9+go9njJJM2IHPiegmp1A2jNwx9qpUp3jr9yajLEGKT9
RSS7tDsDP7zBOjYJMyYcciKw9cFrfg0KzPBA8lxtm6OlA3kiePc/o+vX/0oczR8RoXkuLfgt3AGg
390MHAF5pFCtvB6vrwblV2hzHM3o+HnUx8ljL6U8A3a8gaRgtOXiDgKjEkAi7t7Xo0Sy6iya2eLI
wNrCPbEi4S/zp56CRAQL3HOmB28/Cq3KzRsSDOoY4sqTSVyGJQWBRbCjX1lE2dFUqx8JHN8+q9oF
YA5jBzDxNl3jJqd9/VlBD4wGDWUONyd4z9Z0xGokAERb1Zwjur9dF1AJIJYODkdYFCDWvx6qr6pp
8hAFc3TabiiaINVPnjeMxRwx/7lKk3MUw7e/2D/z5e3bgJKDPv16vClag8nWmh8jheNAWGMkrACl
ezW10vn+MRT27ljwjwOSCA7Xm+4UBayXVpHHj2pVNbrgvGvzTf7zRGcaPn52LLQrAdMDXYbiFQjc
6+8KE91GbR+II/wo/YsRXeUbFFDOpUHJd2Yrb/jda3xv64zCCxBqGKD17smib8hqGqwLcRymlnnl
3DAS/WJDBQKbBYJ1p3o4ZNySuWr41Uw78eBO/TwfPv29m5c9RCYA1HGenPyOdpNa1ngRHv2xpwh1
pPrZmyAUy3iIa/Pjsd5uOyTQwwIdJgmg2YNY9XpuwciB5wIF/Njbud4tYxQW8cKi3cejvDG4Rpse
RSXk8MhI3fSWJ8NU+BMi0pL22BnwkoCeoUlRrK078xy8uuRpSpEUf8Q7jA1ZZ9SyXiWwfbO3eFry
AEVZbd2DXZPoi2foBLPTBsm1xQSfI1ZUuFGXC1TryfBcOdy4cCWqm7QpUhqL5UnGfTyU4bCs3aFf
3GmBUbgezBOiS8L5KkUhVpWB6j4bvfq/D4b8BDPrgUqz7Z//4t8+hKzwfmqPTEtdyrqqchRzXwD+
j8eP5/btToR1Pc4X7AzIILFNXo/ks8TVwODbo/E6eu3F9ruNGb5MrV8/PxDsuXCwoMMD69uTbj4L
ks5zUbYfQYsxeVW5SSlx1+UUUsIz62X7m19vQxyXMcF3oXmAI/Tk5FyWBsiJFN0xlWl4DYlVmjdi
fIbN83JElemXIO/9/fjr3m4EaDC2YxqeJLjE31Aw8MjuAF62Rxj9xIX2a41qcvY//WMBP0NDGkAI
emRgyrz+sRrXgf0Nj+URMRwMYUdmEhcUW2ItfNhxnDnM3s7i1ryCojVANYUa5WQN1iH0VbUEQrcd
WknhRB3cT5Snx0NtxxpQoAo9AdOrdP1sRNWWGgYrX/wLfHesyZOGTKDwYc2iu2OMGpdnrUIzJpuG
hCxnjq83i3/jG2GPwcdt22lvbBi8ILIumI/HtVrXLKhAz0uqVOYOTugzQ725zXFAQiW5xW6AC/Sm
yRSuYLPEkbse16Ujf5eljfJWdxGSBr0BVXI/339yQWIcSD+h1IHbB559J0ul9hWsLxxtjzpgpnRT
6RRx0AZn1sibZb9pp6F3x7aG+4J3aohMgZEwz8UDaoYj4ktfNes3ONXo+Exn/81ShAktFBggEsCM
B5a7J2dHuEhGTBe6x8pAK8OndDhqAY1r1srGZhxNrzozrLZ/PjuHm30Fthyuc9AzwpN1mDbAORCm
oI7rlKrdln6b971gn/6ltiMDMwiKEzgmp3OI39DXApxP1P+wbx8XAMOj05wjR7z9pbarBBOIVQ4C
zelulgy4TJPI8RgEji5WPcU5CAVj8fGMvf2htm2EYUB5Q1vn9C3TiqEB9D2MR1ctcc7V/3F2Hktu
I2m7viJEwJstQFNglaSqkp8NQq7hfQJI4OrPA/0bEWSQUWcmehatGCUzkeYzr0HSdMof4zh/dAGQ
B0Vn3rulLs8VS7bGkdrqasg2Ob8S7dSkOyZ5FpVsmF/LrhVHL5bdoXYiIxR5Pd25gi/X0SHMASW2
bnsynM3bAslNaIuqjWHWe3Hg4G3tA5cd3ryOhOFkgwAVuDOIAM5nxeIZaC44IkS9Iv7PSQ3CN5Rb
4jYYRoyfH2glei9aVZv3FJLXv/js6Vzv+vW64JGBcrSV2h/7aKhHWUBWXOr5P9UYm71IquVRnbXy
YSYKRGc3z6wvGmny8fbeuVzZdWg0KNnx0Jz+BoH/xDyiLrNs6dMpVD2e0KIa5lDP6ArcHuXyymcU
76/rK9ki3eTzlU3ypNNFOU5h2mm03NFnezJausRev9zLSa8NhTYNwE8wUJhHbram5uIiQaIxhXpj
mL4qZbef3dQJusi9FyFfJB58NvJtNiTEcjboekr+WTuEO2pingxSgVZk3+ESxg3tW1uRATpTuN1E
7RJ90JzB+jEmciwCNRb1Hf2yy4NIvgMiCgARywtM5PwniA6vwgk55XBK4L0c9BFB7R+FSr3aKS0x
f5joXLZ3+K/Xtoz7f1cNLG3gr+djGiLVxUAnLHRN6oLqANkRgw3nzUceIAr67tCJEV2/KGXMlPyi
oWAUBQbIvq47evaF+Hh7X17IvxGAgLMmqltfAhOK3/lcHPrfFboVY5g4CcTsSum5xSJrnpb3VGnN
wS8NoT0jzzJrXKxqEfmzbaN1Vzix0h80GkDdMSo60KRJ3UzCF7JL8j18AC27J9TBL9neEZjZUyTA
cAiNv82+XpS0NaGujCEbeXpNNLv/U9RjemfVr2xpTimXAWhFAMDbIBArvtxOcOlD0Mmq7A9s6dgO
clWW6Q7FbDt9aM1l/jXp6EIcsCPp1aC23OheenRlh4EGs7iHTeoHXBjnX0XLWukIWo3E9ZV7yG21
fUS2tLsTHF4+m6vDM2JCpC0mOcvmUYlx88TeJJUh8UbZ82HVVAtkV+ien7SoebxLIkXJ3oHWyOc3
R3AooRnMkfSP+HNL0M8jkE9zlMvQ8TrxSPX9xcvK7u3nlOiGUpa5ppjUHc9XsTL0eJoy5lf0M8L+
iVbuW4Wb9/YRurxvUZHlceYKXGubF1UCCUokrmfYqIJgcAe5zMl8B81/a+9gPf9WpVwEugAHU/tY
MdYrePd8UiZe1jLHhiLUqrFCsa0gZ0hn3TxFEGDv6ZxdvMsMBhKeNIwtgoDIZgXzKsL2NjacMGvd
5r+Ufkt1HETvKg/qyGW/g3anOK+i1vIvBqJ5RpCgkl8EJU4KDY1aK/+eANanjDjHSfmB58Bpnucx
bz4rutmJoC3z5BUvJ0/6M0iQFpqgGBvxqIs8r4KUfPb7uEypu6MXUf6mD16UYeEVxVcjsWjJTjgo
KDtEsWC3WMY81WGH1IoFqkPN0080kEwcMWiCVofOll78bYHc9sdcRKH/wgmwLMKhmuPxRa9c3vsW
oveA46eSmq8Lrpnt40CWAZRKJ3zdD0vUi8DU6CX4o3TGe34yF0eRhTaJx1cT77XysjmK5TBMSZYa
VqgI9TM6nCbX6XhU8gZqY4Gtq9N0dy66i23LiNyklF74vCuL/nwfWanlLqNo7ZDO+qwdeidHSDyG
GZYGxhKPbw6zQJkTIiIiDTLV4FieD5eaU1fMAJvCwnIRcGiAsYgy+nX7KF4EAwxCFInRC1f3+mqe
D8LDIJIRz+xQwV8yGCqtT+k36+LJzJP2WS1z+87Zv7inGdBcl5FcjbO41Y5Cv8Fr3GQkQ/SwkTAj
ACdocut3PtXVUaC+wIFZWzbm5lNNSe5BuPTU0B3z8VmCifw8T/E95tW1UdAaQK6a+q1FCeZ88ehw
J7UBMzpMDL19yNRq8QGw3GsvXG47uEI8OPg9r8H2Vn9U9+KJ/ZZYIXxyfa/QZg0KrQIQYBr3nrfL
CWkIxq7FJIo6wJQ3W84BksDh162wk2tjUEL3yxDuvfOSXU6IyhilUhJBUs+L/sUq9hnrYnFDM5Jp
8Un1cmzXLC1r8t8I65ivt3f45Zy4/C3OrMUDwGuz2QojTY1Jdq0brmLpXwHzpl+KfL4nuXJ1FDJq
wzAc/tkqT1ZD2zdNNLnhoLnDl3ZMhkdNSeWX23P5e+bPIjqKApTQuZJR9MVacXPpYXGrmrDvvZCy
L3RCuPYiPcxQs9oAOqJhnBxjdv8IqeX/i5R2zI5JrIqfVQrx7ADaZ9GAJReRdrj9s658UIgAqyDm
KjHMP+fnYCqL2G2jEg/AXEvsZzktY/9QWmW+fJ5BTv25PdqVpQaZjbYU1yIlkgteTB+PTTtJRrNT
K+C8WAcbnZvd7VGuzQkWDFZ2FNxhga1//k+iNiRDreZR74UTTrxAIjM1lKgaAHQdhH97qMuXDMMN
alLQD3DyJg09H2qNF4Cj8FEtMyuPLgGYv6CXcko7tfKV2FL/GOndQ3hlFU2KTNSXEJ1ZCQLng9ZN
UasQsqJwAGoaNGpRBuow3RMvvXxesMBaTd8A6yBSssXRJ2AQhWZEUZhAYX5fp2n+C3l2BLJH9BBb
6j93nrMrS0k4uep/a7QV4IKdz6qZZGRayIWEIh48X1GRn1BjO/ukUnPceVqnP9bT2N2zPby2lugu
Yn6NiwUEus0HVK1+TKIpi8Kq4KV23Uk9evpyj/RzdRSY8ihIObTWtpqzM7ogpjn3UWgsxS80ZaZ9
0rpvTqHxZMYXhceGJ4CGzPoj/tn2pdo5ObG5Eo7S1XeLqSuHorDzO1HylcNFBIUu/Eq4hbe8WbCk
ha/Mo6aE0tTToNOt8lDaC3zOpfr55rN1NtLmRVMtRELiiJG8BjEzB0WLx1i1OMJD7ZaAzXr8SotI
6fe3h706QXY8OqPUIyh4ni+jXuE2m2gsYzGm0U+KBVofTEPXLoE9td2PNw8G5QyXlrUFSSN5E4YQ
BWNtRzk+NAlBng180Hytmsvd0KvWndrRlT1In4fIgloZt/2WubekxgJyyInCVHYRsjAtmgrSfquO
P+8ohW+qLDymMAW3FYXUwwarl6YSIl4PZlbNQKDbg3x487J5zARFd8KrtZx5/o2Ektd2PKfxKTL6
YnXK9fZl3RlPNQ2L59tDXV6DoA24Y0kgYOuz78+HGoZ0BES7zOEgk/+ZMvrjZcbrotaYmxT58fZY
l1uPsfB0WPVg1RVKcT6W3uLuFY/THMLgM2hGoxmPNryL7JE37W4PdbkbGGpVwCathie97XLOqZ26
uaVTSSzsKejAAu7SRbxVHfNv10qluoQEAAXabYs9bmoiq3kyw1LRxK52kl9i8Wzwj7K+8xBfzoeq
DiVRh/9QLbvQLZtqSCsauQlyNMszxnv5Kfd6eafGcvmBeOfpwJGaUEFC3eD8A+VOlCb4oelhJBLz
0PT4x3qLW/mFttxzkr0yIXzXoPPygeh5O+uf/3Ob09iunLKTRoiExCpd4wIglrnz5ngeDuDK5GXp
iCacTQ5Z2OOIp6Vth1iugnoa3B9JYb9bMnO8c6teTofYlzQILjSsOXrB59NB0mkxaidzwj7R/hNW
nD6YuTTvBLOXIQSDrNOAZUgov+1TRfGEmkzTOyHqOtXoG40CASq3l6+kyQogb6RQkBAB4/lWGcBV
eh3rVVrpUA/JijaxyyQULe86oAiy69uHxBle1aGJ7szucglBWBGhU+SjpgAI6nwJI7dA0qARhCoN
OUMnZeQrrTrcuYOujELCuor0gm13KK2dj8LNlJSUl6LQnK1qN1p1FcQ9FIrb1w9lCv6e83RoJXVz
hQOyppKob46SCiGoTZo0CgshHW+nZKOjPfSjlvxEgkB8iVtp/q7MWlUORiJW7jeq/a27Opl5M1AT
C3R64OSjXrzTUwpHr13RKOOntVmvHKIsGox3Oh3fap87RRW9kKy69n5SI00cYsSgFJhHqjG8A43X
WAeXHlgCg7KkqKbpNQSLuMr76RHO2jQfkbgZ4B56pZfvlyZ2zJ0qOgt8eloP/QmtzkJ7smZL2IWf
1U2f76EPDvNxQJ5mebBHrYj2OFSa5mdTUaYv6dSVFnQ9JOReGgTjzIfKUJJp53QRyHB1NspC7gY5
2stDsWiFFRqSoktg9WVHa2tO2v51xkzagLXV9v91pey7d3Wd0TPUOxF/nhRUsnejGi3xBzEZOByU
EE+73cJNvEBZAD28c9rO+sS5b+IH21B0yv7IlQU5MaW5rxyYBB+ko1cvvc6M38WTbuQHG4no9mFw
zGXae2khkRTSC9MLRxOhs2yHbn4x+3WlIAylZTMaQ04phs9jOs7/yxqBTpSyDIUVjJlmFa/SoMmD
oagxwZuTtg04sQBzg6sV0q4SU0+Dh4iXC1imky6YM0IHG1sIaWi1lS8QFRPvXQLdtaQboSnyPaXL
xPk9t4pa/OgbKZNHTaAEejRxrlK/6c4C90tgV6ecZt12Wh/WMMwy+KVWlhymKZ3kAx3f9tRSH/1q
9XWfnarWQlQQsqFSggo1pbtbxKQNh6zCuwSVva6QR80c4KqULa2TU2bhNHtyamDMOwt9pDaoBymU
BzNFtWGXgNGtjllBsHdSdE3yApp8lidS7/nPMFuD/t6RGqQ4Bdzoj061Opf6gGV3D0vTVWLvVH2M
TJWeNSMCI8bykkaR7QYA4ZP0vTlScHiyll4bTsTkQ3a0M1SydglYU/SwJoxSLeiJEjmDuTErxA1n
RTbo37V5/yhLmUfBXJoC3YhaX8qgGyIl9ofeyORO2pkF5clSxOgvbY8sU2PjY7vqYw3FqY+UUfpp
kxvdg9GBT97lyCr3e96UYmavNGobELQL+CMK3rHjq+NJPm8MFkkGc+q68tHr7Nk4DOoSmygDDpPY
T8kYj8c6tuAX+ZXX6+OzR0MIc6IpUpU9wt+N8y3C7LR/8sbc/ZaITP2I1KDnBWnUJNVTPKKv4KsF
eqW+MGAJBvnSsZ9W3cQycO1RifwlhqgTjHWitYFC1hZRBLZlFqRUQ+bALqDJEKyYqfQBznoYNVKU
+VDNSvZR1xrlo44uSvYcYyamfe6mpZTPGvsFcWlM2OeT3ebS8au87cvvcNH7YTcCBld25lQAa2/t
2B0G2MVWMXeBxO659tNSx986MSb3m+VEU31MpdkakLLoeP8UCfae8AqgLHbUDSfztRBJ8b/BarTm
OHbGXMAkUMcvwPKz/HV2QJl/cODMTA89RY/uEyJffP+09+ovrTLG2g7enAetQpvwI25xOfiQCZxz
Dx6ygT96ay6idxrukck+4xzLn/OoTRizVRz3xxHNWHjdEGP7p0HMAxQH8Hp1AO+lGI+rS6m9F72l
TT6nhCWEq5Z437mGo/wII3PofLEaRj7MTmSKhyhxvP7gFXjLB62DUfl/dDYaNxDTEOvocy6IoiqT
pyHDSCFweXIEhr4vaWtDgaznqdNfbGWKl+MQj+p0MHK9/7pEjpg+xJDN2n2qNkWzG/mUWK63s9bt
y7FZ5Ps0jyOot52COzUqZaJX8RMZFHM3TEqFMqXV1eYTT20EnaukLXlIrCmXJ6wUzOaxkL2YwhKR
OeWDNzS56XfJ5OhP+TBB8+oNT/ahu0T6/ETQbRm/It2SXwppjMar1bae8zlvXKX6GlHTVD9qRTLk
YTGoae8ni7SWY6lX/ftsQargYGcQxT9j9NZbbSDa2VJ2djTOE2++jODqs03QtUQh1YWEh9JMs1Mh
zZUwdtxOWWXbhvhQNSgTH8o2yqdA9orQ32NssiwHd2qaOhBNPLOxFji8R7cZbPwui7m3v3Fjifrn
gmyX4gS1WlSw75qoGg90xcQnR5nNORgaN3JOvUK7gOshXpKQA6692Itdq/tBdkJ/8DpMmH/ApSu6
Q5JRgzzQVSg0w59yJU6e0xmNXQgfjVXQaDKV5SAtMm0kFUn6EdqLl++JhVxA7+tzpOQ7q+PehEtT
1e0Hj/5tf7K5CT/Au2qqn6rs4mgHG4/ENiWO+EP7irRJ5O5SPwAIa/EbEynISqinlfXbTGOab+hv
1N2u4G6mZYqyg9WzzotR/OH1acd3nuIqnj93JYYSSplpaYDorFAe+yyz+T/P9Ff2Vo28o4/sroh8
+n8WRRFMKQkxLWVxAq+e9U+NVXboG/Y1ZMdlcZ33sdrbWTg7S5btl8JUEGcv1b7Zq7yd6tH2ZuKa
rFYx1Y75SlMIjdewAv5PbvGsoP81H1xJSXNnt4mHcd2SNJwkqQ1HM5uUL12KMcazM+ea6s/pYnwT
cSzSl0xxW47lgjALt5nSGv2PVkHbLvHZI9X4cRkVx/vogWiHTUf30Ni7RUezAhl5NAWRdbXr4wLr
+StmUCb0Qn5kxHOfOAaejbGCkfg8K6vHV1XIz2g9AsDh/l2eUMgy1XBuslTZCViU/e90SmvMsbux
+gFHMEKWCxjWTwkB8OcEf2vZL9kKEpqcQec+jmHHQYfVu/yQIhf+G3/RVO51SGbZq5V4afVUxmWr
ExyOjV77xQRTabcmf3hLVHOdfslklndfKiRioY3rI1h0iS4N8gCTMT3Ta8QPvJrlonycbR3WkZ/w
jn22AOS2r5KEv92V9GgzqKPd/D53ElHsh3zu63fTOMbDO0dRR/kArVd9At2Ne1viiKxgmZXutVcH
kw5xBi3uWPd95AQuyAI1gLsOWYrokl+EiEL1EiMoWr+o2CjbR9eU1i8kzNltQ59UyYcoqSWObQpa
XU+Uwsblkeh46R6aSE/l+8LNuipAN3t2jpE6aMNPB4XG53JZtVixS7KnY71o6fhsjKL8z+3dXgs7
U2hflNEzh19eFLX6vsLeZf7o8q9af+qyeP46lwrSF/iXp8eW4DTUUDmxAqgY1kTslnFXNkMzyIMo
F5D5vV5TJPFb0XR4/zQuSrAnA+FawBUttK8APlLEY2tEdbrvVcX4FLvUFw8Sp3agA0trYnKD8Kjr
+KViwnAeTDfjyvaUWgSGG4vku5FMrvHRTSzRfOkFmwFGy+pmZPHvlV3cr5onPhiXsXyyu6JsEM/M
SmqTbFbrJTYHR3tfs+HaT27c6MO+jSrFPFbc9sAw7Nk6kBUaSG7kUAAeqxLSNh42Zjo+5maXu09Q
6cb6YeXbNX8Ku42KfS9cxWY/FzCJR6dEq7tAOlYcIacCvcT5QRZ+P+h6dQDZ6+gfdKVVon2VJhGK
mEiIqsNTgw6amvtSjUvEXGScKv8VbpSLQynkQnNIgUJ8yACDm8hJpwunJ1ZXBU9aTChgtVxpdSAz
Gb0fmtb8GLc9jFCrS2X/Dt/byg5jBdffIFaV8iuydGy4ovNq9RBFUIb9Edx7fZyaaJAfiiR2SvRf
qehBXhnNvnixHAlv1Be2XBXfK6DbT16Zd8vLbNmC7aZIffxaqhXKqRm83ySI4mzxfIiouerXtYMx
V8JTaK++ofGPZpqiKiBuAz4cLV6ymwyuIX/WBGEXj5t9zzJnrc+eJ5YeBX3SV3JL8uVt7z2qyswq
I8+jAmnEx9RDKlgK23g3G0jToA3yUrcJYi5KOffIKZtvtbmhVQI7jpoKxZSV7bEpdMRCjHVjdFEI
ZKT0a1dJ34O0xzIPt/T3t5Pov7XHzVTRN6JhQocZxaitfKjiZpPTKl4Udqg1Z750pfgZQ3T8WENY
d3yhN/mPOk+WyS95Y169PFa9YMmV9NftH3JlyamJadSQbGttuG3mjG6rWgMMVELklGtfOnl74KOL
A4Se7oCcwBB6SYn3Q9onOxjRr7dHX//2zSqATqYEg1ocDnVbuiDS3i0PaxGfOGFLexDd4sBEJqT5
uqCdC3uphKJyr36xHZN0Bkz0ymgAoXCByVeVSZrcu1GItgIZnxO1h8UV5ntzRuxEqNp8pyqz1nbO
5sh4VNYBJeFYqIK94M//rQaS/nPa2VVVSmdCsxrzlyi4UDMp+x22ddE7AvTxe2aLe+yzi5LnOrKr
0dlfJQapgJ+PnGHB1VMwoU6T1XmQJ8r8AXEHxMqRdvt++0NelO/WoehR0EalEUhD7nyonp7xVE10
AEFkzt/QqSgPY2e3hxIhoWMiSN8AiKGPc3vUa0vLF6SRStmdZsJm83aESsKVtJliLf9aePSXskQ+
asPwy6hJZiGP+7mNRMztUa8sK8RWKuL4OSFGuS2z9YNaKGRWStg6QtuLqCEOLBzpR8ij/v8MRQ+J
uuiqpbhtF08ZrPbGmpTQaSJ3j0qT8GdEB6gnxPckNi+Keg5oUsrJngpig+t3Uzy0FccsFGVAg74d
UWgf8TcwFrW6cxiujUIxmco4FB/qQJt9otRqWXFM+GKURHYVNOsALNK9jsKV3bgaQYJOwxd59cc5
340ofmVSd3HwTSsl+ywgsr5KVtI4dSbesco0uZRkUKnWH27vjCv7caWp0DRxwfFwqZ2Pqy3NAogv
zk4q5m9w6trilA0SlSHLRACzEtk+ltr0mieivXP+LvckteUV14ORDSXmbYcQ3ILdzdRBTgi3y6DL
E/l5IPcOKBjdA3ldomE443SEbAsAlrFebeezjJQZ9q7Mq5PRetiiYmGayx+x7OP0fa52gqqrEJp1
SsC5Ww8ateJPMwlPf2jdSKBiYxuoqLARVfHl9upfWQPd4WCyqziZAGLOf5dtrJ0qhNNPnYoKMl2t
MfZ7WpHkuYSNh9uDXW4xLjrQDnSsVtzDxXHpJ0Oln56flslAGKkfO88f0Pp5lFD+ESUy1KR832Rl
NN/ZY5cnSKfSCVmODi2ove3eTkiXuw7bxFPVtMqqaUNeQNTy5ouHUTxKljoNYfh46/T/ebSMPENi
yM2KE9Ihyue8SqO9MS8DriLRvYvn8tCsOD4OvblS0Dk/50P1mAdDzqQoadWNesqqzDw2KDFxQywt
elgpHOQChioljDffRQxMiRBDMrpO7OTNwIXew7Iti5OeKcMeFbfJb4o5emvf0WEU6ObASQk78Bc/
H8UZLaRsEOA6IaFi/zZKmPyusbTfIncQbwV5/h0KCYaV8EUEq58PpZK3cHAZKvI6naCGToPr5r9v
b/x1Vc7DGS5WhEBdFDmQ595C7lwU1rrOXfhceeE+oyKsLzuAC5SF8xxIbuPW1j1RiWtbnmQAcAy4
FS7W9c//2Yx9r9n9PBXFqZRL+X0aiuXRyZCMevvEwHGsPUha+N42WqKhpbV1lRanZlSdA3Y7pD7z
zP/0RN7mmKtvH489ARqTKhbgou1Bnju3ccs0KU9piovhshRfenqdvsjH0NOy/25P7sohA3Cmstd5
FFev6fMltAZ7EIhKsjXcXenI+libxUc9Ic1pDD3aj24zU1Vr79wiVz4coG2ArbSfoAMYm5di9mJR
5WiKnXKldL81I5chu1LeCwMvL/41Z4MbBBsGpMc2wm61PstXFcCTkcOBHanlH5LKyB97Z7lL6F0f
kc32J0YmpnBXDIu7JVEsC2UddY6aU4uI1OKXKHUIX7XQVqfC7+DEM9Fm+KR2Rf8MBrP7MbXNKEM1
inEl4ebO+h0UkPljlSOq56dT7BkP8+AZxWOX94b+4FqLgn8SUaeyw2SlHPZOKvJpNyy0FU68o80q
Es4RO+Qk0I7rq+goL0deo9XKexyE+Jm4nshQ2OCDBDlYkXlPXQFR19xo6/hUVyJ2AtqDJRaFqZbM
e2j55NkoGSORSTU9yh8UkCdaYMHsdcF4LgQUSKl19SNE4PpOHnxlh3jcDioJN9IjSFic78vI7U32
SFadLPo031DGlC9YMt1zK/2bTW++Gv19+u4r4gi+/no8/rlBNHaeWwyiOqHSZjSP8Ndd7yuWPHRn
84VSu6/qiPKeaAjSphNJO4knPTXicoeizJzuans0/qDZ2k1HN+qalvrsLJP9EjflTwUmrRW2GZD+
72JUExEMFGDj8Pb5vbLFEdSBvbO+IgDcNue3RKM3ovZWnRQlV74V7MERTJuq7Wdbsd5M+4fER1oF
OoV/cEfcPFkYttmzRrZ6woBxeBAyi/epYzQHOmLKnXldfn+uIwRSyN1IG0HRnX8Yp0fryqAQxw2x
2MYe4ZLBQK6rnJLD7QW8fLaoLFHdYTAS1AuYh5N5meamXEULcbEImqLAqCU1DD+PsCOj9kkD4/aI
l5+M6514nMDm71O5CUdrJDS7fLaLU805C1Awqzl2NNKwC9eC20Nd3u4rNBv4GcAPsHvbVUQ8uewi
cy5PWlt2O31+VzVVgKEUxcG1nIwVabnK5EZ3rvdra+qtvDgVkBMx6boC/5yqAkeiGLuM8hSneeYn
o7tL7cIMtNb8OnLP33kvr2wVHfg9UuQOCeSFJlK1Ioqr1C1PhArJruyN5NFMijfTPig+2vY6BFE2
BJ3NQVsQq9PQ52tOCIngsaZTbQXegrIwn/POV7syoVUbaIWgw8sj+z5fvmGMkQhXhuY0llI+47sW
P0Q5PiS398aVjwT+kb8dOBoe11tglYvWEfSysjn1zUFoI4tWZZNvSto6hnJnQ1yZEa+86qw4pxVm
t8kaZEKoViNDeYqpBh1a8BaHZC7mj7dndJl6rdQpUi6WjQBqy8aYDN7VKLNZt5kMl9A+p5WlFXDf
rBo3P6lOTZDjybXcWckrBxriP+8g8EEYLVscXO+0Q4WucnPqik49SGDBvlUq3g5TgTeDznmqoB2B
ZlmzSxDu51vDyNR4cPuoPiXZtOwaqxW7rB3vBTNXJsS5JeAlmaQIu62+Lglwi6XTm9MiwCCVcet+
LAHQH40hs9+cBfHwaqD7SMzhA2291kcEqvEeadoTou/9nojGC8o2M4NZwz709va4sgmR9qIIgAwd
yiHbmtmKoR6ysW5PBpKfJgh3T/H2s9EO96pM1wbicVylhnDlQAPl/CNJmY4Zgv7tCZfTDKmLCZqY
otzLxK+N4oFi5t2CAQ8U93yUopjN0RNoK6KUrH5IlEV30T0F0nZn2S7vCfiBkCzBJ6530pbfU/cl
wsZSH05elMXOgyFnlNBTVcTTflY8lCfT2WnvhTWXkyPo4wVB6g7NK9Ku88lhUUt3da6HU997xWkk
VqDRU9dpfifMuNzpq2UVhj5k4EDbt0e3c0XXl1IdTgjGtweK9IMPp6wPII/fqw5fmxLxse14/Bdc
xPpT/nkUe90eqITbAyCHJDuMhi7RWlHucV+uTshe33vIIjxUm4WDjeYAf4zHU6FN5TvFAWmAIrNl
IL+mwO2+faIuL1xyOGu1XkIyDyWezW00GlbWd4CJTqPdV/luiifPORi9QvJgOcWQnii/695xLsr4
+e0jkxnAvKcbyCO5btp/FnMxbWxo2kV5yFujsoMKfebqaNYeOJZ5Buv01Am8Dne6LcfqcHvoy5hq
LaOw4WguoPSyVXHQTJG4bpp3IcITne9UxvJZSyyEphc1flho0D93ttEF4P2iO8t9uYN4OU1a8oBn
oMFtWSyd0fatLPM+HJTWPGZNz8ump/dwz5fnnTXl5lqftDVH39wrUmqNANnZh7mafhyzEm/msvnm
JvUf2+qjh9uLebldYZSsINTVp57a0WYwLTWBM6k2qkBdijT9Es+HnLwCFQ/tHs7/L9nsPNdbx1px
8dQTYWxt9kyc6lVkmgkSPW3cO7s2AROyQzV9UHeySc18hXqCGVghPcsOs1H1iQbEOHxcPS6xuAVC
qAnfTKQR4Q8rhUBgHmjdIVUmGqRjbKz+sFM7gsvKnPjH7XX6e+Ftfzz4AQrKpCjUsjfneor1bNLa
pgn7IlsSsKZdaTybBgIK+6Ko3Cb1KbcXSTDJunBOEczPLCh6Y+x3aStzYNXZSOC9NHM/HjDoi+N9
LqiaFL6MS819bNTOMJuXEmV2/auZgHQ4Kp2b/bT4OoufJ9yeyDuSge+yItE0H6RTZr0HCIFV6UQ1
u3jRMWIZdzHcXiTFwLtlGOPERfPt9jpc2y8E+RYfUqXHtnVR6sdKBVxi5jDVgLmoc/GVaMHynaZ5
ewzkrPU3fA2J+ilSbR5xNKVTYwLgHI5r8UZM5njERHvC9jVe9rcndXmuHdQLkEtDmJC5bWvqbe95
vG1RFdY8xO9AB5W7QneKN98ehHRrSx9hO/KlLfGaZKVvHBdv8UGqxQ7dxehBb0rtTu38ygeCwkrX
nvIl6ctWlK1UAFdZydCGrZUU3zpNX7Iduqr50dLrurgTeF9ZODqSa5dlbUigLnb+CoyLVhmzlrTI
OrrfVghlOPLK3/k6l/chjKf1jSGloLe7rdODIq8tUCddiHbs9IDI57IgY9+LNFTj3Pwd2crQ3qH1
XS4i0s88LkTFRMYXhDsYkgilNzwxSZEln2RnTkhAK96AWT2R5XTnk12Z4PqqoNmBVCAZ4WanG1Pb
EjuuSnCgSkY/t+y2AzeIw8ABa8/EBHs+08q+veevTdGlRQ7Ig6DogmStK7PXCqybwqZqmmeIG+Nr
UbvtU4a/zZ1Y4XKXQKrjjYH3QoWba+N8lxRm2eB9s4jQxAxe87syd6HIdd2cH27P6XIgXBQhVgOs
QI3qAiakaJi8lfgTw3kQmi+NHPRpbLyZww1/m+CO4hFRCHWPzUvgljEFZssUIXZKP2KrPWqlfD81
Ar7NoL69UL/GxQThVDwIXbeXRosltGolioBLJopvA9jqPdjg6U7ifrkZGIUmNQ15ZBypMZ5/IfSd
gKSq7RBOlawe0UNzfDe25QpJvJerX/lGFEqZE3E4p3nbpXJUjLGoE0zh1ORKADwDI/sVjP/mnUAX
nAsd4AT1iC14SioVvQ+T+j56Z9gK4RX6QdGW5U7wdDGXtZ23Xk4IhKyfaLNsGVQmZ0wAr9d4ZrwX
ap74Wl+7dy6ji+sBYiqHBpgQbYqVYHr+ccwi9VJ9mKYwNxzqJ4Om7vHgw+FHKdLjZMa6f3vtro6H
7gIpBR0wYxtfqyqiXgZqMSH2fN4rFfZpX0+y+T3qSX5UtAjWzO0BLwJ6Joi14EpYWwNEZ3P/dUqB
g4dnTKHVzuY+jZMHuaTf5KQdSUE/aJH+tJTmvfDi+qCcLJ2tuA5+vqr4MbRqs9h8O1X95jlLQIOx
8/sG06QkSSvfEf2HqbznoaytczkLI9e5UjQgewA9RCRwPiymglmvd7UMuxjw/qipu2UE29mXev4Y
CUV5xTRo/CSrKgXZWXbmq92a5m8ZWZ9vr/lF5sjvIGv8vwr/aqZw/juKbG7BZtsyjCvTRmB3aMsX
hfZyHIhIq1aKU6W8QMsl+7g98LXdhbjHX2I+RUJnc2Y0OVAe0j0ZDsM441Rn/2wB33ZI6vuijv93
e7CLe41ZesSO1Jy4P0nczmdJzd2ehhRpx4Qy/IcB5xVw/Yr9LYqs328eiVwUABWMVe6drX7sFAmE
3heUPyW+Jqf/x9l57MaNbGH4iQgwhy3ZQd1KTrI83hCOrGLO6envR63cbEGELgaYMTCAq6tY4YQ/
4DUFla3T0tPY6/b+7aGubx1GQiGFtwehZOpPl5OakYtNywTyvAew/dnpnORHUlfWxg36ytLRRaUk
xxW9KAivlk5oelxNeayesEuNP+Rl6txmmRJ+0Psm24gProfSyTzB2kKRpY+2rnaSeKZG3qjjyY2d
YR+H9bAbdRhGQhbvZkxTvH0RsCGf4AFfZ3GUpzVnhD90Kvqq/+ykYf9MqCc3Arrrw8VjyjeiNoMu
IQX3yy9UDqqUVRJNJ22upkCv3PgpkovsW28oB62ToLiBQG08Rq+tIlhPLlKwrBRyV2EJfD53Gs1s
OskI8KMHE+lrz6r7ShHNT+/dgXQEEV5cOvrgndbFnyiZ6kaDA3eStMBv0hbMLBYc4+7tUV6dkEuw
QMyICO1aVlfrXsR6tOmE/POXCfm/Pag2SK846WyMdH2iQDyikgo8jTibm/nye0k9dRwxGdMpGesZ
Zzov9I0WVtjb87m++fg0oPOwhCDGvwL9zthmjLaXzyda3p+Ltjy1dD79fKr+lmgZ/j+DcXQX1C/T
WvPa61Qr3BBi2snr3AmxC2d2vphAgOE7wRU9ewR7+kYn4dX58ZQusYq76NNfruLCprTzfphPowvF
LyjtegwqFapL5ekNUK582pjj9QYxNZpZQMb5aIy3GhCbGXeaQHuc3DCvTxo64YfO8zDlq71pA8D1
6lBgxABWoWZJsf9ybkODP7E7T9ZpofEfyVz+YrQ57rmh6o1JXe9FJoXai7NwHpYmxuVITTGFoVsh
46g7ijzIvDPRbqLC+vZefGU+C3xgqRPQqkPb6HIUOeW91pmFS4KLK1if1coPM4N3hBGs9fz2UNfb
gkUj+wNv5NI1W2sbJWnXWFmOul1pWmDRugzieGoY0V7DVQ3nVk95envAV1YQ0YjF1AVBNFrOqwij
Nma8e2itnWYldu6jGQxDO5vDxm5/bRSXS4Pb3Xn5XpcraNVQCzFZc05G6+bcsl6ef1eTJN241V8Z
hmLpsumWtaOvejmMrN2EaNR0T1Mqo73Spbi80It+/6ZbLtpFdI2KEeiIy1Hi3GtxeE3CkyYxr0+y
ytt3hHAbm+6VuXC/Lj4jFNAZZ/VhilwTi2ekS+o3id9WNruPahIlG0f19VHY3Dr3Hs/G6gBVsai1
1kpcLMKn9t5JC28XoYO98flfOUBLCAF+hMSZMtvqtY3GuHXgZLonFQE15PAq7R5BUsx/x2RL2PXl
obvMGSiv8QxSdlAJLteyQnYel0qUIQyhkQlFzR3il35bOUBIwGt3rvY1dSBFZ76Kd3QfFzvWJUDv
AROsGAHO6bPA/VGZvk7uF3Vqgkzctwr8Dzv7IpTnsIpvHA9jx8oYv9fK77eP4vXZJ3BcLk0qCKSv
61eoc6K4w1kh5FuApDTSUp6HUo8CozTRAg/7LU+F62/PeOytl2oax38VeJGmKv0UwyAqDHfE/iUv
dnSmtkA9yz69/B6A7CkMUleggkbJ+PK0YKTWQt+ZkQpsyv5EREbHQcJr92E6ex/AniVno62rOwwj
82eyrGFDLe6VVWVkDiul14WdtdrhwF4LGyuA6Ex3QZzQ18DIG2vSHfGa5EmKt3R+rylxVK0t9h+M
jaVxsxaMVhupO2jCRefEFdP4V3Ox676LclCxgYURaXdMFsTCzcxLo+wmmJq/LStbgC3CTN39u7cU
sPClDkz2yNu/mrzsYjjWRSrOuAWru94c9LMWK7BGUJrFJ9TbvT3cdShPCLV0Gum/03heQwlqFPLo
3Ij6BOde7lutNk/jOOi3XhVXNwBD4xvXnoevbw96/YHRM4d6R7JCA4Sy8OUGw4TTiVvba0849NYc
e4kYMURERzonLIZQskuKudlqXHMTX+1rcjBj4cgsiLUrK8JQLNrIdFFPUdO5SiARy+6Dum6GZv9C
Rrjr+2J+cjWjcoJsUKv42+y1nb234Qk+tj11a9SgVLx1c4HRQsJ9JMIk4wYC5kLxqoR7nEhUqgOo
dpn1JOcyLPwuIuB50PTeqH27gzd0qprOTD7WU1oo33KF1gW97NHqFn/6AoeqLI/r3WDJrviVjl3k
0AwQTURGV3ZZsRMhrNrPk65YAhdhhXqskzZ9tlcHV3TYLqPEfbBgTz0pQ+vW3ywpkmSPE4Hj7e2q
U92jPS5KHsgJ1L9r6LvyUEUQFm+TsO9jfqYDk0ztPQe6VzjquJUa2jN0EOxEUbzpPslk6DqMPIsG
V+k+TrUkAN8zF0ddtqr6n2Jqg3KjlfPcIGmqlP1X3SRTTPwwSj11XzZhoj3Hg+eOD6Iij/iN5XmC
fEAWTWPydzDCWtzpDUoxt9HcIYuaamk9BLq0kemQfRp9jZNYaMckmzMRuGkFPIlKjp2ot0ItXDqm
YzzFI2MnKDg5+9FNpXFwEscpT13vjOJzohZRJDASdhM8C7ANriGTEzz5YO+04dHzUp2j4I1JFYy9
hEFYU83Vj15cOs4N0066wGhVWX4I5zbRF5nRvHnuqlTxkKLQ5/IGv6DwT6W0c/YMZT/6Y6NJgtcf
Cu7RfVlqblgGRh7C9R6aFGJ/2hVoWTQUqpCG6oqm8nvZWeo+pBmMaXvRGiaKKI2qPjUEue0X4CSR
9nmitiw/gRZu+5NhTQ3CSohdh8jBF0jAiDhzur0EG1p96NOk/z4baEjf84b1XiBQBYp2sZp6Mw3d
Aa0r7KTDeteliHHsGyuP5REj2m68ndAmsNB9yKfywKdmjxk6d9+NMRe1vauT0RbnxImT4aCy9o4v
4Y0732lle9GfatS6eKcNlldBb0lrOKC5mhWPVSNFsZvdocpuqtJpkjtVqPp/UsR28lDreJefinas
YI80Aqf6TiCO/FCJCt4+cjFpGxShon3qzcmt72SM8kiQDnpvPeh8dtqALWoMd44e2/foQ+HKXmFy
29xF9D61AxKCvfNpgoYnnmQRZumj9AC57MAGVe23KpqyBxTYESvJWKj2WDhapJxFH8P1RlXF1r7m
bu1+T5AbQVM5Q+LsQVGBSRwEjZHpmNT2hKaK7oa66uexkQ17w+T11E4dxrvGU93VQn4ZLGXSHq2w
RIQ0gQWIR3GJUJ9UfDyRJh2vXqxoDqM30hKnLFWF59FBNCqYJVrZ94UyVM+SGlVo+KGRxfdlojV3
41D0CIRneFgfnbo1LMV3ofp9o5UfjgUcktTrUx/JMq68HfpKIvpEAhZJPLJlUno7M1Kc5tDgPtwU
i6OvwqyVKAkPBigz9WFKuZ39MMy68DRRG38GLe9KZKk86yuBNir/AB4HdIdEr9sBPGOFOqeoXG83
Uq+sdqOClBZaKFk9cRyTbsQWxStQZHMmXMI0fKExTHctzOjbanBOLjbW3u2givKPIdjmtwnqY8WP
ihKee1IM3Iq/WVMS/9aFKeNv8H7C+rbRxv4XjDgXX3GEozx/UEvVDRQ36s3dbEWTe+x59JWzHLEx
elC9MTJOouLbfrJ6/A6OSmw4mZ9rUSWeo9GiMof/YT3uajQxKoRyjNY8qYkbGkDtnDy7V3kwJ7xA
BmuGxNJKNFFF0Q7BUEblvHO60TUfxSyHX2Ao++d+aBv1oc/cxEWKDYlGP5f51P99+0l9JYZB/X4p
LbNpAQ2twYdVzDYXxWzAmo/VPXyscafMZn6PN5A4GairHtGQMvEX6uv73qyQfnGRaHv7R7xIc15G
jtApLDD1XC7UgtaRPCi6uiqEaZySNsJHb5yjJNsTz8CdGnr8tyc+p31bdQ30nyEjg/piaJVTftUy
ZfrAZZRXu1zOHRIfxlwPlq+EWoJbfaU7eSz22KmnhuNzMPPu7LpNh4wESJjmt55wVocxd7tD2DS9
sgdJM2JUD3nLPLADvK9TZdQ86k4MmMsfu6YtgrJDuu1Qw2rQc5St6KPVvj6aw5T5dtQ7v7JBC+dH
k9b8sBHiXcVcgAlIdpbSNkghIt3L8Gfo8cozncIkDtEtHjAoHDiB6+mdFSvNmZjLO/Gptmx7rnKH
l1EXPBsK+PQMVxld75FWIzVlnip0zArEb7AK8eEJjBtZ8Guzg6BHlZYOGwX8VY6SGFQ8sBSxTuAY
un7Pc9DJTz0mpkagl8UEPMRI2/62rwyl3Qhmr+JKdAAQP2SKpA3sntUUrQqRLWIplExm+avLhru6
7n96ifNXiHDLtu/1sZaqAgQlFCyW//8PQLDKJ6vs6J2eamhXaACFYXOUs+phoGBAYKfQ+u3tw/XK
98O1A7gQU6RzucYLoWk2WbrC5IasLQNvsbNHOa/aOMLmK8MslABcjzjKCz/qcl5DLZ2wyHXvVNgQ
U/fwlUzdz3VwUYFlobUWTMgK1rcWYpHpzi2amScpnWCU4Qml3FZS6uKmkVZk7kQqLAn7y8Nwfm/N
1djvQqfOp1vTriQKTbHTuydrsfCyAz3M0ANT0saVX1uEAuyDjtLiE9plA6xVNWrmgMfWaJ40VKHa
J0+OUXgs6XB2pzDuo+ZkFYlsUeeznWSXAY0k4CNvQUYFAxeU/erIVQMQQ1nL70mV6VxqM5zRdKyU
8sYKZTzvkX4Ln0tbSXvf67xRvrcEBVxpwTnQ6wa/AfDmcl1jIcxYpCrql2j2yMBG3gwyOoqRG930
6+/HOKTOS7ULbOUajBKNmt5VOuLgmt3EJ6+10lsEw4qtbcKvvbjol9nQy6ZqxzOO6PnlbAwiWPDz
6OWgMDrepMKVgWl0W+d5yXWvRkEhdylDUh9ae8dXdS1IWdmLAGry5wqN2b0pw/ZjYXji9N7TtTyb
C7WSYuSCg7yc0MiatYiPiXNp5OmTrvfVeHAkIrIbd/+yMJdTYhz47ZB9FlnZdaFdQTBVzn0uzzl2
E0awXFe1T+wm3OPUlqhedvaYqv/H5BZyNnQc5kZr/nJyEdDqGQU+eW4ird/PSjVhlkfU+v4ldEFM
w8/mhNIhvBylKqd8nh1Dnp1UDHduTRsrsRprYy7LOVktIPsa9SJ0UFTQXcv+/+fencyh04tBic8z
XRr8EjXIFjvCRmjETW3Ok1/DdcMly1E620+TrN3gjV5/wBfK/gJA5HTRJrwc37BwPs5rSn64Ao4B
yrnoHTvyxjW6Jzftt9b0+gRgmE2FRCWqolKyLo9DCm3yLkfCJ6yqH5qaDocclpA/W6DR3/v1FpdI
tiVt90WMavX17AiLYDq5RPmppNSWZX+sfHg3bIm/GcYtxX76EwDZVg+0YxdSr6WiUNSTpDX9SABd
9e+mtzHKSzUZlxWbQtrqqu1ix62cdIrOUT6mP4ETFOfRSrc0jq4vWor9FIMcDx1qSiCrUWJwFiTs
TnRWk5Q6dV6E3kk09paT5is7YNEn5z6nvURIvRommuquSaZMnJVcmB+t2TBOmG2NZ7eX+u7tLfDa
UChxUXmlGrgAIy63dtym3Zw3rjgjLzoEKi32A0K28QOSM+XGbnvZuJfH2F2Y8+ZykCFGveCI/jnG
tdGg46jBih3iwux3nWeWvV/nJW9WanUUt4Er1+mPOtdizfY1DUVGf0xbiIOWmFDznS1XpHctqIP0
tpojqR3sOYdrnuMBo5+MIenFRlX6le/Nz+U0Ll5Z5DerwAigcdG2pRafO5Ma4o1GXdq46eaatPPt
z3A90BLmAXDQgdnwlK++uG1mc10nUXqu3abgnciSD5Yntwysru+xZfnpuPEU0XhZvwlJYuK6gRbD
uUvV6AHByMUvuekRttVg1qJhGlYbT99r8wJNiJQGOFmaJavDb2KiGmOhCmm3m5HlQoJX7mUYm++/
ZDywlwvOmE0M2n21fnWM96whHZj91OfPVP9O0AqqjWfg+qzQF4G+QsJBrkOMcnlWaq9ytMLsirM+
klwHtTvGSH51evdRBT+75dO2nLzL07KoqnDHEPs7tLf0y9ESZ5462cINdovJfChhI8xUyjslQy2k
RnBRA02d/hRDlo+g+0ZKUdznaBu8e2MuGStJFnbSC6Tp8lc4StiQdFGwdxo78q05Ve7Q2FS+vHsU
XiLQAeClljRkWfl/boaxkFUW2lZ4qqJEu4d00vo4C2Qb3285rf+u6NJrRJIG4joPEnCE1YqGbqlm
4QCDHGGLrjp68KqmmyhT+8RHcXYeboSLLKpfWCFevW9PcFmm1dDLzqFQQ3oFlWG1dVQ7crBNc6DY
OrGLTOyoUXPX9KFFjd8RtS94rDR/kJ1KlkK/dWP49TFk5hZkbCiChIMQ+Fb32OgO/ZRlWXFus0IJ
Wn0YA12doo0u9Svryw2mLhfLC45v+RX/fEWqCxFWKnNxTiet/A+F5DwP8rbp96NFHoi+sxZMsbT/
e+/SgnpesIPEZlw1a7GKcUJoWtPy+gzV/E9cT+UnLcvGvbp0gcPZiY+Ag4agbWz389sDXy8qGpKg
CNlSaHzQ27qc7qBi6IB6Rn2WhofrD8TBh6ot9I1Nu76zl2nRpMPc0KOOQ9HhcpRSGWcnN8vmjJNb
exIujbmu1YZDrKdDMJlGfHzvrAzaZR4JEQgQBHxWs+pS5MtAhufnRqW8brU9iHnKsRuzuj4PEHDh
Qi3hJzNbgzPQqHZdobrVOWrasPV1iyJuUNn2WOycVAt69UbOU12f6k7dctJ6eeUuz+LCP6cZSE4O
dGotqlOWVtwhAFKfw27Wozv+9NOJ0uhgLoLyOw1cNiJgTbUUd+tcb3w78abyJm6j0T7Hc9kmAZUF
TfeBYuBLwQzJIGMPgt9emdw5Pnj21KX381KFjnz4m704ZB0qNw+aLKe/czuZv4j++4ICvhuj8xuF
Y3yqjdRyAtVSKOQiAFs3+xrb0RQquSbDYzhWHdYNUas+tdTIKa6XGdpKYDXb0Ue0uhgCRXXDyB+x
JnaCIcwM+3YKUy+8n4fWzg/cqJMVNNYwpT6XVNzcdHFraajA5zrKzvC+6y8jatzegxdivuPLTqez
19byr2GMjvhTGHM7fzUUU8Q34MbKimYdXpQopon+c5kZdX4eFUThd1lUeubtUIxquDOqaAxPqtlj
IODiNd3f0YownsbQY92KjBLPDukFg06GkqIEq5S29Q2ka96cxybvv5mNUf7WK1Vauxr56ixImmma
bkXqguWOLeoE5xwo3XtlFXmB8GsiPMWhB4jX+i2yi8aLtLCi2px60zlJsOS1m1Z7quZWPeE1UHyo
aiAUPiXvLeOedYBBCr1YXjLmcjDA9F6e9cQpuL67qT4T1sYua1ZPP/TSLiueBm/q5y0izvXdQqSE
SBzZO4154sLL8VqXzq4dVs25QovMPpaDYtV3xpzZSSCryv4s8qRrN0rFr8wRYQHEBHkEF3vP1Rwj
sFI42c2Q4zWeImQba18xyNYSY36vxhrLyexAHGpcaRCBVo+uHhYTDzrk+NTifVj6YdVNhZTSc1F6
JS4MXtId3r48X1lQVJYt4DoIQy7I+csFzaC3zjP1lrNQASKCFIVyF1iizo19GJmNx9NbWFsaAK+s
6ItSDeuJOA6EtMtBJxqpumic/hy72Lj7UlPDvdq2SCglkOw2MqLrGdovjxHbZXEqXgu8WLlwSePG
4Uzcm34kDcaQHObDES7c8KFL4q3I5ZXxFq0miJ+IuLK2q/gzTEZE0HR9PvemXkW+zDDy8TsVzro/
i6ynadRk4RZe9XpF8cWE18c/xKSwui5XlC6igvNPr54Hyy4e0jFPj7kdiR81t/RG4vfaUCRlaDcB
xoF1tXre9UZvTcwZ9DN68vJ7oTQjguo08M+1lXcbAcv1WM7Cnl1USugWgnW/nJaotL6jRmOcZ2Po
ToQ12q3osXIaHKTG3nsQCFcIfij4EB2h+HI5lFlNKIxIYSOLkoakDd10l9d68mnWW7FHxq5993gg
SbnJFgGDRbNxlWcWk0DH3FTsM7Ymsa8IhDayRD+Uuv4JHEuzcYe9aFtehhBL7EBORJFuIbGtMonO
GoSmAFE5xz3aewG6An0apGGZKp/CPg1HMEFho1LwT+gsjFqETvRomkV0VFRc9L6KUS3GA8Vz5+fb
y74s6+p36SjrQF+g2k+/b7VxKcElWpejOjC22BJkONQcdMWJNtoN9Luux6GvQVeR+iRMpLXAIwoL
DW9VK9i1AnRTsYgR3tjYIBifuypuKG/XrY1zR44DeHucQkBXuwaq3USbyK7KH4NjpPM+KcvO2SGe
YKgf29bFKFHk7vClmFNXf0rcJDV27K0K9xdVG63DYKcubV5aPEpAA84ub8suD6E0jDKvvrdDo5b3
qSHC6MAdlRS7SG/dD3gCx94+XIySnmw60Xd0hbk7dNTKVXwbECe/o0FVYNWGQN9wm3hmld4SoBTn
AigX/WQCfyXAj8p9ypxh/ElyBpZmKmnn7xLdHUyfwri0A7AZkeFjRoKLRz0a1u8mDSv3BuRsBnYq
nwecIaIa+mntpsq8E9h1pr9TE4OJ30nUz92pF0YS7miMG+Y5CwEDHuZOcIerXZzNf4oSP6NHGIxA
iwVyjdnBAEtR/WxSkcljp2YZ70zI5Yy2fYg5V0tHQ/LkQc7pTylc7wiXd72Mh8hHkCxtb0jqzXIX
a5n56BRx1z4O0rOfDSevpwNe4zTyE0QJlIM1egivCLAcLlIFZUgT13bCcFcbmfiIDV7u3YLewZWn
qtHAxtkoGsm/ZucrFai0DFJCnWZP8ulkJydMGhMnwqGo9mE3aOpdm6qhtYffDPRMoEABs8OpMmwy
ncZw0IqsRBseck9tHrDxQ34Q6JqiHXrYWr/QOFWGoCKiVe/oulgR1FEP9668mXDKUV1lnveKoNG4
W5xBflpDpVVHVU+rrxN2O945ow75zROJWZH7x7o4GpmXansbC6r6aR6hHW0cmleOJm0YIi3ExKhT
rWtvztTOkWUVxdmQWQbGJ68fbbybNvKqVw4mTVxrQdeT6gOxvrx3tSbsE7uOynNrAp6151rsw7Kq
j0a+ycZ5ydFWlw18hKVsbAP84B64HCvSxkLXZnK4WBpI5GS6LH5IbbFTt9Bz/j26SEbvI6xMfuki
7m8NyX6tsJ2xd1NE/y8wrKRwD32nep/MxIhioALE+YGZmtpXp1Oor5chAi8nNx84/WjvtOHRa7Rp
S8PitTXjyyxJ/FIbWWfYaeYIqLpTebamIceayhk/zImm/fYU292okLyyCZwXvSsCxKW0t7qfq7gm
3rC96lx7g3mPJol2aIbCuXnvK0B7AhE+dPEg4/LQXn4Y7rEeM8C0OptOmN+NbpEdJbHquyOXZRT2
GfHuUlNblvXfao9iWs1kxNW5HOX0GEW1AqwyBUOIVuzu/RMyqCwtNSzuJWO1bFnUKpYuRH0uOy3b
u5nd7AgJt0Kx649DC5iUzwAdTa1z7dnrKSgFJdpYneexcHi16bX0oSk2YofrgJZRXHqmtHfYbmum
q0IB0qwbSdWIxuUdisXTcdIgTk613t8KarobkdFrs+LCoeZPV4H/rtYutIClAKGrz7GN71ZaRMa+
VPt6Y1avjoJQsWGpCwl1vbHbKc07YBfLF5LxvuoyUJ6ls9UHvj6pi+EAGvFsO5VkYPkV/2w5nhKg
61lc8zZ39k51Ou8m97Q+6OYi3JjQdYGKoaiYci1QPOUyvRzKaA2iHznwmejZB1kvnt0+Ps6DZvjq
rI6EJLmB/Zr26e2d/toMkWCkPrVQ+NGQuxy2Te0kD229pi4WxwEipyoOlXizEtZubcTXhqKxRbrK
cAux93IopZt7fARwM7UUC0c0RJxpD+2cbBx2b8/ptR2/3KtLRgUL3lpdFLYnFHMcsvqM9/W9g5YV
YDzZIaKZZdwY4VY6fNVmJFnkDUTjF976oiq8uv6yNlZkozLeECXxnSbb9DFyne5G8fAINqfc26Ud
YaZC1vw8AMt/GESB3yYOtd/CqM0OHcCQIDIgwHlV0vlWGCkbF/SLZ/Hl00m7CnHKJU4HcrVGA47N
qKdKjDdhmLXFfPCshJjUS1RPBqSJOWB1tY7Dg1WBZvfdqhbKrq4t70k0w/TDnRN78IXi1JYfD2Yx
7Cl/26PvRB4Xo9QtxLJyJmL7jTYPoz9CiW99G9/Ij7Ilg905Q2zFqP60hdj41MueWc/LW8r/QEEo
Hq+9mgkPw1YFTHuu0HMKXDF0+zbDlPHdG2pBq6FihLwne2pVE5DCVZzCKprzFOrtzsiF/FQhxYNp
Q138h8wpKfT7B+TCcRkTxwgKO5dHBTDvbDWj25wjHByAF2M8GZej+VHHzfuPFofhRqx4dTQ1+jVY
ipDXME9qgZfjVWSVYLqm/my5EN99Qy+5uucaO8rA7h3j89uzexH1vPhqjLLU/9Dme2FgrQ5oUTSh
XeGUiwK3VqsPFe3nAS5BlXkA5My81HwxTLobSPjkzr61Kyv7ifVjgUZ7ONnaiUd1dG6n1o21fSXi
xP7WF4i4+VNRZWgZN3aNK1KlOeG8K9qw986zCDGmIxWwpQ6KAiR/dds36QhXt0U3+16rlYF8Jho0
TBM70XnHMsu07kQY2YpdM0UelfUJmLD6YRzLsPklFFLG3zmmkt5TbhQkQ6aKDvGdLuyk+zjUrfPb
0qL8OyX5pf8FTB61OZkm3X8x7yZ+9pWReH6K1W64j+3UeRhBqKSfDWnGP6EAuF/MhRT0wZtmy7rr
5jYd78qRsuN7b3+4NmBXaLjy9TlHy/H6530b4a+A++m1cwVWYO95be+nEjAkevxbHLDrLcZQaP4i
mPKis7na0pCmXAyGbe2cxWn8pcqVZkcJD5ZBZ8TpRtR79QAspXQiRNSe4C+SLFxOKxonzKnzVjsr
o2n99YZWQPFsXfMzGofimGulubWj+QsvNzSPDYB0pO8Wbd61+IZitgrwxNk4S66Paj9OcyP389zE
HxqRae8VsOe2IxSBRkgORKd+XXvKJVujKhrrnMhI3aEW6vq12gvfUMefb59UwInXM2Mh8a9xeeFQ
AV5dfa4YPQ9B6PlMBKmIH3o7ev1HW52GeU9RDE5GOPWGCBqtrZrPNXSb5xmBz/6cSfhBwcAGh/9A
VQuj0k56d01u9lQLcrcp6wcdpJbn+o2S9/MHDT7L7EdIguQfMbeURZCPlX1XUb9PQOOjPbibtSG2
fcXRJgibcwJVIhlaDIIiiWyCX5pROUJLSaP4APBlSnYNi5IfuGIm/dM8FcLZudrkuh87sypRb0ha
y4CvkLnA9PsUY9iWE9bc8ac8PYyKPY4fufPDOeg7C26QWtVN+J8wXPEdZULaV5GYrfgQev2gHnUE
1O3vmSo9AzCIVyif8D10rb2C2Wt0sKwZ7C9WlIkXVHTs8Q6e8ZO/K1LX/pH1XRYGwzB6iR/PI7QE
i7z0r9rS1uOeyFv7iEtQPuw8aUntpBlR3wIlmGJiiAwYqLaLnSyNcU5rF7SvLHUl/APJQTN9WVij
vWtyNK4OmRFLif31JL5gjI6ZMvw27281zMp8nxZl+lCiKvqJKAY/4GyeUrFPO8X53lP9g/4XIlfi
D1ZPdtK1S4dKCun+SmZ1onbSxbP050kt9UPD1se6N1TEL3SxwsyvwB7hZl1Iqf0XKUNf7HWRdvYx
rrvZDbxWqiIo3DSFjI3tCGzr0VafCT9a7zHVEf28H6YuKQ5uGnfxyUUfKD2oAp13LONJFAdf77XG
frSELtq9qeQens2SlAqm5xRDC3n7OKwRMsvBo8HHPwDK6Jetix0QzEsoiDZJR+nNPCRui8GwIVwV
DECa2zR6yH0mXCtaXR5HAxeGoK+megt7+JJ/ru4bhC0sTBe54bhTVz8E5htdJSiVZ83qDPcjpurC
u0lmYonA7Ay1PCrgP7Rbt+xlQfBZY8FJKcjqEdiOonjfxvnYP+K87mbH1MrD7FgpKqbKiyRNvaMJ
Zwm/18sSSS0vV/7LwnIyKHr2iXcoMX3tg9Rts2fZ9f0zjzOuZ07XZOauz71kDNReUfWPVVFW+sc2
S4wfdoS68UGZRG4FRVoO7Q2n1pD3Zsnzg5H91Eyq3+Z5B2y90Kp4I7a5/mg0VVWdBgSgZP67enjc
rEelqE7xKi4SJ/EnK0+czx5Nx/A0wk6ZsdWh472TmaokmKbXCMr4XZdZ7be3N89VqMrzCusboAN4
O5gxqxirhKcXSbP1ziOOBUFLwY6Orrkl57L8LZc7g+j+hWuNnh5w7NXTN3q40hWN4p37pNenA/BR
nCJnFYtbt7GSO8PMjWwf9WHjbISs18tMCknASli38LzX1LCc5v9Y52pyW1d9T1deHlrNaSDXticG
nTFXb/JdocqjVbbPb6/sSwv3ctLL2NTMiNDdBTx2+d57YnQ7wIXJrdqFPRVfva9+Ka6afLLjCImH
SKrNU1wo8hk8QdnfjK4QZaAoaE1gXVRYdxNd0//gZ3g5cOF80HcucN5mj9DmONyLTm3l4e1ffL0X
aGIsGjgLNArQ7WpPAn5OMSgW6S0quR0G69V4TKjPb1xX13uBfMWj1Y68LCC3NfyVmoU5R0qV3c6N
Eo5nDx7jk0bNSR5sqWI2Xey9cZw+vD2169iLEi0pPoAXqPe0GS+/hV22ajnoeXKLV4CzL0Zb/+YY
ucI9WMVfTbss3quFiZUPfXcDQuBCSzSukG6JZcgBevKthlRN6Zvc0Di0Klt8ulc+2Yt+yCKavvDq
VqEyibDIJ3dIbksLkbWpA89XROMWWOH6k1Gup4JAHQF1BoLXy9Xz0smNZjAKS/F6utHKaHrsG6f8
MDVd8zFJZf/TUtvx6b2fjAWkGUzdCbAgouyXg1I3Nzs9jLJbN03qoywj7dlF9+qXp1TaruhLbSM8
v15KROoQpNYWTDB8gyVV+CfraImemo5m+i2Ir9KXM8VPwswseHtWy99yeSlcjrJs1H9GSTST3hAg
xFtVmuLRBuOONDq+6A2Yr8e3h7qipAI/xPSVfyEcR411XQESQ9wmsz2lt0PW1H/tuPN4UkVbWvTX
5i65qbGLDw92SYdqP8emqPa23UjlM4WlxA3CXGcj5dIb8WtKM6DoWeT0T5Zdlt9l66V/uNIN5CMm
2oFGYzb1Ple7agLEhmTAA/WzAShNryl1MKVVF/ltY2ZpkOVh5ABuo7e0KzSlMfZ4bP+Ps/PalRtn
2vUVCVAOp2p1WLKXcz4RZuwZ5UiJCle/H60N/JhWN1pY38DA+MhsUmSxWPWG+i+lGRbxcZBjFv+O
cVCP/Egphq8YoU3ZO4r2uy55N9+BwqK1SvhRR0d3+kZrRBtNIGRJEnakJIGVoHshhk4/No2dvfaT
vwz14nAIm4UW0fUnp/db4rcWJ6GwUweVVZP8M0r+Ksmfz4+/+M2zaB2JyxzUFJ0jqsPXI+WplZle
DWFC4HDkg+VNvttObF3MTNeCqZ0HyCDj+MadvW4nvt4cnpeRKeNTrSGLsDdzLNGsd8eG5Zys3r1w
wtRzD8535za/NwoNA0SscKZYu23X88MyD87uUipPbtz27xp3ks9RnTmvvQaZC8V1BIDX25A/16Ms
4B8V0MfKE3rT6bu2npo3RW/tobLuzMWiQ0CcWW9BAG/Xo0ChIj3OB5R+sA1wzmndNh908Dz25fGe
uIndAHPhxNOi0mipwXG6HgftjBFFjiwOFVuVv5Ded3/ibNDjaTBMs/N5rEshz4uVR3v3/J0TBsqG
MaGs8r8tvpQX6UrqiRQYjN0KM0uTBpv5sqMk0HleuhPs7i2nTlGS3JLDzGN1M82cd+wEyjQUvePJ
E60yvQ6s2ibkPF7PewNR3ECuDYUi9YbF2ER5UhZRxEAeZtoIn4gLndns6+tHoXj8wlFZyymb6cCX
RTG4HONwcJR/vFbPjrke7TGR7oQLepb/N4i7OU7Edxh4oHMJF/b8s/QEhTYrGuQF3njyV5v2xqHV
7JwQafKSf/0EV5AVCQWs0Jtus0pnQg5uDWS4Ed7J4Ub0W9zBd15Z9zY/AQM6BSpGsGI2ATFG2kO2
SZeEmjOLUy3rIWibT1b7Dt1681SQCO9M686mt1EgXDm7GL3AWLnehrSXMLy01DTUI9P8yzM6fFen
yV70Iw2Oec8Q4s4HJJ+lbL3i1KnHr3v1P8lEN8UQszw3DeeUyte4IP2BD2YTyMKjf6Nm2iWibPst
y5Is3pnonWNA0EInFq8X0P833LxKaYWWo9UFyWG8wOTl6WLV8c6pvrOc2DmRcNLzhr2wbeG3yDD2
WQrxDGKldlat6bcBcOzYdKn7+vkA1UMiFkIMpZQtYqRNtGEcZicLJ29o3+VNpf4Cj5TtBOOXH3yV
/uHjvNL+1uY3oK3tPTn1xMq5zjLYTI6CHwR8szE5CmvtbEyug1ISMZzG1xIbihUfZK/ME5kTsHd6
n5My4XHejiIYdJvS25KMyG4amUthSUdXTA06s/G0N3WT9H0QDT0dIBXcz7fa9ap/h7KVUG681Py6
AI4yn7NOSU1/wYZ46Q6xzCz7M2IAZIFlLi39ZHtW11/s0ijaD1W+GN+TWAXW/zgM3LzLuGDhIACB
psGAZcAmHQbWz00cj1is4keKVo6YA4HPoD8r6rt0KPf4hbf7idQD8yWSB+oRkOuvD0yT0DHJkFUJ
RQVXQM3QpcHUsPARPdjDhdweEIZCbY2uIg5MvDmvh4LIGLVdA8tKotV66qwiPjd19efx8t3GN5oX
HpIY4BzZu1sB1s6s7ahQUEGdSzc9mt4ofo66W7yty1oL0IEd3+WJ3FN+fDFzut7E7F/KeysygItw
SzLuzXxuqWvAdRB5Ydt+PiqxeKev8JQnJa1Elvi5OXreO23Sk/IDClmNCdTQEkhQVKoaJV9wKpXq
NyXT8+VnVUvlucuXSvcndm96oNzdfTFNOb+tJ7iFkKVcFLtiUVXCH5tIR9nIrGD7qbXIf+Q1Mre+
QJFYnpNYKfeevrchFl2EVYeB6hhIom3hoOlGkkS760JLOo3lJ27dv5n1RP04xP38TZXNcO77bBnf
lMksjJ1wcQuwJRPlaGA4R81CI3ZcbyJNz+fCyCQtXhMxtmB0TEG7yFgU+1OTeUP+dUiLRrxt89at
P7H0c/ykDXn1D4DuxPhut2LWD2pKCfbT4313u7lXpy8o5uQ/VC+36YlHxur1rijDwaBeo89iea8h
jPHv41FuTyusMg/kNA1nOmdb65LUkSn4LbiczgyE32+AjKaHKeZRe4F+uux5VdzGohWbgdY0HN2V
ubdZbARzdGOJOExYBzfV0XQV2j0W8NnmsCT29N3KDev34xneHZLParO5iEpbzJ3bFN3koQEddrh6
HfpRtY+tcOWprhr32Gb5nvnR3fFWmQqwQ1yqW5KgjVVCiRwYQWkao+aUjUn0Tc+r8iONX66YtKON
snOx3hmS2g3e7TDrOUDbJLPuVI13TtqEIKTFRUm67qAbXXLBTr0LclSLdvLzO5sGhjqiROQNoF+3
YjMImTWidZMmNOe8O2laMT+Peee8EQjZ7R3P9SV4HQhXMivBnaNAcrn1LaYzZ06qPYAw1GMQJtlg
zQ6sAtf+OiOeOoSZaNwPvTnWH4Dl0/PIS7btwep7szylhoHGouWIfsb4TozV8fHWur0aWAM6QyCO
KAdA87sOHaUQeU6ptQrdthyQ5TWOoszafyhwlYepoxgTDKNodvLte4v/30HXuPGfhBRlWLH0ESw4
FW+rkyhKL9CqGOVNVav/h+9M8um+KKlSIlx/yn+GmhHWN+DKQHU3K+1UcV+EuloOAfbpe7onLyXp
7Xcmp6eYS10FusN2WjS7QLdoVRihrp76jqogGxkb0fiO88vidlju1L4+eNG/s6zd6a2+zPFP6pdm
50dFkb1WC9lbFTHo9JHArC2bbbKqJKPXahE0/watSF/pqaItffpaP2RGASW0CtrBFAeruclgesUY
E+TCq3AROUajlikAazrt+fE+vbNlSCHUdXlJYIiC19/RHs1FGZUWQHgslAs61wuBr1rCISLuPh7q
zq21ViRIKclZVNLO66HoCi8yMW3o37T1gSk0WHI3hfVKqYB12WDzUtdB62hFMF6PAjlKCFQsECwY
W0T4lcZ4Nyy5CB7PBRYd/85mU1Icp6UFcoV297Y+XnrSiYAEjyHmVMXyMwURvvwyoDuIt0YZV0V9
WBSu7x+FyJWSjm/atOLoykWXh2rGEvSzumgYqGFqM8mjnSadQqcVo8mnblRm/d8yb4xvgADq7Ey1
DYd5PctV7WAMVhsfliwxvqhmwatFgCRxn3nMZ6i52lOrucfOagET9Xgq2JekmrTuTWfxtvcpmFTi
gDRm3r63lW6pU9/KtNSJfdEC98x8UWVKcp4dPdaCYkZbNahdadYQWapi8R1pdQU4QNH38pday9m5
DFZfVmGqFGp60FHMbs6mNUpCbCT7ATJe0paHWcZgIKICyGojdS35JKvSqY89iaTnG5qw4ncad9Nw
qLJsLj7FMRCtypdTqqd+puqTPKEta0u8QyKzulRt4di/q0afB1hj7tw8oaBZmZ9K1NpAS9PodX5n
lhrboZPVanmEh5FGf5htZx0M4UY2eJHIUKnAVxKh7XTw0FxbkMo9NXytZ3OORfzDbe3mZzQugqJ0
3iJC2lE2b8/Ypo6/Zkq7TWB5g23609jhT+6kptJeElMZ0o/OjJIrko74QXa+gSVfcUYOUv8eywmW
tW+nTTYPAcK5vf4HGjFRC2E7JFmFLJwvw7B4Fpq7HRiWqkMfJU8r/OjccnDwwkhsgQM79m9F+bz0
vNnPkRqVuq/Vy9SejEhtlSAfotT5No3c7f5oG2L5CPazdVgpBJwOoDln7WdrUMX1pWmlvxYjrXTI
QdJsjkjwuM73Wa+GT4VaoC/T551Ynj01EcW5R/tjOuK+yk3pO0MHd9qf2j7rn7K4VvrLpDUSaWfH
I1JB92TT+Q1wgtI3yOXGE1Z3+p/RsJf42+NTuJbhNmdwtfKl/oEvFC+xTQVN6zWvs80Z8LDZ6KvS
MxI+WezS0rEAEiu5iphnaYMfURMDGpKl2H8e/4CX98f2F/D+A9VO1gp2cRNtLIDt86oaH0LLt61g
WrzmfSSUrPSLLsI1d0hyTz3MemO9dW0lW94M1dJ0gSFnXfPrvKS547hKZ/B4iqvsYCt9NBxLMxP2
AZWxNjkPUZf+GtppeV8CF95Td7kTxGwD3VSiMsqAACKug2Wh4mw0SrK1CcyI39YyqJGEOsSie0u2
Yu3cNXdyIortBGgIBxrjbu6aHHVVDbFclIWcpfMtUBFBgwb5QundXJY3VJZ32iLrk2H7dbihwa4C
0aHosE7/P0kK2V1Sp0PehCiMqc+6MVRwzUSPTHnRXnCLUsM5X1yQTb399Hhj3LnrsGVBMgOBe9p/
27K/Iu0YsbGiYarUiwrkBIM26vf4Dncub5uOMNaSqNrTj9k0F9rKmFCCjprQqCt5UAQef0vVKYGr
ZpP/+gnhVUBhFbMZCqubpRSDGVO/ZajYjcbWN7JIO1e5KXe+2L11Q16ERsnadL7B5ZhcRGWVK3yx
NMNzQywS7fa4br2d6dxduVVaZOVv0KnbbHwPbewKw9k2LKYcjQME+RE9nwfofz5Vz2YPK35nWuAQ
qHnB0wUmti1jwIUbdZxN2xDyaRuoSRt91aGk7bDib5y0OVrU2SnU8uTDM3PLfzGbyJ4SGyVfAFhe
9BHEW/8Twoj2qQAq3/8V02Nf3hPEyuUyNxUernXmtVxCshpc66kxMit/nmc3aw9eA0Qk7Mhv+4PS
O/p3lE118a6fxzk7xB3u14GdmmVLeSOK/kljWeA30CpG9sXqFzV5zx1m9M/ZstjDU5cCwfYnS0It
V5UelWOkP9w0qGEdlTvn7k5A4y2IcAlKQwYFuU3jZoKKi2Kb1YRDEj1D0Kh+DKb7j4Gm2ZM55XHw
2kMBOYbigc4Z54m9LVm4WZOhwOcI3vNd8VSAVX2edDHv5M23c1q7DJTHQTHRYNsyV9rYBJiH6kpY
TXn09ypTDoTGLpp3WmRG6sGIvOHX43nd3qtrdCZMQ+Kk9LWta0oNlfAxn4ZQlWU7HQezHcZL1cnS
PMq8iGMfvIDTXmrH4Yq1hGsMh1wZoujL459xe19QpmfOPEuARVlbh95O1Wc1Vrs+lFWGm2ihmu9A
F+sHanEv6nTpzySy51fvIBtwFOcBgCCKCFscdezpMooHrYc8MmZz2GbqAE7Ny5TYx691jC8gSJs9
4+OXeHN9U61s+ZUyj+cViPFNuaAFxjTkkGhCzl2ifPLSoVO+IkgxDB8gEsn4S+0tyQwEraJGBSMZ
d/tFGxS1h94CJvNQaOawUGUom18An73sR6p3AJY73F3jD+PQ2+6Z56T5S436OIW1Q1H4a2pKxQus
sSmmd0o0p91OfeY26LF94K8hU4nFINWQ69s3ahVvkfhWhK6FtYU9FsuHiurFzhm8vePXUhPoesBR
7JSXavl/7vgeijaOQcMQtjy9gor40h4iwqT0VWGk361yKk4xQk9vhsTJX99GZXAegbi9UV1DiuF6
itIe+2FSxBAuAOHPFUUf33bQkHp8Du4sJN1TIBHAV3hzbtOYJVVoFSWMYheKGRqTVn5Xm8HcuT1u
r8S1lL4q26LyBYB4EzrdyYvrKrFYyCqbvxm2nJ55HeoXo8Yf4n+YkM3xeoHL8GC/XraEWDHqwhxC
Cd8UWQMIZ61R6Kf/YRRKkGvpEx7tthQpULRLSiORIZeWDOLGGFGvrfcqAXc/DlhKcLxgv6nXXM9F
Z/PpWdLIEP1y75RpszjjNbD8fDyXex9nbdK53GwAjLbizU2ndVnSuzJcyk587KWekvM5NegxS9kp
oNwORbkJRhv9QPB/sDKvJxQNtSOWbCT4D1r1VJpu/jsSOpQJ2nc72d7doUAH4zW1dhq3yr+wS2Pp
CXBRJBF/HFrAfmK11AaksucQevuV4HxSSnvZcUBsN18J4NTc12a6CgahzDErdeF7aJQcH3+l25v6
/yO/AJTzoLpRV4j1KcrwUBnDYdCHJShprJzhWdTqxzTm05JVtWYWPB7z9pLkRQajeu3grlDnzRsY
vD2kg4IxXSHsD7MtZ3+o2tU4Rc9D27DTk+LWe0frzkRBTaEYhAw7L4JtHx0XD9Q8YPiHqtEDZ0wQ
7S1w9fiYuHb7Nqr1PX/DOxuF5Bld2lU0EynizSRtZ4bQId0xVAYYLIONt5IX1fEp66T36luLPJ08
Gj0ZyvdExOvtn6M6AtGqnELh6vUFDsP0BIN0D/tzbwGhath03dEKUrdVSsuU8B/yZArburdr/EJy
3HPqQU/nMNWd4Wu5FPrrMRYr941KJnQ7kslt972StHvtrEXAOQdhG8GmRLQmL8x857q697EA33Cs
0XlicpuPNZl1hgFAP4WRUXdhHtv6uTIwA0AxqN3Z/HeWkayJR5W5ilbRcLr+WPZMwyNqPDUUjWZd
klnmQSLc5pASHE/SqIad8e5MbZWHReZz7W7xwL8eb7Bq1e4Q+gxVjCr+nXHBQkIwsqo3PACsnfv4
3tyQyLLMlVdEaX79Lf9JbEQt4pZdoYVTWytHt8K7uzSL8n29YEHQRrsiybeBhAYA72EQYbD69C3Y
p0iKvlVK2mZ67lrvVGqegUa+8aPKy/opAnT6qZjRD3ocvW7j8toMxZ6CWom5yrNfT7KewL5hBzWG
JN3qUctUxY8xATm9ehQKQCvslTyaXHGTiUJ/yZa8xKjWbJduvtAdQnoCwZBW7pQVbqcDGgQFMMYA
EEIx9no6vY01SdlxrDtjgAOm2dGHRVG618rrgJJi1Wj801hUabZej4Ivl5mVGKWFjUtOQwXIDCKE
mv26Nl8rzM6dAoSdogK4YgiM2xyKmqaWwDOewh74ug8rssK4RysOjp00/8PagfFwCb+rUve2m1vU
VKCnXp3CBXa5P0RKjhaEs3dd3p7gteLDICTuJNRbhGAlVG0RMyr2bHcFf8tR85VUTmcbC47j4113
byjY+tDZyT0oZ2123ehahek07RI2jkvXl8wjGXzIG2N+luAf/7x6NBOoBlrAq5wlVJHrTeHp2Iex
XCq1Tg+psdkuAzGO7gm7xtfKqbMpgFWhEE+4AB+yJYiLJm/FmI9q2HWxF+jYRh5Qt6pfv3wAlzlD
3JO8rLbgmx6x6KnB1wiIY9Uc6LOjjVtGy9nIlT15x5tjSy+X98FayeG1oG+Z2roBKQTvMid0KWr9
PU1pHzRjmn96/IVuR4EFQmgFVcyFz7V//YXi0cyTpkMhs5tEd6ZKuDy7fQP78PEwN9vOwJGOUAqd
eQV/b5PqcSjcYlRySgkrnqVMPbxBjRaXIWve2wg3VxRHyeHlTSOcv4GSup7RYJRTJy1PhkMmoi+2
zIegLxbtPKtFfxKi3gPT306No4u8KM13cE9oxlyPB7cf+YlCG0MazMrFmPXMH4cmOU2a2DlN92bG
e4Rnyaqrzbm6HmluoQHmljqGGWbUR1patAnTqT41Wt18N5N670X8Uim4KgCtUYlkaZWepx2/nZoz
qEvs0CwIoz6JDwls8DdOiVDdUEf1Wxes1898mK03aNp5sKp170wndDwvQObCTMdDcDYq862hznun
8CYrYJVxykDRUuNbW86mMJWkzlAPhjKFhVPP/mIaSzDVff0uacrx0CEd99nJ+z127i11ikoYN6gB
fghXEHp718s/NVbbQgbTw4Hejvcpyoa5/FIYUHM/1zUUqJ+xu5jFCWS1qT9Tt5hReOlbV7wZE/Sf
jyLqrQgLno6k2utM7b2Hdpt5AG9lLnSzSzxlR72Jo9895VbXp8pZKP/YSmwVOZaikwqVvszK7pCM
IvUufZq77XHAI7h6O2DM4n2fo7rJAnLgWvg89wrl7wbp6sRPW05bgMJPEvs4TsyGDFqqU9Ghpkja
vbYkwOqA1wCft56EGwoVPZpSks4YoYsEqAp4QOc9lGIdPBlVJnaCyu02YDCQ4BC2eK3zbLn+IFHh
CCNfnFXr2rP/Mnq3jT+13WhWgR5bRnXuTCsqQnoc8x5R56a+xzR5J4HkIAOh/LVJ8Vur8uJsxk4j
61zTN7xcXHDKBco2DN2zGNDAPFhtI451bkefHkfS24DNRMHZ8rSG08XUryeNEHA5uWZjhDWSIQdY
s/KptOt5h/h4G2oYBbUo3FDA2TPa9Sh6s0yFHqVmmMT6nPlebefdFyqejcdo8NSRrinHaSeFvPM9
8UAC9Iu5B8WKbUnRUtAjnUcG5Sk4D4fFRvOLZrVSmYdGn5T+UCBmE4PaI/48PV7V2/kSvTE7p7T0
4uWx+aANYJbFGk0zBK9lG0FXZ/VMhxxfgWNSJWXkm13cdsHjQW9vDiBBK+OQIvHq/rP5lJ47AMyA
Bg6uyXOfRGwyDJz+p6x094Qcbzfs2oPjPcNL2wSlv7mkDGtKu5ZuBoKUuB4bevS+LZqv44KGvymT
r0LBybmW5s4uut2rlNlX9QcSQJ5xWzf1VcJjzAxwL7MN1CPD4yiQQypeCzCkIEJ3cRX3XEWCtnx+
PM1UWGtITIyOKw5TY8Tn3owtv0GqdOeL3fL3eUWRxmAL9ZLUbmHuwtRBvzWdG5ZqXLb/9jPvg0MO
5ArIClgJ5wz4OYpOZVymThB1saGhcU47Ak0Wq7TOUxYPzbNtRDpe5ANVlktlRGSqRHFRF0irNFiA
9VZX5XvUg3UvXV/la2WHeEkFCRjztns2ZV5SlG3lheC8xBTm6mjBrYAdmgfFaGvpm8pttO6AYy5e
Nq6C8dRRDFX89fGOv90QREwUXlEgWvma2081InDkQOmKwkyth29x3qDhByPly+NRbiHyKzIRECQY
BLY8l/V19NLcMVoh2lGICiuHCugYltuWVeBMVErKoRf8IxDEza21WTxWGH9+cAcD9Z4ZhJd8UoZO
PuldruxVhu5M36Xcix2TBTgPrsT176pLfD8W5B3Cco5BtPBm9hp/bMvx1a39lYOxShuARF7L5Zvj
3s91GjdYK75B2zY/aJMYzkqL0Mvjdb4JmpwBeEsrUofSDBWG6+nEY1FjVdJQWKAV/N5rE3FpIDC/
05yyf4Pbfb9nynATxRgQbRJwGHSCeE9spkWeqyyVQjnSHAfvOenx9DmjWtXU/pz2qF3XTpX/a3bL
jA4Qm2snztx8PVrqQNa58fl+K6PveroI8OaRUoPPweyd9LuiK4tGi5dXO2nNnWXlJiKvXaVgEKrd
3L11VeZ0VwvqeX2yKKdCNyPh65msn9GbS4yTZSTT3v1wC2c2KVnyaCJ8rt28bR0WvVAsu2d0/acx
m+Shq7I2P1Yy8T662uRovusO8b8FnnvA9MDcBcAiG9fHgjr7ntCPj4LHW+vOWq/MLyyTsQXVsJm7
XutcNIlTkmmGhi3gIFgyeYoSq7k8HmXdL1dBkUmjyboijYnB2MtdjzIpEh6mqLRQRCK/9A3iH10a
eaHG9tvZPHe2LkX1lbUCKpc7ZHP0o2oRJZ16LRwnVQapnTmIqVgoOCtTeTArxwgiTZ3fd3a8R5C/
N0kwRbBBYXcw9CbLyOzRiL2uQ2IOWaVnYL/z+5WF9ruyR/na+x5CFI9F0hnALqtizPV6lv0sQPhq
WtiBYb2AH3AuelEVOwTQO3uDzjpdIsrPK5F9U1RSkExpecZwPrKmOaed/rclImNnA975Xuw64sxa
f6FBt/leqYidOlV47MW21I+x0Js3IFvBThq9Lfw5153PBY5BxyoW005YvTs0KfCqAbAaFWz2PrYz
pRIZsb4CBIsPTYmku52X2tdlsOV3FXckzI28COSwvad8eCfy4P+0asaA3KMCvjkPUWf16RgtWlhF
pnyOU5GcZN+nPxGgxtt1aV/rGsjtzDMepAVVcKiKWz8hQISaturWo8zvaB9LpR0CdWkznBclWNPH
Z/3erlmr4OwYOpLIRVzvzbaPVUqvuInEmJYEWZknpzoh+3k8yosizCakUK8zqK/CD+SW31xRYo5s
oMymHtpR/WZCRKVolCcjUd6qavy1VKyjKp1/WsP8MCTeX1rn+hhkHAfLgN5a6c4hsffwrffmDQ6M
OiKdSl5V2x+kTbijVZlOx6avDnYf5W9KqLyXx/O+E2S4FtfCCC9xynybVEBpsmRYmhZZyawsPw95
nIdxllrHpVv24C33NulKxQM1z0LfuLCpaju0mcNQKiz+v6lQydBIFvtrlETZUx55/WufhnTygPGQ
TBI/CTmb41hEimoubm6GohzK9xTo88BDgfBQK2p0Uu3WeX0QXYtblLXQGYV+vonXWtZpMdZ2eohz
84L7q6EHqWq+WoCGWQEQAaVEw5C37+aDdfawpHAeKNQ4ikDZVMuCRUcXGU2nPZHrOzsQcXpQrSp/
1vN+ffIa3YigmeGtk4iq/TQ6cXxp3LHeiZraerlsTh5NDRBdxEzeZzedDdmOZhGrRhgvvXemHxFB
nqyi93M5rz7iZtt3yN8Yia/U8DdyOUTHUceH4/FBuLM7OQDkE9y4RK+tqt3SUTPFTNwAw8tTiEqp
iEIFFgcwn9HDmdTM9uTY7y0virgmMQfN8ptu2DQbnVYjMQoqMJoDK3P1Q9X0y+nxvNbkdru6YFXW
Ijdvtxv1del0TWbosRla1vjHbpQv7Ww905P4yHX/2U3nj4+He3mPbsZ7QXHwkAEsz2PuetM4Zakb
c9xYYBGQqzwjOCXTJ95Pyxj0FDOSoFgytOadKW+eeLnF6nmM8e075EvXVL+tJCvtJ8Uduo9NLC3z
M4C71A2iSabKQWsUwz07yui87+E8rVlsOuE2UdmFHvaKWui/ZJEhVESyPKTPYk5zD89Fw/ti2cvc
HJqkIHMSOL/2T9Giq/l5ToQFmFiRbnmB9y97H+p6Kn8Y7WzifyOkohDno6UOkkmYP5qxKNzjpKu9
GxidYgKbhNEEGxbxcTfQO54GfqagEuubTqKjsTU50Te+fP9bK4spDvK2zJKjEWWoM5LYoqY1NtSt
TgWIm8Kfo7z87DqR/memBj0epG7OZTBhUMPTQY2UH3YDPfW9pTax/lwnpQj12Gmqw9Ca3bdkjqLm
YCTq4Ppo9hrFpeWd8rNRVCoSdl+aiT8TJ+E/aUr+p1ClzM9jOum/ZQRn7ABjqPMIXCPqq2Xp5b/i
woPl2eplqQZYsA3OznG7s/ltOCIkK4BjQWxtbjd6tljblMgZ9xJkadU4AH9Gewke78Z7o6wIdtaY
muhNMlhXVPe9kc0fK7rlqzO0aMWc93Ri7o3CTU3mxZudh8kmJEvgE84ClCjsxJAEhpyc4xTJPW+D
e6OAO+RRRXa5iqhcH6yRm8VzlYi5WKr8sqj5+KOUeXx8vGIvWqXb87uyj7AZ5LPcxIuJ8mKHxxC1
zcpEXnlem2PPNa8UCtcImegBnmcAY4SdkMouAyqWQYbX4R8MNIURaJlTiK9Oow9/VGo02d6vu3NX
wI8kaq59XBWQzvUiJHMNpCoCt2qjTfu9sjrt05wpjoPaiGXgZ5oJ1V+Fiv6euzE/0ZObQ1oNew/9
e58CCThw9Kuu2A2FuLdLchnEbkO9K7V3kO+TX2gNWDvlhPWDbr4EvUkU7dCKoHCxRXEvrqlQMiEB
JOz8nrMoPkvO/qEY5LCzrHfmg4AKFSe4RSsqbpO5QDoAYNJGephMI/QVq3IPpeKInZvo3iguJ5Fz
AjmMw3L97aRl5RUBVw/TQQNHWMKUGWvC1eMNfOe+A9b6f6PcgvtGlH+7UQ/LepTPTV7an+Gj6H45
pssbrRXNl0LWe4/Ou1Mzoe6RL3lkEJs3yhDnS5mIkqnV7uArwpsubeVYOwt4Z0MABAUqtmYMFD02
cSZWkt7U68kIs8jSgzH2fqjqbARpnSc7i7geo83WQ22SgoBj81Jn911/KlzaMrsDuAZbHDCm0hb2
fOxnNxcnKar8vd0qn6tk6d5kXWR+f/z97iwlQzM7djx7ZLtLDJfHbEEXMOx4QB8LQvgRu4S9guQt
1XItDjA5hDrIwKhJXs+wVeZsqr3CDIu4+xBZ2r+ydBVolsPJVay/vTQNMuW70yrvCIafF9qhKNno
H13QIj5JVkADtvbjYfyUivlj39nLQVv2zv+9leCCBA2BUsHKCr3+iQatEEefWQnaWXgTz4t7ijPs
xx6v970CIvV8/ilrFcxiFtfDkDPSfvIGM4yg0wMWMOsW/WK5mO/TEWPoE7Ke8fC2tMeqeNaXnNqp
piNkczLpNWokQ7mz93C7N3GeTxAhiPRA1NdU/T9YRbD1yCTD+QrLAeNnXDzKo5q5e2JAd0dZ5Sep
IuIPuIWbTFSieuZnhq019adal+YplW33P2xnCvmAIRG55N27hqv/zCVdxjlBNcKkPFvIY6va1dnG
3H3nvN5GBsgcK8IeqA7z2T51R9nSQ6obMzQHNT5JFxael2r9qan71y/bOhTQEkqhtCq2jKYZmfzC
EDU3sBpbkOq7dPzhJLtcmHszAp0DVovq9kryvV43KYshVQxinWGZGSodGRWZOLc88teo3nmz3BsL
IiotAjAzGrWf67EgKYM/t9lvKHnHb6fWEAdzdJVw7mpv57Td3k7kieRvLp1IkzL55rANA6r9k2JZ
YT3iv27FZv2+MvvqDEDJ/TsFRe23sld39uBL5eE6nDMqNAzUkKgZ0Em+nmBa9pXmCNUideRl9n6h
RP9PlnpVYwd10uBC3vJwSHif6c1HHZGG5RgVnfgxAhOWh1nosvNVnHM+RqhDZKC8xxFFAMwdYCnK
lRHPI2poTlZTDx8iL6n/yjqkIw6DaRbLIYcltPhG6cUfu7pOP1qJpX2liNp1vi6y6Esz4O3p64rM
lPNOZFsXczttfBT4rvBB1lb2ZtpIU6SW8OwQlmjk08c1Lh1x/5BHRBSz13iQZfYnITPjUkTY+eBZ
gTXGlKblW4zz6uDxz7mNN/wKMoT1cgM2vE3nFKwi7aGabNxpujjAn9SBWTa7O++qexuMnBHKAY1z
zduWMfUBx5C80+3QTJXp5zTq4oAzRnmJRJqGC9R0X8rG22F43pka3TUaw1ACgH9sOxVS0wfDGlLk
kkT8U8MG5GMnK/vH4/W7c2UTrCGmg3dck9QtFNES0nQXIaOwimOr+6k6io5Mg4f8fOYXDrYAyyQR
sIvj1NXPXNlmHHYFhrc+oriFEIe21PPU92J6zF+wUa8/uHWr509OFhUjog62lYVpulRxmA1V4fjI
L5bGzpa8E2m4AqiKwEPlytmiEKZprPgvdpAsHOsA6Tk8SXo4SjU6Gq+/Eliu1WprbcfdtASWpVpy
TqFDtl3YpzbyRKCUtXLOm6HfGerO5wenzqQA3hOntvYXrSwkVggzswL1hfpMR3O3dvZStnujUFFa
63PMh7Tg+jT3qvT0eKrcUFkskDAGni9SX6KdAH1nFCpX3JY8iOhVvRQr/3Nf66Uomj5Z8VM0qk69
nU5ncFt7rLh7o9A10RFAoFNEI/N6LnPjmWmWglqq3AEbWGRKL0097VlA3GbxK9ySm5rPwjW69Xuc
zZziLgeXMntJIVXNv5rJfHGMBTJZkgZpZB/pU//7+JiuQXUTdEFG0acBR4hQxhYS3zg2cvJeboUO
kZ3jqSQfc87yD7erNHRJEj7b4wHvrCX5AdgeeDvQJLaUSSlL8EmZVELU0tNDYxpZkAq73Dm5t6Mg
WbuiB6DOg5nYKltBKAHRPSxOaCBocPLioYQ6S+HstXOBHmFR3SALoXmx/WKdJZye5NoLY4qnH6N6
0k8ppInXjwIdk8RpZdxBT9vci7KTkz5H1PuctT45gH/8y/5/nJ3ZctzG0q2fCBGYh1v0QLJBUtQs
+QZhyd6Y5xlP/3/Fc3EENKIRbe8d9oUczq5CVVYOK9dKaI7evRbmZPkyAC4A+65BgVEMp1kDAuUC
HCD4OHbWeE7nJPn6H6wgCy9AlWJFK68w1MYE31PsX9qmKx9nG1mhkET17tYOXRc8G4VjEjJC+eV9
JSIISmi0/cvMaLU7zuCWhyDfkxm5vjpgDBibBkTCFBpzK0sr5tS2TtVZDoOWkR5d5KHW3sog0F4m
0DXKWZ8c5/PduweqQST4VJnIg1dZMJQrSKlRib2AW7OffDnpj2al7Z3q61cPgAqtMSYJQInKa/QU
ElFdH6WZfwnnQiJknOJzP5XJZVDjPZXJjWtKlEUKxAS1mBpcdx8crSpsPfEvPvJu/9BujF7LorJ3
8K6bVmgSM6bGySa5W34ox3eKebAqH5LCqkX5IqweZchNvtz+OJvbRq1M1K1pca87fbEdogpaYgUl
O/8kq0F4NqI5fRlE/fV+UwAIQN+Jq4RbWC4oVJ2s0NrW55NUzUFRe/uQ+xbSym26B1XY2jvcAonj
exFwXVoy2mZoS5nmWo5m/as9D9F5VqM9LpWtvaPnRamcm8TfV+cgqZQ2HCRixdC3ysegcHh7QhOh
siHvnm7v3daC8A0AFAi14LVdHYbeUCWGZCf/kkDOB4A9Ms5W2nf3+2zEeniuxbg5CgwrDyQHSDLa
kUZPMpyTb0k+fgXdrO6E2FsOCLok8fqwbWQry2PQS3oWpVXkX6pSkx7o0yWvShFGbtTL2WdLnvPH
+7eOwgsvGOebfqHY2j+CrRDSwbIBnAfDUFx87q1Qe8FN7Kn0bH0g5ntAljJjLoClSysmWN4+RgX1
QjljPM0o9lx0fXY+3V7L1omz6M3QLIctEsDW0goa3vQlm8G/aL0SHQMUrl8CHRLMCuHZ821TmwuC
BkU0jd8b1ktTel3AhOtgCmC4+ndR1JMXgWva27fNFf1hZuUUamSq4qydcQpFq77IkfFBKpzwoZSQ
kr69oK1zxwUSjUDiEs74ckGB4kN71Kj+pWvar71mxQ+BNA5uXfTtCTLW1L1tbmthUIZyiWgKwoKx
OhDThIaKkem85olufWm6pPpeMOOTHn0UsXaWJjZpGQ4LGVUYXskm4CBbT2K1EPYxZtYH3mwZ9Wmi
ovm7MTr/VxaPuS5WSGI69hY0nLfXuHFGIFZjoBKXDhxljejrh5nxo76HuRJuslOO83prR0v7fbcV
qui8GSBrGbleI14Nqc1SBUT0JQxndNEoSJyitlDvX4soljFqK/iBqT0uj8dQ1T6VGdaiwFMlnNHw
ElRytAP03NgxwCcWqEGkfChtaksr1hiUdoNkz8Wf4x7Z01E+mbXV3n93kc8BoYiPgD9hTRVnTGWV
FNQGLvCmjZ4dIofhw2y6w7qytRa6RMAsGa3gf6sdi+Y4iFqlsi7ZrPduMdj+qTV2Ud3X9wiyQPII
LiwbJq9zIgdyOFNBGhu0/oweY144L/Rn7VMatvLdjyz/fWasQQcRqfKdlh8HhZc0leQSWVRr1I5y
A2UHr3+xs21bC2JSFs8KowWv4CocbkrVSB0NK6js2m4IG8rB6VEOLRCr3jnT136BpYigjovzTpi5
XJA0SoOqhpzpqbO/d4l06cPqn8DqXrKJm5RNzU6JbnNpgvyMDiV1mvXpllqESOaRpYW5rB5Ge+g/
25VqPKdaax1vO4U9U+Jw/vGqlwq8YkkiLpIkT19GdUB4PbPzhyYNo51VXT8cHG7kVxiZAHB3hexX
qmrOssQyYfk3PhpW/Q+80z+Cxm5cwET/3F7W9Z0StkB4iCloHvmVf8jM1HJqUbuLJKdyQRTVp66Z
9/z2xubRJxJRBGgcgtfVEey60ZEcfbQuBUPw8wG+YOPQD2OhHqli2ju3assYPpkogYgSva1VzAKh
sB03gWldgmBMXQlwk5um82+UqrW73R59ZA4834nzTm1jeSbgU3bqIVTty0RJ+iCnVn+u6V3vXKqN
TwRKWOwcBSiy9JWXqCuki6pwti+g9p3DBJfbUaqLf+8+BzSkeIwE4QNJ7eoc8NgPUapSC1DqVnLb
os0e00LdUz54nwlfBg5kfYIRnK4NVdx1wD+gXC4NiJNdUIme60s+9PGnGgj7lwGRPNOt1AkmHMfq
4lcp4WYdkzkdw0MJgT5jwlplqly6jH9FSRH2/qEPc6keasufG9ccWtW6cALLj4rTzfPfAX7X/51C
die1rhxpUuG7aDeG0Y+wqJXmALIcuqnbuyiO1q3lrWIwKJEEkZdNCk0snl3GvilOkTb2T8Nkzh+T
zP/KgN1IWT5KPjRNlP66bX7j5DOSRCFZVEbBJK98lJ7bfqcbDYrNDuN7dVXG5xBCbi9Izd/3WxKN
N3BuDO+R8y5Pfm/72hSKxE3WUcm0e1k6UbW2qIwy1n3b1MbxJxCjsQjVADCUdZzk23Gry1EuXaQg
C04+4mEP7MHdNMGUI0DIw2Mg9g9s3XJBfq3OUplH0kUr6+lsdyVzalXwU2/lPTLGrfXwVlFtNels
E8kuLfValqXZZEoXqq32sYdDwwAxxPD9zr5tHQY+jGBDZfCQAu/SDh2ZsGyLMPAsqyiOc9bk3yw7
KB7n2Roebn+iDbQFR46eJMkuATOl/6UtrZJmarI1ZDEwIuJ7P9Va8XUqVcRUU+a1TSuUXTPPP0l5
+wCj5tdwnPZqI9u/gXXSiOICkEYufwMRR1UrYFsuWmo2/zP8tvrZTfJ8tGGGPae+6biK3/gPSVZb
x8FW64921yqHGA++k/+/9zxXXoBmpZhZodggntXlL7FaI5ahsq+8GeKP9KDDCeB8ZXwzDs/TKMf6
33I6+r9KfZLmp7YJ4AYpiXCQnlTiXPKPBIUQVyEprMLSOfWp9KWJJgla2ZAJnOPM6IhyAZwpfWUs
xmk/oFxbRZ8Hs5O6o9nqjIgnlVxUh7TNrMZwrcmqOgDAtXwpgRuor4zY40tlP6pPhhM56Y9BL8ev
ca3V8aG1EVJwlXb0q6PmR2hDm6Sx2lka5ffGlGnNT3JXj9IXpl2pA7iVVNXzM4KqYfYlysq8fyuH
OfiY921gXJTMN8PDlOXOlzBOR+Xgq0HieBq6W+W3dJrk/ACUSRrcVAudMnMbks7kq8E0U/7QEzMU
RxKXEL0UPynbg1+EDjhUZRy6c2G3ufSiDVaaPthlYyaXyTLa0R2NTFFcQ1LJCnS7QzEXsgVtcgd6
J9YjwxRtYLvUAOt/YlnJnDOtw9YhrFJGn183KmOcHwo7o1uaynkzvVlTmlQf1brI82/SWI8ahA6t
Nf1O9DhIT6mi1sqHkcEny41B0pfKcYotPz8B8QgL1w4ia3xojAxtyqNZBobuwb+VpS925ETlMVBn
g0R2NlNlj7l7w8Ugk05hn8CE4v46AgryDNEJX/EvQtbYQ3gmAKoQdDvRz/s5Xp1zsKaMZ1HBg3Bz
TRjAYKuUhk0pgQ9UFU9N9fZrHCrDIfIFxBu0RP8ETaXyMZpm58Ncyt0XxCCTt9u+Z2ut8LsDIRSP
Htysy8tWjlqFaKDjXywo2Q4KZfFTrFbDjjPdskK2DhYZMQXBMr20oiuVqcwOL6sZh/bnIPND2rRV
sdOQ2XDZAoJEPQB4ByVydWlFU3NIlNUk8DLfZ7DAKdTPorv9EiqBvDe3tLEiUBv0SOg5W8DFVu4y
b+tsnn1JuvgyLvqg+v0XWN3rPTnD9xh4dUgAXEPbQT4NRGRNURVbbTLZGnaifn6Bl+YgmUHsxnn4
jHd8akbnMZbtIxnP8zhEr5MWPDU2gpJNF3xIzfRYA2NplekBQt9znmV/tWl1RnTslGQMQQRScZjk
8Wg0U+FGmr7zrG1ks8A1xdQToAZ2aPVSQ1ObjBBqBx5wzR8dLt+liiwdtaZ+yTT+WZj3TwVyYUWj
nioeteM1fjNjsgs98TrwNCNsXT1TpicirX6nILD1VGJAPNSGSJzXjT+niszRH/PAk23UavwsfgjT
lOExsIKG+Wr6/YCsjP2rbnKUDc23obN2nsitw8ee8kBSlgCdvdrZtAy0LAqnwGPGRPknUpJOcasa
KNfdvgEMrGhiUA4Fc7e6tdTHkVqb+YAhHDXHOKkV9ESCPS7PzcVwjUhs4KW6apVMvTQoc+EHXjro
AXWpgrETV0Xv9nh7NdfHkQoOf0EqK0b/1lCrAkJ5s5f1yJOr3kxP1F9yhFDnBCbAQO2s+C0dnPCT
lkNusrOP134JNhOG/+HYpzJGfWfplwCUpgzGF4mnGtoTIULyAMWnRey6R/92XfkQU9QCQgQ897qe
g1JAK9sAu7yI178/lLJSZ65eWdGbpYwT0pw9Y0Y7t3zLJqeEiw4ml3B5dUhmX26MuQpyr+QzfpxS
pY4Ond5CW1WlnfFBZJofb3/I6wPDF3wn74KIkOLfyvVasa0BL86hw9CV7qdvVvJTouTpHp/z9Vej
XEA+TyucWwY/1PKrEdspbR+ZOYRog4P0cm+SNjvjQyGX9xdCmHRkxlgIanDV1rF3HieaMpWYQlLD
L54mJfLHh6FNsp0rsLEkIBcw81LIlEXna7mkOK8TQAsqj1YwSa5mlNGpUNIOzJm6B1u4/ki0ocAw
gdmntAiP7dIU0xWSMkMp7vXMyP2i6uI82CAy9ugQrioGlI1AdeE5gLDSpF5drRJ+XLCq0+Ap0ow0
oAVtmPZSheqQuLkRFD8Z3Avjl7nKsv6hG2of2ZAyr/e0Fa4WK/CbxE6UfoTu0Fp2LjaQf5uZTPBS
pKwVZuVaBco3JvPvxu8JcDUmuOGmaJevGr4WagplwMPqyUk5HLsxnj433Vx54axK32/fsqt7DSJZ
SOnRJoKcEJTG8gPqzlypXar1np6Zwfc6dfrABYeEBHVndNSOYMS/WwBIgKBBNTDHBdvNVUyFpELR
5pXae7Ual6+I2uZuIpfjvYQTCJ2YOGPYMemb8xGWC/NtxMzMWu+9ni5i+Sinc/Ypgi1sj3d4YwMt
ML34J/rmYtxwaadCEEaRZ23wdK2hByL1rf4Q1mkXuHFrtxP0Z3sjh+KTLGJFVsbHosaDGAGEDytX
PJRZKdWdsFg53b+p0uSPfa+MD6kRQNWlKeHPnDzuEKlTH51un5YrzyJMk/padFB5w9d4u8oqUAfm
zfYMNDkedbWOvtUIbz0YdbU3jLhtCs+PT8aPrdMmebZacwr7wet8E036Ui607DSnqfysRPNeoW7j
ZsN3D/SK0AR43BoDE0QBV7tqBi8pTO1vNW91ryPgP96/ewyDoDsqUF6AHpZHhRKLSRlDQmI6U2N0
+EI1J5/WB6t8LiTIg37cbw7WQYo9TIw5MAYszaXqWIaj7lPYDMQssdVW59Iffgxzu8esuHUHoPum
ZC2GVI01TxkTx1CnxcnoyfM4/wINVv7dB5MyPMLlm0ZntYxzZeckbpoExChoxsHGrPnaaa33Q26k
oxdQpn9MNbk23dyJjb/acspSBOgCwvP/sJ/vSumC5chatzxTJZJj04pHz8z77JepTNOZWgxcYEPQ
7L0A1w8epUgApyTT1FppaSy/HVasipBq9Fq1iw+xhI92pToPHzvy3Y9jbvWvaZvXBzvWioeiLPda
1Vs+hnYX4bPAA13VCxRjzvqWcqsXDFWPFJyfPbRZkTzV0y+9o3npNjbNXsCF6ryzy9f1EjFZyyeF
GEFUSddLL4cMRrCJYztW1dheEI4Pq0OhwUBxyPvA/18gB33k6kGdvwVN039UJN0tKTjkh7s/N7kl
v4HIBoils3oZp0rodqLLwyMcl+eqn5HblKLfveF3j7ctbWy2CD9RMlQJrYFiLj92FKqMwVjR6KEy
Mz1Jka79DKumOGf1qLzmft8xuyOpJ2K9PZT4ht+DkF0IvxMFkMWvjlnhxLJGFXYkkyj706i18blL
/HpHf2DDlROFwo6CFxJ9kNX60GPPSh790avKtjzlSpF/aK1uOBHTRTuv/sbpETyrNigOUSDS151a
KUbkTMoD4BW1OY6f1LQpLBe8W/wyZok0HBo/rHNXCyfmF7URHbSDpDEidU4DOrs7J+j6u+J9xTA9
RR2A+OvfUiIVoNhhwEmW61+5033rbPOpGcbvNRMALsVl19e7r7fP0vUXXdoUf/5HAx5d3syhAtd7
Us8FLcElQgZRRTsn9vqLkltT6aCvC777arrKboIIRWHxOFuZ9a2sGu0vPYmryPVtf/z39oo2bYEY
FTLwKudndUaVoCaugSfGQ9ZsOMj6MJ6oXEuHIXTu9/BiaobOlkZLiFd6FTNqkZXmgcqyUr+VHqco
Th9NOcvPo23vnY2N70RnVRQoICal8LK6E8T105iFAxlNFCbnhjrjJU2LYAfXJPZmGSqyILhY6K/g
WK5m0+1parRUHgevtZhcSHNGQ8MPpSwn7liEBRR2u1xa2+vi7eISome21v4wpapV5ZYtbAdepggC
ieeir+IdEPbmmQCGQc2R2hyXbHnKOQhoBUAr49UdfFW9FIzM+JcAl7X87hETGPgEBS+9VYrN1COW
pgJftkOd2oDXdnUHdSTQsIpO8en2Ib8OZ6g+QNvODB3bRiaxtJKRnpV5oQxepfdgZ4zWRXQ8OTRo
XrtZR4b0H8xRb7aBtQi4hPg5f3gJJR+0zmSs24uG2H6hwze8NaNq/a+XFemR8tK0Y2/rVMCvxhtH
GMrf1aU9qzChGEv60fMr2vtuCflL4kZ219y/jfz3GaGhbYzzX8cO2lQD4SqlydMgUrWe7YaBxWNq
V0ODtWGOYLNSkuLp9mZuLE6kRUAh4fhndF0c1j82kwY1xZWklz0K4WCM/epHBInD+baRjRNPXGTD
Z0YhhBdlVRKo/GaielnLnl4qaFOboflRJf160iu73NN9uA4+GacSU8qi2ke6t/JNczTTgQzqHmSx
mZ5HM8ZCYkfzCVUYU0gQRwN8x0N3iCMp+jnVxp74zdZi//wBq9uQ5p3i52HXe03FZL4VS7Gr9dL4
JinF+B8+3p+mVh+v6DMwUEnbe0SddLydUHO1BC3S219vIxIQMGCiaXjS6QKud3SyrUGpp95LbHs8
lJwYdwhQP82aKT3kofJ33MWO27TmzqnZOpp/2l1tJO392a+HofcUI6bNqFXJC9Lhe1D+jVdGAEIA
N3A+4Qxf7aEm8errIQUdHdneI0FuePRNxWd+qQj+leTed7u6so/3bynv5/sJpVi2LqaGUHtNvU3h
ysna9MeUdrmnx337FtNNP/PIN4fIbII3mnd3I0UF/oUhZKSroeggJlned9lGvbpOWa5EtfgpCPof
dl/WjxH90J0A8p3tYvV+w24voIcQZvEhV+dmMLM41yPqLbGejQ9q1I7AH+oUht3MsY9ZMCuHPtcQ
q0j15iEqcues26HzEAeUF7SxaU9K4NgnwF0yYXdrnf253hvNfY9ir34jo9lgbokx6FUtt6OcYoZr
9HCAPLotXVvJspdSp9RgJ9XRabUAqdnIOMIfVZ7TgoQdsTj1guiGCvdaK51mMym/3D4aW+6D0UOq
AtTkgEGvogOlyQyl7uTei0sjeJDsOPyqzrBBzbWzNyexefRF9wzXTxV8TWU2ZbKdwe88eNZMCfMc
jVlWgHII0tq1jVZ7kU3JHw7xGO6xsG7dbJ44cjd6+mICabnrzIzHujUlZKeD2VQno0Z2yDVGY9Z3
ulqbhii0iAIxkKV10QoNcHlW7WzwbBtCiBilPremUrbjhjfiH/J9wTxGrk2QsDpELTO20eTog1dE
JpRdoz4T0TVtEbn4TWSnzFpu9saqto6J0APhs7GLVxxbRg3ExhZFv2lQnK+93E9cs2h6VgiMdvzw
5vJsTqKYkwDztPKQcZ4peZf6vZc7ufyqxQMkLZlqZq7ch/KLOoZ7LaDNrwawV0zFColG8cT/EZOU
vSkpaRGL4sUc+Q/9NKeJ23dJscchu7UycKo0qRkmRS9q9eGYGYMCe2jJcUGuqK6RKMTinTaNP6Ce
1MtzITXlTjlh0yRxCYE/udrVTFc6o+YlRaROTqiED/XQ5V+iSrY9eM+1Tw39oJ0bsGlPDFKAFaVA
/M4e/Mde1n2dFOFIBpDV+lGu4ulcIiTxJJm5edDt4fNt57VtjQFWAAcCnbR6XdTScAIzBI6qZfC4
o2U8f60aqWGMx0RvsJnlHXtbJ4VGiUiiAEJR7lqelGDOFTOyHT4g1P+KWw45NYop1v+TGZ5NKnvM
6a+lPPMuj2cnooNXN23yKVGa8QMMm+N/+VTgdHAhQJCA0C8XM4VmP5cDrRFFaoO/pNCMT6ZtRT/T
YSh+DEmy1zze3DwBTyXTBYu9Bvgqfq0PPX7Ea4Ypic+S36JW0Qxy8+32odhyVcJ5iDwejuF13yVR
C2cI03D0eDvtk5kn5Rli2vaCsJVxuG1q8/z9f1PrfDdMVWM2csqv8AJGB7o9pRso3bPs609Vu8to
vPV+sn9kTSTyHI6V+5gdRFXKitMHtZz5OORld3IaVEl7WDJOE1NOgdtQIj/dv0ZyKPrV2OROa8tj
ouYdkyMxd8xGqOs0NG1wbIZafZ5DcBUuRJJ7sqFbGRU3TBBa0fiHxGRpsDQKX+pnvh8QHhUJl5zL
7xa9kn5v/Sr9PDD3c0qTSfooZhNrt5Ry+9//sGTBAEV/iydoPUQV2oY0linNC1sOEd3oM0eWDtZA
CWAAl2q5RS1kU2/b3Dq1oAPwLkJgFPqj5aql3JA6hkxGrxsCdTr4SWJ+JECKX4uUZ3Ln3G5dRcZ8
QYM5KOXwHi2NJX7mjL5Mx0JGheNLzR2RDrJkDXsR36YdIbaM4yC6XL8GtCUpyJs1xexUAdCao1bZ
hX2948i2EkaGN+nvElKDfVi9AnEdalXZY8UKpv7Nnqfi3FUI3SA8E89HpdWKp2HOiS8z098poW98
NcYT4XBBm5N26Jrfv0xkayaIpxsBEILL4RgHJHcCd5aa7P4DwsA0mwg4lsd1DVSR6iDVLLo8HtsQ
fLe0bMrcVMqsU5yr7cPdh5F+mmBUAO4D3H/laYypRXdHiYjx/DmAVC4YkuIspfIcXlSlr/eKQhuO
DTQk0+DozAn5oFUAFgz2BDCK6WxfrxX74BNB/SJYUFS3k/XuH6EvNT+YdmrpO6XRjfPJ9QaxynOE
EOS66SDLfWkrARcdzuDksYJn7yXIi3QnXt+0QnGIpxbFOdg9lreNplItzS2HBGxF9pS0anCY8miP
v3zjKIqZXCA/zM+oCGgureRWNud53Y1eURvm90nNm5cGDMJ3qckxePt8bLx7pIzUQmk64qrX4wiJ
3gS1ZDoc+86CkTxqdePg+AY830MU1+rRrgzl/kuOPUEJRuWXfufqjNjOGCGDSdpBn77x0XxMzflZ
1dIqO3TARn725D6Rm2dlmB2oh7V73F1b2ysmuGG1EQT870qifwS2CuM1lVRPMAikZfZpKOAHPYYV
MqgHs2nHasevbNwIaujvMGFK6hBaLD8m5YfYnsD8e0nt9BA6ho3UHZACnYuTkqhT9VQWcfnBikol
ON/+tBuHVWRCeGzq+FA2r65+JrQLTXuSmfHRsmMrW/EHqzGNe2Hp8LRy13mC3gsB6xc2RhOU5rwh
g1esSy+T9fZshIJxUO7tHVPX0GRsoa6OK+PLUR5a7WWvNzUimq3iRQYFPncOqZCCIwnQUQWL9AxL
wzSesiHO9AMFIKjgcz+XxJhgG7pxrzR7rApbO4xjFXE9sjCMXy6/bTxNZkhFSvZqqADdLpb7kyq1
e3pX11bg3hITzKC5kK1cI83r2hizNO5kb4BL77WTWvtRsWDpv31arh0B2F1CNFHcI4dYf0cnrMCd
U6H1Jgdkwego2e+qmMa/SlNqEbPXo39u29tYFTOrov4ApTmizuLP/7iFRYVaJz1o3ZumYvof3LvT
dJwcLdwL7K9DCp49qiuUn5miv4J0RI2KqIaa515URNpLb3bBs5lL4VMaB9XHOPWNUxwa6oNWG+Xd
9w/gpCqos/hqAtyxXGHfWUqV63ntZbEfnyxjpgMPCYvz5d6NFPhMeMwJNlGaWeNzEs2YmIBFqbIz
q/gMZHR4mTVrLxUTR3lZ7mSgE00iMeAC7Gg9faKYde3IQ1d5hmS2xyy1UreejM8AsXSqH/nJgmHN
bar8I5/h9+0FboAbsC0I+gkpaIjLq1zdqGO9Kye58mxpAOcdikGRzLbqI1OmnZsXbXfW0sI6Uod3
jkaqFF80uLfu/5rgUokP6WfwKK8Ro9pAIWgupYZHeY5Gt47kLjmYcxPvCb1dX0QRPYmQjdya6vfq
YkQW6LEmk1r6aqr1nRGzdjqawWQ7yIXqU3eMA7Wa325v8fWTSIZN/ETNnRrClZptmeijpFcl42A0
S97AWhXW3/UUJ+VxzGj97vjxa2uEv8wgkyIRrDGdtbwYdIXyDK/w3rkoHrR2Vt86XDVsKvlunX7D
lqiLQD6LzLogvV7aMqrA0YMoKTx7iMNH04yZOs2z9FGaVWXnpb/2aETajOfAj0bGCfXw0lSEOxvY
4cIr5Ko5GuXYfpm7tPl0+1NdHw+sQO3LbIAYrXNWx0NWq9wPmOH0Ekupj3lhSs+BYfeePUfSp6xu
lB0sxYY90mYcCy8PEodrcbkknP2pU6PS0+pWh+g/0tLJlfoAdW9AAkl8CAwmO893LxJj5A/Ah0Sg
uLrxDI9XmZaYJY+DBeFtO3eXFnjFyS+75jkpTX/n/F9/unfqGNYo1HIZVlh+ujQJO0rFdNUQXvsR
a610DqZqPN1e1PVLRCtMkIyBmjYhnFudDzOHF6TVQKXIcaMcQhgGPpVwrTzkwfTTUsI0cEsrt090
nL/dNnx9B4gcyGjJ9KjjMsu+XF0e6KoP+QowhCzv51eHxOhrXClT/wGsrHb3LcBB8+oxEyQwnOsL
N1pDVDByTs2uChJPm6LwUFEq30lrrz/Y/yPPErktOM01MXJaJaC07HD28mEMxiMjOXZ8gNB8dO4+
iQzLgnAAUQ/whsRyuXeRPyRoIXWqF49j9pzZYX9orLB6S5AgPfa8lTv52PW3Au0Anp6mMvQkVAeX
9iQjiE0kiDQvMyXVQUpVy8vD6NeV86gXuvnx3pOB1gLXDEgMxQgoUZbWjBoQdsy99qy6UQ8zlADn
wBjD1zaVpZ2N3HjFCYUIlcF6cqmvGLProVVTZwpbL+/99NGOVYaokrD93arMq8NSGPXHorWkowCj
fUi6MsoZNdEm7XR7yRsnB4QxLMRikJIqzOoySE4cSvxJB/IhKY5tmybSiwkPVr3jUq4/JFRXoEsJ
yATVzDrLjFQ/zisj6T3YhnSaUCptRFDw0lPYDsrOm3C9JvBTFAuoJTE+Qz62/IxAKpSsgyna0+bA
OapyOZwSwhP39s5dZ7Iwx4mZUHoZYjBtdVgQXorVHhlarxoL6a8htMfpQ0s58CFphuArkLdYgmTZ
mPbkOsSvX4aezKhRD2G0kEyB2bjl6jSzUqy6KEdvHirloSm74YHp4OTUFEnyQYJL8e4rCLEbjovp
dXCevH1Le62V1A0hHh4snDLoGOL2nDeNfoyYo9kJba8+HMQ9oOoZIOBWkNiu3rk+H42BKR6NLYVG
vFcG69z0UXLvkRdWyD+YIyPs4hFfLig0MrMGs6R55En/U+zKdtW+vPt1w4jADAoUKa5rXbqlnlLB
1hmZDLoWYfW1zKw6Cw6xFWbRgzIV5r9ZVzjja5C0Sf6YlFpq7wQqG3sJpR8wYEoDIoVdec6qiOuk
TxPZc+gZnltZsg+aGio7dcarwygo0oXKHxUPjZxr9cUCrgZjho7s9bSHXiJ9ZBZOkZrmRa+r6DSZ
QzDcexxZCmhWolcK7/RHV5c78vsSBQ1d8VBvCH+i4WN/zOTEfs0KNfnr9g3f2EJyZPEJOTDmFeVc
a5AIlL6teF2NPKM/tSA/GdTZebs3thBtL5pYzMIhJLbmuIn0zCdGsAwvaczxSxjJymEsCumIImB2
sgYtPd9e1ZUnphFD3k+YYBKUk4wvj7/fhpMzTI3hQcptOqdEKxWqbnYJ6l+ZrT5+um3uehN5vgF0
UBQiVaS4sTTnyJXWtrFieA4RAyqKtYr4ONNK1c//YAd/SM8XFCYMF0s7cjTCqsnEldcpcf8hi2qi
yLJodp6x649FoQ3IAY1Kcg3cx9KKXzHpWpap6XHxnmo5a4+SUXqVYkvHOK5+3F7SxpfihTEJjnmX
xRjM0pjs21VkF70h5Kujo+ZIKbqWag5tf7U3abRhChUWyrL4X56WNZot8Fvb6c3J8lIJQNHvTLNy
9C9KGcbpqKMstRNobWwjjUCgPlROaAuuYXtdH1qJAT28Z1LPvtD8smpXcdr0wQxk4OltLe21KjYW
yCYS1eEx+P86pSkdIijTLG3PLLrh3Epxd/ZT1MyGvr4bUSS6WWJEARouRsTWMM/WTI1SngZMRS0a
HzC0af0JThtkOIsilXf8/NbCgN0JWArla+wuDwnUEHk/dabjqT4MOp1UfY6sKH1sVHXnIm8YYmGC
ko4nk9n/VRwQKXVgxn3vexkjCt4Y2b1xauum/qa3gbQnp7dpDKQjfwGwBPW4XBWzZWkWolcIG4VZ
6m7k291fUpOC5gC//evuawaGTlQpeMRIClcLG8JADgnHfS9WjfE4FmXxWFtAZKXaPN62dBUyksJQ
MtPEKJ1QW1t5D8D8VWlViu+ZdRH/oKxvPMO7rpzyapyOTdzOD2XghI+3jYqtWsSLwqjgKoR4nzLJ
ukk356mJ3C5GM0lTz4lF/zaK7T3++Osbjf8QWiKywEaBi119sAjv1PcGr9ic/VUM83fg1BCoFrXl
TlH1+/aSrk8HxmxRn6eSzSDB6szHgV1JXYQXDpTKPymVkT9REC4ftTkOd2Bm17snTAl0CMhH6spi
3X/U5Y3eabtpkAzGrKNZPvn8yzEjYyLgvr2mLUOg7eF5ZPNEy2FpqAz0sPa71GKCXJ8e09AwHnEw
eyIm1yeQPiqFMlGZI2tZ+/ma5tQ42pklKhGpiwwmJPzlr1GVn4zWeWNo7PvtVb1rBy5PH3MeDAMD
CwSmyjTVclmZVJlRVA2WFyn9axfXx7icYLBn8K1/duTuHOkN/ESUp4vZebXyIThUlrY36CLOw9WP
IE59F1TB+a9uOCNiuCzGVD0TzjvUO9IqPahUJx+zOoQOs4CI+ZiE5eT6Vt99ur0DG2cVjLiIF4To
FxnUcgPiRNKN1i8scVZrFwyM9MhYPWxudbInd7Zlio8qWCMEtufqDhZ1iBLubHkxaPiLrSYmJTRa
gPngKzuebOO0cqPepxpBvF35zLjMLURj2NGiTup/MuZ9/ldb1d30j4RzeBNeHOBSbN5q70iOWrNA
zMtLxjB5K6whfK3jTtoJRq7Xgg0kDQkMuHnwZi6/UOqXc2okU/wMta/GtBUrkg96WAx7tIsbhgi4
hZ/kIAI5Xl1x0L9VP9R6/AykRoYSQkqPEACq7r0Hjso0A6cYAU+HDMpyOZE0EYUHRvzcjs14glNh
PnS9rjzQ0aj/gymRRgCyBzh6NQOhhcUEk12RPIeppSSX0bT8/kBTYdYe88rP9obCr98YXAhitEQE
Yl5tzdLZZZDX8ionzzBbFKY7N1p5kGpDew2aFMReRhh0t1MWFgXJErEGTkxe7iVKBWGSVEPyzDbX
yMw70ykmgdp5oa/v7dLKqqjqJyrjMUqbPIOAcOD1NaMj05KtW1ZRurOgPVMrd1xIVVFH6Ic8y0bZ
Pv8faefV47jt/f1XJEC93Eq2p9izPbub3Aibpt5FFb76/4fz3MSyMcL8HiBAAiQbmhR5eHjOt/iy
Nz9anRg+rd4q3lv5pmGBQTZ+so6Cdm39O2uv5RFmMdSSoFiW5LMXDuBxdwLR3T3BtaKSbTb8FsSp
UWTNm1EvLlOuayGWlg/L6CEO4r6IfmzfXXtgSjxb6Fuo1vI2UmBx5+RDaxWXmRw7CqppPcaxyJ79
fN77UHfn5SogBYnHLSiuWZqlImQVl8ySH8oyP0BTfxap4UT9FO/RkG/vR4reqvhgwjpVEITrbS6m
tfJqyoeXRjrpD28YpBWaOJkYYW4MsxVOtVLTCJZJLAdZervCh/d2JUI2aq5Ee6DN1+O3OoQBqyqL
S99pFvveHfuoACc3RhNVnp0jcCcKqzYaWQnudBCi1b//T0Y34rhR9jlnekRB9QMJd/NAcT1+eDsK
3x0FKDNda9ybwb1ej+KmvrsI3M4u2bwEGHTb2eMyTntVxjsLhzoymT2kC4+K8ObqslbdpLZiEIAb
lL2y2JOITMc+SnfeLgvt3lgKMaIwDFQ29c0mSRu7KpNyLS9Ttwbm0aja5E8vjgcZrlPQLJFoG+7N
2nPhn3XI7/5bw0YyIqPydLr0SIK+NJoj/xV9HXxocj/QQu523X53vg6UG7EzQgFRhz7V9bpLoRtC
K+PiUlDi+gWouTvOsyb+fPvr3jmd4JyoP1L5BDu5La7mi9ZlqD4Wl1Vzfyus7NEHz3mQeB4mhbn3
ke9tJWpANH/BBoBH2ix8l6aVbPq6vKSm35w60SjZiBWwx85tfncctVnJVRWTc/M6ddmoRuF35aXT
4vKQIqccpl5mH95eunvbCD0ntWxgHgD8Xn+gLp3bbBRtecla68NiaxpOP70MpzV5/4uKRz0YB9U6
B3W2ZZM1TtBr82SXF00W86EKvPW0Vulyens+91ZN+ZQr3RaVJWzmU9ZtOlL/LC91MFSHai0nxFkt
+9f/MArXC8FRdUe2B50b1ErRDSkvACWb0+wX/dEW4H7+v0bZqqVR/NVbM9HKCwzvLJqngSx1XPf0
Ne6tmGrqKs8Y7tBtbcdLmGLaMsqIRGzUTIVJJEB3++253NlnPG8BF/AXrattE3B2as0WTbE+r1XS
Y/uG88H0ohdW9W1dEmtP3/nuaCroqPaUDiLleld7aZbZLiqtz8MM3zn0a9uNYqOwDkNm67+/f2au
AoJQ0OSpt9UnSZ0yzumCrM9m548PoIaLMjRZz9+NMp12rjH1u69fzqqPynsE9LUqgGxiT6vPaz21
jnxOc6DeQArGYrxM/qy3x8KNM/tYaGWnRz5+r3tJye02UT4rbqAQKHRGtmFPlrKxQbGbzzZO6T+c
GQ3E3IHx8PZi3o4CywkZVfZKACh4W6wt+qVnPTHZMBNXnsx4bZ50Y2rfC/ECdKxyATxWlLTHNhfW
jLqXiS0wckTz4lOD5fqT0FrjhEr63j19+8XUW1kJ2L0+A7fMrQQ/xXXxlINfWXmR1brVn6bW2R+F
nfgHY9WMv9zJejdIj/lh40enkQYP9aVNtmNCtl6XgvnRx8xk6IpAHMyVzxdNGQh6b5qmdOd8350n
7E9KqUyU+ub1ifPbGMKu8gK3slkPk8VLIWRi3tBjmHmipruGuet+e/dmIbdA/xY1Hcu+aepWInbM
fsaOIlvc+aLNo/jIRfxuGzLK+FDhADuqMjtIm+uZBfTlvKrSGSXVwG+7mfloxXr38PZcXsPE9dFG
XQ3PAC5IRa/Y4hcCP6v1RENAvRzsYf5apFZZI9rd9MO3Cghd9qTaeXNYZc04hTH0RjFHMrdRfXM6
HVlyMvMqjgZjVX9soNP8IcjA3p71tPPm0ArqvjzaVjn2Ibj+wEF1MKtEBLC/2Lu2boMvM2EjqFY3
rOrtFSwRompsj5kMnYVxG8YF9r/4KONjOhSy2VVpvxMy1EsJELpSVEK/dPN9YlEHqVOnZ+ksrn4U
iJp1j4GedP6DGw+GcZlmlLPPk2GL4DvKeXXyxC+sqMDIjOo+yrh1DSbZ0brIWjHgrUInXmWCQKI2
fzOFJ7TIX624fslEb44fxiKe86gf9EX/I3OrKn5y7a6ZkRZA5P/7PDbB9O6WkhL8431E4dKgxb4J
+s7ay04f9OJctBXv6HHNTnWQlB8GymjHt3fhbSLNpQlRiYI3SGoSm+u1xOcESZe8L89jYC+wvmR5
7HtfB0PA7okb+W7rGlD7EDNA/1HPgbi3OVt+GxR6bMryPMV9Xx2kE5f+YcS64otp5o6+k0+9Gipc
nzHYnojGA5DGkxgZ+evpxTQc6VAwXIUJxliHUnSW+OkD0vMOoqDQXYdoWwcehBsbCbBwyAcniWZH
99tPWLaDcsgNkf2yehfxWjr1g3sq8sSwLunSoR6DXUZQfw+y3FwObeKZ/+BDG1dQqp0azn1iaenR
HanV/laaPMZOmiXhZSwpT/sPTj0F/1Bv6vLQ5PcEZylWfXgoUXCedr7xzXlBV4Gel4ImctHCe71e
BEimdb42dX6eltEOV0/LD0VQ7iEFbwF1IL3Yr5RlFJuX/uv1MEM7ysKyobz1+KMc195AONmpnVPe
x1U4JakZYnaDH1LtIMBDd/FhWGW2A4e5nSrUXvygX6EwlBg2vyEdmpr0Fmg+YgzmkzHHw1cjTYev
bx+am3hHWQ2JKYVQ5H0Dnfh6piJA1gGxih5Z0Lg9rP7aRnkVmw+Onu51Tu5MCGYmNztIReXMunnd
NI01YH3h9ue2NH+NTmEj4YJHzNvzUf+Tq1PCfHh1UoqGia0KbNfzKaq09RMp+zNHobCPreSIHmI7
c6yD1g2z86RTOXCPM6WOv2nxFWs4DJa2d4uob7P9FWibMDz8NGa6iXoIag2d5yK3XXVN88HJpvxh
yav5AVtGB9Cu8JKHevHLf4rZ1XeARjdRkFeq0uWDagCoiUbE9QKs1FDtHmO2c5yKH1Nhi4+xGL47
nW8963la7kQldd42E1Ue39yYvMKU3fz1aOiZxraWZeNZa3r3MdYtaOdt3qCpnzVVPETrXE+8l3tf
7sXD23lC41R9drT0wBBvJaLQznOwMEIApepR6HyavYLpdqaRnqZuasvnPm66bif63H5WxlTtEDJi
hYPbHpYKZ7cxj5fzICeylrKeNf2l7vG4yg6D3vnDyxSPa/OxbdPie9MMcj29vbtvTyt5Ai928jZE
sSieXS+3Uuww5sVVOkSG86MoA/3J1iW0K9ztdi7u29OKlDqhFu1lslTavNdDERnNNomRAyrNbP5m
i3z9uAId2nnM3FlRVewAFArlF8raZkL0sLReL4mi7lo4WoTIlz6GmgeL5Vg309qfsY7y4s89j8Qp
1Km0VjtR9nYbkXiBJGYHQwRE2OZ6mkIY9lA2MFbhkmqqEFK4Q9QkbpW9QCBCpLOHNLTHwbj9jOqR
wdMGUVm0KrZJZoByIHjbQZ6TYmoOiZiDMNCBBcL3+P7eDUP0oQgO6wkroBvn+kQuAhUWAwpp5riP
iEIMR6szkgejXeyd1+9tKMArk9YdG5QTyWv7eiXBudl1sXbG2SudGJ0uYQ6QWVbzC6lh9sUypvrD
rBnpzpG8s5ScQ6RVoeCDqdiivxw0kFY5AhoN5sF/RPwjXsMl6/rPaYN+4tuLebtZQSuxnMqulVC3
DTmeEkErO8c8y4pCOj4RRsozP0WD+NQpd/EoSQshPrpGNf+ezI2x10G8M1deJooj//+giZsj6cVm
AXlXT862sviyVzrxeAgtTzWGkDvnEnAvn+s6sr/WGZTZJC9jcozrz2lM41rLZKnOUJCm+mOjTbkI
k8FJpRG6Iwpsz0k/yfyQGMYwPBEudS8yh9TWfivrLE++dQIK6tkGPfBtGhAkbKPZlTpaZrNd58Nh
9GOZHb1AadVmQT6V393Ype86leFQ80BN2UXfeVb2kUp2I7kkthcKWytO6GNUzwWXu38qlm74CgpC
iwoXqeBqSv7w7XQKiwzhB6y9vdJAwh1FiNCeOhE1pVOO4VD0VRNVs+sdBnf9uyuc5oVWpld8MuzM
sDCdmvIP9egtj4FT2k/D6MT5IW71k6cFcjhik5fDMpfjEADBQw43dPuYaq3eWkbe8eN7/1NftlMf
VUGXzGlogcD1o0ELvGcH804oO+N6qSxzXiMhVu3ffpzI0xPIyb+UN3kcLZkRfKj98ZTNoJKQgu9C
Xxjl1360eN/5cpJW5HGhhons0gcLmUkR8Z713RB5s191bFjhaCLIG7uzc/RJGZdQtrW+AkfDeWON
LQnCyWkPmZdwTHyUjMI4dpdoxhVERGPjnqy1RDvSrvWDzzWqRZDggJrXOT61fwn+wC977TDqHPq1
sEMRmEUdWXma5seiF4N49tGxmiMEFNs2nAoZeI+lOUIqd6vYGR+yRFb9wSqQIzni2pEYj1SZ4p+2
vqT9gY8jOMG1EAs/NZWyCtMBRYhosHVtfBJGUq8nfa3ksBO9bq87IDWvjTzgADzF1dn7TyevK7J4
yEXSnNdhKuJTYXuY3QzSnw/vjCH0e6nww7WHMw2gfhMlhV2n/hTn67mqjRh7e6sL83n6O2iL4Jtn
rZBsm9j+nNTzu2vYYEghPVHjRVYRpu/mppXCWVrcLKFeDH5Kbw1gxVczH3I7nD19+Pb2LG9Wk4QB
FhkgYBu5HoLl9WoGaWuYsy3ss0ZZ9ujk4kdZV3tS8zepPtwfGIwUyekzIb60SbITd811Np3PhZMh
TGlRe0oiacuBKcnS/6yvfhNHvj31bOZWK+pPWt3q6U4GrKZyFSfVr8BNlh8ABu5GqKDxG0ujO+uf
F9unhZ/oNDWDfnhx2hw79gAbzbeX9uYSIBYDgSDjxfma2LxJWOZZjGjkCsTpjAEJVC9Zsr/SOg7a
A52E7vPbg91+R1DcqsxBQ10p6mxuHL0bOz2lRHWezLqIPPhzh6Vu9gDjN6OA51cStsqCBgD39uxR
LHeShIh4HpocS0+7S4YUtkJcBzvf6mbtUHngqQtZ2WNEHkLX29JqyimOq8Y5a7iNuVFpF8n3abL6
f0ZnyXbQ/XfGArDNTa2wZhz3TUBZnWZKp8y38CQaOhmh+Da4T2temsYBq9JdsZnXT3G1D8GAUctB
vJB0nXxocxq0WRXGKkHNNGknQc10CuJQLyoxfwziFE/XNa+CL2BosuzR7EyK+o70q+nZqZxpPPSY
crgvTUJS+izxvsx2Vv4mOeTX0dDESUE9y1mY65X3+6ToyWwgilDtPmJFlb70vb4AXdQaKlqL175U
PXS0nWrAzeFUhQ02sAJcASHaisEtNAcTLMrc87qk3kPVB+X8M1m60nsQbTw1R4oV8r2gAcTCSUip
htPDxdNr00uw8qKAp9tq52m03fMwzvkzwNV31x6p1ECbBU2MsBAIvU12JpzM7404B6mP3wuf2Rm/
e6KLP8hg14rn9tNh4IhlNqQAxb7ZIkGDSgxj7XUBD8Gi/CKE5z+k9eifOn8eDt6ox/+4xZ4uxe13
e3W34IKkl6Y0w663ixjHrF3pEAFgTq0PvJZKzNFmwysP/rBq60Oq9VWwE1hvsnuqqzTFwXqoxz03
9PWYNc2K2nbm4OwYRvtjlIv3aGV9FQG/wZvZTcrysSvK4s+2Ho33Jh+vQ9MGUjrziAhuTkfVzRRi
Jzs4x0VsHvGGto5BsVj/yyh01Kj2saIQr68nCCErG/TBCc4Vhetw1mI7HNCl2VnG27iHnR7BnF6T
qor7m/2/6NNYoMIcnBczbiIEp/xD3879xW2okb/zdmLZGIDnCdVR/nGzS7x2CSbpAukdqtz4k9pi
+1LXVfrv26Pc2xcotRK5QKWCTlZpyH8yQy9tmlEGav9TA5e/PJw8PlpyqOdf5Zr6Q6R55L8nG10R
NA81o/r19vDqTrqO63TLIV9S0yTRILRcD7+2jdAbkQTcI3EWDRVmJboUy058vsmlWEpCCtwOxoCG
rH7FfyZZrq2c0SnxzyX6GPbBTb0B7FwhUxGKUg/yMMMV60+rHTtJrxKmIyiBYt5D2dz5FaBSbDIb
qu4ocWyOICkqZEWeWedBTL5zNMVSfxS6XPUwtefgYg0iDcIyN6U8oBCemj/sKsWK+N0LrqR5aZZS
EsJbc9NnMbSG6CCG4BysWX204xhlsaAed0a5E+EIbSQhFL2gpG3r1Frsza3Z+xxGf6pDPMx/b2Ij
Cw2r+d1Yvfffg/TggL8TMlWbcZvHrVls5itqonDkJv0DdI7kEZDu+MHqMVPz7HiPqHknCKhSP6mc
aj5DbrzeTm2RpJTd8vg8YXyHFAHkpHzOgtDrXblTwHtdqc0Bec0bYYbgOQm89XqsZNFRFcGt8zIs
vhwOBXemkrvBDzVMitr6vHhFXJ5chG3/nRrkCD66QepnoTaglVqm5jRFqYWu/2Ey5nb60dTF0H3X
ZUEimqKQW4V166/eQU+CxPnYsrzLR6PBqf5B2t7yi6zHqR6qqRb5YUL8Q7+IavSbQ7HGtOgWPMXF
QbiYTjxWU4eOtTUPmEKYE2c5nLp+/DCPWmJHhidzIywCkeSfbFF74GKc3s0eWtoZS2TAxBgPE5hJ
/1BWsWUf52Gp/yo9NPwfZNJbE4fUnpoo0Azn54TLdB3OwWh3Bx0mCsg7rcm7x9VyZRN2gZsIlORV
cDYKuazPc+0hy+u1vIB39vidzOGVvkj0IgUGgHD9ZcjIgGq27HGIz+sRBYy5pkGoFy9CZOJY+Jb8
ZMSFn+wkfXciJmgCWh+QV1TlarP5ihmJyjkdtbPeB1n/XcdXhK0wm1q1k+rduRl4yUM8VQIAtGU3
TzEIeHNq9FNySf24+1J1U5wdnHlcy8exj/0iDU06h2Po1H7nfZ58KHs7Bck7M+VtBhkIcW+aTFtC
FN6P3uR1CRxAIfLvzarbR6uZ3J1a4L1R4E0qAXF1pLeso6VwcT3lQJ3n1U6OWbpkkW0P725toIDB
A5OiARkQvYBN3hAEHeWZAWrhMPX1HJpeKR9Ru1mSSOvqPVO3253JRcp8kBqFyAXy7Xpn4oNoz11T
JZchWcRlwizpMC3sybKy0ieqJM1PPK72fF1v1xHGFsqQNK/JVm7I+b1cgrKZ/ORi8OiJgrFPSI+6
d2NiFQsaMUPKL0pZZ4u8Lajz91PqJpesT4wnu/KH3wI6DGFqzhQ/374q7ywjeREtXWjevKi38omU
fxPwPlZysQsZNe74FwoluKQ045NLqeXgazsH7vZaYW60ToBgKgGRrVJe5pdGGsdFeglmX0/CpMzK
iF6d/T3oSGbfntvtBc2FQu9WGSTxrN7u+qRoNNlhQntxRo9Ghlx+ouv0d+zqUwgXas+f6BXUeX2L
UZ7B4AwwM1VIGgzXO3LxECdq+1g7z35n5JFQRcKz60yJTsjONP33uJiInChtp0WUABpCuBloV/Mw
Icykh0NaGvaDUTjOeBzpfPyOSDDtgXE2G7SUmtHXItdem/bvtxfpzgdRUkr8Xno/vEI3odZF89yz
hs5F2h19d/rcf+dAmJ4zs9zJgm9DLWUNGANEc5SiqCBcL88acElNQeGeR4ADUBHp7nzhql7mKNV8
6yOGCuK8VJ37qbPT4a+3J3lvbOqMSuYSNuUNCW7qdQGjCoawn+iX2ZvMyB1Ki16FgYFIjmzaJ4Uv
fQGL1bw78iI8qYR8kXx+retcz9q3q8JdZoQGePtmp3x09TCug2Bnp9/5iAiGsNVp9YCq2QKLJP3N
qYMhfc4yz32pVp2mBQzs+Sd0k/jH22t5Jwaq/B7iIo8Zhbe8nlG3lCar6XoUZNb6mNT18Nxa/t5d
cncUSj4wciAUwpjZjJIvdVcvqX9uBb2aFhAC38neS2/uRAgqljTi8YVTCn6buQwW2K8BpXscZuY/
tE5+XloltMjbIbQ6xDTfv3KcAEISAZ532ibZSPM2d2Qy+WeMe/1H0eTWsdWcPYTDvb2ASAjsKfr+
6KxsRmkns0Ibs6Om7njLbytdIp8HbzgjC/Hv2/O5xViBsEIJChTzK6di68IZVHPiNprpn208LtoQ
8Z+6PAS+GJ9qxxPJweqL+Wcz8c4MSfzzBhDaOGSR7iKPdXz7t9zbL/wM3P3U+xdM7vV+mRu/Hksh
/XOqaQavvWSNbLfxH98e5d7aknHQrAAOGSCfcD3K0KcefBuXCU/5FGruPD6UcS1CT8577697WxNo
OG9YpTZA5/96qDy2lra1qNuDiex/q3x9PJuTLX4gbGmGfmMGn9+e2p1EQLmp8mywyas4c9fjCXOd
nbJsA9xERjkrCkb32EgDJEXajF9pzlZRKtp3C/AruQbezkqFgAbCFiGXDUZjLIsSR/Fz5I1iob3M
TdUcfbdL/oe4pZrgVPK5CdAevp7gDDMzTmNOn5xolybG6EWDbPcc6O7tQ1oUAGbxEVGlz+tRuixJ
Z6dnHxrLMD9rdZEeoeHv5aH3NocStVPnDt7UtlOQoHubtNVCdJzY7XOdTZ+ytKlfFk+vH5Okbv95
e3Pc2/e8i5XoRUCdbiv61ppdwNuXg56T1j2uieF8W3WEEd3Utk5vD/X6HTZpFNUjEI2vLTKmeL2C
qY+EUiz14Gw5C0Zx/JzykwhGywilnO0xqjxPVB/6vjHS0NcsdBLNrpNamDRa/gl1P+v7OLm18bwW
RfktcPLye2I7688WCZafddysn2CtJL/n9pjrUTNoPyiFmqcqzgEdDMHcPsxx5yyP9tiW1bHFCxrd
/aKU3pGzYPy0S3/UD4OfjzjuZBW1NaOo7B383yvpbbsECutDbxkpRuLr9RJ4CcxNEfOQMsvUD7qw
LBddhHlvAfhFLMOhykRHb0l++WbpWn+k2KD7B6txbEiUGWCHs44mbM0dBlDjy1zObhdhZJY8wsto
MT/qa9me4mHI46daH4f0k11q5b9vf8Y7GRdyENCtFDdCKQJcT8FMvRpoMpFyMSsJwsBMDFQe5+Wx
b9amCNts9p/Esk5Hw2zi95cPLKq9RE2AxtQBt5QoHdEq2VJaPvsN9JMgRw2AfPv9yQNJAz0VEEtk
tcDfrqdYFA5soQX691IsksIYBWAAEqYYq0NeZy15rCjf3/7kYke1Ct0lQKI3nRzPq3pZLwn0woGK
jzvU2UPedFq4tPiOvf0Fb2MMsGliC815oNT6llGjY5he6VgqX3I6OCDw1+EIcFI8+c1iHZqiXHZ2
/W3kBIUKWlpnVBwFt2ilJIntYFjVcpbLdEypdR7wWNvLE+7MigYAqnB0Min7bD9aY6x6sTZpeXGK
bMU2035YS6pmSxWfNH/xdjK+e6OBbVOqoJxl9IKut8hM8toEZgOewCjEodP7/GTWBqrsRveHWzn9
6e1P9sphvQ4cSDTD84BHq4oHW5nJYuHt1WVzdbGs0cwfqFQAd9Jg1Q2Pse1X+QXn+6Z9XmzIBOEi
4QQc5tUJ7CjVc/sXxsi+f5z1ZiiPruyB+3j92n+YIUcACS7y+c9Gt5qeYmaVeZQnq6X6c+X27g/+
LIZfdksJF4kA4X1zDK6LQ7U0QfZbCpBDfiKzWPsDRJVCP5oFGlvHRkvEF9G7Rhd282r2YbUUcHSs
bpF/J2z0KZTT6H9ygZJi+2h20zdh25CQHd5T+YPbQN497CwfX2OzejydeAqQPit31c3Ns2ipKW0s
sC+0FdLIsOR0qJpKHt8e5fYuBQAMWla1fCkTbPXFDOAYrXC6+pJojvPN1Bb/ezzHzc/Rzt5NFads
TyeUvyj7kSioI/eflpAZLASlTtQXPTGdENGB/OiM+p4Oy90JcU/T9KRRcKOll3kiKMFO1pcV7foT
+pnZsQbmd6rEbpZ/byhYp4oZgJ4Nqf71hDTNzZBk6utLmsXyQcPoA9XWrnhoYUbsfKY74YiXoWoi
KcA4EJDrodI6qLRUs+oLyqni1Lt+fLKpCe9subsT+s8om84k5ecmb6qlvmiIkP8pZmAfw+QZD4u5
5jvx9d5QlPkU6pViz42FyZDVg44kN5thGL9g5oip3pik0bJMe65J95aOuwmnMsBAlF02mXaxFDO4
v6S5JIlZnAEHZFEZaMHz+8/Rf0fZZBg9aijdANzv0lpu9m3O7Dj0CykvODqOO8++uxPiCMG/5Ol3
Q1RIrFTvNDziLxZG2SFvTT1ytcx/eHtC90ZhALBhtMEQNtpMqJum3J1Mq7mUpRsfNfyJjv1Y77lT
3tkGMFqYBmkRbYdt15KSQZp1tVFfKlpNIQ3x+bHy+y9drJXvbm0gIQNoFVgfHX6eRJsTZFAfGoVP
XKiXKaNBaiRPSSH89++Dq2E2uy1O/dF3Br2+TG75t5F75iOPgDlEu2vPIfLe0oGHoOoFy9NCXPZ6
QmgdNv0qtPqSi8w/QVFqxyi3EucTCLzc30kd7gwGAZJHHkGVbb61OQMVleVl77YX0y+nhyxDRqVp
u/L3tvP2JMJUFrK596joIWql7j12n9qY/7kmvCEJ8qBLu4uS4kBteDE+juPqnru1MCKzypxL6ff2
Xq5yZ1Cl7a20UU0K/JvUqGk6L/GnsbtgC6xNp9FNYnFIh2D6+vapugUk4KNGpUbBp19LYteTK3kV
mf3q1sSF5dMydIht6r+KtoFKmT/njZWFybp+xbL7+9vj3jnNqjqm0EigPyD7XI/rD9q65PHQXKha
VT+6VWSf8N2pjzujqKBw/e1IWcDPICOnsMhbqEPmyrlMOdGXbM1G84tZSzeJWps7hdpi3fYPvh7n
4vPcWqn9IhzQc+FoT8kYBVxrywUP4zz9YEraJ89jZS7BSz0lU/85MUXWvMgYKbJQLjIdUOcX03dg
191fQZDnyXNjy6Q6uxRpvQdL4CGPfajTkjElfPJj0IFPBBYNBeqsA1Q2In0eeIHNQo//SGe7ckPd
X5N/vGnBK8lop6b7Onut/Gw6VTmdZGlrX0pKVZjNDnn2b9C16XRw49z8abTjnB56b3bFTpS/PXEs
JRgkDIwU1HDbv9GQ56UnXTaXtYQ27gl3jIQDt6Eo7GbncN9ujuuhNicuLWU/ZnbWXFLLK44YnY/H
Dnrvu48Yo1DUVmguLvxtJaVbFgQTg44bMk60ByO3rKjFHeZ/GIWqNjcXnGY8Ld3rjS5skWYYvXUE
iVV6j5OVLi3KEqub7yya+h9ttzphT10qvH15eF8PtLDVYqdnq8dFZ0S9vwyHbplxg7e1XjzhTiyN
ndN1b0cQgRVzl9IyTYLrEQe/zKaR9/XFTkf/b8fLu+9WMzZ66NCK2FnG107rzfRAm+KyQ9Z5w/r0
grSwtLHv0AvoHOz7nGJoPy9+m64nXmr9T2HEov3mryhNUZFyjfowjPa6PDixn/3osqrVQ3jIen3w
6y4PwM+7Evli2ae/l9AvgsjvuHsjyBmmRVs3cKaoGGU5f3PtqfTCcRod/5RKYPehGOs1+ELgLtYH
G7lWM0pEMkIopia2hrafOfbDmLi9CBuCqDjg0Cy1KGkNbw2x+jObQ40BWeKHPsUQ8aR7iywOZp3m
xbuvfgiUsA4RWgLzRhvi+vuwCMqxSPJ9sqw9UqTUjkWQFyEX3Z4Iwp3NB95AdRB5VwMB2DwHGjg4
7tja3aVf8fgohwlV6MGa6ExJ/UGWyfux5yguIC2P8pay/N1KinmJmdI7XLqLk9fFnxJhMRG2SdvT
MtcybQ+LfCceMTWlDI0Qk+ogXi9khnKQ22aMputyiCCO5ZGXxkb09mV1m2cwJw9wLNhShdrYFMwC
ajp9QSp9WWjWfGGTNt8L0c0HolQRzlYiX/o0KP95e9A7Z1g96T0gIq91mM09bM2yMLKMQZ1yMcNJ
LwVnwP/brmZ5+B9GYhuSz7BJkGu5XsQ66Ja4EX53ScYVOB46Fp3zMaswSDraGVfLzua/981IMPhe
6KFTLN8kUJTG8lxHy+ci9Tk+WpggfTQCuWcQee+b0YBSTt2Kf7btNAS5ncdO1faXoNOl85cDNW0O
yyHDLTRv/Sa4YPVt+0eNDGwPvnGbuQEwJH9i98OV4cF/vZ6FIXGcnb3+MplT/UfB/bwkoQbPUAu1
pDGKMK2HEWGjPC9kaCWe1odZYaXuzrVzbwNBKCMjoD2lRAmuf0ZvGk06DWV/cYzGPrW93XyOZ7v7
6Misf3p7B937pDRYePpRSlFuQtdDjRli89jA9JeuCKb4IXFS0z0tMQoEx7cHuhfNMGpUyARFK972
MXthIC7uOHxVyJvPSamNIFK6qXsOzFV+d4Fb7sB+7gyIDhrtWXX6VUP/emauJiXckaG75N4EvMjK
/gzSugj9pMjAKO/B3e58MoI0RWua7MxvW7p24mQGcsG90GhW9zktOnHMhsH/LOxlL2m888nUfUCz
T4luAi25nlibY8JlzoQXMIsAmwu9DJd6st//vRBH5PoBdUGSte2/VWVmzPQVuX24xb9SVpF0gLLG
/ODMi/sbsmx79HZ1nW2Skf8OuO0+SzARKDa53WVsjJJcJP3clOVXCZgbRPULqLF/u8DZ6UDfW0qe
MrxkaHCQhG9uc5HVLKHnMUmpGX20rjKoIqSVjPeXQAgmCmIHFolKyDZyGlac1SPvn0sfQEuN21EL
486oo3nt9krKd8InQ4FOhL4En2JrLqVlq9bHS9VfRGvRS/f1eb0EcZE9Ve1aPK+5OR4rPd6DgNwb
lZcntQrgMzCnNpvSix0vzpd0uNSrlzyKYjBOiT2PJ2Ha4mJPQ/foztVexnJ/UJpF4FtQ9NyWe+aq
SAK7jPtLTTPlqe/kFJoitpWyXX/Iau7dstltUt2aXrOu6JoDqCFqUiXZXBLGauWA25rhMsmu60+x
VrRPPkv9Gb1xMMNuM9QIUJT1odetAky17xYXCEl4sWUOfPO3w+qduAN4woDlAX1PAUSvg0GewB3h
yubH1C5AjW45jMCbowTL2B1Y2Z3FRtMPsQtYalCBt3djPMmynxG8u8zDXP7KLD35AyvG9hmWfv4p
sLSeJKRJHt6e3p0DSouOZi7izJydrSSO3U1kGnYzXjRbFh9kXXvP8MnrnVFe39nXsYcyApKzqmKD
au92bmYwY8Rps4pu1/bHajFKxPF7F7EGnEfxYs1hrZfyUBbZ+EwvdD1UY7kezLIWp7ESqIUhwlq9
78vCu8Y/QfWyKZvygbc4+EG6s5uPnjjrPpUVK27rp1wG6dmZ5R7Le7PKaigg77zWldMwf9u8NLI2
AxrbZ8sZWUgtNAMjCfmv3dP/cXZezXEja5r+Kyf6HjPwZmLOXKAcyaoiKVH+BiGp1fAmkXCJX78P
eGZ3migGazUd0UZNkwWk+8xrfmsun0dZyOSEALxnZN1eLtUCG2vLm8R01K1C3ySO3u4JfdSViH+N
ZGCYRRgP1goHEX3QdWkRikLetWk6Hy1JFfhUBE3SHsZWeZyFdCTA1xtS1jeNXVnlzsWu9HuqSXfA
DGfo0aqgW/inW2Rz9a6ykjkpwy7t3K85dFdrZ9mVd8Kx1ah3OSSNdidj3ftNa5nl8/MEuMLScsey
ZF1CoXXrG41y1LGaXCr/cDFiPkMPKqu0iisL/9l6528LfxmMPQ10j2uJlb9Wwg2ohNp6l1nHxjXg
i1Eha5EPVuiQsA6AFLjoxskiu8komplhYVAf3mMJpouNYWZ1v8VFyPlTchl1H8eycdOHWM+HfGuL
KkE2VYvnQ6DU4IW5ofWfOnMUOWlX4bZmWHaNb+1k2rX5p8GYNbG1nb4z9laCXAljq6y+8rDeywBj
eVZ41Ut6ToEKYt7q3Hahv2ZNkdtHK0AJBfJL1m1nTY83hRk57wYrLX/WTvublijPo7IKKRdYJGmk
TS9X/dgjKKI1pnUkXTHc0AZKeJihyJWhLX8X+vs8GOV0SNsQLqgoLq/gb2V1x5IyyLPZPqKvZXGE
JfMW1nF7pcuyiqwZZTGk4LhkkZI2rB8J7rcpvNSzjwodyVt7SOInq7D9s5Ma8w1eueMVstZr44F+
XJhv7AeYHi+fKi2CCcUICPhpGrkhHbj6znDT7NbqY3AAVXtN3W4ViT4/n093ArsNCjyw316OF3WB
rBFVco58ouQrsmjjvqG3c1vD6gtrpGzu6ZvPe4nM+5Uzfx1b/GtovEye2UHgFFcTKGvThxGK4Z7Q
0jYEhZccumj6JZG1uh3TpDy1hpNuG/KXQx4FFZaQAeYIivf+9lm9CiuePwfMbc4FMjWs2lertqvg
LLcU3OAWF+6eLH3aRNBDtlpTX2vdrnLufw2FLBoKSYuy1ToDHWSg17OInWNLeBOWRa1v07KutuVY
6zdm2x/7noFVV2KVl9TxlZLGK3NNrxBqDRgW4PJrL8oSekrhdCamjfXsbkRqDge2EC/WyTpUc5pk
B+kbjaK8V1cSrDWUeXnwF0OvllnftNLVROIeWyHGXWco5Cty3XmwzcbbzyLjlTPtd8NY9Rsp+vhg
x78JgHr+CHiyLQJVkIQvWKs21Ni88TP3mGaluxeG0W8SKa4KYy5t15e3DJ0imN0EMigL0BpbbSii
3xpBUP0oDHfy9kMbkZF3As/A3ZAmeh16qGE2oSlT48GWYpi2Q0ebadMGXtltZhdXsCuJ3+W0w3Oi
gYDcNqmfuaZ/FiY6mV1h6UeZNMeZe2i6s6R3JtjE5Npz7jNEfK4EJpdBFlk763x5zwAi1tcPgGSF
kqXNSyidYqfpiRHi+jddOUEudxNHJNHcAoOkoL8u4s55IeiDRdZR9c6II0Y/3EqwQduqiOJ9DXoY
Ufi5+Y6oE9XrZLgm5/bKQy7364IzsojB1smnUDN1nrS0j7VRO+jnBOnJo/t/Zeu8OgpdY84d8k1/
jdurDKdsC220jwSp+h1vPf+Qxbl3xT7oGW+zWrZ0s2hncc9Rz12X4Rqsd9Gfa7yjXgfFcBRpbsTo
hQngZhgYNrK6N7VGOmdUDrv4rDI3mEI7qeJf/uxl0aNsml7n5MrsHA6dJxEESDYIVtW/KoX91o0G
2093wrKNvA8JgFm1QTU3/ZLqPgJxwnEE2E4tL3XvURiFHMNUUaXZICuR/dStZDBvba/vYPdrtTv9
puoqBwPnPgcU7+85ll6dTU4C7G2KM/s4Cb+6F4iBQzz28q9v3zKXERk3GO0Nug7IY7ARX54L1B3t
Bo6+faziaHoq87l7iv0ObvkgrB1d2mHfauWwfXvQV7Y+BgkL7pM0hON9Nahtxp40Z4xmG6Nrbky3
1HD+s6wb4gob07Ug3bWBn22STuTX9BJeWbe0EblQaR9RwFvf7mZRpzjYYI+Hj9ewRYXK2eZ9eU1d
9fVRuM9QO6YSvj5o9I51CnDbO06DKna0cew7zMqu1XOfCV6r3UHlZbH5IztfACovJy81WvwDEuhS
GXp8WKho4CRHAyujqZV74Wb51znXrcdp1NOngKn9zl2XbIdWDt/Rm1aPb8/qK0tpySspZFPJpgi7
Ti5FgU+a1HB5BEp6RwvhLHOMd3y4nkkfTfeBZmX7t4e8jJEo/izkSygK8H/WgUscx40DkxpNrUqL
zl0f2Lt0tOVNZU/6lVP9ckqZTbrBzCblQ3ShVu+6d2JBLKgdC+ABbqh6rzG3pedm5pXQ/vKZmE4X
8Ag8IC7Ii9qWH010kqR21Npp+lqSGOehJ1rzYzQG10Q4LzfisnS4KJY2D1WX1UakoaVXwewzVpRV
3kYvBrsKy9yvxRbUUCJD3W5TuRnsQFmoz2fmbzo1ccg5AMVIBPk3qPp1EBDU8yxjo4pPeDP7YUP5
eTtN4svvrhIGQdgUvTlaS1QNX05dkpZdZ6PHePJk44al7XUf4E7Om6pP3Csdj9cmD6TCM5KPw3vN
4TAM5qxG6P9U16V50+KLsBdd6dzVSWxc2W6vDoX1LdETrgekgS+fyoLtR0rUwUrvq3dtajc31F0/
zl4hrlQdL1c+2i4glheLDVA86yuiCbosiWUQnzqpa+dOH8rvRmJX27cn6fL04K4Dq4Uw0LOizWqS
+iidcsQ3y5NX+osna199aTspfjSBI+8nGXePArW5K9N1+WjLLctxteg3Ice16k2XCkut3E3B9vkA
f6DX8J9Q0rwfbz/bK8PAT2R7EeHzkOt20QT/gJu7a3BokzQBCju977mSD78/CtA67gP2EXH+8ob/
VnlICHGySAAliYq+2zTgFjdFaVwjN1wsOwAR9ET5/RQeKASs7pwmckEJ4jB+GgYfNdC+78LOm77K
2ex3bz/PKyMtwFgcEzh2Qa0uX//b85Qd4oJ+acoT6B9BE0X/ZosWYHGsXVl6rw5EoRKSG6cgsM2X
A6Ehu3CHNHky8yHaFC7hQGwUOZIgvwuSfjaBAIi9vLlFNWB93oGDa5scQN6xG7ruyZqd5tvQWL8J
7HgehQzEJv1gUV/QqEnnB0URAxW2OB2fqhll2Dl1uyvB+cWqBjwCMgsfDRSuiHRW8yOJ0ThaUYnp
JqPeDk0Sb4P5qgLS5eRQG6CUxl/0tsCrvpycCimWQAlYXchGWcYund38EJSBNW7NBreQ311ytHEo
rkPdZyxuppeDuTaeCtKKgmM6zol7W/nmRCW1KlUUmjBzr9xLF0W1xWlzufioc3EFrkOKRpubWgFm
ODq2cEO3kHlYO8lOm8oviaquCdi+NhqGeySFHEN0W1fHwzRoSG7Hc3QEyWJ+m5oJM8+80W47ktU4
dGLnN9vXrMKFW09tm5IOLY117qb3vR5oQDhPFoimrSjabtc7lZLoMXdNdSBE/k05vmXExb8LoBaE
B6rpqyJHWsRON+Kzjd/m4PxCb0R7bDlEnt5eJJfrftlT8Ja5OuBdPRcQ/3YuFbBtDVpR4oSik/kh
aCLxGSaTuPnfjEK0yUmxMDdWz1LBd0LzCohBANt+hys1NUcxXtNMu7h1KXkzOUtJaBE2XhcZsQfD
C8Ht+lNQzd5DrqdiN+BjcGdlGD3l7qh2RWP8JsCSaSKxpTlOQIaiBMyHl7ussFtHQye6PyFWV+6N
Os+2etsjGA1z4MrRvgSwLzKk1VCro713aHm19IRPZunPT5ab2VuVLOhvw0q3aTHlj4FKittcy8fd
2/N3mZyxyZaeDlku6SZl1ZdPidSfg3a32Z+mQSa3eQK6znaLetv7Oe4+Edrfg5zDWkbeQUhtQPAc
6pGE7wtmMix8WV75QJcHKTEw3Sy6TQZ0hrVMJi+hmdupH0+Gj5sK2E3twUv9ajeh8HwlhXllVYHz
A4K89HOXzvjLR0dEVVidnUynQWbFAVqmGxbdMIbG1Bb4XNVqN4jEurJhXh0U9/aFqY6B+5paQLtk
LDTkfk6YY1Z3MTCxfd7Yw4nehXj0kC7/kfnZtdbSRa3PBPaAWjB3BqXMCyAQuVlctnU+nNxEL7OH
TFROiFzar2gx+ZrRPN8UyF2HPYAh4zA43lWR11dmlXh5cW5A4GtpFbx81U6dDrLp4hHduajfT55K
t2KISdz6eLq9sqKXfbnaTNRpFx0sb2E/r0lEQ0C5ZFLWiPFULKuwilvPCeM+Ld4Z+aJuY2VT9L3i
KeewN8xE2xadjZz/PAiKZlGbxc6V3f3aw8M2I7QmbgN6uVpnTU+TG8kRXPhK7P88Zwg23agdAr1s
D1eefckE1s/OUkbQk0SBf692s7sYmbh9Op0i0UwOTZ/mXVZ8NQvfgdfbZNMXjxcOXyLFbDgcMC4J
Hey8rnThjNce2EIHkfAE+xE0o1/Otg6dty4HNpY5SDB0eRD0u8ZNgrNjls4pjY1vjWWicZXWU/ol
y8Vtovsf3NhO8jD35T4wS3vTxKgcHFKBruGV6OmVzQDjhWlAVoy9sM6zewX138n1iYuxN507h8q3
sxGU+L2wcNRshqnTfjBFZCZbG5miNKTlEKsr3aTXPsSSlwB6Z0NQinr5ilKM+IJB66YTt1A7bV0f
OcfSFdGtkdFd8oO834hY/6v12uLb6Hdopr69Ui7DLKJhm94sJz4n0ToLQ2C5FXrBMZT2DY3ZYro3
MeLclESrN6IRV572lfuNdcBaIH+lV7g2oy8bzB68LFOntkzkrS6ihtxFQM0IbRXf+3rZhOimy1ND
7HctE1xLny33OExPOIuYIFLHXcMFozRLojap1IlSb7mXSCPQKPKxccm05lGLEMC0OgcLDSFs4aPF
0NZPgS5xAsmCXprbGgfDkzWP8hAX/bgzW/d7Vc/1xqqaaxHHsi9Wu/dfWB4inWdS/stF4WujNHH8
AIXH3Ox7JDXCLrPtK4fEK0sPNd7lPGJ/gjVYxTVWMxhNnaTqhNFdcq+ZJkCNKjZQ3p/tXT/mCoU3
R7wf+rz9UXhp//ntlfdsa37xlIj6OTjqQGlah7+lhw1Fw50DeKSfDvPoxztTTzQ0KtDkbeuof7Li
IP8Qc6RufAdonh9rTZgUqb1PJ83besqzQhU7xibL5bTzqRNf2Ryv3NHw0sFGmOhEouO4OrBlipo8
tj/qhP/nfKxGNT9NARo9YWK1Ld1VM5JfisK4kqiusWXPC5UzadFVAmJDZfXl9Leiq7phUOo0akGz
cfo2D4dknB74nO9Zu5g/NnW18+oo2Nre4nfd6MMH0TjT3UDpFMS5d01m45V9C08QO3fwdDqIvlVc
KsdcU1GazCf6L3S59XEgAwy0HpWILpvyg2g9ubcKej6jr+Uf314or80CNSJaVS6L5ILyRtW3b01Y
0yepG8MvZSFK7VnE+xIgbtgUQXIuijz430wC5T3o4QhWQylY7Q501goLHzB18r1ePynfYKv3Uuj6
Ia9MHQVlh9sjNJNUxwmumJKPGhzO6jZHQc/BXCVvZUjS5X+qMY//8vYLeeXMJnJCr4MPBypuTV1H
My/y0MJQJ7Cs6INkGez40Eg8WjdzG58na+rklbvytROJZgkhG0gei778yyWJs6teaQ6GQrPEakKb
Cvf93M/lldLtJZiFIxq4/3I4Lx23ddDfpTxbFQl1qk2aCtvI94OdoWJicW2sZXYbeMJ8V4nG/ssF
BvGXhtBZvG+hGgFp6U3jmmHIqzsRsKzLTQUxFwGdl489OTb6yFo7n1orc6dd2uiuHTYjaq4bierS
Xs+ZYR8HyJ+BXWYdahKm/m30pvLs9m2MJCDOHz/G1GvVtTf1SmhFHA8RivyIf67rTF0wWlqUdPMp
Gi37U42UhQ5SzJl3Q2UTRziGKk9BHyCJgv7Tj9xuDjMqXLdpEFPy6uEufp6REghRAfNCiaDAlZTq
uRXz8nCHQIV8DR4oqLQT37x8c60+FYFRlfrJpHTc3/VBpD0N1P/iG1vY1HKAHeT3FeeoEaZakD45
U1X9WReacxYuRrJtp8YP+DAH026hKPP9soM43xr20dPQNgX100f9lejkcpG//MzL1/9WKUHl33Xb
OuEzK8RlZBFYG0QQg9u3d+/lzDGKR7hFK/mVlq6S8YIjjfSTBXQkO+Vcj+POrxqreNDnxso2bw93
mdhzuSMEsCB1qYUjN/XyqWDoBVnssYa12QNLaXWt1XBtpliyzH6+77r2PHRyfNQ8VRMMUVFccOja
+FQgYVPjIDahIf72Z1qGfLE4iKHJSaixQePjVFktjsku5iwyrfkEvmWsw6Gqit0IuAdbM4oKR82r
B2/TWlWub0G+pP0Hw06a729/hsvkZPkQdNS5UBb03Lp42k4uJzaaDKe6QY80HDPsEcLYKvd54kyU
Nm1tOGmOWZCj+dMmRzfrFg0tf+cllECzTqM+oqni46TSZptMKKS//fkuFiMfD0sZiLboHPo0HlfT
lqHvGQ2dfirYt2VoJVnhhOjKWNP27YEu7vZloGf9M+iHVKxX68PXtXxOkfI91WNREGiUP+Np+qy1
2i/h1FuAzXtXr/Zvj3mJZKMvx7DU1UBEEo+vAgo3KrCThgt9UgYw9U3Xa/1Hp24jwC9DJDDonPr2
gZhXK8HxZVYWzqXllqGCe6lfef7LS4fPYvOeOUppYgNfefmmlZVU9J2UfmrtLhAPWkIAdWdwi96L
rIqDfUnel217156iHbC4xkH1H8gSoWAPlBJFYvvz22/nlaknIiZXoYe59HlW8V9c92YDU8Q4SasT
xyjQ+3eZo4Jr2fmyy1a7kMIT8Teri6W2VoE0etlPNXHoSY2j+6fbVcDrk0obmm2Vx0650RIl0jsd
bwNjK8jKo82MM8a3pAtUEE69osERZpXZYNohoSpdYzM8c3FefD7KrtRvIFeSBbFIVvNCDUwjChjy
c1YahbNrRkNpjyayXpGNreOID7lhDpN6rPh/iAoGGX5l+8gjFD3WwKXzne5pSuwKoP2Q8PNcb29E
gufj517EatqWTVmMn1Irs8e96Yya9lRE/iB++aqe5TmIUs/pwsxMRf1TWBmtohBZGseR2xgvonKG
Rjda1TauJE73rprz6YcLZCS+F3hd9Keqy0vtyrF5eZRz41M6IhTmWkUGZbUw0sadTDHF6dnPlQkq
EsmfP+3ctb5OczYCOR1MYQASdwJA3LaWWV9UpmC4t1aclVuzM5LyCWqMsK4cVctEvJyopcQGIHRp
erGcVkcVjMooa9MCqy0vGR+k03Xf6DKwlw1XG4OHxJt0C/sa3Ppu3t4oF0cX9S3EWUiYQIsCPlmt
EF1RW4orMzn3CTzmGzE2sX8oUHzDccsWBeDMoDtDoYoFDvJoqV6Zj4t9SiGV7jJ/05OAxLm6xoqx
JnBy3eQsimAUIUajwwfTq681li9fL6ufcJhLfFFuX4PnvZprZnL06lwhj+5vrD4Y23d6jnTrT+Un
1V8Rmcp33KYwgnj79V5EKlzRtAJg93A6AIxcnv9v8dAi7GPWKRIrzZT6t60WaIcau+GD7dTalaDo
8lUu0QCVfoijQN3WqkXBMJY+TZb6rISrbkwcUA8J+uDbtx/ochRnUdlfhqHgRSf45QNpSWHWopf1
WW8LBz7R5G1rq22uxL4X6RmsxuUZkMlgW1zUmbphjoLc7Opzbwf1AcHG/jD6lf3BG4ZgZxoaYffb
j3URTi00Sgo5BoB0QMprWJQZ+HVfWL04E+ubWG6SpWJgZgET3SsndaMHAtG0fh9DO5x2aBh54zcZ
tEl7jUh1uV5A3kCJJU+Cig6c+OXrHebAEqj5NWcqu/WNLkwV7WFUN0bYe8ZV5sMrr3npnCyyGtAL
MQJ7OZpjViNl2kScNZbUrmrL9qbyVXAzxJaZhQbgWePK8nnl+RZuMxUzipcgi1bLJ8trW4HeFed4
ylw8czKw/kHmyS+Op01/vT2nryxV4pEF0QbQB+znaqzen/RU6bo4G6kluo1txXhi6mZPpf7tgV57
jXSGQdovXfaL6kpmYEQLnEpgJJrqGwsbshOlKXFv9h2dgXyc1JUBX32LqLb+Sw+CAuTLedPl4Pup
GsW5HknYgUvrd8hkzneuT6j59rO9OhRgOns5GAmiV/eDh299PztCnMcocMvNrHSr2bZOEAe3SeeN
X94ejaI5H/3FRQjkkjDSX1CKC5N6tQEgEhZjhS3SGUFkXI+DjbCM+gHJ3fKEsX29tRB6/uy72knT
x+8ZJPpdOQfVXgnK+oooc+PP+XA/9QAdQsw7hx/2LNxfo6o2asq9TRIXxm0CCy2sLDHKDVYcJAZm
mmOSVhuh1RfJQZQF8qNdFaSfE0OdRGd590HvGiT5mhbW1WJjmwfFmZL2dJyk7T+0adLuiHYH7CWG
09B0dHW1qFBnlfdipyeuj76Vh+LfrJLPqTJETedM9rs4TjDo6fstv2rYm732tZTZvRtV002jI9E2
plFfhKnwyiT0YtmewcYb8Taz/PJ9ZTntEdGT/JhPkX6onFZxUuhRiDrnQxX5xY5PNZ19TKn3TZ+r
pk9uaV5O8eeMKv4TMoDTD0OUUb5tVJCf5KLks2mSUbr3HrT89L0Xgby5a9yZlxWgmh18dHCrybZA
HJmepTv3YawGYwiLujCbm0B59Y92GpMkbPUG/6wak8t8r0qXEnWYlGbBjMwVkR3v267EGZq3MQd3
aax5FYZIwvvp22OW3vjTsKgrdOUwtsm542pWH1wdqvsNNi929BmEWCrdTZ+hLOFs9N7oxhvHy5u/
hskBfewnU2LvUTGb6kNnLIpmepon6X6GsEDsBr2KjJit1e4iDeeAraXkmO7RGhPzDqbsdNRgPX03
+7bBrLMm3Bvm1o33iTGa06bzOuSYx05N5lbPdL/eOC3I4zBAHho3F32UOhLNQyFuukIm1XEKcJW6
cbrUnLZkCGX1YYQA2R3oHw9oF0YFlXDUKlwCBFwv9BMILsc4FFVW4gXWZI0Jc8TXYvm5K7JW+2BF
+fhXZ7eW87HiOJLlxqbjlm+MWpfBPglybzjAIiCyHswCYqmyfCkotnHH7nEuGKqdMeY1QmRj7381
7RINBpBKfR62jdvgc0QFLN8NjgjeN5XQ803aqqjEfi1K69AO4rE4NGPe9B9tiNjz1zSRKn0vir7+
NmBjpG6ESFW2rRop3dCrnaZ8F0mvhGmUZh6cGzdpKabZKiMBcNByidswy/vM3GAVbiZkhLIovllN
UomQ3sBg9eEw0lFA0jzrnxBQ8u27Po+LT+NUxCCU4azJxwbUnlUApDDMjmEW5SxLlgpKLKpz0V0s
sTM7O7Lx3GUHRX531zm4pJ5nu6YiKjsPN6Q0dcdxj7yxKu6jLEr6j5pf638RprfJNnHI2thA+NPt
fEOoHLMLfWjfTZZquycZdE23qGsW+njG/EdYIa5H9hCWZDPznVdnerOZa4fCtyv8RUkLu/RARiGK
PkN+688TC8lH6cZtqCjOFuXnrnS1Y476l/+uHicrUXAy4sLbEpAN9Z82sJXgY5J1TbIVs9u4G63T
lU4pve/R5Ju8EQYzDs0HlTv++GdklHVxr2UMikOIGYv9OGJPb9qRzwUPyDKjRZwlWfYpButd7u3M
HoYQ23t8jSIkFT4nKhZt6Hhp0j/gzquqUFf52B8RiKvyg0asrW3JEBwFZ7q3vXeuQjhtg7qj7YW6
19lip5i3Lgzmts3u7Nwr+21hlk293Fo5gbdT1PGucO1hPijRFeUpQoEsCKPMMsVt3zrmeFapiYJD
75T4SBmoV8HeqbI2ghS6VDLSudHNR8dlUWzSqIwxRbbxejvoumrKWyrueKD1M6WH0IVH/QlNQCoO
rpZA69YK3e4fsV2ydPjpoxlsAhnI8oTggaW9r3Uzbd/xQaT2ZRxgr589I5qSXcUCd2+8prDmLbWU
ztwy1b4Vzm0+f3ZihPdqpjexE04LSt8bT9rK2XgorI/sgSgynQ2W8dLZlqWBVDaLfuyx0M6Uf2jU
1BVbTRdN+hi5hlZxiGa9Cn0A+uNB2DDowpYktAurTs7iURk2hC9jQvYvrITkrJP8svpGLaKDt5WR
OeWRuZuKm7ktqQCPQVN+iidCWTaVYLHmTdt+6rMsKLe1XgknhBwgvwnEgr7EvhfpO69DDQllRIj3
x4aGDA6FscmZn04A/ZCXa5LykCiYJSE5kIRyXlfQrrRicNUt8nHJwOaua0wa6jrVww4U5lddtLbc
CAcG6I0up8nejhyT+vs6auhX5FOtkjAtFq9kv0IOM5zKtJh3k3Jb513udyq7lXnfQb7qB82a6K0q
DeU6O8n6ZON2Q5D/yOzeludGC3AD49CKRIi6nt/tHau2TnUL22MOM1WpJvSnqkd0dYpmbS+b0p5/
GJmfN3t3iryvQ+3Ucot7GcVeUxf9FIrOjiqkqfCRPaATkZihIfQK9o3C2zaU5mS/n6u5KvcOn/Bp
ht0vvzazgZgBfDF4ORuOjqLe61CSPqf6XNacQPNcPcYdLh9U6eAlbelSyvgAOiwHuDGmqtllvIVl
B+WxCrWpaYMNpkm0+dXQTV9bkDLTvvYQOdkMtTFjkVmNgfkE96Iv3w2oejUtGNMyzTdVnfbaNobw
7Z/g3Ftf5tGxEcgXnrovkfoEoFlY1vAJb5NJ3nXzkPdfOlcldjjHvSZvgUR5VZgaE+iO1ncSuQPF
mxcHZJGydDs3AtoK7cd+vo0KOadfVKV77V7SWk03qFD183m0h37c675s/e1ox4G6d6wm+OjZWdXe
RI1hyqeJCqa7MRsnam9abzF1buoIGRegrP7wDtOVrNjnmj9rRy4T8QXhaVzagzpP8Q2lSPKTMlKW
bCUvm3a2g5biTR7Por43M6/yvpL+ESJYnWeNO3dotP6M1Z5ZHWIfJ7zNLLFY2E1OXeQcSVYdn0Ex
lFhXsDu9G6iderGpp9g29yiyEQrS7Rjm3UyksnSX6Wlt/LJxklBOlj0f7MaMiwfT6lCuHKp4kLeB
bJVxF8yJh01TZYA8Vyx9ugpK5HKf6E7lbnUjb4ZD0c2ELyIz40+Tz7K4Y/UDqdMTKms7fNwKdcTP
b2j3kwG7NezzOsnfR5aVnrvSM5qNGw0Zx0ZkqQIrNKOveTmjiGB2L303bj0r2ZplHfG0vlc9jika
r/vUns3yYBsEYfu4D+r+rhFEt7siToT2hK+Z5W9tKRMtDxGjGAj0sGYJonkzmkmhvseBzII07AoN
TyZtyGuxyQqBjga09lrstbahpdr6uKduvE7E43YyIk37ZM9R/CPOOtN80hLRfjYiA9uAre6oSd64
MFFw+U7SWt2lY2p8aTUb3FfUU60LA+lG054gvFEPQWljENNWVfu+M+sguI2x3atCAjzZ7IDnu9Ue
cdQE5TjLKQIurqb/5FD3uzOyyM1uURvooCDyRvLDVLDyERAc23FbVE750xj1ytlOWTfZN3U/ax91
AjAvZOk607afDb/aTG5maWdt0st0b4m6u6utrIj2ha5ZCs+JxKmQD9CqDoeXlmOgmG1slmJHn8pd
wnEc3CGP0nDaR2Vf3bqs+y6cjXZC8sbKy0fNVK5PAEb4ex4tQ1jbgmxPhW4+xg7/rCcXZGlHi0XJ
JPDuYir1dqhphfmE7YCV3dhNXnmhpjh9js2s3CC0GxQa2SYEwgdmqo+2lHUG41iXka2O3Syxhpp8
C8GMyBET68ybU5YM2oecRHIS5Z1rek19S8DR1ZsM62VMNqJu/JXPpjcejNlO4n1EU30O3alz230u
ytTajej/Ju/YC9lwEH1CAyjH4cgnGSvn+lQZ8VQcykXFJsQcE6WpDXqkwzsrNfLsR4TSVL81pJYl
06ZshHis41x8U0lmoxHoplEjOAiszj/WwGLjkCKqhtUvuWQW7aEILslhLWc94R5XQ3qf60FP+3mk
N3qnTJKuA7WQIHoICKisfTDpQbzNq2SWUwh0LGrPU2rVxF7gSLKdruCS33Q1PoagOBAltLaOmc7J
eailENus7Lx542agJjf871LeL5Zp1oEQDk4zMaOf3kEywAjWNTs6t5k32092Lsbq7GajmHZmRojy
Bf6+sBW9Ac0NfmV00rqzlSYO/OaxL1IAVXoZQ2sHZ6lNbQiCounpPpaB9EO0Oob8J8jAWbx7ztH/
/ef0H/Gv+vFfybj8r//kzz/rRrU4WXWrP/7XOf3Z1rL+q/vP5cf+37e9/KH/emh+VU9d++tXd/7e
rL/zxQ/y+/97/O337vuLP+wqrkf1rv/Vqve/ZF90z4PwSZfv/P/94j9+Pf+WD6r59c8/ftZ91S2/
LU7r6o///tLtn//8w6Eq+O9///X//bX77yU/tlFN28v19//6Lrt//mHZ/7aw/6EumRZCN8gf/vGP
8dfzV8x/A5BBuXTxeIPZvSCRqrrtEn7I+Tc8sIHgL5hBB3EzfkjW/fOX+H2LhwM/RXvVoMf3x//9
XC8m6H8m7B9VXz7W6NnJf/5hLnW8/ymq0JpcEFCAMHzcemkYrgW96sAeDJK4eVOSzLJQKLUboU4x
DkS6X/RPrTMM77S8NU4Bgsc/xqRsOdxto/1BlS4CTtZK88Yr7eZjZkyj2HSa332vHbf5Apa97EPR
Gx7K1mQlhLuIS1T7yszna0ryL1sVy1M8452XcjDl9P/D3pk0R45j2fq/vHUjjTPB5SOddNcUCimk
CEVuaDGSBAiOIAb++j4eWZUlMVMtS5q9xTNrs1q0dVVQdBD3Arg49zuo076sek1DDDjJRNzsrMzI
pgaoMDKzMAN6Zzz0cZXPgmUVWz4/+8r/Gs3no/d3fxZVRNgjoZQIJPWmSJqYIex8KDEyi/2XDpAp
gSH1HHELXvrloNSNnqK3tEIvq25//NTnf9N7+VPhtUP8QZ7/pmMucL0bprCOYSn6dn7/n3/cL6HT
y6kRn0czgPEJbCShV3n5l5ypiRsy4BDeuD5Q0aL30PuP1FGPuJhU5EHaJLgStcUOHwUdtqTEkXAU
WiwKXg1QNYT04QnVPK1Q6fRCUD5rP+lT3Sz8wu0994sTChKmxl+XBfWOpH8/+LPXpoOrePtGcRne
e3jbza+BjuesskLtHN5y5+ris+sW9MVCQNazNcMGbUUT+gB7YnReOKiwoepv8iCsOxfGrEts8lj4
U3MgYlyfknWIm6OGMeLVqpV7U5Yd8EOTuxiQyMBL/QEyw/lasB3pB9pBSpSSGGrXQ7sEPZzh2oGg
0+HX7/TOPznAcelC8gEHwXVpMSZ06CHRLs9Dpc+DhlLKivoTRhI6lmZJ21/jO5+HujkP+shx7EZd
7fwtNNFjjisjWARjc10B/g2ZC1r64ez0A7gu4BJW5I/+EvbIvcL2dEHnFV16cnDX1fwMzFDBeBd/
xM2B49drusrE/8mHZiWpFq6kqfQIqVAwKoMxG3x4FB9MqAN2PYOTgofDtAZefPNk2oM/MnQ2QAcx
A45WrZ6bo7+7xse1vsTJzXMr9sEmy+VYMZMzt/MUHOtZmbkglId5h/L5AJCHMJ/gGto30IN4QhZw
vL6vexE8WO6rz2OILtbr2o3H+b1TJRq+yGUr7kUr+4saaAVVhOus1+/hKmDYpA1rfvWQG/MOBn4j
mto0QUMTVbO972m/VhnqUgkmN3ruqmOEWlGYtgGbeGbRqIDraIl7h2xZJlcdaDW3F6gydFBGVQ2f
U+544E01xnoFLue9HBAAfV6MVW8z3DOGPNMk1A9eaadLyBmFQIPbjGkSoTHAy9CAv6rUruH8IYrI
We1WVt7PGhbQOkU+9n/0DfgcB+zx/TGVXC1fcFmtPw5ur4NsafCh22oUNAWvDFJJg+srluGaJjkY
pdAUK/DVoLYWqFXnJc4e5ZGPOGeFFDDXrF/68Wk+J2nVjGbMonPqjs5JXP/K5905tfezhyxPzwm/
PKf++bwIQIomP/yXsOHIJQgE2Qo/nxw88ig3ldPgtyU1QanOMYQeotlJ6tSPePIAkhGOIf9zatqo
i5AEIzSBYgEEcOYX1WZz9aAD6ukagPQMW8pb7BC/U2ZR46IyQSpqriFvwcrkeT8H7F7LRM4HFGqv
gxDn47JS99Acn8Y3fThe3hP+8U4UV5PYQQOSDS/TlwnmPwPTzNiypd6vH095WafYzGNMwl/j00oC
0BCsO6Pcngfw18D87wbs/0CBcO7ixEXe69uwqy9LMzX8+T7sP//sj91YTH/DrgnNwxC9AAoNec6/
d2P4bwCKBuITax52EZDt/2c3ho1agDZt2DyikIHyEtbcf+/G3N8gG8AdPsU/RBRCTfQPdmO4GXyx
ShEI9aHEASrwvOo/W53KmGEHM1sAv1t9M0crVOBkRsFGtV+5ao+VFx1V4KWjWlCTji8aFzWuSFz2
/MMIVQw6GO90ZUnKVHRePMovlde7p7j1mkNHOWdp6HawKIBPqhbelcHykeH/yP25e+KRVwDnJRXO
yDUFy31CuiAPcMF7dLFRS8f2/SpHk8K8uc5ifqtJZ7Fe4DYtOOe6ey+svxsckVAJRg9BMD9y1n0b
hY9jtssOBsa31xjWdxFAtZJNLIXT1PkQxCr8ubGo/PiKLcSkK+SVB7QMoftzxR9LLM3qtoU/2cjS
uZp/oEZwD+eaY4lliQ4ciWxorrSWn3COvC1tBPHRd3BvMoK1JEc30Ie1XKGefyrrn8ssjmtHn3QN
2lZsUF9zb0c/xH3Dor6EpYQxTf84Bd73kGmThb535zorqu1dmkAV/cAF9W4mtDJdmtDe2moiwIy2
uBLphiClVv7uNsq5aEDJzoEB/4gyz7sVRaRLABuHp9hag1M+zrRSTNPviqEU5+HwDiTqFOfQDcxD
ijJdh7wUBQznai9naKM5evEYuKkLPfj7VeO+GOpN/A/d+UFwPV+iFl80ox6vFrQ3/kDvwPAINVfz
GPUrO+HG57rVuBbosSbmYLsV/69yzEMv8J//D053Z9Hi62nl/07V+YzYfXmRWPBP/kgpJPR/Q9+E
g2YS0EyhqjvbuvxxwiOx/9v58omedfeQj+Dg9mdSQawjFSU4yJ3BcNBrnlEq/8oqcH38DfBXJBak
KjRTndPUP0grL9UO/04qUEW/TCrBuPRlX9ZtjpaqT2tiv5bLx2cD8TcHoFeevFW1tmHlSJj+tLkb
xSlrEL7TW+Znrz36fOZ6lgmbFduvEXemWB7j945P3reu/5bU77Vnb7YNwxJ7XclLaBe1v970Ia5t
S9tGh32Dsjlh4P49ntuG8txVhdOHWdVMfyzvL8orz8+br733ZnXAVSFabanLc9D31eXa4dDScpt8
2Pfe57/6bMS9clp1F/ctNKBTnDUBWw8R+Weq2z/n4PZkHts61kFkeL4IHp2qTn7RDn/L0fe1cdmc
hVfwo4MxdlosZBAIVut1M1WnfYOyOdqHnUF13ZFtjpJwMn9pm52Rs4lJfLZhgGybYw2ZvXdz2C3f
fNY4/4xs9+dwn8tWz78lJLYxZc3S5ov1L1DpeuBhnO0aka08NsZ6o0HRb3PgkUAmZwsOw5S8IZt+
5Uv+Or0/m4OhjINlshiW2vuGi4EsQvV632tvozLCTUDMPHxI1qXRQNsUsve3OMGvvfYmMNFuz+eg
h39bM4y3paeqUzgYp9j35pu4RM2uH2Z3QBHX2vYbrmmri5l5bzXMvPbqm5JZ0Aa4T4WpTR4+rUOG
e8x9L70JyRJ7PQgU8Fh9vrWY3BGNHG+asr32zpug7KAUHuMOswQSweNUaVDLldn75pvIVBz4ybGZ
2lxBT4WKOfq0NV3Gi13jsu3NrsF7XSuNxYEmLRIKVF+gH0/7Bj3YrJnngge0XGubx1UjwG2PutTG
Uu589c2qGXnLgisYPH1A5Wd5gHn4viHZRCawAXCFhPo6B+T5RpTQkk3d8Eaj6SszZSuDjPy1dpI1
YDmgYhc9F+JL3Yf+GxXS1x5+/v8/S1ZooZtno32Wsyjiv0+RA1YTLnDfauN57fGbyFwFwDtNELG8
nKFNgwz+ZF1ijvsGfROfbW8hqXIwMF4L/EwZdvykIrlzjfhlTv9sZBiO3BIKtfIwTQNwkRpNE9/3
vfcmOuH9N7K6kSyfIeCAxWDw3S/VvvDZ9vB1cmWkrWmT0wECQDP8DgcVvfPZm9B0IU4cV1RHc0if
g7SZ5pOIxXDYNShbvIRUsbTThBfHbe+lgP41bRm/2/fsTXQq9D4IWL1ikuOxjt89zkK83/fozarZ
na+1zw6V+RTL+AIa2ktnAoZ838M3wclbqFKmGQ9HW1kahocp2PnWm7CEmneeBNaz3LYom3tI3lHM
3tKLvxLzf0EAMNhKO1GNaTKSIJtrJ8ijxD7uG5LNstmWZOigH2I5ZG5BeyxRXQk/x73uh327N38T
nHHcQ3QIHWperzKj5FM9+fu+5tYQzMZkMaWPJ6NN5xJSKDcV8/qwa1h+4cafJSvIcdii4rXOmdBf
CVmuy3AY922Wt91/vRMvxtR+nSvfRPfMMY9BWHlvtKm/Mlm2V1klRPCNnyxNXrn1TUfQpt5AXrxv
VT4XSJ8vbokniRM0osZp8MdUXdBu34HqL0a6ft2CRYXnltrJwAI8mIXvm35byg+MA3CkhDQo110O
EVia0J0bqy0LwqsCl1mgrHOnoebgd91nHGjfagR77TNuwrIcOF5bgvHYyLOCmMy4vBDTvg3Q1mi1
I6hTNS4ePjSf0RqY17Wzbzu4dWMhzgBBoB/UmH0G3Y+4R0W5wH3L3eyVQdl2W0E5Hw6a4ullBUKu
X9+h1ests/vXnr3ZyMpJV2QhCEpTfcGizCEWe7Or77Vnb5bLlsKeEeh4zBR0weW0kh/nKqH7Ymfb
ra5VIzwoBuuz5jZl4dHrd259tuZcC1BhkIthmmgmMyCRNa4V+FuQhNfGZLNinp3WZY022lzQ0UkZ
BARZlRC9cx5udrLgshBmiVfnnlUC0JyKZeikVPv2yVtADS48F4VqfJ33jn6HZuQf40respV9bVw2
yyUK/KXyaqTCidAAN75Bzte53LfybH1Cg4pq8BSjOo9Gjx1w1SUzV4z1vqVni//2gF2pHItXh747
W4f30PnsWoy3mIAJRE5ZVXGd+w1hKdOJulOa0p1P30Qn0eij53WPrGJXMK7KtKL7tslbf5eq153m
I57MRnaw06ld130nB+c8e55tT9BfAy1WgicL0tdgYn01CypY+0Z7E5lx7NiWnNc1rif3UNuwyyBo
+Uc89T9rkFuM7DBSv+37GaGzwIBFreqgYPW68803i2Y9g8hdw7ki7+V1Y49C7dv2OJuYjD2o79S6
1KCy2euhbW9Wle8Za+CXXn5HB7pmQxOJN25TGDnOuxb488Xzi+nRBWgUqecJuwdqLiJXXvnlP2vo
/vcH/EtjJ4S8Ha0hZs19dPkJfePb5o0m7r/PfLApefnSLRxztIHSKh/RWHRf+/Njt3R8V26Cf+bL
h8NiF55DBp+wb4MPE70ZxnJX+vgLadOg31ZOARaywD5US97VuyYdOlxevrHbBmSaZoQh+l6/wTQu
hUX2vq0rmJAvny2TqJJSYNqZoVyOJbdj5uuk2hWGQJy8fLqoWj475jypezLlq9eXUJaRXUsYTTax
6AuwC3s4VuZ91Q1fYrS4X9fhSt5SUr4yCbdA4jaJJsUSPH4ZV4ruDHOUFdwZd0X7li44AF9Cxx77
15BP46e17Jeo8OMlNPsiiG72sJXjcMIqtMZPLbvjrkkZtad9r74JTlCh6lbBgS5H99kJbRtd1gg0
5u57+CY4+zFS8aTPwSmOcQAdhRl2LTcQ4rycipb5YQODJ2Srjp54t45HNPi81ev+2lzZRCgXnM2R
jyxrpTfYIq5WO6cxW8zeybgJ08kRFqc0/AG0r6xXvF2+M/Sr3+8b9E2UgvE9+GjBQt5yH0J0vLlm
3133X8RuS9l6OjhnRK9OoCEt5yxKwKfc9drxZsWMx74hBv2tORgwp7q5WUmza1dPt0Z1LfUkSplI
WwAgv28pcYsI+trDvtfehGZsV9c764dzlUh1DTBfdz3iLmnfNmKLrIjQOM+FXKOiYVN1mODNdGH1
GO58+iY8ORpCsRTJqKjUII7JJNGpJyu7c9g3IRrHgzRodUQmLLUC7qCCggwdMDvffRujaPmzOpmi
gifzcpqq1S0Mjvn7EvrWDwYwKpJM3RgVdBnEuySsYDtumdz57psI7cKysSW0X0XNFXiR/ozW49p9
a7qfM/d/tO9/buS2AqAOC10XEhYVgvXsW4yuhPds9uEzgO7uAv3SbxlevZIlt3KgiNdGDlA1FnE5
uVdYvdGH11TlvriKNjtdNP16RlvY1ogk6u6Aj/YveJvwfckm2kStgz3jaNYhKiRMKO5CMppTC6bW
+1054RfT5NkhrsGeD1zALiqAVYgypiR9EqB67Fv6ok3UwsuiNnyBIXBnPXYivPbfq1HKu33vvo1a
IdDBLjF7eu71aedwcaO9kOzbyGyFQaQj/ujEGBnBFtqnQzSuN44Myc6X36yrzgzHbUvweOqhS30k
1IU8HO2E+4ZmE7boEgQcA8C4QqNncYRHz/WgqN53stv23bTooQBTFF+VN6KBDW5oTqXzZh/RK7G6
VQih5UwkHdwLizAw40PYd+g86Jt/Bm/7M+NsRUKNqtBVAHF7YSQa1ksn7k8Ldn375sxWJQSsiQ8u
N7KlgO4WWI4+SqdojfatUltHC+FbLmpdhuhwXuqjoW2QK+rwXeVKMEleblMD6PUYEJjIM4yja0T5
Mp8DNHHsmpDhJlYbjYI8mmbx7ujJPYA2I66WKNwnWkMz48t3j/g4ziyGI3UYKu+E7RhF44Xlxb53
34SqAYVppouDYGrm5RZUleqwguy0b4UNN6EqYDEIoZOOikl39yOgtJfoBIv2HZnCzUl14bwbPK2i
wpH9dz4PyYUvWb/v4VvJUCVoWzsrDQs0ikWHyufLsSZgC+wa9a1mCEC7ZuWRiQqwGOrfARDxjywe
ml1XctA+v5wxHI1UANb7UYE2MnJE53h8ScCW33d19hfnvK4Gup8FM5amcbHgIPk2bcEF3xeqW/EQ
TA1t63ZJWAB96mSis7AKAVJ5X5oJNqGqymEAwQahGoBh+gFAL3NwB/om4PWV/B5sYhVsj8AoH1Ny
wtX2FesakznCqH274S0t02sTKQxHNI2NB+iE4E1BaB28MePPufBv9qtb+RAFD7YXaN0slnqeUzOP
8xUPjboAhoAe9k37TcSauBZrOSCVoR/aPg2uM93BQNC+xeB+5RdspUQNULu4mccvmJK+ezeVbZeh
iIXJP8aD2Re553aD5xcD9RBRTJooLPzBRBfoKquesIzrb7sGaKsp6lTTufhPWER0aU6D28THGWzb
fcO/ZYSKmDUeUUFYrCtlRzMFAjy26F8tKv9QJ/8XE0qvwotj2QsLWjUxDoFwU4MuoN1XX/Y3gduC
3IMDJqZOHZAoD2avySHm9vZFlr+J27B2CBhCa1jYqNYgSVmd+XxMdj59s8bCdrKOAN6JCjJX4tQ3
YGTBbnTdt9newkLrcx9L3LQxgKjIlVAr0lNM6b6LMDRwv5zvrizRGY3WMCyyYvhugNi60jC2edg1
37cKIxnyEk492PVJmJnnHpDKp0k28b4d61ZjpMDrgu0CdttMwvz9QEC7+zFUvbdPAQj0wcuxMTG8
yEJQfYvZWg/taCugLaUK0FC3b3Q2NWFDgIfpKOIVcgz5iTpzc722vXoj35/f8m/y/VZrBBWtaqLz
rJx9Dndd2AKuWZL0ya3wG/9QclgiLriqrPYFwVaCpHBDwbyYx4WP6+DDHEzDu167bN9Rf6tCwqFt
pV2JAl3VjmPqMVDeXJh07dvGbpVIEQxAjTNgk2whSHjEqj6lUG4EH/Z95s0mOcSEsYHBfmoGreEK
t4qyWCe5Tx4I++aXkxS3RxPgomFURFDIuBmsv2b0bzaTX+67R9tKklxcusPt1WJXIrz140LL4Cf8
iHfWcLaSJBD6tYKPIc4nypgPcIBxbwN0gL4RA+fV429i4Jev2rMKkQAWgseEYug9V75XxIKBJUCC
2/Vhf7mEPXs6dUJSk26Oi0Tqvrwoqdt/kJioZN+03CqTCLq7wFgUSRFOC9CMaIAriMV+Z9/bb1Zc
NgYLDYY+KeaZ+e/gFOFcJzOPn/Y9fbPiBsBgdjVYwgWd0VBHljh5rKZB76vNuZsVd3bQEukuflLE
wcguBgteVjUAA7zv3TcB25X9ulCgn4py5RA/hb74Vld+/2Pf0zcBa9FzAEquh3GPiP0IQZgUaC2v
xP2ux28lSlFccwCcbVIQ7o3yEK5txLOkTOy+AtpWpASY/2xq2oPPjiuZm56DCuEAzLZvym+VSiHM
0aTXdUC4ha45jo4uD33I3vIqfiUdbCnoIH8kfYC+4QLUYJIuwiGnQbbJzpEPX2biZvaBz6TYb6Mc
3V5pWfuXEKfIfeG6VSyJFi1rZ0+/oh6wNwZrwX8nuyXYqTnY+ho1dZkIWquyGHvHyYlP2BfRCfl1
36TcxCtcIGGU6HWkgF24SCPFvCJUuH/c9/RNvMYm6UsULAhIzMJ9BECyPQy6nr/ve/omXteBgxgl
BSlKYU2+ULc8akncXZ813gqYREcmNidgFoKC02Zksvx97HP/2553R+PHyylpDThF50u2AqRk76Z2
yfiAI3q7a8sHQ7CXTwfST8gIGNhCjco8eabil2XsrLsKRfFWzhTEbPD4MpRFt65eoQf2Dpjhfled
CDb2L1+9BFVznHtdFnFIhty1pgRcq653ZbFfYJXnRYRSRd1AuCIFPPiGHJp/dtQeAHD7PupmafVK
f6nCNSSF7NpqvRjbYfzgl9GwLwfDoebl2FRC4qa08knhglcKwYfWgws3ucbZFVCwbX/5fBbDz3UM
8P7CkdEBJeTykx80zc6A2oQrD5fOAAFPCqDSxqvaglscVOatQ9XfryBYKjbvriovtjREFrZLe+Gh
X+4jj7R460T493fKOMa/fPww4KRme00KWi9hBXqvcY7ocluA8azhQh31EfCWu2bRVusECRttRWBI
YedYpz2cR9Bg1M87n7452jZ95LRNBbpz7Rv/0gmqIJ1wRt+1/YNfy8thaqClSoioquOsgUy7dPww
euxRGJl2bezjreqpTnorDXXGowTIGPjqUJ/YMO/MDnQTv5J4QS/ifoYbQdUeFtiEdenaN+vPfR92
E77BAmyvi+b2Y5yY6SBrUP9Fzdm+1Ea3wVtbEjWeIMdgwe6yhmsIcMnhvs4uOBC9/LBlnZCS+GF5
DG2napzzSfQjUFO1q2AUb7VPDpoO6pnL6sQ94gAN3OFaPOIT3OR3Df1WAaXmse9LCkxGDFMJoP3U
ci0HXu2blfF2ufWTuAkcbzrNiwzIYWirATCRWuxrjQYg5+Xg8wWsN77Q8aQ58PkDxVftwCvZN3Hi
TcyOsG90SpjznQYG6gf0A8Md96XeVT6O43O+fnYU7/miMS8NOTXj8MnqsPvRxnr+vO+zbgJ2oopp
0YjhQvlB+3vosuH7ILu3xJvRr3u7v1YpYPP+8uX54ng28GBiX1vpV1chqkWle4yl74fdtfXqhSRo
8JmZczXQPg5uuNaEHj3Xt+UP7cGGCRd0cGZo6tSZ+2FhaU1WIm9IEHeqywi3flzE4BqzryOMwAXg
fQ7QkeBSi8i7rPuFDyLz4fzlFKxRPv8KdvWAvrA1iLT7OT7/E4MNZDOu95GxU3vZlUkjbuI6Zt1l
WNGh+rx0y7iAQdrPZvrgjOPSDhm3UoK6hR8B0DjxtFuVZ7Rjz74TTaReM5hQmuqxtLUeVRoEpMak
6+1U3vZuwMy1kGaNpmx2FZUH2AXx8n5QgFTc9Li3XcmBQTPK7uNx4fBF0MAkwhLNDjacPrbTBDsh
9Bx0w0VCFxqmoFkL1R+U07YCv79e1vFinYIETQMO6OdPHlwlune0dxPg/PUURPK6T2BJKDKtDaXf
wXEEJyyuw9F5ErJVwKkpVzQ4ffVA2cRTBie/qsKPlbA3XC4Ungka9TwCDPx1bZ0QVFdNR9YMmYUn
rSPgqmFgt5cmHraKE0o7pRryCqzZ/h0MEmR4N1XhmWdNQ0I8oDNDLwltXkE8EN6yuePsXeKtqj0l
OJsM+EGwRrSFnF2cO1dYVLV3zIhBewcs8D3s6EIbzjfz4rcjXI3Ax1If1gRQa/jDgo4M4mlo1mo4
1Y4bwgnJl3aG3QBUhXGdKiM606MGAjapho8EYPvLAXpGf9IZWvIs3JctaxXKao5r5ZqWpotDdgRV
6uwVM64zCXEZ0tEyajJANIPhi/JnrR+XxqP14wjIuZpABgDvBoZMkWcASwByz68vogWc49/B2m7Z
Twk3zJUVEJKvXpeqiOCfZVGtmDkxg1/lHq0o5xaEPtARXJiydDH+bg4jqQqASEf3C/3pzFUNL9aG
jSV6E0e6dOSJrHIB3XOqV3/95oKtQr4HTtyKA7oo5JjVbEhE7g/ggndXneXnAItHWY85+sn7xBzq
rleJuQqa3nengsG5T3Y5SWrpO1m4+HXZHWLaCP3DQ71huaeisrDzlL2E0wJfqs+Rmfo4ZyDIj6kz
OZjm0wgE/Td3xhh9h0eMB4o/bC1cewkPcxFfo4l99u7piPtON8W5sb0TUdRcapc77+Fo3Qbfe5De
eQbE1/rNW2d28AMbA/vjVutDwF1dfa+iyA+OFRwt4xWWwaYeyxsgCyW/1pLbQC+ZCeABWD0tNSYV
vwnWOvGaS9BsTNNmmsN879OM7BD0wJ8b+NMcvDLS/WXLKqvAHuxZxcZD0NpIf4qIM68/DJkUKKhz
QmKWShhSrU66+IFc72q3xHJ8aLEyuF3W6pizNUX2IGZMewfXjEOhcI8/gYHtKBCujmh1jGDiI0Ad
Gn+iOWywOq1AZJEDJOQAswCqG1jqqTSGt8r4GdRuqBcKg81cCzgpnH8UnD+6ZKmSdCXB6GDY4X/l
PIVIpcn9BFu+6LNviay8NFFiCvBuWungJ9y8/f4Ovkt0fDK96GFqHBhYQL0rHeaZL7pSrAWqzTpD
c2zLUE0gUMFLBh5izlKLxi10BZMMhZQ4+dy75sp1FNyL4Mblq8MEuwjoCFqPzO6TWbSF+wscEoKf
C8EhrL2Y+yrp2yLmKPQXruPN07sRzkxdD1Y/MPNFiIuQ+EMNMoPzFZ910WVKDQ0bkWJp0Ml7QNm9
GGqrHpoU/Ju4M/or8/upwmxmxnGnlFSd8RaQKQdJRhCFhqi6jWofRjOeDFfnwmkCifUijhStUjLq
8rvlrarveAzXm9u+HEPviLGpgm8tDYSLDkMa0uoRC/3CeNrC/6uCf80sOn1BR/jCGejZqYarEO6H
cAeeyUB1ns7iBd5Zj0Hi9jCombxZP8FVJ+gIPGtgjKPzVppRapizGEfdLSPyzM3MzhzL+IzIzUB0
d/ihateEinSG+c1dXAcSzk8tjIxYOgTwr/pEyiVa+zvs7VlrDxOcQ9lwZeNhjXMNKwhzhZs+EsKW
yOvm5Qi5tgsfgBK1sZamcNSy4mvYmqAJ0y6pNYqTcM4I4CK81CACcdAZqvqWxcuElF2WJvgC+Fjb
icOqmHR1it6baYjSzsMzPs00TuZbAX5o38EwlNWcHuFNMlEndyuXNFde3zmzvdUUfO8ODknWq9Yb
H7Y1BqhSV8IbGMVL65TOofeIgEtuF+Hjdtk4nA/XqVx9MtzB8WBG2KEz03pjvmoU+bpUTmHV0dt2
1NXnMxwbWwIzSc/8cPHb1xK+0B5T3wOtE4jSzOx2Om0JcNSnwKPazyrilPCMBUtQ03tncSFdhQdJ
o5I0bC2O9D+bclV2LAbcHMFkhjYwdEpV0CSkcLxoWaIj3FkVuKldV3v2qx3XYboqPW6dSzbGq37o
2nVWN4Fje+lkcoQlhY+9xYokwNMB8bjWj0bPmCCZN0swVTN4A8imh9OgJ8xHZHVGfl9iG3sVTJAF
dAoVS/z6B0vabnqY6AKHmWPQ+zV1s7GNxuQ6dEZawdpugT/cDCL70Dcn25nGSQ6JcrsB1lwE2ele
k1ghJQfBGHTv/UhHy0WZwGbjbnW4oyowS5pwZZknJbyVswljQlPiAsN6Pqh2i87gsNKjrSiGnUH7
Ieng9AW39rAO5e/EaFX9GFgZAFraOULDfkrhNp59hqMiSDEpgYOd/8lVCfPrdJx6HGDSEqY/pIdB
MBhSbj6v3cARb7CKtGGqWji+XYWRmqJ7XM76yYcGfpIwiQLqFv6DaRSNTYfyF43wvGit+HBJgzJk
H9t1CbtvsdcMnk3BSTcukOjJ5EbfmrDCMpB6TdQ2nyr4vE2A41KCvQ/M98JyvBBzzcomDXyoyj/O
7dg4sKxRTk0wgJGUmFqlhbnkMWywjwUdHNhOhjyoQuKirwMMmAU7qAnH4rQR7VBe1PUCSw1sYI17
jT1HQD/6LXJjAW+nM0asW4GIe7K9z3lhRk9PPA1m4ZefYU3Zz3d4lRBJDlaOYr7SDrjb7wHkprDb
hjLPTWPRLX1GEi7dFo45YIjBCisw04Vr2tYr1gDfBxtuBe8RGdcGJpDjXNnP5RpPfEltTXwhU7d2
+uCGrIiJO8cyiM/SYYRlFLz3qiiE52LMWpng59u+YnBfN6oT8HLTQRPw3E/mKv4xc9DRhnRwwgT/
e8FwwXoCDT0BVdSWcXxpGO3DpwoeaMG3tceA3fFJhuoW8HYfjpsQttSXkELFaLfD8VnTS9nNk/zp
DmuncseBCTUM/Ra37k+l8tnyxAdgNz74ECXW9wp+B0uf9mhUth95M/PxhPvYWrspBTC6/wjfLGK/
r4K6nZv7kzKRTj1cEuoHnoweNvSq0kN4YUemm/gkKtai8bSpySLgSjMs4Q934SzE+sor8VEjiWB8
UJFrQoyBIbBaO8fzOF6ZVbTrFwfivTuLo1Z4HS8EzoVKLs57A+8ft/ABp04em6ZhSmQ4IU3hDeEJ
55890KXYLUcRwismhjj8Us0jYjLjYZmcTdrgaoMeSjf4ocqeJHcWhACDw5MmTnjqHIB6LnAJTeUD
3DRl/dUmE8XPR6rn9jbWHdxrQGkGr/imIhY2DB6ssLon32AbmQ4DSOoXDJj28XpyYCh0VEvD+UMY
wp4NVkZwOhendoBtObLA7H9coMYabpdSKX6cmSQELrVOR8lDPYyV94O3Ui9HrHwAQncQ0Lmwr/Ji
zEqXefPBkYo511OwlMnHbujaADmbhsPBbRY6PJouQD0Soww3vHReY5gxATaBLdkdmTVwyLCqKjuW
w2OS8IOiSsb3sLc03uWkqiA+sVW3LVoRTNK+81v46lWp+G/qvmw5bhxd81X6BegASAAEbuaCS+4p
paT0It0wZEnmvoEbiKefL1013VWeU9NRHTER59RFhS1LcjpFgv//rRanz9Wo1fCwbTTa7boxTYbA
CjSoHgkarsUjcvzQwRUmjV+NaSypnNgjYDg+bAqUieIkRPOBV2yYRWb4thtQdRqTbphTdNqjPWiJ
EdSQNScMn/588NGXJeJ6mNJ0U3i4Qw+1bUQSc2YLLLt+TvtTgobSWxjp1OblMa/ZUkELgmrNcU/W
cZLoSZqb6m6G+GrYT5kFxyqyqq3TYMIrRHdgk+biziBv3DvVBJRIxIVTdHixsH/5gZdKS46JRrHT
WypqOXxD93NP72mFKRoLHCxK4j7thlLHehj1fBKLK7o9S/oRZz6dbkHVTFNzgoMUCRToPRyZeinb
vDMbmdu5uZa4ixHrUFjab7WHpeZezAPrMFrJws/Q5IGE9PpclY1r72aBN7qpQuR3E7fY8zVljo0g
58sb1Lo5q6+QuukKx/vPWIVf61Z43VOnLVi6N3giIr2lblFAWYM3fvnPQJRfoL3eTXBfzTrbV4b0
R9Dr5K5s2v/MAIBs5z9DKCi0mHzMSXbPW3QALwPtr6vskof/6LX/apLyudV947XLvhc5PaB1rfh6
m5j/DdH1U5H1X+A/v7qk0oXqdF3zco9G36wrYvaz+5cynew5tEiwriHMMY1G4Tq47FFBxjcEmdof
uSqxaxVtyu9yXEgjAFOMXtagnVZpdBYyjVZQdMbBfhixCQUOqMjrWJps3b5FN3BRdq6PZjRoXM/o
bGyGQzrnNMNlPYATI3at/l2S6w1B/K/+gb8gixBLryO6SZa98rE+bGatRrMbErr8aMlIy6hEiMq/
44L/gqH51bZl+tJz5mEd9jNy75xDlbfK4ZGXU9KipswChgl4YhmPgCY4cgoz9LOvASRyFHU5zmoJ
CtWUtwwx5aODArYqGfRO1Z7LT2JOnDLsGjjmppiNpaMmAAK6aoa73K0EBrJx7CY5Ii15GDp9D8Hg
Mt0hIiDD8jBkskcdJ9AIJ/KTElt1nBfOVPK4Mm3hRygFWRecmDh33G0pUtds51TT5VqjEIw6QSXm
OjOo8kkQyIVtFvv7ukXSPgUQ09t0yEKSrH0buSg8reMazWTDfGASXYl3tRQp8sAQbr80efTzlvj/
UYoxf+hx0h//QCnZ8I/N1Ly/Yihv/gck2N8MP3+dYI/yuvH1H4/52+sfI+xvX/N7hL10USqGoVoI
6uFkQrv6PyPspf+JKFcAXxA+RXXNPwPsKf2EL0D1FXLNQawj2Pef+fX8E1M/G+HRKIZPgbfkb6TX
/1RK/euW5Oh6cQEacqCwyMnnvzU7/QE4d2o7kQpF5Bv4vSiqX8k8xktb6YMDLwJ6GOq1xcO6cu80
mqxixxFZVLXMwS5btN9RTNv9G4xd/EzF+tMrUqgCQZkUl76Lf+j/JWBqe1R49+j9GRUmVytrB/jk
3O6bNaVHl6r3TFeofdDapKEUK90a0w5HaFf8eJoTcrK8oRdsI2iet573zU0cvu21qTcWPTrr1FQw
QIyo+0VxkDqPfmogxIKnVlvy2PPxLXGHFCEnoG5YWchzouvsDuUh5KC4j4Zlz4OtrEUJ2mWYjPPo
Z3AiuLXPj2rqcONTYNLYloT7wzMMgFU5JUdo25szUCo/bKfq2C7jsF0Imqlzp5628Ja91ehaQols
+YIX4u0cnq3v82ib0AyODbuBYeX200dWVeg1T9mXahT9Jvdq81qiBmpjsruqkmPYE+/Nd8pnUZC7
Jes+LxjyNr2kXug2+RlNpdU3WaAoruooqiATPAx8gzdYDZRjek29gKBmG8nSGi3dPbeRt6DlswR9
+LlZGmAbqhnQAIze4wGlAXu1okkkNwy4UON2ZUBL715B2vYmxzmPEdQtsCMVb3UvkSG9SofcJ5Oz
PADxcfD+IU7n1uW2fjQ2BQxUk6wKWjy/wzHnwxT6mdDstVr6vDpwn54cmuXJTqOXrVzsSYh2N8wO
Qdnpl46Tb8LHj69LexXUGRrQHVF/d1AN5Q3ZD+GKFzRfjnFZYctVxUh2KQINsVm3+lgQ9Emvk2wi
I6o3JZMiUpT3KCZZICk06HGd+XhumDduJ553wbyCzuB8OZJCZZ9dlBGEJRtBRNhqjGZLw6z1vhcq
2QyGkn3m8jrKAagFi+dWV9SniADtbqcMj/id063vRZ2KuFtmDPKLo7cQx5NQi+wDmNiuXdEdM1gK
BjQZd5AFoDMdQsFdUvKnFAtRgEq0nY8NJrC+rG/Q6b1nW9S7OVL2ezJCwlWa7jGZtLsgX5aEwPvI
patQmLKBglehGkawS5qk62616CgH+I0fae/IE1q9nTzo0Vp4SHJC71tRmkvujU0dSuBkR6oHcWmq
Zj4146JvV7JeWNz5Jefh5HYOCG1HWCgOhyU7tquREZD+JUJ5d1oF7rS+YukvHyDa34IZwDVoS+b4
5yEFhB4DYhHJUai5y+7bWeBpmKOU/dbwjGcuuIVlReSVufUtBtiYDH1AEYSxO32D44FkGLwctnSI
up4kqnSSjeFp+a2x7Z4X9ZXkHY9GWGjDMZnQADwiqKy06A62gDjxqVl38NjCH9cCMaupbZuN2wNX
A96pu5C17msFJctrrm150RxbBSZkLH8z8SFFT8uVv9QscT5I5k8P4JzI1ZnT5uwlGEyBH/r9u9Oi
sRdyZDTygsgNKr3OgSZddgYyqIMehfQ7MJYJCgBIu08SAOtYquzWW6p6CrnJ8p1Uhf0Kzm4C20WG
z2su1FaqeefSYdm5WMB/lAglMqgyBvPZNnP/lDXDmId6rmHq0F1eBLajy50q5mw7Kx9TfsE6tA7y
ZgXkBBjSAI/Gco0LTbt6IYFEt8Rjgyvsln1cp5fa8PFLVg5OFdgZPb+bCQEIe5StJOUXqxYhr4VH
a7k1VCLkIpAZ192HlT3UVc1a0OQOFq4ChUjDir8a5vcY3CW6nd2m4+euISqs62YUX/yW0GviNyd3
Tdh9mSfNRfIFS6xOC/Txlox+W10b54gCWkKN3fRtqegUMup7+8JrlmgpCJoI6Dhv2051XtivxRIV
oLDiYhpoKAFo771b9WDZTEWNq93Axa4Sc5gSzzYBCCN6rRJ08qITCqMkWgdTjqZ19PJdUp6+gMJT
TahXaXFONMmpBxD+Wco5QeN9PrkeGr+L4m31+VOuFTpcMHSaS8O1ueCSMRd/zNSpabusC5DDhIQn
DIv0qqSkVyfHJylZ8f2CsTPsZxwYBCXNAUvL6SmTetlxouqndK2rJyx/F9zvyx691uV5YtMKHUlC
9DnlCEZBeS2N0R+O8bCoql1eA5NBS0P6ylHiBnPYjAt8tvWjEPOMhkGPNQFIDHkCvrjvFg/dd5iJ
u6u2vfe8gmuewtooOj7lTs/Cka7pBmAg4H3IQCAwzlqJPcUDGA5emImvHc4hE4DEK84z3uLQSSvQ
o+AGh2s/gg6IQBcnj/hVv110Vod5U6oTMpPLByTIoF4ORVNTqBYtHhqRUTQ1YhangekbGad9Z+8b
dBUE2cy8LcUKXMWi9KpHp0ljF/1VnzmMjmiLWFscA7MZr/Xqnwy6/za4CMl+BfqIW3+uY1UBVYsI
lKhz6CzTdF11UV7SQtuHZm49dL97ZFuLyp5q2jlf0FQPiaZLtk7CUCmtE36gi13iFA3Cz5WFjXJN
Wu8ZoapLSKZC7VD03eNwyJrroMFHpT0R56wm3WWV1XyHUBgAFCmbtjiWFd5T3Hcpog82Kx4beeD6
3uyGDK89WOl0bpLCw6mVF9+0UOXjhBTKCNuEjlOrk6NF2O0TccuqCMVESBZ0lePtwe17azwVQJ7B
9wE5oVD8P6NHWp6A4F9JU3SvOZtwHRpfBbgZ5CswKzzqnKLNLuihJ1UEQLrfGJJXu3XJ0s+CNrPF
p7riwdP9tAQWndhfC2toFoqq5gcOG3U0J14S2tlv8ewXo9QR/HG4m+Sc6QMfwMtFHjjO99HAjl6O
Iu6BqW6YUyQXbZmE2JMP8Pd4zYMiVXcmru++Q9bukOjnPejaChdLBr4jGBigxHXM7A5oLzkWCZqn
ZbqSnQuuO/R6aqIVPW8Hk6vu+ecBkeb5dCqUSp5ttcgI6GxyB3K/9jDBEdxpSdnke7jsMhbiympR
+GaIgECfkfRgF29iZwKk8KrHWkbDnLvXahqgXgzwzhrQBYX0xqcEOPt7Ps84CoRYcMzI0VysmYb8
c9atSJtQReaz3ewI3GsecpsRn6FxwZsxMdsBhu5sI7BlXn4+lnsXFdoBtEXqR5Ol6qRaObw36IAE
cOshQ/laFgTvLUVJ7xworWkbeT5K7gNEDSZNaIeqMBuI5dYLUCsZdZIu35TLZQjGIrlktagVoMIc
LIg3ds9ea4dzoug8hmA5zOXnBzFp4IIsuIf/i6TzPNwtS/ecKa7nqJ04Cjcc4K9T2LIV55vqMS1k
phNvGa/LH8Ir2d5UDb6MAYDfgwc3KTpEqbkQFMI/QzKBQuPFwfWpfGBjER0F/kjM3fNqZ3KZMflv
O9PjL88riRbkqVcU/Zx4Dj3Vc70cdTvbIWYEB1O6TvioZFN6QSIEgrNub3+qZnXPeH/9w5p3+W0l
+WNh1M+Y2j9uKj7l1GdcMQb3ImG/yhBtqgQrZ4CaGHPoFQyot0clsYoy2i2XZprz7Xx7X1vwfXgE
keQr4Fzy0GCG+O2V/K0l/Ppf9sH9qSX8L9vDb3/RP8vE/3t0glMlbl6wv167725l3sAS3j7e2yb/
0+79+9f+tn673ifURxOGrRKbNJrAAQ3+ViDnEpRSemi1R7809DM/Uz5/rwhn7icPMmRwI9xlCr2j
2OYHCIbQHs7IJ2zjcIng1PEYAob+zvrtq5t27F/XkI8CaKVQqCp9BumeEL96TMmKJOEM+oTQ8dtZ
7sia0VOxuh95d5el6zeoKYKsGFZMqfIFBPW3LHP2uKjFq3Wcddtk+p2nNXYTOV3QusnBfAve7sA0
B1BCJcGknr3UcTd1SbeoMn6g6xB5vL9w5n/reMfusY5mP1B3XwZa9/sy00HOuw0xw11b/fA8E9Rd
ham0Iip/Gke/vbfZAbEtmODqJyyHJZqFwWsVFo/4NkXc8lo+AjiOs8GNSllvW1Hcp2bEYmVAlpnW
3WAXtOdszdU5B8mFMW3WYQZTUTA2n6tWf+lrex7L8kzxtNnaVQQ5tNwFShxruJqCqW28ePWhGjFt
K+45z9wzEs+2pCn3tUKP9pjsJ119HlNPbQcGjjFnb96INzDByRikoKjuh7b/UCr1b20H4Zxo1PuO
3WnspxNUue8Qz773EsYgXtkAJ+tXfybI2M7ptUes+WaC3i1YGvbkUQc1oZMTrLWGv8IsX3WPBzSE
Nn3ZfXjgPE9OBci/9Z9t7R94bdKNV7jvjanDgnpZZFYHZ0FybBvwgwYIcNBgdwmTulJ3ae4xNDA3
xWbq8mjpPhJNoqEDXKo3+egPHzXFw7BPAAjaoT9bfDEFU3XFVicCjw2QkCB9HER/H0Fo1rz7NWgh
LFT+Y4ZdNNOPlYsPAEtsgxGZQk85RGxhpYar73qv0Lfdypo3pkW9dqHxUtFXbTeqyCETbG0XcLli
RMj13aDd8d5nlkXzimEbZBCNEyo6vFTQ6e6U7oDViDgrwHW2kHbJHutw59cK1C9UW9h718BQVK/C
497HLgE04DQtuMF+8rAVZy9rjisaeC56yxf/wp0U6fKzPDrSkfHYNxAwCYbyF+vetC6gtmXNohoS
JBSY1t/zrN0v1A67stO7JJd3CBG8h7GPBdSdt2sPZVo6JahmTvFUM35Y5AKkfZ2BOQOgAaXi99Zv
ZMTGuQM61MgQkiAot9w5Ec+uHJ79zGlB8Kq0KEALauTAmoes9R+KYfi6VF4NNIgFHsiyNfG2uMwj
TXoMdH5xFcxbcX9U/XfwpiLwW4sIGu6wZ/hJC/yWxXjaPYHxnsdAoaQDcqRynCMYv3CbOfWFt/dV
ljy36JxNFHj7ZoPNcCrdSMHCopJ6T4vJjQbHz+54Zh8GSAF2cKcm94XeobcXapLJ7tcmj4nSdaDr
Fg2wrOIBfh6xP6CwzFMvqY8mCdy50ATWQZ4/8xn6Lydt1wA/FB0KUrIYWCfGN7cPC2bWHXCYbse5
v1y8mvvbFqxaVA99tfVm+lQ1Ip4UgVYh2zVGkJho/wez3lm5bXoH4dcrB9t9l3Uc2HZ7J0s4BuoK
31qkOmJLujGFOiTzKU9db4cigyYukKT6CCGnE5jCgWaiZeVpKKF+0hy3mMIwVqaop2IAWOZleuvB
ZkzMgXhA861QfQvNJn4+bU0lftW9QWfrRXIaMNiTj1nnhynLLhlexq5c2zaEzAsx000MYUKYujO5
l54bMeock2wBalUHCmQAbzVuGfQw4pqlW0eZF/CHVSBda1DYLccdtDm4ViCCwa7llSEblq+ysKdi
gSBjsiAQVgvCP+lBMGdbYp00tMX6CCIZP9bS2YkGcgl8ND82rbvFdr4EazXwsCqdk4S0Y+D9EoHK
sS8Isj2Mnv+y1vXRkDS/0zXoX5/XCwox1mcEj0R8BFNZOXMIufGbQu95ydoNeoUxydqzk2V1xKvO
D3XLgZkNl3xasBJijA+7ab4S9EOBdgg78ZJ26EsGHsPPvtj61vlmMt/D+Gd3EPIFGRleZS+3Yz9f
DS3R6Wu+OtDWxqQ3z+s0n4scMtcV8F+e9pFF9tA5vbEmEMc5BzSpRzYvAPrMTRON/QJksWmatxZk
DeAgpBroennNbYrCZGUf/GFYI4y+6PmhPyhCwI5Agd0IUpO3AZGngUi/LOlanD1Smpe8L+uNKMTX
BvA8ZLzJRcxXh6fsMGF3CJJ+BQIGgh8LTj9e5JI9sTpDTEau0mhVabM3QHGKCmxj66QqbhgehdDU
3DM94bt9r/g4oXK5foYLow98/xkI2LxlORKLpY3HkcwK6iU/ckh+B8HRhTrDEa6ZH9ASrCFmXwqF
GTvkBa5n1as8KrGBhH43v3U5xD15p8bQIdnn1B/pthfibQUjvVEQRjwRYvqHlOGJOtEVowEdZbov
x55FXtI5n6sxH+KpoU7cdkDECu7nsb5daYpl3RdoCcfzkJTThROodmxe93cCNfWP6Jp27lJIM/bo
NSQP6SKzHwkkxKdRrM2lr5ImO4JIHLZKjf63jJobAT5ZdqLDYDc15IlfO5f7ABk7C12w9b6rIUlO
FR4jGClKJxxWg6sVKC3VS4U3rJm+pjJtXzU6mw69p5K4p2I6DJkhseFl+QhlzhilDRmRwQSZxm5w
i+qxtIl7Lx0nP1SzhES8WUNeab6b8rHbqJygOc3L2uGHkq267ehNyGRSvqIe2kRYtPiB1fVwjzpp
92i99dVRyfgOmUmKM6bur2qC+hkHBY5dow+FWJeob4rlgaQoOlqwhb1NZkE19gDd975fRz8qxh46
R+4OzRmKie7ogTKJsYqQe2Kr7JDirsa5jnDYC6/z/gxE2oQNpBh8euUSBbqpwsMJPtwqRg3CfQ0v
wD30QChp1D30WxHXWj8sRjmHoQPgZiaXb6nNljkoBLshfR2kJyUChJXN04OTMihfi1zpoC0SyLoh
kGrjqcrFN2zi5j4r+9dRqRkZrOPyfeGuE2B2bJHgvfIZc5i3FFElGvEI0aQ9QJrSP+YTRroRhpHn
snfrNsCpONw05nabIvjw6GdEAA27S/zymMgBEbWRwDMMna8zhbVtGus3yNVCZxXRUoqjv2o0f7vV
vhnn8XNembsKbzGXy0tRV0dknOFBXS17YJPF/TTVPPLHlGEkg3+h4z/fWOzvNdkmbuVGoyanNvMN
DhX30I0LcD1dniRE0b4Z2we/bacjJIoxq4bHyRtDb+Y0lgOu2wpPCQsh7RbI2bsw1A0nA4RvTeYv
Q2InRAehFX60WR1PdbZDcVG6aVt1bFPabPrObe8d1Z7bWu6kYJ/7spwUZqv+ySxLXM7iQWXHxcVN
aBOnCTlnkCQ35I4NmQhq1SF+0Vz6fgwB5NG2xBwKmWkP9wneVRSjD57TfuYgPyAkDJm77oE4Qjvm
Q20J8XHi5I8oq2TBIsBrpQs51HnyxdqxjXyIeyFRRq89YvwFFGGtejDpVMfCTbasJLHk2RdP6P7k
Lzgru4zegPRm/YalAnhBeyxEZ6Jp5DtX/ugFV/e+W0ItcuuiWPC5r04jRWAaPCXyZYg0eti1GN/S
ntrDpK6mTE83YyNi64ZYGSDWsMUGXs7jDCbHFv/yOrAQ6JfDV4P4eJBjMqiwS2Ovu7jGNhHBSgNN
yj1kJAc02y0B75P8Qy0MyRiqOPfQEQRy/EKz3jkhlfDc8NzGEEND55CeQWJ5A1A/lc/IQS1PK7MH
z05AR1po7tyqfFLI8gjVeIAefMUE1sDkoA4VXfF8JONK548KWBddjHlB9Hy+ZcQeKRwHmMa6cJG4
jKZRNbHWWbkpa1jXDG8ObMbsjWeXkwogvfUYd4B+8kEbPBjwLRxTYe4XyGxpxB2KCnAC2/sBhCfg
T7xMNSJvkuVfy7zwThoSu98NR38LNbjvPpqnUX98jGDlf6Xi/4gK/K//SeCBhMDkr5GDa/bxj+0r
5v8/gQa3r/mdsKfeJxjxGewoHlZ/IW/BLr93zlPxSVIq8PHfYIFbPtzvmAG+SroAgSBadcHgMAGa
/3fMAH8E8wdxb0ld3BUS+aR/i7MH+vAH0ID7nk8YACemfOqBK5e/GMY6EIwrRKoPrskXbGJrIV+a
WvMHrP24nHteJOh6ZTQf1dWHrjYBk9yrK9F8ebcgAYcghfD2YDtZg1esZPUVodKoYHO6Qu2rofW+
gsoAzI0MYYaVIrePLSi9OiTQ0GeHXju+c+r9mhS7ZZ3yz9NI+hcoVeS8ta5ZRsTVJFhKcycjBBt3
lfahhuZuBMc0P4gywWpi+l6+KODwsPPk6dKHud95YyAnTHbAWq2oQ5YvNfA7BMdCcjovQwr2NLkV
NwI9DqV2NJZtQGwFyGXEJ8RQu+oRT3gJ6WLXexilNdxXgWxJ8obyXt8EC6KA4PtAdFQapw1FqUbh
TSpQ6H4HcAEmGw3Wa1/PkAPc+PgkXeBo4+Uw98D8F78Lx3ku4O8pzXztyMjuIDmzLAAqwP2gnWam
QmiGsxH7h4bFCG2WOALp2IMhQ37sGjsEubrQN6v6K6hcPJeWmvVflw7UdAjfmYNQD4MG+rDTRU5j
27lVE3ne3KdQB2r/Ds9UDwxq0gF/QCwKMbvVR9htCFQeHqZUIgVqhwdEBqRjVm44M+u+c5qxdAPX
lamiNNerCXqvRSsbgPmChGsHzDXmVQmOWNbET8O+nPIqksax13GFnYV+Gdws9277MI406CrLcUc1
AxerkeFBgwWWjVO1FGZEOHldpuFE/K6Oq7o3j3MOwLzmhFZRRWDABzmPaKR4aEc3C8uCZhPAnAUS
/Z+38t861P7yqPrTgfb/PPr+OyKit0Tmvz7Vzq9V/kcB0k8pz28HGvsEZNEnShLgnfDPuP8SIFH3
kwvgUcLa95sG6V/nmcs/EfwnpBCMQx10s3r/n/OMfIKnSBJgqlCk4vv+rfNM/lRn/gsElUQiroYr
RXCuMpxu7Bd9oKSwXE3lsGGDgSgb5OnQRJCJ5uM3b8ErAybpaHnbvXEFhbkyFFtumUI3roCOqC0X
fTc/egZyxnONWwuUNPQt84+sd6EM8pdkjlXtd9N+qNxy2LvF5DUbpHRXZs8kxLoBRZRJsgHi10xf
/BJERAgD3UJ3vdUt6AgzZeobnHkt3IQwMDTLk+wpL9/lAq1sGngwSooIBr16eIeNJ0fA3qC7n974
/N0MSHmHrkNrtS/gr2P3GZTsMVYeWN5AODEfvrIbPGAaWyE3j8MUdyU+Khe2UzuZKF+d67iot1Yt
5xk3WeTp8gHx6yeNFL8khEEMc4HkbJTbehop7i0CEeJwxn4jvyCY6WVSHcWYxhKoQFyUCQSW+J9Z
nn1l/agOtldDE3eQUeAtLTB7bKdkkoCbO4A2cZP6IL8z4ckvrB0SGFU9x7BN1UEKflxU2UO1nWfD
FzB3mPgFKrNCC0/a8sWWGqFxuMEn3exL03r3reMnpwkQ/QCZuWMgdQWWBJl7V+8HV1RDmPWaXoeB
KROiHusmOJoSmewtNPttmPSMPno1w9JGcwMTREjbzHwvpMnNpoXVimyRseelF+tAmB9W8CN9dwcI
DryksP6DXmyW1mGqgQHVYDifXSQbv5aDxPKUC3Zb48/IJhfRAPGohGK2F4/KmT9bWOdAF1Pvoxpo
ZrdFBsEIrGRGZNkGCmBot5i5BXUw+BiLLQf7NZ27Arti4MD18S0X8nZar0O9LbNKVy9Fbvp1m/Q0
GbEa6o7Bt7j0yWMG28e9GSkpvIjOEKN/5BOv6EdpfWGe4KTul/2qB6XvKlOTxoWAqfLcNCS0RA3V
1rM+GPygHagtvd2A072zcHkXJdl3xOTum/AhQUmxZ5GliAnWLmzjsPb5zwiAJPkFs0MyfeSOU4wC
K1ymbTDrGRKS7SBVAqA9GPEwhba08tLzZN3E1xuicVPGa+OqIi7bYWi/q2SZ0j2fTe8/dWbU+Wcv
HZB5CNNtXvUZ8jPbAR5ipJINF9CXeXU3ysqv+ghzQkV3CUWmWwxWhnsBzycK5xXaTAoYjMI5w2Tj
7gXMGseyEHJbwmO5dZcBnu1e1WE/eOeMz5BulBO8LaNN/Zeu7NNjUlB3k/p8fikbgLtK+eX3esFz
EOgPvIwjmbqQWrtA47mojQVTj6KHst5CxQXpPcFQNwRrCdIhBMTohsli7NGdZQUL19qUVygY25vv
c8LlW07Tl3Wa9BFnXLETKJM5NEVbRiga/FFAV3/TAV8rTeVjC3vFgVQ+3vc27Qe8ZugFgVHifgC1
L+7rznhXWbk+cNdGsy0IaHh8sfSDb0iKZYOdZN2kqBv6TDiUCqpbh0PljCOWBA00b9AAkxWCwUdo
3gyAMW/+ymBgn+MZMAr2eIXDdLNYTbbwTOXBOHjySCRi+YO5X5ttUcp5Z7u1fYYupwxnN2exnFm3
8TPJYNRHxnDQeYnEbIMY3bGDmx2mVGfvVrlznubhQoGThhDakE3aLG1oMSCBZikFtkMtZOi6zFx9
3k0gy8fpaLRR6CIqoSSgCAQX83pejWO+89mB2IX3+nEcTL4DTiZDxuhN9eeajcvKJHSYQ+G+RsQa
MgSyb+lawj3eLj6qEYTeYM1N9sCvnkofqWlwU5Tw4AtwShCKBSmsqXd5zdvTrZrnMXe6fI+41PW5
1iQZA+E5zrXPuu8uV2BcoPf+lkoou/oRrqQJYrUAWkl4crNl65YsO0JJ4caYoYBdO/W8RxX4a2rn
vA0oPvl2ydNzamt8CqDggIshjwywmk3dgZhiMLzBNe6pXeaKZQ+owT2bzGHf3MIVRyZn5E7ovDtg
KD3Orh4iCyvd7ZHF4UOfmh0bFPw0iFM7w/DjHczMk3PaZsnWc7i7M1A6vgK50DEcSP1ewGEYDW49
7ZQdv/v4EcY8d93Hfpk3NRp2T2VaNDsKHeqR2UQ+V0TcuJD6f7N3JstxI12WfpW2WjfSAHeMi9oE
YiYjOImkqA2MlCjMk2PG0/cHZXb9IlMlWlZtyqx7k5ZpTBIRGBzXzz3nu56zNVMN6cYMWlzB9FSv
ySAlnwZbmE8ijtnK0poPd/g3i0MJuuLaiCbSdWHg6gc3lB3W23AoHugy3JRawhtR08WtZrpyreH2
3TKBaVprIs9ueke/65Xl7HEY218UBmk6f4PcxnqT+lMq3SOZYPnoYa9C3yPmEFrjVw0TBuuMVIK/
1wZJ4NueJm2ykCYFNc6ZOz21SfW68Cv4p97dEpAiGL+Yyli6XFxkRrepA7YqWllppzZ0O0KW+ixX
oSrbc2Qsb3FTt1AmcKlkCiiZdG7q0K4vRTom34c5lA1jqSKybQSiSNXFUCkcrFY8j9tpwHPbYvaN
kP0rc2W7vHaI2LsY/MPrmNFttJjqpglsbROFWlKTJvesOEXn8nt8RhmbGjdynKCbaSMkkaT3xwoY
6Vh+DNHo42Ho7KDziUdF3dm1tSZ/xexiB8+0GqYUI19IxBQ+RHmoZ6YFG3XhkWwoW5+pV1+yOp98
xxuSfdJY8bXboITYBKc+pVaRuTstxgW11R1ppxsPFs+2KAYcXZ2bl7etxlUo0sA4JZ7dIn9Y5Jur
fJy2VtvM+3TusvUg0enZP03+5KRLv5cpeH7rSoKWcdcfaGODPcYo8lB0I6k5eg7l10EEFFZkeSJ/
jMtyHRQFYOE6uy8s21vFWEaPEpo9+8o0OeHOS54rHDz3WseWBnEdYJZKh/aYDTNRiaoiGjm43vTY
NF65z0uE/3GYrddkmjD5iFjbhbPzjFREFRc6xo3bZ97Rze321sHAlpLqsLhtks7pDjRBI21luk5B
eQYTukntu6px3bWVJEsAetLcr+zKcfi0g3NfI50FwdTeFdQ1hFqjxLlpBD60elm0dE3Uw6pi3NuW
5J/VXoBPUd56DJW4G8wgp61GBznZzbKQJ8YpRl/G0bsz8si9BirEMxOxfTWmKLmuE22wEJqaoFrn
QUX7QmJsXNvKzr+MvZmf4sRmtEhpVScJiNF3LCQsBjFl+zIic7ZyCEV/cmN7pL2GyT2Cs0FyUrP6
g5t05Tq3YGAP8/wC28JatT05Aaswi8+tM8U+6BIPUT0tR8zIoqQlVTAafdq3Tewu0UlP3tizq3/u
ZI1xrDHoHrGC9vYjSRwCrbne3PNmhFMD7iXjBBJUiYqINXyUxiGxE4w1IB1OljaEDzmcR0IHUziu
w64c7+GwYIMemT20avMh2hSMrD5NYdacIoDOp9zIg2PKn/B8U6tIBuSz/algS36BbT1mlH2Tmuba
mKljKmuK7jH4hiezicd5S3i+veuNQexai7Q8dkE4Lz61RtB8Ce2enlUqcJ++gkdxb/mkj0qjl56U
wZBKH6utIV5cRFzrpOpGMZCR/Xr4WKeaIa5gnfSuuxptFwe9p8uh+2TkhARPGhZhQXjalc06CruG
2H3MDgaBMytp/xw9Jk2PfkeqyToZvY7lKcxpZflEpUfjaIaDQ56791KXHCH9071r9RgjAzjfmgFb
cmwWD72RH1xZ80JmX+AnTf3I9wI9M5B7VxVPFH5UPcBnVVeHXA71pUZP+GLorJc0SMfTNFveTVOb
yUWeNhGQbNqFLVYwWj2IILljwrEwkKBaQwvXVpVcRBbyDbi2at9GcX6wndA+WFb+1KfZTScAhmQm
L31n6p8CQYVe8VSvxzQDL2aFHhAYEX3jAZV3IUu3b7aDeGqHMbo3iCgevQEUZ+zU9onF1KbktowZ
c7UePzd2TVaCuDORYtNpz4S/x68QuJ15byptitgqjYNx6Ce2g2sjs1Vypoq3QTsZ+nwcQPtovklw
u74y2i7JHvN4Gl9DWmOENkbdzfa5Yff1gVnXfLKicsS+7gfnSxdiadlI+CnB1szjDnKGzMaIdqGJ
oZeYcHKhxSVb2Bk7qdrow9Qn9G4ThPAusMt6j7MdiqPrlDFzcEM6XSdUNrc7dAlVxlGM1tBcTe5U
j88A9QKAfV0XfI1thXQ21uUwrRrJq2flYrFwL9HunejZaXNTO5FAc/Ib6AWcOjcMW99LO8lybtnR
eJyhwmsr29DHCN9EHDhrc6wkMTk4k84NIIslHz9g6bgxrMwJTlgZaBw2PRkOP5/jwdpofKnX3rbo
9Lhs/ZjokmqEFDtsecE+TaCCrLErcbVxJJiXET13Gw8GqGJfb0St9rURI43l3dTttaR7sOImOwbI
nxs5dQEzGT39qqKdtK1nsvEiSNRXfW6jL11Pu9ABcPyotXDKoAIUdECCapfQkllRnLvZqhaOR3s6
H7OXqQ8WD7KUGSaITFy4Y+FtsOR+pkFIqDzSnfwYqUY7hoMYGTGb43PVUnp4Bb8WFnX50hOtA4ZA
WfA1j3ub8LHIvE2OGRtDMaEpsjuq/TZlc3nUByt4qVBQWAOtSmJG0GdzOxkV3DCUFZq8BR2kGe8w
m8BEl9VOI3GJHbhLtZVOc2cnQtHewDMKLiYj7HeO5onrSS9m4lnk4Z2wxSc/MTU1s40NZDV10ZcN
T95ciEt3SsUpTBMnITqh3M9enNNuEnr7Ikutu8h0RWwIWL+fp674plWtuojQaG5DjN4m7ht32Aao
i8XK4G0Dq6rDlzRGxegLU7J/54HfWrnNSZl1lzMc3EiwYKt8lMHFYE7mmu11enAi2bSbIDW9yxY1
cR1YgXVXTmGKOStMDzhY8Q3l1DQHwloTCqowDhNtjnXWjcFFNJTDWggj3eOLjlZWCOOn6uP2pGeu
G+yDoK6ekhijWMKGoOi8K73JivZIqN6yKCStcDxqFh7/q6rGproDnmN67Imz0mv/BGH/f8Xx36gQ
f6c4nl/b6FVlz8W35o3wuPzWn8Kj84fg8ZKeTQTEEMya/o9GivxD2gJVURdUqGBU6Yj83z6KJf+w
lp/wi4iBulwii3/pjpb+h2NJTJy0PQwm0HjmP+mjiKVN8i/Z0YF9YZq2CxVZAJj6e9LQcOdmBOvl
8ZDU2qepwcFMracTThmCulk7ONNRFEzu4saJol1i6km+0Ry2gNYgJPm1scPbNogj0G/vaU7G4pEc
Tzb4JIfdbDsXUWrDpfeCT6bs1MGr9N5nUZ62P531X/iQMbC+/xoWJ8MiJkpsEicyP/8pwqmDvKql
q9wVViK5RbgjcqSHZoM7vGWzhxp/W45mtB9gnRz0Wdc/oF3+mBHz7jzSv9HJsRITE/p7NPlk1mWu
hsldNUGWXC4QjlPLBofCGTIC6adlNFkT9sGxSjFWOl06Ud9od5kdNgcYXpt+Vo4vvXnPp2yu5j6t
rwQtYpIhtber3EbRQDENcwMuBzcsaOV7yibNjzG8PqEzzOYJ7ELCbBwnBYc1tMHxz1Odzx9N5jIW
xua7r2p7ggafY5nSFO+nlyGI6r2T1hhr47S6TZvEOy+adcPIpQpaUlTO45mtRkLWD25g73cIYTkx
wUWUdL3o0euH7Bk9wlYrfZRek6/ScMgEm1iiVOSWMLr+2RChlRG+lr+4OwzE+PefGQ2fqDAWZxw2
xvvRi4M0+8xoC7nCOJ+dDWN8bdNq3mh8wY0n0v4iL4fg2HrjnRjNee/kJL/asLVeJtz1V70ci2xd
FmWOEB7Vu0A5WXWOU6+7WIhy93MUu1/DppraTTmrmF2eyut7cy6IrCfecJxi2W2lXejXLik9OpPm
jstICg52+LqoGrkb47R+SREMTwTv1WMq5PS9lJ52Wxt5dnRir9sGQSXOldZQlhE+3jj9mPrg0JqL
amycK3ciFlR2Q3GH0ud9I2h3r1J3fii7ungso6J40HhLrjuDtpwdZvVFHDbeJujq6RpSdDZhEi6x
S6X5eMznxD5XEwJ6ORfFFSyWyFcUko9IC8ElBeaIiJjeOlQ256CNhxR3WV5tU5UNdxJofrqOtOBQ
jwB8Vmw3MHP203ByaJjSO24PIWOizmPSXLHD3I7KYiIPDEmv058E7ykBOA3HW4L8Fa4KTbR4Uzz9
huII8wqtQXs3Emlc56ObnMIorNZsRHQ/8EqebbuspgULhQkirR7dSfO2vd231zVe6U2qd8c6rY0t
MeiPRj/+mP/y8yMBco5YuzRd03QNz3w/URVYHIo8eBK/cXuSjPZYeb5V0jbdiapS33Gv6vuJDQH9
hRicmZ6q02Q7j2CQtXyt0h4JB7erTZ/F7NmzyrBgZwaAq1+efkTQhvqZDPDv18x32Q1olCxXmIMt
UvmOTWT0HUy3cHvp4LiP/LzCSZ1UZEq9gQ0ZoWRvP3IHOVR4r0bQD7ssNORGD3HOA2gKPsi7v19Q
ls9BV861DI/EA32wt4v3iJ0nmh3aNv3YYzCDWLVOHJxdUTcZW4HL65NZGR8NxP7bMmaAfaLXQubA
QAeijHp7VN2AL6F1g7bKcbP1mwgI02fTUeHXLpWyW9k5yu3OSubiPk1Lbxfo5Hgq7GVd8IRGbK5I
MJpPddc0l5qH66eShnthMxs11XOC3b+/VGAS3i1gJL2oCECRWiAPPET3t59WDY5b0GwgCuChE1id
c8WHf4kmgkirFBvazotQo1VNFr3C0bZre/uij0RY+mPmRn7TQAeEUvZcmWZ5bcWZOqcCLKatRLzT
aLOsUVvUSyGhB+PoPvZ9S0reKnBF1Dqp0togntgEd6Q32MHW+MuczLxXWjgY69kNJsxAhbFmhpd7
pyBYr8shJJ5kDLD4otZBj9P5D59kilgZjWbuvDC7HCPRAmjB0zSyoVvNdd89NkL2G7Jf3rVlYBpU
XcBOPAxsdzvriD+x50zHko7SDsgmoVEvDLYpE0Fmmv+ltdWG2r5rAIzstRrxN81xTFjsDTceiKlV
U0fmkxUNVuTDow2xQRg2KEsNyaWm37oitzFcFhqKuk/P46gYV3CN+N7ctFoBCjCEYclylp71CuoX
mcB+PuYYt0hI0HRdh6U24qqrly6MuCmbZNhVQlaf7QCbNSlz62w1XXytJVIcw6Ag5EzxdxgTfBuA
RXFBkYteCQYEHxtbzUcyA/0ul15IKwTC28rWcfjh9y1J9VYO8RbAGeZLU7PxaUPEpZXWhXJjYZcv
t53EBldUclgpl8DZZGrNfmzcaePGBInJoavq2QjLat1i+XP1OTnkYdydp3iw124cjJdJ6x4YP91u
88D6LPRAXsg6erDDRFsJ5YkVmb+TO1EpLuOwcGIAf8k0+gjm3LT0pWbvJedtsyOgit+sR2PNUPQq
Mnl9x3W2SvdEHvIeuE5wwgvhXrn97CHcFtnJWbqeECSsXePo13qjfYnQom4nBbZTS5oArZBIIchJ
IhUNm2BuebFLjJm4RRJ8DlMQpQMZ7KsMGwvWjHS+Z19lPFBGiwP0OXnBOPaDlLO7QzRE5SN39ymv
M80PaejettOYXowFvd9qMUWDGyT/aA7Xyq6m697DUYvBz9zPOeVsVrq7IOthcXat68AT6zDd9F1u
EMl1MdWRJFkn9MnXIMbaL1zD4Q4/9BeUyfgI+kdc9z2MNytvyiOvOedzneKCpNtR0qbJgzXwGsi1
XfY6MWV8l9MGd/Dzy55WW5GJHz1rHMUjIv9CG1R19FqaTA2Cke3E2zG1Rj4MAfICdZIZBPWpg1Ew
bZUotZuWBwYIxZy+FGV4Ig47bhQNmK/UYnrs995yB7m2CwogF7dmRNBhdlX3UNTiDs6becxR21EA
ZM5EDIsbeY5L4k+iitp13qF6ZlyAc0F49Nlg0X/U7JaBkKw991gEq6uqEeVnStVog9Vxumwk2WAk
ZMC4OzuhhdIO2VBsiiaOhq1V0/tctTQw1Sr1ouCz1tpMLU+S+FU5SuaQ/fPiRMo7WsUokYcsFAL+
3FSD766/OiSlcUkJ19ecafKzyLN3QPimCwf15yLOYpyGQlkXUBPoDjjzo4zt7yVPPFGrZserEUSE
LnLfSJJrkXW5ny+BiiAz7F2H9+2ZXtm+9DKBJ2xUe6qZ1HkAPlsD+vRQVaiP4uHBEV0t16NnAVoz
MwNoiZa2V0Ndhl+ntOxQylBHqmaAlgircN51YQ0TwSJu5lVtsPeSKYqXUuAcRZjrOFGDdoYVXtxF
SaGxLFQNKja1A/W1Hu5x5pIVsum990YbF0vS4GUirnXBlMjipNGXqXw3c5NN24/Zt5i+lt+oOX90
ixBzmLLNly6YCNl3Ggv/ZG6CRnOfvd4cTomNRsUDbZxTr/LAVDBBftVbjoZhwK0K+9iD3yPnDXXY
D+lQ6HQoRhXsnCHDOc77v3ya6qmTa6DIish4qSe+bgqNJ2B59quqavCgxuMemGt+FWPIShCkjcDb
kKMW0yYeCQPfx7bF7g6bSbuG26KPfit149vQzaVx1SdNXP15pGRI7FMoSQavguUxmFwXHxbxU4u0
mgFzgNfIIG5UDEblW+fhdAO0rZ/7MpA5+V1J+Cu09fmSQn1aE6/xNs0SG9ZnixcwTY54V9GouR6K
qUEQt8t4l4yzcXbcyl3TU4bAYLH4dsSKgacvGd/CKclBT4GKrE1Vhara4oA15XZARR/WekaNcoHg
mXG/tjlnV0/j3QDkboeu717yHvceOHhW3+pplCQvEMZDSdaxJm5sUoykVMFGlW2Zuqo3fmi4FfmL
KG+/9RXWAztvjHOVxGiMy0dN4eccKkaQ7iYxGJ/oXas9TS7jjCCssLaFxhlL1LDyDF7GbN4Ukf6W
V1XAW+bSyAvwMuXy7ekIo/uZ6XSrvMmk5hZleV/ODG8nCTZRAklAqddQOikwWrjJt6OWG2fmq0DO
oJwEDFwvlFNjnBxwspBQDND7KbcBffB4h8mcP0SogVEPoyKYbTXL1HaZPVWBx+fo0xgpiyzDk9cp
QOWqdKtbUZGh840sbF3f6wl6FWVkLu5wvkhTzFyNpkqcdi00xx7494rMeJKUmi9cLlKGuYQkAE2W
Db10tVeNsK7AcJAVywyPgHpReOUFnqzJWDMyyXvwwpJTNy7E7kqJ5ptZOt7DNE9R7eszjloqitF6
zsCxP+LkaND3jHGsthV5rGu46sF3xiQmJ5Mw+9YSZDEBdXCDRuPaFfmxUkGt/C6yvOvCm7VNYdFm
HBxzKDep3WbYPLVo0/SonyRHb3SYAc/Mi6NJNKnDoIEqbeYGdkA9krDQ5uEcdVFvoFjD6MlGJ/gk
M4Z+bMzE+lpGrSFXA7upo8yyae+pLL1yZFLddJkwT7Ont+syK/i9VqojmJF4M6DpslNrPMzpVBJb
F2/Ni0HOjdWnYqZZ3WRgcloCfk4QZ98ah6qjFhiAdC+5lJNLpVJ1+R7wV/G9mMrxlAet/qmCdQtG
Y7blvLJbZcTboq66p7nNllKF9jFUEoM3SAANGTpuTQ+OvuC0I3S6R1UxF15EBTKkKOcM90kUTLxB
JRRpOhO+05b00jKItiyahuJsGwF29so2gr0+Fs4FUfrx1XSTBnI7MqyS+ng0kt64TUwlbGYwjNG+
NGe6YylPtp/100MgzEdqzDsnCm9UJCAA1JW6aDCN7rKuvSU53dNBmLaIP+oFx0Tpkx62VhF3/BWk
BEE+OddutAGXwOjGajfN2k004KDwIvaSms28A7oZHcfiRd8Ka7xiiEN3UZZJedXk87hHRXC/yKgQ
13mLRUyn83aFW6jYmCo3oPfFTHKYVHhqsjQ428AXboqoTu57TT5WpW7uJYGAM33SZw0w7AOd69j2
taiivZzE8RKBifde0DyEZW0/gfry/MYM1TcVm/F6nt2G+4B4LTjUwaUwdE0ATtV2dmOTd2bb3uCB
0ZsVTyYSoQEAGnnb5OrLb3Fh3XtiOtHAALybqc3/jsuwHBLmAK+sxj2zeYE/NpjZhkr0vqDsjCfS
QingZcjtgNcM9YJD+dbtrK8iNR6Zk4N3QK9uVdDdpVryKYrwRKTxs4j0+x87sX+kdP93MANv7Le7
1/L8nL8270MH/wOdt2KZvPqfO2/vYqg52Ghef1bBf/zOnyq4oZt/kKplo+2aqA0/EQgMXf5h67y3
EeiQTmnt/ocKbvyBNE0EwZMMZGCvvsyg+ksFN/5AtJAkFAQYfXgwjvgnKvgPc+1P+o1LH4wttYXa
Du4AGZfP8LN8PJKQnyalFbu6CNKvkaSSVWQN5xg1hOrTfhD2lD+3DqviCo46Mi+dVYN2Xap4wikO
GjZlQcEGzZ2w/4Hz2TSpN1f+6PBS9bPJITld94azDRzSa6KyEkBOesKrP8FKpiotZDKC0FDbMjVf
V9h1ilXWedkNe0btXiAC3sXSYYWbjZS9su7NV3qJv9evKEcx6gfzzgANr5N5i+3HrDMhullhD9Gu
7jyKQ7ZCSNH0q8aVIY2Kjms9H/q+1j/QlH7MG397Jml1mNIg44ErGqji2zOZ9YHTunZW7sbZ2tuB
Xl5giIkPbpMrP4dlvOppFW7xNnk+7rgee0pyCpLxySTovMrD4XlstXDPfq04K1Ne2AHxymjOXgG8
UoVhpGBIj8Va2itcNNV8muF5r50kZmNpZqrHdLLEnwOyTT/dzr+QkJc74G/fC+e4Kw3oUub7OwTZ
irk++lDuikF7IQO5YoMrTygkhW9E2qekwLIRpPX174+6qDp/O+pynxs6jEroHW/PphVhlkqYX7PT
ZI9rMEnwgKUB9PacRHcw8575/fHeKXE8B6R28MHzQAGANt9L+ypH6aZ7WO4mYnXX4Nv0S2Exg4ep
KdE6CWZ1ckYxfnBq32nzfzvoO2mrBCxrq9Etd4TL9VWAaOA32Kk205w4H7SJfoyjfn9CHUY0sKtd
Bgy8F2pJ31Shq7yKyzjRJ5Fqg13uyCYUB0BirKcQGNOET2k7QwFPmWHgR0WffKWsSNd5pAmK+rw8
FTObPLvu9I9kvl9cbnwQlrkAUZGR311uFWLJDB0GfHbuo83ohItWzfMBd/GwV6r8oGX1NkDF9eVa
M+HIpClJUEtfuo8/r3lVWI6w+nlS3WCODtyB4RYAev3BV/rVHeWhrrgmMQnrR/fz56OoKWhIgzfl
rodjd1AJvosZNWWX5SmYvdGpWNGScfP72/iXX80hoOY69G857tuvxjwgZjJLvtpAN8kfi5gCVk+6
D24m613TkTNo6ojHdE5h69A9facgt0OZmqCsyl3kHMLu1lWHBVFCtnjD5JWLTFWbIb8dsFNrj109
rU1IAm0FYFP7rjNYFPCZRrqrDe4nhigUpdzO2WZkN4vYEZSLIT+lved3U7LVh2qtnF0g7T1Tppkq
dVHr38wO5zx5hLB5zoOZmv+Ik3xnml/aehN5hyA7VRblVI4DtDB2JQaFEDhzP10q2Awts2by3PLT
GZJLCMK5HTYW7pKwZX6Eorz+/QURS//17XPHu1HSJMHZbBmm9e4FqzxGH830uHYJDntIXHbkDzwI
NwXutk1SOZNfy3relpLFnxlVJP/dodu3ru5ssEqpgz5kMAL6lt4bBn7GLbJn1ML6uY4jd1WICXJa
6ALP+i98bDq6zE4BP7xkdN7dSJnZE31QVOZsKIsVmMvlvfzVuZff80u7XFUb2x+RSlYN2GBmn+zs
2xv7/OND/KOK87c5rTcl5X+a+/ofWFNStP2mpNxk/+vuOeufv5Xq56Jy+aW/MqqQo+np0mwXsJJN
6jcuz18ZVY90FlBnhp56/MOjVf2vqpJKlCrTxNjFTxa7wL+qSvnHgpOjDaW7PNe690+KSvljmfnX
TU+7BrAVmTKTv6kvVeq7vhZQIEYMzra1TfrgU0cRfJeOWvkslD3vWyvF86oHVgsSZtEhGrXADfve
NS4xKKrrNixRn2MyEAz0WtBzjdBwSBemNT2VRjNd2Ha1aBKE3K9C9t+Lj8xqDgba8hr3aQHPNou/
BLYsbhs21PEKGIFxY1F1rpRnpBhtye2jhA6H2BIjsfsxqnxHQU/PS8d5Ua2XrAX5cUbdTT0PaUBl
ugEhkeD/C3X5GMWadEABp9PnIqH1vU4RKE8RVku5rme2tYma8G4ZufWtigvIGx4MgmrVNXWgbzu2
kBhKe3IwAGmaMNkYcwayKxNW7gd8D2edWbHjMdtugWbRZrCBeIxJ/aRKZ74c8URta8BiX+IWULjf
alk6+BmtrYT5Ypb3WA2h+Zzm1sRUmFxnuloxfBHdFHhIrYwDqEEkJfCWVuh31TeNWUu4q+TEWKO0
MlFquQD5po3C9ioTlAiBGuUJVkOUbIo01Y8DFJMCazW8TpskAoP1sJZ/CkXO7qClRgWEPE8hQEkK
Nl8HHXsiJp+ciyq/NkWWfCtxHLKPUAzBoJIvwQzS4cX5aWmZfh9CtQwgFXTlczk2ulyL3ov2bTFW
nxnw8XlMa9L8gGH2vEGrVcu4GI45qHWQiKfcZHbmug0ZfZVY2jmwGDu36vs+/B7Qfd2lpKRXdWLc
4wQ7N3qrn9gvSyARnvkFJ/2XNGIiZWtpMU2GlpcMgwoiRN5M+U7NIMWO+N9OksKA0VtsBzC1JyCd
NLK7M4PbUePS3LR90A1LPMNJ92QmYVvlWjbdBAv1My00h1lJcfNpdvL0q9WC9cAam8c7C3BHyw3k
uo/zbEjggbwBxmr6NEdluBULLZpWFVARnMaAdqSomGFHJGYTqhb7YxJZ1lZlyV3vxOmOuW8+pmBQ
1y7IkFwW3+0Bt702in4TNpr2ahkNDKame1YFXT+SYJ8HMd1kpbR8PTVAjRiAzyO4zGUCiQrcyBd7
BD0R8K0hIsiX2lZkQCKb3K5gnpfTAF2vwU+vAgtrDwPfpkMoF2Uzqppt4TVqPQTOfmxxDQcp/39i
gESrvVeg4wClSwFCo1TXldVipKgYNEXK0MOurIXzRoHFumVCIzlJOmokj/RM0zaVaYwMqA3jLyVc
v89LGHkbimEArDVVBYMT6CSiYd2Uelr6lZuUa7dFtBPsX65aEwp8ltvolA2zL8tRvvzYGtMwaORn
gMw039tAEfueMFH4oF08HXCxDZdYGNeqs3iaUs3kXp3Q8q2S7gXDbpDnMjZCBDJ8ZU89DSONLqdy
o00amBkN0s70JTG5W6yOinkRpbFRlNkQLnCeTWaIoTIwSiISKYMtsTc13oMYF+i5W00sQPrcb8Yg
IyjD+E6cZF7OOAtqcDc86wNIFXOyZrZIMabxbnJuTYLwawzAQXs9Mnb06NV18ziFMrgbp2kwr0Ev
tZvaMGOc3vFLamKRGnC8YaYeUIGzxL4r+U603wbgn2kc2ck6NCZjPxOTufvhZWv7xUadtsCnVdus
U9NJj65e0fFj1diif8R+ToLrFv48++50zEHHMdDVhm1lLP63wtv1eOWueroDl+WYEQypM/i3/LjY
WcOIVlzZFoOGrDE4AuAcr6cftqgEzOer1S1P2NjArWU2saQtWATfOw/o73UQuvWjyseKJ9iu7LsC
64txmbEl/9AFtpQ+b19u0iAA7eDX0C0dQ9i70kg5uKEDE4czzOWdV0fHYWpO4VA+u2MPK5ukn+2V
1xlg6RXQtl2S6SYQ8pGocL3p7HSHGS7f24b7wTz0txuO5aXL56JWgz+BGQ9j49vPZWo29CVLtzAF
V60/VsVDFuX4viwIyqEDbrvt9z+VJdd/fuc3DNRlO/H+VAgy2OymhA5g+53mIYoCHlXcW9s+8s5Y
3BFd7G4DYwXyjDjaYdEBC073DvfrJnYEWhFzpvFLfSrK+jEtcLqQg2g+kA7E203QnyfCMUwbe49L
NWO8+1QSq6YOY5ILpEXSZ9LYo5WRSi4HvCpxLQ+9MX8yZrSkrvgqeS7JqZTNOkTMSJkQRVIejlCZ
wLMt+lXllSj9Vk7MsXVpHeSDPzfd97wsibM0yXF5jv551fv/os6KDv7T3bd+ZqzKK3OM2mkRiv/9
3y6e5+c0YthK8XNN/OOX/iyKqYlRqGzyeywLFsACnss/a2LTZmiKxGmMqCpsw1lMbH9hWyzmqVDu
8kumZS9VK5/hL6EV1CtwFRzClMwIexjc/klN/PbhxHeJz5iCWEfLRWvV35Nei8gkoN8ysLUMFagn
dwzSV8weslhVpiYuWiu3zkBPQEn/dJJ+8Yi+fUL/Ou7y4THpMUxm8WD/rELgJagDeCEzXBOgfQRi
gq1ixuteDJn9gZr1dl3881Ae+o0wKfhhSrwTBfI5SmZoMNO2rwbnmMnuwaO42Yp57tmoah885e9k
yR8nFFur7tlQxZgT824VHmq2MklL1pBci7tNHSNcM+DbXtdeG2+rYRj8MMa7ldvl3e/P6C++ps3S
Qif4hxf9vXoUD4akC6VxJYnqMNjW1r93dk6fHnj1pgGg88Ei+6vj4aEX0iUAhFlv0WJ+Mngrhimj
r3YLRi/LxxVWJOZFhWrub2zl9h5Zo6zNP7hr3q6gy6Vc4B4mGpnO2TXEu2PSYbITd7DUtk/bZIct
GcJ5abi735/J90f58f40aUDw4uLZMN/dMJoyR9tUDm4XF1OTW7XRvuZl7//+KO+fAI6yKMi4ROm/
6H97G0Rmo4HYGsYtb91i9slkxY9JxfyHFbNk9cM/P9iCf6LrY3jI5e/uyhb4twwW+poe4ERjt3Mf
ipnwaiyefn+gX5w7NDj0XKRchkctPaqf74pKknKKnXzcAvy8Ykas2pF0GT+49X55EMQo1i2Lh8xc
tK2fbj3uaMTUph23AawLaabjRUgs/INl41fXB/MwZ4tVUQcC8/YgDEr/P5SdV3PkyJlFfxEiEkgk
zGuhHMli0zbdC6K7ScIDCZcwv34PRg8rTexKoQeNpJkeFqsKSHzm3nOxAgS8EztA+KfX9TFzwuZS
Jpl3/Pef2XbV/m+14kuKNQ5/BhIbvoavZzuj/+ntTKlZF/rb4kh6Wu+CtxRx94hmyB4emqrsMzoV
h0llvcaouggJMvqlKa14fvyvfg1nOzc2re+2DuSv7t9+Dc9ZpgDhaXkjDsCO/8Od+7fnzPYemfoC
0eE/3FHi7/eUBc9hBbV6HFiJr28B+dzk5WROv5kXi0ATg5lKbME69f67S/+vV+bYp/rkU2YR9rdL
X62LZIM3lkdgy+UJUI4icANBYcfF9fzvP8H/601ue0vlY3rBlLZ90f/0RboQYmQdCiYhqeX/hDva
/eFMG68M2y8oZNX4WLTB+I9p5P9rpfi/XnS7pT3OYblN9f/1RZkyiMw3HUGpzJjqw+gPwyt+W31V
e8PcIfN0tigN08iv//LNcv566J4Zl/B9UkT87XUdsnkKoSvovMnwZHl+S7ppXb8Tj058Sj829zAz
3dd//6J/u/OlcmyWCEIRWieRi28E/H/5hCcY+HVoV0c0pMHDNARTSVOYSfMfLte/3fz/eB2qLM8N
ufMptf71dQj2Cqe+t6qjGJP4VhXGvdeOrx6g3zf/4e7/+/cHjnqTkLP/4rPkCt2es/9y0ZTkGSWj
fYX6dfjI/uED/H+vDgerEz/gn4+XkPqRW5qGA1GfTU/0ry9AOIidedJxT2ZIFVm3y1pfm7QQINxL
C31QTqIORO+uCts9kB6n2JfbrJ95zsxoZ7JZDQC9tCgJpausnzATshDybBK+uYNCmm1S/CM7us9y
I/4r9nUVQ03Osab13xu3HK/LAodlJIOZMPdV9vZ+lCZ70bWEvq6tujrnUw3ojQxbeT2uXa9uS2e1
ggcGeG2k3UyCkbK86dUHmgPIUzvp4zbpI4xMWe8xjKUfqFvUH39R/qcgvPiB4R5jNL8f/PeswKWJ
O1a2YVQk6AWhpusN59QnqxsB5TM0e0MDGgACr0Iwjwv3UNFkP3ETxz9G1Jg9ACwC5I7EAdUPjIqR
JJraMCzpgUhcqaFX6iBRd6JTsvGjn71MMy0jCNp/Lk0/Ooc5aGcvUnbCx0+PMLvnmhvUAW9hLb9l
ujhvKbm/zF1qZAWskgsMS27itNc5z40FeP2ghsgjCF4fSRMawLtPSf2WZHFfHWJLlA+t79FaU1fK
m0S1U4LJSa34UQfYKzuMs4SHYflHrpVArR/PhWqxIlPnNN0ei3j/HBcltyuZrHIfLkCyd2UnQAYo
MAXzOeYfiF0fMlsp5QoTfKK0u/ITK3X2BKiDpZ1KhrZxpdY7xtPCOWK8lcOVVWg2XpkVy/uiS6b7
pawn5jpJ0QyXMVsx7m4IG/juS1cDjAlG+3PNWOofYNeW7/PiyA/HziYAjGkwwcniGvT3g6nheSUE
L2mSBhKb4TTMyeq2gFSMMNnHM8JEc9Pce+kggZQXXUbU81x/Iz/U0FvjYHNAUD++x7DTnCu/wQF/
jz1wviF8PLRO0vGp9ZB2Ve8UfbY8NXaW98eqsRDtl4nbThvdECeV6/X8hrMk7cgwY7fOA8uHcT/2
ZIkfkxEEvMRMDQ+n8MBJdU1riQOCX2eOoDaPf6SFDDGa2gX3CDJy50Z7Tgoxl3By4KvjKB74dRhQ
daKHBxUzF7aiqW9tHy8ECkAU5uhWo2TSjF5n1JN3a20XNTQ1uXyEiQPQBQXjDNc5rof+UgD8wM2d
kUh+sGZLnARmk54MBdU3hyTXVXWUqDRjDNIlIB+HhILkwRrJnt9AAc41n8QCUosq9QbK9AY/a0a7
jQhTK3+iCcbBYeGdrq9jm7HebgWqr8DYEicOOyvEkAb1yd8YY9la7Rhqo+eFkUf2RTr0LRCSqU5i
eghXqurg9j7am8VlbhOtYkh+d52Z1B5TgHKPmZodh9GcnOAlzN5QP4duQ8i20cUQHBgcxsQxDaQJ
7dOuq8QuLf3pDVmwv0ZKpuOrDT1P/ZyU9l8ytibJsZDF8mkxoEK66ALQvOpXBrE7HcAQRsyY9deQ
w4gRzPvGe4+rOcYvJ8qOMAff615JHS2JLifO/DOLVb0NYEvP2hVZ4Y2cXIuFc6UdXUbxo46nI3r7
9dWl8r/UreigHNVOGhx0WMNjougHGw2vGwAOsu7y1C0LglJlGtDq/NCNmanT8Xsys2UDnMuKHzHL
GUzvjPq/dFvzx1xnVC/aruyRMXbNJcByxRr2PuFuv1haNI/M4xP+5TKGtg2/I3NuCm/LtmgwKRD1
4XrdxAajmeeT9lKjrpIY4txhLrKKXnnFQgGRgVk0kX0gNa/7cmnPrBfs+GDRTZcwjx2S8wrHq6+G
6a9Lra/aIxrNobkiKw6fCNGR5J/YM4LlPWNAcBFO6kK5d/vyjynm9HZYfP5YK3JjQWQvYPBlFksU
nlKD+hqFZ/mXRCmu/CxJw/BgtRt7p2R0YA58Fyl/nwgJyPudkUhCIRBlhyQzYGBsngPeeWN0qNNC
cS0AN08K2h9HvLVbF86jamCDMPUWq7Mqj9GuzqRxECtZv2nwqQfSBrnO1Ui6ZoYc6tYyQ/a7cuUn
vcIELDYWd9W0mSSzSUO/K7FRNFQYBy9pH5Fe5xrRLiikPaWLfv9ryAJVHTTEzqep5ZMt+vAWuzfc
6XqZ25tyyYw+hYTPw1CvzHXMFh6Ykx9wMABIV+EvbCp3vUKeDuXxs8YTRTdM3g1f+afCgfwEXPYb
RQZ6ZOcss+CpbMfmWCziDQUqfLvibajys6udR5UQJiFgPbFjyPNb6a/tLl3VTzcoC/g5oOkqq720
abfcALuyzk3GrbXwlIt8ReBMx+rNHch38wr/hKOsQR9bdZfO+N2LHIZ07xbEg/jkawV5RsBlj3QG
bMIYsa5wos4nydFKSPrOUWdD906Oll6XK7ur0ru08s1lWjRcmT7l4Iv6nGzFvVDc83VAZg5pavrT
65HKE1LZNc+dMO115W++74ruLtpKpVPv4fScVKig7jbOynvnWtu1CQaaNYvRBVeSOjYLl2e0Bbh3
Vs3AK+eNnEYziZMd1vmd2ybri9vbH2ER+xfZxOZu5g5KIuYr2VuiId3s7Doo79ogThCEdezRomkY
3M8W1wEqvwrr3DO6i9TN+UC88Odkll+xQse/qEdvhJRfmOHnarFlSFPnCalFExX97DwCvMM9lBGk
feUZ6T/6kMe+R9ND1JPJchCwzqWdCTYQPJXqImuAwds2uN6uE93vmFI2j3qnjxcIKLNA7mM6cVCF
rOOo5r8sIhgm50P2EjS9Y+WQwEKnOrOo4G5opv4+IIN574N7/EGIKmGyMer1l6FaJgn8NO4STMsN
LA4NP+Rrdfr5epnXr0b5I4pha7iNmQDsTVOpV9Rr2WfJaP6rN1iKcRtQWIxp8zLbnvswB4xDtluE
yy0X3nRtklHXu7aTzrsWBszV5IrvgCUbLHb54KA0f1oGMmRstoo267lvq6jGSxPGbbQU9lsatN2r
q8AbkKF1bbcimXYF0hqOqWTtfkxFfZW37Kr9pW9h6E3YF4LRralQwuocyODbzI3YtUuMiHSGpFcM
/gpzATm6Hi1UOiNLyucCjvG+qGWCb0hOpwy2QCSgzH3lSG7uA71aO1u0Di9s149eNp1DsRIFAVV1
VwS2f92SzhLs8VN6X326bCA3jFndjsjaEfZXWZpIds0W5gi1mi3ncFw8gx1lIgMxc7CrxBCOXCdz
DvlUlZv6SGV7nFMgFSjm4JSpWV/HLP/P6PTnIwlGjCNHD/DLGGMj071wfrsu+UFhOr/ELIGewH0Z
SigdLtetmNxdGAvyjaa4fpfFaD8PIXKIIF8oVovZu8/HWj7XWAoeRe6YnidFAI42G3CDbNXtXbb2
rNSbgYuqCqbigqiXHM1Oj9caiPOpk+6099ZxxHAqOVIUALzTktsKhVZ8U1gEAQTGLPAXQ9gwa+nC
gOohTOXDluXr4wTr8NMhARzra5H0/R1FYBexFemjWCvoS3HlWTcU11YPl7tU97lbmRdX92QJyCJr
2yj2yvQUa2JfsrUBVrGYRR+qkgc68AQnuWOau7mh5IIplojaDltds3BqDAFIJr6lYxqiNo0oAjX3
0eIfB0MVuOvqLWppWp20jBQb1PUAwAAKdzklzkOuKMjPKGTVn8puTHZTVTEpfdLjcXpLVicix53B
IXEh1dtbcd6PDRWLTcYY49+2PwRtQ/3BMtgcssayn90UnTS2pJqbBeNDgvMsgx4agI3a8sVbl59X
KWfRHGwEdvAeRkRewx0UyAZYagUG4WoK2/Gq9SDHRWHQpc/e0DaQJYWr70DvfWkt1B4Ojn2QfSii
Hi7EUcqm4tdIhp94fMavtgnH6tRCCH1MqOoOTdaLu8nN30dpuyQvFHeZNZKclKU2D2nKsshH+OlH
MDloNrtAzyfOoZx8mpxAyR2oMQivSxLO72sxusNe9JIs4Alh2cxDtoTo0MFpDzTP8Zb+FS82CZ/1
dtB6DDzSxPav6tRGGZq/JmSMXKdJzPJc5sDHwu4aBYN/64s2uRirHp88Kw3qk7uSo1ERWXZOYikZ
Mnd1u8OTRzpzmWX9FlWtL9noFgduHue+q7rAO7DVbd1jJxIwzKHHP3d774eabb23FCbEDSi85olY
ozFLkns6Kr3DpdTvGM+0ZzQQy0ZOL/O7vLJeO40uU/qL/QfKxPKiZJHSlTh0R2hAELdXermRnE/+
njmQPvIJvLBrEO1eYjHzdzUbjgahLLKP3QScBU4k9hoaSA3/ktLQP8kOTNquUU2CtzOFigIYkMTI
K1qXW7deKmc3l5B+ET9mhvWo9VovmswT2zI/AqCZBHMCZu6bQu7Kdf7tzW11pxFN3KFSmj+5sl6Y
tJEbvdjYSHztpxczhR5GP3kKRGoe2Y5c+VNmZdHSwK4CuTeJK7tOgF3UzXua4CQJOzGfbJQF7DBs
e32IfcZLO0eu5KgmQXiWyehFLociARWV80rxkD0P5QjYo/OYpu9SqN36kIOnnE5kyibPIBMJweLG
Tn6USQwOfqvsP3gyEudRD3ofcJZSScGi6n3kXKWd3M2ijq+CzmvfJt0KJIYzMYBg7AUfqzMQvFIP
8ROrdnPpAy+OwBpU7LE1EOhLKtV48Exh/bTrRcy7QsTkkJqqQnMyijciTeKnskFdHU0o7Zbe/smE
yT0mBVoacnqJcpeK8Ou6Izhkoo7EyFVeMhO3lOiQwvhicLQjOoHgzHaHQO+hnb4yk2VnAhdfewU+
IQqsGJmM0IYHaeGTClNTc3zpsONgl2mBKGATJMw/RdeVn6nS8ZEhc/2e+J37OiShzPZykNmh7dLg
tz8v8aHuoLlhzx8EDgtKYUC/RrR8w3Ul7mKghT0u9ebL2zLr4Hpbt55vBdW1ZxLroS233sGg9Xon
wbKiGqeI+BFj2DYn5mp1dQB9rH4CsOxpK6juPkSQIAarlvLL6dvitsXB8TIpI56wSfhQ/616OjRq
IKUR82SZ4M1rzElAE/S40ergrlvyGgfvIElBk5Da0nRF0+ITcwqqOID6o/PV2uvaInAdCRw4MouP
w9nF/QBQ05p7BxdlyrcP4lUEN7kcQPu6aiVarTCmVrtl9IaXMUgo9edGe9d973uvblr4yFfG1jOc
2MEIC2EUmEpgfpESZla/RanfDcQtAi6bgHZU1a3jFQJssTNgse+gsv4aCULAHq675j5eAlKX0N/Z
guLJtvN9tS6L2WMTF3+ynkN9H86aGHp7YoyyK7OxekYZBKPV1sIZ93MtpnXvTQvxhJweCRDrNugf
J/gGXeT0Q1VHvgYdFyGqtr+tQCB5XvuB1AnV+y3RMHOM1CwoSgGdDv1IT31H/bVvW7c5MVIoNI+C
nMi80vf1d8yeeNrHBuoj4IdpvW1YxhIZihQtyiG+jfvALOY+lGsBlILLHitDiPREhZggd1Pb0UpQ
y83DJSTzCZsoG+g1YtZLV+jkNCdpbNxnUxa0KCTRreAsTc65t7jj+sbAxgz7fuqHS8k3Xu+bWM3m
6G9JoPw5ldy1PMDXU4NRtKOTmVMq9w6xYZ6DYGevQvAY46UtpSRwF9x9br9wmXBrSU4VdyFWbapG
G1hdzhiG6tFWpAZVXcgcCvxywqMKXAGfrN67HLVY4nwfqfhSlL5102I1IuOuQxe469Kmey5L4rR2
3gwaY+fPZfjboOqxEV1mNB6M/gwTbVlmah82nr4jVJCHZqNzTiRPhg258BnTin2hArTPfmiqD1BG
gPsg3Fcmms2ovqVO1FsLw6eEIRbm1sEuFZgCzyIUOZJSLDhcO23v3F62d/7qk55XgIT+zU/Ebp8i
793Fpk/elTME372cVw/Wcj0fpVURZoxM011OSwiWfNctveciz2MhSACj0+pD403MbBPB8C1CXBdm
x3D05duSEXsYac8iScFr644acbFQcYXCZe4ACWi5qKG1oc16DtONWK+JOTDZMncJMeTwAoJwrvZA
wq1gD0+oZ15NdmmALrSW3Pa11dKq9QSWXNVjmygmfqX7AOgsk1cYhZBCJiZFxxXnmNzXGQ/rzm6g
KN778DmIWmW4tTkbG3ZSIalWoLYdtLMQFbzlw/cz9ZP3HD5lEAwpsRxJjOhMXll3TZwybyvgd+TB
6evCvWmnqiBHoBjcN9GmdPUDbeybGagyiNbyHG/vEHT1FOTOwo9KkFaQjIIv9y6pczJdytAZXwiE
A0LkhUPt/l4CBBQ/AiuclluqXgCYeZXpr9ke7SzS60a9ncjYcC+DZkQeOfQTAYouRl/uvu1T0Z/i
pnWANRrJSzS2c1XlK0b3b6pUC6+8yHJF4KwXI+5r75MCElV2E/b2UPHM9OEvNwcBwRcurVHsKIdz
VvCxeiT/+mQlnJuGeAoOKF02C1rBJm3uAx7GhOMwdqeb1gUtuyPqlrwVljreYQlX+P/BGKD6qCW1
PVpCqde9xqRvjuQ5VNWrkKTm4AamPz8lRWv8aAznEsALB5gdEVqB9nMqRWD2RdGOVNwc1rzzwYb7
2OVl5l/3hvZ345ck2yh89fMYNCzl6yFuy2R+M5r8rytnKIKcySOt5j6dfSbUjjVBwaisFWrIros1
3GPXBXCVykk2r4ObT9QfGa01l39eO1epFE363qkpXW+Ea4/k4WlbN794jozyxima5tPYCeGaS5DR
py0TvPg9I2EEDLJPaO9nTVWLPLTfckQ6AtxemR108Y8CjjXFbrOE86GWorVIvWQdtZsL9viMCUzS
foEA1NYJSHINwWAGTPOel4inzxC1euor5dYpOGCLbCQCOsfXPGc8ApzedzXl0xhn+y1YoSK/blnl
tSHePexhgPKNkHxYcT8HUNIHZlfKfZZKl9uHXQJpM0o8arfDamGyZbQuxPXOr87SDe7NZEaRnWIb
gunFBXsCUtlN/Y14OfuHzBjfRL0JPe9+LJrkkblvxnGcziiAj0LHTsOzMkhCrimgaQfE8dixgShM
01tcWyK5uMq4473LTKE4ER1hLZG0XFXsYF0svyQuZegEUguPkRkKgYOb5P53Po02E2dmG6E4Uki4
dJqj8YgG5joR1yOWfv+hRRtNtmZfUGJPBAX7kRjygaGorAPrwDw7gzcQJ3N11tySwzFGfFyfJ7+d
vym7cQR1Jh7Dh4yEOhI860THh0QDrt2j66iBA1jzpolusReQ3lD5svwEV1QuFDqLDA/MMq2eAzY1
y84ybMIi9ufpU7BSPu0DG3oBjQRI+CiVrU6/0BcROGg1sn8K4xTqlbv49tPqEum8Iz3QeiJ22W5O
Te0ZYBwq8fuTs1b+ELX+POR7uxFwY1fV5tmVNyFwjhEBtzdkdKxww2HI3hPK4EJBREAb2aIaP0MQ
IvbNyuYMBXLeWvdamonnb1V5Ty7N8C/lpE1+C18i+SbhyljEUyXaeowxCT9a9abfXtDgh++LlDHg
DbZAT0votN61Drx2vQldXydns9BDXhBGugXccQHeS0ofmDlRsivpIGjJA3XXFln5NCe+sY894WBE
Kztd+hJuIyGa6UHRocfjJzMyOvC1S9fgBPBEYfHltKx/xOmYbGCT2MHnVq5udUzrVblRz9V9BxO4
+0EdVtEq90GH71jXQXHKiEKfLqPOecKjFVLvmSSVgc6VVvZgg3uFU0Mryz3Z5vEfSpcRbiEP190a
lMlyHRC9Z45z4qZPSRvyZA5riCeLNZDXW7QW4SU9uN3uULcAaNsejPtpdtaOImUUFlPfOiX4yrer
+VCgbfvUCTrkKElFnEUKowtYatcjr/GGM7VwftAVsxURjGqJYUVwBO5+rrBChCJFbw7whstyrSXM
IWGqfc/u174qlvyvYE9NYqBnF6yUoH+nlTlriFxq5+nEX9VF1jlFf47Ier4rLAGgbm7aPD36WdY2
T/Vol9Ohi9eB/Qex0ihUwwkCWOvUyRsGgbpgp8mSmlQzcnCJFq9os30mEC6gNFWUtOUj0vesV/lH
OK/a3ndEAXxU1UjtIoqhTA9ADYh2YRMoq5KbLs6mHwl5ENTAoUzFzVAMzNiUu3pfiggKHTX8f+C+
ohuH22IA1bSTK8FxB5GCUx4WdqZ7KeT824WGeMMiD9jP3BfipspdzS0/ze278BqfBhqizkxZOMGo
FtycP8KUvTX7gWI58ZWwvYm5aL2DzeTQx0hIvkA2lB6r/Bj8YJS2a2gdsKj6yaXjjVBdS5ewHoph
MA2sEzTRdbOS1WltCFYntcX2htNskg3msdpM/ScBwvO655kIv8Zqkg9nqtgAs/tgzM60hzkKK05g
3WYs159NWrbiOszdYLp2YxrQqzXwqQ6TZoDtjQ1lDA59kGoEwuy/EX3mjEddr2HaNwv4SGfRV8RG
poPQrJ7cqbd3ps7EeQIB9SV6BzVjipxzpUxKc7MLtYaD4bR5c55UQoXc6WW+EHzEepmnA9+YCQBs
nlU2u4xSFUX2sWF3iymc0Sv+DHA+xaEsScyKOOTEW9zGCJgJlSGMpmLV/ZtQ47k4NKFqGGj1w1Z/
MYWpDpm2Pfs24+FINimz8y1ZT9uPZJXAlasmKre9tbS1d8J0m0LPCDnMefqDYLsvjeaKFCZv7Xd2
tc5zN/I4kiK2wrO3qgACU5KWFk8swGj7ISeN4rGjwmFvFlfW17p4NfHb/EpXJQiVF4qSQu0xLKlq
P+cq/uk2uB+35PStIV0LDofFztwRMlLsLocAyl98HglAWPbQlezqiil9w7AwsAmtOhdcb68+2/cF
mAtDpAOiDiAbgygJQapKOy2eMt93WPF7NTk5+8xTa3dcJ0+Vv6YBc/4DMb7ZJc7oRC4jwGLCuiV6
ml1rOdl8wwBJfdTFbA/7rZgECqpdVggtNaQhvgbo0pPKu/BudIhuOQCb6R+DgighhjmlVozBALVE
7Bu1ZHPtTc+FLZbplIpBqeuO4JT4bKEODM9jO/ErUt4s6Y7qaTXHkQZ6ufLtddJ3RZvl/NIJnfwP
U+LL2MMIsCjzYiHzKIvHSh9Ga7YZuS4qIKwnqf0LXD4ct/5IiuOHbgsBAQbDk7APmx2/f0MS0H/M
qfHHiM+RhX3uN157WPFI3RZx7pL5muTP2MA8kGakbVnuRXncsyTQ+P6PpUzg2YXe0jDRDcYcsYyK
q/GUGSaBV01Bh89mXzEBOhD9SH4QBbb/uw3cArOXLkEFzXPlQHgo8+ZXYrmobWsUP/hHSj3mJ8OT
tL12yDUvorVFFnlNOrgrPmI7xQ1ipQpKGxO7WPqRq5e2f/FXhyHxBYHxPGNTjqvkxU8rKhF4oMk8
YOAJTO8SYFLRf9lOVk036bpU4Q6KWDUeR99r+ysNwdBczwVt3sEfCWAmqj0ogMqTMOF8xVgy9H5K
JaY1Mhns/KofGMdFThDkf2Q5sSDVXaKQKs9EdtxMFGufhZrKbp+1JavGsu2U/zBC5FBPfj8Rj714
XZbirfGKL/iyqWQdQR92XWyvNnSW/GTByQymm9qpPaNSGfWJYVY3QswjUSzKlJquu7lzxsfJMfM7
q7+0PIAjIcOiN6ZlhC9S97svCsv6wS1V/uxnI36myps+/CFT9wO9F2WtGfVvxEx5uZuk303RhF/5
wUjqgb3nthP7AX/V6d7XjCc2DjQFSubY8zeBC3Fy4jv2+6s8Uc50qGf24rc5/Tp/sCmhkrHZcD8o
w5g3NIqt64VRJ4UTchv4A9zM1ZuzWPxPi64P6TW0R3ZRBBGlrCK6dhRRUTp5BgfIlN5l8a08ODao
wrpb5JFpR1MrO3icfEpM6ubMOEcE0T0RmNXYc/61xdriKxvz8WQ1wOsOmqn/WztLB4mSXbHaCyaZ
5JFnOWQJCu1zDC8pz4izAG5PP6s8HnRZ2s7hBdU2dNsExKN9pmiO3xg09FQFpIGsBw9B4acHCol9
KRBfWmM4ZgcJvjM7Egnh/+oJEl3u02WhcLasWnRbDJlqQQ2Go7Pe9Cl2/4MfDJQTltfhI8sXUyWX
xXFA95euP5FkXhIYiPxINzcJI/ZqL1zjEnAnWNpWQKFu+PbzEPhRwnO7iKfhMyv6uosam5oWOG8N
zKXMcOoiHW0yK8JiS+WeGapwWI8tSGFObvq/YOV7usmhYjHIcrIYKf7Iv32VriZXJ6tmmRmVzqjv
vEGsXvQXxIAfX0BgtfMJ45Q7FS0RXl3APh+bcnuZ0tBq9yRupH8Cv5+JiFZj8er3C1V+V/bxwJKa
rWaUdzmBB2lr/Un40OArCbUCQinKb9tFLXMc2oBB3QQ9mf2sWhaIgnXo3KHvZQ7Nr5WdiBLwYZCK
LUPBUZZ3PxsqQLBnzfQxMo5wyCPsy8dBT6XaNT5ZVwzWMWOCOq5UuZM0PPcmIch5YHf5wmWMLmbK
p4ZGMJnJMmpZzTJAqDr57Lod2d1YmvOAo30gPYUvvr6XuJcZXJXBVtKUiAZ3rSfMW0z3D/8z1Em/
7Uv7u9SMw4w+DDLvzhlKqIqeu/wRylEPvizke0vgPSxMK6b4CZmx3pFdQ8ZEktS/mGj6V8U0zsur
SQP1a/Lc5MtnBlqTtTS4l3gUo9jrsnQeBYnn6V0NGJ/R4cjNBQJFqz8gawu574I121J8Ku+PqpbG
uu9COdi7wkYNdXbz2PsOCO+qIktW/REwpUYEtZqGMmxxsltvzhjU9xwNIQ2kZcfXUOqK9sPrZccw
HfxPxVa0IDgmh/geE1IRE+5lt8PC8ni1hH83F8AKgT/wO2I8jYkOrxo0BBcWJ/66t6GZmb0uarLS
ehCBBXW8VrcBkFGBQsWnvENVTJHRrUP27XALGwJCfAyUqGQGfUTXFVhXXeN4fMd9xnimSlwTgEZb
xDmn/YY8VDHZulUzOyCDaC8ET+M7F/CEIfF84OHuiTgR31jNB8IFzJLzTSV9c6tcd+UkWOf1G6By
8dNCxGx2pCP2nzzORtQUFhaG3eBO03ogn9EmTcYe8u55Y242oEJVIj87t8zby7pNoL+zLBfZnzZo
s+JQVWnRRYPbwEYvqzD7zXoU09o4kZR01SRUwDu/NIiv0nBebrcZzcYsBUHUIn7KkZmKJvvpjF5K
ddCnmEp9nSbOH9QFZjxkzOfWV37i4h1rgR18Hzc+U08WI6aM1qlGltM0AbDTbByqY52tGGOtshyW
KhqqfnHPvA9mgUbpoLkiTo7Qv4q4KjZWKqHV2DkZJDsnQuGMRq134zw5WF3KDcF8j/0bW5t0jJRg
do9MIfZetRdX6j2E6rte+mJdGTYaXx0ILSljnPn1NEd1pcPsylGor556px5u+tj4xb4IapeRsQaV
ehajlSdn1n6q2APJWorzynVW/Aiz2Sr3GLkQrrqwHzFrC2limHWJKCn669Q6tpI6lE4tdxKAHgvz
ac3Il1FaDOKRgu+DFLd1PZswEd2LEbpx7qhw8GHlPMmqP/nqqua66mzV3VrlPKXZ7VJm5O9ENlla
OqYza4L1L5AV+82i1KQH0rMHlwpgc3JGqNfUFysJ8M+xR1iIszaxNTS39jggG6RUCjDTaE9AN59w
oyfBTlL4jUhhU6KFyB1QhnPvyJ4udyMzTLglqSKsGjQyjMWq/5O6bT5ca7n2vd71M2RKsvDm+g+1
iOmO3azy93bO8RmMemWPMHOBPFcGqch+YAXFxN6au19irZPy3kYZ4x8mxDrVTWgRBIUibpqY/nvu
nDwszdRNb1lmi/GWPNFmPKP3K7NDPa0xSlMC4IRzIsVOveVJIr97rmIiP6WKSQFr4KaylDQDATwB
skiyc3gedhxWVls+am7FPHJQ1U77eQUyfhE8tF+5fOcOqPnkfpVelcU3dj8YtJlLXzP6hZULQSb3
towclRNYyQ1PMFY+uYA+F5cu83+oO7fdtpFtXb/KegE2eCiySGBjXehoSbZkOVYS54ZwHDfPZ7J4
ePr1UemFGTu92nsuYF9sYAKzEyeRRJFVo8b4/+9/zoZgjjQidtXFRs0OpLOJ6Az9tQwm7SJS3CdH
CIg+ETnKb78gZEP4ZsUJ43CB0hZYrZm5tGVBnyEic+Os+253GTk3RjaVDlqKcE4eqeJc7XOm3m6w
xNkmm5sJehoggUFFuTyjSsloS0zCevHp+xLsGguh09/JucC0MoJo7WMnRwWr54mNhDRF1VWuYh2N
10ZIJb+S7Y1EIc4QA2yqBCorjWinVHs79fI5i6iQxaalVZLtA4O5yI0v+DirMkvI9nW1JO5XxjA2
Hg26DnzpIhhGryFUatS6rWwxDByQFZY6VMvWLvDhjaSbFyYpWcRL1L239T3kVU+aMVDBcP4Z6xtz
zPTwgDg7h3M9VhCSiGObgjXzJXdao3bMqI1GOp6LLOSgfur01iFZg+aQjtCrrZs7YdroIvmq9fgw
mH0rkDaSr7pH3+H2n3gaEuNRx1/PgDIl6oxiA+6kb5alc2tovi5Oqiaw9Dlx2cx2lVYTXOmwo0NZ
nqCcNPYBzYbiuQlz6ApfyfEIqgOA0IoGTpVpybk0SYjmJGfRAyrMUsu+NM1Enx79O7AiLWZKeJ+U
ftF8rgsEoreeGY+YF71yKFNCjUkz/RHVEzMiyA40xA3qsYw2tYkdn3kfTPn83EAC7b6APJdmjv1D
EKC4mEDPTWtDJEnz5NBWpMhjaO9ikLfMFG7PRJHD3d9DHf3aozpxKALLwm9WJony3SP3v66ipa+n
XqvATQ9mdhS4F1LQVSmCIC3sRuApNu1HtYK+Wte7OCmzYD+msPm3Y1nW9CiY47s/isgtoi/SSHVt
1zmcw85TW4/IVyo/CY3T1Btdj0Kkmbqnok2AtpYku7orf4pkNc1ycVTy1LABM2Ci0aZ2PBSBEyTJ
QRRBk5sn5aVqznMUml+vciJ7k20pAG0c6bLVxS0jSzv64khkNIeoCBsSJ5oCxV6eYeOetz7zNptA
DGPdbrxd5OTMeRyapIgQPRBzywh2AhwLn8EheYhzKlmNWHHO/NLsBaZy8ZK2JbpBlXAyXnj0fg9e
JzgEt4ofHDqdA5YmbygNA4mCyUYa4G/bIQzEsPUJj+7KT2RI0nraxV2c2wCy+tjM6mdXjwqeyAR0
ejge3NLAGjDZqu7OStc7k16SncEy+KzotViMiLIkLscXCOqc/jYsbY7e7sWgwopo36GlTcYGZotg
ZRlTJNKNSs2QCFafONJ0rbLRQQgKadGjjA0rGz1A07hBxeppMg9kNw5qokjTOMzGZlUMU8gcMmxV
4EXrXrca58H3/TCuF4w4XavZIRCzoUdYps5WoXhv3ifLiXzIbQxWplVA9jR90TTP6kXfN+62Laz4
c5V0jIEjPdDPvTVlf5LuXnULO+7tV7Y1JShJK/eLnHL/m4dIt1uUyIof4871toNuTPVNZmrJN6Ou
bGj1tvc1bPJQYYjJmrjY1CGlwUK19pCSqDoauFiiolpOOdPtn+7SmRn1r4Sd5j//z6+oqXe//M//
kTz161/6z38kWc2v90JIS42auuXf/+v1Zxf8m1+sr474c/dajw+vTZe213fGO53/5P/tD//y1T+O
Jb76lwIVzfyvBcTcvLHW65ix/mfu6c1z1Ea//fm/+FTS+AMboocTXMdzPyOo/qJTSfEHTnRpSfI8
dMluh3XvLyu+qf+huy7zXQySArjV7B//b+ap+we+QomHHletwZ+x/x0r/uwO/JdPyyZLxGLWoeOa
hfbI/73zaU1ubWk9gbrrXKmelM0iKrZR4nq7YqSbtwhwn95JpbRXOtXtyRnqIF79cqXuf77Wr9yM
t663/34H0LEEbwZC4GxV+8WKZsZVUtRVLddMipMNpa8FVQdwtZn4H9jS3vr4fr4S3joIBiaBa1R6
b1+JAG3Nz/TeWWeGwVG6nOwVmUfZB5/n9yvKNcVWazGZAUdmv7N+hm6qs7MLsabvpp/qYoTFXqGQ
b9AXt7rYmFjUb6oq12YSM/Jk+mXRv+Xumz+ozSmIGBVhYs3zgDW8uaRzJ0fGsQkYEAPWunQa5y6F
erUa0ibbDoRTLufG8wf+aNOb/Ylv7yXs5Rg08RMzeOYtvHtZM2PSrdf2Ws9LYgGKMAr1nSZS4kVm
6Je39ga48ru2NgBMhV6V04vXbbZsr0wKmNaauJSTTnYnkaj2bV469Bd05VTPzEg5CqVFQL1Eo9g6
MEmnzY+kio71QMwjQzhrGhK6TD7dlHHM0XLyTo12C3xIPOpukQ3b2cUjsQzGkfgRh42GkWiWdTGo
6/1LaEXxV76s+EGmJKq4SZWoDQRvr73JYkPAYKs8h1RIL/o24dBwzq0NgeCCDTy16KAR1njjdprz
FNj0H4/46sLukogx3QIjoxHNOMrAgeJgRISdkqkvklNOvjYG4ZVHH8D6p8CROc3GSMaXCXGysfUE
JLOFQ98nXRQ1R691bvrdswO568UKADDpTtZbB6S8w4BW3HPgLeElcpaVzgCbsB4l79xuajD8SC47
fo/QF4hwGc/SyE3RTGXcFNYGrjaZLGWZ0F5S7dBlK7PF+j0bVapw1RZlsMvrya3WGApolMOfzzaR
K2tjJbpxQgTmd/bRDaPhcbYjEMOcTRNWzZSYAIkboV5CcHdfsnRAFyVcG2iWGaHNnTwj3upgbNmL
nWkclg4PCrngafnKFsZwmegHtq0B+cPSRKDxJ5N7gZdwHAZGcnmi7vNafS8I0iKEJC6YsdeuzahL
uGR++K2fLSetMW5qrVeSKKE2Oqct0lCvcbyvNcKc176OMoIBNd1rkSBM1tfUIqirbNJ2K4XmztoN
qQ6x5omnCs31vVlZRbmIGlOgwPGYRklaoHfkULs+ExfDOyv8sPXKiQZkCgYOaE7qWFZWhSmbtU/H
xlki+xDTUjHYOw4Gqr2lyAbykjxUeByrTS38XCYqPJcpsb/rSJRehyaYBJ5l2qSzjcUd4s+Z4qLl
C5o3ibPvIMpXi3KqRL4f6DZNtx4R7NmqNDPvIZJUERzKvCxeFjQGtiQoaGppjq5drTo/t9LVhKdg
WtE4dYob0afBd6HGWVvlpQiGKYddZ9kqJqaVV8QvpJEn2RJ7oZ6RycE5c2kidIc0b5EzuBxzttZ1
MjTFES5di88SHOnD2I3Fk9tO5kvQFvBEh0rzOeXG7ikkk5XoW4QIl6qT3ONxbzSvsnDzey+Cszpb
L+PzGBltsI6pxusVAweKS9fW7M9C07NvtTkbLPNWm/VTqfrWkED13Qj0oWJxMajx7B5LGx2UJNNv
SiABPllz9aiDa9Mja6nLoEMnmBaDsWAtJ3RD1wfmRwTH8ZwYMvbuHWWTZmOq3PjiZ76FNiHvUFzT
QOIUjHrVPKLZmJP0AKt1uBtGsKlOpSHCCM2OL2YmfZibSC9KgmB7U9JdiLzpqdJQfgPUa/NnPFBD
DlyuLeJNjp3IYSGjj74pFAx9HlZya1aRa4U0mbp6RGAAEw15IFaO4GSVTJyW9MdpyDlu2Wf4hqwS
CWHPEXgpifzVtxOZNITp8Oyg9DWqkBmoAX5ngWbGZHFR7vA8dDUWV5QcJZPqoeSTtdJCB0DdEATr
Kq4tOgaq10Nmu/ial2Uf09jo6TE8o5nN7ifuXlToZPZhb6iL6eSM5E6Q8aj8Fw8RAzL1QHVPaaDp
j5VmI6kqKAJA79mStmytm7NRKEbBuzKFXoO3zkeLoXZdJ96qb3L7kYZmK8nwsMh5yh1XFfuerCXU
cEntXDrQFtTvBHthymWkbnywq81G+F/3NAd0DwRzaWMGEqCD3oEOXMJLsJuk+Ferzj6nzZm8CHsf
T2n5ICTX6p9rob97NUsnIk5CPLOpCt/uoFPRT4XT4JaNUlrJvZlNq77X3I2yUnEXxu3rP7/cO5e+
zVGI+tEFkApvAILE9ee/1F5I+aeaJUSs1RR059CN0DCHdifpk9TeNB9BcpSKPd3cfh1D3M0vZovQ
G0M0N/669aomXVXCAfvZVo24gyHWMBLAIObPUcTEPZJcVjD7wNqCuXwMovY1Z+eTH4ATjLe0gflz
6A7gVHZ0iK4GnLO3181wXJCkHJXWaddrwVI0oNS/Q8Zo2IgmTPsHaqXB3FVxpjerwdCbGgSfqdmb
itW6+1kA/r84BanXuu3q1/+4ey6b/9h0+Y/nloPH/wc5EMYMwfifz0OfMLeF/3EgCOL5zalo/ls/
T0UQNf7gcMN9jkDS4izDT34eiwxTkARh86zpV0DYTOn661RkuX84BowfJpIAbFiU+dFfpyLL+gOJ
MOgrSdENb8L5t6C9xvxY/+uxl3CedDnHKwqM4qQz6+8eRDshFpKc9uA+5s69Dzk7LxUAauY/BG/5
BE3dDIFqKTkwCUdBD32V6PD0JtPG9tZpUpZrqjd3QRZ5f1eGZjW35PAx0/sNt5qp06P95fL+zSHq
3RNwfcPgZgRHOaA3DG/fnTpqEDaSFJbgPgJiAeObsexgJt0mrc0AikPGwFYwb8tJ7GEMB6y8CjCp
/fObeAcV4aIxJDa5YvyPr+/9aoJ5K2yFTFPSDR1x8idpPmfKqHaCiFym6XoCq6Jqwy///KrXI+rb
74ovCOUwn3z+j/enHSrPpgpg+tzT9oicU9vL/AneuXkcTXKuBFrz2wmJ2WOUZGxUOr4GRGElPcxF
KMkQ2lCDuWezxfhI5lSQr01q2w9wOb/fTtQUhjsjnQBOc6p/uz5ROyDuL/P0vvXG/LZnEkf/rWEV
ckw1z14qaez6drCPlgpRinxwgeZ//d0FIjNCziAWnigOwG9fvdHrmB5Ek9+HUX2MEVk90hyNjx1b
350WV9HecVIcJhPui2UojHrXVJaHWSSK98kYGj+Xxzc9ol/P+wZP9tu3M7NtdAdekXTQkrxPlyDO
wSttqsF7UaY8Ugp51MskOvLGvKFBH6kF9jPk2OZSeJW5RPNEiBrdw/E20Io8gB/MOH/VqbG96B9/
U78/SBgDHcsD+AMvUzru/O5/2RJtLUY3Rn1xopNe7JyhmI5ubzZPhkGCWe5i6nE7D2f7JNpDGsfa
vjCK5INL9LYM4GGmWWiac8bIFUz+fvXJzIxVx/abU9AH5dPoQcyhRcnbibqufBJssh88uXM76d13
Ys2fl+XOnJsW7tzU+OVTt8xIGALY/YnFbJbThLNbEQv4MjIac4k72FmRIjUtI/R6CKzdil0U2mAc
Dh9UQH9zdwCU4iEmBlgCKHrfRPCrwQ200h1OoR4Gt63beJuyI3wWH1poLWpbj+5SEkDXPWrI2zbH
h7SIIgDcqpB0aTXFWSxWX90o+KB59NsjbLGvkA3EsgbySr8m3vxyhfCLBSUrnH6CehJtjUHN8ysr
pE0FosMgs22B6dHAZTlFNx88v287ZNfbgdMJaG5eFZLn+1sSmBextqIVmGJLeSkVzIuinQEaNUN2
rEqkMYpGyXsLthEZsxiW6dAzo8RPLJeErZWrMe/7myFEFOkGsh0+WGDedrx+vj9JCQkM1pm7Ku/6
PpXeeJA1TXHSOQleuhZBWV513bfWCOvb0I5a/D4JjqucG341Tqnz/YML9NsCB9yfa2OBm+JtUDe8
vXt1J02cWe548gtP+9KMmIEit2lWhgl8sJgzDmVlRHdBzcAV8vkYfEZhF1t4iLz+4hWkdfzzG/p9
hXv7ft6Vo51bZQxvQnFCrv41CKO94cV//vNL/L7rzZ+ZlYIdH+3rbzeFaxBs6AaueZL1GOlLFzw4
2fBDQbPGj267IA1u40RqSBSK8mlA/XcTTKrazcm6uzDE6b80hNH+KPKoWRte531w0/7NPcvZ1tVZ
TFnmdWd+nH55XJrYmjzyAqwTD0l7qfu6IkyIaTVDpEFa6w8uxt/cgTZVpEl1yMEJVufbV9NsknTJ
MRen0VaslVHZqM8dIu2DmzXDS2Z7kKywaiS0e4Lkhr1DrYVs1C1r/MUlO4STDgirTeDCdg+dhqBl
I6jT3Yi9f0teZHqDpFTlHzw2c7X6ftGl/EUTD7r1b7aaiTZub5uNcao6kgoWcafRLIPbAgp84C3l
nFk42kK1OszJVo9SiB9eSfHSdYb1Z9sDq0AhoK9AdxFmyMzvUTG9v3xwad82da8PNwWwK6iBQWbz
bt9e2smdDKok3mRDXzFe9vBgjrlM8o0w0m4bpKW3G705CBk155Fpbf/IfInwCBg6ZH6+2gjsmv/N
hRMQvnUdtDGXcL6wv9xcvOYkNHIfT81k24emMdoLut1y5UeF/BSzAh9wNWOIM+NpKbFQf1OtYlfT
lIsjPLY+aW1n3cZF217s3u1fRBj+ry7b9RRjCfo6zP7evkWyhC2zQuZIOdobxwpjw70d+1+8vhwO
XdOA/YnL9EY2WXHQPf2hrEtWckIkdkY5tSctCP8tHvrPr5E1mhpZzPvr+wo0cBD6Jl5vnLyytw8i
j8on5ZeUXylInsUozfoTTeUP64q3B/O/XpYjOXoyB7vi+9rc6/Cn1YQ+YwP0gu9mlzgcoZBJsY00
a82c+nM85fah9kp5tsyp2IXXIv2De/jv3gXkAUJgHB4Sz3m3PKDzHpDgxMYpcc0Sf6rlNkua9eEa
wBhzha74rleT/2zlA07T+ffzrm22//ab4FxKg0LMZ1t8Mu9uWtnVeFIx2pxM6YSEd04IlCZXvCSR
IDOYSPfbckiPEwlHQINsSuBGfMQY/i2Wb65hGAxxEmCzhrn6rsyTvVG2Mhf6aaCksNaDo5dP2fzg
BlioEBBmEft3miQo28YpPIqwMj4NeVW8zj2+Wclsl09+gO9l2fR1e0msrtlpSphnWZX2wZ4L0yBS
xa42nOaS5X2xwzchevI9cHhu5rmRSekSeTBPJOXs9bgl0UGYH60QTNt+W1wFH5NvHF6vYznvD6OI
xSsAl/1fawROUYokCYYYwpQ8jxJ3Wc2sfFWQHhV3Mn3I51PgnAt56DSkYQQNCoxY5pyTxXAGYSky
Aq1aEFM3rFPbZpTfiP61bnrrWLT219pS9gGIYb9D0CzvI61BT0/c8RLx86yvn086w2BZp2rq3XGl
wCOxaEeV2qIoYFZoDuPDyJJBlrmZ0vhlBrQw5kMRIe4cTLHeobfB0HxU5JdUzqQdVBtX+65xK7IO
W3ud6H3+tcoCeV+6Yb7GjlfsMIUlZxthGTe+wb2VONmPlqHyw/Vso/FV7RwZGXsP+f/j6JXdnxMW
pnU5gSDKlBnQcoy6rQcXc9MQWfRZKk37XmYzdCuczwUWv6YWNWs+XFmAkJB4Y7ZxCHaAmI5hSzXG
rUK95Z5Vnxc7l/bAuULWMVtCNvWU+HsRyC96pJ3HOhRb0HhFQieli14KmNu3U+5ltCZb4xgbJUn0
yP32tSTq3OZgOCASA3Xeyv1ohmTXT2a1NX01HKbeTHdQ5eQ57lSPfBpCVC7D5BjFHOGyHLFckqX9
gaixZjdEQiP3vH9FP+Md+9Fk8KGNfrirfdfE/Zg9Z0nn7am2tE3XJih7YiM8uR4mVOYb+DXzLhpv
8LDcGymCIKecbqNEw9WKB7TYkdzYXgCRqIcsbtmBaCp9Rg8EZg1T8bCsQ8lvXv+Q0NP8tgRm8gkI
x97PgRAxqUT6JvooONSDl/7cq5xyMJda07JmtpNxRAVfPoVxZeOwdop7wmD0rWUnPHIVFrIzLAJM
xd5cFkahidq0E/ah6iouw/VLsyoupE+j7XuMYeKOc5bc5g3Gg47sesxgY1DdjL2BqrU5IKsvvlm+
ukuVIQ98p+0ScSmBxH3vbASanIWPF3iV6rOfQYztI1pIiKcVUsPIbtx9jZN3iSEMeaJZNUyw0E8f
rrtRUDnI9MpqmpABgnZi7lneGWPS7Sbhants3ula9kIcIzMqYDQO6ntfVLBDPQ3Cn43CORryCA6P
MW1G8CUrqYJ2a0oCrBatp7Q12mvvDnffg1LudJuThn1T9yJZRdqAQZc7mWFxoMDDidB48pTLbFnH
ELPqshKVYNsRZo+cMLwg5eDUMBK5vYL3gwetrMWXhh7yn7LXdhp5Ajs98dxD6IA3EZUjlmGffcbr
Y7KU+s9ZkCYP7SDlM0lEX/0GPAYC3Gwb5KkkISV1lmWd93OkT74OecwubEMbuiG8sQhyYY/LZsnD
+DyxOB8rRvGLplHf8JiYDq7NQr3UuMJ2rP3FLm51nkktVDXBTsp67u2+uVD2thdR6zwYPTIxhnEp
N6GOEnuHdD18TmpWPy1O8DjLmJ6Lku6WmRHuIb/KNyP8vlvfr8TWUf50IeQ7X3tjMG7ABPrAmfTm
Pu7DcTNCfjppWRvslMzLo8KxctBgc2PuzrWxwNY4selKMY1rw8qAltaE1bix7h/RQIccxyTLC4CA
YS3b8cE3vQo7olM+lWHFQtgOAUtKyX29nnqHPppls8s0dVw9hZXFZ76ega5Xj6wA5x4y0J4ohuwF
CmiBxdUO4y1mQ/BHbpjcaYZKX8jEsL9i5e5/ZMFQ3A1a5J4cyKufzK4a901vkio1NNYOi06/MwSu
PyKF4HJEYDCLjiFmMGrJIvPjEvFwDWwqTtuLdBHtkyhGyUx6Vfl0XcrGwWwvJeTNaCGi1LwJcf2e
zTiXnAAGe8+WY3528GxxdCkezUi/Q00MnC/3cTGUGlZjM0qBdhTJrYVhZp+NACiSakwgAiXczcHI
q42jUTIf7ejQ5BNmAbQP5qpBdXvrDN7XrBXla9n6tNQkQ+JFniv9qXCih7w3x63WZxs/DtXBZYRz
4yQpszvm+HetBSkM0rN9g5OrX5oKNkfqInOPyvbTyACPcZ1rr00jc++yMLt3nD4+4M2wz4wl2bc6
yTd37V01MfLZJRWh3Jost32mPqGAWhT+5K0pSqfXiMn6HUrL4mczAa0Giz8wzi3CfIw2fFXbVFkc
3a1A65ehRL7oBXgemajqtxxu01WXeM1W6YW2xCIasLdp4VfXLW8dzY43PUl3Bx0XGHbNQkekHQ5b
t63GF1QQzkoMmOpW8VQjH5nctrlo8dxB7sBzrErf+CH0ofkiCmKaab3oULF8w1xiy+HQ3cTjHiUO
83bgUEhFcVSNPiAhXLLrbMJMSbpacjSGzsJ/mkAtH4J+WykdQmTWvxbOMNwZKJf2iWPBda5s45iS
8/zJTHRnX4wEXoym8jdEYvgPKdb+gynb4pTmI4d3gc6Tp4qnHp2zfnEQOZ6GegroMY+G+gaJpHm8
NkGu5V4Fv+hcMTV+nXxwV02OuylvyClrNMfBX4boC/OlcTR63s7CjBHQC+THJ0kbGVYrXpEWLMjn
FMrsfirzZp3bZn0sWJq3HGuKndRzgbwIlyJyY9Q+XUWpuTKtpth5POBf/M5PFmTMeHfqukNW8bRr
BlHtSgsCB71F00Njj0wFiSJA361VTOYyssr+FKv5WWZqtwqqwnpAgyHPgO/pw9nFGtML5IIk5Up1
rkvzK+YIaPGYud6n0eqdQ1cCrqAMMi665uzypMcWBbIHiG8RYbmOVOyeIeLOVfG8/vaB43zT00Hj
45NIdx5gxPcLL9XBQlJWcIioZ99hVWDWYmDesPLoauJ3eoyGL9c6Mp9U+YQtnx8N/oQzMGJM+RA3
/O6E7ukQwID8GjQBd6DnIi3xnEnsmR6E+yg2nBfPHNpj7SUdl6txp12K1/QQNYXZobBvqu9CkHqK
+oaWFpLc/rFlUoYEx9VOqI4dPBnToMDxTfmu8EdWXxPLQ7lSFhLbhaEcTFoiUUhbx2rQumOM120J
3ncgqTY6YSpCgawUL7cAIqI+0TpufmARUV9b0iBvi8jLEB1UVBOuPuCkunZ5oPCZP/LG177qVL3F
Qq+s5mx1ZfVa1GafL5owTHd43TmPmxL8HvPZNlo6gRnt8hadRG5PtzVv54mVBxaLcmxaVZZb3FXI
FJFUl/q3CGazhZ0l7A/DZF5Aj4gHZvHkotkXmYI3Ha3B3bGOYhPvet68gQ+C6C2eMkCLhY89waTQ
WMPiBW8i/CZfUq8E2tLJ8BiXkEhXGXKshSXLB9vXkx0dWZzKDd6AVHPsp1CW/a2RuGITAqTY4Gtw
DlOBNCK2ia8wo+irK8NnxjBUbqFPF3uUhbU0zQrc5kxBTdABbRlMI6OORoRJMVC5l8Et82EhAmRQ
qzbX6u8IO6ApwMT2j7ndzzaSwRI/uPd8bzfw/uK7IkwAqzjFONzIzAq+Yo2wj0EYln/mXun0G4Tw
4Zcq80T8BavWvAO4A+opY7Dqry7sfO02wR8NYxPFdXUrh0z7FkZKrkqjQWk3DCQzNyhifLz/xKUF
J/TzezIau73p9sOxd4x4Y8ZpdYcy57WCoQAwEu/WGYY/mzf7QPLMikggbhINXgZ+kcVs7XS2eTu6
meEt+tLDzqmo5Zep04TNPslz8RkUOBi4yOtIxEOS3t37IAkqFGVdWiVbAnr0zyCTcv49d2gvhEtR
Adlkmm57WeTrtOJwocYE4CLRF8wBUk4AEwgDG2yFMo4/64cUj7KLX87xTyUMq1NW8yMaOAUOB58I
RtXxXw7nWPjDVNGZDx0FnZPi0TGzgkfn+sdi3YjGVVFBmIZsQillhQbzxGvtUc795hjT6vb6Rxuf
eisdO5531TvuygMGuhE1tu3Qsdp7zLUApfTMOLJpMldwaEplWVQ9RXHdv7Ce9+h2OMqxDfOK/nxq
hrlHUeAW3he9aCGPY12km4ucq3zqkjHF0DtEzp9d1GNzu9aSaT4fCPKgiw+WU9gHx+lgo1cDU+s8
i4rP7XzgDbKevmwW2v0LmSWsdWI0OKd7kQzDRTe4fPRu7v21cD5DTPYOFMMeW1m7pkZJJA6x4Sz8
tDlB+2kvWJLExvECHsPQx+w5L6lF2fAPakF5XSUFVw1hCYAq6ADFIvASdz9lk7HRkzI6VjBD/QW9
CvqihhbOHTQ+OaxGsQjdqto03jTcjFn4Z6dca9FVw7hjO7jvMZ4slVHnuyz0/BtWB3kJsFQtw6hj
k+IjLih3gxsNLM5+hsHBbqO20uCmfGqKzCS41oVt4XlgbGLRGg9F27UXvnauH9Vmsq6xL6zbZMLZ
FpjZORP+RIoSsIN9iQ+u7+zqLmub9Ii8l/8I0udrJ8QA+b0rGl3hqk18InA5RbhGEvzwNHe6G93K
AAMAvuw71AsuDuQr312o+eLgZuYWyxt1Ty/YOgyalW5AdOM9mK9o2tvNxRgMWoeoAW8ydnROJ1CT
6EHZD7hSbq5f7RTrEMhmCmS6zgVne6B12XdJ4f2J7JhiHfXZFy0NOa6qgPzZPjbg4Rux85hhEdpx
/jOJr9BpfiTAtAvUDcc41CEzUiF8ghDKZss6yP0R+JG5GRJODWBnI47b3MFxQlMvSGhnyzGCvXfd
KH7uqDN4dVkxU9tVc8cCGtZA/rwDFKQvLnOUoLSEfYqrqQ3ZASFXuARALXtldrd944McZDpy7sa6
fvGE7z40YUV6BFK8YicqT3sFmoyPKO0nS2DHMuSZE195DEa/XQODDEe4jZH1YkemfkNWbYuvWAc4
VmbV8N2QXUJfS6dMHDvymSsI4ks/gFQiwhSQmCbTde8Cl53qGGUtsczfrg2aINV4WPyxnBkQlRw/
sznzfUoHA7CvUutCG+sL3tkswtFmJ9+0JnFXDZymcQW92T6kgZv/SAffv7/e7lXg+eeC2gKY5vx0
J2niLemGWOd2SB+TuX8NL8ZHOGdUDihJjYaAE9AtqdCMYXKMaMJVjhZxg1uedvdzOULttphZBLS4
yqaVi76FQQxYtb0Q12J6W5DK9XLwC33TQuahA5LX5whAYbqwtZ7shDbFLAYcw4YWZ7UtURF1UNj8
jYpiR09o87UhsB7Uo2b2bfAbtaSuDU/X1U0wJ71Bmv8pqiP3qBpKvs21S3g9ItHpAGIQydS4963S
vtRzOXk93rEf0Sxse55CICTl2YUFWy7YJf1bwm2J5GHGeJmuC3Gt86FzPzwA1tNBYw7wMiEtenuh
DQpeWlseBxOM5TAk/NZU7auiUt/t2vHXVlTp9zqI1g1BV8mTDXtiB0JmXTu2faQ5pj1ADOLwMnf6
8IL2L62RxxJtrJbd9XZZP6UCJJwBv2KZ1t3wcO1se0R7HxBqc6ghcbevbLFrnbw5IV42jt3c2ro2
JJE7FF9SEQ57pwkKDmKjtqxLH+dvMbeIGlU0D0kT58eUiflZeSrY6kOnjh1zYGgz88JaSvuZGBGS
tOaNLwzC7hgCvFlMEIT+ZHSj0xZRxkLH27ixLZ2yUfksRmlPBT1kenavk/x5k7VjyAzC8l7kNNKz
QSKictl9x43Y7eyxOBoWvm3ZtRkEWh1/r2a4G42QlLOMbW46u6IqV+5YNgsh7PBINguKBVTBcFyw
qC4bkbDwt6CN16BA7HFFhwzKa+Kl3Q+icUEmd2PMp+kQfr+Ab7EPybVXcd3niehgjyIngLtRVjr3
miNTvod5AFR4kQ8CirAbXEPBuWQJ39I9kjQv9PHhei8hAjI2hSdoGhQq31tkgWxzerC7Li/dG7ey
y13lZ/HOq/p1mfv6rQF06hF72/MYdeEtBQ1FmR0nt3o73SRCmd+bUrQX/B7lE145sdOJotiQaRTe
GZwOFkY6wGo3veHRFzpOasIYt7js3K0dt2KfKUgbhXCPkkP1rVdo5g/up+hJoY45XO/4DwYQf9MR
R3njYvRhmUHV9m5KDiTeLcaiZdwo2/SR5vkP2AXFvukBEynDzvd1obvbPquzhyhUX5RSjEFNDedk
5OX+608hDvwVfZs6vX//z+9unoe90SgxjsAghaxPEG8j349ouqHuqOOT6aRzvy4T5uYJyfL0SUQI
LlYVSXzoujzMse1Uvnf7zy/++yAWsZ9LnwcnloH45Z1AKqq9XnW+5p6AR9sUfSVzAn0+oumSLlwi
WCz/+QWvcry3H5dIYsNBFWYBczflO8kE5S3JHFmgnQCSVuuUHl6Cu1v3fvwXd+e1WzmybdkvYoE2
SL5uLy+lTCrzhUilobcRtF/fgzvvvS1ROtpd/dRonEKhgDqV5CaDYdaac0zDHPWbsSrtL1o5dHtW
BP8qio2BwwU3t+pr1ZyLWPhPn9/Q8eW/uyG6dHM7FYnlMUb4VUvVjG3WYDVpN5NNTcoNIv8n3ttp
pzckyCgp/2Rd5+9D4B5nLtAGth7h3ai86o9v9+Wsz9IJ1hBVvYGamGwH2QQXegHyC3GO92jzgR3a
vo1P9dTeCz88NJ/44LAso49ZxuwFmVOI3q2xKocxlvEJOPG340pKdVHfGnFaX+mR/tQXkPxoPFXW
rVWV0e9Uz8qrDIj37vOneIwfffsU8fgZ2OgsDyGkv8yI1DvfzJRnWjeqaNPtJCt10OqIulEKr7Tu
g++oTtUt1NVgXNki77ZBUWiXkEKzNTiw6KrwcdKv0hIQcAjy87bRVXPoQze9OK4XXp55dydu+b1W
hVtGbaX7NPkJOl20BEs7LaKIbf+Nm7rZpQsalPxqGwghysQdBWXnQvXsrsHNOt+GoZG7NOy/kcHJ
qXg+6FBTwrM9jtGJT/IoGnr3KFkxDBdBK3c3v/pXAxKtaSU4C9s3PWCtp7J0g31ix+2jdFNSKCCp
3OVDskkazE9lIPxzzC5HJ5DS4D5M4pyIAOPaQgu2CSwhf7ZIMMFCZMX2xPN7r5wjY9mkuw32wsFJ
tWjrzrK5PtRi8yY9dniONbB4TKtvOD2SFXdGpJDJAc5qAL7HSbrpzYlK69zP+/xO3k9iHg9q/nYZ
gpa7FEGx52LR0Wl4Hhu6gO+nX74DL51Sbn4dzB2jz6/3XnPD9Ty8hsiPUPwuNfe9WaM0xkx9QypN
QlRb8ZN2TLGHGm3fNr3nXPSZ35z1TdXRhGFT8PnVP9A/eZgX5tFh6r5vL60SMRFmU1bwqQ1EsVz3
SlDRHoV33QI53wWqO6fDkF56uR2vh0FV69Sp6zsnApADClL7OZTVAwFv4R1qpFNP5oM3YSBN4SVY
6PYIN307dBuAxI7eS3ETZ+jhjgrKGEjfBQ3j6pu0Avn4+bP44E0w57iIOub1C3nH2+uNbHwxkqXO
jc/aeXAsTnigiMv7PCtp4+REuFVNa28zDMfnjg0T+PPLG+8lQpRNDdRo8yxiEc389vpaQ2imqECl
phq5o6IcwgORRMXPGub6ykicjTHO4kBavE/wCoorHGgPcvamJWkvDmHTdSfk1h8NDm6IZj105zlf
dvEGCCLSK6sS4oaanXhskjJE8m0l4a5CUEQhQ7h/bJt+Au65kvOaBjowVXsjAmWxGkwBAFFF8UtP
eM9P/COUoj9/Yh+8MJ4Sjxq5JJPGcrGtbCvXQsv1bmzC87gdMhHPZJtzWp6btKmRDj+Pm+XjfDUM
E62Jz2/gA5WzB2HJRWSLzJZy6GLWV0Np+3HUOjdel4xfZAjS10zSdQlb7YKYA3WRh/m0M6whOGAv
zfapoGx7Ytx8sOdAlW4wg9im7XvvNFJomUsxManf+k57jliUcDNjUPsOgsdthjHx2Rt6D8YRZR+a
kfawM+O7VKTthVVG2NCzJq230pQ/2tAoNkNbxL8S9EY3QqOcUgcTbvbUpUT4+aObd2aLdYkd4qwt
4XOZN61vB3vmgNsYKpXcynmOo2IFjhC7+YUNholTydz2a52Ty/Txj11clqaIoNw86/hROb69LN6v
3p5IL7odOF/uhdNWj0ZN+7vXOHrJAoznCpUj6aVpxHBlPSdzRHaUu9lwlLfw+Ix8pSWAc1ZpmD2N
tn0f8KECkogkLLKWQv5RVFCUkvpfT7WElgwmYibe3ZgOD/UAHptjExZGnBjtIUjqi15Hq7ZpQQCS
Hh4W+VNx7DOMs3Rf1yko1IQaXlCVUCt6tu2XaPLLb38rIn/7z7AQjc1EHuABAMx444dF//Pzl/XB
h+azpRKu4+Fws5czcd6JtLEhUN+CvBeXTqGnhwj5wHMEjAH7c9pdR2Vk7KaxysHryOKECPajy7Mn
QNCF5IoPfbE3CP2M4lPfx7dSi7RzvTbSv3UefAvNgdQcsNVAX+sduvyfVWqZJ85UH13eMyF+zsa4
98eaziG8qG+c9FbDltQSZ6MjDjKsEBBYbByMYBpfCt0j/8Eao602hvaJn3+Mnn47aP1ZNYpji4xo
3fIWIsixC/yu7KFeMfczKo8VTYjU1BN9h/oJd17hraawO+C0v27Acf0xMOwjA6kzagDlrOGpEMTu
y8Aj6QMQbITQqJXGdScmCo4j3MtsZQcRRR7op/WZBtv2WsGi3YdtzL8ySgr6awjgM9/X8Zv7QAP4
N1HGIWigzTxj4zk+1TfQANyUlhc0m0t4KaTg0J8lfFI16frYIgDarsNRw+P8eOwmaEjHf6ZzWT+q
w/yZbL/6UflTcC6o3Vz8VTGKWWpRmhKNXTzrdj8f2+9PzJxZZ0+RJ7BLcGh+OyOEPcmTNqGMt+EQ
mJd2SmmLbPOcvN0Rk0RGU9D3RhJobO+czYF1Yvf3fo9DKVZn+2ci7vbNJeVCQFucCDyu2eoJap5Z
JOjIZJ5+7coZrKYsPHCf/17z3TaDghFOVY/1ysevuZSUR6lpZjmY3DsnJk2mhSNkrQDcWDvyJ0ky
mAVp2MtIrW0NxelONdCwHHXbFC15sKDG/2owzMbVdynBwiu6/TwxFx3mcX/KxDlc9AEq4jCeno4m
MA5i+sPnv8JbVmHQLbsu7ji26kzl7yZy1wzcymnH9iaUcXXpN2Z94dh1g4LKJlgwowIdGukluUtE
Mw75lP5s0/qxMaiiIcYKqxUSb+eMHn+ykccCSRkM0YbO0m0/+vlVmRTPSdowgjsjnb5TIyzB0c+1
ecurHyCZ979T3xhvj8OXnjlNeRFPX4DI6r/8LKh3uS5q9HFE+H3PJ9P8mrZud5bSKL8o4ng46B52
8sqrLfhktXYw0jTY1X0nNnnfF7u8c/0bcBolKNBebNToeFtazKS+RDSM9wAlip2HivEHzSIb6fGY
ASVDhwNzdN4fF4ne33puQvrnVD1p+EguyfIl6Nhp2/s5HcKfnBvTnhJIkyAmUGzCn3NYgCVaMvAU
FAs9hRN/nzZ6JDYuPQhijtI/kFOLx2OPL1SVmV6FQ1c+mgVYrATG8aVCbfnTi0zjG8gC9wwpfL0j
5QC1Q+2Y8YlRvPxubE7ZLp50jCqIgd9VCByfWODEaPSbukDjoQ0tK60zTzs2IcSkRQ9/V8B/ZUZ+
KHP+WrqKX0OW/g+pTfvf5fWP/Ldc/lH/DwKbXA4h/9mfvJUKY8uP197k+T/4a002vX/It+JYyXGa
JVHMpYm/1mTT+Idv1xd4TSmXmMZMA/gva7Lj/8NhGMGxB0qJr9o1/8ea7Lj/zOci/hX9E6hDtvtv
gE3GvMF8taji0zc5PHB9pl7cP/7itAX30FQNCpFN0ermhTvJ5yoUco8gzLlU0+ifx0ZeXPjUHfeI
fuf0vTFPwbyCBlxFk+tvnDJoz4siTE4cQxdDe76xuYbKjbE0AHJa3BiIR5h+2ZzWNVT1RaFa+lam
7LnRtAnWDk3WEyvg+ydhcVGWIegMbLOWrh9bB+Eih4yY2Ir8LNgRzXlDDPHTq5Fx+/fJvvarLtZZ
6osOvl3doW5+rOnxYl8XouyWOcKryEtFLqAD1ZssEjVrGrV01czHwjTDx7CtzdsK+vj680svT9Zc
W7B5BIxFQXb+pfNi8qoIRkBnja+Rrqs1ifR7iKvmXBbVNLdWug5AMuGUOZWPnS/gQGoE+hCnFrXm
PkcTj4CMEoQiTubbibtaLGHHu8KC78Cp0DlbHxfqV3flQu/3rSAkG2mwtB1eBfdAB5sWKurdcYU5
J/qSDFhJ61ZeVCMsaXRo0UGITv+aFlA9HGA5pKwG0aaxXNamE7c3v5DXH8j80HyBJBEzugU6bfHC
PFCkU9gUwWYIfW+nUt/agANtfgxli1qGkN6vdq6VMer7kpRlI1Frv3HIY4Xbc1HJUP27ndL8tFjq
mTP4Vh2244t9mphgJ0ayIdki8fgQAQm224qUQ/YkuvYcOf54wqn60aihEMkk5LlY4hgLb0eN6dYZ
pNI63vo1yQITawxRwLgc75tmRAoxJ5Vz1Or/1LyCVZRIdT0iqIXRaVTnWhBpj3oPcvHzt7I4Ns9P
gaGMx5itIkcBc3FPg5RObWbkogcQ8e4awLxb0C8oFcJgOBRxJ9cu+PwTj345QVgGhw7XpNKBo5hu
4mIkwFenxxfEyZbqcbgHz4jbAgbyief9wVUoA3DspVo98yfmefHV51AIrfHhWKUIByUPVKiEDPjW
yr/8yyeIvpYZ1kVkDn9fOPMTfn2ZmGkiTRIBk3jMrkoS7M8KSg7tKgVzvJ/aWOwTLRe3n1/1aAl6
8zVxWdY7fhpVZfxDi1+nQEY4HKjsTZlPGkkbkaP9sY0hKnblWEe7HGoTbHArA0jWa83Y0NIoSUJu
pt4kPMDTmnKjsTZ2BAw06h7IWBTtSwtjsgcGyllLx8Si0dhj9aVxC5d0QnuidZ444SVDCbgUapS7
2rEkeWPKJWuNaGx5GU4WyvWEAItZsaEHV5GH4W/fMh3sJQqG8prH6DirDn3vVhVWtSOJZBbhDiZp
p6DjcUWIyFBPUTWIa13L2bx21N7OGSeQ6wYi6CSBxhFBCmmczv0tLEL3OEgzopfgWpubom+rDodh
J4q7oSvCQyXKzNtbxujE63Tqsu8Kk1Cw9a0xexqAqgZkJ2tYFYwkMmJCgpQFS0vr3RfNTJpmo+VE
Xoq2PiM8Mbjv46B+yuYKZZw3hdx8/k7ffYvHV4oFjEmS+tsRfvJqJMHVmkxSAZ2NC2hgQ5xpsKe4
S6hwDfzNmjKqIhnZcJ9f9N2iMV/UpBQxmyHp1i2mwT4IQnLAK2eTW43YTgDKtnVRoaqDLfBv5xrm
Pqo+XMngf5R/334pUobgkS2fS/FVXBhjg8kjwsZASdg+Z5zDcxZadmKt/uCh0jrFYWky1wt6E28v
moXwoKkVC8LOfOKfxuEmiNxsYxuweXWX/YlQjf7vnyn2NoSPgp0gMprFpFraFrCM0eaHxrG983nh
OEW8YmfVpG98/vrmZ7aYBlhN2YJg86dwbC5mH0mGeWm0pbMhlyTfsGo1yNLQoSW6P10RQTKcuN6y
/wcEy6T3R22D67GvdhbjJXPpXbVp5G5yodjg5J7/x8Mc+YIPMX5o09x8tr2i7fd6yeF4kzf19EUP
3KHa6yn0oPUEXH8v+rQrN3xf+m2N7yDagM4Yz2SheerEJ/XB6PaYG302iYKntKzoBxIjE8h5d1Ng
M7ps2xgsexXoa1HJ4f/iUuxH6X3hGmcpXYxuZBn0Tgp8CkaUF6ve0+KzhITSdcasfOIlfDCmqbbM
XyxWReb+xY5+jEzpJV3iEhjnBJftFEjURJZeIceLBcqxDEGpbXUnrvrBs/SxKfvoh6iS8Le3X1Lp
+0TXaJO7abGZwzung9eYEk9aOJj7fzuqOUFYczkGazv1ybmC+momxK/pZqOkfIEqh/hnG20gjPRm
byeZviGyIjvhwp5v/e1XZEFEoNQgcESDwFoMaqKh09wXOT4LUTs7OdOifFbYEyPk/bfKn2wJmysx
u9MzePuralBolY8jbxOD815rBh5OK0cOBlirxI+K4Pjzp8gf+f53MTNQg5zfFxXnxZhEl0hWqonG
QYlOszYJfjy1Lgy783eGGnxckqUVBRs5RtW5HOoJTR4dW3JppDFiqfQqsKuB5xNf7QlS8gYEkw+E
wSfFZtSsICW23CGPWA5sI3RUroc0TLondu11Masts59xUELljq3+j0TQfBO2KjN3NVGO4EmtqG93
lKNaUJCeA9LQJQnseqB+/J2gD7YtmgvFsKwahO+FI7NvdTLAYbRRf8Jk0Jv2d1SW8cwpwsNMupPZ
vwQl26+1T+6H4khNK4RDmv7TbioMj7z6/FG2bf2Y8rb/pJHE2GYOPnI7Glt4ORql16u41tCxp7VL
MhFWUJvIbn0oXxwwL8G572bO/BCD8dbRCGkhHCLLgh1RoSNWfVLCr22tAROVaK2LIDOdMg5/KnYv
LDJOIbGTCPnbVDWRAVEo8h+iUnW+HdrKfOCw0H3NkGuEZEL1RnjZZha1c5+445ega8Sc3ezZdM/E
lNorPLvqK+FmRbVTk8U5DlRxnu3SuCa8F5nNhEpkcB22ToOl8NpoDRMSvMn85zRK7UuVgpFHJE/B
c9U7KY8QhKWwdwEmK9IM/M75Cc8/+iPMrud3pXHY7pq4D79QFwwq3FuEtsFepxJodgp9bhBj2SEf
j6w9mSM+WCH2liHacg0BYVxiVVqHNoY+Mgyl0ladGiws1lahu5fZNAQtDH4PtV6Zi4jIdEHcjFWP
xbkyCytZpZPnf/Gtovb39SDwiBlZUaxyw47GdUUcFo81lnOgBZnYF7zBwViz+8RhMk4zfmMMNbef
3y3/R7cyICUlRFJetx4CchxijfuQ6IVWbeKSTM2r3svLM80pol9mafrpniJ2cDZB9Bi3aUJKVGwV
EDw7Sw+Byk7mAxciyQFRVfnU4+r7wriO6VtHVfe7JlOcgicUUTCiOYvcyvGC+oZQNDTKn3/mi3YS
KzIbiBljBpkPLtZysowHIKmzeGxTR7qzJ+aQxA2vMK9aWh5bth0k3up9vwFl0FCasM8+v/r7Uy2X
95EvwgjQ4Z67iw5ogci5xoJhbqpCIwUczHC9abCmbzwcj+tcOdWutauQDYpWbCpJnqBvl+6NyQun
y9P2l5WhjSd2mu+XKj5nwbGWXQo7MWexVCkt93otNyBcepwubNr5t5qHY4WEq+yU4OWDtYNt11Ht
guLGXW4x/LS0WqwVFjJ40Z8NJSnWpCkVl64t7ItRDPJH5LgFGcPkBRiz7ZADCG5pzw34nANi29uR
icqzi93nL+b9JsEGVHM8/sKqp9P5drWJEYNKAw/rRm9Kdam3vY8fQFTarvQqBQFRFJTyyXX8/KpL
BSWjce55ceZmzjIhui8WuSkhLMOJ6DLkuISuK+y0O8qAFVHsBJWKQLREQbC2iGPgeqxcHDSQGQCO
x/K7Vk358+f3gyd+uQZSMMZyhCDJgvMBvfXtczBQomlWZ4HMnbr2HKPA5OxSwbFwVVsBWUb6QFj9
vnHb9joME44jJpEoeIbYUZ2HjOFfpNXMk8VUuGdEbuszn5s+Ihmyc1hX3bC/XAdO2lRnHJmZ6wps
/ef4/fyWQPoanHcVWs5T2ur6wRRpb7L+1p1PsLBBmEwShbCriRMsYUsYLKOBySS57kdHfI2csBBr
HeOw3DipaREzptr4OjNNcMGdaWABy70Uij1lM/ETqxqTjMrrfjizRNaIles0/aPnNdgt8X6P5LvY
fXhG+FL8bFVWptZWH5Zy09T53I90Ypn/rEOal9t8bHXvPBuHjHUt1jwDLI47GFlp76zYNW8cq5KP
YuontTMmq75pmXetdaCAtuzsZNQnfP+ieZCILsptaw65ceg9U5s2ytGv8rIRxW3HnKLws7mWsS4j
PXvCjWrhCrA9sVewt6vzqKLvv6k1DLSrMlakgAzjmDtrq63V7QDa41cCk1rbsy5m+e+8G3X1EE+u
bj1OfuSYhxrnPAFsI4bgrVVUbnvOwi3Ppj6orwdZCSBToKTtdWoFU7oZM5Q3Z0mv6mY/Rgr6pEuy
iXFn4pAhWsYmXK5tPHT1BMM15C1jniRXOJPRTdwBoF8hPOkf9HBwPOoXNBx4m6GoN6TeaoTX02Wu
NybKZXPXWDq5VUHQ37FQh4j5HZtonDR2Xtj0CpD1fjHCYrG16hmFEAtlEenyG+fJluJV0gTJOipj
olrRs8RqJWTfUasjfm6PyiRG1ZtKzd4CiFcPUop56h9g3aux9OS2L3L3oax7gEyyyYZdFcclBHLX
atuVLoM03Sr6XvpuKhimANXTyloR8OPeJGOMwSd1knxcNYGKaMCbSj6xa5CkSiU+wV0l0PZxQ6Ka
a2BNj/NHZZVavg363mF7p3XVb9qgJWlfdtX2RLUaJsms2Elph7dN1uzrLHIuMXjDG9dj6GmX8MO5
jjtq8gD9JwIEVqIqYCqXYl8FM7NDTYjDNwzCoboccPM9RkbBAKQPor3gc4cxAaVEuptmkk56QE8b
PYfE4R203PfCbRz4A84LI7OewTaIb61qR22l2gA4BAkXE+HVaKVTuAYxFDdOrcQSjCP0CYZUMXzv
NQqJG2vIhmdyi8yaVDhG2grNIQTXZph3NqH3rJXaEK9amfro4/E3EC5XSf2xJVtV4pm36vNhspPf
jiu1uxAbGkX6LO5eDBER+9S7mf4txcXy0A2xS8CC1mp3ubJ6TNGUae751AOFybDLvqWJJ55Jvmsf
HCNJ/9D37a6asEqQTkgymFe5LadH/NvhC6x9V1uRodgSF5Yqe1g7TWSS/ah5kE3AEYL0yGrDY/9c
DURFc7BWWHyxwZfrIBjJC+rdAWDu3GjamjahRxszyIyYzxKmVsammgBvYsDzfcG2/3tH4J+7zlJ4
DV7XV3wWxFuaZwB7umKLRwZ7u+mRQiCJvezxzql0uHDxpHa7iZPlbTDU/fOQF6DvTdJqH9M2dM5l
XRvWxswAgLOeT+GV0c3MQCN1jXFdZ72XbapemjYhdblb05cZLYcA87whAq/szeIszAY9Pqtat9a2
aZfH13nR1P26UZwA1xZiCWML7W0insoQwV1VleUTCkRdkBttx9PWNDv5y9I05jMPhSfs+jENKekX
bbdWPNh2XTeYblfakKJwVxo9f4uvstn7EwXOdWza0ZMemFbGktIU/pokvXFP/lNZb3p9ztQEKpmm
N66tgHt6JG6O+8n3wz/WWOMl7MtW+8qbbmr6AlZe8Qh6ttmEacM0ipCX4hnxDP8ZWZgC3RIm6TYB
4lGtMkA00RbbungkD5I1K2zL7FdsTDqpI5qbflV6WN/VOo2GjdEWBWG28WStq4AQQHz/Ngxahekj
3uDVoveP+zmn0+WVw0sozBJfGfvm58Cop5cm0oLuECHn9Vaqs9Jiw8tsLxGulfSYXIdarSq1kfQH
+gy92+Am8dS8O2vL1njOG1U1h6iwRLjRMfgGBOXFvb3WMi2gApzTPPhbIfxXrfj/P9OR5g7gf262
r34QbPjj128Zve63z//N3367b/6DVBfzDdoe2ol07/673+7NUUccNwS84FkrM7dW/jsgSRCqBEAc
tRgr89xw/59+O116tuJzj9yk2EJ72Pw3/fZFMYWank8wnEC1Q7mNLedie5uH5ijI0IgPEyEjYLDG
ZA+I1l2LORIutFL7322nbUp7dJxRYeNfpyS19D3ASE1lR3f+MIIPWNuGDB7sLsrPRlAyWIWhnJgU
A/7dOeZ4UUOnfo2LBnHrskdJma9vuxJjtKod7VJmKd9mwS5B4x9P/L7FKXK+lD2rnk3KiRSpliqu
omvGqRJmfBhJebycQY6biDWLjXlK+hNlsxWbdbk//lPk6f3jq6F3+7fW9rqbv7g8lgWa1riROMYi
v+GNvt2lg8aiiOx4zSFVbEf6LLd2qpy0W/a6nA45TU9MEpENc8arX6gKnsQALo6M3ABnRWcuAlJT
5e+Lmmrad07QCqM+BO38ktPBZJ3GQJx2ZMVEzIU9od2RfVHBgguzut3XeeEwiw4mOTAdVsd7V7Qg
QyBtPvf03cITxbzFeD/en8mHg8QZ1QFCl7cPKEb9HatMJyvdYzcE5KnbSGcQB4+FcKvCQjvRYDQW
56b5gvgGPMPBEUfzZdmk1RrlqU618kCoCZUx22hNY8UvE95WD/DBRWWdfEka0mr1KNjmnqkCWp7u
eDmwfKkTx8pjH+NVhRZVPLXT44zD4dJ4T2pv3bLRQNQcOlPaE/TVEHR955ryvDYNd1jh1Esuu8ov
n+O2+iXiQu1lTzaThHOYrNrAi75YOE6/21DxYnbFTQhex4rtp1C11Vkzzjm+YeUa3XpQhldSv+eD
K5lfLvOi1sAWkBW6NkNOs0FXBldwufXvn38B1vwGlz+R5pjBW56/w+UXWCGRK2OCUQ9O1XtzpEwt
gYSpanjkNIcHwK2GJ9DreHpG0lWudWyZO2hf4SUmErlPA0edlXkgX/CMardsi7P7zGn17wOByAcI
VNl9khoYYksnOEMMmvyyDM6A5aTMH+2kUWSlNtzr69rsrCdbSqhCElDVFSgowIZIpu8//7mLssnx
hc5Neeo0yAGoH70dz1rXBylpwdlhaicSb1oCj2Gra3/X9v8ItV9+NQwbEGasOJTAwZwuwZqek7ot
2TkQXdMmfNaQMHN4kGckqDq/OTufIm4vJ5Hj5fDxzhMZlSdzUQtzB8mOtOFyxN5CxC/jc25sIOF0
6E5MB4vqzvz4WBjmJZYhQ6VrvpNXHZIcrnJoSZkdetgQV4ThDo8JJfr7SavleWvF2T2K4/jL5+9s
OUnPF2UnwF7AwL1DtsPbi1q4FHXSkcBXwJJ74cjroZbhiFKuEqc0rJULOuVpnM2etGj4iBpHO/VC
P3rCDjeBTADBHyvF21vQeuEmHSgSrAmuhj6cLOW1xGIyrk0nD060hT4YPbxJKpuzLZtK2uJinZVE
SqUhngDIEvd4FZhp497dl+w2VmCA1M/Pn++7eBMeMPnbSKOY6hi2y+IZ9rQkrv28POg11MU1h29H
bSO3VLj2VUmm9KSl063hAk4i1BnCRFB68eVoNlSZuyj2krOSiuBVEcTypRVN+5KbFWXHqCdPro+F
dhmgRv/2+U1/+EZoMhGHyZDErv32jZA1lgoz8qrDGIfOCopAugvcDKVjaNcPn1/qo0EvaOPryLX4
HUv7WOHR4aj5SWyHmuDKMKVx1RL7fa6ZtXduc9K4gP4kDp9f9IPfh3du9qDjChfusn449Xadmijo
DrQt7B0lmeBqxER4KJxAO2Gu/eD7wrnkOyiyEA3Q/nz7KEvypDM8L+UhUD1CnlwkyWVuTYi17Vre
tcoYz0xLqZD6U+lc0q0ITwz4j34rVyff1Kch+s5w3+oTwExXFYfcDkHxKX6hMVb+TRuX/gkv4Pxb
FqsdNXocznNokPtua8sGXcyTZX6wWbPOh8KS51LM6ZGePllPoQkmZuOVkzynVnDqlX7wnBECo0ZB
+cdWd+kVq72UInAvqgNkkW5vkZ/2JapHREWDmwVXyTQyd8W9SSsPbyTfXhay2/p8VH00lCluctyl
kw/7efGqJ+kFQE+dCnKNjtcSJQkglUDflrG8gz9gwDUzs1N7ug9eLzOmY7LD8FHizFro14sGQQ2W
XlPXO4SJ7V+D0GJH55o1sS2xCJLd579w/u4XL9ggN9bFzuKRNbCcPCGWBfD+vPJQs1e7Ri/12KHw
OLFL/eAilPcZq1T4Z8zQYlec+1bjTHnEjIDbJlkZleYT+RTS7fv8x3zw5Eycw0zNNIuInVs8uUxO
nVZpfXUYRG0/pbQc5aqqcB51KcXlE2Pjg0/DZC3lTIWikCPJ4kc1JfIYvNHNgR06muHIj82Nr7Oj
hUOfX0Rard0GLfmi614TPz7/nR89TxsKCYwXrGnMAG9HCCE7tkX9vTmQ3KFtms5+QTs+bD+/yAdj
fxYkMPhpHL5fw31Nr90BhMehJlH0mmRY62kKB3keKlLrZVr3tHP98NTm5YPFnG8dYyS/jKVqeYCa
gPhENLDzg6Zg2hUpKffeNGC+scrkkAB9OPEW58LJ8gMgpAy5MzIWcxZ5vX2WoYPiIJtI8EwsKxeH
AdtdvYKZGpEj3riPTAxERrY+USeUl4Nbv+jBU0dkrHer0EnqPxVJDvdEr3MKaIrR3WuVsrwNavYX
egbs/VNH9daabQG1cMpn1taK6u5Q1qZ8YONSff38pX3wBSDVxVk2r73UbxYTFgI7iSJGLw+0x0jz
qTJhbdw60L6qxOhOKHc/uNY8MbIwYJBEaDT/+1ebW9S2lTeaKZtboYUbRSzxbmo0uYdjdars8dGl
8MYzP6HgnQk8by816rWi4TJmh2PFQ+pzxGLgaRvMi8nh8ye4lM6xZ7c52lFmYMZH57iUIuYxaFx9
CPi4hpATtRJWT71AVHujyfTvoDYJvrYbh6hONTffVu3oiV96lKJw1YABEd1pm7ej102XCt/cI4Jc
o9vySsBplVr58vndmvOU9nb+xhkz77Qp1zHpLT0OtT1Kh5Sx+oAIN7yoeqv6kbmZdolyjv5jH8fh
S6tHzYNyaiyZqRFoa3Ci013oRvVNMtnhOjJ0dUfzGasmnq8vZdZ2wBWVBJTTAQfzioGg4Z42aSDy
i17E7YlJ+78kVf/7R1AvOIrbkZgDKnF46ov5LJFNl6ZmVh1kqTlrs2/abwGa9HylV0WVr+2GHsqq
kyJ/gZZOBEU7k9rRjuCdW1PZy5EMDJ4Xr73KQrefVAMdk8bzI28deZr9RDKnhtbPNkvq+KWAMAyz
ttqW48TGZbCzYTj4VWYFO2UnxIUmQRKOWzGmzY/I9qqYcIAKGAkHN9Cm4L5de+WVF2mKdVxPo+K8
Rq57NVJ6vwq7po7WjhOaN0nIrmk9ShcSbDNxZt/XvUKiFJGytQG5Em8UMumVN9qouQh1Ow/81H00
bNWt3BbG1mSXPqmpwyEwyfoYaiOgf62V2T3wFu2XV4GYXakk6367cvoypcUf3Zg5paM7gQI0Vmid
/HaN+9fkKN1OP/Sh0c6cRLcRPJUu3Wlt4vd31YMzNb/8wI2vrMrXDxQU6PLjWbGJ9HYAQ2NEFWem
L7ur2tOmdp8RunEWFEl2A1s0O5ga+rFVXwTaQ03k/fMI1oQIUz0Wh8gZtD/k81RbuiM2yjP0V+oS
86n/ENPSvylApDJe7aLcml7j0YBXlbNTFTTUrQbXYJO0FVz7wO3UVZmxulJ9CLofPvBlfdcRLbwe
qv67LAfnhYFQjivl5OO3ZrDjM/ivWrvlFJLuAddEGcoi4WyLXqKTU0WmKMp035g7858AE4YzamzW
ZZZn1RPETZiFTquuBPoAuGpmWvGO+ugHqMp76aKay7Ocxqo9+UTR214paPgZw43sc3eV0HJrVrj2
2w59lsQ4kxFEu4t0mv+oF+jBTfS7vFIvb7W6kJfI/JqvtFdHtB9BfO6pAFkTgiuijG3vCj9qQZZ0
qbxvAm3Y2ST9dJ1qIuSc2D27lSAsOdei88Six950DtSWwTrkwmJD7nj39lD+cJXKDwUrwb3q0ubB
SVzrICcOoa1ZDvTrm7y7zlvdTlehThabNARE+KY2XziyyDv0d/Vq7Oz0nFKeeUbMQPJoaIa2nTjJ
XupBhGc0eZiCLtlAS1Xn1GubYo2aKdsUCfoyYUz9toQ9tY1lMEXrMh1qHpKAnLFr2mQkOqAWq5Rc
biC5EeVsOAdd226VjgFuhYqPE5SHXgDpvy/pVwba3iCt+mWo45Sjju3tRBFN63QISFUuImNNKGW+
Qc6HLm+q6Rq7UXcVRZaFq2umeoaYjM6IGh/d1VjrHtpbU1sXMdHnRud437s++V/kncly3Ep6hV+l
XwAdmIctUBOLLM6DxA1ClETMCSAzkRie3l91hx32wguvvVEo+va9olCozH845zsc1iKedmKYJpXx
jjs3nawHKw2MZ73Ha3nRW759yGUdjstSOX+rEct9XgTFmwVJ8msbn3IrcrnnOTmPpIIVh3zw64dl
y4e7CN+QDZkNoWFGx4PHNySWr4nmahcAgj3GJC/ck7trfw0Sp7Aoi+U8b5b9rPy2+Jwcy92bdhY3
67BsZ9+EUYqAk2twHhzzPGrj/iWm1CZ/Z0Ioai/6EAj3Q8HvBdcqRpYRctG4fmFarLdN5OMaIZGP
x9X3A+L6YYzecrblH35Dm4egJTD7YCV74ED5bE6LdtffcbQIlW0L1UwzQzvEgWWQPHY1Qs+xWD3S
w2KO7KDzlyeRJ9vHVLnOKRCLu1uiyQyP6PKACkwAs78cxApHiMxkCFWmex/KMr5dwHyxlOVd2/lm
WxAV5+AD0MR5KiN2TR+xXtX7nICBk08xcw6SXL1aQRlAFQ7w2/ESu8NjIFBhZOSNOVh7OjC6ha0b
Z++oLRJpMI8GzcgVgbd0SXewp20C/D94rwG+EYYznkUCRGXckWiCwRyLpuv+hDQrL4aR0JcS38vc
sGLY/PYvs0lgishGm/lOc0DuEkzIT8rj8F2iHDjOZvVZ29rRy+hgzdJ6itOoCKEFBrPhMMcdk/8K
UaM/6KEWZ3AW41kPvpUj8rGnH+HcwbTHnkgOWHkbyIJ4XAS3yJK85uBJp83WBNauMxINx9d2OkSW
S6jD5vN3Ddxpt7TGOjhd6N+Mq77eINQQn3MY2k02Mp57qdSUND9gENSkwLj65PgzufRAZbp01Ovf
gBiZi7WgQ1zbdfgZhBFLkxJ6gDsE8qjiaHhp3WDed5FV/ll9sb0TbN7ux1EcNaCBpyny33HtQfW2
EDVu87LYaUlKD6dXT2RINjU1f9Oc9vrnlcNwmdAWnzsP+cxWNPMARgiQZrAiiUwHZrh1ZmEcvR18
Wb0KdClNKpXV3HXGnx/GNZT9eUKv5+75F4IdsYWGD6Fsiyd0G4ge5BTu8Sxys+GxqfmRgurVnQEZ
5IW3vMreio95GZt9HLBEitzh3vKNk6BEBdPKCaHjly3qw3XHUDO30hZY02sJ9PsJfvRAmoZLLuJx
1g7VqYq8v6UtEVi1nrJ3Yh2rJ8Ts5a7tytFJhxI1WE5U0A1mtH7H02/vfNs6rawbvrB5XfnkpmaS
gUH1GOZzIndkkLR3Zt3Un5KQ+BKNS1Bsuxa8DDuQmfZsV0SVu1/IG89ISBHfrUXsEVEgwRshNIGb
ascUd6atvGuwn9tymPYIctSEtm7fi3B6MsXgngBi9zcoYKEmEEZwu2LURkITlvfD6l1f7Wm7BcxZ
HQGt0h7Br3ZSFTrkhfjeL0UfkMVWKzJ0QFB8YBXBaQvbgnM26J5tVI97YKYD+1jg8bccWH9LLwFd
TbVyqwQhOX1txC+zIBLpomI39Ja50TpJUpJSzV1RsXTwaq99GHVU7JkDr1m89PVu8L2v2szyw5bB
gmwZWUKlYuuk8+jdGZwNy9hIbErT2uhkYGeCo02WdO27JhMiqU8h6Pl9YWa9y0VgnSq0TzvHEd5d
TongznPfcSAkYVZw+qUm4N632NxkK8f+C2u07lgXsrxsukYfYwIjkMwb76FBuP7swYe/t/A0c36R
nkgmfPIMkFa9SPZxcOzdxaQ9TNh0ttf4hne//yg9ae30LPP3pR7VkzX3tcxI5Oth/PKIAPetp8Ct
J1KiQnmK5IytufnB7ccpLtzCeUU+u1H2ryEXmm3TmDiFILVThTcOD/lsq+0XmAaZekrHB1c19skh
9SbLZ1RdqSVt+UyB8x1aHQEDm5C3ppQfU77In5FMvhAoUWpHnIEO5+/cBIQUSucTymf/6HEu7AXE
q+eo0e8WXrVD7VrVUwmTtEoHiuljMXbom1yB8H0KZ0R6bCEnl8ZaJrq72KEivyTU4z4fO3kbJ0Vw
KPs2ORQ5KjRVyxs/qqoLTchx5YJt0txbnUOHEeJDxlZxg6j/GSjYa4tBYmeUHs4bWTnZ4ufiLvG6
6fod0Lsx97+mqrnWdku4T1x+odjci26oflYiDM8lxePOgWV8quOt340bLmOrVtZhkTNxP2GXcBgs
au924lpoystaT2AupH5PbPTLjQeHC1fOsKa2k8eZ48ArRIJVJfYhyvMdUVnhW712JOAM1ghvM3IG
n6+bk2QEiCSk5lnhhfCbMnO23hxNZ1nHrfIGLoAuutTx0j2A+RiQkIrwGInlZYIrcnDqzT6UOKY+
prkwx5nWZ+/28+uYLC5LniF4b8mlQGeGcks1M/gOK0l2dnWqfLGeW3uwb1wgxvdy0uaIVWM6YdBE
EdTFFbLOQUGVL7zfc+VBtA5rlRUjLtNkipc338cew/MfMizt5Zkl77QXpfdZtUSZLV4L5VTPvOFY
+BgJ9CfZkSdJPDS3ImhfqiTQ2vfJrId9I4Np786ASOPei26csv3tqEq/a+KSTpzo5pxLzdiwdpq9
jzbtC+EtKr5RlOxBveZdhdP0S1ph/5RUYfXDNXbqj4E4Tl3swd/M1Q6liISymhiw9Y5ITpVgltD7
y7BfB0/x2bUbGUSElH6TPVLtvCuAud6O5cSYubJPtivL+yQsx4zANb7TVm7trXIaz3Klmi5Nbg6R
09s7PrI2KwdLUoJrJ01mLK08U7xeDlJl21AoIRu2qibAzi7TmkBFis9l3VkED2AGburMwwv3vDQt
ltiKs3DuGrm/pgBmScTZg1gcamfb9ZewWRYa01hbGfZpgVEIrr+FwOBgycLLU5/CHr9N3ZjLCm/h
MQpNeMuMRh7W0Nt4T0Oy4NZY7BJv7h+cKnAeBBXgyaKqu4kb9HGrpiMmGx5HCT1Tyh8AQwqhMs5/
IfHdLPGptRTTeBtCjUe+aRrn213bV1/2euUnjL556rb63ggKfGNtf3wYylnUNZe4Egkoctf97ktT
ZtMo1qcNxdnBBTzzw6tW67Yl4ZEMoGUKCBMLp7fcuGjdWL1gnhT32phPdgLYYJT9IZrGPFjI5HZT
6VqpO4Q6U7AHT62j6NdB2DwNpufeZgie2tr55bcDAQ0y96ezYwjeGecxP5I+AsWrXpp96efJ++y4
NYHY1e8mmLe7UTGvzPp6i7II+HrqG70eg63s/hhqq4NG1XDjuEP9ONc9jkmXMzeyKVZSKVk/ZmM3
+p++aYgO6FprT+xR92Ypld/GKgT/modrVqwOpimdwxlbivUBychXXAzrbtoqkFQk3X0149Bn9E3O
KSl9/3VCaUv+RDggA+yTtNEd6soqbCOuj3r7jCY+LWfQG0FxVfGGK5DcFQAO5DP0x1mRjdPGmyBk
UgsulD7fkSPfnGd24XsVrmSatm74SlLZce1ndZP4ZUgcoZG/9FToPRD0+54EjMwSvNzBlAxPYdEF
v+12fHf9WdzBPB+yal0g3cdLdU66PDzUESrfJqzc+bCECA1l3quXtdFzNnX0j5jUlhg7+lI1BEOt
TVYU5fdms2GZoD3unTZE37ua7mznVy22EcNyAP3vHuxuIT6lq0+9I8x+iJljuQD702JSPlrsqQGZ
72/fYBz8OyuPnP285Rer8vSLFzblgRUTshjkcDvlRP0fwBx95o3omfFwyT0jJJL5IhYkjzXyABQ9
nI4fUbXMx8Afzjhsx3tdzO6taZfPpJF/y6qODpF0+tMcyPVgb2QwJQR1nYEmoY9tUbT/tZBXicwq
evNWJ2v50ca1/BOM37VE9IvrBAdCLuTOFQhdI3frfhY9CVpg4qazNLN/bsbFPG7uyhUyh0LvybVR
IAWd+EpPKMIjcSh+tlx7+aEs+gNzu/y5mDm88mJrT5UW9Qu364KDAspHXYA6zIdm6Ymh8PtD22u+
SY21YSpgC0XB2DfDZ97NC5RPnTOJaso9BoeSx+qsZ2gLX9J3nbOck/zYtOP4zmQ6ekB9DSu2rO27
wEuKOwTLdYZgoU/wqI2NTYcuy/lQ0mE4KWW0xT0aDBAV/VU2Zh8SX2LvA3/124woaZtoKmsc5p0C
m0V1zApO7fp5SyUtyGuPqevQM6m+iZrmERePt+8LSvByi9vMX5sWCfU2Hux+a27QDNlcHPHwvnWk
/8A+Hpcio8Ej+8JtSeMLQdYtaeBMzopmvnT2U1U9M7NiI9AwYhpWysEoItkhTpZw54WbkxW2aKE8
tvN9Hqv86BD6eb/krZ255QY2tosyByVWFhJnFk3VLyO2iSlipU+CidnBSSwsL+GYOrnNeGJMptvZ
I3ylnX3gcGTu9VJSfpbu8GYbv89Ge3HTLYfPt+/nfPlgOVJlXUAn3dvh+D2z6PrVcz0+1ZZBGE71
dc2ZK49OWHgX+HsuYUdRw7FApe2lXefWf4eicI5R7n8mw9Dt52t05YRy9MYhj+ImspxbEio+BHic
m6hTmPDG6a13nOa2vZqXEe/jexn9bY9gX/80ITbB40oc1n7ABYAjUvgBCUN58NIuAbk5GEOO3tBO
lwVR2nnIq/VQorX+9Bi6Nuksy3g3KjNc3DZX+yhR1TfS8+reMmN8pNMiI5SK7zzxlt5SGfSnfoiS
k/LJoJI6JBag22xqWO29MVJIIKX17q0sQ3UJzBI9ItBmYTMnvIV9TB0+rZgzQ8VXlnbKPSA5109b
XoWPy+qBUSuZ6ASFnK61GPzhxfgUbY03/WqMIIhTJxhh0Dp37otN9JKV2msR/qnY6hJeoCr5KNyF
C0OudDPUDed8KtSFyzrK7DiPbkcdDlUqHCs6TW7T3QgrcV2CGZjvjIHKf2xRSRJlZEhM6Qvn3WHG
dGi2BlNSbpcTR6vZaJFRunxK4DunmjTBg2Mny76KdNcjPiXtpxdR/WHHnnxxpD/eF5Ok5m7recOn
w0lGbs5m4UFKiiaBmV4D/SqIy7vmqJuu2K1xsVxCtmBXrAVQ3bImDWws4dmuDkDUvN/mh82y5FOf
N+5tm4vhtXaKhmpCrPSCRD/sxzI0t004k0pQ1JrgpGiDZo2VxnH+zIAI7+pi7r7sLmQ0X4ZL/WjW
UpAqtg1VeNdpQREQk1t7p9CeE306TnG5i5bK/fBx9HyrqZE6I6ZP3Lr1NXd0qaPYSknMzh/FXE1c
vXTcuOpQB14ApFhu5sxBeBpJav2zVihoN87F72Lti/iWOiw8kfvMvbpYTplnU+IYO8MzJm6BqQdM
ipQ1vhIu7r9Dyda/bQAcTAthnuCs0exIZ46qz0nZZrd1hh93qq3qrpjQezV+5L23STN+w8KxP/mQ
o1S5FZbt2bX8dCprWB5sKIs4S4BDTqnCunCXIy6MD4qWjvl9454wwLsvQyvV/VraXsfNWK0kwbq9
fylVx65qtjUmW+AAo7crp6ssOCmWN7HFCCZxe6DT9f/1c5FDCztmqG0iHbtm/KnWJUhwJRl+HTQn
3iwW/iYOPEIPecklmErJeIQwqtO6RMtbn7utTdYFuLRabtuI7wPO4qUQkU2clFoq9VIPVzh1bhfF
MepYk1bAZNQLsQ2Nc/C72j90tSVAL/Ze++LZomhu2hi6baZNTOiq3ZAAkm2dwBSXY/9CR863nug2
T+6UYinEhVAimuxW9GxJnHe30azaF5KG9HGYuiXY62jigahV8Ugd5EZYWILB8Q+8pbVzYGFGZYG5
j49GsfECG8l0I8ujrX1hpFH8YAxPB50QSnuYnNn+7FWkzszPa1gadftuLzXxHnAKl6y1en3Mxap/
q3nS9866rOcwqEGnJKx77xnIXiFDCqHOdt1YxjrhPaWjzy9Lz4uZ/QvjyrJm+BkKKhNM38UlQpt7
yEdTn+I8ZI0rorX4cqyivgvWGk2DQRNssL8weMoIk+L3DUNLkw02uOIdDqX+JeqGpc6wh63dTlc4
qcmXCthTqpjfSi+v7iZG4+9MBCoAEdUgOSxatfwiA2Z8rbGl/K5N7kaM6Dzrl+Uiywx6b3xlqmnR
3K19uKvixotSFM7zm7Q9+TEmDCwaR8Tv9AzhfeQVYLBgG1ywElIfjK0KueSFheVRcV6xNqUez92r
aqIdMK/XZY1aTAUuXk+LulJzkN7zPSArZ2E42wAsatEwwggq1M4dcpYHExiz4jhFs/1jaJsKiodG
AcgEizdLmtp/j5nQAzkYPT6IscYAH0q75cNs6uHWVMhzvVWq/BmFBfcuw+DuoULduhtNXF6SNmkf
Ey1IsAL26ztYhfjSg23tGYB267JHwbCWZwRiwbs3drwEKhx+tq4O/4ReWd+VQ+Eyhlxnjgdbo3rU
ZLt1wO+SRbAlquqVHYPNl6ftrzqVetj8aRe0QfJalhavfAQUgjTvkQ9BTGyODsqfUFuZmjAfrH0x
8iuTON2JGdX8ZsVVfbIRODx4LAxIXCdQpJ15cbkW4DtFYfuyBtH4Sr4yeYFVoKI/NDtzt+uN5rtR
aSTIFASbhUjV6qnMNHK6I3V0UZOyk7t9tjFH/NGum0ud1Q+uusGRUj5zFY34n2ST1zfhOtUnGZOM
dlfw/SAKjRXHZ9nyajdsr+4FGQ9H0uqaQz+0nLrNSvKiO/A4QcKs4mFWxKM4dllse4yOcEr/tbie
EKB9D0Sbu/seyIJmWUGoZTrW1++3xjE63sdXmTdhrs3hKmYJaLKFcPdOM3Pe84fwH03W+aP1yDFM
58SVL9pbybJjz6sP9fVkFlwABzLxljs7yIssEf3wLCqxsDly9LKnqOcGakL+MRNn+0jm8HoB7yt5
Buh+H1WU98EnqZvEMlE0QuZYmKtfJ1R8SEvX6mMvSpoh2XVhnBGSHrYP4HLNcbzGt9nWAEe2t+yz
3ko+Cy65Icz4gBlyR5JAkWDh1125NZzts13lD20Qckbi++KcC/KeQ8QeLe+dlpJwoZoUmaCwymfJ
+/0wLk1+mbGn7HUZmJNVOCzLFmrqrOs3HtLqVp2+jQjIWncRKZKMRq04t84EVrVrSm5IvXNN4PmZ
WWtzdF12rgApR4pt4vBYybCuuWNhusVp7TWcJAKQds3GtEXerKfxdRkcvotChsmDGTDB8hzCU45d
Ekcv1KHdLHvJRkQF5559QpF6MbIi1xmCV5+3+4gjryuoy/rgV8uFQpXsbONpKOZL3Ull7liFcmXp
EJGx8FH/UTzUp2SpvdNUL8GhLgJeFcOGNhtiNh+zQOGY2uU6v/m2DqkbJZdUEHvoGyGNvVBoWXVK
2cPLq+uEHWU5xLBKMHlyYVIdure08dPDOhqdzkPpL2mpFDL+eiF1TeqHyYGzGwvbSUPB3WDBuj/J
YbHO0zSrM6MJ/jZBSYZFxmjcOi1QRQGIR4Yz3hI4qdNcB37xb4nT/8k59/r/EGJ7FYz+77663d+u
/83Aovr9j+e/w/TV8pv++x+6/PuPrCeq+L+77a7/pX+77Tznn7QVKFIx98BNwH3zn247x/3nVXKI
FNCLQrgKCa6C/6Tb/pM0igR1ehBcebggQP7LbWc53j8BQJBjBY3KcQjB+T/Z7RyQuP9DEISpAS0b
DgpQIuggrxKw/ymVMrEwvHaU88xfZtIyi7XpUjVVCJa/e1uRjaTQbIi097qW/X7CfBb9gUswc2gh
yHRCQr7Trk1qncJqIOIul2F5Y3QiVMrOtJW7vNtIjb1KVx/9ohp/MX0tXkrwfFj4iR2L9vSl05bW
siUlT9LWeuxRmDNfAYwg+eKQHr52yp5dH5FpHov5ubrzaQ/G1CSTQQ9D0vuH5QvJ1rpv2zcVFT3R
maCz/CzMC19mnlk267BaTBFuptloTQnduVtGCHD4uyzz5ScPXce3PYEXFpYZPLS5ZDtxMH1fXib0
+wVCmJDFR7JF8tx7NZn24HW2NpPx3K97bhPb0I6O+VvlVeI3lsNtOqETwL2/IrN28OITA6fowek3
SFaKs1lZ4nMiOivcLQqSoq1dxm+IBcSB3XtEsCxKwBerwUicst1ijC6iefygNpEDqXs1A1RHoe1j
0srWfq8hgdPAj8GK75iuFl8THvopHSGE/JiFGzVEa9fskYihaz/BDnXOzoBnlymHlf/NDG976NwV
us7Q+MXzQiSIf9JVMnxHVmzZaUfJuNyMw4Zm3oLrsR2SdSxEttkTvnLaFKYxtZYBydLKanki7J5e
7EVgUrZDy34d6ib4rCIDBR6LevzOmhpAKIBI773PlfrdAInQKUo9+3aTbf3Xk4V5N4AOuCpkvilI
kKH7VPa+/wd1AMtRpGosxBZClxl4BsbRu2nw1nq/mR7PvjtNcciwnDX2U8liQJEsLtiW33R4wAaU
MRWkhUujWs5evysANXc9Ko+9yWP7EHb24NHFB9bniFP73q7DaGNUg2xEnEI5FARK57qGf1xAiagM
A2x9icmlIuF92gqREhFMZGrtIvDCzjZXYNxzsaj4KUfgxS6DGDBp37HkwiyfLWMX5PdSu2O+N7bP
r3GCTftdyER6B26SZr7Bwtn4NtqsZA0+V9fn75n40qn2PaCa+narCdG9I2Uy325ymRAniqHRmviJ
R5LRklb0UTZSofVnkAfQX2sDrDLTSNLUDqppY18ssQYubYzvFy+bJ6ogA+ri0/VJOIC7KSeJ9c20
bUhOuXDL/LN1k6p7n8bQne+5IMPhdmrQGf8QhJW3t2JeGlrxYRqH5IuoUIhjbSRMeVggHvnPducu
Y1bOFOVHe1nm+Z7OODK3QyPwYS74DSFG5IllcRJM8eztZwWT6cUfPcNrXTOwTgl1kw81HyJ/jBNN
OPNz7QU/iQfbiv3UjdBVBNi8r87vIBHaHviLnxDFSjet67l9p9QLZwZ5EpJDYQVMR2S3xncr6I20
jiCaZN3cOvrGEUr/5Q7vwEixUaV77vB6ZI3sF+sByXPsMF0ZfM3UtGTQs5b+9pLXTFQyzt26QlaR
DNXFGdGD7ZmwdurZvnI4sraP/Sdm63FzIDrZPIULKohrx8yhhJl3JstMB/NdlYeQgwsXJoubG77N
VVsLKB4eH2maaLABaR5Y7gv3U929BPV1+NhId8kasRWnebVjQRlpCsNSQANIPWCpC54a2tzfWxVP
P8BnDL+rqLanwwxF46sp8HnXKWtlGAQarPHyk42ZIlJmUYzMPTxBaofLRBK7w1pnRoLVRtZeMppR
T4mo5ED8K4QE+B8CIZZeKx6WNdnzyG7W0UgFxUj0jO0o/1hNflFSvfrdpXSJKdhZYcnCRBQuXKVk
Ahys4yBpGg/gQbJ+u0PZwe6aYnzaFRjjODMxIryD6qt4OBpjt+dmAOeV8jz9/L4RunkL3VbI/RK6
HLpJboeP6N+jPhXt4lUZRaVnZwWZwT/0aLyfbbS6/LMQN6Uf1ggAZ6Z9RdqHrRqfR7sc7oKNWQt7
2i6kje9d4bNh2MoEdUUj3h1GseveYQuO/Nut5p8g36MXS4dS7UqivNeLMxTNfTV0+XevqoAuLS62
177QCq2nw4t3Cj0DnxtTa2FfR8rda15EgjHSMi2shrhzknSNHGaEvmPQGQrP9EdvnEDuRPX1R22Q
SKIaJhlvPfhBEfFyiIRXCaWLK7IyH1oa/9xr270BDvRUdu36k96HzVXZ1EG7YxjAoou9s12cYy8v
SRtmgAsFhcZBZWU5RW8Ly3tgcWtksNtaHstn3lzv1FsK4QMNkaYk9SakQWW9an61evuuG2wdpX6d
gMUQbqXCDE00hXQzI9zbVQjGBOzY2XIy39AS72DaRccF0Xq00zXaGbdv+Pwm5BbP8O5RArBnq7/Y
+JUim4kcVFmXb/2jcp0ctUXteG9m2Lw4begqHngnaGoZkKod0tx1SxVP44uKJiBAPNLLz1YwULzK
yCnblTvziL0xub7GnvVaKr/8sTVj8qd1GxKZKAGaMOu8gh8iAEWksyjpbK7NMr6pQ+RLcP7YJN/Z
cuQjnJypQZ1rh1AHk3jeeO8XZA0K76fYd5VjBS8x35l5ZwsHCytR7bLcwWtU3R1OO6LBZedYfxsU
Gf1h0DMzsALU5A0ImvnKEnKKMItnoCAEq/cPE4l0HQoWVXG6J718wNXcxFnNdV3t3aWeHvMoH/Vx
GTyU5QvqJ+DoeSGSvVu1CAGbgrNJahYcGA76ycPy53TgkYywq70/ePzf82qLTSb6CZlCNQ7UKeyU
y/xACFZ7N+MXQo/dTBRoiL7X7bgVWy7ut8pafxrpdeYYgGT89iTEbfawVcxAhIzO7k4tgGiu7952
R5s6/AmWyvpocrd4LZAchgAC5uRrED2IRM7I9W935fvuNl7Mn4j7UOUhe/RYD06K6MPVZzDF/1id
zIKABSlXHKRYrnydydyzeEdjuxaUtPbwzrySz2fFk3bfmglZI2INns1MzvuUllKCW11G7e4h3+Rn
hmajBxfM6CdBOftnLjrW2Bt4rRewS+NnArjmTwF9s2GeFnUmXYxXfY5zgRSkq6R4m0qx/u2HdXis
4U3rLN7s5FVGSXMe6bd/Ub7mfH7OLH9zKzMiH0ImAKZ3IkP9M9TvVVA53y44h5ekH7cTILyenxjQ
9qexre55shyy7Zy+9dd0LWlefEI5qMtUkXyNrSk+VjCXv6KpSPj0JyW+ho1lM7q6NbnT7KUUgMMc
TBrVZfyz4025IMJkL9iXdYuW3ZsZqwndbjJdbJcJZYK75W6OkKcgDK2XccdEYmaw0EXDVziOs8xI
5Yy8VMtpeC0sCE1dSQo4k8wlfpRYKlB6uHKCQLBtycsqWkDeSNOvs5cGfVSNyeyDM80ms2tpJatr
Dm42bxtgzGzxlOn3td8GaB2ub4vbMICDu1e1zZ6Ig7BKVSyD+SDXQf9l9iQ/fYQ5iI1nwjP3jPDB
krPotz7yhRjAsA/t15oTg/x1jcoEm9IWva0E++hUbfXUHxLoqadty2HaMFtIiswrlJXDRltgSAaB
NlHaDGU1pHkOlu80BJt/FSysRZFVjgSrK6xGJyddS4+Ceaw9wnMj6ulM1k3IWd/7Q53lKwrzlPrY
es0VVtHMsVgZ86/k72NVo4RF7bAyEBZMn+AixYW3L/S4+peFGXV3kskWMsqyWqS6PuKND2yaCqFF
YBgZxIaKHZ5FB6ypiZEwpaar+7/LYsIEnBf17g5RvU/JigQI3RqqcFb3CtLY4BFDy5DfMD1Hqk3L
BcINGbbVqQABR6Rjpsj8oXts1N4PPufh0YF79hOhj1dk0yTne8tK2h+5die2VVui470m/fi97AqW
FdGGe/+W3hJsJB2Yv2Wiyee/JGvmPj+Swx5oUKMuDnxdyMHrkykAMNTOKyAFFsCpi4hXcTfaQ78j
5YgGcsgDoHhd68SC2WkblgefueVKGu1IY6ncDoC+BbB2OMX2lR4FgQO9X9gIlun+xFlzUEFbs6Ko
CjSoQclobNcGDpJrth7SYaKEHK6ufbbBQagXuo5iTQDN+hbiQQCZk7y3Aq3GY5uo7hIx2HSZK8UO
q9jFyvu0CzjKdnpawVsA+XCqw8TK084i47Rq34S5KK42rCp8ab2atBXPKmhJo3mrilPv9VxTSx4S
Pjb3oamPRFblrLH63kHJhh9N3GhQV4LEiYYWoTYrF7pNCgO1+JbDLgy4Wbw08BYhjhQz6tUKgdie
c6aTLeaNoeHIaJwh3LUDPpCdKYLgPtnQO+xEMVvPS0dpe1TISkCxssNJLtPKXpylO4kAXLhJgrfA
Qmo6Rtd+GC/8kB8Gug1kTkGo1nODiL86tdhW3sa2mQD9hWTHp32iXPfsgqYp3uxk1PZ+qJp5TMle
IHxMEgNP/BxAMoUixC6TFCloPLLYkwwgWUaSSqzGKgHS1vJqHdhGsl1tTVxTdnot7y/o9tLZKYRk
1o6WcES/EqC1Rx9jjENSXjvFxw75T34uPVXS9ZBWOJxaWIIlM9sSvnvBxdzf53Mr69OG1Ka7uF1e
VeyzIdvx/dZXDFfirvpmIO5aZP/B3nntWI5j6fpd+l4FiqIccGYutg3v094IkU6iJMpS9unPp4qc
M5XZmGr07cGggc6qishtJIpc61+/6bFVC3ZbOB6t+TxX2SmCNMWQ3yf58YEyG9KyDOJWfku8sGlO
TSAqg1WlWplmOljR3M3MW0JS7eFEnXM4/9jsjaQoHPmARX3C+KLzjqsP7rq3A3ZuxwKGUHPAsc7/
QbLXuo3oOd4PmHLF3lXGR1sx16v96H6gVy/vnFDb9TCvLQxuuyydvoz9hYlC2i4zsDSiDX1SE95I
e/TEpnnsRyn0oShxJDk1UR66ByeGp3BWIknC4RBXFIM7LdsuOo3e0E+X01yHE+HqixjvSgvqfO2y
R5SPMebP+iUJNxNNq5Nx+jT6Ketxh2vZGj6NK80mNMwSb6JlKvr5NC5s8UszdjmEoyUv9xOkcv/k
xTpJXqDda8hy6DByjuONGnZCeTR2tOkgJ0cWFBZkc87335slW4cb8mVduzett9bHclaM++jhm/zQ
4nwPSSVXjXuUJRz7HXmSWXvoM7LujgECn/xLAdX4YxQa0141db9GBzC/ej4sXGJzgqVm7U3n9ciW
GO8vztkuqbcc13aYmnPgGbrMiDg10KhmrNw9tBfsWbTSQhwRLXAz0PvkyGpsj39pgC9yc6kLM+Br
IpyBleZ3XfDUeirLn4YQu1H29rUxZxgGrXvyGV+jW2aULg/uOqac3B6X8uzFs3fjRPOwMNazQb1p
vDT0ZOl1T8wV8ldkgL6za3o4FntG+ZS+Xb865DYPYA4H1HP9XRRU4YOYU2PQ95TD58i63Xmd+zE6
S56o4Dh32KMcoMk2NRxxn5Iwq1nrwOfLs4bNsvmu5pBlF1m23Jk1al4CuD0zEIBrMZvEs3w5YqtP
qdkVYRXBY4Z5c8SXr3wAHrA44ZVzcAn0Vk97gkwCMlD63HyKMDBMdg6U6Tu91mY5wdbMPmqkfO/j
sVqa3RqwaokorMPPLrTwL4u7rA6zoAiiTOIgWGGX0OMVvmb4ZReS68xuCYbIcW7oZedsgJWuOiQN
B2ni+HPpWLQEK7JKTR9YlxwlOfMmBi91/42HHyZnHHb4IhIb4C4fsIWO8RJjqP4ea0ak3U3QdXSN
aTRTihbjNNSgYWkx5Lc8TFWHs/U42+mubAY9lGdddz2FVC3onL39gMYnOMC31uXMnC+gbzsngzt3
F5ZVMt2BbuXpiyEWIyweOjeovbue4MERre1gVNGcithA+YAd6YPVOn7aN8+iiNdy5wMoBUyGCIj+
OkSrdC3HmQ8p6oBjpUPhnuiWNrIaZlG9uLXx22PkzcFwaINC6UMagRc1p5rkj2TZMXVsyYnpYSAp
56SCBKgT1iY6mhGb5IETIC6DizL0kvIwtnUA+Zr9ej2qggYu2yHp8P2zqrAi7s65DVf3FSvGeHwq
U2EifBWg83GzgzR8qgqxzN/7USVUqF050FVeTzr06zPAgKCFMS1qbWrcmFnWySvwXxq+ZnE2TreC
+XX2sSPXnRFfWLsCpg5Veyq93QTPtMBbqjVL+yXJuyX5bHH4HV6KxFjASy0SugRcDQOAMfR2vc23
3E9m+x8pqLP+Bb1FlO9Jc4wwHNfOlPnQOBljPYc4m+s9PjAaDaSysZZgmGrM71OWRv3EgZRgq7pJ
yEjFdFt7VGvZotdLl3dd5s75eUTUDq85GsI7wVwaJCxkYqwctV7Q+jNXbaUzwDtNO3MJ2SZorwZn
sNnBZvO47iYULt/FkrTfm1q7760LnQM/jFZUR69VlIe6DbKGzXXOm3Nqizw7xG61Opeq0FV1wPI2
vAkb27lXZRPPkJSRt/f7yVXa383kniH48bSrdin6KAhN9OHsYmgannuGzWY39Qhar7x1KHEe5XpT
w7ZFRFXUVi6W4XFcSNoyl1jRJgZNAh4S7ceYGJFvqF78GCypcJ4RxGy2RG5jGEWCMK37uODBvqzm
OnuA8usa9AmOvQUmQr08tZPD/9dWHwE0Zx+CVY0rKvA/DOON9QyRO5vKbzgOz+/7NZ6wHioRpzAB
zOBuOlNP+FsXJvqHCwrKVwgzB9o36hFAADn38sD0Iu3xvYzGr60HaWsHWtZQDCbWdY/5MnUfa+KQ
+MLlKJ/yiRnuwbWL+5U2LT3psCyeimrOILNGmbNbbdC+i+o8N/th9cMRlzDZ0zvIbbbiojeMDqKJ
0tPUW4KvWM1047PnwqtdmzX8XM+T3yAZk933MRwCBAxiLB6XUFhEMGvIMhuhSV0UrP+nhLlrf1yA
2J8UDUoNRzzPviNXjJ+AQzb+te2mZxszod+xqeGYOzq9/+Cgfav4cHPCrpvzJO+pHnJ9Iq9vWBhh
6gwiMHSAD8YXAT1Go9Zb+PGtQU0Iu5JdK6ESxVqRrnHKgP4OhuOvOGr46+Qz5F306uh4mtnyGvOj
Tkv7HYtv8psAiQ5Ly0YBJdfn+NadgfqcAURzlEFqcmAmRsUnRTW8HNo6Be2fnGV6SRi9ZJdx6aQT
Yyg9Rwfptvm0V+QH3M4xEgBQTrx66aO0z9WtoxtT5JNzrFCqHPIxCuS+qxpnvpQacdEeiof+QbA1
5oC5rRjX+I0PvqK8nDo5n1xMsvNGhOwpZUFmrFb4ihwdUBLMZ9n9sqtuSGtKZAuAVBcxNPleFChA
W/ZGsVtbx31J0xI9Qp1rYbccnj6BbSc9hQYkpdJnFlYVG0LDOCiAwdbsGiwURhZlEDwnkyfeIwuO
15NZvezR60TLKsrXPN/hJaa/FWzuwCFTRG4vWh7acWAMJa66pmm/xnM7v3N5koiiQHJ3By8KB+Qw
qJ1HbI81VsUhXL9d2lumXkMpk5eOuKUBwBaKDaI5h2a+jRmC3FESRo8NAYDqMNfIScCyCdHZpeC+
4cUamEAchrLNPsaQaZ29Gb3gYk3U1JxwLETrJ2TbAuUEBGlC78oHc0nvJ5/p3OBEppTIx17l/nwQ
SJlCVhZzOQLrcwRcOZSoADq21+Wf+rW2P/J2JARQmHL8RtKZKZ4C29v4IMUGAAPDMAiC3zQ82WaN
nesgrLw7G/uQ7Vpl84+BKcXjRP9lz6pBSgirULg3kMbicDcNyfoe2R1hCBx1ngDvqZofqqnR1YlJ
UmX0Drx3SNJu9jSavn4NPL/FkhyS9Hu81dIZs4KyfrMa+7dG9/9/mt66PoPr/3k6Dyms/vr1lyH8
n3/jbQrvuH+ILV82xmYzoKsiS/O/xvCOG/5BG8rAnZIGH6Bom93/nMN7/h8xzkARdrkBkbIhLiN9
zYH5H/+QgmhawXBVqAiDIgbn/47prfrT4uy/DS0IGsT0Tgnfw8UGvxJf/GZoEa08N9WSvuL56KzX
ZimkuUMKjqzBVEPbXqa6ylExpNao5mBnwkJ9pA9B3DtspxHYPepoLSs0D6S+VcPyMGE01CQ3lLRB
GxPWCo2ajB3T/TAzQTIz8HYaWXh7nsPkvwFXUMll4ELXYZbvVThKbDtN3H5IZVGXnqIe8WEkUWDo
Gf5/DvuIaSY18ZgO0YtCm4BjA6WVsNVtrGZpxxNHWDmgX4SF97Ckw+B/9BQ4xBHWvlc/BKFOCAWM
4Oy9agNH8grFZ7jsS4pMxHaG3hGxe1qUJ21SIa5SCeDGM2ZFe5wBeX8QnNl350HJsXv2PdqWp3iY
hL1veGg/OW3thJfhBPJ3AQVL0JtEQfqam2lA1UD7CCYbVHnIaRltIM+6KccJUkFJbnFaPPh91Z5Q
qCL99wcIEidyZ6P6HtoTHLJibCCAxygFkI52xisfmWEzZotQVQdUzNZvztpvfdhCkaRuQca0RQMN
wciABhrqYca/8mMfFcutl7gi3U+2m380QdIPX/FnK6q7JpmFS7fcpy9O79GzFUxjvkIG6fOzN+tm
eteQOR8nsFBzWGxHLZjpvxqReeoKllQZfW+bJcs/wjdfu3tkyXF/LUZe6Tj01E9HQoZG74r6Vj2O
U9lEJxV18xcjjQGrqBIwoNxT4slBJJEdmTXBUXJKK5OjJi2DYL804+To/CBjEte6XbIDO/U/cxBW
zyvwGsZGczq+WB614mQ4RMn76dLwgTD2mbAUHOKW4xIVs3fgR4QppeQ7/YCiivKpEOP4rJlQkJ4Q
VrSQBero+y6cIjBhPVSTzbGmLMH+MXMoqVaTwgMcztq2rs7YRUYnV+gyvmKWvtDQCS37Y99jv3dr
qwh/81XwMCMTw4kNll4VF3f54GK6BPa2vGsG0UB9NEl+ZXxsE9BwRDq9D3stU5qcSlPpIWT+XEaM
vYlmc9cfaMoi7yzoedRu49QFt4gcJI2uFeWTaSY3upwmh4ZmLCV3WqRqSc+B0t1JlzonMgxhDZPx
KVw5c+Hz71LdOfUJc7sVKkgQJqDrtkAjDU9f0Kj1tuvOtb9SigB/hs55aAiBuBiShjj1TjTQwsCn
QVGln7TeZd+FCL594HFumyTBpD/gZJ8nRzGNSGjKHJ+UHTel1ZdT7WfdSXXr9K5VMjNnJ5fFY5bV
DZAzhlrtvuWaYFQyBDhvQBCtUrJgZth3DGGdm1LSphAt1gK2tQUT5b1bpRl9dLT00X6em3XG7jl0
X9hu02dVDaCfSTR0EWqkZFIvRVmLiZrfn8o77YghO6RJQZVIsMcg99K4oj/lpKFmH8cRtT5foCk0
69EposM6G/eVqzxNDzOiqcfcYgmy9XGO8xy3I5oT5kRHzO+jV3dq6+YS6wIVcMEN53EeKQQWDGia
6phqOXunEZP67XyvNBOyBpE01L1+M0/TpAD1VO0o90/StmUI2CyFkLD3I9l8Ji2puhYQYbwH2Ux9
fQIBMP5OMRPd/IYc/bp2vv9oxpCdHDXxgOPo2pD7oHJUJmGv5MXILt98oJl3M3TrGgmLbpXvgllV
+P57k+vCXkYH/XFJkhrGY8/Volpt5hsVAp4dg3AcQwqqKsrhEPkTC55pWbwn220jKsbBsGR3E2W5
RDjsEMOx65tAvh+aMHyNFMO7D72DN+nJ49LQg85ZUTz7yRzDq3KEh4470K5/qeZgHk8+sFF9R7ko
novQg6LlV3mQX2XKCnHSUSi/jFgCkXZWTGF9pMkovHthAHyOEFj7+tARzkdE5IIPBdvSiouHGMAh
931bzOp7C5MCUcpkwLIYg7lFOi/EIcTRppamc1geslwNebhPTK+HYh+smgEgACewugS7h+UqkUEO
zngVlWGaXati1druiQyljSXzxOkQTKYYOhAsR9/OplB2OJU4vkmbbzCnIjLSRF+rr+Dj4h3jJNKf
sPoZ8wTjX8ckbCz4VLfhfZcOi7qopxL4CddcSzBvjoX8Rb5UPZKYbUOHbpOb4QE2WLicdQVbzR5U
NxImgz4Q7d6BygSofo82WT5B+UWH0shpLY7zjA3HgemZv97lPRjAJf4UKM2WUA3pGUh1Gvah58lH
Felwops1ZJFeitQB/fXdDOV7Cf/fv8EJNRsYyKYRDgD1CMwI6oSTiqShqb1I7rIhi/pmH+cms98x
NFvqawT/fhjCoW7msjrBMonsK01wNUcIfywyUHekJWKU2i6yek//OHuSMX4UZGrncXObyxIIQJTH
Jlkg+B1ja7PltpoZQx/9LDPjteqHPrrCCH4KzkrSnVHLADipBdEvlAemzj687j0bRKSOXiAkgZhg
YQ2qIDTyQ1XuQs+dmdXOQ+WO50U6m19IMZRivWTpphszGNOT7BbbeSeAyeUv/e1I1NNwP1Xdxg72
HJ10Hxp6dv/GupGUt3JAF44ZY26LB6ShNUyUdgrDEiFAvY4PoG7O8tImnRg/2boQqMAdslBh+2gc
my4XmbZQ9lOcADvwnDBAFl5Bk/9RdypPrst+cqqj8rsy+ZTEft0eMSAPX1zpxrdcuHA94BXGZDYc
ELIzJ2R29HkiIzEmLihJl+u4KZCsaaqB4mXJumxEWGbNlxYghGFFPZbjzRzwGF8mghnzsYoDNT0U
poGLPFLkwrgYIJZfg0orc5U40VRhoF2t9qNhpbMKmVV0H2aT+8+dGapPAZ538l1gXCD3Klo6dW5W
0eiLtPAxd0BFOaLsh2LD7HDEgg2x5KSdl7Is6+lpimvfODy/re4uIqKdSyAFopghLrbTU8bM4GdE
2f+2Pv9QNCv/c+ezz16//cI95rffuh7p/UGaBrwL34cxTCmNC+L0vbf/8Y+NRBzifQ2VFgc9sb3B
fwV9bPRijoStUxIu9j7wlX/2POEfSrmCtGUcwoPAE8SO/uf/+cWyvf/t3/+aDMFf/YV4HCI58jcr
VF405n+Mcn8lHoNPDgreExhlgXEE9E5Ew5edk+F2g7LLhctCXjZMssia4sUjZuoRdiN1ISS5DOv/
tiBYrFjjl9hNfXURBBxlNAveUlyvcNDEdV3l7ZMM13XaByn8SKQbrQ95aF0dyyFSGDDrvqtkR8QU
EPEe5IIGaJeOuYZjjJcPfgG2xNZv2Qc4JV8zg5z6/tKfCkHKkrdivzIHmF2hl08UO2mLpn7XKHad
LKqrB+gA3bkCh653MxqQXntedoZ2SHBk6iFFwk7jEBRAY66pRXqH314l7ggqcRO8Biopbki6Lz5C
Zo0N6K51g48RFe9rClRxcGYLoCvaSj4EUvVHUqqg/Nw1ob8e2FzeMSpYgDFNgh7E3zmr7zofPF7i
UITO4j1Ng1m7u7YwTLOYKSWBxwwsfcoNol08ZDyvmdF1IMcob0QdGqzzEmiP97g4kLcgnGUAscoT
t2q+zdrPv7etI8iWj8ZCzYdRVDBI0yy2/pPvdKr61KRdvZwgyhE75M3TNxfSpLceoFB+ydpw+YEr
pmpRfg004MeO0fe9WkqsBZMGYm9AKYJ7bO8Pt5Gp1vye8Oq5R6wq5X3b68QBT8roqfK0chfAUzF9
z6VbNI9lQtwWRnV2CqkxwaRfGBAnVx0JRQc8dIILoUYNlWcqoEm6486n9mCKnPfoYROZec/LZHq4
y5hcm/mk8daoKHWbOEBd6JrOxLcxsZOYE4OXxgSmzZXscTrKSkRfJf50oVDQGmKUNPug05gELFtP
4mJ2FHWU6dBn4gwICArdalHSJA3XNzU+fme+KsPjTKJFdI1VAGNrQp/n5TJ1vbCne8Y89XrQdLln
eADRgySgb7haMXHIrgLspYifTCyOnH022O6UROFASkJXEHMK99x/H0xE7mkHu7S6nvszNH0SsCj2
wvEoGMXfLMZkd44xmFT4CnR0iDtzB6YA83VOUHvRdofdaSy95XmhJOqOtb90F7Nbj49p1iz3EKUx
1CKP3bmL+nZ4nOrKDclSlVVxwG4qRZYMf1wyHuRaVTwSx34xzlnBv1I7lXTls4TjwSNks/YSLZt6
nGXYvKZVGnxKWFq02SFuj/u+nGB/EEq4orOpKFh2a1l7zaVPgFVxiHQBnu5hGkXX2OO8eYOvg/0Q
JH72MtP23kUFV7rDty3pLac2atj2nR0mkpS/Zcw/yA4Es1T0ggwLLbpTjJl4LrHN+8quoLzhmCxt
G26DZQ/CABZUFCysT+RWgLryHHeUSe7ZE7DHw2PmTun6GX1Ij/FD1kNhfI77HN6BLeMMyKahNpcr
TnUdM8zLIu6rof7RUI2ift05RRJm+aHfPC9uoNPnDIkAbKKxYzIAAxiN11wiFzHXtFNMtkl1a2eD
tBerSnXqoJm3ZIB4kzo18VTF5NoiE/eZNYgCeqngY956U0/v9N7gabZ4e7AA5HUA2zC+KVZBmCho
GpW2+2CUCQyajcf9bsPmmV1WsKizVxWnffU+tgMc67VUdfESQdGZUcIOdXcbF1Z3t8AbqyaoLOvc
clfTXQ0PHUMW2NZdzjDWFmgLq85FZpeALLwOOIGlbNJteGFirc7WS+E81sJ8xpwVAVg8U1xw9bF3
KZsraOHOc7RUxHRmpQElN3lxCmb2hUX6OOhJXuh29dvuKiqC6CmrWirzcQ2Onfag5uMFCxMlHgT1
0DyRy+hNsAU6iQeQw8DqAEhiTnoYyXwTfeWe8QIs32eLH96nBHBCsKkFNMoaAzfPpkhcs5CJlC2d
e0zTmO10srhIAkyYliaNLkUzISaBZOF/Hpch3FuGgwdavvUgIAxdUNXVNzHbOTKUdl1e8DoCZolL
EiMozLxDMppygghJOLusetQbapHxSYF4n7XM3Hd+YZ5WwWSiTs1wBaTxAzdQ9yVscImHVcecs+o6
7zLOmuo9zQEWvQvX+gwJ5Quj7bb7nKXsxFdDPo7ttwRXuvq20fXsEpWMjHOHJXz/fpZjlu+LmsP2
k6ZfqfWhqtBIZTvMHNEpE0ecfsNNPX8lKEY6H4MZA96briqq6JTkGPkdeEBgNjG3R7kO33uExKOn
aK90Xz3OIX6ZgBmbnpDc6LugWMl0RLwB40FGIQQPjbX/Ri5Ko9tSr+SJugV7KQNbe85lT1xgZxHS
pnHuQPI2ywPMd/wmvGoQMVKbIo8vgxYpQ4EzaeSdIFIS6O3C+lnjEdqW10SfUSiKQ4sDMO5/PJ2P
pm/DG+bjwZPtcB7CgCtOcUZT1fyldDx4+vQ7r9PsrACw2qLFdqalgZ2zFM8zXjHBHk6LfR0Dwb3H
q5NjBrsoXaxfIRtl2V1CsxKeFmPp+CEVLddeGUh40+jDaNRIxaRLzn4suC8vZwxZOx76zMIoePiz
cPzfEvof3t8OD/av1eu3178W0dvv/xwd+PKPgP54K0p8zGe9Lb3lrYp2oIX8v8I58ojBEwwRPEpn
/mkT+v0snJX7RxDyGugAg+0H/9asIOAt/mLgrcIIyWnouoHCCAdxoMf7/NVF3cDUaipAtA84tOAt
D6+vZ10dhSTiDv45Wxv6I2cgEPfLhhvMaq8zZBDzqUBjo9+PGhKsJCGexDV7sMaFO3qAOpHgq5y2
85Qvl6NjU7a+jihkg3W1HTBDA4JO2IIvAgPNTJ9VAPSB+xLmxhjOpWlYg7iVKaOK9JgzUudzpYIw
LHFMnUlm8blPc4DsXdyCnIxXBhfCoj4CEonw0ZtMGoH2U4WF37q6cOt3zBW3T1cRKcAL0noL3nrO
UvY+aIeEEIWYZpvUygskiAkqC68IIfhj1GoBzlfEPoBriAZq5UO7i33YemnV5M03jAfcYToR/l7P
4QEEKQkRRiXRyOu3rXbG8SYC7uAiFIxo+TeV1znv1voKNdG5bVxmiVget7NyzuUMh59jcWAjAkIc
OKFjLIyk3375S0P38DYH+muvtE1//ns6tN3y0KWOjwHMXV9hn//rLe8KC40ln7r3qweyHl4SopSs
0xVN/hj45MPXMNeocddimS7rAVBxRXdSgJVfuAYTh+JfON6z4H/9OHgjuREqJD/yUa7+nplIDriV
8Twn73pBOdztsZlNZyIMg2khHBje+napxilDePXo4NIeAEuA3ad6//eX5Tfnfa6Lz2PJ4IzsKsxO
mcP9el1W8AZMv/vwHf4XwA13Y9dXcGK7rtDAwDE3JAnw9WI9lutOYupEoUHuDNSaA6MCNWEpvQ7b
HyPakmk7hRvfuvdEUS2ec2+wxI2+1J4d0gLvjcTDiM4UyAn//lv8GmDBl2C06NIN+J5gkwij39pg
n2hAkKlmeTdLTB79HVwoj8uohqmOlzPVZeuNVzFq7xrOzd+/NROi329l6MaRRzQQuwr4gPxN/Isl
pxqy1UtBecCGYVMyLg/bk+2Z/mmKgnJ78xD4mAWuahwZMduAbhC3t9XKkMy7ayToe0m+Rbo9qZBp
M0hRTJncbV1Ane7sAe4Skdz3oJVS+udgqLbtZBqzmtcMunYJwWvdFXOIHcjkGH9KYGDMzVMD4ZKn
WGVdCQ099gdHxSevZF3HoNZ5ErQn9FpY51+0BKbxMTFSCXnl2GsG9p1lRFyQHk2PUXa8c7Te9qTE
mQNuPrNexW92ECAs0b1hlHXhHqXk9mx7Mlz4WfT2KmMbbC8tkMLxvWZFaY40CSUa/xEifrp9Pbi9
/CzXGKF8meu+5c1V7boq+5roEtXSNR7PCWzfOqhE+4VNtOIKVxzjfLxVbDy5A6yYwMV+T8Pwr/A4
xZuPjGpESQ2YYjqR5vCYQ4jmlhB5no7EFxfU2s4rY9jtsgNwt9y8ubUlIW2ja0v+o7cwtPQ/iCKy
uXtT5qioioscZ46cEc0WOLZtsOtIBPtxwl6DTx0pulDWWp6OzrMa7barmbfP2Tp6cp6rpmetHhgL
ptR/Elt3456WchLoDPQQwNLaVQIYHvZ2P3ntlyC3Drfp50ul8E+X4N5/21Fnm9bzkwF5nMghLPox
PeP1P1v5MtTtdnO1HwA8frAjPKdiV4STmydXxCdsX3iyA7OMaymWnj2mQivEJf37Z2OjF/y6y+E/
z7PHEcRRy8Px26ORBQkOuGtk30Nj0SvjYXQqLbzutz3PIQ6cSxaMxcqimfAI4o+6whoyPf78FU/r
vm0PXm6s8xjLaDusvVpSvJ0BJaBXjWjdDRO5sitYVXGGJRXLEPOb4OybPIVWOjPd9NVzDsqtU4ya
4r6p/WdLGpxdn/AU6tMnmiDoaDdtuC4MJHe+bNpwuPbeDlCkm35xW4sw5Q3e/gVEcFvf9dtqd8fF
7dw7sqS3PdtXI2D8DlfrkXXQLX6LV0UDzRVoYFehubHZh5+nnTvLhW+MZi0fYIHBXp3aPWS/ivvB
8ZjzXbsQYAxYjfEWE6EqzwYZ4m4Vdf1X4TsTD65rfckZ67nrwJSREXPbB1dkxqZJfDRMfkgSMT4G
y/iYQTTicvsNqez5v9wFf73TlN8xhyp5KKT0kYuyEUD+WlE1RsFejP3iOQxI0RAnk4xLofcS8A42
Yg4kxyVKFC5U2E3NcdlCwXTx+vOvPeQV7MorynGt/s3TLRIUkhSccQzeKv+50Ftx3/b1ort3vpUT
Xx4ocPsDomfSx7cWVL95YvONavZrK/p5+hqXcUjq+CxJoHC+okkXubmN3XnwgrPcDOOjPe5EI6eL
IRU0p2XqEvxsbp0ox/e9S3N0qdd//xj9GgqlNmYMwX5htIVIhgF0mV+vLTNIZ0CKLp/dBU2kwyRy
hksGIYDats1PVZL7zKmlM1k48t0ipJIvf/8JfqtWNoMLRbnss7DF9jD/XiR0nYslazs9p3VVhP6H
CcG5D1M8dpkcnhldFuOyy4LOcq/x1truLkNzD7+mf/dzxNL3Az6A8vFs+/1KFGBZBmFc8/y2N0q/
3zZknnyO/RMZcTO3ZUJVvz0QPPWUIzYzW9379x/jt3KDLkZ48E7wn+XTKPn7Ys8LYMEs8HpuSI89
OX6ROEp6zNDqAQuhH4HNTV9c52oOw38VQ/hPd4I3ptIJlWApbGyrX9fCumDdUxdr85w5OmiqBzaL
kONkROjPHz83H7r0bqkvvWwcl/cJtKOy/hdXgNL5twceZhhhV5K8N5Yn9/S3RTkRYtoXJm6e6wxl
tXvnvT1gWQ6xE5Nihpu5e44KfMjE8WcRYwxAD/5B6AcnsSsqf8XaDdhh27ILZuPFrR40R14G1sC+
yOjyz+/09sIehWTWX07lkiA+m7LZ7yI4K41j5xftOAhq77GHR6hzFGERxPISmEYVwbWsxq3QmBIV
tF8YwG6FAybMNSqDUmKl0j0xEN9WcSO2gJQrOiTkDDBFE4pO/NGE5KPot3YMGzmzFUIB5rKcVG/b
f76NsL/03boVOX08tXl/M/pwI7FmBV7h0HCRwTGtiNlE/fgkR1iV76p57Thj4IYrzvi3E7AW3WLD
ZgfF0fKzosLHlJMfqoqdrtd1axNPgjCpxP0AHaYs7qqktu58m5Q+MBvmSSnf8eR7lp7mpmuYT2hU
ScgpNRh2kmBiOSFhGNsDI2fGohCqh2BhnJ/DMH/Hdak5aVdMqSN1op8s+AirD6GMXI63mgVDA5RX
O73aMFv2bPian63SsuOdp1pt51Uzoshl/DHg3TbflpG/0gbCsc14MX9eMn5FvrWqDk8Xv/nzL7g8
1iwUouS3ZpKabbvAiYfrnD5T/WtqRJO5lFSjVZ1XHkQ+qtlccNBvFSApQ9u7YvoU84d8W1F9FWyF
lp2DkvO0bDjhBTEdCVvokYJgO6vd2XF4OzVnsutOq+ZaZSfPQCJEqU0gUFGOH2e875f0ehhqbQf8
anMU4Ec91NQjAprrWpz6kaSpHy1iLF6ZwhEzO4jddZ2TYgS/WzAYqjB8U484hbPGA0/nUb8P3x4N
+Oor+5NdC69BxZMw04+cG7OmHSFF8IQXCOgw5PMo+2HoB+S4Y7Doxf2jKu06h1ddHG91W046Uphe
GMZbNU4T8ajZO947Sqxje+XkHEvurqxETpHdzb2HVUXSEzxxHdRpoZs7kyxkYT/zxKz12sJJwo47
OwsUlFv5Khkt4SyR0MoazDz+fJ4EOUdcT4geBuf5fPRqvidlmieDwwKSxxvhSbc1Cj+7m5/322XS
RHlUvZVTjOq2V/l5KjuDs+3cMZwaLslbCf33G/c/7Z4McLeBLaepkOSO/LZptWXrbuFX2dPb+QFi
QGnn8Y3mR3+aR04vBRbPZ1dOkdFH1iHjjS9//xn+6fAg1ZRjY5sOR9yq39O9Wx2SvNE546OQQzk/
ZqIOilvY98X63qmwfVhOVZyVHGt//7Z/RmP+BQCJ8FMMVASFNyY9EX+G3757BO/AQUyYPodevK7L
lz7LqkwdRtr91r4zkT/gg4exzoRStqxh9FUP5KmhIz2Uecr1Oo3CRxW8s9DEySQwsBQndYkJcBqK
M6sYtTON5bYXrCRTNfV9PKqO+4is2I3ZuDvGnObWg5KGtBYthVPKx0CukX4Wi7s9qX5BsBnOLxWZ
7aekG+RWVGOJQFP7s35MR6bVqAbePhYGLES+n1TubjtCiUK66xhgOEiPsAMaWiy1cZ7JxcIoOO6V
i6sGFX0eHvM1WtHY/F/Ozqs5biRL239oEQGTCXNbjiwaiZRh9/QNQuzpgfcev/57spC9X7MYQe7u
3GikllgoIJF5znteQxQCGWCfxARfbuOb28wztWxPUg4zknftKyiCYcAkk6Bvv+EjFPjRjcXoJUhB
lmws6Y4TOuq4w8sm7gIT9RvD2+rIlpct8j7Iwn5dfwaxgcDhdqpXXqpjAUXOr09WNNEf3Ha2dLhT
8UoqA+I5vEtx9zesvBm/RYtseYBNasbpdGPXosX0lRFqPdBl0lFbSOE4IWoC0hzy2cxPWr1L8OQ/
vzckPRgNKtHWBIGBofe2MLFcHBgiNx++BcgHrPZXOouWcjppISjZe6ey+NAd7JaBBQLJ1FbPsRKr
1cJDam3/Rz9HaKT2gGUKEICqyPtQ09ryF6p6nvBEVLIrjOYTb1DYTrr9YGHEadre9Wj4xHQMjJbF
hhAd4/HmnmQvt0iOcR9RJp5dbJ9YLsUI2Ure9yXie04AwqcSmHKe4c7y3loTriSq6znG8jYByZru
5nrCZxy+XdZiPM1sjXnnvo5ta1apTaHJoPUZPxDw0VuAFJSCJ48ih+Ff0wWDhQoIb/kW/hqmZLAg
5H2N4Ory3XtEnSe2SEjUnzRj1/0CfTakb0igsABsrNevakTG70zplyF4dkQyjvXvACfZ/Ax3IGJL
U6Uhh2ScjpK7MdtCvVEfbzXXOxyAs8kSoOVX3cq7Kr1qONIwwPOfedny9UVuW+rioFeMd3acj3wi
fRJb7//6cx3kBxgCwoiB/3/1vSVmlckkVvFsCoPPFbXifeOQUaljqJsdthX8OxB1fnK/rSsEEHN9
pglK4CACNeS4bo+w3CuJq1nX59Fi6fMd+6ZAG6O7As6BGNOwqvA8bJ4WQI9aPjU5rTFOfWm8FB1I
gki99lzFZE4uO7uj3PwdJMfH1OSTDspS7+Gb99RGqcFjoaUzudjr/QkKNFNwpPzPM7NumnE/i9VC
EK3b+X9QaqUR0p60CNufmAIBjSFNWub0T9psXArOuuML8XNfcfpIeqy0DnBdDJIv2tpTN/rjZ3qF
IEEXpN2UzN7JAXehO109064xU38uC/mEJd/MRuImsVpFs3AWfgflgvM5mbBBPhDAZhfLjQlRhAM8
s52Q9u/ji3m3sG3bJbGbZlz9z7ueIahqDD+YcHwuITPxLpmYu/EuOTj78lkdzM75ucMDfX35+HOt
93dBeIKmE10Lr9Y7dAXtc7Qieman8RqjP5f4LKtXuZybEE56LxVKu1bVMPqqxI+r7FmXtlHnqAOD
rDwIpLvJX1T/Iq1k5bI18FnUDSbCoDGzwpvtEbZt8sUiSRUxvTcXFfWZIHZbJv/5+EvJdysRo2gO
Sp4trFCFz7w9MRB/xCtc4PFZA99BXQXu18FqFj/GT3916/oWHtm6lrjfuk0W3aLLJ2hq75q5Kktg
buPLuOtb7NiMHZHxMcGfogUV/LbWwiN0F/DbdYy92XcgBEya58DOTo2LCgAzkCKW2XD2euFmzg2S
FXqMn6NjmaZx3Goye5IKC0/IYeGXFuzs8guYQ/evGKqpBAL2ujSaj96CDM25cY1EyAW/MBht5THP
YsxM7wZsa43v6Ojw63jVj4NMFQX8rQO0AaDOrqwcukRhVRFfLsJgA3bQBv8DZOLqhanIBbInwYkj
8DAwi6t8WtSaM+Uhdyp1fQ1OqMt0QzvtF7Dt68wXpXGOMGGsLJqNmaZD2aMkcfvJ7vfutGEci10f
+DkOaO/Xpou7yyqw+XyG86/e0LUC4H7N4zBQhRuBSlycZ2H1eO7IYPp0833/8eqlIApbKkQCSOTt
KqLWwtenG/HW2EBlYZek3u7x0MIQfJdcJolCZlgy7fMIarb85Ovb7y5Asuu7rlQTxgCR+9UFxOQX
I5tsxqfIjVTziiigVVC0Ew3psJdTuM7BgctZaYEbkB0eoL0K1sjRCFBzNCfdAhv2pODZgQ2ZPwxr
Q01LIBOq0YvumpYqYC2FnWxNb9eXEex35UGgPlWvrELAnWO4Gg19IW9xmCtx0QrMfkjdQ2/BgMBe
yQ/ZNeDhYdheGJ/skO82KhfI1XHApdSY3rouPWYIIXbHjPxJb1F0fYoBpwt3B1Sgec2WmD0MMxCH
1ULcYTk/TxCFPuuz3saXo0F0PdxMfSZz0GSFfT3YDK05l9GSzz/IWzIiuWMv4zMmqO1s1cQX9OeP
97MrLi4fCI3RFZ5UOkcrACl9uxIRz7hRRd7ID8Ks4H/uLZMhqLOzFkBCSsYqDsZfE2704Q79bNgw
62evIxIIBjyb1g4y0cAvH1/Uu66P2Si3QNWDjGDeH1ndnPdLVRXxD8ipaichY8XhuM8YVVL+bgUa
ptocXDUptv25QDXHA1sv5wzHmsgeJcw9dfICBXEb3VUCYnSJoZ7etlESVlesL17a2ZgewL637W+Y
0jHlh2FYqKn2VoA21M68hURdUY3q8WHidGqZu0XBksgtkkIJMOrIUtgFhcs8dFd7Zug9NEHZk0AZ
GV4tDx0SUF7txksG2stySAqa5XFqLnBSG6h61hIYEdl7GGmqp583jPTjO3tdC/DSM7uH94CzNGLY
68T6obcSM2Ac81038EXrIdisEnMMTyAAC3JxvLXU2/7x56rt5P/Xb1JN0wRTO5PVzWb7rgax6yXB
MayanxYDPVv9F1EoaPNemEEVGfSc/+bAP20/9J+UCWDttx/GmrFtz0UBwvqxFOz+dkmLeUWyyZH6
RKAebJVdBsCMTDuWdd2WBxmLca5uC7tXsGAmTdYPJGELHnMoB/VLnYcVfzFkD+OJOWi5UZNdRqOj
hc0wf+/yG+RRE7+RlkkPz1MWrvuHaw8YAuxTdhm6PVBf1T8OvQhCdEgUo6lz10/OjHIMTqH6URyN
K5fhM4Uwvlsd8692b6XDML5MhEKu83FM1zrFtcgAQQx3uDCoKyRRUH0xBE/qH0Pm9PIvOP+FAMjF
1AKAH+p1ZdSGycU6IXOdZ6cL+MxtvloyP2rDE0nBQZD/LLcbMdEVzctvxQwQI/a2RcyD85UBOR4L
d0Xaue5wIsVIiubexRC2W58jUGUupRRN0wmYOvA7S3JvCsUEwXMpxqbWasaVhOrFTNVBNlK/u8Wt
nDtCIBnokREZ4WdqmmQhOHIeuerYDnEtfogYpvLAVoWhmueYMmANn3KBBI2IiVHkmH/0lK0g13GO
KbmHt/LkuH+Eua8uhfBoyZgMxa0iNOhnQBwSAOKOEqspw2/6PQ7MzAV7LrOpiwkgcpzVcb4MZu8T
QBsUNuLZs5NZK2QMA78MJfcDDIXuZAX5VIQUtL165GiPVGfvdxPecXifrSbc1C4zePJs9aqQqGTF
DH1bQhh8qcIPw5JgIOAP20piV4hSydoYirdouInCqjtWaDfkTmHc4msR8Yd6TjS3Jq5KdzhHOd58
C1+CwdkhGnBzjh5NbFCgPbdhBLR+ky3JiF1MbTaYUPyIQ0wU2hfsbCSfXoOGczdqD9XlcmZYy8o8
J5jtcs25L9R/G50FvntPVJT1oIsUiBWUTI8zBuTy1kiDOTpGaBDc5GvaxGQfHYZE1vzTT97nyxH0
j82Dxpwti7faERZnFVOQt+8znw4baM6rp5FKQLSHFYIS/tBtISNMf5uymikdnd5liLHfyBiateFv
/KwlHixJuFpRYUzONNyt0Wq9GLBT/Oj3CesMjg7LcY2AbnADpiGHMIpvzCUnSbPFCwfVIh2OUXoE
LsdwO85z3Znc3ZG5nxoj4UHHgaD5bwHZlNwmGXIMJWzI7Pe4FikSgORH8PfisfOJ+LPChGgtUiRb
A9etmoF4dBNNRsawlEEOQSQ7+gaHUYQfLjn/rDBGhZrnPRp1cg63AX6TljnDdsLfwPWA1JOyDr0j
Q+qp7u9zy3KK4O9/qDy4DB/vSlZsgfvO6C0NKUOr4BfpiB4PytXypvI3XcZFTj0W9Wl2ZEFoLU5n
FyLNVuKhMFQN6zYJ0sQb2w8VuUauLQbda03KLRzCMKshqJQpmgmu0tmmHBXWalVx36qdOKaaWlTx
qGvIbo1CA72mUQwKU2PvLKroq+v2RcvqxDKwZ0aj60dNCkllJ9bmKRXIXZrbbEH8DEWkWdQgjibH
acODHEG0khsggoV/rrkt4Va8NuXs8BD1AE8zjOyacolz32REUu+dGJo0Cdlm4+IvYoFIlke7kygP
znhRAZHs9dwAKjkB91AzDXgLdx+/CWBh1ycbSA0bIlGJzLMJCL4q1kTcQ1+GP4NgpGKKeORk8svq
xKnEHTh2oBHcIoaKatMhh83Nye68vM1oqOrC3y1YHS3F2fabjFjc2kQS/tAj8ETlSRAV/5Y7N4M0
OyN57A46w/Wlg41B6QUgC/I15IniHU4L7rXcG6aH8zOaZtUBuAExRHCwRKgmERZkb36pMWAqxL5D
2jUuR5Qe6hxA+61+iDvUNKnkXZGw9SrsnmIMx3ZMHo8N+wjIROl7qjNL6XtB9SEVKvYezCiSI/aY
kinwwkB1QW+kyWc0WlxjavK2f+VNYc6+K+mTlwfbCyDE3vuG0bKX52N+objNkbMM+y6aw4TYrXmk
xD4Ndq1wPpOYmebVnGKa/WeHYWz2vUY3TzN4KQPnIlOj+0QRVPANL+DqrKehjaCTH/X8IOuhmCXY
6hGux/nLY6jvt7q1Fqb6+hInAn6Grzxrq7txYutDGT2isn2ukLbHaHrNFTxjuI/WQhW3XUpuSLvH
hpptRZj1wp+5uUkZwcD6goZprLJtxozaksSyyPUwp25UMdvPWNwVR28mCvkAhJ0Ht2UQknZ0l1rt
BXraLthrLJ/L6lsE/cCPcCX5TNPMOnXj0Dl5ghwvnDkpYeNqCcVexnh5ItDArCwavkoTq7rxxifF
L7dPdhMLwOMpEwr7Trw54rrw9lE3byiDkZM7S7I5QsoMBzExThhSLwppr7wF2I4QwJm9M42GKYie
k3FCT3a204qQkRhmMmd8vQ4DH8CinLmlpiFS/jWbf0NpsODx1LyONUNas9onkPnb9qV1a4XA6QPN
d8ayye4Xj8yw7NYiTJ6P0zcTYopY26PPSAkLft5un3e9XQ1VDeh/bptDR7ijw38UJGsycK2+ortj
tI8SSI06HGTAXNfsF2pe2M8KY8aA2/Xqb0tSzK572JoYRGCKA8J+yRLTv6nytePf0u6qp96LOZmh
u10oPHqQklmGHxHNbvtrj63LYtV1fMIozjeVWVqWUU5Ju1WzKddWDIbKqJrSuZcROUv4bWzjKP0y
mknpYWVcN5Fl1IdqMdX7Em0PbHaFWmRbJ0qmARGoty1RdeCWSMAva20YV3GeEJwX/r0tVneMlkOV
Ifpiy9eHST4ia6fH6WGPoiIz2ZBOAL3YpeCilDrhdwYYxOfdNSDMi3vE5XCaMG/ZvjF+BjU2CPMw
w378UlWl2pJoBrPe3lfuMJSv+WUbmVhZ7AccA/U8P3Eme4jgMKTDj9y/R8KHNOkGT1fGbZj5FTGp
orYh8DvAgiIaA8KiF1VN9qNUzyv13YYZ/LQBRAZJTjyjQLIWacuxu2DmaZBWu76gubEyFz/8bVYz
jqYCnfX0z14XycYKlKhgZmLgVsZMZdConXphrsQz1hzkrB3U3mNkzDvhVPMduQh999be6PjKUd2Y
w3mtO/8JJoaM9iPCLi7HwiKI7z1dSo4iBBsFp/GmwaLW8MrGNo+VlcPxhJ8bYqtGQdAmiKMwnvDT
+rsX8cjMY2bZMEePGRk93nD3N3INOsh1k0eo3sgsbGv1Qm/DiQatLpuQU+YWyhyiEYJfgggKdic7
C7DZ6F1iYvAw70g988B24xHf4r1+zfDnCw28jJKpXYGb0NORQpY/1fw1WtIdDtjqXR79xGX+mlSZ
WsEOaL/0zpi5qS8IfdaE9Noi8eJ3+p30VmbouB/IPG7503oMErX0U5OT6OQltLtRgJVAEg/nRuIz
+IobjUJIs4Xo7ew+4tvysVtn3yYjuvt7l5KsKZ/wVlMbVmPVIVeExkj9N12Z6aGN4ZoZeWDVaKe5
/7J4nt+fyXgPeUL6eortTLMvg8I5NLDX/6afF75qqu23hlTQItERGmrDjplIKtlECl29PyEYAxd6
1GSxPHJIIjjrzmCsY7VA8Teg4vlWBWhz5Qn/+nX9K5pMQCQc8Tge49EByJgv0FXcRoovMG0oRAc3
mjXN9ny5yWz9/M5PCZ+eHoqCGOb0tp5peUzsL5SZ2h5/gnSabty4UC8dbrw2qyFSY/HXnNaweV2C
tfKxsNleE/0Fe595E6vGxOsKqmVeqm2hg/bQvOotBgCbF8BBxMWN08dlSJQznwxlSHD39Y5dDEhi
i+NGScg20LapUSPzc7GS4fJHF4Jp+TSKMuUQHKtCvXbWNmzJifnjc+q5VP3bsB2QLeZ46oBYiXCn
/t4m1wkBArwE0RorWqhuHpusVj2+LEc1pIiQD/C7yqVw4DVPC3X6D36njgE9Ssy2HRDVMmd8eykk
lm26uYrhsuo8D5/xXTM4APUnG9sNNgc5TIqfqAeg5ArFrM9sRpr8bG/kjwKrED4lbdAxV+ccbySO
fWIcR97UQkj1r12m++tLMuMuL88du6Y539mwfOCt6O+tF5G+GfrNlkiR+cndNiLzZ69kZemvrzdh
TDbsGq9/CjE3PSBa9gvKGAvSsrePMT4azvaYc/9O01b8lYMk4PGRxKG0qO7nvja8/EG2RTYRLCAb
DOBBY9ksD3mIdaCgyG489w/BH1LLbnBKM4aOg1864hiSlspeKqAjEoPqhCWHB6AEAWqqlYWq4vPP
wkE9GjsCdP2jU+OdZrdi5ckvo08YrMDEuG/pW0UVln3wOCVNqqAMNMr8xFbm6pcAt0pLYaAinH85
IyTWPxS1lC/m4CPGj28Jesu/MKnicntnoNc6QJfJcYZ3sVOqf+Yot/lEBztRLrdbZ7VyNwSBAqLj
NxoziDZEqG5rdfATKq5gql4g1Y8/6ayvuwlGqkwBwJtN27F5ua9wsjhvW8yFMAtWdohGtctzPOv7
g5Nxa15RoaiVQy7KSjIGWSspYVPbuvu4q3k7iWDyDfmaCFIPcz7ETrajIMs/f31LyqjDruK/WoV3
Z1GwfiFfQfFit+momVP8MYrnZKLC3qb/Xky28Wdj/7fYPx9vQzWgCfcs2A72O2RyHI25KoQ/fyHU
R83nhoaYz3inRwCAVNRduLqYXEZQulu97132hv/ByNRWUMY/oQ5gBjjLMJaFwyLHaePtzYBg4lGY
yZRmlAVdPOY9rfdEVA4Yh2nsh6Jz0uk41lUFAhBMPQ8KtwnVlzO+UdQj3YPDHwy99ImpM+UvHj94
s8FNCzNFbEwvpNXIu9BBB4Nm+9dQ+TgRf8uyUjVomjdKyJrnFscIOGr5bOzw7q5D8yCjnHkL0ycG
UVfjJ8+MDcTJnf1IoCZ7hN4vs5gtgF7zMh8nsE6VneW2SxfbZBzyl3orPl6Bb0FxlgBDemYNpmta
iLDezVxS+KhNJ8PxMSYIi0NmHimtOVYuTeA6JZf9t8SQPrn5+IPfvYB44bqWQ2sHLI4PyhWwZWNG
PMSBGB7lVmV5LXBadq9HuAN5cO1PXQCOyRDE4q9oa9Y+vozr76+4FRzpHnI60Pl3bAU8x8YuIvTs
EfXRhlrGLo8BCDuhJOIFQVRwKIvLqv/4k623klZGr4rQAbWfUSxTAe8a0GhGojZIjzYe4qJTuEHu
hTS7R+IbaiJY+oZz9xWupxqLzBvoMPiNOoR5adVRLkIvCn9YNc7Jnw2hrpcowgvuheSVDiyGJte0
CbdboQF4ofmgYRW5kSv7IaBJ25YoBvpsUnoaVLiuqhzk/2STuqyEf+4LNqNiyCq2hV8OE+F3myQO
sj6c/vYhw2plhZu73RMol6P5bYn6RgyHweo98xc5Z6qcsZy2tH41uD5h2hk0CGGAoSMvcNNbOeax
Y3/C0Lleyq5lC+ljscrYUop3BB2OmRHCfuA9/i2K2xZqjYM0j6nC7XF98RP8CB8RqUJpslYiFotP
LkK+pTQxvrUdbpRPsBaDdfcdpYlSYFRo7vKY4uTP2Tw2XeXjQzEGefgSzVjvE4ZnLMj4ntdNCajF
zYkLdxzPQiaA4kvvyaXOsLxqTNw4wj7KfsWGhZrJ2bmdRSQDqAAlOlroxVAT8Sry4XhPlh2xDwNt
MskRULa447p6J+1RqcOQgSqiqUZL8QEee3jzJRhv8woPAoLY33wNvac3iJL4kcOEUpNoHn/EgUi5
FqNhPjR+Y2MfnpkIskkzzXyfKlRvFm4O7vQ9QtmUxHuEfV47HsGYnQ7TNkYGSpo5ZouSnpkjBkwE
pkbxMBQ3mVMpqkPkd2ol53Ycx+bRk9Sy9QEL267v79omhq12BAWJzZdPNoN3awipEO8chFyQLIve
8+3hRzBuLCYmhY8aJSbmXH19Sj8a4jsOI8yl0YFOGFofJPGN3BNsElRboA+uZpOkZumgjjEs2hRz
fxW9og5uGjj9tQvGUtVPcyZDaDo0je+Gnw0hr2eQyP6hd7B7oECCJHRNWHOQnAMAm+0DzSBG4X+i
zY+d8oQQiO5IazC1Wm4tDSVCQMpJO7ptedi0KgbTJ/f3utJyA4crQW7swjbkVl9VWmZoAh+xph6m
wvfX+DdHtn2dneFVCDxUqLMpND2I0cXvNpsYC3Ye04Dms4/myQi+zJ4opumIVxEm8zt98ROB21RN
0H19/w96aKc7r2yorCKUlaHRnz7+Dm/pEdRnMFVcZF14kVkepdJV3TAu8Jc8Rm0P3mrgUw+gHZLJ
hysWuFeMrdD/oTrwMDt0pMM02VNybevqrjEzaejJZfGgB4q6gm+2+hwfARxED40L0dn+hJtx/bzY
xiSPzLckjDPnXX2ejY0ibkz1QxKnHptlQfPt/vH35+ceRNEnL+jU5C20RkTitx/f7HefDyXcd+Sl
HMW7VF598zJf4n7xLWwDN2kE2eaMC09vVVuFJSE+nBsbZfBnLKV3F8BjhvCEMgQll8kR83ZDcIGP
XSwNujuYdJcdUFyabH34RUavkDXWH1aDN7JNOu+3j2+A+oL/PHWJ2YYTDnOBgyV4f6hl8ySQomK/
mLJBrj/wCur8U9y5OPHsuWjs908EjJrdJy+qfV0VUQlyFgQwkagMWXNX3zuTzuisRdXeoyyKm+GL
h7n88hKQD7Ke9TC9xCzD+a23WjXV5r1R7S58edW6YGKWKvy7SQca186DqLcSMTcD+Z1au1Bol57W
0wmoU4rZZMEaQohlUnCPDsdju0uFEnwxVVV8g49v63VlBT2WhQ3JFO4d1f91kxMSdzJXtpXe98FI
tDinLhHH3g5bANzKcOvNRpn+rf2SC2OS1wER3WiqHhtC4ycP+XpL8bnXPGbM3G227HetyJT3QeT0
S3pPuBOVXRJBRgP0VZXdBgN+/OXffxw7F9M7hJCQYinp3q7pNJGSGeYq77Al8QDKUluhvSJX+a+9
aD5vcOWVWQb3GKAR5g1vsi9NBDVXH0k42Ew6Q9/caQJwetErEupUry/EdalZm9LRj/l9vPQo6ci9
cDtRf7GHfq3zEyLp0GzvRQ1PYnzQaKUWVMkI1jrYSoDh7pk0QlAmzSyqwilAbleh7HoiEL3Pw53L
T1UHwwIvA2VcuKgRFn7JquegUlFrN3cLNRyLQ2Y3iLCgdYAKXvj4+UbxkqS+g+R5CZaA066Po5a/
7m+Mqaqc1AgyhTEINFuFORgZIYxqulVmTcUscyyUjKsYbapRz0pUacqCUm9E3I4JFk45ceHugvc4
w+pzsg3extJQAj1cydWFomxRsGSLNo4P0U1BFZUSWHKsB/WVlEvE3xKpLnUVQK+RtFCu6oWrQn+l
wGrDXEGHW0eRqxbwdYkKtzv5rSEivKdbo13cm65AkROc02ZFcL6BM6Y5TXzvlBnJ6uDHjMT+abtZ
ulnR23G6aYw1cKaHBbjwl+uLRlvANVV3Z18wnw0bBlxTOPGFg2rixL4QNoU6cLH2G2VOd4I43Kub
6TWjkirrWWglJuXxkVxA5n/y7HRbgJdXIp5zIj5HNA4gnNj6KRiz/g8VMm7x7YoDyK9eTCm6Mklq
N/nT3G6ERUXMtwQbTS7LtbRsbqAxYISW3MAPaMtTzWsVuHeFXU/BfTJ43fAjxSMCKSDzBbkSh3fp
JpEDlRRiJu7RBfNQ7AEwgk5bIQAKG5T+vyA+JXizMXBxm+No1gohjxJ0qS/D0sdMrJl6GBFkeoiZ
4861JMDmscLeH3YqfwSCSYCSKW9anAvVygNSINIcPsksf1+3qUbuGr3zNcpcdMHEBlxAeA112dvg
XMPQ4QAt8bXIxahKMyAI8QVXvymL9806ZOvPqSWF9cVpDGv6q4DFiV1GnK6xxKct5A4yWx+GPwEz
LPHCUHwcvmKPQxDoyTBqY3nxxDob/VfUexX7Pk5pamycIZnvoDOmK6GIh26bA+sJAe4Cin+JpOgy
bfJJuuMWglezWOmVXYuysE4rpjkec8f1pMkA7IbsBTdrEbjt+Oz5WU+WkkbY2XkV1oK/qnq5dAEX
LBjl/1b4wkqft2U9uDOvbHZ5cUcTjD06rKNvd9Vx7E21DDeyQmgw77itDdsYs/24MXu2Vj1DFMrC
3DidqW2n0oSLia/FesA5UzIjQFWn5hda0eWSiBa1R7Mp5ACEm8dRjFC0DccvhO5FE0QvzeckxInD
Vn/TbYn5C8Z1L2bOLBtp5uyseL9saOr2qmd+4Bu/jbIdnWOwbV169udIWart76Ku7C88VvOit9S3
SXsGtGmuZCIZRxWfvU1NgHo5vTRwn/smO7GmrgrYw8Cm2NlE5svcU10wO9OuB1HU9N+J1CLtoXLk
WADhb0OObULl+rOCOodpzXmAoDXqDq0zOgvYCdyZIDpsU7TVNivGDWITTRXNoPhKAQMM/r6iCTav
2uinn5jsykMLz4kNfrksUw+oHbZFbKkhS4MdX/wok8rFHVVvlEkZ+myiRINIXsasis0s3ZcBoYFi
FxgClkqzvWzT9vMu047WWRb/Jx5hPN1dmC4h3pdIpi2TVbBxmLZH8/favux6HXeBdejBjeeWbTsl
Qg0uz/KJ3QQcl5ZaqGkfq5nXNr7XpIKNIiOwsuRLR8QfrS/j4F4Otw060rN2slrZ6fX2sIGMJFiq
V1BQCfFcsa9U1JAW7Jd1WTZdmBM3WNcJzzRoDA/zeFgcLcLu0miVJsZiCM/93jZxtNCCKh2nA9VC
Yu6uevm/tZeX6ft/L7aLAGhaVnxSCSDI1N93NuBCj+XKraKMcpO1pR+QiRUpf9Fe83hNvqXdksIV
0sec8Hpqmslf1bmmsZ+sIoaKUdqGqy+ro5bGKCIGQI8OZQbDqmyzKOq3faW2cph8p0FNoI0jnERp
VrAcejXrpE5noPc7AbUKq89tGGyUCdvvrA3An7dP32o3+ESqcdAAfkapxDrK2FB5uuFQskeiSVWE
Im9T59BxFtZjaviL+dC4l1Fb3eMK2aKuin+LGC6XuwGYxPgrT11fK63zfFSnuh5K1swsOBA1pD2J
iHJS2TlA30gH5Qww4qHJpr3JrwImdAYyMIR4AHVhFJQZvpQuHMBqLzYKeyewAANsqvGSpVrweev9
PVIcMl4PLgDg0B0H08SM59hvxPVt2QabD4GuBPRxj2ESO8A5aewBJiA+cWsZ7CMiVKDh2VhoG+sp
byv1fHlCXLjekHXhqBc6YIDC7LNF8Xj0fLZsObifdYeYy2JRs+ONlhQYmBogx6rRQdkqFOcyGt2K
Ks3xQqKj6EbBFKktE82hWjFMzHjvZGlLCi08/NQ+66T9wIKBGhPP33vmz31FkspFtNNuSprQpptT
QYEMPrHHcCI8VjX3BBKYqiqF/onUh/xETnSFjZJ+oOh+mhtWNyNdh7+xeEyOAq6qY0bNm7+dR4Ed
MMQ14AQzgNl2p614arfyEHaI2i305Dfajnism+C+bJNfvTyJdlYcx2ZSFgtbQboBVd1W2cI7JrR1
P8ZWYcOqg5HEnWSTB/c6p2SbcZcTgzDG4HFbzUMELRTuyfbOpYrg3OwYbThwO9sO7ph39vuyqZIT
YZaueC22h125cM1f+hRXBJwMYjiGz45rKmTNGaOoG/ELHktZoUlQgn9MGBUdjBZAEQ42Ro9BOgU3
SW4jaRCaIodIyD21MRkhurPf6xn8Qsb2CHcuRP8V74dOqImPFrukGwfNorzg+TddLpvqCeNUB917
kTBKgPGWwahlsnvZrfU7Bm1+bYeD7xMa6541WEHuX59Z+whjitjdNel4QbI4JQnl6Ec2I+JkTQa5
TOk3UqOTS9ar+hzQjp23RDkZffqidfWazYZaixZHMitH32QtQeSERg+7V3SzeP7SbRQiBKklqec0
IXNVH0SSR136r4/7yWuMAvND7D2ZpGCJiJ/NNdC4SneukqjM74q8hpwNEXur51c1L162SZaWmfyv
PhilEC088Aywv2R4dQ3F5ZmDZ221xndECTX+60Kn4EHyr3FgwYmiMeYCm2qOCrb5jz/4ehgCxE9D
6wvmZkw9xDsWrGH4mGEWZXxbYrXrizPAau9GdwEeM1C4oTgMnn+z2qK14NGsQ9zlJf7Ci4ObjcuZ
2toP2WVr6U2cR7KvMAKHqX76+CKvJ7mMb30fEBvn+oD/C4T0ts9fYLt4Xj06N5qYtNERcfG+2MW1
qYJ8TX+uc4O8NFHHXkock+/53zH4r+v6psoxeSPGpGiB8tsqMSpCpKh8PFymWQYOPpGbT18TFwRv
7FhcBrkoAxEj5LTEVKo4rBfYuYDjbm+LvEwFPv6a1gX+/AdGxuzcclHOWyb+pMgZrye5Jgw41iZJ
972MV8OndIpKotnDILAabOx6LA0anKYSav/9OgVzGB0x242rr/hYKzmp61Bx0z96rWW8WgObCsZU
l4GKtsXTfGzwTSi4u8KDBx4fTHxAjH4fxys24ySMTYu5L7w4Fim6WVPpPsopHzw8QXC7obObyPbD
opDOZWEjbC4uddCn1OBcjPWIwDBAwUBCw6DOiFftC1TlddkYhFkHqzXe1FjqdAkznU7WjxVlYEZU
VsCZ9guDUbgLx0UWjveSraFEZOsJYyCgLRyxlhb3jR1SV9+sAx4HX2BjLQUNDEwd4uhKmSVVekPS
cRk+WqrrhncrA2NqDxB06mD5srSd7xD+F+B4zRZr+GsEjXbE8HQ5mx3atxlD7TAxsqOutWTX+TPB
6Qv2QdW+c1qcWXcVQmPjh5hMEwN8Or52yU8EHAE93yS+zNnrpwUxACKFtV/y6JiMXcdY4MIxKLaJ
SojSyfsTu504vYloQRpAu6xEnHdom35i2a2bEaeepk1wnFOU3sbCO3wY584jgaB3Fjr5PTsjrM9z
gW3R0P6AN7QijTKbADOLZ7hXadLgllR5Zofd71Bnv4Z4nsxXql/bPw91SxzWPpvDfGC+BeWByZl2
79yapoTQIx5Im4XDkj2Mfq3skzatgrY01bWAwSOlTNj6tnGt1Irss1pV0yNCIHKlamOSQ7GzqfDG
f28vUpSWzPsIQpuQGbgkMpntYXKqERu71DfSl09eMWwg3uLQYMCAwGzt2FALKAPXgzEke6XrWrU8
j1WcOOMOJmtUpT8saJX4YrIThrce/jjE8uGBU+ZBW+PbYYfe7ZRjhXqYrTkBD+tRNx5q7JEepqmv
weYGKyKzZ8AWJxBFND3aXtF1RKsI987kHgy8zJyXUXYH2RUcLyMyqsfpfmj5b/FNYWdG9TXNsNW5
I93XWW5ItaqTQ1wl46+wy5b05MhkQgVnW+03bBCS6tjUpOPt29WXC9oA157OLhzO/FQ5YVAfmjDy
CPglOCESB6vPZus+CMr6C3Fl3rgzUft4u4EcscNEN7iSjOTXB9CZKriLJIoaPHVK7wHTgDI4TrCJ
fb5s5n0nV9J6HFoxTihTHPsPyw2Su3yWnbsDJUq/EOgxHNo+sV7mYiZEqm9/uXHcvBiWnX3JhTFb
u7UXkEBIbwE1GrH7ijEmVWGwzMIPsxRrEpAK0xIa8oAGx/h3MEbODf6GxWFBDHGE1xztPdn5t3xX
lYEWswdV4B8/XJU20UEAwagrWB8IYSZHOsi95aeZi/XEVF9UewIKu69j0tRPIXnSjxG6m1O29PJb
7xvOTRiY1bFKa+VkCHhwzzCvvCFjezlYYLfKWsZ7xHkouq0xNP1h1lL+ayGe/GfY9e3zwnT+IcJ+
7Jx3bZ/tYCGKQ5VUFvXSRKbcnApYT2s6n02nH+5JJp6/VnZnHdepTYkFIPuGgEGCQyF2Lf+u/Sn7
3gxieioIurjDpIzEOc8khddo0+aYF+16j6Iq+I7rVn5nRaF88mFHi12Km+sOtrh/b0J+/ZnLof0Z
YGt3A+PG2IOThLeyHWpOE0C3PXCRIQBNfXErRrf8XvdTWe0VB//kLKPxK7ITYhSqGsSDpvE7zGwb
mn3r3BBGR8qXExmHaR3Xv7I2rF4jN8GbZwmNQzVmLaBUaL1aOKjdEnic3TqJXL6uNqnibtTVN1Y8
jud4SpExhesCnzwh7T1pK/GEU7E/H/E5LvkUKzwa9K73dS0Wchf81jv5eRb+B6bxS+BWw6vF8XYD
TzHYZf+PujPrjeNas+xfMfwe7piHRt0LVGRkJudJJCXzJUBRdMzzHL++18kTckmy26rqtwYMGJLI
zBjP8H17rw3oAZOXxXiYZOqjyQC8V+bMvbUixzkz1qQCT9ZxApSFrUcSLEBUKhM+26AiaOh1IBci
8XFGV1c8mmwTvJpICksvMXcBJWN9kWlXEYCZ1zkxlYtGb3F/sd05txhO7qsqwUIKT+sZxgypEeuY
vsZlluQEwZeo562ppFISapiaQcGhEh4NfKhTXn5mQC0MX+d/qc/EQwYfhkPDJ4at+bQoznCw8Kye
ZwN5bTuqBNk9iMKeQBjVoBvflQQZNpXvUob+YCO21P2wqLQs2ynJGLNDpn5OyCCx4N3vmtOXNzGL
tb0y0XUmAsNRycKlNEeuefE8pfAA56H6GK96fw7R/o2o02ebuj/s72w+KAPhl6unNwc2PrVyrvVN
5l1RqyvOOLHc2LE8qm9YUcTegdZmOKIF0JmSY0LgMG+GNcNriQbWp1mlvqKgmHeTZxERYNbK70rU
E4ZUt4lZ+hxV/sVeS+ssjRXSf9alecG2plxkbGl4ucz5OjKN6WIgGQPFh20VAWSL5veJueNSWyz7
CUxdc1+EjWoGZZz1B5tovGdd64o2CEOlvXB6izzPgQXxuxIX8YImsu7he+iAxPax1SXXzWwMQG3C
rg7qzHJK33NwHbufaNq7O71rF+CAXOGLYSwIXKwmpOmr3T1UQNz2g57GyYEqhvpAxBu4vtItQk6I
aFUVMe8DdnzlXoMB914ZC8OPlxhXODNSMrn0Xr2Y4KHtXWMoHrFnUmWbV/c1NKroKUPSQHKfkKj4
XIX6g+al1iGdNajs5O/lx6hykxfTHroz4qniz2aHfsAMewciysTu0F51MlrCMuTVxHJ7APDXXCR6
UgZAtqiCmVkYpEmdfHHrmIh20lzuWyppwdiZ0VlOeCkb+q7HWKNHl8U61pdNstxw4G9pZxdvzaqV
ND+hBFaZwdjdGP0eeW7Cb9Gju8jM3rvBtGTuSYhvD0ZDYrpvTUkdpJZiXZn1bPtOrb7A1jEv52zG
A5gb/XHyNCF5590NkrbOP61kqsL+tqoO7U3vndXm2D7aMIggqWVZcqNEir5jEq4eynYez2xPWclx
JHJvWpbwzOS708AZTeUhdscRuB91z/wwp1lSHrPIjdN3qa6nSigUxWviQorIVk0wQ5K1EYU4aRmr
VxZqyS6BMM4qUid2Bb/Wtl2UZAlZ9diwI5uqrZuEPulhU7JnDCjs52TZ0+0zUkLP8OUBSN330P9y
bzfn0bQmzw7GWdaxZI9O/IglmVYsrsSmVPbzVngxQ+mrZM1ni08Rgf7cnPRR8zG0CIEevxZa1hJp
B8t+XGnnXmmV5ttWe6V1AQp01xVQbYNlGMf1GnVN1J61Ie0N6FRRvdQ+bx1BMmRw9iMB9p5FivAA
zC/ekyFttAGRVBQ0lLBc3HcVRGR4AbJeKzAxZSzxFPINpkND+728N6cmTD/1VlT1RDOB00kegHmG
mkZhNst19ZKm72zZR/AHUZP4A0hZYMcTAP1l36NwdEHeNBmxWqRa49MKp5SJywe+IexQ3UzHbetw
pl6ORW/QWOkEsmLknUhozbrWi4fiJSn6d4DD2YBAEkOC9eUrhE6v3ex6or8cXSyqzSvmkttzDLOQ
Jjt1t2y1X1mQOcl+SCdSj9C1ZOXdRuUvVlrjFbcjojcouyQeAjiXPQiBckwTo9b9wZ5VyGzUZRLb
hdkqRCkG3wXe4xu5NE5URZTRtvYCqn7soD4utaa73xBym6PLC83ctvehweRHIN1JHzhtZibZODEG
fS3S3eoqnUhOZm3Jd8rGorKCEDyX9UHRBIFfdeqVbFphZEhCv8pzLiRiaMeFtVS2JGL5d1s7ZjNe
VZMumOSxOomGsFSey33EZoeQRtdRGsGapBQlNnZBonStTrhVQAVJD8zWQ5JHkxku97aUwuWterh1
dkZNdM4wjIZlLgYfd9bOY2e0RuWcXp9BxJHncGmqI7vvpdVvw7Fqqz96z3ba9JJ9MVY0f6QDrNYX
a0QEx7jTMYLWuFjg0POSy8yKElR7h8Iwln4pt6Itjs1RNUXrInRQoFC0DjUFHHirjygyIJ5nWEKP
m2ukaohwJvoknij3bi1QWa+zVZeLvlkIe72IaclHOruDfu8mIBzfAbhH5Fg5oVsSZOTEtigvnpSz
QokQu+ds1kGN+hWJIWAJ1mkFvHLUqnZYAO3LSmtj6vOM6MNRRh0s3ql6PMqYiVHXV9TQSpVRvvVL
gzURfj1pgNmKyOSyiz5MWdWiB/VVwytv09eyLM1qCqhFSCAlLjziJ7mhIQuW3LpKM7Om/rdVHZ2T
Sn2z0rKzEGVDe461OT0WE35r1j5hRijeLgELyaGYOn4vbHlkp/Ll9DZpgOEtFY9jI9QPnxdJMBxW
GiYVjqIpjgoBnGnMJ1CAghvZo59R412SsnPAbWbN7gC48WS42/rQm+nPbsaRPcpsejGhhTlctfmZ
yOm2+7zZOCtS1BhdpLKioyqVcBRT1ywdwJOTHsFLFm8JID8u80vKsKA+qhB8a0ZnL06LA9bScXxh
15a8loIyPNEv97TsQY3zAeTwbLTU6bu2Sc3neI3S/CqxgbsfWvZj9r0cS3qbzj4NtVNdvY8KPAeK
hWk09unf/llJly/d1mbcjBjEp4sGVjEm4orqeU9bbTM6bx7r8dTXJ6GJR7KsB9GvB+OApw2xRGED
5ZG645a31nqZnFnz3qqYpfTnzOrFRr+V0rXtpT2ZI2QVqAtVoerAci8aQX1t6v1DsVRh8VrrIMoG
IpaHeVH9xQSonOzkeLShiKTGBoSxOBwM7ON6XAoXRUzolGbNfvDEdSKYj1agvETEZNek91mhu4Q8
C2wf50+yM6p1VcSVIulNaB/WEyZS9g/kjJ0htGLgKmdTzPYEpYl53qCgwl9OoSq6RlLPJMfobZpf
HBo2tZctxntnodsosHmTDHC/eZdxBgmdi2wD6YsjAgVyyKz6HJDqmVuPcigDTCycdVs3XPadO1lA
UcEjIi+YpG6/6Dvxg8Op1RES2oOqS5rtqXuJQ9TmRbyp9Qhdbrjd4DttgWGmojJ60ndS+BGeQfmY
UDYT00/V1OLkJYqYxAMx/WyejarU54pmyKgXM4knciC2kQvwtmMRFrIf9PbCGZOMoDjiwEPVzO2S
z0sv225pMgnxgkH41vpsjwss+/N5od0FDTSjAFywnq+y1Hb2W9eL7GbMFuejnYuRgNKgWPPIDupS
e8JHVCIGqBpfy6uEkX7zDUgO41fO6hKKvu6Ii5aJbJJCC3nfNhPUdrOlsa8Cds/nNm0khht7CsX0
nEhHhVM5p4bAqQMJPWFgxCuB/Cng6DG0eix+T2iH9gRzMNdsHNqzkPRHoi6BxlR5fkH5023ao9aR
dkU/2rPnGWKlXfDwH6F3ZSquVYdqznhBrrtwHY6gRZHYDygSwAn5mZHj4j3bemKbPNgwW9HPQRct
nlYs+kZck+eZ1/1bl2tkuH8wWrMwk8BSx8WZDpq2CASYChqSKyN76NXoCS/IVw0dC3jRPc9ZPt7b
pylHyTsx0UpqQ8QGVFgiTzrrzdPIklh8KjRCcQGBI4gVQH3qhoXIELlWqqRlysmLLpmNfdoQfloa
iRLaN1Zr6eAYA9xR1WfoOYDJXVSQfTm09SSJM3t1FV7ngsZzHowKW8oA2QEZTDdkYrA1DSIjnp0s
2HIRNi+X58Kt0J9SWEe5h+z29CZvj7F8oct47I3wOkqUeUUTRPpD1bx0GlqqfUUYzLgEtM9NzmJb
6Rjy/ieF4hj9ZxJPTo/XSa4WRVXFo515SI2Kve10CddKNVsx6m4e5g0EID1xiVRAgEcRg9J2AbOW
tGUIMFMuBELV0Io3NA1j0VhLZkdMs3V7ooB2dE+4hK2SgsqBRNml6ANhIPG4xCfI7mB6E3brTSax
9aE3mRCNT9Fw3xx7G/1hA74pHdxR7EqSdbrpcmqcA9xmw1TZutxnGcgq46Zi0Uc4XpnijMAUzBTM
70VVsYLbytJ8oEQ/k0kglgZqGNHw6xFMcolKGyATASY9qyNobTNWY2W3Zoi6qDijSiyImTotozdp
ISZP0oTOR8VInC74SrQjDIv7osl4qYZFCwcmbTJyRhw9jFfWpYLtgiPYTNNWV4hm9UIWEH3IdDEz
vX3NMuvEG5BLW4owLTdQKjKrdul4yLZnpq110YhHzCNwN33YQs8/ul5Ij+GYYM86mcNLlmOsysRr
I0Vkbq6Kl2y7rqC/xZuCuEC8hnPYi7dXnRhOLN/rwHiowdzWU1Hs5NxGKV1oLRaKkdPeMdS1rJAt
Gilc1O2Z2XYewP5PG5AOCuT5NuwnEoe5iSzJlRBG222btIDx7bSgxFxM/0PuSKOqE/q0Po17rpmc
5Ld3mjw4ee7sidNDI4F7i+YQP8McF0J9OUgqwDZgK9JvzskLfsCWHlZIEcKm1nGkvIHkXDHqbj1W
cyHWp8U2yyeKSVigI/HYiilnG7JRIomxfVBhuCHhlKbwPAVrYgWSK4mgwayPiK6MSTuvT6vvTR2o
1AbJSZdxojHy7QeIZZyMvNDykfNQKHKN5F/pUhYkmS+69Nt/vZtSORm1nbj5qjlTbyJvVGyl1g5y
BPZ7glt5a4luJeeZKt6g2P6yeig3fRWOW1n7EZ0tyviUnFSgY1JGK++D0bvipkttU+tGwsMr1dWR
XHJvE7nH3omv8iSCYfsT5QNxizaNFuJZMUFrnRW7RC64ZmSBtpAvRdPhnEoPXxHhUsEByEc8rqU0
xcdS/ttCU2cFhW5T4fu+qujkIfdEnq/Pm+BSyghjwDjcok3rJSU8pByIR13OA7YsaFCjPGV6rasQ
LHVGI669uswCFyEuphCsSHc4OkIx1HrYHLjekV6JndgWYjdqjqijwPsSbI21BaoAXpXyBgjhcZjF
zVgYovmwigo2n7LByDeWxLbpXS3UEhyEJBYM0m0/EDTCZ4rtmjiW0xpmWy2O3oRYLxBQX4RxfThF
HZIbKbJm/4WuhUAZMfhLcYos2kSGSwVzZ1EddIhdYLrh3rAZFfyBDW9QKDy2UBVOXM5p1oWSRy52
t6mbbE5Wmab0bzUx+VEsw6SwFC05q/uGqgYPjH0qjUgd4gZRkauo7qQOLuRKPzJrIYVM5UiRpcNY
UxtleRMqF5qM8QJ8x/5nU8Zs8wKttlO1TD7r27VTYmMWY9up3LK9cXKtOSMJ4Tw2XMOmBkHxIaSr
cvkU4q3mTc8atvwOA5m4vbLcpSb1qUwmOSBbDoBaZ2PJAi/rlLUDOBoP2Q2oGnWddo06exqrHrGd
qdJWCNbkUpuegpDdbM43Y3XrRWC5VBBESH/FbIqlWyxjNeTtYmaS9TnLSMWaOAs1HnOpUWQiXwTX
OSKT6XnjbGxYB7vtxfgutwKuHOW3S42PQkznMVUs7rpjn8T8zhwSm37tUk60zZ0tEyw1nbW8FWyQ
nE0RuUlEtwGIqAOxLpH1L7kBUmaEA9dk3GgWNeLBmCp3m0SKThdO5K9Uim/DFhCtnV46KUpEZyQu
UWdkGDBL+nvIVss9GHFh4f7q05VCIvZiYq2/bfCFK5of+arzkXpEXlN2ifJx2EqYxDkuYKSICcDD
Wpw0b1vJpY7S3tGJJpjVQ2wrYj7c9HvyQZYwaYLcei4eACZxT6QbkHWihWTeULpugyy1OK6764Lh
u8KDMhbLbd5Adnd9qVhd21aIZze7zzY7yjyYLSBhg7YlDdsUbY+OcW3HC42oej054HZrRxJxlEjI
Prdxz5kqoTHcSFWNRJR91bWe1mgRfkve8q2eUrGpE8vKdhSv6rZVMuxJLBsqGQSzDVYbzmrzOpRy
5VZZriCCxYhbWFDpai/4F+RyGW7HREoqWH1EsiCOCFaYsBdolhv3MySVMKPGtB1t5yV4sW83uSyd
ZXFCkb3ManuE7e9qS0CNTnC1c6REvJdS1WuLzT+XTwK2iN3iqaM2xq02oPZxVrzEInNDiutlWWBT
a8qXyEkp/bMpbUyxzGhVWwB+8NiLT3WKkvZOsMmcm4ahjIm6O5lsNt8a9dKV07XWVjwK28JklKiY
Va6kEOGeilcY/sRnqu7AL3RyWbPZLxSSQx06Yn0Ks3gnbSHhCnlLP5us3mHpuO0lN025XB9opy3+
MCAnjPZxo5l99oHhTizMYS6LC+6qpril2kJjhGIoIaJuiMrDwSW7jeNxjjmHH+yx7lGVkOiCzdtt
mmIRXWek0FU+cjcxuG8y9O2lcCI4fp89arq8fZvgOZRgjU5KQ9syXhzezMzoqJdvBQhJ0dr05d7c
RcO+cHs8f/SdTkvRreS8qe6FOZdbGMtVnyvJNZMsHpZSdLkRBCbcC6a6q6ayW8ZnJabIy47SLTVt
vlg1Yl0Im7CLfFiva2T/s3WDXQz0nKiVrmGdx+9zq7KGOjhZqacPfYa6xj7Guj1aLhYnLRqIGXJA
KvsWVeRh2KV2vzTvkV5X4xzgYFyzG7baWh7YNRHDw8cOXInpBjqGF3Cy1roazr4OKQ4d19Gp7UBU
o7TrLgXrdTk2iKLio5ezE79b4nEwzsulrPLnksfoD0uhrfuc24M3HmDtrvQ102KxKccjnbqopmb4
pNZNW93giguLYzhyfKioDBTdFe8dxC9rDwTBPFLzi4e7ueXZOhR6uKjHulKn9VKHChNkVaqjqK90
h3VBxPCL3MT0qsXvcXkPgTrN6L+MLp4uWmu0Kyo17O+0q3ItywmDV53aB+A2HvQffZ2qSzfJV7U9
mJ3X9zRLXPLPkoOZTwpZTEmlDNeKk835skObi6LfT2gBzopvleGUGcCk1NJw6NYqMAJ3w9pOC1In
N+1GQskQlpnzrkpI+kn9hFwp9Nsx44MdqLwGBoZ6U7WuQmTGeuUrcTY63gWkqKS3fWPU1HkNRnpW
021e2UX7WlklqhZvjK3pEhfpUB0A+eolSXS5epaAo4DsjNvltiZKtz5vqHia117eVcqlVcHBfHMZ
lOu3WrXtlBqogkf9pVjRO2X7eJhHc/Q7ZOY1lWFoB5/tfKLnBID8IzYU2le+tSG3TupmHhEhqbeY
uOOeWqO9Jv40OEb1Yq0sr4TFbabatoXmyMKho0WRcoUyRrfvEMlwZfzW9JbKIJ8ioxcF6p8mVLIU
lnkWCdrp4he4SaE3yGFZQcTCuLqJv7eFslziSxdCgnVj/OhSaWdzIJdIVSQsgUeJn9FltJLksks1
9Yx7PbuWcmL5IansXzL6iRKw/BRNWx3OiUwlujpbLyMtjMnlDeM9CJdAipS3CUeWPGWLNIT8dBqb
4WvxsDoo6dXdUFHKRv8P+oSgGH1dradwbFrVvZ3NtVTcfdZrNC+SxBFbpFVD6ffekRJVISM+LUT/
3LOJxdGsNYxuHd6L6rGv3bD8nPSZHX6ZSIjHIKmOanHf570JV6IT3kZ5tstWdzr9lVTXJ8uUUGG2
crXXaQZ1+bPDTLbsK6qLgwvmUYlmIwBLK+oTmWTkJKdVScRJ6mg4yKZOyitrSGv3uMw90sxQ1Unc
u220Icrx+dKNJg1nsNhOdMQTa1PHkgL37a1tlOH6aWDhQSaZjZBy3OEMo16wN/oMZ8irnuupphyr
Lk+gwz04HR/vNGdIfTRvvIzbgeFPwUu5xJUHDDtJIkIrd009QqeeC9Wq90PbtI2PaEpXsLIRR3pT
z16D+GmZopQlgOVmB8BX7cHqpzg/ev2CPAkegOMhXI/1D5mqNOpNh8MqGK1mpmWU579nmFefgXdn
Z5XuDm9MPn0dOKu67EPPCvHuLDFfmjtxf0kREeJ9O9bT+5hQgztjX1c9xFQxb4p0NC7cdBz3w+Tx
IvbUl80vNenFZdARTNke4zGf31oTSZnvrvqU7KZuqD83UQ2fZUEDFODqdj60mJUv4aCaV1AsjNJf
pzReDrpVNDe2NaefkYs3t4xuOXc5NWMAioXxFNetcuaEjPM4RpfxTM+1CS82m2z1BVk0o1peV/1H
1vLRRcfNz1s/rAbDCSK0nuc61e8vOC/mC2CsMaqP1sOvQguCi5fVnf6ZFkRmXets80rg31Oq7WIa
2o3ftgkVcs0e7WPksNLzE9pa9rllrUmGycWNUsRgevd5LQsUSJFuG9DS6N+ho8iBkCw6Riw9VZtr
ohPoFpdOrmdBygaJvl1TnTtFYgSpZkxXaRhpn1y1cl6gDiVvSZwNFygfjdtp1njKPDs8eLWuol/K
zQt96jJ311O3n31dDdsLUBvV78xtzAwjpqXfFc0sD3HEe8dW72lAef8pZD9EGvWU3pWqVxx6vfeO
lqXOBwPq/ote6PFzmFj2zvKy5DApa/gQp2h3nEnP6cQO+rwD6dLclKbBkJoo8RigsCuao1E4yZe5
UrQPndvF8z4b1fYN7evsBCgbKQCasTLWfp1FjCwhFMtd0+KDJHsJdlauZPWN289tt1cHvSiC0SsN
hKZqMh6xiU+vqcdeLICIpu50MxwRhszmZQqY+dpijr9cowHdYLxYH7SyyQ9DGhIcD6n/HNxdhCay
n6bwHO3mEO0Zl6oP7rBEV8BeO3dfs4K7n6Jk+qLXfcTubXTpyBtp3bUBJ2J8METq6Z06E0tEJzp1
1V0NEfmar8W0GoXroRn74i1XQEw/pu5I4je/cXBFf+CPhDnztVTUMjxTldEenrwFMZN17U6zg6OQ
7ffq2Y+Wyx2as534kSQ6AlBH0ItgnQYqJidliPWBek0VasZ+XSgF47Psi/kWP1TWX+sTFpJz5Dm1
dk4dLdM+Lws5BOnO9SbXeo7wWaSD72i8bYwtOiXjPpiJzy5uVVUvoCWhGAXZXwTZotjeamABJEIv
vU0IBEBJ1LOjYT14AfyH+T1vlykoynBwrmc1VelEV6qqXk1LRGu3HPGxHvUlWe8q0COOr2ZWd5ek
Hh53Ygz02GsRKCJJ81OVBvvZgp2uIkuCXlFA1kmPYWaIGvWcxyA37tIht9afxhl+rxOGqAKlw6C8
4CBSIfL6BzoKEJJFs1BynRkny+K2QeyZ4baYmv/1Nv/v6L3aUja6f/8Hf36raupCUdz/8Md/P1YF
//2H+J0/f+b73/j3dfLWVh3KhH/8qeN7dfNavHc//tB3n8y3b0cXvPav3/1hX/ZJv9wP7+3y8E4q
Qn86Cs5D/OR/9x9/eT99yuNSv//r1zcir3vxaVFSlb9u/3T+5V+/6jowiz/TSMTnb/8oTuBfvz4O
bdb98lp++WX3mrxV3S/nXc6fur98xPtr1//rV8XRfmOFZZsqnhaXgHMRoYZ88PRP+m+0a6gH6ix7
WIsIF0xZtX3MQWi/USg0dQ+2EyOta/FbXYWD4fRPOllGwOF16FckfRu/fr0Y393U/7rJ30ap/ABk
sgShw4SJR2a3bbueITgl36AZF2VRwrhfo4M+Zf3zUqBO1qaqosVmolvukz/GNq2fDa36CT3pB0aG
/F4PS6UJ6oceJ+f37fcyCpRTrajRgSunI+YzWnymcwPEuxxG/5sbtJ3zt+f4g7b+9F30em2AhOJi
Wz9Ap7iUSMeIj8MwGwHXKpLogOB2Df75W8QRf+OSOX0LriUgMra4oe4P4P6uI0HJ1vgW23WKfd8V
08FhEj/rUqu8IBa8uFKqcM9eq+2m4vyfv/sHio74bhh7FjwtniTHcX64i9Y0RKub892zZRl7Jzav
WmW9rtQhOegwl/dtjcr8n7/yb26gDXEEQB7AKUEd+f4GGlaIMVPNo8MUNhhtS9Xg8qbrzmqs+Paf
v+pvriw4K2LMoGxBGHDF2X/zjHoeS6ZJURQEfXVyp4ezGnhrmZyHlpNdIh17sTL10l3HnHR32/vJ
ef6QS2mdrq1wwnGWps6Aa3z/7bZCzouiWAqgaaqVce2sR6Qz6BXH2D0rJmJgDX11fBeXy4HmMaLp
flQIMQBYsGafAJLyS2pi/eSa/N3lN1gMcWQ2UqOTN+2ba0LZIu6qylD2UC28g92sOesdjY5NMjSH
f778f3cFHEBVOnB6k0Hsx7AljOpTkkMfP4yRV11WY2h9BuSTv5DPbD01Izngnj3tajUtz0n2UZqC
+X0I033SzMSwj/16n2mhtv7krdZ/sEWKGwPjTKMuqApylffjQ0+CIMUIk6ELWTSJpblT+LO6uIhy
CfZAd+Dm7mMOrPrGoGYd+fW0xJiSwuXGqxBqowhUPgKd4LcWTUSvmZD7o7KsmytWK4eFMkMY9HSI
AWSYV0mkfC6y2cCPBm7dV+YkP4PNYn0I597TfnJqP+J8ODXSWh3H5m2GW8tz//0zlzlVDHWEu0s+
fXZARTVcOl5adD6rlVmlFBOrf8zYa30w9zPWMLMPiTNaRt0fZphDRKnHy3WBlbXf1fjLPhYF+ohA
AOriPUki1f6fnxDjr28ok5fqgDoS0XYUK78/XtI+raUiDYesz7AK+jYdml1Vgp8v4D5fpnGlPbCL
0CoG33K4XlPTvUv1Aa8fnVJAIVoTFrjpjN7g+PU+8gGx9jsTbhPYaRg0zW4G96H6tAY/1NU63SWN
Gt8TghQmvlLNziWbDOsumb38IcmtXZSXhyhRXZj25HIhbuz0Cxyu1gOiNXfead28YFdEaDut5fqU
Qeh6SlEyvfVmPxy0oU1/MoT8df7BNakyUTueKDCZTPPfjl8Gok8rMswQKWwyPuU11bXSbayfzD9/
/y0uECi6qHAff7gHNY69UPHUcO8BdwwmfXlHF+n+5FT+ulzgVMDlMRa6hMtZYlj6ZtghXoLOLTaK
vTbZeN/T1fnU6kbhR9iTg2SkYzjUE+qFtvwZKe9vvlnTUG8IPipzgCtGg2++Oe16b0n0ztuPdLtg
4CzZLp6y1cc5yf7XecKMHz8rbun85Iz1v460Yozh8WYFwcr7xLf95ovb2GaPSLrZHk+TAZ1pdsNn
Y2y7V71DQep7raUEBQFxhwwnHFugRV3PqrmoLRT/eo3VhergVZypy5e0C6+aqegCPWTU8LMybx8B
uSmIqRzjkeAxgrttinIPSlYWb3aumLdG7aV385CFx39+Y//6wsqBEzmGZoiH8/urSS54s9S16u1j
kEoHOvbeh9pqHuDGM8A7M7s/z7xxDZ3KM2al/6dLygtHU1o1HCqE3387ehFTwVHp7ausHo498IBd
qNArLZXaOaZZM97mSoFOcJnCQEkrZljNyg5rrhp3oji9b0r3OXOoDRM7u6LRWmfsOU55RriaTStw
anZFOxGQp9bvkQEaZqCamyd1eEOhQfnZWC2mme/XfTB7TcZqw4TB5rAc/+7BBDmrjfHoOPsm0p2H
leHEJyMruYyLXuv9ZWpxYtCqOE/wkAQ08L1zkhmqu7Dtoud/vqk/opaZNjwoGuDOWVhzg5wfDmVG
J2AkWcU70mYtE/LQvo7DGmHAHrpzd9WUWydegSKZuFyarh39bHGuNKPtH35yIGJE+/GasAQ2qf/b
4CV/fLyw6Zf51MUcSNNSgtbPqbmq59gPkitWaFSwTRsQmxFdkUBqnhl15x21tMqDmoLgTx62v3nS
qZwxUtkY3jTd/WFYpNQfUpjXuT2Af54i2AnXNm/qZUedJcjNyDk6kfbqsfu8JGGvufznK/E3g7LB
HWG0ZA9n2j9urwhj7J0UPst+9sLwGogHdNvC3DjW/6Ot+n9vH347vgMNat9/uX6tu18OQ/nltWf/
+//BtlysSv/vu/L/HDo6gexB5RZf7OPFL8g9uOb8JgAGYBHZ6LKf5hGQO3DvN8tAYu+xiXZUz4MC
+OcG3PR+UzWbXSMrf8e2bDEtbBtw0/6NQYseqQG8k1WP+j/agEOg/P4hIawGVYXG08lDyhwDZOH7
ESSNEFpiZINrQMX6ohuKnZcv+3lyPoWosQ+G01x4bXdUjaNR03mazX5vzi9OQooztDSb1ncZP3rW
Miy0auPsaUqrvdI0uyWa/Sl+XPSY+TK2jvj1yLw0op0myqMerh68BPMhSR67xcCObfbnowZG2gSC
XcUUAvqETuJ4PqDY1LNPPRryK8P73LbDBQZjJDhhhlyhzQKzQ2IcZUEivOq3+sAQZ4+5TzjAdVnC
A8rmh46ya2l+VLTOZyLf5Ypz3iDD3KGHuSXALacimHzUQ73ZTXMOZ4nNXntNnwRcINNrll6o+fL7
rCHlS9vsSELPoVFSKJaFb3bhp3FRzvSspzmTDvvECoGPvaB28GlJavVL33vEYbqf7Gxv1lQLjd95
L7BsI6f/OAIYDJZMN84cj6JtR65QZ3cX7aA+NXlxLLvpacjMt5U2op952VO1XuiLGyRe5gE/6q/y
TqXUijtZMeZLL6OyP0Ii0bzDYFK/n/R23XlpfGZOD8YcUgYo52enMXad++h4t07Tcp6WS+iDhqFn
vm1pTe5KrRiOWRn7a+rE9w3d0zZWzxSS2Bu9uFLnlxhm8z2ZxOpzVbvNIwz/4VoNq+eePpLS9i8R
J9qp6icNG1uuNr/rZn3R02ev2g9p3O2KLon8NZpyHyJSFNio2Pywrc7ySt873mfcWNdZt172+TwG
9VzTIJ4uLNGwxkdwPlJaHt0meW6HjrZ/UazUQoHoudVdu4TPk5nCvm6G6d2tP4ZAFax5eUVDE0Sh
ezek+V2rT7u8uUfN7itYPpU8DDxjjoKiqKtdUWN+Qka4XoEeI6jQfGTL0T3PQ/m05BlLqaIszpIK
7ECThiXFdRUaSqUdZ0PbsY8KnHLcWeUTy+P9pF2DCrrX7frSDpVxR+d1h2QRtId3g5oCPzIbuyE5
w159X3vhc1VxSReChLMLM9f9LstV37OPU1Wch0Xq29F1bZ+HdoosXfXV2DyblSqIFGiIevHk8nBb
zpc0Ihiqusyc4rYrYpaKdeBal5Y+HJZxvBRSeM/rHqkif0jytzW6pOT8pNeX/Oi1bWTDXh/NwB5f
1gLtxL1tphdGPARzdRwAJ2BEwhR9yVJEuKE5fm25nJT+M2FmPiDvmebEfajz9yzG06Yl0rRrucml
vyjdrmySp2ZR79o1/bhE7o26mgdhu9XsHRGwGu6xZuc6F0gi8isIJH7j1Y+NHd3Xzrkx5+dOOOpB
YWlnRVfZuwirGZ2gpsYdHg2IQ+czpVP+mBMnubTc9E7L2mujGf6YkuQF8U9MxT/9VMFVOwrUfDMa
N4Rp91BY4H+UqbW8aWsTfVqxXN1DGi+POQk9gcq4AYVBI7J8HC/W2e1ui9UbDm1TmrhkNF4t9rg7
KG4Ymb32Tu+sD61RPUBGus689pjmaflHhqLkGbD8pPlDZPoAWh6JCOfnyeadd3XSPWQRYqkuvojU
7myMleshUwPswX7rdC/AJ+NdX9i1b+mfcbKe5WF/2S7E3PcwAZz0d1zXO0g4/X52x+hQ5t2wAyqn
7aPBnQIWuKj1Sc9tXsMZW2rFxgRO/G1p/IErIJhSe/40CBv5SrtvGD+6Rh/tRzuKv5BWO/ui3a77
a4tp62ymJ4y4vSNrsEWTW6zqyzRkLNzaONzFpVvtk65HMZWp3rEreUwbF3h71rEv6ZrbLO2WE/c5
8ok5ECiBT4XuPsZaqx5TuG3MFKv6NhJWt/OqnCDPtVn2tsV6qfmoO80nyLw4CcNPbXFBtKb70CRf
aqih/4e889iRXMuW7Bfx4VCTUwp3ug6tJkRkRga1Vof8+l7eaAHUoIE3btSggFt1kenu5BG2zZYl
cWn7BZPClZcsj2ZejlYSew8U+5aJo8ElfnL3o/63odkw4dVoWSG700rDYpXMXyCjIBI7cYR/6FgM
gry5Ci6ER1b/zlIW7qQO9Wz1wS55xVIGOFJANRqXcskIi3OktdUUGe5jYD3TbOVTbCSoO/LiQ2UU
cE4bsjrEYrzVWZ7U2AnzpT9rznZuq/wpNa1nXRUw10TZlKe2cq52m30NUlKlN8mzw8eb+9Kb++dM
Ow9mMFlM+dKjJrZgcx4RIT6rLKMIC3ZC5gTTcDaM53vut2OqmYrki1o7aLuzp4wF6fc7UMC90crh
Oc1h6M9D8hGP3RdaZpB2x5nrgll29yuKh0s4dKsySG24QEpyZSy3txsGhLL8JKR+sLrXquw/MIWu
HqvgyaGk2lsSfQ1rYffADBoKX61yl7qjfaUBOfWNvmYcyER8G+kJHLC5E9Z+1PizD2RbQT0kCSxV
uQFWutbJsiex6TMngokC+HDmV17dH2Ptd0mnwV7rHS83x8RPy3I/zdlJ5t1hApCQME7kibV9fC8z
Ce4hwReWr0FrFJ80Ur7ES/3HKNuT7O3Co1U7qHLSfjzBymbtmrGZn6da3XEy/9FkYQVaYvxwS4B8
7rZ8vPFo8OZ7yQBggE4va7di/jnRqxfDVeJRcWvHF/bGVvIpLYUFT256yPzPQz/6UJNVHmQ38C5q
jvQcBWNQxYcR8wshrkPjuqM/KtlOtd0wt/sPU69eqPV9VAEH7Lqx3aVd7HqgWVa/3cpsb7BUMS4h
quRCVnL9cdNP2Bh3sdzTCo9/pcX9Nb2N1sxEHGpE2naTh9sdlqrGyWRrwsJRTxSr3WjjZqKYe2Jh
5NjZfDvdyu2/ONLSGZXF/RK5nAAAcDpg+o/YTUTWL4Z4l5f2nbMbWDK7NT2Kn1D+zXrvta4dIJE8
qlX33OoV5JfpplnySUmbUOL++tSZ6JST9Vx046cQv3gR9lPzS+bquAwnNflOzMmHs3ZYxORLZYns
rtyDymFFOLeix111SdvL7HzF2lHMbypvdFwbwAbCpaVK8r1265A67ajIIxfmTQ14Ab9aoLhvOlqN
s3zTHBribN7B3Mn4F2eZcE23+O2MQAomzyh39HxHi5qyXVSkVDngkRzV3ukPQzIx/UZ3PGdxPNOR
a6RBCPI4bJ+w6/j2nHlCmZ7zxbHCrCcyGOe/2KsDTNcnAgnnDJiKZ/fzNU8PXOZP+MvID1XiKiXN
W5Pxt0exdKUw6CWCRDoqO6EnrLpt1FJF4mtAjzrsYLzCj1YBKNKRfxCKo2WDb9BjhFEd7ahl1qFM
SqonN4nruXnFlRaOTvekDhet5zFItccp+8UAFlAmymor8HdoR32rH1xVy4KtcjByjQXr/ATtFiiL
NYZxBp1F7+OwNpcdxaxvxtwfMo5OVwVFo/KHWPXxUPYejFFiqjIuwgQQKRi8tfMFNHHJb5E7jbMb
8RpVw1E3LxMBVhYd/Rc40Wuz8BEQ3nxsZ/aTS01rdAeT3BN3D00H8GuuHs22/2M5AnontC9S0c0p
y5Wnsna/5DqGd12BXrLbuBaHpfkxmy6ITa4OVWo0x1IQV2W3Hcz8edpea+aLbs8X2gwHvXADqC66
ZzfOBWcvVrz+bTS2KHPXdzNdkHi0S5mpJ/YJeDWcaxpx6nQRZFp60Zom0hRNeirauBw6DaPaDNGr
l55i2RWZfGOXAjhnIdbakFDP6d4n2hoMCjZrJUcJ6ryZwIdvkasUAVedl5WvHAZNMKCzu1BTz3MN
/GkYIe9Z8/jqVJKz7iTSEHL5PjcIIYiEsFs+fg8Zt4BlEn85uvafVs36D9lKXEH6GCwec73PoJ74
84SZJVDw1gSWWqiYWGxt9RSlO2EHyqJEg7/cqnqEaGYeyjwJkIyeS2tLHkqp1P489O1rv/WsuGlD
CeGNlqPiJmE3gShvxc6Y6ypwkbu2TRicpfc0hvC/WE5g1e6O6AFH/44vI62Vd+k08YOicdmbdc0r
t1Hu1lg/bL3eRvZkvkhFuTpO5/LAkzHw20Y6u15ZVN8U1uxpNRInTQ4BPsfQsVPlPaU3w89rO/7C
gvGQC6UHp8aJHcDWbc3t7T5eHg5lMTr4Z8CMOQaW16Y5Fm78ZPe68JqmvVIY3+LVqB/6OYbtXf9k
uRmW/agFFiWqYZcVip9X9bdq5TmujGT4Uc1tiBjzlMARVH/JOLoRmNp80vXK3mmU4TzaBgCYoeRk
kNEpTsXa2RrZyPpEAU8klKM5Gy+awvxHt5yGEJSIzBp7l9S+Z23Qd009dVFmaBClOkiCG1AZz557
HYiAvW/VnsWvzcGMkqQfyNDyI+1asASetd0gER1gHj4Owr1VHP/SLPbUYv6xt86jeHryrD7Bu6b9
0+sCs6x1syfcwPeXRZtsX6s4PdKFwu2vySx/w+x34xyvoLKvyn4c+dnirbb81qyG3drrBHRNoGOj
GL7aXvtYevVJb7VoHWxsQl046vVN8mSfiuy3M5zPXkzR4tq/EEyCoi7+9XBnsiH+Jo8aadVfx31L
FpW5//Dcl8aLKav0iNfvr2IDGOmHrwZyk61MTxktSD7y2q2CjxX24EfahFdBZOHqphyZ5XgYtDbQ
MaBl2U/FJf6UWk0WONimvXkG12kOJqmzCQ9akfP1cpDIp+29BwW3a/Cde91aBrkDIU5RNuBdj1or
00gvv1qsNl4iZgzC5nhr7M4KTSCZAaChC9Na86phVPMrp9m5XBS2RjzRC+oZZXHUZHussulPipUH
4v7WsshYMuhA25Q5qoXEOZ0k7yBaniHtXWNzuMKFDMySw1S7/VDTh5USVTftaQvtijTAqGp70uLQ
ti7h6ohAlPmeW/lT2c67sQCViefpe1HmaMIHecZr95txzFGT/FR2My62+cclBRA0UDu8jRlKudUf
zmbvhEVg2rV1Du2AVnvno4cY4GEXGb2awYAH1cC3IYfl6leWjw+ECiNzw8t830iIKoQM5Ev6D+6X
1QSS9nYsDRf7AfF3qR5rVT+JZbrDUF5NrVK8tLL3sbQxnqpBoS54OmHkZjqJDPBvLitVYa1RTw85
7D4Gdbr2vuUJDjoDeUMduGa3Xn9HTk0WRyn728iaqHIGgFjshGN7mHQkDfqQS8+dis5b3fLMPNJf
51h96Pv0CrfGH3XlDbly9hul7dhx8ap5KcfWKBna6QywLeUoKg8zplBurfk4vnMims5up/012OtG
ZQvwuHLSTomwiTkxr/O6QPzT2zt9RV8zaHX3wwlpYAunb+vIR3uhwzxYcDE/YiInyiz6Z72DesZI
cP0YW+1IeAJRylXJyc1pzVRn+NNZZujKH4qbg6IaX9JMXudM/9fUxsiKuXTXRG+V1jeNfn1NYmuB
nplUCE20xHHEoMZ2vft++4S8StdEuTKIpy6uT/y1Rz8XwzOsIp4EXpKQlIkEvyFv9BiEcw3zCCQS
lJD6VvLLK27lL013wWCwA4TR7MXo1AEFmFZgjPfvfCsDh3FIQogiLdO32GxCx0CWmWAInU3EnCtE
TChVXJH1fP1oS+dA/bexq42hC8x2MY4W1KqecoEz5JA1hFaxW5hA7KuR7ITOpgwUS2LOz4uXrm/7
oFqZ0xK0LgKlLRzeqoknpJJ/q2YITbUdccURpLirFLVtcBOJlvHOfJt3aoUZiBA29UAE3FoAzol1
ZZEv3h0NYS/nLsB6/QkYhWnjwvlltKp9T6eMh1tsvU7mIF/XKlu/lVIkv0WN3Dldu0qJsi75q+MC
3CetHkN2h3HtUH40s5gey7b3CsU6zuWbqXKPbmI/IdXrUf73PNmpL0YZFbZl7Wf9gCP8V8/QPrAZ
hpWZPcqm3un5Rmo/4ULmdtsF1+O7oosD3etPCy+xN3fp0yDm2IOE+Dum/f5+RiFDFdI5meYneAJB
Q6bOMIe92pcvjv5XH2e/zMpwLPUnFwpRUHX6BaLDj7Z07KI4bZntnDK7KiMNZ2tudJdOU/dCIk2t
M/90BsIB3IzvJS2zp74Sl8p25U4ks+EpGDvfy/gTTMdZG5/c6qmz6ihZzB2xd/WGMEXuDp2z3Le5
ND3b7tSvbQAic/cwhbPIg7Yrr8YgL1n8p9Wfs80evGJDk+v1j7WlvOlDQ5dD05Nb5Ttzfs0kuXm2
JWVMlUCp49DohpmzyPaB6HHEdRJh9t98OmyPdsP2V6pcBtTuGZoWF7jM/FRENVHtY2EN54SOUO85
hfOUtSb9DNbXKk0835YbWr2W+epY2Sgr3Sk3X4bEDkwWs5E9dkJMqJPsVDbqkVDGMSFT5g0ijxKx
+lhFITAvyAiacSA7HK0uA7uF2DPFaO8yzvs7r8VbFIPGFHabVpk7rx4/B+U2oEqviee0Wmix86ym
xIUP42DIA8O+N/lsMe0ZsJuWjzR5rBQwchrl7QMaSfJ7f8GsmfhH3e2VXnyMAIy5oRfI9et1SZ6l
7RwH2zxYqYBFRvf3vJ/ddxK4rKHicaqarwKvgT/PeMra8uDevRPL+NywXMTrS27FQbOZ/sJ3n8vx
Ms/4IGAH9Yu7r+Vf6Hxfg0s0OP4gneJN8w4w8L+cW46CAFpMVVABm7AwKlj2dCzkuEtpsp7CQntO
5T+t+i6dj7Wc6cn5GZ3qBDc3VHH4WsXnkL2iaogKLj8qtDA2LM8LLn5zNwxcG1T1ariMyucSWa0e
TlXyS++ZV6jVpccC3iRi70wun2DtSaEagTBKP+1cXxVkG9rc2Snpu20VOy66fHNGctTSr1QjE1VW
B2V+KFVU5MKaor4yImjJXmdaD2b97Ojf5YQza01DIFhPVcmlvjeU/aTNo2f0xW2Anhtzb/PyWg9V
qwwk5Lh6Q6XulOnR2pY/OCN/GpWdUA7tQ+loiDfGg1mJ88aq1+FGg0XIcKJK62MvtPdWTT2re+/m
a80kJF7eVD3btQkdSK9TVwB1fK+X2zJCVKjemlXy5Q4+BqTqYVMmaItGfVDkUzEzjpCDtbfkGJaF
czSy+UwYGFE4CWb9I9tosGqXl1L7KhdApLP9NA/GPl9rD+d1oManxPw0Mieq2zln7mK/TmZDxnkp
z/WQ77OuBBl8I5nVvKgZoXlFibrc9tRGclN0Azt+zvL4pOkWWXtlr2vrLjeTcCvoJNU0Nn6c+/VD
l1K/pMRshE+L8VJPMOk0DaRSFibj16QdVwTf8YAHnPs31I0l92dxZM6j9mfuUoZ6qtrLJvjqECjT
Y+EcQLodlORYc0JOQdByWMzCun4rtxuAq50pvhS28fzcNkeZ2BHkWz+VL8ac0+oelgKcS0yakZEZ
nfVZkQROx5yXR+Z+NTSUJsq2n1iXgUtCvWyYg8t3x1j9RCOWWg4XNGZYcUjP21U1uUYu+k7UyQPO
xLBU9X2uR6mRXfvuYhZMsZpC+rnBUQl1LXPmAEb8we7M2z3mEr+zBcBgq0PRncD2muXFEm+DEjUj
ctFOz1Svaf/J+k0fGHyFmcYe2NpPXcX/VW0uRBhecg1L42ztFGpOvUp569U8HDOGHXOVMcXXIKTu
11aPmqUlLTcx4Ln2Gs9tsoc28qnngB7gzSgeEotn5O25rvdONvlIxKPOwpKxTGk7w8VCIWHibg7A
a+I7ffWAPY1IkssIxCH26ton6pY6CLUVg0CDErQSsG3q2uDHF4qxtikquIJxhIJOvh001cL3pQaD
mpO+44CZkvyBl5lXwg5TegBfcE5qXBImm/s6B6H0EMclQGLhVAdjHbigledWRbQtp/OwjU2EL+Q2
pvH3YjVfOiD3bZzeTcPp3vO5rI946DgWqkV7Wd3+s5Afm9gGTwzD36bMzn214UYs7rQYP5va0EmD
UTi7SrkV8ejdRXJ3Xfe9rbAKW1hObrHgI69fSt1xEzZ8OLbZq2EIJI7IMCYlksMerH3mrUxt75Lv
S8H9goCTGVZ5FlYTY7X2TCbke6nDyn1b1bcuv+JC8Diie5sCtofnE7zZLtbOEB8e1OHvoisHCIsH
zfl2Rwp3UGG17CEWI1OZPrS3lbNMt+tRkguohOVhvXObPrTlVJvPqNzwrXXO3+Pma1BQPVMgQg3d
+LyVeepTQ/YJ0DYo3U9nbs+tpQduy5StwztnA38kI3ugufkiVv2nTv4YiMfBhE7parLz0tjOgGPW
V/QCHS2qlX5hzOdZ8JccBMGKxYwqcyhu4FuLT2uLLbjV2gPv1hjmzEnCLd07KBKu8sk9m9fJZgo0
TJ/FVvtpsdH0qz/S3tJ6wsr+xQOVW6VGlXOyHTNZhyMEGSg+PcIcpxRHgcqa8yQTaWYzUJAWVzua
bcVlsFww4e2VP43iXuuNOa4ijGtZuA5h03F+gUL3jWl7YPQjn1TUIen2v9PYHVYsc95aJCNjLxR/
F3nS70dmIhJImgsQeDQVKxq2yTlaXFHsbfQ783tl1O65hiqRipBYktmqDra7XoZJ70LVTqwA3Bk+
QyftHhUzftombh+Tmb66GkV0KJEtydFW8D4NSZRXqv5Yqbt7wQ3H69uSghZdlYUOw0z/dkn4IaMm
K1dOSa6P9chzxnUh/mYwRk9EFr9zMXR5hNztlKvJuHcWVznCwlTNEIpRsbOR3gOj6qPWlu+J5Nfo
FkOGRv++LE6kpOY39UvQkw0G2Yb2lgiSkI22A8brFdp2s+buwIR4lzg8gUN6ILoFgF1cwYV6ZQ4x
ptGkPObYilrq68+y6EVQborYuzxJDyQqT2pDQ4tX1klyqAuz3InWJkA252X5rk2tkYcaKske/7xG
6YOW2xPXJJ3QIOCIlwzCtObZQ4p4WaT8uUFOV+FilSFgGADkummFTHH002TwmSgLWtFoxyKO/Zi4
+i6O24Z2jvrJ1LX6qcHkR/wwtonsauS96nwMKY3TXu2hvRRLpYdcNRtaIMnjqS13m7mFOwS4mnF5
KsbnDtUFw1ynPiylSBPq6q0RgnfJrHqSFc5vS8vWxw5YIZl52jR2rcbdGPOy41W6+lzE7d/JmdTi
SkWTjtiQNPrnUtnd73wXeRNNxURNqjsoi67/3TJReG6yTf94B2c2En260YRhh3rRo65UOcPgVuku
Ff8eToZ15lp1ZxtwgUlILTKgkHfS8c9M94lXpqX20Fv22+wikcFTAWIdF7t0qvVPRu4Mppt2ukFj
xU8uVFaPelEhXIkSzHfmfiRFyjm3HJcvKlb/pXVnjFFtLea5I8763YMVOyX4Hf61db7gpu442QsV
z8miRG48VnCqtw6lzUqnM4jaOlqEUZ8tBdGpiSN+i5G1UZrHuuv/jbPa3kw35ebIOJL9FuZyy9aE
1qPMBue6RRxShXOZGJbpqpar+THXbtfg6h3cX5FJLJoGMbS9VvY7ZI/FDLO8oYKRG82+TRV03zjt
BpsGdKfnHlyu5b/esIvnaYzbp7mWAwOUDQv5sn2NcV3tRLWV/9y8yfpgQCxiFDu3pBGrrM4fSePZ
YKA5upEPd/mRXW53swMRvak03+0W7VPF/XbrRKx9jtxrDm1hVgTetm6v9aZ2rbg/cMJpOVE1KyHJ
AJCLil+mM9gVl5j5J22lFu+12pzz3EUeXFJn33YyCw2nhgrj9gxU4qK19rW4FLjBmSRKw/lpKfoL
mWhTW2HhbrmJpnb/lL2i7vNNscO57c1LbJtiJzgfHFGoOUSxl94GiGTv9ixXgqXkxgd1pf+4nGvE
yta0Tn2vu1enIIw6tyNOGDJ7nu4qaDqyI1zI+j//KZfE7PfkJbmzxBCwYTDX4tgPmOhXLVGfVNig
HoczuyGzyziXC9hKI4HSOLguRgZ9+jhcsITgkgNXlzxMCMDhZKjzQwEGpPNGBwR9rsILdMlLXUyV
afAdMIg8lXGVK7RxT32jmRARFe9OHG/9rqsyGRlV6XzNxZjMviBY3gXsYsqTVmD7sW3lh94Hicyw
xj9Vb2heVTN0ohRJDTPsVLRvw1G8Qqoyz31JmcSY2w4/S2YewFY9yLiDCMcQMwtj4qFIGxb5A4gQ
6rtRxiQBIauBN7faUr1aRTEpAPNwvFuo/T41cFNI31Gu8s5qUP4XfBpzbs6BbVB7qzUKoebcebTb
ZN3DpslPos/nsFmwDCW2ZUcOibKnuJTZY8v9Aq9hdc05SGL6WOLfrCXvCMYkcS5tkz1It1339Ln4
at2LHQABBrnxhkrcasBz5jb5WArbOOaL+Q4tprsZIy0BGohqlmuNYBF1C3zXcRwhIo2nDlbKx30p
3IHqK24aCIHXRcz8CDwTUOY1c79SEurNMuMpMnpxoOxifbEmC9VFVipcD0w0GfrEo+i16RGlqlUY
va/Z4jnAjq2AJobe9nLFMNugHKvXlElC7CxUhZXVcorpyDiC0el4I6h8kI7q/DOI4DCldsZd0zL1
5R1iqAJBIvNUjvk/+UIwAkHuTzMxMR+cdu9usOE8OEqIsXKrrzYtjbWXU27Ce1gZh7QvREQymkd4
0feri3MGF+fBthsUf8cm5yC6Y8c9+7GtjenC0NLYqZ1cL/o6rKECA34ncnLlGHatJzj31uVesXpb
Z1NGVdMVb06Tozi1rmZM2BTkdNWZknReTHsb5525eJCjzHbpXY0dtfRprXr9tvLbTuA3FD1knGRH
ZSrfaBsoH4nJTOfZsOP3RlkFilvxoaIu+JUCSG+Tson6ptq5swFtc+6JGHNqfAXi8UFIjiTxchdH
m7Wc3pxFT23Iqwm1Qp01Iidt9thGPXgU35SFdskJtGP7b8SO4w9zpJKphGMwqNwYkN5sU8WWVaEC
MUmGnL/o16GjHqovti+EHvSZZpF/4lgXPkA6vBeLNSGha2oo234jkc8knRvDGmthKyns6RQRMy2u
SCzPNXhzeylrjN/pyKbBQaQuhnYHIP5QoeaRuobUg/jypSWFarBgW5iGXO4goB/d4lut+elowx6P
euWawqMOg1UTdGmLzQvPydhV8b86UZ3ziuzX4a0JNqI4SZeXgXAb2xdiEUceUIBu2mITC3IxZzKU
vGHi0PmDentfbimtfIuqKVehpXzupohijLkoMIm0QIrPDIGknnB1Xsf4xtPGvTwbuhKvU5w9jRgb
OWI6cxPmrZZFI+cPQD2L816W/RB1OOtWGLYzP0viqPYcDIOWUnZjE6rWoMYjGeFiu9J4iba+1PKQ
05qK5XOaNt+wh/y95Y6A56vLcMmrifxdqi67GeVm+Y0FRZ+aPDmgWrjyiP+ViQ6VF2XG+Xib1bPj
tN1DYazxn0HafHUNRMjbWirdz0oV2G9Rls3RBclQhHaiMCnQ5/sEViZfODDMm8JKTmJLLY/aPGcN
5hgzfVTWug63RB1Py4RMvsDOijY5D59jsiXwNE1O03rZPrlTl13QsJqwWjRO0an8BNB3LydtFATD
EZPHyxTL7bcsYBljuZ53MKBcup00JeOyZwMDETj/tkb24boiWRDMxR1bpusW9FuHj5Uqjf4mEzei
fwHCJVvSwQIVdCR2SZnLIusLTMKabo91vckGO0+f2U/AHPWdtPX8M3WKDvQA19bTpExNQNdY2Cvp
9tXFsn0hxII9K6dupLTl+CYGHipPZqJHoBvtk+UwVcqXR91KPlDgMSOItaezOtf3Y61NNyli5tNZ
YbuvvTW1UQM1BsiH2oVKMw2PunLfGORcsgvZFSspUFK8bE6NfWlbnStoB/oG0lE5p7pq/OkpMbjg
j0/YP5OOMXuNjOcwGvLusObHLc9hhsyW2DD4WHntS3JfYWHm6juLyZ+JqeKBsTDtakgL4bIoQIcz
mV9i2EI2Nac578Jibsu35a7uo5NcypjRR3pyzYe4SqujlST9T1Xr7E7EYoptj57t2dbIEaCHSWCr
9918U05dcgdiTzDe5MmccR32oydUmoGW6mTUGdWavUu7DkkQyUvv6EnPHCi2Iw4o5l9mEsYnO0e8
x6tYgvFobPMvFWPxG8yANCoRMpieM6KXXtkLhYN9bgV2qxpENcoaSJ7RAaF1qMJS+wi41xsUhXby
yVIkD44O1+LeRYG83vYLw+Om3w6ljXhP5SfpE+NUbLTJTWbi0al5jp3pjYo/0ixUK5caSr65/vuf
pvf/VhDg/8fM/v87G1Am//4jG/B/owHk7BmgkrMkz2bamka2+H+l853/IimAv/ietScIAHHh/4QD
dPu/MB669/+QSHM0EgD/OxygOgT3HfBXRKJVB7aT8d9J55vOf2QD7lEekq3kaDTmtI7p/Ed2EDNe
3FdFBstL6ZLipReDYVxmQZnIjBN41RaJPkqDE3cZocd1R2sfe7j0k/vHxT7furiE9avmruKTxl4O
17iArHYaKJwZYEthtRqli++Q9kzReSLnn/XfeTqp4tEGo42MXU0cyLQvE3rPXH8y53dZMSXeG3yq
G03exqudlYsdlGo2yWd9qKk+WqqJE6zcFpMlZXMZEbYONLMx1WIgtGo5p7sVn9TzWgwFjCM3TTgY
jxR6qUZRaV6j38O4czOnP/BIy25PXaBID8zHlfasWpmw/NnAAoRhIEfBU+WmZJHNQoeu5arzeOFW
o5QQW4waYuqnMUpcAzicMChEtjZZ+Rt87k4MYTnbi/qstKt09kNh6MmlmyoEdbd1hwi2eeE+dNkC
iDflJMy1RXUssVtGoKvMtlvhF9k8FjsY0/xdCLiaE96YlgtJN3JCDSaqxlFe07WNZEubsOeUFVNB
fK6duldXw0mC1obquDcgQFu+AmMJhZsl2GIiM8KhwEgy0GoyQsIzNdjgx456J+bsOU0F4siUTx4c
S6HssdfU/k9RqJB6usoeKswyVToJlyNjtqUdQpuVYKRYFVXth2OiGXkJmzIxavm8tsJOHiqczYhQ
bNjM991C1hpgOrXm4WJQWl2FmzUJnKReW5BO3VX3jOleZuDpKv7DqKK1CybQXM2OX2mKVTMv45gQ
oW11la9ZoitQmKCDh+79tOtz0nHnYFuHbjmCDh6unekMyl5wdy32tF5W2AABLzrcxV2u3Pg6VCg9
yUyoZZgdMmJ4qE08/9pav1rWaj3SvZR/toU7ErZnF321NgHjLy/sloFKyXG6otTnjG2uv0B4dRyM
DTHOW3cwVsZfZmtNwXYHVUDsL2oAU3NqUIbOferea1LvoUjjhCNwbAjwcVox4BThMB0IimetyHJW
vts0rlw3wCGv3MCEU02xEJtXfYrx3PpoghH8kDnyDptD1YsQwosz+b3RMAYw6wVfp6jk8LfYzET1
t5naEx7XSnlQW3OsmU4kU46EJtyBXihqC/1RbS1wURX1lTj1XeETwa8JwgLxwV3lxN0McsrkN7Mh
ApCcrlLAUg3EYv5eqY09C2y1hSVTDh+zrJTfwmGeigdATbJA2BriX1otS+kn44gaxu1dSXZdUudP
blNNU1A4WaOfGynTz7LvbLyK3TYuGA4BgYU6SuC3Ah+ow1qU6t1O6Vkx8WQ2/d6EJNSE9jwxcW8K
m/tvPdSZz9u6nWpr6L5zp9PQr2uVXBanZb7fZAGMtBlUD2RbJ0Lq2tQE/8hmWN3O0kj87LeJ0llP
uO3ofKfOXLlHZdgq5m6NaFT+y+BdW8KlLwfrZZqbXNzidhnKRweS0UgK0kbooRkCChJ4dwYpTBrm
ZZaYAeJRwZqU6QTnfzDoSocXa+s2P+UMaCZwDxR3M29OmkFzujuEhB4lU6IV78TdnRproYaUoxTj
0D9LZe1NdHt6KE72NjXFVwqLSQevLduxey5S3S4Dbv7lfck1Zszs6K41qzfrhcPxjQih1lSgqFSm
Lkdkv6JsAhs4NQWplHUbaA+1odjHFsJW+xbns/U/qDuv5siNdE3/IpyASSSA2zIo2m6SbdU3iJZE
wnuPX79PUmdXLBRP1XL2aiNGE4qRpr9KIJH5mdcIBDyNCIMzo+joiZsdM6tNHDFw/ZmPtlU8ukGG
haDReSmzZy1wRXU9mUbn/HCQTTKv1NGbB/ve1cBhqOmiG/6doz0IGHhcZvLtOR9oAGuROVl+1BRV
sY9dkTrbpIKktbPGXMiNPtZldd0VhfsbIXzzj4EOp/ZlGGyGrZ7Ri0cRyH58mOkH/I4WLXV3C4Ab
DKyGaTBodqK69NOAXw3IjZrXBAiqxmp0tvoIdC82BJ/cSpvHQy+tXnz13L5x96KUlK2jYIwuzd74
munGzGgXMX93O/VTlAFCjBGzdNx6ohWBYSTWmp0T3GXBREeKtjY1gkBMl+ukAguw0Qu7AkUTlfQn
GlGnjxW1Z36wmmX8NpR21AAyE3V8jacAHsTLOPCB9VRXzOZ7KikqVbQmmfo2jpPvDDuoFX6w9AQb
CWlRyl3kxP7ALK9wr5IB9NohrPl6FBAEUw50VOE5TXS1M/Db6PZtbClI7McKWyO/h/RvbqKC8TMk
vzJ7AvaR0LoScePrAvDTYcS6LNzWRROGqBIL0nYnLY2vtiEAWxi1Zsl7oxW92BhD5VoHC6nJl9zt
a7B5QWP8Yh+TibttbIY7tMii8HM/GCPmfk4eJDeY8FT3I33Yb1o2lamf8RzTT/Pg6vY+cFwPuUo9
jgzgRxFUQWrYOPNugPG7ALlq2D5mnDQzJyBGydsJsrYrvhQ0jmiiJZHefC5kh4CjzEXEa9GH4Usi
QX1x/AvjpQfdliPglo0WOAFJtwXDxAmvUcyiH7JkcGFDUOCnfj2Fw9eZYYu1o2AovgxJI39FtdEA
36MpPW27BCQts8qCd+RMFe6eIVxeqgmoItE+JQd8AtSZwltG2Y3zzW2mPxeQLq6PCLn1aExVb930
laLiGGRVcg901Glvyaum5rOXL1zkO5PSWdzUHr3b35lXtxhHdy7UlGCTJDIfv01QVLBDNcrgr6XU
ACnpcRt+hQMxG7ehg87jp26ATPAXchfji4DCFm6HyJTZNstSDXeOXtrDphdwFlAtE4wXEpR4AOZ0
dnVo86aTIJUtOPa4UBnZYyBmuIqpHcc4lw60sDZgSWX52QitfFCzn8kBx1LUvt1pdbsLYgwl+YYb
wOm0E3Qs7uYYl3Lcs7NNmo9Ac0pXhr+NfNARuUubhmqpKSF5dh4kkApx9+6zgXt99WTmc9d80SKt
xW4GHOULkqlLvRcFoggbFDRn/SbFDSfzq9x8Bc02o9yj4SXn7ewx4LnBkXX2fsfFRFnfWbNRPmCD
lJp7Os7gjworbbMHBLSS/osNNiCIUUrNm0GBtrQcfFsdHSK3AdDcHzBqjTHP8D0N/RgGeZ2OUKAN
8ngJrfZOuVe/hJqNcW2Y6E50MGcjybibG4goWl12n6pGZ+hTg/lHTRbII/BemAmUn17JvzJmXIk3
EfqXFhk6CoRXTSvFPTdstGzJfLKA0YGMfixZmj6SXTGNdkKrV9V34OrXFjtLwtLH4Xs7IBX2B7gn
FzsOuzSDbapLiKyTR/a8RZjS/V0FkaWgh8iObo2w1BKSq1wbNlxw470zDM3nvkAqByKXMfwma5mh
/UYRjAvMeetfTjU3X516SZGW6evwMc1GPKBKGRQLAPIcFAEzouUPTsQaKw1MyHJFlgn8YNC4iXOL
5wqeIXJ+xnSDew4mWgLkVqNmAxPVkxdrEjhnV0Pe4oqciOb7NNHk3E5xScs9yvLU9F1UmF8ivIxd
v69R7tygcOC6V4ZN33u3QMP+0wBfAAawDyA2YBkzfynzMgVshoz834hROhRA9M6rrSMxbKUWD7El
1R3Gv5uwYR5Ds0guV2E+hA2Cp2KA24KRIV7Wfdr8nEuzKLa6WcoWBm1RZNseeA/U+Ul/plUP0qmM
nb4BkZCQpgpt6HEGo1MmYR+hk/uPpMSHqvj/Szp/9Vx86Zrn5w4+//8HJP7XSvl/ZvE/9W17TOJ/
/T/8t5IeTAVVrGM+4yH5pKM09L9rdcP7L2mhR4PpluMqpYV/efyu8V9UzZ6jVLJ0F0kKCuz2HyE9
gTIfRbquxCEEbh+m+aFS/VgnhvtACLRxBKJ9jN6VYswxix9yfaRj+AzBjM5PiPSCDmyftL3pf06i
45wclqTC9ress6V50PVukU+B6ybQpfDamx8arhHYqZGFRD4FNMZ2A+CABiHUbO4QtUIhXH+Ec1Z+
j0LSLGA6TLs3BV6Q9h65qEA+isgOAl8rcw1EhUHG1YhtYSOQ1Po0mOsI+zckqxqYnWb/RCtXYXxM
TX9gktj+5emdNj9UmpfcmKClqb5bHWTwDPlAHLywHjkbRG//NHrmc/B/vTDf6aOgvk2nKrtHE4jM
KY1jDOpH0dH7K/oi0TcydqLWV8fqkxYKs+UnDJwWujkYtMGRXc6Ez9XNo8o0r4Zh1XlYnPX/fFFH
UpZvFQDfeze2ixKHif4iMoyrd1NrxWDyzBystUsakyDgmga811J5twgaN/HujfbEO4KDKyEWtRds
k3kSCZT6jzBXQixBHLZsuY5TMNGSBeFcdNVbTJFCMf6pm7lJ+dXFdXSLkusMFdxrja8DFcnPecTX
AmQR85ALT+BYBoVfZAPTsjy0LnT+BrGa493ZhjAfEWky6IInuvTgJ2NQ1uNSYG7txBqXg8NoDKX9
zGuhJtQ0NNB2dYD3n38yppIF/FcZRkgEsDw+FIGWk23ywa7kWKQEIAjpf+bcD7pMMvhFV/4zDJSY
7nrUjdCYAi2AYO4aeno7hdJ6BpBQ0+LRTAk7n1TitxUOrfedLQ8V94BKQVQXm9Tt4WYYWKU5T6LD
nubLiIF78Jc90LC1Odq7kSbx+cUc9+bUWvjQ6bu4KFw7oCxWEoh64kaAwOwqgtvilr8QLUf4UUZW
llzYT8dKdyqQTRDooEg7muJEgsouLFWv0jXfRIwNaBQNbmZghTxxiRb5xMxqtPEvuLC89UdDVD4Z
BKKYO3uQIs3jLZOrcWwhowCEs5oRRClmNNjeIK6ReM3V+Ud5skLMLlwUclgj7VR6scexQkv3Mgpa
QKKBzKZqZ5DRBVfdjDP0zVx3tnnb9eM0eRe2o1KOPNqNSL7gaGPyddCpJYM4DtsFeE5SF8hwI2hD
bSejTR+oauDsFl7QfjfmpvWVBADCM//nVnvnfDh5soSV0kI/0zUtC9HO47ALeHMyDsFcQOjLAhTW
Hqf7noZZv4mNUvx1Ppr6pI4XKRi3ChOVVd3jvlst0kHQfVgWhxKe8hpodIPIVtBb1gF/Ee+hJbfa
59JabiIe8IUtBLTzJDi6d2jsGIiSekhCrYLjmVSbcY1W+aZlAFaECICLtnhqcdFLf2eUe63H1JXf
DU6QCTO7LExB4hmDlhVIpFU61TISL500aF+ljZwfnCkZintGsy3c4aLPgNdMmhy5JoF+JDQVQC8u
j2PZopzBANDNHzFvbDpfjgZ2QJs+GOv5qep0uWzMQGrycQmGeIHaUVf2eKW3MgVDNoyOvnyr40Eb
nkO9XsJvdBMGhl3J7CbpvRhjU8Bi1o36sfBySb/dDEsoGCOiVs5tqjvzTKvCGGGugrYu509tWArs
9typbmYfP3pz6bc9/VXzB6YEii7uiTAXSJUljpd9w5/YipHlCBdAhhV6rgjEW8uEYr9rxtDyB7tQ
zipVCHlEd/pIc6+rLAMb0oW6FX1qBrdIDnIuQcHzZzAR8CMNw2jk14mc/Am1rQvu4Nk32S5FelV5
rOtSc8tPkZO4SX6tlF8nvDsmmv67bhlym1s90jRlbu5Axd5nSNFMqLEZNMXES2FhIdBc1VWeaSgB
WYU3A6HWhIKG91Ywg6cJAagVOEznmvvsabnXfzObMZ1fUmlXMN6mMnKqPzW7qsChADBDCNia2qjb
e8aotc9kNoh+OzMah8+ex2QO5F9ATrIp8qQ277CVqhi3x9jZ0BIz9AkgsuiSFHkidPvLrZmgbPID
nThg2g3QnPGGGUDuXY3hiFYplJduuI6KAc6rBJDF7aMVXtR+iYp4xuUttquXPKlc7ymEAhvJbV8p
XEUrHCaTiaQtAUE4xSX4nqwwNp/mwvOsWzBUbenjcD5D4AeaZN+4HeW23MU0DqEqVc10FWIBnvqo
1oHRaYwURQ0o3YBvbsBhN19jPTeQyOvGwsVpQQt7ufzpFlowkWHyyspNkrkl/fLRaK2iu4MDHRny
UBUxhfbOG9NoASMQ2sZ+0brW2uptsdyO0h2sA0TQNLseK+6VaZs5HSaM4Y1LrevUewe18+Sr41h5
/32JALz127pRw5fJajVw1otr5JNPzyyrBCQaHQ4QQJTRqn+YXc9QohwUHpYqMZAL85kpU4yDnvIe
GiMEFbxYQqHl466xZpFcW9NQaduuqnDQAiqS6uaDK2eeLNj4ehF/mk1oxNe83Kja0/To9F0eNilc
+9QmIdXHcUp+YUAHoNuuy7qHqFlWxR3dUmO+x70W4wYD162hhrAw1s4VVsnDdDcDzAKXPDpGeG/Y
bhh/d3C5SPv7Ickrt2WWHZUd4Fr6l9N1Fetd4IKdC4P2W4DVR0xfqEkyNEQjZ+wKDCKmwIu+tYOI
4ysp2mrsb3JHSHk9pA5INN+dECI3PzdAJAI6YDl24NiAulML0rO1OCmAqhgi+2MeR7P70Wu5iznD
Ajfse+70Osqvel5O11pjdcG9Eut+EtMoxF9zZzvZpQvx+LimglJykB5KwahHUTWtpX4DFDVSzQ0c
vwZKiIQrpO0WlNJucmoAvpMzXLggTuOZlgEY1OV2IP9ei2bDsRRGP8yIaWDxR3eybK9wyMHPG33K
p2WxLqkBHt+Fan2mSsl1hgdsOE+ohOCNmKcGQHHoRtfzYaHDXqFN7E/RACimC9o7t3eNTZkH7k6T
Vnkhh1vVBK+h0Wa1YIoo2WzEAI9D90hS1HBwKdD6CDUZem8wvecpC251Pap/6HKYr+nUeva2ahpE
bJN8zP2kBom2kyUAlPNJwUnuSlLp6mpMLaVu6UKlKG8eBH0+LXbHJHgB2WvdJL1hXtuQfS/kV8ev
l8TV4c+2LcsBWeMgT7mKEmj9Qms1a15SLlzEXCpNbw9lRl55QFqiKXwPP830QtB1qeM6TOpcZZDA
zJw6bPWOZTBPQC+74KXmK4NNic9RemhMPYF0U0bjcJ3GON1sOzx7qU8DzDtcLEXmn+cf8OnSUfVE
ipf0Rye9tFa/YrJlHeDMpBIfWBTSOoCAavJ+S6PeasAQ2dz3G0vZu174pNZbXGnqG9JzOLkQPbBs
9ebfvFk1zDCZOiGrOWDJDacKjY6DyxjkqeB0jLD0sTmXaUfLLWY6sXV1ft3Hua3a5vTaqVOUID1o
cGkdh9fMUGKnTVsZYTH9KrPMmnHzGH0KChKlC2/6nVg0dkzOCPo4tnBWzzgDmIr2Xo5Eoul6dyGZ
1may7fQBuNK0/+iy0JJR24m9bKEWuXqqWa8P42zXmo+HtBPt3CnJbumzwtXQra66Ox9M/e5/M/bX
o4ILVtoeTSuHXpd5/AxnExlUG77EoU0a95pZmreNRIGkRtUHW8stdFgXiWZdOBLeiYpsNGWJw+QH
y4rVm0M1muTXEpqf2Vn3WJrmeM1svd+Zk25+yTRg7YY22P+tXfo/tmZeq+SjxUqTY4LKQaCPbaKq
ebxYFJtJQ0wvPpQODegD3kyoz+jmDNTTNHLpe3qoBWhWLmW/gASo8nLbzrozbjyA0GH30S2ldHxZ
vEmjQnArrbZU2MPmrrCLPPSJocHH6LMm+z70apw+13H30Uf+elBR8CJZ5/Km1bf85ltNmsjozB4A
M639ofHjNAeU6ULiYDyT7/CRaP/uZQy37vz+Oj6b2F8g9ShAOZW4i6jNVmEZLtN4r4P2MKaT/iWx
zPFJR+my3PY92HR6N4yVzkc8PpNfIyJNSP+JC9BSsqnHC9VTgxkL6d8hHI292eTh54KJyaEwu+oH
m/ongJTiKe/C6S4knXs8H3x9IvIaaXrxOdGS43DyVjfvBFYmq2XQHeaSojNFLpVGZdl+zYQ5bOBj
G7hEVZg8Jel04f2urBPUuk3T5oYllaLdJeT6AgwLLYyYZB8GHDoOsQuS3pty7y8wztP1HIt8u4zo
6+DcAHd16McrmaI2gMMk7NvYRacQ55JdH6AjfuGFnBydbCOLB2NIOAwcNat9jjQ8l0PXzAetnoYt
CPDqAGbiNwieSyfnydMnkjImwbjNUxi21fdtx3Xel+BPD9i4m1uARfrNgs4Fs3Jb+6PTohZAlwOK
wAkh3p1/8e8tUmIZQmue4Na681GKsGgQj5sPdNXI8WywWhsrC397PNu/z4d6/WaOjjEXsCC5s0ej
RceZZ/WmhdZOcYKOxoEn0O77DL1OvWvKQ4Ef23WdSZQ7zACdIrcOP00MdQ/oNMitqzf6l2qZJerm
9Q+RA2pGi7JAnBdGfJ6m0XOhyUunzvEbIdsGtUgKKgC38/HTiD7+GLs8rwnkJjs7huFyk2nYIP5S
eDkOgDBIPzuV0z4xyZWljanEqF94K+vwHK2ewDWG3UDzlGPoODzTXSDKjr34gHGHa7i9xaNdD78B
rw0HOgjZFidR76bQ4s4//46OLzjuGBUYxXuBnJkDj211h9t5i7zgFOlQIo3ibxzbAFOjtahP29xy
KqWLLofvMeOib+fjHh+3Kq4qqJhXwZh22BrqcHxzyqOBVYZOM0O4iV0Tzb3F3CF0Zx6yCIdJxqTZ
9X8Qj3fMh01xRdfvOF41W2DTAlrpdgAKwVnc8R5/Z4yHluRPdGT1C8fre8szVRfcMxh9kSYdh9Os
qskAu+hQfErvc2E3VG0d0JxNTzFO200G4sIl/W5E2rXAbCXb11I77M0DLTvLi7HVBIkpdAQ2kP85
wHTFuzJA5iCfRHlBxV3tyH+/7X9eIO8NET90wE1ypON4GQPfdoL46oOqASwfzcPTyP+yG+Ts/geh
LBfEsbqrLHdtsOHaFumzCf59CYpoz/SfGXoJzH6fBmgnfegS+GddnI6OyyQG4KrSOH/7HNEEDQGh
xoafjJON0mnk3kkQ85uCbt3T+T15+gi5ANWnR17LReis9mQ+Sok7JoRDc1Bo48hLNzo4qG9pWzsf
yp7VqvDp8HDshGNLCbbONTrPzqvEAKebyrba2yCbUF9KAIaOVPu6jRwm50vqf3x9VNTqzfGKjLUd
Vi8jmG9up/suSAFgt4Eov05itFBmIYu9dLGdHqFgzA0c5dRQiANp9cmZKGjhORGbfowIW/3ZQP4M
ZF+BMHG3mZrWQvECpPW0oQvqIgYTVhPqI+cXfHqY0kFQc27WKxjGr16onZravKBo6MPRaBnP5ei7
Vxmy7DQCtlXiyL1Ykuzjr1ZVehw2FnfXieWTs2S5aY8ErSUkMNUCuA657W4BIxn7Gv/KHWD15sOf
JH0MPnwaVNyaurX6+nm4Pc5yQBzjRP4c9Azq3Ix+qY242QVTr/eeqUqU2L7MS5z12Fhr46mHEonk
iEUybhZZr8Q0yBEz6DGD5sHH0apLvkHvfJmui0cF4AhcCKjejw+BGPwAPudIHQKGQhtDApXpgQJd
tVlt78/vGfWkjs9RXpnOQMF21UBzvWdii0auJmdDGeHCdIo1Cz22eLwLJi16AluXXoj3ztLYoeR9
cLPAhtir1BNBtEEbkQTwzRLsn7F004OI8r/Teuquzq9MPaT1yvj8LVwc8JHAD2b1EOtqhNc7L36F
k8hPvS9ycI9ZkVy42U/D0Hmga8ckTSpK+SqMtwDYbqAm+i0S9DNTE1pMaKma1o/zyzk9X+irgKgh
SaKJdGK25GL6o7WJMHw9U3opHET+Qhv4bz3KQaNhI7+nvzX4MNIvNWhPt4iC6tj4LTF0pom0KhRd
ATw+XCbDpy4x9vBUNb+orZe5iqb7CBmfD2cSNCZ1hwklbALXXKfCBYWDETIS8kcQFDu+8irbjza0
C9ML++s6np12d/7Rrheo2usCnjRdHVp0ZITHOyXQ6qBkhR3zMS/aDp7x3JvOzSQrROKAun/whica
9zqdMVAv4KLW1mNYSQzoDHvdvtcG/bomKTzgrASQGDJ8UnzwYb4GI9W1aD56yqXreGk2tWqJRke3
r1AFP5gVah1p3tc3y4Aail6V8sJHd9xUUK1lFsfBrBBhtJkVd+tt+uLCkEY5EDeUyejs6yKsMJD1
ssDe4dCd3BKvvYf9H1ybrbR/8nf1B48XFd8gSWP/OGT2670KX8hFHEDr9l2YTQBDZeLPDHg3iGZf
Mhddn2QU6aTW/EVCQ8m2LqInb4A9PFrwLDHy+wOSQBU9gAZGgU6iHvFwfou+FwwPOW48WmB8iqsL
zwKyZhmxIE9C0AP15RTuZcmItPPQrP9wKPqNqhdhsznd9StElxzIshTVfjGiutlkXjjAXQ5KJOTL
sS5+fTgaNzUfH5cP0dZkuhQhf5BgfHshM3WfMgkbsdpLdl1UiC/nQ62vcl4Y1wHoGfYF1fYaDZg4
mBjXOFXv86DrENGU19QWYg/lkLpoRiq+qhBZOh/TUPfZ21uIoHQuSXxpsbFd1mdLrMivWobSpgPb
7EGz2SabSDbd1YJY+k2QGsYt7LfABwIHnZ5e3YzWpojReVq0/DGDcozZcRldcup851lI0JVk4i5G
ShwMx98pMOWuMByG+aaQhV9Mi5dta5Qg9iGmxFcyb2K/qQSkn/OP4yQsf5xULU4a9pwS1uo46hIR
WkBFRgTR7RmwH6hC0dg4eOLvfa13DV0Ho7twQZ98OiqmwhnyJigF9PXpHk7aFKXluBcY1rzEVu/5
LQnDdVmhy3x+ee+GwmwYz2Y1QV2nHMgkl5ENM3M/Iv2+yfLMQiMyq6+L2Ukv5KXrtIPNROJG/xYn
N51DSP2UN/V2vEB5qiXybi22Jp+AfiNbCRX9o5+MisKwUDImpf++htPFaCbEte0gjtpawWEy09rH
VCbzqQMoSUGo3Tadufjnn+J7m8RTMw++USBKCjn8dmmW3SHahX/F3qzB6SNwUG9qYDuPUfWq1j1K
P+v74qOnnjrHFa5OrZOCUaVfb59ngDq8kfQElULu9FIsnziH5r2B6PfH18c4hzOBj4Ap7zrBMau5
K3qXpu5oIvDmWvqUb+GBBNupiruvpdCnQ0CB+uf5p/rO3nwFREoyD3LIkxlkpEfI/hgjXlzDi4VF
010PioU2m5gvNJ/ejwQ+Eg1DmiOveNM3j1LkBQ1u2+KDi/XwapEaR4uHdmXOJP3CebJOivkKWNS/
oVbniRNEWiAKJL5dN63uEifFjGeoghbZU7gXaJVED9oQIofelOOFTGcFoyPVUbEBqYORpGvPtjne
MU3ixk7VL+O+69CY0smLrz3Usx+QkYDxROWEMi00LfsJ5psHacOdvQd0h6fPetu0t7WpfTczxOaG
eM4rJaQ6+dS0+iUvzHfOCWbu3Hdc5JJ5v/rnb15GQBUJp80d90bXvRhFNn8dMAy+cEyo2+LokuNR
cK2C4QC5SWWuLsE3QRaZpfRveOMtlDrYjqb03Saw7uDsIt06zcaFnsNJlqniISxMy4EiATPg43hg
qyoO14F4tUAWr2O0DdMw9ulCGZji9Aj+h1iZtCPI/6yaisP5T+mdA4rwlLFkZPQezFX4XixpH8Qg
2mo5ZfdGbQz6oZXudO+gNoEfSpn1nzu7s8X9+bjvPmYqTDAUam62hm4sBhywQWfHZVbW7yht3du2
Q3JcYkG0G1L30lTgnS0uAUuw6/iKLeqi1ec1tEAbF4n/YFUrblTUyuSZlqf9FVoEbrlD1ggf8W/5
95CMGNM1cVjvkHmsn8vZSKH6RFUHxyLIkEmHhozxCa2MXehO7u/zD+b0xGEzUCzSg+J9gJ9Z7Ydy
yGlKD8PeHChMqyWtjD0VY2kg+OhawYVc/PQ1qHyCISIdIWidzurq5WOzZAXODSasPmzAryx/QNTg
kAlQH0Ul2/jweQoQmmGloxJXRharr8uoUDMcFnfYM8kzceSl2zo9ZwjJaFuXN1R+PJzzWufTg7bA
PKyu304wVe/h6u3bKk4PCxO2H3oI3hp5puRjNtzqDHUNk8YC9SILZJcdvzhAdLM740ABFbVvn80B
aSJ8lsYf57fHaRK+CrN6gq0Ym1HGqBYM4KHQDOzgLzd6grY5OfJLbbWOdg/xEe8IxSP7AULU2hVg
cDFDbq2DLiCo1jhx9Lvzv+tk25Jc4Qyheiq0xWmNHq8+o8yzSrIE3wjaaJeDfroqowDLIArO/flQ
J3uW9r4Lyo5UnyuL1Oo4VFiHS5Cmje2X8dAj+I8GV5gD/9LnuoC4n/bThevxnYAGtuQQAk3PcuiH
HwfEBxwlQMeARdjaxZ3Oy/9uuXB7oB/biPI7aKKfX+HJnUD+xmSN/6IbZ/BkjwNSwGVdMSemjxZ7
+dmMQ/mkW6n1EgrYKDj0NTCzJnSj55uw9/T8qo0xLzn/E06yERXdhaPBQEoNclfbjFTPszIEwv2w
iOo/CoaZn3R6BD/1tivnbTphH9T2uoSsYdYXtvjpVuJZmsjcgG+AO2etihwnGntI+zPS0aiubkz2
Od4Olt1fh/ksvAub6eT+Y502/U4diJDJWGy1b9GJzGyxVKY/4IG0iwEhP/FEX/IZoQobet1VNhof
/1aYHHDeKtUdqD1rslTvDZDiHZ4t7Nn0HupwO2IPgxr/T2Mx5+TT+Tf5zmYCDmqaYNQosk4a8BNi
ibYYO8uniEWS25yn26V2q11pWNUXqxrh8Ydpdj8o0l8GR/X5fHj1NR7lU2wUpe6n4IKA29YfT5gs
wYLYnuEj3JffBL0TXC8eyrjno6xgXjxGUgg2K6+ReRHAttWhgCWJyJtiEL6GitmPGu8dhN5F8LPN
MwSTO2QMYJIjpxLts8WeKvRQzeEX3WdHXPgl76zXhg+quCiG6m+tfogNNqGtmJH5Uxra32tQZ/jJ
YJR5fr2nR5ICHHE6QGEhV1jf27KZ3K6gLvMzeM3ChGSEPglvFuR4jhIYCPnz8d5ZFdc15SL9SLLV
9WdipTIcqE2ET7LwV+Ra5s7W3EvzG/t0qzB3JIdHU1CQi66OvVbjxli6VvhiRl+1RNhjQwHWIoPY
pYfz6zl5fjQaYOayFqCO5IPqWHiT5XdFQ2EHX9GPRzDbCNQBEZKFWzwYbfkYJOmwOx/vZGnEY1N6
oMK5RhgWreI5Ztw5S8fcYYqCbzr4ODSsBF4dAs3b4MLLOjnTCObYwAtfu6vAsI+DaU4uyjZJDKws
4bEvXtdi7IlpINZl0Q3FGQN5ZQx7foXvBFUtZGFzbzETWHNg815rYDSwQkCe6MAPnn4rUcM7cLzK
vfQQ4e1sqLHng65eo5q9MawyXJXbKYSnebzSFKloVKqj7H4GrnFrlu4PQyDLOmjL3ZhX6Zfz0VZL
/CcauR0lBMRMKIuraIlm0tXuMJ/QYWZsMF5BaRFXnCrYo3KJkyXS2Dd0sqxLF8ZpYDpw9Fgg1/Kx
Ixh3HLiOgixOxZTfJ0HEnZ+U33pmqNCk88C4Qhso/pxU2QezHlYL1oE2EpkbPTkmLsdBAWhVASjh
4j50XWxeysxCHSqLYYfsCjuwfFppbXnhfb63UDq54IRtnQm1sVroUIcBbJu4uIf+bKAq1npXuhXj
yGTFyUM7gxvVNah451/r6tt8XSgnFqMe5vDkeKugACjnQgcmdl/PQOsg66mEMuyX+6RRtsjng60O
UgQlAHGoGTwjHaAD64Zgi2hPMIe2tw8NJbavZyin0l3VJ3kh0PrTIBBJDZGYHkHCWMNUastAVwKb
FSShnHQPSU48jV4LzjiKm8+d25UX+hjvxqOBRd5GZ4Zq6Hi7jAm2uWOlfG7LyvHbgp1ZlJazH61x
wpvZuxBu/dJel8eTpNSgYUw5cBzOQOrURajdw4Suqn/FWlfvq07GhyhL6gsJ1DuvDBYv6xLcfwzk
VvkoCtxVGzRknsyo7V0ZmrCizS6/AANZJdxsDIXrNLjVmU+Ty6wObbuGLWOhOrOfujDZhGhM7UWE
LZFpoBIvtST1Sw8evQDhuv/oliSyGqjSAeDwXqPEowFJRC5Bbz8kludLY+x37RKaF76y06d4HGV1
uZshE++677w955hxa4+G9CPZX4Kcne5CFUXtPwXcoxg/3hbpSFJbWI2HVhMKRnQ0MZ4to9l3bUQO
4w428MefHSUhQCnyMRA1q21IRVw3Iim9fQsD2ldaiBsExEz/fJT3VkXt/EqYZ9a+jqIHetV0eeji
gMlEK5WWjpMv8kX7pWTGJmXdXkohTt4WYAVqMB0YGKWVtS7ndWcJ+qkzUn8Z3PK+w+33nvb0JeGB
k48YLUVGPjRpOarY8qu3hXy27Kw0TPx6wbFJl9yh4E+SvUslvzv/CF+vjjd1iKIrsRII6nTPOC+c
1f7TZKVpqFinvhJF/pZ5nnewvV7DmxxdhF8i77sHzv94b7UuNO6utIPPHXPVZ1xUerzWDc0UF07o
9WWnfhEgWt2WPGNxAo/E8NvFn3bEbSxq8+scZdObqYoKTEpoZnhyMW5mgSvA+efw3iN/G1RttTeJ
bxqHZVOZc+qjgtH4HSJlu0DDqn1IADr8B6HgpukO9RA0hdW5aTc8XS0ilIhKcK0xbnXTtkZ04Qrt
tKL6D6JR/pGZ0U83yB+OF9YHaQ8HJEtp0sQo8KGi5cLzMdyW/r1AIPTCczz5JHl5kP9oY5J4KhT0
cbgBQ2G6xQXqb9jIfsIrztjqC/6ZOLSVfp44H0TavG5fZsysjEYmV+zqegjtJECSllsAQS1zFzvj
tLdip9jVIVnZ+fd2chMpWh1pJmsD03bSNDUjYYYFiBBE05zQ/TaA1civkGzHQUpkDEy22dQGJsZb
hq28PupxsS+cqu9sUqhpjLpdgYwLAKrjh6ujsxI6Sa/tkfO1/w4amRi7Kbeqh8COy0vM2XfeJKgG
lkn30mAAYq2CIUbOvaSTSaTlJHdWgWzYrnMqTDyTfhw9jOiapfrobc+4x6BOIoGBu0O5dhy0wKq6
dNw2Q3UyV2bMS7dDvLX3FzAOD+xZLEDCBl9hNBguHITrt0tT7Z+vBNwWlNk1ZKsL0OLoF6u/zWVK
PmEmZvkr9qz2U+xCEd4xEGq9rTTz5jZJo4ttxfWbJToNN/I2oBMGgO3VKdwkTugEQdTf6rmSm1sQ
ZfqrdWNrD9TXunC+qj/r7Yn/GgtAI8gp2G8054+fcRx7bZq30XAbtoMZ7ZshFzgPo+92jfqFidt8
nSbJE7qC43WXFKFzR8rghYfzH9P6kOdHAFcTruAApFRd56lWpKG/5yXj7aA75VWARdejh8jHU1K1
3uMyaZ1v56b3dD7oeksTid6GQh4qjj2IwOOVd/yaxana6Taq9al5bsvUwyfEw2Gw22sJQNXfBcdI
9PD/FnV1JLpIzJpYY423KE0u6XdjobW6G+e+tX8I2XIiUlaPX8/HPN1PHkhSeCGwG2kZrd+xrpU2
YpjYfhfQy1x8FWMIbUoODJ+uuEVB/Hy4dx4ss2EFiyeBYHa52lJDhdpEMXrzLY7ZuPbaXfgtRW/m
ZphNBEb7OcHu/HzE0/2jiGXMSMGtko2tJ1jINHg1+r/LrbFwUmxso0OlENMQ4xrfDMzjBq6DT50p
vUvUQpW5Hn89CGkxElRNP8ABaxoVftKNHcTziOaLoX1jBI4mYZwDhMfIoniAZ+ZcGUOemA9BG4BM
bERkfGOc6mTXAKM6++f5x3B6apG5qZEECHk1q1T//E3agqNMh293NN3WSR/+0ThpeJOW+nM/ltoX
Pirns+UEyRPXVX3hjZ8eIiplBOzGx8QYxF0d1EvS522t1bgBTcXkm0g175ATkt/RzTbuiihKHtHt
ye4F4ITPGmD6Sx2udxcO/UHA8YTHu25UAkA1GtvhNdDXGr4sjVROT/WAEFE4NIjYI9aXfa+tOnuW
CMJ8P//U39l8kCGAspChA4qwVudINC0hdicsPgPBt59akd433mQ6m34eut1od+2XsNKbC6X9u1Ep
4hjVK2DxOlOf8Cxok9kZb6MywopO/C/Ozqy5TaRtw7+IKvblFJAlWV7jjOPkhMoyYYdmaaD59d/F
1HcwVlRWzXvsVFpAdz/bvXjq5JV+GZt6KXqkO8Zmz51Z/vXxs55PEADUMY+BguHymglRxlloKg09
c1DknE8+Tr1fVbDoMeL+WMgYbhYg24Up2tQu6Y1T4jKzZX5If8v9xz/i4qODTyNkUcdSGL3f5kDy
uTV9OZ80hLy/B4X1LQPrVIRuX2ufEvBrn2C0BjcfL7qljmcn3YG76Gx1COKP5wQ7HZG51Rj9hYDf
u3vU333wcPih/vp4mUvPtoGZwe+YtPmDs/cbGMgDY1a8nIxh6bm9PIURuq4hqbqYuZdG1lAaj2rR
VnElD7gQI7Z2IphcCj8UPM9eKlDJJSlzDL0qT4ibpB6Tp7nrPzdD3VzZuZcOK+vQ6CdT/5MBSomo
S3OYlpNYe//z0Cn1l9mWuGCmFcYGnqfkY2r2AbWXaZlXLuwLT0msR4TR41MyMz57SoZsiUnPVp2w
kwlQYeTKMKei7W+t1TCmw8ff8sKtSHeWCwGEFD0r7yzUWxly4Gk+YL7ZTyY1iLDizB7NIyW23E95
/WujWP12l+KzbRXi58eLX9hI/zTBoTIBWwK79P6QuBTxiF1768meEpXckFMihhrmokPGYVGbS2gz
YUoQe3O+iivh4MIX9oHlbK1pRoqQNt6vLa1iKPxyIRzb0tTCjob8emevKj/5o09voS9ACIKg0buw
wPbwGgLOuPCVNwTTprPHHUVqe7a+jZARPot8Zdy7WKkJ8CdJLWca7hvwTU2ETxIQ66jDigZfhxWL
lWOzGgUWrTyPGdVFkaGGXVaa901vqrw7YU/WxtJEkG668q4u3CsAJmzgC+x7zvzZu2LIHOAxay4n
vZ/Vm28nduTp3X+lhWz3NnQvkMoW54488Gw7TKiJOEZWqxOthcLbGSvy0TbIaInWY425xuJI/Ur1
dmH7+8ATyMlA+9AI2HbJv7IRjINFUZhqPQW0hSAU9NP0sBae/tDYdfs4jkbahBTPVncsM3f+nvc6
bPiPD8GljcCT0+2gebR1jd//BOaigcZATecnTOjv6qXMPyem6gDbO1NVXel2XFqNm5O8F74Gcjhn
lwuK6KPf67V+qtxW3QtL4uOnNpQ6tJi6/o8M23++KCmP+/+r/XMI/vV6EQrIqwT1wxOEg3lf+Pby
KZ/s8lW3pH5A4xAh+qBUV6qXS9+UgSkpNvw3hAvOThYRc2mNOtNPxVqjet4H9u0g0JE1hImwopth
UGZqzbPm5+Ixsbr0ShC+dKltCqVbC35rXp8tn81ephcJDAqakN7PWq7eHZOh7LYSmLNGZNhID7oK
Lcgr+2j7f8+CP81XGj6bisifjV5fMzOo7ZNxcoU149ndNmslH3oi9XCDVJk22pEpcLP5/fH2vXSP
Ap0lenAxECnPDu1i6WhTahzMTMOgybAy6wXwXI8EUObG4AOKXb8wXbSqpbqCnLiU5zF649D+Q4H9
Y4rr6Ew7inlYTxPtK+zTtqMz0BfoDQ9jphIjnGJC/+rriFNTdpfCz8XQFd8ShOjxwboStc9k27xt
r2+DQEY+kNrAX591n+wGna56Euspw/0gnHGfiaDRZaHSxRyjIz2GEL/7/TzbwRGx7zpOANWHg5Vl
VzbC5V8CFnRDnUKTOAfqtI2Cxe7wSxoEDb8rCUxyKRctGoY0P+RqsWJPc1sNifyeLvqaK2wYR9oo
sPw5kR9vjwunAcYbhTbiuSAZzkWbMiJg4c8m3wg7h4NDZ27HbbPOsWZN4sEs9XavNQDTrhzCC7sS
iBS33CYttmVT7y/VKkMJj+m6OqlAG/TI6FuFpimdnXTX4tKIdwNqPo+Dj9RsDH2VruGV575wz9KD
BM3AMBr6xnm1b2n0t7FDYzcoHaxNAl2k9+fmza+9a7jzi89KW4zeydbsPcdr2FhUwvEviWGelp7U
UCwnnxO5qeiZeEgPrSHDQWFS+SwQ8+32H3/gi6cQTAHHkCQOJttZCNWa1h403eALG1MeTSB+Hgyj
RADWT0V+u2iIQrqmi1d3bVNiL/TWQyQ4Ebj8+HdceuGbhBL1HqAZlCnPvrjedgZ4LTa9jXhr06g8
hudponufa1ce+UI6RCuHZgrjcaS9zzkWlsxWqSOddaLYMp87txpwpjeuAawvhLF3q5zdJ2nXA8sY
WWV0K+PLiP7jWwNx7sbo/XGXGNJ/8ZqkOnoIccRWV6svH7/P84MLrpstujHxwBvynGf3Oplg7izY
SZ1KfCvvffxb36DDF190VecFkcQMmlAOln0lPzl/avB2EFeYjFBWbJzSs+EPUgmIP+EofLKyei0Q
twQZECK5rPZlPQoZK2isNFpF99JhvtbHVUmP7wqj4Xwrbb9hSz83Hi3f9/zOCox5CFRpeCcknCc/
3mam+B/1BSiPqhy8a9TyP98000xY3haoATr55/w80N5LgQSkd0rJ+P+qESqOajTcT+4azM+oq5o7
VKiMK6X0ebawPePWW+Zd85kBA74/LqkvC4HepX8qwR9FgcDhLBzH0XtBKLh/WBHyuCZFcuExXdrY
tJ+2wRfh8v2KnRj4dJnwTyrBeU6Xo3zOFr0/ORI5i7jXhvbFCObmP/L2yOyRT+dawk0gIACdNytK
6bSOjcfaKS1MTNgtuVgYmNvBs8wwEK4hQUYqwX7pynV0fkdsy24EyH/uRJox5vunbfFR1Kc8YA8J
F2O4wsvw/KsRPrpmlHBhs7IQ4wHQz2Atz+tYu5fJmKaVf6o9GjBNGcibLnHM4+aHeOVKuLjUxn5E
OAcqpH12Noe2s/NgLvyTs8rsfugdE3/JTuC0ll5jKF9ainhGYcz00HfPw+cAxdQruiw4Cel098am
pQIMyvkyT15xJY28cBJ4lm3+u+EjGPC8/1IUhQGmoHVwklo6PfYrdmrMcZLTnECbG8QSHD++WC/t
jA2Kj44SL5EM4f16i9E2BcxY41SgLvs2jGv5MzGzaffxKpdOGzBKhr40oMDhnp1vgyZOnZLVnXyv
RQAbU7MBpImH/IGArpTsLSdp9pOV+9fgGRcucJTa6CaBN/mnTff+8bxkwMJEltZJmKOB0xzb8NZe
8/kwOJqRRAAQzX3t6upOqjrTosSpMYn9+NnPE6Lt7DGtI34gKMgrOAtdbcPeCVLXPM2yswcMLL02
xtmpuunrZcKT2a0EWQJGW6jbVsyXPl790puHWoLQGb1fypOze25mXoyobmqd8LMx7hAK6Q9TwwHJ
tax/Ubnmh/hrLVdy/kubartZt4fWQZieLQr2BhkWPzNOloWDY87Y7kc+tt3Xjx/tj1yPNwvdgdYy
2kqbdfHZraY3rY+bSm6e0OgtbhuGNDt3HGaMrkZzx4zdA9qmiYcOq/WwGtXaxkMe+K8f/4oLLxix
TJtXvElbgdN9v8NMp/HNtQ6M0wK7zk53tWYNdtSXXW1EeA3gdbKD7+akZtRODWfkSuS8sLu8f5QT
GH7D7zuvrnJrkpM74Nkt5zS9z2vf+Jy2o3eTtfjvRmpd6r8tr9E2xue1rvSFq4qewtbc51bcPsT7
JyeetIMqO/uU59bQHnLZSicaSjN4s4YFe5ldhy+OmV65Si7cxR4NUqDupLp/Sq9jnxDosznapwUS
wy5BAuqTybcJfXznDh9/2u0B/t3D2PaXD3iXXsLmiH2O4EC2KxWzEOZJQ665vUENf3bjqU8FbrQ6
IFjc2ykonMfZ1pr8pYPJcGxmEVwTG7lwmjyOKfRN7jCUEc/ec+3XPdlRYJ4oNFDOH3O72vmeQBr0
48e98D0DkGNItXBskXc7O06+mk1/sHPrNOZB+rulIYXfk9MNu3Tw8ULIpuFKk+LC0SEVoeHpM47j
Ac4ebPVX7kGzwXRi1tfvFVJU9/2wPuf4ee5BF893axHUV9pxlx6S87J59WwLn+OdkM7F1z7NrBOm
usHBnycbvBGYWMOR9o7C+BoI/OJ6DHjZQRTg9D/eH5LCrshep9465YWdx15iL1Gu903UWXW1J4GR
x48/4oX7gOaGs+V7Wyf5XLSkJBIUchXuqUqmzWmcnnGwfM0y5cud5xfGkh4SpD162PQV5io3OB/W
10CeFy5muv7gq2Bo0TkH8P/+ocfSa0WGTdbJ72xfiAgj3Ez8hbm6R4rR551+5xTFNGEqHRRN8Rng
iJIiGswWrRO8bMtr6e+fL4Wyyd7U6SBZ0hXYPtK/Gr9LILxStZ17auiwV7u0HeQtOr5TlFp2+Yzd
xfjsD2Xw6lvN/xD+WRt4NwMlOiIA5s/Wlis6ZWyuE/6/0xIRS/wyTPFR9iJNb8V0N/tjPkW03ww0
98G6//3xhvjzvmSzI5BHZGLujafg+/VXc2yNHAWI05RPrY1faj3vp3pFYr/TrepK4N/+s/c35rYY
vM4NCAueYvsx/3rRY2ESCTGvP3l40Oz8ImtuStx0DtY8vJCAJK8Brm2PjZU1+1VOxTVns4vL845p
d24spfMxdy5zAbdysE+sp+5ApDFJq53k05wZKhYqEQ+ZBA4bzx6KB9gzUQFfSbcuvm3nH7FedhvY
7fcvIOjt3PPgg5+kU9efoW1/Gsy5PebLcu2gX1oJczwyH6ArZO9ne7pf26JzM98+aV12gIuY/Exz
Gxu6acn+4/QZfMiGmEBin94lX/bsCiPcdo1m9Q5QFZS0nowAhPh8A2qgXp7qTKZzFuNtE7yB59TT
07rI+vW/b2GSDOpJaGBAjs6OUG7hT+10rnMq19k6YYe+fMJ6RIZZ510TfP8z1m4DPxDdG5cOqYDt
7//awKUqkX2ZAuekpYOLkwwJfY7ek9V8+fiR/gwLNm+SupH4t33C81Op2aOwReedqJezG/x3n6ch
gYNdJrqF4/x6rZF1abfQO0NbluuPZsvZvkwFsbCTrJfYE57iw2BRDWHR1BzcqflvPhBkgmwYmmUM
QpBZ3fRE3r9ErROY8kIgOrV+5b66aTD3p2B1Zf0LnTm7/26iLzuFfTK29vG/v1YuGDTStkE6rf73
K/uIzTl6mbinHgGZIvQhk0aidZxIw3W0DI22/PE/LLipZsHOp+lxPrHtrc7029R3TzbU5/HgozrS
h/ZYpY9TXweon6CCdSVN257h/I4FUcT2Ie0GznT2KacO879JaS4Zv+ieuqmZDpnXuY8Opg+HNU/1
Iar8vPnvZSxQMQREkMQnq/jDEoB7s2zGmh3k9baIRlCRFKx9Wd0VuShiwxmV2s2Jtr4sUq+vPPKF
0wLnmQHxpsRPInXW6kEpVMOnOfdPDdY8ES5z2i6vs/xm7jY9OM9qrmyjC6cF+gTy5wglImF0fuNJ
U28HQ2c9mrrOEYCefzfJtv42o0d7pbt76dEA+m9igpvZwHnn01soYu1O0ZlzhbXDk03fAbix0c41
JthFaDL/5w0L2HHj7cMqchlJvT8hSK0lLpJQvMpx6o7LrAUPq1uLH6uuhgf0mK7Bwi+9SnrJ0NaR
umTPbs//rws19yYvMTTlArBsmnhYRqIxFiV/LdYmEf7xs/0xaiS9I0YR+xk6bxTes6OBp44Y0GIM
TsnUOThg5trn2i/WHY7w6qZw+j6yNavklvXUFBsVPanQSxzjC03Za640f6ac/JRt4sf2IWieA0vd
nBybOUhAuNLyCPJR9qVRDjJBaz5WR9dQ1qttd2l70ydl8/3Ke9gi8vsrYiN1gcK3Nn8aVNTev3Sz
91MT/8HgVK2mDsW2aYZw9oLh+6DnuP4tdj0d7aCWOyQrNRk6GBowBgtGu4qVPflfmj5rHj3Nv3aO
uabO9jtibiTDlCbb2WJmdV4PpZ3AwqzXpl1rmACEWqcsrYj22DhGeGjWVujWiV7Fk1Lec+9Q6Ie4
fSxMD2WrDYhJz32DRAA+jLg0ONZOZuAAogBlqyWyqtbpY9fobTQjLdweVycvrAilseRLpmHSEsM7
UevrNuc5oBikadHsJIWlooLEdRmjoghcaUe1bVaGjJZETimu8GuN3TO20lOePBSr3pRfmHb10/dU
N7v8pnHJEQ7wV4psCEXhOsmrJk0U/8IEd4ZljvxKQ/MjxDasn/+e2u0lH1w1zZobJmM9z59tu0/z
+yWffXmTrQS1r7QWWvUo8rbJj5awteDNmTPPPyS4PAoVDoQAYwqDbsIKp4Ub2MPmxC2zvsXRYJIh
lqluenR1tCmjYfIT48nxOxCvpZCTQL46XfAQdeBlibcOcIgFG6Rc/5a5rioZGsifi6PqTbhbgfL7
fD+kc1ffKV9M9mOW4pp6UiB2871pD5WP44dZe2sI1bnGSDPQq2MD43T5C2gGkn2NUfXJzgyUa78N
Za/KQ+7T6t1ZMkHbEtdPx7nR+iHxd2NtGXXE+Ad5rN5NzeF5xtxt/ZXQULLutdkxlntowBVu3YGj
6v5BW6DWhWjXu9WTdN1s/eVofYm+WVHk2f0osexEKkPTx2cvbap1X7oe+w0q/8amMmpIBCfQbUj8
HoG/rkHUV9Xiv41t2i5/M9ZeDDfk1i7H28od6+HnigRrK+J5nBXG5TN8axsliTLgZBnW2lVV6GdN
mtUh6Cy0kaKFGVvqh3kLZ+svU44JMx3C49jeB5USSZxmlH1jWFltqhVhoGW2f7e6DeM1jM/H+YD5
xsI/W6u8FXnERMjNcmSBR6+/R5SHpnEkXOR8jDjHfXw9LMyzKoOH4Nw/pNY2cI+sEXWNLBJz7XZf
VLsY1W2xuHZy0yCNZpe7VWpFenCWFrmDHbl0b2A7aQf+OIeG6uZshiO8gqyL655DWofNkAj3tgk8
yMQrQ5L2WMpyCJ4wAbLwhDGkUeUP+FClw680Wcs8WvSiGIxdhqPlMETzOgD6sYPOLd9cLdG4mIJ5
5hVHzCWyfI6MNmNeF0tnNZqdU+Abi9g0iNRwkVrgfdfwh9/wiUZ730+qaMPEKMcg3OhG9Ws5aIvc
Ycg5iPuAOpcGd92L8pWejK8h8JOM4mbtGO6ZkWVmrvngMeJc42QabPNOOm7nHJXvUUrFVQuAZG+q
pO6+JTVDgtumdv31Za6mbskiTQ3SCIt5LdNfIu8lsB7dSPKAfLbo9FWPcKZ3hz30+wbUk+a1Gq51
66on3FW+TMWh0DtPHqGGFdX9og+mehocNWxKPWmaBKelT501rNvCs3+VrTmka6gjHFeEOXo7Gxx1
8vTkV2LXmvpuiVb0r0aaLeK2L8es/JSiLqdvVJxU++bRdbLpu9d0v7tgtYOnpNelfpvBqFxPheYO
pnnMWuUlIhxahgexmY4eYNPaccFLdFiWud8yq9PSn7mcegeEEKPLXWbKQu5LIfTuxpSTmd7ycXvx
UyA10d+7i6Mp7AntEs31UCRZNv+QaVNiDGJJv8AhWTrTdMBOy9/CjD8aP+nv69gN9kugq09YjfKP
LD9PykNvKte7KenWpY9i6OT0gNiyNh11gZz8KxvEcyNrXjoZub09iP3kYut7yMxJzw5qFNt2b/pl
+oFvqlesqLCmjJ7cqTKK4zi2c3LKVS4mLimhMRAy0z43vk8AGIZj4XeNvFlGPVm+N4KAEvmAkdDp
c1t/nNYdesXFghQIrqvD6xqgTzZGSWfD3NDTzNa/QQsVzm2TKaXGm2qp0+nNRFfU3s0+QQHVdiep
5T4QKMQOIZ1nGNcZhIvRi8RaFG1UJPMsDsTArvuMMEY7vIGU01W7c2UydN8WxfYhWCxD41HkgF8S
j6aRO+pYYgk5P3huRm8T+n2SHJj7Lg0+fGPqtsdal7l2ZG3PfVlnNed/ZSmn+qhToS4HoZk5EHPH
aVUeVnaQ300j9mNUpoNffXfwnJ5PkjlIXcT2WCrnlQlAWb2pSsyuGRMIVHKoHaAKLUGzHIx92TlK
zqGip+1iTAdk4hM9ZhuvY6tp6U32whGuCIGpUa0EHUDBJ0Vfu9k1hQ/wIKyduvVDY8aa5KkQZNH3
XVGv9a6cfA3pUhDLiGnVUK61qNF8d5DhuJCGhhJhkfaQKdkTLDrguxHf1kSCo85t95DiYbGGsgSW
egoavc12paba7KvjtoG6tdylt+fdYtUedss13tlf5TBp+ad0Cky5c2Ft9xZm5F4ShMswwigKMWkT
ZhfrnNPmwbPn7C+pgxi+k6udaPtpbfI824EYzj0Rrvjird/LYRbV76HvdH5hS6c7eFJp362vbZHZ
JSLbVMxrpOw6IXdcsISeHyw5BMvjOgaWuqkGyXTph6WtU2dHxMkleUmQLcDsQOtG4GXDku0beInm
Q4o5RntidgbBNYbzkeRRYGxvpAJB+YtbqVl2Y1tXMboGkDKVufZ92Ky4ej0Vncanwpyywf6LF+WE
mgic31VW5i9e32cTkdtCNkbKaSA/Sxd5wk06+YkKIFN4TZA27FTmaSJC3dD56hS+nz8I0fjlvhow
Ud3LpiQB19HAgOecmt0NxE6nvpEiMemHdiIL+K2YjT/MfeJ4rAbcGS+8ITFCMY3Tr9yXuDX5GCF/
Q+sofe0tpQNrTL1pc+qQ1YtlpYnzuFQ4+OwAgUhUdcpRb4M9ZBe7vJHK6+TdUtZ9ejA0CXKzywmj
t3XVzC+Lhcn0U9f5WvA1aUojx3V9dj/ZNJC1TxqGXfPPrq7dFwQ0Jysi7Uue1OrwORdrcgy8cWv5
q4QAV2LkKuwX1O2sp95YVzsMGjPoTmpuy1htRKCj3uoocwhvGYu4NkaXTLhD7GvfmikNY5Uqo91z
26bOQZjDYoewIoYXwRQAv2WL1/R339pdH3mGWlXsu4lM49YW2QuuUnMTGZ5Wv+RtJ36Vvj8me0x4
WvVtrT2r+qXWzbcM4W2X3ZwJQ19i1wH9g9MQk8tvJJgyeNbKrp1fR3NwRpC76VIfVmRzmkivtaK+
I08SdLKHkmSmJ5h35OtJ5z0T3nL9dmY4aceBr2wZ9miL6ehiSWPFQTYtvN8J2C2Ks4DycJ+CXRH7
riBbjmbVJiWYgMmWT2bPCPFOGmKe32yNsVUoWkSZd27qp8GhbBkakEStmI4W0k0xw8AjzmX7ONbi
7UY7827tRaHEFRhcg3fTJPV8b9ip5uakd4GLMfzk6J+qslr+LvSmnhDnc+zPpaXhB0EIs01EiadJ
Pa6JMjCymW3ShIb7TQV5vCJuICKn6royLtU0ZbeMl2vM1TtjyCPNTz1xaOGXB18Jn7WzK4hS2p5h
2rIm4arrvRbPLYQwZtV+3exLyx+Sh6zHfPtL6fVes5uRX7f2xWzrbaQyx+lvUK3J5/tB9ZKJkmiG
9jtdE1ntNK8kxKUW19nXrlhb87hhAHNICvMSHFJrttovlj25+y4RPdCf2sJsIqzLpcx2Abqf8xOV
hTfH5Ix+AVSzM9ajKSCOUi1OqGLi9tz6RcqxtgrvlhsEqGvo9H7vRkXZSaT5VTDF7hyg00xSMDL7
Npc6ie2qmr0Iql3W7VeIWmNo+2lZf2l73Zpuat0Sa+zJRaq49NtkClVQFvpxWanud2bViyouRAkd
0SqdVH1e597T31D9QyqyaZ2q0TlCpFjpgbpKLePnlS4qQAoQ2sEMtHcwxlqGmMilVX5yksUzuidt
wt2YbDNrqEBpzLvMI6rJ12+9sTLsOOm6wV8oifHLJYGFdn7XrZOBHhdXUR419iL+xk3d6iAMmmpz
a0fY7oHaubF/ZHzROpaLn7HfJmOkhkttlhqCBpipsUj3RSWgT+NCSoogFNuqNx+QPGev16w3ZVv5
cjS6pGJYY2azdTRSOfa3Am9kN8p8VTZhrg/BCyZSzl+l5apvDrmsHi7dVI1hI5Xw4aYYqtpxiq0+
Kl2V+t+rxtMR3pXMXGCkVmtYDaK0jtZa2c/YnKQ0SgYj6I6q0bp23xmN5aJiXCsfseJ2GMN80dIg
TnwMQGNtUYsftaKdHuVmfLgzsgVkQ1Uk5ngqW1txH0ARQ1Vcc4tYGVafha2r6c5hycsUD4NW2G90
PIIckVV/tKK0Fk0XdUjriF2xCjBc1qadGGK+kDVh49eu2ptaTZhba3iyw7CZCNvm6P8OpiH92mQI
U4aenbm/9T5If7irt9bRXCBFZQW9MPhTou4dbUMm6JUzeeQcQaHtRLD5Npgidd5mBsK/swUH0Siz
ZKciN5jqb6VX2ZROOddADGi8pfoRRYPEZKFLvG5bEMSmVeUOiE86KvFo52T7XpDaRmihtfDDWbQZ
RxWGzEvYoXDx2e0pTkK8091it5SVp4GQ86oymmGPwrmdZSliTRsHjbvUk8/NXPdBlNDFuNNQEJXh
VEtj2HW2SpvjSpKphdagZMYDqkTi0dnXOQKusjGinOIki+a2D7wQj8zssVl01YduJxfcuKhBHt0y
2yDnibNMN5Dr8QkgLxjvDK+AfbvYcn2DCEzdNyfdSnegw5otTJEJ+SzNom2j2bPLn5RnLSxhrVf9
YdnO3t3U9QVi0l2eT2EyBTCJAzUYT761lsgj6MH0pNl2KeNcKRc/ceBSdzNqNPfQJiqBlWvtzFy+
g/htDoWr75JeVgJpJa3djzV3dAxaqhgir6x0guWSZGlYpZTFobYETE7XoGnGcHB787eWN1YdGQMy
KhG7rOqjqWzHTza/zNiB9Uqz3airZY2zXCGpV9K08HDWlfVn0ZjLHPoLLrMcARL6OHVz42eN/QB2
ti3mB3FB45HfkhYuoRkg1ZO0loJ7wdWy7605NrhNuyUK9RS0oN0dWc0xGeWY3qwUJ/dAreiCYmDv
UNAtMB52iFe5U2xlJZQR3xvdLzMet7ejjzY7da87vjInb5zQcla0MS2Mwxe08nTwlXMBNDBZBqTK
gmHkAxeDT4Ljrxk1gYHNRsI73jI4c0ntLG5H95enbRTV2lR5ZJZe97eYFedGN14RMPW3ytb5ITCD
/baU/hwHvdrsj5KmeJATzRZuk8T/3KVqsz2xXAJuBuIH2wlwN/RA2tV6G5PAqKBSOIKynN7BgWPW
WFyUnVGHwzwsVlhYne3FjbmqlP97rneIMwlY/hZKdSHApWyOjTXFQztfCBPhsBgITmt9bcPpbZRL
Dup5rbMB6t05TLpygoeaGlMXeqIwUwQE27qOjcbXH9x8GHWCs252IZDpwIxStwh+2Va7Gcdw8b3l
ZubkoYvbTRN6/dQ+k//gtOtZNU7Lym0heZpkA/Mz4MUEgMBm7d1xcjs6K1bVIEatNJIeIbo58vJq
sR/dBEQvbwRJZ9j9dLiMGrdI/Gqb/AcZgwnzppPar7kdSme3VL370hCU66iVGf54ie5nv/VibHGc
WQz1rTZb2ca1pGoLxwxmWrSiAjq8AFxO68fMG5fhodWt7tab3PwlL3pfhm1mFPeSIN3crD4w39tq
7PiRjfSMlumCTMQuberk9+rNYxEV+IY5JPcWk0ebPP5Q0kz0orLK4eFBCHeTkL21tlFNQyK7Ac5W
tTc2fSd1Q/+QoqV1Kz0U3bAS19spySLb1soxSh04vDuSi744VfSZ853ORCX4rE9rQl/TnSsKxbp4
U7OW+7sOvUtqfjFipGeiqv7s5pqtH01OzBxBjG3kz0rTQUa3aOnLO6OjxX9MJByEQ5Jj1ngMyAVE
nJAVvQhrLWi7oNIEyKIxO7rCVMlj1CkUzaNEmPa9YppuhEuDxgNYa9cx9+kyuCpWk8z4J6Nnp0dy
kUWP/FpbsUO2UMiIGJgyazJQz84OYkEhLvJzZ9T5MDZ/reQ8iZvKmlV9r2lrM8aTbXOCTRy99INe
AALMe+GW+1Yfi4IxCJijCMqjHkRU5FMeMmDPhn3dyYbyK+hn581zCm+68Qb6QVE1yqIOaYeO40+R
Lw4DBY3aMypS36vjxnfQ0AxXv8l9NoDeYgO3pv8kTXL9vFLTlM/+as6vwNdygYOTy1LNOGbDffaP
l3aTSu1lpMNrhl2PrRETqKn12mhaNQMyVpu4v21TEOAa1F/qsMsDSuAGm1zOPdAebTdTFeEkZg7m
UQRj1+0bYBevKZjLOppS6Nyd6bTrTeLI/rUv8VUKFTutiCvqvRrtEQY6OyI9LUOrHTJvZ3u191hr
Hv0aJ5txJy3dituO617svCDXyojRgvpkdpr/pqeaX9z66SqNJ7PravIbk+RtBzt56EOiSmfdb13b
LjZzta5HD0DWpxzOxhDPQwZktKw5lDfGOiVuxJGWcxRk1L5HSCjJU6ePabeTwjE+EXODNE5qvXkb
Zul04brJtpxyXTr2rrE7Sp9gtqxPFd3SPBRGo/0ovaZrQrC5TgKBWgraEXnKH1ORmVYkXbs72gUM
+yi1a/mbb6/9LWWAP0tJPvAbvUuKm6Yt1irUe3thFtGl+aYbxQzhJiiqtNiN5RSku6KZWz+qvKH6
2VqrGHbi/yg6s904kSgMP1FJ7Mst0Kv3OLbj3CAn4xQ7FBQU8PTz9c1opFEydjdUnfOvJJ5w/+7b
8thr3/3j3RafZNpZH04sAy2VM9izr13Erp1tEaWrmRmW+bNs++ArgA/8l9tl/yVjQSJgnguaBa3d
c9YDlwtTVTW1gGFTSyDLfe2326EdlqnPavAAfme2umTw6+2pWaaxTXW1+S98t+HGy+x1754K+5rE
k+KWbFss/nvLsmOn0bDPHuNrEM4pP1vbH2VN6dlxnyKur5yQji6hcahYDzMn9MPtrXwjACsf0wi3
WXvIoTL2YwDQ86rW8JaS4Ju3MVrLNSvrdlfnzVnnV3QsXZF5o96f1cQNd4i6ft7vSkDh7cCaxddV
EuAQp+0ioIKcsu4kH/viVWlAEsKY6ly5Jh2ASLrDSJGWTuIZJVnir03BqhbVO59z0QVlumv6kdr5
JvdqmX1ptTUUTwIVTGWYhaOKsop6lgHCS0ZHsARHHj1rWv/a3OnBQW6tvCzEhNVZt0KOQMxNZOKY
vAD9qLy+OM5exyfYkVvbJ70qi9e5D8DUeXa7X729rsxKJjB12hLyOCR67rvnXZVKZdTqVG9Q7VaZ
wnLv3/nCYpTJphlpwK3L6HXtlQpPdGflv+NeNFcjRj3fy8ArLqVfTAHjvW3eKt9oJ61QVqxQS/QK
ZPiKKnPSZVFd6l2F8THK63BPfZgjwWaniytYi9GJD3V7VR4a8cQZ99GkizUVd4hK6jFtAicfspqL
5so2rEgcCEdXZ+00tCodNwQnqRqH4oa60RCJhwBcEwh16aFyaznjqVW7fJsIalIHH96JeYxJrMpq
KfQr83S/JIu70LNiitrB8I3l/J+bR1iEa6ffH/jF9+LB90VhruW2sOo7rS+/InKYRDIugNCpxyP1
EPVoU9M5dvrPYYtA0KNyzaOkUs38ax83kSdbG6k8ncEmtqPEPPdurXg8LVi5z7wIxJsnrfyLvosp
Yu6pwaq3nXJpA/xaJziEe+s6urI3qWMX/p3LTLqkrrd1b/so838rJ/CWsETXTx4+UjcB9+/nZCVo
1U6lZYvPahX0H9YxK2CKjHqvDiJ2O/g9lwr3pM27qEnJ1r4J9GpKS5J6iMk4WgIexMwsuAgPnt5L
Rr1t8IkwnwfSefpYhmWGhXyessiNIBNZjXk/1mo0MCPC79oEy5NaMjP67ALWWGzu1Z+VsNNlnkCI
Bm/pnkPX3By3q1ZRQoxY+1+1xh2apLxdf4XLYORx82OxZOBFS34RcuycR4F4tDnKALCX67oM7wnG
Ng4QTlv+smcyDBl8nb4FLWBPTPpVbcvR9hoba1dgcVMOi827EapNMXdua/nhDjx+x7AotEr6vSu+
IxXtO4yXLvlrZVh4mYAu5c+3jonOJRtNdJz9AgRttUv3FHtFU5xEA7lwGoduWB41btIwcToDCAjv
sbAnj0yyB5xDKkqZZquS/Y0z+ojuKzfn3NazYg5x7J/VGhb7CeyaQXZq6QXJQrJr1qcSQzBvTtMC
294e9B84ncbusDRmtLkkZNE0vPCqECCB8W4MVayBGU6lnpxDW3hKH/th9lS6zdFQJyAIsXUOvMb/
4Ezl4YwAAnj6GurUEzeYqePrdoYSbOnjdjfUowahNEJviQCxKhMNywdOL6uV6kmpozg1VlCq1KkK
5seYZblJ8i4mdK8Hmf5weFvzbB2d4PaFzHFFDdDKP5W062tbTfHr3gteZyRvoI9Lt98MXN5afW1Q
OEw1HbKFQyE3xz5X9rjtTHV+/uW2MaG07trMe2aForiGpO986KJAxWxHI3sC6hJaaarA6IGxHskF
OjeLAO56WUqRwiz475hzqyUlvqDes3l2vF+dkivhNsqNHghoZHC3bDPew1/08gRpaLfXKPTz+kG0
2yR/4jJT4ozYhCvf3r0F4n+wt8+4nBWcWEvkwp2vykp/8ERMTjL6muCMiskBbD53TJV2UbBA+Lmt
Wx3KYqB0nBdriY7S5JBcwnd/xGNeOId17ehM6uqgtIiGlj0DuoUb9eEmsNseDQBM+85rWLR1ksfG
2R6azq7aV8Od/55Lp91eiQ/kIycSK2oPLlkPf7zRndojP9ZaYMojb/1p0jj6Pqn20+ohR9Y9n4xT
TIdoYbo/913LlTjsRKXQQukFv9fe1cRIt7x0557EdfdsmaGzXj3kC3u2ba03HaYoGDmUyY3ZOAb1
/mJRnL2d0QLBGyW7PRb+qQO4shPVQejcbwPIQ+IxsuqXvl35Zw3yvbOUE/vkXxwY9fBXEyJIwbEU
L+vzsGq+0FVFjgYvrfz+tZoKQeH44qrqbqnYaI6DK8L4eV+CRRyp1FqGAymKbX9XRNY+Jq4DhXr2
985aoJrdUqd955n+vigbXK+3D8ncdfHuBz8NUfXro80TJpllIPP8192fjO0fkD6OqqLBj8WYYXJv
24d6Hba/3dZyby1cO+cxcvJ3A+6E9WhZ4cJg3qMwUfM4Llley/HPvED7HeDG6t87AqHiQJlKE2dL
sHX4jXXRPC5+sLUXKeY5BQ5aUmUVLyzUI2da/cR9854HUZ7GwTj+acw8XjjR/F9liF88ywdT/t7x
3IlH23gsuxMOAN6Y6KsmKPc9NP5HTUoH0WPN8CaXqEx4RFTitjMHV+bVfXcqR9m823r1gqM1NBqo
oFh/h94ax9xVTT7/17h2/RhYI2BezQRCWalSu7jOcRn1KbocsNBqHAmu0Ysff++zhqrATV6epfLj
R9QWAFd5LsO/yvWkd+T2j70ffbhRnVMwra1ZW8ma6EWrDhJ/KQPnLH1nP0Gau3fgXeB6Xt/+uJVW
H8E3oi4RZbH89RzSzSekEZw3Hq0wYzRUy9F0vaauooyd/alqyQ0qfCJCDjD+3cHyCyLZsI/Rp81W
ApETVv5X1RXAANF8O16k3PI/0NjDV1RtTwjN4y6rqaED8R5jGqIWB3tdMokOhZlQTngYpQYcncp8
m7Pd6OU0eZU3poG2Wn1yGu6ohJan0sp4dOI+4XQdGwZJVgu97hQKk3HAskDhxPyy5IaS2xKHL0tT
XP9mQGgfUbparGDB6J9HnkmXbWx20WYOso6OTVMW/0jrCoC62eY+afuNbdazaPvbS5SeqcmH8jss
+FJ8fy/0C37TMEE+VxeQb3P3WPkrLaZ0Y4/uL7VF3bcZ1hqw2dIg06Eutg+ScyXrwX4DgHzbEvd1
G4/xrw0FkPtIW+fyq9jHuQNpbFdxzpu5qRDmjLHhWEG9kuy+MGHWKsHbH2kHvnBETXxy8z3Mj8oK
y/FBicYE0H2F/11EvfUfklg5JbjxLevHxlSEfcelzPp1ayysk220RN9iz3lz8rWqD123TsXJNyHM
68gQdo+kqr6isbLJO5GoOTy+KwGPsU4H7df98INHkAVwaNeaEnltTSYtg0qNB8PwqzJMSb3+1kMx
L2hxHC4bwflvn218TECaCpAtc2FLlvttXJXN/07FyMe5oOWprCK3ABw2FOAVVedPx8L2KU5HINTF
XdogAamzPLTpVGjilRF+3AN+qiBn+2tCZGfHOd48dm12juFmqp6mbC/qQaR2ZQ8fQYOIJjGlN5Mv
ovYqSpZZ5ogbYhd01CXoIma48bgMIlGEUzKi9UcMZoK6vMrRjtdkHQb/W+ilmx43sTDceTspkUhR
aCStiSX964pZ9+nkjavOxC6Rz5gI0Wq2dboRSb5Vw3xt9p2CrdtmAPhl8RQFBsQ94db18oPeuL2S
eA1LwJlhVwdoB5Qfsa4oByX4rGRwFAApaTcHKF4q1EUs0puCyhiaqRivAT2CwTnE86dpfRnldmlk
7RWHkl/Gp2nLowAwokutoHOnokJtrZqXoVjHDxaanIVbWN0Pmdv+hbtGW1m8z4pNdO9uUP3ciMvY
7rJNcFr31SEvx+7HBo37p1q3+NEb3MEwx1CLpBkpAZxhYPtUzhD6AN374pzDzWX2Qt72VFnb8m2J
sl6SFfGcm7Qqbu+qvtIXBdBIAgtc120ytcfEahvnm6W9RXjoOu3PPmzrKhuVDfVWT7KxE1RcVpja
kV4/m6JdL9z3+10IQg+36RWyyTidXuRu8W9QJwZLtbCjrImajRhmU/DBh7mFnC2we+Mn0B9bfNCR
N16dqjHvHinxftrneb8eSrM11xVmrr+SONp4JHKLmYp6o6pnR5p6uVtm9qWShrg9wZVPNq0DAeYm
m2eP75vTB8cJlw9qAodkzWPHRH0LuiorVhOhphDIpM6bRO9UoSXOWg5vflS135yHCEBq2RTPVmTR
pMVVv2fR7Eb5d4Qk8BhFOURrZfsUg7cqH99zUjAgYxmMI9L2c7/J6paSLuDlkpBCp0BAxEvTeFxo
68YdsXqjmaltwB2LGEOa44Jm/z7eV+4X0OpmSkk73ssDEg9oY9EvuvlRV3b36bUgFKnx7Na91Faj
m/uwly2sljMPw5aVhVNAoqGvPMD96OY08XsiOdW+3yagTV0Hf89jfPDHohyyJlAe/IJbsTSsOynY
J8Ua0T3qeLbMJQcsgiRV80mprfoxQZfXB13Iqnlt8ho/U8WPy+zQ8itSTgQBIiV2rLMuc13zRZB2
eaWLptepv9ce+KJApXA/SValjPtP2qed2Dm2bd8IJAtt54D30TxsnWtE9+z+G4k1qXaIy0l01XRz
1oRa/7fWtcz5oaOmOQDzI9edWX7+BGFfOBkUsV+kcSNcK22sPPzy/ZUwhhXiOlulwmzf13FxDNsg
vG88M/7lUxXf1rANw0GxhFpntwtDqDMklLBTuWQIDStnnFEYVv30B4k1GzsCcueBxrP958Tr1Kdl
Lpa7jVl8PdhdZf0h19zcb+RtFScjrOiHwWxCw1/TzOM5mHemWb/VtZPyolQNpl3SClO3XQjG0qhI
QbJU3jMo9MQ0sSDk4fvub8A22lnc+OwN+ZA/T40ny8uGoCNIQ28xLalVoTunoi5951iKweICmO15
ztROri6seRNbpy2g9jcd7WZ63IkLUmlNjWXPE4o6309yKzTQBWMcLycvX9f8bJwRxZOuejaIIWIg
qauoci8sQVjZZt52P+WsNAIjO/DfcW8q95HcUAQitjOUdmZNO+AqYOwcJtJfrYFZvFuLj6IsI/F7
Z4GSpx5QrEl5QvvFTmBfaLTjgvSXDI0qeN6K9CjMTNGjyPbIpgqPcwjmmRrjB+ZsyPtpaY52dq5s
VHKSZ3rgOumD1vqKEbV+V752Gn6EfPJPNktIePuT3M3Vxuv4Cpdazeko8og/qeiARC/jWj9oojQI
lLFAVYkn4FbWcGp/VTnasgdic2VxdE23ftS1HsvUlFXgHj12M2iaruN9medx5QiIw9q+TIL7+lSX
JO7ee2Bf4sj+FerEgc4KT8xYoJgVIJ51xsMiRKbMMt65eqbUoaMUm5K1mo9XCPXf0gTBfIpKnXtM
IGW9c+AIb7wPVr68tFXl8qJb1JzgQv7oJvF4k9kLaN3u6Od7JZ/2xtVxFsyuNx8D7ojwnxMO4TuW
2Hw9rnCY4bWKo+mPy3sN/tE6IHJDQDlWYgHYkpPXStQq+9i1KcPT+GAPVnVX2RTZ1WIxD/FQ2IQL
cCU89jQZvCGRnILD3mBpQBQYTe4DAl9oMjG67ssQertMR0V26TVXxvvpjyp+aj211Rlcf0v59eJ3
r5gA3fZOIv9YwJYLC34sysV5jhWwSrD2jnUIoRzZabzqfZul3t/aqg/qM22M1SOW0JogtwBBzEnU
znCPHwipi1pwSNx0IpXi2sapy6Ue0J6IytPIhA5Jj1l391mMQ3fCbi48ojlQJnotTFKca1A0olBT
QlHlPxIi4+0U4jnasirex7+oYtECF2DbGmrD248GL/bBLov8ShyuHg6Lu5Zv2xTwrN3YzB/bJtnb
IVVv8nFZaCvVS1l+rgLYNwm4hxG65r+bdgrvIarXF6Qo2394okJ8BsDcIDSIXEkvKeq2v19KD91L
ZxbvMJd+9T4PNjCM4SbMLES3WzLA7PxAJzP/XReUkywGVfjsBsWSJ11BRNkN0x/uZrlG16no4589
lPEjzTDN9xTPbFNT4elrpWr/uXSW5akfbbpSBzdm6IgX86T44QD6B7/5qBRD/a79eU30MHrf7c6b
imyLrDcaI9u7Vu0Wcxc2vMyLrfVBtRZUIndJ64fdSvp6G+x/7RngfVhu4nztt790xPazVQ1zTQPl
5cjASlXkrYcbcHwo50Ad67UbTrsddt/D2rgXnfvBZZqt7m2yJ/tOepOARvVYifxuKLK4h+rzJ+cB
AeV8YI82L0hP/yu6RfJ58MN0FclEorGZLEhmQsnS5vu5KeIv/HdEfFQ3/mlQJysc9BM6uODt9kKf
agdKT6z82Gb3ynPnSn2KuuheDgDgjrd5CVG+EMy+aj4R8saPcL/HOG5euoZyaAKubqqW2DtWyzbd
SbIeOmv+jULhu50NUoRuu+uRKCb81xUYK1jvp2Hqf+YjwZlpOaDEMW/lIFivSPucUx0NCx3eaxu8
RbcOrIMfTm7asWs++EUQohEf9PhfEOx0wNd2Ez7sU6MuZgpo25zbUaGEj3rEI+XyiG+dpxvMALV3
1FHavvdLPx+Kqt4IsxnsMA2i2v+lnV287BhA38cIU0jRy/GpF538z6AXZ7QixeEraD3rY2ah+C1G
4f3sRGs/wWb3z9bUtFclhZkyq6jdo+SuuLfpCz/EANF3sPpMyfPmtP96ZJYIbWiZTCJvCA4zyiH4
dyd+3LR/Uxot+gDO2vy2a7RRNEfb1bWBLz5FaKQhzEhbfw+6LfrS3PpXB7r0X9yiOAofbXgShZZ/
BrNmzlFHlBLrA6mV3Zu0NVN8pNQdUBm29Vbuw6uTa+vLx3lyYAyAvF0UeF28O59i9JCK7rVzmKfR
e4t4V861WUrojAUgs6xfJff2s015PS/jGDp/yvhmulh9id7P366cuQ3sodNNSN3jkk7LzoTvsdzp
P+3XnjcaVfqzXXvNB5dzCHWXO1dLEPqJCGLLezrpSuu0mqi5szqU2QiHRAe9YrfrH9cTxcsa4Mtp
yko8hl29/tir0VkTd1JUBQ9O+VssuftZmlGtGC7G7cKwJhasI17+SnZA+7kS54No2PbK77HIXf5+
mZdAI2pxfgMI6B8YkgbUKlvAM7f2DX9PBUH+jAKcEgFmbBlf7NYTYJExBiaOEUJrtkhiG1gM75vs
8ccMXVseTK/cB8SUw51GHnnnIOBIdNjtTyu5YUWKPM8WmW86hJBRwVHXsEcegAr753ioNxh9EMS3
XE7lSw3pjbTUEitws+zl73nLuxm/FRIivYv+v2Ke6H1GGhclgfZjlga/pJXCropNoRj0/IeYMfJx
EBpbUoD/6y+8CgpE14v2t76L8fTHOLwwjgU3J9ZVCuH8YbxqadhCLaov++DlN2Jldwp1ZiixvRdX
W6VzZRsDKdpjIebvvlXGSsDYrHe3UFOAbBxH+2e+IIY/10qa9u8ye+F80vgP6991s7UWC1+Ujwf2
lt1Po1nUP1FC+g3ilLqz2wM6E1NlamqGnWWqC2ySiPZhxJaz7l3t9/xypnau2D3q7cKuoRHy3Vo5
8fwANpCgpLBlDThtB9FGP0a1NfpNBAV6uxQGv9yPZajy8FlHeeQ8yBZx9MH3ZXTBE7P/Rzx22abF
1s7FuWAX6J+7lqHhiC5oXa1jMdpttD/2IlDhcJzYMyp5mkKwujKJ1DIsmPHiYStflUKXu3Dv6T36
7KAegoNflr3+ObvtTe7RuMO24Vrw0S1PJ3dE1VHiottpEu03uIcDQtkIGYPec4VrWCClsO6bHhUj
zXNQMmy3vVU504DGG3JJpStSu1VmrgkK+7GDaYrOVBHrnM8TMkf95ZBzAFPNruxFX5ycyo6PdtoX
cUKKVuo5iRa0vC4DfD5Tm2VFU7RNVJGxM1vHMCqN/DmLkIs5momdfEQWM85gGpNr1ZSDYiF4C+xm
7i4LTrsQUoS5++ohGYhZaVdjUk86OfnnDcLMQ4nqr74vvFDnGb93OVmwaE60/uIbKZDhB2b9mjHc
Wj+3kZPy9xRa7cp+sFVAf4mcZGt9EpDtkDyzM7nWL8Gs7fFxgNF1Llipe+dEgsaIUt4bIWd4EuoB
Y9TatOVjMMDpIYqcLPfgQd2Ep6bPO/0vCLp6gqlBgfyKqyHvPnp3tuGhjeOAkLirYl5dysEuH9cW
FyzAOR0zTlpiRMpP+xqssGwsaVwdriU0g2+L+jSTEXFHdxbKjXzH7xG55VE4bun+KnQZigcYz42v
d5zEtD3mUFzRT5wtGAysrujJu937uHpukA6H6CA7Nz/jpgzzhHT5bb+0Gwa9pykupxy2P3TZL3bB
/5Ra+pXT6SyieVu3tAQr87ojaG5fvpDW41dPtHlwIO+RhaSiCwYfDIgGs3F8EsUCFJJIoWoZpxre
wvdP/IJxeLatsEapjDN5bi5Y2WfY43CESk8C00tJsBMbtP/LaqLZ/vKqIMckYjSelQPO4iGH8sQM
dYsOysd4PvWSIegw8BM6dtboydMnd6Nj071wtkdM2XM5ghV1zuC6vwdL8IiEUy0ckd4U8wy/Au+W
WsjOyplf8dn4632+gNwmnHSiz3K+znBG/XcDQ1JXdAN6DCD53H6vrN5Vzz6KoeoptyN4cQVIMf5D
89nKqxfx1+BWKpBuJy4YirwOOjDLCQ2jyb9I5Dbjv1H1/nTpHADbAyrfIueZlZs6zeFs2nuSFkR8
CiOAi7MM+50KkS7P88wOEYSmsfFc7zeuU686EKNvzHOFnkkcJxBBPK0dNuxkCyMgMtzIMNhFx1IO
GijVfhDSGQIeUofUncyqC+NkdtXw7B8jEG/5wcyoVQf/LVbXuvqxKmdz5HpxIBDGMizF3SZaNK66
tMQIsV2Tss71EXTo2xl6VtOw23XzeOd5SzxAuk668jIVemLToCV6s1/FCv0Ay8RS/hrs+EQQ39ru
8iDqrQtPfgMn9GbWlsY2jA389xs9jK5gHfF93RlkQstNlrxVKSWBSn3iNq7MRfa263PK4WrtSabz
K8wN8aCrw8aHMm/n3CfH9pUWcugFx+296q7PBwudsCstGIBDBCqsnnRYVdXvwa4kryq7vrM3WR9i
lc2PDECto49zZffDcOmwGbXjib52OJP3QIPXf1p4V5wNkJbX/rmP/KkJ3pzcxd+cFJQzBJldzlHJ
RiVVE127QXb/Fk6SOBXNUsVHX+oFAzPafGs/5atbm3siyrHC7mxUy3OIlxRnK7k0L6FZbBYit27X
1DTE+vBmTK4z/elJXrdxK/qQDMGx7OkQeZrjfqzbFERUVPehXwvvM9x7ukApOZq7Yzf4FDokA0dx
YWFXx4J3UYEX5/dtGNhgEo0ld+8q8F43B5fzkoMWXWN8t0EA9BekCzMEtnK6/kE5Q11fQ+5ZyBwD
2dEnyAhMzMO0G/sYdCCz58ZdaVrEH+OO8sMVtezPYJSxcM6LvQ2u/TYunLd/i9Dti4+uJsnLRY+K
g1Yn8I77hJqJ7qouWaY6QB1UaTRCKw0NxcFfwBcc1kgz6evkxgBVB0Ob03DfaRvDDRlJdTilExmp
5UsXQVR3SROtPaJjKMEm2cRYxl8joYGTBJwXRVkQHkhm9tEbK884BwL7A3d5ivy52y84rIfuD/4I
CA9+C1e8DHSxb/d2hJi6yAYh2ddas875D4zbmsIBA2qRJ3iFETj3Dt3Ydzxfbg1ltEtfYhbNxXoa
mWD/8/dA6aunc8IoxBLMMCahiofX3Sri8VchkBV4nGt1PFwhhLQAkoQg60fcH17OnlPzORVZERno
TgYeFaSrjOr6xLI+YINo/Lb52xAkVjwHhF60/1BNquKfa26dnsmkiSdH4Y6YbWNOKy2FcUv5eDjx
ELqZcGTrA8eWi3zH49BUlxmZav8UoEcoXhob39Vxr7ywu5it0gxCOwlQzcUte5+VOcRViMUz2n0L
Chmp3dfSae4kovY0g89ipqFdjs2gRYV3XMfbcip8y5Z9Vi1wBWdsnJDy+a217c6a66A7qHa0v7eu
aeoXZPr+tKBR5d27tui5rpUDUMqojh34Vz/HUf4XlfpsRNLMKKozhSosjLIgH8Lhj7XW+b6dNynD
+d3vyLPoksIh2CmRpJaQ8QKnA5AfLbL2ifL1I/at1VmDMFOtXJbjAPWqPtsRsB13pGWvH0gulg6z
BfeP/dNFYsPNJLyyH7POQ372ODhbBOu12ZY8WYSDoYbxBiPAkuw6P3L5c7AugOewVZESUIyLhv08
Nk51E45BkboQ6tbqXGxnHatTzrw0n/uQcb9iAqxq8bkDdaBsLUsr/vDmngCHFHgy12syh17V/MeI
LxHuEj/L1uLDx+b3m6tDRUoHYOsPKKDZTSu02wxccKjds0SAtb1LNGBkVgiu66yPROD95X5R1sng
MSNqNS8BtJeCQIAycZWfq2MZl456xHYpykOkt8H7Lw+tcJlSz2o9c6xI76oYSdAvr/yAMhi/AK8o
DfZIvqpSW3ggQgnOO7y4m9846LxlKcgTmCMYDWEtmmC5qVsGSqjzbvJvM7Mc3kS4rIju/bms2qMe
dVj80znHGYpRuTbmJ/braDtxxpNrzgK0SgLHmQ/tm4cMYyNiQfYSxx7c7s+2d7mxsqFZmCXmceEF
CbplC3+Se2+qe8Q2uLqr5aYPGMO5bM9lP1toUOjaIK1BT7W7/fR0vHg3qiIY7rAVs1KJsNqqlRkS
H9dvskXG8aR8fGhnHa9Nr3mSB7G+EjEBg3cctglgZvMXXEanjqmnyGhVdeztKAwK41MdSRZevmrj
n1p/DlBTImRyXHxl05ojkO83idHO5E7j3/O579vjvBbucPT0ssR/8KRyYmVWpDXdKLJ0tp8D7bef
qMG8z8GzV26xAXFReV/NPmDgAZkpyQy+M9vFne10AgMYz3k1oh/RYFAZxUXNfq+L0Zk+mD4n9eEY
7Nh0BnNVmfuG8UGeGcTCMdtmzOPNhee9m6JsY6rCVbuEXKCCPWrR0U+rxmsRnZSoZ4l6NK92iqma
jszwaIjX6ajqadOvjttqYxCXmqLzIB8G1Jt09qA1ms4TLrFKE1u0z/2THfJmd8D8084jPIxVsb6i
wRfF8876vP2uUaiIL5+kufVPLSlsvPQcrOWO0tSy4y8+1n47bWOAHgrz5FrJzGoHvSK3UxErtbV4
2/6X/DKsTgxri+fwpoYxGnHIsKIUbuJrDQDAc6gWoRIyMDwRwz6i0ub25sIN1P1OhPE0HoAbw75D
3zAtgZt55Ea01dlb3KF6o1uhR1mO2sFf/4t3OW5/gQQs/RfiLnB+zDhYw3/FXBvn21rVtNQJpKjX
OA8NSmozHXKrW7qTssqJ93sy8RJGXFLSaD+z155EiTRU44C7pbF02Zwa8H5iGRw87WfY9tI7rYvs
opdekotyR8Sp0j/qboj8x1GJvPsxQrFWv1SPtOtYmD0eHi3YuCBxhVfRwcN+X375gP/5xUc+zT3C
LWpnCyXaZWoVHtWM9v8cnVlzozgURn8RVSAQoFfvdpy1k3TSL1TSC5vYESB+/RzP29RUdXdis+h+
y7lYQMHbiv4fvriWMyv0E7++/Q143NdlsrHf3yKUloVdPa8QDM/Gn4LqLkndVf+UUkv1QqeN/j5j
cinqndfyRD6ppAi9U4fCFeyjhifQ3ch10R2BP/kkfVoXiHCcsZ9iZxc65xebd+58gwyszCASLMPC
Q8l2gf9ELmcNTqEH8innQ/GNGY99rMjNYHvPK00eaaP8MnGBheGOEkFUnbGlOrHCoQ5Qdky65s6+
wryRI+9c0mTdju0dGfGvRsZO/w0vptJmO1OehM5vO2cJ7trZqxdnt+Jj/T+pLdSRyfsW9DBpA6+y
sBvSmr7zd/Y5jrTslgyT5UiMcs4fZEf1hjXXq58dUj2k8jQGSFcZGApmi8uwrJS86Kk35hZPDSli
3/OtuZah2KtaIgFz2okzTew6ONSrU40cPqoVCEBDgy2+5wxWe08TrTnb76njA5cQPFnN/Vh0YX3I
usXIliSJcsMvjuoZXDFawIxkQxXWzJlkZPCrSV05nwwQcuGKJry0bIOAaPuwI3qZQu/OKXJMxVUt
WV4zm9fl6H86aFXBc1fywDpnCxbHXU0WmJIg76wJUknpebuhDuMMLbFI6+JicEoLmEUrDzPALB0a
N7iYLjus/EH1PGWh7Y8DyKvhtSdAcnu+NX4UvleW6f0v4IS4fTNhrSlzJWKJqN/VWKjvFGpcSCYh
Wdr3qVF+f+gYn5tPIgM2IYcHrST/Pbfu1D4TfHQ4yFFR5DYmfSGmZ8dCMsZH87J1R9xSV89xZW4R
Fq/zOP73saExOYV6dqKNarqkC69ZownX9ymxjsM6FpM5WjAv+T4AeiFhNPTkL65lGtECVsGyVD+a
IGjVY1uuuI/zaPhd55jTm7djqZuZP+aMj7fl7CN59h6rApnpotHGy73ks1dqWy6pCo5pFPefww0G
QMdTWaIkk+/NX7EZoTle0PownJjloLpwnmaJ4DVqaQL+SuIgR5tnxms58wt8h+J9hU4wc2IjPFty
sA9JdJJbSygSkpVonU8N23R8xZoa6zc8Y/zRTWOGbL4niTCvt38YCbWZFc0TUY8o2rmnats/elmf
ltHeqsZDhE5Gn1UhxFnptEy169Np78RoH3hvNphSzki/g7hlUw5ThtmeBcwERSmHivywT4ygQNfK
HxIVdM6WQujYfy12WNsTue0m36Z5CAAh5rhD0ihPZ4Cg7J4xUsYbRAGN0dKpeOnvg8zX6m1pG0Wq
N2hjN9jw+Mo65g8Bq2eDNLZIujBxx48c0zLd5XTg4re1pmlP1TJPeKztc69gk1Ivm5E6edNFDgUz
mXr1umvcRMfBQ+oJTh7nMujY3Rx2jbDtExkck8kXBiuf3dVsZY2C10K5/nxeeg2AGsUWETqtrIrQ
mYrcPwDJc8Wzrup8fJYWBfxthJ3gfbgxJughAVSi7+gSw3Od3KmJk02YySQErRC18cNsxrK6lPnQ
UBFN84CtLsfMBjPLFHsf8n5BRNdmJG2b28ZSvHFRVIz2stbF+KtRpuXDyDzvMsfKyR9pxLWMgn3D
UWZXUwqpj87UYhBvCCdS8tsBXSIIgHOXwSmoSGFklDzKPmJspVaQ9OseBxgNNSbDzxzm5GHQ72E6
TeoRZbfKTzxtcKTQ+xwRfzYtp94P23cC1ZBPj9w/RUQUMVrAXvBmHMtxeUONnWgXOEbEZSyhyOVH
ZvQqzhPl02BX8J7qim2e1uiZEUuYxItOSCqN26gu0vVzBIUBGI4dUQ15BULfCZeWH9Rm2quOjCnB
wKzwxB5YEKm5yp3i4WnFlUL/J7SiiKA5Bu5lZFPC5pApdH4S+ThW2f0Ne9Pvdb9akkwDY1j9WCIK
uPnZ3M5lOQcJSoH1zkxjQ0aJ7GZo4vSCSMXs99DOiroCiXs5mn9MwrQlt7g+t+RVHRZ6+dHPHkiw
AxvZvfqOqd+6f9ehU53PKr8+E85BBEtpWBhkGj7RdcWD2NHXTeyzbjO3egHwEofzOVr9oNUXWidj
8UBBpzg0DN/lX1T0KUYgKgnhjdRQgYkIz7x6c2gYX9tx/r1QEON9ma7zC7pEHB3dpsn/ZCl51M26
SONHqK7u4FSblceXf3CMWn8G3BR/kglkExuEwIttGCn9uzJY+vkfx3vvKQ3qHEPTZMrbSUNdiQJU
Jx6XAY3qoJ0kK89OLOpDpW3m09RchufJu8U6CC5P0S8PSbWBNDKDlCE5RLByprBc/OghDtYPGW/h
8nui1+l6TOUqmxCdxODPbzxno9jfuGET2vd+spwwNoxKnj40SHO3WKow68PQ0k+ksbj209brvYHB
J5huE0HQSLY30wciTZt1hJfEQsec3DWx+cPAKx40RpQO0TMvHvdb64wEOKUf/zLLKGuOpJ0ZzCfQ
YIJrtGGi3ZpS0IDP6IAliD051rpf2VXs8Ozqv5OoYeBHxKReCe74BB3AoIqPoYpZs6Ebcmcnadqu
vBRx7XvQz1Ul9vUwFOaak2TsniUr0fyfBHDH4GdaBUY8JjFixp3DjtP+Lid0ACVGh5XofyJhBvIM
H0tf2qFbkNvDWimyN2BejyrJAOnyyzrludBJMhJKTZvQ/yapV/futi8Aw53J5ETFIfNXuluh5yrn
Ycj1hNhdWSaeDZZvvL5npazme4JEQCHm/2nxcLazp4CoKMQJPar1oionHD8d3pbxyHERURNVpc74
N9h/4xkib/C2JiIoWHVYClOXcgVyrzyXLlrrytlhzPMaEVZV0bLni1tURUWC1AT2XqMrVW5lsJbE
v8CxoZAS003q6aePYBqQPouR771ycII7jlGhe5eSxTN3DnWogJxo2ZTmZyBl51xcRUof+V0ughSc
Gqb+JNDw5ZejOnBwLFCQ83ksS1qnrWrKR0KnS82Jy4/KvSd7Dgyca2aeKvG8hjBegMiUZN5DxXMq
9/ibmWoIKBfVErT7WNdLeNCFgrUjgCBSIiwouLY7ciLjF0PzMu9ipnAKpcVsfyxOUaCgitkHtpQS
lXwQ3bw2t5JG+MQq8mna6ypN5/2ABVk8zcms/J3LGz17sNreyghz8Sunr/OQEk2kkecRf96HWtqX
riBjffUdgFx3C49IPK2yFxdNl4kjMocOpPI1ojL1jEhHmxNik+sfO0FzmuA5ivlT75fJWfPIo5pk
SMk/8u7Jh03Mgyw+3eIvwQbcROtxJcQUxwIThhSconweHwnPlv7vGb5ESnM0YN2PQ7LV9pS6pm4g
dAwqLesAFQeacEm/VczYEk2s5dTLgpKh6O28Z3svCwpSl3GfJ+McAKXdFr07TpAsHEdxvm68fzxP
NeGkjhJdVV/SnDBrcKRIlpmdhxq27ofFpgGypqi+48WKdtgucdd8wvSkSJxHpopvuw5HR3GRomDQ
FqPo2hJsbLPpwhJGzZeeCNApx1XWUQjJvcmc5rQurrbPQDxoUzFbD/bNZkSMIdPURWAfm6b0/3W+
3/ylE+rKo5Jx+uAnHDH3RW44Vbk1MwqjMiMh8fCBDcu0wvLxQxJjnQ4ph61zlOYQpMfE0QAo1tzn
Z4OqcNOsq3AsDwkZlhdi8QXlLVrEVxCCDe1xMtvegd/Df6HqVX95nijzU8GXUx1030s0BQiNdhNx
SHEu/OXLoXCiNf/RyuX/ShfHsUvishB2B/KARBBDKzcuulKIWTFnv30dTq8RT7jfjghie827Meof
xsbt3viNhuAzrcrBfMsMCQhReyzrk5dPfXPOdI8x2jVtmuwxkeGjpGqgl+BZyvC4Ik25b6FNEEHP
8so8CyLt9uQgTYMy8XSZXrm06m/WIevwsPZ58mKQAv1dG3C63lcEoyauAqqXyAUyi3fgUIlWp2wY
Ic3SD65bf9lylOmWi5tTUc5o2O0F6xjK77LWQKUQtpJBU5CupSjEznWwCTexIldJ46zTU3gCTZwC
4IgLjoW0CVpuJLtn01jTbnFiumq3TGjkv5w8aJez6ECGPLlumtgbJYoFq0S5Wx0Bbeg8DphrR6B1
U7gDDtxG0bsr9qbMHRJoYOHkQ+oO41/0Okf+MZBNP/rBy4sf2MAkQSLc5gf8QcCx8TqLM14Zb/m0
c61zQuWM/yA96YtyIHbRygiydh9EUfRMRnwsDuEwA2eh/+nBXgYPXAEQYJn0Vvdg7AC1UKYmR0tf
49Gn5YoMmHQ58IFydWjxybEV2wmrv3ujO9ofE0RvyxGrBK8BpLB1HxK4OcW5UZKAceKnq7x0itsf
G96LH1N3qpvtuOCvXFAMJ82JqgXTNzUeMceWF82OmufYAiOw84MgnTltGxBgHrGpOPoxM461h54L
5p8DTPVGImgsMyrZVPegyqRKjtkQu+eq1V1wRbKkXzmUN+wLo1X2WiL5wPxjWhBbIKzx0WIwIu9L
7dEAd1hheN/VUffosiBZb1kHVv+ZuXDwZCeWiIeoeCyOwF93WFpSYdxuvLz2QhQRwiC7so5K9hhP
aohOnAQwRqe5dImcYR+x22pe+xeeBoR51zwblh0so5WsJcazr4527NaHOpLt05jMgT6GN0M8xLSJ
juHSDhBbFd2A/K5hZVfgH2q+qPKEDZIyJDNrefvOGWTUX+IW2cV791pHjt2ecmFGFICmSfVrNqFX
XMuB+u6RU1s1soA1TP5YHLa7xHhxexznAtqdT/HgIyMXjlHKzPwewvVg9OP4xI6MkPeEc1qACo9f
k6ZKc+Skuda7tJA8CpHlqYSnZSi4xTg7B3cpHEN3vyJ02S9QKHj637ZraqrUblJlGuBgm7isRaWW
G6dkJLr4zuVPRtUrzlvLmybqeGSQD+EJnj97xlbYmV6WeylZoiZLFmvJMadp9a4HtZ6awTPph3bX
BKyiAJA0HfLe1j1NC5K6OzOHACkG4Xn+RviTeoCwa3CTOlIiB2K4eEaO44AVij3uN1LYPduUaJyW
lKV5fa3E65fRfOTgaxcoQc1S7nyAYWqP7w+1t58F+ByukItLHbM/TeyufIhtHi27qLITC2WyyeTe
C6tIpvLP0nUdDkISt0B8gM14/k9CVKxA2AtGo+Ys+gjU1Fg36rPDeVF7JDlU8Fy3wpzaaqQmHiep
uVBEk/Hv2IJ9+OAZb7Mr0Il+tyhy47gpZjnnfJQII1UML5p4Rv5HlCGLp3mLSov/0M2PzPBL/aph
zv0bDP0/esmtBj8g5MpjcqiHstp1+UymmIaQTa8BUVDknGIG+SEqQjpnAVQe7kleWX2cS7XIg216
bX/kgoWhGKkqbi8dXNOMlJBIumPcV5KmbYusuylWIrVowfBfSyRJHI1TO2cLeawYuERKlL44kNdh
2ozmRT+HWOLtLh9F2R6WTBiAKLrk3ZnGajb3S1u0l5Zrna5ZtDrHqr0t0zN15z4nXeHE+8KX5rp2
q0cOfOXOvtMkS2lMN505Fz5V/F0qTEkBwObEQpPEwwLdsMq9JWg4RsN1oYTOBLU6/bVOOzp09cSB
7bV3eDMexcQgs4msLOSvaqRxtSkR/P/wik2f4oEG/pHqWPHszE4AB+FmFqE790tPogkP3tnA8cCb
mr1F/orCW2OFa4XJnZYhtJWOpunOel321AMo4M9PU/pzYJncvKNX4elf6OzG3xAMXB+gGo3pFvUo
Im+KcgeXS0si5CoSAaHekYrRwaOQ3W5jOzm/wsEZF4qMHiOcKUC6Ubsfvxc7Udi64RoIJIXscGOD
3PQAy55Z2WNL4NvSRCMQEM8nagXFeP4Voqzmj7pwU0Nl2QFuyCOz6senpu8FpXd6R8Uxc0POscaZ
qCOw2KvGR1hZNdIvAzWCRQGSpm5X5ce+8Vtz33HSNaeunNPvqeAhjLLqLq+pnWZ/b+wKzinHvet2
CEKcaaBpu91WsxHmBDh8Qq3PCvOq0lyGh8qfZ3OYi7n7nSkO2reheHypC0cCqDaE8yDuhD5kHWK0
M13iNfipCfnrfVlav9wsWcFFHGhe/Bsm+flDpW1U73Rd+8UO6MOE19WK+FivTU4hsM2vVWr12why
gpBkXZe/CBqm+q6FhfvuCTg6d+CL/Gd8fv0OYmfFzRPpcInjydAwJ4hD+G21M2XKZFl9/UA8Lf6L
o5pG5wDs23whZNd0DyqU9dkMLZlSgBHqjeI1UPVJU6smeFW09iGoUir2eYkFl01T4e8xFcyeXKGl
H9YZjaTDEqj2hu1KCPcCMlJ/w2mq7HwImOenQ9FKnIdEwOM+tCwsSLZAKNSlTAiy7OgplvOpnPzw
DCBxPIIwHCkfzJkiuT1zOHmgW1m5+7yxDq3ull0WlOEIpQvitsfcz9icMxK1Y/Jbbcmzp4zc8ACY
bH3zkkI491mDWXVDoPd0EiEFcAMn4LLnMf/Ef3W5ZG07qehBh0XivGBN4R7Fi+zHixt2/nBeulT3
h5wguLMpHKV+LV0CikJz4gO+uwjqWOGwpO6JdiTTr6oxRF67MpaY7s4SyQ/K5kXM22MgMOGWUJt3
g4m8pCFCbgsEIt9G+IZrVNfVrk0gawMdT0fz6QnFuLFJhmx8m9gJhvbrjf3OjE6Uv+hbWHgz1srp
HsueHVLHUbOs8Ewl1LHHsXAjMGFTR3Bn7Urm2WFAu9iu5OwYHNl31V/NFNf17wHiweM8MnVfkx5k
LBFUcvoIMQGY8M04FGF9ReEHLAbnbupITbg8/GdLA3LXrGvxXAaR/p3wO/4YCoYdOv58kIiW0/QK
HnTsERz1iv8bWaD7MM+xB1pJHtxv6wgpPG3LepdHa9yeQktmi8daqbxLH6nosgzWf5dxXj2wvhiw
jkek7T1zBUSuIBKQShExlx+W4xP8Fwrmwz2hSTzzdCHASSndeM3Oy5w6+lpntmVc2D4YZ8d8YCZn
ykQb3rXw6ygRO1ARwaLwuClGqhlbEcB23UTgcN7wbvmCC1snPBeyaRkPnC51vCvl5AM2bpziY5Dh
/AbGHA2xBfn2TlYiKa+stnOGzzCNWJbnTll/QLPQ7gMAZnlf+9gNOJV58du6aX3Net0Xfwfhuz07
WpClOejH0E5Z8oBpxXkYeOU02RGHaw7W7mOmGkeVpeJ7OxHdL95GliaUb+O4dvcx7m/1FctAdk/k
oeZ/I9S+Yqu91fvFaaqtLzCq+4osxFx+t9Ipn6rBLQnohQKynC1dRXDdG+18L6RLl4iJBuVkVG7f
P6tMYjZGfNtXOxX5b+MnrvPtUpWlsBj1NjpwWSTMMoxfeueJiF4QFmFwWgakgDO0myl4xoeL3Jdq
5STCw7dq5HKn3UzEzxG9eX9Hon8pL15TjX8mT7nt0cxKN3csjNRYObnEnqxncmebLu6WCfHODu5u
FiHq0maUztr90G1QqSfyt2Lhn6zdv02Zq+AiZCzcD/qs5qUZdTJfhryaIioRnjfAeyWb+8RsopPX
ln5Csp3IrS/7Hjzsy0IcsMFyMMNZFWjuPxoAveza8I08lvUAD5zzPcQl6gkFyYhPYmqhvI8h7+ab
KSbvyVYxli6cSkXykuZdocrD4MaEwhT2zDaAE70HOs5KTpMHjv/Uz2wZvCZWjESvutIsW1wwZMVq
VstzZlOWenF0H6et9XP5WS6916TbJvWqeVO1SUU+W8K9I6PSZTR9OBSAROwT/2/QIBncuySvfkLc
K9xjgjERQRES44uceUntwqwRK8tF2mL8I4GjYfUplBnYtHzY+4rvmXDNkHtIK+vQyF1eYDNfsw5h
T8jKBB/R2Bn/O+b0eR5YkIAMyJaa8rcfWH/YctBpqBlwRxCHSEZ1QWrwGOvXqr3mIysnd9TiEjir
DVPVNnPxszZQ8/rPOvAy/Pqml5ImcdR9q7IGEtGvQZ/jSI2E/8H5rn+cxGeCAAsd/Fkr2hr36Wws
JldcJngADSNNNxjBqMYo3GzY6MFxDRIvqYGp1w5Taz1BpwPDGXEt6UAPj+xaQbDBuE2jrSxnC8l0
YM9jT/i8h5RUsmeEMau5QQcJQ52IQySIYobEhJfD38N6asNhy+7aukPB8cQbJ/YQEr9fQxYrS8gs
fibNRvBa+udZQuXQcfvmNwsDUpZWMFLwKE7Q6TbulIxPtD4Nb29ekBngyHh+nYmZ/Ab5Dq1B5dNs
GR1c+GD0nkk6SyuXk8fheNmgw9D27OA2PQ/EV8kKahgqm47EkL+DCWk+s3KFKVqiXLFqJajC4j5f
I9AZEU0FYr1yaj7WAcP9Fi+KgEvN1YterTlyxQDkgXngPHdkZhIObEV38ZVyqVVKR0ALLk3wz1cu
sobj+/qQ29L5Jl5Pykv2qng0S8tDLgHl1aL+6v6dpAWA2KhgFxlaqBi2ZXvTjD3KDre6CPzQnfIX
8d6KzP0xVFNT7zGkyV+XphJ8E9O0/EEoqd4kRUAJkgurZiMq37CBB+WE7gTkvQoMXCipqVbrZ1N2
+nsNRQZNFJOGZXlVQKstGccE5a4MQxR0tNWN58fVSzZHpJD0TOCWX20Kf1uYqie+tNBuMygeHT24
PHcObha27Ae3t7BtVWbtU1e1IqXgmSM4EHUbs61vFSBeNsaueusxnr2aOuyeeHVqAIWSJzp9xprF
9iGp6/fKncnML1mz/jRVSAiQO7PKttEUxo+5N3FQYNI2FCOFY/XGeIKQKKTNBt5OQsnukNB8ibfs
dK48JoQCBZzsf/s+DWL9giFQRBQ2SU+nGIbA5eWU/bvNxyDrV3f5EUWlBOdG2IpjHJ83Z7YU7dPW
rPkIGuPQc7P0lF02ajx2Ilpg7cLrjTe3uOWRtTO1omPbU24vUEPybcH9fIZvF3cXq7GDNxlcC/qy
WUy+dab38jmLciYEDwL2eSoFvpKuk/i3pkwLwySk+HuI2jB+92yFcK45w76gcfKfJFlvC2zygRvT
GU0b7dcmgvUxQN1b9yJO9HOeetlXa27kQRp3zqHmtZNt+3bg6oKGkzyEXkWfmNMDZiEfBG9jmygO
01Gqlma75LdRpKprTklahE26byZ/QPQr8o4wBbvD3kiX4rZThLlVsa3qz5NHNGQ3EjT466xO+pdN
QL3AyY/FOQmr9efEc9Bs1aCjj2Vx+gzTKc/fKAfPH7qSIqYGFpjHGFiSu238Gfbe5PLW2uSMsj/U
4CUIuKGBHYSFzdDvF0TWESKIIdKrKuWliIbmp7KoWpeED+83MUI4IsDkGPHXMosuETHW/KAb6AiE
AEazr00SPYbSOmY/yCq7imrhkewvSZHB6pDt4zTU8W+bc7scKGQoZ8MOJVHtgUdiME7YFOjQuL+s
IwiZQ9d2wXQycpn9nZQ9kFXMKO+Pl0Ueib5gkcMpN0PyXFY+WIyJgH+2W2AXN9umGWeoVH3uBnoz
+0JwsbhzcKFx5nwp5CfFGXwpH/gs8a0HVkKesb74DWgBpeZQs82JGWtY2rumQO/excq3/B+k/h9+
gpnWbbB4PM6MgPopu1Okpp+CAFR5Vz9zEkAKLcytnwXpqOgQD8D6qQKhmfRPuicau2GjEndvvXZA
J3CZ0/gulXn87Yqe0Lff9N2/eSJ5wIqQZh5Z/DkC9vy9epBRgk3ltX38cKMDkEbjsmoIvSFR+yT5
SXTU4jjD9jYfmg5ATxmZDQsLZCKSS+yXSfIT2eoWLYEQwzSyCdblqPsRSYtGf7BMkfIELhVLE0cN
/jBONq+cLouXE34zpatm6u2pYDECZ8OozFjepehky8zvvvI+7ON9nHkayHIXZt8tD6YvKhOs7GrG
RmVM2Bmy3VKPNFZ79Mk/SrXhmmyrrIvG5rL2vh+fEYJb+raKWC0ffy97E1wnXkTVX9bzWKbacRD1
bSVUfxtlwLhVjBStMupX5BEY2yHKppKSGZbMUbR1dvUrYsfb22EOYr9eqKNZSgA0OnU/FNs1R3Mw
OvPo/PvJ/IUnHRA98Np6uVoA5wp0vGC3PB9uU83EhmC2Tt2LpGXRhTR7InZ95BzdKTKnaDRns/b9
W+kW/DnWUdj2MV8QRDaRduIvlUC14lRGx2BTk7kun+a0HNjIUibld4Tkqk4mGuM3p49nS94wpE7j
V43519mAjlgFPZIvxgHNy5Zopvo9nL64P6qha16JLfZyYzj2gq2oo4pdOWm/RG8jGw5fZ9jdhAl8
NdiTt/hwrVOW6tijoljd7mVTu9VujEb/Ac/HjDwK0F3jDX2tsrubvT4fv1NsVvevQ15d8JYYNLwd
it/H2V/Cp3RGcf3Z5jO2c+G77XxuyriiEA46rdFbxKxcfxn8znHY1Rl9Y84UNqWOu/Fo/TlXhhtu
LlLS0Z/JjCAA+VUcfc3r1VeAWQaJnZwUnbwbYiKYLFXKk2IzBrJltRRUp0E8xsntGNiyAGAFyJmF
JOH8siyIgMyz3WK7ZcC5iIZUy751ddJD7RalPz/yaMmqvxKjuz8FCLcs/jCo+hsoQmn9g357Y1+8
IrQvlggrUtUyxdzgTQi9kGs1n6HCr4X4saK+Z7zG1ZS9wXZWy89sKKbm6nqjEPcZq8B53BVFAEyB
vkByZ8jysd6oog63j0LqSbSPy/8NqKJ/REkoIB61RdnvWlZ5c1SVOCwbtPZkeIxNb+2p001/x+ud
Vw19u3n6gyTGeiNJ/ojQgU0ImJla9G+pLerofi6lkjvX8BP/1KZogg9apV70HMF25dMmkozsCimL
8BCbscwjD/GGo3ULm26PV5S4h9mY9MhpPI+2ehYY7Vx+ptlUJHmHLzLhCKFwjsg8JnZGvAPaA0Qy
1cvUvdGWAoSRxn1iHrAEGrlvDBr7p1m5RzTfGRzfA5kGnT/DG8MhCUKj3wlNduFm7Oz8mA0zhKN6
nVYiovBco5OvZbvcYep24r0Z2nXaObJnDeQG35tO95y4XvEPs2Dxzz2di/FpYAFe+974IZcJWgqy
hySRzUX/Z8bXJU8UVcQxVm+IoIkasvasyZyJ6zCU1KxXAEYfUJ3BPmrvmEgZuyqSPsEz2yn6+M0H
1kXzlShG8hmLMHNfYBtO4L+Yci9AafrowZBAGa4au/aI9lHXpPAJL5yplgDxWT1UyW9gnBI3h+Cz
cM755ITFKwdGgvKA+XXvTtuqoMjyGkd9HbxSAvPBCaLDUeEjCOlsBwAWFAapJLuwzmEIvOZkIcIj
x333RDRCx6+Yf+zk8shV5rs2tOJprvLMniTwg+s8p95rokoKiA5tgX1p6vwiaxftDc8iBa+SVxyW
1Milv138SV+X7tYoCQ3e2XPl4KVfRvo3tHqpi9A1mCx0HmKFo3NeyURmtBhd2ISP/pCyOdJfh9k+
YCMR1WTDd+7/Kj1c20/uqULuCXoS+WBSkbzCjSbD+YvN8QQvIyQFdrnpqJ8qltZbFAsOuRGtiE0U
8G6+CESu7r5ucO9phiXjfaccRSLQBcIX0UhT1FN77HsaCGClM4UfPBKWuvd91b0Scqq/mGGj5Evx
a36ZaEDRLIUocVLytf5Hz62P0cu0wENaliXLzkuTZs+ksNd0N4I/GLYGzCv0EuyDe9TeHmOObynX
204Ut8eRpM217ZxK7GQRdNVLYtvBOwRrxZw6LmRXwafMq2X/lxs9yriS8aFUNUKBjDOciHpawHkk
Vad2AaYSV12ez81u4n3svEsk3fBjHJ23lMYNZYrGOQYRr4qg5hPesBhCxPdseFknpBu/4bXeUzAS
HFlV6xQPTbCslIzHMsee7DsctdhGy3UUrKnmmAbKnCUcqjLtSn0hbu4b7fZvtuvbG85t9dynArXY
ue9BpAdPkPPL4Gi42/tjbLnj3hvB8WozevDmgM6pqTwWo1SfWRZHf2MixBwIVjX9KauwYtnDYFqQ
BADdf/RjWLF8k907NXGcenlnriXTYfPJuwY1USk2fM0Zh5GOqtYpQcGkec26kuzstRK4EAkJaqRr
zvaFY04F4ysiuGB/3BgH9lEROgV12mHq7iubp/k2JFlYHLXb5az6rLrfWmm3Yc52WoKTjpr9U8ph
rdlLQv7XTmHr71DW3RlRsRUziFXa3uScS/042U7iIEFKcd8h4kClg1bNCDhFlVivy1oA6/V81ZpT
FQ5td7AuojvhnE7oLVtfPedU0t1mQPcLGF0iJOG5ZTWjiyIY0XLaJdhgz5JzJERR2MfDQHjV5FyH
1qntz+D/bTNFt+RUbQVr3+6J2C9nTkJBdi9E034wmVbDUXihBIowGADtqciGHTWtllYOBLWDH9bz
wYlYErJhl65dDtWg+vxc5WTeIaF4CsWTmwaVL5yj5ZjgL1UPHieE9U7KcJL7MYnEbc9HPhXNScgs
eErMFLSfMmeNNMtD7GCOuLnRe8ISMWhsGr+TVnYMlA2wPOsKcuGMM+OSEDAOIk5UQdiFHLdVlobt
c2A9fQ5CnTtgbv1hPXiIY+1TOK3DX0XuFQvD2tir7oYmtTsjbixs1KV1N/3H0XktOYpsUfSLiIDE
vwp5lcr7F6KquwfvEpJM+Pq7dN8mJqanqyTIPGbvtS2G9Remtaw3rA6Dw+MMnp/gGwwXj7WI+mLv
UHDckky60vscEM1jPjeF9eO4Nv42Nj1es0ONp9wimYFP1EfWD+vzKrIhNgeBHcmjwMaiL/g6tMtm
3l0t64KkCX1I06SUmllgsYeFqYftU1blnuPEekTB2DtJN2G1jkn3q4JmFwVeOCdtzkoBdbV06UxV
q76XMaouvkGolcTM3uNDoNxggJ4E2yeglAypcJOlCSQ3OHaA8EQz7Ri0/QEXgW7BFbMSWcEOrOwz
gzxG+9oGprI+cjSIF6nq0CQBvJxlT5IgQaiDhW6AipJKGLDROn2smIKaPVI8EMmTAlGEfrh74oCz
X4gISdcnOYQUeOw2u5ZayeA5q/sbg9n3GwsQQj19ElyHqMNBR4Qitk3fUpRw3ywTRcl3aBhgII4S
7rFroubBGbzup2tv9JB1gJk8xPHi3pXWyOU/rcLAVSo7+9L0zqJ+G7uI+ycbA+Oegrmnp1/8oH11
+sbPziGL7vpsMyg7eIUrkVSYVthPPetDNB9OIH485/akFJHQ5P51fgcHxY2weS7AD/UuIJokpTJR
DsNvx8n67dpnUL4JiiQ8iB2Cm78sZk69bYMcItwavoVqd2OpehzxRHnu6aCWlpt+kuWzXOzZPniK
AM4NHAyGLOzVAGnMwsaow8xcWemBZXLA4nDM0tA/pHOvbsuQ0V2fvVyavyRdBP8GSqI7qJA5AgVB
evVhlOG8viEmp9rwHZP+larPpqt0rPSRAwdCFsLlCayYC7p1405U+af/Z4R82nrhgkQDL1PxZwoz
sp/tAUPJDlI5J2fT5631Y404e4WQVfRQ5YX/jtmjs79YrrbRs245J5FSchXaBCmvvZ84vr1OX66Z
bYut0U36sM3zIUpRg2Bd3mg6ABTyTd7LUwGYN3xFo+OBxmIpan2Nq+ddQF0tEoBg6WCXiisFhVz5
Lvx0m38BTtXHrAPFqj1rJ8z01qPkuUPqN2ZXvqL6C0tnRejG2IczcQ/deFUjSE8Yt/08XyYnJ1Ru
k7tNxgvNV97+ZMyFgk+vH0dB49BWRHQxckWrTk/E16L4fqnwQGp5nD0NOdxRM1l3mP/AxkwYWb5h
HcQRZ4CdzicpI9Me6xC97t4LOXDPORWef7RdP73WdJLro9eviD7GcDUZgSG5yE50waixNzaLyvQ8
3LK4H9EUrOvBLvzeflAuEPIGWBpSAKeBayXrQVGltvy2+B+rWPhPrVvJ880ku+6624IAWIb7GACy
+icWZmnbGZUUamFyxbc4AJ0ztuCAJVwXZdn4Ws16nP9MVjO2E8IvGS7PXZTX1k5qc3vQhQhoHaik
XjNRkQy90TxIP2zkLPF1Uzi4O2iIqfvo6ELFp7inWbs2TRicV6It/DvUlUwFI17x6YMhpqoPce1a
JsnHeIIGs8hxCzqlnnYjQwtu0+hmg03qwAvMz5KmI3xiHl8zrUkcrvrNAuTtPvhgvVg/ky/NuH/b
LxYm+FvPdkXVLod7ZonBuO9oKlBh5DWNO4LGyvxMS6sYLMpe/yl1ny6P/mwGzNvTHBOcw3mLtc3X
/vzEJMVx0N/d9FVcOfk9DMywYQLHQI1lPqFaifAX3T4R2DnWh3xmoZhoMkTOdjMF5F3oiVO0Ksq+
24LvCx9ullzaJfIZvU1gnMZ6bMkkWza+OxK1Mg3wF/e2xg4OAYxA+K32reyFDBDhnFH4hvwaKpub
vQQj8GoGAPsJBPWQ/BQz56zfzBxm4b4pHOtMkhKaFVFC5dmxCqWa6qfIGZKSaE9cOCXSJgI6ytJp
FijCmS23KxidYO8ydfu143JJWUfE4z3joJs4ExrtNsONvfJpGHh9GD+oQHSuwIMxsGjaPQMYVuxQ
xm/kM0GOZBJOsMbdoTeSJBq311uGut1jVuLHToZ0pFNA4S7JRbglBC8OwLkkmqzZZqs3+X/CvlHd
24TzWzyw8rVFMgSZg/QTYOEV3WF1kdAW12QtMZaRktaU+kzQXvnPAQ2U7TPQZxc3lEUG98AdzFtb
Dhby5im2LiWpSsFdYbtrfC4Kv6sBZnnmXyx6VXxwlM1PTVyE3ZldLV7ZTciC7KmMHXMjFduaSWI0
oyF1CbUkyNz0NBealSmDKIcyx1ETDlpyrKdd2uXdJybEtX7g22zbMx46gtqWAhzaiR0ipgIec3f5
W1LycGeoYGwSfH2CpALBCHvLRcN+3upTTUx3SyQRBXVa+6SPVOjae/z30cZReKsiwLk2ItuiO9fA
pEH4MA07hgMRFLAEGWZtFVooEtBZmD6vKAPDI1vCwLzVU4gJZYTccJSerLIEKfstg5IgnO55ytDv
BLFurJfIYK3keGPZ98j4wHuyOuYCjxmfEHHpecqIx8PAegitEpFqz8brp2uIHN70Wiq0BaFnDtbS
FFf29sI7lJwgZ20bnSMNAcZ5H3u+IjmFA7h08b76UfuAcdY+BKTagKzsWjnulxxB/wvryuyVINW2
P7ZVZB10M5FGYg+RPFcR88Ynw7qz/MEmr+DcRcFa/JWlRSAqXFAefBak7vAxI9k4h9Zgk5lpcK3P
g5U1d3rFlbsxsnLhHIcY65MI13N/XhR0bLZgsV/vQ2UZSDsL8Q38Gw1Zx+H33FpkPDCVmNmmkavi
Zw8zCDxzhuQDkD2H9vkf8EOFlom93jPff87vF4VFuKtcUAToCaZafdR12uGnDtkZCjKKmUCyb2l3
XIfSO0zcOjhzCHZyNnKpAZFitVB3Tcuu6tGWuKCYXeAfJhG16HZ6KOEOsgBZKX/B+JJqqcd03aVa
g871GcmEdx4008d8JsMu6fO8+piaqHT3EbHzBenqq/+wtM6U7vApDT5uxRuEe2WV84SIhgUHM10X
OUTpxN+YkADeABKZhvuOoXi4QVfTf8Oky5k8pTfSYUkpx2JsxkFjBXVJYF9Ji7fxFzAJT7G20RIK
u+yfOqoy+0ijID78UTmsh8tIH8kfbddHY6POQoOGFhs39WpfUB0RPGZkH8XPedhEcreKUjIWnsR/
TEQ17R1P3l9Kan1GKIoC2eYsBo0yS/u/m/iZBEpiFd3zEPTqKYJn5CeWpZH/oE7DN7oQ/HWjYw9k
FKmq/uuMBQr2hMou2oNs8dJXFY352QFxWf/Dv+TCn8P+KlDyFeMAkFAzmSew2zX2fFDwJ8y7RzNr
/00ddyiOEXonhoIYmEHmO+3rnProZ1avyPD/ZgNZoFvWZfN0AYgRQZbHTrRbofFjVWi95WUEBEKl
FedL/EUWYAhhRwAGhGzS5veELCy80ouL+Ci3QlGArTQFSYwFWtJLGhXlf2MYoDELwJ9NDGWi0sGk
cMvaxLxOURTOMnsxcp3v9MKyOOkIpU0Te2oWIhMxmj0I7prx1W+jtNuMw9QWh3a2PJAQscnuWanx
iwupCNdrnU5c4gkm4EamK54BjYKVcwqxyy8Vtsr4iz3m7hupyEA8hjW0j6MareHQebj0D8QU3CpD
i0X7aWiG6mgkCv9kqcMVU1/myAtgWfOLuqepCZCg0rpfCuWl23zsItjFCv37Fhiijx01AHaAyJ4I
h6MtoyUjjsBLyeZzmir9j3ERRwasEBVv6ZitH3TRdI95Z4NyTD1PNe/Vkq6smXys6y/09aBTrZCW
MUEhgXZMlKE4EqGnln2wdkF/1nXud3eUeob/UFj+fzD2JohVowgPaRxFBBwGDfrbDDv9cCJPENfc
AmssZZTOB/YeTYX7CnY9YkMc4KuCS5MJeBslQsEVF4Y8Mt3op88s6sMwuLiUyctXuxppnQxRnNcx
aLAiMWn03gNELEFSjB5RWzAMVkIYtNWNSACDvEcUSBYmIAA7lsGB9yf3DjquYPeViHZeR0k82REE
eg6PTpZK3KINPIiw9shAj0UdTbuYK1pDJ1aVhdnBqJttyI52nhyWB1BCwkMdG4+3vgs79U6Ubjrv
YRyQE4MCHy53N9uR3BAuC5OUC1fdEWd5A1qhzqU3WYwFpMkt1y1rBCW3sV7kx6zJdKKGQZC2Y4KF
+yAKhXqDpTuRO0kb8KVkxzK5R0zMsQ5pzUbIT2zVJqWdiYlYHqdnkFZkU9CTWtjWbNGf5agDeWfT
DN9oi1OoD47dDve8pvl6WarZ+y6tiq6dlI5xvavKxf4ZCSbqk3Ttw7dRVy1dOV5+kkk5SfME/3Sz
sOCnHdjBcAzeaI4zchRK1xpIGLHje1PZU3Qda80FDTbDecv1EN8zqa4K7ry8Zk7ean3Xio5wKLgp
816uoNGulS6KB+PoKEuGTpK1Z5Wqzc9cPNVDQ9tKFKQTxtHVMGbFqu1O7n8l9I2DEy4Ven0Yknum
IFZwhohpOCxEmj9ymdl6wyI7cHZ6LdBg5h2wOYEShsdpGKxP7PziT1QPxGviVB4OxAHV/3phdb/t
RHgaIqSUQTydbFm2UGcz59EnvxLCkCcspJjw9WiGxcKUIhmdCR166oysdVN3Irm1Y3p7NxPmJhJe
aihQU78i59uEPLzLNlsXXyW9B7Vn62ir2ncM8tyk6QvXe2KLXqmdIcrptoKfZbpbV1DfqFWtpr9S
NJD6t5lJNHzhgWlJPmR6SRflptN7UHWUYnZJrBSW7xjVqDPzUuzaCFH6FvoBTvERl+8/T8zRW0VZ
Szqzyftf6JKoRYTRi7r2uhPDh8vGbxfKWvmMDC0WJzDcpw8iPQA0BWgZH+w+R7VOVjOKHdBaHw1Z
UHGC9QJyRMFp77Opmqez30TG3lbCZUFSkeP8uHgMu49jOZnppMciegZpwNzAY2oR86MrEocLPnPy
lsDpbAiooMtv45QMRRyheXSMBj9EyiNwXZ6ICkeMDIRMEPVHhOS7Sw9h/aIxTuFyaSmvxtdZ9uTO
IZpq5nafCH0Q/Pg+tsodk6ecJXtWe+344XdpvJ7o1tQMX7SLQatH6WofJZ8082/SAO0bNcmvn0ni
WB4WFdKm5BjOTnjcsmbfk5jZ3bPqii6QeH0eugDTDsiFDu70Sm5NfWlAszmHVP6fz26iCDxpBwx/
IiNrF6+pJw+FB9bjG5W+eNCGonDrEImhEiEhd1F9LcA2EgQgOWElRvdhLTc9xIHqgE9wxgjpW47g
8vKcmhwCd32ahRsy/a30+NTAb2NiPPl4uN59m1yAnwZERXCJ4cwCE4vDTDn9Y5R7aKq3/G3tYnFd
Vw6jC2aeLstQLkQNAymqiT5e4QzwYBczs30Hcc0LSAXd7bXR0ROFpdftptW0l36s7XnrOx7e9W6l
IPmkLcqzA1uDmVF4JcZz7ELN21JsuPGunoLxrV0U7UGf2xrq0FL4xy5k5rwTUgR/MQkrDkfF9bHp
21Z8lLOILqAny8+oI+RiQ0SLIi9PBsNPJ2066qEjboEoXBQzG58FGR2OM/mPiDlT0vLCbox2kxzb
DtNjV51cRDbquHSd8Q6MZ0gOooRkcWsqlNYHEhu6r5UMT+vTthey1i2oeDX9TDofSS81jzEmXwQW
1lB1P5aFTDeJwR5QwwYdUkJC+CxGH7ls3G9Ytmt1mggUuI4AVsxGpMv0H1SLMtiunotddg1wdB/J
odDBjulZ15xnvd6sCwCYkK2SAhez3sPIjtbNH/+ETub/5v2A1TuypnrFXkf8cz63eCVwqdb5KW8d
6wl3u8SUFiG5uCOfIbUv1OcpUuhFDNo/dIRoZSdCeutto1LkGgnko7Q5xjFAkot2FzA08AgQsnkM
tBM6mia/sLldntKCh/SInXPhbg5yEj+lzxWKpA+Ozp7KHnncGurBf8EWR2xnk6nc3WE/wkaAUFVr
0BgeSUyQ1ehcipH5OUR0V+XFLpzqgPQMOEWLubUQ+EvAlMj1M56V9k+WXY/Fn6qqsChajRSEr4Dj
R8u3oX5cqez5c3D29mxYK+lsSwwd7o6YKPL3gs6joW1o51ZAENgDSY7if7zFWIVkH0DEtKPaj/8p
ZKQT8uOBRVDn0S5sfNp+5jiyzj4yt2Wk+RCwhklfyIvDZwmkMca4yUuCEOay1GPv/qMKWcv9zAX1
ryML56ufCNE+xdEAzUqzoFkRNgi2JjyBbXzGXiHPpBJk6bkfRudlioOG15JthbOv8VPpM9kR5j9S
me0/LVOg+vbC1NEO803AEnSK+nUrbQjdaAmt8R5cm7bexIwVKl0KpgzMGyuXRjkrkGwxHavUawNg
xr6mGbPsv31FXMBhQZLIZwrGyvvkAcR8kYyQntJjzpcvfmUw2c5pKVDzMd/qjVUfw9C1K8yrwvuP
JnpAwG/4is6pCUiS3VqON6GP9JjC/bX8kgI84t0jLCEdpX2CgIWh2ELKmx6dhYfynOJ2xdIhEI9y
Iglo9Klve31Ikity6yRIGeWqrTDQYkGnwDlhE+daPteYcrmE7DS3gmsPmBneaEzRs8ti4Os7sBtB
8Ow4A3tn7C5zsbdnfuJ71NGIs/Toy1NgWYF7WkO/ZibnBVi1ZkhdLr2M5Q/7bAjre57TlISzmSk9
0OMKAE04NcGugI7l8ZGyTDZnO0eEx4zYj8K3Bo8DoLhahi4L4k592kUvfga0M/HriDsRMD4LwnOs
R0XablCGz5zzFglni2bUCpugvZt7jyDOYW3Q6kOwiY8jSypy7Z3JvSiwweZAiUmz3VtRxHQRX0uz
9SPj+XskBmH94ZasPk65piR/jXMQJhs1ZXlwJWoCETRc6aBAXVA2Qf7CSNanea8YFASHaYDizWi3
uYEpYh8+K+j0kN3Nds0setZNOJBq+oLAymvuVzhVxZ5JWvrbdkBK8SwiR9s3ExmZSeNoFlK0SOT4
mbA3n9Y6m8881IF17P0+9K7M1PDyIaWsthJIyd9W9R5yxqB04bmOjmNtGrzdGm1hwKBpRatQbZbZ
xjNfKmX0riH4JibXyuvb42SRY7nzZUSmqw2ExTp1wSzVmZvJmY+RS/f1jJNmvnkLG1rdKYPJXsQs
6zcrTgNCyTybuJ3ITv1vigdOlLGlEjuIhYHFJkXQgLS2Js7o0MQeMfMYPEGdisnXj2ivo/otZGx3
ixBW4sIvsLicjMhFtlUaQ9h0XRi9cd0v9VeMUX2BMNAXs/UcjC0yl0IBWcHli17jHWBvAEoQ5w6K
e408INhJVY7FJSXTGRGu5eXVZem1136tAbl9P/xQMv3pfTGEzk87sjs94kbP4n3nju79FNG/YPnO
MyuZK6AWZ+6bFfokJSB/pxO01nMJq4rxzNoP6/SiO7urUH8riANnBZ8s2CufEdiZzYRafnJRzZ83
kimoGb3OzB3T1N6Cacg9RjZOk+UnXNShBQG4D1GBTtlsXyxpB1FiSB/s74J6JlkxZgTHALnwslYT
fsbZCcYC8lyeOJWM7m9bF1RLZdFAllQAvTYIe8NLKdKMDHGINsjeSQ+nJ0YMBeD11r108xqWBxM1
pbcj/YaXJxiBvEBO5EF4Yc4cwRZaYs528CWWTkyGZg2ta+xxi3VTlv7BwjLHT73k5r2rzBrw+QT8
2fihDNQyvpKFJ8unAH3OTZ2jnJSqgZwc3MssM08t3CtQfJD58NaXSxFAtMKUvA9NLGgXINf3yPqK
ND10QQ6sf+MYPicsFAUU1XXbGFcKAsJDr/2g0TVPduC2DiDaAh8CA7LgbLNIsmjiLQ9hfFiJF9K3
V7K6dA24Y4d1sYm2gmMVR03RdwcVDEP45sUFXSXLyHWPDRuXwwDzZ0L2zaaG7ZNmi1+EInzjeEUN
jnM44H2SoSIOEdLW9ziH4m8OTg5dEUclHNKYcREyC9v+yBm8EkmJYpBocrv3v01RkVpNKUIyPF0m
QZNpTxAPbBOuy0dUQCR5uU7rPgxL4JOoBm2cerEbQ86xzZBC8MF2LuE9iCou7N2CrOkWehL49mEF
0PrKopk9SoumujoEjDSQgWX/j0QG2ocrRElhnz0j4hL6fECIgGyoZFgQTiSUTtJ436hQoJWwMcNj
uETM5SGtDn59iRvp712GFMS6DHVgtpSOgpOVLDqU5UFpWLophdCL86eHy447guEz13OaQNXI/hWT
PRC42M2gpePV/asKUviyOi1+6YHAWqBB/As9lmwHB4/4yW0YlW0IIC+tX85hpPzpyEO4o0gk+rO2
nBBJWQ198K7rPHh0nquG9lgYVLGI4ACV3+e0298Ns6pyG8qwfLV778EoE9cPsjTiLgxVZZJF+i4Z
MUsIxjFeLNs9DoHxQH2wDmQmDvah4IhAq/lCnz4Fe3arK2kGq6LMqeulpBJtRuorKH+rbrFfNvSP
UIoQAEKwb6unsBdzcVVirf44a+c5u6bB2qD4zSzanoT+ff2tFjSEh2Z1e5OgTiV6O1P0hGeH0d+Y
tKFT9hurCjokD21jf8i50h+DM4TDvom0E+9k6Vjupcvi9JNnYh4OcEz97GOuAXInoTUyIA/DJbg2
Cz3FNkLvR0y06TNinoZULNywqXiNI004XR9P6/wuBw2CU8e+fdeRcNJsAZWQDMrgyzXbzvHy93ax
cV65FZgMrEbsF+OtidHbJbYZx+aKt6Sjom1bVDuLs9gXe/EJq+5xngLHiDJlo3YrG2q/Vxvnn/08
Y8EqLgSk9e03Y/MJLrTMsUotPIkmrZ/pfLNP8HsM17BiMdNSYZp5iZ/ZFl7ErEHt22xHYgYQ2XUB
HLlE5p013a1tqPpkoe8pXmZ/kBxiJvTjbYzEDCPhzJgPrBmeFIPMWA5p7XGoKxtv3GgpfsabxgRT
CgNWUFA84LMzZoe2G3G/9nXTxzDTYTP1rDGGrGR2Vvb4d4ZeM5xsi0Ah9NVW5CAPx4ZHU1GPrtPZ
h5xAE71ecR3nLGQHC7u9fBR9MTh7Oq++e19aeyW5y3X7Kd5XRTriIw9yPMpjgMf5uek9xQcLWQ7o
BCJjhduSZXa8nOWKjHFviMtprkPUBsFdWUycjxcn8zqSVVBqRzM4O845D+5B76sDa3mlftlDGf8z
ZUNavsu8QctMBAqshMQZCbXdlrJf2zubYT1qsoYJLpiwKJ3ARQ0h7viZEXp9cFr++Ete43cCscaq
AqFur3zrXCrm1IfVbvLicajRam5o+Af+o0brHIhdRl4AmvdZ3k2Oqc1XmXWCADZr8YhpsOs2iXtv
vJBF460vNpw599zPNXAoy1nm8KRohM2moAQlPpQ8CmYMbbBQ7noDGKaDZn3wh/5H4w2oQgeRGUUk
Siou6RYKUAY2iE4KeuhZslJVSapcsdIfg9TeOhA+ISEEtm63U4eGeBsLS9XPdknmn9wMAeG5V7lw
cSH3mgA2XVk/BOq5FO7YXimklvHd13S/zDarLNv6lsE16CLEhV0SdNOfyXfX/B7XvLhrHSVfkXnb
zdEdBHSwADOIzcCgI85mcakE61YwC+qc1mYTVAzTXWkUHORapwatyTDfiGAdoKivtkQdiw2oin4r
3i+9Aywa1ESyUHJuphyQGFJUO4aAzhfjhQd3iFF1F6B4g+MSryPrNhIz6wTFFmGooJpxI8WUgQTI
hkD7WLVr3V9NJ2jT2wGYNFG7Bu1gRehKfKomT0WfDmPbjw7lL5oXRDjXvC6L9d6aZ7v5BjEii8cW
wyWkHTAxK3JwWcfhi6JPG7awFvRPN1qU7J1PZXJED59+og3uT9DKUN2ji7N56Wmn7uZmQMU43Qo1
Yh2ZOL2ycBjCC0BdfAU24ksn0YNxzFGhKxC7oXGm4DHn4cUQVkP4uLcUmQ5bw7X3G0nk9AcR+CrH
AclwcSOdKCi3TtvX8ZknmnQKCH+3fAbdf7EZqeXWD+gFIImMy9nwfduJ9hks3w3oClBtwJ6dLrLv
s1UdfbU6zd/VjxbrzN8QNi+FM5hHkl+NfWcJ2/+gMvSamvRmU4LbhM6AtiTpyzFyPkzjmaU68F1U
GYto7IM+k0UiTr/73FXpvnbD8r1glUrMWsXLh23vBlB/YWEZ56y/43Z6S8ssk1jshcRECQqvdvY+
FVp9Zf2cpt+8vKsLDJeFPtqFIc/sLR3mzbc/NZq4ZPxNMmzAAIiy/JkqgJ23s5IOqPSFuLFOKj8U
WxHVDPZUnY5oKFVReMOL5h/rU+VzCnOGMnn2Xrt1Muc8LkEwDNwtpNuUHRblPoAZDyTYvz1qVRn8
0IZ540eDsfTME6ZR0c8RzizRBzSCJKp7UH4zIMS/+LB87xhGJRn1OWT7/qNmc9KTOMW3jpl/cRCa
DSAG9wKV+IdPXPw9UgaiAmFdjXpP0piYEFmkvWEUEjYTI6rIewcRGRDZVs+W+4ZG3+sOGuGRc6pu
BCDKKTKMngMfP4/S01wfa+Dn+a70nR7fJ+K4i877LCZKCZfFznVw/lG6WOnJ7g0eo3Etq19ecvmt
sblDkw1s95P9Ebl0C1TE+JAHgtBmtmj9ZxumDhG285i9r0OjHsFMMbnucDsgbyNYGodH583tL1VZ
rP9Vlsv90vvEYm4zJQtzxlzSPLexiv7LwY9oMtmFjhDDRpCxynxqqwRpuFnfQ+OJ07jglUwsl61l
MjGR7VnhcBUdWKimSIFbBSWlaH3vpYvkUuG2gkglnfpWMfVO47K4uEWqozkvDeNCYkZP0TQjq2n6
uWn2xWQCudVUZkRBQmQnURihMXm/pmdtnMdZh0RGFswuwVMiZqQ2cyQJJUrsFTHl1q7yff8qKkuh
+Vjd8oHrhU38HAsBS16GPov7zgRDmBQWp9OeFBUTHVIT3tjgwLXL6SOtbrShWkaZRLdjY8QcMz3+
VE4Bdi0CIIThlzSEGf/ByNxUuM1rizCH95xCzttojCpQY7FHi/FZqxg5wAat/SquM1bi/9YCVHgi
tWdVSbMwy4GIQBZOA9Ute3GEi7OKZ355Z7NHBQ0DkG6cOcQIn7RwOiS8obb+jeVQXLymi6tzt2Z9
frSCrL22FcHZmP6GeRYbU6wu2d0eU53tjKHsy+CQy85FAJHvncqhvChbtuXNQht3V01yhP1n8QXJ
U/h0U5A7lpCfPDZwuTNMCkPC/NgHbxSU2bvrYK45DI1AaXkC7N2YrxlvAPJV48f1QTE5e4YQGP2d
kfGhw58bx/vS6aTMlZgfojzRxwJshsXfEQI2YcLfRLno2TQ67R9cFtGVqFwEDC4uj5dQC/KH0Ux4
9kNkMfQaTs5qr+w3AbCo+9bxJ3JjbNk4j/5qCvfgcxvFSMEtr5L9Xs1VrQdE6KQmKOBhCAip4Fs/
spdLTOUXgiRzQm/eQISuLJoVVvisCwc7+osrKvL4Ich/PqLHmUPijpHmbppiZPyAn1GDw7HHBbt0
4YyA7NslgCLl0S3huGtwu1B5mru4J5l772k7OkOWSH/nEKTmVtWO239SR84lmfacFT8CSMY7GBNF
LEjW/gvlrA+tZ9x3LBnhv5wbmagLh44AjzjJXASd38doC/RWDLDwMKaY7j/663k5GrsE19cTAPKO
JptDH0Mdt/GQ2mxCwkEwpcl14KcXMMHrN6qU9QdbpvsN1phfRkSsdZjgYanbh0iIblE6mO4KwlzW
46ooGRL8JFiXYkrBTyKinZVPPo7NkSQOdXMK0pw/MDcug0fUU62NzIWKa7j6hQjWO2iF1rLFLRji
JydCBfafc+NuyZYuiXc7BAwo0VU1v0Mf6PHUA2iCbRC6ZX1J4VlZAJmJRXn2bf5UuUlRZTIMRmvP
8QkywrkCcK2wFc4yfF77iZQNZPoFCdYKXxtvA4nIBVfom9vb1l+M8I57DOGT2U8mn1Jub9QEhKbg
S+u20m2a8v6mbn/jLSFPZizrJQGDUwpWsUt1FM5QgayuUuK5/uBlQfw5pcI7KmJRWJCWnrkL4nL0
TiWhnDDZqPmh2WM5Il2liFnbd+9WXTY0YgVdM1m2GOJ37twQtuOpWUxw13LdfxspZLh1B2daDyxu
q+UcMddi9w5xuf2Ljjjmgyh5v7uvJgAkeMBX4Or9LRxoefcra56SsrqxP4FbkCbCWmtI42e35D2n
cvUCPGPY+4EsRWAMZNWTVrsp0aps7M4iOzfLKKfOQdyMAyBeNOfp/nadA4OpSdIS3nRTt7qOeG1Z
l+VsQZexTVyC1kWyEtA5v9RU8vkejpb93GWgNzf27VtmsNlMxQF7TxUz4ug4Uets0iiJdGPf2XbU
HImdJKuCFmkdjoB7EAqUlPZf5RJiZog5aY8zKld+X+RnjwBpgvQX9liBdyYLBkqeVJIHyHppubK/
ILkizX0L9uXsQ+qKOHLftFgQ3SnPYV9qAldCapysZWcLd3Af82VeuW1w8iMGQj/9OuViwYm4FsN1
trmeY9HreJ97DpMpFrLtitK39si7RfMhn+knJCZefET/omZwhwsZA5qsAlOoO977JkSXa/evCDMI
/kbPQf8irUqnAAkXle9U5/sPJXvCFX4mhtFCDutvx/ue0V0puMaM5X0H1yaLPkAoMG1TqAk4X4kq
CI94btiBA5KBuTfQ/iG5cmNRHlxOnfY00oXNOwlpuVV7lieF2PG9Opjdcx2xW6qVu+4G5jvxuJUd
m5bggKpj4ny0C5CUzrOoSrq8QfqWdZg6d5EHX4x8CqJgl8CjmKEPKa3FflOer2uaLQslQm8zc9ra
RZGG/wx8l5QUKFI7EJoNgPNaONhorLQZecWYrNbPCBeX5b7ssVfxLIOx7dTcc5mSlHBlGaoYiCpO
twOABP+HJYdACEtfPR2GFuT8CckkCquigqiQ+Dg1Xm9GsJz72RqwSbTzeC0tClyyHRd2O5YRE7Ph
bKJqnGqB2I+QgwynEHqG6fw/vs5kSVIlzdKvkpLrQppBFZSWrloYNvo8hQ+xQdw9PJhHBRR4+v6o
3lSVtOQmFzduXg83A9V/OOc7xuLC2GOC4egkb61Ornzyb4HVa5XcM1WHAWTw6ZhDoMQ6/5rygcwU
yoYUPF1CKuW7KuzyNkzgGJDIjHMGwzZS8METEcNSjvPY6tSXQFACEa9Dw7vXzMsZMdTp+LgmmoQT
Jg/qiuQN0hfbIk6uncJS4Wtnj+O5JAOk2PlqQhpBEtiCmoyx/KYNMP0q7PoEs9M1N2xf0+AJ+BEE
X6b06q5ybIKqGrxpPyspl8MeAaURkb3ZFM5+lc4wjWRIF24hXTXoqjxxbtMFiusoSRugAKqVOlK/
jOa+JRXpUNKgB4cEEId3o1XYd4eeIBOxm0ZwBMcid6m4JvLU8ssMFu2nS2YUdtgRAW2SC/i3X8mP
O6d+ANYbYguJKmeWT9l66SYDkDDLKdh5kwXB6mCy+uQ0sLlhpRt0XNF3LXqSwOPb0O10Lgqtf+t8
HiSKJvKet5RvcA7c2/2os/YG72ynprNPGp++Kmy3dNDxcJ2+O12L+6AyMIeQZHUVX41xZzabHZ7F
CKE7AMeeNuazC9piQnGwdMuEMBO8y0dsl80JnFhlvwrE4MUT/I64v5sBYa2c+9QWZoa56G9BqVmM
zc5l9cxscYW0gF4Nz/CuY9CWP/tVgPogIFdbsbhPqYhzand8SkWi/Ts8E+QAsQHYGC0r4UJL1Lia
LUNRTHrzrVQFmXZZwUDRCaX/uGTkDpyDVHFm7fyS2TlJdgNRN6h0Of7ZjJcLq9n4IEpV00bxVIo4
P7opIZfwWUZww09FZTvhBmCx9PwUItFHZtHJthp2BRGWS3KkwShFt1+XJvwtrbJI951jrfpXS3Jb
sS9RJN9hOZufMyvOzQ6/K4OemS5eRRpy8W3NQPKp6imU2U1qc+UpD5WmxLj/lFhJRjdjCGk/EpqZ
XwJE08uphVQrPiy69ZyMFtQ/eTRZeQLeb81KuJR60uvHKgxC3IiXuwSka7umRT0Lh+xryMZqy78K
jd/deYy3uA8ZgKJhV7IoY9alSEqXYVfFLXoWO8jgsYmUEfHdGCAvuVZQ5NgIVjH6yD13nRRHMrot
RZoF8eTNHQdgLBB1JpL9I0Z6wFpRz7EkyBcPEsgygKmgge7p35rR3bksHCG3o2PLym/loULjtORc
RodP1hYAtYLoRiSJ1AGpdWN1s7vcjnUi2z8MA2emN7Fj+5jXGzdzTjX4I1R6JYZ2DPKQn1c1HJDf
F8ln46jQPYg5nZNrF9TKSLKlM6fx+j5zXf1JUcPNlFHaLh8Jd8GPsG9RiMwUu7p07vIs3LxTNL+v
fYVP74m9oyfeW2+wgHi4YnKym8Zee3mYZ3AuB+TCxfgj6CFEzFI1hY3RT1y+8o69razQMjYxHFsq
HS+9V8SjOyiasrzHbFcuU3+Hm3MqDpyDZX0PIEqgJQRxl9xkEunGQ+/QYH/Fs4b7dHC0mGOWx8g6
U7zyLGn8b0k54W7S37h897jZ8HiMTLGuQhvm8vuCNQ8JfKVbO2Pv1rArMobVXrt3MW2HB4p82Df8
F8ENf4bzuPrJi8DewFKRFUsWnBpWy9OXFsrpceamrXU0Te87J9UN1MwrWMAUElFAxsZeowgLCb9S
sbExTVeUWJFrkaHCnjsNmhtU4GFCuFq2ChYuqFqm5KKdXtpwuzrfLF8NscHBaRI+K1KIvDiTP4qc
uhnhpZsm+0k07YK40oTVzVx0bkNuekoHPcUwQL4cI+HYGEZRA8IHLoH4HuYHtwOePYdVVpjaUHfr
dsJ+qjNQlsHUAnUBzKxa97Tmaz/fwaANBBM3CDkIfuw5/DUz8igPugqX4DTisdHHFm12PkeVHCoS
7yHd2M9kB5GsyXDK7S+212pyhTNRlJx5WHo8ACZNPDF4BjVpBSSHz/RmmClWNwMkiBgITX5IfQMN
Fx7DEapgVxfnCsiDaDBgcBiSnjYFDm8t0UG5vVvYjbcfxTAM/ovfIZQlb6n3iSUyAamXUZOb1NNY
yelo2R8zCQvbfZBjLeEfsq34qselqCPcdtrs5iS2xUeh0j5Pr3lvAg9bdIEuv8FLADJ/R1wIpzQj
YZsMv8TuY6hlPoi4nco7HwpmL8hrYB02A3iCV4S3gI655ZfpubjfZ2Yf3g37isL+8WuU9UhxZwt8
MWJpoQiTKJiGQi0mzdy3kc2DbQzE2WuT0UNiuLBSuKp8Jq1nI1S2uR1tj1OdqBAyrzDPoMEbmPlH
EinH75I6bvqDvoGxHxFGrhpJQ+mgpAgILZorzxjraSAEg65KGB564XS+7+P/Zq9+G4AeFw/Kg6Az
wtQF6IQTtEnHp5HyqwuvmGZrQHERrs8M/E6N3bfM7gKIQSa/A07YGHVsgKx13QHfr1uBWKztwFYR
2Hx80gvZBwb1usrX6VjUeVB+xNQB07XiyRtOpu7JpqiSMDOs0WsdnqfZGcyptR0S+CwtwBUxtsDo
apxlIV1po4xeGPcPEzLgFB1nrysXPJhRikT1BNrXoRr9+VLSW6EG5UOq9hV6NRbJqBUYmOVl9oRS
tmPOL6eCZKOOtiFa8EG0+7qm5t9bJhwojZhf0K2lNel0KKfdnfaWIT0zsJHLOWDzZ+9ZadkvLg9Q
eLYJVf7ilGfIWOW+uGm8gRBbt1/futJ2x4NdFbXBFq5xbwnMIsyUZIyKALcBc9F2TqcLEVHxj248
4pRbGSv9gzxEyk9aG6flK0EBF/nIWOSZcOXOPKKeI/ZmnD3oCk2uq+DIXA8GctFpK2qIVmPd503W
xDKPE0nvWzx9BqPJqsRXoUxzjTYkB6hXrHRRDlU7BVEpZ0weiYuZTYEkxTDeFdm11n0TXgNdmBrc
zCU6toQQe/fAaopSLUgSIkuCPOPBCqwmR73ZzHLlUITciJRXpe/W0GTruQLZqHm2nTq+5hRAJjVM
avhO2Tq+2KU9s/LFcYZS3mmoh2uB/IPZFHUCQ3Eatp0qVCN3M3Y5oBKLzztggTwlXin0w98OkAD5
sHgUIgeqGx8BCg1KekW6TDDdIxXPs4sO5WBfB3O5yAPJEOkvPQmlUP/SA97CL+9ec4W48tOvE6Zy
tQSntY8le4FjWzjW70TJ8mfAUV7zbTj612itC5YqMv+qyKD0+gIWg8WfHF5WCG285W9Ovt09YUmu
3MtKctt3mfhtA8oJwjh6vnbNSAxMjMuaLzfXGvrmzzChAYNGGobrI7lZ6X0D8Wk5xVUlu4gN7xZe
09hBcwhIcyZkpg/qMyrjVOydtgk7ZqCIHB8Hl13TceiJpbpfByb7z2yrSOHg80kbjlvikXYsDOSJ
FglaXqqLVxAK3l/ZZPkZSTWYe4xb2YvoxqS7yn0P9AU5O3DRfWXZd0sy4fwlWrR6mmwxNcfKXxxF
wlIoiNIDddvthJ/p566eC4bTHEbHHHFzfVJZk9wrwWr7PHlMu4jdKUNsqRNRkQdLdz7wKJHG9s4L
GEDfp3VlfFDjo8DcoAfFQCbJrch3MiwIZACI4MKMZb4EloPTezSBoE2oE8w9ZEB3d3B5idux/ADH
qYN4iJBarDHEUIS+dar7mFSMAqVAwfRZ9ET19Bl7aIJFrYdGzUAJ4drk3g5RWoIqE6fTdlpjajt2
Pq/xZ5xgZNsHsSWf0B0BrR9rkzx2lZ3/EVZu39SMyRnE/Sekywolsv1iXbcDEe89osRqGWCwDzmj
NHC89Y0EU4E+bND2ppOe45AMJHBmxQYtHK5hDQTIzfTKbeMXlfl2HGrggCQDKBtBk10mogi2ORPu
P6SAkyCby1qrYW/7bbdco21P2hvEaVgi5jz9oOpbfEK82uRlxOshr4xMSbzC2VC81dbQfuWEx//J
oWw6V1uS84vVI7mM2DLWVx2/UrZPsZIzrnHI23hpHB2+JpyjT3Iu2hL9F4evjQa/t18qkLrthTSe
6cjej09ZxQFBhF4rTRQgPtcUN4BjZ+DP8RdjKw85B5Sy8mTL3HPPdqey79W21z+K5RKJi+Oan0II
trjyrNJWZ0q9hTVlyG9PQrWdYFXl1Qlpcm0T7CvEH0R7JVLfDIAEBdtxnhTmJo2E3CkKZmYkMK1X
ZpwC+FsI7W+RWg3JhW/QA9rsoH3e17YsWHS0IR3dbBUxkO6h1M71gIcx243ejK+Km7e+W/rMTNgT
jAOVyHXqvbdC17lZ1757HVUxvuNzBKcTWqooDkFCHRmNg7N1iFnS/u4YBsE8yRiyfdTWpP/0q43x
PhwMYUiIRXJfXZdu7U9fOO8YzwIf9r8Ss/BSjq7o5h3LPfuH2NPlh01rPd50a4wcc+fXcfLtIOEp
4NSt2jurjKTvXQNwh9MUNbx7REau6tuxU7I+ato6L/KCTvbPoopZhBNrFx6RB45kfBDlur20/fBi
EigsB9aoG0oQEQUBSdTtJKjBf6HbzevUw3GE0C0yg8AwkaSp++GzDpY3mjSw+aXGPQ3UxksrYnsR
LWF2tiawPl5sORc1hiVxLkVPWewPsayvkZWREQpwovnOrZVpdEZh/6waUbzjJEu+Yjh45lAv3N2o
OUI602EKcLZnor+PW6rEKEknqOnN0CcfoLWxH4Ft8lnNNXHHMChhiYfoUQL2Qdc47mXgkYVFUFVZ
RYXA5U/AfbCFEgpLPCH+YeHoZwQxz8Rzq4fK8b0/AAMmQOei9z7LFD3JGbsFHbHXIPYh7GsJDj5x
RvW9h22k4P7O7OLOsTHq3ZmslxsFFf4BJiqFu3xfSrVeoK7PIAqrGWSiXYWtt89mB79LawotqOa7
ETQm+sLh3E3NDNgMmoZzckIUgvytKsKLBlAk+xRbsb3D3aHGR9PT8uxUj1X1qtEyP9cjXcL10qUd
gPCeCcBupQGSh9Qa8+DI2b1caCkEYmCiXH3rzghsGMHZjml6DhhMvemNsWhq31cte4S/2GrwaR/G
oAU2epwQU2fJLcs/QqRPLBo8PRzyAE8p/Yc7yZzPuUierdmWGTCmMB77m3qU3i8O8SA4yDTNdbQE
ZfKhcUzoP+uCv1ocmOUOTuQbvNsEdguv+uzS0r8eB+wD2EuQElSEQKEx3heLGLtbhHiLPo5maRAU
Iomx5r2kEot52l0LF2QXM7p7YseLI0LCyu12xVK6IYyGwO3ffDivzQkXbtvcLThDLWyTMbznCARX
nT6Q/JW5TL5XhjaobhbEwyxOoTrgLycRB+qYX0aFJVZzbTgYs/PKAY3Oi9jABA8yIqML+pGBZlIE
0xY04IccGljeymiV9vwrXcNe4PbVVX9EVuRUBwdF4pNMMJntg4r8IMYpVvkrJyHAvY1bn+KVgQRy
Uyb7vfjFVG78CXmBqZWVnIgEnH2uZbw/vs02kODaiKdmO/6DpqtOfiun4Nw6jJbZaoGwObPccZM/
xHshhgRXKPxj06YIvQMMvumZBJ3FY3Eueru+luk4jH+44N3sFigEn1eOYW+D6DTi2d3q9SeUEEn8
DGVq2yguqwBOUC481sfNMZ4ezQrqizsuUe5ZyATRJVXs+BYs6ZKdkgTT/67TM6YyOnIk6/TyNoOV
1KF58SkZIdP4paqiXFHzRjUKJedJ0tSzW6iIUs/vU4VBlRsAhFSxQnamKIL6CLxBKakAE7XLA1WP
Sy6Aggp1C9xR/mgAHcsNYwylXybHJvSNmXiHgCiwgktVAEl6NBml73uLY8I/ewnDISRUtcF6nq7T
bkmkNb6lqVTNVWMQ1EZMVlubeKuuD++9Ztb2gUGlzd1APGXz13VYCR6Rr0kYp2mdMgL14Hg+o2+f
ysuUGkZmzGNCpE8J0k7x6CFA/Rjxg3m3PanFw9GJKTBgKLjYfZaCr+s4kdy+0SL62XQR5r6UBO2+
R3TyzYQE3zcpAeIGMeDsAIsnygBZqhW36UtbqeWTumKZHruQAGciiowjTyjgXCxDVitUtUNrXre3
SVLr/Jq0hiC/axuWP/sQgCEra7weNcMdoN0ehk1sgAD4XQ+6KgNwBYcJPVbbhUQF4FbTNw3Kl6F/
nCsZ5y9jMWXo+/laOLSWnGU810wYWw+Z7wR9/0KnYYgeTZykYgNlrQNBFJ2IB/+txaAyA7EY8azz
J8oL3wYVLvpPHtJGnzFCjfI8Kelkb1x5jvXAxNzETyLJO32mjCFZ0MyBh2fcc7hSKqlF/TCjzU4P
287HOdsSz9vBz1Bu0VOzzmbXZJNBEgvs5nElKU4pczQxs5AurB7RkTgymzZU2C5hRuqqTTDcHHyZ
6eobIAFcizkNsvdOmOQyC2wsDJRccrEQjUy/XJ9JB6K5zswXZ8rxhInE+N8xees66hlMkz5UWFyi
QTi5d4zCiSIpcp7V/XaD+dvU1X8LXdBCDLzhRLEAbMDSIBMCvllrpz+vkz1utKoOQ5UdIvdkZbMU
LVABBYq0r9V6FQdYmZh5zTAju0nZHYBAQx6PZi6URMWAQKUv1fzbqrPycUnDNMU4lUoUm0ixITfD
xHubW+5HLJF98stOYb4wnTfWrYXJAaeS5oWKEORRzSNaE9MWwZu9orce/mamRY1kIcFno9xmkv8L
hAwG6lYGspwC8A/GayzIEjVxzA4Zr99exiNWSOTfSJNrs6q3wi/yZt8ht39H189yL/NnQ84sPsMP
NDUugUFkqVx8SXzdYWIw/jqs245Hu9Vy1/OQ3sI0ZLBZFo0a38CKlp/r6uoNqWZiK0qD0XsEFWSe
jBsPH2RW1n9dLYqvmLzZK9c1IxDHFmH+buYyx+aGtOiT4SjKq37p+vbQw2GwDmFV5u/hWIPAc9A/
f2T41J4ttPEp8mbkJ3uDZfGuSgnM2oV9g/4KiFv/rQuqFfbsbvGIldZ7DW3P/Vtk2X+mNY1jEK2q
6lFnj35nQ750CqIBUR+zvUtqZ+87LufijPS02LNFrq4VykzIR8QcdzsUjDCVDbjSmkOvw7+4iI70
IuyRLDLymHONVBQWR5XyMQm5Iue8XfMFG0WXIl7bKW3TEdDtWSWOPtH87UWr/Yg0zf6HOqvJDq6p
g4wCpobamdducD0gOrRxUgk24app+V07wm0y2oogLK98rxwwFnFejYRFIVxVNhoV9Ip5PJ04DKof
M3XiyzKctxsQvLKuxtbvvgNWfCEavqom+TVkIH9ILMhXh3EV3d3gOeqZOyfxzyTxEd+woJsFhlHz
Oe1GzlW6NysL+kvPCBS835SUz32nCaV0ua9J9G1Y2h4cVi5/hR6tF4Mi+Lx2rXsPU3mj64Bl0uzM
ihTBCVd7ZMLcrU5ZnGBCW9JSXfflGv6qoWCM0QjHAXVj02AbyVyKFFQg2HtDNoIPFqKZ7mIq5T5N
05A+drHDXZgIArSADiTznaOnGjAHUnJvlwInu8bUt37ZE9V5lHpkXe/8mS6cDauDo1ZM8/xq7AVO
Js0oe0921j3qbK9mJpyG1UUidpqisZfDI2u17iVPluY2r4nH2qGZYXAmdaAfS6iPjGmSYP7rFDna
ETZh/skrhrI5Djb55EfLIoE+QndOgKXq5vU39qnuWfVTgojE3rzBw+TU1ZG6iURz3vtmimyLcupQ
y2w1kckUeCvEdPaOGV/xkBd2+oXtKWBGZBqZ7fEw5k8hjW1A1RhXn6NnBd9hPkz5nieBjKyWluwp
hPbDX8PBx3NgidBdh5tNIVqTymLStrbFrz5c0KlUlpE3SevU7jGkcup2gc45QJOeQRKxQZyruxA4
2Xs/zwHmY5/vn6oh5tHgQkMgxNkAm31sM+eBLETOKYBczmfCnoiHqhnFSS9D+S5Ht3wH3FJ/DIOH
sNKxF3HDwiF/iWsfFvRQM66/TFVencoZ2t9+Zq/9gQyHDikOOqT8ZkUERe2QU/YGbgN500Vtnp6h
PLAc19hbp4uoaZ9VjOAbvNPCnqvnZQTP1LaUAwTbILJyAhuaMb0jeZLFGnyT5d4bMGayf6/oNp89
3yJ0GQOIwg7UeY8LbqH5YOHE+l2m6XRvFCY9ymtXUrRNlVg3IRZTMJBy5S/LRum1wzpqo4lMktDs
mfbo/GAjAkLIqZkD7/QYbvh1ti1Mc5rAeVW8vyzU/boAPW5odndJn4xDxHBoatmLowQ4IJyA90yu
cfEmCf6yd2thiDUveq3Ayk0pyRCdjmnBErBh4lhxVN6pYE2uEca08x7+fZ585Dr1/mZInfwdGi7N
eL0cMGFUafOZgWq4tjOzwf+NA52YriNRBKss9RvcX2e5Z1jbQ/9AsXWbzrNbXZx8hmQCtKMCVeR2
kD1zGpfmXPf5JryEQQH3qevt5GCBXp6uQVWyTBQ9Ck+GFY68m7rK+hkRY5/k9leH15oYrHMkmn77
S+Wgfh83Abs3yU3yWvQwCcO87Z6LuQq+wl4bblHOQHyqsEAOi+0KqEqMQm/EKMBs0qCB6lFA08oT
qYdw47gnO7PrXbeaiT4AIIc8FBshHJ2uPJFY3OAQ6pI4Pcu2gTSiDNX7IYU/JjnUpfnrkWCUHBxa
oYEttrY2U0KrL1g5nXcA6+xwZ5+bKMqYV7PPtcCgAyOdgpqBhy3jHTcaqxFgX2wfxkyFT0jVuLqx
rSW37IRZY9n2RG9nO6Z+KwnHzaHrN/ErQn1snXFivFM7sLjky8FP7pBLuGVmzmrzV9f0bm5bffRl
VafXFBDinu+/QxXe5ukXFuTmV6Uqxs9tLJLqKoGwwWDespkQZKyS9LGfVPMck5BD+Vwk8lbgcgK/
M/vmI0kGbml2HKLfp46bBIfJJ8d+Z7tVi66HifXesOlSuynHIYlQX/f3Ho0v3nxpdV+86eRh+H7c
/J1x/ZAni8QCoaoY808V4qD2RjrJY22ncKBw5g2PIXFDjBrzpr4gYG8n5k8BsWNb0cmwI5jdtxLI
PPsQdsWbl5kYGnCVqr6USbqN/3WBXnDEJExeAftXbqMuRW3reTNPKQEz9d0McPs7gVNE2M3aZV2U
DkXyqpGTzry49XCnmmq2WGLwsu7cYsS9Unr9QMJBGP/wgDPOgTRcM1zP7WdOxuo5Weu+3stBL78d
rBePLBwGGTFe70B9w8O6i9dhe2LIrHsLgsVcSKoVdrTq0N54VDHwDCeZigQwyby+O0idb3EDYqyw
R0AafHw2Y7dATi06fcKmDVTRFMYjHwbd/jI7sLtsFqsULYUlm30ZWt6tQwFGVktWqWvSv7Eq8XW6
zd7rPVaHy+xRjA0ETNqRZXqXHTbVCVYgZw3NoS8svz8g0ubT5xgKXkuRMbNNEfcw9+ha78zzz6/W
Vk735ruK9q2aJ+YYA4Lnx6XarFIUt2pfg9fPt0EPttiOkhbfUCloy0ZMA+ce1w2BLdk0/SLUsH6m
8Z6+5jQvsBVpYnIsRg1tVDOzrHYpkeJ2lKyVc3IHwg6pVzfzbu/VxSuS9f5VQ97LuRw3J0NmLWys
Q2De8BhyAr28KQv+cqioYI/3JFcHUw7mM4WK9ba27F93vscU90BcXOafO4Wx7JRQs95rNdJ6oQ7P
0X6ZMnv1BO4FUJwE01+l2qqf0BWmaHUwyOPTiuv5I22ptaK0ZlK5h9XoXDi5aOg1IpRybyEXMGes
BMkdZi62Wh6TD6iMGdcOyWSVzCO8hn6IBz9LuANYdQNJTxrzVZVsfI44o/TBITqALWGH2IZxZ99b
e7b4U/rEfDmh3Gobaz/jhLTvhjl35n1Yl+jMFsWa9jKQMPqCn1efAQbarAdX5I6sa1mxssJ28/GQ
j2sMeoFHwttD4vE+RmuAG9mTQDlcUoWZ/bg9LpKPl7fowDYb5gYNKLRKdIM9mVxW4HdHC9szDRRx
4AssQVLH56ajvCqVgA2hBOEGiJTIfWWzqm0QiGFjTsox3RhRfHJ1YFPungKyypJj5/jzb53NG/Gl
dzEMs3IVKBiQexDbNYzNJ7NWAbbAxYays5Ab/8oB2kCJccjQ23U14su9KApYPLadIQ7pIWqDqcsa
53NogUxHHOHu/QpvCJmMNGRHTWi2CGIdxMIyP9ywsjotzHpx5jzTx7ryyze1LKnctVC2EGBQL5Tn
QbchKdI4+eITWV20IUwPQZX2tDZ/8zHHA+kOqLkulRVoaIWUMswehRHxOWFUgrV9Jv8a3lB5uy6T
sLhekql+8QPiT/bYJuLwLud8/j2mJmVX1HTK2Xd1bGhfyfP9YjAAa2ScdctQiV2e9wgbpu33+C3z
h6zoPYOsgT/cY1heeS+wkpC5rShy9p600vdVVKi+k8xLHsqp9oYD6U7iNAU2mUqzLMZb6r05O7m0
lNlOcBHZvP0jNB1tFc43gKf80xlhvUR9a9X9C5x29VjZI5tFs7q9fZIjylB0yz3NHTuEDH43BCpm
PG6Xf2I7rX8wlztNVNoxng2iJ531YAk/tXB04e7gWM8sZir0KZD2KO5SUi+nPRdmTyUD2et9KhSg
vn4c/E/hr6rHG+M5CDGTdEun9sfpHI9SIIQkwq4+KireH48BZLLP0ZFTYGJrecAuxIUrG9Z2mLCG
H8WIpmck4QbAlHDFxafJxnUPlkJWryiGWN21ehAHBiooQpjo0ciVkBZemLe1Nx1DOTxWZV+blwqg
YbBDkMO2BW0OqcrImF3GknmQb7h+okeTSmZnbcsq4CmuFqD3jFvHPyvKqvygeyQWewe9xnvB6f6n
5jh6XkDQZlEt/fWgaDnh4zeJfPXGvL62NUkme9F4bNE92fyuAg8ZDQyp9gGwWXq/ekpgNBjL5S9T
2vnHxs7yQTnZXinmrfm+BfEHtUoM1aGENvqa8gU/saRCKVSMjPaztAFc34W1QFNebZO2sB31zBKn
InYKM09xxxsG04hadzItyHeincc/FF/MUHkp27x8RDST+mhUVTO5jCI4nvdOuowcIrYrp/A5xItW
H4d08oOd6yymwG7T20E87SrFHnqMVmdehpuscBv2ywit9G9yAPiYgoIdMwNundneJYHTP7K6aZYO
5RFjZfbs9eoy8Yocq2IDnPF8bjEag5edBuICZ3bdi82b0jlJWAhuPbSwlw3T4ZH63oEPGYrQmx9c
ZDN4KSQnWPcQu4HL8ga2gE/+Wu6XY/Lq+o5dqWjkO8cB2uUS8D+MLDCWzzmh0EDyTRuM10TXheIo
xiWXJ59Aw/obT6sbwItwW21gMLaNfwDsACTxygshs1L/J84IdD4tHR8XL0PPebhN1Rjo+qxCMpf8
a/z6LCAOWaoyPpDZayHuHHSBO0IcQBHOYFRScut2NvN9e+se6PDx9M2UaqG1PpRw+qsTkm9WdyA8
OSQrMXDhc0Pp4ConP9CKZqduSJ1A7ETgKkarjQVmALXnpI+vAHNIBo7SFMs6yAWX4wf3T/qWhxDG
dnmPLpXKIqsdPLS+9OjPqfX2gsjSO4m0nrz7HqlIqTmfdvivrd89A7e/vhD9K7PcXkc5qAEKqoqg
lmjIYvnGUpsEn7FxHTR4ktDzfdZgoNnbiSq9aJr8/u8mGSYDwIh8w570Eh8+UnayzgsP5CgAckE7
Ni9/lY/RmiDsamYjhKyfygdLQ3HAh2WfkRS6khFE29+2oyWXHbTv8CsozXKE9M50nkiNAeXRODBF
C4SHKs6MQ/YxI9H/nRCUlx3m2quZO9GskTjGXkye+Xuwe1c0DesZwxRVPoBgirJ27kC4J6scBf9r
qVtRtYC/6esCREDrgONw9qlWIwigcX+AeERAfCNJFcmmOnxnso58BSts5V/5rPCRVOoCAWQ4VNaT
7QvmM9LLu78pQ9glqlYpx2uV9+4zNR/KrSSkMN6tNsmhByPQvOykBKwkbNvLL2Sf4CdpaxYqEeZH
1EeZq8hw94QVdFfD9ojsc2wz1sk285pBkHIQ78ZxHiQRAWY5yA9nVb98OlqWqegoXLLzJhcjGNpP
skS6gjR1s6APm1ljUcO5DH3aFgM4xwP5ZzTBCLyhEdQEh4xpr/yz7uvhKo914u+zyTVTpGTMMAL8
Cv82XB25y+sm/kJJpN9CVKEUqZgsfqTTeX8AhE08Jv7Ck926A7D4GW7tLhuAl+6xtom30Gb6e6yZ
Uj8iGGO+xO9WnEc09o8gluYvWXvtresTaHvM2OHEB6JqRHjQhLBxY3ob2sjr2VvvhYvxOJIdXzD5
DH5fRqRqMFWD5RraO0hbMAvUFC8sS/P8T13WZLPWurbugDqVsN8Cu7+qixq+cuCr7lRlBDheQiz3
1/bQF+9ByoFMRiggwT28AzSIqJvRLzmDL4JdvGbVGxoPB58fMK6vNCuWbwPBmP4atYneySXJsh2D
YXof2mGgs3wc3PyamegvP3XNh7sOzUMs+aKYL9YMImoLbj0RYh643MXYn3kla9b0Y/ZUONuENau8
ZQKyrnjeBJlz2O9mpjZ0e5gIKF4xBASJyT/tBmirU2QTngULkAO+pzV7Cxcn8PcpWsLw2LKgbncU
BGwKgCpLTHoOlzWAc5MCiiBgC+cv9jmS2wLzTfO3EJPczcM13yO2odyJs63rYhq3GzmKgFm2rlQb
UyH4kKHYbMlrBY2G3qtGDkcexT0t1kzHbmVyPDOZ7Lto9B35AMZn/sS/2H/mdCzf7HKTkYZvnd9L
vMVP7D+Hd7Dd/fMMoxzKUOqA13E8n98YCCQfxL/hfEN9SaV/6OCTtufODlLAGn04kcE1tiyCrjJ0
/cRT+fgI3MM///G//uP/fM//O/lpHppyYc3+j3qsHpqsHvS//1P88x9sFbZ/evnz7/8MPGnbQooQ
VWXAwBMNKn/+/fmU1Qn/svNvqZ2lutcsmluvGm4nUPhtnE4P//qHBP/9h0gaBDsUoXJcIUPP99V/
/yGryqQCFlG868ZeHjiNSOy0uuSxj5WIvGVFvw8XJj3965+6/Vf/y6/2/36q75Hc4rGCcrz/8VNp
3Sc1gi19D4NgeCxl7j97Xm1ZB7LBMhxdC6I9Vfr2idoRJ/W//uH+/++HBx5kZjfgWxH/43NFVMIA
AjXpe6775Wbzl6lHyqr4BnJr/H9JO68duZUkTD8RASaT9rYMq63URlKVdENIR+fQe8+n348aLLaL
TVRBvQPMXIyAjspkmsiI32S3RVX1UJkux1ydZlvjOYPSvCWt+Te9+ZYixefXbNTkhIcWVOmJ+t9v
Wqrh926CmDYGonezXmB/cznsyjwLlZA4T6uOgz37edgOoFlhlGF8MsvhJfUoLHd2DEqHjI8O/sCb
9BiLGYYEnDZxtpeDL9bv/JEJbtPUtCHqCSnOg4/aSJsxq+NTopUkojkMlzsg2El7cznOytwKVTfh
hlgaAzWd8zhmxXOTMAxSweNGUQLOdS4kCit913zrUXg8ZFgufL8c1eCvLpawAPJJsmZaug4T4zyq
Tbd58DIrOrHIZ9lRSJkj1gFFBOwwb4rg8XK41clku7BkdbgZ1vxz3iwgSA4Y9ChFfAI5RPdTRMYx
kAHaV5fDrOwNoTqqCdLcNk3LWC4YMdUDihbJycsH+J746VQYqtM7s7huwE+Vgea5l0OufT6hsjxB
64O4NeZ/fzMyHO+lgbVqfAp7XQtfejsmm1OINO79vtDzH3bpqx0KnjyO7y6HXptUXJbYIByxFsiJ
89B+jRI9wtiMthip00fI7pZI3frdB1bo2ziLFWp38WSL0IAhAuAOgnfpvwJ5K/f4n0E1CEL0dXM/
/PWBwVHs0kwkljVukPPBicKeqBbL5GQ5edN9juNS655NoEy7j8SRjgli1WYeF5MIA89KB4i/p4Hn
F8LftTr5L3kF/vHKQln9Wqagu2FLhNKWA6I3D6iozdITAOTZ9N4Y/D2CptgvXh7Q6oJ0NJVGqCos
W1t8rSQxPMptQXYyYVF9JYEIxF6q0kGHL6otXniGrAUouohs9XLktd0Hmeb/Rpbq+SfjDIOPASbu
hHi4+llYCdqKHD0C0gnCwL/qhjrX5YhrY9VUDfEe0Osa2+A8IoJWER6SdXaKWkC9HinHY1MN6bOK
sDHCjTnNTEpG8ZWoa2enxpKk+W+asIEXUcNSn4q+zrITlioODRZ1Kn6hQVicLHwb/rk8wrU5fRtr
sTxp7eYDJDe+Ziibb47SzKJaJc7EAwTi5w6++cv/X8DF8nGA0quyi7JTaicVg1PMMNvDLSpeRa3p
38sMRusH1g2nFyLEFCx4WC7mM8BDUiuwujvlfaIfaJ0ZzaMdYWy3nRLbQD3Niszy/vIw13ajZgud
a1cThr7cJUDDob9WbXKiGVyX28rDXHY/0Ly+Mp2rK/T/xVnuCSOLShHZSYIuafCTTuwIzSGQz6Ed
G/YXLGD78BYLX+tawra6RN+EXZyeDVofQWfVyalDq0pQPUk9cEklTb8DnvR6eOVsWwvH9WfbjiU0
PuVi0QQNkhpTGKaA91TPjeFJ3ZIZ+ghMp+GXyx9ubUKlYLcbpm2qGICcb3muw8KH5kr6q+nDPzP3
4C6TQA82ie0feK3e8M5ur3zEtU3I8WKoBv/RwEacxzRTCvhGwAXY0w2ytogfFbewnKx7vLp8CohZ
WT1cHqWYz8plfiYlXEUwLJqj2dp5yBG5wsZUdK4luwl+WuAOqq67VbocUAZIqrk8BHGVetBA11Cx
i8Y1+tlY8/LPWP2uJqAtNDMdyzbmf3+T3ExOUxmptKOT4iOLsUE+o71HXQcqNi8Oaq6Xo61+Wptk
2BC09Pi259GMSMGQcAyikwc0+RZScAG4HpLxi5lSASyS0j4OjqpfOWHXTgKJouicv+kSgvV5VB3J
tLkaO2fCgQqZYOzqXU0lcdhdHt3aXJLIkAHbMKIMsVi4CSxvcCZdfNIxA7pvB69o3SGeSgEyofSu
HG/rwQx2o61pczp8Pqgu77G7cMbohJqp/hMZaOVOzX0TqVa13V8e19rm0KWp8s6nA+Doi1CNHMFY
KZKvJlQbD3kaP9shKMcn/D6A00MQLK98sbV1QjlLN1A5sFWpLrZjmeZqakHPPbVNhVhzkA/9r7E2
KbO0EjIxBn7VUB2ox6DJfHmsa9PKdoBZr/P0VtVFhmPXXsmFKEj2qdjj8xkWYj9lhux3NmoPV4KJ
1WiGhgU3Js+s0MU4uRG9bAT5dQLeWm0LiuRfNGGh8WGV8qBAptpxCLQwvs2xf9URUUYFMjDtpxqS
4D19QwPFIyzWaG1R6/0WK6V5e3k6xPwLlqcUeeZchKHAQwp9vsxwXs0TDE+TE/x5gNqeiXeaUk3/
xhDUwa+JGNCuIZ87B79K1D9Fg0UJ7z7NDXDDuPxb1rYxz2fHYnOZ1McWn6bpe1WgYB6dkhwbRwQF
VYRJ8l6tgw/cdW8DLb9KpA11XOQ8ZVO1/jEVqLTstE4IcdvmIM+v7K759FnOsMXStQAtaAa0+vMZ
VmsDjKZdUoWgL5RvAcoqYI8q06Ltg94bxTlsPQFph58QIqq3l+d0LTjyQfOVNz9vtXkjvjn+TUmF
BJ8p+2ihHQVyOoKf/oS7g668Iq07RoeSjmf0iOZq3HwJLEBth8s/YGUHkN6z/qk9wY4Ri9G3RR9U
Nb/raGgoVKE6m7Tmjd4Y2TcgVIH8++Fy/NPc56ajLLJ8Tycd+g6U0By4OG31iugl0muiRGHENUD8
hzsrq1G4yfy+elAq0HofuP80ixyDRIMOLQXy8+nWBgiEcak7RwHK3p4r1hytFPBL53kUeNZ4Oijm
FwOXv+zK3bR21KBGo+mmBYqHJtdiI8/osDKi83E0O5M+W9dqgiPGn5ynIgVk7FIz9rMX2ENgDm2n
V45kz1AmVIzz9ornINotm64fHnwUe3AaKcZWPo4DXIbT5QWx/kPt+fRln3PaLZakpFUIx1Tzjg6K
S/mBCh3e1KrRjU/oeajIm4w0xURn00Gzm2Fqbz11hn4EYTjQOS86wzv4JdcVJtZObB1YDfZBJGp0
JX9bW7hUgxxuX43dayzms4KY2HuFah97BdYmTvftQ4gFxT8IqLTT36dNGqkwX+TPGbysrcUoYvoq
TtpH2SGBTBtsomdYlL24V7rML1EWrftA3xatcMLPlz/HPIzF6TTvToOdKXUewothYtYwaGQgzhE8
O6oKbYPfRJ8IXvx6Bgbmc10Z+X+w/ZMfdSGSlwHd8ejm8k9YSQYoDhnMNeQaBA0WxzGW9AYEcc85
gm6jR4tmDNziIte/tt4ELUbrIvsHut2xcXs57kraQ1aMpJUhJZtmmazinN1C8RPeEW5MD9aEOzeb
JeTQvvanODwgFhxmV8Y6H3fL6UZpWAiuApvOwyLVmvQYtZfC844xssrhXdHRY4viXHNw/IMOC6ux
regvwaFGgS3ovl8e8dqaxk6PJoBDlVoYi+hoo2UCjphyjFJFG3cw7BIAtZpdyuim05tqvHL1ifkP
LoaLjA+zbEqTA9Fe7PW+Y/Vgtu5RKq5FDZLAtm4nL87FNz8a1JeuzMfXqBlnuf6wBFU3aNGNrWTI
H6aYCTM1Wa7uFdtTrxSz19IeMh5KzKqQ8v2ljFMJplOFVI4Gmhvf/GrqHmPmhtYq8o3Rrqu7FIm+
xkSQMEsgmdL2dp6SAP0mpI3m6br8YVaWIhexas2PF0F1ZnFveBZlKpwolWPi0TLgUWhE+r9TEoKV
oypV7UjcB+3K8l9ZirzChURjhhYU9NDzuyq1TBUHRt85tqUl73Js47G2xeTa3jlmGQNTw+qqPlD8
8D2An2Hifbs85pV0j+FSR6XyrQpdnxfrm9REJDjXAciwjkofp7iROgWc47EDL3U5ztrc0rUwkKqi
Ly61xfEiQO6VUCOcYxKm4KayUagPVtDhy1EjjYr0f951z5dDrpxokjOF6g1xqX0vhjaIzskDHA2O
YKnq+6iXfXBoQi0GDofh4BbwFC3m3O85dS4HXh3rn94JzH5Ol/mbv5lTowXC4vS9c6wRmb5LC68E
FqWhWGyplvW1Ez7SAx+ISOmd40wKYdqLVdTRvh7RtPCOaB87d0qo+d+h0cKgoWiLFjGmp8K9HHHl
EOOm4gk+9724NBbfs2pzQLte4xxjDlPXR3T6PtbCL3E1tF8vR1pboWSSnFxsSc34k8m8mU3682VD
Bmcfx0oPdzCR8BVR+nHSPvDVoKmC8VXpVL47JZHxpM6eKvZRL+vmoDZ6GWzhFpgvUkGn1c1yRfy4
PLK1OWRDAIr405RdXrnmINoQ9gDrZFbGg+xDD3GrALOCwdZhKPX3tQxpCIdppL44V6LOl+UQBGGE
uTbFH0BtgCnzCSRR0CNwotpQUi6Pbe2rcaOb4DHIMkkozoNFyDWjgx06R5vFuDdo0szgI8QoP/DV
3sbRzuPIrhxk0k3OETWn/iVxsLxzcwkBBYmeWT/B1pr09+WhrXy2udtiOwbzKMjZzkOK0e6wHZH2
UdG0n7oXO8dJTscqLs3ny4HWipdEsi1eodzcKOSfR0qzARkPZLqPjo2VZNpU6iPuT76Frm+VHRBH
we7VcCDa5kpoH40eXL1WF8m/l3/GynGmUw0gWzFIQq1lsabhKYfX08C6aZCjl5Epvva4OW6Jl34S
+J9eGfbK/PJIplBKpUaFzbc4zHJsUcPWc5Qjivok4JPtP8deIJCz0Zz275fpnHcaBg9wfPnURSwn
Lr0003TvqEwZSurYf4045oZzxfSvJ9HAjk5QaCPhpA5x/ikR8cN8LBLKUbdr0LcoyoPprFJDqW+w
1cvqryICfn3lWbGSXHBkzNtdghagtXceFLKP51fN5NMQwqDqNch8ey+0Aa8So0exfodtiRY8FoEf
4k89lNcWzlp+R3wL1AdNYaDAi/WL46ZZlYPnnyC8iM7VWEgO3IButiIA6/csDF+7pSwRgsXMMAOK
hyT7DgkaWWlo4Vg8/P034KfQOHZIFFV9sXFN0CFaZin+CdoJjEGBfixN1Qz1iRjsfGRM4svlgNrK
1gH/AlKZbIBrUp///c3dBfytQE3K4gPYCkrA1EWMU8ojqLwZexFYiA5iKek/AeGUeIkXRaSfuqTr
JmzTcFhyVbQ3oxsfLxUUCexJhJ9QOEWEtqcbVrmOqSPeJFLdR9l/4vbvjwM36GNk14r4bNcz3Yqb
RY2BbiY9sFSv0K19AaTDf0AQrKl+XR7t2mqjlKVSOUDpgpv6fLA+8ld1r7fKEVtyz4pBZJbO8DkV
Y/Zl6DLrORVWejskpvXQYZS0vxx87dDgeYPOIbp+LLjFUitr0OahE/knZODrb16IeA+Wblm9ialy
Xok1/63Fewokk0VqZ1Hh4vFyPlBEIGDxG6N3RESCJyJKC16FFAXKRQgw94+4FUJzN6AH14iD92q/
QQ5ej64s5pXslg4vpxanl0Y5flGnlVrdVmMzP+oQKcPBFasr/9XLAvWFgzzpdy2k9MexMYb0v7+f
ae70uQHDBFBOPB+9b6Wwc6zGO3qovO3NGgIttq5w0dTAmA6XY63dgIblgEWicA/ueFkYKUsDeDGs
GXL4YEKqoUi9B1UBPIngTjQ8iRwnKNe2Gw2NMQNKFCaF4JZhSVZDcaUUtfaMNmwqJLScaM6+A0Vl
GKUKnLp4t5t2+NBiz/akFY55sEeBM6GnZK8WBg1Yapgou6SG/GYmWJLWlTKx9dDW2oSDnztX7pW1
ZcDHMKka0N8kkTz/Gq1DwaDtbO9YaCkC2SaAZ/Umx7Zd3WCrUIiNig4imjqW9YH1Z+uOQUGeHFZf
gjd8yylFgeHyMUxs6HtWPbSf1WD2aPMp328nBbTVHudpbJwvr4m1M9UGAWfgKGuAHVncpEHQGz76
gM5Rxig72sgSbdQ2CT9nkbhFXr2/8tlXw6E4Sh42y/csnx/qlMNybgKWu1OlX82BAuimiBRtO1go
mNxx84Xdp8sjXDtfOEDJnGniAtxabG1UFvrCiVq+aYd18yb0TFxSUYaIPxW04mDUlXoKGSxuk6+V
XmeuHjT26+WfsHacMlp0c8lVUO6e0/s3F1cOIauuBtM5hlg+3HQkSQ1SptbvNgq6/EoKv3ZvzNcF
CQL1AWNZdgljKunmwHANdFFuoPHBy+ESHH6nKjAWge+18mxODZrUdgHK8wNHjEnRxzCpEYBBNhcv
iFHJ0ThvuTn6iupOgCXui+mberTXcRzU92bcs3ea0TuN0nb9ABC8a+RgO2//esYpSIL5oCppcokt
NnItAChUqJIfm5kaNmiFVR6MvvnZKWUZXpnxla/Lq1Ol5ET9kfLP4uum8YQ0FrYBpymtwtsYLRwU
J7HadA1D78srJ9TKBpq7DGQedN2ots7//mYptZ06YGsThqcO6v3zDEHbjF6aPHYw4zD2yq/10Vd2
z59GKmgL2DXvEB/w4SL4mGV4amUsITpH4YAiddVUyYPpj3/U9Ebzl5pO+h0sgCC4H9QWQ9u//5pz
MWauWaAR/w4NiW94jAcHuAFlbq0Dfsu/9AA+T3qtyisn1J9+1iIfMd8GWyydpoMa1A5aeEJVz/kn
BJOsHtJItIdqRDafVBv1hw2pBAIiBm/w1ybvUI7fDJC7YFrAy6H6LA3zp63kk7aFojtWV9bA2oKj
fzNfU4A2HFOerwEZ68D6A37hqOoDMktVYOuHVDbohlMER0Xp8uyvLjmw7ionKG1IuQiHP54B0M4h
XAU12k007KfcAUlqVCMB+gQPutn+uhxy/SM4JuLcFg0UUv7zIXpB4PugUPxTpjkgqzawxcwXTHFG
dAWQp85vOhUZn9sGmaGHLHVMrHEcK7aCTYt4661K7kJZq4wBI+FbVfy2W70XV3DOa1+BWsx8cVK0
o1B4/hMzxo/1Klj1AOGFCEkuHTcHXAdulApxnivfYDXY3P8F2TkjkRbzgeSzldamEp4E/pz+53pS
msadsDttDhOSbv9dnv75xFpugbmBIOdMGIjZIikoO2O0MBqITmmZBcnOqMErvqAWN129LrS1SCxi
oCSGADeziAQq3UBWJUXps1TQ4Iwpdf9EtAH+mIbxcbkF8YTqgwZolmJzNNx6Mir24FlzDBmN8gZB
+c69PPa11W4AuubmpFrEc/v8syZN0QayV6OT/SMKq+7OyJTyk/CC0MMgQq+vnedrOTl3JSC2/8Uz
FuXtWq99iU5FeNL1SHS3+G21qdvKAda3agb3JVUW7wl/C39rmg3+QLyAYKKnQZkHHzhlTbCnlPlB
uvH9z0c+3yVkUAiUaVlajhtsbKPdlHXyt0EDdfv3s8ylqZuUTlVywcV6npremSCKRlB3DOT/68FK
8YlsgfVt1K7EsIDUTL2Sm6xkRhRQuUUkRaP5aDkf34AJlybyNDylvG2zR8cb4uYgkDx8RCfVj92w
7P3x0BaIXmKXMmRoz18e9Npdygam+khX2MG8+/wHFCgAkxKQGyl1M1cr0q5AHokGz7aRClRRNeBn
7weKjl8xYgk3lpLpH4Dgwkdj9NRBKYLK+aB5kz8oitl6Krv7JHOl+9YXIybNicM9lXbp6fJw184s
SjDkmwapqFj2oiuye5CEdXAK0AOL7kxk+PZ4SEg3zfJWvbkcbK06BjiGdwwMNKoJf/bZm4H1Q9FC
v6IkiEsDTgpVKn5W1B3kQaQ5t0Ym1ekuaBKEFRBaCZ1fLdkLOtCR0/D/1AziSh6xdo6wviWkYDB5
eImcT3Qo28zKvdFH7k+x7vyJLKktdSvcFyPiHzv6MOnT5SmY1+/y1KZcw24i8yX0YnkZQ61HkeTO
TL0GtWLN0zr9DkVNM98XiuFvS8Xu0EZAYdS/cnKsR6Y5+L/Ifwp3b+Ze9WIVo1CbDNi2W7mns2t0
LxCZHSDsg2I9pk4KUMshIcr2HxizbRmk3WCkQLacz7KO64vC5eKfRohMzyAOvTu7Rn3zZ8c/bTpw
P/adNanlv38f9g/Gc05QNMtafFwBcpFCZBOAzhWN26EGtgk5xm8CVDC+dUU/NAgrRPH0gdHatAjZ
T7DytOXbDq1box18Sq45yv+vHg42rzUOe3elii6aG6f4H238RMEv7/Jw14o1HBbc8vORDcxp3upv
PjBqRga3b6gcW2S6xnsb4fFbRB6QtvHVxsKtETJ8YoeVdQ/EFgtjy9opJYthK6p2QiBALbSvDdBq
/wM5GJ0cWuGse40X5/nvkqgYzfgw/9QMAUw6vCP6H0gQNr/tuPG+X56EtQ1NeVBaoHnmQ2YRy0TC
hVWs+yc/QSxum3fW0O3KCvaQ1Yl2lyC49JHPrbOuqRpAwjbnNO3NrFP0grekJuFp9sB5GSbsZ+2w
GP7T0rhDxJeqwk5VrvYaV8epU5EFXDkf34u1ja5CiGZ1EJyiKZxO9HNa9al3Sjm9eMCaqp2OpOy1
jvu8fpZHF9kt9SAKF1yNi7lFcAgBYaMLT0iM1N+rqJ7VJie72Foytdsr1/Ay5VIhgVNXp50KfpUN
vOQqN5gyWhMFLlfElf8ksHzc6jQGd7CAUAAIFCpt6YQDh8CGqAXJdTdL5F75EYsR//kNJtVPiRgK
UAN9cViroKG4iwvhKmmAZ4nadQ+1MaHGEXjxlWU0L5M3k/snFDzMGRw183nFYnJR69C8qvIFHSMn
fuyH0b9HWDO8MqD5r7yLMhfPQUzMlfRFRqcMTmbjbS9cElPdJV2en0RV4MKG0+99M9XvPZQ+3ct7
cm0WeZPycKB9PAtgne8QE/2GEBs54Q586W2bZMmdhtIDYg5pf+UMXGyLP7M4U64B+PPs1pY1PNtL
VaduJYvGi1SEhqWyxQ4RUaeiDB8UH2mwy0Nbm0/yNBiuvPYgniy+mvSmCWiFKtwqj7XPWoODdJIJ
WNjx4GwlbSd0UuPoI/PJm3bOkznprcV1mmojhtGjg2MXloO4KMRIwOBVu1e5766EWplPBFO4tslv
VV4B2vmnG0ukzboK0L2RKHjWFEmM2wdHvPN9shp95xtWdaV/uzKjRCQcHQca8MvSJKr4E4riheb2
vj/sfE7uA2Be65AaQYWtZPBjhC5xJS1dWaAsS2JBeYEbstzmgVVOJroZbHPUH7cmlSK3t7B5MKO0
PlxeMPO3WWzAuSfK2w3GIjO62ICFOuha7HiqKwfamTHySbuMFslOYsO6pdUzuTWem3sP6bQrS3Vt
kJyjBs94yIuUQs8/pV7ZYxbinYnZkZfu0CRuNji46XvfsacPrBo631QlqOeb9BDOQzmt3Zh0KlQ3
KnzVtXlYbKO2Sz9rAS9zTWn6D3y/+QEzw6WR01tuiNik2oJClXBp92ru3LsA7+6lN4E+/r78+dYm
kafhrOswo1OW2ImIapWlxhmDCsZM+92PaWs+CyVQBb5C/nS6HO397gPHNzffOMzmQvnikse4RpOx
w0FNE1t1FVDn+1ALfWSLw+ROTaZmfzne+9GBhuQsA5/F2UJOc/7dmsEsJiyy0ckPVONGT0zhBtpU
/jBtL3i5HGrlep9jATljLc69xcXJ0pqUUyzkcF1zsAoD67ieanyNxp9VlYduqCPfNZqmzz6ZlRbH
6TbAUhV7xUrmPp46FNj828u/6P3BQ14ztxN5cktoqItFW3QTPslKbLq273mIuXIjxv6vwdSndGeM
tO/3dmiFuEN3YSyuxF750Dz3NepLBiBcWFHnE0/RrcByqjNcP04bFPMzW7vLAs12keQrt5Y5BFcq
O++PoT8nLNIkBs88asbnAcH39qQgmeOi/xa77UhS5wHxuvWaQEUwUKkfU+khC+x1+ZXzfflK4Yom
DSBnpevDEWjYi7EGViPTjHI9BriF6m0wh2q2PLMHquJt8XPq5HCfUuzAvjwzH7B1V5/LrsD3dxr6
L7pVDvvUgdZ5+du/n3/Yxwb50NxenRk859OB/VkuQzMnLdLz4B6v7XYfI6d/H9CX/FQY9vPfh4Ph
QXWH7hCtgXkfvnkywIfgmmt1zVV4ib+WWhJrGKZ0eGcIrNj2ZaI7yZV75/3WpoJHt4+tzReHdHce
ko9p4/3kSxcPXhAiKXY++aYOzNzthIPd0eUBinn3nl9zs8CBAcoaXzCwDItw09z41H1u1LoOeYzY
xbAx61Z7GWAYYGjV4Q0xwYYGZJr+4vQ8OV5tbdGAxscmh5pz+dfoKz+GE42SqUMKCoDlfOzIzuE/
z3PILXwq8Zg0jPE28huc+C7Heb+KZvkYEHxMMF93mVyrtdZ1STBqbpiNwZcUV+N78LXpfZp3ysZI
7F+Xw60MSyJ6YIHl47+aWGwklKQzP0BR1o0H5jjAHPkTbqDq0+UoKwuH0XAlULSbESCLtVpghlVM
maq5eRLpX3jBJ3icxn1/DyW5vfbCfH8Gz3ottA//QMiZzPMvhc804t3C01y9DoKfAbZ9P20Lwcbb
sGuVes89MSgHbKKwRfnrUfJO5zjkTicNfPfYhBo7Z2vzk2hqcVHSKzTe67aEF6CoXy/HWlkmxHLY
hgAjyXQXy9EWOf7Qeqe7xhikdwGH5S6SxezM6wT7wIqDKxjo1XjctFDeVDb/8lavbXNAfRPpfTOe
vJsERYk7i2TlFmYoHmZjr+8/MD7e7WSAM9dnSbwkpa3Mqhlx7MaJde9oo3Dz2LO28fwQGz2zuXaj
vDtsZgQe7ZCZVwPQcUlAlPEYSLu0dbesJqtyi6yxXhWM28pN6VX1XrVrS2wiq9LpMxY15qBWUjsH
FAHBb2Wi2krQ51eOnHe7hp8010mgtMP+AAt+vpAn7OwrQykMN+P5d8+vHvfZkJYuErnxlbP23ecl
FKOe9b9mfNDy7gqiagqBDOkucLjik1+0wyGYhmDfRHWx71CdurKc3h07xKPxxq1FT5uo89d4c3kZ
oecpeSp1t9Eq3GvqVGYFIo4IOG4ur6N3c8gpwBuJCqo0Uatb0i1iPSUzxDXywNaMUOLSo8PoVNqe
k/x4OdK7ISHdxLnDh4IqDx1wcewMtlKbKPHmByl6/5VFY9wZsRZcKYO+j8KfRrtpPmAgWy0TzBCL
mixtsOETuSLTPQqxGrLh3pAMtf3XU8exyCvc5EKCDewsXpmTTPRmyBv7QGsj/gdMiHmDHECxE7Ha
/6UCD4e1TVkXiQIiCWAAi7w5sQRUO1nahzCmt06Podl5piIfPNncJ6riXQGKvZ9F3rCQx2zeemSu
y1XRxS1q6VVhH3RzHPZSTtO9V+rKzeUV8ad5/jaBAdxHrvBH1ItqGX5N56scVWc6vDk2d73SC/Rd
sU7Kqtu6z1tzB9NC87tN1xpWj6aqxZSiAJ15B1PS6r4LFSywQDrEGlL5dW0lwL+zpNkmMToiG3+o
x8oVmS9+lHRS/8WPqnrt6YB8hr0pnwwv1vH6LZPxa4E87r0Xm9ormn6NuvHbzMZ0kYUcIgjuG/9E
Q1O0W/RV1ccB9dKfQa+BRSy1bLxvImp5O0sb8W5PK82Z7qhhcf7FetHQZrNGRMVNq1KfkWxCoNfR
EiVHBaBrugevsLATzJMYRy9Z6yl27IhHeFXS/4TJj0tYZ1EcefBrHW8dDp+yufFQsPqU113fuG1q
KVjNorw47agkp7lrYeqBg1WsRvhv9povnjC/rH/3Lcr7h5Ya0N6bPCE2nTFM/W8JTBqr+oHduO91
GfbtdqyMONW3sObjZJfo0ZAWd3j92iRxZoPxBX4OGHoeBFhYKTfYPWIVv9OcuE0/Z4jvBHs8awzv
X6kPLXY3UMD1bYi3UnrbFFTrt3aQlgJnFF2pSqZQb6kekI6GJU6QvZM6G9XOA09xZ2vA4TbPmmH4
Ny1KYK49xaSO4wg5z2MHkzLGgBtNOOdQ4/qt766sSBbc2YKkvsFOg0pBfx+H+kXW0GTVJIqg8/eh
H+WHCBjqLhW5wLzc1yegCIj4+fkU3mb4reyrxvauxF9eM5AHSADZFhwpVFiWzaVuqvMRsdto76H5
eNdY9U+vQwDdBOTv4nnUfLky3GU8Hv+cXFxqJjUCMGWL8eI5HyQT3kB3voRN6PaOhv3mNFQ4o+LS
KiHGBmnY3+oaGrm3Vl3azb5GX/t+mNTWOVgDwhQHS4/Cye28UvX2ZVmpmG6WOoZpfo2G1g8gu0CR
AHwM6iOt7th7hfrX51uZkdp+GgdfvesbKctNKhz+V2EvPKek4d2x8RE832tlrzU704opWxgyxrm9
qs0GufG0F97ntMtzzJV9DaRZb/lkQrQxsup73SXoSoaxEmBRGXcYPGporn+OvVZ/ENjr5Zv50v2l
dmGn76syirJPThWgqNA3aiButEiL/xN6FGNnppY8sfBmlJHz1Fta8VJHnY+sao3foOim6THCQ6R7
tAxl2vc9VsivfZ3G6j2/dQh/gYozdNjQKDU8NNNYy4MnSys/+D0COfY2i4UW35hxbd4Ooq77p3BA
wPUw4g6abJ14kI9OLsbwt5yc7MB71muRaM9JiPaGFs7d+lYbKVuYRmzW1GuiqhrRl6xS7QS1sRyK
mx5jp+LGLvHIOlhR5IsvQ+E7VrMJe3My7jTepsquw7zIf5JjpA6vppzE74a0TtxTNBP+oRgKx2d7
akm69+h94VtRmXZ3urwS/6cU8nbr0SmhDzWXBZA4otI/JypvMp46CHuNIy+/8yMsZeptSS3HcvNm
3vCBkuc+prVs+8rFncD8kgze8B+A3qp9KjKPqz3OmxaPlQrLgQ1sMr+9maws/KXaWfDJz7nI92mn
e90WznQB9oINgaVYpWHwC5BzABWRhkigf2aN99EWioyG1dk4iYbvpeb5U6f4ffE8IUyRurNWW75X
1d7AeaHEyg9Xmh7qwkMHGQkr8xFoN5LrCK8PuNDiLvuopFEY7rMyna396gHy8FEfa336biqTbZy0
Ksl/YbkrrW2ri7a+tUMfg6QWNZcRD65RaMknZ8RO999w9JyCgwi36vFTYya5uBvhe+1T7Awi16Hn
XmFH4EgE4q1EJqjfwF5Ee6DAP6cLCgdt9CkAusl5Bs0EuOwMAQ6nDhV/EUS+50bUAT/pWu7Un8Is
y7zvppl2+Erq6ljehq2Vj27ks7sfvQSniz1zQ2HJC2V058FHaLk/AR+Mzz0CJi38lWGyXCPs1E1s
UIl5rvo+u0H6coi3tJVb9XbEr8u7V0jxnxUDr8cYz+ahr7kqtWrEahJgQfQ1Rlr1NFWp16LNV7H7
8m2tlEG1SxMUfnaqhHW1w+c+NnboOxoKRsfFzMOuNe460C65juS/LTEHLHZ5V3T9xgzyUP2sZoFn
/WNNAI5w/5V5um+CqoW2KoSDNwWJC3DpEm7XFyrPEwrw6ATeGZHt/1NhjfpS4FUkbpl+ddyV1hCd
GvaPfwNLnY8cwXAplZ1nTNpBqlGEEZiZS2NbDL48ebUMjU3gteGOq1OWhxAz7vFnFnaO+IytkjX+
LJxa8pmENiSfhjgAAZWU3vDFb20r2mpq0++ysKYxCz06g8elgYBDJ99nHXthYMB6s70IfGhvZMlX
FDe8H7pSNPJzCFuEDx5haeyadZHeGL0yal8sXCzDh7q3HepGRZeHXzxZp5F26BMrtG6BEfmYR1Vh
I6tyR/0nTveT3mfjF+w3jH/xaG2VZKNPFo05bBfZ9Ri1YZR6yHyuuRu/FIFn7mls1/o2ioop+onW
vNCPvYdQEck58n3DPYT6SL8LpsDGFFjE8qHCJKe/GQtYwI8B9Ft5P3lKKnbILRUdbWmsqDbBZA/g
I3PMBX/TQOuce/6WQbLqyRa3RKu0Dmhv+QhA+WEwSFhTSjhtc6h8zkbGdV386EQpk31dm9o/qkcn
4J+uKHCmCXBW8J+VVlbfdAElC8/rQY6Hsdf0fOsUQXjftkM8PlbggAYKUNwu+6QRyi01DYXkD4NB
aJhtic8LLgFwEF21LPxhoAKfBieVHY21ZJ+2X3Eg05T/yMFktpGllxd3sMJ7AYZaFb99NYiUK0WY
d1c+6s4ctPS/JXc/usjn52yktxiylrV6p0CKTA5i8kYsPCx6c8MmMmqB701bKcrrtfN9kVkhHcAd
IWaECvUDcPvnYf0RkEEwFMZdTLqYPdv/h7Lz2pHbyMLwExFgDrdkp+nuCT2jMNINISswZxaL5NPv
R+2Nhi1MQwZsLGyvGbpYdc5//tDOpE8GACPtd4P8ZpvMj2EO/SyBdLBVRFuM+zou2M3MUbHmJ6Km
+GSwbp5/WRN69qCryoEEiNDC5GE/K2H3H3YLQyb9Xkpi94gVcc943zf6phiEGLIb4PLvcfqb44qJ
yjICN5bddCHZvX0ek44sGxmwH12ti/qtMCqR3+k4+LSbssVoN0irLvmWl5X70SytpiByxamdJ9ec
DDqBkenHWSmjRF1aG40ou4oJdPhMk5XGqLoi0nSo3BEzKgqb/Ocu69OjST6s9VKamfnZtXrSArXE
y8WdTQi0e8tAZSn83j4e6qAFp4fqDolwTcX1epSQIWaIR4mBZb3LS1W9FzaddN235WM6qZm37U2R
Jr4XjWG8UVS4KlNZGZsJ2/mj4k5fTGY7P1W9ygkfL6bhoymGH24odftGF7ngButb1VBzLzIqOLT6
qok0mbi26OPkUdrTVEt/iWYjiS2tGUb7IwuqgyqUqg+OSrrlzoLFnv/jYIkZpQffEsQBGg2IwPLJ
/VG6mCJmDhra6rEH8/zIEItUtGqAvytSjhwMCqhd3/+cfqtO3z40KhT6HLBi5MZX2AOP2tc46dhH
iB6pCv2irqqNO9BcnJzaSN0HnTIKt60ocY+KDhQy+e2kO3NAalAW6j7+aZ5zyYZuLghJyvPhQ4r4
MN1FpVUSkCyXlAQq2PzB5n/VD23OjOrGM1wtMcAthnFYiyyQNyjA27eGMauTWcboHqPOlXc1BdEj
OLx3Rtjt/BStVAL+hfIWkHJ9VUBYMGHosYvwbv3degZxfjquA6c6d0hbalMMVQ6VdAb3KcqnPP5A
sFPvnrFT128Nmn+vxDc/GlMvj4vyGLSW6pobWmKHAzZUFycSeLyzC/eVyODM4KBJGIs+oceStZ82
htn5Wldb+mOcNZ21M6MJR+esDdXhwI+XPExpOrSlT5i2le/HQseDNtJzsUEQoKREWtXlr45nNHZ1
RrDUDW+R5Xx4+xC43wFCYSpGG6+tKVRR18VCV0vl6NiEUntJ9E1a/fSTs8R64iyMtpMWi8eqs6yf
kzWHN+C93xY3q8vDHVm0/0zOsRhegW76kNTlTID3aZiNRtvE2GGf876xQWsoPYoNmVCkXIxGbDYv
DnBpw8lvdU/6MFtjENZZ4XyBXldFW8wBqG+DYS7C4j+XFLB7spTdapfNtJxBNVZON/ox5DRlm7NH
t6QOCjw/4P/F1nnSE5MQSNMMlS2O6mgF/DKuzR+mRd6UD6/MHrGu0ex+mzRGHJ2YWHn6SZBt5foT
5pTKl7qnVU7vTEMSNAxk5amxb2k9lhtqHHa3+P5XRABgQ7SWsEMpuJh1rDdJ9I8ewJianqQdYcRu
eFN/1LpZPoCgV3twgPTkMRv3VS36UY/kTxu56L+9v2mtVw6HJN4bEB+AMmE5reF6r6qTKLTFcCpb
JkF3xFmS2cg3rqVHZnpgmwYWIOrG1FpJxKRVqcnJTEhV3v3zbTARx5YK+i5M0vUKGudZam4e96fM
mVpjK21nDEStagRh6XGhkTOa9FsrypT7YSxyUuvy6sYi/g2r/LmIeRMOZBJgF3iISx7G262vJXlK
wyqyOclwjtx93BPS5HeD27p3cy9IPk7CcWjOtFjtf2bTu/q2sM3qIevHJRpPQRVybPIokkE99ET3
ijYZ2k2LKUbW+72qT/3BHVSR7tIh787VrJbjt5Df2MPuu3JPpRkS8ElQSn3svKglWsptmxqNppiV
fahk4hYzfT1j4HGZwi8PyuEKy3PV2kvEqRgROtVJce3vo+oqw4bw689x09fmjer2aia+XAv8AIIB
vy9zv9W10rR384T+7kRi3PeRlGbTD3PUJtuhmZJ9LcBGUdAZTrUjKaz4KJHXbcjDEl9A5IY7SHE3
v711wc1GTwACkyrMH6Hlr82YsMseZTul7UmB+poEPYIEvyyzpg9UCwgz0LtkviXe/81MfrvCmBbw
Epb8AzaPdbnNdmKrY9OLU7JQB074dJDYO1R6Nxxk1usDGTIN2p9Tp5KP8jLZRV4/NkTPbTIo4/nr
HANQvXoAHY9J7CnRtvTy9kRnpztAo60mfpilLsedY895uE9B73t/tiMn2ZRZltpfBou0WhqaMpHW
QwuaJi/oYjh06Wv7V8WsEiXdNUWhV8TysVUD3Jij+6BaJL1v3//cf09CV68CohWiOvhKC49ztSJq
GSpmGQ3VCRfD/oHMVhLJMwKD84PGhNL1+3BJCmytrsGOT/T19xmjQnenpamcArdjkR51Zo+bBMJH
EtSpHX/Ka7IkD+OsKcRkkmx4h2spxo43bnxpIVY3jr6XNgN7pGU0t2qZ+hICQCyr9uQ4rODHruJk
vydFLN1qOJXmpyYjRF2dWxxTFT234kdlMLMuEAauM7uxzBLn8407Wq64uiMmrYuHM58xStRV70iI
6+Ri6D+ydRr1abQRbYVknT9pWvUoGjd+wpsufKLG1+9aNImE6dajUS9U1vFz1EKavPGK/vJp4TaG
+mTxGoe9t/ppx7gIJQ7/xqkDSAbvmUn4dbRy3psN8/5ZZQx944pXByl0y4U3y6yU3QVzyVXfR+Js
roWK2p8MOURtIGunHAOjJ+B9w49Z1KXfmlLvnrWUf2nr4o8EcgRmBOcmyw3rxi9y/QJ4fG6CKCXS
t67uRjpmGKl4F5yszrGTu3xmCEbcpTnY/2FOnNSbripM5Ua7s7zVP1YBZQKEI1jDyxeFNnItgh50
hzDHwmZEYE/VEGiTmD8oU9NblBUJthLvL7q/XI1RjMMInT6bwmUp6P9orkj3K9kanEUYQETwds5n
lcxcDLuORpGnv96/2GruyaNpCCJgmDPT5aP7fbr8cbFssgerzmZzO/dzC3bIbISxpGLcQLuvn4ml
AwmGRmQx41iPXWrPGp0Qev02KbDkuB+0zo4/S8FQ+zCZbhjeAF9+1+R//GLLjIfOA6OupZXHoG9p
of94rEkdYhESgncp+Y60NKhmryOdNxKhS7PHzif3kgCJ6K7QKMTaoNQnkpU9Eeb/KQvlZcukJya5
kzTLYdgW5tzNzaYto5khqlmTtWmnaVOnvjsohK/u3/9N1nJG7p6B/uIYj8U4fptr1+1pAMN2zNm+
dJ5dPDGW8lLARJNwSsCSe2xUiq+KQOo/hykJoMSR5s9FXcvX2tTTW4ley2p7+yZZaqQZkkShgoqs
2WdiIiW5wsj6uYycTvMjM7LJ4B21r7KNnZd4XJy/HC+/wQZZfea8gUXTwR98cUxH1rORMsXNVkh8
TF1Zhj9CERcfSMec5/+UsumqTT6Ycrqh2fzLW19sCPHXwMeDNm/NeCkL2DVA9Opl4rfx7mpUZeWJ
uLTSLfwyzHUX9L/I7D1Zq0XVbb3RzusvCif9vJk8GbWkO/XqEN7YDVY9xPIm4I8trpaLJde1bng2
w3wcuvGioijsnXyyAxbHndRT0wrG2iyPhOewE4GCl8YhhgjV3qowlw7zjyXA7qcuqR3su3yhSy/1
9mPKnB5rqCnULiXeuaSX10Ni74k8n5VXQ4bq09yXstyil28HQuOnLv6IJlQWxxJJgpodjRh/ZB9y
OblJEa5Q6q0Z9u8h9dsbZKMA3mWCTJ/Ojb69wbZqMUlTexvaQaMtamNhex1WWk1cT74kmUc5m+00
jHdg7cSQ+ZqYHS1IW9uzL6orvWHXQgZg8ASZyuSIK428fCEeOOpOIXHed3PFqfurhRViJn6jAP9D
4JNFtyvSSIZ+K0SqgfmVoR6OmH60/UsxYrbNKH8iRGqT1+hU+40eKdpBKyZL7kaNpNnH0CvrbEc+
ORnBonaH6eI2rQ0iovRxv20HaqFtSsyPcqzCxGoDIWb5wRr6xNjm5McKPYiJTO8fmNLr5qXOSKqZ
/FxJpf1UduNkbcqpAQCzY3JdDvqYqHtlzlTlmbvKXwGemO1LflBieXOZUCar2VQcRTM+wNY3i6ew
Km3c1/5tb2MxQcynL1KXBBGCS1YVTK1UkOPMXrvIRg7n0gsLQIdpKoMyrTXykc001zdZniUShyAR
bvRR4kcQxctYTfWmG3yAFZTK3aCNY/JCZbfYAqyFXX0lzUhgGfvcz+Gj7Mb44AE/BxKL7JGPPvvl
mmV40IawurHb/PXC4IAAY3zi7Cdvl6wizVrPyrp9Hj0zPjAvK3yyHDCpxnzsKXUn5bWjYyj81s6K
w42fYGm2334u8ON55EUUiB3qmqUf1zlrYZzi51o6sbfpmiH1AJGhyRJQYGeBjeWD8SEZNCeY1ZoA
SYSxn3OP9Or3b+T6HcAw5BfQYTSCsK0p+wrTUsJoFfEsHFa6GWq6r+XFdC6Gqd2rZpN8S3HBCHJS
pz69f+XVocbPDhTym8QGgA7JebWj5bXOdLWolIurhWO6y60hns6ko6fmBu7ghBi0HzS/qok6vvHM
2u+nevv2eVZ7Ue9RyQMNreppNYGY13pd/ozRidOAWBtNvnQvk6rlYDML7bFyc8762RtVImo8s5xf
xtFafPQnz0jjTaKMKdE2ysBkgWZIhhed7W78NcJlmtKfE2JFeT/BT2GcmRaLVXeke1UwejLMz1gl
xOhr40yffLsex5iRYqsxqc7K9lTJqCo2ecdXuO0HZjWFm+pYG6vqiOKRKT+UNJLuSZfBI7K9D+fY
zHZAttWwA1dR8EAijUh0HyjMqiebsOOvITtgeME0v7H3I4yPcgvlmiBLWu+023dOYjbB3NtErse2
UJ3vc4+KIYggJYVHfMZyNoe+lfx/jTi1n0I3Ks5lyvR1PxWe1QWVruiCV8UL649t33TOpgYxFRtn
wIcuKDrdhh7A7Kp5gcmedk9l6PbFSY5WauAcq7mMVCtrCLUyiMsiYSQ8FmO2c9rRfUYk4lS+E4ct
GQ7pSBPapfP4xbIL6+vSz7vwzkT3BO+mtPciGTAxsSmK0BTJQbbwWFV5cItSkZ+kObWHLBlTyFS2
0SpnKSnxfLeWU7y1U2a/HFPlAJcj8DSMHH60ktHqZlhyFMp9NDVm89WVkWM/LaKl+QnGs4JDXxVb
2ANOnhNtOyoiI6CKM2ZiB2Sp3qfswGmzm+Xcmpu2EBxvszPxSY9VbfRfWluT1RkZaA7IARvwJ5oz
96mUhfykV9Po+joshnITlVXtbfQC5oM65Hq+mfPIO0BKokkK1IJRZODFMcQFZGPuMW6ScMJqza2+
VkSk6r505/QzbWWOJbeycHlssqGbQJ8j2A57aHtY7VRGl3r7eq7riayUBmJdW7mdh3LFisOgnaRM
xdYyWy+/m4wxV+9crRz+a/KC9B3E81U9sWkO7seOxtM4iwhvPeRlsdIQuNQPTnFo8lRPAzaE4YRt
qmO+9JOGkZg6AdwlGxMDqemRhZAX3zqdMuchHPVK3imWN1u4QytpvXeE0hfwDvH1P4Ey9NYHVCjR
cJ4b1er8YYz17/M8ZXxcsvbUk8Q/0soY2CZN7BMwXuTbsTLrfeFIU/uANwI2XTubLPI7WE8lwedL
UUNFVTjqx1GpXYaLGr6vCGlCq9rhQauPxUNRFbJWtlYMhBvMadZdBrNK8yd9FpPli6xQwhsE+OtN
EnULg3OKcEA8IL23RxREX6ggdtIj/Y/0DSw4d5tiSXCe1Cr+WAmRHWsGF/96IPPRLX09EtYFQjWX
M+OPxg2EGgoHAq7nLGfaUhR58sFN3eq753Qg1RXfs3YCzg4fy95rb5ERrw8ky0LLSsfBkBG0Z4VS
F67aEVJiWBcW86xpvnBHYRQ+6WrGknRkmyRVTsXwAHUQQReRfFkS//vhbBFpDiESV7FFD7p6AXZX
zOlijflcjiqlUZtH2WPHcOrOJJLvxRhU82AZU3LAu9+5EGDdbZU+UW50oKv2i/ORj9LjgIK5ztns
rYo07OzG3MMu6Tm3Cg33qaxPJqIsZ4aXREgvPCZLa+1bPqh/u6qNho8kBKDs/xPm/vjt8wIA18zn
+tlR1fhSaU78sw/xzIRgnz+q+JAZ/16M4g+JRcyihaW5XXuqDDW6scYoq+fOicryoJRjNm7hfJkY
g1aVs9FE7LoPUyM/lZGS7hkudzBjqebuW8Q8T+8XJderD39xG6UX/HMdUGb5Hv94fFLoZq/WtPpZ
thXpRH3dnPGYswLJTP2UMcUZgyJiV5Ck79746v7yqVOToP0HVkD2dVUPOZzSObm+z4bo0odBkDo9
Skt8GwGX/Sm36G3TPn1+/3mvf278RYCfcDhgqV/lGuRag3/JVKfPg4CMWScppyBxtIRljUm9Y14E
zfD9K/5+jlXtZWA7tmR5sr1cfeDSbqkWMPK+ZMkMx7VUKgM0w3bj4RBxsmpIoK18Nxs187i+MTFa
9MMw9vrP7AZKfa7dZjmP+6hqjsLMjfQBjIJDOQz1+YU7h0HP5lLMsa9U2Or+mJxCwNPNppGcPC3E
W6zzRdJSy23ef7CrpYPFAOwINmkCYbDbMt8uHXQmFWSGIX0pnDSfN16HPR7pvmhC6kE9OF5Sdb4D
RAR3EOvCG291hVCwWBdMj12LioIhn7H8zn+s2yztpVGMdf5iWrHcdYrKkqFSQmSbN0HZDtmhVDLj
0YCWSJ5Kqr28/+zrAdhy/QUq46/MxxcD57fXd0jqgLLcqs98LdIIlDT3CFuEGvJz9IbkAm5l+s2s
Okv2j11+EHVMCBdBSs5HWAYF48PC+vT+LV19TuxdDmcfaMSiojJXJX7OzL1RcuTEaZbkzwbahYPq
GnMIt9u0Dmk2hOdhbm85MVx9TzqBuLwGonlJJgH/fPseZtjkIUi4+dyESuiepsEoziHJpLAFGy87
SNiq399/zhWqy5sn5W15vcwfYQGtx5yxQk2AJ9X0LEal+NA1SvXsJFq6j3Oq6/cvdf1Kwfrh32Ny
wcHM/OTtw0VRDJNYetFLHdft50rqX2Ti2qeS9r7A91NkW1upb0XmXX9WiwYOCpOKnhz7nNXv2DLk
g+rWhM9JZ0QnejY3ULWmoswLrQe7cZxTQxpq7vNlDzcA0OtXy5VR7DPdBRBjdb993lkfqzHLRfxS
gc0c0FtBiNWGNnoM29sOTAx0+M+92RjxvWe5QrFihrys3beXq1jM9FCJ80z50bQX2BOYF1fdnBUS
qWVhdj9VB9X+h9lw1Rj5gVYAO1KCp75diRG683LIxn7X9xriDb1WfrhNQ5pRRwL3k3RJz9gZkEFa
f1bSBJYvKFN8bNysM3JfU53e9TvRE14F5hU2m97BDgpfJrQZd1JqlXiiGtfEdy1xvfwhs9xGpcvK
TG18xK3KRRWloHQ9CNmVCSMZp/mE3WLxsUnzOIcKl+AEO4dDNG8joTbfNTaEbFPZaRsFU9oZg2+z
Sz90rUDdQmGtwiiKy/an25lT4U+iq/t7q++ULylEZ/EAC7L7FLeV8uqWovuez5qRbpFfzU+2VYRm
EA2x1Z9VQ1jP5ljM32EN03wWban52QC0HKD0qXI/IcZK+PkUxffS0DEYlWo+pce+SKtnEWqivyNy
YbY2FZOJAANeaG0Rw6fSF/0SPW16riy2qj3O0cGZJjVQXKSpn5pRU7y9iLr6F5HYBPDZOVrVfe6q
Mn4p6dyVn61OSt0TLO50Q1lZjTvLSyv1FAKznKPUyBUfYLf/xZ/w1yky5XfPHqSxNXuRlD6gzfCR
zKhG/1y1dXlsO86FI0otw90mMhTpZoo18cXgTK+2yLgwBQDA6wY4zxC8sXufEgpn/r690UVrwRXW
s6qyH6Y8mpmeqsy5nly6pXHnqtXUnk2wi+Sj1aVFswnp9sag0yIjP4yYdIIZxOVA+LlZWYe2KgtS
5W20C76oRGruLeLRxH0zgZ0EmJ5rwyfHajI8ArFa1YftrIcJwaD0W179tdAh5PhWE5WfBCq2bIPv
tdgPkxsbL2O1cCoMPW/hl1CKxhhA0zz6se7RoOKvNY+bpKrcV8B7z/7etNBkN1iM9B+biPTfoNdT
Jz3hkVlWm6nXJvOMrVlR3UHGT76JyFDsXRUlCq38YAgs4Ydapt8jjqnPEdy9r0VeFq2vqHW5g4nl
WQ9pErn3fYvaY9uEMnRegb+regN0Nzn+rNfI1BzWf+wnKKsSJGTC+sHm33cXYcnxQSgwRDdQjRka
CDY3QWhLz1Qswan+NUf7pj5l/WwvPteJbT+7IaA/hLMCxKkdPPVAM8guAiaQyUb4mMU107bLkiZ5
xMdtHHdeT1bLx2oYTa/3saqMpc+tTmq6sQtGSIEVK6WxGweZV37YwY461AmLje8mK8at43TcEQQR
w7pP47Z/bUspvi/Mtx+5xuIOJD/teO4Gr/taYoSVnMtwSKu7cSprzB8m2/ZN3AoJiOkKq7hTx1AZ
qMbK5NUSZVf8CFu3N4EEhG4Hukj17w2S1vCQ1YI027yg8t7giwqtg3yKpr2Dip1bgBuyMC9Q8msb
l+JW9t9Dgv2y44AN+fySCivXDmUz4VzFPEvJ9k02Fpav9zVyCtYjIgiX0+KAydXIeLFqM5wy4iHD
xyhJ6kCFJj9s4E8ZI3uDE8UblRQK806JsdI/Ok5Y4vfn6AQ4uWmhhyB4eaJt+rA1H5x5dKZ0k1ZW
kuwoV22AQjOvX5ELJ2SlWCHCUmIr8O/DWMs0pq2S6vGuXFJ9PvZGKMT9EAKnBYXmli3ESltUvhnp
9icZNijBQrNt7wVvVVibZoL+fzLqWJt3+gBI4Zskpxa70bLqbdrpjBEyEyFyANE9tZ89G3pEjioi
Nu1gbDJ8p7QqUzq/RO+35T+gN3sbIezPbErkzzmty4+GpnXiMHj8QA9hPzkjOgp1JmQzqRTAeMfq
vtUDLNcH9C/OQC1F2GkwGbURH6deVfDQweJ1dDaowCp9r6Aicy9xPba/KumlCq78lfJTQa0/oGTw
rGbbGKFzywBnTVOmJMIUFHo0BeAiY7eMtwepU9c9hJmheXGjOB7vOlm6d3GDx8Amw5mkz32r7uxf
UUbuLWCXoqBD5GvUSrVl/CTgAJKSgAovyBNW0tZqzOKn5rRLVDnhvX1geT10Lbyp5dmZksL75yoL
9cZSPlLsQHVY0/Qi24ElpMXtS4HRWM15JbztmGuur9hYrm9NOx42hEi0+Y1G/LqFoGCFUg4oz5Dx
aijktarCi+vrFwNpIUe711bFvhcuTPoZk3l23L6XepAMk3yVmWikL+csGm/cxXUBTemsL0S6JUID
gePb364BiM1lpVUvM6KQ/xquC/splmjU4koJ0Fapd/9a1KKqptsHuWDeTQ399oKmIU3e5mQ8wwaI
zl1spfVGNd3yabSm7nmAmYjCuRLyn5+Ty0KfsYHa0P6qq4ZpbrtC7yJpPEuiwVSf4IYdR4r7kOVz
8WDb1cu/PyW9EJAwRlTXTTcc16k09M54hgzZfR2n1PLVNBLBCHloCoRVdoemUfN/RVOY4dsW0x2H
iQ1OVyssr6qhLaVDnL9YgnbEj7wG55CqGB4R6fYo6CcyeXuma4gHO/eWZc/1eobFhhsSHC2ghiv6
SVKoJcjZ4D4LWSOlgsoKT5t4m6A1rLjbiMxMDt0MuBjUyJE+Sxnqt7Ctv9wCVEhsIWgKF0uNNYTH
NGEcRFa+9GOm+JPM8FmUWmk4fkQyLSPyufQjVTqvpad4Ay4C1q3snevPia2QsR6RuNjYmuvuCSRX
HbLG6V5oc4w9Q0XZ49akmUczSsvnTm/Lj+8vtKsLegvxlPgZ/HI9YKXVT96oXarA6dZfNGEm941E
pigT0zoy2WmOSESGG6jLmhpHObdQFfE6WyA7bH5WHbdT4e2KCDN8saqybZgg2T0HlQdxxBckoFc7
WSX2Rzm7zgfTFvDddUNWj8QPmbfcU65BkOVWeG42Eb5rdApvtxLHQuzYpEP4YpZCYpFjlg+u29RY
EhD3zFi1THa6ViobGanhl1zH0z/RWuNrPAntuXZnPCXe/y3+ckPE9XGWcBguVB5n1VFOBmMgl/3t
g4ZNwlllFPJFYJCNSYKFYAqjLIyqG5hMwGP6PB2jSKMhyTy+Bkuv1f/6ob7lVXb1ReCNZC0Gtb9/
Kyawb18RKYle02pxzgRGbUe/cxT3W9/l8qsZz9aZzeJ1sjrjgGZfvcuSyqpvvJL18sSNEMIso/dl
qSCiW/1E3qSHVi7y9qI0SR0f0bW0+ZNTly65lZ6OcS2GhcgC3/8d1rgJF+WrQLeH/pG5ytokt4zK
pEhz133KcNn40fd0zfuOv6vvdZUzYGuPRSt2hiya9sa2vwZP2P/wtoIzhgkjCP16A1LJ1DNNBSAf
Gov3X9gX9n1dzZq5TUm487bWnCpfcnwezKCzuym+e/+512wuDA/RWuH4hfASAiDkjre/Noy9tkVm
HV2qshm/jbqCHrecizowujz7ghSr33smcVhehdntiNnHRzIEZt+lAL+FXV3tE9zLYnyJ0ya86QXq
fnsvShOSVcR0/qIVyXRcHPO2dFHpIcRZ6mQQYm37wvOiEE+SrtiH7px9Gto5NA433slynT9RHi4P
SPs734TXckUMTxPNEBKw+DINannXTlPxYLajQx8IRel7i6HdN8ccuxejdJWfAJQRomPrxiZ9vSxs
cC2YxOyZgHPrHAwvQ+qf5oN1EQMjzsAuRVohjjDVjy1B0dMmNkUpArISStvHfV/o2/dfwvUHwWGI
whMvBTQBkHrf/hYCe9N0bNTxggdHccm0sdjNjvACElWrfW5I5Y5XdKuuXg7bty8eBiXelEsMHDq4
NT4fKpYx1EUkLl0/k9tqh6VX+zK3lDuQnXT//hNe7TNchndL8aNicoKzytsnTGANtE2haRdXzUXk
4yoBVlF04a9kVMNdRL7tja5hvbEuz2VC6YAxZjB+WGfHdMXYyRR97sWcZ+8wDnN5b8djMj1Auxju
WMfZJybZ1hYM1+ELm/P4X4MMlztgV6fQga2O4mb1gZnVpFWt2qiXGe+rcAfmNUwPkcD2PCwTTbvL
GeHlN8bjVwt5uaaJthGlC4EM64WUwC8pumxSL1YkEuxZ+rk7AK0IM1DdwTHOoEjFK4hgWARmFcY/
3v+R//LOl7OELR2whcJ69cR23/DNEJp64Uyreh/NXfu5Xux8sx6noQOnV7ovY1AqJANOEKJ0u7HB
Xi1pY6HOMUXzKDggCCyv54+pD8OGWp2I7b7MzH/6jZnUinmXaVi3tV4YJTeW2Fres1Rz9GRQ4nUe
e9HUvb1cF5f4T6HSvJQp1n+bphksdAZ9ZcozVIS+2osuw/KjCOPeQBJpQ8usrGxU/oNMYhgg1sNg
HEQJzyxKvARvWm/Ic8MfzBjyUtCYdVec+m5SawerUCveMStLraBKLbqk2hGuX+tdvEXWjaWNP9sw
WvOAVhU27tDFQOJJXQ8YcIxuYm1Gayn6e/JEH5NhTG+Fz2vGejfhXVBTY7K7FDS0N6t3MSR9xTTJ
vpDABuQ0VJcUFyoTXQ/mXBV530MQJ7lzEgmpst3Yy71Z2+U34cbTKw4ywx7uqHpjXnF9xqGTWZgb
y2o0FmuztzcVm/pgxVjXXLQSsHufKFHrnUkfKIRGOkip7HnhNSgj9hPetu71QtlH7GLJc0ru+S3L
h6tNnpvBCg8+MA3BEs349mbgvsXtPFbzRdeXDDMHp61NMo3TEDhabW3ROkuSgELjRkPwt8sid14S
Aqh53HXNgUjKwfSl0i4ObivWnWK3Nlz1Kga1bpp6UM4dtKhd1/T9DTbpXz5GzjN2geVEo+Nc/vkf
H+PYIuSE16deIKNlv+zWnTdxq+gD5CFPbW485VrMuXyLsBe5IP0tlf36NAM3Kr15HtRLiGbkSwRH
SASCvqwE6MvjDUyBOT1B35ebWNSOvm0iycBCK9P2ToNjfHZbZxqeMMmxXwed1De/UWbb8ceoVTet
3afTVtZMI14EBO04wKImcTYYGjWHBEnz4FdZXXobArtzxCPtsHDftalPfOw6veKW/OlKws6BAkRj
LTQRGiza+bevVk+zqJFG3Z9KiSflPQHhIOPzkGKzjzAjCZ/qzATWZD5eFEGYz/b3GoWWPGMEHD94
yoyXVSnB1HbCSnP1qI5eruwRGsGsrqBvy1Nt5MPXVG/TfJtMirILp8wob3QB62oYsjVgJNYDhK0h
5qIFevsUWZqTRwkJHZFonnUfehKHH9PcbpjOMFlK/Swk8OUIeDw8tmUnyosB3iZ8Ddg5/oR4vLwh
CF4dX5zUVOaIj34TYZmwLl/SHwuWwtsjxG7MzhnvtiXiMZyzOVAzrTM2tsP8T/X5mKpPemKXciMn
lIB+qsyFceMQv/55ad6XXgzJB70Ke8bbG+ms1ptHy07PaWiOhFqWlezka2XBvAyYLWV4Fk5Oy8gg
6ZhM+2U32A7BeFp/nmCO9yfptr0Vw2vE8UfjHKkounxFeFqrBZVRqO5PM4lGrLlg7pydup1yPGei
qgzsEJbzjaJgtf+oEEBcdDqQumkzOC5XbzXGbU72UaifgbRE91mttOSOWazUNkDSdSoC9BChtZtb
FBsf369Hfnso/1Hi/r72kmkDdY3v5SqvSB08jCRFZ57woDNH6PyQSEM8wRI08PgXFrL4kNZOHHMv
eIOhnOuyfEiCPJRt1/lNpvdjoGppiOlrb0evaLtRrXZD5Fq7BO4vR7jVZ6dCqDBzdQz7YJ/CC1fB
tPJCOcETa77orqieYWrikpAVXt+elTBRlymTPhUEOLYZs7ykLzo/FuPYBJpXGo/96OL9nAuCbs+Y
D7VHN8bzbYsfZNQHxgBRlJEUq/C1+B9l57UbOZJt0S8iQG9eyXRKZUmVMuVeiFJ1Db0PBs3X30Xd
l06moEQPBj0PMxgqaSJOnLP32l0/lbsid8cvsC05K4hMNtEu0rR6fMXakXwTEh3tRsDt+6MQO+ac
qs6MsZl0lfvHTQrQJUXRyn+KkJmFT6XTccDhxSz2lcepa287Sn2fVxbITlHonNIJk20OwNTwQzhh
ijrZB8SXuKeaLj0O5o6O8o5c9Mm7p9WkNPuhcbS7rPaqhB9oyml74wnzJVw+YJpc7KXMjt75P6sD
dTHQ7NT7OT7BvCFumEFIfzCX1MI9GPH5ILJR+/75Fa8/ThRpXJDm8eK9vHqfmXs67LRpfGqqxOz/
8eSg/wK77so9qYVRTcbQrLFBNGGpOz4tdCeAnQTGERduajF2tEuQYDFo4ZnpuqZGxyxLtGlPrLo1
bsy00m2IXF7ybVLqIXmwIrdyDj1SIuPGavfukLq8d3gQka5QtrF0XQUBFOpkQQJW4pPe1iK9G0Ra
1hroCZjWvtfV6V2sD2Fy9Jq+8tCFp1WsF0HbOuNuINgA07rMwhN7v9DJPxVV2sGX1NXvVtJ4jxZd
bnjfpp4jcxh09KIPMKinl6aGNrNtPTPfeQar/BGia/aczYlW7vlkVPzrlt3O2WbssnHyRyUF1xho
SahjCejM/H1bdVxBf85Loc1+/mxXpyeWC2wXNGo5QTBoYum8XHd7bZyaSHjevYPk/G/tOhby0gTq
nWaGX1WFp+VLxiO0ZuLSu/U4VgX0+8UxmuF9YfTCk1ld3HOmaAbM7N4PHM/YiEU64CXo7LR8c+Iq
jV45SOUOMDJP+02jyEpeOwgC9pvlDgkJEgCYZGArpNVCfhGi9UvNmR4NBPpSO2ppNqWvNAARqfi5
m8t+DGKrVr7xkc5gmqywiB7CJlaTDQxKtxs2M06vHT6IzPsWabH36IbzErbdsMi1tApAG1HJedUD
vNkqO3Rj27yN2oho4sYZ6/2eX76ly0iIzw2XH/OL9W2ZrZSvsVat+5Ec1AqyAVBE70Gzmn6LkKXp
dgbn+b1VpGW2jy2l+GEqrJVMjF2rmWvIUwj5/zZtbCdHldlZ4pdCocnntQ1WgJTWV7kjZclmUhxx
TDZp8siQiXXrNkLZVkw9qUBKnGcY9IqczdZyU7PZo/yPig0+PM/+ZRUc55+1ZnSrL26WRN3G6dKO
J2i5E5zOMU3Mu9bAI/rMiLM0vmYwn+VJYLVF3BGPcx0MWjJZWxP9BUeAotY1ZCjuXO7bUg2HZ3iZ
3Fb+LufcFmAjHsiVTp9KNJOIEkZ7amv4CHUTfq9SRlhsWPQVpi0UR5N48tCAc9Hx5SivaEdp7Ily
TOE5NzgmQhNNDqQwbwmxLpW6/V+SZC5Mw5qD0rfPP633s/D6OTqMJTDsEhqBrPny20py1YKb0mv3
eb1MU+2sdX9TpEb5n7nTy/yP5qZl7AstnLdgoadkO8WLuVU6fACb3tHiqPXbcOr0L5TXmfbYvuux
01YYrxEY/gVCVwDM+1UllnSeozhjq7XUoTHY1edY/qi73In/NLFstyX+pNDbek1neoEnUnZ/N5rH
Z48GVYJDAgFBHVN63jiifLC68DeZDMDQ0rvACy7vAO4hN3cLb7q3UUJ2GIm8/quhmEb/hW9OV+/N
VmIh8GSfdF9Soc7JcOMPuK7EDAcHJWN02kDWlXeCkc/IoFtq971Nm/1LJtToS2v2AnhAHqo0EtIC
KhY45bndff70l0r+8uFTgOGcoBRk+Imq/fKnx3lFM76v0hOkyiHD1q+U51HPSaxTrdq5sZKuffas
pLS1QRVgYzN539ZNMGGprSEw1d9rUSFbDkBuZESHMF/S2Fm/y+pH35CDEAzGUGcBDCnFYiFUFG1X
qEInCjfvp264b6Z03LsEfJm+OkepPJd1met3vK5DkcP3LUV04zZdPyDeioUwzyicfIc1IEDVMjeN
E6nc44V0tT0wQxUH5ly7xVOFt4HNwJLftJ718saFP3g+uFq4VZD7+OfacsBsqBoVkSYnN077EUEl
HYNXtY/Ac6MYGi15axB8/S0we4dFRBWF15Jl/fKFQFvUN3GapCeRepW5o2QbzI2khA6/Uk27yaOr
hlqNdLOL33oChLrz5y/k8q2tXkgGk3QpieVaZkKrxhAnLCeFuODdN32ZHsdwOeqzrKrnnrHJFz0P
Z3mjtnhvQFxeksCKhZ8ADYlve51TwHQ4rws1cjjtag5sqZGBwxmDXtvdK2rVNj/ySCRdkI0tWtQY
Kh3CmtKK3a9aNBU/7UiLQkjVEqb2M15U4K66OhX2rRHpB+WtBT8dpRBja9gY6x6uqgxO7dltdGq8
kNrRnxSZzX/kIPoHZYJ/4rdFgvslW4b2WR7Xj0vq00JgFqH2GJe1KKMdDiJFnGyBOcC39SJWHrwy
txEaTJjoDspoWG9KqCltsul5BuUucgoZ3eguXH9LlokeCPcB0zYACqslp+ybeu6Yap+qUdOOaZSi
D5JqEiuHJM6RUPuKwa64xaNZ1rf85KZ59XrRnCFXnZMCKgP8apevd2FYaZaNqXM/5EP9ldxM+cNy
UfqVPmJ/BMdOPUQsIbNQXeJ/RBjaHF2YS/NPrUo3lsOJSqJQmZ4nuNYtO3hfFr9nEy3ga8pcdf5G
nEKPxFFJvOpn00zGwbIzGYVwV+PlOC8i6Fpbz6VtE4xzUSItdpym23aDp4ynRsMC8qdtlDppH+Mh
7rp2GysyLSN/qrOKSdMg7dI5jQbT3xdJ7MEdsLja3HUFAD2fhXsRTZMa1vmAScvffKo9pxnMiXYQ
0d/+NRhqNOY7s84X/tTnn+5Vl4ZvZ+nyL1YGZOHrRdJJnRphX0Ovw57VIchcnRSOVleK71EEizNA
IgURaqfViJiOSeWUv9NKM5X+7vM/44P3C93QMkBjxMOsYzVqyOBNLz2B6OSyYhYbxes4HbjxrKKo
7sxhP3e2u8laCwr0f74wBjjeaUQeSMPWQilAmRxHInIvUBb0GWU86Q2tjCv+BKVFUVgU6QlLzK2z
0TtPaLV+UYAzT2NlMAm2W5bUf3XHnLigkpXhfL9ouh0naFNpt7sJ5GnuV7kr/6pjnYa+hBvvHUPT
nb+0oizFNuwGU0HNbsJUHpLUvU/Tyd1KKj1naetp4W724LLj6vcKqN8qaM7vYZaBAeu6Yuq+ULxq
7iGkHTHdx96U2vdysqT4nU+kDjwoDuSrp7kxs99ybOiaKM0ADMYKAWoPW6YLEPY3nZmFpdzApbpF
vX3fqC7vygLmpahlH8PJrK9eg2Vk4Bil6iGlrlLsz8zw240hsnJ6akDUfOOLpUwAyeG9cDaofsI6
l+64wf47dwijGU+U+7JMlX8Q0AKs/fxV+eCvYwkyaGzCfV5MFOtGokRtEIcuHuC8n3HpgbMY4jtT
SzhneHPmOvtIq7ovQ9zb4atejwVFNnkhSQOPCJvhi4f719iAt0rIr5/qNjH/88tM/5dyB5MWLjG+
o8uXSjh0d0ecqydpDelRdVOMFm1LjyW6MwUvyp6cZnJpTQTWZXujTryuAZYjpY0QT1+AF2styDCJ
OZNg7Imi6Nz/EUWDgNNpkwOSgx51kl0n5o0y67rjTeImLV2KcHfJTVgbaHQnrfU01IuTNeKwv+/z
MLEPXji4+zYpz3hK5v9lkNN82MHTi90OCJqbwavOKtzA+sYCtlYFv99yenkUyrgsr7vMSFXdWs87
cUpnqUxJgP5ZlRvabe4IN8YaNfOrBdXssQeNqwRg6q383M+NJFqHGSN+DH/AehuT3KAiX3xuqkGa
NtSDUCivXa6Y4ZlVSInvOmBh9WFBQMdfZyRp9q2y2b56kizCKMXBCOPwX6rYy7coJ8ugMJqkO0Wl
m6W/UsOIyydkwS6oeSazRxNZcgWxnPUSoiqQQuwMeTJ8a6Mh2yW2QmoHW5cGakShJV7CcaYBFLCm
Oj9D3PnlM1r78kllWAeHIp/DX2Emnchv8M/nm6ou3NfE4XTjN9rEcs/cM3T2WpnjWwDX0SRmvgGq
bw5Hq8oSvIBxOC6ggtTVFLER5D8Vh7APCxcugm5Fv2xCleTGVDLV2jLSrYDghDHH21nviOuxrLIv
HiIrNzwmzZ75KxxSTTmKUbe7JyUf7aU2szE54AZykbNqenIQVpsw/cwQZ9z1vJeNrw2mEH6tMnfe
ajNjlTsbnml4iEcNXqCV65R2YE0dQtkFY7Xfdsa4/T1puI5qn/B2nAq5nbko5brBzZXvNmh4EAGx
0YJK/nwVu9pp4TwtxzgqZ+QU1nosYxEHZxEnE50Uu9T6t9iSON5C/J1HEpMU+GgxVcciwLi1el5V
GlyYpZ3BgUN7mUXi8rUScc08xEUEPc2L4LozvPEkuCkCOK3VKL8IZEi6Y9JotXNoAXRXwcSC8mYN
pf1zzpuMvCZ1zLzpp5qoKjGgDAf02faHpCr7u8wm1uAYmRr5tL6Aef0Ws5HcykNcKx75yBEcM2B7
l7IzLVxJFPQxm41CL9OTp9AG2Wvp5GyMycKlYbThibkNdHaXRBuaWfmQ7wtaKXFgpprhO1nmEIwB
UP1GG+J6FeRvoobDXM2yA9RstegDw1BFmxfFiTdfTAS/mGaK5rhqnVMXYToKCGhhtyZExNh1UdO+
lU7o/cQcRhynYlRD/+3zF+x6+aCOW+bUzP8WvMrqqBAJh1oG4eiJUmJW/aafio1oILyAPmd223e3
IBbvHtSLquEdBLjgs5FDMb9Y7cs5ZUOe9RXhA5lbx9CCG3KLSP5QM/SA5CwGtDATPJyVmbexDKZ+
4DZsXDhrKCqKSGnkVw0vRnlPyR0BRSUkwAPcbNK4GHy3iuYivvExLM/k4i92GTQzlcQyiSmT4vvy
WwA4ysyuH6yTM0J367PKeXZzMbW+jtfyGfs6xrcCffFjKWPnxjz0+jjlLgSGZVpBiQV2ZHW7yDiH
4o2V+MRL45bZndJp9TdhqhWpOoMbEVUiHCNm1F/W+E/0rZV0qRX649QSa+PgrMPJyZkUZyOzN9WP
yQN5i4U7VV/qfMja84L9mfaYGnPwGiRi6UELHvk8NHKk4Qw73IgDV/H6OQO3kyXTs6oqpvsn09rs
r5mVCWlPeiKzQCuMKQ50ZuovCX6t0Z/gyznb0HSwIBI3JLz7Uh0rnYgv2Xm4iBCdJwh6TL2x0g1r
jaJtJlUto596X7WnIY1RKfg52kSjDyIiH86joeH3/fz1v+qXsTqwMmhANRxmD/DlLp8tU0Bas41a
HsdWVhaiIsFXoM2OukcV3T/hVSVey1rylTh63U9WX+xw+FUHtSa1ikVb7Cez1Y6mFrtPaTlAXrcJ
FPPJk7t1CFlvBbSo+NdyAKFeo6BdrcgxmOgUB3l7xDpvHdw8T/6paHYfJkxL21pXq8c8+49YLpbA
Rb5iMWGEtsr1V9ekhVANYacMx7wBW5CMtQxCVS8DLP7DQaMw8RPDkTde+WXJ+ffnxsQBIR2iTOoz
usXOqj9VpzUGbLfpD6U5Fy+WA0rQjxkeCL9T6ejfeAPWC+D71ViLSISnK4w8/vIFcISnMNFT+0NN
QCN9sDJR/R5sVb2ZtDHmBfUAV/3Hyn+55tIhQd/AW0duyOU1I10OTUN6zAEBvvUdMFM7b2o3ysoH
E3UasVdKm78UgmrrxoU/urXshhzVUJwssrDLC4Nf8Mi81/pDJbp24wxWNe/wfCedj6LCudWtuLq1
NGMZrS5JDcuseM2BaG2ESCXn3rvCHOPNmNnp1qMM2JEB/tbWlPqff8vvbYeLF4fr4bjggoihllDU
y1/XF96AaXS2Dy3k7JzcpWaKeqTLi+L+K2YycwicfrbnRzuZ6mObKbV9ygkvqb82RcuZu5m16Bep
KXoCn0tRQKsJA/FIig1Q2eh2av10tVz93bCijVt9gva0sYcqfSlTjGpbNjzPOyRuqZ+hiEG7zEqY
Aaey9ezh4CV5Eb960wxDa1eKELv2lhfODP8kUWFpv2PGwiwesLbFPASN2ov8T0sLCr97E1l4kIvU
amLAlRWtvLJMQhE0fdH/0WHKJfcqALd8RwSME33POPL2dx2arE1DZlp0RxSdbALDnCzWc1ZZ/TRQ
C29LF+1W0DYGKkl9cGTVIH4wNA5BZYyBvJyiEq2yI2X74qReVv39/GF98G7QHvRoH3nUmOo6TVbR
TI5D4ADupirS5hc9TjV0ZIX6dxjbuX/Ip0y/8aFfvfuMtRduBD0c6hlrDcH3EkmtZ+XJXdZq+QMK
Uq3doVVUfymJSKrt5z9vXTIQsPL/YwwDWDdlw+oLL6pK0EOYUPsQ02nQV6B1CCJ/3Lgh4aZIMett
2UG38j2luGVr+eCHIjZakJ6wRzhnr8oVKxncsMADzUc+hqgwdPUYabXxxZx1+efzn7nu9fIzF2+m
i+ya+gRs5OUXlxMux3mttQ/sI4Pf6FVKJAnJZumNZ/fBdVxUzYzu0HKisV39JM3roDtXiXuIACaY
36UqB+tYtKba31ohr3ZZaCbQNrDpEVrAUrJaIZNEJ+CC2J4DEvLwkVns8KRGLiSNoqxnwmtzZmfe
IPMbM5nV+/Ku4OTVpBsE55jD/OqyGsf2vpWjca5TL9rCq7ED22gIMoVxWx8wzuelz2HG+Z9Sxubh
84e4rsjfL05XdJGO4kwikPXyKZrQALOuC/Wz5sHTwgvuZWETdO4s27sJ/Kvx3Ml02I9ObRDBpVjl
Fw9fbk7IsKXeR/HsTtvIEoNFH50IxS9pJ4fHLCtdffP5H7paM97/To8xEgdSJIL0rS7/Ti0izIfQ
d+3cTo76TS/DNA2ybuwDFuu83LRumzx/fsXrx0KHm1HQskkvnKrVFWnFqSgfWv1MVNkcPfbl1L3G
upJPm9GRmsAypmo/IQjH0Z3hdOa3z6++OoPzezGLMh/kn0uTfd0xm4Q0asYB+rlfAOjdqFl/nNCS
gVLCnFOI8tzgWPV2Xc7QvlPs+cZ7cX276enSX+YYvUCs3qOz/9X05leaSMZn4xzVxNHIqiYa0yr0
Vw8WsBbUrinmG6vmauV6/8H8A3QRZ3foN6sXESxk7xE6b55DYnrGIHNM+apUKf0HM2n0r5/f3dWX
/v8XYwqL74qbzLnu8m0iwk/Vu7q0zmKiTfwwOkL5H4QIAMe2oY5fyJeLqcHEf7dpgMZ2Nf7tYIJz
17+RW5oqBe/amZFF9qYoqCIC+jnO0YRS+R/PDO+/EWXvAmjSvAVCdfkbdQAUg0AGd2ZsRHWbjopy
tmWoPsLVRK4XY/DaVF0/3pg/fuA9wBqCcX9R+tuU1qvtT48Tu9Wr0DzX0eyRlWCC7m/73qkDKzHG
TVkW3T8daBl85wqptLMVbbF86T8/f8If/xmkdC3QL9ZzbfWIlQr80ag45lkaigb+zMh2NqBnEGNR
qdxrIraPdjrVf6Y4cR9QLYV4TZNbHoR1y2d5CGgx2B01PlOb0fLlQyAjXVQNOykPoeubO22C8bMH
nBEhw4kSIJoShdbXORvtEqtLBp7FG4Z5WVDi/IA1uZlubDYffNjw4divGRLDEl078c3WLPOszcxz
U2Qow9ok3sHd1rep42UnEdbtjXX7+rOGAkcVBL+cqzKOubwBcYqJh/Td8OvcYDcgaKeov6s5IveS
HkV7Yw25XjSpRPi+TOjz1CXrndQLs1ip9To7a2Nd9o+iTWdjP3aD3Bi2EhOC6SbS2ZRx0/y0iQ76
4akSttWNo8j12sJsiNMIizdtvisfuqDLqFTWVJ2rvive+Hv6IB0Gow2yqnDnfRhG+n0WEu7z+Qt/
9WBZp3nbF3omLSOM55c3WmNTktEA2AEhxVjuGMv62KlBg4q629XMvW/8zOvrwY9AQLvoy9G3rhus
FRz/CY1oeK6yMQ7vhNGXL2aN2gwwUtSJbWaO838bXKFm55Lc0KUHwgq6LqxLyP/QmFzv3Fmi7u8q
z0r2Te6QGlxb5Tjs1dk2sxu3dd1Ifr/oYpzmLMubdeWviW3mJnlVRE+5pkcE/BBn1v6AyeTOL2M3
mumm7ShRj3rj5V9oIOAmnjziZhdMdzHeNaJpm60c7Fi58WFdvevQi4iB4BCFaBapyao88eLJqrGU
eefCEf1r1hKYBd7JhTDEkd58lE3GaZUBZ34uZVFy+HaSGy6zD94AXOwot1Q8xEwoVn+B1IqmMqYp
epIkcB31KNF/hhVsTVe0URZkWh7dmpou/4//OuQvz4JBIi84kSyU6Wud8hiSBwDqwzuDU5+V+8rI
i7u8dl2+5pHA78yda3MTJ2QzB7QJmDV9/oldrWUm5hSgDpx1sLQxub38xHJNoquHrfUUI/pJd0Pm
5PuuzqJ4bzFDuvF9Xf9WEnCX37noeCyG7ZcXk4ZIynBosqdUUcRdjQb7ZbYa4xc+vR8elLgdYE0E
62CH4PJ8/juv987lmcIOpQ5DQmSur21UEHgdOKFPKRicb1B/zT2RX+qdGJT2px1bFfQ6lAsiVJDo
DGXyvxFO1Y2P/YMPb8EB0y3DFr4gNFcFYWmT5gOH3TkbHfmiLbNhIZ6TMVKsRwYC0AFgplO9JLjo
l8jYUQkPplJmo681Q1qS0RTrp3bQ5/nGa/9+hr58C2F6oC/AD/HenV+9BqWo9FK6mUcVx9a+JXbb
ajbw9xzp5606EXBO/nBIfnSk9veu3SVNQIBOt41Rl0UHl6gW6F7pEKYBrI4U3lw1Ft+JNnONI5Ye
xaQ7PgHFTRkJ7HrHG/9HI1p+FUDl5ycSAushYDbV1NsY98LbjSe/9FfXvw1MjEewKq1J0jgu37o0
zWbNEZIvzHaVlrA9wwls8Lx0khyBSz6JoP9rJuAGGDP3+aRj4HDa7OSo8lYgxdU+atpL+xDloG0C
bFj3vHu2HcfGK31Gy2UxKc6N6Ftka62z7dQhkn7huui2IrtNnz+/CR9cmE2NDhVWOM4i64aDDRq/
ClmCzp7VasS04OL4wSggk3so4aStZbN8iaNYmW98dtfLCxWZyqyJsS8p9usmFQsBCbr5GD0JYWkF
SHytCVBMNxrJrGN6o9F+XZkuoRugW2lzcMhT1yc8t0alJMGJP/V5Hv1FntNleyFTQzwOyuBZ2wk6
0JIDY6NoLJCjVs+w1JR6Y2hZY2w6tVFufFcfrTocV5bt7F3NsD44KFEkzEba8VMylM5rzW7+0Fcq
vizNgHIK9bzxmR6Od0VhhvhlFDkivYvF/vOn/w4WW30C71CMxVhLg2ytCUafS8KTiLzzoPRlfWcm
yuz6pDLo5ALhW5y3RVJJYHpJ1sJPlI71I7I6eIe1maf9YayUMnwNjUmEvmLmJBOjto6RUzfOo05y
1ldMUnHh57SxmiCcxvJ5IlLBCkhmt8QDUK4p8XuziL7MUZz/dXoKD5rdpXFqPdCuuygz0uTZVZM+
DpBvuJAaLehZTBAyqNLQj0P7qGltvrV6lJC7uFaSKQgbJBd7qxLKvs9doOlWCHQfu64aehu4N1Xy
J9XihtZ5T9BOlk5GGnSS9558ka4ji9LSuthfRJVId7whVX3q2/IrOnE5nQSuuWHTV0rcHFVtVo3f
hpWb07ETpj5tR4K5yM6I3QqRYNLMjwR/Gr9qr9Sw7mRp8vr5w3s/1a0fHvhrdg4IbhgOVlWw7Kvc
0hs7PAuznP6ZyqGZ97Gr2DbatD4xg4rgBswjE35Bv+jcon/T2coiotK9It9lnWil38pGPJjwWSNf
ulX/BwxlkwRZWHX1jYLifeay+nMXHYDGmZ/zAn/y5XKblCOWjshTzvFcFnKDaROzURWFk8q1rTi+
l7rMm8dIdKq7V1BXtSTzDJxkuiKUpl8DRuVQ1Q6GbHxl7FVzy6vdM1rq0sifB0N7m0OV98DI1fq3
NqTZs1OoqbkF8qmOG00AHtviRS4erZpM962C2oULdwWeNpihesNbLjOT/4DMcpc33C+/juXUbAUK
hlvf/1LRrG8GBmDOiKgtl73/8maoNGQIOPLCM6NsQ/3NRkfaiI+/MY4YUU21+aNkOEZc8DCV6gM+
YO/oJapSHfFDqYMVhJKs1Iquz60z7HWhi2yDkCyEeizNnAQu/zBbOGZlT0b5lDFBbx+NNp5/prhW
kgckx9YBW093Yx++viLdWNpuFPYMYDEnXF4xHg1RV5lXPOGq0lVyfJi7ToUjWz/qJkZM1S1x7UcX
BATEcsd0kl708t//q9+HaIpmf9jVT4U9uAd2QDJZpp4xc43mSdurXVh3h8+/1ettllY6elr28Y86
z3mkFN6s9fUTKPHO8k2i0bvcmLWgL8o0MPoC3mLLcOvGZa/PTdQ3y9iJrh8I83VZUWD4cK3EKZ8G
rwmdhwQCcxWk3tj8QzIRnmRG8LMHPXmZ/M4kJNvIwvS+7W9s9h/ccL54Tm+MYMDjeat3Sjoy0Vsq
mCdIYKTTdGjeWA/jn7aJ6bpqqvpGOf3B9fC8MqoB7cnsbX12EWM0KMCc2qeKnKB9UYW/vBKFF+ak
bk9YYfz0+cP9YDPnpzGK5bUBNniVmlnCHRqmyWieQiIJtF06xVhqXIDkIUWyMe1a6o14S42j6feS
fjKbkqzy5AmflMhuHJU/+u34e1ge3/VO67xTFRIKYRGyfYrCcNhH+lyfjEwzZvyc1SPRuYiCP//1
79Pty6VscfpRQ/IVA9daQzmYWJmQDHrEmIlJQmYYq9YbDbLRO8y1Qy89bfvWJZgh4tIqYUKoDfGT
PqqQAkufencQgZ42LqhstVQMsO6agzEdaKUPCDzjiN0YJum6UamWgdrPyCN6lpEYx1dv/DRklcld
3Kr4CgcX7DQqzKqzvnqjcyvv/INveFFOMHBHRszntJS0/1o2PDNVjNEW+VPT9vmLGuf2DjczroDU
GI51PWd37Ht3n9/cDw6GjEMWiwmloo3ZbbVpFniryzacnScTsucTjxM1gz4av5qh1fe20qXfmSiL
Xez13Okosutjo2mKHoQomQrCC7XpP39bTIl0EnrYsxZ85nKX/nUXJk8kTgcF8ilKtIwE5olw4oL0
rRGJqauf6gyW3Y3K4fqVXtrJWG0YYCCtXhttADkMWSoz5ynHvaLAWAfhyk2YXpMUbgfmzna8UVpd
n064okE84tLwWxC5lz9yIDUF4RtXzMJ5/hknwgzyeU5sv21Kuf38EeOr4P/t4gOC3QzCaNn/WLb4
nZdXC62sociLPVZpZ+5/x6aA9YEXH23xG22Ybux2Ee5WCbVSJDqBfUMGljqK+8h85cvOvR8Q5ZRO
9fmimuke8qhCkELYpfnBquxc/cv31tlgb1LpbqoMMd1voYdEf1rhjDItJda3PeB2j46jShIhglFB
vQVRfbxTR+gLL5EwIvNhITFnfm1hYeNGaGlv/KZBhSXiOOr1RJ0vad/lGwRWynQkoEP/okdFZ/UB
0CYVAL9p9TonysnTXxXOaGwEdTy+cMaVMzmIJhGcVmGEO4JxiIPG3tlnvpKGzndHGvJhKeizQ4s2
ZWcNYyw2TUrndzPwPebAf1BG+pGijvEUDMQWqq+YP4XqZ5ScYVAP7Xx2lcZztrnlybfYJN9y41qV
+liIQX3WRkubbN8qTRnepWlVhyc7jlw0s4lmnQs37EqAgLn23SqzbkIRroVf02rEzFjgl283lSH0
v9SjlvGt5DOs7qvIIq4VS13zNhMa8rvtaZ/te1Xr7vmeFYAyMCRmP8uqKXlpKwauBtHqPwiGbM6J
GTVTwBwpfCoyGlLwVbMsKCRtuk3V5N09VNUqDZJmdJ5sGP7fwmiQL5mThX9k5mm5T/e9LO6kHkU/
atR5f2lNauEWjHUTPeOrn42gyDgH+DkwByMgtEfkD6Uhw+EhVYfqDQQOp6hJS2n/NoYXEwCQEz8C
2EMniGuiX1hvEq9TBaz5snubMYy497EWpw2RdS45RESIefGOQ2JkfnHnUHhndAhkAihqYd+7+jS8
0u6s0h2+7PKeMs31gtYms4NdIQbLMiVTc7bnUogtNqVI+Glq1+TaU5s7Tw6pY46vQrn5ZTlO9buv
9SF74EfFm3mSbr+dUdEfETkXum8Oaj88Ty6Wuc08k1q/bcOs+VuHIDEp99RhDqrQ6fPXnumhTmJC
BQXflJ3mvBDVHb4NJsfbZ8y5o7x31UxpAqfuw3gfFwTX0pCZZLsJm2qagxrLpylwF1iC15xp2+9W
MA5BS66pxTYlJ3L5vCISgZNEaOOmZ9xOut4Ya5zFvBoQdrIIFINUbQCO27rUfsiS2IOfWt2Y+mME
uLp/Nrj9P+jgVPLNjB0CNX2CCPTqLo7y4aRKra1+RQMy3TOj2BlW1dCSnEjQeOf86bsoHf7XxYlp
P3RgMOddAepg8mvbFcdKTbzRX9wbBo8IYKmVdd5jbYatdZ9FrTpiYJE47qaW7O1gmAZOTZuQ2JAH
iIdWceR/mG8FSRujHQBYpD2ZUyst3GdqhYMbcuL8VlhZTHKgWou7fG4Gak0hptnPUT+qvhUVs7OZ
ZrNxnkDpRRXPN+vcjVKonQxE2wyP7TzP2h3HH2Vvy9Ty9lhQ0aSJyCbEJemnRO5KTxCRqDf5BIMY
uEV0Z8+o0F6kWXvtA783rF7TNB05TeYteDyt0e2v2CMibWsWovgrFFJkbmyVVwUDuzYyjkXUwNid
Ifjlum7QLqmJo54Q1ujWOYQ/mmEVCQHCSZwNR3PGo7UP8zC7JWi42r4YVKH3BRtGuY3gd/nv/7VH
I0KLXMkB78nOS+WfrIpeBC2LZKOTBNbdKP+uNmcLxjnHRKZ/y/ltHZuomsQw4VNxYVXIalfVc/EW
c7Rp/HCyrCddtNONAve62mYgYTFy55fhnkdEcfnrZjpL8MN0UmUAPW/hg6oPyViV/2AR0R60thuP
qt0Ze2225BSAowobf5Tmj8937fXJiiE3khV6l6zqtMav5NRMOQusQ8WzPhmV7hs1UzCtr5I3pcrT
XaumHKVm4utG8lIGII5t0f/nkRRmBiKF6F1jMvOubHVFhfiTMLH8GWNuE+7UVB//KnnPlCJr2XiP
RJHqN86T141UC7wgBSm/mAMt553Le08UHaAtVomnzkgqP7dIfEmdJvrSdA21ASGC9cNAtLi7mbq8
e6srjMG0uydUZSbN3v9aF/4fZeex5DaSRdEvQgS82YKeLKcyUksbhEwVbAJIIGG/fg40GxWpKIam
Y1atVhIuzXv3nsv3tRDXOeuwGcVt9/7HwE2jYmiW46M/QMycMkOtABwoSA6O8j4FSrtmN//Ld0UP
kPMdWiFUBec6XxTT3lx01vTo1AVWaJk4e2Hlw+dJVdE1j/755LG8YDT4KYcsMElM+u8vzs18LYr9
uHrqnMaM14GlAhCSkkzOwMvUTdI1zQMNSPH68Xvt89f+uRdlWBtUMO18zFB0Rc6298lQA4drzPrJ
xy8W3UdlyfvEh9h+ma0k3tVxX8VrUXLeurXIEvry8ejnN3gZfcmj4MNG/kbP9/yinaivITA+UQQC
FC/KyvsEhaw/uG1PUs3Hg53PXMT2UeJCOsqOHEq8dbbJ9+Y8s1z8T0/moPSRLKcgCdEtEjRKH838
Ycd1klwZ8qKdRiufYzmZgThhYeWf10BRWQ4VEmj5LDQL7nO48LksYpBKL2NbJkW8Rx05GJ8rfWSv
zn5+DtYIZqwfVWzS+mz82JhWYLM8ADoJfrMwHjM/26K1NW8cK3JZYK1Ya1eJgBbHCbsPtmCwoPGD
7iriJxYkfQr7CCJ0WICic58+vqWXLy2XB/eGo9OiPD53NHRZlA6cZtSzikfxuKgVbxpOCM+5GqeV
NrbuaUzz5O3jQS9knQxID2mxrVPvgU6xvNN/LHeii/169svqmfhxOEmiAXS16rw0PsVO5zmHhDDv
NRmVAo/21Dje0Tdqsp9arbF2YLf7Gh9wN9U7DrTjPpjY5+zNSVPj48e/c1nu339aCyCVqYr9LZTE
83J96iCJyWVrPk1NWYNLplqidhY2sSvT4uVHxDgBt5VTOMXGcx6uoaqYirNlPvWyzaZtOXu/HDRn
6croddoc/35RTIdcD4dYPt/zL1bktd0CWXvSSo3oqjwuk4NHaNZ0ZeX520X9Oc7ZGRkRe1YMOgkb
nAakj1kFJUIIKGWK1vR9kJJ9fFl/Gw7AtW4hKsSbc96eI7vJq0d/tp5S+t9s2ur05Dhp8VNP8vJa
dfTyvaD0jbZ8mXkZ8lyAkGal8pLU5KwR5cPXQasjN+ypa7786yVR119sOMv3iRvhbEGRUof0Shf5
OR6lQShsp2YWTrptqzRrzB8fD3axjCxElgX7Q2tXZ5NyNre6EEoNnxjGZ6vKu2adiDL4wdEPLLnf
2dMNOrH02Umz+m3GjjVc+QAuZqFlcCSI2Inp+7Jiv58PkAtYc05F4plzE8GBAZZqC4efH4RZFBfR
TtV5eTAidz78+0XDGGAPjBxu8by+HxdHDJ5EbKbPiWoimjkE/2xKr4ufZ3KUnytwvlQnOt1NQ9uR
7j8vZ0gYKKSgGYN6h+r2bHSPqDvNqiV+qoxyqTXkuNfGUvtut7I+dEl7rSp38Yks47G55qVF3gvw
6P3Vou6MEoGw8Bm+sq8dk8EQ9XbsogL9DGSMYP3xzb34SmCLLeKrBWFFvMY578t0IXKy+SIItImV
oHYi7F/BXF9L4rpATNOOX/R2y9YSl6R1vqm07aRgpRXTs59SIPlGMrgFdlf6MWF3Td/dugW1tL3Z
uUG0sWhdUWUdXCnlrnSC6Vh4qVOEhTu08z5KHQWV1akhoRC82w4J596pmY/SlUXz7PtJva90vTHI
GNM6scr7mahVIDec60NVcqZXOyz6wATIqHPJvW+y70nagmn4+M5ePEigqqwYHnv6RSZx3i1p2Mt5
CvjA8+xqHnqM0fvPIH5yJ93uGo3jciic/RRUyS7C4w/L+/07M8xmjBUvaZ7Ba6vnJMkDczWk7SMB
f063/fiyLvdavyn12JKIP+F09Bso8ce2AMVtyuHRbJ67xYy2i8a22HuDHVgrUCeqeQt0lbWLwmV2
donV1U9o/mcq5/NIucOIWgHsoZznpFzrrad9mnQhzZUn2xHZQB/bZA/a8fwzi316EaRJmm8O+7U9
3YOp3moKPhDc6KSV9xKHjbiiaLmYX5fMC2g4i2WCjfI5UoVPvMlTV3TPhtf2oP1ITAFqX3cPo9lU
XybTqzc20di7jLrzldflYtu8PD18xHyJ1Mgv9uhGIGQckcn4XCdU86AK1rTOyZu1u1WT6rLdiSSe
r6UwXEzpy9dI+xDrEB8oUqn3L04nfRZJPMvPhjS6cafR00SVUmdELrBdG+5KEma2RZv/81LCuDQQ
ISuwG8COc/bCNo0Tp6nV9M+mRbB4yFPVj4k1H3wcOl97TshkI7vmtZrKxWey7A7xf9Gw1T12cGeb
nT4Zm0xBN3ouO6qa5Hoh5AiDXivENhq8ot58/KVcnOrpWnrIRyDlsXgwrZ9dJWojdG3llLxMqNVP
qaQZbSRDdkOt7zZtqp1rp8b9gju9o1Tn7Dsu+U42Q/tvbxZLF6QrVi86XQieqZm9f8iwUhLHqWmC
e4JtxdabOKZuAxMOQtGSM7tyId5W/7av/D2mTV+JoCa2KYgB3o8JmVAAPo40grD8TGGGQduKMqtJ
7ibRffv4Pp89VsZCAEBkiYuU/PfZ8/1YnnRkQdRtAIVZb38Oo4g2HUR0MnK8SX/417EIs+RGLmYE
Rjw/3Iq40PzYG5KjHzmwf/vRASoOaLlZq9pH0fXxaGdzAleGDZStD15rvhOkiu+vbCEpuqDSo0Nd
BPa+CKb2Qc8muSZyyF+bpmivpE78ZTwWLWTJVB5+n/3ej1dqTMaZnbgHOHR96ONf3/d6BbRGySbY
ZWR/X9sX/H1EuvucqxCrOGdXaJhYu+dudg6ldD6nvjQeWLjbI87TYdU4Q7/7+IYur/ofZ8XlhlLb
RJEMYGDxdpwNl6u4A25GkkeOKmQNt8gONUevNlaXG2Gka9M+FWpGQxUUuyiwxPbj4c9nhN/jM7lz
e/HNUGE720wKF3Cbpgr/QBxv8jXxZXGKy1H/SklBfPV7TdFZDMx8ZTmlfyNsfdpFCEyPYrb1Kz/l
bKX7/y+hC0s9yl2AmmcHTMeiuTxSyz6U4JrXTjdPP6FqeNsGNuI9Jb8clRaE4X0O5vX147tw+b1i
xIWczsITIIU6B6vNtCdatnPuQcMYfkT7R9B4ItInr5LX/MXL8zx/3qyqPHV9eez+2TQkcPNwPGKo
urTr7dCl1Zolj/RbAj127oTe/+NLO1tPf99VfHLcV7SDHBaWS/9jbwSDrXHyyeB1NibbopSZtSef
5NKV0erNupnoDq+4q82VYS8vk+4v4XzUHxZ92blvB0kO4JNotA9emiT/0bQSoTt343a0Wn0FO9O4
cmi4vEywDOxsMVKwt6XS/P4yg5mWlxYP1qEvbCKuh9RcB3aiHqOojJxQchp80DqTNtPHd/fyxWFY
jvT0BrhStPPvh43LSF9mXZvpsE93Riydg9+yHyT80P308VB/u0LUPj6FJVYv9/zz4IAbtb0S9mGS
jf7W0rn8EmUUhsi7d+cxpEQ33xJCWo3/emcpinDMhkzJZmzJPHp/iQAXZUQgQHBw0VPdShN20KrU
AudGicm40ZDCrhrfTa+s1hfvzzIqR7NF0obp7fxqPdRDreh6HzuU7T3EnoKUZGKT+m7bkKRCkdv+
lREvHiUsCJ2XlXGZf5j431/nSDpx5I+mc8i8ySQ6pRTJPp30KEyKWr+2GWG/w1/3fh4AlfjH4zzb
+dHTMYmBaaFoutbwKByMIYe6cYHBYEAagnBsgjwIkYQ3zh3y3lr/AbyqxXlleeqgl/0YAX9PHeAE
vTkA+kBt4TYrc6Z2CkOfA3TYlpmYNpULgmJjoWd6iLNF02zpk/7M4j22KxMWsYYDOh7oucZO1T3o
lojEZu4jIb+YrTtMN4PQGv+hryDcbrwkqJ29PcmyWU92FJn/IexP+5Xt814eZ7Pyiq3Vd3q17pt6
7j8j/zOtJxY3g/QVQShEqKMiEmGZF9FLhSiMhNCS+J9NZRjx57IytHhtirS7q62y5GTGxd6RcSCS
kxwG+ahl40gXOHULb5P2tnwq2Hx990zhPSk7msnHswJtPzSx9WaSiPJDd/pWW+HmKytE61qahXUB
hDJU5Lkf+Jk2aqq6y+UGomzaHeOuTR6GWZjune8KyAwNNvh7L9XjR2ws+deSzSK4FG5f6BEYcMwi
RyUri5zHagWp0BcvhlEiwB7ywf4PcmhD2dIwZrmJp0hZO78r6bCLUfvZSLswN4MmHWM9W2AGQv67
7gQX3IfdKZogROtW1KfUm4KoCJPc6m+9PkA4kYEMdG/9iJ74ikKpRjKUm5jubZIN3NYZ6P9TJ5s4
2ok+T24bApmbUPfr4WceO8TPInvpoKTE2s/MM4hwQf9VfI2LDPISKoJG6p+0ooax7BSiKB44Ftra
j9yS87EVsR/8GIJcZNsxMaVY972GwHSQ9RgctbrVb6gOolRop0kiRlPjCBjHwepxX3pkzITCrAt7
a7gVq2ujG9XOSRCe3WPDRw3Yyx4lOrqnON8N4IvHVerHqf6zNvqsvtU9yP4bSWfHfWuDNE5WDtFY
3X0llDVvYks4b1BQgd0xZzQ3XguUlj6Lag3nPnJGtHK+O1f51gMNtobQEnWf9aIZJ2NlK8u+UR4t
5C6kti4H8lqmUXsVMpg/2WQuzd/pKVRTuRFRJ35AisjUV3OKtO/1oPh6JD4apMt1NFUFCTxqhmND
6i5V5LhqukqRzZTo8ZNMLK9c59rUFydvKisi5XNXn3Jm7DTXVwrFShtSbc61J75G5JyFWfXHAXML
5PakbbyfuTI1j+p+7zVbwqLUFIQs3smXPNMojecI9ZZ2lnJ+6oR8y32hBmBjBH+h2cPA9qTcfrb2
IxTUBwSahnd0W62WqyqditdGptKmY1JLbUMiq+z5bW2hvsA5HNSR/GSx93KVQAibnMo/xVU1yH05
GzjgWQyHOqyhXk+nopN2+4uKWNr+6jW7rh+SvKYZsyICoa/3vnIqZ2WLrjmURDtQQZv6YQrhOAPE
14JBh5amNKe+oTJgF/f5MBZ4qi1r+gXINhjXRcqUDZlySjVk/BCjN9xZs32gLWz7a9B5xpemGcqH
1NFcfxs3/liFk1k5KZFxecaH0c7dU+kSyAoVswqaMKnbLr5tl1wmgEAKnqKB/N2kqU6pAzGM7t3S
kEWy7PZVGhwyUAMvJRxqaI9ezB8IrKENO8+N0aJVvCpbUN7FsbEJ4MPg4JonoS1pCKJUBeIg2k/5
poi6MVtPSuqfAzFrzXogaQn2WDp2lBG9VBx8qyFFUhGjRpVlnmEyExhp2jtJYoB9I2XsfivF6N+D
iKFD2tpdh/amsPts4/Xchx/NkI0xHYwu7ldjX40gYOFVwnJ3x8gKG+pZ8bZ2mi4mcrJJoSEibCIX
j+P/q0Yb/G0o4uDHiDzx2W0s6ayW822FyikYf/VdxuxjAb88ZSpOHme3giXfBwMTR5EkwWdN663i
YCZ6JndwneZDxmtKty2qoi9jXEh00H6XfhtzT7/1JCaUtTbX3W1i5n68Suap6zd+p42HIGir/woN
AXI4TGbtoa3WFP64wHprNLP1VpXbSrmJRE0Rqhu99BehIyW11MqrgiVqs2ASgk6vJeAI7Hk7I9IK
dsQiwzdRTa8ZK+wkPKS5Vfl9khClCZTGnD6ZhKwkaMWcrrgPknz8jA6y+JSlUTpvtcCV1b2dSc3+
ZNkabcOQDXPUHkYI629qWmKwGiuX+adinJ3TpAYSaDVtKr/VkRq/6ol08i326sDcwqltbpKlnUcy
r7Lv2il3jXDoXNxw/VKC2kljdm+8EmFv6CF1eS6oAr9C5zPkYZy9AZCWbHkqNix8Dt6GX6w6mA9i
ZRE4VWxlFXNKjlRdIuCKgHnvrZ6bG+YQom8Ba9k2C44tbntncF+GqNaxmEonONIcj52129qZODSR
HNqDxclPbYhZ7PRNUwUaSU1ZhzyxyFp5Y6V9gfHfTZN2nVbEKK6clj5l6KbKGW4dElfuB069cp3p
ZatTVBWLaM5y05siiINx61ela93Y+BF/ZU2EkjEB7E22wCBUFoKraB99YXuoYP20yDYc/LvXzhf1
V2XB/9pQu1V7TrQ6DR/Q/G4YJU7+SaRR3SEy14s+NLS8w98Q8LB2WB66R5RwZE2x/TPup6r22GOR
U/w1yE1vvi8L20eFmhHEFxqcWcpwbNnCsOKUFQhYUny00M4N5TENBcZPz07LAQj/oG6V5jfftVgf
8htLH9pXQ1BPCueKZIAnXRR4lfqm9L9YTivblTGI/jXTjDE/dCQjlnvTqKP4xJ+wglWttYkXtmbS
3fv0zbOTn7TDL6+P8UomrnTUZ6NSeb2J20an+FoIy9jjX13Cm+YJ7mVqG8rcpbOvHp2ky1IukDPh
urUi3yf3MGoi6idmfTd1NbrxpMmNLFTsga1XiBIq3fmzGeVrWbv9JqhapD7sGvvXnvVEbSt/BDU+
xCMqTycfXICbsRf/F9gtCkAaHGa25n3ug5UTu7YfmlgAk8NYiSnbabo/eWHT6TI9dcZU2pRQrajc
F/mQbJCtO9Gu8Frrc5rIudooQoRIWusm9mVBME9PIKBHuUtHtpEbQlZdik7s00DKaaPj7UUQ5I9a
qg3WNkYN6a/q2fMfsthAN1Eijb+tA6uKj60hkVBbk2Hn+y6P/dckKPHKAdfv3a0Yy6xaiSSJJOur
bzbrvO546kGVlOqIdwr3moO7I/kikQk1+CU7XEMlAse1O7HBQ6GPtmNfgIxgx167hriNYENHO1lH
5AamVZRmhxw0Bh/igAckpOoIxrmcUkRjJmFt1aNrO8ZwTHjpETGXMnr25kRrQlOLjQ4YdVD9IgIp
x0DisBV0PFab42CChe6Ggg8gzyNYeQWOD+I1KbZir9W7YtMGMf6KFuXwjNh5ZktXSIjroU1gNKGi
XsdLv3bTsdeXlzoT1PbjeFPafqLjRa884wEPU97iSRPYU/VAgcaanCQ/5eM8+utxbvN7tzKr5iSE
qdYtSC1BtE2l+H7beh7Vs6O6oF3T+OIXeLMjXkpBDOezXhvRsMJ0pvgATOyJ26HRKkKVrTYxDpzs
OyMPx6pW472Jsyc/mM4kgrCtoB8wgSf1NlZ9M8QhOnsEIAv4kV22ZwKUBzETtV8qvxkbqhx+H6+N
vsiqLZEdXrBpZad9yimvW9/8hL85rDEqRSvMm662rsHnaQ+qtg22Bsxc9dpvaoaVnSmqW2C4LdsU
UWiPspqHZ78JCkQCslM5GFmgjFqjmL99NqcAnjRVVjd0l8z8YNs9angjqHhylTFM3R2MRy9YIQOo
h1u7FWxnKDJm2gM7a7ZeTixL74nIGe0rdmor+jYPsrlTEOTVTmtBp12xJv6tokB3iRoUBWROv2fF
CyenDtOp2D6gHT7OPWIsE7HsKuo0e6uL6W0xy+4+LmL8LoicH3th9AcUyMGh4r14f8oeQKFIkves
Az0KL7ux8GNaa8EGHjh1Ng7pkrxL2q6RNNI8RgnTUFgPvbnPHa0xt4RbweV12ZO8oAqJk03MFO6F
1HLTX/QZeAquESc3eoNobg26w322g84ub0DjGz8prpVbc0qm5NZzch6eoveprbu+A1LVahw2H2sv
S82TOQ5iBLIAJX0z2UXPzWjzbFXoVXnvDz2TYqgRGDd+y2usDmE1+/Yb7ZbIPhgi8V/Ag0fTTSVH
54urwHWEJUvIG240DoGBG2npVtmzVnD68hGb8I1KstXTxocfnA+KmJWqwEWlYCf5O8Iaa3VMPcLv
DiCddLWlNDSfJncwy61BNKCxSSY3f5kCv0teai2Cdc2REEii3eGpZnVQ0ZV+w0XhAjgOviB0DzQ3
KJOcvTXU09oBbF5y1ILSfhxaa77JRWrSHJ+LkRJ17P1EJdnskrF7/vjluazQ4JpBgUQ1CqUOopP3
707MyZ6gsyo7Bso9+p6IXoH5L7K3Ib1mYb4oP4Gxxfe0qMwQI9jnyirijEYdD4h7GFMaf5Pi2wMq
O63qRmAaiIor9/QvVXjGo3JJWwyVL3rQ95dGs76mDxA5B7cO0r2ZztmDNg9EbBeNO302GyKZPF6U
k5l2BI32kccesOtr+6jj43/9+DZfPGAUNWRa8JDh5KP2OusIsC00A1WipiMest83dWfiYCA1DRUp
wkTBrP+t7cwfWRJF3pVa49+GhonB84UK4aA3f38bjDquaBjq7sGKl30dx5ctW4VmG9AjYasald1/
Hrfp5OVav/34qv/2CGgBQEsmiQex6O/AnD8K5ZaN8kN4k3ugHQIxr5SWFzI1RAuFQOtW1EUINx4o
rxihoYBsh3AaQeIqVs07mMfFeGV2/ssrCBCSfxZeI+3Es7fdsry6j+HHHKa5b3f1UAZyrY2afuzG
ok6ppGXjNYPaX27/wqAEgIXWmqL2WVu2DYD259XgHGCCm2tgDPFucAAF4ydJjqYxjbu2IU3Kmm3x
+PHd/8tShDIOQSfftmUzX79/8K0xkk8w0qUIlPK3RRRn36m69uStB9qhI6Z0ycuYxb+/bvTeab4v
nx4f3XI//nzkpojipX5Gpgk0he9FEVjJtjcxrA2mN1RryinxysbSBYl4moNrGpm/3e6l68T/DOC9
58NP2jgrD/joIcgx/pXw107+OA0PclBeuWqTJvoZp1W7L9nFiysL8WXbEVQU0g5kMaj2UAO9v/QS
y19BgYO+akelIcwkk9KKgzpRq0E7lFmYoflejSYnJjft3VuY0sU/9074kjEY0LLGMB6cz3lV11tB
S/TGAUyhiV5XxgcEQze5V85XNDSX3/YCfCLvAHorIFrznJrYegO0yJl5paOm22+tEoYxK6RP4Uwk
diFvelFg2WnIZvO2gcwz+Smgzp5sUY77N0Nv9Nfachf5geRCBmRa4q5dlDVM+u8fgAv+1iCG0j8k
tXR2ZsMmPrTZ9e/cIphPI5qmjMDlcX7wCqmKU6eTVHCySywWJwHaYg3LmopFbqTNRhMtEvp//CBp
8PNSMv0zH6KZP2tTBn7LEux32bGoe+qxbob1mrPA2og983W2q00Pqqy5MujFB8GgtAzx+6DQQL16
Nv3Prd3Sf8jzoyMMLQkbNzbvGi+XpySOi/nQFqnRUUOZsmQf67gF/3U6YHhaPzDHDFJNCcd4/0gc
XZqsuTbBVQO+V1UiHg9bmm6UlwpD7jN8lUhGMC7gtnP7p49v+OW14/3+vRmHFIJ692xjzJMfzJku
9CGKG1JozBpWkgkLbRW38XDECFkdGlcNciX1Tn/7eOzLyAiP7jDTwYKPQ/p0PhtYHIumWkzpQSek
8IV476bc6YYaOXlltKoRNAb1zVhK9CVtIlT0eTBJOFnXXS8sCglEOa9tVfVlvJpJaiy+G/5Ymydi
pGJ9l4vG2rtdPv738Y++WB+X1WLRTdGzW2xBZx9QXQ4atT+7ZsuEi5cixX8T2Stb02l+9WNgXwuB
vNx8MpzD/eH0wv/PlVNGP9KalW59KGJA9zaF1Tfif/KtKo02u9I8v1gNl0ujk7SQJhbu59ml6RXh
c2OFmDe2kUzmHaotrJKWSxCkMabpZvB7/TlNp/7KluNynuSOoiSi6YpQlBn/bFVYaAvMjL1xaALR
j0eqquZGWWV/m7L1+ioTjq0N0H1M0kEhojCrtPa1qXoKzuga4ivSn4s7juMPhRg8E6r+QBLP7kI9
aRRalLQOBpiaLzhgh3vbiq3gIAK7L//NwamDoUPazMuEvRG16vmVE84xOGWFDIfiFlpHcrkbY5/y
4vkHzUSuQFxHg8F8wnZaXEELX7zIPrMsyGYsnPiT+AXvp50FpZuWHHIPszsWZmjy7dxaJb2pyuzv
3dq7/fi7ubytDIdcwSCbmCPc+T43Jhh4pKbWHxqM3+taTdkDJsZsNw7Ftf3VxXvMldFKR7aKSgIR
19l+0rHxuadz2R/MVM92wjajTQZwbCViSp1E85h3wojVPz/JReNIL3+5nxhVlx/1x6YOGYinkCT3
h6ArB3+dlG7Rr/pCp9ND49Iu9vEs5WsmxVgcPr6zF1M4enVmT/CGi4aUvc37kWuqNR4AxfmAfCz6
Ys+x+YlyrelsrKjX2+OUekS1kc0FtAMeFHyHj4e/vNu/NVwcj0Hlghg8W746IRqN04l9IAQxwGSv
e0lY2EV1VENubvJWvEoDwtzHg16+TegcFyoMu2eHbdzZjJGOuZZNrKWHKq3zY2E4vbUi985rVhr1
pWj/8WgXnwpp51h04G8vlrMLW+YQJDQEDK851bIeBNSGmg5WHCf0D91yeKWyyx3+5yEx/y7qPLSz
6GbPXqe0JOfJLwZ1Qp5n0OkcCnpvRcYGAWX7GB/rWKorV7ncs3c1soBqEZQd3AmLrfx8a0g0SRnx
InUnnahzY5coULiHWtEwfP342i4CRSkWIZZiwsNPwoDnu7yG1r+bZTj/ofJU9SHVWrdcpZRu019x
O7pPvtOOU7CaKcwB8cBY81Xn/RW39FOyB7q0Q/qzKr3BDUkc964psi8ftrfM/ZzOOJOSc2+9/5zg
P8Bqizv9VAuKk6GJCTo00RF88olF24t2ulKEufh8UdmjcFq4+QbCnHN2FRGJQHLHgOZtMY7esfVm
+44kt7fRMJJdHLlG9ymTlr7P+iHbffwgLr6iwFvKHosC9LfQf/n3f8xZSLAdJQg9OxFv2btdKCwL
ibIzRq64IdMsubLPvnzBlktFUEuBC1HX+Wl7VhY5dVFZnSy/auzPmlfpxVYUGFiuvMmXt5STtUVW
Er02zOvnyABsUvRlXa0+Fexo0mkD/q1fWNNd/kU4kz8eNERXDaxnTfQ/3ciuvn58X8/HJ0pigRZg
g0NMhnJ5ecX+uK99GusNS2Fygq8rvlq5aZPp6ICFNxdqR9RU2Xe8z/PO1voiXn889vl0/HvspbrA
+rfYC89OUPkoNQJIGLtidQ3TBpAkLRA6il49/6cGUX4ek2b88vGg59/MMihvMIdKpMQcI85WXD72
zJ+KJj2lEZ99mKJperQHSRKUGgn3zOivx1cmyHNKA+vsAgogrBUbAwvvOXIVuaNJysqcnYhRTTag
fqIDgGf1YHmpWrujW+xh4terjtBmY9UoxGoenqord/svT3qpJSCEJxSTN/tsssjQtciWbtUJ77r1
JaBPd68BID75vY1AzYmy8Rh42rB2oLBc+Zp+L6x/ztfLDeAgghCUzQ62lbN1v0XBYwAry04J3UTy
DegAYzKPaWaFJek+L02BnoveW0MQ71zP8wHHohat8lijca6GnsCsxpy25FRmWxT71hoUk7uvEWuf
aCVk3/s2uYrh/l1KPfvROP/5KHg12a2cn7W7kgOn25TzsRmC7M4dweOutQHZaghJDyJSqkrAzQQe
ZitkLcX4kGVx/NZ21hJykOWgbBsWlOfSlO0rsq7hxRrTuNhrmelqoemyWNwEKBbTrzhainEbBVUa
3QgrJuW+p9l8g95GxJ8TaSevY6rnwcYr3eEzMOy+30aT2ewn2rkovutYe0vqaDQgT1hRMtGpyWp5
T4Oiu8GN2MxlSPWuzNZt23Xt80SPPt+OUtYgP2E36OYOc4Ft8CR0R3wXlTQ2zKpa8k3OcmrvKjPo
JG8lUpgVwbTWQzdCN3mplBO3oTYZXaw2wmodfW9bZfWaADq+N5K5+1aOhluSZGb2LzHtJ6hHczq+
qcGoNdScTS4PuWtxUgyY8vrQtlV60mTk2Juu8IZtFTlUmmZSmLamlfjRMQga8lLHwiDsAWFNXzxX
iF6y+8ZQ+rC3QEPc4dFZZAleB4xicGYFfrei07MCj+Vpm7SRubhtijw62DAHxzDIXNl9mlw5Giuj
oqPNbhA5HICxto3X0iPeHRA29YB1qovhZVCRKO+x/8TVqipnAh91v3dPEwbWaOV0HUXhIJ3VIa/b
SoVTBStJke7ah3CR/G+YX4mXNU055uuMjme3jomp/QqA09bDbFDAtBwvGX90wM+7MEU69uoP0Cnu
+twi5V4VpvkYdFMT35XEdk63NfMEbuxeCm+VzyM6FTEp6+RmMFFD4HlNu0npEXzDm9l+GpI5X8KM
vandzXHqJSt6+AmQo84Ktt4AdG9nRDavCLL7CUCT3+Zb2v+Qz0DSmuaKZGZf30prbsR+EFKPN+xs
SIozSql+9VMsf+p67WSbnp588WB7UZ3fzH5kGzutd6RxG0TSoi7Tuf7nuXPm+hD0SF0czxm6T+lc
WMYNVcTipzcmnR4CnKBzssv6uuVd40D45MeEUL52cozrU60ChSaws8Q35B1+/IbqIck/OYPwxjeH
Tl++KXELRvDIajfaW7GsyZDu8hKBAtWp3cDJg1PqaE0PnZWJdGNbMlaHKRhj+FTxjEpU8A3Ua/C3
bbuOopEot7ZiljyMdk+ZHdWBbjzy4WrWUzQWyDe8PgGKX1iD/ZN27FCs435RPOVpaZvh3BVKvSCE
Mr/4CdPeQztkatNWhW48p0mH1iwy4BSvJ4+Z5b9sigaO0oQwuQHJCrP9y3C5SSQW23qz8vJZfFrY
ey+iiJN83SW680IpbsxfwAXrxUtpe2MbFlQ+20MVp+A2+1grGg3KdDUYuGXQwvXrfJiD8jvTdfud
PuH8rTQy/ZdOoEBKBDjSm2+qzcHt6k3r7+AAB8Y6tyLZ7yJjiDqkCcTCrkcH9TWGhZ4/aAcqbo5G
Sy0mBKqkPwLrXsqDo3JuBl1gXCOvC1Q+GTBReZINocMru4/J951by1hlno6vF39ndz+2ktK21JtZ
fNXopCAEJc2Q78PppVrxPTT1DT3UqNvoklSslT661N5MlSRHMvVYTSwWhu84fOs4RIHvqhC6WHAy
OntsNnM1eM42KmunQnY85OP/ODuz5rZxrA3/IlZxX25FUZJlO05iW0pyw8rW4L6B+6//Hua7iSiX
VZmu7qqZztRAIICDg3PeJSiTOfwi42lofAqbsqRt5ZVfekirtY84bfNl8ioObch79mzEwvuadEhJ
PTq68LZqhIbfUWnCcO+VpqL6vZBdfqBihOjRJqOIe6xmPU73IEzJbvIKQ5jRT3AXAPKJovpnLSom
81jifBrd6Qjv3tXW3JWfKlrYlb5Bty7StkAp40fPTLvp2HGxHxWq7doWEczCDhY8/MnLwGNuSdUQ
EgulNihE5NL4GuWo4+wrDzT0nhdb4mxdwCmqH42LRYitSfR0NhOYDkSkvb4on72c6+1sxplefKw6
6cgjxmrAhJJKr3JYu1OjHMqoEr9DaWkQg4nbvRm0uWaOW0RLgR9PQCExzKQP737xhO6dcaiNZ1+d
8tzBPx25jC0wXBs/eQGA/g44uzsc4sjEGQqYdgt+Kumo/TxNbRuWH2Ri98M9pa8ZDHUOMgM4VhkX
sv06qFEV3w0IGTxkrpemD3nfjMccCVL1c++N5pH3Eop+WIcp3Xay20ojm+7rO0ND4H3L+17P76q+
bxN/wKbU21q8W55HPM9eTeQdzUNTTk50DklJh48LmOwrAaT80RqR8jhDf82O0QSP+otFlWMIIhQD
VbT6lVzbugjUpS+gt7T62LmI49W4x8WBmlhC+87TQUEUVK/Lh4URcwfHHdfNPLNLlPNsWekWGCCY
pxL+YzxX+7Gr5oqTPJpp+zAjd+d8mNtiaH53duT8jrKyLHdUwcz2oKIf9wtBWfDASHPYoAxCM6EV
rNEALrcLjgJQEy+L/WzlTfODSulQbW03M397JT/F9ya093ZgxDVzO9rC0n5Wka0VD96MTDK4e0DZ
2Rltvyq5w0tSi/4Lu1A3UZMMi/OYQXk7iBgZAt/N8v6AEKbp3hlKbJ0yjdpkF+STSk2ACnB071jT
aAVN0SjGYVKc2oTuburZPV73w/fYiTGMTyxFVe6jGmGBe7NzMuFjlmU6D2HvqntEK3iElQXCva/q
qHr7ibYOwlsqlkQ7tD7K4ocgTgi/KGvsvhwHVQZ/BFNi7zPuU223LKeNYlDoxRvZIopfmsDk4FpQ
9fpAhBLxVhWiDKIeh4S7xeYoRZI5kigXVJqiVrDK3fykGAmozErpzHCXFwYXfl0jcwaqRh+2elzo
0d6ZkSnckSP2ABKROUw2vYbk4WMxgZX2lUE0XaCJTHRbu22t8+gNk/ArfmSJlmjtJMFQetmPeqoX
IrfXA1xs48zZuWbUk8a4ZUiG5tWgdg3Fe9XF5MgfTlLGSkpOrXb/OaUDVKxsE6iJvRpTP+wj3U0e
G3PW9HZj53PymBZVZt1NjhtvszCPrUCZRwN9S6Owp402ONLyi6oywoAUeAL95qS2CfJUceJvuHNn
5LrRMD6llFDxQgAW2W3jwu3dD9RjZPSUOwUyjRNaifscx3ZSOjpa3l5ppVMAnSzFBHSuxmwSdk7l
pQgMbUByOh/h8qTVYxNTMflMBSk5IZ82F4fRaxAwJcPQ6+2AvNwXpezBuCPamOW639Myrw5ovmLx
1cSZpQRw0UDv1xYwtb6wxt4fED0Y4cYCKys2WR0pw089LsWwcarSMAM2NyA1V88nCpPUsn0CTm5/
S1MzbQJMFIaUSEVpbzvqDoIXdYwRvWgVKfx6MORjbNjS/uBU8M+8jQpcuLovsc1Gk18BF+xH5GW4
mSuJBto6M5GfVgfXKx5BmlcNhddQqRO/JDnOHwYE5xP2bKYAsgBqvWTcFPk/YU3RWSSPZq04C+YX
8ZTEzvMJEHUjX8amsNKtViJoE8SOjYeHMeKCZs+JMv0cZlT4ttBShrtaTRvQdsh4eI8izGZI6wY3
gf6x8gb5aVZFlz5Ar/AaqAXSa0QBkwhRjoc516JvtmJFzV3YeRNxi8qI/llx2xThVmPJPWGhShFI
BGEidLjcTHE2XomsJL2gOTJ23KgdKrMJPZFtK7NCbAsxZMjNI2P1GGHG9gMgfkV7vfWcaK+kWX+I
DW+s0MtO03TTAsNRH4Z5UAwfrH/cbDWKU/kuj8nXfFzIwheGxj61rae5PMZ1Yw97NlFtQV9KRtUP
pWekT1MmZ2VvSS2nYlhFta8jpOZ96LuYdMmMokI75fOCGc2mIkqPUdggAzCmnZQBANvqYIssVgOE
sXjgaaCCcZVIAV9urbJU6TTTClLCeGPVXl0SyWqv8HslcZAXK9p0+OEqJCSbrHWtMRCel6lbyGVW
tbEgrU135CN6e5gXMvVce3aDVKDihCBg6SXitLQo3i1PRhxBY4gHVqql7mPhCXMO+MpwkyMc/fpN
W832S27rZJ8LD0XcyymXNWwjG25T147QfrJ8jAlWpQiGzJ2jF1Rew51Hli+KbTd4zckJ9T451mYZ
v2jx5ExBNsGLbTdtAuV9o1ddUgZjXCCA2jddkx1kX/Pvl7qwe0+hSclJdhpg/YBrOwtl8jEF/Z7H
tvU1nCdwnqE+K24ANpTMGTeRakQsuZ1blLO5NzQ/SokR5SbGTCR9GGPbkY+KrZePrj7m+kFITOI4
yfA5sS9HEnfYDNGosm75lPp934RfbBf4z8aGf7ZFI8fiS4Iuqf1qGAvnKBCKcwKkkPtvU2e2zMHQ
RxmQgYR8fQDX9gkX7wp8rD306ZEr3Q1QOp+LLVJi3u+GCJKGoCDstvnZpmXytUbudjzlWQklTw3h
FxZDbPyEB1JPj44EzboftEJ8Qyejn44q1kUTBjZl2n6SYdMec7PRym005MZwSFtd32kVChyghaM6
PualI3BPmdK5SPb97EXWVmAvyEVmxB1YCKqBivuCG0rfHAfeX9/rWWj/VTGKOpvMxfBxb3Ss7chF
lgfeaKnztugMjA02lRHXdbSpZgkNiPwcGKQu4fltBHDvT5o+puoOQGg2HwsqzO3Omctq3PKosQYf
LEj5OuU1oFGwFbY3BXmdEklVazbPDhbsYzD1oVYFGsBzbVsbse53NOTzM+L0s7fLsdK1n3Wwy/K1
Vtra3sYzxj5bMVuRuZuc2HU2ZmzNro+quTZ/C6U9jh+4hId2S+TOrbue4jQvX0sFYVaj/j0SMBNH
B48zZ+nRbPn5cEWIYsIXCbXiPbbEtkQ7GWz3ZgZnEpkbTDDzAnlOoQ0kifbcBjx01HJDImgOj13a
yE/wRGSyt+1Ct/YLz+A42ACuNlqWQ9uxklmr97OGDCaoD+xLHlMOz/cmJlBsDS9M3F1S98kEiaCO
0zgIjSgfP3h23TonLlrNeUUynnR/A6Co+a6Flkw+1hCFtQdXUnP1caOu50eITxr472la+KlO7f0g
snKPFeUYVRhvk01u1HoCqt1IWDFB1il1vBsToZ4lkE3Vb7oIAHWIFzxo12kQv22RtCrvOFtpxcbU
4lApblQZr2u6hmWi1EmfwOU/uEsV8q96cqPNKXtMbe41pKP6p8TWBMHSzcD0w6es9o1DPeJzzs79
R1sRiqygHJDztYBFg19a8+ltI5FukpbZvVGqxQ5xegKRosAB3Thx0u4lguH9Ea0g27hV3l3az5eF
Qjq4KB4ACaDJ52mr6maLTnMmdEYGFUIKx0s7U6h7VTo9cSFUGFlO/kOMKQQOHQWHjd3ott9RZPml
9SK/0by+QijQ/DNoAgKbAxlJG3fVKZHOaA2mpaT3uQv8gut+no+UDLOSKkhVvdbgj9v7KW1oWsH8
+JY4ESUB4CvQ6DRYGO9X26+KzgQP/iYzJ+eykB+43A7KOGWRp7fiIe6t7KRnc3InNUQWiGIZ5J+0
Ql6ydSBWoBsfvD/0VaHfACMFSpPOJMp77lq9teaAdiYolKOD/+oXvWvCnWIaMD9Mo7+HfHnLrv5q
qmx8RPbAo+CLAVVr1c3AR0vMhTGlxyGqSz8aBuvJQh7/ceY3sgWWWtTQnjmM0a0VX1oWF/uPkRct
lsW7D47vWo9ltHkYN6aXHeUIoj1IJ7dJPhlWN40wMP/AGDqBm98EJsZ3o7HAVG0iw9k5BYopk9rA
D7KnbvKCJu0L75woozrvU6KTubPsLIkwD8OY8C5z0bJD7lzHfe/9pVo3SGgcs0gOOQJtGeAlf/78
r6hRjHkO7CRNXqWQc2DCZs03ZiQJ8zCzuO8raL4PVGUqEDVVOuJPgCMWQd6W3o1ds4pff34J/fOF
PQLehV9zuWGX1zHuCGPyaiBOmG4jNPz2QzxHe62amy9ePxkBWqW3cK5/QsRfS8iwwDGQQ8O+jNPi
rIERsm3mPh6d7DUt4uoJiYoUKr6aG3fNUM7JJlzI+Zso6utqY3Jn7hsX1IuLSxyV3Aq6J4JVeMnc
WJXVCVp+FAVz1MWJp8i+rPtzSehpgyqIGVVeRO0G1nC3daTRwcOTyMFsorpzyAsh+IhtVUxNTeE4
0SHyZqXy4o518qsmzv/MIfwUGyMCQ+nrWdTt5ZANNxBC6z49v9VZpMf5gFTQdPsPfu+vHUQKYsm5
jqZnDkldkBQirYWJGTTMDYZhctjQ6UTDDhiohtEa70HFx+ww+8/slfwLayOn+6kqy1OXaPq/2sQs
vw3nUECihGZXM5dm88VvA5pndN74TMor74Fpe591acXqpi6q/M7ii96Cx12vHCMayx1MNLL563LE
wvRkXyjd+JzFISyttIvCB4/3DTIDVNHiTTUa2T+qQv1ZAaZnLigxwGhrV+Au7XO9d8bxOaYG+tmx
3elLCovrrE1psuXQm/+9vz1X8fbPeAAKWW+a5zb3/uUcF7erlnUcn83ZgodfyBIQbja96pWj1GiE
K6R8oSc/8hisbqCl3xoapMPSHURRDPnqy6HtEe0LUsTpGXl3eehcxVpkqayfZaXKXdpZ5p3aC/c1
L8z29f1JL5O6jBOL5qeJHTE9mQXfsxo510C6S0bmWk8/IS9QN9gOUVtVhG7cgIm9MRateehmCMqb
QCxXd7eoam/KzWl+TjtNftFGt71fhLA6NCIQ7r3RIn5jxzIY6FraDugirfXu6OT1KaDj6RnHLiwC
WtJgDcPPrgNgrHYodaQ1amrvf8w3x4RW4IGWcvhndUqGtle8kbfnM8HjJ4paQ+W70vSUXZk2JupI
razaG+nxW9/UQv0LWLuBGJK9+qYalSMDiWGmiermc6WXT4VMjVM2TT/en9v1Pcap+GugZQv/FXNg
YC6Y4Hl6JjwvDP4E0+EG1Z6my53XENujA7RK6+f7g159UJAiZP6gJuFrLAi7y0GtOpvdLHbGF6uJ
eXh70UAxJUw9q97FJSgdNIMgbd5YxT9Ms7/PBCpaAOuW0K8tcKg1sEHW1axljlO9ggg2kL2bkTsP
Ri8je4irJP9Y1ijC3wk90Q91ROtj5861pt4Vut55exEZsj7O2tmxq+Ysotn5aNaF3ME9nx/qQffr
1vIzp4feG9pO1Pn5aE/qfqqNVOElbyH0Td3YQ2wGw6ToWZjheGhDUTe+HcnC3ogqQY8F9I3x0RAR
LQ9MPptTH6OGgWH7NHxJvMgIf1HEEPP3IhmrX2U/uQ+j3kN6xwYzkjCldTe98dHWrwSeZjxUYBIB
5SKCAh67XCqz6p1wAqz92vBUgLwjEshcejuN4V5rIHUBK7BooCTULX7QzKPsnVmDg9KORZmqmQps
Iv9t7xDWKL3Yi2y6CX78ygS0qiLpuGH7qhWDZwKuKPGfDQsF8xReMOk2l81w4zBeZV3LmECBlhcT
WCCgKZcfQVB4r4ey7F+HQuuGTcxDu/MTJDIKykXzYAaOlva/PMyZXb92pfoovGEYkczoTQx/tbls
wCrhmZrf+BbrKLH8LgtcO4eIUA/w8PJ3jRXsCiMcqlen7fNHMXfhAWCRmJcLjZLCP394OKoetyiG
cpD7VpcZNQIbk0+qMaYVGT/CsHN/msIYxJYWyYCUgOMO+Y3dtw5OzA8Y3wIF4k2IoIF+OT9ptAAU
nLp7VXJawY1X1CfgeOpOymz42RARy/sMXZnhBnh/iXkXgQKA3fIgZnT7jynQ5bA5Aob020zlxUDp
VO711naejM6VXzUnQTwtJ+gTrgqnvE/mpLy1qH8e3pfDs7FBTVLBA3btrDGFTYjYAdVz5wV1Jdof
1uhm49c5EZO1tRrbaV+lgQuYmw8WW64MX13NUKzDNEVoIOlmm37PhRF7+8Ekyu5p58pnd0pQbUl1
qclgNnu8YttpMIstzRY9wQ6jKWwe+Z3bHMywHpWBtwPUtXGPEXUM6BprVwRytFQbuu1YUd9A9kD1
Xt1pwaLPYdFA6xFaEihmH6X7tGQnAPLv6i4YRKhjdJ/FSvs4jpE3PNFV8H7zjHOr30MyTebzhDFH
9clC+IBx+2aCILxR0X1vHu1Q9dxf/7iJ2b/gtGwwsID7SCAulzZWO6d2Z+G9oESBLoWD/MwLnnj5
faXHlR1ghVHe0nm92sTY8wI9ZjvxbOVVsbrKAQyUiFdQDB2LuAbtkETmUzsVGT1PYYtF2YfOyGdN
aGW4e3+yb47MWaW+QZlLX3OAEQWZqVf3xSu33sBJoSqptnr35BSaivrzhKFBFt5GMS6B4O/9a8H5
AKeOVAlwbzT1V4HCSSUXMbff0hJBkriRmnVGBMPxjjXeE86OstzQ41A6Y8uYKOo9RiRK6XfIoERH
TKPs+Oi5JbVTtY/b7znd6VvJ1fq7UPD6Q8cmuBgGv3Z1p4VRopYGRnWvXWo35gZATfUdUcimDMLJ
HL+P1hQ+1+gAKNv312Mdrv+MC+l+YTbwel/TU6KmB7wyFuKkWGEFHqdEr6Hp3U9xH5XB+0NdVUr+
fyxA6VxaENDXfs3ToIEz0BTltRkred/KtvrehzjrKbGu+ZVWx0aQu7ln+RKn+eSOt4F911qO9G7k
6+tYuvyOhf9s6FCCuLNXuz816eBjnhy+Tv3oGocZ78QvmcwLeqkDqjfmAgbyC9HN+kMec1X+46XF
XaUz/z++QRBX9dVSz5qbVg4E0NMYqmoCnwLRn74Mh3NC6xqCLp24G1/+esLLiARurmMqNetyotCJ
PQrCVyfEn7qjmVrVdsiH4UOewX3fNAa3syrsqYQVacv9+6u+zObi5DFbEJiaDusRRvK6wBwDoUH2
ok1PtcjUvSoH9aHMuhBAQJtY4LSGPmgTw3rCEbEJqI0XNxb7eoP/4QmZpNg8BgHhX0bXNJpCF/xn
ehL9NNwrWunsLYDrQdqZyq1r8q3vzN5eHkdkgag9XI4lHdoloRZnp3Guil0fWflX6ZjDRoFdtod4
N3+l9IpjfZult96g1/Fjkba3oUouyh1wdS6H7upBoQ3tpSd3tkH7N17yrEZdHdSgY46z9OpzqNCP
eX9t128mdjLlW9A1DvY6C23yctBxzGnbSIrjKGjBpgXBhBBwrKG14Mdxko4bIFbaLXrDGzNdHvY0
ydFzIMtcVTkVDY2pJi7zE5g/+9h2c/vCzprJZnFS4Mlj2F/aWRH/vo0Q0/H4sFRr8L9dHdqk9cK5
M+biBNLiSKNPGP5AdSXQhxC1q/c/6xtHhvIMktWU1hbhgvWWnTmsqObmpzIM+295OHqBZqJlg3ty
dYeGt35fUZf6iluW9giB+9aqvj08oKM/bG3qyJeryscXyOXYrGo35uP92DVusYFKQhU370rncz3B
l4+0kG5hxIN1W+O/Yd+IkW8tMmUNRK1V6HZA7y9/QxuPVKvDtDiFcAlP/C/kNnWQTm1HFWVTL5nE
ZlRK+Y+1sWU/I1pEkmtj/84Wuxy1ymOvGaq4OM2TLQ62N6p2gNS13JeVtIU/lm3tq4UHY6fmgfX+
or91lng6/THgAqKz3ta8WJOUw1qcnAm8lj8AtwVpIsffIdJTWVDO6PLe2NNXD2nqkPR9HI4uRYiF
UXI536gHYu7ERnKuFH3qKC03MEXjoY2C1kIQB9RiBpBQaMqHsSdT2JNAW0engVUGykhNshtvnOsE
Yfk9sKN5NiKKAhv58vfoVoQZbxvF5ykUBlDHcujDfcxRIbaYFYjMiHfQGHhpFTuBOrZJtW1w1e38
mGqYe2NBro4BURRN9SVR0Zd+yurjTGocur1uCPLEpP05gWh4iAZcX/ddMqKV0koVj5QCGJTld7ae
JHeFAzbk/U3x5m+gGqzy6MHYY71AxoRTOk37+NxIa94O8DwOShVn39O0/z6os/MaGzkKqEUYzb6o
0+hGfL86hXwCOlpc25wJOqCr+6wcqqG0UDo8F6pwAs5LndAbDptt37beV42W/QMSavGNlPSqtAGp
i17SkjMgEUtbchWASixIZ5k0ygkNvnRb4kyv+nHFMy7Tvfg1N0cHmeN6WgAx7YMJ5ODQTinuoUId
ngY25o1a8luLQHt8KdXzi7hxLnflyIMEJo0jzsaIVMgmKiBVjFM5qyiNJOrGyCfnQYRpcygnt9xy
bucbu+AqreB7LL2JpU3E+3D9+NashYZrz0gC27F4AcXjnRZ1rofMMbNXWzFt1HziOvs5zulwen8D
XkUlhsac1uZY8gSiy3k5d9C7WEFb7ABtlOUBNSTJStQUk+p4Olp95e7fH++NHcdzlJ4VNVGXxvfy
e/4q/RpzrPUgPOIzGdbw3KlZy1NMV307ttTtbIXmx0iwG94f9I1JsrdNIIi8DqltLN//r0FTN0XR
etCTs4fo7xPMb8JKrdlIm0ssq5Vb7Ky35ogFEpIAfFuumeXP/xpu4mlgwypLaVYLF21RZfZ1qg7w
QiN0Nm0BItjQM+9GcLX4f73Iw2FKcpcvnXZM0a5udaUaYKWPbnouDPzd1CJCWq2bVbgzKfWW9z/o
WzP0nCURBcGgkSFeztDsJCEV1sCpd7BYHylWP1fahBT4nDhg7qyUR60afXp/0DdOia6jq0FvADUC
muCXg86RrRhqnysnpVO8aiO8JD0bQ+FsRWb1W7J1o/cLsJ/3TmI7N07oGzcpuShVWBuwCMXpdUMP
gQdVTyw7PIkSw76NDuWmgffU6BEyz1oIAtXGPTFDeh2l3LBo/QoTUcqw8K83aZsN+/e/xdViUyKn
J8/7lkVYMvTLbxGROE4VuP8TYuDqnT1ZoD5j2avuNmsBHtxY7qvzs4zGvuIBsuzrtYdEo+silZ0a
nVwl9oKwz9V9HabHrkAtBjHuyXt+f3a3xlvdzKFej+0IbfLUiTT+PTuhjDZO3Q85er72jzgTrf4/
zBDNNF6S4GPITFZ7C5OiCt0eMzrFdfVdKB3cpNZJXyRwNSZYxF/+fYJLb88CD0Z5f91poymcJJQb
k5PayvgzaND8mDui2SkhXXOfhNBN7t4f8XrD8HzUKIwtpqJ4zq7ifGyLgTJclZxstcNuwus1MIkq
pY++ytVbX/MqPMAW5+HI54TLq6nrGqCLrKNGzTU5uQmxTgHqHx6L3mmr7djk07x1ndC40yLA1rv3
Z3m9cRh4ab5TkyBUrMVRtElPLWlb8SkaQZX5U+VlylYx41QLwOTLV2hm8PveH/MqLC2TpZ2I0ToH
BLju5VGEwoCCaNilp7Zty9cwhhwDdNjzPjjK6L6Eczb9Co0mx7Agi9Jb9lPXGTVVLjq2FFrhH5E7
rNa1bOPYVFIjPZHchN/yxkVKO48MsVfy0PqBHmCMuEY96tC5I97ucpJjAImg/ud4xM+wEe1eEnvw
EqtEMsSVMoeZlZxoTM190CRWKgI1HSaadIrz8v4Xv8rXljmTry4ZJDpj6+0F2XqSXqWksF1UtIe9
YpQ/mom6rct9uYs9SgYbIHvVt6IQYN5hbaSn93/BG/uMt/OfhH3RM10XGPM4mt10puaEEkGnf6rm
KtqngtaQjzOC2Klzlmn/mqQu5UyuIBrjnKurtptGU2NUDCs9zXXXyG0tPOrXtluVzwoEtQOUWu8n
ZJu22yedIVpugzC6gWN641jTzKaWCFQIFdl1mprhKqFYWCOcgGm6yqbSnOyxb5T+p0pZ2QtoRgzu
GY5peeNUL7X7i8yGqbvEZO5egIR0US5PGHRPErgmzE65mSQySIpenw7gJ/Mbq/rG/Gi58jKhHIH+
wnpf2R0I+zwXxcmLpfHFal2YgHDUfQl36IXPIZ5GGMg3bp7rxxDIOvYxzz/sdCg9rS67Whsx8AmT
/IRF7yi+p6FZZXukQzsKUIohnkklG3Orcq13P9TORH9BQ9+tgZnbd3corLdzoNRDcutR9MaFgWAO
rAn6obyN1tkW8uCaQBUsP2lGHUVBBbtoQ1vE7e+R/27GGxn6G6MhCIyWNZ8fksS66VqaQB26ihWF
0dbVnwCeo2pJzdNJf1kw+uIbMfut4Xj8k8mABocNuYrZ9MSaUm1A1EFx62GTG7yxfOpd8j8Fj7Kv
7weLN7Yv34+9C44H0Ye1M5UmO9xj8KCAiGEZ8z4KcRI6hkmRvr4/zpuTMhYTNVQhyNJWGwnphjIh
NJSnqUqrr5oHzQlZerrkpdbfiMBv3HmIKVC/wekZ4bP15kBhFA0f5CdOtjt3GEhpdX8PRUw7ZDPm
ToW0tRcUrpNdNhvdDVm5N0Iv9wzyuTxc6e+s+1kFIHUjMqbipNY5Zgam3bD/09DZSwitz12b3LLP
fiMqEO2WXUL2S3N+lWqPE+BQI3PKk6MK/bMn7GwreYWhQ5alj1FY1SKgHwWU8/3VfGueaPiBNeF5
T0RaVvuvR6TW1m08GXV1QlGh9nFIiIPKSMutMUlA+qhL7/9xPNYTLLpOewGcNv/lcrxsgr1UT5l2
MmkN32MOIAG3mHTe4flCTJUwRW/1C682LKMsZ50SFEUbxKwuh1RMlzI7DhQngZLqLsom+ZRGLU4E
+SgBU78/v+tMiYYgTRtQkWjTIxG4ukUyoy2BeWv6KdEm+ewU9fDRHeCx7fIcCBKSgZVVH3pNgy2b
KRmGWLVzB1rglizW1XZa+pKEAipg5A+kbpeTNmg7IpegGSfMzdQD9NPxjO0RpAO3LzAftPaYlSW3
7ByvEMjkSlR5oF3QDl3EwlaTL7KhnERq6id8pLJzEvUIBqIR+7GbpA6zahzrH+po4EantvO5qJpk
OwoHqzLsEfHZrtEqmJpo/P3+klxtcX4URRlatBgTUilZ/agyTaWqdpZxUoos/tHLOAtxtRg8Hf5x
KPJDEzeAP94f83rPMSaad+hJgS5D2ejy87c81pNytI1TVbjO9wRrvg81agvwxyI9eH+oq7i/TG/h
DQDXX4SVlp/y1wmGqDgvF6h56sfBbH3kVops2wzKLfWxt3bUUrslJJIcmutqqnA71awnYWGMllUP
tPXNb6LHLUQKTf6ysP3INp1h3LoC3lo8pEbBQgFowEl49SFtZRrLlF90ajs1tTed1cM9jCW6LPTX
nS9j5yHt8/4HfWvtFiU5sjNi/xUMt2lr2hiiMU7QEMwHRThmvc+GEX2Msndv6VBerx4dEyZGlkBw
YrTL1Svx1FXyNDFOTWzoygcHpQwjaBup2j/fn9XVXcqrCXAGK0irBlHP1SmAmQpgZrYwKzZUBIrN
dnmPe2mofo6IZbvCReF8OxiwPJCwdbIbm/R68zA6cRHR/iUTWvsHUzWsiqizrVMVa+jDKxVyX0Nd
H9AQarYCCqay8eyp3r0/5+vNczmqfvlxs7SOs0xXGFWd+ucIxZe7Ej4UvAzd+i+BJ33jcnvrG5PF
Em5J0z00+i7Ha1A5GHAvtE9otmdB5upRQCkx3tS2kI8Ik9R+EiLYjAVM9z/MlLlSHECxlctu2WZ/
BYGkF/jpdLN9Qr8KB87MVGM/KmbZBKWHuFs0Cdxw/v3jLp0tanWkt1cl9n50sFlsMvtUZ6l5gIUW
BmaHleUWSKENPja16x/vj/jWJqLJqJIR0t3j3FxOUpmAKKZYdJ3aynbPfTPq+W6Msd/xE6FDntby
kqZuK1EavsUDentohgU1qbH/lz//6/uOzKi2ULk6gcaPMEsKG7wLG7qHTaPJOxya+PJg9G+5zS7R
7eJJCsGBcstSbELjGPvty2HTaXKLBGPFM5Ie6sFC6mcE5lb+dmmptZssgwkMVNjZIlYiUGSz/3U/
AyKkDr3Q+VzInetZd32rQjxWqnMXCx1BJtmetVjrAv5d6Feoer9qzWTcO3kT3Rj56nsv/AcHTC6t
DT74GrpglKMlEeKrz4lIChQaNDOoh77cG0Mco8FSiWOcZ82NS/uNrw2yCWwQUoxAbdfthrqqXEh3
sjlHDZydphT1A5KAzR75JzfAzUkLMLWvAmxB68/m0Co3zvB16kj3fOkOLjbK5rLsl6tdFcLyCpTO
zjYKHB2KD4r32waVOz+pxjSbe4dkCdtU21IkqUtcFAcFv3P7LsVt9Ea8vroD+SmsODymBUJgrVVO
qzE1WYBUnmFMYXwqZgOzySn+nmiDdaPipF9dgctYNBeAlVHXA7Z4OW3RJEiVSbM5Q7OsPF+Q1j5P
g9NpAaZ38qGZOkUEJLMhWktJVGDetOjO1Zj8UH6KYqiR5qgkEqfBjNI9sQ9qCc5JAufaRHE+GpGl
hDtkFW3EpKuknX2vK+d4gz5rh54WzH3Hj8p0fs4klNF/jFhMjZILty0Yo8Uf+3Jqc4YARYs5wFlH
NnU7l4sBm+012xjztru2qz6Q11U3qLBXlx5jujA3kZ3hEBE7LscEEgkQ0xHtGbdRh7kuduojvaR5
Rg5Pdat/rw0vAy5I/YWzAKZ8FaTAFnlNaPXtGa0W81xJmo8Ef2UnHFU5UjAE7NJ3dRJoyVzkfuQa
Heoi2CX/86dmxrRBl2aAR6f5cto9Eh7lqFbdGVxT9MQv/dplsdj35pgHatfoh7DVb4G5ru57BMst
QB3EZ6StrTXOZxQJ3LHR7M5ZjVK3X3KmwZBYCMx0k2oeByd394aOs9+GmtOX9+f7h+Z2eTcs1R7e
WvyNfZm1Xme9klDO++xMdTp6HVI1P7hj0zl+XYgCunAtpx02wmhitXk0PIya13yLWsSrlAbtr7tO
ah28uV4pfw0ovT8l+FXtOmRcDkgYi41RfYzKnaro3iGB17ePO6DeNzKI63jLDHiwAB4nxBP0Lpcs
ndS+wVElO1vplHxt4WY9tEi56RsTmYxAybRsq3U0FuAER5t6NvS79z/hGycF5gs9FUoSAMnXrA+v
DWUp1DI/V64RfaxRVfsQKVioYlaIhpGonBs1pbWbO2hD5LOBzbJgyAzr6yXrsjTDrF4rzjTRmwep
O+kBO4wepct57nGLM8snzxPRS607ebcJ+0lV/ALZpk8ptNUPGcJLz9PcjB06cSZ049mpT5Tq5y3Y
e2+bWfb/cXamvW0baxv+RQS4L19JSbYkO44TO1LyhWh7Uu77zl//XuODF4goQYQPUBRFAnQ0w1me
5V7aDYBF6ZUeZtK5RZN2iTcas/9Ya2r2XYMh5lnTjB5ppvG+RVmlPyVJSCZ1f1lVEeYudqZo/5H+
wkamR7Y4iqPkINtaqtnJAYeMXw0Ws1gImHWRu63RDL/ASjno7icI6tCn04ItJtpJuRccfm2HbYvd
ellfRn83cymdnTnU6x3ENN1wx5KahwDKTJGbcswOwHXQjbLU0Hwu1TSXvPszWTqefHwwPhN1FIGX
obN5uUMrejx1gSU4YU9U11tdjRFpLBE78VSKxo+T5RTTBvK48YVeRizeF8XaI1/rvwVYgr82gz78
pck0zzY4VKeInmazuVNlKfVQcfn3/o9dnCYhsKyDTsaUC04bkJdFCgAEHHBppfsHQBPVjsa9sqFa
UKCAqkHRaipr06O49YAyCWKwfRtt7w+/OEwfw1PrgIaMFQnM58VSxX7aAPp3UOzUkvyhyLHCSZSM
iodth8Tq4SdFCqiS0tTm3CIfRGGPGPHy05Szb9W5NKeHCZkhEwzXoJrfMF+2ZSGcbDX/ZCglwzpM
41Xq8yI4/RhacLd4ZulDknAth54Sv2iDFFX/TP6CrEUWeRoQjHcJ4bHYy/X+30AOp5UFXmJDPoYl
7SG5A6mogAy/HDbzbZPG60QPX5YnzdWGpHiwpzz+FhZDjgYUTMYHs7bYbEar2l+SrIcnV9Jy+Mes
Udu+/7lv/hoOBtAQ0MWmvKxXGyrGUgIjfmgbKcQKZcz8bd+l2psuIQTu4j2oCo0tZ/5BfzbmTh/K
JvZwl57jF0rd7crduniKPxaHBjkVIgqvhCKL7WeWQ9fLmZwd2mz4HZlNv53zGhWuwteoGtFici0V
bU45VJHLur8U4jr747oTQ0NIF9xJKnAiir38Lin+fnKNaN1BCintmqFSTC63w986r8v7/aE+pOiX
Y9EkQCGD2jLQ7sU0kaXKu75LCnwHwmyvaSm0+zxtolcYckXx1ox18TOQLSncQVgF3eqVrRKcpZYC
8FGnIKFugAAWhgtAufo9mL313mlhouxkVC6m7/d/7K11Ifil8E58xBsrLqw/cua0mts+SpryMEzK
9NZUwY94qrtnzTf9lXv65kiEvIQQNrnbMuRF8biypTwoD4Ekq7vZDCwEcUnitlkZDMnu/rRu7DSu
HGbFwYcAtEQpORA0R19TygMm9ACKEbcbxj1OH8GXQaoVVLR7LfuOHIGOTMmc2cPKRr8xVwwZKOxT
0LbN68K+HM8U0pLy0FZZ/NKFmfm1mZvhpyIP2uNnZ8pACvEtLxhAiCXAUCrqXm+mvD8QyaN/3OIs
KuWSsSecSJ8lyQyfKeO/d2qwVmpeZIRgNoGJcqgcGDA0h5cktirvZctHNBRpYTt6yjr2sytS9pWl
vLrHqe/C5KNuxnUq1CQuN2hrR2akynV3mK1U2Y6tpKL/Xs8PsjRJXlvXzeMYVKf7a3r1SgvWLx0w
GzocRm7LDolJUm2VplEeahVguGe3abUtUGZ9k0ecHpE1K6yvRVkbqEj7AbJhSZ22/7n/E25MG/gZ
TC6yRGGJtnhHGmQ2QxWOz57Wi4VE9lBiaa/O8zG2BwxcCkpRbtrl/cpuuv6oJoUkCzaKQhx8RUyQ
8yQ2BrTADgXu9qGr9FLyqrWIzN+f3fXDxN4hYKPOTMFZEIsuv6oUlUCjMPY+hA6mNe8D1ARkvgCv
FD/q2VFGd4riCJVuJ1KkfWKrebsbUC8LXNtO86J9LDvcfL/d/1HXX11YTAk0OnBkB7WBy99Ug13s
1UHqD2lHBY9aZYW1uJ6Me26ZXHN9Z0x++7E/bHGyKfdai/nI/R9wvfj8AAFtEfRQx1rm6FKHJm9n
pMNBkQPtP9okaZ0rpfr86RNFKRggnigdCbC3CBL/vPLNoZ6a0uoPPeKXP1Mt/UExx94CtCyfYM8N
j0LcdTUSERv24lGk4wqwnBgEbAsViMUXj8oWOVhTHQ8Tu/Yr9n5l6fEx5M5VKqFJCc5yeIusVkOW
sB1NAkTFr3Y5ZmTTBjEOSpsj2zX6YkRSCICQfIVMIx0NTzOGmNAuaRprkynQLD00UdFmhMnt40+A
o7dO2NXgD2pZNUS5JAYsNWatcmwVOfex4BztPnPD2U9fYMOG5ffEBrJHP2ACrG31bfcWOGbO/woV
svI7osI1eqqUOPU33Syk7oUDZT/m0ZQovxScH5zfc680JHWSBm+oi/rBfBJEM8WlulWbbq9Qiyeb
DCHDosbZssmkoj2hxVH+8MvOKQ+VUWh/wVRpIGlmeTWpLveDkm/QCjANr6ywKqSv26UP5Vi2+YmY
U/qdo2LtPAqvTeQyWZbChQmJvGKfjf+Gxeg86TkWai57r7XRWLdm56EHQWR7gaH0T84YqbWLQ0n9
rsdT8pb0VPHxMPcdLAn6Bki1j0zl+FBg7fsmweJivbBX0N0ZwXyMYvCaCk+zOvoqiDM9Hn8ncRRW
lKApfaBtiSnAXsdn6q+0MQY0/mtLk56R9u6/xyjGVj/p8/ZffWzV/Q0ZZKm6vTUH80sJG6ByNbW2
hq8qlBDJpcITffeRpku8wPTTZKtXZWXvlarF37KKM1zwmmgIMWsxoqz+l0VCeriiq5V7XWxT2MN8
wf7lp2lXrEQ3yyyU55BbQ6DRiTdgDRqLOsmMRK9JbFkfbG2Qf4Q2lvZu5KOS6sYZCDIVCfvJk+JM
b59BkIyq76GwIzZY2ckvqeEEWJf4bTdiUEoVdpe1zH4fhzMqPK5JCoOgtKOV89pFLOLexbEUvxbC
MC0xcJSL5zWxo4AKRtQcLATFNib2s72bqXGBiH7XgWC1xm/I9BU4ZdXZlwbbTDhJqnJok9r+Bf5v
XoPAXUVOLKNj89TzAEGAcRbvXo8YTtaqZo0yPU7wsa8jQzlJA7pVgTKtPHbLWr74ZhDPeOiEBR24
g0VSAIM4JrrOmwPHmw/F+zMOKD6CnqTD3n/NFGTna5sk2UqL7Fs4VuHOTwFDreydG3NGEgIwBhc/
OcoyVXVIFLveb7AVbCbzAQeI/jmrm2ibaoWyMtRVAYDmBSNZ9E2Iw6FOXN79KkhoQo5BP2S1Wr2m
SY7nQR9M3AxpEVaK15dheb7/ql1FMlBRyCtYZMDt1AOWz02ZW+1QqdVBV0LjtYizYg8cXHpWi2z+
LUkB0vmActf2tcixLva1qQuPP4GSFRj3JSot7nM1d9pJP+LIQ2kXEXjzF5SiHi1cE4YfnvBNsDMi
o6k9gtvp7yFGX2Yzza0UCW8TeeXNvVp3E2EyC8w9sD+SgiUxfk7bhqjKMo4NXZr9TMKya1Nd2ihq
J3nq2K+h7sWxXUyfYj+Fb2pM1PaW1b25NwEp1KF+rHvD2PIeDP/EqVoruxlXx4IOQxO/BiGqU895
liDg9MlPDraRVeeQiGgS/tHlLtOnJhwVXHWOvsEh7hBSQ2ygHo61YSC+jsRu9lV3Ckne3R/2xiLb
QgMS3RySfARALoc1qlGz+85WjzhjOF6m2FH9IyVQ/CcNg1z+EZvoGd4f8SpkFPIWAPPgNYiW5BLO
OYUY6kqOrxytaFJ/2KWR75RZUR9QGdH+wcbSwcAH2x+EnXX1Qae0V67AsG98Z7hXNJ1hbnJ/L7k/
wdCAm1I15VhDPThnY6d9l2p4DrjzSY9JNsr71Ayq51IWbOb7c7+6tQCQ8X3RHoUmQ41tca7Vrs34
Q0c5JlM7NS4WqfObWjsIgQcouq70H6+vakYDzoTiAeMBNF2EjzQkhwJuunLksAppXglRB7joqhsS
425y7rVHiGD57wpd/O/Ya6rDflTH+NPLffkrFnPWe5D0SHgox6r2g5NRmFyZpTVreNT44/wTWWLd
K7MgqGGk5UGx8l7dWnHkHkC9I10HenixBlOG9H4+suJj59NBQt4fyxkV5CBtDCta+bzXOwtpTKCC
wPtFErxEYQeZmclmZarHUB4S7djJNg4mRRbssTs0Iwwm9PYfX0rm6Dn1iy5f+d7XR5kanaEC0eFj
05IVB++PHEWLw6nAh9Q8SrOPK1SAVPq0mbpoerFKK9rQuDBW5ABujihwKzALBLlicXnYxtA5BbXS
o5Zn5TbFAL1xZTlXXkunNre9pKqf/5rk95SYeJGFDLl4N/+Yot4hqoC+rHWsFPif2jxo2TYDvSxj
mNRWK4Pd+JoQyuEyEOJRtFmqnZuSbOB2b6nHBFbjy6gl5ndU6OeD2s+Vm8j5gByhkUSbovStldTv
ateK5hK4XuIaPAqvCjhDj9B9nc1olRWB3uzkZJSJjJO5LOBpomC4sm+vviOVbnYsFwLiuiA1FsVX
GQ8qQhu5YqZJKWyUoj3CQMkxAiq+T1E/+uzKgmvkGqTJC2OcZv5iPLOO0bvDhuxoGLG0KytOZulE
rRfSy9wqRaKcEimM3pW0114/eQEzMpGEBlNCeDbriw3k9JLRG+pUH9u4VV9lc9ZeEmCKXozNRene
H+sqiGMs0EUGNy9IIzDal5s1zLjZnUivj52Ob5IRtMmh5jXHUacHtKCQC7pqXK1VcW98S3D27B8K
xuCMtMWoQQQFJw9G9dhkrRF4zRBJb3VlON977BW2CDt1K5vn+pkBTYPeC70SrgI48Isrdg4j25QA
7BwlX0+/4Qnh1/+YcmwpbFkzp8znmpEe//ANofaTgTvaIxDkhw51qahYVTy8PjoaKRDyJGQptN6X
vwbPKY5WaE/HWi2snZwJJ9Rg+oewbe2+vS7IQWimIUMtmXtXgNEvP3DRZl1YW8p8DKghZHt1NknO
e9mvHtQhp7KL8rk9bEYNaYgKyZr6TZ4JZzCRKfRpAnoUl/H7/S13dWXxi1AHgaUqtC/hNF7+olJP
wWFj2XUsxzZAY8hUmtTzI1KkIw5hSAii021HXhDmUfuQk3nbb/d/wPWe56Lk1qJtCWrmCrM9ZfYU
0CwbjzoOHYDlgcR4dDFS83GuIlXfRbhMD7+ghmmrxYRFVs6jB0GOBjuZ2kf3TrucOxdWa5AvBC8d
krTzMbX4BNYx6RqA+q6EWyPyMNlQBMlfY5cn3TYI5iJGwi9NnO9KjPy5sykNo8XQgqlZysqNvtws
fBKhTyHkKcFloIu5eJ1HMQQqssNL0E6O3jyNuUTiCM6rbaxHu5BQWZS1LNQpzY+BqWxnnwJv6s6V
VRV7qQ1bcHPcGfPa8V1sGVaLLUOAxI1B0HCFxPTn3EHzy8Gkk0Le5A6UsJvHEDhHvalNFAj7yZie
DQVP113ZT2r2yaRTjE9x8yOLJxy/kl5r6KYqrIv6VNla+ZDxGUweA3DG//S5FTyoZT+mO2dKkyRz
U2XIyz3SXfKEgLM/egjf+OnKfSbOyB9p4McPIjtBHoDnUOVYX+6jPE0kP5Ri7SnFjO6xhegyuSE+
Y2vPg/jgl+NATaJTgiEAt8jVo5u2zmQ2KVgcK5VwNsQRb0xcpB8sy0tzPKy3fZYXppdHc5u5oFvA
YVVjA07y/old3JdMl58hehdUHG6YoXc0siutkOynxMDuys0kfrRbV4ghQAyGWbky3PV2Yzh6F8Av
aTFCE71cXSc1YKKOpv3U6eq4s5NJKfa65GMaW4SJV6XRuLEkxdzIDeJLK1/21tjQbulvUsxBjU08
nX9Ej1FXZeXYp/aTRKaPHBGlK/pQ/qDugTwH0mNM3ue4YTTl32F1ouF0f6UXd6NYaXAFKK7TRiCo
W7aN4YLF/URC+iQ1SM7pcEw23FjGbpZwLainSXpswmgtHLgxZ0g0SKDT5+RpWColKFz4RiK3zhPp
eFxtUi3GjZNG0rQx9Sg+Bs2AGRL471etHhR15XDfmjHZLk41ICmpTF7FIj3aWhSbnjim5dbqnfRx
in3t2ZSVU5OH/ZYKur27v8ofDKSLcwWtUqXzSRAh5DqX3FRcgYJxnqfpWU4CLd5Msd7YfwMlVN4K
Q0eYOzB6R4jw9b35lsvJFJzHuqRDSR8m+prZqfEdv9Y0/QZyTR+91Agmw3Kn0cqDU2t2fl26szwr
nefI5fSAYcq8xlxcnkjRmeZGEOI3H/Q+cUH9sU3r3pYKu1W0J4z1iu3kxErsaU7tPHdyNEkr53H5
iSjE0GohvYEAxWItm4qyms1qTknsGOD+uFWaGHt2pRgOZtzP2CnHyreuN9bKIFdXHxMjYgLqoeOm
A6zlcoZjOKelLoFt66xYCVy1VBrrjd6t0smeFSOM89ZmoMtoSvkjza50CJG18xrBwlrBFC+PB5MW
NGbRV2XHcEAvf0nhjDgjUud/nrAhxLXbkeZ5UxbK0Js7SZqGh7KyhuZxyvE4+4XasIOh3f39+tEY
/3O/CuIZAthEbWQKggBy+RMQOMmxha7kJwdt0WDDRy4DJFcBO7txV1nSxg/m5BhPshzsqdsq7/UA
3Y9ur9bAWRsK3OE0Dxn+If5S+1wBFf2vwpo95Ncc30enPxq7x9yv1PwFYzdz9BjQbN7KIAzNbapo
ePBSPwq118wfZuNhHPvxbJRKN+4tv5NlL27qrn8IjKzot4EeaqHXqnLw0hDihzuQ0y1/kDpoY9ja
DNIcrbVelSsadJm9wUQwb13yB0nHhRa1RH5OM76VZJxt6dJQTJKNBB4f484ewHGz1YchVV4BUY/7
OnCC8UXRGhXZUyjL+mbAy9H6GQ/z/CaHINVcJcxg6Nz/HlcHAk4e9/RHCkU11lo8EriFWiFSreET
4tiysjPUvnoJKk360mCjuDGyrCoeCSbXqqKLtI3Tx10ltqAOjQwmv9iofxx6bQ6GrDFK58nWqtkr
pKTZN7mA1efTaL4mGCZ+soPCiAR8VC7EBSzkTxZbP3dQFkHZynnqcsPe+OhLv3atMWyIODEnvr+o
V9Evg6HhjU0Ok0NAcnnNJCPtsaYuw2dwbrPymBgR6DVA27LmzrQ2J2pycmFvqnhqhTumhcu21U5y
somMMDyKU5yunPzrBecXgXSijSzWYEkBanyb9jfksefcro2/J6zt30nRabU3wuFLaa219sLVtS6W
gGsPrjZNQ6ifl1+YaG+MIBIGz4WhtUeVYXe0NKODOYzGyrt7NRQSbZDJ4CMKsV2ylcuhurD3ybNM
9akGw/ilU6Pxi1TVEQ6qUF7uf9nlVY56GaU4+gakwTTjltFyP9VBB6DJPKZOVEnbtqmcbd/6hulO
JsfblcrW2SO9i4qyHo4/nXyyvt7/BWLdLu5PQiqhKEzFlaNjLvkR41B3ZVWn3bMcWmaxSRHaT5+C
asqmv+4P9KHmuBwJxTYH3T1REzQWX7AKYP4l2NSTDoFu95pZs57GAYePTZn52tepQLzGrSalDEni
kP/wgkHNpB3vLjVwF3q2Kb0pHYjvZ8yUFHKLtBvwcdQLDMLt2KBHj5ms6fxoydfx1ALQ8sMPHK23
VgLRq63PiqHgiqIbRT+QzYt5KHXdUZqFuUl1pD10jaW8oHOkHHwEUP/tamkNo3NjPB43QV7hpqGJ
utiOSt8otYJjynPXz4WX6n72Fy+VOrmJln3NysJcucKvtj+VaGgPApIEb5zA93L7N1Js9ISj7bM9
I4LZRKbPW2Mm81+kot3b/U1x9VyIsXguQPRxtumcXo4FDsaJkRtrn+WqVp+VeJR2jh37RyWo1F3T
GeO/ajhOKx/walDa0dAQgPpwbTPmIokarMAecGBGZdKaBesLvUBTHZIHpSvB1wHxsbw+KZJf96d6
ddDEqERtqKNQWqI5fTlVfypU/L5b+blUZhCFkhFNP0EZhvv7w1x9PZBTxETsFmFixAV9OUxJj0zH
G0N5tmobB1s117Mj8av5qg6Wsr0/1tXOZCyxITnNzIoa3uVYUO9GOcKY+HmM9PzAGVB3+MHMByNC
qQlPoLz8cX/AW5MTNUOsQkCRkZhdDljKEXWwuMcXGwku2WX3oiw/A7TaI78yrO2TD3zwxY1FSs9L
wBPPAoGIXJx0SLaQACcj+TL7gW5v4pry8GZ04o52rwLfd64qzUEt2qh/FKWZnAEAoWocIFhhuIWD
UQiqwQ4GJcHYftNAKpVeZkKpkqGfDy51Nkv6hRGB1UCFwQLqn2bM2IpTbaX9LwI3P8t3aVfiz9yn
XfZjSAb7Wz1qxIhyNoH3x4o7Kk+AYiVcJe6v84fW1OXMVUNg+AVvhNVeBvY+ahvgGQLl2UxMuXHI
IWp7xqOKdG3aBlpoR0cDK6IXam0B3phBoH+NtRIL+lgn9qdD2mTdASJ2qe6TaLQpNcWGNbpZljTQ
0NEGczDDUNXkRzGgF5dva7row1OWolXReBNSwzVs6kgtum9Fw/L9JBJWoo3ftKO0ctstLoMPKg/h
CxEFh4YbT73cUj3aYSiU1uXJTBXpPBVZ/wXZVNzfASJtQ79JHkvDz1bWd1n0/++o3AFUNGF90fC8
HHVUE5QAQ6M40bJJ9yMB8mOPc/VR6AQ8yVo+/0gohOJDJhuHMUgzL5ow1L7/kW/MXDwq0FVAHZE5
Le7edszkQoYCeapB1LnIUqKPONjpT60rxy+aNrUbniN/pecpAvE/NpaYOMky/1C2o769BEwoekpS
W2nNqS/MejvQw4YCVUz7MFTfw6mb9wYGmW6eTf3KpS+uhsuBGRA6JFwoyDLM+3LFHTyxO6UphhOL
O+zbRgv23F7Sdizlv7LSblau4et5iuqc6KKoNFKcZR8F7Du3Uj72J2cA3mqZMF2qyR43hRVqm0BL
49cGw+PXwenWynTLZIElJjZhcI4vFQLKkpczhQigpGPUTqfSd/pDh4M4NUHdoUmXKu+yLye7Mk0y
mDcVYWYs2dOmgST1OErqWt6yuK7/+0sIkpCCoBpD1f/yl4TjXGXF0I4nf5zU3y0Bx6Oh1fGpqSpj
5fMuo8uPsYQqAUknMqOEEpdjJX0kmanRTCenHx1y8mie4Tr2qCJ6yWzZoZuWoBxpmuWR40ZGOf/d
9QqmEm1Pg2MfFk74TpTlZF7nx9WLVqK7uInKUZMOSTZkvwwDTUU3VpVcd/mkbeANnW+83z+Rt9YL
1R469KKwDSj+cg62PVUUBIzxxJrS2ZtKMCfYsk7lA6pY9Uo8cn0gLCGCT+IhGj8Udi8HC/uqmFto
mifLinzEXmo/2c7ZjIdlb7VY5VSqPawROMQhuzyEpDk8KIQoHyiExSE0gj4FE9oppww3QU/VpH5D
qhhMrjzJ9jGsQ+Uhr9DMbBN1DqiLJONKtnNj0gAtqGCLFUasbvGip8jWmajbqqeB5GIbq2bxlGWT
7A6lbP4bRUX/7f4Xvb5jaW+SJ6D6wge9YiCpfl3NIdohJ6m1/a1pJZnXMOjWVGpnJwVlsLFD5N7v
D3pzkh/oAIB/Jg2Dyy9LqoBQMhCIUwk59cHPlXSfdVn7xZjbcpuznVbO3vW2BQAhWpbsXMwErh6S
1pHSGcLuKaDPdIZ11DauFnTK6zT2hvK5jJlzzoYVLVKxbQW+cTG5edbqPGm0k5XXSggrw6EUNiA1
ULvc+9TJi5Y0MtCHuNpibWB9zSLJ+rRHjEM1gugISUVwApyiyx9Br7JENUgzT+A+lMjVUXF/mIBj
ekZQyJPbNRkSDsaqhMPVo8KwNpwqyvNCEGSZQmQSEqcGHJFTPsMzMMmL6YBikriJY8k4WYhfHa1G
nR5sfBcfP7mnHDEqpXVQjoTDy5yJEy1JoTYbJ9So41+Y28UHZ/KtV71U8+0QYUf0P4wHegd9Pirs
1AsuV9ieRnviETdOeqznXNsW7R/wHnH0xe6L8KHGTnVlhldHlRkSlBCQUz8E2bgIh5DTgf7BWT2N
kjS852UBHxWvgJ2k1DR+wrx/r4GhrVHJb4yKyoHgQeJKQvVFnOU/CpdJNg8pMGDpNEXWuxMGvlco
SrfJRIIvzIZ+Z3LbrEGVrw4sVzB5G11rXCe4j8Xf/zEoZfoU20JVOsGHyP4qW5N3UKvK9763rPf7
3/F6y4qhqJGKkh0X4eIushNZJ2sapJNvRvKxHMLyQRtD/VxrOEgNuk5y0/YkcUj9reH6bw5Naxik
m1DtWZL0i77slDEKg7OG9uD0LY0a/ZtjZHjJppBwKgRlJGOnOBmUl3yA+bNyUV3dwqIK/oEb5bIS
r83lIk9VLHi1dXjW47L4186n7jCOVvUK6VU2CL7sNV+TmwOCV4VEKErgS4VJfXSkwSnV8DyGQRa6
vYr6B2ydn4hZ5q4kp8bKgbmxi4SUJSNRQIbNsYhW0rbWsjnQnNNURkFD3EQw4Ukd7m9upnMFrazn
reGwJ0E/8gNUuCxU9ia2jZNm+bQ+tWRrVPQvXVn15Ue1HtLqs08oZonU2qjvcTqvUQxpaePR6c80
N9EfVh67sdd3bYuIqGegfWJszKas9vdPyo35MSSJEaGYwMGql/ulTMySADYKzqXRwZnXwl76XqfF
OIJAqv5zf6wbWwUVSugKeNZRi1rSP0Ia3pqFHMK5TpxyQxMxeQFpljy0UxvvwFj//h+GYx0pm+ok
nMteiQS535i4ts9VN8coQ8atflDjut0FijFL8ODgwPwvIwo7WaAZ1IkWhw/hxK5W4jQ8p2qRtF4d
ZFF/aOLcUjf1nMcJXi8J3jr3B731BanTinSH1eW1vPyCfahLc0LL8STFqSQ/V7hr5h5+X1O7g/lr
rD3JN54OLrcP1BEKB1fYBCCfTZg5WXjGPJcuIv0RKd/VTic9zPFYlc8oLj0nOJKs8EquZ6lyKniW
OfsfZmaXs1SyOiJ7zqKzXat4DYBxNbyiHnmplWntGN4ci7sbHC9lv6vSt1ooCZ5DVXQO8lDdA1LW
dsDRu2fEK4qVE397KPgMMoMhTLC4zerW1ietrJkWatrFZixkdYutgvnqyH7z+buMNeSq/v/BxNP1
xwMsD6UtVbIdnst4GCq3sPqpdQPVjKVHO87XCvrXG4XR6B4KbwSCmyWfvZaUzpE0plY6vT55XWAj
+JPh5I1luV18mREPOeZcF2+fPQ4fMEpuGQHYueLVKVUQipZtdKZiGz0qaeecQTTCBAqlYs0h/cbX
o+BBpgVznurO8nEoTQh8Q6hG545pvTulBvTEt4QMQ5Hqn013eBOoBXN5crOIWv7lx6vUaczqYQ7P
U6bpTxhJSc9pO6jeMDVrmdytaYH+sUgzhM3OUhUbBZsU5SApPM/hmHHWmkbHHLsbmsDjYbDClQvs
+lkQilvwLxCcRZpuuVFi9mWnmkl8rtFf+GoOxfsQmhJcj055i4au+3Z/g1wHaJfDLWL8ySxCAy2D
8JwPMwgiEIUZj88wOL/sxqxenAAO0VszlHC5En7Q9v7oK5NdZjRShKue0wTx2eyjnnqA2rs+0dNX
aahn3A30bGXb3BqPa5MXnpNP8Vb8/R9nPvd9SJC8f2entodj4sTS98C2etwGJ+OvmtL/WvXt5oDQ
diDkiYbJkgBYtGqR83xE535y/O/yqObPhRmUXmvP6R6wdfc5phKaXpDB4aXRd0KBBBT55QQdvdOq
HkjeWaegrLkNPHT5uZvCatjmnZrPj05XydZxiMY59ujPrUkm35ovWjtCoBkwOcDQy/F7yWoDnz79
2S71geZlSfw0WdUpy+XiP6zGWufg1uFEYUpgkhWGXRIe01SKtLDxo3Na1v23dOiodWigAvdmMOdr
QrM3B8MfijWmig3l+3Jy9El7yFdyeC4kv+le6rav9mpRTuWXEVDiSpH+uoQMpBkGFDQ7Hg1KYou9
iseBMgBtjc8ZfSmfnjN6fN44RgZgJGduXfRP0l82YB5PDYeGP82GyO1UJXkaScRWAuMbz5egZUE/
A2d9rSiV53na92nJwVEK03jRAmekyRb6zm7w2dkohnRh9EhpDRjU/Svi2hyFdRAsaaBtqlA8FV/l
jzPrt1mkpV2bnONc9eNN5bfTu276tWc2iaO7Ovc+/1YmystNVJSnfKhyYofWcL5Mc9c/t2q5BtQX
H/qihMpPAj3LwSWCEA2Gy5+klZkFY8qPz3lmZJPXx5TBXJ2D/XB/7jdOE6agFi0ecm9KBYtxghGF
BAOk4VnVy5EEXUY4fp6bFD2UCRZ1VzXW6/0RbzwH3IokHnSFdOTbFjG7mvC8oxefndMg84/TRKsU
Q9YZ4Qdfnf8TVY70rfGVBiKXba2YF96YrAARcjlzlkWT/nJREzPMk3FGi1Pr83PVyO3kKWZUYe0n
5Uhomat3842viHQgZWihf0WPb9Gl7+WeBimA3rMaZ92wLSqIpC4iHGa7soVvzAwJMkoCiKCS8C2T
9DFVAtCJZXYuE10O3AQ04kavIwFzNCrcRM1mje9/6/KAgE2JCQwJWMAl8a+LNaNG5Cs715Gv7mqL
fvDUzOpvqovBodXz6JHiW+vRSdYNT/TlgF/O8S5WpOn9/o66cXPY1PiJn8iqAQwsjm9fqcE88W3P
Ya06EqXSOPYidPlADjTWOZItPBO1RN7eH3W55MBhoRxyc5LryrBZFycHrfHOolo6napeKfdDodeH
OOq4O8uh/20lTvBZxXUxIEoS9Ni4owiEFgPOdc9bxEzpq2n2cYyDdl8Mcz269Fu6J2V0ok9G9mJA
MnnRPxF54FLBA2BakOH3o540xLbzxxARht/ICEnNpknmtc6e+Eh/XnhiMPp6RH8UoMG6iuX+4w5O
qQzWGNzJJ39O0nhDITVrvkmOFYQbrcrTeeUWuvX1hCuTSPPoGC9Dbj8vCKlsZT6FaWMrO4wSs/QJ
gQzth9U59iZItLHd3N8w4vssZ8hbS9EHCS2e9sX3q/pQccYc5xMIfbMbmrQ1atnIj0NPiugVMyk8
OnzZT8o280MXOehb3/8By3MilhgRA8rPInAivrhc4sooy7IvY+UE+8PIXLVTtW+ZQTNOChz9717q
4q+97qTf74+6vAP/Oyp5KXQS0UxZnM5g7ox+biflJFeVkrtlTq7l4pyiryzvjS+qoxkgslDimStG
0pTBYIjKSD7N1qA3D0bb1P2mQz49eohiVX7r1cH8rMMEcxPNC6GBSdkCXYzLFZXaDLdop1BPmYrR
wg4bRNrwLiY/UXzofCp8LmW5Qvp5f0WvYCUMy3qCOMBNmzXVFnUFbUa8XOsG7RQ3c/E1lPVsIyPw
lCMrWw38ZwhCXIe11096uK3HAZ6fWpsr0eONA0tz/KPcL6g6y90Ua43SJVWnUxe20tprbNPfyyEN
LddIzTXu9TJoEDMGfm3TCARHi4vP5ULjXzRWGNVqp8SfZucgK1K1KaHvtk5So91nONRuGs0qnirH
Wisy3tjAXBCcGOAdoLOXwkFRmTkljWr91E9al21A4Mf61mmDNSWzGxuYtxua4YdaPC4El3PMU7Ui
e9F0wEJG7eBwEIcPeNL6+nmY5vgn/bHKeby/k24uq6C20brmpl/i6etEohce+UxtGILpoQlKUJgt
tBrd9TVNempnJ1U2/aj753SY1yAsNy5ENK0EJplKHO2FxX0EASmn6zDyviAK+lcJbKt+GPNMTXbo
+g+HURryad/0zvDNaAOSgdhAeOfzrziKoWQcVB25EpcJF9SZsgcZqpxgU8TJcZKg2biowZXOSwbd
X3nKVRutxPvLfnPi1OrQZkBXDR7X5ZeOAvgySJOqp7IO1eSL5I/ZppGxsd1qaT9YXhBFswiA8/8j
7Tx7o1b+eP+KLLmXp96WBJJNIIcNPLHgwLHHvbdXfz+TK11lvau1+F8hRYIgjT2e8ivfUlhbi/8s
eSKR9nb7Ia4tNxof/+8h9POHUHTkzGat1E+VqrVHEFXZ94zyyM7OrQZfhMxYeekrtw+nBPGLFG0g
ZFzcA5WDDl6I7dZJV0BicCunPbpzk/4atzQJd1MaTr+z0bODlXvh2rhcJ0TH1OxB+S+C/nZKW1fr
E+MUFXXzM0IcOXiMMlVR9gIcZrYPptj9oUsO19/PL5c8ubwB8o8IcTG/QwNUvTSNEyXmZgdV1tsH
oBtTX7dnsZutcc1+6NqLOqximdG/GxKcD4hkOh26ujFPbqE1nxNv6B8Lp4hhrVSJi0FynkeA7Slb
rfm+XR0YFQcAhlJNdRm6JTgQ505dGCdlKLS9wHnSH4akfvTUAVZwKYICH9FJj9L/4csCUkAIitoF
4iOLbZSZY6+ZYW2c7MJonsapG7/0WU+/R68qlEBoyo4Ix6LNu0bnuHb1AYORGSSnF4DS85nWqqgQ
g1ABpxhAOre427ntQR3NZgCmXJfD//KeUjkCrB8ZjrrYOVabhgNoH/Nkd1F6Skplfoa56QZ+rs8l
e7WOjF0R0YY63F7BV1+Tg5kSMZ3tC5GIWU+iApwmt4MbwXrVppn+kxBejlxDShlnc3u4a8sIVQTC
KG5y8Jvy1PyYAeTmNFp1Zp5UYT4piou3NXDhPVPc7FNjno+FoUzfb4957RXJYik8IVlHWL4YUwuV
Ouh6IilPHet/DKWa1T34tHRPIa5ZY/FfHwx4kkfGKFkC5y+IJiCuu73DsqkU5w+uUXq6mYcepKg5
qe24v/1q8tEX6YbMb4CGUXoA/7fYHWGASbhmN/YJ4mrwSS+7ItsWY/FY1fWbUsbpQeNUdB+Q/tX9
LAjKleGvfE1OIpD13HCUwZdKx+CHMDByCvvUTONoH5Q+sEN0EM3hVOfjXN+h9AFxzczEtGbPfuXF
WbO4HQPEQ3Bp2SQK4sGx4a8zsmUOUvrX2AaxLlq/LYP/CDLs2A9DnQrXMBZ4UoyFMNW/37FSj5Yq
JgBIspHFsorRui/MTHVOBfzPQ59puBQqI72NyLNm5GI5Kva0UddEGa5c6XSqpPAkkQW9ncWwmkuj
D3VP51QNhip2lWUkva9V3n9KHHa6X9qDsfKVr821RG/Jgx9fgiWHbjJmlc8snFOnDGHXbdIxjn6V
XZxFW7XvAmVv5FOjHDxzLnBarh39teZf1kQirr03lWwJFJTAxOVFMOr6pE7IJZ3iOqv9uR1sX6nG
qPatOPiCH3K0Rke+trg/DriInbDJaZV0CuyT2ilFvGvBjHwRo6f2dwFok62LpGnua3GoVLvbm/rK
EUICT6MQlCHoWm9RUKz1ZhzTvOIL51FZYpXdoFvXAXXYmGHbrZA/ZYSyOEEAz9JSBu8pCSKL88rQ
R/SqzcA6hUltBj720sL0c7cfV+oS116KBAvgGIKYwEcWJxXix8i+wOQ+4fRZzQgvoH34Eo0lLkBi
NKb69PdzKLEbKGpJAf/lajHVFM7NbFinYkKJ9kFErtNsgtKm8RlXubuiN3clxZKlFsgQXGsAqBaT
6JhhrHLUWyc7hyvE9QmqSR9a9WueZc4/ltepx2yq8y/oCo4rp9DVoUHbQ9ui4HMhGmPnKfWBwTZP
I3cuSHZDbe7NxMzjex3AUf2gI7EFpTyaxG+Fv/+lQsO7VSIwd0Ra+YG/tNxEH+5zPCb6Jmlb52RE
yFJHfR//UPvK3EyVU6/gvS/3I2AqzDdYPlw3hITnQ+mYcAym0PRToIb1sFGKpvyNGo097dPUsLqd
qwq40mqV0429vZgujx6d2g8zDBGPy3b5eV1l7NqBROKU53a4RRQuzLaIi5n6V2kPcTdbbdT/d3vI
y+3CkOgRsSulYsmydKkZWRUOVg9Gt8q6z6FiimxTkcNuVEVEa93lyzMABDbu60i+giq5CJBUb4YW
nwr7pPeF+FdzJq3Zh6lXrQksXZtHZC5QP5F4NQLd8y846q1mh8i4nyx3rvN9kjhi3saTo1gH2yic
bWIH45oIypVVA9yFYigQTqkJLffPhwXqdo7dWEntnei4GtW+qQqaUnEV2xKp0wSfSrd3/8D7rdZK
lZe3Jlkw5RbSYWkfs1S5YhInerpgRoOisLwNWubhXtDdFHu3CY2fWePO22nQZrFR1Kgzt6ivJms1
iCsT/vEZlq2pSm8QxA5D8ZZbanIMm1bEu6TEQnXrdmiYmwT7wV8fhTL5B9suC+94Tyy+sTu4bdej
PvbGlTNHn7AB6o1NJbzE8G18ydHii8vaj6es/RbEbbdy7F+ehnJ0pDZM5BwoQMgJ+fC1xUTmXFDh
eNMDS3udKAQEG8IJ+7VuTTA3Yx4/E6IWyPBnxspBfGXHsluJkCj+k0rZi+PJqBo7TU1bOY1UYz6Z
CnzrLHGUry14oMPtw+HaZ5WmWEQI8P0vRGNSiJdzPibhG+ostY/uSfjsxcG07eb0qz561uvt4a5s
IVs2FKQsBxzapa00OBgVn6lEOaV5hFMrij/jtMuYfLEz8UAfQ7+ewKKFzmiv9HKvHEyStc6wiCmS
Gy9CsKYLUWm0g+iNOvtk75N+CJ1D6wjrf5hQir9IVJIFU16Rz/Fh2fRGGRdVZIk3DcfbA5fMiCol
VK3UnfvmICyFEvvtOb32CblS6IXRXZWCN+cj1lkvvHg0xFsLaXHYCwAC+cGbaiu6g0Xg1PcZ6sAv
t8e89h3pDRHA088lbVlsjiwJUKQ3QQrrLXINw6yOm0zB8MIqWu/F7qx615jZmr/wtW1B7ZfqGLNL
X34xqDJDL9ErN3yLYMGOfsxpeK8LI3tpaiiLt1/w6lhYupPsA7Cjzn4+qTH1OQVUEaj5dKie1UQt
NwFaMt626AY1X1kz19YmYRdfD84HqPlFfSh30Et0kBR6S/Q2+6lqSREe2lRU+fbvXwqUCDE6swf7
YHGBNdFcN0aSeadUOP0eBzAn2BhtGxr31jQ3zuvfj8bSoFWAmS1h82JdGhayCZqiepSDBhWxzka6
8ZqtmotdExvR79ujXZtDklka7LwagBD5+w/7bgxKJ0qJNE4W7f0ndJmAAAGKqpPd7XGuXQtcxO+A
K47NpeyGpG+5SZcGJ7oeVnbnhY54pFHiPs4aMFYk0Ny8BwmF1ODPkAyvXhn+WihAdYS0laotMu+L
SVXV3oUYUymnZPbczFcMrOsg2BefiqaHmD561Z4pFgfsTpJml+VN/s/t97+286XYHutU6o5c1AzC
KCmDmBM86srgMYDX9piQs3zOrTml+WDTFaozY2U3XulgYgYBTBJRCageSAudf10z13BeDYR30sKp
Th6Log78BiNP44CRi4l/YB5koesjr6brn+iXZU+BhUn0W44MxJ/bE6DJ3Xie5lIiA1VM/kA6SBnw
/FlCyq596RXBKUuxT/FrpvsO0nwZIMigtQ9q74WHUEtaLFYn66CACc42pKXaLqBrNm1Sp0q2lZWv
8W6uXQOYNbHbcHkDm7U4RMJGt2Z6gAGUqiIzt2OTVsN9magCivcUdncKhrD3t6fi6pBscayjWQm0
BM9nAn3eLtQL0zmN7YywmmJU7SOPN7g7wxwNQrMos77dHvKdg7KYfWA779A74KvkUudjlohk5NnQ
2biel652ilQP42JWhqLtKTLXjQ/HQjf8IlayehNFfYgSqKF+T+YxeAk8FYXepIjye68KxvzNUDoM
XW4/4ZUDgseSxDZyeGKAxS0lnMILDCsM6OOUceV7U9Z5m4k8+tT2uhIPfqlb2c4yUtd6tsrGWMvi
r3wUKb5FCQaRAQLCxToY5ylxG/zM36axsR4pv3dbu3bzjRmTOmi2Na3BIRcvDPmTar+MVVkAaN0u
TwREcxoQDCgpTklUfTVju1L9RFG1u8oD8bpPK3Lsu8CRQslwROx5f3u+5Yn3YUHI4Wm3I7GLrCNi
M0sANd5UbkhMFzwiBFVgRad3wbDppbMHDWMMV26PdvmyHHmy4y6RiLIXer78Ks2RXjyF/lgWIt9M
XRrtHDPK9p4SizvLTYp7j1NhC2uqXsmGlmcgL/peHCH0MRgaNZ/zoe1uasIumvVHuw3jT/VYCeoy
kb1pY89wfJAc2bYsW/2xrVTjzp7c1sd9olmr0iyWF08h61L8ATwDn2l5+uWRGptd3JufAww2jk2H
ZEUgiPeCpJg2OqZha8zuxYUDT5QqrcSaSiCUDgfh/LV7j+S6mFpu2SyZ/1R1/H2Qrr3JSD6Wpa25
iefYvbv9lS/WlNxA4FyJlQDqofx+PqZoXSUEwx0/DoUiPoXdaP/yOvuH8LxspWZ6MZ0SwCFfDPIU
U7tsKE1GYKr1oCaPc1LEGC9rQVltjXyYbIRuwu4HpNB2bcNeeztD8kaIbuUlJn//IVTqyr6pafck
j2nc5vdz2ClYAA1gzLBvC1//fiYlLwxmOuwGYIHnY/WR2zRRbCePY4DslBtq2k8DnMYvIxf9Wmh2
7b2g+yD2S5GGb7fYmwWjZ6GpJezNEvWh2qKR46rdPRDSeCWbvPbZiNXRrOP0kWjH89cyo547IMhS
Dp1SLvtOfRRDHB+sGLOVXRxq7Zqf8+U24LThxGFMqofa0jbYMGIizYaPJijTfrNE7H5zA7cJ8MqL
W3Z/MSNvALRqTe3q8thhhbIFAfxT/gZ4I6fiw2qZ1JSaqOvwBb0++plbibnr0wZYMm567b6cJueH
rXia2GSxOf+g1zB+03G83t1eR4u4l1OApwBzQ4uOihBAsvOn6FLL6qdZMOGdOj6rzLwVVb+TcOzV
+9otap/UaTa2GOCEG4RS1wSfL743oDnK8rLqh136RR9ldmBRu+kwHc02LfpPKKya7Q4wW1xZSMaq
aciJ31uBuxJLLL38ZHJNbxI1OkYFkPIOqv4w+W0rKrMGpXF0ElG5tp9XSvLVMCoEkjZVXfZFT5AV
4dfSUiT8okmftk9FYEHLsJXM1jZT4Ma/MZosWr/vi8GzfGCXzvDgZFY6fXYCoZs+9ZLu1+2vtYyR
ee73BAmmLUgWYFKLCtbglMhE91X3JHAQ3RbT1GGbEPWFT+xluJuiwTfRaZTgU+RpyleRFN4h9vSy
3QwYpqgb1Syi1zZow5VVtIwe4Wxr1G5p4xCggQp0F4uZ8roXFErfP/Vi6vDtzNM02qStYh/DUrTt
rjfb+h+EzKJm8t0R28+2tM2GYLp24w0or3J8SSw4mhtV6F581MZY0VZOzIuVLquOcFqAWoFRh0x7
vtJF0ZmF2sbJkzqNpbuJDB2xy86Kn7IGI+ltEQ+NufeCzsW+3Q3q5mAjGLaGWLk4bWxiHCwkkb4A
s09aff4QrlUMCBXU7ZOdAcnpoFD+suJKbXaul1MMLZJ+m5vOfLq9bC5fncIZSqA02sAgXLg5tFZX
171it08gr7r9WAX9vT3Fo+23iPg7Qt8UVhZvlal0X0rb6VfO9Cuj0yKBOgNGluBmSeAsAnsYO9Xr
nkJPRba2HdRubznWoB8oqanhT5jq7TOJYUlrrE9HqZyFru5KYe3ioHmHjoKOlYgE56IHV4QU4bkB
2iddsYO9q0RkEJo7/XYbLdhUulJ/vz3lV8aT7lagD1AEAu622BC1Q6GX6ld8bEjlQ3+calNsvDwp
n7UsLf7YyAIlh9tDXh4O3NB0vtiDRJC85SL+mNy4QE2+y48hYa7rT0UwhYpPUKkYaLx1AXbathHV
bLsyM9VdNip2tyf0rcvC78B1fbN0aJmfjaQzBKaqZhWp48pBIR/hLKmgXU6VAxwgCGJw/XKtfDh3
p2KIPL0axFFvpix7GpspBD5Vd8G3BNGyNVj45cpDuohZ5mJh/VFuPB+N4WNrHKry6Dn5hNO0MkT8
pI8Oi+tr1brfETg2fKQf7IepEuqaQMG7B/3ibWktkbmx7WC0LZuSdZzVMezTCMSUiI9JPxrGBtJ5
IZ5HO6iAP47m1H2LAHTkW6dL4vIp6hMz9SsO9+9NnUwBUnaW+40DrQ433Rx4IRZppGP7VM3IQJpp
soAFuyWtsnKMsdW1nEIfD26iF7QbrJwodAZV4DdqYZhPOev8EYXN+CXzYKn7nRD5C/RU3TtU1tDV
W2cU87htKmQMdkFhpFkIBqDBNRNaNI3zJlC+xoXQ45codNpfAf4X86ttxKCUw9Bj5czoS3COVIn+
mipO8A0zLc94sOdxindO6gTpH7ApTfkpoXBv/JMLFeKXZ6S1sbUiMwy20Jb66iFrzXSg8ygTH7AO
VbmHAW6NDyW8T+fByJr8aTSaUmys0ZmbewUnYOO+j+OpPrKEQD6O/UzBcCi8FIiPEjYObFG1jJT9
7f12ZXWRrqJiSVMdcOlFWKzieBnlsThabTs8THUxvuo4+H0OqGOy+8ym+qMklTUhZKqJjGWWrlWC
L58Aygw4G1I4ngC03vn6pnresbuJYtAp7b7UShq9RlHWbmtHhUbapFivCUU1n0xRBnuguWvwqsvx
2cVgKlA5YBV5S053Wjsz4ud6QFEQ2OM+LjwwbB6iWelGdxNJifLq2TbfYrerHjsEmdKtR081WbnZ
3yve5/uMhIszlueQtIRlDzW17GkuPF0cRT7Pjo8vqVC/urXRfB6GvnF9Tc+yz9zLzluO/esDIh3p
G/Te0P0yc/nbpzQuy/hVC2jofLdSxNQ/xWmjWGvuFZd3gkuyJpWeiTppQC6Oo6ZClwVxhuqo4az0
MOkxzNYo42ryFeppCoJqavHv7TW6ZAcSmLm0PGlJUNKGQbYcU2T4Enlenx/7ZtaGnaIO+atwm7ze
Fb1k8KaRhbG4n2iNiP+ZI8/INnquDI+DFleYXipGmFjfbz/T+4V/9rlkmMgcUHaWDP1lrceac0Qc
hkx7ros69Z7KIOra54kkXv8cqnEzbPsm8mw/zU0vepms0VIenaScsJRSi17iieMofUVwrxg2atvj
N6JXSpvs+nrKk2+YXgzloc2mwXsdy24KdwXi6k81MlDjFxRPs3FfBkaorgQ57/qNi5eibYBSHPca
P5YXvlF1idvlpvGMPfp8r07h/K/bFbnx1dGD8GC0lRefRFWxL71oEN6DhwJBem+2XXsy7KpItxFG
hp9tMzXNU51G1WdnoFxxwJCuUz5redJn/3iWENOXzKHcualzJzulgS76lRLNkoQtcV8wMNhQlIa4
IZekiMge8tjJ0u6oNqjbQRY1CkRj1aIIv/RD4wg/mxUvusuENWDRnnaV3wLB+zqHZmjsEloY/O/R
bsuVlO3irOFZkL3GgBGkjXSeOD/rRBT3XZ714zHPCke7Qx0vfJpFVTwEUCs2SZ5m36vAEBBtnX58
nQdXrIQuF7uXB2BsANiUZS8PmT6IC31wvPFodlgy+jiwmL8zuxbWZtCAK6httIY3vywR0HWTxTIQ
ecA0EAA6f2cjottsYoh0VCHG/1KH/mGaw3gv/Uj8mLTc80c3QVpNc4LiuSHRfaR0sgbjvcyV5VNQ
8palQppT3mLmx1GvjJak5Aj5Cl3drqrMdqvko/6gQEsKN72Sa+O92iNHXaA7lX8yRjcWs99XmTFK
KRE4h6MyG/GjZbe9uVWGBq635qXU7AergSdmTdqa2evlwcdTU0eFC0vGzAG4CIY1WB+gXCZKqU2J
TWiq97+4P7J5V3T6/BS0878OD5kAj62dndIoCH/FQ/6iFLbyl3BgdhToYzSOiLqBxKHEev4ZTWGG
XZnICSxNZx/F7m8TfYxXFQPhpyRtSu9va+mM964mDuEF/uaypjMLSeZq3enIcV6j6N/Mz2XjmgdX
6OHXqJstfx499ofT1dbb7bP9Ir+VIH7JbgWFTFXtfUV/iO8p2deUsXv7ODd9+60PkkagLx5qzi6g
Z/1sNOl/Aobmt9ujXm5NMi3qvLQOGB0a2fkEY945emVjOUcXvlTvA79L9r1jz9+ztokfu0r8d3u8
iyyG8gERveTrSTX+JVC2cfq6GZTIOs4zYJCs0sfXrq27jfSk/+tj73yoxavNdlIrbhFbRzvP8NRz
oxq/FxU4yDaqomGPCKA4JF6W7kZjjI9oAawxPi+DK6xnKRNStwegRwCzKFmEBerVMR2+44iIYnJv
ZmXZ3NVBPSd+51X1HQrPQG/s2M3+zduhsIgZ8Am4T9vKfOrpHP0y5j5+qfCi6jYYr4p9nkTTWvfk
ct0ZEsGHajoJMI41coV8WHcK1P+RIFQ/lsqAkLo6dlvVrodXJEvQL9OVOT0EdHKLv+0y4GAlZfak
aBT1uGUPxfaMsY6J0I84HqubwHXKTROZzktBpfWOQkN4f3vhvZO0z6IMJAdQpAVVhjW77EOev6fX
iNEs4a4cJ85V7ZAQVhh+kKS25pcqYJeHqFWRlHZVe7zXugHgbRs2nsKNDA1k08PgVzaxsIL+gE20
diSLGofPxtwpmFlNpvqn1IU7HZw2b+86TZ0CEGNFlfiVOzpFtgl0Nd4WupF6OzBDg3XoWg3/LV0k
vUYdyXQTX8/ySfJYnDncNrpiJS9WZ5kHNAU6hKdUZfhKQbDOf4Bf1b+ZxqxwMkgukt+LcriP2n4K
HmoAZ28Z2i4vomu64PNAmlz4NUbhSFfnQ2v9uT2rl9sZ3QEgV5QHaTwA4DmfVKtpiq6oNefY0i+L
tkFmBcouh25O17PrgjV+1btm8vIjEstQBqEKLT2WzscDF6RAGFCto9bh6roxCpPoL6E14deqpR6c
ymnmgzaJLvNJ//tiZ/Qc1/cA4JS7SDh6+2MowKojtjZDb5C9320HMEfzhYdZHRIgiUZZr8mI225P
1LUnJ7iV8Ays2bhYFjOVlXCGwiFpj0EIys+pMj3a6nNjHh0qptZraHbKBhC4ov+XJV2yS2hfuc9a
1eaVb+cob+8EKJNDXVIsAFLbFX3iq8Anup+KVxQb6Ht5+pUZD+e19vJl9CjJ3Lg7IhKC5e9SfT1M
RGdX+Hoc2RLIjYki8tXcMR6aoij92lO8bT5WP7wetX7ukL9utZKVsrgcUNWQ1y9OJ6yX3DwZuvY4
cXO+aF4Q/SiAwSLkLMzDPHX1t7rp+zW+vFxGi2UGogkIAZhQgqDlXay0qTKjMFwcmxHTjS1yb8HW
KV3jrhybYDu6ddPeczxmd1lY4G92e6lcXsmkELQEuBwpOLvLwQuzsIRrpfUxg09/p1awuzaqGxC3
UoZ8y0M1+Xl7wCs3AHRbLikLDVIgt4uliYxTYWdT3B8LeIr9dgyKUZM67CG2AtGwifoyJFXIkn9u
D3tlkql7SNoi7iJw7ORjfbh42qSaZzfqhqNLopS+8QCYdjoO3n/bIWzK5ndN3cV6zGcrL746wdSu
nF1Xx4evo/OCNDiWYW5XKzlhWNEdXfwkEoAgWC53xgT8dvLqIGXF2bC8lQlNjkOhWOpa5+fatEuI
Cl+YVia37/n7GwP+l6mW9McYj5UKGGIs3L3p9sGLkSPxh86oQvV7VMRKYePK+pJBJlUEDiPoCovP
TaPL68vJ471n4Fj6IGA1Rhis/NIDwWk6BN5aiHHl8IM3BKRA9ky5hpcCKrmdGBWrdziOriPGh3w0
8v8441Njmzh20nxC8z/5ncgW4kFLveDfoXZ6ZVtXYx9sdKW3zU/GoCfKQclrBafU0E5K6mOOnfnI
q3YgU003RvS8F/bu9hp9jwrOTwLJeKIQRCWcBHZZpxv0WC+KKZ+PsSaGFx3Co7Et0Rajl28E5ecx
TOLnKKQ8vZlRko52ik2Au537vq0/NVEkCpqhiMH5BQ4uYOywN638yaMnvEHZqvTuSvgKjT84dWl8
yrVCT97Kzk6GTZGOzn/q3GonaPbsP0Ed2jsYxYAg6TCH+EXfftHLRQFFBoEQ6RMpMUuLRGtMHa00
HAUVBUON72oupX9Css/HDNrpll3Rr4Rjl21PylhsPmkTIAmu9qJ73mrYb3tq3R81t0rS2e/yMaYV
bFdN7xtul3X3HINmgr+ZO5s/ok4Mn9hLkbezUNiNt3pu4XBqico4ob3biRfNnu1ffzsn0lmK85Di
n8R6LjaokqHiPzbmfNS9SDP8DlNU/K888dCTH+9RZcbU7/aIl0cCI0otJzJdsBzLSlg9lt48KMN8
bM069gcz1R/CUXkN3JIDqlA79d+ck+hwe9DLT0+hRKq2cLtSil6yrAu3z9wa+uex0Itpm+eJ6Scj
zB43Ve+G0alfbw93GTKeD7c4fnCkwRMwGNRjP6H9Ds+m/YEw81sWT/rKBXMZuUg4LHUXEluy+mVw
mrjmqKV1qR7LbGr2Tj8Ezp7ak5X+ahpp5ZLoDeoKQNvQhSzmxE02YkxG7y+5oWQ5FBJQWZLaB1iC
LlPsTmSeM0WBdXS0qZ59evU6OMBQ3TW4ra1sqyvfUkbiHO1A8zhy5eR/uFPNyK2KHAmLY9On8wFI
xYTqo5XizVs39j05T6btb3/OayNygToAA1hAJAHnI0ZBbeKZPGpHrVKggDpJdPBGc0w3YdaF23lo
1qKVK+tHlqak1hoQIJAA5wPWYaM1wLX0Y97P47wzM6t3n9XU9PDm0fXAXMlT5cF3fgEQBkqem9R7
kep858Nh76Z7fe1px0JwwGQKQi8HnBNrfaUKfhmNSDQh3Q0CEZnhLOApSlTOgIYS/Ti0RbfRGpNG
UGoN+wyb6A1ZlXqP/FG8xWuVOvJff0J2CAmVtDxC63vxCfvQMMaK0uwxSavkIUJN6d4IQJ50kDO3
iBmtwkbluyznFAYGzFqCGBbr4hOKiuIijoU6fsu5uRmjeDwUXtN9ztMw+qwFsbfxcCx+wedEf0SS
39uIupt2CICtWjVcOXClkg9VGsAtEF3kEfJhv5BkV7mBld2RKzn9Otda8jsn+r8zOXYHP9cyc95q
iu4qK/v02iKmOo3Wo6y7XdQZu6GchBSTO9L1NQ7e4PbCV+QJZBuBs3KNXR3LgpqBmDN12mXOTAHK
TOBoqkerqPofVazUX/E4BBDda1a4coFdHUviKMh1waYtC94FKg2RPvJepZGNv/sgxD6XnLY3fxad
i/n87YV77etJqVDs8lRJolusIy02vbmmknpEIMe7QxUf1bg4b/Zeo87fafbDiaxn8c/tQa+9IggR
8EDvS3hZuCpKs+u6etaOAsX4Fwwp1IdMrzA+pPFCB/V/GEx2MdAuoGC6XJ9t45ZTQKPjWCRzXH5S
0Z3cGa6CqrBQUmtlOq8c5VRmwMfhLQTO6iLxHNwO0aOYo9y2Ym+bIP6kkmh7+o+qGpRth/r4X9pT
ybvRIt7kCCD84BMujp45yiKzUFLj6ChutYWoYOQwl914K5UnfK02nD1LWlvBrV/5hMDIqFxxQdJa
WDbEJqfuhm42OX9EqX/n2k61n9RSmjsuOdP8W/gUwCIsBWkBAZQF6iAf5sMR45IdePNkU18VdXo/
5P2fsoHh0aZUyFmfibHmJnRlVzCglP1nSxDALnaF4+blKKhpHW2jVLt/eyk/d0cN0uoOrOmA8reO
Vem2RdF+XhFWvzY0sYeDny8Af2b2/F1FasXIbcTGUXGU8hn0VpYcHGPK3AOgteQHGdIAwzYb/pe4
x0YtB2lGiiZU3BeTbIdJm0ec4cdZsZNt3ThZt9PEHDzOoVsd1S4t6pWC3rU1JM3dpJatlDNZvGqI
lZNqNIZ+pGysPAvsfpxtVfRxsk/sOUtWJvZKT8525JaUaA2QGstG2KiV0MZgKj8jzhU+uJGX2Vsn
aykb5Mr8QIAm9r2WoFrWZu2DYjiheIpKJXygnqJ9uX0mXYLlcMci8CKPlzwEyAjnX9k10jCBGZ0+
i9DmWxd9a5i+yEfxpajn8RO3SnvfxFOJpL49wFC3RmTyyrH+DW6SmjWWM8UGgv2aFvxlBEWNmcKG
lGtizy1bS1oNGM6x2vo5gAuS+CIoCSsAa30GAUQ9WB+UrwnYKl9MeMav3HvvZ+N5SMPiI5uVlB92
3dJRBxRbEmHb1bLoyz/oQ4PAjyzrMxo3ziHSkuxLXuf9rtWF6dtdWD8MVtyvHDSXm8/VIbHTc5Ks
8gv5YUrj2Bjn7vhMQBN3m1GAgRspj7ygSxF7vqvDgWwqVV+ziLm8NliPFGeBM9Hign1wvhzysk37
2CuH5ykw+j+z67X3cIIa5R/g+1zBlhk64V/fVCBMqV4RlGPgcFGxNKcMn6Q2co9ZqB2iOtF1v2nj
Agpb5n7J5ir4eXvJX252mUbiVoZaHnfA++78cIZHsxhahJ0d3Aza4k/f9xb1UTs4DfiKf7091OXu
wlYYgA/xk7SHZSmfT6eZhVy2eVI/Ya4133fmmN93VeEkO2/IggczDYZjH3XqLmoTo95U6F3+Yxlt
VCCTrom3yJiKf0WiFe3KCr/Ig2BcgD016NqCcQG4dv5Yeh1ULZCX+inr9OoPNOIRrhO9jOLu9vtf
rCbpD0UeiZKKVNFfkplbT+SmFnTTE6wOdziYecSOMVtSdKsJ8z/hbNv7/78RFxMexHZrTqjGPnUw
NZqN4prpXRC2zWcBHuYghH64Pd5yMUmfCjpAAAwAlbOKF3dVZTcKpCaRPZa5mdxzLRuPhREctSj5
a2rg+1AoDiPSwg/KmOcfLa2yKQ/LLHsUTkCPy8TjGIhfWrwBosW23G3tnxoCctMm0RBtuf2ay+NI
jk3rBKI9BW6wntr52F1jjfrQuenjONKTEmllQwPMXD+0O61EFcs1/uSIT3+/Paq8ez6cw5Ld+k5R
4EynpQ1k8HxUp9FaVR/V4NThGJH9MvOyfwPtFtxVU6V6jzG2cdkXXAct+1lDr8rbVHO4pmmwePP3
Z5BlfcI9qV9yUe2ml9UH86yc0NIOom2VeyqZSAVA/PdANbMEcmVXAdCdsC53t19/eQ/937Gh2LJ/
6HLTwjp/f402s96jev8Wj32/c7sw3pRqYO2LKFC8O8dKnP8qgrenxszrg5q3Ubyb7VpZeYyrM/Dh
KRbrrm+aoekbHBAno2iGu9QoR9CtwpjrF1uI8c8wmzHyHHFtrnlZyvdbfn8aWSx12Ty7YEWlQYav
VmIoJwhfOIeXk2m8NCXZBNc+toG3Z3sRcbxPNrA6UjN4CrCi5DR8uBYsYalVHQ7RG0DiWv2i6rmu
+KOG3eyWCCT8ZDatm/whZh0OeZk3awfJ4qj8v8MTc0jpWPQ/l/w7Z7ZK4toqfAtqzBC9MouPc55X
3xMPjD5RVm7/H87Oa0duJFnDT0SA3tyyqrraybSkUVO6IaTRiJ5MevP050vh4JwuNlFEa7G7s1jt
TlQyXWTEb3Zy3q3NBS2DW4BmoclGuxyvocxeNFZOhF/G6I7HheL+CURbahw7jjT6sabiTMchdef0
0FUQrg5Uk5V6JxfemmJ8hejZSQQRV9Hlr1hq0WvVIqLAwYH7djS88GjMrXWsbUDb1yd4O5QELPHG
5lkj//zFBCtWTvzFigJtGrOvjS6VcnQP9o/WDc7eu20rGHcfuTXkOgqOqwPT0GDH2x0Gu/h4Tu8o
NJr5jchrgbu7llj6297AfxYPxu1AqrnLeb6sviJ3+bi0bh0+x3WjgXLJjHi+GZU2Wk5QcUfnbZfs
n3Cg1Hlv/yGQrcXR9LabokqqLFk1+pajo2fHTAj34xyPkR+F89uFfyn9k0RJ4w8UC9dsP4prUT6o
Qnk2ydN84TmI5+VDVH7xzDjfM5LZ2BcuL25Pyg0wvHWjyGwQ71QwSnwGORIfGOdyrwE2u+sXcdvO
g/elNBLnxsiUMfPdCqvxnX25sXJIFTmI5PuHv6zmUtABA0DVRkGnzelt28/dQx8DxYCHxDV/fUus
X6JyJglGLZz2AjC+tdOURU2GN2avcMNWTfneiRTnVyzKJjnyv69PxZg2yWHJVCqa/bKo1aF2Jciu
BJszHOtWvNmuTv4gUKKQ02TbDLjI5SYNo6mY8lxjaQltPMOsoIZUxIi1iqnr7zW+wR48ZGu+mWvK
mxAAnFffu8gSpWljqwhMffgdOcVSHCmyesah5ey7dRYl+RBC2TmFoeHeNsZe+K3plrJ7snZGSeDP
C+LFqRTphanlSYglk5Ua33N3REw7XswfJQf/r+uzvRmK6irMfFXqX8o/fxHKdqK+NbwmDfokVsKD
ioZP6SPTOgp/UvN651m3cZ+S8tOD1ri86WOtXpKmPqVTB0UhyJfeaD5VwirUj3Zqi/Ef6riOd1i8
YSj+DTWtPTcWJZin66PduFBd7nEuVFlqpTN9OVoB8DmMcjcNRGTOgCIQOv7NW9P84hitNdwU9hTv
AZw3P7AEssleCEXsVb6KAh4TnClpYJb2PB3syXJyMja6dx/CdNK+Xx/gVjRZJLMp80pA+ipa2E2N
MSV1hnPYFBaU5utocT4UhVvoP5NxNN9+xyD7w9NZBb8l5Vguv2feF+CHVCcNKhO7Mn/klCyPXVst
t7VTxXsok+3B/X+0VdIZ6vCotShJA6NDluNprpcmfAAybf1yu3hP+2Ar2B/PLEnJpNS3GpoFAN4c
FLyFS5GF3acpzVP3sPSY0z7pELqtnVN3a2dIGDFUYM6cV5gwCn2VMjdzEuiKMRS+JZDM0UvQS35h
UIQ7R6PrVQYQ0qH9hTjw2P3FzqA1yJKRGDycNC5nUtC1ryLhZEHbNs6P1pmds5aO2alSWuMpAZy6
d81sfl9kLqWiH5YBazWLzrT7RAc0HYxaoy5HL0M7wNcRTxoPhVrvtkA3w1HbR4MEPDxX6OX4BhEP
nUCXOrBjA6Zr22hLdmhVpzh07tjs2A7Jj7V6o9B5kC9/GLYUlVaJ3hx2bdnlaR54/ejWD+qcLMbD
CLVjJ3vdOM48mGJ0NqEjMXmr49RwvGhoaqMIwmKy8xstMa108pOxmW+sWlmW+8rJzT3Fk82gCMMi
+6gjsrBOvEYjdupBGlH2U1gifzaB2fGVfhrbY1dlhn2jIY67ZzW5MX04udLhRAaNovz6YRIhZGjp
tZoFitXEqMZoFEDNhjd3KBIIsiXcm+sH6eYouasgq4HsB9d2uV5mvZmipa2ywKrn8ZtXTrdzpBvi
IGqt6Chxj93eY0/ePetFQ7sMqiYzClBndTdpgNHTGYGaYCmq8pO5cNpS4l3s/mDVnLLv6JiDalfV
3inefiujLowiK2LtXI3rnu4CI83FXCEPKG0X9Y0lEJJxsrYw3uULLvKHeNKNpPcjEaruoVGKwf16
/WNvzS74BPl88KRGv/zzF0kIonEDciZ2EehFVv1yB095Zw+GHR4gqE/nt8dCGogHg8xAQEhexvIU
ZHuTsMFbM6qtx0Qry394GoWhn6rdj+uhto4BKWlBq45uB+nkZSjF7EhFEL4PyjDSpmMxd050gtO1
Zy2w9fkAeIGkIjk2OHIu41SNrY9m55RBFLvWT3rXLqaSfYlsR4kX7vUxbcaSKHFqIlIeZ3VPIH5l
Y8ztFYHbWvkt6jvVR5ydHQfFCGOPXbcZi9MTjDYNl1fv5ahHcw/aaB7UGe5Xd1k2tueu5Ig4a5DL
v1wf2Nb208nTyIU9luG6kooWQOxVFu6k2ZDaOH+olu/CGvmQjYiO+P00/deYxnR3PejmCIGlgLkk
30cX63LmYCMsVZ+z8JusNR/zLu9/zVYzzEerA498vB5s60ijVotQFe80aDnrqZOgLU1l5ad5mTvn
pjSK2U+0BgSHuugR9t8lnPmb60G3Rsgjnb4VUrOSFnI5Qg/NZSUxcWB11aZK/MkD3loZs/sgImcP
3rAZS/K5EZWgJmCuYlH+s/VwCYvAs0ba0DbcsFNljdhKaUa81xDc+pp/VAAZGkjX9eZOTCdx7dxG
z5FCeHGD8FBeAAVumpNWNLF7z5v4jX04+TCHpg549H9DrlaLC8BaYMlWBkWLOsljkhvDdxyrmvrg
1mr/aaxpGl2fvc1BSh0oDmW6NWvASFp3QzvmXRXYKr5cMM+n96GSaKk/4Od+N2tp+fkvAvJQ4hCT
oknmqgllLe0iNK+ogtiJi/PIdPq2naiHvmjaB66nZec42xzgi3irJTNaUZGbUVkFY821xwiZREqP
5n/k3uWPXBPuTm1TbrL1LU/ZnmojyBgQjquzem5ZLlHbVIGjFk1xbOxJhxdXufVOari1F8gQpOg4
Mjv89XLfian3+ogCDn7Dff0t1wzlto2K6qmbvbfhJ/+sSom+JYHAZIf77jLS0kmWSzlUAb6AqX7K
wWn8qPN4NwXcmiqpHyil9rD7etWFjso0xb+mClKniZ6Kqg4/p0vb38Ky+1TWjbGTFO2FW03UCIoX
yGhaBY0rHfiGovT8qtSUivq/Homj7bR/8eSECQXEQK5+5m6VmpA3e0uvm2XQAEQwj07qGDd2WDT1
Z6vRsz2dt62VSE0C1TSo69J95XLeYqWssygeK8TpLedjqvQJgna1sHauuI2HLak5ySUNQk6S9Ttv
nIYsbGerDHok8MMHV4/V/pwLuz4LXi6PnYWLxaEJ40qFCCT2RJy3ZvFl9NWdpzqtTFdcUqPFUJ+i
Kovam6LQKs/PkCtQj57Agen6Ebb1XeUHlWBT2RxcHWFlYyNAlGplMPVFOp51RRvrm3JQ95CD23F4
+cHdQ6103Qisu4KCPk+FAHFYRfzrJdooPnqUf94ozfJng0tlFpSPpTDq2tc2daa5WpKenVAnhXKO
i+benJBZykvnfVxVYfkXlw6LX6ayPINosV4uzEYsocIrsArMKRxqPx/D6jhH+XLb1F1vH2LL24N6
ba5RwA/wCMAM0q67jFjWRibqVqkCRRmbe7da2kMJTuv3QlvwzG5tn7ALy+8mnZvv+mLZyjqtF5FX
W77pytEY80wES5u6J2Ua59tcaQs/a8v4vGBY+eyJUDn+RVAgoBL2Tm17fc4gqiMiLMWrAA00dIiw
F3R9MUJQTklljirHeH9wR3PvStpcsA7G4jirgHyxVg9ckY2CTnnEgePSOzkrfea4J4l527n6Nr/p
izir2fQWlYpEapO0jPUJZmvyL/aBmlSdoil/StAof5dFXfd4/aNuXbjIknM/2aSfQPgu11CCWhkI
Pvl+WAplOqdozak3tTEJ4xG1VGveOVY3wxnIZMrKPU+WVeLCq6Htp8bLAjRQdOUnLlZ99k7tLWEP
vuwWp9+uD29r8lD0Uum/wMgAJnU5vM6cuHvjroQ01FCo07SchLBuPHvPIXbrxKY/IBlZFF1RCLwM
ZGu1VWFenQdOViU/u0qPltsKCmF5IyBJQcuzjP72+tg2Q8qXn4lUAeXB1dgWfTbU2euKAEuuIv7g
WWDbfw+V1rX3UYeRxCFHRa3ZyS/WMLA/xyojBIsBSfa1lSg99NpRE0fBEHCJrB/tAmr3hmyq0P7T
zKFajoWZ5/q5H5A7/ZCPueagBtp0hoUGnjnGve9UcLfOTd3GyeNMsvfP9a+ytcJ4lwK+lobEFMEv
J6Lt7KivEf8NTBEtn0s4jYM/p/l8FxWe9/l6rK0tS18IKBGzQL1ktZp5/XZlYih50MPFbI5qHIvx
s96ZaeirVOIPXpZ+d92lsHfibq1qsGhsIQb4GmCBpEJHFsKmHZo+975CYu6U5KDhs7qH+ttaYzIF
QkpYUk3XJa5yajolFXMRtChfhUc9CeffGC2ryPqG5Xer1ebz9U+6NTSp+UJNA4GkVwVvJ69AD88J
i1opuukp7pYmPzeVW46H64G21oncPIYtAbKvMCPcYNaSlbxKuyw3Yn/QmqS/ddW5b2/aeB7dnRtz
80MiG8lWBaUChvJyWRZiwA7eBuFWdtN0TpDqenAXbNn8pEsc55DG0xT+zafEF1w23yllrY2Hmgxg
maorZaCleJ+dliqkG2ICOf/v+pfcHBpuXjKhY02ua2tZIdAG7nj82kqX0P7pY9xXE8RRx4PeTbF9
TMHT7ZnnyQxj/SCVH1OK7EtWyGrrFZlRZTNyasHkYB9iqWnZ+6G9tEdncWfYufT/HoHbhbdFmomP
1FXFz+uj3tr7PEMoxvJY5aW6mlBclTjd6RgEKmbyiR92qibg3nYRTCYB3Ept7RrhzMSxv14PvPW5
QRgzcAC5HHOr3CudU65JHv+BWynqiWQdXWp76Dz7SDO4/acFwbbsJAmbYyXhwmtSKuOsc3ZVCGNw
OqUIutIZ05vMg616ryiib34o6RIjedh0OEz5SMxle0nudmxOAoll40RYfec6F9YosaDBYlARiKy0
cB5wJJHoHDcvv01u3Br+YICk2+mGbR0QNBXo+UMEf80ZUe25tWelpeKeIjmJC3jWTg+uzcH3Cd5M
Gu+VqLcALCC64FQBfGLbrjlVokVu2c1S6u7NqH21pvjOHHWq7mo/RY+x02Tfm3SI71PVab7qWYlb
i6UXn7V+tp6ur7DXn5z7k+oZH53OPxfM5VmlJVPlLIAGAyVsa/zBFefB7Yo0hhWEvqUvwJSA2Pem
9uP1uK9XNnH/iDpz3cBWWCU0A+iLZHDcODCcQZz13AzTExvX6g550i9yqkW2k49u4FJlTDgsNAYl
Z2R1jqjLhNAUQo68tLvM8QdnyW91iqLjP55iNI1Pa8l27qfEa/ObOcx+8UxovcjX00nssQZfH2n8
FB4AOHvTNHjFh3QcuO5W7yRBWvOyWSCu/CfGZEnuixqXmlM42VN3VrCr54WgFO7B6jLTOV+fgo1F
yI9A+gC2BiXb15LqlAZKq6Ch76RksIhoV92/pdFbvsha++Qk2ArgrglojUU8B4k98l/mEVLjvFLa
XY2f19mA1N2UKizoVgIalnv0RYdN6EuHoOgUB8vk2ghUmEIrbqjlITN4fdybgST8XbZNKQuuDtVq
VsEtaVEc1DE0W4SGs2S8yZ282cPV7ARaXxuN3thWndYEMrz6NqFIgY4yihJiZyK39hKoHZTsJNSd
A+Xyy7mNqmaZOyVBm6Hx5lPpUtWziTbXeFPbEO9RKVTrPddX+Vi8vJRZNXBCIdDAsUNZ8zJoTatW
KSM9CSL0QOIHKMTTT0/Lo/dTVU75GVRFPPnGuAzncq7tbGcON9cuAyEhkKRGey1CqydWrxl1jbvj
0FdfHSMeH4e4i6ybKaI+5OdtjGJ2VKX2ckqp1pq+Ng2jXcI8cLX/SqF29fH6qnp9hfA9yIgM2Xnk
n/KgfbF8O1NNw9ATaZCOVvk1V5eGXguedCe7YB9dj7W1sBBhR8WUIhNH2mqrxK3QWm1Js6CDEjS9
Q51FRyq8aSZvr/izHUmaVUh30tdAywQNyC5uGVVk2vNRgJztfmMMIfa6Klufj1yZ+h3QAv59VZtI
c72tHSUD3KPn79Uprr4pQ/fvvMxOtLN0toYkZYvJYdkIVEIuJyoPEaIr8HkO+BljfkKltUdnnL5A
u4M82zrjEfnDlIULB1jI6ropbHDwJZrsQRLHzvzJq8Y8+YGeVJL6mDKK5H3mxkMIJ1Ct+/OgdNGH
brTDPVGdrQv+5a9YXfCqMWDNUNRp0HWteju4OQKBBYnzsRsb897KLf0BZEU/7Dy5tsLKw0EaDoEr
XAM2Upq4Vi/iNHDiscyOURSZd8jlqF/AWeFGt/TISTxCXl32ZN23FhKS6mCOpF7Oq55B0o+4xNd6
GiTg4x8AU5K/6A7GUVJv3t6DlG9Go47+pwQBHHeVsXrxDE19nNIA3bD8VM+T99lLxEwJb0o+X9/0
W8uJ0x3MlsTn01+6XLfVUNamJbIU3lSMsCNGAaLzIYGm6SFqI0s/tI4BCFdkWZ74ETTUg6rFpvvp
+q/YGjAiIfJBwpME3P7lr2i0vl8GCHGBGyKCdFCnRBNPVZGMjm8MFaa318NtXW1INtO7/kMlX98y
OhSxbsy5QgWFnv8GS/069rggpIgm/gOmO90Jtz26/w8nz44Xh3hUm7O2FAX2traRNSe85BzvSSwL
8Aoet8neLba1Sf6UlCRqXOY8l+GKtnP1RquiwMbcJn8sdDVskX7E5yY5N6mnfHfCerROsdLY4ub6
h90cKSUKAB3cH69KZ1yD8wQtCri+ZY+fMEGSjiqKyI9uiebj9VibkwgrGf6fZCe8KszOI9jbhlhx
rY0HzM6sh1r0qg9MPz7GzuS8uYEt6RYq2G24uaibrE54xUxm1N6UKFhMs5yOcWFH3lFZ+mjngN/6
hiTvlNMpTHCfrA54Z+zA2yt9GrRdnXxIm6aQRRclK+pDp+u9vjOsrc9I6QVkIQhcAFurrecVQxH2
Nen6RP8Jk6bFtH4oc2WcXHdMvy6TsXt3bA7wD6DR5UomM79cn0ZGMdQGJBKURTTc5EPsiYOSVR3y
oIjzHK+vks1gNJZlV40Lc01kw0YgqhBejINYN5rihO5hNfs6EiMdwnWIR12PtvkxgVBh3CZ9jdZo
TbvFt75JnDgYaVG8w1JBvNNAbB5B4aTWIVETcsW3R6T8CLJJatDz6r38mBrsnDnted8gyVuiudP9
tpoweyrrfjxp4xDvfM6tAb4It76ZGttW+gpp56DCtOpYLhPPOCQqTryPk98L1YT//mZ4kgtnAdF+
1aDsJ3j2GBUxfcgp/gII986abezvyt6e/VBYw18c1bQHqRqTLEozysvPWdthUms0FoLBLrX5IJR6
/tJmXeidyfSNu+uD23rssAUsSYpH2GNdOdBRhhpHKhZBrtXqSafmdyuA2T/Yseopvmu0FcLaqucv
WPT8uB56ax4pfkIkhvJO3rpaNpjT5SruX1kwd8a3XJnU1LejNnswtQlP00jNn6/H27qTqHXyYTlh
qLWu4mVZ0VqlMkHPcOz6P0qrXXksqqw8DXZl3JLOerde2OjL6XrYrd1PyYt/SKndV5xpxFJgtjk9
QMp+0u+mkULUobEhMZWpUIqdvbEZjGeG9GiGA7+Wb+ucKmkjNc5BqQ1tAAOaHWI5Q39qHLOfbv5i
ZGBReQkAmgFCfLlQczUpu9TKsayJoEogfFo8uUpOw6i14r9JKP7g74DMgO5fMxyLKSqWAQGxYFL6
erl1cPH5YYu4/IjGkOV3My4Gvj5E+h7jeXORIrgD+ELqbq07otPkOClPYh6kad18MyvXfU8iu5yX
BM3U24LCurOzXjaWKegAEn3+v9Ad1xErhMqTxkVsIscgAcVy4SxPsPD06FBNRpNTz8lQuG+Satc1
aWOsUp8UpCF3nySJXc6nsaR0mhdujjhXwx9DFruP7pgNxs2gx9+Rj+2anafUxmoFoE3fCrgoz+N1
5zHEoTysUoOTHEKyftCxN1XvsxYw4GnI2jTZKS5snHX0kACOmYYhrYxX67V2DVEKnqrA8oysfWyN
sQL+h1aleyiKpUWioke08tbJsYTwEyWb/yI1pTJKKV4WUpBvWL1YjWVZqoXLOehjTT8KXcjekuX+
mrW52nlTbcwlCkksIaD2aLPrq6qDNs9tnpkkOBOJ4nQk0dfEvZIt8XDU3CnNDqNH9Wrn9NlYukAi
IMzLiruUHLtcQDYOLFh7mQm8jUE7el4Te0fQ985vMi3roYlyzA60Bf/c6+eQyd92VbCTvQa6dvKU
ddTVWJ1I6wdMsdznsQ0pewo1GcRT0YOw20mLN8dH10pKAoAt+2NI8+IRBYROtwHteM/gQlDfx/c7
xuEHI9nw6EZgW55a9MrROGkgIAXXx7g1nxKWKKnroMBc+Q1ehDZjvS7UOfeeXTQCHm1hmjdDKrqH
MTcRG0MSaSen2/qmyCpxAtGYZAXJT/EiHni0Ok+Xzn22hlAb7zSkHLlIRD7uITG2ArEl/vCZcIlc
46EssysVL+/d53JOxjucBOJDuSjj3ezgCgmdMvuiQ0lLzlFTnZp8VH4Jj+MRnZPObm9BAjZfqsXp
6puqN/YqPVvnBXVnEN9I8kjW6uU3qIul76e+dZ9xk/LU+zo30+hWd7qx/5Jmg634tWL2nwBgGvXZ
1Kpkz1Rja851ulDAGUEAAie4jO8ghJQ4ixY+42fgnkssao8ziDRcB20LZZVw2dlHW8tbyiKBOJfu
IeuErCk0jIWxHX1uqXr9VIWBYrE/2mM2IlUP7dqHqlSMD9OiL8nT9eW9tQqkM7ncW1Dt17T3cEa2
QdUK5Tl0zLo9GErdDyfEWNt//yIOd5x0u4OEYRmXnzQ0UOpzYt17NpZkus1EAx/YLNjuO9tn42YD
0IQ4Ag1QqRC0ilPF2qJVluI9dy3IdoCixQMv+/aGkv4bFTOBMknslBS2ACNK1iB/youdWhadgvog
oQyKzLdDof7Mwmb8R7Tcpdc/3uag4OTRisFhAzzNZSS9L+xUr5PwuUji7piVeFE3YlAfWcPhzlW9
FcqSTQBJGqWBtwoF52gAcMTW0xJ78eeiLeajk4gyhgjnjZ+vj2tr3ZOFSGE3bAlfNR3KfIIYoEfK
sx3jAXNM1HFJfEcMS3nA9LS68xZLRQXQWKp/rgeWCcf64gLxShEZnTUTatDlB8XHlOdjl0RB0jjN
D/aH+Jw76k8Bx+tRS+PwnIQ2EOkpEfVjl3XNzfXwG+N2kc3WyGrpGFIFuQyv4FojumigUlZ45WeQ
r9N8QE9DPOjWkH+3ay/5DMix29Pz2DjWsEDjYqHDA6N0rU2f1WQekZuhQ4CY5jd5TwN4ba3Qt5XM
/ETWkO4cLpsBWbLyCKfIvF63XejUg7AQPohxtflaL3H4cWqjz1rRZxoXCU5x17/r68NMIvr5rIhH
EHENaaxzy22qQXWfZ7dMP4WayX1FEvZGCTBgoFKjz6RgjVaFfPNdTp+RqkWpWLEIWrvJP2PT7eL5
PjmCns9sdA8467qJ3xaWtTO8V8tmFVf++YsDh4c80gkREPE8srgUQsd6csexOhdKOZ5SJ1F7tAjC
u+vf9NUcyqCyfE0VDSLWukSYTyzM2DREMDCbxwV9gGPWIIEEkED/5Im+eutZRzxZ1KVQAEjplViF
Nqot6IJIBLYVW8Nt7QpD9Tv4l8qHJAQ/cHN9eFvflMtPki0lJHJtv54lPOecMasDCzbSMYMZcoSo
V95mjdWcEUW2DyZwpZ198Too2x/xCM5nyoTQjy8nkjI5dtvWVAUunTsA9t5DFiZt7NtjkR5orClQ
6nbp+a9OdoOgGkBMnn2ctmtfFvgETVzoThUgkaQ6x9jSuk/5nKrzse52X0GbwahtMZXSf2PdZMkE
to/4UYugJt/5Cr5VPDkCoCJmu+qeEcGrXS8H9iLWKlsbErcZ9bkUQU7nbDqhEodhtp1NGD5cXyuv
twKBUAGnJ8f5yV18OW36ItIG93AROEg8PY1ZX97AVM8OoRPp9+nk9jsp+tYyQRqXKiGac6Rn8iO/
2O8Tt0ETGSEYU6Dwdx2L487Atnz0Rc6rzqla5alOutP1Qb7KvfmaL4OuDjcqkqVXSwZY0VTLIytD
6Q9OAp/p5M5N+bWv8+hnjFOnP2CK9uN67K1VQ1sOXDj1eir2qw9slMi8ghCEK2GU7eKjWYNt06A4
9jGDhfx8PdjWsqFJhoEGryxq6KuBhm4OXjCF5QnnrX7KJmWWSsdlGR2vx9n8oJIgATJPImpWmx1l
E0eBsQcCcU6rg1d4nR95y3+NGv4EKKfOh76yYkweRJnvHN3y73yR5cip/L/I3tqPoF4GPQp7qM8N
6/WrkBAoNJzVG72PxG3eI+C1GGISfonJGoZEWq98uT70rQ2j0a6XtDAaTOvCr9mPnhCJAadptB50
XZjv9cZtTzoKOlyYevn9eriN/QLUA+1czlRq+Osyk/A4tNn7ZRBWZkc1Yirw33Eb3efwyL44auM+
jilmKdejbgwS/hQvgD/sjVeFyswVXen1kO3GsXMeErUKz1qslvfh1OgxljP28mZKEcbXXMQYasDa
oIW2OvBqMTatzBwR6cHkeoobvb5tujbv3nwVX8ZZnT+QyMuphO0c4EcXDgfV6Jvz0A+642cdxY/r
n3FjsfLYZt6YDARW1rliXyQkBEkFVcAQtXYYYPLiV9m0/2LbFqGFkKLA4bfkfHgiZk3rfkppXHjn
6z9icy5pNEl0jaRlrF4/TV9rCcVf5rIMZ0pL2XKOutC9JSGh8twBGL4eb+PAA+qGvTatZVQx1spc
vabU7TgAQxeZXp+UjlPOb3NPv10Wryx30sfNwSFtBzZTlVLrcvu8uE50q+5CK4SJtmAkeZgRlPmk
DrV6h+ab9j6b82hnO24OjhcW4guSYbiWPdOcaMrGhcFV2dA8Tr2Jv4MAS1MCa588Y2cbbm1+zMwo
D9KjoIUnR/9idLbQnSZvkypgd0x+miLJu4SO+qS5ff+RS305hUbr/H77/JmABR0UVThfXznh2mqZ
2fHMDjE1950nNBV8Ymp9x4p93DnMt2bvj3i0TYMJaYnV+LTKSOtxjgHRd2k5PRZGmij31dRr8zty
5Cn8rvaKqaQ7a2bzq4KlBodIMZJ/XX5Vq2ooV9eIS6RCVb90SQE1tFOn7KdW6+6XOszeVWrsKDtR
N65MYLvUVihCSP7taqU6HdIZjdEWAeCV5B8vnXGU73XhHt0x0fJDWFpe7Mezq1e3sVJkeyJdm4OW
AFRE31FfstdpSJNXoaaoRZDnVe6D94LfA2fA9ZWu0U6IwEOIzQdD7JRetmYYGBQfmYOAs2d1rMOa
wxkojjkMxqa4Q2NxOXBHitu01q1DBO16J53dGqY08QC4znHHO/Zybr1cGGUsYILYmp5/UzBrPDZI
eX5c1G64s7pBnQ4ZnP8dyMnW3KJtDxWD1yQK3quP6ypqaPRoiAQTvoyHcC6VI2lQ9Kyp7XQzjb1y
6g2z+xeIaPb5+mbdHC8gbVaUNKtda9uVeOrkIQZUQT10zru21LpDlII+9YUQ8xEXJnGEBNnsgAo2
7jVOFzyoZFSolusrZVBrKrgR4yXZuwUUO34agS4eyxnliGPSCnv0s7LnWovR1/sUN8OeUZJcN6s0
UMKJyD6Zatnxu5znJRs0NUQ3Nij1xU3vkwG2J/0T981daZDTIIjJ9OhawJldFdX0NDYbBBBp80eO
2xz6fO77u2ZpsuqUNFWZ3V6fzo3rhWUE2kzS4cCIrJYvNRidcryNLqLlspKqqov1Rzs0wwWd1Cpf
sr3q0sbKvQgo//zFDbOMi8172UYCjpP22HqOMvm94rXPouER2AxtdYtZSPkzq8flrXA3+WnZpvTY
JL9nfXXDiNezzEHg0og6V1pt9G52Uy56/7X2Ru9XlhbWz+tfd2OzEBHLDwCZtDLXR/DowhYxWzML
mrqJP6jI35mI21f5j4TKxO9SGQDEV/aucdLWbnkZdvWN+wE7cg28W+BFzY9KVM5DaXZZ5tvVUP8Q
YfPguv0Hq2v7+1JNqvp0fdAbJ7Dco3Q0yUJNEqXLGW4xKg/1jhle8AaGGlg81EU0/+hUcz4jNTa+
Pb/muSBlJ4nKf1qtYH0eUUgdM9QZ++4n6jgzKUqkBTCKYDtfH9nm2qXJxxkE0PYVtgGIbYhcP/AU
oD/3YS2Ke6MJp95vlag/wyHtYN/FoXuP0NIbXamolrJ2X4ReTamH2mUytnUeaPDPgKLWnnPyFNN6
hnQ87XzRrVUr2eXQ2S0ywTUED8tEev+ZiTJr0Q/tIV30brjHxWxobxrFwftL0XEoGGrNWm6vf+Ct
04hCl6SMm3Ab1qXnso883LXRhIVhMT9MFg4xbjNb/5p92+/kCZuhyAF5BbJ2QFVcrtIw1sNei9HW
BVTV3Ln10t4hTOU85e00fPqLUdFGZUgAe7nBLkMp1WxlcBUzmFpFesZYGS2zrDffJ3iZ7Uzd5qjw
lQB5R+WH8s9lKGdh4aKMwoGz1MPgD9ls3tix2Q83ce5U0+H6wLb2A1it/4u2yrWALU2qm4Jq0iEF
tn4vNMt+p4WjeUjyzPNrZypCX2t15yysttxJgV6zBtkSaNFhYgYllvWy+qyLh+9lhK9VAGlE0334
DHl7bHXJ1sR+w3J8/Hf0R8pw1uciaW31sDhFe4+zcL7HXNn66lC8OPIsOKOI1V1+db3ukTOr0yIo
xna8GQBaPtCYb062lSl7SLLNWAjl80aT3Ib1Y8nOOuHUGnIHeDukflL0qXYQSWsg19zRer4+wVvf
GBzOH+sq9CFpYFyOLLdaocxllQb0TbvZLw0tG0+zuvSnIW9684xHej8e4DzZ873WadV7z44VcQT1
VT9d/ykbhxLvQ85eB2gwN+rqmI882PltDuEpqXLnsUxGwzs42HBa4b9hgTyMj0z13vreuMlofiMZ
ZkNEA8u2OnTphNnLLAB41ZjS/bRardFunKZInG/o2OM86iZu+WaJXPA2eF+7vFLZqNzil1+80yvY
fQvkJLcv0/twmTB8Nb1xuoUoqr6PBlSyd261rVHKpynCsQAh4ZJdRrTyUI2x/EkDZcYAbdAV965V
MHDDqc092CmigTsBN1JpnqNMJCkCvo7reo2Bia2KCQ7cNS21D32nT9Up00ZtT4Fwa8mgLccDmEc3
F9pq8bZaZE+R5vIpgek+6Wkr6ruiMsfoYaTFGZ1rgaKYH06DM53euFjZMbSmJH6NMhGohstPmiSg
JXQtAp8/Yv3mQ4+x40MVGSI/5C7KaQdLn/PmYHml8+utkVk3XGt0OqAkga64jBxJGXU0xvsg0miP
HxwtzXo603a8+Eli40SvlUt3Mw/a3lHx6lxiwcqqEaAULlOqK5eB09J1k2oqRlD0XfOuqob7qO8W
05+rYnxrSUwmlaBTGCjEZIyULkPhXdeErRc7QWa28zOePtOnJArjgzfMe0Jpr0dFKFrCnDgAHNgl
l6HqZsSfUEudoKf1OaJoDh4AZqI1PRT4cx2vz92rjSiH9cdNhlqRB27qMphI4aQvyBd9c904PsEd
W36boz0/x61a/SPX2V4++2qDyMFhNAasm6oUakKXAZHMy9umy8pvI34VJ7Npm9hfCq94yD2xfEdd
bLor08z7i2HyjgeWJlnCr/AFYdjZ5eQ1xbfaa2ws5VVF9VF/APno2cWtaNNO+6uI0EYlQgaW8epN
LdiJKc3w/FshlvF/ODuv3biRrl1fEQHmcMpOakuWZY2TdEJIslzFWMzp6vdDf9iAmy2ooR8znpMB
XF3FCiu8IRzHzv+ce534LKcEaSiFW9H7H/IsLmJdiZt9fBQ4/5CdTtd1sjCl0EY/fxjdLtpNXazt
UBUYv9Nt6fa1FFC68nRMSByCKLjwZNv83f/UKRZUxdJGoedAbIAR8er9yItEmj4T+6806nAu5k17
SfJqTfFeZDHMpcewcHSXiGc5NP+k8JUzaZ3bWMaTMVbTXtVl+0Cp79GcZv16JMl9KMdG22NY3X6n
7tDcJF3zFThU++39Vf4rRfHvVLlnsDxdmjgLwJH79vR3FKoFKaLP1aNjZq5WhohAjf21sGSHxU0X
KNAdanbteOfQSpr2CEEJqwm9qEmGL3OGSvqV6HzVvbRtayKZ1Qb+Dy9y62cvBdiVLmCUsT9qsQLI
ALY16G/rwYXrqDnOz05r9SY07Ly/tUrcCF4uTG25V06nBlwfZIyFOD9X3fread12KOPIiB/HAbjz
LUiH9hGFd2cMCXvB1k+eLnZpm/jOVWxVtrWrXCxXrF0RF9l8PemlYdx5sYaNxiy9QW6nIhG4jubx
XB6gpqXRrQGkWh0TQdHjaI1eEh3L3MyNr2nK//Tc3nIuSLmsbjfeeoATHHgUpXj88Z87/VozgL7I
86rpCaixuje7AFn4wEg9KHmB2LvFJR4SGrLrRUTGBeAEUD8KpASP6/s0Hgrco5X26GRx6Ry0ZiIR
w0kd2YNPcz4iqF71diA2HrAY43Pd+c02cItg2jl4hRThUq3J93Ui/EdExTQDG58JXWbgX72/qWLo
G/tEk3VxnzepniJXMYsvTmd77g3eiZYH3CYYioP0K6P42diYx1zXUWnP1Zd5RDms/dzmU36wLXos
93MSDOoqVV3u0MJOtDIPa7se+wPdmPoTukpIN9XZaMR3syGGz4Vbm37owXB8dlFwmzbKrudvdoEc
yLbRes4kqhnVPpmmsb9qcy2NDirpzWYzZkLdqCyrkmTflcHYfRr9uaYCN1hT5N4qyNIvKWWxPvTM
qK52nqUV8dNkT7EfNmmGilyWp44IRyPT7GTvoq8Z/wcPJHsIJpbsuqBR7m0qJ8+Sz2VVKrOjWGDT
mg9bp3K0a6uKvEf0S/Bit6og+4IDe9eGU4TN5sHJRYLEfTBl9nH0Y6Pctia4yR28maHc+WzsNmyz
MbgvssZEkGdwmuAAUi+NwslBmngzisaqMQ6zpnbvpaKLj7VGnSaRyazdNzxm0ZUazThH1WUe5beg
Gkp/Vxiu9LdNB7r1ptD1EgejyM2DfieMVIcL5Nmjd93byvBoHjRRscE2IrHDeRr9HxZlUvfam8yg
+kb2ZHe3jnIKGwzAnH4yO9sq/islZ/YG8+HxVnfqrgszR8ZBmFdzLY5Vb44BD2BdOTvbUkZ+0LrA
Sz7rqZm6tyVUatC9Wj3PV03sY9Lb+hIUez4X6qq3R+067mjIbXo9GYpHUUqBrS/P/DPiON60qVxV
3nF9LquGUtW4s5Upp2urrbPs1lPD/BuxHdkdo79efGGiLMNKQyhtkYczYo+H34Y3y50OQkZjfjsP
umZkoZVyuZZbLZdSfLYJTKJvCJsZ3REHy8D4bOu1VhyjHLkYtUEqqsi/iTzXxH7sq1E+Gb0Lw7LR
PWTBt02bReZuiMyyK0MvR+jyB9ponTTDwWg8ZW7yIc6d/3Sgh+51roBYHb1KCUXTiOxhw9Hr2m+6
r5mF2JuzZZViM8Sa14dD7trRp2Fwx5JTE4u0Fhu3x7mpDbPKj4OfdWSmcmu6U0Rlvalodk5S6N+l
wKZxpjkowpp7ITnGXM3Gvs118zXygxpmn5DWdrDSqd+Zfa1b32apTcOTYZUWcJRe75LvQ9k7t7Zm
yerG6XibQm4okya4L/T6E4pZwbhBEqCtt33gAs4ZTJXr90mVJ68dUFfnVtfJiyYqe244akk+b1SS
OIfZ8KUR6rXnPrtzYf2skjox2N7SqLfuNEOMjUq0YCGKe00Tqgxf+Y2JfVNCDaZRqDpASdtnNiJx
AI7m2Ng009y9+AYiwJsm1fK7BuCiH0pX+eMVesPVFPaNiMbQ8QqVf6rSsWr2umzlcbYyy9jWbTtp
YTC1EybjlF8RjyeoUvlWDIP/pYdwWoWNDf9za0eOkgfLRiAt3Ukn09x9PetVeuxhLjVgEbIscB5w
FsK5q7c51xnqpHLr1kFvf/HjEpO2rDYj+6Zs3KTP94k+2+6nGNHnn06WTM02my1H7p0a7euNVwnn
G3qtyQCrfPJ6P3QGp1cirHzy6I2ZpOqLsLFk+pUFIJdQTOsxvBaVvsxOlb22pbdvlnuiAHiUKBsE
2VfVm/2VPhQmSVsNl2STjzKfr5G2j7ovcyPLncqiVP+FkYb1h+fNFt9FMU370WgK/aWF2mtunGYG
6uVIkTUHp5yLOz1IA2ej3DpxdtZod+V+ouXUb0q3sse9RnMTBDdGsGU4pSAfrzK6JHJbRLb3swDj
MV0Prd8jCZA5dnfs2mDCKlHFKhzmti1u6hTM165049E9FsbAfjZyZSK86umqvrfjAqEjsEy9u4v0
Akx6U3oYofe4ppjGtkHX3nie8i6Lb3Wtmr0idDCwMm/EUkgFDSBYz4A3o9tEZDPlzy4ZShUfPBCT
mrfNSjlfsktYtTNo/MEAQ24YvXFecnjMp5EDzfOoCyYYk4lwmv5KiTb7VlWG6L5EVsQZ93lGjJDX
xh33qm2tMsyLzu8uBPWrVHD5FVT4iFtAEsKuXbP9rLZHqU26xlNkZXEccun/MtogxbnMzV7fD//O
QiWGInenAo6nDhn1EuP/E2BDXkikaEvziVux+NVMrbj2ZFw/tsgL9IfS8FK5f3/EVcbC5FBJQCwB
QZolj1+XDdJE9imBrXwOMls6oeaVw63R58YN3q2c6rKCpK5Ki5e/NcoLGcv5wmIAB1J5SSsQ5lwD
7ApnoDNUa8lzi8tWtUknN37IKUltXZwbL+UMy9KdBNb+4lO0NMcACtloZZ4uLe6lvkN/KnkSstXu
EzhR7WfeDqW2eNDk/tYRFHIPhdM7AdZ32VztKiSp+l0t0GcOUyuBWQCnrDpGgPK/2aCBe8q8bdD/
iQbpK3tbG1kX/xg0qet7eCa5foyDuvldFa6bcW/6ubqeATn2V8R6xQeNB4ixaYNR+adH/dcFY1V3
6pPRbcpkcp5mouV6ec0NcZeasr4etL5m01adqnfvb52zz8eYGHzQUoV9u+BsT1e07gp/Min4Pi2v
VocNQDDEnzqN0kmoAtF1l3bLOjVicSiNLHV/WLCBt66tiWEu8lnG+tOYBNO4L0uj6O5GrRnma4dE
Ztg5+LPB6uHrOdvCzPxH0Bm9uaE5A1tqguE9ZmECozP7T1YWufqigzbXt2ZZdMZVNgk3uJ8rQvQ4
TDQiviIsLUuWr/FURg7heQ87YQxVF+nx95KXTOyidG7y28DP8nxjAl1Md2iMGA+6RDQzdO2qAjtZ
0kUjySmT5pPK5Sy/2XXp1HeiMFVXhLM1dmoLylsXGw3HbQ2vLGuIkmNuAyoNVRyZHVFuZGo7zHGd
pN+0bm94e5M+/ZxsRrvxmirksqBAvst7px/VtlMIhU7XUVL2DZZgPGE/g0jkxbMna6f5YO2Ku2oh
CpLeLY6O1K5WV1bclQneccP0QL9A7OK50MJIxrDNZ+sZfS3tQp9r/SSgDYKEC90FKqd019eqZG0t
R2OQrf6gKXKFvTulYj9pqXmnZ04mDro/91vTz6wkTKVVibBxVWpf2PjrW5rfAJmfK5oSCO02b1VV
GoSuiSwozAfhCmsDpT/9VqC4F1LBtwk5oLKF75+0s8LL3xE52MA1gDZRGTg9amlpdOgWNuaDZxNV
xK1PPiHreD8oPMgQpZwPjVDGpojbH1qsJddGZwv8fTLjwmvxxsxZeQ794mgMYHc189yROQc8sx6i
No6POsyrnd3X01eAV/p113bD1YWJn515sPTUeHigEBQBsbvaXfXkdYMzuPbDlATNb6/N3NuAvMe9
hk7j6WHcJX6wbdt0zg6KRIUUt9bqXWf25byNBvBpe7AW0YWCxqp6SrOEH4X6FTwG6rVo/5x+DaHR
9YfqZj8AA5Ibsyicna8q5JPmvhgec4UWwX6urUj/eWE1luX99w1bBqaDCd2GV9MFvHw6cJNO4Nu4
GR+k9KMfYEwWMyC7Ka8q2VrBTio5zds0SiRm76r+Sfc02UG81S9ppb6xDWBUkNlimbWQKlcLYAex
SpxhdB66pvfvktr0NlEg3ZYgsEId0PBV2h3en/sbax7wwIH1JQiCUrt64OhG6to86u5DGcd/ksFW
17qtcOPMoV1tKde1PzJKwHfvD/rGPJE+gVFs21w1Z92c3qAkoeed+9CPg35l69Kk2jPP4z0FbjvE
4kdcIuO8cb0tltAsKmIPwFpWK4vRBQblCNk8FHUz17tiqudr1x0QCUk9I7oFn9WmGytxMDyFD6Q2
em1NF9rr64iQTcZJ45Qv8qVst9UZ76yqxSuWSeuoARxawB+fiNHVZiTJ2iJraoR5bBXbaXSKC6f9
rG63DA1uFIQW+FXEn5fv8U/421kU2NJI+A/xGCFXlBTsiHuZ2Q5okNQxu91YjGl9C9Xb2kxu51u7
ngx+2CSDIW8VmpvyiHuOdtW7UTf/qXljuzjU6TrE+6bxjPFltIe2S8Kilcb9DL3C35SQuW6gBjXl
hx8JKpC0qhYPNHDVa3GHqlad5qmMZSx5whOna5NQjnYGWiJI01sDRNGFAOl87zAi4DYanj49iLWA
syvsyMAB0HnoB0hHs621iM60076Vef4pyEzjqsGy4lDytB0yHtILdKtla55eTnw9LkYU3uAEE6Sd
fjxdgb8nN3Yfgl52B9NX7Vbg/bYXcpz375/LN95DLl+OpItiM/jFdZ9FUk2dorF0H9yhRluxc7rx
2AYGsqGqcu122/tdRhWrMz57gSqCq5bjtjPpawG7i0slPnw58XN4poCwL7pQ632LxpXdZ5PhPlST
2X+VblTtZDllezRFjXCGWXrAUveSZdQb6/13wSEpeZ6HsObpeo++BvuybN0HQkTv4Cp9eE4Q/aHE
A3/nY41XXjwmCAoXcomJxcA6eaJEbDV1kroPhjKTH8OUgAgxp+TYIA1/4dueXz/LWAhrLC8++PHV
RV8FwLI0vvxDhqx+iMwnyARh1pspVcfYEdpGzB0q1I6IL+zftwfGVgngPLy29RylRU3I7h33QRua
YDvGfXHlBbkXFkUwQrxQu36onyLHyC/ct3+B6acHB1EdBiUBJ6a0rdWMnb6LHRvXhkd7RKnkG/ji
wAgtRBlp/XZ6FiqHbs9+yq3B3le5XXlb9lZqbBOajfm1LY2WDT+gzX1oeivZWVrbWxeuljcOHD1F
IvwFQwuhed35ixUuzSofrUdZto9RlKV7p0/kxsJsZpsKB7kNyv0bGyPGsBJjtmlGERwSSnfb90/+
+abHVgYUJg6FCB4g5Hu66dtYbzrsvv0HTH8lwKN+vGuqXnuasN67VH06DzlAQKIWQWZt091fQ+oA
mKM+Twb2kNKBuI4Mqz5G0kkA3evaj9lo07AZ0ah/f4LLqT3dDPSJOGnUfujNEwScTjCZhZfNbh8/
1qZF84Im/EMX4atMUmV327Luxt8fHxDrKUQs6aRSDVrtPsoSgxRIZT/2jTP9BMDb7ILa1A8QGqZf
Xas/vz/c3+B4PUHiC6gpxM5Ly/p0gnBvvbLzPPFYxX7p/qfyFC9L6mmNfp1JPQ61ktIoAlu/m1FG
17WVS/pEXmscSmJeJO+aFCTlEHfZ3hnapP9VQnW9sCRvfHiEzJCipNsLBH4dAU3BOFlx1PgPUW2X
W+UQeCVjm1ENS4cXO+/8sJYJD8z7K/PG1sZ0B34ZuQWUrzU9WsNibLYml1HReAGulJo3czA6v3Qt
aS6JiJ/fdewtYjtIJDbYgzWXQ8ucJJPopj3qXpxsqkb1B7xSs7AgfF8kFLv7yejKjUghlXx0lowG
kQJOFH7aZ7SDspVRM3Qye0RSzLNCUErFZsC3Tg/T3L6kuPnGZmM00HRAM6EoY5N5utm0IvG6aWjS
RwX/x9wUbTXixm4XeXWnJV7R7uxWOdNWZKh97bJ08L0nqNrjl5IebBQ6ZqT/0XHG9q6nsq+mncwC
P/mWtg379IPLQi4FttpDrZNCMy/g6Q+NkfDz2qiVz/HEo7NRXZ1tiZKnaOdH7SX8xNnXXyKVxYCY
FhQQgzW6cU7z2hmSQD7nZpTe9G6aHfw8p0/O8mDSq1nfaze+sZr+kn3Z2eW2lIkoIBCfIk8FI+N0
lhIbgjynsPeU8D48UaKbr/u+HL+WWTU+QQ3xLhypt8dbtM7JZUzkF0/HowxmKXtMzaeoyYsrMwu0
nz1uSbsCwbwqFIaeXahOvTUgGUyAquRC/FjHpV6UDXEcjfYTQAz/ae5H967I6I7pTVxsrd4uLjyH
xll9hOvJhe4GZ3PJ2tYGgrOhY9XrmNqLn9edu1VD1ZLxmJIWeBTExbWFW0j/nBmT52hHCeFZ3YOI
btv/CmuqxD625r6qkYMcp+ZCOEU8zuqe3PQLBxiuBI+oZ5zHNY0ukrod8/4FVIDU3K0ZNBhQlGB5
Y28zjIXvRDc+tZuD0Pxs/mLXdINoCzYkd1riyOC2FGa+RYSm8Laj4eTDbVt2SMMUnq03VzVmSMVx
1ARCQxlEawQYAUU5V3MT2/FVPRl6vx/0Ptd+tVEH/JFCpZXt/K6VLxaxggyJnYnOh96Ii/s0yxuA
mjBACxxB3NKqqyos6Bx/p3+rTb8wMfQeLIfE+LNhx/YD8XKSvcx2L7pdEhSZ3ABYyJ5l23pxWBae
/1MrA9kcAlEJSgb9OMm7yqwpVbQl+vDZxtFJRlDfows6HPHWdOJ7L0m6e7Qqo/FKK6L8Pxs80xRq
C45pOyUebUAtHcvryWzNb3PQtMbjlM9BHSoEYpMvPS2AaxdNyDic6ShmOzcd3Bw/qlHXj/6IWfQQ
zg246W3jWslNAOXV/2QL38ISUGh1u8uzOs1Qdy6D9kinRFavTU7laNNURk1HZjbVfQIf2aZJH6fZ
jT+hIcTnC6LvjtdhtNgYanJDx01t5IMGqW1jBTXggFuodhPl+RhsUKRX9Te3mqQ+7Dq7KpGwdbER
9uQVFrvS349A2n/NWqLbL6nsk2GPc6wa90GlWX/sOJpVDpHJDyiYuwOQqEuedGfX4lLOWgDfxLfw
VtdlPSMQepyX+vSyGKodZDZ0+9huxX7JqsOaztJWq+Jqq8dDeiEFOBvZgyQGiJY+KiUXnoHTe0q5
SAPkU2//dgc9rxGYgFe0BUFnfKW/pL7XoHMw96H6qYJDKwXKKReen7PSAYEHoiwoTYEbXIhypz9g
ysfYyfNC/GnR6BNfLb/1f2mDMROI5fUXOOdJcj1XUb1LZJd/53WaLlxkZyEXOFtqB7QiybzoNi/B
0T+VH9ptRkHikj4T3huH2M9tsS2LqcBcTPNuNUyecVxqgvISaHJ9YVNNpJJJwE3IvQTdq3c386t2
LGvdfZ40AArVPFXH0vTLQ4b6KAqJlXsp8rJXlyJtbFQnkGmg8wr+du0Z0WVi9iNvDJ5RbPNmMER9
FmrLG32BN7uOJhfUO11VXiH0PFxKiqcLquMPN/PKBs9UiuLQHpv+m6NE/groxvmgMBryTwgULPEk
0QtC42uakznZ0RSbQ/SsKzVfJc3cfmriSkcXF3mWqq/VhWf9bwD+78vyd0BgSZD/OCyEMaeTy/w4
y+JABTStHfnV64P+S+RDQu71oT1iJkUNOiqpGeR1aR+tqnwy21K7ej9iO0uJ//4IOF3EUexcsAGn
P6LujZLGdhY851Vn1lvsD7GTJML7Ltt++jRMvr2TbpK+DKOIXk05D18yp9Dz0Ml1f//+b1nfH//7
KYsN/FJ7AwJ8+lOyotPHue2D5zLwO/cY9H1Rh303+wA2BlRstpZRzbQfVfLV6Cbx9f3Rz7c0nx8d
lf8/+mohEOKynQ65z+dqKOKt2/iT2FgSKbkLn/38rDIODoiLiwQ1iDXZarLMcQjahgXPzPQ/O4CT
486tc+BpHK7dOJgvtHneGg/sCvxnvNiA5K7uJNX77hQEk/88Do6Fmuvob4NpGja9FtiPbVXHF+b3
1pFdtPMdi0MLPH5Z53/uwH5B8o65CJ4zUTt35liLh0L643G2k+wSmeytudFJp9SwkI2IHk/HSmsi
wtqMGUv23nhQnZtdKyv251DLtKA4FJljff/wNgErYCy2sjSK4eGdDmkbxeBriYqetcjoxKaheyX2
espTfuExe+M0MNDy0ehU0qhdJX0lcvmTjR/8c6OXaqOKKAAVUWo7N+6iK7Oesk2lovpbktTN4f0p
vvEFlywD+j5Ug8WY4HSKZosAp13VwbNhDTI4zDqOYCG8hHmnj8DvLkQN6zeTU48cJQk8Iooofq1Z
7W5sthquedpzZmt2sxRkpyxsTFe+RKWWEUW0eSisIPr1/iTf2Dpc8ghAUBljl57VnaXtUmF2WN6o
FghNqP6KVHE8aiNsByftPqhkv7wuNPoXYgwpHGMuscs/x4JmYJ0Z+qQ9L/iITxqsnG2vYFHtND9O
bmxW4VK7/a3PuOhgEQctFBlz9RlpOyVBhITJs0BzU2xh1UYbzXSTYlNIzKXfX843bk/GIlPi6P/t
f51OL3MG2ZS4jj0XdtmZNJJt4GXGOH/Q4P7vMhJ3kO/TvWe7rE580NeVlc5e9OzlojvO5jDt0iyN
P9G3jm68as6O9TRHFx7Jt7Yo4uZL8gcPD8zG6eRGFakgbTrxopEpbOysHnZZVLhXUhrVVVd29ufS
jJMLp/B8UPTSKGbiRMkjwW16OugQ9dhJ6q54wboGemzuVD0dIkhpe38U1U1h1kEZwgK3tx/9koy7
REDUtaABuatxqVjXo5AeZyJtrTqs+BCEJJSM/rw/zvn25AJFo4nlBG9Dn/Z0fm6XuHmjOvkyDl5w
Y035FCaD597bphbsPj7UwqIA70FuwA8+HSoXcZronYwZashvJs1Mvsm8B9uMlMWHrxXwPIsYlMWb
u8BqTocSGMc00DqYFR6on3Ot0Y7jZHAUenmDy7Davz+zNzYJ2hw8Dtyhi5jN6mPZUenlXQx/p9Eb
Z4sTaPsLy9nsmAdJDGbOMlGgVZeE2Ze/9DRuXUSv0QmndUGZbz1H8C11YRcqftH1YThYZhJtLTu3
wnhKrVsqzC08w9H8Achj3AWp7l64at7aOIQWSylsYW+ttfix55m8ytLiF6pz/ZFnMtnYXpHde3Mf
H99f3vNHgguHSjbS6JwFduvp13SU3zuzW+UvzZhZ1U7PY5Xe+Ujmm9+pULVfRQnp+pLw1FuDUgvj
oJFMEtqsvmmO0R4QdqVejAGSry5U8JW6kHUzjYW8QmRjvHC7vTEedQISZ8ckikKS9nSSReDONfAn
9WLVnhMCZY7RFh2adjtMg/0noUx84cU//4DLK0hDikIfRc11PRNgUFKIbsxe9Mmc974S3vc+thxo
+P1sfnizQLJDsphuBChdqsWnkyOMUHIYyvRFi+gUfJvSmvQ/CqJcOyroAt/e3y9nM1vyONjvi7AV
7d/1UqIyKcrBituXRebpsUX7KDQIUHl8Nav/P4xFZgZCYil1UAw7nRnosdLV57h7sXTlgBJA1mrH
mwjBo9HiSy2Is3uGJJza7JIbMTPyxNPBepzv6ioyxxcMu5sbK4rdDQKUzpexT459kOxis7jkqr38
/pNbBrQcYGDwaSbHIFgjMlXpR0UmEvNFT3XCl9YrFocsaoUX8r7zb7aQ+nCGplNPlc5ajsc/gVmQ
9k1Pnma+tPQoYNfiMfJJjlGPYbgeXIoCl3U6ndSSYmO3g7IQr5G1eomMxoHz0gXZ78zpLMCPhfMd
XmiymcfMAwAaFxuIbMFOpGbx+/2teVZtQCYUiYVF5Rr9WR0YxOk8rdG18q7u6z+UTN2nGKGzazKr
6b5KYBtltRh+l4gHfktsY/xk24n/w8yn4cJa/1V8/nf+3NseDp82hXTiGv6c/ogYA7BIzU77io06
Knqzu3jBO3EnKupiU4e8SayjfYTYv/1ds3MJKG6yjKt8cOqUmnFuPrUp6PdjphtK319YofWOWyga
PGcI1ZIlI2Cx+nFWjIBIi2/tK2JF1n1vR9aTBtLqFxXvOt9kBnS2kerRriITva6Sovc2gaMZC6dR
LcGE3f+o53T8CQuju6TIcNYiWX4cAFKsApawAvjw6coZtZ/B4JjNV71u8RWk8/TLcLSsCs3Gt74M
cASHMGiRVQoHyvV5SHdCym1fl8NVa0sotNKupHPhe66fjuVHkQgTCZDVLGzt0x/l9cSJfeoar/OU
ja9OZag/TkZV1ear3SNW5u4ufKLlE5zuHw4oNWqkmpGoQD/hdMARYlEujdF7TVSt40YxFC2qiF7e
hpVsxBfVlIV+48lJD+0s6fyt4qm+jwq7D+EH5r+LiXhmL80Wr/n3f9n5SlD6XZJ1EiAw3eu8xM8U
uhKdEf1OO8wzUzei3V/0w03kod2YJ/Xr+8Ot72MqvfTW4eaz1UhI1rXKKOgaqBCmeBU8AuGs4xHT
aJV2XZdNexysov9kD768sPrry+vvoHh3UeEHt0vl93TxoctJOGYMqmYgq60l7QMtrwBCoDLuOnRP
DyMaM8dGwOh9f7pvrC53NHVtCt0LWHn12YdZVo7TaeIVnaLhoWx9tZVJbF1jqpduR19evT/c2erC
IEJzlFua1w4NktVEiZT0OE6S5JWD0+SL/3DxMlrd1CDRkQ94IEPUCB27v5Rnrp8ipEBY1aVSAKjg
vCBs4FrT4RqRvtYZRwfKjdqKoI6cje7y7n10xzIYrU2Y5YRii3b16dcsa8/s/aJLX4FWxFNYwWnV
dplF9QP8vbZDuKMuPxiMMb+FH7XAip2lzrq6wyBJJjTK+/zVEaK4qiPfv4YNHB3nGAjr+5/wjaVk
KAC4PDSI2Kw5dzOk7jLVy/xVZma8ywND24/SNAtoiRQILszrbHsu88JxZMkwMcdY65BQhUwMDdux
V9CLchOno3XV0Yw6TFOv3eV4zv1fxkOoBuQLNRDfXSb/T8iit6CaEiNWr3HiCBQhSlW1R90cnWtR
F0oLy9K2LkAnz87+MkVOw3LdgA9df7pU0pPXUi9/dZNk/BolVbmrVeKGdZcCuNEbs73BRTzdx4SF
l4KmN74lzws6SOydJfFbTXdySBgEVM9X2Y0KOlNfqaumGpKYTnfu3r2/cd74lgxGWsI9Tiy/pmoU
hRXnGb6rr3ORWjtlu90OSOF46FFl3AxQ7y7cNW+Ox8tJ63TBkq0XNjfNTpb5qF67OnGvKEikuAXW
+R0PV3HV8MxfaAecLybqSvjK8y+pHALnp3unGnNPDLmRvs7eoN9Xoqu2FJinOwr5l7Dj5yEnQRTc
JhLnv7pnZ87EJfhOgqXsVfhViQnPbGZoLvjuz6Axk6/+NMMZS/QK5FRvfXHhHO6bfq4utBDPF5gf
QYOA1wMdkjM/X6qSk55MisPpzcnBSVWC3ERh/fbGMr1qAvVRtA4j4dEF1piiAaWmdT0bXeO+bLW5
eG0m+6npqvZKWDxc5extY1Kl/fvb9fxzAg2jE0tZ0gJ0tZatgiLUYZmtda9Wake3sT4jXJME8dG2
+tePj7RY6FLjJVsihzndOHGATWar1f1rNJjlzWwGcjf0It7nsqoP7w+1en+BdSFpCToWCIOBDNja
jmeaG6Q6tNz8IwplwxduzB1VNfGjFI17zH1HbCOpN5dIK2+OukDKuOcsAuxlI/1zqw4ANYdWtsYf
CA+2vWv9yvzR2m13AKFjvVilmf3sEFkxPnaZL5OlGEKLh2Se53+df9KZBRFttOafyZwMXLiKyLoX
aHJ/lXkTGWGS1v2Fl395Zv8Jov83IiJ9tJ6XO2BdDnVH/GNMUVh/5EgXSXRq/mEmnnahyrM6d/8b
ZZkVMQaU3jU8L28pTBaFYf1pwfEcEVwBJjloUD/xfMZlcjLxDf0Ybo0h/1bneaJIMYm3V3ebP3Zj
oOW29adS5TDulv/mB4ztoXDEHSCpmYDj/Z26On7/G5HbG+4CVUJy29M9U1YFKoFmZv8BghjvmiBx
j7FErVTrbW33/lDn60myRR+ANhn/0JY7Haobgnhx5pIi1MVUTyDE5njrNCpCRFzPoU5Y3fOHR0RZ
jYTYsoFu8Od0REP4anBAzojQTprgU+cHXxOy3mCb1DZE3wYDtws78/wIIjnGOvLM8+DDYTgdcYow
IE1tpDvCzkBX7XMHEQUhEG3602Sjv8PvTDxZoOGKp/dnugT0pyeC8RbVQXJYqNlrIHGQOtINshph
VVCf+mcxdvKISpgfWlUpfoo8Ne7QusHxxGvsa3fSve7CJXC+j9CthOvES4nQBEtwOvHWDHq31VUi
wtSxAZ9g6fiFVYbCbatLDJGz47/ooAJzWcai7LU2+ywLNWha4/WCfgv6KSC2UfHpy1yUH/2aDATJ
hv0DjYrzuHztfy5Ub6jGqe71kR0b5XO6C9DdN7dZi4jX14Ir0Q1B1LXiU2eiwHHh9vkLwj35pAxO
HLdUDulTcM+dDh5VrhzK2WIrRdCXpv1MFdG8llkp7uLcQogs871W/3/snVdv3Uq6pv9Kw/fchzkM
TvcFubJyln1D2LJczDn/+nko75njRRlaY+zbQTcabdhSkcUKX3gD2HDAhqtRKmXnoPhIk8FCmnKv
jISZuWWWj42rxn1KFjgoxCqRizBCqF/nKbpqHlILje6ClDUxx0XlI/xqRG0u3ZgV1ugHI5I6GaI9
ZnmuZsojcbEyIJZUuD7c0HDwdE3Y31Aqyp6DNECN0ZysSmvX/lTZWr6iCDTBF6pQ63j+eLW/22Vc
NrM3EtE0ZWNklo+nhopyqSWDpgjXdNJ6n9V+eqHpZeoFQZF9IREcnmvbrk4xAxYpxNx6m9kZM7CA
9Jo04njYzkBoRq9TVbgBFKJ635f5WHl9hxLfWVJ0VnKAK9WfoehWpOuSJsipPOLdCQoFZlYcnjtz
cFOXyBsTmhf0nl4LUKJSndEF+NpQxwbLL3u5k7XfTF0YJ07tdy/NmEhbotlB5DSXfY9fGqQ4Qjod
ekqubuTfc6zcrjL0yWnc9s5BHQZ9a4Du35jDZJ7YAb95W6JuzKq5emc6xuIsJT2KDSdGS9Edq3Bn
NaKMd0JVJ3HbhFqtn+dEwemJWPvdyqJHTjGK4vYs3gjp5PhtFaG3UUuhMAKBq+tugxJh4ymVoaRu
2ovCkwrJuagAsPgnjpq3+trRdiejAQM5M/tAkkD5PR4ZsaTcSTUNikkjd012GEgn68orWk1Jnhq4
/iCM9VZpdjaOgGHjWTbwnfPBDLP2wsp6rvANGTUaFxW6j1dtO0mBq1QqMPRUSttiZTuNvg0IVuHx
FTX60QTZCL65UHmF9T2IE7Nd6YTH8t7SSFYRW6Jn5585DbtZdaXMUkL8sqR6WutpKoeXZkyRZYU+
dVWsEkCOfyjpTXTHmYcLPFkPOpcU8o/nIyZ+lsl71KfeaVeG+uAkgZuOd392kCwHWUx63PaNNimB
+qTdIZchucPohlfOiTW1XMfLQRbFuCbA/duQhPpE6uZqiiekQxXu7VP6v8uluxhGW5xOpgUlu5De
3kXsrFv5btyfepNllLEcYpFB5cIwSCL4JggNBOdK40rjynwR982Devvxh1meOsuRFqdOCYXckitG
Uq7iAypcxtq4CA7YsXw8zKk5W1wkKlj/HN6d+uRfZKtoJd/hVH/9z4ZYnGJhrze+5IfqEwe1p698
N1hLm4+HeJOU/fXsWM7WIvgKsSDSipLXKL+Wl+V2E8I6cNuHDpz+91Byw2dnL1bSHqk441RFdKkV
sNyny+wvDaUybnreLxLbSt/Vvjem13LduJVkHBTVRQ/m0rDXQtsrmuRKRgkgZy/JZ1O94ZlXPZod
5j3ibDUE44+nZRmSLmdlcYLIgPejZGANBda3tL+ps89tdeL8+O2G4LqY68/0TpakTTUg8kODg/UT
u/fpQfnifBErscl3H7/Jb5fpL8MsdkM+RqETxAyT/4h3+cv4LO3H7T8bYrETJLNotJR25VO7Fut5
mY7un0bTb9/jl7dY7IRGg04+JfMQh+JcHNR9uY9P7YT5BHq3E34ZY7ETqkAvrEpnDOUqc9zuHEwW
rmvVt6JyW82Lv8vf/tm0LeKFWjiy1KSs/vzHdCY9aodse+rjL3npP3fYL++0WMdWrASFhKj0k/+l
OFe3+RfzuufePnTVpnkMHvTJbZ6DE+Ysp1bc4mJs4nyogpAxx9GTnsxyJRWec28+/LPZW9yMWSES
FB6ZvX497H4uOm3/8RC/vXwpmhIvI97FNj0OI3DYmQDpxeqTVR1y6c7W74x+crX+8z8bZrG25Vz4
STQxTBGsHWMbxYei8EL9xCZ9a0f/urxJ8aEbkfqYeAuABVpcwI0F77xK5OmzU9tB5irh0N74wBs7
aOIQ0zd5lqNMiBJWuJMw68hWMVqNP8K40gk7sEI4UXVYTi6ADHBXM4gVqAut48W5NPZDpUWNr3y2
4wT7N3nIrioiZMK1UnNJQ4cTkdQ8i8evP4vh0OFGDIii6pKdhNIajxM7wRdhpI7u+lGY4OrsW6fC
wuXNQfRP0kMeAG4V4MxSrr4dfGS5ddX/3NWqXQYeWLdWPpAYT7bi0ayq/9CxC0ANMDliXJDyM9f9
7ZL9pdCQAFcNRZUUX7QyNTz2XSZ7toSblWVMWABHTXFKNHC5wcmbubLmOjGiF5qzbIU31KnAXmnh
11qVwrMpiMMrE0/DCwSN7aspn/LzBMD+iWLju+83+4MpNpOKMA2tlcVmTLVEHiSEl1HwVEGhUHXY
Ygygeh/vxXdfD1X8udMOkJsaHGiv4y0vFTaC66mSfa2k0ik8JLjzO2e2VN4CMUlP3DjvXwkmzOyx
Cf6QNHUpSmoX1AMxvkm/FmbWnlfYNt5kpXFq4pZxBpNFiXZuRSGFQTq0mDjJR6pIj03zIQzyblNI
pnHRWaGyi0T62NuduZOwrShcSVI6b2q7/kQmvuyDAQyhkWiTl8LBYfMtHbANOYlLKRD2QxlwLUB1
HezqqzXIAMezPGhRtrWrMARrPcHivUeRMlMd1xQill7jhH92YtLfAJZHBwHNMMScqHnSZwFDsrg4
uA59hNl18dhIaB8jBRLXVrY12qYTNynSHdZZ1WS6sqIDXdWeQAjZcWWd1XdXobZQvOLh246+V6Oe
FzeuCSHbLF0nqc36kKq1UaxId5su9UZBcWs36nWk/6G1EVNKXwSuI4go1g9zerxKy8TB1qCP9Yex
M6VLUMKICnd0Z58qO1W6DSI4OSCoj3fGu01v09SjNMUWpEkE8Ol4zIoFHNhmaj8UCpNG0dN3kcKw
DmjMa3sfnPCFnlvliRv4/dplzwMr4m3J5MHjHw/qq32XTEXtPwR1QOOrivQ6wUmz1uCIt41tbZNe
U8Z9mHZyBjNAzfyV2sNhPnEqLDNK5psKFo0AcF504Jcuhd2chulQrB/MSdTTJYoqolrhQG5q+wDU
WbmaKup5ayo0BYlglPrGiWDn3bE0q4rMHRaqaZAwlqUlOSp0I5TV/HGKx7CnKRANw8Yo/TFws9YU
pw6md8Mx1+DtWFwggAC8LraILSoLtw0rfkymJKHmU2cw4KUIWrkbM+/3H6+sd7M7E1q4MZFs4m4G
Hnr8kfsYEpkRtNIDdlPjTdJqrVckWrYtYtG79kRtaUyiYUXBzj6xpt+fTW8FQrxz5v8A5VssaqpU
BvowSfWoBZV0WaWOc653kXOZj63h8dL6mRan6o3i68GlrgQ/VKVJT8Rl7/YVN9rMF5wJg/yfJWPQ
MdJYl0RJNM5lE826fPG6UPv4e98b2UEvxecQ3bL1n0052t606cFAEQfB11hidgy9nyOK1nisijy7
rumC3vRpr3c3SIdPP3rVasxVakxldOkHk3+q37P84JSf6W+zsODXcN2a85T8ErGgjF7Gnd0Pj2Zu
2ed+QhnyW12oTuKFWlTRNQDNk25Hvem3+Ygo7p9+9bfyN9chTQD+9x3Kxe8EpU8zHB97kiPFCyLV
PmSx3cYHrcOExs3Brl9mtVrcRWVtHrJuDL9puT8YJ063ZQg8PwfQfMgVM5KRUvXxPEiG0jtjW8qP
Zd34o0uQUFTbXm2SCiE8IUAWtWlxAgHzfkyAx8gEMOzPhtvxmO2Q4vKAVP+jgzXKqtE752oqHaRH
YmkFyueU4PNydYMLw3EIXROSDhnRucVJEhvNpNZ1UT1GE4IhQdf0F4h7TBvJcYTqlix0NH7T+vvH
y3sZWGmwELihkFdldXHXL7a1iA2tADFvPGotttKzzGX0ZOijdupO/N04bB5UAxmMftJiIadtb4cV
uj+ck50UHiZfSiwvVatKP7FklwcyLwQik7MYZMhMi5n//pcdUzejg0xbqzyKeKjdWPHzdY9wtxvI
/ikLw/ebk6GI6iEEAHUFbno8lNNCncRkSXlE4Dw/16bKOmt73ac1yxKFjRCtmiCfviUdEkcff7X3
SxPG3exDBwCGb7ZEESu1Y6FZqsqPmKdZmyypLPlQEnHYbkn4eq+12Cj98YhQ/2kFs0QJCJeQiT7O
5LjuZPFoBXG98U2r2ThK5qxt5E1cC0LlCYjGu90A4BTmFhqMoF6w+VrMrcjo3o9ZOz1GuZpsq5Gy
Uga815PZI3uRyua6yNvnj9/x3RoFMzzjF/T5Op+1No+/p9LFENCrbHqMc0e6ihNN32j1mJ+4UH47
ig0aCyI6ot5LQrEvcDVosQx8dJShWY1lomM5FAwnDkwenaf9NXhHcGrG1OHGi0cirJVFMmN02dQi
lRE++FIlIehXjRiWmlpext8Gswxr2Q1i2BGGCxCtdCJXi8Ige56qzkhnRXgQ1N/BWdTjzuwTG5uV
JglwuY0y3Ga8BNCV841WiDXGroMYg/+sOZHflZ4UmH3luACuW4krejDNydOm3k+vai1voRNnQ92Y
WxrfLYWuCAaK4vVjFRjxysfYdRwQ3rWK9EwUPr4BLp15Kr/bumaRBF7UTJpJtd3GMmiPswtYfhdu
dmID/qjSjn68luhFZ+xaTIAx6RhztVRMNwAhHVtUJlGedLseksa5E+FQcwmHQ6v6FYJCQxmvjbK2
4zN0yYL8OYzUPL9DHy4Ioz0Gbzps6N6UfVyVxmwYReAWioqNjxsgZVNKrqoWCeY0ipZ35DlSY9IP
7I2y3FPZUKKnKVLxtHcDH8UK1Z36IjBbMiXqFbtUNsbpqqmRQtqS1dnxD3BeDuYTukDp8co3xpay
J5aF0abCGCt8gVOVZesQtxgSU/wLwZjIgM67Q88N4m9Ivs3oRz40sbwpUfXpPaOcOvNRQzypdDUj
VtPNEOaTfG0LPWjOVZEYIS42WtHGwk20YJaJixrsRF1Lj9vkslH8BMDL0OLtvINCbUk7IbSmu9XB
waRoF3Per53BSYzruMKj5bMsU2gZPCVKkeHwYC3pWsUiyXKxV1Qpf0U1u5iVa9UhXPuJ1hsbQ+Dw
snWcTJJXo1oP9R2+gnW2HQl1g21BXX7cB2aRdKti0Pxo1WWBqFeWLQnd6/0+6c9aoVX6FpsWp/eq
UsN2Sfe7ojpgNWnad7Ettfbz6I9ONXlRB9xlPUhJLrywagNji3hLGsBOMO1uQzwGZ8Gwa0x2k8mu
Onfkd4erTgGfEntOiGMJAjPAnK3RVc3ejisWOxZaawQtSsz5cDpsxmspkKTpQEdKNFd916rh506t
dWPb+6BJHqYu0XCLF8nQuyk6fNNXEeGxt8YLpU0zgrp6NnCj+FbL99BxgE9bphaY9lq3CnQ4USfV
tY1pYjl/AdBSn4mtZodwiytqo5YzOC0jdHHXbpGRcrXEr6t7HsHu9wNZa7KLys6R162uDeltDgS1
eC1J82MMdpA2uR5tpTRkL0QVCyic2iPxpbL8MN0pJ33MvSK2jDHz5ESpanTqiYrTFZ9OC3GCmzBP
uSz0wMJDOQn9zv9S8kgY80hYq/nGKql1RDj6MvOHr3o3DD7UHE0g2pxmHAQXUeynYg+9M7RNLy+a
qJldpORMubfTAJ1MHcQAYVCYiWgyXFioLTerkglJ2XUdkPbvGeCJsNnFasR8rNSSjOg7XAk7XGcw
kJxvH98X725hJDd+GnySjVEtXcQ0vEyExVsi3StJnYEBk4EUeklVDRdmEnLgyFkRnrgWl9ENVGVg
tRzb5IDQR5flDFA+wIMqKf0cBVbZrHyhOtWmlUJteEFOxbB+fPyGywhHn+NCIFkE3eA0ABMe34hZ
hDGCU8UVw/WO47V+UQWv0BYy+yyuOs4cNY6sLuPDT029DVRjUD5//ATvXhjE02x+7gC0hbm+RKcA
6S8KDp7kqcC27ckJtOD7INv1jaqX2Pn98Vhvyj6zXiPw3uXNrNUYGY6NFT21qLbu8sIY1BV16aZz
g7S0yxMx3Lu5xdWDXJqyt442FrJVx3Or6qOEc1sbPyl9jlsaoDfnFn/a5roP03SLIaH6mTA3VleF
leRPH7/puw4HSHAKCWg3AO1HEWCZT4W6IWGenDZP6Mn794UZUb7Y1GIoCvyTpUxv14nA2t7DQ1N9
yatRDNCb4B+0lqdO+qDcdJYvDSfq1m+NhV9DFpQTSQ2YDggyLLfllNRpCENSVPIjmnOdFm4DFKTQ
jc9sIpNrzqxhSDYN4Gedgk40WdQSo6Cyn0VmpUDx6i6pc+TAZZxvPKfMbLGjIJiZYoUFG2eMVvQn
FTDfLU9yYqr6SHPN6q6A1Y4/oiPlo9D8TH0eEAQ0t6lVxuquLxwiISKk4FTG8a4KMyvNEzkSFQPl
nzkux+OFJSsxHA35OY0mXbuk/K4OK9/W6mITDmUKfqoXHA9bVZWaSHEtjiBxLQqj1zaVYeE++fE6
ereGgfwSLAOeRDh6fqTjxxlKWRWNboXPde1bayWJByBzqOsakVKv1CnoNv5klN4gxdmJHtX7iZ+1
QPgvckAAR41FdMvHl8KCW+GZtIx4U5sC5JML39GRdIW/nf5hLQD9ZsLomT9hzvyiZXKeNn09pYS+
z9ZkxXv4ZOHerB3pNgyaaG+2avKHcBbGQ/hL4bh/cx5Zmk1lklI1fjLUz0qT+1gdmV362ISpX62a
Mlcrt54MWHda6usnehDv55UUaNa/n/cf4PhFFaKnjTsf9cOzEWI8cygjR8ougjCbopWVIdd9Yl5/
s6DnKw0BfFjuqI4vRSwyGmRp3/XVswTxSb4Po5q4vS7tDMeTUejRgQoBsno59hvpChRwM6wCVCJD
z87D+FSRYnmhk/rNYs08CuLJIJ/nyfmldpDGqR3EXR88z/DU1WiY/r7WLitL8wQ1rd3He+f9TJNd
QAOkckzcwojHgw2+isJ3PTrPNpIJD1AQlOuoMNHZllG/vP14rLfO0dHJOgusE7vCPkABEVzv8WC+
mTWO2VbSc9pkgrwKfVyrDj3kZx06oXmRpONNTmyfniNpJUu4vyI+8FiUtPPOC00SoqH5M5tcYANT
9f6DHJXDbDuNYay9q5quVi7isQiSQwp0DSF1TMKMh2Cw+7uPX+TdpAH5JyCgGoo0CF3q+Qv+8oUa
gaOslcnKE40cKziwNsrPNklhgEZBbEqrPx0NKQt0R5GqfutlLGZNSysZndzUfNKl2HjC0BZYmSkZ
67Io7BMbYd5XRx9oVs1A1wyWzayYueyFj2i4YUlrGjMGVZmzMbEKy6nepcikr2il6G7EZ91z7UZr
Men5n8aVs6DyLMSOFwQ44GXnszVADcVhaT/55CMhHSMnizeJwEvlTAjZkU7EPu82GvS6WSYZFtM8
7pJa0KJ9SslHRsfZaBtP7ybNi1ohDkxBDaQ7i07gbJbjsWoAONOrpglPMXcJIItDLK2dXla/dap5
bdudOFSx2d73efpERnTKkfvdaLQm5oo9XGmkcsAaHy/Sou6bmJ7C8AJxgN77VMn44Fq5E25VqwiL
9Yg68amK4LLaA1zFnKP0mRDDibrk9yVdU/VtPMkvjuNn19AssrM2ssoTG+I3b0Z1epY/mW98Up7j
N8NuNcx0O5dfpNbvHo3OGNZYGSSrfES00VWl8vXPNiC+TDJAbQrw1PyBbyzGa/ELJyT14xeszGW3
dIJk3XVj6nZROZ0IKN6/Gl0WPhrbnfIx4dzxq1GIYm6rpHnJBrPaysXUb0lKLgoCyAsUlbo/zDXe
0O/geWaew8x6WwxHEBuVozmNqG32s7OG3WyELhLPzM1TPlPzr/r1aDEI8qlPz3uAoxM50eM3G6IZ
02ChyVNbbY5PezrtQ9QZzgNskh8//l7vJpEPhf0A0mZcomSMi/AUFVpz1CajfRkbJ3m20WmxhRUW
+D42wa4S5olrbQ4vj99s3l5UN6lHc5EuF70hT+ATYMi8CKuwno1INqihDXKPsXVrDdkanQ0grzP0
SPzheUkTElkC2mJsudk/ZxH3630hj5OdpS9Ozi3nEsX57kQW7A0drtAn1sr7WeU8oZdNp5nTi8V5
/AErs+wwjjVGzhPT2Yk87n5YMA+e7ITueSvyU+fXO7Ax9Bf6rLO6BIgUsEuLt6PEFSSQnKRvCNzY
wzcTiNu0l6wo9BXPTio/qz1rGuNCXU/YaPT7YggxmsjKMA/2o2+gSOh2IYvRLVq7SVdNF0ZZgylY
n0XNWcS9oLqKHMpSi9uQ5qeK2yIkZHlJhMyxhPNo1dJAQYamOKWFtZzJGQuCthE3AC1smHSLrEGu
lTQdTYS/R18Zb3MqmLvEGcs1Yk7xZ0MZ+xNfbrn1YBBRsnhz7uEcI287/nJyW0i+WlbaF8SMIg9c
yODicx9vY7pfp5Ln5Q0wCzZxdc84M04UyGzHY+Uhe0AnFf6G1GNnvhayEyErJkbRSsmqxWcn34ip
pIysRga3odeFgCAHNyxnsqjnNLNVhAddLdKiVQ2mS8ePRa9al+MXv4ITE/OuAGEiWwI0hkR/JuMC
tzp+Wm7OoEv8InlpdafpX9USo1kIql3c49NNLVdaa0Etx6+dkPCcHxqU6W8EDsWZJ+wshKIU0QEr
T2kuLw4UijGzOg+cJDY3FkHLOKElM5okSW5urZxARNU6ZwPdgzqbbIt1jFTSti7ydP3xobnMgd5G
hcTqWLCD8ZRbFhFSUUW+mRjNLSJuYHOiPtglmVMecpXiR2X03RkBRLfRObU9E5reFTaop4Dpi50x
PwNgJQJPoIPskKUiXWtPVe7rTnlb9HEReWicKbaXtqO9taravmxEGJzi+f1msqnqzSoIwLLIuhYL
FhxvXwy5Ut7G7ahdZ/1QbCXcaJ4D4TQr2+bImXxd3X482b8dFFQknTcADe/URKUQgFCT9tVtihXP
PqBXsZWVMrxAUs33IDN2rpRH/YkvvDgG3iYXyTCDRUWFC2jU8WIvDbug+tLUt1Da4ZpFFYecBoQZ
LuWf6rT/HMuknEj3CCHhZRyTRFJFl0OtboNcMrN9SwFBxtsj1/2zaaprsckgltHbUe1Iua2USB9X
ga9WkavbktrAZVNE+WeXJboeHH5EAzOWEITUEtY4QXQb6Irkt30bafDe7GTXODLNFH+ITyQWi0Pw
51BzMMCI1Mfe+QDglaz2cobtSxKKC8lRunWbB6eC7UWy9jYK9G8OW+5/AoDFNdIoIblGWWS3Qz4G
F21ev0ypNNyBdQsQYjKqtYacBw5eUbkDQvnl4xW8XEzzbFI31mcZCAiqSyhsJAkr6oQe3kqTE91w
S0uek0/dAXW8/MRm+c1szmjCORAgcwIFdLxuaUANiWSk+a3UoUIo6qG5wgEg/vrxC/1mNmdUCLUJ
EK84pS2CxiSNfQyDpOI2VmDr4YpWeZHvmyvNCax11+rlrht12tTl7GuOAfspsbjl0TerocA+50IC
+TunNcdvmZRxr1ltz6EvV8GV7Bd0qWUtlJMVGvzFl8wQ/qm7et7wvwSuLKAZHkrOjQzcrKw1n1K/
lDFAdRRxUKrtLd6liLHViqyu1GzCpgfcTyZWCb3Ty8xv2henbNIDKJbmpXWC9EVB0O9bwnv87cj1
Xy/D/0Jn7frn4PV//ps/v+QFTF4RNIs//ucifKnyOv/R/Pf8Y//3nx3/0H+uitfsrqleX5uLr8Xy
Xx79IL//7/FXX5uvR39YZ8jejjftazXevtZt0rwNwpPO//L/9S//9fr2W+7H4vXfn17wj2/m3ybC
PPv091/tv//708zo/69ff/3ff3f5NeXHPGwgeOnlD7x+rZt/f9L1v6jqE+CjRQkMGjWbT//qX9/+
Rvtr1lPmouTeJqWaG3FZXjXBvz9JivIXCZ0y41YcpMVA/X/6FwLVP/9O/QtMGVA+bluSMsKcT//n
0Y6+0f98s39lbXqdh1lT8zzH9Xcsyam5gyShC0eFCiT+4gqtylqVw9jU3EK0lenKkjHuaN1Pt+0U
yrdaI4yN3+OAstaVsnuRwfC4flykd2pWG80aAOG0z7Psc4KjVOrqogLX4OgtcpByFuReMJlBhJ1T
ml/TQqZF7hiBdZGRGeTeZJsN2nbgIe97w/Cxo+7DwO20JvlSVPDF8wxH4FWmw0Vs02paCUsfLtj9
zrSKCr+4SGJ5eh4DS79rkxhOoqjzFZKND6WQ8yep1/KKOmhhgG0AwbGV/WgQXt7b69ju/afQmIX2
nMo8VZd6izn+Z2POEwoXHpQhgTSFKQKh440ZOCkm2OlouKGRKPcT1j8HQvwE08C4t2/ysVa+N3GP
3dSkT7XXN/0ge6Vfl7eOksZPY+z0P6YymXaTP7ttpX6KOoQ+hXcVfho9KpN6d4gCzCZ2NP3Fibvv
+Bx7e3YCGiwcIS2B1FzalCfSBM9rzDgpaVSse8fwt5gkDGtTCmGBRKG8+mWj/L0af119Cz7s+wEX
1wOO70Fg9YnhpqYN5lm+SgEIKTXs61a/GfV4Q4e+QO/UPsittpGC7Jwu4yUeqofKn703u3UN1XiI
+xOV9eNr6+dzwWon85rLYUCgjj8iaIUBpaTScKPBJy330/yAl5h/oqb421GIMoghmfZ3SPdCqssa
qBJLRTKa86pSqnUJDOfER30TP1msSGJ60gLAv+CPl3xzDReDEIMGICCRLaVumOtSB/jIF2dq0vuP
AQZSKkY85YicLJ3TyjClzG1NOfoKB6P8EQDbXodz1uBpKISj5dJMwcpJ0/hVUZNaY3X66Ou2gxms
20DC7wtsS7eTnWTd+9pF64j2WgEoEq2jRBR3tFizZ+A75mE0sND0DD9Zi1DN4aRkbV+7QFgpDmRK
sh/kTk0wvBymvZZRoP+ZQP7/++oT584v+3C+D48urF2bia/V+OuF9fYTP28sVf1rJkoBXoB/Qfg/
N/Z/3liK+debmg+6syhK0znhaPv7xtLtv2hvEJu/Nb0IbHmAvy8s3fgLyC7wC8pOnChcgX9yXxHO
HR9SFpfefF3NYHYam0R8iwM2z6O6zRyn9Gpb+uIPW6VM7gJ/anZ1nhg7TU0yb2xSeWPXw0pW/cvO
COSdlU7lKrICbWPliuHFWW6vojh98NXR3Fj9pK9bK0pdqe9l189ybTNEE557itAuCk1tdoVhfkUv
Nbq2cOM9mFPhu02eU7bDrx4r5e+dtU1b/2tVq8kaPfH2jHbfdA3+tjzYIL0BF2bBmRpK0roIa0Iv
YQ+IsmiWuB5EPnhaY6jbKfL3TTEELpW1a0NyvkRjBkqwmM7DfjiXlAFaCA42WxpIxdpv0RntJEm7
GExJW8tSCTYvyNA59LFL2ySJn25RrotvsaeTB691IvteBDnOAk0dr0sstR6HzvZ3moEM90qrw653
MTHFcBHXH/m+kNS05RWl+8JGptIbKuomuiq6JxxuixmZhYB5CJl3Z7eVzetYIOgHrFGmfWE50n3L
v5ins2hgDBuBtm7lxpDX2TD5mZvqvX8WIk++Kk1fCTxFRvzEEsAsRgg36QrAF014TvscH8lum4HE
XAf5WHxB8lpsJGUUtRtGUMNcs7NifB8R0Cbpntp63ULxO6BGIpy1xItGnN2hdK7pDjDPjmuZqmMI
ZrDh0+mhGQM8riAEey18d3wobQUmWWupT904tPsoGNN9GZfjbqDKpI3aa55MF2hKmWuS4fFHgloI
gHqpLb08isqLfprOlOJGEbsI5spqiEHV5WXSeUHcZK7ftmhuWUE7Po9KUJ8NtHS/Sq18hlGnOxVD
44mw1rZTqbupPep3o8izfd0ZL2VJVUOSPg/WtFexo8H68Squpm02yPiQprcVSG6P+JivKkbzuqXn
8FoHpu5W+VQdKmSsPVME+mpo5MG1E2WlirhYUxE+UyM72bZK6lzrKfWSEogmmefo75zQas9FoaVb
W+FAz4zqG7iG3ZRp8ld07/TQAzUjJpfwNdzQ5c/2lIOdS3PKBtSuWnV8HNWWX6fJsbRx1Cw5TzCv
WstxeVOXSeHZfWHfj2Wd3gxja3pZZ9iuQiKDfnjcXTqVRShJSrkWuhV4mRmMZ3EGGm4QWxos6n7o
c7GO1FBeU+8dHqrZMjQymvC8LRJrXZWyD7QiEXvVT+znTsq1ix6T3sCN2qLz5KZ4iLLqs9VCsAKJ
bAqvQUbHbTvTWmUyASEyGV6kR89I+hGIVKWydUAZr1JQKl5q5A/dVJWXcibEvlX9chWDc/LyBkjF
oBkhzkDdy5i0A6rcFc/lR2PgtaPMUVHLnY0gKIhFhX3dhBAXnERGxTdXQBomuXlBuC1up7oYzo1a
kndJa2TnceCYn2Fy3aEYY3l1Ht0BZTpIhSbjx2s7nuZkNudHF9wSR8krSymyPaCXqzxztnnAW8cg
Kem8e0VzMWlBuNIGyzyz2768SNFLC527HCrWOsKkyqt8hLr0+IcB2pheXA8tvVPljWGL/Mov5fNW
7omkVX3Ya5Nl3YbU/d35mD4UnP2sQV3gZ5VaF2WDUm9ocs4KyRuzeI0vBqhZe2fm6oWjhFvQGdsk
xJ5UMru9nWkXJKr7qO5fkFzSPOitm7GPSjdtxeR7k99B8wzOjeImkPTWdeqKcMOJCRtSC5382Dz3
K2Oljcprafc4j6bOoRvR0XeyXqw6hNgeqkyUrlybtwh+hTdONhmbRImTQ+Hb0wa7gvy7gbiSm+BX
fg14PdrJXVbcG3K1DrNhRX4UekGFy26bPo56Nrl4GcLRMGArJespUz6PisxRge11k0i6J+cwbFW9
dvYDCTyIaTPEBWhIgK5ncrMvjfQw2JmLHJe9ptZUeHJMpo5QFJU0tbMeBsQs3dhGHxszMb5BHA1e
3tYB859dqHUfenGc+DsdwxhPG7/XKJVvaRSA2WrLYYdF8VPXtSq3AyzOfizbJ8NJVx3A8hm7Xvcs
Yqe7jqr0Kx5PYjPmTbGOuiZcN5PhVV0/HAIfRTQrAanuFCnQTPVyHJVdownpWhnr8dovw9grlOwq
new72w/OYiXnweR4BSTkWvKLz70GNBvv8nFtqmX4v6k7jy25jS5bv0q/ALTgzRRA+srylhOsooM3
ETAB4Onvl5T6/mJJLS7NuqdkVSGBDEScs882r07aVmy4NTfJ7hN5dReZxGqF5sjigTU5oWnHiSZb
RGyv7abkYV8zrLZ2i7LWc1AY8/OU4m9bVevBV0W5czKmxfWoj3FmduPRynS4Y0Sij1eL37toDEQh
w8zHKB7KNtIdEtuJGc6wfGv3GTP3EOu316lH1aMN3UPdS0Rpi7eGmcG5mZJlflAy74n5qxP2cBj+
VdHcNX2zQScxHDFN3dVtX+0x6NKPw7Laj4NxPZmFikeY8rFTrcMmswt904JeX/XFG5M+LV70BFOv
oh3oqzVnn6ADiOWgvWSoNy66CmPvCT24hSafsz0MHWRr395XbCFRC013e2EDwzIvoAm6SiVIJaRO
pgXuOfz2FMJHqmNGp2cdUt/NKL0nBBk7yx02wu79EC59HbbZTZDWX6XpxYIo5WjMki9ARV3ImO2N
8pyfLWYVATglZEXmyavQJnUPuX49JwxHI7dejN0aZPPVoHcDgzZXfMpaOSVhvcpk41GI5ZuC7SZe
/XyPwtuKMtWRF9GymuZ03LKtvygxbJfB2C25dlq74mouX9OaA7N4DYYKhXV1I5Z+Q2QWLMCCly2z
7l2jiXrrBbT0oSmcu7T8HNR4HQbVNg2CT7XUYqM8Y4sYe9ahRNZjjhyuUx9PQ3tjj9Ze1DD/6fxZ
Cbh76kvBvmgN9yqZkT01bpwaswxzTx7cIn2xdW2Kc929F1M27CGztaEvrdsWAKGZ2o02WfpmmKZ+
k3c7lBbb1q2Odv66CGc76gGqQlxDy7m60Xs8KDvzQQvUa6dn4ADjdT/YN7IVtwMLZlW5CgcZtHFv
rf2m93ICg1SrGG06B42ylTZoyWNI8EEI6SC9rrJ0v3ZmRwID35E/dVFVN598pvNhlvuftFKZm75n
ufgDx8PUXtRcvGszjh9eveUka8Op7JMNBuPOocAve48qa4cw620FiwacMdYomZNb4Wn5Hi2+EY9a
soZivmAsfJWlvowbz8qZ8Uj+lotl6Zdck58ywqc3pllxYsvSOTlj2+wCJOOh1yyRm8lkm8vsXC/a
tyzwzsyjWFwa+e5Cfl2y4LyY8HCJ6w6GbFsOlGDCsjcWyvMIU9Qm8oR8pWDjb2CiiRMVugIOjjlb
Xitj4HsspvqVhVaHuNu9oIW4Hn33CwmvDzVtzLWmV9+ozrpjy7j61ZLWXa0PfKrKDFWWha72YNfG
nT/1LCVzSm6MXt2LzLgfk2Yn2Qz6lsQCr7a2Iz57u4UL7XWSst6XKS0egiqdD3nxbWztyKz9bbIM
zXmtqHpk5Uaj3S+f6Ibrsz+VZii7LriBHFXyrtTinnfq1q+rr8ooMH83tBAeo36YlhK8xfG0KpyA
/2IJ0kQKUq8uE254Y3p6avu+XMPK9h4GzUc755TL8uTnnfeZHDM/QlhSXiWiYJCQcsCLxSv5pvwh
zqaGzbwVY2yo2QoRwFch9VQTBmWeR63r3sBIWDZJmVJipNlhanHfxsjSvKZTGjdDW75hp3gP9yt/
S2R25XHSD90UbLKOKtzNKnGqDWjEnMgysks+o9FaGZjbaL9bbWeSreNqoZeYBGL5GlsvqkS2w3Ti
HwslTil9g2banPukaNYnJMrTiRS0YmN4bU0H5YzHVnXyYc7W/mZCxIT+yasf0ZlhaOoJklnSmsfR
INM4cFqKky6DdJujDQiNhaQ/q8KbeROUwSe/y9PtkJpwvdnTd6uy22iqiz5in5yIemnbuAxa3K+q
vAqFbb4bnQq+LrwfU1imxX1TERBViKKIZghaodKzt4wgn63mpsYBU4PmWLcE/IapN8qDlKnxNBvu
Go9E2bFIA/kF5Epsy345Qa6WVdiURvCE8qnbTIHmRrY+eEdrNbO49etl4/vrEnr1tEQjn+pZsx2n
jZRwvJs5Y0syleHtL3bB+9FVEJtAdrQ9kZYJ4OLyopbZADrt7IqnWo036L2WPcLWt2ytsR0SgV8M
YSMWcXYWN7mRZWluZOUtKKcE1KxOW8/l2AexsXZit/Sr9SlQrbkd3UEdjYJiIPJtduJKmHoUSIRN
WtlG5uSqeFibaTs2vTgivdOOwURXbPbrk2eU+gshywY5TKN6Xim3n9HDIeJbRxmyu9c7A17M3kub
MWqzvLrXZ2dawyUV+ikRYx8bDXF/0kv6c7UkpLKMhXEjAnO5rCP5HQRZRQI/0rO0hl1uMGMLXqom
08xwqJ89r23fDXSImxICOCd5Yu5NrWrCtRFfgqa3d2pJibtMloRsujTrdp4+W1fF4iSR2xv2bZ47
byLQnKd2MoAe16YKB96zl8XESAqqUXOVpARyYAUswxSq55kxzWMhnSmUynYOhLLUrNb6DdNyyk85
x4ss+qNbjbDf0ABhw6v7J5iUObBm8FwaXXk3Wvq81UVpxJ2d31pp/72ZB0o7q26uWs+Zz3Tn862Y
jGAzjM3r5PTJbrLT7KqbyiFuTLWyHaXq5Omc24VKimlTozCGfLsWT3q7rNfVUuics9T6vdapHSfI
mqEo8SfTvlaGTCBitQzRnMHd5FPibIOWI0dXnreHaOtFnpch9HJxknH84agZ3EsyucNxgnZ/SIht
urPSYNkLb6oxGaDajRuxOq+mwIKiNQrznkLN+Wz5crjGgybH3xTR5o1gT2cnyuyvGjNvMsWmQ4oT
4UYkSX1Xu18ysU/z7lYMxpdUBXEtDqZgZj1Evru3hubzwpl+rNeRqUPb1fvA68U28AQIpqkK7SoQ
jnZXmchX07Kcni30ZbEm0uYLK3IGSJDavobneaWNeWxrxXpf1Fb6yoMvTtjaE2aTYDWzaNLZ4XRV
PVbILGPupQ2Fvj6aQ0O7UCXzc1YbwWujBvoWZYq3ecobGE5W8Unao08plRhsO5OcZaShQdkvo4EX
GHns0yiqry3hmnk0YCvRsy0Z6ArluIz6RstaT4aoNtbsrbZQ99luOpyGzErNjetrurEbZG+XEUlh
2v1MUUtfhyHwq22nWkn9X41vKWIP9KT63N43btPeYoxR7CrGFV7kpEt5tVi28jZOI4ybjtLvkFu1
qMLFF4wYbSczzubcWS9uXtTXc2XOVA+GrQVhVdmZRGidqIdxRm8dW1wy27TCvdZzo3rWOsM+1Ia2
3tc9SvvQ8KruIC2/DeI5E8ljpuDNIRRsvVt7LZ1vyZjNcUVJzCHmE6ih+tLtw8kpvJOHTcuuNcel
g2yekTXOlO2zU3lYWc4J4RQMgvbsS93GERq+BAaxGJnZ0jIVgQyV1w5HvRvRJoJoiPLklqrVIlr4
4HMarLd1IsyntqS3qBvRn0xoxaeZ1irkmAu8GFpJ6kZ49EhI1gtdtVGt/c5M/Hcnaw/TGLSRPkKb
qLSmjmyAgGM26hPi4rY7p10xHxykb/AqY9xzT01mPYL+R7Ywl7BPxXagHRnTPrkbE6/b29ReEQbh
fTT2ks59nfnIUsaLv+6kfe5qiBB5xQmZmHfcxcF0hlfb9QhJtTfF6Gfx6IoDqvSoaC/L4FWoKSo8
Y1ejdB0TN/JzPxzUdUrper/4Xh87jhY6xRowwiqjkmO9FVYROXnFEaPyxoz1rKk3cioifX7Gj/iu
W9bYrNU2X/xHW683uUimSM17VX0rew60yVYhJiD3ztq3j3SG006f/e+wIhlt6TS3k+/gbj5azP+M
SawnN3PdYzCWbkQ21tbX0y8qzb5ZxrIQX13uncVRESz0NiLIYgpzu3oGvSjDDmAxLLCPCQN/2Tlz
jtOUH5wa3adXzJyTbzlffCzId/1EbCU05IAKXkeKTuuJ4Ux9V2YXGnmjf1tMim+vzVG3+vXG6xCV
G7Bt955iTOV04B0miGVmm1uKqJv6suE5VVFGCYy52G8MO3Rd6jwmTO9WV8Zowbege4RDyQyTnTLE
G7AKkZZHc5fEIyqUJXXunWaKCyCUmmSnJO+/EgNwg48dM880HrvgqUlgAGqFnd1LWsAtC/S9lbYF
qdmLW8Poudxy3aYLvYlPkAKal7xqCmxeGJ/faeayhXOK639Kmh3RrgRwtRuUEg8IXjc+U1rstE5z
kH7y/L3Ix2gVU1h5weOqXbAx/2SoJAxGE6k7lazXnVZ/KmIn85+SzrkXmgFjVuaUHNoN49Hd2M7v
elae04I7HkwIrpAu7GX+5KJ/p27YkkLJ4V5fF8mVzLKZEMHkqCp5T6V6Tb4MEubKLTZN4r+J3FHx
ulz29PR+aohL93EBgVRoHpalRQbuJ3GOcj3CQTKuhLZrCgvbDmkE8HYBUlop7AOn/nORdFEC8hhP
c39V6N39zFC5Mg8GfT89YtzqThvS4AVRzoQjdOYViNu2WI3oqifvCFRjh7b02H4kfAmtKfdDOhzd
oOU80xOHagn7AA3qmzNFi9/ulddcuXq9h5sG8kjZr+Zt13KaJFAUF9U0YcOjAQMbjlVJf+v2XTj0
nhtVqpn3cunCpdNBsGbPiQD/bpWPwrIceNccLxqmAPMccDaAsgNsHhTS6n619B0a8jh135XyafRk
wmEefPXaamcVOKhV5beONLQwtdfhrDemfif7ZYq9DMaeElMZzQXpN0Ft2nFrm/m+S8aGtWx3IX3Q
e2VeBvIZq7vVzmRq70xse0N/mmKZEiYAxDY2x0yIeAnsNymfDVwfpiC4QbIZiTzYesLuImKEtmsV
SwMvAfshya+CnPTESeYhziex2x0DZcRKINf95ufGO8W5CntDyI3W+7clbN9D6synFtJN2IlxPc2T
HXuJflsP4kxIGa2w2X5u9PmGDuRQK/XSz/JKX14Cs79vBGNQECZvo3pKgh5BcEGcOprgyO34UroM
+lAij/k4cODO2pNmnuEVMdOYI6mPJ712Qtjv8VpUkakPsUPGNyRAxuP7Rq7pSfJzajxYxhyVnCHp
skXKqMkrG5yKIsg++kGzS6oncIewTJ6Eup4ug29vfTDMEaR/2ObBbgIX7QaPEpTQM0CWWfeipPbP
jFQwizgV4oWtKKTmCMEgyJyQDDHuGSE/zbaKF3dBX2vdus4T5PnIMN+c5XPZPzFuodmjHeQ86Nl3
23U+ySFqvG7b+689gi3oBpEB3qFfioWhuR40MLexDNHSLDhrFC+z1kPebqvTqo9e2OXB/Njj8wMz
uC03JtOaqDL9xykL7G0zm/e2Ny5n0Uv6EPNC9xi+2bN3rMt2Y5vjTUWLtw1yWR7tjlkD9UusZb5x
ahP12HX9tSi0gxT5ZVU3fGXQKmgahz7KvHa9slExrlZqxcXo7TOdNtRM2P4W/w5NqwtdYVEd90B/
t7jpyTRGKFhWnoKXjd7ZqodHXdlIewdnuQLOsqs7qxq+cQSBfkD6j+xsvIK3r5OIdNnJh8W/STAS
2Kkel8oVb3gkFlsmGq9Jmk4d3Xx/p/QnT2uuS6MMccnjXc4s9yZfA/cAkwoId3ywS9Bhl7ZGCI6O
eTXiNUlfh8FerjwMLKitmddNr123hMxEvS0RElemeUtA20aauzIvl32v5mDrW4baGLP3mK0cNYF1
0qFNdN2zgniq9/VjqXlhPw0xbivkoOnGURX2VtVM2Jr1B2hqLukxV6na43qSbIHCi30ddB0Q4Nqd
bX12D+XQnXPdAczt4kzP7juAXGCWdAqDJsC2EUWEVM7M71KKaSDuUFH3Hm4rhyJQkGxokTAvYs6B
6YoEQy6qMwS4wnTGfTUtKX1IIvbB2Mo7I/BeizzND30vitjA3umm8ZLkmHtllPEUIgdK+jkQ9YE8
9Jss2wqrZlpq+J9bfi10zEq/MH6xMic1cQ55xsa+AVvdGYFyyUII5L51cwogFqGXt+GakrJiudqb
Q21YBlq2p3gYNpq39CHzA1J3g2neCp/iSA0bncLCH4frlKL5EdK/x1FdUId69f1cBO94uO0Mc7pS
uMnsVrt5WSrtGijhqXTKvebMe6Pz79YiteNBH0Gsggl03zmumX9nUdaN8JUSDPjCbLDIjRTDUy3g
cUEux+5msAF/CY+oS6HORj+YG8dW08ac5u8ZJXS4Fr7cr235OVsSKkSH82oqqatGPX8v/HdvFXee
k5dADrxO+nLOU/vJp1NEtVPucouqKUUxsqWXP4hKOId6NoMI48Mskp14SJTW5swj1urYD2W9C/rs
S+UzysvACgxOwlR/WP3s0KyM4duaSlhfWG0FBjX+zOpO2lhPyyvNsxa2GMUModaa7OhOxRGILdmq
dlp2k4ChiZUnuWC2tSPoNcpcyc9gEOK6ozrkrdCitVr1p7T2jXBW7vWk61Q3bkcQLB3KlBFa1jcz
oCazVuxGLiM3ccdJm4dZZ+ZRMAp3Jxr1rRuBKEa3aJGgWsZ27dMikqUhNuniyGtsmm7yQg0HPloW
ysGvD4Ps6mMqLPabbh7jhDS20Ootb+8awydc+rotgIUZK5lksdZjh6MZD7x8tzIHqgHHyqiuTGMj
1oHZ7goSlujQ0t2K8lGSdU+nJsVJVXrx1ZV2e8AiQh7XNqWwh60KgreY29zI8WcudWeTr2O+lYQM
HcRMmI3m+iiSmrok3kxeyjtU+mZRjBFs3iG25hn2TAvbQc8BXwlGExuZ6l/LOX/Ramo6WRQ7Y4Jz
YFoKsZjU8njwu9eUkdGtSbsR+4BR9/5sNxtgowL7y0qLlT9qZ5KymVe02KLgdqSFRJA9LKN8XLzk
rULxu7XlGlxRGqIqHxh953Ido6BvaE5099zSAOe+lCct1SQJA27xBOXYv+rHzjnIETwbei8I86Lf
4jcRXK9dddO6ZrPLoX1/HTx73M+m1K9MkQafF9VrLzDh59dcb9ad3aIyiHDVib1afDK0xqXVWa87
N7tZMhPqsXkBZfkAPnbJD7OwFOAnE4vCot6bhYwhnH8tOyvOgqnZeKYUETA0xU9eBlAUKBlqavE1
bAu7OtiVD2vAVO59mpMxVXvdkxtQz+BrCLsAz6ANUrx1nzbB8jjM5OH4Zd0/mVp/rlEsfboozPZz
2kh48vO5dnmGrVXspjzvDh4GN1Ehi/PYwGRJvHwKra7eAkJtmMNZG5TXNR6oixFLPK0ObVZs26Qu
L6jXuU0qeaPU+J44uLZCfWBH6+FSRSqjbBi7vo8D3IwC/WpJ9fcB9CDTjK3WZ/FAhjOrkrcns9fZ
DMfRgtMVOA+93o+7tqravdmRgPyDcvSv2Ff/yAP+iT/8P/KK/xeyhVmd/8S+On1rFujtvxOPL+zi
Hz//B1vY+C2AuW0jIXLQWyI/+G/ulWXxPxARUayjS8CyAkbiH9wr57cflCjI9fye7iHx+//cK83+
DcYfBjyocfDhwSYg+Ffkqwvt8T9MQhxj0UXQs0JwDVC6QhP7mRaZZFq+1I3xmUlIYpivM9w8bMqs
bBjUK0R/GsEAXpB2gOxffAuWxfLCJmhm7SpptYTZqO2vWrDDHWNc0qhMjGF5+9Oj/BtC6Qdlw48P
SOhWADEMXjUmGj9/QDPFPSopx69z5hrtxtISu44ccO4pMuax83b/fLWP/E1YaJchNGRfA0ocbg8/
X21aZ6wlKAnCPDXS2O5X/A7msrv791exLsaJRLwGODB8eOhZtpQWPvMFQjzBU2NMcagab/qFa8dH
HvjlXiwyrE2kBHDrvA8CI1+H2elhdQwxtC62U6f0a0Zy475xnfQEySnY6Bl23H26/OL2fv7KsA69
XBgnFviECPkYh//8EIUIpp6iqaAhTqvdgoLyIHut3Bqc5b9gwv7MHPzjUjYkRUSVF8uQD08SdlKH
kx1CJcfAjA8DRba8VbwrbcUxDw3pP39vf7kxH/MVGP4X+0RiV60PqyOo88oodIPKeUlfBpuJkW/3
3xb0gb+4rcvH/s9byW39MLXHPIxq2UB8cvkgf5KCFHpJbITA7T0xDC02i7zeNLayN8JtsO7TVXMi
2X35hdvEX9Y+ShvS6R08jTG1YWH+fFEEonkxVzlRY0p69QZDwvE7XuVZ+Yun+LfXgYpNBXupYj+q
CidopYELCE6EHqaKTsKRDehffP7n7+qHAPrDM0Q/dBFD4BbGI/0gg4BnsJjDJcEO48LxUj1WYRFM
9i5Py8cOkLVKWygg9u7Szgoh9yyXfQl3adXb84INFqd5e2256+0/f66/u3tEhqaDZ5NFpMCHNTTl
Dq79lJMhbnXNwXAK+v4p+dUC+puVSv4CnqysJLKdP0av6GvBoMPmGaNqpELF0nO2oashVI0qayl/
5Uj9l9eQpYOykNfeuxwnH8n1dpCUml9QamtFqm2V7X8ywBd73zmmTpv+Yo/++4tdbIGQbWM7/uEJ
Oi2SWVtwMWXXDYQUfbgjzt52w1KzzA3SavGrpfTX19HkLST9kYPyIkr9cMXEmQupDF7HKVDiushA
Vwz/GLT4aJYWM+t1pw2vZFyHM/SQNekYkZRUjpMQUTXAabXJ9MMitHjONEjx/3Y9maCvF+cIvm6M
xz5stozumYb7RESO6WiGfCSdNqBeDv98lb+uJ65yoYgjfMIz4qO40Ujy7ELdzkLR6+5ymrssneOp
qBK1S5O8CH5xUx+U4JcNkOuhl+LrZTf4ixeMpRJdoLGDwKvLvj5Ok+vCyCQq5bstW9BDx0rTV6BB
5vWa7FMflYWvvehZYfuxhHDzL2Udl4/zw2QBwwVkjx81j4xgU7+W3H5dBmO/VxPaiP28MJv7xY3/
dXf4+UIfzrO2wHpUZVwItlu1bykTNoaBP+k/f5uX9frz1shVcC4jLkDHq+Kjg4o5KBNvUJ5u00xQ
tiUkYDzaEst9VnMx5vvBzNVysIdCzmEiCBn5xV3+3WoicB51N2Y/bE4fjrfWgI1AgiXnqKetGPJm
wbZOvYF2ZvqV9NnSzY83ezkF+M6Mi4MSV7tsJ386S/Ue18TCYhrSpKoX+8qYMOS3ZdBfYkWbVI/H
3A8eYcDWRAq3vYdt8Lww+1gvVgVfDSTvT3isNZc8Z9VMg8FR0q7LDLdn8tvP1Pei+SKzdPRgOXcj
I3gnywCuqLfILC2LVSRvQ8cM+KjhRGiwoEtF+oky5/JOUwZDvlHizHqfzTkHT6OAV+swxbS32emy
w9MHJr7CXN5YnBXPgVZfrwEw8LjFaFzzQQgmies2NNFhM83uMIFgzNau9gMkwN1Y5F9T7SKdb0jk
c09WG6xpDCd+yPgIQ1nuwD+tARZF07qhCSEeNnXeXhzl9JmoBhn4Uhx5z51PFERWfVVKLIZ3tevl
oCfkJeF3a1uTqtyQ6U824lBf01IQ0ov+RyVn2XeoCOD4Qt4NTiR12bJ4K7rGgJmrKmzVyInL6imw
9wvG11oGJVf6ix9j4itHJjzJ8G4La7jt6iq/8/zOG6K+r1uGapLYXAYQdrfA1jbWhzJgOLxDxw+y
PnZN+WkaakiRRGLRcZdwLuJ+QQ4STSoJbssVgCOvsdfd9WMLOD7ytuVHM+tw0zIq6Zcbnz7fjfP5
Qq8m7WEC6kosDHs1V5entaGIIoV+WCzJJFTo8hX4WfQwnyrtrbcqn8E0w7QKX+qJ/FEeMI69x0Sl
jWaDpWn2bRrkjXcU5KMzwWkos5gHzoUbF35S7daFoTKM14F5EfYv6bsAcIDybWPERQCQZhB0llZ5
d8qmbnm2ndofmR3aECKJz7L3qchlgoduS+gThC0leMVLoIqwszpjDuHStW1YZON8n8kGLQHyC/+m
8AVAcODNziXtemWwBKA+97FUuFgThqW6fD4X6DacAPxLk3NDOeWn2L6LqqlYcZ6SL+loYL7bDEN3
p7XVBFPccuVV39tBHlMPGd5jY62zfq/qQvZhbY1ZsOtslBoM9oZ0ap6Busa4M9JBx595duXGN7E9
3NGJul56tG1GdP6pmdxeyw8FR1V+oKNp3H2tSeY3Khurese8S7/1NL34DA9vyM7tnAcyhtcN8wuP
Ff86M/Cn4Y7QRoZIMjwQMQPJUdSna0Pc6aJIo82XPvvmLGhu0IP0c7CpGnqscAau0wGGCoPxMGHr
QdgGk5UgMNLcBGp91zhRYAIObzM86dYQV27QUzf1L38SMRXD7Lbg0Y3CGBJeuBn8rVP1XO5df2BC
Z/b+elWQHwfnBI9RRLfANjLu1qC/oZdrg02HrX4KGAbYCYnRYEH0elpduXWzImBqUruLcVBhQt03
lmJmhX3qEiVZs2ATMue+RkLKsL4bweq8VItho+XBc+WQpyQSYaHdwV8wdK17y5RSwVu5Yjf3YidF
BahkYrklKt/gLVila+7c1G6CE0JqxyIdFlQfVp9XS3DNi0pHVrX1aUqGytgKEorBFIKZMWaCCPFL
5kME3NULKi6TrqPZ4H5BHLIg8dkJeUpzEGJtLsSWKoDZaQawgtSRF3qJaEoWBu5FX1tR5+biGotV
+7UiduF7O7iJD5tkBKRMhfCA4RHTvJaBvuKAWptdFtVWwy5hZVaPsFFN5MWUycVvgri3ekBbUTr3
KUgd41rXAn9GFFYgW1JFa0VMObLq1FTY0T8MrlFCdvOZT9o7kzkZPDENANhglgt/ezNOVYE1tprz
G231jDTChjpfy2f4VKlf7in6KWI3jORlx7coPWschm9ekTjyrc46h6xYY5JGtrAWJW/YSC0/3s5T
ah7IgG4/KYzB+2hOUBvEnkPY+TFrHbthx6nmZdPkrZ53kcQtUWPEaUHRdGIaEUUIG4w6FDu/14b/
Cvf7H9G8nzC/f0QH/xfifjgR/qmw+ovqMszlfz2+q7z6M/b343d+x/4s+zcdqfElpxH0j94BFPF3
3SXYH46KLm69ZDdeCmuKlj+wP8SaYCY6rfglzgnbHYq3/nejANP4jb/Df1rgEBezS+9fQX8X5Ow/
VeDFKARVBB041TxQDe/mz4URkfOYd66LFVbgNcbnhJ+5iHXLQH5POgt9BWcEwq0Unkw5kD2A7eec
UhdNBUGKUc+QLt0WtXSc+x8P8V+tp/9rK8Ww/9FQ4uodO7P3Py+TH7/whzzX/w2LRp6ZF5AaA7TE
N/77MjH138B/KDNpO0wDZQjtwn9DxP5vF6932m7wykvCKivoj2XiOL8BOLsU9/i00T4hHf43dhI/
MLQ/rRMMf7GUsX+A0bT3CMB+Xifl7C2N5xdeDOTXfK8D0hya2s7XuE3HXYUP7LeymQRnWjr7bwlU
+ZEAmHE+66IX9tYIKvvZxd+MiERDk3AgCjctNovVrbti7ZDSSR8bCLhopYfipzVhPbU25hNxEoj2
LTFcZ9wUsHChj82jZ0CXnEyxqb0S7d4lVGcM0eK1ZDRAQz9ZQ+nSlKusfOSpEYsgq3X+Mtut1Ha1
Yw8Duky/R2eHQE9FaIOXKvKhr0GbJPAC1r7IjW2Z2Tot5pzoOSyNqniloIOMQ8sEP6dfhOw2FmcI
ngqTZr1jLC5mhk6uzTAa9zjONOr1I7Ef7N+9Wm8nzDe/92umHUv0cWg/xHzvVau8S5zSS2Odkc68
rVE5v8Ok8MeXxRibErsEPYAEUS/XjrlAlWTmjwZzQXm7AffODgEU/xoBhY9UrXEm2LSdjTMZKQrr
K+1Il8F3b7r3uezxABlKpsTIY3Q0A8BlyNaySZPGBqa491UqDSLFSokKV7vLnbM3ktMXCkJo8Jtt
5Pid7MD8mdPemRiC+m4ZNb2neVEBha8KK11pZwMVyHosOK6els6WVhjUCs1afqljG3raS9WJWXYM
rI63azX0xEdCE0wjWbeB2MnJ15GnFa6UYee2ajginEU/Z6/wZDcNnQJ8utLQYXutjXdQSzNwxk+F
8XUcA+todRrZdrCaEaJNU4kkp+oycydMboev14IEhj6ZyrZbp/G41ObI+ZiMFP5lkisbSk09JTE8
LWh5jRw6uZ/a0UC6RE0czp604MCbFNettlDkMHrWw8WmGEOM3o9X42RBf8aAhs8weQIaxuh6y2dL
c5pX+h3CX3q/nT/b3f/j7ryW40a2rP0q5wWyA97cAmVYRVs0EqUbhEiK8N4l8unnA9X9H4nqI01H
/BczE9HREd0yKBaAzJ17r/UtrZiobgZBgWBZnCuG0ZJROIwRj1K3pAgVDdI7LzpNMINO0r49WcJF
zqQrrQpxwpNpR505hEnqOg9lmUFnyD1Ub9yqOMu30wxPcaZT9zgwL8/pOhUOqjV3vfW1LHCEmf7Y
wTWsR/HRWgiFOpuKMX7VvHxe9tU8lg4C9D7NryU5VUjJsfniFJbNsk/aufRDPTJM5stGl3yIVOz3
q6U26vDWNVTG2WCqDw2j6JTaGYNgOMBFoSzqOrSPSWm4yU7k6F7DknDcIRiZzuOiK+YMR+kM+8xp
/eGzHFvzY8RMOdqYOu3hsEHa1l+aXk6pRtaDW+5zlWflsS7dyjrEMeLmA1ss842eXi5wOkOiuimy
Ic2ulxkvNoo9XemcGhX3XMdwizS7i1ov7ApK4HBJ3XjeICf0nL0AnemGDZzzKmyxNcij1JPo3mWa
S3KXqudkkzbpdPI6r9aPqbCY6MoOhdad5FCvf04rk7gWbD5M4mWhy2bTdqp/7HgQrAALzySDsjNJ
NjWWjEEIsJkl8yhiM2b+QdNzg67TPLGjUzwbaJiTSPTIS4bOny/GJTURsEwo9a5y009fB4eynawm
nxN0JXH5BWaam/1+cpT2gX647+GKabJnrP2Ecs2QbQx8dLUZP0EKsT7jI49fpnEwX7qk1IptUqEq
uUjHSYGAdDTtAypG5IJ0+Zpt5+iob7ArE0pRYz2kv0HEY9B5TvzRLY2+vRiZgrvbisL1Y1VGxcJU
sLOWIJUSZVgsKx1jrJ15aNdrA087/gwnPhlLuaX8aapt2bfqyZ90ojs6vKFJKJ155BTo2coAW5Oa
98qxYqTSmj7Sstdc0TK3n7ocraIWHYdar8yAy/YfW6von8w5H6Ithrye7BmmlBg/dKtGvzWQyxBg
OfK8DY64Ucfa6NTpblRasulGJjsHoQn3telbuaqUI1MPsolV/BA5iW9u7VlnvUoJgsKz3efgTD2r
dbce5z8WmaYp54CEI3/t/zjzcNYhRn5M2QD0PW1p/anTsIaweGSOtukMjIxHkiEHdZaQEO5jzGqG
575rR1QxQ6vuBTyl+x5UBrBvz/skaIUEmHIytccw6JCU181PePLi89FhDhDAz4gmtFNTONayvu8s
b7ic6ZS8ju3ie3vE3SCgRDKwfnKJ5yazm1cpJBaEQtdcNpO5mAzkGoqdbMY8KoMWG9xnlm+XgxeP
6CNSOn2+F5nu3a6Up49eC9MHXKgcb1zL6uZtrqL5Y54CSgwja0S/zg2y927JfcHJuBQHtUSofxYt
WWp8i0SAYevK5IiRfeHoqVNFE6o+THv4q/ZdPRYy3pRTXkfbxC40jsOcsPHT0Pb5NDUlEDiGDsmX
nNOeF9RNphVr5Vr3Oy+ieA6nRppWwHJEGmfBs3IeCRpY+yWbMO9GFaT6DSSOGURC1cnrpEuW1eeu
yzaMsQqRHNnRGQ1rnQNomCJ4wdkkkgTL+IyE81s39h/Vu/83z09Q7H51frqB9DbU/7pNn+vvS+O3
P/WtNBaODVKNBrFOm5oBB5PJv2pj4bh/EGXuQFoCF7tqJP59htJh14AqBreBYsD+VlH/WRzr7h8g
oCipYTMRXo2V6Z8Ux8aP/XqgC4zyqLUZDq3REMxffqyNq3SKOev35baOHEAwapwRDZSs3oYLfWSs
kmLTepp7XAz3ztPGO9Jp6XaYWXLE94653XLSMzzCcF4GnL1TJrwLp0ielrobj0nScsyq2nN9JEIl
FUSNxlT7x7ZYhu133/vfiCx+HHCtR1M2AF4xCDwG2+972uJMDw6MM1Pmgt4v+T448soohZug9aFo
p5LtWv9nGOT1mkzSaNyAQKY1Dxrvx68utoUYqqVCZc7uucH3/Wq41WdfK+fNr3+49/fo/YXenXNH
oghTuqrx1rKKzx2x7TRu/Pt/fg1+GnQu69NFZMiPP8yA0aVKhjTeioZBQQeSYSNQHP7mNr0bi719
Z2BMiYMngZbuwXvhiJM0Wq2aUuAhHn2cDsV5Xfofo5ScvLF7BJH90PXsaxzXd5nST6UnfzO9Xm/K
v8+Cf34AkqmgNDEO/YkI7OCQ9JsMGaOf1xcFtuRLNRgtE+xB30x0DH8zqHpHQf7zeph4UASYdEne
9yhSW5m9qqJok7CTgW1In5IyrnFUeQgwC/e68u2ePd062TQAIRfc/fq22m+DzXc/sO/jcVznv2yF
75OeTaROlrKidJv6eITs9gqinrG1SFOMx0adaFie0nyGHTE1Jp284skys1czLS4aY8hoQDb9BvYD
bWJNJTszUdYNkqkrDDCnklwVTzhXKiPdsbeuqtTLyUwoTGQzlEI1M4lA54B7JPEvucl1vQk47L9M
hUgxLvAvLIcnZeYmKvD0ztbbz3nk3Peedao7++RpXJnM9YfsTRNqZ080aPsArUy/Wa82Dxhy1o/h
+Si+48ol96LGgiP1kzXGT+hOOMON2idvodab1l+iW2TfaZEcto5RdEFBKuqZ00uD/GcuBQKOdMrF
yDdi0dSJKa23SbG/BM1UXmCWOmU9fJS3n8zIrMtlapdzq13XvFTk20qAKNHIybpM8/4RlBc/FcWB
uqxUiets9jYCHM8WFf0VUs8yVLZDTdRXHwlnizbL0Pvs1XxzgkTA0M4nuLRV72PeQ4RUteWTU7hX
sLGu7Gyoz/K+VqAmR3+32N69EzkM64pMXXocoEM3Seh0mXG6q1LMW+w8VzpJvoGx+FUghSsD5Zqn
Ji+f8sX8YKSULrhQH6OSFIrS5SMQ14l1n/saYRXieO0FhSyS69GPQBvRvhjpP4R2XWqbqQFobsFF
CdCZ+aFcv+S3r1FaZHYzj/FINYqXB5fe/FaDcwl6tvZ3lNMUMgnjLy9l5pgU/t7ulmVPcoSH2yV9
sqo0C00U/zuNpAS0yytCQiRqN8OkOKtr+4QRyz6vPR4FqaR9PvM1JE6JpTjnSrgEl8sojqgBhZmj
V24NuiD8Z1SxxdEVeIX19Ggk7uHtsxexy6SSQ3lVqolIJvVlnoxXJxL3LX2KXZLxumqKH3Jqk1dn
idWO854RxoQchY7uTl/HdBpoRCztWT4VmIBJduW4bGxTk8+d+4Rdk4L3qPDwbezMwXmn+xCpihnT
OGCMwE8w/ptZxQm25xV0q+FR2TwAwk5fiQKtcCfDmpBuvpWQd4JZAKtyS24mhR/bq0+rvPD1E+Gq
RggxzcCO1/KnI3xevDRAg5b9PPKboob/vb7uY0K65zKhuJiEhbYjIUJakm0ULCWYpYmXrFDlU9o5
V8mMpTbC9az59yWssIDw6fyyNXngFev2Po2MPhhn6wQOiWFmLxl8es4VqKCZnscanVn5V/pinoqM
F4lD0xMzFIOkGFpkWJoebaO+sETzKATf1OKmH91ejBtt5oYxUoPH4yfiPkud5RJFAYNamh2hPa2v
qKueJxSQofS8ew01+yYqxT2EGNTq/B+YkK/gnp4QPRAKZbn3faKLtTX2NAxuvmFC/ZiVxqlLG15a
g5ejWh98jZNRgLF8i1tDhhC37U3LuC4wLZYM5Xby2KQDZ+oSu14J4A7nhgZa3OVIaw4jUCjOeFng
9twau+dDakJkl5riMxE1zCvaFE82EbqIP5l6BqkCG0cgFXSjunwuVXLILQ9/QMMb32fdI2KNp8kc
H7uye8QCzXfP4TN0HY7aictz4iV87tpLXgsSlXZv76lo3PuyQMwzZh44v2X0w47p1lmDZ36bxYQR
i4mHxJvEvVxyHi7hH/28aHZeveS3E2E3H0hiWvIQMO2yL/zoqzbz1RrSFFth8acizTgVeWninmyj
L31GV8xey77IX5fGVuoXJvNV9Helre/Nfm63hu3O1/rAvVTxKG88k0Uwm/V826GuOFhV7Ado9fIt
KcnMh7kpxPDSEtwUnfiyyDi5gR9kgOmq6zPAZhWAq/rRIa2H18ZzdExXsD30WBm3OmCg9YFeuvPJ
XVhpzRyu6JAITl70JPiT+oh53uIj68647GNt4UMsEyt9aZ7ADLAuynEKh7zJkVGQ2PaxK5LkOhdV
sbU7+wtyynxj6WW/mf3e2xiJqT1K8CfnvWwbZsha80kXntx7VbRcioLhxEbLkqcen84toSBf9DYf
U07l6/3jsFcGqKzE1ph1g75Xa70QCFqfpTr6hTzmZZkKlzc8joutXIx+E+mzh1Vx0h7nrHgiMfIC
D0iDc5Mn2GTDZtpPC2bqHt+2RerW0zJ3xrbqsybstXVfzKPuvFyLjdKzr0zFc1i5vAYNC4aJ6QGv
tN2dW/og6A3M1zbsrc91xQr+tkbkKVb5vqnuUKI8xUUTHcFQ6IBbjHTHEr/uKdAGJoBaGWPuzboe
SzUaYV6nr2Nj3DTmeNnV7rOVFJ8qNz/PF7QzDOHx2MqE2qIq/V02aUbYEdMJ5Y1nckzjhaIDYQaN
dYaveYlqq9WAAEiXgwo9NsyxOCZ46Q5GPt1l/VTu6KeMm0Ha8saY2UP6uZfHip5pSEX56FXrj2nQ
M2ChYgXOW/V5TH1A3MlTSloF/tz0tYn53Xq7vrRrgfFWLlR697g4+RNwFXAaNHa3tjf9LqTjR0nT
WigyCXHR+Wjoti3Y3D8W4GbJUQ8UJS4dj7XKccX9zJVYNLPXOe2MUKWMC1Bkpr+pUH86OTlMZgyD
jRQ2AVI7DqHfq4vqhu5Iz1h9w5hGbOFRUj3ozkG58WtGTBSKwPz11zXpm0L0h5KUS5Iz4HJZJkPg
wn+8pDGa1dBGWHiqhdfR03Lr4FvUXGbix1sanZ9Gzz20GctdWVj7KfKu1jrHUKw0pU+bZxioTHUo
mshei1dtZm9WFi8xu9RikgOfsMaXPNxT5R2WdNr0mdsdaqN4bZvu0WzYgkdFwZ2ZJ+mxAPl93oR4
Xdie2Y8M6C7babBOWLepUKiDhGJLK6kOe43HJjVYvSA5LkwgNNBkLdX0W7Ex0UUOFW5Tr+feCRZO
NNDiTJ9Z/PrKvmoUv5MK/1Ey/L6nN01Tvp+zauPHbBY0xOTx25LNYSCeWbHmRRNbCVOKMPq+84Hq
NLzxJZsEqHwZ+P4i1oqjx3aaP8HZyTdrHQAJ6zF3YL1R1UXHOLPVb5Ia3uJi3t0+WgaoKDEAcJZ7
f6KQS9WPvR6LjetO17TyN8OQHE1rOkV5gQdXhz4TV6lGC6rYUMBeOrh2dbd9hBKwd3Mc5iWyC8yJ
JjV+Dq+Bjj4O+l3Wqbt4RngRc9IPk74/RIP2DLxFBGYkPtIeubOb7rzVvWaH6eyISutB78eXzCjO
kGMx3mIdJH3nlaYZI4YyPTpxS11fTPIKBVN+BIDOmIts9oD8ssMqDwnnlFV2XaQgzl6ZFXcqMxex
XeMJd7gMrxevoWfXpRRaJFFyzCh81nBSU8PZI7CtbHIZikaBkhXGt3iRf9RUu69L/nmfRvCDIuG/
13fbf63XYID+/V/1P1GyoGMYWvnmNjsqPqE3BPkvkg5QiTVrF67616EvvlQv3zfi7L/7u/5szDFV
/kPnZKzbSNjXvhwL37ehtVh/yVhTbdBb+mSUaTQR/pxa69ofdC9c0h1dl12Upt3/m1rzS/hgaaFw
KEFpsPag/sHUWn9LPPnuNXv/0b13q6Qf9ynYISs7jOU53MbA1b+WNLKsalkxxIG+XOXuxsBd34aL
emhjUIxbZGIEynsJBPMjmjfqWQsqg7Wt8zP3mbrG0g4+CMH2xomuFMo1ts/izFUfvfEic19SNrVq
0YN0eG6tk06fOb6fokMSA+sK9TzU7S9pcuflV2K8gjjdGue9c1N7F1Z2M/XnOf8+F+TxpNc9ZZBX
QS04R/sbGulVJxDgLYoZ7ZVr7YHv4MV+cqsz0G2z/8FOr2vxNYf6NlpXHW7V1aINqKspLsvsxpoO
jr6bonOYIE51L+EbM2dsNyI7M7pDMn8xphauMJiWiIHeeFsud7BrlHYQzHvU5yk/uMllxBhiOCD8
jud9x98z75zmLCv2tn/h6ND0iw++vTHycKBvwfhw2TvpzrKvE/+Co0xWnPfNmWSRmzn33yxa0NPP
SY5q+iTqHSdemJOc4G5cEUTmmTuddepxY8dnQh7Xf+qdsj4m8jRi2wDlLbLzsrxkQ+isu7a/i4rL
LMGaHTIATTzYrpz3g1xthmy/OEc2ELcJjPyy0XdGs2+Tb5aZ/w+rzP/ApcFY89T+81Jw9+XpB4XK
22//qw1Psglhg3iC0P4jGl/f2z/fdodfWmNZsZl9WwcQc//1trt/EERiEG6FD4x8VZOi7N9teIh/
q5ZpXaH+aRv+zfLx3ctuvxkEycMhaZKZmGu/a8PrZCS7KmLGqQZf7JfcPTPbyg+8cX41lKJOuHca
Joj0wp57eH7winm+VcOeVQIqUd0FfkLjkkynXSFM69IevpkY/9Fz8t/baq4nVuOx+/ovcnT6fwHT
e/kyIB34X7DzrM6T//x07b8CH66W77eX9Q98e750DK80k5E/MatnFLHK7r49XvYf3FqHRC18J9oa
V8qf+UsBxR/imSIGA9b7N5nTX0+X5f5h0Bz38I28zYxIPfkHe8mPJb6r8Vwxi0cBRc3NOcPkI3xf
4qMVL9HIK7RAS7QWSj0mvDgYrEjLNqkl7e4SqZF81mXVf1NWUoH8fZTPj4eatyvzrZBLZzNpWhvg
P17ZhYxGshdjR0a5pKi4iaY9tc4QuVuoebDpIGL4w2H0hvxrX46gzb+7Q38zFdJXi9y/X6v1+phw
LJtMXwMHqWauv/6ddWKw+qZn+FuH7OeQz0DkWGboOX29r5FEP2BbL75axgI+TOSILOAb6/V+6DVr
/+sP8uPU4e1zOJZmGcwdqBOdVS35/edo5mZWk+iRipBtP917ERYBO48ycTmYBt/DVHNk/fUlVwvK
ux/dNfTVwMrPzxO53prvfvRJg0bULpCfwBXb55qZJ4+WOc7HMVkjzn99rZ8fMEaYBjFHVD/MOtdl
+vtrEUwjh1GDNTaoYsby1Es7PxTQoOjApELuO6whzZWreu3p1xf+ux/Schzus00w1U82075Cp2Q0
lCaiiuhXOjKLsqMpBe19EUNf+/XV/ubH5D1+c8GjXvXtd19pg9zEw/hchrmk/TxlEtz7BCe/iLOX
stP9A2YZ+zehautX9+42IqtktEnDCB2C++4JlnCNnAKjSthwIHuy9bW9ljnG7y7z84tK3bp66OnP
+qR7vfvRpiUtRzJBC9B6BS2tsn/JrHEYd0rS/5z0fCcW1QWonarqN0vEz7eQoSNrJ0FffGyaAj8+
O5XZE/nSSLwPNssDqNYEflQ1qhdVJeXvvIbrSP3d18mN4zLM1ll7vfcLgiv0vGoNIEwT0q8PsD+J
Wih1bdzrekpUh2yIGtgMNP5IbxhNsdAFGgYAqK5kclBXtga0D4vTbx6sn78DRvmskrg0kEZTqPz4
HeTQBOshAjIzJq25nGsRPoFq8PP5Mk0xmPz6Kf67i+G5gbu8whk43vx4MbVAf5ZxwZrYzPb50Grp
3o5NsNM9LL5vZcN/XP9/fnrXzY0TFOoqnqpVP/79wuCw2mU8SKCB09GH9oZQk0Nzg6/s1z/Tz48v
KmN6Zz4x0jq7zbufaYh0SdhcXIcdDrfLbBFYkGb694VqR9BYth8/a0KW92UkIET++to/r+3Ydbkk
oRIstOAofvwZh6qPB9nwMybIPJ7accXtGPRXY4SGGZU7/U+2nl9f82++V06aluGyHiF9eP/S0AOJ
nSpyShB8St4IVRQfWHm9za+v8tN6B62CZFN2LdYGwiTXX/9uCyF9SGUo12wmTbq48dBKXiI8tFAB
j1FIDkBzp/Py/sbE/+bs/mHFYwHicO1w9sZjjm7xx6sidEaUPMmRTG4/8c/hwntnRUnAT94nyjsT
hVri/ZR7BTMmhKBpsBRO/JLSoTsjzUT5h0xzc6LoUHz8znb69m788Nm40cjcHfAaKD5+qmfMOveH
hSED89uGKZ+hZdM+g0bB4dOYVrS8m50PskpuojL2wyVT1aEn1pTXWOVfU9dvp9CWdgvc0hzT373X
P70Ea0AW3goDPT295Pce30mmysvMUoWDnnkfu2EqPysfCf7WWTAfMn8U2mXK8B0/BH3gmA5qtw7j
lAERhQLxI6Oa6oyQgsmlJTkZR9eN5nlrwaeLN33RyQUXV8OSnOPlhnWdjZy7R3+mNcFtdIBG41p8
gf6paSEzukntFukN826ucC6FjbAoAHE79kDxYqldzo70vk6kQsizPnJAqkpyieZdY3j8PmMhV3pr
aMShxKAM0h0cEA0FYobJqkkkH8Ifh1vZ6emNZkbVzigRngJ/lsWzqxdLqM1ziS5elkkcWnwn0ao+
kjd1rkhnT6QJzTq2UPxPzUT1NajSyz9lTiavUs1k2Pfr1+j9fWFVp473OddhitH5948PtCxyiUUU
Aae4KqZdWUHc3aJNdX5nSl53C/6q755Peun8/YZLub9SWd7sFt+/sZkcuwGeqxcYVuokX4QB2D3Q
5QKnl0jNCX1/1zMlq/R0q9bI6A2i55so7WJgYNHEYGTozAtHxvYVcfJNBbPTT25Ur3ZFnlyY0hDB
ylBAy4+YP2RPi25VvqaYmbx4yTYp1RCqqiz2Bm41bKKR6nYzgyRlTALfHmABRjKps60bwiZTRMdf
5n45q2WbPWpdHneBF+XzXWpNFTlN2GgDgD8IuEBfrLYFXZEp0randUlMdy3B3vSP3OaGDrw3XaQp
veTGq51unw2MbYLBS1j7Y8TpR9YDOMuVtbrBXbdSYYHkRSPXwnNP0PvhoRdJaORCc3akBWodzg2x
JlzljbOHdSN3lmt3zIaJ5PqIsuLQWI2pvnDT4SP3JFdu2kQWPTJZnOoQrua524minO41cEpBpGBe
9g1ZUeOwZCcdnQ34WT7FstVbRzhnvvLEUSuJScvsoj9F2tLcthbxBRjzSvA2I0ZvHzeTG+iFDe5y
ZTXvozFGksFIf98VXtcEWt/7r10D8oNXTdiP0VRJ9Ea6ArubmpIuoNmbIwIf9K5aGrUn3cY16fCc
XFRtZB/FYO4c3NK7zpTmOV++dlUtFrHeK4I7BdsJOly3h24bV60FkFO3vybR8lkQSMZRcpz9x44n
6jaBRIzyZwSEWqczyQKzbn4atFY/m30UT1URfbCr2bjpNCQAkzJe9CyutlnqEYMCiEmfw3qZlp2P
uB2PCw2dywUeGQ0z275tfH3uAjXGSLinzASqKuzuVS5u7YW1oCjeg/PX86siap5RRt8xw/WCsTPw
BkyyVKhUIPcVAeSkD8TBV/E+ig1j12SNdkLREwdg0ORGEDEGzUU9d+RzhaOdxSFkZsX81BwxvRBG
U+T4PSK/ZMDDWaqG9IYI3uFBHDasWj0BUyPfYCaEg2hFDEfEcAP0mwijJlOmzr3X4+w+MaIhPnJo
KQ4YLs1kU1Yp6Fq/sbOtGpbiYy8HxTeZ2wUrBrFefYZcH1V+Pd6USmj7Qs4Y/3VLXcajI48csx1e
bpytJr3hOuvuIvihwYBNuCWlNNHUhy6zP2ScUmkJG9g1BMh3GcktrJMG54kPsI9UnI0jynxXtKNu
b9Xk2y9G5qs2LOtBLzYwWuV1U/ck66iEAZjMmUbG9qy2aSFb5MvkqcH4t06T1MU1LoubulgV2wYx
LSQePlS2rR9cP75r2qE9jUubviSTUx6qukBo1N/7KfYVB3MLgrgvDUKc3O3geqJenj5T7bz4Fpub
FNNTJ1vrMVuUy/NsQaVUdG6nCQKmH1+Lpa7OtdYSH7NIXdvSxU0Vp5909YKF9YF53wuqFhkqbyGT
L75kkSIBb5y27tDvW6W3G99pq63srU8IqaewsI1rXfQr8L7ZZZV6MN1BhqUmz2NHXlZrUB/Q74dY
6ObeRlQxLjbCf+OTbzdPWpI++PZsBw5w1rAcMW30MQxq313lHM3yTH13K011zxxMg3tH/8PQRR7Y
DQkzzMRbZPExg/4azXwE4Fm/baMYqCAb7wXW+KDTIfEaQBOQeWQxNF/9urAW7pCaJKK2+ILyk9SD
oqbN0zigIetFXJUD9JGxnDHWE5zJFTT7SEwqaW/ebAZlWWP1qAicw31/Vek+c4eW1InBbAAeDOYZ
hGkRVGZ2HxO7RqmjKBBsLDm8J2NK2lXRxHeGuepTqvoacmLoD8jdHCP96pGacKB6swGctAbCo0y3
X3IKD0AB5My/DIU9oNLXq2PEe3ZhoRMNrQroVpPy0aXwz0AhXOe9LsJJGPLOErCC9bJ60JbpHHlO
h6ZkPWQQqBIadkuOHrmPhnepejDXfku7TgFRKGbf2hZGeT7p/WOVR8e+K6J9SrxZICwCZSyaRbT6
mPfZ0tzEXZpsm8nrrwq3QMeG/S20dJxeWenetwgYwFKMDxlqVXLNTgX1V0CXAm2BPZ/yzHuOnQUa
h5WS2NASTd2I5Lk3YEJOBitiVblkqHTIeSvR2xvfyOPLrGmeDcCbbZLD5xkgS8mievXEmJCRW6av
HA+T0CoiwF1QR14G3GTn2A3KHU7KAmz6UDyoqOWmGMgqJpJStloDEmAYdex0MZDrXNtTNe+RfSwY
1YyvRukrnjpO/mO/pJdpycy8a5bbRLcYXU93zL0vhrG5rXqZPUrZniDj2qFIXJDOjfdMrnS8rZPC
PKipM2guLdnWSaM80IFjRwUBVoiKrxSr823XTrfQzEE+z3LvgIS2anlpkpLA824Ra8DhwvPjgMjH
myxPjq2wL5ScTkbSstCN0xX+HSZezX2EfzcAAOad5fP0Wquhxj6xXCQY84IO99lkjHaAsY/Zl9Be
Hfgg0IshEJ2nJlE3tjGf53XvBHVpGKFRzBdeH+/bEkwsVYZ7iHp5Wj325g6BQRsU6w0vh09uTHCX
K629YMFpofgm+ZUWE21jamBH/Kp68IfymZMNtK6uBz+cGwSFd3TheBaVNRK7s1y1/XLEDaW25uh/
YgG3wyZVnyM4m32gY0KDAoxJlbn2hZ4a2qUFvTAwCjusPTWe5pKHktbF6iMsEB+k0QqGxzTTqUFs
wLNGYRVByfPTLSqZfcIQ0LQWfs+Q3uaGz05uQ1aCIQtbzndBgVcvWgrYg24AAOdxwAxEAmSJJBJU
swnyGPIwgW73TtWi6M9oyhhOjf6i+RLP+vkU+8DMwRqeYarWN5nZM5BbxMcJpMElmaYrwyS6qmsy
bfBW7YsyP2jFfeTGZ9G8bJap2Vqtfp5qyaWbZFvN69iNK7J1IFdoAfmm9QaaD2qUlqFk8gyt5RCv
323iqDUBEbGZsnBR2l0e9mXHnyjpVXUGQaJ50hAwppw9QtK9wDqzszvjBthJYGt3rW1FO9n2e8cU
HyJObTOIWrT9N1QaO81XExLDZkNH48UopmOf1mDFxb7TDLhg5BwFvS12cb7sJte7oav8oJXRS1ZZ
O3uwt3SOttaYbuvavZvt8lr1No6eMv/kkhPfmvNDjXAjGdlh+5rk+smydoPR5TvTK27onxY71Gf1
1ihNgoJMVE9RBSNVH7kdRDyRsZ71VxlZftmAOKxKWN/NaD7zJU8Btr19Yk9Afufurm37bScEmj76
aQEZRRQ8ov6gDR4+KKldFEK7BUl5ZZUr01iKc70esm2h5YQGLNBWqomoirqIz0lURXpqg6JAE0ZI
l3D8zyndHrK4FqJKBtPeSH+5WZaM2AUiQR05XU1V/ewutgjdOcsuao+KnGr6o1e2N643k/+nnOTM
JqYCHy9bd0mOnkGqm7lE4iHlVHIfe/6Tg88RXcZh0tpbzxH3dgQHvqdBiEH5NXU9QvMUsPjJdT9r
PomKqQPLeXZbPRjJZUzhrcAPi0krdKdP9Lq/jIOHZ7tzyZetUEsjuCNR0djVVaH2qIezo1ea93ns
3SUJlmBptSfmNyc3lvWVZthdqGr12ZrFEVstUnFnTDaF6d7KYqJu6KNoW8bNjchT6CuRfNO/HSjS
MGrZ/c6Xnc3Qwy5wnrvXaTStYalOu2Pccqrb7CnvRidACnddNwX11iAL5FB9+2rp6IjhggSSPlKg
Oc2HXjPKsF2al9qcT3rjW4fGW8wHoQNzNubBZtYeQ1bW0btNs7oeXHvYYJuddhDGoPG2S+miGG2/
ZOV4YRSg1NnAji05GhuTU8+G/QrBDr3A/JLnjvyCdPo0rBiRCvu2xkkwVCyhF64PWmlT6g6T+6R+
RlQjj8Pgk6CZpNftEF1XfXqcp3EMmjJDXlAP7Dr4d1GPzsgHuoYYQS8xgETrWaAZqttmJtSZbEXB
+Fn5AVbLmetJljNWlgB0ynYB0n1REPwS0PfYqLF6qEvxVdmtd6PFfXKpee1yrN3W2JUpt1nWaOcK
Z44vzandwXtHH2DsGQyJT1PFhZ1C7P0ShXPlzdG+KsRN5lU7r18+xNPwofZT2MRLfHDdbs9qttEG
3JA9UVv10J/qEQCj0bQXpooQ8kMRz/Gts3lR5ORlcjv67j1oHCu0VXfTavbjUvnXPjmPuK31Q+fx
NQnPW4ODUBTE/YOlxIOekh/WevVp9uJbohBvS4yyTP/TT9rU7s2K9w4D+cW0OnLr3jh2tn9USm69
trmUWsexhBMMWzUiTMkaVbs7ayTrUcotfYwDiZ/EzMV9deXZYAkw7FbLhUHs17ad/ANMMDQeFWkY
LgAZbY4OAJ130FY+lAVD5bjQt1LnUCtzj5Oy/jo0cn13G/hhGsEpbuE2RCtB5aiDLjI0zqz1ZHqc
UY38v8g7kyW3lWzL/krZm6PM0TiaQU1IgsEgo++lCSzUXPR94wC+vhaVaZUh5NWLSkzfJAcpuy7I
6cebc/ZZu9zViVL2XlNN08M4UN4zD8bu0UNinW1roaX5TgPBx66S4ICSwYiCCiaxq0of7LjhmJ46
L2sPNEJE2DVo6T2O5PVfbQk3aaM1LVfG2ozNG9o4SrJZcWeBKxjJ+WzDUho/yOTIF23Ix4MmInXT
mRhRXWBPML7gGlXdVrErgq2AZZ7tY9kbd0GlBRzWcNXsy9LMQFVLI0WDzGUbZHmrer/q9adyiHr9
qpedQy2+i+4Mssq7PpxuZyN4wtznXifDjzR3tHY1tHt6DLYJTfTNfKtowN/EtZGgSJsyzvooSbI9
0oLuy8gEscIQenoBALPQioZ7aeT93iGfpbU8FhLEK1r4NFoA9nF02aL9fcCfC41+f2eE3j2JYMzl
G9VvUffivoe/12Yqk2tj1PAgCIM2+IYxbXpLk4tfJngYJKUAQpDQjFFb32rYFX6Oxv8SUBQO7mkJ
TSAMaCwXGmt3K2ERHhoVHmczCf3CHktMnJFY95iuxzCe2lr0T41jfCnc6sVxMEsSGaYbURU535JR
QmkvAeJTIJtPQNO56TvRK5AifLj1RgyHnL2ElhH5kk1u9phX4ZuRE7CsDSzQUv5NFk7ZOyfrUHgO
SU3LVFlg4TnMOg/PsI7Aow8Y4eZhcXDa4VIz64e4N2+7GUebaDTQDJkSc/KkvAjjaXyMwCwMV/3Y
F++8y8JvddG4d6Cm6j1gqewhrAwyu/G4jSf8GqglqAcSlLspdI+RgqM6DnQMa0044cELQ0I/txSC
l02uMN6WjwT4e9uMdzG3+VtcHgAouR4uJAkdWM88hMm4YhI3PU5dM9OoDSii4WB9qnLeeNk8Ix9y
+unozN4rtATtSPvaXWgmrxiY9acSl0Y/crz5RbOBAs9c2vBmbV3xjOu72NDREfkq6vJnkADnC3gu
H/Uw5J9g6xFGQqZ7SVM2bmbSVneguKLvaFDs73KQw0ufSbp2Ouul1jH5i+I8uwWByj1cjsk1bhwD
Vwmq6Jjb4z1Sj+hOJ+PkNkOPT5TEeUa1UJh1ivjt+D1x2mt+FipoqnmnzIyjjqzuMU5T71VE9omI
2ecj/gxGakUnyiOF39RVfjlAw7jExSU/4ORXHcpKDs/mOAU4Inj2m6HTNFBzid5yldL3lpej2HKM
nt6aPPVh0uCYRfrCqifjYBa2ux3GCW4E/P0d5qGPNsZa29Iw0+Ms2mFPAKaYiAFCcYBTbRq3fcP9
4K/ELPaTa9LjxF1xi188/TuRae6ycmpRYg21XT6GjaBzMTfsBo/RmYyVaQ7i2ZIB5wI4+opOpQR4
XgH0Ttli3CIG0E9GPIoLzzXIn9GWuo26/g6mHJkxaWeX2IQUuw5eKZaezTjsB5reDlMlnd2YQwNh
e88wJp3s5KbJcSHCMUNT+CXTgF7aZoihUxg+OiKV10XSX2m5gY2jKbMvWRdHX9D+n5sdWjVRcnPE
u0Hbz57+WfOn6wmdIoE5DiBv4obWhiSyrpI2sHzq6Blk36alx/6caea9hAlKGfRcVIgdqI2jESUs
yAng+Qany4nr4jhVtgmapB9IILlORxtAi8mfcw/Hq0DF1FssyMPUNGQqNLLWxLeS4E86DEtmMUw2
jxO8HblxuyGtBXBqG/zqgi4qyFKT2z3qnR5bPyG6D0Qv4qNgQ7NX0XwF19KoN9NrOAv0FC9w3GaL
eLwSM302lyrv25C+szp7afPuV1UCzpXft4TXJjFcbNY4JKhFTtz6aeQBz3BR17BMLjkr7JInkB3G
jyK37G8hfiJ3SL3n8OD8Kic0ddoml1xPJ5hkedEeMDnBWSUbuOQdLW9wzH2A4YE6lF3evWLGzKIq
UpzwDuMwmgmuICP6AhIhjpYcaT6Zmm009UB5tq0xWuNRNVOW35i1Nd5lU580e2g65iEaBsBVjYzA
fPTkHclnN/kkvmHSIrZ5LtzyZ4erg3U7DbaV+4mk34VSmcSwC6qLNu4b0Cn1gbR8Pmzh0aMvp3iZ
extOLo1Mz1B56dGMg871ASXyeZqx47l9oc/a/WSNZGTd+lvuOBemoS48VT2MKlVvZUL62dO/a6BQ
cCDHr7XaD01rkxeu2G48HZdOUsz3M+nWnUsr1olf+0vErTYa+p9uJ2Z8T9X8pc0gVbpkIydwM1yC
yN3x4iLf4E+Kl083Kns3JSRczo/4aG/RusBT82sTqSbcClujbBS2yCTpYYJaaWJMGTY/Ys89DJr6
CpHRviltoBepN+7DIaxv+U+sR1Lm6RNYGfkiQFscejl+czscwZJodg41t22fJxT8WEwbnWPJt2LA
5Lj8xKQp/bYxC/J1UEC97MISXWnfqyxznV3i0eEVjo09XbTWAMK7wK6PELHr3LzqHVF8Cy0VYumR
xIN1rFuVm+QazuXWva6MRB2SNuZBb8mUXij6snkXlI7J84R3Y9+T3aFnsizdybqC+TSVfg1rxIM9
WoEiNFVtO6ci1vBhKwujwGQbS7x2bw7DKE5O3mryNugHxz4YZayBodCQGAR4LqXX+hAK+6QqYZYQ
NUhOHPTBMGZoIx3f7Tg1sjHUKlRhUXOEal/WnZHec2Mew6cuo/P3Kh0FW4E9aPzvxC4EuRuKPxYw
FZBHLjA464G96PZjQU/wPpIWXRdl4IYulnhpaV7lOjy3x9RUjX7yOmxDDiLOZnVwc5lW9eYf28Tg
Jn3+FaJyHd9ZrZnk12lNWYfGwb6tko2JUnLGZy8X2rVnY7pzYGS8uPCHzk5650qymU19G1pnv3DD
Sacj3awciVba3rKG527f4Ner+SZCBfXS4y/lm81YxRug58iINZ6BWUZ64y4VgJbQkeEFN6sXOth0
WuEqjIkbRfUy5N55M9MJcUkt7i/oUq8cqTyyuICf6sacbtm8u1Ns2eBA3eyQR559gVzhrPyAr1uY
YIByo5z9aI7whNYaKE8YCl9ohaUuI9phN825+D6N1LW20u7NH72baHtq5sFbUBgtZoGVFb3lbRyp
fatQ7vDKb5rkQAqau+XQdNNV0VQRlzpoTAfZmvUpc0wSQVFmezf5OI0HI3bpLum9RPIMKbDuK9Mp
2bGWubnn2FQ/ncsq+x6V/dvYpB7L3HSL77WWTn7fyKswSOnGCfXpXgMDdz+0sYov1NmJG2pyCKde
PPZGgeZHiniPPAN3szo7oyeyFves2mv3WtgbR0yURH0ceZBdGH32Mwu1BDRYUD8aDQ1G+NtYFv+S
aVY8/5qvHj/aY0T55GsaF2onMq/ddYWFGt2Rmb4RpcacTnHFbRZO6tPcCOswt2Z8LPRgRMJtqTuH
dQcE1Xy1ihnLJiq1xreMLAKFM6czdlQ4pueUQutLlJrlfao7b6YisaP03PXzcQjugwAWLmir6S5v
AsHOUGZbB5bXtdtgZduUnXsLhhvzyol0Nh5xWUp1EiLPZeN12QV8Mu+b6rPuohpUiQC9aG/MQPQb
hwwlr29pbOzovNvV0YsuAvPkVP23JjUyH1nh2bBnpEeutnecGN2N1znmEXlRRYWpqd4deumCnV4b
k4/e/pwjTcyh3FNNNP1M1kG8w4Ld+tZr8KC3mofTrt+mOSssVfb0Dt80ObuZ0uxCC1Z8hxOw+xZZ
U/dGhyvHhCnuNUa6Bn1l3/YmlSEuGMV8FFSOvd1EyexGcRXZt1ox/LBk3d7j/9beYYF3THSHvJFu
K+dAQoGslWxMEkV6IoFopeVsfoFH627wvat9s5yKm9bCLq1x0AFsXJSO8xYEcXqR01rp2wh1Qjae
OfoaBba7x5lYgJalrk0JtqrYV90eIVdFK4GKjA7NmXGaI3KGQBwM0iS5obaqkoLsvgoxMWsALhmm
6zyaouA5gHrzgoKkR1EvCoyLKDN4s0PNEttQFTNif1Ffh9rQfHOmxMSnng5xUXg1b6X5kjdNiIlr
0MU7M9cEPefleFnbXERl6smTHpPLCmYhL6xaxdoGirZ1PxqO+lK1leGd0XvTtYGBwQMscG4eTZX5
81y4NyRwXBqZgsMg8XkK5njfCnwSKzE+oAnRzk5x3X1DVYzra1zuWf/IIzyR7OssNl9bXZ5fboE0
8bFkJW7GsXQeghgFAP7G2aXXDN6hSvrg0CcOGbrYA/MsSlqhMeYrovkLajqy2iG5RwEC716jL3cX
ce3nRdsm6WNvKv1NSSO8kRjCcTYbEXkc27gFlPuS0i2IfgYc3EUv9XgnsLTaIsfDIpsLPm+71jik
sOWwL0/7u7nqM64ZWcD6j7yfcPbbH3la/MwSjEWauu/fh8RwburSqkE39ChQnbbn76GmR7F73ApK
4ltX4WPPGzg7Tg7AJYjqoB3l3qq1wxgUw6W0w5lsqTwahqq3pkP3vFdOX1oszXyEJKDr0u+yQ2ZS
0mOswwvcyEJcldKrLa4L6AUDA2qXqG262UDzdXsNmOAXqsEZLY80EpJXGa9SXuPQSsfogVR4cRpF
9nBuoB3cHG532fKc0HrKkaAtvWM5CharnHgyh7k2RSdIW/HeG4bwhM6j44dgT/SUxwGck8PKhvlx
FqrcpWyi/sAi3oIbQEolPD/srScHtHSOXmwPNiTcURCkoTHWnzsdirMTJwA7pq9Vq7e+y9z81ErO
I2AGsbW1zel5disFBT5WSAbzdqYNLh7d6KjNZ5BLHuQkLIHj819gPL6zhrxNdi4Wt7tecZJtallo
p0zjWV0Oij70tuqORq9ozOF43jRRnx48smkk4cf2tq1dEkpOBqPczqOTmzrFNkKoeeNmFTl00s6T
5YoLcoo8Qnh2bQvXRPnnDWKb1Hn1RN81ciU2VWgEudyXnIJ7azaAd2q5s6vIvVyHuk0uWOSkBGOY
xHrreKcOhCI4zVA+iMCZruapr59lwCMW6Hf6ptkaJr/asZx6AXE6wROTLPZWdM3XuJf5Xd9L72Qn
9B8autQPdaO1z4Fr6aemFu5VGdb1D5LH4hRj7E5/FEZncNl79Mp4ZqLw0gKf/YyqA2Uyij5hsZVd
kh+qCREhuHLujOWMP/hopv6UFd7eMDSJVXQqu7veLrQbN6ZsEfLwf6q0yr0LUJz6mU4uzAjncYYC
nZUPwqjeXbMtrtqM43CP225Jm1Fp+7E1YRU8Tt03r6PKD6OB/HRlsz3nxskeeXpdT6S5H0IVURme
87DWtwOp3qM2kGo8XxmpAJUD7fw0ywfCGS/ImehHR2UaOED+BUWDACvBjbTYp1nbHu1x9KoN9A/3
WKb4gVLkLr9O7DTjgaj2HpsyxWg8qfJxFzktiICu1zCkx+Vri5dR50/I1Q65A08KbQLRFsumeQ0a
rpjkPlza4QYxpPDbIPydxkazjiE5FTre+9p5tkJD/BW5k3foGu5kwwQ19bmSNs6plqU9F3FvXDc0
yR/nbsbe1s2vR55Y92Yim2Me2OWDlk85/rxhbl7aTt03pNGNM+6F4tgOAzte9mKcrkntQxDgYSg2
A2n88jKzC3Z57Ct08tdhg1Ww1oXgT22o69tSVsX3ySyi3veMOXiO6i79y0wDj5qKxlngulQauk6w
bFpvoB/9TMv2Nlg4J09GNQFqRBVngK4pa8kdWG9PHaw/UOczd7ZMzmjAeDcqJL8OsO9udsgnzAg5
bTLM6dSXd1rEa+EJW2hJQQhl3DbQTPe2JqGXIKDRG/0Fy1ykl1Nih0e3KIItL3LbPBgFiQZRAWff
jNC8s501DmBLQV2Ab9dB8vwUXTJQF4VWX1VRejRMXNvMVtXHzsOqaSfNkSqGOV9VHjXAMBuK61Jp
wSv9T9+isXCpyFP7TiX7mIrjqzR1xhtzFOneqTRVURo8v5Kt8oflqstO0NpYe8l16fRfgABqZBPH
GD5KCXSyjCV2K6NFk11QVTlubLTw3UoUU6GPCI1dj9v2QQ+gNMZGTGapNxOwerQyX+hhjlOuPeUl
/yYbV9tIc63NYDvfSeNhiFkXF62Uygfp316fsX1QOlNB+ercPQlCeYORHuu/kd4+mpr80uDRsDVH
9zs2yIgcEFNe5ID1XxO8yy89jB3oX+6wdiIdBWEtQAjBY1c7ozbCO+YbHRF6vFM6JiPaUxxM9zON
OOB/IcxrMz/SmZh4bimLtdMZIv80lLw9d3YOZJU/xIES64I7FwcNsvJTqM1H9lVqtA7VY25QJL2o
j1oUgzY5i8/1x7hLLltYSwRqbQu/ZZOmgJzXGNb3SFR4kISHwTbNZicF1rAhwpI96T+tx3HVesBc
NN3TZ0B9yLEQYY3y6wCSWePwP68+WuMOvLDA3xSxOuhmlXFxcAu1KVoYMWYvKahWpeW8NRJ3DZQT
U37dBTI5KYHrwoZLX0DNi/dy2IsB1El7D6PDPbXZRA60x3/0MiYB+4kS2zj3J/wuuUSlY9ML75iY
D6IB588/iKTLsu8svNf/Kaef3WbCbju37eRsnYCox+KKwJ51fnV2TnA5YWr5TrHeoRDctTildB6v
4IMKApjG9VggcGU3HO88KpLcxrBaSDdzZ2JyX2XQTH7m3URxJu3LXP1DP/wftfj9T2w4B1T/Qc/7
b4z8u3cKGd178bHx79d/8o/OPwcco0kzOG0H5y6HD42ltjiDGg2BqxRerbTw0Pzwz84/04Gr79B2
cIZ90LV0biT8Z1+pYf5viuhnBTeJUP6cP/oPOv9+7xPQzi2vqPnEErOnJxhN2XOB0pb8KXgoYlPN
2f7DPCDNm7AO+V9Fj79zXHTt//mvPw2+EOhjZEWrECwtX9fyF5oHng2r+UTL/qehF8HUlaaVJl4u
fUsW/YZuLo26MA+zdR9+/ls/hCrmnkhSe645ro2O0fJOZkyObN3YdAp/HJsLjO1GQ2j7/aB9zUe5
DQX5kHVjG7+PHamkTYNek35pWI/ZmL5Tklz5Wy66r6gn1Bjs5pRz55gytgrkTkngROs+fKF8N4dW
U5bBSgmqDkttp7wkW23vVg2OjexvM25SJeHeGkjfafJwq3qJOA7pyLrBF/1wnqdUn2ZMecgGvp3R
J+76Qls36Zbz+5c7RoMUtKPa4gFkvx864V5aOeLwdbO+7ANpw8ge3LGXvsz7L8GgNnZlPq+blkV8
lor+gbxiaCefEOF19VVu/dON5f+zZ+z/7VlLAmnW4MKEkwBKKvrDNhTVESk33c91H74IzyDBV6oJ
Sn5PvfiRZPVVjCZp3dCL6GSV0Itx3rPwwkXy6O5UG3zSBHqe1n/dMf41JYvonK3KbukxkshkoOB0
0DdvQ0hVJ7bf/8gf8F9/wyJCIzOCiD3F0jd0cekIDT7Gj1XTYi7Cc7YQOioRSV9XYCzk8F4hwlg3
9CI4hyGqZZiF0vdyoS5zmkZOvW580of2hyNoCaeypwQ0Ff0j/mBaV/acH3KM6dZ99+LgnOlIFPR5
ohMcYH0YxjEV6rBu6EVg6kEfC0NzpV9rtnsMHa39yzOd5Hnd6IuD04LLLiosTHwjmF5RGN3Q5b5y
ThaBadgonrApmXxNGD9mhQBYavqXdZ+9iMzorM8aUej4yh2nvaS6SRoX9e660RfBieDFrsOhHcmb
23eBJy/muH5aN/QiKrWimxF6jxbCBuNZSetHHLjJbtXYZ2P4jxeVzErNEK7Q6Me1POEAcTOkwz/Q
Vf/pDr50mc1nu9eyWFH8iYFsBV1yg9r+x7rPXpyZkwn5rRQ4SBcxul13GC6k2b+vG3sRl1iMRrWN
2QP7idVua8f7S8vnlXOyCMy2USUyyGHyG6F+Vlr7Epqf8NjOwfc3h4Nx/v8/3GZza9RnL2G2Gz2/
6csenSaynXUzsohKPTEtpADN6Ndpl1NLtvun3vjUB/lPX76IS7uZNCOtqJAp0/2eSesxz7xPTsw/
Db0ISqz86okay+Qb9qRtECbRYxW56y6FxiIsz6ozUx/K0Q96dUHr80NbjLtVE35+K378MdNgpMeD
TgXf1Ix7E8GAjTfEuqEXp2UWyLluwpoDDX0ZCdL4KupBeq0bfBGWSdgEtqyaya/i9K2wqa/n8bqT
QV9EJVLwMMOVhDpqQd0E7qO7dQv5GRHiDwtFX8Rl4FYoI1mJvhsOBgK6DGFHMqwLzSViwSwMGopr
FsrQa5dxYb6Fyco7xK/u+Q9RD012sDSdBZ5aYvCbYqTNI0vXXWV/0TM+DJ6ksgCZ3XGkVd2bKPGy
7IW4WrdSFpEJUTFqLCDKftngQlM45m6mY3flMlxEZk1aU68rDjWb3tkujN761F63DPGi+y0yE70Z
AlxmR9/kMvtAJ+DwmmTNuu1KLGKzNk2gz10++VFQPMnRfpjRR6+a71+meB9+yzEpndYJ8/M5f/Ye
G9yfllz3U57xiB83KwurOIoK2eg7yqRWaKH5Np/WffUiLCNIRqI30tFvJdr6scqfonReOfZ5K/gw
I2EqKw2LEFagG89+1lEUpb1rv+7DFycmN0EAPt4v4YvzVzJSDYN/VKwcfHFgqm5w0tCMWYMGXSd2
WLzXxXS/7sMXcRmhIlH0fYw+It5rM9V92cbr7t9iEZUeAhRMFhKW4Kz9HJX3HcjvmsAhu7qISgpM
rRNZ7YROcRC7AK9QYP/xw4opYfBFVA5U9DvJ68GnX+IBhzKsltP0Zt3YiwMTU2GUwjpHA3QXZOcI
si+RvGtrgp4vX0SmQxEa/22WeIe9gh8iItpNWhGvOR4YfRGciH80s0KF76t5FF8yvfPeAxAhl+tm
ZhGeiT2in2rliLWAfBZ28oDv27qRF7HZmUiDYFqQVda6PRo0OqfPaKd1gy9ik/bhmkYcJsWorPti
ind5U3zydjj/av92w2e+F6GpGclgx6KefEFfYTUIX3Tqm8rznR7Hu3VfvwhRK87Slqrv7I91tNcl
EFlXX7cWl5hoWwZeH2p8fWhUNFdX/bMio7Lqs8+Gs79t5SMtjNVcTr7TV1iQpPO4GaT2c93gixBN
RQPsvWxmvzS7F2rlX0GBrBt5EZ70tUfGYJjs4yr7QUfIT96yybp1uKxDRsKVDYYzdH7l5ZfSCO5E
9G3dVy8Cc5qTkd7YgGd90t21SfEa4d++buhFZCJIjWsccjjuwxZFOvSMHa1Mh3WDLyLTnM1sShSR
OcfTY1hUjzTBrrkUAvBYRKYT1e6A7ACv8io/WIX92FrVus1qSQuy8sp22VHoeMGFxHcCW/nG2u92
Fsfm0GlaINEQgq03jiIQTx563lWz/Qv6/+F2FdFr6DVSTD4ak1cuzUe7s9atEmcRkGUmXOWJih8y
dx6T0H6fS3yI1n32IiTtmDybE9vwrDSsHC3boaE4sp7XDb44MMM5sVJE4oYvq/E0uuJ+9vo1iXuI
5MugjNH6C4sVmJvVk1a3oCj7Qa6clEVYJojUrGo0Jpx64mtXNw5a2D2sm5JFUNqdi14pZ2i9MN6A
zz66FmbE68ZeRCWoRAsRCaEzGjHMEfKPjtu/rht7cVAOooX9hzDDL+Ppe1bNX1wtq9eFjr2ISq5x
cTum5Km9Kb0tw3xAc5c/rfpue3FSZoIWX5RLBidlti+C4QB96pOd6hx+f3M9wYjyt0PYdtNirmww
ViLJzG907m3hBB4c7LIcQh9g4sowshcxatALpbUlmU7HzL4oo0cTFfxYNz2LCA3oX8E+iuUoeHjb
o/U82+7buqEXEeqIFjSVxfSEUfeQYsmsld7KoRfxGdr9AI2SbGEo+tvQ9nZZUa8cehGfiRVD6ANh
SUKvAsYlE/JL5Zq0GFr6RXw2HQrOCEauHyfVuEuyaQT9pE2f3JbP8/p3y3ERoVkb0kaDKMxHIN19
ScamvcYCtP1ksf9h9CXJdJxgxzt4vtEuo3+ncxG7kcF+X7VSllxhK5eq6s43ZcSI9/2YJ3hieev2
raUSaAQBO9oe5UzynNEGz6NhI/CWWffhi8BsOy0RJRuiDzPy2qiGbWia6863JVXVzAxMqwvmRGXB
Fe2MiITb9GndZy8iU2X2rHov4kKbPRZu/Z533pd1Iy8Ck/O+DRwznP1OFe5F3hfJKbC7+ZM5OW9K
f7PC5SI2DUsVwqyYbhrr2nIXRtl4i6S3e2gjL4p26/4JiyCdqrJwOpeyJhpuKCui/A6SYt3mIhch
2gkbZx1FftkQ3UWiu3s0wJ/E5x/mZqkGKiIp9LnkDHXbpLyUMt4OEaJYukLXbS9Lh+G+bOwsnhJS
tWX6GBna8zy5P1ZN+b/pgZx01K2ooPhT9PLSModwC6V1vFg3+iJIexFYYQWSyc+i9ieIvWabzViM
rBt8cX5aKms1YJm8OiPaM6GRPYci+WS5n8Pxb5b7UhDUJq45Yb7OSow9+mqbi2C0V5V/MCFbBOqo
hQVt9WwvnnZu4Yns78rOP7NW+9OHL+MURyoQpXx4jhB7G47JPm/XiQH58kV8dn1f6uFEAjtITAlK
t7uo29xa+XMuAjTSaPuIcNrDAlMNoLVydgBTW7cQl4qgRDlTO0g2R+nWp2pyX/XKXTm0+/tVNKrM
hitixL476e9ao90kk7EuYbvUA7Wt3oGdYc9SYjqERe7nzXC3KnjOpiEfs1hKJGcuE4sQes629vrj
kCYv64ZexKWdDUYcD1y1Zq3DDco2k91sROuS70s/kY72bNqPuFM0QXoLN/OmwW5q3Xcv4jLMgGUV
BbNN68E3fIs3upD364ZeRCVKOjf2ar66ioKLkR8zc7V1qeuzudDHHxJPgQnsmxp9fUINPfUnFA4r
J2QRkbY9jE5S6ESkNe+DNr3pE++TI/MP29RSCVQGGIy5EwRPR4OnRibkNDjZus9eSoG0pkQUGcuJ
vPKwzcfgsY3Kx1W/o+H8PtkBYDRLgLXxsQd0D06Acy42Sdt1gy9CEkCq01Wex9YttYuK1rBaC/11
Qy9Csq7KETQ3G7eyxupmULFxmdWfub786bc8//+/Zd/MRLcQufo9OLlNm9MAVBTlung3FkHJA0Kr
I8flml/r19AXT0HZrJyURVCOEdXeMwwBIP4I1Tm0/3Igsa6b8EVU0vdsJ13NGsTn4qaL25OHoOG/
H/qX5Odv7iZLKRB9RZHdVaQNpZ3SK+zRrQ9qU4+9I64b7eNgZeLamUcX8sG0tadMXetuP7/SrqVO
dR+29UZm+KHsgcFYPU2SsAGUodpbEygJTx0A5pckxyNcfIVWrlG2AnReppkclcLPoNZjqwCm3nAM
Pf2Tn/G8hv9mOn7Zm31cfqoG6SyYaheTo5cGBvMZDebqgJGKsvrkL/nDGtcXgV92UCB1/bxWHNAM
Z7hXVRz++9/zT0Mvwt4IBhuSEI2riZ69GE13GaTdqs4Qpv08Zx/mZooA8GZmPviz962q7ftuXvmO
XcqMlE59utOY3ynX/XhSIJyTlROyCHnAvfQ/6GPlO0V6BWWeDLa97mqyFBlpQ1zYATQPX8Ey2xl1
DPDQUesOB30R85HTES/tDMnOaeutFbhgrmNI1euWyeIwhqQSdilmLxB283w/B+FOuKnxyeDntfY3
MbQUGhlAnfUg59ccUaA/eOXw6oIYoF92n2eNt65wuhQctU5Ql0gvK3/Gl0H4Kui8GxKgjVwXo0vV
UTB5cdEadUUTRzftBhohwddOq9SGNOEtwrT0kpZG96by2wBL8MzpLsosflr124plmM6T1I2ULxe9
dpEKY18k9dd1Qy8O53lQegx1mEmH81b27RFziXWvE7GI01wLY4zlPTYuKIoZPbHemceGrHbdly+O
54BO25IPtxAaOtYOqHa3zTXD3K8bfRGsdRzaXW6j6TYn9WrQwxw1cGHXjb0I1Rm+ddaSWYUg11zp
UeOeoYmrfk93KT6awkq6hZvSqYTJkD9EZ+IGvcxrPpw0/u/HhSXSGkJkIf1Iwv7t4vm6keWqdwrt
yr+PHTr05DugtHzVzN/boQAW5K7aeN2l8qi2zDpN3ZkuKE0DTqpatcHbZVUjoe7+m/IoN7Mmbhk9
NlJfm5IjOJJPtt2/P/rdcyvux+O5jIPZSXBtoCnUfY1s+8qFxb3up1wEJywRiPFgXf3I62FQhN7P
wOGkXjf4IjQTutl0ms0l+xXA4s65Hsx1cekudUcNeNnUTGnbNAGb+HWCzZhD0/m6714EppXVXZ8P
FeYoMxw5ERuPypqydZOy1BylszEiy0gYvKpe+kF/nYth1Y0I46Hf18kAvrcCCsWGouKn2saGx1tX
6wC9+vvQcQyW0IxZJ3aRx8Dxrb0ls3UpPewdfx/cmh3byFt6t+ghnrdmmz4beCSt+zGXoiM5h2mI
9Q2LMBQ3biH2WNOs/CkXcak4HKQE5O+PpLEuuwYXc9lGxrpd1l2EJj+mwKmGDx+D4YXM/mvV2M+r
Fri7CMxokJMhsbr0R+UAmS2bbdw4q85jd6k7AsdUjZOVAeopq5OYIPbBSF/32Yu4VJObJG2iaGB3
9NAfmvS+ywx91WmMp+DvizBMxwx3A+YEA7ZT7AyguSyx6lnr/pvwSEDrG3s+XLhYMgky7lOpreoD
192l9MiJw9yCCC39CUNC2yluZF7erZpwZxGYXS/tPIwH6WtA/oJZA4K6TsCMnfjv0x1B/rZnNMx+
TXQCL7b2QBjXad/cpfKoC7OsjSymRKrmJejFhdHk9+umZBGVdtVPk2Uq6dOeU2w6bTtCk1q5BBdh
6QDrwi+GOXHhtd3DCXwZorx6W/fhi5tsoFo3yhx+y+Zs4SBTjJCaqlu5wBeR6erQEseUpnutdq/z
yXtS60gEmEUv4lLQgFfm+WD7eV9eJBAdMWJbd/lZCo80vEI0VNZnVEDlFBup2x7tpmV0XDXjS/FR
GEZ9h4EhgWl1e7iqma+FerjuTrgUHI2a7rTlxLdb2ovRYYvjaf26yiPm8L/HJpDhOu4yHtxTYL2P
KenlIffWaehde3FoSkipyjsvlV5T81McS/tCYN+x7rS3l+FpMM8Sqypf10FvWdn1vK6Agmn5YlJG
9BgEke2fUaDzpA5BV627ty1FRxgUlCCCe9u3MuN6MEKwgdbK+VgEpqDKFrvn3Ilj2eXBMM8EsLFe
twaXgqNyNDqjnSMbs7LwFPT/l7Nz67ET17bwL0KyMRf7FViratX9klSSfrGSdGLABgzG3H79GbV1
HnbYnY6EWuqWojRFGU97enrM8dUf9GqODclebwRPwYqmIzicLA4emdYrPK2Vyw8F5l5wRN8bHyXQ
Mae02qor4dQFJu3psRGPd3sm7MuWIASw851EYWA2vlTf1ioQx7Krveao7AYs4xFMX+BPl+Yxc80T
7t7kwQ+6i03b0aVUBKNO6zU+w+6LPHrdxd+ODfsuNmHoHc2AvCEztCzMHdc2i1Z3rG6wFx5JmEwv
zuPhcJj9vqQArcHP9OB82W2dNsQ9VaVwZAu7eclmolu0FcZ/OrW9r6r/W1Tle8XRO4UA1yhYEJuI
lfdbVSs0+zbgNmRLMtljmdxee9RboIS7Ch2nWpYPZT9kI3GHrt74XnWU1LrBZvG+CgyAzTaDmnIY
MW/Hcv698CgEmHzbLKakKZEeatmDArhs0bEMYO9DZFs8fKQJkv4hvqnG5MPSpl8OzfZot4nqBjg9
uNpjBQPo4KFMGvs26rl8Pfb0XaTWaLMSRmNKMh6DG7VdWThwH3v0LkzrwCBpaWETNg4gxpsqRLZo
u2NFT5jP/bqNpotNFeZ5ckLz7JLLERAtcGsOjvkuUIfOTOOCnvCTlx6M0xBu2hHfymOrY7TbS4Oh
DdMqQHmlrOM75DHXSXxMR8b3uiMDI+0ZRD0cWN6rKrTUDjf79NitJGe7utC8wDEU4Kz4lCRRVsFd
OEOvocwOTZe9+CgymwSoGImoUJEqZEi/mu7YPRzfq49qeHNuyYIzuQQ/lcKbTa5/alx8D5R/WHXZ
LjzBZfb/P1VEc14m9pNM08uxEdnFpgHiN5Ah3lonsjmDO/e95XVycLh30Qnqp51iwzBTxu0iKghI
adT9/PcX/81OxHaxGQdrA9PgEh5KS1m+2XcUBnan6txN0yF/EgqO9a/hv4Q47vMWY+MiNM+HOh1v
xDAOx7JGtotQLpYENB+CkffyQcP2bUn4sfxir0Qqex2yAK73J05S9L3xb3UzHRKR8r0QiaaQwVUp
xiR25H5CoS+VVh9LXfZKJBJZ3foUtxKBW/XNvGwwVNftIf8TysNdrlvCiQNIEAyKCfjb0qIQIggY
Yv8+G38ToeEuQsEra2K07uBCBdiWSxdC+4qzjDs2VfbWRKKWURO+Ly2iYl+Vnge0MIb9wYfvgnSO
St5VIx5e8rGoRgZb+D9Jy34To+EuRm3llYI1a3RSmrE0a6PQfV/aADQiNo6Ajh0b+12Ygrrey9Dh
p8wKlNShDSZ4LMPL/NjTd2Hawd27r0NMyoWtIIJOyVyoMP5DpvubAdpLiLo01aQZsEDOwdS+rOX3
tAY81CXRH57/m2m51xEBKYmyPOiDp0X518T2F0KPtWaAnvfr4hhFMmjU9F5btOGQdX14qblwxz7p
3qtoUFSuI1XxabTtvei265Lx50Pfcy8fgsgboJIE7121NYOoagR9uufHSot7BVHfQeq4tqjlSgjW
Tk1LbtpgOyaq4nuropr2ILZ1+Ji+6+7BdX9MjDjW6okW1F+/JgmjKeiiAHZwonpIIliWHzKao3yv
INqM2wgwX1jUefQCnsM9b1N9cJrsYjOkirsoQpl4KW2a1b7/tADuduzhe/3QEgxgINUYkmleX8ux
hH+8PVi03MuG4iiw/Rrgxd0CBufQvAadPja/94ohSiNYc8xYDdM2fNfGbucANoLHdui9YIhFslUg
nUUAmcB06p13563bDg74bg+lZb/wd24aZPDl89T4R1vSj4eCnuyyXJycoy4eEJcQI7yshLhTjRah
4t8f/ptFfK8Z0rqBHAGCFRSJw08S7B30wl01w3Zsfya70IQ6G0zWAQahANOs8FxoxxfLZn0sVSS7
zXPs+8nKEV8UTLyoAGkDgq0ybI6VW/aORUFCWk3eh6bR/UvMwPUgxy4sQCX9dcUKWpAutEQIaQ02
RV3GT2oCQvPfP+k/75ugEPz6cKGQQFczTs9Tb27q1rxt5THxWrrXDAULNMtAU0Un34DUUoHUkS/p
dCj4wVH49b3baDIDHZDL2Tko+rG7XVt26FOme8lQEnQ4zaVIVVi3tRkDhiqv4/XHsfHexaepZUoA
RMdhTuh71X9uI/Z67Mm77BYwrGmr389wvBqLtIs3yBznY4r4VOxCk3AgJCnqFCdLg/umfVsi++HY
a+/CEmssSdKU4cki+VYP6Y95S78de/Ru05yoieYBhqQnNKeJjOlxOoEkeKiole4FQ4Yzz1QXvefi
KWim/uwqYKgOvfheMeQBay0BbcdCOLUE2h4dZhDgHxKwpHvNEGi50wLoI44qMcmjdnxsfXJoAU/3
iqExrAYVrjQ6bQlIU3ocnkFTPHRtiy7IXwOelOXAOMN4gySzZtaybGVdc2i3T/kuKkH10+1Yve88
uh+ea83MB76O8ujjd6EZTJqO0mJc6obllQ7vG3GsEJ/uNUPDpHxDoX3AerJ2NAuANLjlYGz5g1Nx
F55OBLCCi0h0Wrf5IXJlIUp+bJ3d+xXRIdo0ZwOu5EC5AUuq/F6y9e1QBO1lQ1sscJ/KMOJNWD5M
JCG3nHbJsam41w1N4J0LsuDFfZI+jAF/hfn46dh7786asZEhGTyEzdOoQRweVe8vdboAo3rs+btt
M05WFScS0q/UTW8mbErcQDcH58pePLQlkE43JdSIiwQmi6kHOR+zbUv30iEYv4Je2+Nu2PZTeJN4
SUAGa9Y/hP8/57XYbX5dW8Yg0eNsB+gEwzLKRW3ZDwXYJbi9Y1ke/LLhrz+j9AMMncAEgQsAgJs9
6GlTkHZ/+AV+k8Wluygl5brhrAkVBDF9dN8F8CRGw8mxds803e2joEXDZ8RjeFA+u101+yb6pj32
5nsdkaNJXVUON6B9PPCcaH4Z6m4qDs32vZKI4P6zEQbJ7eqSYiplnUc6mY6F0l5HBLz4wEvy3uGg
AV/NwN1GP5JX87HVca8kapybmj4EFjTy1Zmo5nXbjrXygCb161S0Ew1muOngKlFynamq6TK5HvNX
xQn514frxiiKRReCHLGOOTebKxyvjn7RXaQmoJlOcwoQRpKqXAzikSTHLsyhbf71xWmP8rDWFOWy
xKgME/PveTw4VXbh2fSz1mqGPATAyz7bTK1PYFEfuwBFvvzri68q6cUCteWpjOYyY6S6DUZ/zKYj
3YuJWqPTVVGSvBOL24cIhLzTkIA5eShA93oiGjrP4oXi6eE4ZKSaHrp+eDn27N1WurVLDfAdFIpT
sy43KeC6wM1Ww7EcYK8n6uOS1ax5T9GH72EtPht+iD0CdvUuOkHyS0B6fVclr/KrSUqH0ll5zIwq
jXfRibNn02+dQc1MbRDKptU63AXJIj4eG/NdeAobNHrA/RDaAyFmIWN8De8OeyyK9loim4Dv1sr+
/QqBXcGw9OT/2EH5m/0z3gWotLwFOff9EOpjeb814zfOpD52KtoriUYkF5p65KJgxwYn0vmfrhu3
Q+qH9H8URJNToxw0iixeVKc66WuoN8QxP5p0LyLS/QIGMsfT28YVuo7WbO4OtjcDN/jruhWOZbfi
H5SeNjpmNWVfWDkdUstARfnrs8HW1CLxONDZkdzqPvzKlT444rv4pEACifi9jkilfHp/dBLP50Ph
s/ctEkq0ZOyxko+LKLit71VkD1U/071tkWFtEoD0jqO5nMZ8QSokDOmPLeN79VDnGt9vPfpsWl0/
yba/n/90jnsf1P/Vg4Dt+ut3VMqJZKs3ZOYVIyfg6eJv3gWo5mzlLD4cG/X9/tlJEgQ4Yp0gebhI
x3RWoQ566Nl7BVFA5sYCSo4vWurx2eiNXkEO1Rb//vT3Iu0/jM5eQdQ2Pci1LQ7nRi71XWsH+SEe
Jggs0WgRmEyYML0zGNSfi03YweLUXlk0NnKq+0nhaO2au+29BiPhzfaHNf69pv1Pv9EuboeEgdFW
YVtF8zD50AxxE55qwQf0hC5wkzv1oEsHYIFvrsulTCMYHrLAHZsIe/FRtzbCVTxgcAtWaQ7I6ls/
xuwP3yr6zW/2/uf/ZeZAKrQUTw2+lQ2TT90wAutM5THr55Tt9l3mBxMJJdlpcTOov2kUFkb49Fh4
7wVIuFgPqhWM81MM0Hxkt/A6Wfvo2MK0lx7BnXmRYsSr9+twmSz0npIe23j3uqNlaaM2oPX7jQ8K
TJiu8zP0wuYPhgi/Cb699CgBhlfY2oFtjcaG9lRxyj8S3eHKdxorIDmxZZL+nLZmxb2Hb/hwbGvb
65KI6xawIlHCET6KAQuJAnEnaevIsYn6P9ok3EcC5IEoSOrJZq2lcxZQfWw93EuTNuFGkkqTnpht
wg9T5OvHahrq+thM3YuTWEWUDipMpjQpc6f4ljlLD16V7bVJoR3DWSkMjJnnulhLdmMVoPD/vpT/
ZnnYOyUlSSAMX/FwKur+TILm67itx3RD6V6dhDNWMEzB+8JWcnll2jfHuvZYOvQfyvl/rWsTZCW2
XLEdSOGeO900j1QTekiDl+7Nktz74l4pA4wpmZB7Jvyv9z6cfx/x36QWe0XS0tHVaCKg7yt7/w0g
oppkSMx7VozWrK///kN+81n3siSnbalJgNHRwfKGBHrMaEuPHXD3uiTi0Ea0TliWSTLovKkgTG5N
fHC274VJCWlEtzgsnknMVNbB9/I8hE39h8H/3bi8f5T/mjULa6pkBMIKmcv8LZT6Di7pf1i/KP3P
J/yHLGIvTlKCb0RNKESjM4TLO+USN2YVr8Mg86NXaVYNTfJSKa/LnCZd3F23HVs6exVOo5+2zK4b
nFUhV6lXij9boLWvI1peKp+uP9eqTUUGTasulBL+MnVjuJ7LONBjYdcWGtEV4HEP82sPE694Dlo4
n/gqzWRim7duqxN+EnO1NEW9TVLnoW/lt3habVtUWs8fF2K1uocoLPWZ5H3Z5+s6+Zd5nbb0Z6gb
WcLWp9bDTds18+MK2Fr0UJeaJ3ewGNrU3RbDKv9WB22pABfdhvYNd0LpfLvOddc12UzjUW4ZHwa7
AE9NgGlLl7GBmR+wPHw5A3i8aagWOwpZFzNyvAY8U1dX3YyyxCe3hqu4ArPchPngBqk+gq7XPzUd
0vHHjcfGZJolbXUjSFSTh7YeKMuFRY3xLujKZn6Kh75dWFbCrCTGtKKdQKnKgKHZ5EYbNt35QSzV
XzMNqb2oVSeeorUnGarngIF9cleGm4cXDvUk7Z595JXFZRqFeDYL/TzR58GT1l2QZymeNUvHHTgs
Zt3OYH4ChVzEgzTuFJWqi/8a22Du02yofWjWwpHUcQ4fau1m+ND7Rovvs+0l/Qn/+6H/wFLoUe6s
ief2MYjSQNwOcyCaR8+3CR+ATwCtZ2DpTm2co4l63d5fEpcrTZ5Ca15+mGofd4+qjnkd5VEPEJLN
mpF24x0c3hP+psMB1wHe6U2W1zXBKEO5X6kzLzfZ2SyB9uZF+ZjOj2PT4GiYtuVU53Mzt+5v0c1y
8Kexb+G4zobe3UJ/ykeGnCfmCUET6jK9trJGtRfWOYZ+MLJkYWE7xYvBWVIXwdZQfPU4ImCntVFX
5mSb6w1F82Z86NOwf1BTFcGoTjXii4y4VTcJTwfk306qYcMvFNQGGXkfdXnCm/fBsVcdRoEWjM6D
K0YdV5/I1nXuiokmuEGdaAhQPCsbcloHGz3RvqGXkU+sz9umq8OMro1Pzx1TmmciAuQ3470BuVBE
seyyaTKoGBqY7n9pqnZeM664olkT4BZBOzJccaALzjDGSr+gIRc3aXbYurwtx8oUkZyHNaO8sVeD
ndnneUjWOHOxtRry0YrPBQi0yl/ZOGJ/V+MUgE9ZJ6/pILoOrN56k0WcRqq77nqL2vk0bCojUyw+
sDV2RSuSeTk7mFCUD4sSwTmA3357gejLfel7qm4qX5ZfQ03xVlrDhC03czKzyyhk1b3YAGClvKRw
Oik20/Qio7YRw3O/cv1sOnQvZ8Ms6dMiNS8LVxPCi8TwGjytprt0YrPP0gZIodc4kFMxtu7FuD65
XlNwj4qFpfNwDpp2tedxoOt8Qk4T6wwGCP7HoFpG7kmpuzKDLqCvb1XjcbPRoW1nvrS17vJBBqa9
Zpts3Yl2bHX30GpeWj4PP+imMDqNqgsXTEphnenZRXd0fGvLCH8ddeR+zGtU759L9EjzLCRr/LRM
fapvQMWJcUOrahefWbTwV91T7W8jZ9GgUXZ21mfvtyq460zt3TUoIMttawCxzbiFV04+KRbOTyGr
4dzG+s2cm2FdFvB4ybp9tC1frlJUru+qqKzbgjK0fcYRjpp3YksMyZdk7dDD1ml3Z5I5aX8Os2nT
s4p9umRC8yHMgq6tludelKhQK7Y1+HeEPlLcy2hOwSmPpS7Wpp2g01hEtb10cTmzAuau6Hcifthe
ohhLBoz/hdVfvBhhuwxO2cSKqi3newnNJa4d+biY07yGbM15BYOeTPtE+6vKGBBHs5hNJmPov72l
rGTnqamHN7GCMDevAx+uew2d5c2wruvwNDetlbgJgPQyebbdWvt77EUyvnejWD+uwtLqHGxoh72q
eYBO+Fz3DLAqoEOSnypNHLp6BWESTVqVFjfGwzLt0sIzVeusVj2zhR/hTXQ/TpWoAOuhpL7FjOrv
S15VaDaeG4U7MQBUTmtf0vm5fWdXPbK47ljutaV/RSn8wFBkaRTsyt/dLD5ym/aluWUKjhQFzP2I
rOCFMNKiijg5jZ36WdtgfEMZdSvQIoCJXgrR50EKhzEkbVH6bHCT8Clx3fRdbGbpM1r7VORSyPhi
K2bh5z4v95Ej/qWqI57k3QCjNqtrduumaWqzaO6aW5yjVT6iuSmn1pBL5Fpxu3TbSIoZ7fggIeAv
1V+sK+1fEboqn3Rny6XOImmTrog6zPsXyHZcdD2wjbTZkjpSnmujRZ3Xs5niog998oVKkaDeGYzL
liOqoyDrQt/TNwSVl8UidNDfKbOVMDart+6snayiK4hfapth6rlbEzm4a5ON1peSAeuaB9yDTQ5D
tPS6K+ttzGEQMJTXXIv0Hmyv3mddFZjlKi7rKrph1UStz4dlWMc5G8jq2KPVZRrlcwuMTCG0Uc+m
B6O8sI5UH1Q4OJMRObMxd7UZs9YD0pQNSaLnh6AWqc8rJ/Sla03T3C5pupmrMdWBewlDuvkcIglc
wjCFFETxtWJnzm3QXVd1neI87qMmg/vK3w2d2vY8xHHtChEreqOXrq6uOKgi/ambSVWYhLucRRPS
Kafj7tME5uyUjQ57QLZS88XwQdxW6NPN4PD5VOseeNGK1SFWejQ26KJcKHfnEBlHtiAYZcZWik16
Irx+WEzZZBXRMwGheboetQrP6UzTjHWUZfhJXTEI+bj46vNqAXNlS8yul2riOBvbBDeRbMQ+5qMa
vqjBArXw80h8E99IX8Yqnxbr/P24DXLKE6eAubF9GSRnZns0/Sk0XoU+QxKj5gslbdrnZmxqnS3h
tuiz5cnYP7Cp9D4fx4ap627TcHpdKlGmN2OKfCTrezv5n2toYpFFmwFwbTLOzIWTMzdF36uQ5BVF
7gBX7IUMn3gpA1f0lEtfdAr4RLzQ4j6gemGrfCs3djfA6226ZrGc/p49h2tIF0lS5bPGbLpN0l48
oE62yasgRnJ1ZToXrx/EMJgYczmcSd6qcW2e+nJin21sQ8TIGnTIUIQM+pzDWLPBbWXYVYVzMN66
YgF6w89MwrT+AkKfEQXjRKkXhY4U8tCIeEszpAPqumlpEGIEmnB84CGRTVHOsxS5NYJ+8mmwaFRE
qkS314EH+zBrK+StuYirhj0Y3BuXua4cuiGmxenHKRxxOVVGaK3Pkg0CqutYlNrc9iWnH1AxndIc
62Z7lYaUP9bLSsaiTmzlXjY6zC94b/KNcQmrug6t6NWFbPCRz2C9yafv27Ty8ATGMqonSzPOa1Gn
lUvf0PKZDNcJvr5O8yGlQn3zzQhe5Vbh7ixTSys+xLxbaljVlgk5BUCVVvkajKQ9qxaeoYUfRr/e
wvnHD3mk2rAvjIe/WI6kn9xVql0mZL/OtLcN3Ic+wb+Ck6yzHo6AvR0X2D2mdvkqwnahJa7+57m9
dhMW6GtnxrY7uUGjZwnvOglQv+u4hGQNW+/Jsz4wj1jH9fLaeXR+3G5rGVRZuKy6uSxLLMJiSEHS
KSTg8rygYxhF+UaTPrqu5pBjvZnCEkbK47iO13RLYDk512DSvuGbs/gWfOdm+GFbbKFXcRJt/Vcd
oukjZwlVy9Malyt9ZlPgyxPMWyQv2po05yRK6ecupONDybD3FyHtfYzTQjNClc7Q6lmYqJdbIdrO
+2vrlpoVPKrb4CJKaKCekYgynwN/WA0febNZe6/hwYWMa2oXHEjLcTgTPPmhlRsSzKYpmflYh3Hj
7+o2TsXnAAT67vMUNiR5pMs48+sVvZUfJhYzi3lm7GM3DXF1PYC6EhdIq6nOe7iwt6fFizbMIUkn
4gdjUHx1WUW3GWKs1Qd3QZrI8SayKEbnm+mNRcTYbsv6OhbQVaYQQqU3mPUC4w9bleCxIlIGT6D1
IB2oZYAIwseuy8SgyQXf6cxWss4oaMOSKqPJ6AlU5NHwIRpNgkmHbt6l+2I7X8/fBawB5fdRS7r9
LSbMXPczDBGo5J2gZwYcUQVPZO5NSHy2pt3CTq5/B3dVlZhvvXZDXZgFu1emB4XDrarG6mvUJMnn
BVil91qpVSQBxDtFBKB2P6uzb7BnrgUL8F8Ja3bt5+VWRnPfrU8U3MFyzcXE9GQLrAVli4/qOYwq
ahyauiKsHU4vY7mGMEvDzZA4wXzV6YJVenU53OlDkkEfoSxWhQXeDRMO22+TRiswSoNoGGvSAmkj
gQV3kkpINDM+mTX6TMOapcg0OhrkUWkq9TjRmakfWGb7tpgF5tK59H3KLzyeLDzwY7EM4osoh9C9
+BIVgpe2S63JXZy0CqcM5YF3NQyLX4p1VJ5iSlUlILsZ2XaPz5pUtxsYGq9hm1T1FZ3Y1D8GjtGw
mLDC1Ddd18+vwFKCo2lbX0bPttITslPUCsgPH7OInlKChq9rSE2mLR+Qck+vbnVkyuKtaczN6mY5
XZWOMlw+bOFP6C1mks2dWr4SSLtfuVceIv3AugF+k561hel8ZG/Tea5+tO0qnc1cCMcnpPCdxiyk
AM/p82xIWuO35HBgd/ahsby7RhD6zyUxkmds8vw6TDb+syYpjqsJMWmcryhhuxPTVWruR3wVW2e6
96gdZuvYdCbb6pnhS/gtfgKTGK1I6xYtGcHnLWY3RlMRxn34lIgxbG8ZLlEYch9sb5kybTxAVmd8
CENYh00PPELBzmEPp8uTsCHT3xeqWn+C26OLAJ0rqUBsIcHOrR1Q7R4DAsn/Epv4MRSAjj3FoI10
OUNxsM03HJJNUW2jK2+3pYod1jdTsgwSVrTuVjh/jhcGW+371XtVZyAUzfzOReuAM1TQscplYH0m
n2Lj+N9sCcj4hVDnlscyRX/UGaU2WH2GXSzxKyxtDD4TNENlngAP/oxH9PHdxAM+Yh2i1GPI4e0F
l9emr/U1SeYGGGvPu4TlcBSgb5Sg8pQtMAB41TRFVQagDYmT5pJ0/IL9Bk1eESQsF9Q7uwS4Kc0E
6jlojM9J0A8VLnCxzMF+Y1pwDEgsiYpedlAX+Ub18nag7QY+NE1lmOOIx1/mshdpRsTM29xyV31O
YFV1GTs5hLkKG/5Reg4Na29F+aFXffJJ+1THOSW6+oqmnO2Vw7wfLzljQ8fJJxLZVDLxlEyy+isl
3tAimHV7wQ9Zn9jKghMWVv2sVT2GSJaWucm95O4qVstILk29Qtcaoctd5lbHwEjUE6A65w1pgDrD
4tgq7HMeJKNZYsm8CYa5K1/VuxzzL6st0pwQ9fHoJ5olVfnaQPSMwjnFLoV6DVwy80qi0PagxWju
3BqTU+0DmKtUGI7+NAy15i+wKiVzngYhVl2JXav1BS41Y1kMHsl9jwkWUJTSAjNk8YIqUr4tZQMr
YFRHshiwdi26hzBO149zqP21Mpyst6Pq2uG7W4jEZtGMo7oJVtegN43wiokpq9Ho8LQQxkwudN/0
WZSyIHhi/Vrej6zkJFejTS8bXwJ5ce0CV+ZOS1V9bBSYZk+SV1GIHJVOS+4rpZ5JGoLmI5xvHmI3
MWAhjOzW+wWH6gvr5/52lWHkc5yd4P0SS2ykI45k+qmNIv6NNsZUhU6RmWRdXIlXBubjDS4oLcyF
/DQgy5yq5Q01mhYZdID2Qxxt6m68DYY0wXXZMK+fSDfPFxkMG8uMkPWDnbrmp6Fp2reoQ1CsFnI1
W3PbTDjw3U4DF3XmN+qXfNULzvlxawJY9sT4Zle8NpMrM5ibVPI1jZXlt0EdVDfGajPnQ6SX4CaU
3luMZjr+ANpNqyz2Y5lmdIvW/iqC9c8Xz5dlypHHyccqnMO7SIpn70tI+ugCVUiBZXO7d6yy4Z3B
1eMPtDenz2jPF19WjsPFTVtSI68Hakh8RaJk9Vcbq4cxG/u5eonRNPYcjbLss0Gm6xc0k6Wfw3Zu
b/TI2hNpp/NaotYSt99nhpDIIufmzwSVzgyaBWRruEPFytmRB4Xz5SND/RscJoeL29OE9OmtpNty
6bF3PqOzwQWXJllQIjWJnJ8jEW43k0vjKlulMDfKXn2325yNK6hZS0TmIr0aBRr+8+S9ElzSWr2G
RpWfKcfkqnjVQlESxf4KRD80Sw0Qldl8bDQ+RQ04zMOqTPiQqG39KlHk+9jE0j2uVoz0WrT0TZA1
W+fhZ6ymD5sxFIXlUambOt7gRMUhtLuN+7K84MMEmXVAX0DdMDdrMbphbjIMf/xRBtsyFQmS5yH3
gamg4ECN7SfbYPuFaGCoQYOvJ14EDs2PlfD8MWB147DrrMplFNMWcepW81yTeZnOm2WRPpXVirrr
RKL+C9gaJMTOzRiq803wTEUwXigjI4Abcm6/R/G2/uDrZAkKkGvcY0to+M8W/lR/R/FU439N+knn
EuuuRN0DpXlUIsvwNVQoUKPxafZf+rBtwmxuGVrMzTCMsuhEWg9ZqGK5IDlclzu/LFWdx6jPf4A2
gS3wRwlahUOpm/9CidC25ynp+Q8EVnidJNtDG7DmQdRU37NtmHSWWOYf+0SoeyzX6TfdABH9h7vw
313n7PQHcNsdnY0riJXTKbygo3DNGRPH3EnSfcu2IShthLrFPT6meDAh3TJhcKyNa9+0rSpb9VON
ay6UU67rCcsRDedjAI+U7pRFgIOwgMPJ+zQtNAcI9KFT0TH96b5nO6Vof+zY+3tvBH0KFQoWm3TH
3PLSfdf2GLku7Qxk1mZjc8YhEqWrPHanu2/b7jaCRatG23Ywuv9j78uWK7exLX/F4Xf6AiAJkh3X
FdEkz6x5ll4YSknJeQJnfn0vKl0uCRbFvuepHzqqXFFOpXBwMGwAe6/hBtZa57mBh+RR5VaZtZ2O
GUeCIp2YCrECWVJzFXrNEnb2vXz4RVlRNnoYw7qOwlYDETdFfmTb+KQzbMUKFG2TIt9ykSEfMdi5
hWK+YwahcatAzKR1qQ5RbrtM46BxG+gxTL+fpGzdFR47Tk7bkGnfZauFeQXT4FXfT5GqgHN4ODbK
cVwEmfdN1XwIPFzYVtDapOY25GTcswrL7zjco0z8Blo9QmkFkMqu41fEO2FW9HDcgpDwg8MQIakX
jEBdaZU9+vxC4ey4mCczvlHGBOEjQ1Tyfe9H0aWPVJhLwL6v4ymXKd9NZiSeGqBt3ffuK3N0IuM4
Cz4uE77DKkz0qMcWCZTsSU9RMfXbp2MGm8uEbxUnuQplAAiaZXBy0Duuotz+dlzbEjBQrcvAQv4B
pOyUvY0o5Vkl7Y+KGgBufQYjoEgJQkw50TMN5QdM4mqX+ol2FAgNEkCfG8cbuk9VHQRNqN9EboRU
zR2KteVRxwC3pINX1QakqqtpETbUO6FIihXqeGzj7HPXA9wXujTOAcZsqjM+RA4rqqPkY7hsFAGt
SJR4OMhTWt3fIYkNB/Xg/riVIh26Zo2qrAI2z8oTg3oRxoFmd6PfHBVQuEz7RgGeW2MQgGWvoGjY
lcrOiILjFJi4zPvWO0IsTgoId6moAqBKhvMCGZyjxkXmfbd+7xkj5LsAvbPu2hLVT6SCj2xb2p1p
D2V+1FRwpgu2TYxmlWT0qLOHy7zvlo+lZ5joNqoG6y6Lnqw4fz5uRKStKSCfyfVJWM9Qm9Hp1HjY
hlU1use1Lm1NcwCExfcg7xg1VgXDcOFSmFIsnJgTR+KfVxEu0751ZAwh2QsuTNI1eKX4qgcjVUF6
AHzUAggEJFCjuNimnPZ/WWj910v/v/y3/OJX69W//hv//pIXyE7Bm0n613/d5Cn++9/T7/z9dz7/
xr82b/nZc/pWyX/p0++g3b8+132unz/9C4yCgZK9BOxguHqr4IL43j56OP3N/9sf/vb23srNULz9
+ftL3mT11Jof5tnvf/1o9/rn75PS9H99bP6vn039//N357l4++3uTbzipPrV3L9/5+25qv/8XWHs
Dw6wi2GphkoRESZN2e7t14/0P1ROLM2EbQdnbLrrZsB2B3/+To0/KPYylDR0jepEnSJglSOjgB9p
f5hEZdSC9AhjBgEb6d+d+zQ7/5mt37ImvcjxzK7+/P2dIvGfJaLj902DISvPOCRYgEuRoriPt1On
a5Vv98gJ7mItxf/1QKt4hHysBuPgUX0qhsHHs1qoDBa3QGmEeDOr68w30+ecRvvAa3i5UpScuz3c
wpidJiQ550WtPWtmzg4oMaV4qocd8EXeyMoR3o2D+eBZVDmPmrhDJmjI03votDcnSo8Sd54YNnjc
VEUyxFLumzJHkjXKh00ASPOPiGgKagYDEAgAH6/gazXCh3hKAyXtsMNjpXNjzsLbD5P617h9HKd3
EOyncYIzj2YyVUPBiSOdJ0UDwCSSMs7Un7qhs1sVcj5OBZfVbqM3wkOlLUkFbDrTYOvrWRnaAW9e
9MGyOgCwDZrbiu/310oYUdRWDNbeEQC2Bhv5U+FESnCaJ3mRrCKFTKR+gdIIwGFNCL6MNi5cR7/8
HtDx0XSLMAvnhRSLVTDCUBTOfwKWG1ylnvcWILBtkiJqkO1RdMfy81dg/zTHyHx147cBv7LSfnDq
oVJQ0ikmAplPf0BmvN17eq3ZVkpO2qhjO6RDxSHOWu1CzYJo59M8XLjGTH2T5sCimmkxiMoSoNcn
rP0HWKhQSaJWlv8zS730BOVO7cT0feAZ6pad0FjNF0Lz+wP88+dZlFPdwpxiVlFu/fx5Y5eEg8WM
t0ZNHpRYvw2SkcKwMqq3NeAMB69DjaTBxnO6Isfa79OF8P3ObpA7AMYu46YGqjSTFVPSqOoFBG/f
wjEhUO+I9LSzmyoqX6GEz36ilF8SZKbaHVdqHeyXlgw/Uo0FhTPCIvkZGKugxcUyNU+Snp3rGZwz
kANNyqfWa5PVGA9G4GpIUzF7TJXw0CIZma1yaih3QISsWk5ife2rdVDbvlCvRljaN1t4Rvr3yF35
V4oH1pzdJGaxcJa/cxQ+fW0LUcnUdR03P0vX5Xc6nFpyPwjqF7UVbYnyOR/28E/uHiDagSIDMho5
gH8h+RmQnrXA18AMDbHAq84SM+HXAQ8CeBU2FYYs7vLhrKmzyLTFUDT3HHUVyHpr47judfMSmBH9
Dhr0HaT+RuEEQYl0KY7MXVYE4pTqeXjTm+YlBCeMBT7LP5ayRRlWsIFNyCjX5KQVNkfuo/oL41ZD
s3UvAb42hsEy9WlmF8AwLdy83kWXPw8pZfhIigBGp+UsvXRRGzWYOpQ/mtrqH3QPF6YhDmM3m7Ak
OyhwsWcVeKBtq4yHAGI08Af1gNCBfTByjC3iETP89gS6f0rqGlbGtxXNYt8VmqZsktQydgoxS9Wh
hlkD0hODYToOrLoMzbK9YWAcKHZZ+90NjF/d2uD1gXrEOJDcUFHNylClEYraqiiTir2lhs1P7H56
rvNWdZRIWHxhMKYwIY0F+O5cI3g5E67JV91UC7W+T8eXzgIEMvYFcQeMmN1HIjgU9oA6HGLz98fH
9Eb8x0dygqMcJSCCMsvnSBKEoVHrRf8CzQlzZ8X16LLE8F099qyloDXNpPRRU5DENFts2jzTnfBD
kMRRDSdNUb0MVvvARV76dgEU1CPNPCcarTx2uN+N25jrQCeFppE8hShKnQ4aEHALXXmnvHzuyvuC
Izoj6JApa2DEVmqYAbN+5FpPHuMBxGlIAmrigkUCmVR4MMWtE/SDcRt5HUHuVvOVhwB6dg8s4rGT
JV153qtNnriUNCNWaZ+96QAqoi6hh21tG63XbNuyEBX8SeEezrwJypeowLHZzPM4PjI1FpUq/zmV
qKtj11qWpVrGP9gyJBwBNFb4cxKz3Lc5aqavpALGGYhB67wd6smv28xwywEija4K7J63HtUnuwpR
+nINn0VOKWhs2ajRd2dj3tcrGgahiYoUzZ5hTwcOAW8RFRjKFrhJjOxaq5LqLPaBPBhRD7+DDwo7
RywGnjSiW7grhJdxUOeKbQBbBKBabmIASO0bFPWHPNuyoRkek0IBb7JQlGvQTI29MjLAaoDqOKGJ
kaYAtUQ9aAt6xHPbh+P7JeVqDaxd2upLInHvnJ/PywIlFejEaBgADawd6SqltnXVVT57Fiwgj1oj
eOZQiFNUNglSYKWrbICvC7X69MBz3u+MoFeceIwgQAifisjVgexCcTbxnCSF7Dar9asyFNVVFUOO
B5V6FWyO3ufNwYLYr28jj5xfvu/m/9Eb5zR8EXmV/6zlF8ynR8958ZZd1+LtrT59LuS/+f/gW4dO
Wev5x8727Vm8/rarkufs9bfpn9MXN8+ek3//WfXxDfTe1q9HkKH+AQ1GVcNbh6nQSp+Ou19vIIP9
oZs6Q1zUNRQS6ZTU+OsNpOjsD8ugKoPtuq7qFI+kvx9Biq7igaRZBCuIEZjZggz/P3gFfT4Rpo/W
UGc1VNz0NB0PIulSDJ1fwF/SVNnBYCBdWynEb3juPZbZoLtW46nrRke1PW8WHhXS4wufOz3EVY3h
OQGqAZOzF1Y9mkWO6jXeWZW4KEhlIXh0Xn6Pm1H6nGSBcpUD2wWsnVcDMKH1Q+vgSg+gWMtRgszy
Nl9pBT3AhgpAUhya9BAGgL6vRULyB5UafuAaQDS8qQ0yjU5T9BHgJ2H7M+AduRkg5vlTiZoN7CDg
QujRZoBPfdyc8oL6L5lIb4U2YYHTEcgSewyZ8jAoWXiRWOEmyxrU2bgKdbCWdXVt66ScjJYVuA8Z
SRj9Gqn/v+N+p1P4+2bH5Zn/22H6n+v/ffV5d+H3fu0uSBn/oeE+wzUdxjF4wv+9uyhV/zCxtKY3
k25g22F3/7W7kJZAGohoyDJwlalA6f29ufAjoH2RD7AsZAWm3/uf7C18xIf7iMIQ4vEfS06bEx98
rkC05OADChWPeytLHKYsXDHmGpeOkBbYlqxkHTl0OK94U90Vob9rLbb6MNYXv86kj6/+qZn/nFT/
6bt0XWuNejBi8IQOlhHYpWIDlGd/3/LniPOfljHqH29nJiki1gQNOZQ+rvxgDgJqbAPHvxn6U6Yr
Tti+ff9Bc19BuvBnKi2ZN+KDhHlKxQlQoQvfYG7opQR63rCRQYKBHBrc6numYVItJzfHhbf+TL/l
DHqomi2qLdMA9S4vbo3i+fvxkBIgf4+8nD1XotAbSIFgSSEFrqn+HpkOu02VdWfkWz1uYZoGzyTw
gtTe3yqsvDAEsOjQErH04gSaLufQ4l8piXkwy/o0CsAoJHvOcwDxuyVLwS/TtpolP0xy2L+3Rk7I
odejh8EjeAkG7hj/tLR0T/V28/1IzI2wdNjRpIXcaI4RphnYgBHePQu7ZmZlyKeZnymgglTY8Qa5
G8AG4v06NRdgATP7RpZg9XvckzlBp9NGXRVg8KPGF9EXIzgnqCl4+cJXMKZ9+MXOl/2b/TpngDaM
5KCrb7yvDmUSOiCZr4ak8/BOTzcwTdmrOe6nebLPCfIjtLlN4S03xJYDFX4wtIjrK50rPG/TZMVa
MUagagJX4LUNtsc69ZVVqGWnePK4pgkcGdiG255YTsuSVVsoa2YC4opntfCBb28TNxB3/XBfNPU6
6PWDV5xmAy61LHb0NjgbSHY+yaOa5bjOWeIAVHXW9QBWmzromsAFszXSlivq1ysjFkigEjdkfFeR
3Kkmfk7z1FqARonXHEjoNhxWIL7ZnvHaj5FrQAVoNMC/0a4ipFdrVfy6Rn+qFHyMrnPrRIqBWQfi
gDlGBKLc16V40qITisfL94v7XRHhqwmU4l4UtSJtEuwhXsZ2OqY2YOwhbAUNZ6yibT/sAG9b+doF
2H5Ow4J1MRWNB9PtQjz++xhEOpBFE+VGFf4WyYx9bGX7AWeZq/iRMzTtwkKbUohfdVOKolnll00B
NvKhbYtVxx6m5I8YniigUbl4gIO9HWvGwpi865R98WGy3C22ZT9SkEQO4KPcDxFdV+YFr4Tj4dGN
rN5uSN5oZGBr6ec1r1O7JtT1uXFQIRXugazZ1r6TNOQeDs0+CJdghmDBC6ofwAKzodFrx0mxNYAO
ZpYGu5/RyZnpRBFyOSXoCI9ID9gBiAu0Yo5e/KRoBDJEoNab8ActwXJtJk7vhoHwVnNwrMl1R+9g
7QGMg829GzN+y2kFUGvnfL9GZgKgLNDrgRDXNSnGnjUwyyA9ILsLLUuZj78PGdnWO6e4SacKxbT6
OtKJsD3MmE36VSDwPSn4DYpDBc79zCH0yRy2xgg9ABgwsGYAKt8Cz+i+N8DoAVydEXoShZeQ+3Oa
XxKIR0k0adY/Xjt5pJYGt4YDKmxbX8Npprx8P7IzB5gs8WuFUeMVIFUcaHCiW+pK0ZxQfU3LLU3p
wv1gJnjIUr8FvI3AJcEhUys4se/a7llV3r7v/dy6kG59cZHiGTZgXVgW6k+gSC8cuHOjIsW7Iimy
qIAkwYEjjABGPJEj7FLszDrYauL6+87PjYsU93iSVS2t8CGdd5Hzs6h84dExaAysFylW5WA9j7k/
kEMg3Ezd1rr7fZelZ/Dfu0VW9y2t0jRI25NDQQMHjOUNaMQrPiRuRixbj8ydET5CgMBm4jaMdhUA
+1Gu3eC16RqF74QgKVItcaDoY3ci3rZtuLYqKERpqaszsQaefN2O5UZJO6cE8S8QHBIdFxWo2q0B
AH1gV+kzHO1WyrADy7moi10IHghZF/695kfbhS/5daCXRYaV1ujTAa4OB0Moa7VcC0s5suVpuX1I
9PJiqEQYptMj5SoaTlRQY77v8sx6lUuEReAlqUb5eEiRSevAridtAHG9S+h220ZylJAUnqHTQv7Q
/bIewTH3YoTKYKOwndAWNsJc76fd/aHdJg0h7FrgAhCHqGtB8CS6H5FS9Rs7TunCCM1ECi5FCk3L
UW+LvPGQ+C8NPXjgHHw/9HMNy6EiguIES3FSi2DVTjS9hQ7PRAcuRYcOTFMDdJzxwKtizWnnDllw
rvgLMXmu11KAUHVdgNeA4Ujr0K3btZpbC+Mx029ZX9iPiZeT2BoPuXddoQCtebiFd/nCqMwsFVlf
mEAGRhODwGUfmjFGfNOTi0ALwR1kNutev5/RuW8g7dJwQIrM6KfPENtau4UMuw3L4oUvMDPwssxw
mCeiGRrs1DxzS+zRpTf+XLvS3gzGFlymFO02zwlU0ZeuR3PNTn/+YWsWtamEJdjah45sg2EF7u33
YzzXrrQde0v4vUjQ3VoLoCxyXfGFk29u8qTtCA2MQm+mhn1QPMklxRtMPUanT7Pe7+ofxiKBXGXX
dhiLrNgprRvkV8eNhbQXmVVFSjRNHaTL1HGr6ws7cWaMZSVhPx0tvy6m/gYb4wpk/aO6K0sIMwvv
kLJEs3F4GqpOe5TwMTA70raLS1wSRYV2U/+yV5/K7u24/krJkzouQrACEZAS47mPT4PoKK1zdFja
cqTvSi3JEUPBFIMlc3CUHjHalfYceFijl7TaeND4NRuvYXL0/UDMxE5ZMTgIuyEzagxEVFxCwvqy
qVJkwnyXoMANP/YjV520Af068MIIskWHgAT2oOxzmIN/3/+59SydiEVble0IcSsQq1f1AI2C485C
2W88DQApDmMVCzrZ5roTWQvjPdNfWSq4UYDQKjW0O+DRADalf9wtUhYJVkcKZfMY8aJL95kGfbeF
0DnXX2kDdnUKNR44DxzSDpXt7bDkvDiTOJHdxU0UvcwyxziM1jNogVqTbIYGyi8eitXQLPDLdVhf
HLVEZMHfmArqtcIY8U5GKqm5odmP7xue9vQX+RgZSwjDh8KoC+xJUkwaDWTDBhwD+vr71udGXjoN
IQEI7W4fd72eQako0Zzg6biGpc0YqQTgYQND3woYbGy95sgOS1uxzniZeb2Jy6mBMiM7D4/tsHQW
DirjFBcZxL7iQk13TbMAVJsZYVnbV6hNCsYN5i8LDkkT2AHID98P8czKkNV7heaDrDtFD8BkYL/g
2Q27yKA2/X3r70DJLxbeP8R7DUjUmtMFjEZP1RBcgDTjBM16gMIVpZAM1m9zWtplXDkwVALaMwQW
5Cqhm0FbQy7MgSbdNgz9pd5M0/BVb6SzNGzCXIE6wgiNLQMq4bGtFY3d030zoUqxM0Cncxq457VH
iZYCbTCN+oc7V5uH+IQ0GQ5eElyURX6+ZPcxN23TQvnQcA8kX1Ak+CZGs0EF3c698yBasoeZa1za
z2BjR+ArY7XVKnXKJF6b5DpU2MIsSKicv5Mw7/WyD31PDK5CqhOSeUwglwLVkKb01xkUSoP8yatC
V7Ey22cgwA+QdqJAd+uRW6ih22m+DckAGyD1dU7DszxT3ASCfLFB9jVwCt8v2bmtJsWGkdOKpx22
cEBKpIR2/bD0+JtrWQoO/WhAL1JMUWdwKBCfxkI0m5kuGTSsjblXNTHaDem+zyG0wAcAm5a8yN63
6hebRsZAl5EYMog54byG7FoYJet4cEgPkT7IpBhs3EDF6KcV3RMoNEXtj8y40SCZBCKqnnE3K1+T
Tju02noo7rUxXVXQwuFpvIHoPORmAf5O1F1R3enK1fezN+3krzorXQIEiSqrAhv/UBDfjsPLqoOq
Ka0dDbJp33/CzCzKOsQo9zRlpUIAI4f8aJT8HOrjYrxsjw5bsCIISTYcCGp7eJgc+bR+Zw9/2G4j
zQHkK5C161AnUdLIhorC5rixkAIFFKV62kcY7SE/6MBPtguzODfG0rmvUn0UoqEIQAZHZRFSUcmR
iTQqbe8ySQHwgpTTgaPoKezm/riRkPa2BUuCiif6cIC9GLvwxeqoZmVWvYKaLyS8tOHQQT/k7Ohm
p5r3hyVhRbCejUsPKiU3Y9j+KJLq5fv+zoQiGQpc6IVfixqF1lZsI+WxN8OVpybHPRxkkD60W0LI
mPYQm0ug5mGL4y6ZMoseQtcGyBVoFthXJHDLI3s7re0PY9yDtILpQ7PqiX4FoNr3AzyzM2Tme0eU
EL6QWBBZcKEbxlMC7Y6Fpt/9n76InTLrHQK0f+06D2YmtH2E3pqt1w7Av2s+7pRxsP0KOjwQAVGE
buu5BnksaxWYb5WXOXVerGLvWlGKdZ4fLPMSC9cZUOBgN7G45yUe03VrVxG0VfIM5tvlDvQViKO9
dELZ6XTYmt5Wb67qbs/NbWHtIA5d28g0rhJa2JbQnKFUbdi+pTV48yN0TYiwrYA6SnAryMNxgyvF
hlo3oKPQdsNBM5yKO96SGAKd4uFXIytFB8MKQyi7kP7gA1fDjWs/8J2YknXaPXjKJQlfk+RNSa/L
7l5vn2C6tDCjXy8WU2btBz2pYX6El7aprLJsqw0L1K65dqXwEYcdyTQLxI34uc23w3GniSnT9Q2r
j31Pn5r9qef7pl24Hn19JTBlZ3aceDBWmGbVi+6hrAyN7ivOX0ClOurCiMfM542uAkHOYUc+VQzu
VG6H2kI+Y7qy/HPRgMb5uV2uFRlnYuxR2s4g++PhH9XWois9e2zTpcv43FRKJ7iV1Cpu4EgC0hbU
O9sr3O+30tcHAcCgnzsPUa6qFdo0l+kG9BQ7yixwFpeKS3O9ljZqPJhNymP0OgeAI991S6Zk7+yY
r8Zc2qheUgBTNumZ5hAv8NVLNuz9TnO94YYEtwHAWKPWuZBWXyd5dBFSMOToGRij6xD8L4h9b/VA
bHVt2GeT1qAfr8qicUE6uqQKZKQVvFIgP5a9NcVWhDeEBm5GK6dDAWj0hZvE/cKKfMe/f7V2ZEyj
1lJQ61S86lMYzY5+t2oKzTVRc+7K18ijTo78ku+rKA+nTkDMVQqNKGi+uXG/axMTSmPGrsdtvxJn
bdEBkpZBp7RZKzzZxjjYBYwsyAgwjw+UmuZCKc0tWHbCs5Ne15wc/G9oNq8settrryq0dqP4wSiU
a422a52l53n8g9R3RsNgJJlD3FG3+SQ+nInVpCA4aC9FeBIEChAtfF3nF0Fwn0RrUytPaTu64FHZ
pr7LIGfdjpctlAQr8F9yaK1BANs2zVsY+biif04SaMGRxwSyphWpUYqH7iY0OZVBsyGD7ZimYvvp
LRQdjZw5Xmxs9DgCjcZzO/AUya03mE462aQQ/Yybd6Z6EkOneRgs1xqsldFtwEV0gohcmBGHYLuy
Eoza0IMjXF8F0ZNaxxcVJOjUslqIuTMbSgaTjgGnYTk9S83qJBL7Ptoq/QLS8esEpymDQAGuLfUh
RaBpYw1Aq9cSDNespjY4tesW633g5b4zw4XIMBOOZYapp8b50HlDf4i9C726EfGpxiu7bhe+zFzz
UjSGKEMBlTXsYC/sbaGEq2J4qsAO5F20cKrOxGUZGFo1LYmbKd6T7KBlqW2ZMOnbA3zG44XvMBPe
ZEgoy2oF+gMIb7joqs066VbfB+W5dqWgTJMwUeMC7YJl28O1pV6IN3PtSuG4UxkUX8FnPfB410PX
UV+4Qs/NpRSNM2ig0kz4wwHpKNcQGcCnqVNpFw2yEAuTObP2ZaCiAKdNM6diVVfegaasKWci7myV
QPkUCQQCreIiWwrLM8MkowBzmCcoWYQHfl9ncNkxN4DpXB41szIKsBnKPNOCajiYAySOD9FSrWZm
rcvAPQoHHIg8oqYS1tUp7YYdFBWdEhY4jCR7omju991/d+774tyVYXw8h6tJwhDdDPUkU4DyhxoM
FGdGcjHmoNsn+aawftTDhQIkshlu4clhk+pch7x0B95jZGbQhlx7gsKFoHQ7JdyI0HL6YrwpyttM
qyeTFNvM3uL0VIEmhBKKdSkck5vr7/s/kyMD1/fzdaeH1KNqCuysrH5IhsouocsZNXihpC2Mqn9E
aYxDgtk5UrRlcVl45wm/NMwfohBOmZVOBKlFMsYui8vDiKyEYlluG61rsN2r4BJmd5CXTI2lCDxz
lBjSna/vFTgT1CjXaLHb1W67UaOjUliQ+fg8DKPm+XkJaYyDpTqAcbT5QoB5z858tT6kCAPkk5nA
/2A8FMVNbp6Yr/mJmFaCE47rgm79eOflu+/ncm50pKAT6hACAFN/RMp+3zYeJmDDy0X4zMyGkgGI
cLpvcsvEFyEKtbl4NvAWHn4mKoycbpJ8B/suT72sEzg4GC+Vfw2rmX1SXSvxOtU7uwxgLcOFo0Oy
19JOkdnbmkl5TSAmH1Dkx43AMYsCJl1Xws/vArFOEkikVnydMupAYRrragX7V+gQ7jtgwJsVw9pj
VudqbB9Ed6FxCW3w2tgoxRI4fibkyVjEWjN6b4CG9cEikGJRANU6LuDJRG8vESHsrjCOqQWl4wvR
3nw/+3Mdno6iD1kbE1qySjNds3zxo+kbNxLNwkkz17J0MYEJNidBOYU48yXLL5Tu8fseQ80Bffti
c/Dpzz/0GXYwQTNaeOAKFEuYAJ1aXMWQYKXnIkOebPCffFQEkuLpUrcFDIAMDTrDd9R/ghYzGAlg
hyPZYYxko7HQARm8GxBdoweQ4R2wBgBTe6Rd7iYJlPU3kQ9rGgUut0brgAcNnqhmc5+C/gxiST+8
ecpJIg5BdELSK1qc6umhyE7JeJroh3p4q8W20NZUeeTxdTheKJADXif1DXQzdJsow6lJ/StDmIjV
gt7HWoz33V7wx6E79+OJhv1UixPBXb+9hz166HiBtRqLapWOP436SquFXQenI+9goYEHigbEu+6U
0M2HxI4dqNVpUBNA4W6M4SYsLlh3U3ZXYwMNTP+CZNdjdlJ6O6KcwavDT0+K8nworyPtwNX9CK58
MPouNA+jMrKt7jyGo8EobmPtUKivlZbYnO7DwduEUeua1WtSdyuiGedmWd0PID0F/D7ooH6sXKLr
WvP6/czPzbsUx2EyBU8Cgj0AYklUn4VHqWtCREGK4loKKnAO14xDx0BGOR2XLhOS2sq/C3+mjAkt
QQYJ/KBHw8SDzUJiK43lBt6lnyp2oN9CVV2NH6L7R2+tjzCdeFT0Fy8e7RECFuY9D9/0Pr0qRHKp
K1u9jbeBcQ0nnbWO12nug2B3HDAK6hmf95NH6q4IKVAYXpHaOlRD/IWtOuXHvtioMra0HGH/A4Ed
IEngS4PjPCg3bX+r9vuWuJBSPi7QyBjTsFTjRlQ1QmOJ+jlMSBYO4ZnlNomUfQwzJoe2qAE1x4MV
n0SGm7Tu98t4Ju8MabLPDccJh775BLBpwU4VUbayjOegXTNcijIFBjP0qvdfVOMFfmJFiKpN1bhd
vofD11qIrdGDL1s1jqGiONlCxmr8IYYzpDQSs4eQOSztNFfLzpTqTOVgEK1qFsA7KlmFsJywom2W
vsEOb9dk2Rncyu1k8nlSHM8c137Y2mNxW4nzxFvVzanhn+vqma6vIYFy5ExJR4LFlYGmHq5LZXkV
0xMDCYzvh3RuqqY//3AiRJB3jjUfK5iyFX9pwoVr7lyzUsBRdQ5TlOl6RxSYcvAHD5mr4zoshRzY
dxZKo3golrwoPj3rjSVz6pnbnAx6zZoeosjVAMQHbIQyXEICftP2SxKWdOY6976kPwx0kAUqCXQN
yQwFMvmBcdA6kKkSeENWdQ0lqzcoPzhe1leOLuB+GSe4cBMIppTR2SSCNfjKk5GFb5ZCjruBy6DZ
EdB1iPFgIFNev6r3gaq9HjVDMmwWchUx1KW6Ech12/BctvQYmVlTMmzWN1lYqALtwj4KBpLB23Hd
lWJKqKBcFcXAxzB+L8j+SFAyRO0+76xcTXmp5Ohuyu3eXDeLtY/pcPnibJBRsy2JmiJo0OHaA6zC
GG2LwwNKtYvsJDZa229/ZgOexnD8KicLoEskMuEhAOZof5WZLwHMTDyYegU6O5+8SsfkoRja6w40
yjrxXJwyXspXGd30JoVQT76tAHprH0YGOaALv9wkybahm7FFvqk+76oH1ScLz6m5+ZViRsQSopYF
Bkx7Uot92R0XiiYtiY8Rrhr6aAxHDJcSn/vthlQL+2dmQ78Txz5u6FaNaE1V1PG1804fYjuGgqkV
RCjrmAGul0fuJumK4Xfq0ICMh7DEMreF3Vpl3By18GXUbl6NOimMaT/126ZyjSOrXDJqV8k9f8xN
tEvJSfPQLfEdZsZblS4Vvao2/mi0QLeLGw5ub5ajRnoLd6S8uj5uQKRIoOas4MRvkN2u09Omwuu2
WbjOzZwtMlpXLwdoCTL0nasQ7oHI6GRTaB13hMuIXVXPNLOaGh+hcj+sK7LQ7lynpf3ICs2vyxB3
UD165NbPBOUUYQSr48Za2pWhl8M+iGGRlGBjQ6R0qdMzQeRdtfLDrjQI7s1GDtRDvdb6bVZsjuuu
tAt7a0gIb9Bdw3v26YnmL9RqZroro3VHRQirZA1iHhxyYcNZHtdfGatrjrDsq6E+e1CoyyBonxzF
IDBlkC40VuG5akSomWy8i/b2qMFl0r4LG12QkaPR9kSslgQ/5kZ2WtUfFkIHga4x0X71FInL73v6
Xrn54ux9T6x8aNWrMrwBaN8fOr1w4JcFhEnKf3RwNcu1ap/ACSvzDjWnsM5VnRgiNGGK6mfmo4p4
UUAMya54vsnxwoguFYDVsuy0zO7S4iHR/G2X+W6oj27od/B661clRCKMBNILXuPodTU6icr28GCF
z9atGV5EYJyInd6eqQwplPOctZum0B1D3CdtuUtVFFiiRyBEnIyMsLMOdMBfeUId2LTC84jA/sMv
dh4sMNu82gcB1CX6oYDP8lnHsr1Zb2rvqu+RUDkEPhw22YZVMHmjPQPUVfddpN7dwgsvxi4/QI91
4N2W4USxq6GztXTcwdf9/3B2JcuR40ryX+Y8NONO4jAXrrkvSu0XmkoqgRtIAiAJkl8/nu8w1p1T
Kpmpzaq7q0tNUUggEOHh4b4mpEltaqQ+5pYbRe5J4TpBl1N31cLq6++fyFcf802QMgY5sVLhY7YS
+jD/+tlDb4JTq8NDOicF2i8J3c8/a1H9h+P8j61jy47wYcznrbeQyAb2tvTo5GsuOErf7E7vz4mh
eROkHHgMwd0MFHIrc5MGci26M8ELEUWEvK/n5x+tzS2FuAD9zZ5KLHi95vsfdgNuicOVkbl2deWq
YSD9geMX/dmV/p9q7B+Lrkndgdaqhr6g3cfMuru6sv99Hb64HW/JvXxQYtIxKbntxXqYbDRrQB8u
v6NSf7Gtbxm+4CGZkzHgvRsJ8sAFKszfnJevXvv6Df+xIKYHU1U6UYzGea9cW85+DYtts2bfrMpX
731zHFnGpWoK7A6+HOV86L5r65A/b+1bSWJtbqdKg8/ZNvPhjAg2DcDrsALbn8GpVdP1SJhFLL6b
U/2CheffUn/p0C7uCK3PrZWnS0eivn2dgAg4+pSqWqY2vEQheRd3ggM8Ano8nKos+vu++moFbw6x
5cI7UBaIPdUdoOVvIsON1PL/4am37GBRggxDOgSfxqfbHG7WVRsMvnNsgPxl8Dvks1g1sIfqEONn
1sY61LhhNtzZ4Hc0TTr7PrjxL3gCnNbTyn9k+nFpNxXFXOX4WPrDmoI9n4HplBnjLzW+VfJSyZUO
YVw+JpPnh4J8aN53Enh/trOy/VuTr5JZc2M5YoGHKmrSjQ1ma9uxWEGqSR+aLfgudrWeqyNY1jDF
CaVxLsy7v38+XwTZW95ymTsYzSyRFbN8P9ACrgFraT7VZKv8H/Z/btnLswPfdOwDkC8el7vqZ2Xw
LXcZ7p6yri1/2tYVPksvHmH+/fcV+WLH3krmtnQpvEzhdWHxncEg/jt98C9C1S2BmetINCcPgFzR
76T57HoVxJ9+yAu8ZTATuBp3jYUEuXM+BvMys/u/L8ZXL33TfpYwNS77esGA45yM0Fi2h2eBvO7v
D/9qpW9ig2QwF3VMBO8FUgJlVHxn9PTnl4a25r8vBcHgejkaWOl8TAGGwac3uQIZf3/p/9yI/z9n
hr/DzdOLWvTQMESpN2nBYhlR3xAUO48iRw7UjKEYpkAaNGLMjAb/U3OfO4yeVDJL7XE82/Z3UmN/
Xj04ivz7PUqfGn3potbS/WetfWQ/gw2gJfzv5xZ6YRAKwuHW7B6lf7SGbz5tE3/hEX9auusH9o/b
2lZgjdVtg6PljAHU6832l6t2VH/25bsCu5BZKzoeq47AlvxtzCloIxuwoKAJCjfRygvGcZXTnd9N
0Cp7Ut6T726U8YybIIAXaOobbSRhYAg70pDoJ0PuPGtt4X8ZTk0GRr0TDpZIl3ZINXAnWncFfdeV
hBhan28IftXuHdwNNh3ptoZ49+DkW3SQcLeMIJugtWL/bh25Nr17TcA+sgeL0j4AYo99x08nvUvN
AioQbRGN7Xy3TGZUdZs+OymjAfToRlmTRbqWQX1/lXkordwO899+AHvvfUt4RJWM0XIOMSofifKO
AZhgC+x3oV42UnWXd3riaI9N97vzDDS08TuSKuKFcGGIzezS0E1Wm3DJKOCqfFqWHYjNYcMjyLUG
nrZv281oG2GurLAfP2dtZ+ZF2Boru6SJsOE7n6mgbduYZ7919aYmH5bF4Hwa5WeHJXLHIaSDijX9
QNhKV2UseLuqDDhrz2IKOh3anrO+nhaZzjokDbXfik2nGdkMbz65DtdcubL8V3Vl3hYtINzEQcur
NJ9YtyXqd6GvZfFotmV49a6Brng0a4fJH1NZOo8yu6vA4ReC3TkMw7+4GAla2VQl0EOIVOVGzvCp
2i5q4ADrlGaqOycCfxV43fJ6CTRc94GaE4OSpKZ65HgitHDLa5mASXKP936vyj1knVP4oIQdph+u
tgl+sUS2dwFqBsQokJOfwh0eXszwc0afzjS3QlTBWP32eHGwF8hnYZpTWYcFCogwuQhBcwks8lZP
KfjHkRJuuuRG4A0sRoIKPpPUI05ieNzZF8c8SXJPp/ux3I31aZyTCb/tr//uaFc5yZBzKEs+dNUB
f2/w9/GepHBN5wk6p4LEYZVHJXBzpqDR76USnrUm6uxxPIxgUuXo37kHJrbcfO5nDl4YEpzm0zdf
ZPVuyVf4MY/Zy5y9GMNnjT/zjBTC7kHhMTj7avu6jMt6ny2vmbkqHfCEWUjH01Qfu/pg1muUqaGG
BTVIhtllEF2iTO0Z24siVvodKfTAxSQL1w4ZuBRl3sX6fASOk1CNr2DoHUn2PJYN8jZMSiFrF6+w
x2gGsc/qGUKFU6KbTdLDUwEOdRC7Jiu/mVbMPoJrFfbawRn3yu3Dvo8Vw0g1e/Od+2ZuI0/CD10M
9xOky0xgElDJ26P+iHvjyCheWG7EooWselratdNPyUi3Q2tGLuVB4WxEA5MTbFINpgEToo5mZAG5
NmZ5YiIQeZj1Kz24VlSgZGPJVQlXFkkAjYBgskyhb8qI+6mVwfcYZyqvhz0pTo599PQT88HLjkBI
R0/MGHJoJ7x54myY047a5t1Ug4Vi2YFWPZbAVRdw9Rr0dpEk+M2l6osVEVoE+YgYAqkN3LQbEJzq
4Y51H2KqTjBr25R1G2RWmVrWXeazoK5E0GoQCUGDZJIWmOYqMBmc09kQEXVPyAwPZzv2+IsrKky2
gn/e0ain00MNMGVoRVQaF+jyBo6tAkEeBrhNXc+eT+2I5FPo+YcKKwDt9MIB8YZ7YdmxFXr8oQal
jwHDzJazgzVa1IoH2wCzVBarqV47mDv3xgjzBqAKVpGwHol7yczHoRAHE9KTFPOOBLQO0+oSUOvj
Tr7SEbhLI59hqvbLACfVI9p+krgEmqW+ameGrQsHcjGsSr0O4aGzFkAixgozCHr30oICX0880EGS
GGon6vyrdlOV2PJ+5k0AxflkmodILEXkNU5SzlDk77ddneQ06TVAxG7aTJcF9ihjGTfDtpbPyj4O
/NE1McB/1ponQKhat3FQSOArJgLbN+21yc8KO4hnBLDIVTKWBTAIrirraGDHmMOFtujJmzRxxzQX
8Mg9lgpA1WNZwIACup9Nj1b9JjMJ5Oa7sCFl5FavU9ttEKwJZs40KwdCp4PaBtsL/W40zBQm6sFo
PVje3SJBF66jGv49M39qM8x6kgrfaa3ovm2gYs/hOAXRM8+c7gvrtREbQwNcm3cR04DGYbwMLC0o
0GrqVXYfjrm2JIqpbt06546+G4vEidhBRGdV8lVf/zL6TYlXaukGZKm1C7OQBhMMjhlk5b2aU20c
ojl7BIPIaI2I2GbQdYnugXtVvE8YsiPq7MiIygvhz8JP2HTUxs1gFuu+v0OmiSu0ntX7YhvBKMrY
1GCCs2AXvbjNmwRGkRsCIJ23GRFiyw6CCuXaLDFVvW8aA6oKLYoasaLtHLA2qedDO5QBbxC98kga
J6Nq0wZqsFwuSeaVsASiceGcMAy4rulhAYJdy5XSfrvQMARpR4ejS2kA+BQhYEIgDg4U+igG/Jpm
DjtGgmu8WVoJn6j+fsAlL8+sSmZ6tK1oqnY5xiy9ItWtFJcxuGNhVXRBUUe68abrq8ncOvbDMhwN
+9GoT1Y9oD125hoIXBhgHmCWZB5H308M9KCggwF/qkDlTz2MgZoVWkkQdbgrxgdYDATCh5J630H/
eBEAb/E9MPpB4E9OKaYBSm0r+jc6ajiY8OMcxdocsqgEsazV45EgIRtXXjvs/VoGomchfOVivvCj
KTJYJ2eHmqEPgayFVbA0UmVI+zXC88HrtgOiU9t1YUFpmBOZasoJTU8h1YKsajPGJkbjh+5CNJpU
475UMiWNBoW8AabZCebITjky51wCnkXbt8g/9XlfmVsGSy4aa8apzjf9cMngguDwl37JYipPBUcM
nvZd8bgUkMRdRORbcQ/Y2i5eJHsqzaSChbg3JAPma/wKEYzieh/KxINWSwtLMVV+inKFQaWwaAps
Ii+SwAYWRIDpiZD72lst/YE7bcQLJ62HbUvYwegUHGLA04Iw0KQVOw5NsR4TIxr8ZOCe6gFx+I3J
5XRq5V3HedhlWQRXsTQfu/d+4qtpiD380BkRYZvxHVMKyrhnJIcIBX4Cto1bv5msDWBqHM29FslW
JoZ5D/ZP0NAqXPzd6PwyjTXLrutqnWRmBiPOkOyrbY8lcFG5F1rqliP0pNNG75Kmel9wvzFkLwtq
ZbhUBAyb2EKGza08UZUTmfMvDRecCzXgQRxm+tYimdahUOHlqwWr3HAZ5s5yHBw9bmz7egBIPqyo
JPseg06W8+EJmVSeH1MNU2FZs+5nPbAECTn2Tdm1q9p4nZoucuseiUBo7I3eCjLHjEVfJEbhxqNc
CcGjqcYwoXbVwtjAHqNyh0vpfrr2KXPvKnZCAtpLmYpWwVNtSyjoJQYPWxjGgwLsDrA9WAbEdxB9
2b42nMgu84C5zt5uq0hy5IatuWIdfKcWlrY1LjZep5JjHMwxcDTa0ER47m2s2mBirMpOR+dDEWj9
zWg8jF73ZHkHa3ro5mfkDKtRV69QPsG3t7YURiGg/CK4KfC33ucu1WH8VaIOXNzDNHqBYSKdH7AZ
kZZ3fDwVrA6leW6UjHynw8HoYcAFVqo7YcxAoSCYUsN7ypmVLEOzGxsnmPMJ8k78LKBWmQvjZDu4
ctQQSF5tTatBLeDFtNwWPMqA8ZGahHL0Q84gEubaKEfbgCzIboQfysILPX3NBbLFCg9gWBQhYZGV
LN4EVenuNA9H3jVJV8l94TUh8/MVBiFCDeoXPh7qgZ9RdhCKdhc0+fyV1VW7EYLfFpZ50ZYdacAf
s52XGgFVQF7HQFK0mJ89Bv3czAtIy9ZSrZ2pDjnI2RNBhg8hGtOpYSo93VWLShscTr8dIcIC1xNk
8lOVn3xj2i89xDcsRw/75sP12qNZbEX7Jq0sdn0Tl5eK3FmuPIk5k/wgW9DH/W1XwYuPDTBPjoEZ
Yc6tTSFtHGSfY1ZEWf84uGSl8yaBfPnWIhv8HLXxlDt5ms8JmWLLmuIMskOjlc7M/12OkMohTVx5
U5TTqLtOTO8G1SftnPTe0bPw4pjqaxRGLYbhwDsvdtWdac5pD2y11f0ASnzJVJhn0bEd70GIFKCw
+igcu8h0czTHHnqUiNR9pHkbcox3IHMsaRb7tIWXvIdxVbUeff7pQRs8UD1CmzfIfdddoN4SuOYZ
PonwJsxPMyINpiAbnhZLEYK+wGDzlE+7xhiR3EEO3EDULuTUrBmEZXqrPRB/64CCD4GdQLkN6PAt
2Mn+KuvupNgr6iI6PhfkF4T5uqCDkGdV5LjSUAEVPYZQEMWhCWwNxkH5wE8XQUODT4mht1ElrL2C
xgA8iCKcrbRbHpqrWy4uXkddIKMYdz6kyrP2XjnTvQ797qGG8w44O6hRpJHWNr7hogXVNO+IpuJR
eQm8IkAUCAeVxTwfAre8h1l4BAfWcJ5RT6CQVCXMhHEEp6yJh+XRk0gJmB0y112R0sCFTrS0AQmS
IVRWPbT3xXQiFm5XA87j3MkeF1GFzMkPi00iU1/rVXUi/NPndmBjgFNaUwT3bFwXKKtg49mjWJh9
ebDn+8U6wlxou/RmbHY4j86WZOcFRTm8FtOMoAqmPDJ7O4TPTNrkHuwnxh1cYD9tqNJDpZ+3p95K
vOZAjQ00oQNivJjF45ifR5IHpN8hboHNLoo9LwFr8AFM6MSFtL6rz/daDuPQzAyrtj4BY0P+0AVo
86buTM5Wma+ymaz7iu5tphKHmh8VMlR3zHfKe5xHDqgMGQNhgGCWoBAWLJoK+MP5QVMheLhaapF8
o4OKJccZBTkABui2QRzaDCwLCjwMHnioJdDkTdxM22buwUKlIT00k9X94C3wp0HZ7y3wO7X2o4sB
3KuWfTvB4EjEJjyZHL8LK0Q70zaOBfxaFVrGSo9sDDNqyHQYxZSdGWkmjAZm93XyP0mdb7msAqP4
1TfFA7qdR6AiEG8wNk2OG64evINvi3vZZynodqgWTn7bHrv8XE5318I0ZEiGi94KS7WvGzSYPXPv
qjn07R7p2YK6aEtdcegyXAPLG2QR4ddqwVhXixf/tQRWr3CKgBuBj1vnaJGP8KNDh7h5bWuMrV+R
nPyuF28l4BrXtpGZ1RGnn3C/AK5FQ4mzJiFUP1tvE4iRJiBnl7xnXn7xR+zgOXUGf+XCAYrAKDyv
rKhzYWhzHQEScc6clJFY4M089dl6bqBJb+V0ByD5oYGPHlLiKfVXeePBPQ9+VlqRuIDe7NFGgY8z
AVuA3seM9nQNPGuLyhXUipz+KXMFguzngsDZY5qmzOiBaeOKImmtLdQTRgUGMlzoi/pz6mQIajrM
B85XWMTAPabs/lKaK58f0MzGGBGkzZrfBX8jMtsWep8aHPeOMZ94zmKv/tSW1GFOYmbr2rfSKSdh
vohUx64tLeSfk7NykD2gNjasJc7nBTFPt9bc81HXtlHJKIxSx1NDXhtjOLRAoxzHCoYRuTrVDwte
rcfkkIQVQ+E9s2Wje08jKDpU+93OJ8Aas39xoipWxYcw/R0BKlR5h1mSpEJO1agKU96vpvPGso1C
B0usVN+k0k4kxry0al8hkxvlc9msW4AY9hA7+j4r+qAHLVblvxoIKZe5G3Q4TKKwk2X5nJCwLKgu
J4hxW3JXwViZo/FSQlTJwcAe8DXQttWRKe1JQNhyqJpDiTjNa5gnsHqdc0y0kCUwStDRunMzTlFV
WEGLunSZIoZKG9zvHR39nZdbK4YUjrk0INMr64etnh27osAk/rGlfqTxIerJmy1tqGYV+xItQR3v
S3UXqz/CA606ag5HZvzJ/DHsszEeObK/VkbVOEYjLeDrkwGufMiWbEX81Efv2IWrT+HVWyYeO9hg
kgW5VevAmBojNTqQ3P5aRzp7ns8bIuGda4XCAzfdZaFWg1oiWTiDp04qe9dNCOJEBG4u47adADUZ
GH5QIUNWMHEbiB2IqDBc4SM2IDcw94IhMGROooWJefPo0as0fXmksxfrcGyjLokcnkWsU/jSIcpL
Huam2ikfG4VVOzofJrO+K/l0ElODSXsEsVJLbKNIxzYDDoDZ/katKoQq4b16bhVw8F9sbBdTRxqi
FXga4ob71GOy0NCMM7fJowNVF6ATD5gzD6H1vucLeagatbalse/tcT9nUypBpdWBbJvamsFosQQA
ef3y0taQjTexN5VBPWprXIfmLHLUmEjH6Ljv51/Tnd9b277vX0wFKgqsvoF2qYSaGSDd1sFEu3bJ
B0BsAnw0A+CIk5snXfjIfsWCCx6aDN5YrNQs3nXSpcxcIq5j6JTZG2Zocd86WqrY65LZWwe9jtmB
dUkVm0VFMQGF4X+dRnP7MkmQovl8MDMjamBcC5GO6cXypqDK7h36TAXZDF21hbbdCww2kderVCxz
6JQ4IO6TDy/a3vjk4xOHP4ede/GiwUSnz+K86mJmqqMU9RR4bn6HogStiWhsUKiT57z3Nypv3iYF
6q7b7mfurI1KQFFC1yo4f/do9aK/i0JIIRBVJXjwCvtrjpWthR7faYbaWQJrPF/ovPO141TiI1vJ
nOWhTh9KL25dpPmkh02BD60KE57rtiNg5rLoIRdnBxpug1ZSJFFOuGQHGGMun52ddqKDlYoG9E2i
ziCiT9TVWpQ86OLOK9uzxnlMKnPTyBn4NU8kZH2oBTbUdIFjbCI52YjORG2GHeaPBIJBXeAWr0pe
GICLjJgbvfeAbPI26IWDnGlpI80+lNWagrR9ResSKtqVaZ7t5ZCDi+8rFbUwaYitmtegU985FGMs
Y/PmX2dzqyHJiYnm8pBcfw+zmMRCD5jjnz2aBNffX6eds3aJFySDyvCDDmNqfdFc6x6oJeHBbDCQ
ItbQlLSvfOw1THkDi+96JAxyyc+eOQSakwNLdT6nrIW6EKRoJPNDt8dMi3vCQC6sgXd+tVUMIIxA
Kj1Z4iJbL52UgPso0L1JT+gA/IkcaWFFOjpug85hlD5cYOXy1hHMH4gmHNhrBirD9OmIey97X2BJ
6mteAjvglNuAg6H1MXYfXnfPvQ0jI+5cGQu1n/ImkfCAt4aj62uJhy/vlt+ojuPR6TaDHFJJ7Ahi
r5ihIAESgG0/wEdqz0WZ0vm1mde5s2UmC1izI+4j12XcKSOgix5pQA1KPfZ1TBsbZli4HsQl3mAr
jmwWlyV61yZBHt4CMJ4xS2Gg5WzkaaGJ52I0Hzvl1DiOKgX0dcf8jdatKo/Gql/PzvKmI+0UUw+h
KQxA0nWmVhnnq0GDsGejJ3kBlGoYksxwEh0HYcZiD/nHVDVvhWQ4YXWkuQpX7Yc/T2E7+Y+FBZlJ
4lUXvzRCowKZXkPzeynNPQRhEloZyK03o9ri2lhjg6e90NfCQByoxk8XUaqV3Wox7imsS1y8P8fq
z8UAiDHzotm33/p+BFOuOBPqBtaIO9ppoKbVAkBalmbVjD78rnU7mpYzjIKMkADum6Y5bqxiB9WW
MzxjdkpWO99dVnlhrjNNX+mNj6rO3uVFczbQRe57mWaoCUZmJ7waV/YI5xG0LYx6T62Han5qy3dS
vpfqjeIKMKBtUu16661VgNr7I3UOyj2PqNkaaAVTIJEATDStjqvlvZRPZH6qhs8J41bNfLDHFTB8
0AR1PwGCauVO7FYYU9hfaSHCgEMoECv3zhANnnCi5tkHKkP0tdZvJnWuxJ52B7veG/m+MPb6/D6Z
Vz3vC7ZhBK/mZNC0M0RBG4SmRS/DOsNofaXm5xyDndI7jM6xvt6A9zyv7mYXBSlncc3HEIvx0bbv
wkngzRsYEjfuFE8ZiaciRCTyoeCSX1zkuw5A+CaHxieNuAUTe1C+IBC48WwUYJiVtTZWfbiWlzM5
VdpRDECPmr2WwZreEjsHVxq10QpcQZYcrbdUOhgbRva/nBy1ztgnREpBY9oN+ruh0ZVl4UCpfVnG
UnucigcxhaaxAVTQQDWqUledGrk1nbSzSMTaeYPyv/avn/d28KyDVhxkf3RsTIWj24tmGgV6uVXV
phl866VczBTTRdu6fTUnsrOGO1tO0GJudKjRkLehHY4OnAYjMr45+mOfGwkqrYSSAo6HsLvq46b/
hZh/XihZ2Zq1v8rj1MPZz5/YAGL78KAVjwz9ov7id1HZ+Rs73/hIzVe296Gpi/PSlGtNyFjOdir1
g8GOEKNAWyOUqT+CbkpjmkGwR1r3MzPCGvFYZRz79mDV47moDp7MYwikp7WZvbj5OUdE0B0I/CBH
RMMAhZ9fBI2XijXKGeba4eBfBq1eaxbqHx3fqIMz0z1oGrE+AJXULh39YJS9E97Gy0h2ukW3rrns
zA6tZymtkHvg9kKAtUYeTgo/dhC+C564aD7CCaUACnCpUJLaTZmoHhY6vT/EIgcfMLcic3yALyB0
giV6zlu9fzeFSsBHDExAHzWADIfpUW9ol6n7wPgVl8AyOvxJUz4Mqr34w8XQtfjvNIyv2A/X//7+
dlc0VP7Pfxn/bedUikGBpVDLSGvQv/9Ge+yr594w/sqJtbj/8FxfJpzsO+9HzHjvVhZMLwq9dWY8
t0Qjc1jpP2Vr3BB0GliYmZ0PZuUsICaNj+gbYuUXA34euSHnUMatqWcaLiXLXZfF66iNseEauGPR
kTXtdKp4SGszYeS3n02XOpdBB/yVEhFRjLw3v9yq+uZdvvhMbjW9MOXv1OX1Z+QOWlNR9bOP+lZY
aqyU61ctPhKdHWa0stAA/9He9G+YOf7ikrFgDBNDRjSUcfEdke7KwPkDfeZWQKqwhF9lJuabcdk0
Dkst/4CyPcjq5RtS3RcC1Z5/Q9ApdNprY6EpqJgCruPhsPQp7ZBjozk+Gmuv1INJgwehZa1RMW4L
x4lt8ymba6Shx4agtzIiDgMZMbL2oIvx2LNvJjW+fLWbA1+P1aLnFHQnBtQbdrGYVV9Be4B23a4a
PtCDXvNh1fQPYPvY7r6DhLoLFQuNe5BxqIIaNQQqIbgC7jJ2bzo/G9/1bgWr8HG0ABMIZGpZBMwZ
Tqk/20JXBtU/whv32SClDgZ5j9bsbP4efqbLfvWb/teDVStaTyx4sJ1qfQAPn5+970208FRl2Bpx
IdlohrqFMjT60XNvVao8YVdcFQKvO5sRBavXAQzys0ff8PjgiGc2y4BJxKbf6nVSTD+L9LeKVDns
BBo6zvPWeF+e2o+/v6z1Z56u9//0qApT85zZQzi2wc4CzWN0rmq0gE+mpUDjuj4WzEIKmJ2Jdu1Z
QxhEoL+o6l1nv6AFoWk7u9wUyCa6ErZYpr1GJyKp4JTLl49mhKysmg7X7nyhk3Q0nvXsbeR3xNRT
V7vP6QhC1MZYXMgP4zAx4+7vP9Z1rf8Q0bybeOOZZW6YQPy3tbrM0CpRYoQXg1QvVsffig4/Yp5N
P9uit0pVc+Uwt+bYSl55XETi+Y9//xm+uJ1uRaWsxh4awy4Q7emuLa+1wt+f+0W0925CgGsPHbQ2
sTaj1iIQw4VRywAs+XAA/04g9j978k/rfxMNxlK3dO7gDJRmHi7NuWl3un3fjq99TYAyZmggr0dr
J9udV7828ohrvW2euKaB6FYFQDEBXddhy9/Z+Eq0S+Y9FeYL7NXdGYAtHDXghC6vXUsNMjsU0E5b
Jy3/baFPCids1+xwnT8U1aNTRJgRCHy0bEqSGpAP83ge9t7eHFJPnXTgiPqvojw7xjtZXoA+h2N+
NKbT4l692E5MkIMmtlN5KFrQDlqOJuNrB3zH5eJEGwu8SDB46B2UonyxwGO3vUy2HnXsccw2HHMP
ZEOHb6a+v5i18LybSOhiKKwvB2gSXbU5UAyC+IRWDbQ15wlAvwvyIwkdasBxo406VMI2wHdC8x8J
KMJZ9t/hXU6k1RRY5tuJ72m2Ut+NKHyxyW/lrMyW2rkG/sB2+PTvu2/u9K+C2q2W1VxorT9yjME0
45MDe1FQQQGPhdCNsykmfyXguEEkEzUiY3YDXV/gMI2OBPWiTq7zao1qX/WpU88ADbHY6Gp4jrmn
7fKsF/JI7AZsA/fsN3kEbczUALg8Fe6aLitGrTBnxW4GnlxZOwZvlsL6brL7q7W6Huh/3N29Xatm
qQzkBBsoEKifqdB4tyaeo0Q3W+R4bHFAN674TjHlGmr/EAJuNbSuZgMVY9gxmYO23AcGklau+OFd
eGveWUg1CA71xG2xQIMhZuU3iepXL30TGw2NYeK6w3NzykIyAukAmUT9zDvRu1Vr0mHXwfQBouXG
O7qjP6s2brWVpGY2sp4wg+U9Z/fur7/fEV9stVtdpcqlUhtB07lqk8gykj+suG6VlFwl20xdV2B5
Xg7fKX18caE5N2URG6DTbmcMuRzhqSDgo4OD5OmgSfh99LP1uDl6domAompr2ravQ9T8/tlDb5KU
EmrMeuFjs4ln7sVAcX722Otn+o8wwUSBortFnggWI9pc5OXvj/1qla1/P9Z0qNCUaaKEs4aVBwIw
o13oSSu16u+0Db/6FjenrzKhDuuDiQtdeTQlfo/uuYRRPam+sev8ItW9VS4a9DK3NKNH/JzVbqJj
QGq19QFnzuYJQ3I/S9NvBYzK2lbuVEH72WSgma9IT5O/fwBfnMlbISKT2+MwSwMz9Y/0XvvZxr4V
IXLtFg1bHS0Cx8jWAPUx0/73t/0ikt6qELkZ/V/qzmQ7biRL069SJ/eIwmSAWZ3KWrjDJzpJcRal
DQ5JUZjnGU/fHxjRnZKnRHbmOb3oZYSLDjjMYHbt3v//rl8by2klSvYJIifiqyLMN+9/+e8excnr
aCpaCme4iJds7dAfJuvffBonb2Q5xYLMOI+4abbTohdfvX+/v5l5pygiEAaVCT9soiUcouAWcH2C
Zu66muKNb88fXOQ3b499+oI6iQzamIuQFl10HdQXbFRfVvPvbTSngCBL0C8kaGA6OFUTrRzb8Ark
hu8/oN8N6Ml5IRDSSDrJgAofGhzkhw+i5t9970nQLEG1ZtPEPZvCG160ePf+7b6djn8R3Jwygex2
ECpRw3jU8YRNMAFjNGljcB7DF9bGb3PQo3jEV9Tg1ZgqTxt1LFwHB82lbq4cyllpgZrrk2NKBMDY
PKpwF5cWRc9sN8z3dj4tlf5jKM01YsmFDmqV4b3K7I2cnF0xk5W1dobTeyTM1jYIDT9/XtwRWqIj
Vfg6c8iim8O5A7BvnNOjrbdINW8bpN2RQ/0cHnLmPlGi3xicsgJSfQ4llzDNd3M6Hsy23rTw/WTu
abNzngbTQcV83L0Kiqnt/WwE2xBnUp9dNfD8fftGmigTMhOf9z0AO9QFH0Qhwl3G/1fP+SSXggXf
MIhNB9jzLR72B3+8F+iNNASUhbwtJp6P/3WItZ2prMOk2m2b1GdT41DDOHPbibr8sM/ci9yHvY8+
1Ya9PypK5eWql9+WrERSnNUuZiKz2C0IktHaJMgAAv0MqeAusDHs8Ok0f6qSb7H5hPUBh8NdTuEw
t/czteex2442OpY5AG/oDVXmRei8o+GlwPcFwmhtN80qRSzsjiM+oL1txNuE6saMKCmlUC++0TXa
GY5W96VP1S6Tw06EJElQaE/Phfkc06lkHA4xugzjU5tuNYXuhpptZazr8jCa30nTrwenu0+a/FOp
tccpoajUU6nE/N9YxbpGUuajMUksGLDDw9SglO6vJiTzQcaTiC9danIY1NBIQUGLIBpr3U0TVmjA
7H0a2utx0m6KFs3nk2FMq47DZhkW22ROHkb6f6fRQzGPm6I+Ws620KnVw3PsjNpz+XDIHmZaIQ9i
uNYgM1Q2f2xGPQpZTfcsBOPdZK54DUrnEg7Waiz3Ttmu6uY61OU6j7qNZb+k1bmYhBc7+doajM95
U2FTRJPOXfWR9ezQiIBWU/tI0Tdg6LutPtPZGk9KFjY3Y1Uu6i9LNDdT33oSJ0Vnah66jd0YXaGb
drN8k4LYdzVjPUT9oUeFH7jpmraSc0nbiXA+aBis7Esa7HkpcnQlEhplyLXBLQguXaFk6QOkWEuB
cWPavmf79cHwm20/OJBO1ZmB1VP5I56qbBO67b6j1tZG4SZFrJDU465yvre9v40itc9ha5qh9ZIH
SKcxaAUUaGWmb5zI9PL0dqqtBRGzdjTQvnV6mZrfIvdqwspAknRNOgRpqqJ/XraWbndoQ7GeFt/h
7CMmekxVeS1nmExUUMRKw4+gaRcqbi9KCr/VuMnsx4n2u3N07oK/6/YchK7Il32S83BuqBsjfB0D
3JoGkoQSZbso1qN9pw/DmUp2ZJSoi/o7gd6CS6/GYEuVDgPwWqFBRxakGujYF4OhIxfLEWFWmyGd
7zqJIahCNqrbq5wRs/PP9fhZZyYijRopEvi9v878AqlUtmoCbV1PGKBp+zIrd2UNn+EeN1G4TkYs
JhnK1DnbDtaZjszBaUPkbFQtS9S+KSaApyKxsBUeqthaha5Fn0QwfxnOxvo8msYtFCjQg5s4uU0y
iXDgtbfkig41RnOm5UAfyBONPQPeO2sLXpCl3whoBhh3AOCb4LMa8bUpsm1INUPGd9l00+gIzAO1
ZjDQWB1NHMMqR2+vmMckI9vks5bVkIksvBjmPh3kdSDUbe8ekW9lyJ7L6GyAyV+OW6d2LjoWaLd5
1FI8gQle0ajx9BJYc0xoBXGLsgnq2TRMNmn7OArezw6ZDjD33nqF2Lg2dQxYk+2V4qlC3dqOD+2Y
7/TIpfZ6nUiwmXKPOMhok3UX0jtyMT/2yVkxfzLYwozoc9Ohio+flGPvy9JBbljvlauTnetXBVbO
VPQrTeelw/Dzycmui4RpPIqVRNevq/2kLnyXdm2NCzG6WPftvTRQb6Kx94okfNXj9CwIbzPq67xL
y4Y4CARQ7md7yFki883cBp99ql0tsuBMZRdO8FUGSOGZcC36uYH+MKsJ0VDJK6rLhxilR04LnSKZ
r5xKv8/QxE8Z9uIxZ12O1ddMY0UMx6TepaPjOe24rgW5Z1EXX+reOfT6OaLUEKs67BSswxBInXxr
Rce2fzbqiyi9MPUvchi3ccGuPFKUbBZk7nA0bbb9b1NbHZrS2iXxDVrDzeTnF5wA1jbjBmi/Tm5F
CZMZG2Cr0Ne2FI/8bG+46qI2L/r6uaIiHwzrlvYLTgvHMCg3kzyIelxV7n0rv5Jb8uKo9yrnQWTf
Lee2j7/QN8yzsZIEBB1d/uziY5jpvGM27nUdX5UNJPrgNq4fsmjLG7UbfL5NpNFFkExXAz3BIu0s
GVy0dKzAaHBhq66puGDEE9UqiRs8wfKsyfX1kCEeyJp408U3ftEe+xyfBlocB5l3hXbTITLhMOUo
9cWfbvQkR4eLgCUI74L5ltvwdERHuuyfrd4/r/Vrzb4fol1LThgr1RgNh1Q7c31ywuoioYRUImJf
METZ5L50BTtO/1rgzYumdJt143nrYnVTvL/Vo6+MwxhSZW1QdmpM1lTX8cv4K0GRbmlpq0UjofBA
oHYjug8JeuI3weVb9vGHg3bRhl1Shj050R5lX4o/HHxSdR2a3b7RKi9i2cKTux+sXVXO59L4Ustv
qEVXZup4btGvwhmXIpalEj3EGAu8y5/oJrOaMRAMM1ZLbVPZ3REBXjRex2W6KYGzO8lVl2PvjM1j
s6juSkI5imKtjX/cLddpfpcY1y2IgLkdPFlYG92fPE513zLsmiqZt1EAPIL0+nRNa/FtgeUxOgw4
qqL2SqD3sSYaIej3PRBDF9tF7F+k4QuiU1H2Z4NzE7Oix0O+CTh1yc69iBO0W+S9fWIQrF5k5IuE
hoIDJuPmDFaVscqqCPP1tsacPlDHrZHP8OLM9de5OkKdImbA2OsWn3UNSDRJtwXY2mnnogpuWl7x
Cc382GxVdaHEZV17bXRtFvNejw9T0a0bfE9+gP5WK/aWGayRcbGDnvnlzk8P5tCsHSf0Zl584aJ8
xJYgbWTMRrmx5aec5UuvupXZFqx3iCOx3FhPdnczZDchTi3ylcWS1I2uSyRlsCVUrbZRQqgmd5qD
o8vSz6P0cta+sriiXRw8ixij7G+mmIpisNX9i5ltpq5u5Sy9wNxp42q4cZuLapxX/lKV0I/BfG3m
d65xJZJ6Q1vglU05OeouOvexwcGYHkYWAIfAUhhq9aYgx3mfMO5z9FWCZUgwyDe3/vCg69dh8NzX
xyj+7ONCjpgLGfPPEpdl8KxqXEd8cXxX1NHSG5pdmaVJYnKn+EMnAj+QVyF+ldFF4UvLsE2HZa/O
9LsxvS6oQLsw+pGkbmRmHpRpbKXj39C+epOoI01PZFJvyxKhummet0V4yDkn+Iipi9RBY8TwqInE
evVQNF8z/7aJ7o1MnWGnAZ1n3flj96jp5TEVUDncl9kZr3u6ZNKjgIZoXk6LsIZMTVfc2S2NPXQk
/2Fx5qOTtCIeAL7iSAtukUKtGwyVvc5yOV0XmU+/lHHV+5cTfS5LNGHVk2/c9GaxqrEsKBenv30v
QLlmEb5SPTm3y/s+3XXjY5xMXtGdAcxbWmoS4KFXsllCDOsi51W0ymv68654yXCL4/ilyQEv+5MR
33RsxDqjr+5xQtFjph2eav9oUT81r0gsEBhvTCS37Xwh7POoH3dSKg9WRqsfJ1bazP4a4wkY1YMt
Xw2a3zlRsQn64sa1g/scW3MEkANaSAsw3et8ROQha3XCSS2Agr3jfxop+IMp3GXGi99OGzmyYaKf
Xtf23g5301Dh+T4alPtSh1Ni8zmJC6zDCQqzDvs3wIK+uZdac9QLGgRVYcvp0vH3M4Fo0TWPIShp
R3W4lcKdrbD8U09xcOv1LYrIrN0E6PMbu7pzOnWAPn854H93J/SfqZc5APwMLGqGWg+0U4qXQ+tA
0IBPvnOuBDb50L9c/CZgRny5bUdFFatd1wG+Xiz42Rxusf5URMvDEvbQgE5p4zZEGJsHoyexF7jN
WaSfm8XDSKrJSicsFfM68YldcT0YjrwpZzpqLOOppl3e75v+EBFKm2n1PbLTfexba8zZa1ljHbBv
Jw7bGXkZDfPSnAYe1gjgDoeoQzDs7MfxrInlJ9fOsKBGF5YFTjZFfle1mzDYxeBJZJPd+Ia9a/GM
BHV36dvWGeS+3RQiMhroOFOP+9mWB7fTj03KfGRFkiCLB/FFwyDj5yxQzU2AFL6uv/a1v3UzlMB3
9GcqJ/98yt3bNBn2hkSjBzLm/ZTG7zazk5QaHh8eBu7i44QFDwdxWL++/8VvxMNfneFPkmqD0TuD
bVbjUXbtPYvZpQ/QZnSI2CwQCvQDm4iUZYY8Ur4CNmC3dtbYsI6zZnxKRnnQm/khlN9jFVwq//v7
N7Vc+1f3tDyFH7buelYVSnMHcF1qrxLChUXMO5SF9/7Xv/EHf/X9J7k4O5F9X6UUv0rd8tpZvx+C
s9ykLdXwPdJug86ghH0wBjS57dnAnthN8WXqXlYfNqp9Q0L+6g5OcumgvAuHOcgvJOMw40U3pwzn
RLVBc3XmDwp/Av0Yi08jHQciPMENe1Vmssvk5215RBQ6wh+Qpv7vZcVPecMhlqkooYR8DLWdMdzP
0QeZOHbX3wzlSYrPdXKcDuxXR2zqq4putOStcPDtERHccszERpEfCYBoepGuc+rjefRSpSDdDU+f
m9uCHWUOba/CzsVesLExFY8o/NOcg+J1X36xAnsrnG5rz/ZZWPabUPtio6UuLPlJFY9D2a+nINpk
2UM1u+shwTdWHprm3J8e8rby4AApvKNG+6mO43UGfqMmJVv5V5Y8k6ymrGnr0jnHI1dVnxO9IxEF
BablHrBesbo3BdaZZF675RegGqmP7+us7WFX6x56iS5zCR4xlGvt55CFcsSbMxbZcuZe+1qzWvz4
VVcSVTwlIcFigqQV1ETa4qEM5UXrjAfNRvu+MC02Mj1X+ga7pz1j7Ksuw+LQTP5akEwzObGPVraP
QVYlBNBFi+3cONhlsgIpiJuzmO7jtvDqLjzANYNJ9cW1NlUUHZLqrCQZRVOiKHiax+95ERxLLDFV
iNIYvx8sE9PaieFcAXYu6ABAMel8nqPLOorYjfE+sasORsy7knnBiFd6wPgX7PxtIAy4TC5DjUl0
/BLb5kVefLeKap/KyUu7xQd/VoZ3UT1/SQaCHweHnWNsOJyty4gdB0Nbk9/1yYWZXCCpBIPkx1s1
PVuZsZn0+MZtX1X4YpuhVw7gCzOXFEHMqSRZ1aa+HvO9Vt60bunNVvl9aPJ9q82cbr649hHJNcbQ
9jyzrA3kD4689hr+0Kp3sqsZ2/WAM6fux+1Q+KRa0nOsYW+9uIMw/SIpwYdpsenKx4RUarcYEUF5
unNMwsU9ZsZlOF+0RI/1FNwL7fMU10eVv7oh/lOReaNVbSYU+N2gLu3QOmsD6zmyOKsjcVD6q9Zb
uHRpQNUI6HIlLck/xzic4HB15VZBosgz+yp29Q8qBr/TVp5iu3WHFt1+OZLWx83jhKTwnOJ8SG+T
8MtQPgZjC9Eo+DKDv7Ex2KsEfoargQ9qV9qAgqLERtUg/JeFTvr2KddeaGH+wcLxm/3ulPzd+LEB
yUlybkfjwzScOIu/v/hbvynEnMK/wxgbO6SE4aimy7YxvCXSaGqQYdV3e4h3OQtRiwMiqnO6A8M5
w1jeWsYmcLT1EAJFib7PZnaT+GQ9/ds6y7yM2NgqTa8gbxNz7NHkoe163DiQ0CLipFDb112BXZjl
279VKa9NXmydFrcNjtH3f9VvSljmSXxQJXHP6+8PRJA9udLbMQg9TSKcCfEEzh/pOn6zL5snsQLs
59wEnTQc2+Q+o7myaM4VZt73f8Lvhvxk01dzzoGTqPhY6Ps4oNHlOH3wcH73zSfbvRsYkU0+eziO
zUXX37Kbf/DFv5tK5s9xiqOsYshd6gMdUIzen+Ghgc6jxXOue+8/lDdW7y8Chbd394dQSLh52iSz
YGDxr5RJS+9PhyThWQyoJYrvQ3035ZI9I1orW67fv+jvhvlkz85nQ3en5WfV4ZPlLlE+TkbAB+9/
+28e2il6WyZhmM0d4xwInf7rx9Fssd2C3hu+vX+Bt0n/i2d2yuGO/Rb9sLCIZpxp2XUPUR1dJqX9
bASUJuj1GLFLtsaL24+kKtLLzH+UNcfLpf8fNkPYUl5XgksLpn1Skp3Qi2flZIcWlykly23dG5s4
To85J6P371gsM/FXd7y81j+McsXp3uhsnkmbx1eZmHZVFmxUOxxMZ9oV2NI0o1w1ReoBrofyA40j
Lx4UBiGDpHaQ72U8rGPnqxGjpCysM6pNKz9EkxqvC/c5iNmPkttqAZWQ1jQMgie62uo4hAdYUEED
TksH6eYn+0a2Gyv8kvhPiSg3+OP25ZQ8FNO4T5Abp9GVRTE/p1Fwp776vr1u1C6PQD/M47M92jc0
5CT3Yf2bE+VkTZsSFQYVSP6jkRakdtL1CIibZm9Ucv/Sr//ny/hfwWtx9ecjbv7nv/nvl6Kc6igI
25P//J+L6KUumuJ7+9/Ln/2ff/bzH/3P5VOP8b04/Tc//Qnf/NeVvaf26af/wFcWtdN191pPN/jR
0/bt67nH5V/+3374H69v33I3la9//9tL0eXt8m1ANPO//fXR4RtuqEVr9p8/fv9fH14+ZfzdxVNX
R23UNf/0N69PTfv3vznWH0LXpetaUrdcQ1espsPr8olw/hBSmKZuWY4ybH3pl5gXdRv+/W+aof9h
sSQA31X8qTIVM7kpurfPTP0PYQphKhoh2kKnV8zf/vfd/TRC/xix/8i77KqI8nYxd/1cdJamqYQu
cDKYtsmFjFMR3BxXaZ5A41nniWuc4fgY7x2SdCGgmTFbk2DtkJJWjhdXLY7Ztpjjp0Ef3O8VEIIP
9As/69jfbsUQuKBsYViwPE73xVxNjSZdEC4IZpu9MJ3Zc7UIHVaZusEaJk9LJSfwX6rxX5STSNO2
HMul8fAyEK7hnMpKnCrQhsbCDK608EG2BsnLfHyNadVVB9VHbyJD/sPy9HYxoUhmCltxYVudbKS8
WI7QEhyRqWZP3hR2T1aJI/iHafjXQP84sL++iJSmw8/SrVNvTdjTAT0VGlCkLDIOWkGH0dm1rNv3
r7Ioov+x0vJTXL6fkaKBimkrknk/r7hl07cF4JAWpkVxLTRWtzGo7pQ7vwYGR5K5PEgUFCms1fev
+6bDObmw1JVlSmXrhqPeIMk/LPUFVRGN3FHnpaLQFA7eiL6OCUXvz75MbHhK5kxL+ajQnzAkzhej
Vqi70PYTa1WRyM9wlmWx54uKxpD0yZD306TRfBoM4fg5snqqRLap6eFKA+Uwk943e7idDqUM2YzW
XdtIvq0GzUJpCddSnTiJf6jyiYLGSBaeGuGcmrBuG3KxRa1x3O27QKqDampQJlZtd2INGQgmcWw9
1DwybL51B7PAaDuAHiIWCO2tssGpP6GI/yho/6e5wUAbJjUqIhBTGG9rwo8PT5SFlvRB52V5k1xo
uo9LNaLe/P4Y/RyZLHPDYppLk9ygYSFOPZnmbTQ2GU3RWm/QSRKotqa/nI5IwB57fdvPwJnfv97P
Qfvb9RxeKssQLguuOLUOOVpWii6sUem49FzTgPuByKhsLygx3lVJQfJ4quS//iMdy7ZYvYW0wNWd
BHlKha7tOn7ruUl31dRlsm9DTnaDpa7yCebx+z/xFwMndaG7toFWjK3jZC+fmRx9bcgO4UncQV4a
sEiqsf7gN524L3iS9JRWjB1rsM2mdSo8p3ZkRgMLF1XqJIdzzI/3IH0tTNYikneyL8+1rnag8wUm
KcWpcrNtHtk1dSYXxLcz4bCPGkv+FUn/P4gvPpWv+W1bv762F0/l/wdRxqKS/32Q4b3m2VOd/Bhi
LH/wZ4RhiD8MIZSjmPyu0NUy7/+MMOQfusvrp2xbV1TXncWj+1eEIdw/MHPwmcmILIs3wcdfAYaw
/+DrTF5YZ5GUG7bxr8QXPx9+WGKkxZW5EsuBY7unh4giT7QxjuYB5CWdTFUFOgCKEfmbCAr6D8/k
Fzvez3vR26WkIWyuohuGZUl+0o/Rf0LjidmmBRRFS6i0XM7cRhPIi9Ht8/NQD8rdUGfpfVzWcldG
ffhB9GL9/HL+eX2WPMt0hFTsS8vnP6yq3RBOfhawR0R2EoRXhhnKjTnKSG5jq8+rlRZlPShZqldw
Xw0H5jOANSjRVu++BLHrX/FeAoOr00kHeJyICvyxUbvV1k/YhrbmHGPedQ2y69VQubGXOyE+r0ry
SGstBbwT94WJFLMGHA8pZibXa8YICIKhCu+YPzKgSlb5z4E79Z97GMP38KpQbvSTBgY8T8P798fD
OHG///VEbNr7EtExIqemm6nU/dqZKHINZIdCoDO2+ZT3wl1o2SIDJB879mc9NY2ntHFMyyNMjYZV
WZQcjZzZqr7NGWJ8EGC+2GphuhAUo6B8QR5eUk/qy4zMbR5LdwUpU8S7NOusF5qSCUSNImnv/NYc
aA0bp+kzG0OFrrCXFKVkWxaPI/iLAqIMIg5RZaDXahkirBgdLU49Jev2Je6m8a5JXHAvGr9iuDSm
Lrzsx6ai8ZpdhuJTiGIn2eqZmzUHjIDAzzUICIQLqiQwGZ1FY5oMitNzXdtwXdC1jO5aJXn7pKc6
chxqMwYJ6M50nYtZFi60WlbNrz7Az2RfuOFQbkLWe/QM9eiSAfZV5HrYbttbR9hBcGXl8Wiu/UqG
wNCJ1Oi6ZgrqhzTOAuRTu0DHmyafq01CERoEZCOaloJAZAPvqikIe7GIJJAaexbOqpp7u+tWVq46
ez31o15R0xnwd/WaDyGo8f0GtZrtpDcRekQdtJaW00+wC4bOs2Vau/vIGJX5wg92BAU29pg1eyPS
gsSX7nDhB5ryt3MkS/LkcW+k25RZka0TPQeH71tWmnp+nzTmhhbHKv8UGzGQnyKL0d2KEF+Kl8ZG
/cl0csJ0K3UH6qyiyREg+n3jP3ezHUZbu7U4KjBI07yKtcqpvJnmfyG7s7KmlZ4jPV0ysDU1kC4d
tlpCc4qtPkn9o67kv1qMJEuu4VqObuinNgy6L0xJr3ftOihctXNCw/Yap6k+JQbNOVcAT0cII1pB
I4K4XNF366Oa38/B19urp2yXU6WOYs3hKPnzYtRCjokAOfaoi4J809aFjUCvi85MOzN21KjjD0pe
J0XAPy8oDM4aRAPsHG85mR9WP6cKjaI0EEkO+QBcy0ZgBwkOrUZdyKeuGus9IbnttWKMvanq9UNa
ldZzQTGJtg2TgQQq9tPtLDTraKHC+CgYNZbV/x8HhuX+bN2UNqddjEGENSeBmpnpaqyqlKK/5pPq
UJPYdRZY+UFPeqpGY2RAPBxDSEoZ3TuK0TToaWzP2yLTIPR04JLeXx3/ebdgr9aFsIVi37ZOu1bl
Gmozw0LH1WR2hZI5HgI6ZE9x9kHI+ItFWBAf2OxHyrWlEMsO/cPAIM0Vgy4nfR0WQ38VpjHiNpYz
lNKZ3biv2lggO0CZ5egIbiEjr+YJcCmw0rBIV0ZHnwr4s9PwWInZMradU1c6x3I73WVasxykikw0
H9zzP09e0gCWpVzT4skQhPx8y1IQ3ff+csv9XD4bFr5kf/QzBD95eBvNmv3BWdlYBv8fk8PVdZtz
imPqpjB1yTuzJEl+eEaamxRdoFHx6rXUfqh8AmQqF87QrWUwW55TDfkiOUmDT7FKkodhqC1nNVTI
l/6VSUHcQuSiW4YhCWR05y2U+/E+whnhZGnE1dqW2nCdcrpHbZNMd+9f5aRT2p+XMZQSQpdkB3g1
fv65xjCUNiBm0N8s/LT/CHOFFS1zbqIunV46u/S3bVPP91mZ9ghFc9MEV5hzirJjuDRbzZBIeoqx
eoIoQlb1/bv7eeVcbs5WOmGjbZqS7j//lB2RsdnYflit6yHjUC1oYDOm6J0h6N4HXRJvpN0bHvqv
8KhPfXP7r1/dkEwC4Ti64576f6LaxO7ROajm59YINm1a0NwniUgC0CoR6fhYaBdJb1KoNUqdY7M7
D1/fv4Ofj7F//n5zSQu6Fgu3ODWhSxc1rhEzB0A1Yq1oS3+hki5kzaJ0UALGaYTMoek/yKicLJDL
dYVuk0nhyM5iwRv286SwqsIx63IoASjTiGnjm7p+nwbV0qzHCsgSxA4cjKYwPkGCAJucjyH64EiQ
UQaQmM7l1tEFtIL3H4b91orux1dz2TsN4TAnHPI8HOx/vi0QZGYzKacC9TvQ3s+S15FG/5JVTr9N
2lIRVrkpfgpzbnv29EuBA0ElwEuxy8gwGWlBFcfJsahdUUOKJEsLablmxbNm34EdmLbOS2YWFH6a
0NYWqEBsuV6YGOGjEwqF8LshoioBNO54FvOVHajPyDyCc5dVBJmiJkNwuejMWVlFChOGvfy7CFX4
CJqgjlc5HMgZhGpJe6qs0et8m4/l9KKFfhVu2kGah6ETGSTsrIVF6ycmSNjcEcxyOZVf7GrQP2ml
QUeaLHT6akVhI9CPSS9n2L7K6F1Pb/0IgOqA+6YpDfOgF6VqDoRR0MdNZToDnRtKcTsUCoc3tZnY
WNW2j4w0n6aeDomu0y+Y1IzmXnlktM0ZTrJ2m0WFkSK4juT3GeskoumhVfd0m0AUVxHLjyjCE+Dz
oq3qV9MP6XlkgSGevTLVorM8bgiwAi2fvbTv2rtRWMVj6kfNqwysCgOSyHLhiaaOX0ODqPDAmgyY
xWpIHCxdsYZndvKoXs1skne6HaDbc2aV1nsrtYC0x7qfBNtYmr4G/NGYPqEvMID8jOOzRFR4yXmp
t+74MeqBvp0JUWHU2BedZmBzqAu6d2FIKIqB+MQEkZxpnUL6AJoFF8Got8kG1T7tT8qAab0aSjRs
KxaLSl6mpRU9ZqmjJg8AMwMKWytB7Oh3S+cFM1S72XFzrDolHQRGg3TgGn6kdcjrlKxfPWHTYNOQ
ybepS+YHG8q4vuoH4R/GqjHQng4TxeyknPoaRaamGL+0iR9kMXVPcd8qe23Fuo5EJjK+EVniuOuM
bP7uALV8DJMQJX0C+XE8TOmEljfEAXBXa0n1pegG/bowDYxQ6UBrG32y4rOsiAP8UjnPfG2qQY0c
J+fxsiWdSaOC0prcA7/LfTGkwGenMpeaqVkg8RMJutgdYSwHuhpqM9zxUoAUDOyeE4PmNNLcNaOG
Nhj+vNt4WYjAEgVYAs90Esg9E/oYjIdYhqVAGKdZ/IxO6tGZ5SR14kV9QjuW3Ic4Chc25KRiOOha
sSZhtBCuXw5rDonm4qMqdGPdlyN6g3QMn5CBl/VajHMn11OENG0DhWCB5PdkJXiSXZ1skibo5Bnp
d2gZVZJohx5cskYXsJRaNvnJ5tnX7Ble7lw55Rm/vBwvuwneyC4JJ/bizqKUAjVwjCH1+QZ+u362
OM6BIiWs2tllkwFTEKLU10nr2A0SVn3Kd1HDPFklWgMINDUXKjNtjcxHznB0gJGRb10mTFbkwDok
573p9PBOa7oTlhufhKkJ0Fpad6rLWjQtQaIuC8ZIghQKgHz3vNwlIxi1dFIp0D4FTt6T5I5tbJF1
FpiPQSQTdKVClRXhdew8DDTw7vGEdGQP0tyPH20rpcWPq8lOOyRCuV9LGvTR1UYVxsvotOW1BmYE
io5GNXunRZpizPF8HKHBIFvgRL6Y0WqSnbgpeZXS1lJfTM2S36mT+o+ZyOe7Iku75bmOy2tnKdpH
TTPWNLTCMt8Yo6bAH0aB4W4bV2pfDBGwA7dWQpMEPxTWFdIDjE8V/VbbvUlq+6IN7FJunJlHsxGU
h5A19hXnyrK3bxSUK+G5tWxmxCTUqZY2HcNtObG9rIoerOfGnmJq16YpaibI3GfnUWSIkhnbhnDT
VaEfIfvMV/0Ypbe6PuR0+4LIQ8eGthac7NMwKOiBQI1y3ekmDS6kKLW91eZ9uG5Gx6DVcWyNWxID
wR5ACDM/b+LgmzDsgPJrMuroeMMEN11aG/aFMdlE2qrNFBxVv6cBjGwd9t4mRS6GnG2+BkmQv9K4
Pf7MN9jfG82H1B2PVf5FkgOGNTQndLuJ/EjP2eOikiaA0i48PXSCnNZUOrjL/8XemSzHjWRr+l16
jzLMcGxjIhlBTZQoStrAJKUExzw6pqe/H5jX2hiIaMJY695kmqWq5AHA/fgZ/iFqcuehtx1pQeTQ
8da0MD35IMyyDbZFZc2yzbXvPgxBNX6NcyxXtlR6w1OXFkMJ15TNcms3akz2Tlc73Va01IKAAMY0
vR1QtqJEt+1CbUgt0XEOC+O9HwcUdRW60Yy5caOMdlNsgflTpe7eKVR2oNPVFQz3jV6kkzogmpGU
GGiFZWJ+UL2t+nsp3QbjogAXjsmA7ogMPcrHwIUHkPplXmY/8mnywK2lqe9423GYtBih4Br3oKgK
M+udUeW+gdY7QlC7MLI9bW+ZUwcOTToCu7kObyGoGaprt5gYSuKGIZsjJ8e1djCquk/MDNTBSCJU
iU2omFNhTMjtphlwuqHhJpSmRDY9tpSaXTGhpuE5fN/jmRfdMmqqYgBRD1HgWjlDJ1gfU9W8y/y8
+ZOlaflkVP1HuFj8GTDJMszAEryeO10m0g69SJdpB9Ni76LiVczFohQO0zYxmnQfGgSENp64tUpP
O9EayPdmiwVXEsf6ezdvzZVa5ryIe84nLfJXndkgbWbbss4TN2M0Uz2gRgS5BURskvBVNIgKO1cp
/eC6UbxSUF/mzY7luYgI6vN0S19KR5XDJPqk4UjmQxV+E+UIHtFQw0FwyB+RQ+6JpkH66e3vWNDY
dHSTiYltzC/hReFId63u4s5tgHBE5X3qD9pTDC/yOEVAQYZAU3eaVMFj0pXmPrdH4+3PbAvDNy36
Li6T0EWhDG9TpFEgWb6I8RTJWnfv91iQdbYzbj1plFt9TPS1RveVjTWPrhkPOIx8vWVvK7E7L/Vy
jAOstOn+ydkCNiDLGsvMHh9l6Olam2DvQOcnuMndAWnbwJfjT9maMBAqwma+m0qzRk+yhVFeGU7k
4DuucHs0cxcTKq/mJrdxwWkPSWlo33Wr4S4xy/TLNJbJLpQxSr5TMu6TwregTHVY4+WtB3Um8+rC
3TpNB/HMysVQzo416X7KTczwBJ1/6BvVGLi7kAYsDmoaJmORq8+kJT0agj2Y3+Bt0/7nc+BZjOpo
4gqdc7gotuOskwjgJHhp1nkAlDVKnNk+BJrv61tx/nsWhZJHzerBjvZ1ROIXhZLGym1cBmobtVh9
YKVjc/eCttjDK/wU2Ni8brn6oEahO7z2jFfOOkdvHjGxJWyUSc6PAaW8TmqOihgnrNtA5mnv0D9S
X+3Unk4dxmxPb35WQRsfIcd51GItRy3WMJkYHTwzslG9TjTN2aP+niLpKNrPWYmPmlGgnhAUvrtS
Js8navGWWdlimDWvbHqLThG0Rdx8Ekuxjyk9Qwf4euDhxPX68y26qc+bRjDJou7xea/Oc8PqRVzp
fcdNnarutmkps9uQQ/7OqsFsVcrIv6jUq+eW5C/VkDHZGa4jMvLCRzi4+juCjH9ssiK5i2s7/+l0
jlhpkSw4LvOPcw2dOGv49KoYAy+CXlqQ9kV12m8dM4HGmbcFfCt8MMCVOU6d/I6cWLmYwcXThxiP
TSD73lxwlnIEo5hppmrwmMpHbMVkr+Lt5En1oy4RPMB8RUN2zvH1CKqbzlnZ0BTGy3Hl7Z73gp8f
gA3JT2egpDO9X3zEajDKDF70sPUrfSYQIAhajhnxS5VG+4/uVZ/tyAFrLI2kvqN/rf8uHXu2+8S0
Y9PpubWmosqqF/uKhicB3LGA08y/8PwEtZLtDg5LbX2fbP/YoX1AZtUX1k9XuAx5/DKCWJrilPIV
9AMGRWWdVEg09FH8NdMtFUE6M7pPPj6UmJOEOqMZEkQXv4mEGc+HxkLcAESVzLC2aztYslLUyNvH
ZjfOS460UTRN/tO3GB/uA9nbWMApkzwrhMf9q6r9wDhOuV/128jxtFul8702naHBYe66MfisMqMr
GPKO4ZeANOpnA9IDUlCorL8MhPTv6RSC9E/8CnpZkgd5sdV7u8ADbrJbubUD4SeboGfH3U69Z0Qn
N8zcxzQalNzKwKq/SwbVny0jyRwIJl1VMwaLcoTuQ5O+Qdt61d5mjqedrCK2p52D3cW0cd0EA6th
TP5GeEZgI4RKYbLpqVOxNrRspA2aQIcDzkz9h+jq6WcXj3G6r4satz+v8XVtZ9otKpMOPYNsX1pe
jDZIWdMWoKYuDk6eZTYiLEWwT0NVPSkf64KdcjzYFxn+Hfo2b/z0R6hhKIVZY5HuNdPpjBvhNclf
l/of7RHV2YeWZgQpLhwLCTYoI1BHcYLkfOqO7Qd/8jA6pQOd3lMa4aVS6SW6HDj6YcJHKC7f0ffA
fzEA0qNtsFuETPr6cbkM7i5HQLgebXLhuhchLwT24g6SiaIpjRvfGfp9aMdiW/piPGqx368czyvr
2WATbNq/tqnby8mI3tXFZNdZC1Pan96z/yossfMh+NCSzkXQuVC+XHnEy6jOkMzn+sT7kH8uKRye
KvjvZcug2rVgBaJMUOElZnnVyjqXmRMx3ZtPujFjIZagbUMVTVPbpOTe2EQfSejiA7gwmOZGrX1T
GS0fh8rkjkuhw8tRiz++/iXnUc/55UVPgUuTHi9Rg0L5PMjoeiAnvQOh0A2tOCgFSMlQ5bDNdL34
9vpSVz4iCCzwqwQV4EHPtJEXFximP2FKzs2TetOIjxK2SmiOeMVeAATbODJpvr59QZBL88djkgOC
5fzZ0lbTtbowQOglsJkFw4PbgHYKZjXueF+5fbyynrmcGXELgroxGdkwQiG5WuRbRT6iu6WzZ+qM
KhN1q9zidssyRHVNAaS8MfzpJunV+KUE7ok+UuXbX7UkHpHh8CpUb9wEW/dD4GCZgvIsw38vDtF0
FM6gHuJWg2KrAxtHwLzwS3QFwsZY6/lf2Y6OP8+HSQOhrC23faZkY4wWnbaQlvixVkPyIcsiGiOV
o6Mi7IQhdiuzazowxbvUHCZn5Txc1mxkrDYIERDNBujoxWwypLeocjtglzSB3NYiw8FOH8u/bZC4
9FPCAc0uIAuv75Qrh5002dQdC7yJYy4TcuyORtXUfrsdTDblxHQHA5p4epOG8HOO4YJGYpDJWZ8T
ufP9yNi/NcyUVdzCmz7VlL9bYBTl6fVnuXLMQEq7DohAhskk3+er1FT1Sm+wbRpqURyMMcMuM7bo
/+TO3CKp3ZUPdiWCeNR+jsl+MU12zfl6mVPqTl/jZ9eYOa6crRY9FX2bHQy7oM/z+rMtYIjPr9Dz
gcEzpASeLZakHWKGRwct67f0qn4wN6hPZVMx8SABuIvQE9lahuZhsNMxHWmrcR9H0nzf5RlAYB1p
Rlq/ab0mhHIxKubYC8MlspFmgWtyzPM30E21X0XJoLZtqAUfhJ2Xt2KMi6+AJke1RWLO3YsyyNBm
iaP4Oxs8J31Qaq1AmJdZhHIKBMZ1FJXgabxFVZnDeZRRl5EvqsrGAJVx6iP0bvNzNYaIEGGqo333
kkgEG70Yhj+i7vzxYxpJRHnbFI/AIhEiXKmNrpxmwUgZbOrcHWCDnL+apmtE5lkId/da8DNHhPrO
alzEqrph2vsR6RoMUn3lRVxWvTPWhLkgzVpqsiXIWKSaSCGyqK2dT/FdGMw8ZBugKoOAagszqd1P
MWpHEt2H369vzytP6wOi5jKn58QvWBy9cOC+iX0fniBaUB8l01Ucr6Cfh70b3o5O3f7Cuqf4+fqi
5uWqwpshuQ5QDu7wZVgpoiycG6KEFbeAAK05ymzfk7NF5a4hdwjg+LcKo9zKZzoX0NRQ+xhtAeMe
v4b2yRvMGMmS0oalOurSrA/0k4UNfkuhycIoo4/pXZfwb7sa+k0i7D+ydQjNkCKplEJncA5TZSNj
MNKqcW9kH2HyBVtjhF0cNCs5xGWwAeBAwqIDhOGoL2siLU1FWaC1ttVU59xARkPr0xQNFKuouHv9
vV4s9dwn9cg7fQ/E69LNJgmgA8hCTNvMbL9MlTbcBHU/u04iMPf6ShcblgyF0Da3RJiRieUhiUSG
lVVP7cn4Jtr1RhXc5RRgWx1u2m5ojGB2FGseLASvD6+vfAn7YLMKY0aDOZYDbWK+GF/kZFwMlhME
4bT13VT/nBuw5a2R4Uct3OJ2Gif3Y5qDANQm5rZMzaz3TdwUnwxZ2RuFbPxdElcNruBz+Hj9l13c
yC6/jEEJZ3gGHruLu1L3M6vg0SfsO93gnRTKPWGzaK2I9JrP3dizoEn1Ahx6xiMj7q8v5XqdRJlZ
VZjDdijA/B0iA7bPFnp7au49ZvHfWi8tviEJNqOynKEGj5jHPXNxq4BIO1KHj2hWaQ3qdJI7eQOX
q/7hD4n4hZfjYOxl3ufinUmbOd/36G181rSq+5CJBukrJ9JxuyT7qyaUquIioJbXUd40Kg1dBBvp
XLWhsdLW6EQx9QN6OVlyD4Oiqg9GpwQyhhX6P5PHSGOjJ5Iqf7QjtBSavqarmkwNFXyUqO+NYQD7
NLMaNJPtZarGCH6c/uByjeJIIVOJUZlUdnEMoUSgJlmrpqM/q+vNXZ+4nYveWBqPd6WvBcxnifUa
0gCWam4VM3APH8WxDsD9syH+QpxxHv1q6P5xRIFEkESt2N8Qv1D2M+t6lBviT2kd6LgyHa3BJCNa
0XXtryANzB+MDRt/02khEoVonTGEcbqs+thmLSJefKgAsDMK3H8cLxznblAFQ9JxK/t3VNnQatCg
U9+TIrD/gi4wT9NgghbV6qREPqzwc2xexzR/x7TPiI9TnCCc6YK9AsFjhe1npryOJL2GY7c1xxRj
2A58i9rA5cd1Ws8bKj8vcl1tN/SWx+p2WX9G8anWb8oC4DEqiS0wVsyMp695meuPRWujmwAVA2TJ
xGbAGdpl9IulMaYyO9X05YfQHvrfwsxRyc39evzRTgGW7lVVZo+aqlyEOJMWdVKcSy0k6ShXsw2n
BVVG2eGIsOlB+MpbbzKS5EaZkFV1AEiI8rW5SA9JVRq4fMd6hdyjRjGBmo8EfVIl4wA9SbQm1ugt
uj8BPWhF+UeI2wyAV9D11Q0UKnMnQYMcm9Z3gPJQEHVJbpA1y5IeP/ssn3t4WaGVd1VbliHcVwTd
wQkphbcpLG3MpYPQs25k2g+/Skb7eG2bgX/QldvYezSjqvi+0NzO28SRXX+riXIfC8Q5im0qK/UO
wFH+FMvK/KKAYhR7lP4DtVPa3L7pzdp/8DNTfon9AbHNnsbIL53Z8a9m6jA/lOCMv2Xkau5mrIwJ
4DzgUhrBUT/CVhEVklGC+bLcYLSr7WqDXgxIU818tBzm63U9Vb8pbtRdhsgw2nrZ2CU7KZX/m1Ra
izZNV7WH3J5yYB6OzYvpmhaYeN17ojpIRv984lErEF0hOweTLoBD4/XOkdzIrPL/cQq3+pZO9KA2
rbRsYEumUZ6MsfX/jH0XEgtciU2tjrVJgiKXgJYMcVaCJbDdUttZtNrzXSscGFNNCFr7lJJ8vqe0
CRBZ0dAi21IUhObKHXXtpvA804C6IWhJXhTTDcORjrE1ipjS9nI8kXPvMXcFHbOYPu+JiWY8bTx3
GB44ZMEDFgQIolVJ9KnPwwT9LQBdLj0yo36iDxevObhduawpVnWP6RM9aO6083uMfCvNIUD0WzOL
LWzrZ3VcO2++F4VcSbcuL6a5CoHV5btA0Dx/0TCJ2iRLo55yxw4rlMI45Dd4o60Zxi3ki1iC3hpc
HKQFgGvzr0VV1QYMKpjVA41QPWCBmnPzIzUQ85KBJo4cquajmYruVNrliAZqUX0HYcPhKVI0C/R5
7DKZ1e0wAhMzAZ3dgJ/4DsVPeyzYj6vssIvGB7+WhBfcspjZusv+HJCZItXQnN5KZvs7MwC0T9Yp
4j90fNwPasCfolDoLtHCDd/JaChOXY/E4+spw0Xhy4+gXc70kVTGYBZxvgdgMFpcmswgsszEpHoM
zI2ocM52Wvt9p0pjpbS5uhx1L1P0mcu4fOahY3wmPIZ4neys96GeZb8gISeIwM3UJj8KVnK1i84M
j0eRDSmHdA3ez2IckHDLaHpEa87EkAkEX1biV5bl47scG7994AfebR9M4qGhPbyvRcDd9/r7vagz
5h9A7w4kKqRoOiXn77cQ4dhPA2QqvUDDFlE472jVk/fTieM/XZz13wZpO0+vr3l5rlmTtIzego30
1ZJLqWupzMwGs/ogSmLa2hFajWCAgKKG3kqEc658UMOYOfTQNi1IifNveZkL+6MmbSYhW7oZEeJg
IJWQqa1t93vf+546ebJrvtN3SMMbO4YmvMfFJLqfgoCrnWhnP5TYKT5FWmx+brUQCBiMk0nddE5p
PLqaEVSIWznvoT8Fn/RnwUmEi+AvWUVNQ0CbSv3XlFuokrkASm+wk20f89KXPwMd5+RdTp186rvc
fzdFnZAH0+6QHx7bOPsognjsNu7Q5KhNGtV0MzhI4ezi1ArFHkvt/OfoGRKtLs0qfzkNCS4TELQd
yRaBQ7VaDN0k0jIdPXVdk86NZ4XdX/rqPTKKGNuDDun9OnzXAdeqPnWZFNmWDpzng9jo0GyuIBOu
tQ2ufQp2GQR8w+RjLMsSZuat61jIQzFH/Z5lrnk/ZDyd1vXg7oDz5Ctb+8p6xAyathR6oCeWtgbQ
eKMJIBoJjG+0UNHsQAOF55UZivuzNoi09ZVr5HKcS90BLYYe1kwSRrhhudsiRzM4T4xzp+n9QBxH
1NYq3gOLan4isZscZIGGEmZK44GWWM34GrC5l7jfSl8fbwEpiv1sN7eLtSyuV2LblWNn0UKadReo
ti84/FrVCz+3qYoqY4ieLMkkLm47jw6W604rdfaVsDILYZCgcJsS1xZXd6uyXmoWahOVH3ebqKqq
+1JN+glIMSapVSFvAgb3Kw+4ULB5vl8tKm0Ix/NEwhOLaKqKWEaawxN20ocShRqKG5zyxJX2obTN
ziVBD8LogM+c+SQrDfqkH5Q6ZHxQrzsZRd14z4nkmhtjGlqbOsyS36UIrBQES1w9gcdrPzu04KZt
jTooUusZKsf8nbaHuL+p9p0TJ9VNWcbFX3DggFuU1rVrMkOXAH4Ke9M0BLQv27X4lOebrOPgDgEd
PtR1VP01oiN1oDmddZvSyH2MtOsMPp6lbcMOmKJMLTrESFDbUGvc5r6u/Pr29XB+JXni9wjP8Km5
dX1JQauNMvBBygPSzcsEUVfB7GnDWCxcqeshJC96odTyJrodDhMtuM7LAWUN/9Qvm75Hn3qMbpWh
F+1+BBX9afTyHgHtHMQuk71Y/pzoAKEP4CIPCXcgC3/GA53rTRpYEnWjwEFFsHCzB53cwjtWNuk3
RXljYOXrjcMnOkeoQ6SaXm8n1CTDjd1ILQIFIYNwGzBAPSVhMtlbLXeLf6h8jT+JOXgU47qTP0Dh
je+90ZcfkxTc+MbV2iY4CF0HkB/jav5kTCVgCkRYqhxBCRwT0qDCm3iUVcjRMGNnbej53D8/a4cA
4WTMyh1PQ9+GKX6+YcLWQ/oan9At0HWj2LkavFhtCqyeOfXUATP1jCeac+aD0BwfhGfS1dkR8Hj2
JQ489yHp7Dz8ROrR2IeACaK614Ih+4meE6zbMvFoVPj8erX3msovPntejAEYN2pU/8s9/P+yAP+H
HuGLMzeLG52JD32UURqVZZT/aV5qAzz/v/5XHMBEZQiQHhpqz1y6ubT4VxzAMNz/wO6HBEYtNqsP
cS38rziAafzHMFEFEYyv6J3QLPu/4gD2f+ZZIXkTmCQByhI24RvEhxYRAm4Xk2H6kMxPuRXAbJ5v
wMQxAaR1uX5fy0Q7mF6n9lhE1Ct3zuUq6FjQMZ91Qahalh1XI864b+Fl3/udY83CA3CJZNbfvHjz
H/89Nv9vvR1Qd6DQiLxz0TwLnywHMliviNRnyHKfi6BANwmhTEETcSVvXcg1PS/D3w2uFg4kr85c
BHnha6JwvXK4t/oCtXnpew2sAFu6j5rh1x8mx+3/6o1TfUkrA1FrxmACpo2bGvEu0hJzDdBw5d2S
QDM5ZsI/U+bm3OJFGq3shpmAKXlqHe8QXSK7OwZWsXKBX3tqFywL4WoeeVAjny/jVhktnLDs76NW
g28G3F3B3ZoaBe1IEje3YW8xy+2GnOtdZwz1lWRckW7T45S7QjP7j69/7fm5XoROvjY9AaoiHYbi
XCktMopcVHXQRk13jwLxLy+3k4NRF/902lStFIKLZHVeCIQB3XHSPiK1vVhIlhaNRrPq7kck4X/j
fhHt08nN9lVoDe8LUfgr61151fDt5qoTeMMcFZaXQqqaOKL9c995XTk3jPNdjLTsd6comictD1KI
Slnn/Q3csfnHMEr5N41cDzONsX/jWAAJDWLNjDQkAvH8YrHXqQTzsUTq4RQTP3BixOqq5QiuHKmL
LTyfWXo8JIdzkrhUHTPi0o8S6TsnDQL5TVi6f41Cd9+WC/EofDyeAFEVn2xlCZkUVk7vWZTlfeUU
NSMHo3qMvMJ4en1XzvHybFcCHaSQojVG/kceuMiua6XKoiqC9N4ywmg60LiNq73y6k7spyruv5ei
wdRuChjgrtRUy+RzfkBwRSw59znndO/8hIIsKo2pm62ugYGWWy2k5b6rK2Gd2g6m6MaZvOZhSsva
vHUkeQfgvN6hkcrgf0KRYZSfNAFu/OHNL0S4lDWgrkBe88/zX5V2jEG6HAOkWEyq2FpVOVqbstbz
vykMW3Ews8n+CyK9ESsR6+LYkhtC7SPxNeYa89lS70VcxH7JBLEXoTYNh+0m8hwmH0oEu0bXIWol
9tvsMrkWntcDJ4HWIBi9WUvwZRzO3AadOjNP77OQpng/mP3e94o1x8j5dZ3vL+awM2jW47SwSRYf
2fYBmKu8Su+LJrbM94nuTZg2geAcDmkQFuLUMQ36AmAl/tMwmFgDhFyeVIt8hDvctej6co7OH7LI
0yEFHlnc00Thdk20ftOV45qj7LJYn98lN5lBNcGBN9jL58vACs/CohL5PRhzRGp6LKkwGp9y7QdS
MmV5B5dw+N3RD9IQ/Syqx873sicYyoB3w9FrvmZuKbh5G63A0ChhjrxN4qyQK2Fr2aOffyboZeAo
7G2O+5KpnlhF6SSpmd9rhjQf+xZTDLOesDHpZXSDE1f3tQz76RG6aHzjNqUHe5SGJfoY0ZOO6cyt
NZWcPAgXK0FoiZARs2yDDpISnBDdFVSpzt8fc42493NsLlOtle9V0iFiwDgbw4XSiI6ZcKdTOOot
QuWxe2tPAGYkhM1/Xj/5F3vl+Ucg+8F2Yai/hLZVGEwZJiCIUyg99cVzguyIRu3qXpnP1dmJYJlZ
rXJOyOgLL/OAQeLLYTRYZAZ9BFA47Swt3cBPygHE273/JZZp+l2BGP9cJjSaduUUeTVmZbE44N3F
ZEQNQ7p2Ti6SE+o6clGk/eBGkC/NwelF8GlrNFXMYRhOGqPRrWzgg4+O2R+sSluD31xZyqcMmAVG
DGb4z9fCi6XMzCp7xST2FDugzgZzNE7RiC1wJyL375u/KGAwbmmbpIitvwhxDnuqDLVMnXw1WUfL
gUrmNxjbvL7KReBGcAQyF2dr1gIg5zx/d/oU65llD+1JgaO5Tbs5hy618QAjsfxU1Vaw0ry4up6F
NhZA0rn7uUi39LxLzcliPd3U2t0wlMneotG71QIbBxzIoytlykWKgKKEQ6PIIm8lhC5zqrZ3g74K
veoEfmnaWaL8pCbja2uJz4PWfwxyHCxff6GXO4QREVuERjsXBxqz5y/UqJPcR6OzPo2ML0qSjyb4
Poq2uFVJrn96fa3nr3N+HOfgQ87MFQUu152jwovtGOIXEATwjU9aTdqxsSOj8DY2ZBhj19cVLmRF
P6KL1vlGHN15w6Dwqa0MAVJMxIx/i35qv5hj2zOGVzF03KYg2G8Jl7k8yLzRwm3iQOlH5SBtgew4
uWtg8hbm9RZkoiu2pKhTvom7QUu2McLxqLt2eFWA6h4rbGnVjA9DNYuhutBL+/vrT38Z8nh4el2U
R4iEmLNu8cuH733mNY3m66fYbMpblOiwsCyaN2cac7GOUAjnnX/TOThfxWbol+ehbZz8ohr+IEFu
byUzusfXn+Vy17AKY2JCK9ksvM7FKiOOdqU9Gaemzvp3aYA+QagymCkpVoavL3XttQHkJPu3GGlS
CpwvNYVuiiDsqJ/ccQDoFkX11nKjYPP6KlduRZ6IOm5uqFAvL8NXRr0W6IamnyILyf8qLxAXZ+6B
q9o4SWfv9WP6nZ+i3jOjwTy1DIqd16j8TcZH5IkzVJ1GP6U0h4S+yPnDGjWg8ykpjBOzzNnfFnWb
pBD9yiu9rAbmZSBvgE1FDZFU4HwZU06TniKigY1cW971YlDdNhbN+CFwawzgqhYppk0f2PkjhELD
3NqTphuoC1Vpgd9W27ifrDQGqfH6N7j2pelo0fNktMqcY/GlzZJ7vEe34VTKKd8ieuFucj94mz3C
v6+YkGfDeAbZfsELGJ0axlRrGicR1jDasGH70E+WtTL/vvIsRNNZc5bXbNI8O3/DgfJDZQ+iPXlu
kj9p9Alwn8XU8vU3dnE7wVglFSa7JN9n8j3fJi/iKZK6okEIfjzZuJj+RKjP+QFYBCtvNtoD0uDF
W28nZkNAI0kaGWSgx22dr4fpZ8/gCZsGLUVyaceYu/4SYVP0LVJWfV9YWPVgH1CtHIrL7SrQrqSN
xViQXoCzlJzSvVF4Xdgapwyl0hOALiTOfMwcP6HFidlyY2iIJ5oxrox+OBxrw1JfDbNrrY0VZuUt
wgzZ3evv/TJakDmTfFDJsU/n9P78RXQwB2wnTa2T3wMEwq0QMZEsq+xPHgrSx0p3sYiNqxAdjFG/
m6oaZBLzXO/w+s+4qPfmX4GYH90gdhpp9PmvaLI45iAV1knLJNIZHrpo26nsIK2E+CJUBjIsmrSc
X7qG6cHrS1/s73lpnwvABo1LcbPY35afJ34QdtbJy93kRzAM8lemRQ9vXoSmLTUt8ricWGfRHhh8
EY2524IezPIUeSimGNvCKpxfb16GVhqEK25LHyLdIu4U1AcTjTLz1CHe9T0tIu2Oy0jbv3kVRLvY
L1yc5D5L/a7BaxoJdsw8uchkfI3rKjvoVFdrfiNXPow3s8xpzNEK4OWd7wlTS8oc6UbzFAeJDSvJ
ws1DRenu7Q/DQHpuaNCRQwLsfJVI5AbaCvi/VgJyi6ub0V5Li2klvF19FqbQFIloVJDMnK+SeICB
oY6yCqIfGDR76O5MYk0v4SLlJhkFribme5esbMmZcfOhhRamrJOKg/IhdvzxR8ZIcKfHNDDMDpAU
DvTRSip8GbmJH8CzeIPApAgk549We8MUmagCnwCDVCelEvcrwUq7bfNmvAk9zUw3r3+xK0EUHws6
j4AUaNtSXZyvaCWOhHAj85PXAM2L3ap4l9qgIVOjM2991MPBxI6Rc2wn2z75omo+ZLXW3cZGUt1l
oQ8KeOUHXb53fhCdUBoAPgCf5SsY0hzRprzKTpXbgVwUOB8+uIir3RdK7/4Is3c/CJVhvu2qmTZi
hW4rNoAem5+1VoYhFo0DuJ9GWLK8SXwFPmRO3T73zcDIFp56voa5uhL1uYPA9BpQjIgTz3/+4rqt
g2CcmsDNTimKYDdo6wX3Zt2Fn5ncOKcQzWq88pqh/yuM0d8GWach/963ci1PmsP6WRXFj6AindvU
sMoAJZ5/yYROr1sAOTs5PXiCjZ4J79D6eN8Gbhcjv+Zaab4tfL1+VwRTVG2kmqRaiWYXBQBhEslR
XgYdTYiWi9CsQkNXFfO6Y+V66i6Iegx2Z0yKGvVg5bK9jAJzPOO0EGzAhywj2jD6OKD4pXnU0qC5
M4PU2BSkRP/FKoyv4Eqj6DCvtHipTabJpsStjv3u3VSyq+6CGFGg1zf9tdc23wDWDIbgBS6ic4/U
SBGPunWMau+9bvi/NYb0oLMBpbx5IZOrk44F5CID6sb545gWCaFRZ8ERDIA69jkiL6DXs2PUhX9f
X+nK57FoODM30Rmg/Kuc8OJQ+Gkl0bZN/aNAUebGUEO+jSRa5v/NKiAdKTdp+i4xxSPJhenAhTrK
Dg9FgHPhps2Ynry+ypXPQ1YD2ILATFRa5tOFgwIxCvLiGDXGjP2Pytso97WtIfCp/m+WYjg5R0Bu
0kU4ZrJR19roi2OB9DecieYXlBjsMyN78HZvX4qMnfsTZhFKnYvLui0YoGgyFkfFBP+3XdneAX+f
+B5FljWhmcuM9BmrgPKLNbe9l34zmaGXnp2OwTGDX7JJ0VL/HNNoJWvTymzHkK09tYUHrwq9tWrl
Me057p3HRRb3qIW4xtHmfcaUvtiJWmElwpFFcMSgOQm3BGF8RpGi8X8mbddHd0YW2T/9tsh+jCU4
pU2rEu1PAXv7LooFhG+NTfEZxRes0wwzStFP6rq8O8RNUv1yazPCGqUZACboWRiiKTjm9X3rmYh1
6LGpIVDIqIz/HJr9P3VsG92G5A5NukZwMDYC+ZLHdsomZzdOgrk0ZAKsbztN3qAqgqHY4JAM7srK
bx4qmEfltgu88D3/+5k7KYgS+6ot9Yd2KM1xX6Ia8rNCjB5aRlMhnxpqUw3BAkTXyi19eUnTSYLj
6+JzxZR3mehVJWC6qQzE0Sr8x7QsvvgRZqgq1z6iB/5Rk29zwqQ6pymI9DEoFtAT7KLF3WYNzHr1
dBJHtySx7EbRH7Ogjla6uldi1lxJ0nxH25vMb/7zFzvF0fXRS+dz3idRsssD4WzjOvNWNNevRBNq
Zfo5ZAwMH7zFKubg5CGCneIYIH+Hya3Vf7Rz9p1trp67a5+JeD/DV+dXt8TolnVdun3Xi2PWTu3O
tYf8PU0O6GeG20S3NEWdQ9FA+3o9sFx9jTPTgyuTbvwS2CfisA60lBgWJKK4SSKJpWw0dCurXKY7
M7Zkvpgp/3mN82t+8bGmeJLWpHS8ij0UMZPGV4dxLNVd2dfdxxDRP06N1R/NUJi3rYrHlUB9Jeub
zc6I0oiHUossq5A6d/BGGXL/2HZ5s+voLd/UAZweo5tLHyTPjoWPKlLcI0GjmuiDbwViDRN97U1j
Jsfv4LKgXllkJ63COMLTE/9I3lcgl9rU/Q904+XbswZ7hlzP41UGAsuUPG2LAMtKm2Um3E00HDwm
EI+RdY+gvL/SIbv2WTFZe65FBLSCxWd1MCjOo8nyj2ahBd9To+0/dcyN/6ByMdxaVhu8K5X6JSF/
ftDCyf395q3LCJRuL7XHPANdnM0yzsPU7jXtOHTIrW6KsjX3WDs7a+OVKx8OAhRpGKeS6n/ZMbNC
tDqsxNOOaOaN73WlezuSKOfh7U/DMByILfZaABrmd/3iiERmy18PReJoxmV5clskuQblvL3nAxIR
/ApZGEGNidj5KoPMM7/vRHBE11jslDmh8tQNzv71Z7lyiz8jigDj6Gi4LSsLG0HEzFGud8wjsvHJ
y40/US38j1XeyC8N3NW1keKVMM3EkhYAz8bD2YuNmGMQo0K4nUc5zCMZWlvHXpUxSr3a2jz6ym4A
F8ABM5/7Zku3pc4IpIzNShw7q7VvGauIO+rZtS7tlQeCD0yXaR4xX54sGZqjmY2OOOb/w9l59bbN
pH/7Ew3AXk5ZJFtySWIneeITIpVl2Dv56d+L+b8HkSxY8AJ7sLsBPJrhlLv8irk6tzBYrYemT9wj
otry89sf68K7g8gcmCKTWsZmNXi6JTDtjofBZu2c1YTw1jhKkGXt8kHWwr4Zx1R91iOkad8eVL84
QQeIpbrZaWnnvZoc/z84Mol9cBejPMylJu43ENOfqtPUO+k09nQ7wg14sgfVFr4pu9El9ozmo0Jb
B37ArFn/0d4HbSmQjcbrvpvWb3NfSZrJphWpfj/kyhcoEgg4OzVU6iCXUc+7Sl2g9+oe7rmHvZpp
7UkOnDt3UTFkr0cY3ChNl9Y3fS7rD05Szl8Eimb/aVyjhqcgMbs3japZwEHGyhK8vSgXIm+eyK0w
gMAHR/RsFyfzMkStvjiHXgzF3nGc6nYwtOK2TFqx16SrHmS2aaWhY2u+T0pni9kYmlgN6gYQi7+f
65/bpyrmvGkqFeXucsXJz5bOYc4RB317gpc+OjhWgMJ0Oihxnm01afOsyoYJImSPMvWAJnM2pxCi
jKtymZeG2q44unAb3VM/v+iaCkZEWXMFDfN6E6tyCFXE6Xyztc0rMeKFG4FkFvCoZZN3on1weoCG
olIcKN/2wckj+3FsNNObG7vev712l0bBQnVjZMJIJn0+HQXjhDKTJDmHeJjbmxZdlNBwupe3B7m0
aqDO2QAbVpyc9nQQArPUnnAGOuCMZYSRmpm3ZqMVe4lXz5Xq6WsULFsO9DsOmfSEKQqdlTe4ngkJ
55kboE8WZPzYAmDb7lIrrv1k7jQvXqrYQ2DzptAGpPuWI3r0X96e78UfYaE+SIUFvCDpxOmE6yLu
RD0RdIOSJ4tosixEYzsKEDfCowxBYswfrZdmHop7Pqy4NaNY7iNn7K6JHl1aeaDAdBUolXP+zlbD
MUix8XYlwUc/dm+OY34zCORRLB2L3rcnfeF1JgKmAkPDETDuqznjcQaem2BcZ7/6NFjjp2Qq3BuF
aOBo5FZ6+/Z4l3buds3DZiBUY9DTNS77sbBSPOQIBMx+59pZHbgqqMb/ZRRwhfCHOfHnFVXU1Ow+
i037QPJp39SjqR60AvWd94+yXZEEGpx1Grenc0lNfUwqGl6HTkDdpz2TkkOY1/pMl55k6PecdoKZ
zTr6dBQYr0ucKsI4IIGg7pFQw78c8Qs/XkmNWnNawxJb2ce3p/Z6B4LnIZfmJNIP4gk6HRSssJpW
S2Id7E5Fv8LGn9ouZOdxdK6VmM7Z+Dw3jMVNptK0gx1jn+120U9YIWjSPCQ1VsGe5iCAuVuj1h6x
kaB+4EHOls+tHDe/XhsNW6/Qo+7OxOzB9rQ4pzaPOUaxj41J0WFgNNhdOrKEZ4YbSb9igitGk3e/
Ua9kPK/PDsR8bl/CWsAdKP2cLhKOCyIBum8cTC2mZ1os9f1kFOsNui6mJ1tTXGsUvD48DEgxg/bZ
Vp49l1zP06EG09UYh02M5dgPenw7x6ZzZVtfSJDh+m8agYjqwEn6qxP3z/ufTevklBS9Dz1yrzdm
3Jjo11qDFlhLS16syeQW30Y3NJEfO+SxnP64yBNf+RWX5koVlfoHiErYUWeL60ZZGbmZbhz0wlH2
c2P+XLrpWpB1aZCNWEXMCcPKPb+NRkVp3IEs8TDmtuNXpgNl21iT4O3DdGmfEEvxVm8C1vZ5KBcB
+xFjrFqHeIqJbzoLoqji1j5q4dqOdPJay/jS4YXIuBkWbynQeesjwQS6043IPKxuj0DZLJvDVAjn
EehDfiV0v7CANKYp0VLa4xyfX4FGYw1zXBMj0F0aRvSkp+bYQ/9S332h0/UgLaH8RjWDEO70qEVa
2yTLGFmHgj7MfWcAC8mE/PT2d3p90/LHIRHQC6QuZWpnN22Jtgobv7cOet3ZYVUONCY2weIevipG
ilpyWNb2mhfe67IJG4Kci/PMeYPKcTozuxbupFiNewBysUIAGpXhy9o2VErm0c08jX9+FFO3JIGB
scNLvmha++HteV/6iBtNhr4SU6dpdvoTLCdKW7db3cO0jMYTxpLuozlcfccu7MrtUiEkJjam67qt
/r+3StZWrjq41KIm48kRmv6oNHMcKv1SXTlvF+Zj8IwgYIk3OTf0Gf6DVoyJyWMZHRrCyk3MUg3i
0hbvjsEhL1Mp/csT4wU725I1JmYFovTRISMd/VDAFMP0RS2uRMaX5rLxy7e+LEfgPJ/IU2Mlk2B7
WG4VPegLKlVdnlVXspbtC592WkB5AzC1icHBmJzD6lUj4z+jhfaN3WA8I+Nuz20rj5abUbsbm/lu
ahVtp4218e54kJEhWMKJpu38SiJuWh2E11xJpat21IcBT6kUtae0vfZ0XjjbXMBou2ycKXLO7Y7+
Z/eldJxxgVnrI+oj1VFPIkPzXNlo0lM2W12JQHLYRAMe6+8+W+xERQeORDcVrtDpuKa0ysiIo+qY
l6oWJkIBmAlt9co17F6aHpkgYJC/O+Vc8MIy+kWMc5Qdc3QFxb4tU8HOp8SPHImj1vu+mHTFK2Nd
+9MKx/ikzDp6EAPuQccaMTkLA+ISWZNELBV6K/Rmdd9Smjr1iMl6iSHCil7Wki3rizBkH/tpUyv6
bsTTd/altJxncBK6EqowSyJ/RiM39Xo0s9Rd7xR15tNm1pJwGhLtyxqts4LLlFXh48d1+EcAVckD
DVcd4RWpjRwyQily+tDQ8UaAI4+xVpizCHU1AmzE1LAHcp7ySulrr2nzIf6aromNLlHj4o7qJqry
Ihc4ngHdcWW4UUQtq9t+mbD7GXikwOBbydiHILsLO6x7yAe+PjfDEtoolpX4GqbpS2wOuPFVTt/0
XhrF88vS1/bIRI1R9W1cAp6i0az6wIls5dGsMflC9KXTb1K5AkdPrY4ru1fQGYtLNfvape2UY3ab
G5TFCy3HNzGCNvyI0pf5X2ZjUn6PjirikFBglfTOyDupo2lQ1H8S1flogzBzSh02nXSFuvCcpzgV
VFauJx4auEi09aRqLsoGKN3XcevSKI1BdWLTnOd/9AKN/rU1ozkAO1JEsMfS6OvbW/xvKHZ2e2yI
LtAPm4I8+OHTPY4qFcrWyPkdx7EtP4EPiu6d0tCfsqHDWR2x2P7WWrPpBseDcWfNotvpiM096H3r
CM/M48jT68x9UjeHyf/hp3FJEzXDvOflObukEYDvWf1yPnaFKT8s66AdlWZchS8qqJsgoIeo+9OC
E1huFcn/QJFO9tUj7jiS3Wzn5Y8KNe9fUaFWrae7Yyf8t3/h6/t9o05sLz/pHfCO7d//uZf0iVes
gkh6lEWEzsVAlf/BRG3rWkb8+vVlHMQ+8DjlsiX9Ph1HGerYnRDeOw5Nad92pVA/qrWm7SgjWV/e
ntJfBP/pfmAsizLbJmVHyWD7Lf/MqXaSrlJQwUXUSZV6oFrp+OyOcd4h/p3XeegubpuGY9IjEaBp
9MOnbjTvdPbuZ81BjsZLV2LWIHfa8mEuh8ryunLYFJ7Ig0us1hbY9qPpzuHSOclhjbMS0006/I+6
WqsGrfnChQmoFqXhz3wz6ctSzi/TYCEPQLctbg9Y1Y0urkBj+06FdZJZZ8Pi0QDemqjwb07nbq3z
kFlzPhwRkdMDrZDlnzrt0/20LiWea43lo5Eyh2+v+KWPy8gbbGfjyZ8TNXWtTTPCh+G4yFI72GaR
3oHrmXdZGosrOe+F/QqgiiIqNANgc+eFAaNMuS2xbTuypVu/W7Xoth618d1RAdUoUFXIEW+qaOdt
iBWSHgR3tYX0glDKVCPVG6FaeeVtvrBskJV5WLbYB+rL2ZkYDLVKMzVtj9IcNT9fnMEf+moKqzS5
lmheHAoiLdPZFHrOw4DcjnOrb7BnF5UVoyerKN6swExsStFeuVEulDHJZTfJEAIqamznvWU0LJrU
2kId6IO6N+cZlo1zrPu1GJNPc232H2lqoEAU42XjgUoZV68GeR7GWPzt3t6Yr5MbWqUwNol7wEhD
xDk9DTy3os/cpgVgKZqDmZnOg4CZmlDByWGKxQtqu3WxxDc590WoDL248jZd+gEQ0bdiLnfeq/Km
NlYQDVy1ObaTOu3QmbXmoJPaUgZRUQ7fhcAotlY7d4ermrtLgP1fATu8Pi9beWjroxAC0mE6e4BE
bc1rBTfs6NS4S5bFsIY4PBRX1vnCKFunE2UXHa4YyLDTdc7mTHStBnxbcwdE3FKzvSktpX/3qdxw
vbQg6TZxsZ8DJ1zHHRHvXbQjHo4itKh7+4p79Qa9MBfQarQBgHDT8zzvF8O/kEm2WPoxM/pqQ6Ii
aIRr8ZWI+eIo3GT0U8GiksSdrhhdSArfiTSOSZPiMZmq06eMyO7as3tpmE2khhYNR98+L97mvdub
eDmhylDK7rHFl/N+nTP7SrX20ig08dnhfHydSOJsMlVt4+Ir9OOSC/pNZl4+DmJWn94+zH/frtN3
HWWxDYzMbC5AajFUacgFU+NYY04/hIYyiY8a3ttBavcKaLvO/bDMxRA4UzGHeEvXvwwx4bFTNIgM
xzIvsMAp1FDP6pGMYlgCZCdR0yzLMiS8FL6B6meYG0ayQ2O7DqnETffa1ExevYGCVKVJ9kVfxEEB
CvrKpfn6fqbjTQ6PAi9hIi6apys42jpRui21I92EBQar7fpdivT9RL0oeHsZLwyFugriSBTXgXed
0xOGKh25hlR4T5PrvLiZFfk11/hnLU7FlaFeZ4VMhdr0JlzA5M4DsXWmZD+T+7D7kjIk5FUfa1hr
z7KZMemNzfhP6RbTlVvi0vxARJDWc93BwNiu5H+ivyif7KVKHQbFrfZmHRvz3oTIVnjLqCpX6hZ/
O7cnW5LuJ4C1jebzVxvobOfrtSYw9bWmY5HU1q8SrYP1dpCR1vnT0JVRaAoZg5Quy67xI2viLpGO
sMO0WY00GKd1PYIQ01+0XrWyY+ci6OG2SH57gNLbydO1LsGiwB6iP2hGNmpA7NccXZysEWs0q64J
8fcm+atLDVpYtpDRoaQ+aC6ekI3eB0Xb4xxXTl3r4hwx6tpubKfl09v76dXhJ7uhLgRKgE21aT2e
rnevUCq3pZiPuh2lH4CErAS2V8vxr74qxAT4xzBqNwOUVwFMJJSsKyEiHM3GUHdofMX3DayFXYXi
4ZUN9DqA4cn8WxAFV8MVfV6/S2wFI2thpEejVFACUbQuUHM1xWTY0FBwHerpg9JO4y0eEnqII0fp
JYjg+PiTm1de79ckG34K2HHawZvE2Ku+dJKubbkpehwbxe4+ktlrqmcD/T0WtiozTN+duNxXZWf+
bJE9/+xUaLZ4ylor3+dlpfCBQyyFprc/+IVPQSEc5ASBK92R8xSjTwYwtYgjH1t1iUM0dbVdPpdZ
KKlvvDfaZ/ogQMgat4uffuDp3kKIc7A3/81jO66jlw1L6meGnl65pi7sYKAMMOlZ6S0V3v79nxsD
gptNMGZKNBJy21OHXPqdXazh28t2aVuRYXOc2coGkpJnQRKgFhLWZsmwUTKzNNRGfbjvuz6jDoX2
cYYpQ77aPjC2+Js74dzuy9gRPxe51E8QBxbjvTEb5TrwcLRXgbfrGMyczbqYeNGFkMelAb5R4+q0
n/vmWnvh0tpuH27DEhEF/9Xy/GdtlQK3Uieq5TFamzEkvZ5umwnpyLfXdlu6s2uYbEPHywWPva3a
eTYXzCuMWYuaI6D6NHBJ5UOA+90t8iylX5qVFrw93oUjAFsZoDeQOsL7cwH3JdWVdrVQ1VCSRb2N
0J4I23ktHwyh1e8NFOHYbbk1rYSNyX5eoMF/ZHCmVYHTp9mV10ZuhUD8ek0469LmhBW7IT6xJOVY
n93i2jST/aCydxT14ML56ozicyyxxwjsxY1/aW6V7w2kCn7Z6oJZRt9Si/IGd0bc1pikml65Y15F
DhT02Jg0f8GE8KqdPeJV1Vt5k8/FsQd9E45w8nBrl1W/b1S3SL2BMUE96Njnvf1hL43LC7PJJYCv
hZB2upEcpwcU7Yr8qHS1fevosQzEhD0MosUwQFJ1be5UQRpyZT/91aA+28AQ+7kZNgWxrSF3Ou4m
qoojTF4eY61VeP5tPK6RqVXVJ3Z1gssFpjIfRgqa4kvcJPlP5CLq3JsSw/opiqbMQ1OW5VEtLRwx
0haIoa/LJH9hFvJlxWr7oxzWeh9pyWz7PR1nMAwIWNqIXaXqN9D96fe20xCHoLuXB6JSZHGDCCP0
ob6u1iLEQwcrVFDp0xoQX8mfXeFQTmscPdeCsRHm57EsI4WfCVHGc5bFeQRfFN0q9aSOVz7RhRuF
ZNamhsjBoAZ0tlS5Gi9aO00lGgVm5NvUVMPKxmv27Y2w/ZXTD4I0CM8OiG46hsb5RsjHmca8VmbH
VMJxSuECfQYmkj51VWE0u35W8sQTjVx/ycKwPEiZzZe3f8BWmjj/AeyIjYFEWq2ch7HIEbRqKZwM
dZeYl16zmhjHlnQqfzlm3h8KJAwPSdcvsbci5Hvl0nl9DLhtiOdU2E/A78655apebY7bebZpWuTe
nGQ3htapuxU2ppeMC7sH/bl3f1e2PWNRGUQEBujr6RHI1YZH1+R5lLK3PuhZBcupSKLk69vreu5m
zQNMcRhgBxhTTDheUVsqRM7rQSbtselTN3QyBPqRLxyHX8h3R03Qzk63xe0KBo7OuJ0npVv0wsfs
Sfxoqg7chKiWiMAHHUHcodEj/ekkbjLseCjKAXKshbTAyAPxfTSAR125KV6/POgMQrgGLAJEAKmO
01WKXDJarabXkbIvdpHb/XJT/RMxkXYlPLg4ECGCw0mjY3lenNT7maKH21LThYg/eKVi1wGyltGx
qB3nvfUDohC+BmoJbDgCnLPn26wxqCsQ2Dgmo4MRAp5Vt2qq9MWVM739mdMjBfefmJ7uP2VyIsvT
tZvaNHL1zi2OSSZw31KhyHmRmLOwLgBYppnQr+HzLyzi1vQB2AIJA5je2XPSZvlQt7NZHGWGvMno
miPNh1kLV1OZr0zu9bXI5P4Z6gwxN62jWS+ImR8VE7fs1YB0uAzv150EbPjvKNrpEi5JX6p6YhfH
giTUV1ZnwEf8qtbhxWXj4sNvFHIzNfjTUbBJnixnYdmKrP9coHPlN1I1qLtE6/7t2+DiqlGBR10Z
vCGMl9ORQNAS4xmMpCl6c2uLog3hSjpXDu3ru5xV+2eUs29jLEM+UDMvjvZgK7vMraxdVTdx0FBV
+Cg1NwuAk3S3kIjeDd8gitpwDUDCTcqZ594XaQbTqxjd6mi7nRnmam4F2pJ8e3sRL3wuvtQmCAuK
iOjpbHpJ0UqdkhLTG13Fx14tu+kWWQSVomXh20Nd+F5IFBGdoSCJDJJztv8KsxVzDUjjOGlx9wMT
FP6bQ+3h/aPYfHGK2ewJqAinu2Limo9afBuOSznwCgHd2GKryn5+/zBcRBzaTZgPENvpMHYBARAr
AZCUmKx6k2lPAQKH+e3bo1z4OoC4KWajpQ3x9lzArTATp3YMOoJ5OyRf1NFdw8JdlifEpN+fSCNh
RPC8cdApCZ2n63qD77WJud2xihxtP/ROi3VRcc3P+cI1jvAdMyI/BSR6Xn+oCYc2N4v6OFWl+XVw
hnq3pJp9N8s8e8IBsb/CQ7iw58gpiUgM+FNg1M723Ng6tbK4Vn0c48G4swpt8e2iyq6ksBdHYb/9
X38DGZzTzZCUIsOod6mPQtfqXdKBynSUaQje3gyvAzsac+y5bXfjwH3Ofc3xdFvbmeDH6Yr0o5xW
+tnJsPhZbvePHcu6H8VVEboLyeXGs91cSuirMOi2Rf8pAixmPFfW6gJ+Yu8cLG3KGi8q6jhQB3N8
jK04vlWBsN+ro9LsY5o/9/bUdM84YF6DO1zaO5tKLch8mP1cI6e/xF4iJPm6qD52kQqfqzKSfZMN
6UsxGO0OkAWOam8v+IUKHt8SaApjonRGsfh0RHhuW9SLKZqS10db9Gao2UsaLDN2hFKAMfCQdROP
yeC4IaaEuPJOdbZXnFkb/Lm45r107rFN6QnxDIdAi19FH/286mPhP4plXGweG/Ryvdk2os7TKoBO
nTDiu2bN8WZHXewpi2fjyZr0IpANYn5J6szP4MwsL1ld8b7w7+9v4vmlM73tSypjp0uUaebE5x/N
o6qQ48gUqlenDWL39pc4uwf/joKwGvrAgIWB5JyNUhdaZrW2ah1zyoqbVoOzy5FGDKJeV69cuZRn
+cn/hJp/B6OHt4kBUMClW3U6pQQxMyyWQbd149i9CKqPv2A7Zk8TnVKXNDnqUCvFgiy0UJgrMJ1x
YkzNhVmW+6gs8PBRrDjF+C2xa6xARaePOynofpGMJADX8pg6ha/JUVSe0qwKnQFhYGhmGc3a+olu
z/ZebfMpCxRzlrfmYq9f1qFA5XLEDvzGlvP00RoScEitROjWNwGIP9aF0kg/1fCh8yWqCoNvp/Mk
/Slx0yRspyx6AJOB4UKrd91j0ibri9XOsbobjSyl0d81SBfBfhCQhdd1yIJliBtEL6tGPC0rf9aT
uUGxfNIb53dkkuyFbRvThu861flZuROaMkVUaB9bpm2EOtT/CntPK8oQcnfrKWgpW6mBorbZV3Te
zf+KOQaRr1QWZq/VXGNpZoHS+M9x8L4F3mP3gvDe6e4LBUhQOAmLZLk23eFZ0I7RPIKWflfQoK3x
9xWlHqZDi0hHGhXFkz7ZyRQUKp6bqFca7eDrfTK1HiDisQoq1DsGPMR6kmBTQX/fzV31odPm6Lta
Vb+nTtM+J0lKZ2aqkuRB0aduty5Ksytm6pNeinnGk5HZ5UMj2/E5ojn2tbF6R9+jh6jeDkPRsjus
KL1prW74g/GHXu0sc+0Nz3VzOkLS7dvHOB4QfMfMFDnb3HEIugwhO/XgzFl1mw+mlu3LAv9fb5qa
Zd4npjb+dBajbf25WZuvyri6N4ndtb+sGDNdr4UECxCuL9vvprPU7MZoKJ/yduxvI03vfiVtJnEh
d3MHbJO5Kj/LVRX3bR3nml/hg3vf03z41qtZs6epAu6Oml1lBhvYFPcppal+0H4jKRFpYx8pRE39
Htig8iHXBdpoBYZD35SqyX408bI+ZkO9fp+gHH9acEBYvS4zgEKuLLBnLkmJdF+RjmGaWuVtbUj1
uUm7vkJfILI+O5yD1es7pc/ZDpp51JZlcvxpGvN7HPmqJ7fXDYnJbTPil2uYde3381o/TjJTMq8b
DPsphxcxhEKkkeANrmLjps/N5IurltNzUyjRd6SdnKdiApG/G11brkHmaOJr3w/K4pV1W+FUKkYd
I94o0aaPC0XhT4Vp2bFf4XRYY+qMd/He6fRhvo8TUE5BWU3DfSFb4+taaeACsfszuAlpdv+erZgW
dg1No7uJZasWT7lRqP093r3aD1TIx2cTQEsaqEsD/xi3LSX21CJJ2g9jbyhPiML2W0dcuP911N1N
nzq/o/raOLdIwqfTmviLjX/ygyw6FTssZ8pLz8zmpblfEqP/kGQFv28YC26pWfY2N0pZifslV0qE
kqErp76Y0sLyerMGiq7QDfXhFEyhYmbuio5avjYI16ztZ5Q1KCa00nxaLGH9RINUKtQqdftZjnH1
SzYG+wD/emT21bwe6HNNVGgOfZWmv+QYTfGnuKvVZ2V2jDQ0Y4gYnlRhiR/UbrZ4vPumuEfSpOGJ
ajOcx5bekYlPb6JP/QnFhx8aYMfF4+rTvgOCWuOPqakWMozGqne9RRgdQI+0yO9mFSDSh018VNmr
RQfkt+06O/XqLJZ/6OS6EV6/5pyEssqc38iZTQ27clxuuoGo1FfwCI38mIvsjzpOw7yzx0GAOoBj
Uf2cIxNdUzOavklVZGkw4DVZeS4TIyLSovp7DzsVXBuEoQAqr/tbdpIKaqGnReVH9TxNXtSbnem5
TQIMukfgt/DspXOtQNRlgvfbXPEO6KlAS0SHdnxj2E3femxK9mMxKPqNbrZ1D+y1dP5LVgw/NeDh
Le6QsTjkTjn+B9/P/twp0/qFNrZwHhbNFd8UJZfZbp61PtnpACZ6X2SNu2Jv3A4rrfyGiz6eZfR1
XQ0X2AK+f0vQRxLw4wKR73NEfvKSNf16n8crb0o3ZTwQCephxJ5zH9XP1rIU+U2TTGp5X6b0rwMt
k/PD0M5gyIdKZP8Bjo++pABZj0ZsdsDlY4S1vU3U7puWFu6hbgXPkGjX9BNWESIOUzr+R3VqFB1c
az8bAVJdKL76Y1PW6XFIknq6EZAa23vON54Wo5rM5p3sBqyk4f1lGLfAynfxzyydb2s+OjO+w2uT
BMMaOTdl6sQf+1JvcWFC9LsKLUkDHLZwHY980cLCal7ElubVoP05wXFbOgEtyJKdLQvL3TtDtknA
pzxPoejKLn1w1ITueeyWQxb2zEnjQ9Zy9p0lWz/FJghrr7U7I/OTTNFQTk775S5P9AKEKXi7LNiE
QTLsrtXsz6DNy+JlokwhnzSrOvmYNlsuZzOqv662bJv9MkWi3AFO46UvWkTifXwM1hs3ohf0UMIF
yb3KyVT9yYhK0RBt4EV969aNclNQzto1jpUkAf9vhOZjT49v3812owBX6MZfldpk93E/RNIzYwDv
/gCKoifAjdmvo5xk56uVieoV/l/m5IvW0L62xty4FA3q9d4AnVfyGLmrtUcVsXoourGtPiUdeSwa
pBqK2mrU4nU68pk6L1pH4BRUEeVj4k74K9ijLp4X9CJemiTOHqEQ6pavIC6BoHuRWDnGkAYG74be
KgFV2sTlV6qroMI0qg4Aem28QRXYwAeQztwfKG49tuY2Ou97fERrx4tto7rpzIolrolQ7kp1KL+6
1NyQfsc9nPMW29a9K42Mv1wTUAet0yQ/dGEZfwxbUCbmRhPKp5FPNbMeqVhCnUiMYGvFw8evFxnF
XsTF5HrVuK1ihWW07oP6H3+XaTH+iUwDtel66+l5YIomWkSWMwep0nYfZyeDtUrdLH+pDRHPYZFm
NozQyp2XmwK7ri/LPFBUm4bITF4iqyune3uhE+TNbs5pQ2GjJvlqVdOLHWk8Y1wfwUKfbGwMUc6t
2xD/xbkIqH0nHyfpyh8LeAEA1Ml4V4HK+i5jKB8oEbat169p9ilazTrxy3TSKbhG81B50Vib/yWG
pDMbmb3QPJH36t2QbvbVokOOKej6dNMMl8twS1rVjughpZW+W5NNK60hZOk8oxwlrUhFjc3Awmvo
S965sr9dynL5SWwks3DEDuxQZrGaednWysWSpM8eIWYPvTfXuS49aH2TCvOhWn6v8JxTT9AP2gyQ
l5xAjRJl75WdFT9hKpdkaJHEYj9Ys+6E1CDMo1l2PKlo1sy1P2f9fJsrLa4DiiUxBBiapA1HXE9K
H4ZCWwVKFE0PMnYXGfLXpi8T/LPmo5sVBHZVj2aMP2WC7Wz0BZqUTjVHBG/5uAGIhFmBXHWib4nh
aqkHtQVpuCiNjY/d4I538VynnQe5h2yOJ7UzvKRSJd27sch+w+Mt2iBrNfWQDCAdgijXI47L0hMw
CFGjLAfNcHyh4d0bCGEo5QfNGPn7E+o46G+UkoNWptqUPukFvRAfTf5JePSSW3QR4nkqburcSTB3
clPnxdJT0/aQWV4ghk9L+l21RNXRQWxcnAMM7FM8o0XK2rf1seiOZmGMH+S8xNBreEpIzOLWfcqb
dW13OWzkNkQArPxVznTKAn1K3eoWnZT266JmVR3kCY4kP5Z+rYy93iU8onHj5LXfJmgWee7sFJNX
CgsvGgjs9K7KGUS5x5Nraly/Xfm70MvhIyIqSxTmSZ08m8Q/9b7IRzE/9ap0v5e9G//GTlF+U82C
E7fMC/LYcWx/TnDx/Gm1o7vPXGgGYZI4WFAUMx/kfh7lgs0NbqHAfRvLQLowSbnngEhEij/LboWL
ULLIwaqPkxnGEDtoY1ImaMIaBnkcjPli1Y+DRg0Ey/NxvKdcsknLDdby2cA+p76NkBme7tZpHB/H
yd6wAY3OEbZ46T6YTmdP3rwINaZL2SbRb8ORzDxT1vkhFrLpyepQ0vL0DP0CtM7N5DM3OM0uTgPm
GaOa671nzar1a4jUYk/UH01BvCziiz3pTnaHpgPa7HnTDY9aNHENin5dPmlJZ7v7DhhqclMblfYZ
AynjQW9ds/ttAwLRAik6FKvKLC0/l6JjdyXwifRwSqIsIkSK6t+irKiJTG0Fe6ICvshPAuVnhQKt
lPYWnrRVBahTJfqH3C6sbxB+l9GviYYjj/TH+brkLLsXUwX5Yled/WxmcaZ4buksX5PYWVU/kVQk
J3eWA5tiJeYXDVa5MPuV5jvNd+WudpQ+DdZFVb7bXdn8rCeJJ7WqLeaD2Vow01xt2XidxHOR39hW
+cMhdXgAHECQCN5/jLGgbaL4ZgXpfdP1mtP5lbb2f+bNKgnHiSLKbkUf6XGoo3WvBCYc/h6mWdnr
7yuX//8yBM2nDTdtE+ueliE0GQ3sX/SX1bTo9nlPtO+2jfrh7crKWeny/0YBZw8khiopQPvTUTpj
TgAvuMYxy4tkpxZj47P/5fv6w39Hgb9OLx6pZLS8zkZB17qs5DbKlCBpnah16xVtNvwvoxgOBTta
kjRaz0r/Tuz0dl2ZxrFT5ybM81pBctmqrhSILqwYymo0nWCyUIY8p0uaHAOpr6p9TEFTBJaUhT/m
bn5lLud1123JaONT9aepupX7zqqdRuHMLjUX+ziWpvZJbwucbOrVZW8b1d500G9MVlBS5WRoIa7y
zh6Xy2i/ZMBBruyQC8U3qAHbFoTdDnrj7JcUmaJyQURskbhNHqeh1MAt0AmmWNUY6XOKN7Ly/zg7
s962cS4M/yIBonbdSrYT20mTtmnT9kZoO632faP0679HuaoVI0I+YNAZYAZDUyQPD895Fw+vEufX
oLcIINRGo3NnWwMXBblKfBidLuKpqUhnJAfO699loRbkfznWdJ7sRod0T8OXpwg6lwQdr86TYjbZ
n0lT1KeQVCbzJyo40y6dCjP04aJP9qG1y1z1O9pApMeV5h4dW2J8MOqapLqGf9/MgxiEsk9HEuBl
1efAx4tWF6kP/Lj8kc9OgzErBYfTmM3FuEvTWZzNIWo+akbfWvuu04GPx9CjttASa5GMBaJKU55i
KV+JD6uugAB57iTGlKPLbxSyhEWcZ+59k2ncozTTx/1gF+HRqqba5x0AsRZl9PIwZ+4W2e7q74Bq
ByUDjPcChb48/CD+wkWBVZyLRqPqUxkxxqyjKCvlgCvZUiarEFP3VLSTsKKcZ1w05sjgprRLU2wY
e7w6VnwT4g9AOdpcsG5WJV4EO6Myhgd0JqkzHlM9qh97dEw3QLnXRwFDAJ3RQNFrVduFqtR1iaJC
Q5FOdbA19NCkWiYbnel14+BlgVlWNh9/4GO8apoUsKkHPde0szJOMr5xk1GYN8Oot78hVzXPjtOK
LxMfpPGCqYl+ovvVQDGexviZhkLxGaBInWw0M1Z97OUngUCEygpIdsEGLd2Vf/o4Co4aQd9U+nnm
vzsV1VAtfZyJrzDmcyr3rpHVJo//zo3JQ+JpS8rxVRShkU2TAdVSWiqCTtbl+MwbJccS0LxlNZWf
IHTt56Ha/TfOVfZOEZNlrnx6cKsvyHbEWS7HCtu8wKqwVM9qY+qfUOvANh0B9ltStC2V1FVTahkK
0X1mBdgc/9BX6NWlyJ8Bsj93lf7YaLK4oxQe7wERix+9W2x0W66OBhV3wYqYHM/VgTWgALRVaIpz
UGkPmVzM0CbCU0Up/6appue3I794PRzKVMByVYI/Dei1A1VXd1Ytu1iesXTW0p3Z56FykPWQHuDt
q8lO6cIQOITSZrxNbatvfIUU/jnKDP2boCoyen1gZep940QhaNB6Hr8JC6cwLyrCYIuw8nqDcesv
e2yxnQa0vPo2uTNJLPGGmUVHpWGiBujLQBL5B0V7X7+XRUewn3YT3SEALvS9VvvLUfRoaYyeEZYU
e6nIcmc6vf749udf9XtfRsGDxGIXMyUcXC5HiQI7KSelmc4WzOfTBGDzYTDK0jMVrXnCCEzsunbc
0vh+HSDxB8BCCGoMMDtwL5eDQmURbV5V07mdVOEHYuh9lyr67u2pXRsFeCY9NpOuMpzAy1GcoHBm
Ivx0HmynpCLhGrd5NH9/e5ArG4IogNbUEvWAAq2m0i+KgUbcTmfeFuoZpZBoP0DeecbopD/8H0Oh
gAOPErIerdnL+dST2iY5l/UZxdro1izn8cmx8HnqdbrUG4H82rQWcSv2ILgT5PUux5r72o4Rt5rP
HQXMHU6UdEyqudgzVLIxrSvnH/YYAQ5uG1z8tWN8UNqiDy28tmqqzlrX0T7EbDxQREBuZYiNTXFt
v4NFggjAyWLhVhNreMkVdoHSGg+wCYssiYAoWPHgQ6UmNFvnNkP6Qw4bu+TaVvx31NVdoTqJTeU2
x2UPrbKnQquf3Dasf71/f5DSsAkX08JXMBRSzaCjIiTw0pnGW82s85ugVYIfk5z7v28PdXU+i1iY
ixfLa8+nqY31ggK9OGuKGKi6mKYfBMO8EQGv7QxwQqDdVQvc+3qt4BWkxWTjINsMar6fOzM8JjRS
Y38xbhm8WptwO/g/JsZRNgWJM2niKuiOedJ0LXqTZ2FhWl53w1fNboONPXj16y0pCkH3hbxwebjS
IC/rEH/Dc41gv09XQ/EiG3f0t6dy7QiDfiI6cWEZfMXLUaaizOhmCnFWapVCGP3BHbd9uLdis9w4
wtcOFWbvbAi8hQmDq6E0gy4IcBV2ntBoYYCuPqqBPp1SmHAPzNShQZNPcthYrOWsXmAomB0PnAU+
wT+RPFzOUCs5cu2IuauTCgsltGa8ocnhUilpsqD3zDHOvhbaXGh+IUhNN0a/Mmkgu1wwro6aO5Dx
y9GxBIziADrnWYRJ+yNE6Nk4aLIPDyqPxthvmlzN/Mqw6o1xX+L8atq4A/B05/xpULNWe7RqBN4L
oh3OuGpmT3EToaEXV0Ec76XQa/Wm6Nv6e45kiSQDjlJoCG5ffjTMAhUlZVrYrokVQsmL3CK/RWDQ
5KGiGxWCPKY7fUNvBQmvwRFdtGsNo/2cAUf9kcSa9QuhBFriUzGVidckQxjc12WEQFXogBLYGb2a
Id9TT9NXTamzU59QrdzNcFgnX88D45cajuZ4z1OwCj0dg7XJ0we1eaYTo8S7TB3G78DoeRjQ5tGM
XRNOVLfnMEJjLkjBpfpqM3V3eSknCa7Yjr6jbUSF13QihJKLQUcLz6jpCGS8C+QuMrrwuy2yLjsE
GN+gD4lD/ZdoKHsaVUzX8oZxRLJRN9of7WBEt06+EGYQSCtQ+pKBvZvBstxnbBzljPCGlt7Xg+L+
lkqg31eIxNh+GyjDF4QqGusQz2Qv0NjM6kQighvYhBpujJ9AZXxz65iSrtan4lnX8rw7avTaA38s
RPUxT5088VRcVH6lrW7nN6I0qEU7KpYkXlWJ8QsVM+cTlihdcu9MRSXoiuXjwzilldj3CjT3PUAX
Xfc6Ov1bRhRX4hR3iclLACInjkGrhCPuMtAOOkTphC1xiNuxeRqnli3wdqC6dpD4lu7iJ0AQWeOu
nFBB1oz4cK7kQJUdEsANIlHZY14Ozb1a2GCSUFzfuFuuPTvYzzYsMgBfoK9Xx1fPBCCJaJDnDH7u
cRrd7FAlTf1bH7Vq3/Zt6kOuUfdOo0/31E6cAyqI4a2rF+bHos1HBLUqVAIcVVQoW8/lzrAG5b+3
P8yL7ubqpBNdwGZDtqGhv9ZEstWwyoy0lmeKUdV3VZm0D9MUhr8UrWv8eYh/J7pU/IDe5ZmtF+7l
aPQf3Dxwjz32Q3RrHYtWuVr4YVhqN2//uOX7vPptkCn5WeBeAfZdhr82tikexjwcwICJh3SstE+h
qi1SCGr3LdLd6tu7x1sqN5jNUHhFr2QV9UZJoU6pNFKoKsN0VCtcHfjVGNwBhBlKym1huAHyvnKB
UsQgoUIsahGUWI1IRDFbHinibATdf2nqFFTrsnqX20Xy7hc39TmoLS9UroUzffktVS1vWWZhnLVe
ONCEUlLfUspTPpedZwN22xjvNciTYj8P7qWqwEuC2tzlgGYf8pigC3g2NdBKFXovP6tKpYGj8Nr2
jFYRh0qEhk03N7HvsKXLTmqlF7+iWjbP1AhLGozKJq1+qUiuthTlXwht6N3SuFmTZkcV5Jc52MaZ
xzQfO+rSvYUd1F83aeV33a7EV0lxGGBJkT/gfNUhzN+aoL5KvTg6o958qIM5Sd+fRrH6VFIX20gQ
RqtPVQ51g0lbZJ7TgadCU9ANs0UsPZAgWwTwKxtu0flFfgkmGF7nSzz+p3rGzPWeO84414H+WzUz
67Z3zWejle3x3WcJncmlvMDUsDlezcmVoZOkKJCe53jWviXVVNxrWrqPQdfu50wEG0f3yrxe8PhL
yYSa6Fosq0KpWx9g0J0dSb0kymmiI5MyU71X242OxrWh2D3soKXajEbP5ScMAyOHYFqM534COpO3
0qT1PET7VgRb79bXt6NOtstTQac6t2D/L4eK++W7hXh8IPFonhu6iru47puNMPv6cmSVVDpalBeg
mjqrUeRgJihRxdMZlJX7qPI+fQph2X6FSGt8j1TVeqqcAdTE2xvk6qhwB61lh5DZr3oHYi4iPVTt
8Zwh6I/R3Ky2X3s0h3+YTZH/SOyquJ2nBAby28Ne+aRovELm5rS92DpcflLswyOzHYeeUmDr7EVX
IXKTN1vl+dc3F90I7vxFbmBhzmurUZwRz62gQ/0Pwvi+BscCMgLExxPRxPg0BsGWUvjrTamj6koM
ob7Baq41qMNBTFwkcjjbACFvyk66tzBF2oMr8/LdhQYKa6iAoMG+XCfraOWavWkojdad2zlXb0ws
aPxRWsbt2+t05QvSUWIYug4vbtyXX1CWAJ6bIp3Pc9SKT6Yh3UOmDfFNYmBAO88Vnbn3D7goHy2M
DNqVa7b/VMJISUpnOmOMHDUeLVj1JjCaYKdMmXWsIoBNbw94ZSdik0x9kvLG8tfqAKAXJZQYsdlz
lY/hk0iG6TTElbMRh6/0xhZBJ0aBacFxW/PIZGn24Dj0icL+CE+eV9FHtYdL5kaF8EM5GzdaHGmH
xRD3FGowv1o1eKcF6RJVll4YJQ96GFiFry6DAS1IK1PkfB4IB8fJttXdlCNGHdGpe/9X5b3gYmon
DFpW6+isu6GwR8Dl56ArlU/FMHwmMW02bpsXV7DLNEKHwbIogRFEIBOtsil3jEOeatZ0DtuhvJnU
Kv6cgYE6tY6TPpoN2NtZog5gO1KBtBCYO1lWGrIqWX8rAZEMXoRW56kCII8mru5+06p0vB11tfkY
VABypiRDeWVxr85KLdygkl3JzBDXgFBIrotQMvTWy6OVV/GMlm86QnWRgHBwoR9LH+x/8h8Mcljm
cIgAVZVJoI4PQwOU9AZamPgrmjB0jpR8gvZcjQkIMM0ZreHz26fiyrk3LW4ismIeNsjFXf64wcL/
I5mNCTKshTqVFdc3+gB2MbaRSUwCW9vIwK88gJZC9yLmx+ZkyNWAqArDTdSz6ZzXwEwRHEJFCUIK
ABq7ktVHLWnhTTSpWz9OTmyHUJHG8kYP0rG8a6NA/FIAjP0BSAMqepKj+62zR0oB7/8oZFMw4QmI
6JuuQgWISIM7y53Q7Y1dTxvC2BNyepr6tNlrkSj9dw+3VJIdjIioPiFhdrkGWA2pVgSA8azNRo1U
PWLadRjE97qbqJ9EoY0b4125vKgiooWACvoiZbb8+3+S0nBselCOyXQWUua+ZstpV4Rx6QM23rLe
uTLUQjuEQknJl2R3NTU7UQzZRpNxxhyxIhG1a3gPzXBUijHamNWV+E4rlcAOjgPO65rmOKqBVjWB
ZpydOv3Zzkgl0PFytV9vr9XVUV54z/Q3UKhabV8gK1YQGTyzRKX1tzqljPuuafSnt0d5/dn4XztL
A2+Bshsvh+ifFYLZkyeg2fUzLkApqLMQyMlCOdCDzNmomryeEG5B9PjhrL0IEa4mpFad2WOBpp2L
MoaMRPMLPfKm3kBpLN2QywBOG2g5+IuQxULGu9xy1qQORi8dAbu/enai6B5G7Qe8alpqgwh8ZZNd
eZ22RVK/MjcyC4qD3PZL/rl6OpjFrMgMfeZzkQXlrpHttBsHS929vVjLb1/NzUIxm8f3gsvhFryc
mwGoMi4ErcJAGgm1hOoUW/qIupaWUdER+8Rx3tvTAG9H7KShz5VI4F4DFcaEpEFLU/dYxe54T9W3
3+XICW6cqPWiLaO49Ktp5tOvZuEuJxbCNEmEhv1jLtMZ2LSVND81cFgPhaa11JaV2XootaQ4GqCo
KVp2W5zKV1cnv4Dtby/1A6QatPUCYsFtFIWSBUe7tJIeiKUOLzWccuOIADsA9jaUNw70x/uuH4sn
gfdmSglVWF+B7I/wv3r7oYG2t7Hg5MWrJX/5XWR3i4qrRcVllY+UlhKjOCmCY1D1ymcT2mbnDbz5
Ai8Rc6/7NkoqzcnODQSYMjzzoGe1KZbpTt/XMD8LAaIta0NMIUHwG9Gu64wYnSvZVym3fGd2fqho
ubUr0C/5mbqR+1lJRunezCjxnkRmgrbsoXlUXhLRGYBi6Cr30YI68E1Q07UHSUuFYtVbPzNTWBny
5LFjgcoy+uCWfEI9wi8z3IMa2okGBI+G8W2g28q9bMMAlLxN+gQofiq/4CLgal6fzAFYfjWCqzag
SrVTpSIiMMrJnPlp4Ng7oSdtudMV14Reqk6VOOaJmd3GtR59aupefKyMqv+gZRYUP2mkjt+WVfqn
ElSsqNrPGC3EGeI/+6BSMmOXuW1pUrNqTHhSce/Sz63i9HNlBCCU57orXS/XYqIjBLh+qfF248lG
gTjFQUQgqA+Xy1afrDyJhztnjvXY11pj/BLFtZn6eWVoyL2HVfxdaeM+9uxMEz8dsy3u9RDCGkwd
DWu1wckbwVu1tiTE+Wn+Y4aZfl9EaYVsDG4of2v4P1A/SnO4r7VZZH5pVcW5zZQiBS2PfYrfJR3G
XLiMOb5bTMk3ENDVl9mcgh9V0EcwcEMlO2jwpoJDVvEe8YNWLyIcHkJH91IH/mplhKJHspoW8A4t
5+m7Pevmf7hFTYTLYJCGb2UjJIPY1uTBHYpg8OBJQfmhmZJ9zCIwzGmnu49tih/6Xpqa8qtUA3fw
oKvp8LmGKPvS4us1eHrfTa0vy1C0ngMUKd0JOIwPTVcl/0na0N8Mt4dyqwdjY+5KqWLT3blKHxy6
2UBA0em7evBFr84/kL9BPBOaRvNLwHBGireK5ZccAA4aZ0sHbBdIe/4xIUuXeG7WZjkZFqkzbmku
lco6GrTxwINTzyhSKOEjueJMn1NgQLlvyjyL/F5Py/veScsnaUgTynIwzYA5AyUefCUq2p9hL+Hw
tumQPdZTM0O+bkT0n1n2wtxD8tADX2/G5r8M+RSxs0dD/wNdpJQ3QijFOcL9rtjHbtv8SfM8/NuG
6eIAgGlw6YlEEc+JEZQ/zMrNPxfczpHfFpn2QebF+A3CZ/fUDTR/ICEn6cK6BftBZEiTigTflPBX
G84EJ0fmjReX4/i5MxztLgFI1Xjm1ALfqyZbmfc2KzH4Th4m+kG0tTJ7uiwBvCmQfb4acZz9HVND
9nsYGuqH2s2nwm8do/wWBnVRexTInOaInbTzy6lt54NhZMFnuoBw5yh76dC3pezbna7Xae+HlRwT
3KvrNKTlAbzmDrNETCdCCAUfVHWUyk6tXO0BhxbCXBw19nc7UKZhnysifegbEcz7ctCHFA+rqJI7
VhOKveIW1n1Aj+j7POi/R4ggFZ+s8ObUXFTs2Fc/qTnJxJ+0Imy9FoX/x1jNwy88zweYImqpKR7O
BmV4UGDBFHdmHcaPEIdCiEN9kNcenAOq1jUyrN+aTNX+DIObNPsmKMPPU7xQ9jo970MoilP4DMeI
98xURkBQIkNRDK/vXbZLLpzkQYkUxAxjqwu/mFVsVrDEYwP8ftaEz6ERtY8iZdPsitjFAjF3++xb
H8TusSMAd/shJ6h5wqrgo1vShk+mxFXpZWZWf3k7z1g/1ZZLh4o1arv0FShcL9nOP0lhFCG6tyg8
HK3GnG5GJep/dHFe/K4pun5oojT5+/Z467xmGW/R+OXvEHPpmFyON+ZGDwtdgJCG/vsrt7v2BrZI
eW/CbtK9qWsQ4BtB622kiuukbRkWhBdITMoKmDSuanmuNs7IH3bu0UzYAbqSyB9ROsUbefw6w34Z
BWQS549slPByObk8gAgn1QS5QpyE4MjYrhcN0FrVJNl63l2d0D9Drb4jLb48TylQHq1ynnbZgtUQ
erbl3/oK+L/MCMmRRXuChytttcsZhVUq8hg/oaOVAVHwVFgG95IP13vs70VXr1LN2C8nihBeZjSE
AieF1eUjPm48gMSs8o308cq8bQCVGlJUJJIAeC5/EHFcLR03dI8xZPujMzniY1YWysZb/WUb/pt+
M29ah5R9F1dMIGfLSv9zLCgMCYzCO/vozh2YhQC/gPiQTTG+P3Et4p00rfFj0xVwiMzcQj+bTEF/
AP6vwoO20/BXCZIr8FXDxAUY/2Ed6H+NcARgE4hLR5EZ8v07fPFWJbF+KWm9ZJf//GL44HqEM41z
VOrc2IlxsndTB1nz7eP7+vPTdiR1BxrPq4RtfvldYkpeBNjKPM5lPPp4kcV+XGnBxiK/DkqULqi9
vxQw6Aatdl0DhTzHNxwJCme+m9zM+tpaUXmIdK0/FiKyb9+e1OuYxED68iRGIBuo2upJIvtR08MA
xQsB/PsBM/rgLmuM4CmlbLhDi9qAYhDrW/XU15+SUdEZcRfmBTFxtcUSMY2UCXVxsmfRnWro44c+
N9+/YLRt2RK8V5enxbpXKOuybFUlEyelCpAuSQouKZFmG+/914GPUQAbLVU/NMZfKAj/bL4kMxxY
NJIFA+t+jlxt9knyANN2EILeXqxXtXDCKmeSPwF1CqhIq9VCTSQwnSbVThnaCx90VYnPNcC2L2ll
8zSOw/AUuib8SXLvWy0c6t2A5u1GY/zKfGmKA0WBVQGsa61pmeKF0izlz1NfwFxI3Cn4r43z0B9N
Jd8oU195roJkYFfyWF5aDWsNw1RNkGWdJvVkpirxFTfZ6QNmyYY32gHoqW4IbpUqTg6asPNTivb3
nbS0wofWUTy4dVp+sPXS+fP2Ilw5oHQzXcE3AJ796qla4C+iRHajnrS6l0e1zgAZ2Y27c4OKWrQG
zfzt8a58b9jS1Py4VwnN5irqW6gP9gqCDAjV5mjou7nhddOc7LkEt8q0rwA/7Cz4EDQzKZWZ7OnV
zYqfSm9gIypPQmnSs1vXiKgFmnujSXYajL7Yn6Yk3yPBPt1bAyivAK911GPa8SnEKGLXzCZv6jFM
nsq+NXz4xe5GeLxyK1OR5ClDsYZeITXlyyjcJZGSgcPvTrw3oZxLYz9U2WelF38VZH8cDFrMRn4p
I6jLSifuFcwBN07hleDF1ajT16brtYjsXv6CIgIm2EXmeKoyqHC2DXFXBiAq3172K9vspVaJpitF
0VcgbLCuMpn1Wp5mI+gfDX2uPpIdC7+RZXxIp1luhLFrs1oqQ9iBGUuKsVp6gHUhOEddnsokVZ40
CMQQ5tP3qpQtoYubEyolbRDKT8tm/ydYziKpKlMaVBesuT92Zj0cmqrtP7/97a7MBX1V2sg8fkGu
rVeoRwhMkyienky3MHdQpG2/RELg/fuAURZ0A3zapXB4ORdVx7MxCVihvLR630q76tCK8r3YGgS6
qdQtesvLmQTOejlK2ZpKguNQf6oRydohpaXe2LFR+D01k41I8/qzAS1a+BlLV40/Vhs7z8pkUX/R
TkEfFqcJErmX92a0sdFexzMYfyBzaWNQJzfWkDFEoMY4tXv9VPFWuR9EHd5Io+5vamy2bt67DxgK
U3CqrlT/YatffjtsW1sXlSH9pA2RtRu0svCRAN9CZLw+qQuFUaMQv8AXEMe7HEU3ZOAME6NkjbAk
GmAyfohtUfgYuNVe35Tx/dvTunItMiJZG8V/bWkzrnaeodVTG0wslE0V7qEe2+xcROV0DEvgV1OJ
6h9STQq+GGn8UKM3/mfIJyqGaHf8UMc+PZtjlnza+E1L9nv5auAzo2cDfR3J91fXYjIREaep1U5t
EZmPBZ29u0htuhszXMpjduVY+6au5W7UGusjnj2VbxRaEu0yXUfiTe3E+KFSmupbOETah7jQ08+6
Lm0Pyd1216jZFgvy6s8F1mcuXXC+5PLv/wlEtpK6UiLZeErNMNz1nd5857ZzHuG1WTdaYlp+qyzY
dKXcgkxe2y5gEWi9A1Ui515tytYwx7JDn/TE28l2PLK95JRkWuMhrGPcZ/VQfnx7aa4PuFiC0w2l
SbzaLZUzAzqPHe00hqN6zBRF8VQu+ueUytlBhyH75e3xroURGkS8JsiPcBhYTbCesKnv9UE7TRDG
H4bAFQfDjbcOwZUwQpQi/+Qpxl28rjfAhEb1zMr1UxJxVeVdEx3AQlFKHt133yZLqAJqsPwNfMcq
6baws8gR6tVOSIllp0yhcJ4nwxbe9MpXW2g8DAOBFYbIakOaVV51gYq8jFlb+SGKy+TkIhh3+/ba
XNkLFJjACtBCJoC8ImS4ZRQU9NBOvOyMM+WNDOmgyrotEJFEALHuNmjeV1bpYrzV7TXWxRyaHa/Z
Mu+6fRIaky8U5Ej6HouMt6d27QMuFCh8LSiPINZ8eaLRNk+wqIvEiQKj9CNHG3zIAFumDtcmRHqM
jxaYbsBWq2WSFE1JKXNxknkegyMfBnKzbrgpkuq9zVZufrxMINBS8yHHWCfjCQo7Uwxx6TR2XbNT
0R/ykhLBwLc/2ws4YRW4OUMLeXapA1AlvPxuDdzi1GlV9aRijW3tVKTof/KmblufQF8frA6Dbr9B
oeh7XlepyRPaUhDQw/VT8yluqx94XJuL4NQYTp4msgkuPYwA6aOk6Rz7MKvrXRc7+W9jzpXfCzcK
1aCgWiDCo87/CENRZceDhm4Avtpz//6kZsmayKJQ8ODdtopGY9VHUFNN55QavbPrpiGi/TNuEd2v
nCtOzLLtlpcJRcPLj2gYlT6rqe6eFGVCnJU+FOHdrf0Jp9ZDXgXJRgpwZRuiSMIDnIhAK2ONErNK
xagAf9snSVA5qK0y3IxWpPpja+kbIePaUAtWjLwd0DDZ9OXUYvr7o2nEzilqWv0w0s7wDLp8h8DM
/769Fa+MxDoZC3Oci4Max+VIcAbkMHaufkJOD+pQjwYJd7JyNwunP75/KJS7lzY4hXGeV6uhwmSq
XHp/J3Usuh9Fq7peADHqR1LG9vs34IsAAjSChUO+JmWECoUwJcrsU99mCf1Uzd13PJM3YGBXop9D
1kXXDnQBjJPVKR46jAObsFZPRVvYBwsJWvRiEbF892dbSP32kuXSpl/LHnTtaM2G2qqnFEjXyRBK
us/iyrgJq7nbvz3UlROFxzm196Xo4YDAvFwhN4MPh1ySeuqyPL116SnuXajp+0IMiLqn1s+3h1su
osso6PCKWxwsCBGcqlUS32m5ppR2W1JWKIYDmIP0OGpquC8VleYvQVqirkcl5O1RX+94iDPAaIBZ
gamBt3M5yXQxfUjoL54Kwyr3gWrUX4tcz59tFAc3hnq9QRbXEZ5dzJIO6Pp9745aS1uwyk8dj1YS
3opmaIte9tsTejUKCQyM+EXDhtuRnXg5IVObzbafrPlUBXMPHSzrzmbbbJXEXo9CykdRF80C5uSs
Ty++8gXtzTo4BTZER+jVBWKGk7GxA5cYcLElFhURAGMklzgXMKnLuehagk9t0rinuoRCGLtTE3tO
Ypk7CNfZvkGqN/N0tcjvrVi3Nh7Jr3Y/YwO7450MhoxXyipnDxbhUbPMg9MUI7uYh27jWaJ51jTz
SXbi09uL9moXvgwEccdGZICJrhZtkm3dT7p0TjZicA8q+oCPiEslB4RQm41768rKITRJkoFeAhVd
Tbv8pji94v4Jd+0UgJz2mljpfANK3MbKXZsQiSC1eJrvizbD5SjotxOKA9M9pWkgjw2R/g5l3GY3
msWwkeC+3OyrXQK7xQALtCzYqwbKOCfWOKC5dRJTJG/rED3ffhLZXadZ4V/0paxbFOMyVN006w6F
wUWt2XU/2VGf+I6W5g9IbZnHwkyjE63n2fTQzUNOFJ36CIBD0RzevdT0uSnyLLVkOtGrfQVmqMCk
2bZPiqNMt6aoq5PO7/nmNOP8fwxFQ8RkB1tLW251xcq2QXSzqVkEaPy7MB/tW0A7+B060RYTARbA
q7O6eF8t1Qfq1rqz3lc4i0RgJAwiwmgPuCQ3pdqBdJ5HJGHVBXtQSDMQvHBAgx+4R2EUj1XT2Ahw
ltpvmTbjsyWHTPcqayqSmyQIosLvMCx0vVmJzU9B0uZ0N6Fyj54Cbug5Qu3xDl69XpBTTkFwEpGS
gigPoqDboaBvzr7ZcV2jER3ZXySUuI+WxJRrIS2WD8S1CZ1+Weeftc6heF6UUexJAPQflCgUgJjU
ygIypeUN6SpSUH8B4lXfgqqJmx3FHxOQlwy1DyIaigdjVro7I3fT710vROoJpCZQPy9qM9wpcTh8
tUZKAMiTduMz/aPqo6XYxY/KaYycqBbaf+Mwr5P9SF9He6pcURY7uMVq6WfJ1N3SVmv/FK7TuWCa
XQWfL4At2VEWk9Gdlj7Iw1iarb3L0HIIvRwrjMpv66pnQGMoVA/OQBTeSnAxcKQQk/trx7oCdSBL
JODYMqZCNkF68MpxcIaDpU7NrWGlrYbKeavrfhxL5eOsgdf3NEMxd+Ba4/Gg1735rKtZ/xTRpgIn
GurPOkpWMQinpssPVhKLehc2JoLrTqJ1E9R1V73PAb4AGCjcTvNcdN5az+3K2dmFiYlqsFWE6ScU
nIN2b/QcSDQt9Rb3AbXF/7mvMX3x8ZYJ5ju71tPvVjeDA1TSuXyyEiP+kvCc+zMacLFAjBXafzby
SvUuUvAGhAZt2Qdbr7sPJY6AC16xtpxTp1c1IMBBd+t9WFiVuwe1q6sfFTNb1C7GSP0tNYUN55oB
rgEpOYJ+Uxdo2/t2YUDqNDMdUoYeiWLYCKBAiF8dqIW5h6AWNGIuhfWdAJ4CVPaEIHjjpKa162nF
Tbs+cKxfpWulpe9IVTkrfQb/ZUotJThS9rTVOyNEBxT5fqEPnpYPhdzTH+N1aLcZMh4qt0xy0J1Y
+xlLTHzRSSiinw1+Kc2NFjn9V/CU/a80G3UY21OZRnstbrJf9dAlKIyGbfiILC46PhhApM6nokTN
v50RZecimUV+GkBVPte8uIJzFgZqwhPCrP/khlsD2ASVotzEaqkne2Rw1XQ/jA7AjbTJEVmolbR0
TnqSJo829nyDRzXNusmHtk12WRC6v1UKPqHXz3b5rbZE3kOorUW/S027foxFUf/Iogn6nw4B/gZV
6anyMyQOEfC39czdzzpqyd6UZW3q6YWqBDeWk/KdxsRt5C3eGwZk4RrtW084uXPXlgGmI0436TcI
KAPuisogQZo2JeH2Say65IgIdfG16iUuy+QhSBX3UYZue4HHsQ3Ute1LH9MItNIpfSqPjcitcFc5
Yyl35VQ6kU+pxPg9UEILsUmQiDHw+5XiNpQEWK81s8b16iCpy3ueYvhT540C5tJKXJneuKhoPMrF
y8mXwikgIeu18kVKPBt3bqc4zx0r+QOTjijyQyueW5Y9aZ7CySZ28VjoT5QO+/o+DJuB7m0Y1vsh
0tVfqTuM08mNg7C7KZyi6hdmUVccB6HMwEBTCrMbL9tXOT/lQ57qJFlIX+HhsErwuhgniNEsy3Pb
hQaI0bD9SsZi3DYAWn2JU8ch54/i3Skyo2KL62DlRMtg3ZySXVsNqWuWSBLGw6Fgf3xCF7vaOMGv
E8hllOUhw3VoA1m5TIGov+tBYbYlPPFFJ4PHtPogY7s/ABsa7nrRbcGlrgSMxRGKdj2wbGGv+1Qm
4uQwbUVxxrECkXqLmzLz0srBX/N/nJ3HktvGFoafCFXIYQumITijUbIka4OyZRuNnOPT369nJYIs
ouZutJFKTTQap0/4g27gFfQ4j7kdAwOho1HA60B0gxpRPv9v/fsJ5DHjv7y5LF2lf1XnRZvQ7wlD
x1eowf/RgZf+qy/kzXt3IUYDAi1miNtp44JwLHPkWx7/oDuPjzUlqRUFuKFaa1/yrOin2lZFfUHE
ar6ABc4vkbF4r23aqxvH9u5SUvmW2lhiI1Y5tKFOSEdgIXAZB8uhBYfXx5KoTKI7LEb/j6diUut5
sqllWaulmrxC1sVe6gtUPlRgrXK3qCUOujNIgMcr3RYGfL/gnliFkQHMmev3uRhw37Mpri61ZQ3n
3F4c1GBt5b1tH06NHErIOv/NlPd6FfS4JweyHF9FgnJ1Q/fS1zBV2qfQdTe27t4DyVEYIgWGDd5/
lf5qutqEQ+hWl7nXlGCKTfelVO0fj3ftra1zXX1AhZSIDdIwhklrDeSuzBj+ma24FKHS5n5R5jIv
MLTliy1wOwHmTzPHnxYrudRpG6LAbTTia2p0WsWgrhjVp8nzCpRZSnNQDxipwaPQsbgC0zdWWVBj
i412P+q4BumXnfzKQnv8aUVqFIic/iTDRh3nq8cPdSd0WaAt5YCCMeeNakqDvEWrj7O4YDjV/TJU
YfjOkuWfDXDN5zkGcPh4vTtvCikzqXiLPChd8NUhnxavXezBEig9JJ3fjb32w8s9b6PBdG8V9BU9
2iOU81RE10fPRaJZ8kLiS5Eo4jCPGUrCKlLzj5/lzpWGYg8cS4I/6snrPrTWdeqQio5V8AAKFo2s
SLdTE6H8eaiOOmPpb4wUtmTU7jybZE1JOLUtI9Kq+YjlaqxMdAQvmlO4uJ8ZC+yKmLbexsl4E3m5
Pu7M4TzaV7IvwplfRYnenM2wcbvogi1Jbfra0EXLkxnW/biLNEtEeyuNE/PLaOvRj3BsI8N3kTZD
xH9p+m+llQ3fI/zc8Mzpx+UFV4jG3cVjNJl+gajU/ORpGaliUbvV1y6bQw+vHuZyfj/YJ63BB8Hv
1VzC0pdp+oXgRC927ri4f6LMb/xIqK+GnS7M8QsjvuTFhgb4b6lRjfo9WkhfMQrFlltjEDv5Xap0
wGE9PGx9La3G6jkS7dLtiy5Kfi7RYLd7i3pvIBObvPxDVFnxuC/rHvsis3DtaGeH9A13kxN12T4p
0+Hvss8Xe192nv6h0Wv3yyzq1t2rcz9/ndQULuBETodzx6RF+c6E5Y0TU5hiZWfAlukONRD5Yp/T
f/deeqfOYnJfT/tURkr8fbRy7aM6Dp59xAQkeVLRoH5Oq6jynjysjhy/62Ir9ge1z4xD4RVLtzO8
kqfpTS37pbaY2kMlca3mEs8oWvtktMWI4HcfvVJrln/3c6nAgvBiXfPxPMEqfTYzm3hTxIvw7bLp
e4ktnD/aUxZ9sKbO/MBPavGpqzyI/kWRmMQowfbjgpQimfL4i7o92wwJ5KheClMYCE1df7eLWNwl
qaLkglRqf0yGenkmH9ni2t7e6bTFkLGX+G6EN9d909gSLUew1gOv8qJDG+LF1YXmSHLv2BsPdBte
yVMQz+HCgF15K2yTRBF6bK0RtCIyf+XOrH7oLM4azNscn3J7/PZ4A9/m/auPlsEb6lxUk0AC1oPZ
pMS3RUErNzBISZ/odtOcgFx6Vivem5V75VFvtfpU4zbzQYnt+bNnFeE+xxPoVQtNSqY0L78mfbmJ
dpT5/fUPk/NOIN3kHKC41jlbSP0syX3JZUoM7dsShrZGYCYX9zPDNLJdPyK+d4iXBI38xO7Ng+MM
pI+TpvQfN/ZIRv/VTyFxBuJFogCS2FmdspyO+uLURXQxstjmiUU4f2M67P5ndVP+K89N/Tuo+uIF
lXJzgDU1Yv/lqHjL+I7aG39TavJBePA7nsLBWX5lCRJ4ewDIc78f8h4zp0LVOhedrGVwfj3+7bcf
CHAFlQ6fRP+grbqKyVhvLvSiljBIi4RTpNr1HtC1sRH676zC9piS+Q5Q/aZqQtw7R3GjCAM3zBHA
y8NfamS/09iW/i3oRAZcDPdJQLz1V+jCcYjxEXIDV+BnWRnha9/CZ1xi73tWlBsTuxtterqvkpHO
MjRiab6vMsSUn6MizhCe57zMKMzDJtmVTZ6/JlGf/Ie7ROYz7gsPJZ2LcwetfN/2lvqqe3MZ+RlG
TunxnW+ScRtRjoyQfhBbvGqbw0YOJ2/urbPIJqiB5uJcmrEIN+LPzZvkeRkgkgpJdglCJ9cBtVdE
aHs98O0cZtihGVD8jQdly7bj3iqgpqX2p9SdWNeHY11FS8duBkbozqizhdEuHLV+Y0xzk24ROySY
lZIX2f4bo5PK6CK1d6uIZ+n005i5uvRIiriN8nofR3N2iAuz3ZihvB3Dq2AhVyXtl905Yri62sFJ
0BW09CYKYvDZejf9ISZvZ47VR1itQechiFONz2UynrKp+mdAPdyJUjyS2g+iXz40lrlbjPTc9dYR
ybZz00bjoUzxFK2cjcT65lKTv9MBSoxzDsPA9eSbebT84Di81MzesVri9GAqNFqbUg8/PT66N5ca
S3lETp3phk79vQpCrQVba+nDKBgEMpwOTm1wApIceKkZf4tN/Co3nu3em0cCCxkEqjvy0VXADkOd
sVLI1KZH6g/Ai+n56qweYQ+nPg4LQV6H79U2fxvs/7bk6rXbJbK9I1q1QRznP5pc0w9zCv0odaOt
FOH240FiFFFNkm0qIkDh15/o7PWGWhcTu7loyzkLw59DW/UbPJJbFCvyeqADpUALkZ1b73qVvm5G
1bXqNEhG4pxfm4KZwyjcmhCn9f+GmpeNB2aTwvb1Lk5GH3KmScmpZK3ux1qIRO5oT/aLmgG/2T8+
T3eOLvLgEqDMh811vNrrTlOlC8yQBKS20QFEhPdCgcGUp7Ozfx8vdWezKQnlxWnQx+LP622YTVg8
mbEkQVHkKINB/j50dbLVnru7ig1tBQQAKdi668hwzJimzEkCq03nvTlOBZbxnfZeIh6CiSio0O8w
aeFQDV4/y1jZWphbRRJQH2A+7bQD493R2sgF7nzsTFxh5nJLkRCs3XKItb1oFDsNhGnXL6FQ7Wd1
ipSnSccf2heqOW6E+XsLyqzcBe3PumuKF6M/KF5qmgfArtAmHlSLaIkuIzjoHgRtMhzffSRoajKk
JS2AvLYevqDhAGC21EVQcu538YJ025yk5vu3EfCEpEfQDpOznuuXVZVtnc+xvLxGLT4qrX5OTV0c
wrL+NCRMMR8/0xuOcHVrWRJJASDfJqys6RJiUAbbQKo5EJWeiaeoGetXjCTDb5FYhmDpJVUfxI32
y2qUrPcZ/43/YPmErINXRCWSpl5W6EdZ+eaXYpmR/cBLuNWeWKn9JO0JYaa3thrvGPvW+EcNdb0L
06pngmdJ8liJjQdI77mbTr06qdkFqpNq7ZigTvYeok29N/BStQ/trDm9L5Iw/zkgEfvZ0rNs3rg9
7hwo2eACwWLjr0B1dL31Ncc6IXYlgWJ6ySkWRuWPhU4MLObwNGRb3Oxb3qC0j5HQYphTuqR4Xa8n
yrpUW+TPAzchqTMrr/kOYH/4FdaoWORGph+MpkyxswwVJfUp66O/QEPlG1gJmdCuTgC/AjgrKQup
y5pY7OWYD1oNQRWl01gwCRusn9VkZ38TmbQjV072s6NngCMrtvUbSdPtjsuuEWgQ8O/oWa/jHyPr
uEucUAvGtHd2itOCPy3AglIJo6CONvvGJ3xLpeOtMoGglpC63XAMrrd8iUWH+a23BHGpVOauG+z8
Z1yHdbmrImOcfN0ZK8tvlXLQ9rFhViae4KluHPuu9yKgt8KRQ1a9/qhXiREeUxWjZEdPmHingh7U
44/z9nbgx8oSDiALDWV71ZyM076iJOfHNngZPfdu8tIW4bTx+u8uQs5EB1TC7NaFoq53HXowyhKk
tKP3tpFTyPbOtBHVbm9uCfKVTDa+Lq6I1acV6iWKNbWlB2nSm3uMiqsntHyHVwnFea9Hj6RTcP2Q
/tNSodZYZZ2xViItMvdmMOIE48eWne919II2nuhOooT/IMkYbGmgYITq66PkAocYGNu2AUXGLlf6
9JQ0Yj+kRQCrxq9ScZTD5L61Xvhwn5eoPccynC1evgUWv/MKCSEUyagGS1DranMrRQP+G3s1MBvK
ClTUEQ3JjfeaVLKtUCvlLUExKkdP189LpZJqc683cNJt93tD7rmbouTdNBVWIRRwATK3BJGmX6+C
MvtsN6ndBLCXvWOkNN0BMmv0/kPPcBkdWAohG32xVRhgUCoaQwnrwHaFcyxcrTiXNZ2Yx9/vnQCP
7iuzJiC5wOr4hq8fxtNFZ+VK0QRdZIVn7A/KF1zm7ZMAS/JBydv4pE29nfio7ETHhSbAizJO4dPj
X3Hn03PolIKe4P4irV+dDmdo5hqjijrAGsLa2brIz4pth8+aPiQbg7zb+S9fm/wcECimJCJxvn7g
2tBLnR2tg8iaUc8q8j2jaXNnhMkH3JQVqOIJGE1FYxBRmxm06alCX23s/nj3I8P9J85ANYUy6a0D
Z+b2qNWoHKJpMhSQP7G1c7sxPHDBbYrU3d6ffBbS60BynkjlV4sthjtYJpDaQI3D4SMICQ2XH9T9
7bLOAwsI+NcqrIF+eY1rf3z8nHc+fGR+ubOlcp19wzgMCwdVIVH31NeDgRV6mX/KC9s6PV7lzgF6
U2sA3MvHT/y+fqkjl2ZcZnYfeJ3XvVSTuexNd4ZQ4Zj1VhFxi3AiG0JrjvuZQaO0obxejO5KZlpD
PoBPrPR9hlHIpU8ZgSNZqzovUhP+TLvURV9p6IWPNBtqXcDAlT8iZDj+LVLcTUcr5Zvq6NkVRxOt
743Af2c73iCluPVya1KMXv/CeZJahekwBE03gSkw0/w02ACecQvKPj/e+TvvF94UrSxgztz/63aG
WfblpE9qH6BPWByqxa18B0zo4fEqt0nY2+QTJXjsayVV4fqBeoxyFz0ymgD9zE8h1txJ0Yb+0hjH
LEfE6/Fi9x6JPi7pNRGCiLhazKzc3kU5pQkw6jVfOyV0T5XIm/9nFRwCgO/L+2QtCpPVMbKFutYE
7jLPnxe7xOrL7LuNbPLeSeAOIXlFXZDux6pVHJtYvoLmYZXam3apM31HQC/ZN8785fGm3S5kE8sM
epkwLkihVgtBecO+HmWvAGhydk7mZTih56sep6je4sXcHgaONNkMysUQp5H7vD4MCgM3CQVugmiK
iiPSfZNvGykQMW3JDl4vtnBX9x7t9/VW9z0iaQ1i4ewhjo3NNxOtA7+vk/DrYNv5RmvfkDfddaWD
KwC6YtKs02ImvroJE/oQsz4lLRSZUm1+pgx9P9hGVntnxN28AlAt/vGAT1tupVRkyz8F5FMT/bol
TE8plavA3z7Bwr03FXWh2RCKjiGqlibPTomI8YGDb7g7Q80d8yg6c/4W0biQxvO990lDZgnYcm7N
P/S6EEEGuS/zF9se/wzjQo33RV8V3zFR1SdpBCW0d38SVHkSEy/HNA7Zz/WLpWNX5+XMV964RnTK
mr7eK+iJbKxy5/jIJF8izUC+ECGvV3HqOFcdm3aC1UQKo3DbPRpCV5Gr08VLtLTxxid4G07IvaVf
AGNgVlvzjY14VNRoGEGZipgtRB5uPw2ms3/8/d1ZhZIFHxUpjQQVUv79b7A2wGLMnxQlD/o8C3fu
UqH+2YEgfrzKnU9BZ0Nk8itFYNftB21QnFzL9CKweoRy4iXWD4mN0bCYEPJ6vNS9BwJBrMMHp/WD
vsT1A9WizRammXlADHBPRSbGveAO29i22248oD6aS3Q2mSndEILqUY+yQlRFkGuz8WWm0flRWidH
fjjY6ql31exXBbr72+Nnu3MEoRpjPA9rkeHDWs8Pt4XWWGKlCBioq743IAC5ANEeyE39ttxi+N1J
eWkWMTmjCYn4Hd/W9VZGmV55dWkXVLZR9ky1iCMsqJuPlqdkpz6DFhc3qH4qCVS5rhN9kGr6zDSi
zIr3f3u0rVARJnui4lgTNUkVio5ivmAYW6uRn5qx8ZkatTj0mSgd4MqKunGM5Ne8CqiGvGIZG0qI
4PoyVwasNKzQSOmmsLlxWvyJ0t6nprDAQ/d/tsh8+LpnHkdjeX+XVCK2+FTkfF6yA693PVS7WLcW
kQU2lvSnYsGWLlW0Yt+j2nhABDba+DZvk3zKXtJMj2tDZtyra4rSjFkS/gloe2hFsmuYLyFNOds/
Qzr35U4rUoHCMMZEnydtzjZO9J2vVbZ/GKNhMSVv5uuHnaYkhPVoZIGBLMv3CKD/s5Zn79Zlo4iw
6CJQc1PkI250vUqhOJjXN0keKIMe75umrF4ac5w3mvb3noW4Y2KkATfoBlJTuWXmjnB6gha8/qEL
NeM5Fmb99P4YAD8CQiyFEejB1Y5F9uBOQ5swi8AK7KSaU37WGqEdE5qwT16XehuR7k7o5mBI3Dh9
Jx2hg+u964x2Efis0Tl+E5exh6zycwes1xxG9tf3PxvIaqa3UqyJ1a7XGsuQzAbKT1DXCo6LFdiY
Y5SHxUR0s+Yzgm0ItT5e8s5LkzRELieakGSWq+306F50C2TcAPSst3eN1tsLNHDfvwrVB10ZZtLy
KK4aTDHwtDqBjhCksV77kO/Gj4MhrI3Wz51L6S1bp+Mu1WXXuKfIWdQxaShAVKPNX4WhKede7eaX
BX+oD3qtxs8qUh/nxxt453xwOORoQTrb05S4fmdxNnINDmUdAC4ZnijkrD2ct2ZfhObW1X5vKYic
oEU4kYB9V7VC68SW3qlWGQyGGu5as/iFFZ8BwU2U7z/0sl6kU0ePi97g6lQk+pQh3B5VAQLk+WFA
J+CUwSs75Um3xXy699I4firJOxNMLA6u928qhJi9yYQWKbpxH3fO8OqgTAXnKC3TyF+0ajjmvdhq
rN5bFg4pVlHsJ1fNalnNi3Soc10ZyG9+rzRZtIud5mM3Jow1PXU+qlr5bkY4Km/cNDwpK6N0u9rV
ckLIWU3nMij19FOGhvBO9LO78eru5EhcZgD76bVKO4dVDLHmDpG8lP1UxiY/N/HM3M1V1GdsvrJ/
07gTGxPoO51QhmrS0ojuNNK9azM4mNzkvGVTBfZYZLNP4NY+GfGgvsJtirK9Us1K/JQ2I5RQApp+
Htx4Kv2097bgGndC2RuGDBIy064bBBJ0OGuKR7sK+trQnlF7d56RmX83FV4Kj0rXRSmWICkN1+dV
L5NZGbDk4Htvvafa6Isnu+nKw+Oocu94/r6KfNbfypK5rIzYq/QqcObInn1AxO3BVhMaYkVmnsUM
mXmE8LxV492LMORckPzh9sqAdr3sANgi1EGPBpEsLRB5AjtdDIAKKnMSWzOweyfVoaks/WFosq6z
EhVJZzVWmTrECZT7yYCLnYqx8kWN6WdNYr+RRN85H3wOzMPARhFB15VRA1USh8lyDIrJM3m2ud67
Srw1dr/zVDRuqVLYRbTOjdV9oBuN04ihGgISpeYpEUBZ7boP94mq5Lty2YRQ3nll0jeQng5NecB3
8iT9dlKsDjB2UjUDoAIS9QHHgKfWjPOj29nW8fGhvNlAedHhGkhzD5kQ+hvXS7nukHRGrpjnDJ2/
jC/dsI5ChUr93mxhtc7q8GeMw9u5cTnndZ1e7BwgRph04cYnJiP8VYXDKpKqR5XMfPxGGbMwCmxU
SSLPqlPk1nOV2uqnzp5anK61on0ezM4ALR01zR+z1SYbZ/He4lJBW8r7IA6w7oXD18iHZUjNsxup
xQ+rnzBirBs70/Z9Mnje05Do2tM0TF7/lDd5X315/5vkxKB1JZUUqAyu36SKmPiAepJxFr1A41Kd
Fd8yov/nPUKTYkBF3cGIYXU0axfGOmHUOFPviZ0Zp9YBhVJj47TchEq+M1iAEhMIbRqw0PpZrNDx
Kic8W5UqTnOUOK+GO8Hzzps3uxqxG7Kk//x4A2++Orko7CLpAwcDcY2s0CPdCJkKhGfPEtMXpeTb
ppklzvCzt2Y0t3B+wjGJCk0WEPPkzqsHbBsja4ypcM6DXRl/4SQ4nMBGpX9ohaW8KFGUfwibVLzg
gFCesqpRTomw7VPm5dUx9VTl2zBocX8aY7vd+IJu4wE/jBPE76N3iYzU9c6H/Rw7AxnbucJk/piJ
pPq4zPaW0OWdrQbBJAf+EsJMt/x6lVE3294dYucs6Aj9KRate+6ZBf27pL2+kcu8BefrmCBvPtS9
0K+WzInViTUGx12gt7KWwD/czhLCXAdwpNuNFa66/qgUeuerIEx+lpHavFqYm0875LJCa8dkRXf4
F0n0gt9LPexxqBbfWCZ/hZpcQQGfvfgXniJtveP/RFduURo02LxCn3Dnq2kft7CGjDTxObpmuCu4
LSxYgHr4nS4P1CqR533jYwBCHyiBSuF3wDm2pgS3+RyvU+IjAS6RlwM7WO235XFSUsM+L0qPprND
b+SPvpurxO8tozu6Xpo/cauZL5oYp78XTa8XNEb1aP/4C7t3uCgIQDNL+gGZ1vXPSIwekluOQZjA
BEhqaSQw3Eaxscot1IOnlT1mZKF0dJrW1+eUxf0YQVc/LxrfB90oo/fLvG7wVYmLo8ja6WsI6R44
UeW9IhCdzvjWNxi8L7ru6xR6ASgf8c/7n10qICEMLIPnuvGYZYmqjRnOrnoMTl8vG/3QjO+fz/Do
LqGLWhJdeYBT1zs8ZJmIPWvGoRPo8c5YanT0arfbJb23lTTfPVRcdWjFMP5lkrtq6s3WArOowA20
ySCb+nkJQ3IeZyvoBhUvrzaydtowF3CSXM/vUxeJCKd32qfH+3onlEihfHJOaCC0+la/QgHDWtVh
wVDIqc0feEsMn53ZQ+kBNFj8/fFaN3mgpDhJZWdWxL5ivdachbiCMfcjWWo69M1c7YA8spn6ojOs
nblkw7u14lhReiLA+0K/DYjN9fs09DFqPUQhASkhexNZdf/UpeEPfIrerVDIShBegQwhYgn2ZLUS
+hmRi4eZch6nDr9tlDAUOOqDoeAwtGj/x0uTnW+GNJTpfKPXj0U25MxLpitn1NyM1y4sxkNhDOan
FK2WjQvt3vmQNwwXOyQDvMuvlzJzWyi16UXBhNnjxVHM+DRSxB5CjLk3As+dpUj+iK90H7ja162+
TsIf8jyLgkRqNUwKEk06qqD7puzrjQTp3lIU3fgZgDikQyX//rcKwRhHuMjeIgJ11qqn2V3MZ1cs
3osLZHcjrZUbtLo/ae/JlAhuMlF1dTBi16r0xI7ioB/wbnYb4ZwQWal1v1KV8UunluVfwEHFsAun
fvhDCG+rxXKbV9MWhuNkvU1sCGvXz9pLy4QltONgXrrw6EgCrzARCEOEaz8rLEeGsSOhsQ+Pv/Y7
SSipGW0QqQkAi2OVo1ErRDDYYIBrrbt4e9PovPpp8bwcqZzM0L+WXrPADOT++PPxwm/X8XrLAVug
HcTlReqyuq5F0znhSIYXTHaq70eQ3IdF6xHKK4dwnyX6r6wPPxHlEFGaX9EpODiuckBYESiTJorj
YsUFrpTRcIx0VIq9wos3kqp7Z4IWoiZ5W7yQt6vht+NHkVWaxmgQlrxGC7JImH8Vo5F9t/tBPUWD
V/susjgXWFzhpypG6efxBt2Jw6DEGOIA6ZHjglX6mHNYDLUuw3PbqtWOs5N9xpOufUbeJv1eWrn4
9u71HKYEfAW0w9BVXcWQ3MVyjJIoPOcqDlkFYtkH+PDpa+KOxenxUjLyrV7970ut4X8trqkpCgvh
ecywinKrGZEtVO/eH6lYhWKV+oPO8xoK45UTYSphFUfrok9Trrr7RVHKj/OEM+zjB7rFcNO5xKUC
chLvjGt6dZgLWtxFpxfhOVmU6qxPYfkv9DrMR7u67oCMJahnz8lyohFekoY39VOZu8sJw/YO08/e
Eec41fVLWKWmn4DR/eZEjffp8Y+8E2JAmiCZSK9F3hKrA6UKe2xUZQrP/JyjWQICGcvykzONgYr3
D1PR8LXsxMZo404MB/PM1UQ6jFbvOpvo2auoRnH2PAt8OnujsD/HIEmenaQx/5+l6EqABSbt5nVc
h9CWZpIHxUY5M5n8w7ZSCGCgH4+dHm4F63tZISFLAtPQwaQzvrral1EdOuzcwjNKr8shHvPlRStA
cRZODmnRjLpX1S27p1DU09Edk/mpHeEZPn6d9z4iKUYiyU2YcKx5q5MXVVWNONi5dtB84/IK9xDz
t+yO70QhqGaQtST3DgzD6l5SywwqRup658yZwQoxE66eWkaBh9LgO9ojk1luvMa7K7KrOGS83Q2r
G8kqaCz1CnGvytrkryRqzGcl0bIPWba4Hw00dDbC/L0TChEN5Ak2PUDJVk/Ya0OvhF2v8C6Nn3pc
xxhld4KuSKL8H2EPaXGwEDIlZLHrA9qHQwKWvIblCgB6jxUYLlBC2WIa39s/pGBlIYwWB5yw61Ug
ShXzAsT7PIbwvpk6p8+qM6TnKa/jL4k9KO9Pc9k0uHz4RXNM1pIuqFhOSQVK8IyO4fgjSunylBSZ
n0aEgjY28N6rgqFN1wHdLI19vH60uC4bV7Ed5Vybc/lsV2nxw8FKZI9zxNZS974u7kEondyJlJir
U9GiVor2ZxqhVRDbQS/iNrCyYguNdHcVEgyyW4h1VLPXD4TnUGUUyF4EI8Y9u7I3xF+wadKvjyOF
vHxW1y1sTpZQydzpEq2SW7VAjBCDCPtsFs7y3Cqed3CaXqCoX5rjpy5Dw45MJ98KHTdvi2qVmxfa
rlz7hkgV1p1IzXxCzSUZnP1UR8ZTolTuobDzZeNg3OyjLIw5F4QfmBNE5et9pExJwlIozcXNJufF
8BCwqatxi9x5G/al7wHjCmpjQK/A+66XsUdUiNMhai5hpmk46SLAU+1modcx1lF5NjHFqIwPGOUm
Aw34QQdoaLbRvjBd5b93vlJ+CVmpZGJxC930jjta8x7GyfwS2xr7Pfn9hHOVljqvydyI6WQkjgfs
MLaRVny88k1WzPhecr6B6jnkO2tqgVdWZDeL2l6AACJ/GSeqjsalM2oHd9b1p9Ztw6Ol5vZ/Ztoq
zrHNXXMDM3v7shleeqBFuY3Iytftnyrum7Axy+KiFZX3CzSi+SWFybER1m5R/3TXZBOL3i0qF4i/
XL/smLSliuqpuBhl13z0ytA4NOpYfwdyY/h2LhKP9G0eSJzo4f812y7FoafhHjX3Tne0+xLQZKo0
z5ACcmhWmbOxDXdOI8UT5QkZO2EKgZDrH2iMmdaqVlReBOxTpBswjd9Dw0+/VIJfYYE/+HNgjPlh
wlfgedbFeALI9e5U3uGilggIKS5HfiBvo9+KpNTFQN4VVXnp2m55tdLeDfomtt6L0Hpb5c3d7o0Q
uL7T0FEv564rL4ni1PumVfKXRhjJ/vHRvsVNymWYRdJIefMuWKUedFR7bRRjeUktbf7sikTs5iFW
gqoc+ZSXcjhlQxu9Wh5c2No0x6951I9PA/Xzu+OZFHmiHucKhw1mrwJNV2l6Pg9WeqF5b6OPjIjj
T82quu+PH/jOl4SyAqAO8GiAnG65YNROKLlkFyfr6OrbtYcgz6ZP7e09QP74hscEG8nweHX9JKGb
Vm5cZJe0wHnXh3SpvWbTbEG0LrLp5+NHurcYipe8SOm5SIC4Po9ZqnbWvCDBU8y68we4VuWFbMx7
Gqtl2PgA7+0ekYFBCLkxVPXV9xcC3B+r0SsvHoLbxtzVO8WFGvj4eW6yOSmJwiAB4ojsk6xBnoNb
pE5p59WlpTv8y4xs7dhNxfRfsizRXjU5ko/Xe2OiXiULLAguWvI2+aBZ+XoD58h1sIsR2SXEfUyB
2OFpE2xzspRdOhtp4aNUhximGRfOcxXqHu7t2YIFUD6OLXJdQrQObkpI9UQmmoL+MjMDhOiG5Peu
GVPrnzkZeqASXe39qOm4B3UzWk9DM3bxXtPqBqm+KHRS36ynMGCUUiPT0I7Ja+/2jEYzYdK2ncvF
+CspB6hHmHuFtAYztf6gZwwXUcVIPZRdlTyO9g2akYmfDlZi7qOuL8/1WHc1SO+4guzXLf28L8d6
+mK3hh6djHFofxpSHM4XYMsaX+1HN8VBW6jjuR89wK0Zyq0VItvN2PvuoFaaP9UihgcWjnVE7M2L
v/NxCPNPbe9U4rzxZtj41YuBmIi1LeoSbN1afNJskHEXMTKhFZcWivAIFThOmjNW21Syu/MR0SiX
DHipYgxm6PoMKBQXYoR1flH7xDl4FQwUq1Mhi5pbXIlbWVKH6MOABfVwsu0baCDDQ3VcWpayKLj3
LfzXp2HK7EPY9GqANK8b1MoS/XJ7oX22vLA56KVpfo6QI/hZua22y8tBb9F9SKInVGHTV7TL8l2R
5I7fl11GcruIZ5gsfbCgfHswndT4B2kJ8+Pjd3PnK2WAzywKz292zZah4rdb0Mbc1iukhGukWAZp
gZbu56pDFToMzV2VZD8eL3fv/QDv59UwVHc4D9fLNZmiQUlWCXI66m6TkQ1+WbvqUQnLLeL6bZvW
AZOGfhy8VSIQnO7rtQyq1sVqmhYtCO5/342cOd23XeF9jpZFaw9uWXXl2SUO9n7lTe5J9cQ8+lSn
6l6vQXj6eAqmzq5z+vCzh+rRrxaGOj2yRWsOvZXU/cYtfuddIA8M015KvnCdr26AMsydoeqa5pKU
7vQfQzsDVaABuUIil7q8RIWzmTe8BcXVt0loht8AO5SpyLqOQ3+xKQo7Uy9CZPgw1F0MtogAqC/P
USaMel/ZmLOeUnbl5BQi5KVFrhUij2xg2JbXHZf8Ap6Zk9xOo+UP4Ls8+BhW/A/yc+k5L+p58k1b
hB8UO5mSk1rY8/cFK6LMDyc6abWNewQtBTQF/FnNi0+Et+VzlOb9Z+TUewhsLbR4w4orZgoYqbEl
o6MMRG23/Wpa+QwCa5I/PdPH4ZM9eMM/lREt+GDAZfpiCfqKfr2U449Mz5KfThKK5fNoK0lKBA7T
LwUY7R/zaIoPkM3cr3Wrd3/bkVkluyodk5dCixLl0PSh9/eSVna8M4YoQmq8mIZ/m8hpRz9HseXz
nOZAUmwz/AIPvsUKwFrMvyPYSVw3qqZc1CQO/xJqX/T+IGYgm1oY5Wj3J+OQ+1NGR8pnDGz9UXlx
le+rJhq+GqJHNh+0Qub3sWBzQOgDCGhi2D9AF9gqNFobTB4WzWnxBso9erYuY2V9FzfN8trlTv8v
NZ8D+LspuldHVaLwYFvl2J/SMRTtsS8mt981ad7y2srWG/0BKl+3d0SonbhjUODIJwclyyQxmBrX
7bjsEn7QiFrPiK1A2A7jP0o+MNkhpOfNixXl6fSK+0DZnMIeJ4BdryYZF1FousuOOlPVud96rziJ
AXglIL064lShIp3vIBNmP90RLW7fSDXnQ5aOqNqAw+L5tcluEelf3PiQWKn2k6s6n6lNE7vbcaN1
5a6vq7jaaW6Vaod8cJN6PxmDle+6scif28ywy32IOQOqtHqn/EeRy8O2cfg/9s5sOW4kS9Ov0pb3
yMG+jHXVBYAIBhkUd1GibmAkJWFf3bE4nn4+qGq6k4uJk309VmZZyeSCwOZ+zn/+RXMR1bVmHmXJ
Yj8jmazrUEtMPTnP1lnzo4n/G8NGuOJpE8VkYTcW5riDBVSZYZIXjRuCT2mfvKVU+R7LsinZF5qR
PkEad+WmUlJ6xM3DVVe3Ev44BimSfDRf9TkBevZ0X2AONkcjlR8PrDGRH5G3WOeHSaeS4hRKiLzB
S7n6Vvpe+X1aZ2cKKTLG6oNa7Z2CkK6YfROjRnQQr2d4/Ub40Y1RPw6ovaI+yIrzpP1wtXln8UeO
QKQ8FSc432szNJw150BN9noECGl39IBrXOF3GXeeIfZ/e5/Z5GowaqnfmZe/qgNay1qVWGv96LOO
f6pbrJ6CUqhDGhCF8PtDbWXlqxUUOIM+hIEbsqbXRnI4lmaCanY9mmbdn1UMCuLE16dd0lTTk1f6
6JmU0z/+/qDvXEp4JMCWTLvcjTT0cm/rWlD8lcXtWOh6d91o0F9D4Jz2S6qGj0jDb3ETG+IiZRsn
yfj8tZJypQgRqm/0Y7oMxg5TQGJj5klNP4wFilRcI5k5rzDWPM2VN58ZbiL6D+7me5eYITedEXs5
c+ZXG2OCW8Pm8KofHenFliX0vZ+Jq8IufzpNVe6hiX3Eo3xLUvIA5LivG0DA1vjapsFjX5S10NWR
gJ9EhDa7JMs6oSNeuK71oCI0Udrlajg5Btn+mq5hjhrrJ8EMhgonrtetZNn7aVei0T64Gm9fVpiQ
G30IYuLmjvCqhqplmoqV2pL70bdfHfyzz3B/dKfw94/Y9gi9fK7R82wnz1u00SBfoUjK96o0Tf3x
KAiAj2ybGXvb1k3Y8UzHXcbG9fvjvXNaHI86GiepbfL56ibrJSLgAUjuqCdsq31mZbuCfMQPVjqA
/ffOC9c58DH8RXiiXr06GFoqpsXDsWNCriLTnLUzoHjyswytqNqdopBhlj8HhfhUmll6Jr2lwCLD
TZwxdoYkryNIwlUXB45clr2zGObRdpap2ENM9e4auzY/C1xZvVivOrGGTlEkUBKENEWcwg4lOki0
3mfPHjrsyLuc2dRSGosep3qfdFEe2O2zm/adHk7z6Je7vtWypySZQOmE5Xd3pqcSM9L0LlD73vM0
I+zkuHSRS8CniMpF85edJAz721imekb5VJt1WOQuPMalmchLkIYz3HiVMd80tLi0mWq0rH0zLKLg
LEvroqa8WAgCgpgdm9pYPfppLr5VZibK3biSehJOhe0Th2QHZRVLBjUqklRmTegsvnvTE2dVRrLO
Z3lMlQbAl1S5X4YTnyxH1kkm6WUZrIN5y0VH6KCVrvy+ZIGpnYgs659VLfPHtBvGNnSHdICssNSS
ujPpPT2Ee4F1tbf17ejI05kANKttI1TqzfXcwfCJGImMVVSSDIO4fOy0Y2bY6rMGE+ZpNpz5YHcq
TUN24PFhoUY099lIIuDYSK3aB7nDLciGFa80bdb1EQPvAHdkY5WBvst4oLyTfJ4kzj+pZqzHpSy3
5kFiSB3PcBifk8rMBX7VK1aebl2Jg26N4xBD3my/N86QT2HlSpqRMberG2qJcdjp+F7ddblrPfJU
9WaMZ4tmRuiLyyZyrZVm2cAxnH+WU4DnjjZRBf7+zdsWjNdvOgMP+AawuTfDipdvxGgvhjSCbD4O
Wb7EGbDJKd1U0YfplLZxViXr1ZwMOXmX/wMQFqIeZFMDBQw35rXZ1uBVs0EE03ycm94Iobymkd7L
j6j/7yxlWD3Q32xL2Vu8a8IxPyhNXx4bK8nPkSYM19aGgRS1qmJ4zvKDkuCdpQwEDzoFVQ48+de4
ob76s5GV+YiQonAu1nnW6jD3k+5vY8tAC/AhoIjAe+HUXt43rUynqbOK8biqpDqu1kbIsHG1/v3T
8cuz7tXjsc3fmIZtNQ4k5ZeH6X1vEKLNxiO+/YsVBcglLrADtIcQH0NvCFEcL0dfG4dvetsMVNqL
SdHDG1CnoeZV7oOovOQr03F7DG2tH1AHqMy+N2rK+Gh1cBkKV7qwJrL11stR1q/Fs5kMmTi1iVb8
1ph9ke9I3VireJYa3bBIFD1YM49zEhbkJBRxImB3A4+Nw7irvJn0CFn0WMRrU3qZ2rV/OeulfB6r
Nflpj32550HsRYi6OFf7bCIFJkzzPKhiX8ehNzTHlQAgtrgxIEECOCCibB4J0ECF9pFM921pszF8
YGL80i5Ryb26uGSOiSrT5THrA0GUx6gJgmry4lRkprnDPaP+2diDf/v7e/q2fOSosLypbzZ62Gub
wqFvqn4aLF4Iu0zuMuWJc3LknU8oKZcPqpV3T3ATIDNMZSLweupGvlHpBusij7TWbrE3qdqubUz+
rnHKDIA4g3br5D5C5947QfR0cI65rlAkXiHcRWnNZZJo8tgB0yxhonfJp9W0qs9a6pgnv7+Y71UU
FMdAgOif6ent1+9hOlSMcdntfKtzlmjxEzucwPmj0a21qE8b1YWaNYqw0NN+z/ahX0m1lJ9GuobI
LPRgn/RTfyjHXP8GnKWBv1T1JfEHy8ErzeDJrsb0U0864bXnZvU574Zx1nd2/cGdeueaUd5v5pgI
kTETeFWAWe6U++Mqp6NNcsyRXrw80IYuZ0ObZoffX7J3HoqNhbuRiymwwQNfPvX6QCLkbI7T0TQ6
cQ/wUlUxLTCIiA5e55aJFte2gaP77w/7zj4AxIUNMFaFkFhek/yzwJWqkPN0HHUYmc4A/OEnoj66
rT59LufW/+A034pbeIaD4F/LMwy714ieZPqQ+5U9HdNW6E9m4aysdVrrFpHRzvb5AO//MbeluKm6
dY1mUlknVfrPG8gCsNNiJhYS+9k8lHYwfR6TXKQ7VBHj/eBO3QXR7qRO93B/7+ssGbvdkrj92bwa
7aXMNe1ukCK5kEYm77GvrJ5z1xvM0Bi0ezcHHaHLN+p2rxr0lNHvL/Pb7Y81cRucbf6FtCmv1jTf
W7LKXsv52GqBR/xqkzFfNj8KZHp7Mzc2NwSejTUOr2b7/l+Q69QdpW7Vfnms6mnPbL9D2DCL+1Q6
5mnLGOKDk3r7yGJKxoAJUjeUIcwbXh2uqToHvn1xHJNsYXtZ9oWedHB+qyosEuMzxIGPaCjvNKGU
ETj+b9gsoqPXg5O0JNWqdb3q2GHHXUXumC3FtukiIETJsZZ7ExzgsU/n+kdPU9iHNnbPX9FTYTJv
NjMaKtI+tXHHsGT829lv6ITg0KP8ZhK/OS+/vB5+CZUQAF0S8TiB4yDK2mDWj97Yt1f95VFezbWN
ipAlXbG0son7J2OtqYIeLC2PJv0CvLdx2s/BWJ/8/gF+h0HBTsUsHWYAN5214uXJkUydT4Oby+M4
YqhbULNfG4O7xpPW1qc+w/Zz184aOLHFfGpJzzj0fq6+6KPhRtOkyxOhj86xCsrgKuny6oNP93ad
3j4cfTmEqF+SkJcfLuB8F8/L5LGEpwTh3nTwGNbHXVANfzskgZvMHaZ43mAAoo1eHsrTlnpVXieP
LYUROWNyAdoeP/SR3pb7lxUmh2FE/Ivcu71gLw/TNJYp0ob63KbxjEFgky8Nk87LfFpaPCIKvHGT
QO6YiphM1qZip4l5+TwItzyB69b/D64vQX/ce9AfgILt+v9lYRGpJullDZrXbNWOaNKmKwIVh/2C
P/UHW+7blZIJObRmOKNkuFAjvTzUMND9k6DCSyQsGfJTIvLapdj9/nF+u1KikYAKy6Byq/deA3im
Xwx1YrCxg/HnB9r8MbTAs+IBVuKuF6v4oJ/86HivXtoWO6VspDc5KqeS9whtxthWI1Z5nfZpMdVH
JgPvkF94dJAbgFexIzD+f3kVJ0KURecF4xE5DtYpZOS1oZeZ9aETXXafNGIB+sgW70TMbnM+Ll5z
xIV8iHQ5jh/J7t55OSGLA5Zujshv7V1FmuSG1zqgZoy7wlSr1nO8dbEbHYeP4n/eqpQpoSCmOwFi
TQel1vZ0/eVBlUMwtdJP5DHReu+uRE6fR0IMRLR7g3QZ5hW5uvVrAskjbVT1veb50z32JNiQlhaw
UrR0rGc7Rc9DDB8Djo/Sx7Zl8tV7jYMaZlpo/hkwvxZ3NbW3WOMKhOimjnduVqpwwh4N4Flt9VNk
VMZwQoDUEDmTsd7+/pl/580idQoBCokApHz/WuH/cm1sXK8NdsTpqNV0lmlSWydmLz9qbt49CmMT
RJ3Ma5EcvrwDblur0hDJdMxwT4irYWpPnCUpP3h/33mmYEODwG/cSLQzr+4zgQlVk2zvk1Phumql
xYOtBi92GHd9UOS8cz4ciRYG3yiEcq+tGRMvNWaboeFxXslQaOZuiiWh3R8c5e2m7gNb0H3yD2Jl
Xi+wig+u+w2rHssfq9BiGzGiCHKyLLVGDI/kSb5qH/lBvndQRO1cRHo0cJlX9YoEoi+6gj5Ug/20
F6PKoJq2XZwvaj6z5tq9GUpN/0AR8PbOoUfC7wKOCOsSe8rL5wOSXV8g0iIxWVtuZYdRW2+2X0nj
yD840JsZDYsfB8FOk7PDP//VEth2SqmqNh2iH4bpIZGdhXtUjZ+MWQntLic1utx3deVdFFilnGdC
6+Pfv29vzhRx7wYkQEGEuPBmWtBrAKgIyPuj6Es/HEprjQdTWFFBQf3B4/PmIeVQ5kaTsOAUccxX
55roWjBqXtofZTBXUbp4RrTOBNX/7RNi1IQ1AQZSCIp/BZT9ZQGZGdLOgdbkR0+X7h7R3I1HuPxO
Zund7w/0lqfCOJR7BnqwTWAxvXz5kEw1KUyJXaRHs4Q1RLxq5nXkhy3YHrSLapuIXNEK+HxVZbpX
lq8uA9Wre7y78svcmqaKdPqWuDy7r72atI0x/e60k9okmK1no2XHIOPw+8/85mXaHmumtBBreIcR
Zr38yCUBl7md+tqZgoXxiAeV0EgxdfNjZsv5khy/3I06vZ8+CDh5+5ABUEPa5f3l0MypXx7WDWZs
Sdo0P1aW0+CSNIxRlzf9jrzu6iNe1BtUZxt2IpMC1mHt3YheLw+2JOmSzfZqUbcU1WOO1OJ6bRY6
cjN1iLIPKqMqDmpV6VmCYmqK4Neu9Vcxrf2NIQZTu7bw1LGvxjzNT8tcq7tQN5XbxI5dOzMOOFpv
AZUGWhAV+H1KbFV1T4ZJqYsfOF8ml7NTwIDQaySHYaEpBUWxxlAMeoQoHOY/Xkqwb1kXerx2U+ee
y6A1Nq7GQCfmJXZXnkknLa/TwfOaqJzahKwVt7CGvcBiGbfidp3iJZ175xgooe4Dqmkj1no3+Skm
U90QuE38riFpc4RUJNoFibFgeURk4remmzT9NKuxP+GFKOwh8vLUqcLJGPMxyky3ciJC4dvDnOgJ
YUVpH/PeWE+1XdSbr0c5nCdmlZpRWtVdEiEJchasF4kj209os0isWXN4K/Uy+Wfkk6ZPjGICZ5+6
c5fT0qJciyqhnORQrhr8lByo6KLxcoZt1Bu9iHtndS+dpF/lIbBXuUaODYti5+Zj8cVvy04c4GG7
+l4ZVUcGphhlc2OPRSd2kODSe00fYScOeC9zSqU+6rFuMQvjmg8ih66TOU9JMCe8YMitcE2o7MII
fdG2PZuzmT1XKAnIeSI3BT8vbSXMNKnl/FDVtSDSJBCk8ajF0b5YdenvzVUYX3usRea9IhL4Uh+0
WttXeV3dEkwn9ip3/H2paj2LZ4xor7jS9jcjF+ZZP/beqRnMwW4ajeE6mOfmM12yvQ9EUV83coFU
73mf1do1fDxcY+6Va04iwniPRwdZDTb/yv6B2RELjb7KBw/bsW+dBwV5IKKo3JOaDhjZms340Jhu
tu41fyY7vcvy7EudyeIZ4HwJQrNggYubzhuQX48dOAWW6hCjMt9aImUOmU1qaw1Du8emoo3NRvg1
sY2WK8JyNocf/QZRoRSWPztecHqFtWwfVj/LvjCCbfnlErHRzmqTJA81Qu2vRDBMhOat/QMzVfPR
JqPwgQuWlozmV+fWKnK/2ZVmO8OHrWqrjuElFW6U9YZ9nNYiDaI8Mc0TQ6VGi83JsDTcrFkloS0C
xtpENMjiugNgoYQubV2GnY9eqxeqO7hep1e7mpyCxzrottvetuWCgmEY/dAttJ573ULBjyrfb9Rp
gkoOntOoD4+a21dfhjWQbUzDR4eiNADPEwvx5VUl82oIewVrKOqHRDDSXYt6iQpj2a73IsfitIFs
YUZ+46fPeZkbcrcS25xG1DvTZ4PFpCaWNpkuUs1uHpyxH5o9uqj0Ns/Xxo9S2IrBRQc7+CJIe3U0
a8uYwwyOlklEVbC4YRMQqR76TqGWnUPu/ZFWErsMkaTlp5nKaEXnPDMXn+wWHlNvT+V9tuBPSVZP
LsszuliRFxT3DtYKjrLsXcdLOEbSqMbT0hRugYJqMW8GHzv6SFamfCaB0RlxNMuw8EkHaqK94JSC
k0CT/bKjZ6pkbHRedsuLOOqHlVH1hXDzmjUxxdAgJA58vLJVoua45qSCUAgl7KhXiR8uRTZP+47u
KAudvvD73VI4+LR3iE7Ctpy7ZedJa+1DOS8FZs6Jn5qhD1Hb3SlWR+y0pfBtrIEyY4LuVXS8BiOr
b+gHA+RHZNjp3dwVpRkWI5SgaF1YYCN9rf12l9YWrOOswEytzkrDjgLNdZ5Su/Bve3aB5NM0FdPz
zCN0ba/aigmywww0SqxiuCg7RXiOPeTLhT54LfdUWu5t2U2yjzEAKcGrXa1SJ+YAazb2lJeMn7oK
05lPslCQyrXEYOeFBN9dBI3RfJ2Njsj0Iu+6B6mZ0NDBATBFGGALilASDIK6Btk3AopEkLKeGKqO
rLroJPP8wTvapZVkO8n6HKfmmmbRaAZw4j0S7r5OvgGDV1scsLBum6C5Nar1k7rK9RuXZfVoEUfW
xBK09AJ+vV0TegDWctYqUy9Zb+z+q5us7WnO286AndCOKtSyVpE1UuGyFUGU430fzTS5tH1M70Nd
evqJrig7omxWBi+amK3rtmm5LVnVZTImLrZyQ/iF8qbvSmvcU2ebgkD7wfnB9t1dgeGu9sFg7RlC
Ls38HYpVMezHBKj00h6Dzg7doJBpHFQJ7/Pge2sbD7oQPxm+u3xTW/xuS5mFEpCPazWz3cJ5OvdH
j2m545B5H0PGb/2TovDIePPUov30EsV/Ngv+t8cq1OjjZiXvnbFplWdXWYF/5n5OyA86UY2xFluy
zfgDOzy92Pdj0DoRvofSOaAdYztKp173dmQMNsNuoLb/Njh6eZOP9vzT0KCV7FeYGSqycg1Ggifx
DOjTpXsczap9RnhREPLd4CSAuN8s97XJdse1Sy13ZziZanZm3RZ5XBgdPV/Q25oV6rhvwfbtluXS
1tNc7cAhEuNgkW5MB1r1wwlpHYolkllFH06Ycthh13Z4ahtream51shkx6q9Z7EWwdcCr61v7bz2
bmwwhmr2ElnCHWlbkKbqDoOMTO9npJCYv+8Coiz2nTUBZ5RaCkO2KhTBs+NaJ1pEWoQlY0a39RXy
zMKM1hxusSl6ZUcEZ1oimmFJZpHbWRhqVc5gOZgfdd5Xy2zsCzg6RXE9wI8p454qEGdPW1uXuHb6
BEKAW3QwknE0uEASwtZG1BNLYdcZPVyPjFFutCY9JgR5z7ruzP7UoPTogysdA9GvUgbaZ6cSTh92
mjAWWEG2WYSa4XY/R9yQvujCryxowO58njsGF3cRUrvoRx2b9SpQ2qNRmvqlYdXGHFvLqJIIp5n1
6A5reWsqE/MOMVpwgAPZrWbMSDL9WU6DcbeOevmk6bkf7KyB2L5Q+kP70wVStcKWhrAKB6/UVQil
mcSFrJqsHzkknYrVLFd52CRjn0bk7HZHeLWq3hEm41tx49CZRPNo8YBbrbEVeRVLcSzqPFkwDKhA
0CZlll+byWhvNTWMaeRVm1dl2hraU51WkHGqKXEPIvHEU1243oNik+H5FyNzUhsIoI/GwTES3gg1
dCGeVS4CRZAvEFGw9h/ZNLT1YWaE9hMRScXDm8jJPAx5QGyIowIJEQFa761Wz2pHAgJ/Y9Xzpou8
OoUJEMxNi761tvBhN7rWptiphvwyQHLA+GxOSzhfxTKtZ8hfMGYBIq3Pp8wyvvqaMnFDXifnVFe9
9CLQTO2u0WHdhULO1XOdzGRKt3pQtycDndCNI4VuRV3VsAkm0oMmNBdkXByqXozX9miOVjSKMvvq
yHaWIWEL3RCW2AeeMSktnptxzbw4x7Tkocj86Tg4RQk2tgLrhR5iVOeqmWZyDpakc8owxcj1my+s
+nqBvKyFy8IgMRJm2muR8CjPC6U0EsMIBjQOmNdqUeGYix3bvijME5c4safWw79kN6KT+FaOFWUR
229yrKfWLa/7xGYNyMQqRaSjE/y2gD/cqawe/W+Vm4ufbdPIPDISTBkh8EKwiVSF01jo8XTmmA/l
zv0wBd6DKb2qP2TJTCuKZsBZd3ZVigtR+MrHX5edEy7VKp6QROBA4ckgQ64Fu+zKU74G1WvqnJbg
0DK7M9O80GBGF8VNNZIdG9pT0U3ca924A2S3vo9YnHT73vRSZ+dlClk4gHjwkTnLG9h1awwxtjE2
hzHmnK99rEsNiF5nfznLszk70ZNU3oOCGp/sYaiu5prsmnC2vZ50qTxdtyCa5ZBUsnv07GKKfC9x
rgempkwNG0d9QDz6hUr8FXH912dDNc6GyYzydThxW0/TmruTdQaUkEbp5IxEyC7s8IksqeUdI3X2
Q+ITk17a/UkvEQZUnZHuy1UFkb4UxjVjCj8SWWftHGGsVHRyPivsfDhJdRxFfZ2GN1z7Ydn34AO7
X7DC/3pe/nf6o7361wcV//xPvn4GkhryNJOvvvznp/x5aEX7U/7n9mv/9WMvf+mfl92P5lYOP37I
T4/d65988Yv8/X8fP36Ujy++2PGESnU9/hjUzQ8xVvLXQfik20/+v37zP378+it3qvvxjz+eW2Cu
7a+ledv88e9vnX7/xx/QQ/6CsGx//9/fvHis+b2b+bH5/vjmF348CvmPPyz9TwgLkOM2Exq89Lbx
2Pxj+47p/4klNvQI5oFId/zNVqJpB5n94w/N+BMiCoR+Yln5DYAlwBLRjr++Z/7JTwNI+oz2oMTh
mPfH/z31Fzfpv2/afzRjfdXiBCT+8Yf9y2Dpv5+6zR5n01fBEmZciufEa+PIdsoSJQPvVpaZI0KI
VD41ehKc9t083JumtHcC/dRF5vrtNbHG/ieImMsTLiJORAqzheKkLuN0tMTFIKflAZn+fEuZaN45
rdXtx1moUzIei/tVGXfIK9bPxkwxumQivU6qET2B1An2UdoyhaAFau/2fN0UpTy1Rqpzb5LVuUVY
4VkNU1OnwMytFKEGQr24M51k12dy+lr6FA9hkWUdi3DjOd+cmjzJOLVX043ozMUlVbd/LHqHMWsC
beTM3bSV4dC70guXjhyCfQ1Zr4p0Jr9DaM9Ci1WKEzumbR1JWI7V0htJu7uuMRPKTqU+jvfCNfKt
n1L2dT2X3gkfRXyiv3QiDLSMK8iqCNBsSoFWOd2pu+Qalt2NNGgXddi0qAdj2RlnAtH+SWLlFyit
EAWAqNd6t1zN3tfAGq9I2A4V/demuPnZW9+cTJuv03k+m4T/NJTq3GrELqmPa5vj5yE/e7UeIYgf
dvPihbo+3OpZ8l3DqmTTvH7tEKqdjt1kXg62HyFMzEIKLo8S130y9cU/F7KHNORf+pl9uwR9t7On
cZ/17M4qydKnonAqEi/8Z8cshijDAOKRRKjvLhaoUVcHxsPiiIecHLHZ1MCbaOuzNKluZkMVJ06/
QKTV3Vu3GX7aq/GZ+e1t4ugHhTNWOQBuodmOGo1/601hx2NuAb9QZJTUbO2wx+8F0W2d4O6p2Tdu
V98NsJ3PC3N+dCzF0pYnh35SXNNxjOl715OpxoX3iJ63DJc2v0OyhUYQ5kvqhsasm7sEa6qfLfnv
PesrFKCCpihbtvyazS62L5kIsQ3n03jaW7K4n+1EnS2eG5VYrFbTVyxB3fG7lo+3yMnitHnoHTk6
eJ8Km9hZRZurfGHu+i7zo0WzycRNssGj7oGJ7pP2aRkNn5npahNo2FksVk9TZ/SFeAQhbK7ElLo7
3xrTUyczDTRvnaHKEB02DUzRxHkmGAumYGgmAhL6fhn26XgB5sRXXnBFWxOEsxKH2RZfENwyoqlv
rFnFdWreFis0/UrZsTS76zGtcrjwYpP8l+I4WjBFKzt/0FWxZ0tBddziZq+7wZmoOJ+xG88b2N4H
DPzOrQ1u8+Wqotr2z0v28hBpWb+3G32fCUdc1OWgn61W6UelCSMZRpATtkCQ4UL+CJzX1QvtsvNO
alNc9kYpTNTN+MXqix1hbnKuEbcS1g0qM2C/aedpDYkr9ahC/Gtua5TJp41azDutdtJrHaku0j8u
peX6ah94M8aegRy/V3n6pc4HOCc/JUO/u8pf+13du9p949ri1OiDQ9b1X8jDNkl6dFmeLONQogIY
XR8raKJTI72YnR1mX0s0ucMMadVfges3EqzUIe8If3Sj1bIP9pL4e6OZjRNL2N4TWkFvj+nNFA1U
/A9qQcBaNodE0yHcdwXOwMsTCNd1C1wdMnCLsyLGA0/eiolNXdXlhLAScaBTJ8XJaFPki+I54dJR
xHuCPHTnOcNlSfVlXGXZfdqJZ8b15VPZiANoch8Osxkt/RglqKhjm4KN63+Z2+NFYzg3mgYyqmuT
FZn2eFh8/as+8DrqQXvIS4x9CawV+bzE5ZS0KBGrQ9MkDmOoqrvidIZoadf8onascUckQXLQIB9C
9LDOUqnSnZvMB2aS3sHO8nuSeOJWmuZDkCMBDW10ineyWdMzURvZvs5NhBQuZeEkk/RzlVRfit4+
kXpmxZb7gCMMyJ7h282hM3Mr2bHY2l8y9s8ry+qsz90mNwQGejJyk3fXxj+jVm5Y9fQ97epNJzYI
d1RXk/08Tz0YpQG0ZEpHO+2CKg2tJdOOlj7p42NVyvpoG6N8aheXEPTFdJxngNTGjoHlZys2cviX
oV/qfVyvPYICI58u2hyvsk9m2xqfx9Lro8UuNO2k1p2LKijGi3oijQ85RGJdIcICnhkGI2bl3kKd
1XA60yscPWMDLXpsMcM2ENXF0MzZfsazCIXFjDGiI/S40FIQ7CmAMuTk+WEtHXUCjOd96dJ0Z9f1
BQEtB3q4k64+tARLHQyzaA4W1rkoV1kCXZFOp1M7H6zK/akFbX+0FuTSKcJ3KAToSfc5sMGBeOBi
3+olfqCcC6jqehzq3rgSGsmu7swl4Bymxb2Xywx8s+TdzSocHUjnEYA23ydT532Gs5DsF68WsdSl
jNtUzIfCFsku8Xv3nt69fdSsar2jVczhPk71J6svi3sNy+pTVTbaiW3l+FMVbXYGi1a70KpBXWu0
kA+5Qr4RZpQi7J4KJQtuTyYbtnRv5KA153WuN/fSaJunzHDXW+iSSayTUwBTOUF7VtOdMESvYhfI
9VQYan3+/3WwVFsdDAvpd3Xwef70Y8hfFMK/fuNfhbDm/UkKE3UrvoyUwnCHmTv+qxLWDONPxKtI
uvh5clZxDfuvUtj/E40JvdrGfgIO97dp5b8rYftPrPTRNuDFhKwQllvwdwphkF1mgn8phOEqok9k
E6PcxoHEe82r91VljwbzpkFYXrv3NHdTZFVgtlGCKkoiP9ZRNZlzM+H04ZH7AkfHLK+wjOqc0M5Q
0+99ax6oI5Ok3ifjqk+hbFILnGJNeH3LtcO12FtL/bxJM8xG3NYbb6A6uWWo2E/TfTCmK/CYRcPG
gptne4G0KAkrrWyDGA3ZVrsyuP2xJEQ4RN2Y1sc2I8ArRByBneY8Lnpo0fQBtFUG/bcnpg5ndlML
jjOyxC+VJbUvtewzAyFVWtz5SVX/cBk0n/pa443Mu/RdDTR+wNthUbsAB7HIlXLNY9Ulxe2gd83d
nHfMi+kn5gfJMO8M77E8YXrC7Chswdq+pWwuaWQvqhxPkhyzoV2iELGHHYmTPxPBxGPxNMc5tv1s
0x4MzLox7gf5JjkR9f3gKFY59lT/1hNtnvKmL4kZa/X/Ye/buuPEsbb/y3fPLBAgwS1VFLZjOyen
k/QNK0knnAQICXHQr3+f6u6ZtjWp1Bpdf7edXrJKaEtbez+HUIKp74dfBpWKWzxJWv8u3vfxy1nX
2hz6jnv3w7oLndUwbvu4cd0A46k42Cx7EyQyC1kVQZ6jDQHontDKOM6o6XxuSbUCiykHevCCOjHH
eWGwZUBNHJIzPRjkB8N0W7SCrQmajcExbOP1XWnm5FVl2Px5CkIxHVoU1CEskDRQZSmTOZmyqTGg
1IFSQB7irgoep7Rh4QEFL9AJIhRbXoMdVsfHtQWPA5z57hMjuF9RlJ0Z/Mrw497PELGDsgAcZMAD
BLeqz4KaB0lGIqG2I9DS22uojMQUfR8Vfadb+mXYQzS1qq6dhwNIsSCftQOnr1eR9s2xDKR62pLU
/LH4+/YWt02ki36M0/5VU4lZFASUn5wm1XQIBYQKsgjlxfBdCb3j77CXGf+oPdjGw1PDp4Uol7oH
d3BvUSQeK53Lc6cQigjRRm54x8Mb8KdRrmaqpA+hEXq43YUHVX4Uqij0Udd4/5g2C/LURDT7cPCD
fvi4o40D5PPkkflEalJ9UHONl0AVEPbUz1synsDPQAMDFZH9cwB8vTmgl4TmTudL8QhL02bFFxvx
vf0BKHokTHi3VcMEJ6i4Nsnvuw+O5QH7vFtz2KjT5QF9iJAfBviYEWjoB7CTWNCWTY5UdhzYXLMO
d8BhA6WctBg4Z1Nq+KEWUMI4AHWAp0pDljrF48ygFupr1vDj1CmYsPk9K582mB//CPyWhCeAboAA
8CvtnSvMoJWs24gC16SAPs7wYiCA8ntr+gk+Z32UoZZ/xg4Ea4B9OKl3o9yDBzmgHFcSvLDR7UtL
vFM76elTWYrth6wmXyEd4ciUY9J7bxS8+3RWon2H52cVq4MYBlCmRm8M6HFGZxqtR5CxvrR1GB2G
icwrhoOKFghdnD4kE+xgjmUJDdob0XXeAK1ByLHinatvTL2a/igjOgpwLM34lO6gD+Xgggp1F8qg
/UGVLCHeDBjQoZ/Kcj+k6cb9dymp6i9JSXD6ZLGJ1ZiBkGnYEaU6dEagmtCod8sMFs1pHhOBV29N
okdUvyl7m9CukYdUAtRzYDhXknxBInGaTTSC/8oktJpUzdvhMCVKfur7St5RBVJwNo3D+nrXk//Y
yEHKPPFqIE9MmjRfwbiYPy9bitdGqfH58dVG0FEpmoaZpqv/LYF0C8MTek+nd0gqYfvd1r75jfPF
/9S3HIfrUqLB8x4vlqmZEWidaMH6mcP9de/NfD/xFS00dN5Yr49zywJzgtFwj3fgzNPXsvQYcCCA
wwC2AJuHoXkbeiPam0BzNPXRKHTpgJJY2v3exGhBoc0gxYNQA0U7GEH2uxqxVkdgneFuiHqx+E3s
NUrx1RTD/i/0QrCBO3QZdQ3NkzkAY9bIoD8QvGZBzlHoamWB2ph/y6pVR6dRcnVUbJ87JMTo38u0
9lGc2Rv/1dBsQ3CsVYPCfFIm5AlCWrS/garI/LDvQM28GUCYlEU6Ll1xNkpPslYMuPN8vPuqk0SD
/R3dtk2hw72Q7Xycr2XyKggo2V6zeS59oGm2Jl1QXB/E69gYucJGZIj8I/jT6o2HDwlQwoIjDZYq
bXmEJKrWBRAwy1+wqP9fv/x/qDr+Km+7Hf6wsrbz//9X1payf51Fv5BoARYIqu8ZBPlX0kaTf539
Ls8cPQjWAjgIJN/f5csw/heKiUDvQq32zI48/9PfORv9F9Kss64TA+I5AEj1fytevsjYQD6HFQ2L
IRHyEt2lSgidd01Kb+oARP7XarkCyES6+SwT/Pe4/+VnkZJmoQpSrvkcw0UH3aN9/whA1HZF+vnS
8BbwrmVet68wpsprOUkJISPjV0/VZsYfzz7f3zXe5zXdlxD+f6Z/TnCfoR7T3nSJ7kqaA4inzFsR
9Clk7JCwBBmqmOdHUjjB5eHXf+zSj7EQdgp5QLtWAwWWB5C/DKDhSqLeRZMryoovs/J/fswZTvjs
x7B08kWL2yXXgYgeAkCb+/er3/rQFE3mYSvg0Uxl1u+TeOf2g84/9NkfFIkvFpg30XzhKdvuwJku
9SFS0GD+q1Hyok/y/PO8hPv+84sQZM//QALhJZAWcFuunYLWCt1DSEEIFLzq+7irW/IQ6E53h0kB
M47KLY+C6eQPaKD+ddBd/PuWgus/E7AIK2j0qS4G9C7XFaAIB7y1ChYGP9ANm9CbBxMN+CkN4Nv9
uEJKLtcoaCRD5lUJ6f8n8vs/M8DB8HwJeLX3C49RSFsTgusPLW7gZ5orv+/SjrROhRGRuib7jGxk
V+yTD7m3M6m8vWL0fmF0m5TME6hwqFDGeRc2zXcfXbD7wUOR7OC0+2yR9tFbY+A24jjHA2D5LVjB
2ILeMXM7eRLrZJB8bYUgU5zDhMiY3N/gV3+kYhyZ4/St0wAXe4D3c4vTYAQW87BTukXZNCGUjm7r
Yx0HBC6yw6iEVwzjzugb1agzNXaGIJjb+Fb0qwQwtXWLk8KAAZXvVeSBdtR06n9zjP3PzrcFctKx
A9qC7GUxeonpT6sMxJLDeThojhM0GNIr3+G8HP/UMv75M1aIh9FYgvvtsWLG63a+Geg4+LkZgJrK
RQO8nFuo2SbeE0xqynDrk0KQzjx1cq9fDwDbPP36W1z6EVYggzoPeBrSjoJ4W5NzJVl4X0F6f/rY
xQkAm7/+KxcC2jaeqZNKQJhNJIXk0X7r9cZ/nVaBvMYDvjS8ddmPZbP7WBxaaDaRLfPbLfpMzSiu
XCaXhrciWi9shFMrfCsXji8w86rPIxArrilcXBreimd03sBb2tukiBSeZjnfIZiVKX9vTOa2+lY8
d6kXA3uG1QeRfRpuRRDDp0y2eHRf4QJc+gXn//7sOmegKqrA22iRKrQfWKLUmw3i6vuV+Z8X4ieB
ZosD9OlyhvhXaFtxNZXvWN9P+rdwMql/N3t1yt7u1QhPSLfFsqKa7RJ2hJBiKEQYzc3NbEIgt+uu
X323eGbWvbw1+0RnIlnRqUpEt1CdWvCO08CyXvkD513/s+WyQhous5Xfr9hPU7kLvKUrOFm+Abx+
oegVlX2XbxXZh0+8T8Lf9VCtw5WVu5Tz2CQuvkFxcTQrzl2ecHFXe0CyIbPvUqR150YHEGXgPpkF
So9oKJ+6zaCTS9HpGd8v4A7pK7//wm60BQj2koK/2Xll0TNPH8NmZQUk2q5Z+1pk2v8c+9Q6DeJl
3pqJTGkR+kaOMDQrlzmPS2P4jYCa4/66Uv34Q3jR2t9EJhnixw192OEB+Kik/ZR06HJdiYtLP9Q6
OJKhjSFb30QF3AnAIKMm/Q746Tq5Hdq2sh9EvWmwA/VdSE+sRTUHEbCKYVL94RRotqAymBg0adsq
KiqxJZ9jXKWPCj7kbme2La+P5h6ILB5Li5jjJXPQQQIJbd1ItOh/Pf0LUWar/qlm2gETlEkx72tJ
bhOA2vyvmwgQcTWpfbRwGy36jBgqqm+iN4o4fhbr/AjXgWMTSVrQpIQjnQB8o892DVyu47ayzg8D
WsmkqWS5nuIgp/tSgXI1esdfr9uFTRufX2zP7gpapv7QTpsplK7mwkCqGd1a0V45gy6Nfv5az0cP
/NoDtMMULYH8IJkDSF7tI3HbVLZeC149YxI0oznjp4fMr4OP0Oq6lrVemroVzYA9D9HGKzjGoTj4
oHeoieYc7aNrGm+XxreygLrVwDajA1R4ZZ/ekmXrjiV41IXbZz3/1WcLHwp0GOYOo88lgAxryBRQ
OUHjtudtXdNkICaBQDPmPpManHy9ZBSwBLcNb9swtr4H15dSmWIKGn5S6VAdljgyp1+vzHl9f3Id
24xjgDhqqKh7a7F68Xc8O7vlBOa4GIp5Zf+bDMl/7iRbuCJc2AIUX7kWIQL3HahTbR5EY+f2HLfF
TeYBqdBq6FqMMKm5TVLIe7b74Hjc2KJgwQzgd2JaXVSKR68aCB0/iI07Tt26rHFRl10XhHMxjSDt
HGQMJwFWb119/PXHvRBUkRW0cVkpUL5Q5hEo3t91cwUD+LK8JmRzaXQrZFEf9cAUbecTgCareh+u
fsJfQ40LkhVu07eitgOgZoKJ1YaUEC2+TsSf0TQdrmz8S7MPXx4JMNcDPD0pl3zidZCBCwR9eWjy
OE6dvBw9FG1EyjZZsPLeZzB8QvTqtvLoti7WHdsBbwW4Fv176hGZSBYv1HXq1gULsyd0hM+EOVBS
/YycR1fOC2MbFXT+IkquMPrWpiCigQuXgZl+TQr1wkc9A0uen/Mg9SQj1K4wekS+g9vOT1VTOVa2
bI3HDry4pKkweGogVcVZKvHyoptbbmBD/rcZHqV875Y8nss124IFIm+inN2uqNCK1b4WZBhDqEsN
i4FZfd18160J3Da7LWyijJwFUIs677sa0MUo/uwtaKc6bXZbVMovQfragThA090fjmprvih9Vero
0n6xwnRS6dYiEwZokabA5bWgUaEHzBynbsUpC88wPQ+KVxA1Ch4U2iNvIM3C3VpUoRWnm47AgcPI
BXxMRpWBH0xj9IG9RLntGdvejUxb2mtRgdAYAXUL6UsRF2IF5dfpw9riEwHI21DH6HGzgrR6B454
cFRdu+duo1tXKxz6YB+yx7qY0/D3oCVvVRS+dRvaulU3tUNwePcgb1N7jzgeP8Poy7FWSKw4TWE+
wYKBzUW71slR1/HT2EHxwW3i5yh4lgUP8EOUoOKhZ96A88Vbds8IIBNug4cvB0dbeAUaCXqcsFT7
o9mDjyTur9CiLkSp7RudNCtcjaCdUWBYNWeGqJpmuwort6P3TzbWs3VZqliDRyXn4ixW8imacQ7A
VsQEbpkGsQJVT5zAgWg8Y6wkoM8b+1o3onRbdluXt0yaiS2N1EW8w82ghxA9ECzXOq8XFt5Wpk4B
iW+E188FyErpQ6Kq4IF7pfjotGP+FNR5tuwEJi5ylg22Yw1PlrBfP7Gkcfuktjc1AEEpLIKAO5Tx
Ap+dZPvMp+SN27ytGI3WaFubEGN7rXqK9P4QR+qKQs6lBbcidFxL0BDDas790gP8sy3vGwNyitu8
rQgNAiGY8QgEVPz0db+zz4kEoMZtbOsi9Wrk6UD46ILXw1vAl05lXztO27pFIyh4QLYl8HIo3dyA
wwCXBrcb1NY+FXs8A72Gtx3tq/tk3IpBlm5tVlviqOHzVmuNSYv+g1n0oWW/OS20b2W4YBGAbgEO
aB7V3Ve5pW8TQ93OKVsgXk9LBxE1yLbtqgUPfZ9JAVkMdXSbuHVrhrCVHtomhaiqBygBGbqbtEw/
uY1tRWTHGwWhdB9a0JBJyTyfQkwmdLzYbLdfbOxp4tB0KuqGwr5LRd4R6n6LW+D4VlAmamFzFC9e
PtH3EN2HFIvbxWBrktZVPYH6vc+FhulOtoZKwG6MPrktuBWTK/pd+w5DnTyoxc3K0dufwnZ23CnW
fQlRDb/zOAZPePwm1OJbA51Ep1U5EwVepECAqO3+lKQql334JsbYm15cx7ZCM1iB6w7hwVEYEvr3
OqnauynarvHWz1fAfxfqwF1/OXOYUy0c+Sw2ClSxwJZvP3BaOyVYwOu9HHtLITzSQVW92OAi2x78
qITTGkEGdE3P/9LkrQAVK5TQ0KuZiyoSX6A0/RHNhw8uWxECxy/nvsAbWkKexIMAQhUfJw2dEXBH
mFMeEdiOarJeGOrRGya+bW/06N9ty+QWoeBbv5w5LEIhxFiHqki68IEDcJhDfpI4HeYg0rwcXFcS
mEu9zIUv+NvI44dW1k5JChR3Xg4tY2/Yq7BXBSExOax9IA9B1P5w+pw2uGpHRwG6YrMCmoF+rhQ8
sVj83m1oKz43OZcdbBlkAb24Fd6WbDoNEElySlMCG1g1xuuQLsAKFWghQS7CjI8sVNcwBhfiJ7EC
VAsCvZEA4OoRWBvQS7T0Xnlgb7xzWxkrPFcvxKkYaXzRZf9DIYPbQCh3G9oKzxkXD3gSoyo6Wr0D
u/7W73u3fWgDqRZQxCmcdGVhlqnOl7UCN4gP39zmbQVnYyIYgG6dKtJaQMhkf+yTa2nneVV/cpLb
kKkV9BfIoTBZ1D2EPSDnQ9sH6Cdt2Qonqd0prwhs19y4G7ahG2NZQCThd7hWf/RE9+S0NDZcagPi
kVNWSsT/om4WJYMsWCK3Vh3cnl6eLhBejBsZEkw8Cj72izfAbEj85jZz+w7doCcm/VoVMWmiNTeh
hlQElPvqa34HF+KUWXEa1RWc9hKOLbl5b5uePDWT21s8YFaM8iae8GDG0OWevp395nUZUqc2VGAL
kPNkL3uoJcgC5qak8BICm4RqbZyQvmAQvPyghMH0YmmwE0uIzmS7nAoQMt3QadBrfzl4v8EcaFO1
LIZFQFtuYadpra4J4V/6mtYdOstI6yjFkuN4fAV1rFc83hxjyLpD0xWCWu1UyYKV1ZAxs79KZePW
N8M9/3JRUuwSfwNRqQA15k0IXQzpz27zttFLskF3gq7eVCiafGwgV8q7yekRBx+Jl7OG+lXfVaKV
BcXKZClA6JDSBE3KKfRtz6AZwmdeO6YT+jb1dJCke6u99IPb2FZo+j7eWUPsT0XVQHUxW1GoyLXv
UceFOW/PZ3Wytk2BSmt3xE0KXUeoS9B3UGc0jl/UCs+ljWkJrN1UmFSSQ6CiR9ykbt1zMLleTl17
QzLG24jtMsKur8NZu3eQzU3SpXOq4QTUilFggf202gasfVWv7DCgeFbA835y6yPAHv3lLwB1WSew
3RBF4qluOiyr6H9oyIk4PhptwFHQEz+CQLkoZL2DuVnBbQIrFJ+cdqZtgMPYBiWPxReF5pQcfDAy
DyFev5nb6FbEzhwIPBUOooC8STXDXZN0X7p9GyrH8a3bdGsk9FWgelaMdTtmUDn8sPHA7c6LrZjl
kBXuPaax7sNZSkj56rTysb5xWxkrZJdwCXfBV1G0ZWw++mNZ3cAbCixkt+GtmA1xTsZkx2dNh3JS
8A5KwggKyCOdHP8Aebnr0YzrRqiDY+VDtd5KmXyowWF1e1PbkCPW9QQYYykKFs3vm0q9Xbv5vdvC
WNFaQUU45LyaCjbAcXJcg6yOomvY2vPH+0nebgONJpTMYY/ZiyKUbfI7Q1PhBopHf5NPL3KyLo1u
5b2z7227CeOxQKSmGQX0JfPOxGOnhbEVLeTuoUfPMTqEnTX0A8VdN1xDMbHz6v5sYaw4hSQG4HUJ
GYuFdhXkt/sBSq4+ayAxVEHTubvpxb6+173it6EKPVrM8AeOn0BxY9ObKI2VfJ+ynt506EuON203
RBRq7A2K8bDGTvw1M1E7yQ8rpLn0ARqeQ/dlrGtvOlAkluQIEboa5mhCQ+aNB6iSHSi61NutnrwE
YrKwsYtuyxGCX4fARzXhkwdk734KwhZiZyHbMObKm9mcqimtFdh2xGho6pINwkqQGx1+31gUlW/m
iHrtVxXE01QkhqRLITf83qOYTZy3/gK5xYFBmwuy6azSN9Akr9J7mgzghfmTIe9Jkq7ZQqi8FY2S
pvDHFMJU61mK6LhIcPPzhUG+No95vURQ1BeweIZiZ7ofEtmELOshLRTAX7ds01seBnNUwOS5Wg+Q
4l1ujfF6CAUtPoRBfWhHwspOluY9D9qRuWUhtttLv0WadjocCxpD2hOHJwwUwtTtvDkLID5PcUKo
qSGR5KKoaf8dktrvS9Y4zts6Kxd0YjZOMO9Yl4VK+V0ZB24H2VkT5/msY1iv7gEqSAX4wzAn9VKo
A3Jo0buFrJXZSB96zh2adkVF2hbe4tMPiFw/uY1tnZMt6K3LwPyx0LsWj2CDNTdjOPdut5+N8app
42s4Daiikl10HyF/BfJfz5+d5m5jvGQPC6VFwKKpSyr9G+RbDIr5cJ1zW3Yb5TUNDXRXTDoWUFyE
0ipp76HP78Y0g7bQyx3jI4TjKBFjsY+i7I+jv7bFBokOx1eODfMKhiYwXogdSas+hvq+ghhxBo2d
7ppP0IVbyoZ6zf20ll49jwUaVT9WEd3FnnJjdEDt9OXiCCgALdPOxqL2U+DIZsU2fgjTlvxw2zhW
uC7xZMJFE1FwyLckGRunED32hBA3LEZwFjt4fh6sYuCBv1VIECBvlWm2tnnTNI4Jgo33guxQ2ZoK
Vzh6NBBBOZtUCpjbF06LY4O9Vh9UaQj8jGDVcn5HwwWy3XSSsLh1G99Kb1QLRe9yHHEMD5rd1UPo
/4437e5WCibWS4Rt/WR6SFwVKGVtt2VU6gJ+T+zoNncrauE3DZ3q8+3Uwp3koNapyvQM+wy30a2X
SCAhT7vhnVx4+xB+h4eF+W56DYMdt+GtqxViX0Nbt50oYsoW77aDocTBh1NCfKV3eIFXF9h+0+C2
liXlyVAYHoTySXQNPDRKNhBxXNXoPYFw9uh5KW+PyOK69FCleIyeagh/jY5f3wpskIKpr1vkn+s+
QV/V69sKehD1IPjJbQ2twKZ+aPBmOZ9M5RxAWr2pwDuDedf8v3mi/ZshAfXllyeH8bUEvZYMRRgG
DTR+1hYaoG0XLY4Jlg0To8r0ciD4A7smgC0b/RHo/W9Oq2OjxPjcQzVam6EQclAHGF3/MDM84d0G
tyK7mkygVMf6ArntiZPujkAc1m1oK6x7z/OrFQoixRzBTqmD4w60I807t8GtqJ5rLmHCuEDNWcsk
11Axy/q4cbwq/9S2f1YSXBl0ywd80aKRG9wZ2jX8Jj1cN25zty5iiLcNYzQEfYFc65FB9JNP1RUt
lwv5Q2CFarWhz0glRK7VRuq7gMskgwb76naJ/UmKfb4ssFhIli7sC2gMw0kP2mPTXc00jMvdFsYK
0yjdxhBioX3B4qE9TGly00XB7rbTbciYFEMFsXVIFaZRvd4r2UewUWiXt7+e+nnf/eSNbuPG0rXb
lzXA/c5NNCHl91WV5twPxjGneNUNbjmWjSFLdlomNKzGwtfhLLI6nttzaEFG2O0utu3iYVMFN9i0
wd6MyXtYx7+rgtJt2/tWyELJYk58ibmjuhYfG4lSvtHQ5f71B7iw820Y2YDN6HVABeYBk+U7aMqJ
9wNE6NxuKBtGBosmeIcTxc9ncPJW9GFczHCcc1x0K2oFqgt+2Q8czXBUJaAm99aLIM3ptjDW5ar3
edj1Dnv1jkLC6QDy4fTZcKjIOY5vBS0EaSCNOEteGMm+onb00LP6o8vUfRtNFi0+utVgCIK0OsIq
EPYwy/c1nNyam1BdfJkVwPRqGGroZxapSEoUHFVy29NYO213OG6/HH0krd6MxOTLqkbZKSCQ9es2
txsK9iwvR0+pYXusUH8L1jnYj0MDPMKhHYZ2cSq+wDfy5R9IlrUUyGx5EdR0PyaV778Zwed75/Zl
z1H87CbZaYMK1zp5xyqotvGuhfTwIyEi1ldm/+eL/L/PY98GllG4EWyUamwdquMecvfBoKG0vkzy
hIeYhscYfIjPFph8G+89mOGZewEZ//4zgePWSVNiblnk7XGWmhJ+RHT3uu51P8QbgdjmtDcH+LyV
5utY7g0M1ATu3IOO2+1b2EdwTxTtfLc3NQQiS71iCGhg1NBpbCLzVAfgt7ztzjoVTwNUtqGWrVlk
8K9yha8XkJ+P8NXyzBH/t2oeQlKOi1Mi6duAOOAaJ3ImJOdVGbSPS9ql96QhldsF69uQuNHr4hHV
0a4gm/+dkultGlRv3LaLdcbgrbn3Hl27IjTA2XIS3ZJRXRPSOIfMT7aKDYnT2uvhrLR1xSSg1XEr
FRzrjpAHreVxxQuhuoV9Oq+dqmu+rT4G/4OYRkvcFZ7waB5Bcf5kBK8+OK2TDZKr91LjjRh2xTJG
9dErzce5hQnErwc/R/7P1sk6cgL42ulO6q6gUHx+D1R1BOuSavsCOyTvSmXz0p+wDh2/TFlFxNTl
ags7ODTMk5yabJEott82KxhtVx7Vlz65dfwAnlDphfIqr+DK2Z10vAVAh3k8b3qTwD4Ulo9XftHP
0xLYD7086KA+vvUlfKkLCm8DAN3oRxxEjhdYQl4O7kFwBIWAoSsCtOPmcD3NYXDlgL70JaysgYXA
chpwcI9wJWbzbQqnvtOYpOj702rh1wzgL62OFdcxxqZNwzzIdEBIEFz36lM6MTdqKzTnXy6PgqJw
0+yyLRhM8k7AXCdZWcOd69fhcGHuNpBuaVCKDHVQFw0Mpk5i2ftjkjZO7zifWcmDT0XAOePlMVia
O78Ms2ikTogO38bQ7aHPoWmMoY2J8jKdzpYgTu9DiNK+XPAdqmuNSrvy2DXkFYu9VxN1q+L5NoYO
sEIsEm3Ko2jX6a5Vai7gyvne7VNaQVrGrF720MNmDyqVCyGjbE95dHIb3YpSHy5XsF7ymgLW2+IV
UK8fpwqWHW6DW3FaUVZ5C9FNwXfCTzqdhxt/4m5QVP/PjvSzNM3bN/RTetkUTdtOR5gr3XtMqtxp
6jaMbmv9SasQfgszDHO2EyHrByG7zq2o6NtQunpM54lH8DAalukR7pVFK0e3S9yG0u31tlV9hUSK
z7C4HfQAq1MeXzl5L5wrNpJuATrfgOGHIFLLCA11eRAUisJua25FqIFIj1pm0YC11O+HoRLjlJVQ
vHcDpPm2rFfa7+BcdHEKotVo4BXNS/lq3LrGjQfp28Jemg7lwKYwPfYrXOy7t0ABXFkZy7fy3zVi
38bSRdSAigG7kCLYPThX+E0fg2BUQTj0CUpJY9HEqQkzNi19nFNU19bDNHfxAjlOQfezB7E/5UYE
FfnSsxg2xWUSNsypAu/bKLzNmwLobszn55Kcq9sm9BOd16pTw9FtX1gX8dA0M00C+KpusqY4oPZW
D/Cco0H4zekP2Dg8CRF9s5RC53qsRQ6b1vUo0sip0uzbMDykbDHMqXqdB2fdrzWezhZpzAlfDe3H
l5eaYGcPhBmDLxrazVxFE5xx4Zftti5WUh3VGmx4PeicwE76AH+SNkNF4qvb4Fa0j12SwOynnPOF
wFUu8TwQuLbId7t64vMB9uxyqIA19eF9PecjkDWwi5fVI2fh/Jvb3K07OVqFCAM6zbmXousRdabK
mz12XBjycuqNXOFaNfI5h0YleTP0W/cVHrvMLQ2yAXgmrtdp1gv8JgbKD1CuhiJMVLqpnvi22hdP
59CEcKLJG7bJU1zO0Bf3Orceu2+D8MKVwMWsm1Uern0NxNX8BHr15rbZbbEvvU6QzGK7yne4dMBN
Br7NrHPMVWwIHow4qRdOWHXTQ65lnfcfvqzduIS+rfTlGQGLFQ73vQrsmWO61vUB57Fb8x6uXS+3
owENomwWJFZMkK+qD+G2SNzo1b4N/ap7lJRHEem8geFgtgkCY7gSMLpfR+l5hj+pCURWlHJ4spBu
DJMTLXm8vKl13/SnnRIuT5EUuAV//Wcu5EQ2EqxcwjIKWvyImCTecYGt6GHYYBHmNrqVQ4u6hD0K
xehVNTTHBDCwQzruf7gNbt2sXYvjAHhGmYtN7Iemn1r4SZZuF5+NBEtF5M89PE7zpYN5Ul8nBB6z
qXG7+Wwk2N6HlMIkRuZzbfgpUN0HE7Sx2ye1cWCm7iMzotaTi6RmcIzc2gMgqW6wf98Ggg1sZzNL
SpHDhkceWiPODmG7m3KTb8PAyijiMGCiIm/g8AYrp54fEsjku+ViNgZMwygRTe0qObXtYJ4MDIp/
a/3hmm79hVCyUWBluK6BBlg5j2UAPso54RAkuFYjvDS6dbHC4Qbl6j1NTxEMmNPF+zby4ckpkGz0
VxeQoIR/BjtB56vk2WKATpzrTX1yG96K04CP4Wh8mZ5i0Q8A4LYbre9pwIfELVZtBJiAby2yeJGe
UhVkbUruuO+YidlSXxDimuadYOg+wvV3xkMMboBE30Z+wQyiKWv4sZ3MWfqoW4PoENXJ6nbyEiv7
bX1ew894jI5Q4boZpHjjUzc1Qd9W+kLehDSp76MjBfyhHbz7CNZfTlvF9nGPISNUyxBGtYTqPigi
wcG7rtdef3Ab37pUBwFjaq5HdorGYIOEeqSiuzNV75qe4Pnl8pNL29b7arxORMla0lMvPHUDr/el
f1TMh7UteKqsvK3gxlg/zHACv/q4/ssx6md/1Lpk2U7KYWknjmfrtg7bIeANJyLvOkQdP9Xl1sGm
b+xhV5MN4YS7fWt3ObDbkQta9yc8rFvYX3PTLfttXe5e+SUMV8DuBh+Q1i4L292sa4YkR0zwxg4S
8bCocg3oLezA2QRLb8NhMp/5YQpX+0zOTCARGik+Hay4p7H6IiTMrmHG2LGmvw1NB7nn444HPauO
+7Ss8tDB9HF7Dwm5dWmyuIPFD2S+92ZTQxak2qMRPOUgDd/dBKKjkL7vUbOc+wy8Aq4xQcXG4YMg
PR4yLWuTH73o8Z+lnqLlSAH3DTONFeoOy7KSpjC73uC6BBtONXwZUbSFaSgsjeFVmMUJrerPQxN1
6be+0jD6AZHTjLLPoPbV7p/OIL0bYfodBoYQjVIHeAeroDsyECfL3KBlQ3KPlJs6lAl2Wgqb7XWP
+yNZTOy/CpKFpqcm1qYHL2wa9xu4BJxdLsVCH1pfN8nRb8I1PNSMTsjCYPN7THoI4MJMvKLTAPwm
rIRhGJzivc8OqJBscNub5TRIliWEMvBGlqYoI4a0EWcJ7fUdvtZYN5lMkNllaeDx/qj7gfw+zT09
rrvZ2DfdmD08CTnG3aORJKG/1RNh7DGcyzC8N2Wd6OrIDTgq0SlddQBFBEOZ5g9gaCT4XqJpBCZX
+Sat9MmHqjGysd4fTXcDX8Vt/TolfTNWh3FBMfiWgYGUPgUbgxjhARZ5cBKrEu8sA8k1H1YPLBYD
0BYUdJhedL7jW47jLYlRSCO3tBtget3RLj3Rrh4OI93WXqKasntqOWeWi3rla9Xlq8QZ9Xi29Wyf
to2cHf2kHok+tWGstv/j7MuW5LaxtF+lw/fsAQFiixj3BZl7rVKVSssNQ0uZ+wqQIPj086W6/3+s
LFs1drQj2nKpkkkSODjLtyRdlkcUKrG5h9vlbHL1UVnWdld6WVH45ZxMyxi73qKZH2vFJUUGZS1j
LNGcsfJNWKlR7CCwUi1XLXUhutrEQlttxZjZzhm4W8QbAcv3XEBkjdTTF1oH4MyMs4z6B8mbUG3y
1PDyC2ofBfduQKa6eWPghGhuq4lk4hHwrKHZlV6CJqQ70vHTygNaXYe5q9ZvRVt3ExgzY9DBYRKb
Nt+2fe7psW/CcnifB40iFOGtygSPZRPp/hYO1lX4JSrTVHk48Oom2zs3z/xExiLqPpROeJ5A856A
jZ45FmpIO3NRf02ty2AHWg2V+sKZGPr3YJeveYLpEs4u8Dw6fwNUn1H45S6IvnblOK/HhvbeP1Yr
CcOkz7GTvpYRlvkhq+h6azXJdoQOqrxT4yTFlqiiz98OVb6s9w4EDxpgEg3dALU5KxGLo3G2bX+r
MLnJr0oxML/vurJO9wMsTMeradCSJmXEIvpRCRrpb6Gr0ltQyIMTxkjrV1Bbmrh0PNtkEAgKNksB
u8cTPCTm9QDxIPah1kWkN30NpuMbCaPQ9jbM0iI8uq6Y/DYY8nI5aD/CNVaKpSLviUir9G0+6KxP
em8DaCKWRBuQaBoBI78ZVuLjjSGrJUfWi75+B+OOtLubYCyd70hedXJjl3JG7HRcjfkO+OlwvBn0
LL7W0ARokxQtQ3eXL2REKMm7xW0F7+yYbQimVfNVVULgeJdmUw96TSDn7DFXRkfHpu97Eds0GMWX
PNdln2StqWwZqzZMCYyOIrYcTd0Yu7GOkmBjTUvDuIXzcv+RWY1vsOEkCyFnuOBbFEFmxrhcAtNu
27MkTwxBu7W6HRyIaVvej+4TJd4J2KtlLXQ5YQUhbpAuZc8ptrBMyhrG0IloHO/e+wH+jBA4ahpI
nsWsWtfiCLvz0T16+NONaQzvabkg3q+967q4tDimXYyO92y+wr6W8SdYcIw4ECqo1ei3NT7l/CJ7
O41brgUmndvW0YbDhrVv+b7Woa6285yx2sdZaNV65RaToWuxwMZKH0jqkSOCyZbnRwOXtSBex6II
HgSvRrrJIzEFG0PmUG+kX9fyaSQrKw+zXZ3eT00XpJvB0dRfM5jl3JPQlMUDOkfUV3FR11bvoBqf
2ZOuUMHcerTE1C6qCpx3Nk35AJx3lC/XTUbKKungamqTqB9lAN7CaFJYABOsoPCtJWcn3amNrL0v
FiLpocPIuLztoHRXDPHsIxjoQFc8Htyow2PItLF33AxB+5kWi6qvRc0M1libN3X+jdVqxUpoINlm
tl2minmHO1vKLW+qyLwT1ZynJ5MVJTuCRCvqm2mkMPjaIhzVYgNfJpY+wzl3gqa5yUt+OPtaZ8A2
g4GFNaKgo3TKS+v7Q182DJhhCgwx2ZoerofxbH1LH3BN9TSHuV0+1RCNBydd07yLkgHyi1kSID6l
yQIv4IeSCssOSvfguvC2BVi1mUcVwDx1srCUGzu3gEAyyzDBQEHl9/i6nN8tDqbbh6ClESZHRVoF
02PTrF17AnQ3X5EVtevyFaeGaStopBISvjlPahhJWD7I9WYlOmoMIvHq06Mq8eohNCvgbnbtEJCH
O7hfmPFIbK7tYbFwYD+f3EsOTYAMj9GY2GrscgK9umyFd/hQwPT1DYNvsI7hmqbETkYN4ltcMVeO
d8SGavi8jqaPyriGIzI/+oiR5TbC6s8/lGaBBQ1uknXpXYV2mHurKjzE00rLcdm0bOL2gPM/6DM8
XNrMW7dKCbNsXtluxcscs3k3uypo3snQ2+Z+xjObT0MJWOhdORd5kURl3pkPSy8p/9hQ6VUTQyGM
tD2eFKuzby00U8k9VOsj/bmLhK4+DfVQUdRXEERkSVPSUh4aaY1H/pYTJbp4CCaPo7BecHwg24Nk
rAj4LDcGIg2dB0ZPBl+gKu+jhOBQL4/rNFSPcsL63lbE1XBPX1b0XBvZRu85BS4iYV6lZYJaNJJw
RITV/J7CxVnMMVtIM9z2+ZCDchxCvnPX67LubljTu6COBRhYn8tusMuOh0U034UtGaG/izmrfoxU
6/LdXMMp536gOfugDFxeNiZK0QpQRWDFrW/7VO7IWDp6h/kTa9/WlTTrVVi2Q4eAGWFvABYPoJra
VxBRHW/Sptb9kqgoyu7hQVwFySKKZn5rVjeAEA3eK3UJZAzTKpE6LPq7Chbw8MlusnrYMg9ebb0D
RS3cqpS17WYkKcWbKOCWfhNN/dnJVZhz8qMArcyzRKuZ000zDSSc4mpd/PtS1VBNitcGrMXHHuQ2
9pQZ0V2P7YSMK8mzMkjCEqpwMKBWyxxLJ5h9TyfIHhwyAX/1/SAXgjSdgcDb29izKLDHAl+BvJm6
1ko4L4thU/l8avfVgq3+kZPRzTsqqzqEM8kIybMwKpjasPrsUW0Y/KI1DiNn45GnpbmdAJ3SbdKI
RtbXlUn9nfJnA9R1XNmVUaoiWwUHmwXHKFKOzbhGCPuunoPsWImW28epTsP5bTtOYYIZyUA/+Tp1
c5K6PDogXYNrZgUWTYdOezwuZX7IbQ9hjQi8ahy2LFlXq/u4gxkSHMRHQg8Z8oH3rpHsKoOUUhML
XQ4myUMqMmi29jTuuqgUJ+Uy/y0C+6e8odg6zX4tzapv4PI+3hMHiVeUQMxeZ0LRFblTGI33c9AD
tmsXmQjQyG8wzwFZG+alDGrkoCHf+FHRd50Lsm1FS1HFTbPYq7mCrXbmoKC/qbCME75MLqF5Whyi
KNLXk8j8KQuX+pPP5vJBs3pMCiLe1Hxs3vFStzrOSG8AO5nqqhrihRTamThDtut3HlZ1/iBmmj2J
cOlPtvRKb7CcRdKs07rs2rHkJw/4YvTOBUo+ZLVjkGWntpXBIW3k7Oo4xcpVoMn7nHwrbOrtO3jQ
Cx/PRbMoQDnD2flNcdYDONZ+WSGbosbQ93DWHQZDUccUrCs3mZjD4DSHEdjYoJU6chrzMNW3JliM
3c3g+ZOnVdRUJNpHs72aop5nn5C5NsOWWxrQQ1/0RXRdLnMNs9esnevYhf2onthU9+RuYBPrt5Bp
8C0kCYzIj10w6/pjkMNLuEy4L3ixIabMbTzxAqmotvC9T8YaOYqLUziPszr23E/F10VxNlzPSzev
X2BK5ZAO5VZxrO4ae4v3cQnCULmFik5K96Oqi/LNEqL233ZtxJqdlYg7G1Q0mTwOZ/jddpANZXcg
1ZT8CvhZFm5CvXB9DEGbWn4rAMZu7iZjVU8Sr7M5P5nBMCJiCIoojEfXktb+DUpjSVEFA7K5XhlT
G8SFvJUuvOkbbMmHCsWq+1jxSh+jDiMyZhonP4aGVcGnBgNWlMlLx+G4iCZ0nmB1IFmChfyM6G7G
adnMsJ9X7wU4/fZJOcT2D8YMmpYbLocA51Xa8mB+EG4t4YUeUCpZDBP0sUl0ymp6a1a1+N8i0P3r
b2MBNttWlbAtfOvrfNEQHODdeA+PZ14t23aGuuteFwHt7gV2GSIiYeOgEJ7yRaJZCEP4tjiUjOTu
wKq8Is0mWkekAHEthMggA9+h/kDGVw6Jn/tzLgIbF+velHYcM7fXVVaNT7UJunnXlYHVR2P0xPHG
Vu3GzUDrZf5UaQ4uksgrbT5ZVw3zrs9IEyS6msKrYshSkQwYhNtrX5ZRhlciC5ABDbrsydjPA5LS
QUBO5mlaI61AkB7S6y6jw96li3o7MOotsgO4wvd3vq7reIQ3aAxSWDYx+Iupstt5p7hPMtipTseV
GRRouZ5kbKzrgj62k3XmjQydzH+bYW2itmtFSL4R7nyuxpmBx8RhFQ3/4mGUV5Qx6wKdnmDHHIko
MfVaBshHPQn2y4oVvMeJH8qTRbAvP+u1yDc446P0rqNm3BbBsE6YqQZpcER+y2xC0Ec0caDskCaQ
V2Lv2GyBP5tdnvVHnZ9PDDwtG0LdteuKBCdS3zxxtPDJrszz1m76gBduOy8gMqDoC8CvW2UeFreq
dAQFc+GrW+DAp2OdFqLFjkynU0fQ6LjRNLP0OKW2/qSQrLjbtnLmZAfZ1vlGeb8knCNwoBWTpZ8g
e1EWm6xB7CzKsbqxliCBW6FD4o61VHnSrx6+JGB/kEMhR1bfDJaZ+mZMJ3M19X1Xfqbjoqptp6rx
EUUn2zYBA2cE30eoo18lDMnqJXJPHGIkzyMVBL7kkN8osIiRZ8S1k82OwXV6Sgak912iMNicYY2n
FnR3ETdNMgzjktQTKkYkNr1eEjBefBaHORbv4CtaJz2AMoDoQl+E3nS6tWiv2GDVzUm6mecfFjcP
6/UaLb58B5mPjl43opgKk1g298VVpwCjgYTasmxgbN5NsI6O7igsDDdzJ5cSvPEUVr0tznn5JswZ
itfUoDSKBazvTmuZBgvghUO9biqMHHkWpxYkoq9pC2uOI62QOscpuPnqubNoQuDMQs4Pa76FYOK8
WoS3m0Dpzj5gOEHHawfad303OlhG3kYT1HgSpcbe3TWYHX2J1jaAzE3Gbf4+7zJwiyrb9zVgU030
2FBtixhurXnsKlhKoGKGdR5i39y/zwvUiOjImV1lJh/GiBFLWsQrOnd8U0mR5/WVdxJlZgw6TvgJ
CXbLkg6F6Hzn+2x1b0g/BPKDS4d2upvmQhcnleusKbbNlFbFcc7yJcwRbyn/rXLIJj9VPnNIsFfd
Q1S46ob1HfqsDbBCMwryZokXnOXjYSmNw86mwxNlOduhJR5egYuOg0RxKELHrROTfIf94Oqtzm0O
oRQVtsu1U1NbfXQNCth4HNFjuwkDKtpn+MbralN16UgfA7o2860nqEpu0w6GWG8UGlD0e9k93faG
sfY33hotD0uY1SSJIugKX+Mgy3BYZwunbpMKuag+gaUQUJLJGgIr8DBDBIacBARtyBUWlqxOk2BR
D4czsrQ3ukc7KhY9c5CF7vPxmXBW5Ld0TVvAL1JStQfocwf0HvQwKboEZjerQ5u79f0ONnVu3AHQ
0zcJmsd8+tK6xgTwgVutOgY1qsYPpG4GpO4C+d0mHHVfgnOHPLO5ndAmqRLAyK2ZYkhOhPQKkDKO
HJrboD0UGCfPXxz12uCuRGr3LiuU24y876ttzZgaNhTGGxZu8GPj8x2S3lpfpRFUpoAxq88uSDCF
6jZlXujllFoiVQI4fKb5BoRzYiAfnTYY22Hi02UnMS9sRWi2fXRAnOwwlBxwhMVoN4VVDF7cWm6G
pp3qXbRM4fAsC17VAVKkMLIMtp7QaoA5fVODtlJhEGBNMjc4DqMkqEe9F7SnfjlWoWLqCdK4jb0+
r7mlx40XURklZbiw7o7Lol7eB7gbHcR5aFk37c6ivci7Z7XO0e10LhSu0qCrFpwxgAVCR8enWXbn
m9AgJxsnJsiMmgyluUzQUuZIyolpdPu18AjZgDB52ZDn0c7BsJug4Ym8ENscbXOYcnTjyehuUnc8
L+cMJ6Iq129Vjqbrp7J0XbWLsqgNHJ5uz1pYzoqxeBMhq8HRQLWM+K5HaB+e8z7iTsUWStj+1slo
Uo8h2hAFXC7Q5rRfNFQrq6c+mLrgvsvQ134zn/NxELO9qmki5wHyrWAH9WN9zBu097FIop7tRon8
TmxhFzcNVyA6ZdwlK1rlHRL6YpSF3BAurLpyPRrm10gilLiupigyD21dVuNJZsx1x2CC//QnTF1S
koh2EeAudE0wxbWkLrjuCER43gSTmYoPwQr7tUQjAWi3fmrUeFsYCzx/w4mcH9cayK1EEYNedsHq
FkoaYxbYr0qYPn1kzuQJbSHjXs7rKVjhUjyiXury+uj6jPkYaUaJZoVc7HTwXavZYUQz0e3rSqzk
Cc0Tzk9FhYFH0pMGc84taJNkVOczfEUJf24cBLthpHRKmGjKIMaeuxG98RFGKhwqADsSAkE67Iog
RFtbtOhk+7iGk5SK/bD0fDPmkkcHu0x6PfTREpAWylXUTRqtiwyWUN2kw/Kah6MxT9xAPPpZZtHU
XBO0AOWu5vmkH5xDB3pTZ6rMQMIC7ua+aNtaXKVZ3VYPTuHBXHmqKnMiE5xDbmZ8VwrjZr/y+3KS
TXZaylFX75DPFumckEn4YtiUnWrQnYsgRVWQZMJm7oMEEgfC9xuMO6TSuwqop7NSq/wIoTZiwkRr
6Pw12wYdbzMdZeNGPFgry368X0Y8NIyGsBLg3Uyl9g8Mjx0cEs3zan2HJnG67Gbs5J1eV3mNWkEE
VzRINSZbgkCki56nFYruSSlEv69KOfDrte5AMA2p7+xHV0wa3PxqgkLCzsKP1+dx6ASXGOVQYEvI
YNScCNRv5lMzR4red2CXG7o7K1qGKN0WDg9rNa56LhPdOFdtfDOejbOsEbd8TKP2GIGw6A5D209s
k82+b6+pgRwHOkEEY6XOj3LaFehVhnFgwjDYYRRji02tMo3suh9ML2PBmoJ9XiTMsq/SNSuXt2Ce
RxYtxjwd12+s5Sz70lcdqY+EgdF1JGhuDTcgR4/2sYbybv6ua3m0XIdRYPxvfuBlf+19Fhj0MRaq
EmQwaI6jjTahhVwYA0zTYKObiTTGJdbDH/E44iuUm2mltEoAARYYDUbRGUU4q50GgPO2nmGA+o64
KjM3o13D9iTh7oW8AHeYAtKtrYcBtpFR+QXdjIBtSq6C3kCTEolYYlqs9maL3nuF5gAC6bmaced8
RAfjzBIfBOGIzaKGEajwnp+foO5RlWcxGbm+M3KuA7CqC1l8m87n4zc5gSUOyizPjkOnkYoQxLv6
gY0jtdh7GW8GG/fKgDyKShp+ODInBdkwygOgCFg2pLc0l9btEEYh+TbXbTE/23Lpl+tulQ1/j2RA
REtcDuV08l6uy3slm36+w6mdsYNBuhI30PQYYnieZOeeYL/MOHMxp7lHcqzlyeQAVN+iH9yA1wuV
9xUV/FChOOfw54u4/Qx+3qBi8Ceo2y6ir9CcGIf8LabBYbaZZ3jPvi0B4MK5CCsBSNTpWaX6SfYg
KPZJS9C2n/dtOg6djQvQmqK4UxiXsgQjvnF6Rr2coUeFupTYzyjK1iKIhcXAuIw5oqxFq6TuAGqP
ocXdu2y3gAUHD5R2iUT+EURSP43x5ODVMewblBxFmbgBMsnuhHp44eFmZDkm1n8PGXQpYyJ81DZd
a+ot0R/K6FHMfw/Je6lewms2ozeMz2XFW4XSp+B/E69/qV3SQRpOp4WUOxxWBBWrnsmNQcx8zYf7
T9RxyKXJFepuagF/QfodYBcMeVfYq8YFHQTXzNijuqVzCQ1yqQd6vxj0iRJ4hwYk6YIFpcfP8Rpn
tMofQBsuzbAy9IOXIhjlroN1Yr2Bv/1yA6TSkCBrwqwDjX/1Cq35T5Ab4QVQdByMNxFjYgf28SAf
rO/SadNnyDZBVUVBlhBwzWvkhotv/x6B8VIKpQQYBTGd8p1QMACw0LjYDmhsvXJDf4IXCy+gLj3s
w4zMNceYuvlSjeGTU336Cjb1zz77AouGZHlo+izlOw+PgTgf/bGYavY3P/wCzmLD0LbdJPgODa8t
pjZFnIZoc/x8Qf3ZN7/AoqXLXFiuC7HLSGBwss4pym+cwX/r0y+FUGjVM0AR8FxQsEEI1GpY2q3d
w88//E9W6KUOihjDxvVLieWSS02/mbZoXEKEpzAxUbTp434C9PMARgXv/5YXGHiA2Ja/4yHkKnMS
AhF8B+9F/j4aRnNbhmjS/PyGvu+tP9jdl4oosvRMzD6Ldo3SOdpduvUOnVz879mHVjxFyH/xX9oo
bMW+6MvHci0eQ6w0fkhNMeWoGLJ8Cyu4b8vM4BMbW4nE6N/f7r9+kLU1//pv/Plr1/uxyHJ78cd/
PXYN/vnv8+/8/7/z42/8a//c3X5uns3lX/rhd/C5/7nu5rP9/MMftsiOrX8zPY/+7bOZavv987Pn
7vw3/68//Mfz90959P3zr798RWvXnj8NMkTtL//50fHbr798F6j/r99//n9+eL6BX3+5+Vx/9qb4
/OJXnj8bi98O9T+pQE3PQ0rBWzyjRd3z+Sda/1NE4DVwFElUU32mHbbwV8x//UX+kwkKzyqpGBKc
EH/ll3+Ybjr/iPwTABoZoeZWXGhUTvjZ//tu9/9eJf9+HXgW//nzP9qpue+K1ppff/kRLi/RahCM
aAzDI/y/xEf+uGSraJ0FHBXMPprW/qB4kaFiFBjlpmn5Stz+o0vhCfAIXx/icZfWNu0QtQIYHrO3
bIoOsi0+hAsKMk+X16xQ8OB+d/z9+6YoA66ScwYnp0sBxRwcywWdbLMn0ao3JrB+D+RVv5WBNLsO
hstvA8xSr+t57D/UU1S9gpYMzyH3fzfof64vqcKQMopCfhnXIFDIae+I2aP/vzysejLnsqjcyYql
76C9WO7XdCi/YoBQniTwV1cD8QwG3Otr2knfs5qX30Sfl50O1Qu/r2Ge+imgeL0i5Cgp7NrbN7Bt
9wAZieYYGAz8Yy/6/CpPw/FWu7a5adM8f5s6Mk3J7PMZssepfcQ8sd0Ar9BvCJrsT55X8jC7Tr/C
Kvwxb/n+4KRkGrgeii+M7/vjauRLUVclkpg90ENpwuiMzMgqaxNRLvLUyco//jyW/sGaBOWeMcDB
MXahl7DfoqKw/MpwwWnV6a6lCkIMaYTCO7Dh5ueX+g7GvXgX2GBUq4gJJTDh//HmvG6phvwfVgUB
5BHFSFseO0JmgItY13yQUrZbUSoMjJgOG5BKx1U91MwC/9OsrAWuAQCsuNENREEBVMver+2A8WiY
hnrL87mO4pDZ6CTKCk0LBszxlvhlajG8AnA6gTIkaLAzk2Pzyo29fIaS8khwhBDcnL5k2rYwNMt8
kcL4yRRpjHHgDLBEUCTpal7jgv14lp/XBy4lmAR5SCsVXfLZDOaS+VR1WB/FHNxOaJqRGFK4c5wa
Je9yTIqB/5n5K+nJH9wgZxEGhogkQiCO//jiYK1YgDlT2j1d1wooLTFtpESfLQqnv2abhxvUUiBu
IRKHEipTl9SCdgTUztoZzmULcSc0p/QmjDr2yhuLLuMTriJwvBAsehQqL4ikrYnOQqTDvi16+qhT
rg7ABPjXhJUvCMzf7wY3otEuhMav1peQfcyqG7D1YZeiDHApRzYG1Tf0oZGj5GycP3FMIL+llbeo
GfDk4VhRlcCqrJ1C68DTSFU35ZRFOQBB6FJuB7O8Krh1kUudvyLOPClDqrB2MYk+P6rfpWzazwNi
YNjuUduDiaJke+ydib6UWccP6zrLeM3h7MhEkG0agEFiPFV5gLuc24hpCk9NuESnte2GKwuQ2F8S
hZFnTqzAFyRQgJKMy0vrCiSwYxfkrt0H0Urg62fednN/rRy2ul0h4vLzAPXi2DpfTiEhYWFEKeWX
CjF6siGQ4rzdA8e5lWHPk5lN76K5eRorv1N6Aqw1wrAHPdjduIZXy8jf/PwrXO60798AIq6cKK0Q
ji/ehuBFQYZBtPvZds3WwAVnX+Ur0CeAje9/fqnLowaXwiGDPUZDKc523z++eFOjduRUNftC8ERE
HIMCWmPiM49XdBhe436oix2nSCgUUjY8Vs7wIi9ifzdChL2kHhpmsgRqLgoWDNymEORt9GiHe6u8
OhAjGNuWtH+tvPqji2uCRBKnj+T6sm5QgC9NgEjUsOOqgg3u29NNKWd6ouDVbVWIWSOw3uFnJ4DO
fCXUXEZs3LjEsUqj89qCS+RFSQR5EWjnhQPAPYPiNyFAA7tZBfNdD0Q1dnrhn4qSjq8soxcXpZpx
gDAoDloMai55a204q2xgK1yNXTgfZizq3YplhZ3TPqeVaYZzp/g136AXTxkXlUTJCFs2QhP9vLZ/
F0lSwFhDAPvofrGluoaTSnEY+UQPnsvycObM7Es087+6Nmj+EisSYQJXPi9jhDGJNO9SG8WBObGC
1IWBwJIDZYcdfM3tSP8SW+z7VYCoZPh4UCMUv2yQADQJCIHK2V5lIA/g+Ai3AVuG7c+35feP+X2W
hJuJFLAo2JMSaeul2p9RQMmIsGT7wKTDzmF0Fgdt2G9k1gG/FXFDThPAUge4EvdHOQXhlaE12k0A
j+8bYutbKdPpNbL1i7jENacC5UQkCKCqlxRR2LOETYup6n5sBoPw2GWbfhk3S0WGv9R+wlM+574I
9jj7SYjtcl5lv1tFoxeTsGtO9zmV3VVNSX4Eoei19uqL4CcwfWYRO68bKsLL7h20xWYxFLgKG9oG
jYRC7klRZPtxohhlzXLc/fytXiYcSsANEGUf4h+KYH5JK0e+MxQQeYJoqQyrgwgHufH92r5ygL3Y
gbhKhKfGsP0wJr2U8SnnNsMsXNR7yNYs37o1FNeDaToCuLUoTsJk4ynKKCk2achf84G8LDnPd4hg
g5pPaRS5lzki0urZObHUe25mzBgmCxLMBoMGpKYdc8cKIj0Vsh4DCB+tMxvLtG/uf/6QX77U80l2
DnwI2VxdCvrZyIBwWYSQV0Um8kbZkSU95EKSEeLIsZscfUW260WUxS1LpAoQ7gJqEW/1x6Va9EJh
atnV+6aY3S6l8EMZINH5oKqw3mFSrA+QcLGHn9/ki534/aISqpnnfkUUXRzbkRzBvgpsvffK8A3B
zAVKIuimAvvcBcMrT/Sil4/deHG1c6H/u93IsIkEwxR9P6S6G5IFNINvgEFXCTgs/VMnZBNibLT4
j0iAR58As9KXxwqDllfu+uWrpag+gFoVBP+iLzVW57yhAVIGt+8jHzcV8MkcXLF4Dk2+DarulRj8
creetxHinUIs4jjQfrzrmcEiwtne7dNikrtWVnIPdulrEsMvqgMl0Ac6t4KAaUCn5NK3vqVlFZRR
MO8tR18TMOIQZO3ez18WhWQ8LnuJMcKM2eihnlpVbBywlZ+rtU2vQEMN3tGwkGXcsVUuOPMqlA8/
X2kvnwKKWRyrAjUCgsnl8h6neszz3DSA0ONRK6A0d3MJkMLPr/JiE6GWZShlwJ9ASwDqQD8+62hQ
Uw0QcrO34FLGU9fnwMhSv4m8HBI7iqcwACzk59d8cWcSER/0DBpGHGXF5ZRoGWzr2r6Y9gqZ/Ici
5e2ZdPta9feHV4lghIULnDuW55//bu9UhqB4oX7aQ2tJHzmGzhi9ReKV3Ofl8wvPSQ+iPtqiIrwU
ckEkyAl8daa9CGqXBKweUMl5ejtyhHxkF/ZuHarmry4NxHeC+gH3hQ4fvUwHMIvt+qBD18iG6N40
devBOQzXzV9+TaiaKWM8hNslqoYfH2AtiiDAP3bfE7EOGALLfge8uXz788u8iKjIGiN0n7EOsQ/V
5SjXzZnNxw7+BWyAoomHtkkCadhp03TZ8FfTAEkJSkuGewGxEAX3j3ekYH9S01QOewgfmx1YD2Ir
ur9mToGYfb6IxkgHiwKyb5fN3xnMEJW1AgPXmamt8nl6rbN0fqU0f7m6KWpUZGkIDuhXXmrjOd7m
+Qrd6H2jS33IgV/aL6g3XylkXr4bhsHBuXIjhHPsoh8fGHhj8+AMGgB1OqkrNNWrZELldjvN4/DK
Mnh5Q0z9D2dnthwnsnbtKyICyGQ6BapUJVmyRlvyCWFLaqZkhmS4+v+p/k62yg4r+o8de0dH925T
QJLD+671LJ+zIW0IhwrAeWnNIhk+S31iA8j6Xa8UouvH1djMT7a3vy1kp84FxzKeneTxnS8tGW4+
CmmevlDpUh2oyhiv5VQll4mVzve5X6+fTA+/bQk9PgvmVsH517U4VHx8gF6aeJM9ZSycpiZJIOm9
e6dJZB+6jTVcGosfXFakskczjvtPtke/v7sPl/7tVGavTr0War7Ihjbb4bzp43GV1ok6oD6ZKX5/
qo5l+mx8QYJT1jsfjJgwa6dCNMf2GgeTPVTWD1Knl3er3jD64Iv4DOH0+6zrWDIwpcUhhXn3/IBt
zI29dli8KZ5s7iWt1oKULQ50OwHG+KrIzeqLctAI/32mwgHK6/pwOMSsJuh6Bcwf7LbP1+QcAZdp
14Tb2EyZUA7K3q920i7Htw5d1xgabdOWEbYQSVKjsdjPXZ4u77IV+a+qRvRNj7lf5a42Z2RmSY2d
Zye7IqW2xlAtUD3p9YbzMzLyCgzwuIMKgnEkcaWBgWF2VBk57pRctYK9S2SOMrfQpNNtjya/bI7l
4pT4Py2Zhi2Rs9+KqchCO3W+m8mAjSwYFGSkwUdT1qcpElKpONci9jd11GN4QuispXgs/XZTodNs
AATTxMbQkLdUKMO1cBEpNpNXJ6HrbLP8sjqmYx26hp0SXk87v5WDOd1PEtFkZJhb/TrU3XwMNAUI
JGX9UFwt2pmquy6tTbwk7jzDZWD/c9tweJvipnHSW2nBzdoZkzmJq3ElvTIvyzLdWbqtnueVMm7Y
a/wv4aZ1v2ARabIbhXU4CLltHDyJypMLPaA5yRHeLphC6jlXRlybUg2x6+HH/HKqhfVxIaw1O6hh
zdrrXsvEiRhAZc4C1Pk/p7ZHY4vtDXV+qNMWwKkcOrsI0370ZTTLVL1Msh6vOn+m4iL7vNsO6eb1
XzfL94f9NCPB2wf2Jh+9zIbPLvyl/CaKyfhpdEq8CyoZ1YXF8ey4JuOYkmgllmkHcbJClpvW7ZPS
VeGGsnNqtbPz0S/ixPOU2gs3c5+NZFmrfzxdE2cZ2fk2mRB1UydyxmbufpptsJldSKig/+oixXtW
0LHFfvJQcF+MGI3NL+6qfe/INxuMCL6bZYyqXge0FQpdWpfjlgf+Icunpn9L1g2GZCdGQ16Qfi3x
Bs74lON0Gcev6CAtvS8r3A9bKVYZloXw0nCwuj49mKgbki8aAb2Om7w1y9gap2IJcxqgJ1XxtMKQ
MM3cCRd3FQ9m4eRTuDbCuoOnYI0h+r98CXWXr8/4tE2MM0G2YE1IzIcVsMC2y+0hNxj/lX5ImShw
XFblkmCMGlHpuSUMrchu89PDzVktI+0HyEe9Ou3fSL8xfrRmY7zBDgCynSRPHBIQLix+EfWUnnau
1CVS6jnbcB3XDC80kn4TSrNxv9T9Vu9drO5zbFfNJA64L7onq59Rw2H0HaowX3P3frJYtqltWMmF
dLxl2xvmHARhkfmcoVh0Vi8U9Moe+tIim2jAd/cFzzou+JkQ6nXHniGpw6WGNxGjSx0QGZsK6Tkb
GJABJt6riDCTlHBUu9nQ5nU4KYZCFI+MtOK2TA1wJz77qClsdUPNoeEU8bPsi6SOxcCoihbfsn4s
DfyGsG+s9XZ0UAJE5FMXLnrmOWdqAux71SS+XvdpriCZ4BE2ceRbfobPZkvtORz8rmj3QVY6T5lt
jyI2W8t4HjDDvg6b3UyRZ/byKFOcr9BIG1nFSVM5zFdpiZ3P62VyAZwMRIwyV53hy7LXr+OCNejC
4OSwxJbplYeOLJX6QaGbPTnAcskw0SOhQnaQB+6Fdnu331lVtbo7ROR5jdOtqvyw9HB2x16N7jec
Me0/NV7eTaExA0gNU1kRSlRDp92TEF8T/IsSYogHj0IRTxcvJCeuaaPEli76muFre3EpzLkNqfYl
wD2UWOerhV7od7tBLS5Yo1DEZI73y8vLgKSLxSUVF9NzFQaF7r/LTTpzqDqkaaG1LIsRYlmq3k28
eTafRFr0+4C3aUTK2UbspAL1q5M5/SuMns0Lza04eScHIknDaV0dtSuDziixrRcDzlGht8cVrosK
bYZeHeuMJOB4EBUmvyKbzDbu+U6mED2C+Yx9fRY3ubXg2TXWOZVx5mnXQ+FODSVeJjTiSLiydqCX
KdRtiyzVjvBU5jfjZrRujDGlGHGCdo1Bg0a4V7NfswrXicESZvtF514vuYU3JEyL0d5nG1LvEGRI
hzYeBzbOtaWs6p09154H/IKJGCXiTJ3Vq4aOT2gU9mXQmtY9oe/eKwE9uNoIb8AgYipciHsk+eMa
zrXlDU94k8X6KCp0STtfIBViHRggCokg/cbMDi3AxDGGpoTk6PuBozYIvHFIMpp5idBxQZ6uiKhi
WF/kgLosAvWZllGPqDuPUkzGJ2ML/l7I8KP9j0w7vcWI6svjULKo7VqzVdY+sLahD3NsVFWYkkEo
d+VCWzIK3Kx5GxRVhN3QQlu+kmPCSrks5JqG3ZbJX61TYNiwSma6W3M0ze/UvvFPBUoZVrSUTSWu
GjQRxcGznBrLPKu8jieNw/Ra+FOiQz81JvmFjMtqO9h0XuxPtst/2GedejY2XYVTU+ycj2WJDiAe
mAE6zyfLkJ9aDx0ux1BR2LuQEu18mKl5/k/yNU5Q9KkCSojUECXd0fPW2AK11MFvVhykXr3dRAEw
cgLkyn/fzf124KDfehJFoXGizOT/tjV3YJeXtjcczHrGlD8yuxz4P9ufyeX+PcB+2DTS3JMOcy3K
EolZ4+zU2RGQva6q6g8i7zQ+e5K4n1VZ66u+1DDNC6bC5y0HlRSaLqdhaBWiXPbod5bHSdRgFZcg
3e4dw2H2qjezdndJTujcQVRGVd2unbFCK1F47KICZtPPOjvNpH9/Vr/Xyk5tZZKbfEGEA+20s3NM
I7RROEvRHUbD6R8k1rxsJ/gaNcf0yr50fDstwpLQrg0PoDEU+wxGBrZSDb7H1SAF2Djy57K1KKB9
dFXRTZ+cQf6tGv3PYw4skyYfbCeWKSZb6Z3VShdjbl2ZBOLoEjo0XNiFWh8TQtbesW2nbyItqDBl
5MVDTLCDtoy3qSRRDwvNCrECP3cXUkw2rB1fQXIns5ScooQNLV6E0sGK+vcH+u+Xc/5rKe4CboZQ
zjd2Gp3/U52aoHLWZrLJ48q8fM22ofJoh/bZHLadtJKo7Khqh7QKx4D1qO8UW/pmOtr1PD8OIyWh
WC4tm/iajsYa5ihXrJ03+v712uZpEGPcl1ZUCuX96g3frfdVESxf8frhrbCLgO3h3+/n7GP69+H/
2zEL6OAHMJs+3k6wFIgau0YeR/y3BMD2y6UxzuKT+s3Z8evfq9DEZiCiW/QoEH+8ilNj9JFd6x5N
xd5bznODy6zMjgTefyZG+MOlONM6SACoRrgoND5eShvL7GGCd4/JTOsoxPBHsRfmBWNdMrz//vT+
eDFKegFVXpQq58os3Wmrw3ToHqlAQMaaZouI3p5V2Ck+6xP98VLcFQom16aLevrn/zPuVpN+OFYn
9+jj9+Ags5ixcoomZN3+LA7mrCpweluObdHCYJjTNjhXIbad6O2t8ySWcA9gLt7lg5XbBnwnI4Wh
leEf+vtjPCu2/N8FBcJLB38pd3f2zthfQqyhZnVc1PrMqWQ3lsOTQTN8GIt/5oUZKlix2///XNQB
AkPPFBXa2bQz94GvkDY6x8T0s6tuG/QuGwXchGx2d1NqcGgEXjQf8K19pgv7w0fnMEipKjkUGq1z
S0lAYO1aO5ix5pJx4o6wApTjfRZg8fuIOVWA3ZPSV1LKOo9W0togbqaGEYeJmGOE15kvp4pWhEv3
s+/79xsSzIRQ207fwMkk/HFw4g4FGZAbC8JQqhH4afu9P+rvf39hf7gf16FD6VGnPUmZ7Y8XWbdc
tfYgxyOG8/omawObSnCLZWwU3Sdy0nMxASNS4GJELkkf51SnPxuRiSnLdm396aiLMbtM0sa6rFUn
f/TNaFwuAFRuvRXwmu3pZucHaXBQMpgeg6qcjuPijgfap85//kh4tj4yaGQx7HrOy+0pGkJtrUlP
wCPQo0oY1nPtGtN16ygbqKi3XSIAUFeq9D8jIf/+4Onq0Stxg9MPEOdN+NSqUzGurT5yYlvCbe3w
yc1pE/uAnS/+/o5/H0jonrnIvx1apLynqel/Zrm2Bo5p+ZM8YmfkQI3MI+b8+tlcap/Wm4+LuKS+
7zCVomSgkXa2sxugJZVktDmEgiEuStM2j1wXLBwl5mXPps8+0vTwI3b99quLd2UXJGMfym1qLnEf
lhEkyvSCihgU5CUz4syZ8ydgXBshixjhHTEkWPmtNqxd8pzhEBk7yzTqz1C0f3gv0mOmpiHCys27
+fiwKOjDjBK5PA69az61FqbPfiyCLKwD9dlkcr6R5ItAOiuRmSKPZ8Y6x+TPnRq8oHDE8eRazi+c
LjGHaOuFPV4mts5+6nwyfqy+B9c6EY36Kjj4WpHccMnjXdNTEa1sM9kqs7T8Q4co+WwR+cPQoVB/
6hdSzKbicTY9LHigi4160lFOp6AngU+qxm14+M8DlMMmVWKOOAgsz3XfLUHa6NGYustswDqrEhE7
1fSZxvD3e3GkybfO/IOEkx7lxzeLOdXvEQmT5Kj9HygI6PDWtUAI8veb+X0AsW0xwUx43And5LMB
tEEz1O6WimNTDOYjh1o4Oa2TH2AX27u/X+pPd0TzmP+4yLNoFn28I2mohYo451z0AfroFNa6R6xk
x3+/yp9uyEEu7NgEDLHine0z+1bDOai0fawsHLmFlSy3zjpAWne76ROJx+nZfJxC0HSx50O0Rzvj
tzyjMbereQ0SC4XOnPlx759g14tYQIhl403ZJmtLUbHtuhD25/jf7xODCmMd/Tw7iPN9JzqdEaIj
u/YclugXuFxd7DvmeulOzmd7lT88UtZa/3TcoRL222bQLAeJ0UVynxs1VmFBENWZpAZeNtZ/HyNs
x3yudvovjcuPY8Tr7Lnf2hT8sEUNwdJ9CpgRx+Z/HiMu3XePuexE+zgvUqikkyJZpDim/8JEyC2J
Fm1qHKdwUP9+qT8Mei4V8HPpOlnyvL1mG5PvTWw1jqtdU9P2/Jz2IaiDv1/lD2+IUgtqWUrX1CnO
oxxkBagjqBWDHo/DDSXKLRzndrpnLv+sX3ja9pwNei7FN8zpijn2/GRQZ8GSw7m1j5M7F3c5XQSw
AKYzi+PiVukhkP3ylIMDNj/RTfzxutZpG4vUwOPqH0cG8IeSM35vH4Evv0AagYami4tgCX5Jufah
qf3H/49nKuxT6QyxI/iujxdcHDkFXlLYLCYBJYkgp+CAln3Xzp9l/fzh7TEaT+eA07iX59p5PU9q
KFQujnY2WXcdIPdwgL/5lVLxf5RnBRxUXVYUPi3WyQD22Meb8mZg6TYD6GjP6YKoeBuuh2AzPpkY
f3tXp6sg9OXb4joosD5exe+NblwVgz6r7aULPRLbb0fPID9c1sIFWroCD06NTL38/ZWduxAoPPIR
0JE5HVw5zplnk79lK6+qddYcR609DQrMzR59p9ZPhmz7aVeSNU4NXlvFYTSd1I1Bp4vxys90SjW7
7vEN/P0H/fb1c3jGLoNThi0zVY+z6axhkjODbaqPGtRX1ODzf5wX8Vnu7OlxfvgkuQqiFaygqERo
bJ+9VGNJHHCVcHWUCBKyYvLxsC5Nsids4EkVy3/L52DK/HcZoPzq/ms8Pdfe+esCYl9u1XEcMxyS
rZj2qkusT7536//0V2f3hQOI1xic9FKsdWfDyAWwnkxJduhGR3wbAGMCYTbN6R18YvdOVwQoYAeS
BdYUpBMQ8DLQQ1TR2bkd0tl4ntmNPM04OP9xFteqIrNYyOqq83lJdiwv3nCRCcLk2rqWFeVFSbpA
4Ggaem1mTfDCN1NcD2uz1qDa6uE+0HQco25W4Lq3xIQ/bYKCuRSNi7OrbSU9GkBN4JhVnvX866BV
srDBclaHQZpV5kXqNk2y67fOTsIVNggYmIH+CHTtwtw19ZR0UT+rno4zbeSf7diuyZWXbInYBZbU
ALqqjJpzYCTWm1N4E/C6KWu/pQo7SgQtEVKWJt3ruRnnC53nqxnWvRj9fa78pY5n0hHuW0STKsIM
RaIDAnSHajA5BUC1qmo3F2Jb7xeUGegnfT8D17OqtAztKaUTpT2pHzDC+kDVc9g7ISrBCpYLMsHj
JjkhX6xZn93XEwXjmM1ZdgOTt1E7NQ/sf2y6Ua9V6aiw1D7/eMLCkpZAU8JEJZgRgXeu0Vau3cMG
cWsKs7wt6xj9hYfWYOrEdecZqgVY3sFaNYu+fRgGwJgYGIvl+5Y1452TEZCxM4rCRrScruA/Wum2
b00qt7ssaaBA8l1M1q4CzjfSJ64buKQEl48EI3jUYrd1U0k46nI9GJk1a9ijMohGJyX6LjOWa4Ef
Po2LiR8d+2zLe444jvcSpJ5GZYAzZ7ksA9DZNOMRhUAahQlulGuV7Vvwxg+LZ9hPovUpCZTDOH0P
Zmctdj5k+JdSFuo9GZGsxEMOfDWVi3JRaRQnnmyZwNprtQfR1twafq3GIMy1meUKkIijd8R6Zhk8
1qz8lurNerPVzKkMYZkvdxTa9VdOFyNj0mVIR+1YsGPEyNu8NQ3U3rgw84KXwOnsYKyF/+qIbbrK
bMrw8SKmzQ0pF6MYtrNAwpWECJSEs7Km6sKFwLqEZbsk1AQDgxwGKtMbo0p2KzlSRW//og+05Lse
+QBBdooY2yhfLW3Ri227yzHZ3A3ya1tdLaJv7KixhP/T34bubgxoqTVa5eAIiACA/0bUCo6uFck4
6J06+26mpINZNqD9KDPS8W4FrPcdYQjKQyiRqG7SaVr4RfBtWpDh1vruFVuQXa1tM0hEEGl5pLup
CSGhEkF/VIslgJM9py9ZbjqvTZD6dI9tc/7HarKqioeRLitygKwDxu0aA0o6VplnIwhA1RZJB8A7
7+9yu9BPFWvvvC+Mon4pm3K8XjqsymGQd0sXpfnifQ/wcZMJr2n3RMroidTwx6x498o0lReNNCv7
qk227XuqMoJe/FSeuPVLjaQlHQP/lVAbo9q5W+sf3YZ+/2FbzO01Vz2qALNbThkylANuYT0vb3NN
1Mupp9O9TuVI1SibZRlKK+9uYEht5U6K3vy6gtckA7gbtgcn70xSQWzaFztr7i0YRulWvw34EbKI
JGyCapw5RUBQj7RootalzIWYi8wWs58zB+oV3aGjp3z8hU3q9iKWY+Xxy8EX69DVkAfDUQ4tPeEp
r+1wLWE9UchWzsJfr/5XmxHdM386Qx9RsB83NEZy/UpkQ3MQWzCqk61cOfGCr/WOLj0x6DkqE2e/
GdzPVerl/qvdmKwF9FkpAazSrwT8MMVIAWvoVTudTl212/TWHIN5beBvGmVnHRpXchfb1mVvqcAU
HcoEJ21kOewTIqrDXUviQoYJ2ha1/Q26MH848A//zgkayRRO0lkf+ibMzhgQ67ZHxMRU7XRL9rMb
cvN19kuYGVuQp9dBajrFBRCs07sx5vXURZRwQ7stBVPagP9N6KYXdbJrUV3a39IWrFaIi9P9DrMc
6D9tgM4MA5Bj3w2fTyMMaIIiJNj8+p9+UMlCXESNaKaZeicneMBCYoIkoX7xsVxddWBbVTzBJK6O
ct3KIQatsE2xYbWqPvRN37wq28sZetAfXhpwpWnkAlXDCWMFo3PhVcpyQmQ6203hrt7PVfdNfqEX
S+6UCqY81g7RBdhVqt4N68IYfpK5QBASfWHnqS0d40eB3Q8+deq4BzelVRetc1G8j6CPmGimLK1j
aZadd0Bilb4vU949L8NWO2FGH5OmEeADESIeo/VGzHZPVIFZ6xekIdzESLswjSmUEYWSd7ahr7S3
gI62MrhXj6rLXPtAfU8YsWyNihSYlR8Y2casVCTrvvcujEVjz0Xcs9H29GX3lVqXsnDOuwPI73nV
5hF0KFI1MnZkaR85sYxB5HodTO5mtSbz0Z2tXB+GcithisrUf1ssFLhhXme8WDMVYHD0aBjfi6oY
xIWpNIiCYmVhiwx/QDuAdCu5zx10KHCXvHep6+U9cdIUbVbnLIoEEW+wIxiSYxJuqK9O0Q6M+3Ci
r/udQoR9Z7fe8syPWJ8xO6z3pezKf1CGBO9wxRloxBHxXIyOH2I0frObSPZhxlTZi4Hy5R9r9reZ
isWphznnueHFxlIk73MylE9lI5w7esf+HRlFKbubojHHS9XK+eBNPXoZSodUByDq2VvcGGVAAyUT
IMDpd6OaHI3e9EMqGuIHSNg1v87LoX9gljI94nddElrzlsYgaKZlLONBT9vbSA1suEDjTIq4Vfdw
1yvY/CpOZNklF8QOS1Qyc9ZOe6sLQNdI2L43fMLJHFPPLoodTcb1LdC1m13MANeNaMML82SOBHGB
h9i0RZqN1952jsp/FAlwzVBZIkFxSQZWH7YU+icsvnPuhiuL/zcjQM8Z+wvFMncqIewvqYANNALf
DfZMLuq+gAD+BST59NqPqDq5jRU2EdlJPM8+H6olIqkC3m4OnddknW99oq1sUG7JXA8F+8DT10Lj
iK0iEEnwpGs+1PCT1JDedZ0D5tYelXvrM/bJZ+ox+0eIS9lqmhqxYMyWkLgRexLky6zeVDCMhpOo
4CSjehjBGmL9cZ2GkCZT5f9MbPPNI1vX+crvsm45+Hp4NZf0NYe+TT7YWnBem8xivRjYcD4OlZuN
ceKgvgoX32luSpEjMmWYededI1MeUmEDAaVeZk6x9EfCtTB/iiTarCW/ge8gKPpN05bye7x2iqTd
JfM3/IrZD7NXJskgRfNLG4a+Mdi2vlkBYQ4HvYCDiFWD1gu8sEVeVEC4ZBPBs1UF2FaDt5oTdgPd
szA69zAom9/ukfnw5iab/Zii7+73nWz1ZVGs7o1mnVt33tb5N0syWQhSywI2NFoDwGodkqtkD+R1
qhDzFMHzZqkqv+zBA5tIQVlBYz0ZuoupHVnzFbRK0457e2CSnY3MeINgTGSER6HWaSolLjsOqzru
irqdnww33R7ElBJ11Upb5viW4JuGMy/klc2Ch8cxHVqLxcvmHS5uOnzNTaFfEzNr2tBvg4F+wja2
1xLitoik7jw3GjsH1e00o3GMlo5g9XAsihZRbSELcklVsflICoIMYHFSfEGDaqPgzNGMEP5hFq+l
YxsvEmUcW172dYzKn01tPUx14EVqta8MNb50AuplAVBT9vwPbM04XQ2GO7laoeP1t62z7R3p71wk
8kQ07VdcSU9JJ/CKb9OaASUBZzWGnZp/YiS57ok2eymnvt9liKTZBPJXaggeHHYCXwuzsF/QGlew
p1P6jPsJFOmdgdIsbLrUv8Hd7+x6cnUAs8ZbOd6JmSUQRbGD5k0X1o4KA9LDortsZ+8hlwTqOEu1
nwNJ2knCNxehw+EQZThfUHBdLn2+g6aKojupboSHO7lPShU5qKvJR20ia87h9XuwvQdS/+zS1T+s
xN525Celj5VB6Ctf/nxZ5715W6RBcGtN3miFvp1frkFzWXiEUBu59G4nY5piUYoG3nUVfPclwrYT
pJbDe5x3yfYlCJLyfs3qJja7n0Ye5+My3822e1O0A5Kz/KCZH08ecXpukEvMnzNTopNOX+et/Amv
E9ynBgEwGVHnGpHX9TsUpaGfuUcjsw9TNX/1PFJimuneTK8RA8dFkf5KOSWW5dG0JrBv3fyoTC/W
m2pRtmk72rzHnm0iTOyIvV80gTaYqWmnax1lQoQoAygDx4WbP2/blafh/WivDBtDpXuDPnrI8SMm
h2ensi8TkXWwavJ6Rztui5MAX2nLK6CeqdkLLOOt7y1UEqFl79fKDsVWl1dA4YfdaLVvBENVoUHD
54sHs+Y7Kz5fAsp6u9tbRcu52bWy9cJRS7y5LsCmZDzU2RZL1jQdNCwCnbotyvZXL0pCX6Y8CvQo
b3MQslW2vuWq2mLo9XrnYse6CMbuvvLT/NFsc/tKT4P5a+rW8Yja0Y9JcRijcg7ierEawsv9MXJm
587FnhRXBo6QQt1nrjCu+qKF0liJF4sNK/RXIjnapulDDgHXGMKHr2bXB6+e1/wUFOBiy1XObuNM
Hjk9vPxKX/iss5GytjWc+vwHPYD+Ku2WKgKCfHDN5sEWxf3KzIDqdCa10D2C//m12vmj6L5VVvfm
T9t+FNZlS1ASgN4YbuqFzP37Diu6MtMn09+S/TygQtMupxhmhQAoBxECwaEa+EctfWgCEVb/R5mJ
l0DKH5kS3wWVShu1VVKEbpbi5Z84P6KufVoXLHQ0Ip2qfbJl+uoNbfqeFnvF1GuTuoIeM4mJeHpZ
NlXf0QzEw9A8p0a73qC7Xx5knXlXVknchwtKmO/3gvhJysklm3VnOBKPxTauGsjT0213Lxr05bZX
jZetVx+YoOl4q5KMAyeVBgdG/50jHfMLUFQfjG7cFOPeYeMTyjbbj2O7b7LxR5EHbXQSaTmcHJMv
7JSbN5m7wZtO/OKBL78LAdAgL7T0c8IRfL8E4lqJ9KEEWx4aZrrcJCSTdLQ4S1NFFDR3eYGLg23+
FVFxN4stI4EmdPGaH7Uc8v2YEZwddf52y7K2F5V/I/P50LOlnxCJ5UO6nDK47COBHF0c+Iv1z0Jo
REgOBXrDbp/NIHQ349faPPU1dZDOeGyJNAL2JJ9GX3xNjcRDq9MuJj+uvZLLcSlkwmpp0hSYrMm9
tEQjLgP5g3G+xfgfxAltzfKEcNA5YoO561RREedJoSV2gtG6tLvBJa0vJ18z8QViHDJG46RKVx0H
lZguAgjMgr5J0S170pIORdXXJzS+FbADPiVVVCY1h4hULqpjIJOnkpzFVB3JEuhJ+ugM0zz6CXMw
eKqsuA/MRVXX5MXYxgPp1Di7QjTNrvnCtDZ4kdV7wjj2qlHD10x14/cGTTUPdGlBNPsnBPd+JnFz
eFzrrKE+srXdcaKCoXbINXEBNwk2jgtaaimiav5Gg/PTy+bXnoYH/pDBZGCqgOxCSbAm4Lc2UX79
RArI0v8SfrsKFlhVxHKa81/Sbldjz7/ORE65LNlz/qqMXVEiBNhlxYABwK/1jCZwWubsYshEW+/L
sm/esbQaS4guxz6gHbGoomCWeCe0gCVvHEEvXOi6Hb/ZVZf/CmqRfweVP3nAifVM9YWK8vOWzt49
ywDGl1nL5id1FVtElFQWNywpyT+OJg6MaK67VH/hQREzeQoaI/RYOvXtnAneGTIeSXSQjbg1Nqem
SL9SDE0Uc1vZP2SZP8IiybIdJ/9ZHW2CXDjfdg3QsIVyqY4Av5Xz3mbueU28oeOP3sgujMk7csgj
a4f2wZ6r/GZyXWeXmi2TWFUsNx3ljH1ALMSLjYy0PcgZ18o+Gwx0/tgzqMUbI/vMUG98gZFw1u2q
z9DfUNrd9HzbTFn+iqQea9CamyWnTN/KSEgQ+cBmd5rqF2Mgg4YwztM3sG5++8x7dMt4HKcA/4jI
NYrMTXS/vD4xBepQ3yt5NRV72IC4AsrJg4EOkwYBZSfGP6tkaU3tN5YE9e6tOeLv3ia+AFaqXV5v
HmC+OBuJ/nuXS+9SOHOEEWU2XiTcbdPyqsYys8JyVZRSUrdqbzMyXhtoTCDEWb/qgBU86JNH1av5
xYK/nMS2du23isCaLioSsRK106i5ilXtmtYhN0fiF5pGlYSdedcpJdefxVTP01ehtu4ycNxkYZ0k
ryvsBq+kTk2GVsvsl+cUpBNhvI/BrF5EuQrSTcVi7EwC+5iK+7K1dn2buORFklR0n1er8aD7PKii
aZYtFXYy+ryw9XLruztt3kOQkBa0ty2l71SCiD2sCmt4ASbePrX9Vj04iZuPIXV6NmcCHHsdskU+
qfgShVfGxIp30ZDbpz4xTv7eCiF+EO0ngjdcvP55d3IhmqEsgbodCX4BDsBJ42lmltutrsPgbB33
kybhOeWBZohPFZXNOoQXcWpWfOxRWBOPgBPXdPTLIBlerUG6P+GwoQiqWzVSKZusoImrXK7ULnXh
EJPEyyUoDArfxX9tNvFTTvwt7NH0gc5bzfCXHIjkyXgkSCCJYdxMXzfpDp884d97bDxfNHGwHU6I
A5CLH+9Y5euqU7M3j6vRWvqCY4t7FxTNc4/UYoc429qti5scCHIXD+jq1CVE9mUP2D75r01vvO1I
/wU9P1Ri9P0+/pCi9htOBQo5bJ+VbqgJT83D2mjnL5uTeZ/c9m+dPJxjcPVOhgqImDRJP15s6mbt
dUXiHG0tSdGqluGisWv3v6oFUMeYJhXh/8feeSxXbnRb+l16DgW8mfQA5nhD8tDWBMFikQAS3pun
7w+SouNW/XWluLMe9EQRUql4CBwgc+fea31LRnyL2OqXwanSJEY5G8rC49sOW6dIs5NTMJb65wfl
P8az66eoSL5RhFom+Iyfr2W0s1oTSbjsw9pULhbHvl1tasOTiQSI4xbJ0lpoJP8yz/uPIff6ocjt
GHGjEWUh/PlDEWMZOHCtZd8mDoMydjSGR0A6kHss//Jg/Oa7WrVTGgxVG/nrr+9kCsW80Xp72U/k
lH8qXaVdIltv/+V1+91dBNAKlI3Hb9WC/XxB4Pkns1nkZW/qqXbFHGtWbjYM8abvmnKTaxwl5Qib
1T9/d3/KH38ainJBK/UDDZ6MFOJXfZMR13ND5vCyZ2IVAz8MZypMs0vVH3RjR05QgCv6dZw1PRna
OL/MdE3N9VjkkCLVttrESGJcy2g51U8ka0o0c2uZGWWrrP65f/5tf3OPEL0goIDiyHHhV2XDZFuN
7JDVvS+IMcYRCweWnG/SJqWO/PUJB1KF5PKfP/M/tgAG0yvJDGMGX7/8q9EgybB0lkyF9zETNpIQ
Uz/XBHO5WLwWjH//+cN+d4HsACtumeWfpOifH4LarseEikveF9oMlK4kRhB+v5R0AQly8kOBhfJx
mRPl/Z8/9jcvE6JxkJPY2bHu/6rEjHVnwhZu0bnrsvQYGigeCiJLrqXxr/ah33wU4hQoccB2Vjni
egf+ixzXnDOElrU67XWnaAJSqzG4a5HV7/OCMK1/vqz/uJtgmRBvQiHg8VY07ec14p9/1u9+b95/
y2ZnRoryq5LMjmfNxv297J1Or95UY2Yoq9GYcrNsdv7F9PabRw4AMJwfxOmAlpxfFlTOA7HeGj0L
aklQIof2DH6unaeHiEeDxCvENv/y3P1micNXD5eRymNFy/7yiS3b3iSvq2kaki9E7KpM2ybXHv75
Hv5usQGXhZRSZRVFX/KLOnSQSiTSCheWAlr8WHgTrjh8GNt3cam+SOYgn/ME7ziK2OLeoeo5Mig2
36ccFaKrasl0CsNkCnqChVqP9mO0ZYY9/8tT87t7AfeOk4Txp/zll1+yTYqyanRp2esI0/x2aUu/
67t/i8X43aesYF1uwiqT/RUNQ2CmMw2NM+/DNYUoT5i41Er0b9ri3z21DtAjFIMmTCL7Fy9WnCtd
OBAEtCeERtqpuU5mDdMdWggIVf78cv+G3t/9tWf8Qtf/5V//9zn5aMq2/Op+Ren/RN+/Vp/FrWs+
P7vze/Xr//n/InR/lbX999B9tPDvn9lPyP31L/yF3NeMP4A1o6aH2cw/FJ0V/S/kvqbD4gdBs0ra
kHbAIvq/yH1N+0NlpKECRqT0Zhngj/5G7qvOH0BxMeBQI0CgRpr2PyHuc6Bguf0v2z9V26oHN9cf
xa9imL8y7OK8JYgGinc5TUL4i5Etr02YN/f2pC6vYdmHGtXb0H7OllY9F1i2sk00qqN1b8VxU0O6
o1UazGk+aT7BGcmmjlc9g8nk+qIQouHLyFgeBzAs9HlbY6mCKRPFs5ySZTqazGa7AX6gb+ghNIFB
61o1CIHnUfBIdk17zZr7kT5vOcmnSGjj4kd1rwtol2SgbRLbzo66UrbEhAq4E6RLFzsjl4Xkj3qO
xmAI5xqFlFTWn4zEGRkY+VQVx07XOXkDHNOdrdR1perXSq6vLdBQjfYwF6osmHF0nOUerc8+JN1C
2SlkQzUbTes74l6pOeEsFArt2jVkmWEPoSShW6am0u80CZXWnk6mbfv5KOrvk9kjbiH+Eia4sU6c
vAq8EUuskZkHRgBdsnfmloltohNhx2Amgc3IbKHPYRkYTNi0inNx3dSw06MpGbfCJH7JBz/n9HRM
ewzqQsiQmGWc8Oc6bItnsjOtfFvNzvxNLshx8qjUINglFJj4+3LjpDEOKOidjFp5DrX+XayBVmgB
RBy6U26gWpN024p988+uJq0sh9EY/W5By0jLkvuuULMfjmQtDzm9AuaylQgJ5a5V9DVaYp9K5v8i
0FGoDV4/dRz5tTm0j0PTccrp8ggvHNGCDhQHmltwVRPSUMjsxjKKkmygga6OPHconJsVJi83M0Hg
DZfqVgUhg9hEEucTOncJ+qLByESofVT+GIbSsANSyaRvFCG18DOrnLcWOReCMEA7PeeONsQ0URXp
w+liQnPjtpebncMhWt+2i2G/VpzHDqMYaEPHWJI0V1iiKO76qBKXVsgjT2ZPfranIcmpXTlUpK+Z
gL5T303KvNWJk56gKXcNAgdK56HZ6VaUDbuc6WZ8zcpagzy84OQ/5jMeUCRJIVF2r8Bbe9u3B60O
D7WTktpr4nCVt9ViheYWJxzjAEGDHPmcsjDnJMltOjB3lMWD0KaS7rczFxIvTRfPh14mZXcHC8QC
qxJVOtAARUo1cCajTdrYlKLk9UCsOA95TcDebixUwC8eAW5VcdJSmLo/WnkhbRbW/A7ZQ/FujGuf
VqZ5r9L1IJbQS4VSP5Y8BBcyTZNT3SUdQdZEh27TvnI2C9HJDEWc/F/Av/+5XK14fwTHEJ/QHv+K
3MxLcGES8iqvdNo2oBFKSg/DW4LQQuUvqtr/38/+10rv+++3M2/5/Ih/jpBZ/8LfCTI2kS+rpxt5
Led9daVt/bWdKeof6GpNegzYsbF0reekvxNkDOWPlRiHONnkiMFGSEX193am239w3uUcACbXMGkX
/48CZGie/PKA8BthKUQbzSGGD+PH/ny8mKPUljibFjBJSvtWFuLaTouzo+3zJAqp3dczaviZoTDa
CUb+TW+9a3ll3yU5mpEM0AS2m+8IOe+TOgngwnlppbenoSo1VyL2cCkBVLKTHldFlZdOI2OrwrpY
fSy7Rlvul3ZijK6te90EuK7dVTHqpgULsCEy1ynPQAjOUiFA/5Rnx8i/mbn8UY7hTu+ar1Zyzih4
D3JlPRB6vOn1IM6eY+eznI6D89wt8s4IDxHTYZGcFPsprbV1ScJHgAhXLjiDM2ykM8oa8+FU3/nt
vCE6y2bKNFpZAmBad51DvjQ2SFskblI/Z0Oxn8lyt9cWTXSEhOhZOgvtcluys0oge5eGqBqlD5HK
Twgs96OzXGynYj6Y7yTnEUSKi3X3Kpo3FFVelcluRa+YyGM3ig/RVJ5n3WvMZGuZ33XCyvvnKK+2
3MuxjxExniftonaHmjlbB+7PbY1PKZIei7ZXPViGbobwkNajIrWPTfSOJ9lFdxdlt5Ao30xlVWNK
xKjCL8yQKcQCJIfxXCOfY73aLXKkI7PSjbO1pFtIFR/hFB1aln93QEXDePFkyeM1xutBtOcOgTNJ
a5spfYfaprkprAcC32n/Jb6qbpOoukc0uIPrwsJ/1TtRwWDLuz3menEf8bFxpIFYOGjDXaM+CwQ6
Panw1XiXdWhEUFkMw2ZmXXaz2In3hCWfgGupXipFnhE2DxH6L0u5AwAUxJbmZ01zF5nDrbEhBNUG
YhnanW4l+Ddpzt+mMqKBbs73UWkftYHCadVrFfaykbvF8SZZX4khD5wgY6Qo6as2kVquQlrSF+VL
kT91pbN8tRzOs3gmSHgbDZnXWuich5dKM5V9B7dOQKWWBSORelafWqYAA6ipURbeyqqa11Pw4Bpd
cUx0JpBDW17N+ayZ/ZewpkvrZH7B6Nfuyi3DceJM3/KqQeYy+q2dHwFYuXpxnONbU49AnDq/N97n
PntqMD1HInQZ7vmGPNy1ghltuVr2e496ODCpc4r4ByKXja5kL53a38Kk2K9SkwFRyjx3F2d+LJlw
64lx31qVRw2yJ9N3N2rjeS7lDycz3uJZ+RDNKwm5rVQhulxcJ2/2evlsNdZhKHw7L66NYd16DcrS
hPU1l3kMzWFnp+F9OORfcURDrO7mxNNxBPCU9/6iGpd+Gbp3i2Ot05SH+M8vo9sUsQwOCGHFJOEJ
QFZ8sGfxFkvhi2PzkkiG9tU68idb3QC4Y4BDxWSHbMggXsRRxfiOENQXUX7nLDGzFft+Ake8yamj
kbfLxUYZp5slojfHSNfSOLWu0qyRLr7Y+7jUF2+O5tlH6ExEZ5xdJ4vZASa4p5n3qJlYG+RsR0mD
E/SNyjwxjNc0LHZ1iA6n1m5J96HAfKNaQ+dREAJUxd8Vu77ERI+o49B7cc80OaXG8mDDsgSF+nLN
emN6YB1d9XLzSSl4reEa/xhl+KclHmJLPeKqqW9lLJ0od/U9C7q+recnstS9RVeHuzqyXkOFYISh
1G8pSDZrSZJA71oYR1mz1lztDdWum1Mx3qPeu8LL2C5y76Hutg92NvYbk0bNDsBmHpSKRC5kzKtp
IWkKxjT5lqrtsbSdAF3k1R5KVP/pyS71+ZGTw0uTzXepEEdhcX4pWi/Uj70EO6waks8ulh6WEfgQ
qLHPJiSCGbyavYo+450zq3owZrY4NHqOdMOY7obekN60jqhvvng79WZD7d12xlI9NKLemLXpW4TD
uroUnkLkdJekrsFHDxE1rp6dLCOsMf3PxG5Xc9FdulpH4JiHKmydPiCG2XRlTRr2ql2i76u0JwsG
zF6EMgOMzjFv0ipftxr6pIYkn8M5DF+7viC/15yS5wak9saAinXPA0Jbs4uSk8XY+BjBu/SjVi93
ZsYhpLCrOsgiENgoQRnxz2bIroiEfI2mthpnUy8NX55k+1IfbyOmlSxrH4Y8QjYTDVNaxqo3ouzr
oOkbO4jiqtxTwKI5LH9UXXRTJGmn1VJJV+KhTUrtFGIu8NWmAoDIinXXWAmvzeCYxaXR9G6jwRL6
HktO55LVPSu0NbSIQ6JjsN6qxcVCa+qPy1BfW+S7TOkeJWOqkC1YrI+E0qKu/NLW7S9Sv4HvlP2Y
gtYZtfyQVt20zWyfm1wxHUZaO08ImTqr0AMGlLkfz+lbN8XyxhgraHVO/JJFGU5F7RRNVY/0GXFY
Ohdn3RLpRycXkltJoziEeFzdMjdsr8aC7c9KzuqEhp87kylbympzw32nLDDV72tAkatHCg+sWWcb
qH13BkzyAEJf6CEw7hBi590mr9efpvUy0pUmvyLweGdsNW2NCq9QG8e7vLYfR029GrI9ckA3atRS
FArWswrWcrtE6A4aks08qZwR6nCamDlUHm1jDD25teddTt21bfmqPak+z9OWIyNZUF9kTys+kcuy
hwaHwK/ix2BG96lRy0Fs56wGanZWZvHE9HzfRvOZ5tP9IlkcmYtdZ/SPKmlfis6OEi4fk5V+w77G
ulFtG257kpBWoNlb00bZDC9BP00kHSnlWjMRmt4aW/iqXszUWSgMrPPQg/x2WHLsr2XTgySmezbX
Z1APB2fKrxHn4my81q2xKwrpUlbVNiReRhrSxA0p3FrYtxIJJZgXqgv3ngriJunCOaBZt97KsB2O
SPojhJcxz38sD8o1kxDuIsUVxJ5ZOGJSwrxlb5H1cE+ulb1NI3XaNMUw+fQyJQ2/rF4kQVcvcu4v
I5IRfWkrSJztYOwi4tUQN5XkIhuN4hzqSrOOFMnmd3hZkxfLYclB2Uy9OCJJpKyW+J55JTtjrJbZ
ph1yyZdwjG3NKHM2NPXYnYfOCLRWVbyW8YBXOPVyxFMtPSixI7b9uBi7Pk6VE+J68W1OlvqhpI8X
xNJCldQmS3irwxL0oUY4jGvLQtO9op4w+6hWuq8rQ96JbKpfGh0nsD5q6K/kIUG1IRXFDvLdTLzn
rCDENPoDOBXjK1eQJWAc6+4dWeL4WCCfyWrRXWxSpNHn4Rdxc8whF5GTwgNWE3VcP8p7jUvHDC5b
9yRQWr4YImOfKVa1m5y6DkoJD8USqh0rX6z55jghWCHY69AkKruHhUJ0w/qhaTut0nbYnqLD4CSv
attO+kbBevGCziLxEGnH4B17cefgB4rY/1sN+UQMelJUdvhkDr2z16Vi4UtFOx01iL/rGbEwejHp
yGF8dhfhoF0TefjKYC47aKto1MtzYn5INLLel4HCWKKfuy5Obb8dLdwFUyGJ18bJ7P2kGMQyI2hx
Vvl9NfxAIanvpkHSPQkdmWF2MgsirgJEYvpZLe2HxDG2xkRYNwYHvzHtTd2ofi9LBxQ5hWckU77l
TkpMUqRzWJQXu5me9XTyx3m8qFOp8ygN03SkfG99wHMLDgFpcfs0/KbREs7IA3C1tDglsnJyYnbA
2SYvvi8f7TF/or2zER0ZtTreW70EpGYdtNZG5gpwfmqmLDAi8SatwmeTptyUWFXABHDBAdjeqT1+
j7ovsPsYKM9YL10hwnOmludKifdO+84zWHpZOlaBY0bPZTpBNwuvRJ+rFIByuy/LOD4I5BBuqg4k
VUkiov2hvyyjrAY9yVGaBsmRQMLvDFBx4xoxkj8AmAcx69WjqtaIlSbgu0uW9B75a45rjpz8dKGo
MIOVxq9E87Rki/MAXbhzi2ixPQTxsLgdv0+saBOGWXmtm352q3QVHmKic2UyU4Kpkg6RpW+QJjzM
yrcyIfgDL5JBZF4oo4TrpgCMJUaQgjuDb9Z11MrtpWk7zfBeUu7eoPYb6MqM+OhNRoW01fM2uoDQ
+IG/AhkNFbYfZ3KzyRIedcWQJRTrXdJwhVwwZ4AxPcpLP/jTsPZnwEv6SFTYMXCjHIsuOiA8uERS
2x8KuYfeOSqkvRv2duVoog+Mt5XU+Earh35Ld2nBuNdOAbhhlGNZY6HHEZV1TgeD+goJ/M5INO1F
blgS2tg0M2iVrbnRgVRfMrp6QU6QGaqv1eylZImfh5F95CjHS4DEOd+oUSY2JW3KHTmy8QFBfvE0
SZITYK+J71COwd6LNetFy/p5a8pNs4WRSfD8tEzOS21Hy505mMMTLqHshuVT3cnG0G36JuwSz0Zm
96IaXXaOh1qcM5CRtyKTYq8uM10F1qaYHGfGeq/ISf4ykiX8GGVFjmM2674P1BfQCHvpIJuxArG5
VronZ8Ax36eFOEixnX0zo3TCLZYOwxZjzzCjs8odQkrN7hVYbniDphs9kMHIRjS0IXWuGib5Y6/N
2rfF1OPUJ4FEgeGLP8HXnGra9SLFQ6YW1qPR1OoGsPB0SY1KPi5KwhHM4sFcI11uoVpLMJMbCY11
NO/zxqovYZoYqqebFUu9IJVT9ruFSDEW/eW46LhQeXKa4qVL2ScVg87pIDf6zYGY9zo5VoOvIZ7b
l55ECnWDzk59poEw7ZtI6AFTxjKQDLFfOinZT1HSdAjXGvVhUqQl5RzbG75azCm3ZmBjtls8VnYS
P2dC1wPS8qI7B3TPV68PgLnbSE9TQocWmuWAfSEYGTUtXdCymDYsToYWct1jium1hp9uH9oJD9FU
FkFRt0jPx+IU89QmzrRXJuR7tInR7rQ+ZOfR1TsTvXxzxz6LHXSgOgiN0BW9fpNzHN7hqg4Ox2Sn
TFLuUWLGrlZgZ8VTa7paE/o1VhNvmET+OdPPvQyZ2CdhPgQAKeKgR3QYhZINWTd9LUM12+IoWTX/
aOBZs600uRcGBq7YHim70reinHArzuprk+eXyoBc2yPnfbT1JnNlI6TlwGiCukEdvapYhmM2cqyM
v+BesT9gs+7lFyYNe6fPghGDEtq2AXOPuhxsGQkfgsDDVNSpm4wLfy8bT6WabYYUa+Mq59Wq3Oc0
up4f79EfmvzHcdiZYe/483BvLk/CwBmb0W2gn2TjN0H2+Civ/dpFK0ufCnUvW+UO14TighuMOPAp
1VmtPjv1upRUWgZ+LnS8F7oeaGZTMgrjCW2jNNLJsIjBNG3fcY5JvdHUOuMdQqjXytGnUIqNyK3P
iiTdpyKXzu00NoFVt5RVeagzUCGTdVY5T6WiunKS2nMrf0jEgrhaH0pB1HYbiLvvpmrescixxneo
9rXqxzwUgVy9htIy45TTfBEOo1eUnAQ6uOzeJAabBSE1tiaSVgqEnuVSkp67qA2AaHImdapj32BM
JqlHYWCFmjY0naBZm+NQQQY/zWkSGmCn5Cba6PZJY+YlxBvqpmuUVh9S7Ix+0rNnRliycd2GzHmK
Ut+y6+CDIlkvAP3Qb+KYJko9V1oAGLXe1bxCXq6W7T0WYsGSb7O05G6ltI9pyWS7t6kq0/K5iRBr
V/Y7woCB6VKRbBU5PQ/pzunpSnRofdV0OSuN7OIlJkvXOUer+LTPO/DYooZwE7ZG0MJR9umNfw9h
vPdOaF5Ys8cgKtqjnpDdqzSlExQOYxg6vWj+45NMHygwUdS+R4vgITTr8gUePAa+DkPsevDEUiWC
yFYvaacfQNT5NDPeM3IyT1i1Tn0rFTTOFOXaF6ZznkZtuuLHs8ioq3w1no9lFTK671V2JeNLJsWZ
mYxzNnkOXAsFaFOVz0z4rEDP6N/CWRi5DRlehEHAY4krbEbZZJwkOk43jdGKF9Vj7HVtd2nSZWsm
0X1eUNJrg/oMFVsN6sW5aGrE/SryRaYlw1yy1cGfDilPS7SaDzM0cb15NNWQgr2I9+1SbuyQp7SJ
pzt8WsZjTnsxsTVpE+XLgu48trZlWVsbtZzFVhRWxuRq9RPF6Uc9RndQ/g/8Js/siWe0w7zy9ruT
FfS1ZpWlULA3hlGyNxLdUxUMW0wj5cCQyjtCvWgvGk7k2oh91ZAYQbPo6gDH8dGh4qmLaf7GZqVQ
2yc45yf71KfknzqqLPxRnpu7IVGqK6XBWenaIxRTzR9GXfNtqDopc7pDG0afCrb+AD7Xh2kkqmsq
kX2bsoXXPi3vJSJxkSNP/SbKmvLeTOuU2qMkv3CF9G8woKqHCkzZac6c6EqcUrJrEfFukrGnJzMX
iJ11ROO0MTMzJLy0Mp+1Pt2Os935qlVVd2w826KWnZ2y2Ma1MxKocqzBliGuipnfbAN/9aD9GKrl
z12Jb4Tprc8jim2F0sYvRP0EBz7dRTor6kywtM4hQqioM+pnzfyW6HSio0nWrnG/j8LSt9R7EBtB
Jr9L9OFudomxBc1VfVCapXE5eem3mTiBLb7w4bEI2xLy+9RfRaEB1yvTfRMu8tmI+xkbhv3W2zWF
YdI817TEaLOz8PbFemQaM3AIOD+qeo650qk6CXkC/RHyh70ap8e4CgmduA6qMR0Es2i3SS3Xxh6k
Dsh6mzqQzRJQeMwLIUxsTh1DdgoVmrJ9vUcGjJ1KOo9YEAfcXpU9EfPwRNELaKBRd3UjicAwukAs
HIhpu76Q9t2eY/jzAD4sw2vrHsk48s+GNZexXQXK2MZGyWlfy3cNo/+pMplXvKY1tjWjLo1jUba9
T+Cavit0J6ZjQNlVdm17Zrs0XHsgtoSm9lcs1T6EgDpIbGxDabWIjan2LSe9WDIOcspkIjQsedN2
+YcaWce0Lk6YELV92qevzRzJmKHM5pCm4z6HOLUTcm65fbgMKAsrLLmr0XzsW+XTlrNuO6r9KVtv
u5TzlmhtfRiSrAuUeQ4GVeNeNt/JVwBfSyIGpjxjPI02D3kSWgfGNM0mt/XBB0MbkZPcfvS4nh9F
aH7GheEPkX7o6SCPMTPUoQdVkkbOSLxRzyZZdDIk/DRvv9e28Q7j0fFSZ9AeK3t85DG461E9wAaM
Pql+1FPldAdtNI3jZEhHzCRQYhA3c/DBxVFoVUTJERLlkso+5mEcktK4jypsM+rCARLI+5nM+TvV
Uq5Y2V+kfqblABmNgAWxrYV6yKOkcJuaWiDL45MqxoOemxilVAd7CKWtS6eTAbrAzIn/K8/FIW1H
x9XEOe4PVr6z0sciPXdVc+WY6tuqBZrSMtn7zWxj1R3rYu6hZ7BAU6GKyDn90jPc2FVz1uX4OujK
PV7VzIVHE3SoLilunKtmmSA8x2nC3/op2WgsePBLEjXQlOTAJpJ2p8nd3dSJG5apaG/041Vp6kMz
lrOnq/OlTxkb1fIPJP6s9ElibGuiOhj3j+XV6qPRTU2iI2EE8Z5pMzN9vL3yF6X2zpLsAqddv4F7
fnNqcSrm5NqF/Y9CT7ST3eoOeQp5FRB8M15nKTqSaZriOlheushYhRZI6YtLLmX3DjmYtAq9ZHEO
xE/tig6VyQKoy5ycw+i0js/tTzwF+0Fbz/eDLRMbbJ5G+am2eDHBIwgiEXPQCr6RRUHetDe+VpdC
KffCgSKpDZ27ebVromP3B4U3Lm/Sq14uxx5bq8W3iXiiwEzKrmGF8Q81js7KmjaCmI4GcFbuI8N5
sdg23Y4ZJEJY347uzLU/r0gvvZGYgTyL61CKBYsaLz8+1+WaKLxSSDxCP8Wavaen8urU5X05cC3T
5OyLnmFUtK0Jc+B3lba54bxp/MieZ3rUUmae/Y8hZn+uZb8xMN9dkEpsIjPewNFHaYJTso43GafG
Cg1CprxlKuqW3Pw+xuE3on0CsxqDhYAHVXmcm7NZSGd96g/Mgz1blnb9YF2TJFyDRWq2YiEoARMv
J0QraOi13cySF18vVduP65r2G2RJ0kGWm8Ng97FuJ+NWWSDbJS1SHrVyJOKoNchXwwkql0cOywe9
sDFOOyHxRT3nu5ngDR9l6r3g/EGHWm99te4kQEDSHm11tKsV+xP8BccmhrduoS4ZPvGYjXuYRxxT
jWemueKppLYMlbC9Yj0EVX2R7QGV+M7QX9OkoaKSZ4JUsqzl7CPd40w+YGG9bxAkFSgeYylLD02c
byUcba7udEfgvDE2OmncTHb0klbxdW7SvRI1mV9lkxXQvrPciEaSJ8ht4v5Mx5we4pMo6y9ZpqU6
W5w7xcIHSKNzs1gB/aTsaHIVmU56il4dJbXbwWryywHBjqri0Mnz+6HVxX3cxQzQHIlrQnfUXVRH
OlVxu8nTNa9QRQUjqHGWbTd/dGF9lY2Hogzx/w6ekWec4xomwlmJW4/so7l4sJsKoIDDee4HmJsN
Zf2us1NWFpaufSLEBqTTFsvCJqHdVhPr1+vmxlkRHEoDwV72R+MklMEjcbgrKj/WH820vWos51Fc
X2CG+xN2d0sbsW8ukv7maEUb9G2qw4BJ1WepQzCrmRFnmXEMQ8tbeq5OBuycmI9xNHtp86xn8yY0
0gtWu03U7MXgZ9PJsOItNlOHY3g/Gxi32EiQz7DFukb2pVbrbjtxVU5gpMmrCdRX6z5ifSNrhCqJ
5j2cpTt5XLUFBCKhMVqgesFxD5rulKWqJyeEMYC44bgpWIbrbiNMvMhAI3KaMpn5Bm+A5WJIfAp6
jxrwACfErywZmpaRhI9VXfZM8encpbpiQVDJ5D3CUabZYWXKDyKzolsTtfUdEUh88FIP+7aRnC1S
DtVTtSb5LhObsS16nmipZx3ymnZUAib1IH5qWgvMHxPZPqZ2qK9aAi51judzVfXtIdSKcdsNRhWU
eaE/FwnBzMqEs80VKv1Ep8FUO8XVVReF8mZYvMEGdikat1n01SJ/2sspSzRAsfKlV7phpl6Np6AR
dgUeLDS9JRPXLFJsN01Wt6jQ7fkwWSLnx7d3KeXA40RR70VF5mtKyyDPeK2dcGfl5U000hPgEgpt
J3uDjxpUJaAIC7aFS4z8fQunmc3qmYF5uS2RablAMUI355hQkBdl2lBw6U2HB/Ihaz8Nsw9VmHcM
656x5YBPjL9Gg4BdQvPcrsloC3KS782HzrYPuLP6bTUZV8eilyuH2lVOeFtax4mCislXFb6yyid+
Wvb0hDUfkYk7GIwBrZCos1rmbRnjXcUUQ1fL0ZW07n4e8VvaZX7XjN1ucXCZZPq1Nqxvkmo8aKN0
EFp3WrJmi+2roUcwpnyVyHojQp4yAoCpC6PbJItDrnWvOrurS2gaO7geG7sqkzb0Rwkj0uNbPWl3
uQx4DNb3VGqaN07MG9FOdkp6DsNSpkvYfzfSr0bB/i9T3HucUlGS0OIlj6R1OYl+dTH9LBIR0Lpo
GeqFyod+nnnzRHGaDeB1pPiia/293XUMXZZwq03pt95BQFhF1ScYvu+aXFJek43aTMToaYW0CyMD
7EA87QpJ2Wp6vbGW6OCYjH1Co2SiHR1F6DxTGF6Qga16xORukh3qzfmCgcedQwOZZZ6fhMZ2WhK5
SXkLbsha12Ql980w9sNxnt2ipUNS1lxoGqaviOy2MBsPCg5nBoohEkPHl8sKfIbBkSXsvs1VfhXI
Kmkkxjc5hodQ1zZzyfChh9AtZyp+7BnzRH/tCrGJ6FWEcfWl6pK8iVTnMSnRTrT15v9QdybLkePY
mn6Vsl5flnEEyMVdtHyixlAoJkVsaDFynsHx6ftjZPWtcMrL3ZSr7srKNKtSWkAAD4CDc/5BaXLX
6KYO47c+uIVr+XIqpr0CPLubE9PbRPCd0DazH/Dz2Kjceuzz9lpAgt7wmPxqRDRndKF9wS/Npsxo
/EqMydsUye+uN0Vkt3uMRuMNTKIHUw/faEOwFa16NrX2TdE3kIunJ+l98zok/PQH2oXVRqp05wgr
5gGDLPrgbBRvn1Tv/SyJf4LLrX8babMn9T7cmKg4aMZ9RoMah6QNjr3XCcU19Iiepu4dJnJTbPpu
kb8d83dmqsGSFQsUwEGZQneaDY9Unm1Beo0u1W09yXQXDaBFxwhUbFLEt3Jus11tBG8W/xD6fFSt
5rmkjcTLlooyya2uWsxwanlIJGpYdcrL3csiyP0ZcJxc/NDm/A7oxzuni3fabMCf6XrrSqdap1qL
hkwy7aORunnPnbYxQvWcVdNNJu0fYaNuQEo/0VrD9869p8Zxw3N1oh9GX5P35VUpmnIT9rk8WPWE
k1h5QNb6gJKrSy+oMbaJ6sxDYZgU2LW+IuToQJKGoXhW9nedq/+wkw6FAutDXeXfApnfTl7/s8vq
H5oWHPQuCLcCGAF6Vc13DP7eao5NLaprnlw0DqMeN5BqAGkV3nkJxIccx7YuoaP3S9dUjyzfT5jH
H5oxfcA6bql45ZgOZ/WdUupNhOzk4ugHggHyrYcyXtjN5W0ZUYIsYccDK8qeSXKv0Y/4mnXR84Ab
Fn0IeTsOxsepr38VNHKvTAp4lL+19zpb26AAdZinn7PTQr0rOSVD08V3UnylfIw+a2x3uziqH7mL
b0x3ekT9EYUUTANBZUhcsmjqD1vUJ4Ewd+kMD1wesNW5S4r8DSU7uYlSNOG8obrTcpBLUaqVKNtM
v+KOvlVDpqoGt9tmOp3ZrK22WIjcNW0ltwUVs6vWxBAsbjGslB0VvHLSrt26X4SRGKk2xps4zMtN
b1O5BZti7CvhvTGwy7oL0DzasEb5h1Zkm9LUvs1KAYiK3neaPCB/xZ/YJ1gdpXh7xBHCNWVFVyw0
rZJ4NG4LGg+bpg7LjWoq6t3sVa4H7VCB7Tk0orc3gRn/chLv3YRx4TYDsB4G+QFH1C9KdFvXvkOJ
mEJtw0JHSbxFCPJL0Yx3Nu8EVB/tKVh48KgUOdDHkUWLdIcqBxYjMPLiKxQKvmpN8sEZ7ei2GD1z
m0Km/2Zp+i9RNJypxle0mnQe1pCX4uQunpD+GhEuoFL9DdT951KvNw6d00Q52At4BmiimhPuGRow
OVlGEmWZ+V2A7GCdxNe2az7yuW41DygaLaXHJLO3FaKCFaZzmwzMQxagNBW96dp7D+1O9RGDdHur
BLIiZnUTzo1f1/2Tm2XVtV6xtRwjeO8oATiiAwQzGYAaveFGWOOzk9TiAe8GuaWD+26uFn3I/NYY
+wcVy/e1yRJa5l5Gzd6mInY1IKh4UIiQaqH1OSjfNgiO0aDDctEKdDqR9LPy6KmmNk1J7sqOvLcG
uEYVjp9CkX3Bis06qCF512rp9x7AYSB/WqQNLU1efDzpfzg3pjpow6FKrycH1j1qnkCg7pdtkZS4
h8wbVHI7+npe9xRTDxh2qb2dGt61Ok0OBAtnKiLWBNRwomak8ti8KZxOv3GH9C5CFVJz9d2HyNsY
b7B+JdcvKDm/RWgueh/XUfDU6EwUSKp+Y04q/gknf/bzDiJ+KrMUYZy+eAeNs/plRS43jKn2RspN
lA9x9BDnzjBtYd/ZtFon9Qk1teEBFG1+KFx9AlHQJbeTptxrbD6tvRsV7d1ECnQHAyH6FhRRw5XO
u9UKEOJDJ1Xf5wHQeQ3i5BUKmMEzdI6vgQeWxUm+wm22d6Yqof83ikaPJk3UScvqro/m5j5LovRB
Wrl+bbT9x3YRL0B7Qit3llZ8lIj60RxHcezGwD2bhmb6AzXEDWfuLgq1/WzYGBMieVkYb8o2+jS5
PSA28bGNQZgacVEvj6hHWeAEoBWcbxbN9fd1IrS3nUfh0/paklhsqlhivKnfJ1X6iGsHenWBr1GA
8KkjaQc6yvmutmfLj3v1WMfyqYnc+GkQ1RZ2zUIDLcabBqD0dsza6Epm3QM8mOc4Vrel+T3pdGQk
eYHQmVF0mxX9+CQ9pGiCjfSosM55dvX7IfCu+uHOEOFe0nMJBda3vU9THN2kdCuNnzilPQM585MO
K3Sr/mIl3+bFNDT+yL7dUA9GVTKcv2gI8+07aLd22GogRFogNO40f7VkcIuPICU9UYpNQIOdbFHe
pDLcUSl5CJPq2jFp4k4hgEEz/tRgSLK8XmpOlXA7J+3OHkmbkgI4lvYI02LTcPCZ8dY2r0vM5moU
fPdu3OH9pgfPKfjGPTQdblnAjmgab8e5/BQVh76Kb8t4epssxaRxkaEc0CW8hl7DCxexCDx832Wd
dxf0LoKIyiu2sxuP1+achLswGcBjRyk1KXCzj4GuuR+pDEZ7tDvJ+6so3XiDvu+LpQ8Abi2tMGrt
kQTbopq6M9IlZ2lidGEWQ6tsFBKy5oBYb3QfpvMejUmUgpvbVoHNLZxDPIWAlRPvh2dyRFJe0T5L
Y8QGNXLC+0TUlOa1+VYrUUPOpkOqoTerQda9ipOxJ8/CAbWY8ZyVXvAjwjkQymB7pXn9fd1Fd1L9
jFsdYI5NimSjQwInJvvKlcvWgVIyleMz6tOI9QFxdbnSaZUjsOGh0tbXJGa58V0m35uqBYVuevco
hDVXHf/DATJ65ZBkZ1WjkN5ZeNho2HGQDO4utqroASTdFWczModSUhntyl3ohe8nFWIyhI/Zz7yp
iq1OvW0bGtUN7f/7JtY/0uGONp2dDSCunXzapVmLZEhOm/b1nMGzbMAj3uB/ZBf+v8gZPEex+N9N
9w2G9k8INGq6/vHf/wtS4F/8Cm7Wf7oC+gKcP5jLcN3hBv9FsNCk/k8dywz8NwXVfVwm+NG/GBaQ
L8TCVV0c9xCVwFvjfxgW/Ahmtw4rAtMBCavcew1h0Fwo0//mC/JrCcOlRwIvcXEXsMTCv/iDvq25
iZqklpJskWW+BehJv3meQ5/L0YnwSBnyazEsyAcwxzfGVHfzATtD3o+gB97HLZKJVKmzbdjonK+E
Kmi/2niDIFTVARj2nJumDOIHoSXyycRL9l3vti7FJYEK6OtD7z8G1FHYvel/ckc1P/8BW7X9x74r
fnxVvED+PyCu2kTIGaJPFGc//4zC5V//v2EolqiBHYGaB5/4XxGIcv4/yaHhpFsCvo7h/DsCNUNC
TOXEcAkxIUz+1f8JQc0R/0REgSTaQIVEd039VSwfBvkjBJElcl0EeYQQNiRtDL1WCgKWzJDlBNJ1
a0ROS27rliJ7qxo3w7m7yEvjQxQi+vnHyjz+FeD/KLr8EU9o1bIhj715BI9yymqGgERtOaaHicdx
3AdmhAZkmbk3EGLIAZAtXgxYIxpeFZB23vtWvsUo3ZPv6Bxu9AXbD2IraCka8e6w7BswBVcdQX7+
9zqmO6HZIKGOI5oDcheMHgTj41+rCtHoQiJcHUqJoLqWUuAQgLQorGryVSYcfw0loCrb8Mn5zmvL
tkoLzDHzapJfJyjfh457w3WX+IMWpjRIBgVXCKjd+emtPrVNW8DCSYolJ4vkgx8LOPxXOtnJDN4E
PZkWXNasD+LK6btmSwW7uAGmHB/Oj/fb2ObfxxsRxYBomy2fmzOYhvHxegZaUpuNaTJgDnkGgrDY
AfcSG4DFcttVA0XCRSdYJZGHtWMtbx0Hub0WjWOaghSzw1QNX6tKb0jtDaPD7q1wtyAkRghB8Tgj
fRwkT5rgbdg6OWyvAInbLo9LP2wql3Jir3Zx20vEMQweVwm9VRtP0q3V1fXeIbXbTMgl7ESKT/aE
cvau6nNnf34NlpA5WgIbHp508Y9xfjt1rrZXqVBYzzsv3JM+6LT0smxflkP/2lFQI0CRA2774v4h
rJXIwgTzJUBfsd5PAkfxwQn6faPBrz4/l/X2wDoaNqL0sPexYdPqXIt/3lZzo6WmM+U2Eo1e87Fy
C+0mq53hXSek4b96KMNdLPM4Nxcm/WrZzBQ7kSgN7D0mjhh8MPKHKVcQNWa7e3r9UNg/4cziORzQ
zmpXlPnklrEFy2s2QgdAFax4I46NPW5o3ub8UC+CAT4tJ6xBzkxxFwWc4wVMzGKGpR3RoZEI780u
mCIFrPLCNl/W5s+QA63joT3CpWEReWz141GopNN4GrzOl4Fh/ioqY4420L7jX1ngcazNULneeW0P
rez87FaHOrZ+DKjrDjxR5BYsazU73Yz0Wtl9cEANvbSpdmTNc+agWLgv9Dj+pBzZfI65DWs6m63p
XRh9fbhx2HBZ2uK3AAgp2ipi8tyMIJu3mW/A/qZGiiOo449tCVlfNqn+ZPZeaLxypdHBQVfG0rmj
PdLFRY3izw3h5mOTq0ITh74ueetKN3yuxICvdSOt29nlCRLSOLywNdZBZGN7waXBfzhY2JKrz+vk
AVIyjlv6ecETmLpVeV+XUXzBYHW913+PgmCewGPL1pnk8dQM0EwTG7D0a7Tmb40cIgEauEAI2/GS
aNaJCZk6dwSLiQoHFZPjocLeMabRZUKi8eAbSQxTJFaqu/PReWJCYMB4qeJNKyQaccej0NwdJV3E
auHnl2QXLQj2fUj/BrmKmnPoVdT6hXvNnY6gGsI8NpndWn+sc7GRS001+oNuUzcFon3rWjlP1m7I
LugbvVw/3jAOiSJbDyTa+lSZO02VkSMm5CaC5gGgZXPQK298lcTeXxPC+g8RIYBgOhJ4x+un8YIK
wd9PPpwrba+GmGJVXXw7/5FOTMWBmINcpcWDCCjq8SCtItg8LRn8qoRindB0o3WB2Puv88O8OCtY
LRToHPQhDbTaxCoWSnccazivg68Rk4Bi6uDOxAn+vprcedNO4/T9/HiLLtCfJzLBADLLIQP4rRrk
rjeTk1VhR1XCF7SGwQIqEHFW2lwleV5vqcwigVopSnogqK6VFZcXPt3L0JcSgTcLPhqMfvQ3j1c1
tUxDRmY/+K0Ta7uFBYDjQaSPcIiAop2f6okvKAl5thhHImiJlURSPel03ntj8MMiTimHZTTM8VSJ
rQtH76k5WeQgPNB1ot9ahWNA8SYBPT75IxayX1lR2dIsa2PjUDJYeX1+VitZTaKfcPSWR/9yq/Ji
X0VMG3eUx61M8/twsNx9lInafdS1sPxYhJr2MM9F3n5Ocg+qYOC6T5jV0S6tI32gc95lXnLhdDZe
RLBATctxFic/ExfV32bAfxQOwlEkdjLouh+yDj0Fx7FHfEeCoN2bVKzRgVGT0+5ik6R3y/GuG/s0
ErTSbBoG8pAGoyr2WJoD5801jIDBSSjtoxHG06M5YvmxPb9+LzYAv67kgkZokFv6xfJRK0y63Jon
n9aO/FEEmo7LudnRjYKXejuYKJF7udved3KQO1Ofhgun8TolIkK4fbEm9xDURLBiido/lkuqrnLs
vJ58Kr8B3TfPBnvWxwcrz5vnoLfju4K5XwiaFyHKoLytF91ZHT90bxUz0DQUnXht8uM46b+AcgSF
jK1aicMMXOj5Qm55cjSDMhbpn0DxcPn5H1OshnRseuGAtaPRcS3xz4uBoeIJYEamfiH8Ti2na/EM
WAw4F4HF47HY9sHQKTZfpqhPdzy5OKanuPO9Mh52pTTH3SglXMjzUfQ7tTk6R5cV5Xbg/kYDzLBW
OV5kWNEs23Hy5xK3b7pLWXcwlRU8IpE02JtER2x+6vF0kykuZAMYmlGA0bfSjRU1Fs6WfXxv8GzJ
NiDIlHkhMTu1J0kDXSqOGMCQpR2vihbjgoemg+5PcDY3NHym91kXaqBRFHVxS88uvVxOfQaPsg2y
hg6fQq6WI5AJUOEhR8cko8ea5oV3X1tt+aGy6xCpA6TKy0Fofwn5UKMLf5YnajcnB+UgpPyEygz5
xvEs9czqNZRBZh+/EJzwisRudk5v1u8QOImeIkuPFt5nackLH/9EfFO8sBByJMenjLYqGY21yaNK
xbofD1jHbNLIa7VdRp/jh+DjfjofaScmaZGTIowKoItMYXVh43UVZKmUkx+lOgIlYOSyKzCh3cMQ
tcWO3wP0GFiu1yZyyz1GxmiSMSIx6K3uTgEgPbMQj/V1u0KuFkR9XW/0IaHHdH56Ly7p3wNxGi8L
udS4j7+hG0WWhW4avc4EfBc4itTPRv11mozLncm7iH26yO5xZS710D9PJL0O5Gio0vDV3JT91gEs
Bk5bOnl+ITSM5XOszgUA+pTTAKAtWkqrnVeIDNvNVDOA7+v6uJubqcNg3qOft7HCZfkMUeXvkWWw
QaXPlKOvqsaEOKVFjaTXNUCIQPMBJKIfu7HTXPj1Tq02GTp6TUSvwZY5XocA6kIV55UB6RuTIOTe
Mbrdw2JEXOb8Zz21Rf4caPVZeatmwWQxkFPgf3M1F7UGFBxThCcA4tZ8YVovnvsccTbXteA6Jwlb
b8i6Vl05pAWnj6bJTRhZ2ieBb+N1OwJYyp0WLHJjNosRBYCo8xM9kU4geypQecSORvfW98AUDIj2
S86CKfeK9447Kx2siDc+cS8ssHYFAAW7jekGtWUU7foMoMD53+DEN+V5x9yFwT9p3xx/U2mWXY3p
nO5ja5Gh+KK37XCDFE/l3b16ICKb9ydvcRtNptW1Xkw4axeouPt66NhbAB7jtp1U/vqrixcKGRJ3
KwKa6z4UhP0BLatA+uAGBPyKfBg9CE9x/p2DiL4wjjP28/mJnQhWuZSJyN6JWWStjlfQBOhU1VEm
/VIb5LYJZbuzpkm/4QkYXHj/nLiYkcIn/MmUeZOv70kyI9eA62VThlbqS56GxSNWzBomKXWOwFdT
yqa7kPsZ4kSE8Iilysf1vDjLr84kat8I4MyJ8HvcLRLEzUgC9spQ9Vu4rLZ4QITRKg6ugwHLIe48
IC3paDrf0Vvw9L2ZKpEQuABkdiIGQJsA1y63yJHwtIkTE5kthcGcu+sBsX6E1Nh0G5D/wAnCHsNa
IMdoUJSYH3wytDh/ACDc1s/WnDaW76XG+CYXcsAzs0VFbttTTxKHKKyCaq9lCfjVydTs4TaCweSi
IdTYA9qDk0Rdw82NH03Tq1/kfXV5F5kO/ozZYKYfYQTnGnGjpNzFSN08OV0P+DJpNeROqraFnlWa
yv7ee+4wbWI9wOK4LgyWZMCr7LnzcjluQOmlzTZ1es3djwQkTBxsAxAHx5QVYLDqS+QZXSfYSqv3
gAtQ+nL2VlK32ZXN2wsfyNo1AwgS9vjFAOuhwD52zX1PNzVFkMJpviQVefEmo8T0tQWYCzgnj0Hx
oLQxfVR91b2vYIhiiNbOMCDiRPs5Nab93W2VXR/a3hregpAEu56OSWVdIZ3hTRB+eVCR/Y6O9Rbl
BwSmeli4b+n7ayCGZ+U9AngG6WsUYfA9KtQo8UIIqgelB730mRNksK5zgjeiCzm0HZGAxMvKJn/o
CqNaDLNTc9w0AJab3eAU+ZdBpxNwQDIi+zAOjpHugnrofth6P4V+x58BBt5oIwMlNMxy3dBAVM+q
sRy9jXKEdDZyHmtc4sqUToSwO4yvAozZgn2bh269jwseg2/1eQAfnxe1Aa2xH2FKuBlaItdankyQ
aE19gMhg9WkLThT3shSuqX4YTQ96c2ki/wHabdBTqKap9b10YNrg9W4McgPHus9vXK3Kvo45Bixk
bouWcuomOMmaDXYrZt1Y+8Ydg2+Ic5ffbEvlxh5NmkwH6a1rxa5EfutZw3oO4nqbNW8rbm8u707n
1yDOwp2rqwH1QM0awIvoI+2tIRtzG/SLMn/9V4+M39gmtcWt1S5/9ETREcu0uMouXMYnrkeP68Ux
MP2gcGAvP//jPZZYlVdrQWv79mCB1MXPscZ8ahyj5yYcEXQK0RTwG7g2pJK9Ci69uFfWJ7+zL1SS
uSEBx9IXWivDO2VTTXi02ugPzTBs22k2p6uoztPHxojqWwhy1VNYh90vW1kDqlBzbEBkykS5PX/O
nzoHnQXfsJg9ADlYpdI5tkXFoFemr/gtHxo6Fts8A9B0fpQTCTuv3mWheR7Sxlmt9ogOGOZZuemb
rdYD1Sc/4OZ39S5HzZQbNNt0Via/obWG3vb5oU/dLlzP9MWwtFhu0eMPbXe4mJMqmP6UJXisFvFv
hUF9fnIqVx7GVnw+P97LqQoa9nBsXGT/6Z6vxguqADh/NDj+HMBRB86sgYTy6qHqbrV0dgQ+z848
7qMZobVXx7S0qaGYLjVE+mXrO5umE+7U+M1igBIm3q5U0voWxik6hrU+YBmYl7Lodh30j+EKrKN3
6e15ogxH4ZZW3fJo4W22frioKRL2BIL/WsQiCv1euFG9KZCYr9HqIc/eKZ50xlWjxa3l0weoIKDa
jQX3pdXVBxvt5vTCkrxMY2jlUdMCLUAKTBgcf/1Ui2trzGJknaDYuVde23i3U2s4N9gzuV/Pf/mX
kcZYHCoolmP1wFPneKwqRAqjhO16Ddeh2yENg/SaYXYIdA7eHvBadGFuLyONNwuQAZacyrW99hLC
S8J2Y9DHvotx3mF0QkgazpzfWwlmhaj5G4tgW3thJ59Y0KVAKNHyXzyi1k9vSx/BZoC78rlCsgcy
iha7FDHvwk7XL8zv5dEkF9AVjRoh9JeNkyaMhFQIj/gl7I29BuD5RiVgiV/91X4DxbCiIfAJv+Ov
ZuBxWwJVAc2Ckjp3WaC9a6Oh38WDPrBLjehCFcE0+QOPX8Nk8vTT6A2yVajGHw+IFp0F9Um41IYR
OKP05XL8Uc+w6ttxqK23KMUN4npQaYsJnREEwSGJjOhNOzTyMdbwbr9yh5HWYhI02nsIzS3eHK2V
Z/eJaSM0Fljx3B3aylFvE131wYMsJvsz6gLehzkkJ7uwfCfiASAArz1ad65jrLvZ8WSS4zoq8Efd
BD6qjKCGNYDDDMKpoYMywPmvdXK4BeLgMeRSyjtePK1Fj3cG+eNXdedOmATC1NhRNW7e21mOuuX5
0U5EIIAjDiKoLOZyrh6PVk8GgPrICHyVt+S5YS8+dyJvLmCNTo+CbQJQI/oy656M1zACviqBXwoN
9vEiXt590EewiRcGepnzgC5yTbqr3BPLgXg8nRQMcy3sKvBnGeNmS95ukoYixNK0HVIHTYBkCooL
EXyJOb9UFDj15ZZyAM9Xwl5fm8tl1Iu1vjUDHxYPNquLHNNzmljFB1NrkC47/+FODUZpEBQeb1gA
Y6tqZNi64YDjiOZrDYRnuCroK5d1rV/3i4jH+bFOHPsEPvVdWspkGS9gNyNmu7YxwUzMPHDDvcKd
KTSHvWqmbxPb48KpeOLUp1kBMo9KGg3fdTvZ0ZUavdzQfFrj0RsTVDW2uiK7a1MotUXVY/Fp5OJC
5Lys6IBToaTP9U45R19fbaqP1MjdjalKlS9KQPApg01aG0jvdKIdweHlg0B5IS6Gr5oZuAezbSf7
1aVt3L7BVACaAS5MFXYVvsUockd0ECflmBt+hCGpgea3Mwx7OJiTjoJBGLYbN5iad+c/8akdKkGC
/lVNAjtzPDJbMeq7Ntf8rJ7FbZ7MGsLcg3lhfqdGcdmb9L9IV5112QyB5tlp3JIvm04RzEj6cNa2
gHUnLwx0KmJRHSJBAwBBg2I1HRRm7RSdLqYjqSYlnqo2Xtz/gFIRbpoQUvL51Tu1GdkWzpIV0Xte
D4cvCpRFy8UZuWjtrW2VeBlItbjd939jc9BDX3qvwNIIlVWIoKoz6YgwwthPFfCwzk26t3qEwi0q
Vx3G2IVdLZzr2vNefwhwniJZtCj/g8FYDTyXhL6amWMXKOVTls2uZmMWH7KeQhHF1mL36jVlLblv
kVs1obWv8loHR9NsedX6GeqayO9hpTpFrkXxsW0vfL4TYUmThWNUBwNNkXOV1tLKL1DcrT2/wkXj
ITOL6KYTfXJ4/YRIwehKAF0k9lcTCoEGDCWZPPzubLx120TtQiRFf3qhU2zPD/XbonGVgXE3eEC+
OdLwHlzNyIQ/YgxZ4vmJ15bXNoUe+Gl49VIFQE8BYW90MFRQbLKwA6W3qNNVMA4+NdYcHoJMcy/U
P09cyx5vRQ60Zfe/eLZlVFjyZlzu/7ZKaRRi83Iou6bHAA35jVgLs13ciIVP1aNBdH4tTuxND1Nk
NuWyX160imPgY7LLGZteS5PcDWIEDuXiUSyvhTaO/YVYOjkcb1SOHQ7wF4/x2IrRD7EcskXNq64j
MWIKT0gMj0M1wYM7P7cTx5znYGRIi8vFvWed7gzB7A1uz2eeJVBqYxzhLlqmdRUAvrhqM6j058c7
UdMhM6UzCEjZ5K91Liy0fsgKR+Henc0o7efKtHAANiN73uE132h7UQZhckuZv00Pedj2cPwQBYMp
mY9TdmFD/X5sr6OcVje+kUQVl8pqRyVIRdq42gd+mwy5vfEowiBDVOY48zRlQ903yhI32AWzhowz
Ki3pbY/L9E8xie4Z/Tnkd+sOUeErd4wTg3vByPODriDVTVS1EPtCDSG4cKqd+mJLdvG7MrZ0Jo/v
2SKIw1Gfo8D3kqb5iXZQ/FlHJPAzeLlsQhKtx5H+/Dd7ufd4itEpJyv2eNKujwI05gInMnIXUMA8
1Ae77Y3PSGsiAAS6AsGttoqbdAsox343t61nXgiZl2erq2NAuFwdqAC9eHx2Tpt6c5C65FVWg5lF
KBK5T0cAfhfup9MD2YAdgdlw2Kzupwjkb6dCV/p1GLoHLcoK5JGQ0j6/mi+3N9PhlgCwRrGFmDv+
fm0WouNdtoySRtnemHt7i6V9tAeXOF4I75MT4gkEPQU4IsDH46GiqewicMrSzwJANB78AL8ycWn4
GxMijaBwSFWHrOx4FEC2+ow2vPQj2RQITBo1viG6dS215vVZEmvHU5piJNLGLwCwphUibF0N9Bw4
KjYYpk27yovGzTyVxt+ZlQsShtuc628d9EVOgm2DSPTnaPxkABYCiD20BzethgtX28sNvSCs0Oki
Z6Ybu07ZYweU4SxGCbCrVNexUbh7PU+HzegVJiQhy3n1AcKceBwBgMVwGjT/8fcKIsssQBe5flEK
/abUA+R+snkxucdQ2BCIw52PjxPzI9otNpVr8t81D6JIi4jEQXF8yER/7Gh1v+XdVrd3iOs635F3
T8wLL7ETWwwOBOBNAHsLIWq1xcJBNWmnVa4foZeH3ht+JnTw5XaqpurC2XhqKD4cyQGppvECziVV
qcCPWa4/F7N7Ezmq3dKLGlGeKPoLQ53YzVQN2chLCrSkgMffLfVqSyguHd/qqdKqBivSsUH++/Vf
649Rft/ff/R8LANhdzW1rs/WAHzpmRPNx6l/P7mx8rFdFX8jGgl6KuKSo52k53hWA+nbRFuZb1XO
BS5Apfd2EiOSDqg+72070V9fY4GuSsEUQ2WynhelRc3tkRDSSqQC+yDcyRbxGwEgj3bbeIlNsnyR
4+xi8XOl3sddTRXYW+20zklaEoKCtWx0c6MqOmSpTUSm+YyzzWDpfuXSBq9hKmydpDF/nP+UJ3J4
xgeeQBUEcB39luO1VeWcRpZgbQekNio/NsL0J5Lgnb1NY1dmSA+Ltnyc6rQZDm5jypoEyGrf5cJs
bypKZLS9hyjJL8TxiXSCswCEJzwXMFXrnKtopqRrRktSd3Im3JJFadwnTSC/dl3dDlDzTa+9cq2+
+2XUDr3o84tyahfR5YLoQokNJuEq3vIFGl17JLyi0VrEGkS8geipXZ8f5dSxQHBZ4MYWi/D1mR5h
AjDGeC4hr1lPD5iQJrukn/BzHKvv50c6kVAv9Fluqt+MJd4Lq4/Mlpop8Lg+2Iv+zVDQK90Y9DnE
ZixQkbOLFgXU2AuHa13nse0ZA21npV1qIp1YVyiSrrv09HhQrFsEnRVbEGwmzy88pDy6tEJ3YSpe
Dc0XTJbLhG4VHt68CI8n2wg7NYfG8PwAxzu0wqmOgMJGUDi7cGktq7baugswHYoFXYal3HQ8UIQ2
IQCPMPAhGaCVmbWaVW+brEk/ZgjUxfiBZvW9hf7MpeL9idvS5HW/OJQvFcz17YzMI7WEMiM+M9xZ
FKuN8h3KnzaKVJticsWFHPFk/Cx4Q6B9rCp95+OZytIkR0wNqiS21X9G7a+6F23k0iOhdxANwbhz
YnJU6K7eoU2TfD8Y6lLwnJo07QPiBwK3ba7LJ6Ot5rmN6WJ1DdZwY1K23gGvg8RDeA1v+h3/x5xe
uHhObFFScAjtNNy5V9cXD2WPwcpR6/IxoOk2zYxxqFV61T5ppvJvDMVYlG6WY5gs+XiJLWfqClxI
uONAVHzIYs/+2XI4o4iXO+G/FDT+I7j5xPEKVvXfgy0b9Y8LXNcHXIUnXjECC0rsY8jCP6Px2F6P
wMcQlJxD4xHUiSuvShDCo3/+ODp1DPDcWBr7Nh90fRqZ9B5tD/cvXzOH8iHGeeIOpoB5IWU+9e14
Qy0HjbkUZZaf/znHlHyi6iaO18lpdrYVh5txEpgZ1NW/VCH+43KemhCVUlrIAEVfsmbsKJxnPSPr
CroE7e0AF1y3QLT39csGBHN5XS+N3BegAJXAsStS4UeoOB+wHCi3c1xXF+LwBOXGNZe2IGmxvoDu
V4FIAXusZpELv6yzCq6d0T5NloYkcm9T07NTgVPAhAeMOcbbtgp07Ah1eQeKjaaljegQAroGyvx1
87CYK6PhmDgXvuypc5c6IX1fXl6oQ6x+w6BfUsUI2quXmN1GL3M8ZbYYC0X6bjQc98Kynzz8/hxu
tVngUuaxHobCr/re+Boo2/rBVu3zfVc2g9jkCJn6SRWV7yEK2NUN4Jne3nnBXF+ChZyKaNhFHGZL
k5is6DiiS1SvRSV64WMRp569yEAy1azDN6lTRBei4FREuySltKngooDEOB6KLx+Jwp0ktE7NQj9Y
xycyAnx5PqJPHekU+j0KVRTgX9xjwKiHGHNGzrxoktdRi62eBWqMMkdZPNZ2H13o15wIHIsAwMSb
h4TxokAM6Q3tPUwtSOvx8Qh65BiaOdceWIFxMzpOAXwMf7Pzkzzx1Wh9W6TWlHSoka1aqCZS/KGL
SJhvqSy4SovK3A6D5vgm6tsXQNQn1hMOAsCZpXfC5l1HajT3yGlEfLW48jYCq4gtHsTh4beJBSQ+
tf0bU/tjvGXqfxyxmd7NWJ4n0g9FHG+wUzMfZIkVnTfWyYU74+Qq0s2wqB2xluvYr7BcwibJFH5e
IfEbgr19M9Ta8KEUwYVJnVpELvuFnQtKnOz8eFJU+dsaYFd4PZRxfxXEAy6Uratu58FFOxb49YXk
atm1qywSDaaFdYn8w0InPR6vj3PNmi0VXluNlNm1CvoC02nDKDdYjQxfXFQ2MVihHhnieGOZtyrt
k+vz3/HEbqe0ATqD3hQJ7bo6p9Cb5/51w+uuag1swHj8cQfVF3b7iaSDows2MgIhCxZkFS2OmcVZ
XVshSYaq7tAJ6e+FO0sMQYW4CwNV4gzjSIWQvfLCp/MzXCvx0Pugi0ePFrVhmPdwr49XWfGez7UR
s5ZIll5NJgAAnG4Q9g440AxgnY26pD44ot0LOLlvo+DGwdLMvOq1HL1/M+jsQzMKe94veg9ogrqJ
xKFPc9106+B0gBKDsUCm5WDXlygEpxYOEc1Fqmv5e93P7oCzW5XjAYygjItuoIk9ZtBFuJ/Fs7rx
dMBKbtrqO4kN4+78up3adlwCdJqAQ77sJgayDDJXjZqv5zrGOh1WhUHujOhTj8OFIDy1DwAJLUoM
ZFEv3xhsOj0v5hh3gSj1DjWID2TLmypTX0Rg/R/OzmNHbiRt11dEgN5smZZVUsm1XG+I6Zaa3gQ9
efX/E3U2VUyeJEqYnhlgNFAkw37mNfrf7mBoPzFEBoGSxNgrZfh8ejv82a3PRSdKl/kczZ51p8vI
MS0zkz4OXG1KTp7bhKfZif5tZ1xs70/sxlMEaoBURpdNbmRmXu/HNEsj1ZwTgDVe3dt+nETQpJJe
aZZDXACO9Afb68ZTAuY93TmHGxcc9R4SKKobdGvWF44+Uhc1hhYLXerX/fticDGQbYaKnL/izz63
ZtyLnZdpY2JNLlUJaZU0kXWtY4oT1FTTTLmCkf6aYxnzVc2Lr0XnDjsruDWvzCYBIFgipADkn798
khyrVzQdq4E8lybGqoK5yQKX80GMztBIx2+vBDVRFXs5+dYXwmYkDWA56Tysno1Z1bq+y0eaz3kX
u4hKKqXqw+XDo8CZmmUnBN64EsAKsnoGzwbXwqoN5fRKzlNCu7mZ8O+9eJ0DHdWdB7e7VqnVIFvP
df87dvLoS6lE7byzhTaHp6KN4wK9gZvieaYMMcfVRU1f05WvmlcAp4fZNOd+S5gxIV1tWtXVdNOq
CcQyDsq3+6dn466QCjhU7+m5c4ZWn4/MUaXNOGMEaTE42F4OaRc/VOy/AVP1EQZG7ToY9mZYW8Z+
DwUB2wevrf+gsC/h/jC7bJVG3foQA4QTc1YDZ1KmNnrMXcxM3LyHs+RExc4B2uCEu6ZLQ1hyLdjZ
63S2KvGmwxdZuTbCVqL3Ht5B6hn5EnxLh9kwg8qpagiIvdKijRDbatF+94oonQ4qDprOWQxFk14c
+JIPFvaZ/eOoKPPT1NPf2dmaWweBleFq48G9zVKsYqxVr4kU0NRjj6FMnUV/K8PQoGSdNegl3d8J
W5cZm5DWM5cpi7E6dkUWoqGVAVCMS5vESBpR+aYbL0YQ4Zv0v4TzM5/vD7kRLfEiAhbXyT2pCa2u
GGIc9A6Q+ghMfLnPSIhX52W09dP9UVaamZLYwg1GNKZ6AL5kGfz1TZa5SzJVLvKYcdPFxS8RZVry
2Foano14PGJ4m2BT5z3MiN9Ol151MKOp+tGCZgN4Kw1QGM/T78I04xR1cKMZH0NsOJ/iMbE79PqH
2jrMS+rgagDfe37QU6duPidk6/ZvhSgMQ4WinohqoEDs6bRs0BtgeHJoQOnSDb45vphVThkA1yRQ
vNzwAqS0nYkyAlAX/LhnL3rfp2rdYPmJosqhX1pmuLDMVj8bhpI/1V4GB+/+bG+tKbUizjLilaRp
clO/eDZsTWnV0bCTQMOiN0iEXR/iHDjf/VE2jgZxDfhkMOv0staFCyF0F4NuNwlwWEuRNM3FR9wp
64uTYIFyf6jNDwLewD82F8b6OVoKXC4aTGEDjHSxDgZ4cdDgQe5M28ZrK/9ujjl0GSLE1R5FTD9T
qVomAarFuE04jcj9sQFMUNUQ12pT795HWlxf/uTbmER0tMh317lgvgxGKToOoB5pUYHljKmkx0q4
+c4cbrxyYDsltwDVCSgN8s9fbIpwdNsKs/Q0yKKYlIhvpEiZOLpR+0VWhtPFC92kfqLqP3xFdSV9
OyCafIcPxF5aCveuL5pILPVkZui1mHNDWubp5kEUon4qGzXEaqyLr/fndeMu5VPRGoIkQnFk3ThB
8wFTOaz7gsLq0jMmrsbVXDChSeZ4/q5OWFG8eTzqmYjCAjKgsbu+4UB1OZAQRBRggFajQp8iCZ8m
5QXlpumqivIPXiapd+wBjJIwoXVbzzHGKKd1EQXz0IAH6fL6PHOVn+Gx7pFTNk46Q/ECmgAM0K5b
PUtc3ekYiywKWjvxAMrZ+qNQay2o0RML7s/i5lCUa9mqEoiyDkJQU9XyCvut6zBCe0WBPX8MRYRL
bNGPO5SbjeOO5iY1Qak7SFN29fItlVaMQ5/FwTJbc/mIZbXRYFlUWMaxFgtU5znGpv2HVXRL/P3+
V26g8OiygSujKUvMd7M5NSsTukV3OqgWtJ4ugEhglE6uV/1q405/zCYCz3O/iNA40jSfUdAF+2af
HTvBQMtOe0wRFaM2vw+tJIOLvnfe9Tb/w8m20uQpUi0z3glStxYGiL0GwYu3nArg6+sjg5sEqmXw
rqPAzCaCuHelCoTVcY5Xx87syCLiqohEgQOdLNnCv2UPKSZwCJq6noQx609JI0wC4Wo8DTrOIgVm
xaexwG5PhElyFE2MpUWX7KkKb1yXqJ/QNSf040VYX1dt645Nqjay71oP/1XVNGDNPZnHEDHTw2wm
I7Y0xe8wFcPO3th464iVqE+AGSXlW7eVl9iq0Mql4ZsNYXdFGsT+6EzjnurIFlKCiMXjnCFIfUuZ
mua6NyYVxh7hdlbC9lfM8DgnXR+f9cJofgKDSb93hTJ8t7qB/4OZ4s2KxVlVVWdliTP74nSLF+9E
oxuXNkU7uPAaejrMv0yVXjxSuYaVBJ17sLJNk71PMIX4z/aiBUkkvGbqOax/3N9qG6sMDI2JZoXR
c77BC45OhPQLva6xoe/i2f85WvIhbuz3IrK/NxpGGSVwlftjbtw7knjq8A6DCb7JdtsRUkCTTQCQ
I6P62YbFfFBdhASjCZu4cal/Yclt7tx1G6eXo0tiwcGVlLzVvNpGEXeEvpAtvPQnlaYOT9WSXnOz
NMf7Xyf/ptXZJRSUYG6a27QKVkGU3WC1YWUmje3EHJKD0unILrV2WmP4JjhtuEh11nCsYk38EzVL
G2KEjrfG/R+x9bnU3iyPJaV9tr6sqiZXhkRQUNBqRS/wqlex/nasEGKQ3Ylq577aHI13hCYjNeeb
QNhqJyCtJsWSMelzkChV9A1/jfSQGIP4kw97MZS8PF6cjwFjrWgqhvCatGl5Eb3y06jT8Txr2fgH
J5GCDmQ5xI/gOK5exwKRCj0NcYTpi0kJaj1W3y0Nl4M7V93BnVrz8gdLRszN3pQw13W4VhsYLKK2
EF4NNUMED4FntT/pbVf8NrRF30Nobp1BciOpskCP+6Z3lpSqUNvOhuthW/gkdlNSpE8eWJHsqM9z
TYEl1XGhQQUj2WtJb+0WwnDAyVzysh35egk9AwfCGPmU6+Kmw0kq/T/hOKwejMoUp7fPKRU82soO
IK8bTJYyJfbsxvCeRBUt554+66E1I/Wq9e5eBXjrq8AHUyEBFwpaaXXsu3hQcfoCPJxVY/6xULWI
szc7h2GpMY25/1lbVwyBE21B2W69ibRHxyuzRaUxWJu981GgmBD0oal+ApqPaIDWje170qw2gFg6
/hxpzezl11uvBlhKSwofyyBuFQtFZqYsY2GRGMZhqAa6CMv+vFA2+a3mUfifQNO6PUZjbnwnWsj3
8HxbU+0961ZQ2OcXrDcQPTzaDp5zdYq5+NAVNn6AbosrABjy7/dnenMoF5knghHgdusml1OJOLFo
+F4xEQzPTWosRzEk2YPa6n+A0YZLSf2egVjT9ZVt6DO5lcJQrecu72rbQLIGkNshFunkD1mzt2E3
NhGTJ8E04MBumyORlZZ9srguZm81agWhYS1fBShGTMqMKvo5WxmvV1Mi7kQSUT3Mepv8vj+5G4Ee
oASeZG5ZyXxaHZk5wj3cqAAO6bXlHJq2y494K+5hHzaWkF4hfUoQFtCd1u02w0UGUY+Ba/eT65xH
YcawCPTpkja41tz/oOfQdPX2E7ajDQZ9YEN6AmvOvrJ6z7sOvZoNV2tMMvy/OyqD/yAaNnrftToP
8YLo+7z5HSmd9W6ZzORJq0Oj/raYqAKdzKF2xqcR4aTpPHZizr8p4+A0QdbNjoayVBUV7wtMQL9U
NX0XH0LQ8mQPLRat89hky7uh1tQvNIC75qQgHd5j0RjOv7y0RmcjCVvdOOvjLI49mNDyMM5dnARV
joWALDtraEpBMY4f5jH0Gy/3fmjOOE+fEObz2oNuJKZ2LZM2/6JhUG77LaTx4ai3XvVfa/Y5IOe6
rTs80EsdjTs76f6nVEIPUUnr2UquaOPPdubiKlzbmVkGeTeIgT6DWSfSbBW3DLVPOwBIeOiOJ62o
8f50a9d8Sr05zb6jkWeop50Fu43V4PaRbHMK2IDr4z03w5L28sxR1VIO44gdmmKkKHKV1hIMemm/
PVBiPAl0Ql3pViUEI6gotEboqdaoOp8q/D0euhrg1aB6O2dra9dzB0KhovSMuoH88xdxUocdpEBp
Ngpiy8yqM76+UXTQsshtzzg/lnsIxI1wgpdP2jdA26LZuj7KArADuTNm7gCDzjyP0V/WjEdwinzz
MTVN80jleNw5bpvfyN8qxWTBNq1PtrAbHGFU2PflMLYBixc+IeZlf4Do3J3ub5StyxL+OQK5aELR
qFs9eK0zmfOIl/Y1BrAy0BHSI4oWFr5yqPZgYn008rkyD1jqmg/QrVCFS2PHENf7v2Lrg8EdyZYr
lOObdx9qegFRgmphHY/RV9Cy5cFcGuzwFL3d2anPj+j6KmOXUjsHMQs2efXFRdI4Roe69rUhEJy/
9F5Z/U0/1Kn9Osdk8Zzny4jloB6W+eOSKOm7qKOB5qd9Zv/I0ON/KvLa6wIjt5TyiHqbTffWAtEE
BUnBcD6JbK88JJPl4AsZ981XkZeZexhb3Ap9q8uwFC7pjfwP7Eb6jVC1VM6QsbUHfI7w38YUrHxs
ohBP6DfPsBSb96RVBbDM9T6eqMlhb6krqN4UX7PM8C71bCPBrE7GzlpuPH5Sg4NxkNrmCZYn6tUB
xeoZwQZOTNblqNsX3L0Vrun3v2cL7UipmVYjjRlug3WPoqpr02sKk2VMzOmdqAxkMSyp5e1pTHGK
W+4/NVz802RnP8YhThAs0n7f/w0bJQ1+AlUkQLsbajFaTyGz9BSOKWoAV8XM8tGvkno5ARTSsCYt
ox3QwMYx4dqjwM9jb0r09eupbRc7G/MW5ZEMeLtfhkN+MD0lufQKb+/9b9tcRWJgrr3nOtnqlIhl
MlKrN5SrheHPFXWv+Tp6jbUDdNwahcRaArqkquq6KISdKS4xY6hc28icsWkBGK93YHjvf8vmXpEg
OYRUKanf5ISVqyTuNFPAV8PGCTwosddyMswPg03l2/Km5T961qrtm4NnvzMKa4mPIMDsT/d/xsZT
gqCKixgeNzo1jNVTMnljgbtQQlk/m+LrDMv0MPRNiu2rg/KzN/UX2oZ7uoNbg0qsEvADsOWwMV5v
GUFnqjCjkS53HKG9rirhg6G15fscOVHME0rxWe9Ft1Nh2HhUUI1hg3IRSFOP1RXQtCKxpwlhkyhO
6m8aKqmnqBOAFBcjOU5KUzxOENUP8cTLqZV/wsCQeBNMsUhwbqs2KhpVUpuNc0mT833Z4QGqefXv
0KXSKEm3bz4q1DUAd4BDh4l30/5KtU6rdb0Nr/Hi6H85xhxLuuu8c/ZvMlPJgpACLhLozD/yKL24
VmdddKKjq3H16tb91AxN/aH39PbY573zJArDgYRXA0oEv/TmRIOhIZVILUfKycT0r4fGLi1M8XPo
r9MQ96q/2LH4uw2XZfad0gr3KPK3p1VKh5N805KiXUtb4vVw0eyaCyRb3GAG4mhECSolRxI0XaIP
gzMJ+6jVFEIPS1ln+GiTeOh+ro8lMbVlpekOnmVj2kmQPXqWnB4p1PP6x6RpZ6tRWg58e4nGbQZw
vzhFzMb3VPTuD1cVvXnG9MMZaSpZJBP374yN4akoyweG8IjXdHUN9xh2DyMd/ithi3GoOgpLfrfY
rV9myfCuLUF11nnuPOh98f3tI0N0lpklb/lNs8LDMYkiSzPyAIQNGiV1/qiWJu7lZlGOF22J3Mem
Ef0RaHUY3B/62S3lVYiG3hPYRgJuWkSEK6sdgEIZHiCeNV7TxRkesqYzs+NchvpRx2D7Mmmt8q5O
e+OnN/d4iIukPaeqEfrCbnGmJ3r2UcOL/+3Dck/15+Y2lUJUPPj8B8gh25ARwYtDWBkQo+NUH679
qNjf3BIJrLJenAschOWvxouNr9JW+Ov96bgJMyi+WRQzYJyT+PAgvx60BlwTWa3eX+u8VtUT8pb5
tXXi5AMOykpzhqxo7lnW3bzLst5nInBGx0by+de7Hj13PY3q4eqV5L2WnswnlTL46f6HbY4Cdggx
DB6LG6hY1zZmGYbtcG2a3voHvf/6A+UF4w9GIUfjFQIvIHskr6cPH163bBKKFs3oWqhGTxjuLt5e
p2DrW2jYOyooWeQj1rC3drbMeh7G4Wp2ynyomznGOS3e1XiRV+3qZNDPxroKQJdGLL+KAGtBpcJG
a+Bqjo576fUqao5laGsf00hYybEGHO/5FECspyWpqo/4fFbuEfUrbBXmOnf3nr6brQl7AxwJcuoE
NHQU5PX18jw4cPgdTSxSnCDTfaOk6oISulrFvu1VukLje5p/vXHXyDEpr+EcB83zpsnW1VU8tADA
rgrh6cfe7Nqnog7HnV2z+WWQZWHC8K7zIL3+MiwoLQu91YUQBtneysS+Me0T8Zn2rX7Rktjbo/Lf
3PT0wzlq9NUI0oiaVqc8mhADZ9Xn65Kb6ckDzvbOKZv0y2TEtT9pkXPRtUpcoy6J3tpBlCPTS+Bf
vDHUkl9/qp3QDAIFol4VRdRnszCST+ZML8H2lG7vYpF/16v9K8fiPWP1JCh2nRy6BlzNDrfsK9Bm
89SE3vyua+z4y9iYxR7b8TaQYDBU7+AZEfwSwaxu64kOIbJzWOOMuSK+G6MePxKPusm5GBuc5QcT
DTK/a63u3zHyzCfc5qcPaUpFcCeGuLkbaNNItS/uBuhctGxeT7AbdfWA7cly1YVefoSs0Z1BgqEV
/daDoSFrRIav6/wnzJXXwwxFV1mpw5Zlg4WpHwmULw6eFk17uffW97wcaPU6ZJpeKCI3lqtWKOZj
2gziVGT5m1FXzNqLUZ5xpy/uFvxFiQ/TeblCNm79uByWT7WZ/hvqy3BECH/aibRunnY5HP5ZkvMj
WaXyo18M1yxIPcbIRFzRw1pOFYYpQWKa02VMF+GXUgNoLCgK/8GSvRh0NZNlOWvWYg7L1bUm7YLy
UPEQiVHf2X+3hw6/cgpe/FvKNOFP/urTMqx1THvhHOBxPX+M9VmcOifFlRmqw85Qt1uDgB2JDqiY
yMjciKErShp3rTkY11LJ4qMZg+Ax+3aP+nb7QXIUeaSpOMMxXt1YsmIJ5hDTAJyqxUGf8/EwGlP9
Jempvt9fodt3AMAKGwMGAdDRm1Q2NfU8zBLVuM5Qp30XV+fTvLTuqSuK5DiCxv1+f7zbbSgtMAm8
JWcCRpP+eq06dncO2R2bAC8fLpiJib+rKkW7N6qj5JTm2HD7QFnVnULM1ozKPgGKgKwe9aXXw1ZQ
hB10IswrQM74CFJvOOQazfJKMdSdPb81o9RiJJyCaQWC9XqokkxOqNiUXUWeiSDu+uxrJOzl3YKN
ym9vpmS7cy/KQ/T6zQFrRtDEa8DLcyO3bCGem9Qx7M8RS7T/oQ3viAfI3hASjLqoUETGo8C65E2B
Nx+V/qA09erf+6u6Mb2yn0uURDhBpLt6iUJ9bPM6KRHgCnHT7T0H48cs1E6um75ZJ42eCKeDTUt0
eNvYneeYLlUELR6J0vgCKc4+LszN6f4HbSwi1BgOBQBVaulr3CgUUKsYuEaJVoRDa85CSqO2+iPE
0fqCwQeOpvcHXF0sdGJ52NAuIcYE+UMB5PWucUABlHSY8oDKivvOCpGr7sx4L7/bGAUKNC8LCBIA
xutsP296LEzbPIevk5VPWFA2x6Vy90ieqzMuv0XHOo8yjg7P86Y555giy2qgn4Gplb2f95l2QtTi
H2fQlto3Z7Rn/AgkxM4Mro7B86gAYkjqqCHTx11FtH3XabAsmjwYraT8C4Oc9mEIMW1FdzitPL/K
hKQR9wmocSR3jI+ZSz/tT34DrGj2puQwrKGXimHOE49qHqDe7H62DAIuXK4cX0RherCTpXmvKJ7w
7TktfuRmU3+9v4m2Jp5ch3YeyTT5pvzzF298ndP6HaqmCmgzo3A5j8bP0LGFT3zWHXRFL99DDuPW
e/OoBpR65APo06PCs9q6y9hMrTeLKlggm32KOlW/CHtqv7Xq5L5P6+x3Agbjx/0xNzYy+4uOvUOT
67Z6o1Vl3i3NUAZeJYwPolKEHytqfr0/ysaWAn7AA6xTqwFxv6rToNQEQE4oZYDyrvu3K9I0O41i
zOorkQ1qV4UelRX2SlFq+1nlIW9St2GTfLr/K+T8vbjf5cYGx0Zpn0ifNta6tTV2rtdrVl4Fspjw
IzSHf+dytnwl6fW/7o+0NavPoEMiRC7y9SsZa/WCW2FRBSIMu7OXR9Z5Mabscn+Uze/hjnt+Kigt
y1l/sUvjNokbs1nKoE1JPWlBNn5lhA6ZivJGuNPz1OHsQUkBoo90w349VGtZVVpiQhQ4zqR/G40c
RmivcHbfIwYsI2C9GuwgSuO0PlKItIq3Hw1KM1QywOc6lOtXdxI6MSBpk64Olj5Tjm0/zAGejP1p
rMziiH43Ec/UGTuxzsYqAkJyDJUqutTxX83vmFYRpmJDFYyRapyNsK98bxr37Bg3VhFWDD0Q2ccH
P7f6NANhfnL9sAxiLTf9LKnrS23oqNApynC6v2HWPDW5jIxFQcQkqZbL+XoZs5zavapw2lsRN9PF
aELR+hjhFB/zES+8cw3w/F1kN8N8HNDDyd7pMPaUUzM7YsSl1yv3xAK3phhtHkzjocfpN/KOUxFH
/aLNfPwwlf8Kfewgw+MXupOzbQ7D+wnCisLbja5pP7WZIN6pgky0zadozJwAA1rleH96V5WZ59nl
rweRKPsgN2R7keR6M3miDKzBywy/pJhpH42iT7VzF8XjgznHKE2ng5JeKh0JyJ3V3fhIzyQdoB4O
BYkN+3pxPYzmIqVdmoDWh/GXYlXjg+b1+s5Ubu0h9JcJyKX4BGXS1TB0GkbykqIJIsVUv3pKE36o
G9W5KI3WHurMVA41Fn6HYVi6M+aN3kHPJvGXpRTZTgq5cXDo0UKYpmepkY6s7qRk6hu9i6MmAAVS
Pg22VX6nTCRQUYyGnZt2a2rBnJCtgiTgH/lTXty0aZ0sk5baIujpaZ2GEvIce+iNLVgJViIYlzpQ
kE6I/FY3AXTnUCFTzgLVKVFvzdlpfM3oDZxRnk/1TCm+/Rjp4fhGX+HnkYl0JDYBEvANWD4vCYVS
ATGQemX02ejgfUNP7XeI1DezyPcBHuIBoRhLXLlasNBrutLVshQOmdP7JbRHv5zF3lm/3aByGLoF
sF8NEtT1Bi3yKCFCDZMgGgRnfC4gIfhWU3j105AVY/hVj7tFfRhHvTXOgzokgNkLq1ROdACWzPUR
5Ej14P7VsJZreZ5h2RaVhFwSlHVsF9ZlqztxmwZlPRsT75ZK+DibUUFvdGLDndQinIO6qRbHj93U
+9cg+g19+GFq+hjGiWxkdVnmqw3GoP5kG+1PbYacdMZMLv6rbeqsPChRluwxVW4OGZOJCgQYdAij
hBirNTP7oYzxccoCVGCmx9Quk2Cqcmwy88LbeW43hyK4AE2NhMjN/aV4NIkLb8kC2EjZdWlj3Z+q
zLkmS/71/mpsjSSt6El+Aare8G2jogLCFnUpB62w/c5ouiAPJwNhhVw53R9qber1vPDQXUnjZCGK
W/P11TGgWBxhIJYFxJr6r8qkTwZ1zfC+KjC6ZiyP8+JvwRr8naZqlj7YsG5dX4t69ScktyY/iKY3
DXrbmdK/t+rB+tTlnaWcnDxxqsOku+U/ahiamj+0k/GtcjGF9fW8AG06Rsa89zWbE/dcmQdddHv3
6wIkPw33NHBGDMrAEKe+UBtxGGis7ER8W5cFKTxi3RC+OcurUAWrzbgEt5wGZoIB8NLPyTugW9H5
/vJsjcKTDc5NepRRMnq9OgByOy93nDSwU889pjGyR1Uy28e3j8LJ520G6HLrXoCJ7kIxv08Cq5it
I3Zzxhne4RvtWORO4wYH+yHBrpK18/pbEvgqcYWXZTBmevRxclHltuy+ePslzijEkQDKQemvm8yz
Yo+l0UeMos7NCR5SdkYn3tiJMjY2Gn0QKmBStJ2IdXXtNIpXUf3LuAtKMTsnJ8palBcn1y19u8a8
Z2cb3ERuTJ1kk0hiKzHU+n3PihgJxm5JA+Ah87Uf3BISSQ4rz8Ov+PukxYiCq6nxPzVP9zIrucNe
JaVyaBJv6/nau1FLa2PHlgWVNKi8xjg2RiQUmE/aYlwnjHTfa/E0fiuBuv2HerHzS6jWr/t7c2t8
KdlskZjD8F6fADu0srJsvCwYyqKaz0R9bgN7OO/dwPayLMI8UDSfWuB3/YkbC7MDY3GzaifAkuu5
ngXEZwEtICh4GzrnSIQauK9kQawOxcWYWi5iE+jW505Lyy9xlib6gzDbvRLzxjYzKNWSfhBJsstW
2wxB9BH1Wwtb0tEy5kPolsLyE6rfYG+hMbz9gSOJ5KKRJSXy9nV8ZzigMayyDCoxqrqvYdH9Wbgi
+jUZs70X0m3M6KvB9Ne3QWaGwrKakIy9z4pHxU2jIzr9qt+mX5VU/VGFVrVziFalXnn/IA9AqwUl
XK7U9SHqk24UXm1mgYVi9OBneTr+1ZaoDWOFnaiuVFIqpvf3d++aw/w8KM19Szb6KQ6ska5Vi5zn
gNN9ULhi+YTOe4T02DRf0brDzdoux/OAf/NxSm0NW81qOIB/aE7Ej80/7Vzu0V+2Jp2HEVw6LmpA
olZ1LnZPMrW6S2BhpXywOvQPk+fW7/ooTo8heRNw8QyX4/uTsPGIyYuSsJqSLSq3q0cMHaestJUq
CzBnXz51FQAwoSruP/dH2VpeOjFQCKVAir2O3pHowdq9I5BZYlc5l1hkn1EkEF8a0AefM/zadx7N
rbPJGeFYcl446qvnzO4Iz1tPYS4N6s3DMlUnK+qxqLGLPXH+7aGIy6mD8uismxTqZE8YZxRZYDe6
5Vti+qc2teUwe9aewcrmUkF7ASRIh/XmCkjbRFFyQPtB3KflO9VRxoeQ2tpOuXXjOZOKokTRklV2
I6zsqU3bOyOJlpkWy/ChDNto8icvWcQpQZW/wYU5MvSjF07CeSjjKv7v/lZZa3vJU4luBzcBgkjE
VuusYTFbx2kXQvmsdBFzBDmuXiMFrYFAWZps/GFoiZN/L0WFrbNLUX30E2VGfd7vPKf6OiepbR7T
Om3aw2KlZnkqcdK0z17taXu+YxsLwi/1IAfwBtzyn8AZl0bccHbalqwmy5PikeLGztHZGoR9TFuY
XibDrLbyEJpUf0FXBwnt+wuJTeZby1zv1EM2DqjMLdnE4Nepla4eMxSEykHKggbW2DiftXBOPrTW
lPxvrt38qyBW37ML2BpQaiVRL3juWK7eMwdEoxIXQxQoVSWOXYKWZjdF83tXWX4aNL9P93fVc2i5
ChKI1OmNgnSVGf6q8lSH2HWM1RAHXSGqT4a9xKYPlS+2jvS8yy/aGA7VezdUbbiCdDyvY78MlPfN
cX6w50W3zkafuemxlC23/6VpYRTgAtJ4PtpdMRi+OmdReOjScjIP/aRrYIk1I45OtpcYGVVt16AO
A8dH8csi1ZRD1UQZArpSguecq0V19pxUaR5E6Bqd30x5ahyL1GnoWoO/dM6NNlXJ2+9ICuIEFLx/
5JfrGan00nShsaIhM5vzaXQxUIJsYxzDrp13htpabLqqxOIca1mgeh1P5PzRSHkVfsDkzUFY6uVf
XVflf8NdVA9Jpuh/sruoZSIEgmYUD/tqO4fwKswiwtR11HrnGFXGU6SZ5Js4sT0si7Infbh1Rml4
Uuvn8pKuVK+/bykytQe8g4esqrbHxLCiY405z87NvPHSgJNGikp2qG+70yo65JHwbOWq6Z0KtUto
j23RtJ8RBMm+3D8uWx/0cii5oC9qlhDEUGd2kVFqsas7mEpWXJwKMao/GAWmAUUBIBOIKL0exbaX
KR4kYybKm8bPqItf6OLteYBuPGg0DQEdIv0mmcyrCzRP4inHxyEKQsfAECTTlBN08OQMrVZ/KOwm
vkRurh6jnDvv/vdtbXvvGZVnwtlAG/T19/Vqp8M74oT105wcWo78pRpyzfcyPnccCutwf7yNCJLS
JWaRUkuEYHq16z1oYeShDpJl5qx8MlvNPWeU/85zhMMcGio5xNl5DxC4Oag0e6ArxH+ta1QdzdY8
tdw4GDU9PGXjMhz6JrYCJGmc41BZ3dWjproTtW4cBeSdMMNEDw6Oqif374v96bS2CBWlRe/GLbWn
OrM7kl2n/6YMnnG+P6mbQ8GjAp3LM88Rfz0Uho324Oa8v2WSuOfeDnO/UIroyRXDrz8YiRwPCDkP
sLUmNKWlV1hFjSKbawnRH7QEAwUabFXxs8AWcw97vAauyjgLgg8BHmePN/hGP2CK4rrL4jhou75/
Z7pKdnawuzd8143sL+2Imt/JKpalOJhha/5tVoZ4J5ai2GvP/n9+iGx+cVhoLa62bVQLR1Q5auSJ
JoxjrInsgvFXfx71GivTwVPIAcXAVGiVe0A1i1sp7JvT/cnfOKvyduCNgj1HEqa/XmZYPeVoTeix
t1mPlFrq/CoMvUXSKbMorNjOH2xgg6YflV2A/FT2Xg+XV6Oph5W0kpf1vWM19Qn0xC7+pwMfvSdM
uXGbs5voc1FFpmC9bmpM1YLLS1Ur16QYxwPMvOZhzlQ1uD+DWwdFghelOiu44PUjOBfC7q0c8u9U
J+1wtMBrXecMWpc/dInx8/5gm8tFHoT+jhQ7W7e74lG1q0qHcRhD37IOZVexcqFGFySttOO4kBfs
rNjWiFAQENyi0GXeGGnVpjPxtsBhh4mATr5rFj0whjQKn3LFnrujlReOunOhby0chRFa+BIUegNB
FbVCopb3UZAmKcewMD1IAvbeKFs3OGEZcQWVh9s6dgi3iNYeoXhTKj1ADBvz4EsDYe2Mynz32NGF
wHfciK3L/TXc2DCy1Yy+Jow/yE6rqNAbKS7Fpcq2tFLtIY6r5JQZo+OHwAZ2Fm/t4yMvO1sCF2Qr
ClazLVf3xYOB6vcye+mQBEMcFepFL8JOHIsyD5dDP+qN8i0cLWGfjUIvkmtpW4o4hGULMkZfQqAx
aqq6X1Q3po8aZUZ1zfpi+JoXbWqfUyu01J3AYWtmXv7a1Y3YKHOad22BtgjAkaM5D4jXjZ3uY6n5
Rm/7/zcx4MV01Npxa1onfnmb0r+jR039Zxn+UqelOlQlrWNDacWHqq/NY9t1/c7Ky5VdJWOSJEUE
CbaabH+V/CG93IiqIWZwSi/91I3a7NuKFh96nLQPrp0rRzQwzJ8sj3oceq/4dH/jbRxlUDlSmIFa
o3wGX2+GoYrtbkyjOLD10iiPUZPTOHWtrtAv0YQxhz+rTr+XA22EoaQHgKAIdMlK1nl8gSAZQEzc
FDxFTx61vmrP1jhm/qLkGpuIEquGBSBQwfiN1JvnJSY4I0qi50KRfPW5U1SnmQ4GM1Dq0P5QOWpN
wy/WDnraODsLuzWzkG7QPJRgPNoir2fWmW2weoXshaShDOmFoV0KO9Mvdk3lMlLFsnNStmYVLgVZ
EfADSCmrAdO+SA0QgmkQR0P0fWyzGsCVSE+Npc3OQ9L2XuVzZXpnsnel2Bn8+W9f7WPcSgm0yfkA
u65LVVavhXS1BTPbx2kPcVQxxTGHxxE/GIieNKcorQb6nUMUH42OlJcuSKzqfmO45Qclbsf/o+w8
lqRG2jV8RYqQN1tJVdXeAG3ojQJoWi5TXspMXf156l+dAWKI2bAYJqiSKvOzr3kqJwtYbFu6c3cP
5XQKsqF0iqvIW5f2sSjq5TGZ4ukWTV78UIchHvbjFAd995cb8YdEA90UGhMREhvFXw+nnqrRR4q0
uhyHRt9jMuqU6YoF1fHfL96fPiZhZ0J/wsLotykTtKcWBUJRXXabZW7iFVGlzo/+JgL6h+iJdCyS
GRxBtJR/rSfDOdjXUIXycghgveQeDBR0sa0BhJzPWPjt35/J/cMRjNHgAuDD8hQE1S9pbMPkaWjP
y5LCm+PyWMyD3lIQWu7nWvpqzcJq6MqUY7q4J+OaoUnR50xgWM/aiDfpBs1+5DlqkZvGrO8emm97
5mt3EhdRH/EPaGmhQL8mcTGf+r3Ujwpqhrr37apUn5cwLNvM7/DzyNaxKK0rFG1HMta2imu/XLtH
mE37+Jcf8g+vGCYfIjpA7xiy/HpeEEKRa7R6kmq5k3tWjJs6eaVfDZdrw59/KYN+pWqfIxgeqYB/
YPzAR/3143bRLRvufrzienPiDJ0r4WSrtCeZdoEo16xyF/m2YJ443NhQx+3TUFqNSsMyYsAErnSO
U2ubnJX5vIcuo9rlMOb/fg7+9EpgxIHrp6ZHCOOXKNvZjtz1Bt6+a2J+f3tYj5Y2cxoI8R+1Lv/3
OiCNAvuERwbi+5ePWvy+qnB0EZcIpTpHxNCWH4Usumx19+7jvz8V6tFwPc7bVfZD/wzo5Xm7PSAB
c2kvfXw0rRfmCzonWdh2X/79k/50jchPAOQYzyKp+8uwRBXt2u6zFJdMY96ErONDgvpkaiOa8ugn
asuwcmlz5QzNX1qJPwSl/7n/nB1kAcH9WowUS1DaMuBt9v0yHDxjolsD+Ou/72/PqjBMZRD6QjXk
lyghZl908zRzPLBru9hbazhUGr8va3X+pux+rg5/yUp8FPNIMhMQpV9LunqxC+nYDQ8Ul9VVJVWX
TSEdWb0ahwRkVRkU//7p33++Pxz/BAQEJwQ4wu9452I5G6BsUGdqM82AoebiunEwbOuj+i8gkj8c
lDPPEAMlaozfdXaW2k0monF7qbS17ZeJi1zvVUUwHbLR07A79qbX+m4Dahp+LsvYLf4Wjv5Q5Zy3
MQRlEszvsIfFTNIuexsCj+3XPwqLmT1e0lXzxQmFGNM5CuUXxLqY1CL914SfLDNAtJmoeMN0Dfz6
3l3w8D5tKDJcg/HCWHZQZemnooBee/j33+UPh4Gmh8UkGRFm8K9DpTryt7Vp2aYNlGQn6eow7e12
v+gDb8+EpL4var39hez9x58IkCbdJPMltgz/jBrx0Cu7iLb2co2E99VJevFk+k7Rl/vVqZmX9kby
fklvdnD574/7p2ESFQa3mHRMx/zrRzM9Mh1mkO2lG5kKG28JFTuFqbI3mUCKfczJNEIgKNIPXbZt
reNhcxd7ULS30fr071/mT3cCCsAZOk5xyKLyn69h6Tx65ygQqE+GY5zS37uvdemPZ+sWe9F/+aX/
EMdgyUCSYRZ7Ln/O3+b/tbh02bLqBxIQ0L8ImsOMECP6cvl/fybqXaYRZ/rabzpEJfUKg8OVTxFO
9AiI1ksr23SHkrz4lwf60zWjGGWgDQ37PBL95wPhPtiO1hLCYAuK9jRLGdWZp6voRbeq8tgXrN3T
f304WLjgiMBTUcxR2fzzExEFhrSfNPLSFYi3p7GPuyHSi8MSpP2OFfy/f9ofhhJUwmw/GSyHhLNf
iSmdzxjQKogj8RajKr72DVrSnQzaZ0zF6WR8OcdjtkAQHB6TXlVlWhQJ8HEzBZY5hSRiw3y43IpD
p8KmOoSjr7rD2LlLkWJDMfr/+QdBsRhppnPVAbnt1+7OndE16ZD5vIROPh3qRAdXyKlgixy77f2S
LPtfPi/gdf8zkcESZjsJRgfq0G9mHuDpBuYufXNZIB2cUXZMWRNj69B5W3Txl9/inH9//SyqDwak
DKOgefySn1EOwy/NWcQlQcXMebVuCLKHZ1nqFBUJ+0tP2/61EPPYn/ZoqtfMQNfQKRzVpoQrPQ5t
Oi6yCq9BpesrocvkHRDTtCIEq214DKVSZQ7VNVT51iiy8V++v/v792ch8j99TWCiLFP/eXSjHQ3c
aARAVUfO9FAwbvuuCuo6qJ7uHmZTEfg/aRwTWFAyIQK1kd98lm0rzU3YCTSSK/g09V+Knt9vMDI1
nG+AMQzeftMq532uOM2dU7XTD1+c2gpTTyXJYZOb8zSs+uXfX8IfPu48uSfgUmP9rjlfW7ZSYqsF
zDn6kQrV8ru12QE0JSFDHX9v/saa+T25cnWpigEExH/AyjQ+Id5qA7A/9VJ/UhWYbG3bBvK+H2MN
atYL5M6bv9Q/v8d5MM0IsmNLRMHKTv2fvzRsgB4OW7tdDq09HvZ4Fmed6egvifR8xX4/UqxMaWqp
cuDP/br5CmVd2Fsrksu5nLzqGMJiKe86EwWHxDFWlUqFuXmmKh19dRbVz4cq0HOUI5uwmVTG1vaO
CUvnnmlp4euig/J+KEQl74JxxkttcuQ23sAqWeZMddr0rJmnqgTS45bzqTAFYmdjuejtYVadCNN6
x2c8020hcB9ebTmheB8l3yZbWK/+GMgHSZYtGeO5xWtcltWehoKyKgd2aH3sKJuZvNu3/s6R5fLN
GC3kTbJr/SNwtq2BGhFsXea18DoyHqUSKYp7aAYCGJufz1e4SjVj0eA4LkFlsj2JTPuAUpn4Yney
fY0at3919N5Mp8oV83MVM9c+OPW+76mYlMINaC3a9icSMVV/uTIbstI4EZVKhwBP18+q6BYMROBG
tv5JqZDVSWKtZvhW1h4zQmPG4JNl9/H3WiVjcKipw9XJxZmtRUahXaab1mJVeiOhS5X5GmjRXq/S
MvY1oHHP+76JpLZSxJXU/oOI1qK2NQoXuLqzd0VWJ0bcSje0yHjTNDgPoivGzzKwinKDLaIT+33X
Y9JdWO6ovNvG69nNYgWsbZfQHFmdmC7juQWY+u7G1Rpm4LA6Tb3rBe9sFrrwmgbenFqzj3O2nr1y
LjQTp+1CxJt4rwp3fWVhTKUigTM8rTYS3Bda8D+koCxVlzeLcXWKwmKEcRCY+wEvvEqNGQCi8iPu
Bs/P4Ds2e7p2Urz1plSQu2WpWFqMcfwJYWNHgAiT1csYFMMIxWwSXxcUXUXmxjM1uSHZJWDcAO4d
MB+RYwqax9lTuQugOmLqEjBXMObfixL5tcxxAHsAxy9NmYNTS0TOuFc/F6Zy7ihjlq+AiJbuUA1z
Ox02UaopnfC6W9MQuX+RxQlSv9kU7PMHdzzIN+AVj2ZOujqtzRLeWN0aA7WLWDzK3mmdjE6kzZpi
CNdsS6r60ZonZH8D9JTXFJr/et02segx2+yn53JsxXUTeN3J6uTw3XihTE5ua5whn/HNEFmCCPFj
vfRhk1qdu+mM49822CSi6JJOexD9dDaveN1xyrvqG13rA6wavME6W3giX2zyzE01ji7kknbwryrm
1X1qD2q+XuvGgNyNyuLR2e36NSGFCmTV6/Jz3xbNFzsY97fKauY9C+rKMVnjFuUPnJAqK63dTdRZ
C8uyTC1syExetFEXXwzOop89d/QekkF4a1r3Zfus2z14Skp/Vdk+mvBulSBL86qO1Y/et4ybrlvP
/HKK476CwbV6UP/noUHAO5K1nVf9ZtY06ffN4r+vyaGJ16nAaaJv7hFoLR2erI7GJl/nPhhzz8y1
+QFtj6s8J3VQ5T37P3FhLaN/I1mZ3e9FleQShjpKJphOmhTYob9nywb9N+9Z7slUot2XSTGrT5YX
TnNuFuXe+6Un+CPoplwOeywzvaugymSydq91O4kPbHM9aMPd4PDrmjJaOIVd9zAaXO2zwNTrS1WK
ucxGXco9xf+EC7JNekEZOujG722A6VVaEMxkPuNQWxyXKgyfQ7tRH3MYi2evW1t9WMJtCbJkDquH
YLDC8gSeHCKQ6ca1zCsxBSsQLQaBOQV/4lDllMWcqtJyT/7cyvLo9SyR0q2cp1vdunZLpJPqqXBd
hl+dT92c9lHj/ajtuqwOZkIw6ti2Jma0w/blq7d3TZXHjMqwa0UE7mm2qmLNZB0GL8z3puXQWOXU
p/Ay9w+LPe+ZxqbjPd0dy7xgvN1NWVJa8mLyaaozNbYOYhPosrZ5yJlJUscaugc4bs0rAAswYNu8
bDpNEnt5K8tixDyp6+1v+EUsLwKsBRIGs9u+icCE46FE1i9ME7Wg+xjVfFbW1PWZYwHbLEiboh4+
VA2EKJ+CsJGHbdNRlI2xLe5d6ACPDqwEnS26qhZM1yrvGSY3M0i7XuPhqVjscAGRtnXf9jPAhOvo
WNNhLzusE90Ip0HfkYud4/S2TFkcVfp5gKVDaYplbYDbU4dFdYu2JnoouBg46T65CGcytEXjN+z2
PTrElorA4EQW8AVwqoio+ugHXvZ2ERSnuR/OjL/Ir3kprmbinwVt61pZN7iOPDTKcp8ZD/QjYq8K
gN7a9977LJPkFvYRdMPIwHFJR9mvHd6Wwjx6ehtugraao9QvJ8BNpMj23riTefL7dn/qxchZRSgs
/IgL6rhDv1NOEzta90o3LZqvYirj8ehrbOvSZFgXA6wSOdDUaqQvbrxx8y/rcq2+lT1hAXfEqmoz
02zj0+x7VXtsNkguG2P+/gopnn1k/ePPl3qYnW+YDzbYYwz8Cytq7zVhfrXLQzdF6mPYdg9JbYg9
TJPlTBi05z65heRQlLlZTXRy3G4eM68Iwi5D83P5GXSFCNJ9sKvq2JglktyyMvmAxD1hIUs0sdK9
J1tmEhhghZlrjRUoO2j5sdbhtlNbVD2z6F74JnWAFSyZU06lSB3VJfdVWSGaYptAZ0ZgbpX63ti8
bmKtfvaDq7a8iGRsmGpb4WPp2T33P7D8jo2TCCgwUDUFoERibUd+59Rfu/l+j911zgwl86fCgg53
nIn9l2uoiyTXsqA4HshELrNCs8bAqWuUb6HqkXXDsJheXL93d0A4ZftlMnsiDl0PADbFTSq+H9Ab
2PJIF5zJ3l30fNHCVvvpdVb30FodhjqB9KXKyjge2kw1yaZz056jFlsM86jLvg4vGrepb5Gqwr5i
xq4PPEcwbQ8tDhLmZHpI/keihP0Q4wivKQocc+hXOSR3tPDNI/YW9L6TP0Yy7wID1M1YZ7gE+cYQ
kfdSDAe7tsWSDqVN2sGxrYoQxBF2fWNZ5dCny9SLIVOQLciPmx64okT7n92+NA/IpdH9O36FZyyu
JLt7sS+dfk+ctTzNYRck3JdFf+lD019Xxlu+2LYkDSK5z/6hG+exSHuXCJvhJyFVKn2b5G+1LTIp
cQTuIJxU+FXEDTfM3ifvqmhkvPAEjD7TYiIoZ45QA/55VrX1aen24S29XK3TCAHbIfcbb7UPe9u7
bqarkbg4eToIckA6wIgE6gwuVySJ7wEB4cwRFVXRppYyRcfxq6ybGVEKmQ7jvPGX9Zbc94K9HXkm
wlW4UIlSp21hZ8j+TFB4NbgG/BzcYK1h5lPEAqeUGJWK2eWsFGZt3/G/1QVSyZXzWcqhfLKCNXmN
ZpskXwpi+tpg83RSVVVMxwmXTKSJQteZmFAPVo+LjQ4tDnxnsUIJu/51S+xtYHLXrhf4vlbdhdC1
90VOq/DoP5zaS4fJBdOYrJPTHe3R8gF0B2A0crYaiB/aqivu/fhsqVz5bIrBIgVIXdJhCcw6jVup
Y8WqZkGDzEIGWkMvW1MrDNrvq9vt00XnV9YnKW1EimaA6k/OGSCSBRMCamkTAh9PQUe4F520NPs7
FGCxHtNq/ZzUw2hn7RJvb7PtlDcVXjImaydPjBf0yU6TQakgk1g0Oy3lofTvJr/o2A3GlXOljOWo
kwR2N6ciVusXZFICvrUdCIy+TGi/tUPTXKmwUG3WRYiVZss46JcR0N6SVs4cKoyAPa2zap22JUUG
phhwHFdtdXBWCvEs6ehsco6q02WskqYfVetvqBUlddSkZBnLvnUsgCDXNAeRSF1k02ilNld+Guu6
n1Okf9wf0M4DSpCkQ6w6Ggd5UE3HIfMxalEpgh/jQwmksU9RHii+e6uzPO+DnHSuKT463tO5E5ik
llO+mXZhcB7rdkoLlpagb8ax/jw3e3IPYYH8v4dmUseZMslPmzEpfyyjV3xj7enILIhHe8vCwh/4
WGSE73r2SO+TH1BhV3b4SSIYOKWdNbV35WCzgDVdoL9hKIQyfOLAg878fphVbqi8vvuBM72cFcas
o6IeebV2Z/1AtU+2cEjX+BykpVnSlurlmxQbj+fOZmO6DA/grmAfo46uJeoftGj6QwyimlkICI6o
L4eppZvYRpU2lU8QLnTAF1bKQbRF0GPImRFT4S23IBoCP2u7QfzAPGr64ZcJWUP4CLylYzXvdb40
lv/qr/Rmma8j9UpDSyAjYIGTjAnPN20p/TozTr1VOWXecH4/EkmRZRfmLdDhOKTY99BbBu7uvUEU
pfKx6m3ReRskYoK/tPWvdVGr92CVQDkaSeuUAk6x7qnYA9rXdRTFaRulo9J1XTQ/swjG+oDR/Ax5
AZzlQlbU5qusEaFLl2iyrYwE31wVmKEQbabWfLdUWV/3rp6bx84BCtRbMnyuIIq3x0GZBDJCPyTe
NQLo9ZDHsyxPcTEtbU7dOQBgccw2nOSGPEOqJ+OV1NlF3wE7cVc6Z+m7XGupRWYX4XlgLEvSOM4s
009Mc+M2VWav6QGZ/YnDOWm/7ZavlzQEGtTmxOjiTo9e/RGGi9/kwWyJT5tr111+PtTXPV4qFO5j
aI8ZvAIXS4cmYtA2L6DnFNXj59iE65TNSmk7AxJikf6sdn1vix1OWmLtfZDS5OqLrklGJ6W0mp7K
2MQ6ixoUKFJrmqxvgqTxvdBh/9Z65Y7qskhWYn/QB3TEIVWX42snJvwNVpI1YphfjIiCGlsdPUVH
8r753Nh9/Q2YzPiI/pJ8m8LdiU56c8YlSxCDL9M5NAMZQ3Zrn1W7jAj/EjhwKulwaI7byv+2rtNy
59V8blrjCPKuh1YKuu5dFegINB6phlwdZPao1YPg7z6J2kqsUygd87WQMvlUbEuT5IUF8IqbME5k
Zp8Bfvo/ilBaAWu43JpirzJLrB5wsHgP3Fyprn5qqX1PiYyTN7WHPnE86ZqAeIdMfToMRfITzZ+x
TSkGp+mQTIUvjugixE3mxRUB1RRKvlA1OjcK/fQ19YfAwY09cub52Ntj/E0XjXnzlbtcBc5Zow7r
VvNOuOasxEvAByZy7YiSIAbL1GEE8L6YIL5fo33cM8Rj6+/UR4mfmtjqriBlLBFTihXEAfOAsbis
hp050jzauzo1iWoY2dsN2SPcpyihofXkqaEz1xcTHmMWpPjAcg7VLOZbcCvGZPUS1z2JaWQE1Vkl
v34zrpNIZ7cTpDPPqPjaGpT9tFbTeg/lm2Jo92V1Q9FMu2YqUXagJOYNQ+rNZWBX75ZHXQjST6TV
gP7+QQZu+WjjG3LRuW7/Se3zbGFmge1MWjix7nNVVNGQ7vGmOgQi4rjOqspwO1YoFYzLNtccYr8S
3/fNSd5sa5kafPcSh4XsuCdrusXGLdMhZkierevgffHsrX9rlkRjcjrFSjF8ngf7kr5xVVSsaqoz
3O1sJ6sYLJdpECO7WvoD/Ua4jdWdbSVizKjoKusIMZFtBzzI4FNThU6XC3dFS9djwGVS3wkRPGki
3b+HYsOmr9yinVyfxPNz2+jik9JeUeQsGdyfM09z1yYufMLIEfGjrhfNd5TNmY3sRm8FkCyZtg1N
WToXDLVTf0rKbwtyjmUm+3Egw5RVPB4GuvafrqfiKkdGvCetLJu3p8HgQQvtARbfFZ4kp44MaOaj
c2bYXS37uN1bopEVeMAleRjCaSVAW/bOYCOavCW3mLZ2hz3oLQ4DG28nteXuXvVrH/p84SJ8RcsF
NlssNvlo+U51iz2IDpno6f4lMuvsZ3ZY6y+qcUveV2nCK2vqregK+HHssFhaS43IbRmFV/iY648B
bTZsH8DPfQy+YSxT+jZy1hI4CvXKItb3IVDrlJqldW+ozMx6kmeqX5rUzHgy3Q36fqKMfeuScEWn
hmX8U4JdXEVDPjc9epBr/IZvnfiy4a1AqtDIpIKDjOnF2r3fHpKkbyo67d51Dr7cZQilKrI/sxC0
pstuobdOk8IN70RQeFcIDSduGm/l+qbLQH6ngnM/PGnYBVT4CGNON3gI+QxF1FZUbLsznYqutq/h
kA4TwOqi13msyuFb7a0mZoWWlDMiDkk4H5a9nJ43Zm0uxXvZDgdqAUaL0brXCEbLavwQ9mjP7IAK
+WObSsKnYGYb5yruLW7eruXD3DrVBwgdemx3XLcvuzPre+NX6ivnw/sUYkL3vWLK2aZ6Bh2KNGYx
vkn0Im7Lsi/d095u5TdDxRhnU2PYAyYRzVi6t27/Uqqt+7q3jv26dc7weUIr6NWS8xSeFPjBe/j6
0be6LosBWUTTNvnIBK7Ld8vRJ3BpoAopMt2fOyjwrzMiRq+i01JnSB3RuFKpuu/SMOfPUZIKOXMr
l2SNvRbhPNtpv4R+gXxe6xaASnzyv50mSDMnqZEimbLA1lqfkokJC2VLvzyzuHYfmyjpP69B1V87
Yx21F4u07Spv0QbxM0Uy0elSeTYuKC4+ialRfvmlsEZTsodzmxeVVBZhUyssHPp+Cn52VmQYp7Ly
ed3rFcXNStSDz2i7tYcDOx91NYRKR6AeouXZKd1qJKiVXnTqkJCOU84lkGeeDqkBs9o3BCLCW130
BZvXwdk+gBISVWxT4R/Jcqm3jryv87aPY/7FDJGmX1joci69QasgNT17xHRIWh2nlB7b2whroEuh
vcTM4hpq2VSwFejScah9jE0WIkwqAWDXrExWDpZXuuLnzICBebZjA8acZq87+mALncxfMF3PTTVB
x4UmQmgcLUFLvA+oqqQBg0KT90xPS6AkQjys7YhldaVk2JNz+yTJymacrpSLvBtfsdmaXGJgfitG
mYQZZk32c6Gn8GNmffG5KzdqjKXlfK4gfSfmhEHvE55mK8GvT3Qv7oJYearrqH7aVm/znjBy8T+N
QMmG7hgPLL1f2FnPP9fRtYjxc7zijHqayXXBCT+A4bZ1k5V+ZpTTjVOD57hAgG+TB7P1xdtK7Lik
MtTy2AxgKDIRLv27XxcNuumFiCf0W0NGz1jdJbTO/bY+jbOqmLISs6vTFi3rbbIscMFxgd8+qlGd
OzYaxMfAtMODqZ2oQ+lg8hTFfyNv1eC4D+2m7fowQtCq07ifzUcjQ++6ryLzJRic9kVySgOUjkf1
YLQ3feubMXzuWLQzQatD2s3Oa9YnAdy6v4nwzZnoiISirRxdiudNOg0joW0L6CUIpPV4NzBdnZwL
0cfe1jKECUzgMdq3Tb/YoJkiV4YMC6a5PLAV6CKqnMZQudsAg9tDNTkFPZfj1VcD/n/85w4btdSK
tWPnE/H1qbFa7yFmckq5ARTnp0IE6GVtZ+t14rs4aYeGv2EvNDvQE+nW36PF81mv0CJ7GYiD5mph
pjXk1Tyc54BEmTuEZUUPC8tV46Ep+DpsNXR4BTWi8492BUHoXTiwlVOf5feC6lyxUckkFJQoctHR
ExyAoS1ouBVhXdwF2rd1thmZfO7UqMcLF6lec9okKq/n4YI9XLiKJu4QuFJvB+F15UtngZNlfDEx
0sFGsQozG9nXJq9MtS/Xdlg2xUF7e5TkXRfGS1rPQ6TyHihGTFmydJ9gbJiGxbwZgWJHihfRJpP6
zCCin7MmEXb8XtkiYCsYV5N9Na/OHqQR2bPK5sGjPFviQrRcJsr0E4shzBDmlcZhDIdR5qOUo2F+
CnXj4DmdTQNYlzZqXIkB4HHELlY7D7jhbEA3yXEvrilihv9dcFZ1HHxP2odQNvp5i9YlyZUXLTCY
Q1ZZqQ/4Yr/n5xvdbAnZuOXLFg/XJG35uk3Ku0gaMf5oyWDVxQYytz3GysjmGI5jci+3WbY5l4UR
QuNGY0WbEbbJoXdgi6b1GlAg1gzYh+M5PTqXpar76LahUfhRCB/zunHzvvZLZfq8EU7XpRp1lj5L
BFwVVOd25yPofCqblHHYEp6caHCXBxPU6/7K0EPPtzsj8PDgU8ZUaSFU+RMWX2lODqs7eS2xPKIl
WKtIPvdokLpHZ0QKI2co6I+XQIub8rhFU9Xf+WYodFqqPeouFeP0iU7Uxymce0ERzDS6NlfS82fn
lbBFR5MMsBDqtFbTGqaiJgffaVvUwYOVIHzipVZi9HKAPCq+UFUV4aWtZT/d9+4ZINbGgXFzaff7
e18zCvy2nsmbp4WDtnDlbRZ3VW07B4+Q1xzqEr5fti1YphN1O+kcx7hc6U05P6xSHYWIW4108ML/
2Rf+FWpU4XKdnIvuJ3xDYv2jEdY6c4MJPmlL+8j7mutZ36G9uhLaeruZ0OoVnncbaR3WV3S7ss2g
RzQM0pWqUA4tyPjhjz4MhuTEKF+WmYhn9iNVUCbbgd1E8lyZxAILOO7uD8/4s/4kinBeD71q2wSP
5I0SdR7Z5GbS6Wv3pAYzqlsEZi3nZDU1Sz0LN5X+SJwbP7RnTTa+0AWyDQu70KPYHfU+lA1zkLYw
WlG8JM7Hxj++3TCCG9ujxxBzeYoqYtDJ7B3NI+/Hue9t2GfZAEOBChcZHi9zkBdZblyrqy/WYcNg
D7me9cbBVXF6J7HEKmPz1DkPVjHGXlbFQ2I9+BRwA2IN+7rdJYWKWVFy/9Wj06+TumVWHfmvDoIg
0WHWs8+mpTeuumpMrJZb7oCzZHSZAzqdCxci93tY8um2zYH9w2HPPeVxzWj+0lNCDJeMdVEXAH9P
ElngI8zELZLFxRQsQ5UHYa3mk7sCJ0phrhj3i2A8NKeyVTbDHZtRejaaXne3XTSTCwR97JyrqQOg
rtGukalACVqkACXsa9vZGoZOtTeZzB38ZKE1QiD1KmHw9r4Phh0z2PR5OdC4Ft6xHAuUAEvixXbT
JSPniBX3rvOF0qf/3JzJE+SqGlkcverVynsspVu+5lo0yQFMQKizol+2N7fdNz9LIEbvKQduCS9K
ETXLcW73kC4iwa/+4HZbt2STj3dtPuNQaA4FCnNuXi3+aF7aWLo2y0p/Db8E8+BEVwm7VZpEdA0z
z+r44jjfLU/TqAsYLthU99kGyVRnM97Oe16LbcP8djHLoq/Out4m17tfNwdYNS6PFe7waSprUv1d
orrgE/84CbLn4Z7nRc1Ovi9rgrwFe/13Oqn5DhGk0lyw5Kte/OKcjnAWj+0bu9K2Og6JorIIFPUm
GzuLMq8KSzlcNeVCXmwraw9zECA72+8l8gaTMUYdvSs8jPzPPu0t6LtmQeAuZVjZdrQNxbo/98Ye
ZYrxYlywXujY/PbJWhRHe7P94YlFxMwPszWyvGaQAQpgrpeFGTP7rfAgdAUQEdzZzCr7/yg7s11J
kWXb/tBBAhxweA0gmtV3mbnWekHZgtM5ndN9/R2xH66O8pZ26WpL+6VUlZER4G42bcxpee3MX5Hh
i/y4rxlpozglgj7p2P0D5+2H0/rQGmnd++AV4QU5IegOVmcr59ZH+/hi5sxHLC0AwpihjhYn2BC1
SHNe5bEhSUIexvUmiMYf3aZDoXOarDhOMg+aQ6noJm+63ScTmK2AzgvKLC1GUw9k601Ri5LaDNn4
WXiO3hO97CqLm2DvRlblaU8lZQu/89E1DZWvYDxVHqSo2/o8aDXaj1GFh/LYzE1o39vk3XGCz0gG
zDSZk1D1YA0QfkoJQahPnS3BdOJh3FnDPoxYe4qyRuR1IH+tB5GBnz/710SOb9VUFAXD4JlpbdqV
GX2vB3ntv3aBsufEzAQM/yqnLOwZFnCO1tTn6DeIszYPem/ThJ28AcnyYXedUiUW4KtIJ3+JpnOb
e6M5RvCBxasZ1oFyAldce1wtksS7et70eWEb81tDHvXtwIrrIXHVtDNVhPNIROH47Z0Upe4u3HIN
pOGqkEjUNDIoHJSY2V4vVPOO3pUFserDrGAtjG/+NPsUKAICauNdunwglGnGCvKr65zxcWH49Y63
ff2PbmIzCJimTRyRii2XNUPIA28sbgs3Vrd5sk/crrQysoQoiVdCkBl6QReIY9sSHfhGdg3IumQX
4e/SjOt+03IILqm1qBAKhCOPHPyOsc3C6+a+wF9obcdNhfz9W9dLXZ5wnFZNPDDHlonbymA+9h5j
emxlq2V6fZB7WbH+27bnubvPiRWfiStGormDeVXzMSh1/zkNsFFoVEahLEZ2S3wG0Z4ZJ2LOOvbR
3THo1/M+fKObaObHwY+KO1zFQ34qhm0WR41IjEowV8xtx2h3WjCbVmQssKsqNo8vUwjdEwyIgmNv
e/Lg40prDqsllnvFzD46qYXDJHZGRoax36zuxnKtgW7OWKMyx7bqu9MEbJXHgkVVxZ3L0KxJMoNj
+BwSkAWFu7XVlrBq2XSxdjdnT6bc1yZmxsCNzTWvBHNtz1jx5sv8fmXdEEHq7RKi7EVV8TCBcEIS
FcbnL6acPQ2UM4nTFrXDR9kO+cOMaxkWRvG5HQKBm+NOH/W1KPrgYeNzt3GUhYbuO1f627LW7ndC
EKoXz6+7zzxzGsiLeff2pyt5E947YkZ0hV0aCbFB9O5Y5xfq/bCQIPupKr8rDmIK6xEJxGI1XT4G
0X7aV6v97She7GO9ZlN7ZA+i7594GacwdQs510eSI4CkJr1t3cm1gmo9BRAFYzyqXPpHDEFj9jYb
muVk8LzrhdBO9jf+Y85wN1GwOt/ZORv5J60tx010sezFsQuDMTpuJctMXkw2qy9e6fHqKj1kH1UY
jSgYqyc+GffAcZXEhr1OG4JhuuaL/znkWEgOPQ0es2KKFl55DqavI5pbEWfF0P9ZWPvbJIrZ0AOK
YAVWE0zyiWiAAbgh9OfyyHR95U1yi8w+2EIreCNt7JawwDxAGW/s9kuh1+hLuQXdH6hhr773NlsB
Lzc4H9xZ100sdYHG5tuqw9PW88leJ7/XxRl0i92G64xy/WbkdWhBpW2eg6XffjiwOA1hkyE9a2jp
/hcDulLdsRSRCz8LgtG7Fds0ju8LvKQ8Zuzl8k5Dwfly41pIvKd8H4VJ+lHMMDPu0mBBzWhsSiSl
9WKUnF6J5uURtayg+2zwsv1YIK+frYgk57jNCZnhjWSb9LlciQtIin5my0i3Z7Z3pbMEW0thYttT
1s3zyz7NDf300BEKMzGhjxI33Jgd5VY9IdcVil0BXUd7C8yxbOMZkMksiTX39hMWI9QyXfQDuaL0
u8WxoR38redwZTi1SYbRQ86j97Nq1yE/CHfdXVTMee0vQH98CRQS3WFkRUhzFMXkFEmwTt4H/QXI
ACLa1nw1elq4wc3MncQiWqbaB7whmnzkzh2L1CDClveVLtXXYqnqKul15NhpJc2g32WftQE/mmCK
ItiSO51tZ/IWkoUa+8eULYA7wPj+DlK1zD/GydpJU+iVmc6QQqxMkL7PNvVwYRtPIt3Kf7Sph5df
NXuIvYMRjOfixR5xENetVWgIryFQx8IryZaNyNwjnU903dfFJen6OCwDG3Q5kyqR8v81cxNauJa5
jsPzPPbNtOBHVfu7U5RZeyLhl+wzsD1vSjMeVGRfSPsvZZ3b8r4PshxWIZ+cPF2LCQ3djqzgZrNM
h1hUyL5mhjNcK1RCMf2YVXAAIznGc8TV3M4gkhjAtJe2ZiVMMrdhviawb0UBZtIhY81dPrE9twtR
Bx0tra9b29BJ8XV92FbIYl3TYSNjss/4N1nngjERrKUNBMEJzaLPnF852U0th7NiuP59HxXymUQ7
nqnj8opCQxX92zyraL6sxer8DsYiyNIB/fu53EcgI67KAmdFJ4PreLIxKbbsAEvJWngJ80T/rQen
CVIsDdlvsghhc64hOk974DblKcoaW95wfM5VQrktXK6Irqcj9ncbhoh+vjjmlI3hyeeH/2PzffXU
t5NUpxpQuf4+DiTlHyg5mEkflGzdM2OB/AZnvGUumEqj6srB7F0cNCv9vYsE2b/oADX94LYhIt9Y
hs56y7lZLrEfdWEaXr1jh4mJgnP2CW5tTjRGBW6/vCrqG8jlagXK9EeM6RKl7cgT3lb3DoBpwxuI
ypFi2M9u2mEb7ouJn/+4B8Z+ZXg2v0ShiD7d1mXqXYzcjjb6tM3DA6ho/1FDZFWHicFmkTAIcsSx
ilaGG6jwNUTYihBuejW8yMWzl4StOSuWTtN24WECnFsAl8fFTVHdK4Z+jnLhx9Ho1W3FTpMBu5wz
5Qzy0bXeZSu0dacEhUAS9YyBY8+uiKtzC9fan2E2UN6mPouCZKlt/76GASteNk22Ucke62Y0MVSK
uq+n1Wkfxb4MDPnGrYhOwlLqmqQ/Oi82PkzC+Szlrs99pHPMw3Y3/V71VC63KxqwfqQk2a6ZBmFG
Pdza2j4xeqUc8YKpd59QpvSUWnTSHadrWH7T41J5B5G5/vC2o/9STlU52jBF+Gp9c/remu+22mE6
t2Mu8R+Qv+r5yDYB3/ti6XoXCVjXinQcKBFeu5QF7wbQUpGMFLbqUC3lZPE1ddFTSYOGfM1g1D4D
NEcfAvq7PE7G47mJonoFZRRi+2nmaOMOrHpGzzkkDQ9VNuV/rG6I5hfQcQavHmPV4ckrwg2KFLFo
edqFmT8BaqsBpBVy79DPe9CcvAkYKs2nyBpJdd7GMdarnJ92U7ozhWymPyYKoRz/ibY+ts6iWKx9
F1dTJJp5eQvxgUw/A0RhUHJvmTDH6L1bX3cWh9hPE4IRyIRrPK8/q2Xmgsoh4p5duXkeOogffWud
2v7eR4P8KiD1zbXP6z+avC6jVzcrgcfdvSmju8Xu8vpp3cVVsQpV2J9csFsYX8FtFXcuw97nXaEs
3Q1D30d3TieZL3jTXL36+EyDB2sybnmiAsrc1K0YpLCpKJotdC4rG+hsg1ytd6WPHpUuJph/Rly1
czwWXcdRPWq7ZRFsT6ufOc6I9k/+22MJk9gcAtUZ8IuWTvhpQ0DSCVlfbXag0mjY3drt9XwAix1I
x2QlHdr9ek0zoO+aqVq6nb3HA8XYdUPdnk2xHDaNFKZdI+Kc753oKtMvmuoiCLvY5sC9lrD4BhO9
MftG2IehvMl4BaN4U2iYcdU3oaZ+6fo2JgaZTxhGnT382ddSuMWVjzZbOkSu78YOsviHqpZ6OeAB
FW5qZCG9+3HQ/I7eSHjzPbkWINRd5HbjW41Gux83dpRcn8YIUQ5nRlnHezC29dEDVdlAMeluSpI8
YKK4r7kE58B/dzqEpphK12lOlTV2w+0yV+rNGbpmjOex3KzErFC6TGQFzLKHfv24s4HDOrLsvBFp
2+V5d7M4fVncemE3U6mKGUaTr4b6s1XL9tASmkDEV19r0lXXUpc0nWM7UnpH2w1+kLJ+x/EszySG
mpdeFOBDa9913xdf1n+YRYZvbKdBEjduBn7PAtR71/arxxrn89PS6mlIVyYVEJ5mc19qCmFm3oy7
X7yZS4iZJhFI1EbLMMVZ7YI/22acj0s7iugOmdKRiQmL8ZO3oecqRQJgNO4sbHXQVKEfTTjPmCW2
ARxuy/3wT75Gbp6WaqzWGDBu7M5R0Ys/jQXemgY1UAWNJDv3iM7tyy5gHl2tPwwWgG/ryB1xnWkH
49Hb+8p+dDbO+ZgxhjtchDLZfqpA1j+gpDBBuFsTvjlsPh4eOyC9CclKOgs6S5jpRxNuHNJjOBNj
N6+h/71QVSlPSB1My3Q+qhshtwhTAwn29ZlLfQI9lbmdSl8OTQrTCjw34sG83aksN0g7AgZvGidy
nvU06nPWaoAmt8/4S21qyShktO3dhLLhlBWDHj/mxnLtoyxKznf6dg5ZPiRNUqXqoP/ucKF8WYtg
HOKCeByR2n4hwnOjKPBT3FBeR5XT+mRDZbmW+F46yLIyWJqfax2ab9tm9ebGkvZyqaZ89l7CaQ83
j8Gy2n/Z3YKtx2tdRgELWWIfA3S+f7tzcCUA5mWLK7fro+NufPovtNu1aI6OtToKC8NingrLan+R
+EE/vNn28KlVXeojqBa8cjnPSPu67bRPfd7a31idNhZv+HCWL3QoeOrWcIuSbefehJoQNu6agXt4
o1T/warDZU0sbTjIWJANnmWLEPy5ocV8KGEuvxAqwLjN64v+p4RVmw5hFXW3Umi2aIeZQcwZ90rd
In3w/JB4u45xWLj+J4vDy6+bCpU8jAxMisOwgXngvVb7fPDqQsFhXYeHdyG7Z9bUyUbqSjk5kOKY
rkE5FmG5KCjjRvrXRJLGm7c3OXMLOImf0uB2vsh52fFR23swHKULKB5n9ir6k6BMy65z/UjFM4OM
tLcKqi8S7PVPxYtY3EwttjXERNetE2sRHLDG0t7AxUxJe9c0jDQg+XvYEohCAPrWpSFI6zG0xrSL
8vWB5KQl+LHzTZKzQsVo33bSa3BJlcadj4WKjEiDRWzVuZar1/N9+ZwR9V5POH7mYlUJbQ359YeV
QnJk5wmzEET6Tn+SvYXpi59CqITZ6BU46uzoh91BXh0gx2v1sNtj3adWEMJ2UZF4Hl+u13I2t/2c
meOAWWY8hxaiO6PcHWp2mBw05hH2dUzYKKIjiJsNxFdRfmPcy1kjlpLo7YK2FNNDJZfuXsppzBNZ
TLm8C8Tm/BAr2cVMVufFOyEsrdtpVNHSfa9GObqxmmHkb660WJewFgMNBIkvnJPAynF5UVqE4Xl0
lrK833tH/6Q53l44zyp1wkmj7q0xMN1pWXPl3wKJR2/EU6mf7WQ2Qs6gnD2w4HZg/ZduVUFLSYT3
oZEzVzNUVavoSsBOY8wG2JEY3+aITJo28UhiGuv8eiW4mgHx/J2l2vPkPWGsctQxc6fyjhjmfUpH
St3qYaTDOLZGkLsVWf3AackKxD8s8fHKG8DD+T3yMvXg0WmsCTji9DsPbPneCWxXD2G0DPq8D/b0
LOtVVB82CsT+Zc/npTmH05ZPPKO4SJJW9nNEiVDJ8VLmkruFw8/5sjqk3sa1V3PKUexz7HIDGnJF
6ZpG0mid1jtZi/GsBK9C+4KArf5oa7Z+dmB89HWGaSLooGm+W01LhSgddhecmRkFKvWLuqJ8Ktci
ZbPqdeQVCgWgRDV7N6AotElvg+nibReVl1aOtHxU+13+aNeC4Z0z4xSieumrPVlbXKZpLRU84UwM
mzgHFgTJqTS7+yENRFXiAGbXJzuQ2Y9g4aMOJjMkHjGPe8Q1AmplVrCYaxoOLM/UtNt08dG+j1Ww
rT3EA89SgyGuHb4V5Wy5jHmuCYSD8Jf11KN99hwKTfgdD7F4Bq9wf3Cqz8GVparyI2JjX7w6hW06
2H7u6Om5qBbNBAfKNEvLZt0Wrh9fVWfHzV3q7GCjuQRzb3ViIY+/677wzElstFrMtHLd3BcuS1Tw
9mXaPNmF343J3G/zXTVXLbwpcCStk2ASeI/xQttgsWpn+N+Ijs2S3qTMerYc5O0DCqtzdrs6sOG8
Vtw9mDbGMiEQqL31y7b3Htk5UQzHwLrKMOMcqSc+UPsJZ8z3c9iZk1GvbU6BpMCm5e5VZCtDD7PP
E5gvkfa4Yha9jTel1FGTRjaEWoXfDhafsPLwxBlnz2erAGAFjohGTkfE8jcA9Y362e/d/D4fTDs9
LNG+G3yQcodesLFDMLqY8LyMBqv9CU0/ky98qBb9FutOFi+ZLb5kmsFu3DmKdlcWRZQB47UcxlEB
MrjZBtv5DD5wl7mWL48tpofbquKhf5Y2yUln+nQAfXosILqgd6zsva5Wgx7a6uWPD4iwX2i7hvVk
MeYVN+DyFJpBW4kjqHvNg1Sq6t5oZ4FOhZF/wz0F/cVzqusXis/oJ8hjhW9Y5qaPsXS5dKwEhBZv
QV/k3+GM5HbsiPL06STYzYdjy5PusW/+03aSlCd479Dcf7pLNywHeNryHo1oUDdsemhm8riq8c/q
FqjciEFw/z2hgTxAfcuvrSjc96Ptm26/0bzKeVJ7Sj2pvClxaEhe5a/czi1eAMiA/L6Alg5vAMuV
SEyFHRVYkjFukm1Tf9vUosxiFLzwW0/oVHXCO0glY5qq7C5ycKrixnGVZrsmiyEw6DBiIj2T1edo
sxlz73iovbH7tuiKt8x1S0ItiUtjDYLf2tOUonaH9SOgLmn7wbrhTtncLn9kdZzm1p3rNWUI4GVp
Uy5I3J0lwi/sVdcQKf22ZPe8ZCAW12bu1c49x5zrPaRyyWTIERH4GJUCzL5hMjojV38kOh3cmVVi
O5DIABy+ziLvlyrY39Xgw8uNiPJR3IiMqVtU2fQ0bjlvTw1/Dt8KTgXFC9zRiVSubFVsgw/4qWDz
xpI2Al9g2joeCoXO0fUOZoC0ioPc9aoTOE4VHl0VNt5ptRiWksnVDic7VOC1/bgJdfaCTHnHWRXi
yo/55eM0LZmGcauC7nFvBtU+8/7q4JI51rJeMFIgF9eeeSwkTtpYd8UMMMqXSC1OfJVrd465JyFo
DW+ibmgf8g1D+yXaSB0Bf6l2egi1hdAvWflnx+k6XBhv0j4hSUXKfmosP+wORKxVHk9buddJMxW+
TgbGqD/GhlF+KkdLD3Ev0ZAosfb8ecQXsH7vJ8GMTFGxVWkGHBKcuplp17mbB0nlyHqEP4IrEo+H
ZD9TYgdu2Z5m483L0+ToKsDcV29f5UKOP39E0IQYFsRwG+o1t0/2BPd6MHvOeILIBw72NseviA7V
c/M0FSjMYa0Chw+alcw9EOdqcGXbCn5FhcyHOHfXQsXhsPVO2hBpfVkjjs8Y2pKYU393g4H7ax3G
L+Oc7wFzKrYraYomSushN9uXscrC55wRj0PpANKf2N7ETm8HMAneWRfYnlvim3F11P64HPxM9t8Z
hTC2j9pI0MN6BaghX45Cs6AurM7A5E6VukLuSDWB8RRTMEzFKfE5uTw6A+L/ZQOlQbRqwU8pwSp7
RAwEr0t6uSgrLquRuy0j+dG7rDtA+dlfm/AXMwfMWMhBZZ6KtV9Fuutm+8JbzDgRM+Z2CJ1NOyfR
kkVLoMLsvfXwh/pOR8s23eS9P3/lBb9u6JtNnjaR1r/EJLY/4LoKB1lvbTBhIcVzYCA+uTRC/E9d
id5uR3pi4o2pLjpZ67gP8Zpn2Z4OQtA/8bg/aRipPwzRowQG8OpFQpke3vdt3ks+XEAtvNBuYC2Z
8/6RIVVPebjCvFyo3JeQunwYwoPOdk49ERHxEGO9aXXKEg8f/qXnNErWglj4A0Xt9m2O/OlV9M74
sTZyO9fEFKmbHp36VpKUdjWxLphvahapwPFK8v/RtLLyroeBe3eLIWwpLbXTgWFzcPPIy35NybTK
UDRZtyLP4WKFVbKJAmtQtJC8UYTADqcO0I9IB6sPIRLCvH1iUVj/Qdxt8aK2yvpwTMtgp5HcJndk
Y9UiRaic/RjwPbyT5YqRhI07HiCUzVI/UUkAiSZzl/N1CMpoD+geXR3C7n701u6HzfrjJTWrRxAB
gQp4xmWo8+C0sr8jQhEEOXqZtiCiwePuOdAsRV9HWDyFbyYzATFDmf/mQzOXjGjc9U02e/8t8CrW
TglHF98nTr01rdGff/QWxNcByDhfT6TS2995JEgOpU2x6Yvksj4SMOFdE/N232OPyFBV6RiZcXxi
z8sAVC1252fQ7y3dCHO4NtGSNO0k32X3qkj/EWnfmfxJESH1i8tcBoll6s2lkXYEZG1b1z9aJnUr
CHov6Wv2xYOyExUjrWHW4ES7oJjfOzyrsLFh5Z+lS3MWF3D3iEcuGcyHYCCfInadgomGt+YRGRWK
OKOJAY05VbmeM675JXhnE/uCv0U0/mMuc3ohp4zE+5xJ1z0ZLdfnUtV5fRsArvwJ5KzeR6vjXW54
t/4jke4mIfGukTHRSMVXqXU5n3u149eQuYzOViTc5QF/GHu+5mg18JSuEttNGECdUjzOqCG6Yofp
oZrW4GNbVjCB1URTdqoYS986mPbUsWN7ik1pNF5lYwyR3mm39u3O9NNiLi4WvCgJKppWHIdLJG+Z
ko4NL2HPp7CMRojGp1lWzEDJlEh8Zyq7hzbPiLjg6bW/VJwW7Qlki11Plqi28aUKTPlUjdv+08Ht
cFkdXJXXOTkL6adZ9zlb4zd/x5wUIlhHWRC5sddRBVzaoPdsUBSLzDlPFVV+8slmYCjvezpPVo/6
8oQiXzif67gub9qbrfGIqTG436e8GU4BkRAfytBZIK92zQtAZ7scFp8vjseApIKYG5O0jSUL9hdd
G387ICRs0LuDRQ5b7gTQLMbaaHno9rf8nKNRpq69MuEvVeN4FC5z/2tyQ5qECbRgOkxLsHp0O3v2
3JhGWEeBgeCnXdciuHiLK36bvfMbpJXAfsr2qgG516F5v66QBhbB+E+p4LWRf7MDWrLqndSQx5bs
KlBmhknmZutmfz9iNm+fQgRwbg0SSL8vGOgRzUN//B4FTWFdDPLaa48/oTxgiVYPExRxyQyo854c
pHCesk0wC3A3rbJ7/IcKn2c1RI+jU9frCV8mS3jd60QGgqZ/tZwJYcpu3ahI/anueX2sYTKP0ZKv
ebotNavERpLf9ZnjiYorahwW+vI41qwOWsOq5nmSZImoFnakyJmOcRJNoTh1rufD7/xHIWquzlC0
Da6peMPffevrdeaJa6CYKJwKJjFkuBjQQIeZ1Y9qKKLHkuuNdBguks8Ae9dwo4osd1NrlegPCBKL
SCUZIyrBeitf3Gx3QN5FVzSsqxjk01T0nPKjocizmh53LJE4cHsIFwzkDswTcpHsVdahr7mdPNrM
pWCc2kL4sWH2gv5o2/qFIo1CbtG2g9Vt5Jg67b7YHmuHM/Qwb4zRFr9U1xJ6QG/e56BEGdOqiNUK
B3yYM5Yp3YrOrserHYVS8gc9jZQkgvjuI98zd4nv22wMw0+/PXvkcX3LdD8SvlAIOPxdcYIcSe2a
hhubDuYlX2SFDd/vFIgQhqr5oEtw9HtkB4SwXI/e1yyssqcp37N7m0lNduvpYJcxmRvWkkbR4jSH
fXOC7bbLPfLT1slu/rB9sPuwCpN93YBH90tFItcfhh+KhWYtCMQBVXEmFbwv0MacLGruiIfm0BXe
XPwgz6iQJ0LlWJa4bfUW0P4Qi3CxZNc/ZkXvoMAHNF6pPzDq42coWnxMfpCJs7SA6PHjBzs049AP
zCB06CRe2/RxxbJB/8xYjFEFdEyZJd4uQ+A1SGd2b1S1aV/wPJinrTTzs2j0yDEN0D5C4xfrt8G7
9if4R+YbshjAxsKqkcstZ1xmv/I0YqQINtHOIGu+76R5hliCERR+7UBjeg3et6flNgtXWEnf8knL
ZHjXxEGYO3Z+qFix9Ltnwn5F1nAaHxDt5w/jhBDg9CnDSzF1IPuk4dxqKCk/zTZGcOQ25fjRMpGr
X3lvnDUBGSf65ZqZ4R52kI/s6KO7TAQGiOibn7nFV6La9Wu1Kl4c5bXTeQu0bTOGKbxbDDq5eyh5
aIj+p94pU78SpEpsyo5OOirFHVPZqWUbNzL3Y2tqmByEav9tisJ5PHRGDLwI4D8ZckLOjelRPo4P
e6b66JATVuXHo9NeXdw5dU1q5U75Hoxlvx97Bi3miY+6vgxcTgTzW32Eghr4Ykp37AbwlNxdAV+X
z4Sz8fbxK5FPTH/qOux+jtEsh4OTByFXRW1wbgBxwIx4wwQJmF+XI8SlyBp1GuwV0odQHFZ3oAaJ
8cHdI/WG1B/4DzyINZmhbmCy1Ol97jTEf0bnuYG2RrT0+zy1q4VEGP7VuU+JPya3oJQ7UXj4GQn5
57vFc4V8hPBKtIMsk2FepvI4Emlb0GAV84PrzvY1RCAs7vddWOFrnnnbW3N9GZEnSrrcTkfBmw0B
QryB31W3+RDWgoSdaHyfGXqupwaP/UPDhcA6tZa1sDljJ83VYJbPiWjo3yQmeHee1XhEG8kwC+Pc
A6K+wclmk+Dc6fVCOpF/MwysXDxgbIGK2KmseF7p8/1PB0H0mwOhSdkEc4SgiX1TvgZuLbp0HuaA
pBsu5HjEZHQhiGLuT/yzojqMy4r5pnaDzk4EzqLmGHpm+6zlgrK9z0WUJy4dcPOJKBumWHyvko4Y
qJtp7yxxBig0N7OY0ZGssPepS6QffWd65taY8J3iej+QDo1fol7EG0ls9us6uvVPi+fkY2xWfV94
+Xa1jWScoH62tT8x6ttXh7KDXBYRYve7aCyW2TF/CdbDxv11G/Gkb7e119RPVlVWfrzDBZcHX4Ia
vJOMkeN2Yw8x7jTimdHtdzpF7hmGzcm0dsvLWpb79KIZ1+Gbiobpa4MmCRpKEP07hMUSnsDHRA8F
1HJSshRS+oe+p/E8L7a2xk8G43Ybu4vquzt0DX2jqa/20wAW46aFnVtYGkC4COlp1uKZOsT9dPKM
6rPdwUZgticYuN0u+4k4HTY/HHrmShpZWXTlad+jDUdZW1M8d4Ed8cwVrUeZzAG4HhtaOE4BPTrd
I5hr9YCZZijvlq72QYHsBuiqykULLVx6eeqjJXeUkPN1DtqTwvhMChrWdd9RYXuBkglEDJeVfSeB
Ky+fOuMP5ZFVGG6bDm60AGWGbv/AAue+PzjK5lNjtHHdGzcE/4bSDutT7TR1cYNAqqnbWE80Q2WN
m/0+hZ31i2685dtdtHzegsYDvdzKITgQG2nUaw/6dRT5upm0dlc6/t2dRwBYkekjVF355JB0RFSU
1t3+oPpesHYWqw0L4KBv8+bhfyADA2tS03IJwrm4IZ6zk/ezq7LosMttdZL/cTMxeECxzWXPZjZl
OU3btUTueG2dLqQCr0codFvzn9qBEnTZbedu2FqZ1oYbazP8cBgnquVf0j3/IUg0oMAhXpN0V3qU
6z//X9G4DD83Bj2duRAYbceOrwVcCPyuS5/5b+HQ16DNv4JECQlBYw2IouR/fwWJlte0UBw95mKI
SUgyQo9SFbjhw0Y4TIxCJD+tbKefiKgDmWnDnmmqcYyApfiX9M1/CoqUgtXxjIUka5n+igS1eKSR
y2xzGeU+HQ15mMRkq/n030M3/yEDM5CEw4WuuG51EH/FUVo5Mu5GG3Ix2fDKD5h/ExDm19midUE/
oInqawzZ//0Pdf7xWyYA34FnZnnQ3ztNWiyQS4boeFnm2XkCYwhPnutYscdA5kjVRXIRfE3ajMGe
dEvVH1huGsXdov9tKe8/PVrEdv3fD3LNJP1fjxZpS4McAr7kuWlI3wOzCkNH3WIXnf9lRes//pzg
GiyEuga7/z8Jr8Ea1NIbzCVgfnwSofAfAmLj/iWz+h//FOlJvi0hANv++jln+BTjQIheXLazok55
/lkvg5/+99/vHx+a//Wn/JWMLaY8gMJazaXDFH1hQ0WehkyHvpHE1d6UAyAlNd/8L+/DP/xUrPyx
WWLq2JK9wn/91VggHyE0euYiyUNM/W6bHky1ZIS3Yfv773+/f/gWYUGhagJwJdLq/wpAN4QtwYOU
5sKiOhf/7BSER1BJhuf/v3+Oy9NgC7bfOETR/n3YFC3HORALT185iof/Q9p57MitNGH2iQiQSb8t
18U2Usu1zIZota7ofdI+/RxqFqNiEUXon9UVcIHOIpkmMuKL8xWTQCo6DcHGnLjm6jIKYaRu2PRI
XhFngTWiCzeZeT64xZNTVOKL7w7KcD9FsfDIA/piw5p9/v6Xmyh+VFhKsnfZAOSXc11gdWLDI2o8
QoT2JTS5ZihxmhyH3ApAKs+s/8QqoL/5QmyAb/8YdSzGtjFNcC2Y4/it2vO3/XtFU3WhESyaPNkp
luYlCH1BLxmKywW4zEXhdTa6Q69uicfOVAWsimuKZt63Ld0Jp0R1K+5VPj3F1OjhtpipPWZ7WiJ8
85zTTouIIIMDSqXVcYP7zDapwpfIu3cpLfnZETsoFLIZzBOUgulkfLbrSS83ts/r6QnlmoPBQDFj
4F2zcB/U3LSIokiMXugk1mdAUegYplD9cHtyXq+3eZR5vrBDY460WG91oiQGNY2RUhWYgVDpJc2F
ofD6cmrubg+1+kCu5TquAUIRLNPlN1NpVZ2cwGYo/LKPiUFmdpYObqzqtQfC5AIHOd0yLBLtl6MA
kHLr2jUwGURMtB8bE/TBxKWOnoUtt8GVBUBmUyW3yq3Hpip3ORTa5py+RWfwAi5IxS7NevhQbT8j
jQAYivARzGr42rstsluRKmO4sbHMf3+xCByG1wybllXqAosNjGxqnLVGNXikSxRSiBn12qJHpkfG
4aGq1Phg6cWWCfnK+3XIAJo4lbHN4Nx8+dClX0axLevRi5UISw+rT4923fZHHezNv39Khpp9Egwc
PDCSvBwqsGIg8glzMzaGb4YYWrq7qPVaupFtjLT6Jv8aaTFpZKWAkGmz0ZMEoR/RblnvcrcYaY0R
nVdBOaEm61in2+thdVCXaqKOkY5KxHH5ePTDcYF2aOhoEG/8ZMUEb1nJ5cXJhfaUaa14Ham8/rw9
6NrnMzjzDF6q4ahLXjhtawFFnaT3Anpc7quMHivFoOOBFHW98VLXhnIsYaDFczUBkfDy+WBPc0Xt
y8HrDaDgvVHRfBR1/7VD726cRCtvEvGEalL24CzAg+pypGo0irzTrN6Lm04+QxHVTyPmIV8o7VaP
jh8gX4zUt9svcnVMrILoOeMMRJl5OWY0klHU5vJohyw4o+rbpA8piPlDNABOghGggv8ZUZMb59sD
Xx/0uqZxHuBHq1qzwcflwGjh8gQuUsWhZ4a0T1NsT/HA+FVkbfGfDqQk2PiO1/s2AxqqyTmL0Ye1
NM2qWXh9KJoKlr3ScGeEJZclUbPxDddHIaQleBbs3YvZojU5dMdBVl5WDMhHXGT7H9zYEhsPcz0p
eRi8aB2OVnH92TRSp0bny9qre3hmqHea6c4in9gfQujFv29/qpXBrPn0xpULpK/pLD4V1a3RrqJQ
egB3lAeJ/eApHPzs3aiWW4ZL8xS/PAt0EJxEQ5Y2myosnbnc3jQpKPiNV5ZNJX/Ba+YWJdoxfQeg
ENV0R/Gxu6fJx3/GwSjlpqtx1N9+3JVPCASJ5cfZjhnc8loCAXLyE1KqnumH7aMqW+Qu9Bu93B5l
7aUSrbjc5vAPMpennhNNBfZSReuFmQhP/pS90rmbHW0DtfHtkVZW2ry2Mfu2ubyK5fNQXOhDbbBr
z4on9a4dnCAmhw0Mmppz196BXJX/bjnNnRAjX5UrEEff8kwoC8wUdNAEnlorwzOnAVQha3IfBI25
p9tP9yeAXEwZDnDOHZb0rF+dd7i/Ymg6/UJ0MECRDHo/s/vZsK6mYk57zo6uCuO+MeviP1pj+1fM
CMSRfVD9LMB8b+xnK9+TCSMEFiQ6cdvyRELZPIhKzLoFNL2fYddSpnSiRjmPGfL628+88kVdHeAw
2xmuSByDl49s21lqtVHUehHqrgelL80vftVmNPw1JIrAQOIRc/jXIQ0E5GydBgIVjIQWewBKnTxP
o7jxsJiA5GBaR2qvzUEFe77PezrWbw93vQYZDhNGzFVUyoj2IpKZetJdoXRqL9TC1gN4UdwpPOvG
KNffjFEIe2fDMpVc3eI9puiKDb/3ay+S7vQO3I5zlwYu4uoZ9XL7gZZD8aVU2yJXx8lj4Zq1OBeU
yoDc3yoU0Ouuum8KvUGpahenwIz+NWD5MxSLXXdgDrpXlo0UYFCR1anq4SSSnwlavtE42M9dWcHG
+1t+peVI8zz9a+lpABySRBYYVIRlf+pb3zoYCviO269ueSbMo9BCo3JN17h1Le8nXTxqnBSt5mlE
IxBXTetF113bI2a3j53U4iNUSPcJz5TmOMA43FhsKw+JU5fO2taIU7iKXT5kglUy3kUgIwWii/tc
cdpzNDcb3H7I5ZLmIQmHbAQvNDo6JHIuRwHmZRkRO4uXJya96Rl9qBEYT3xkIlTd2MH8o7PPPN7/
jVEEc5I2nMvx2kkhGvIV1aMwqHb7bErib3Vtw6O7/Vwr8543RxzkoJJRr06CDrXPqOSWoHsFD1e6
puMJxpIkkUuPDXyDjeFWPhbKU14g6TCXdrDFYWAWFbpx+g+4Nps0IVVx/MjHtb3bD6XPb+fvM4e3
x0bPtUOoNkZ4y41DSCvmMosKjxXfuC9RkYckOIyi+VyVChowB3e3iJxKEJ5yoxlxv6iE4LidoGSi
X+3EXgkiDeCJ09rRKXDV+szc1pp97bgonKspHHFBYFulLZ163oeizqVyAKhjPU9odUjdpIpunKw+
idzvgJlHaCil6NBf008gKIphdHI/+GrS7iHI5OEelx4V7TiKz3Hj/F37wA5ObZpKzcMmYXE5kYZA
wJ2BWuqFqhN7E/2Gu1hJC5IJNJvdfu0ra4S0Ka8dK/eVVFIcA7KAJz+BzQq7rzYONh7taP2hNdry
v2HsNtyW5zNm8ZF1Sgc6C2XOjywvDE7dt/mkMhw2fXCFpiD7jdGk8yXAqWIP/Fa8h+2B83OGX8nt
B/0T/F0NbXJV4cZCGnR52mZpEDdVhdyK3G5gPpS5EX1DD+F+7BTHnL1WHZh2YRu8n1ql+iaytjqh
67c+V34hvvaQEN53pAyPt3/Vypf+k/9Foc5LuUrXZ4OmBVFiYINKg/Y5qGVzD/ej+IKCLt54AetD
Udqi+mrNeb3LSeUaEygDxeJLSxVmZFGj1jGj/KlQEJj8D081Z+kFSSD298XBnHWiwled0xKQCb1L
QLLlIVXC8CMd5/L59lgrE1if708WKW4Do+nFY1UjIUjcOJOHPmBKXgJiuy8DYoKnNgUK9CbEqGwc
Xqsj0sk4Z550/rMYMVSyKNCSfPK0vrTpsQcpieoNp5c2IA+bBlvO1Mt0Ahsj56RuUiUgaru6vzWd
UtpVIkcvCQNxGARdj12Jkgp5RoZSNHhTXd36x8j7z5jMSTZiIh7Kj4vJEqLjzAKTDTi3i4+IQ+jn
RAJ8V/Rp9P851Hz8/BXwyIL6ddA5ozcJJ46OOeYDH7IEbdBOSVUxbkzN1ZdpYi1rWzqehsuYAFSw
5YTIQDy36bWHHsD/XWuk6e9ZPH8OprJ8gYtbbszRtaUn6OIyqGFTVloebbMor+xbspUmTUfvBgCD
d7KsI3BI9HDfXg5rGyxpe4fBDMeyl6s8bmr6vHN3oE1fUKQIiupMm6JGu2QC+asn+sEWC5dSBLgb
WZqtkedl8/d3BH4aK2POQ6JM3FeZjfrJHYGKDrl7Ngat/dWFDZqC2iryjaG1tbHnGi6LDWtbZ3ms
VGbZUYBP+KpdXRec5NLvUDSOUXcAExw7e6xGwuGQcy3q9xYSY2+krzUGwe+793C0HG2n0gAQ7p3c
CEBc0x0NXW0cfGdXm1WDWdEkevqie7g/x9sfbG1ukAUi+KEuYVxF4lmY+doI7syrUic99a5iH0AH
pESPqrMx99c2LgIKVRDHsW8t70tqB+LZ6KfJ6+pqPAVF2JyxyykOajBOj2FYjHe3H21trYEKpAxI
kG+S6r2cEciB9SAA/up1ru+Kk9Hq7RPaFj947vRCOF7mz1QJLWnkx9sD/6kXLc96FCO0H3DUEykv
RrYCzjkVwIVXKIMoYUtExmvt4gLjSbty6jsDHYRzwqkriY59nYTQDSraX9BZDua3HmxC/p6uk0SA
lo9oZ/ILo3cO5RiBinfACySnht5v9VxUXfwlg4Q2s3L8sqWBI6yDezT405e46lQ0SqNpISFFvWb8
kAHt2Ht6kuTbJKcJXoSDROhA90z1eexjG0WzUw2o8luIdw9Qc3R8g26/mJUZQLYWRpjLaUKUvdjW
hzhvLHp2B0L5dsaYlVqqPMRJ2P9Abhunp6Zto+r072NqNiky8vyk/JdxV4mnRNhJhQx8QW/9oSrz
kWnHznBE8OprNKt2JD3+lzGpQBumq5PSXQQgdUB2eKgZczRsn4+gIWiW7A0nUxmGT53qbky4+Yxa
zDcEFxyVqk76nbrG5UwHUKh3PhB6L8jwbtj5EhubvQm4e0s4s7KkDHLTJlckyyIuWHxAF0IsjWfZ
4BnQHkIIE6qmwPbJcCuF1ZqA+Q+n6TFuxvj19htd2aYMA8Qy8TP/oSh8+YRTHzeWalLbE2DGsYew
otE9Ytmjd8dOmGKjfLk2T5mjmmlo4G7Ix12OZmQDzFoaqbxKTi1sIwkI1IgUMRxsOcErsQCYb+zD
K0cIJQyTKcrllSTPYso4RRhIPawmFElQNZ9kMrcHW2FiIXnMXi1FebJzWx/2uSP9jTN7nh3L2UO5
dA7/NRNP4MXQ0NByteF66rGnVGc2//SYSQR6tWPEHo6yxtnCtuqQ17Ey7cquqjfe9tq3tVwu1xgV
6OTuFrOXFHBGcK6xK8j8g4OVkIfhwc8JF5a725NIWxvJhiE+535c4q/5//8VIyQaVK08qPiuhEni
fRibJFVpPFDyA5QeKiI7d8rKJ91u6Q3G8yX/UTVVfkak5byoWa6jQqSz8SeroLLuI3Qr0gOtTB7p
9u9cWc4cV7iGGIIoivTY5c9EoyJtNxsmzwjp3RSthATe0IW8Mcq8WBffnX4ZuuvJK5LlXkYtitBw
EAQL6Wmc+umd32Vt+YDsOrhv8QeiUbnra52+Gi1+sDHihPYU5NN38rgF7qRDQmsLAvr8TrUjRP82
DcW/GhVlNyRloWNyMglb7iGKQfOD10OLCVdMrL78bKTdI3bd2P5pKQ1QW5DQqnjgfpiOZ6epMF22
DDvpAZlmNpTgUo58pCgpAfBLNuvHbhzjn4MRlh+MKAh+i9LK5MHvtYDuXR8Dtj1mpRjVQMqv73Wo
dMEhU6wxxyGnF/e62mT599tv8kpOyHXFInuvzTdBapHLS2AKMBZYQmByjW4j8UZUUPb/tcB+vtJf
HTbPqtEY3HmjzuofqnaAGJrzYcI9ibTxt41IPNs4gFYmOhl9lhL5OYLSZTXB0QBcppVmeHqB6n0X
mNoXbvnGM96Dw6fbD7+yV3InpN7lcB/l0eeN7a81pbp13helibemwt4Cyk1WoHRiG4/hQNI3+pEy
Q/jvFxrSKOQgkdEw5HKzDKZIRKD/dWgQmWWdCRvc6NQLPGi+jYZmb1Xb5vW2WCgOqiATgN5801+G
EGEzUlycNN3LdHq4dboW7moLCwDI69lX5Nv9KVPLD7df68p5wHwieWwZ1DK0pViIq6PdyTw0qGrb
6E8BHQmsxZ2sf64rl+i56khTBVPyQAt0sCV4XtmAMKRH7Ih0hy3ZXXzTPpvoucdvEVUqhG5ancBn
gVT/922OgxxlIJVSGkmWSrk+wjslGXPLS1qzx5vSxmY71Lb87leWgjMrgmbJJiX8ZVY8lqbrGwRk
3gD+/uDC8sJqTSpHvaByePubXdUt2Qe4A5qgqlxX4+3N7/WvtYAOn85dLJq9urPpLrcy89FwZHSM
FHM626M9kinO5Dej7fRDqDjxYcL3ZOOtrqzHWXHClyNxyy9Z/AaLHgSYUrHtmbQdfU1jUwI11/xT
4fTmV3zCg63C8NpTIyo25ryeQBzrzL/or6d2mtQqafax5mg3x9DepF1mymnRdM3yQC0J374Re5yk
H6CwBlGPOeNkb2x4q0/tEOUTIvJjlsslGdVxCFPVBs3pGqeErtw9bjnwqpAUHArdjreu/CtLxFVJ
Wgv2/Fm/vdBA0vieWrHf2h49T7EDIMRNINUa+UE6WJvYpTHbXjvRR4QPgKMctcHWnnz/aMb1riPl
e4A/79xFMGhebk/CtR9G3tPAR0pAiVEXwYNWgKDvVcVk7TrGR5sQd2e2XbDx/CtbIm/6/42y2CFM
AEmYoUfYXSSgXjn2fuBLL74OvfHaAQC+b3qpb4Spfwo9i22Yg4aKNZVdGmncxcwGTU/I7nDKlnXW
KrvSVtr6VORDiR0KjsA7iY0LfTop0ID3OTwLepVKAENPIoYp/JiosvsOrHU843Ljd9+jVDHwexA5
AJ4RUgqQEJRaIBZp1w32dd8nH32rx80oEZ21Jz86d8sr6fBCDUfBATEIGhN3PrOxDxGKlbswkTDY
dKx/6TgE449lTB1r/gFnEtP/6PgDuqRCn/OKAVL84ND0sB2A7JrGVgl3dUHqpProR6XBQTXE5YK0
gWPBkW4sUmHF6J7imODtrq5sNTxrCZ6vu6Y2XGWnjZF91qx2BMAgUL/SkBX61t3t6biy/c6lHWYj
LSSIsRfrxI1abXZ9sbyJSsMxtgLs0WKBuZebqRt7wMqRyVBkxmep+VwxvHzsxExoM3IEp1YQhb8S
epzgFpf4Ewb1+ETj23Bu4RDcU9I3t0Jp/vJyZs6qBtJnbAoUXxcjZ6A/43GyvGYC/pabotsbQ7RV
K1t7ldRAuSUSZWH7tZj/4BfHJHJs0+unAbPEQMvY2WL9K6DaL//+0djZaGlwkEsRQV4+D24ZeMTo
GSezi99zkkTFK5Jb/SmSyCluD7W2kZArxlB6DlYpBF4OpeQQBsuS+ZENtn4fmEr12coy8Rhx6X4U
A7h126o3Yqu1F+lyuyI/w+JgC7wcM4iBrsW4kXq2HrT2USEIy/aR2ZVH+CrxxuVgfTDuBaixCVrF
YjEatVtl2PeYXoSbOTtDMfPLtfgM4snYWADXQ3FtVQkYacgjPNYX03CMIjMxOjZlV6TTQ1WP4Kp9
c/pUTuFWLnd+RZczfr4h65hSkNAl1FgMBe8hYVMVpmfSZ093NId8BvTwdHtyWNdLWpu3MTS6s/Ds
KnnndqEfijbWvT4wK/duoGohPpht0YcPGD/nKbZ8bvswz6tfOTYV0Is5VoGFNclnLAzVz66BrnBf
Z3EFtkqLBWVzcG022Fe81PBaaKRWH2JfOi+DbdF7roUi/z3R2/CpK9Hnn/zCMshQDr7/ZqX0Mu4U
Mwy+0ClWZI8ONDRnF7fkHnc0WSja3ul86y1tE1O/i4AEvtkmrAUo2Yr5H069+luNcd97fFWdnxK6
brHnCtuN9KWLEuPDym7uQrds7c/0mpHiSqap6j42QxrnDwkODR+m3OyTk9+V0y8cFOvs7BfA+w9j
jyQInGYlPvd0x6NBqlD57lF25dqJnBzOL0aa9/ouABPwliZ+2B2LMZaQQgiYn5JSsTDRyyqp3uPD
CBNQUzN119ozTj219NbaOMZXLssU3jnC7fnCSIZjsSAiqaq4JiS6RxSMQyOYKzf4qVYhpyEG1Zrx
1JV6j44iiTG0DC03hccp7P6ZI0v7OjmlW29ETH9C4sVkRjjDNVJjMmv28jrZya6HFqlSmMjCTw5u
zGA+YoBk8KyH+skZbXnE3xn0RUzpqlAM9xAaYQxySNepMSnAg8gqf7499bX5NSx/FIlyOrO4S1CA
XezBU1aAlUwL4Rnp2CZgQxwlf4xyeBzMNjf4ak9oWM5DHkFkaQCfx/vMVSflnt4cmd5nZTbEJyPK
8Kjc+GHzjrz8YRSVCfQReZOqXPwwyl/oTMcCXFVYFB1UMr+Mj+nYV+7T6Krt66S4ybjrmsQp9uAc
VfwAKGThtWLgI/YiMjmoZwXWk37QccotwUJI+Up5fnxfRlr36/avXdmnBLoeZ1ZVE30sb0Mm5p5Y
otY6xfJM/ZTgWDrsRx2Q48Zbca9fCgl4lMVIfxnNWhxjXUsjlhOquqf2ufs97QIMHBBxvtcJVWHb
YFeTgXjuARANTQr0qMJKQdsQBlwfpZwuqP6Bj5A+RCvIb/zrHqbQ+w0mqGJP5h+f+KQOtNhMgBuB
GB+Ath3dc4oscuMqsPaKOQio6iCO19A/Xw4blVCcGjmR/Jo6gQVvFt9zcRAbi3TlbBOGjhwAgy2d
OvbiBfspnfz0pBgeVQBs4qGmuG+tWwYfDBTS8emfZw0XDUJJEtL0ni23KKL6bsiBYntFmZneiCHI
h0nGwUbee+XFcXm0yfFSe0XssHikqnfyGIKu7hFWBve+CuKGZq7q3e1nmf/KYrmi3ECtJ1xSvdwI
Lj9PPknb1/uq9/LI993fbi+s5EBfgQH9smEBPuXUrDfGXJmJBr0MNBoTHFzXw/PJGhy7oP1Lq/Tm
R6/O6hRwIzsbzM6hhB34OBY4+d1+UH1+ksWTYlRgkvyg/4SE3bxG/5r/jY5tdTTondclWJo8ZaJC
Kwean9oJcqb6mdeDkxVWo3IGyAbUuCF+mcfAbMJyhsTTm9OXIc4hUZbF2iGAqBi8H+gu/tJHE3Wu
WajxZKdVjm9BEpba5zAg5Nkhxp89lxM23Fcdc5Xke8lR9arIUCvOCRtGg5BLRPapTxNAsRnRdfAx
dbrM2oXFdnPm2rtnTqHLJP2j8uUv34IdurptVFJ6cayPn3wMXTAKASyInEWK00D+GmsUreo/3n77
K9NsLs2h1qc+R9/tvH7/evlhXgFwM9CvazRRPacB9HO4QPaellfnA5uV3Nhw511l+bHJUVKL5II7
N4lejkcKrCWARkiOrar5oc+15g1wV7iHmgB4tJbTG0Kbag/9Kd+YZyvLlrsle5DJ1YE3vZhmZima
0q+pgbZGAwYNyNidGZjD3e33qa28UEZgFc27A8ywRYRdTU7cV6VFj1rUgiyRpq82ZyvWhGeVvRUw
YYtk2mFWpCiHFAzR9GA2zIlPLSakyQ5HZV/+qgMMAk5sdB1wM1ELdD+F0n8R2FEbG793ZdqxW1JX
m3uXrhuKsBfBu7iOKeKBe6A8bJXPY5oC3++knrS7qPZTrxhk6h5uv6e1cdmi0RMgeRZiKSopYx1w
DJB/Tyns8py2Mvpg1AWewF2iveeYbACy1tHL7UFXvs2f3DiZv7k9clnf77oBovrcP6g7UwkhUcXd
yemc49AWLz4eU97t4VZmHD5/FGc5X1Wq0oslXeeJanRYV3pN04L+sDsXGwajTLfkGWuhOTXYOdqk
ycBlo7hcVJNZUQ7ExNIz0UJPhz7Qo9ecDNOM9s1HbJHD2vA0+L0dUo0k+qTCWxd3nVGZGJ8LY3y9
/dwr39YmpNH5TARviA8vf87g5wo8WbXxIiw2sfNOI/tDyTy+k60oHhIwY+KopWHx74mWOVJkWejz
t72q90xJokaUJOgo7ACB+z7uiWkSNOeOsOB4+xFX4kbQy+Q/uNuSaFlePUZ35K4alY1XTKG2NwNL
21W16u7VOJKnQS/9O81X5SliLZ1CzPQ+3x5+JVWoMamoJrGXkqNYCjriCW17JErpgc6Y/IOwW5BE
OTYFzxGwarrUbUBYKJWY7Uc9Sg2yrLEWfFVDyL8bO/pKhGcTQxLB0i+IGmGxrw7cskE90rkzJO14
sNDoWDtDGdr60HRFvVVjX1nC7OB0MLCukKItj0nuu0i3ZENvV1+g2JNhe+aa1e5cPHQOIPLzjWvv
2tPZbJAkM/jaRMqXcznEma3U3Vh6gJpp2q5qHS+hIR+D73hyNOL97e+6cjpSlOV6xkHF1FqORkG/
hKJYS7rJWrlvFQ0ov6kVXhtryskeIAQPmm1+qKBBbezHpuBBLg9m0i1z2MxjzjXaxWdE3hL7RUoD
ER1+CUu1I1TH6KHNph1pDJUSGK0j76bU6T+5cYiRYmE441fg30p/QMPnk2V3HN86BtPkOJCgSxXL
KMfvAej1ssHkYaqGaDfioaAdoEGV9bHpU+B1TYBY5s5JimGmqE8QQQPd135nLt4zMB2D0d7Zfml/
0spGSXcTLLN3fquZvxNbU8KTOVA18HRyJp+LwIcE3NV5i9CjaT+5PQCKk0ujBhhAaSo6H2/EnLKz
e7eD+mcliHkxIzuYdCVC1wn9/ncRArjzaNqT9h7fFzM/1LAm/b1mRTjF7cwM6PI+qELL3Jhm1x+e
pYyWk3SZxp1sqXCx4pFGP1BsHuzs0vg0gxjc39hrteEdfHTUJGFW02sSs9/6O0I2sSV9W/8BxEWk
LVTtSuJXBSGWbrbCeWwZMv44NWhroBQ31VNANHdHzSh+h7ijeT/SUfrt9qy/XtPES3PJg/iDTW1Z
k4saam1Tok8wlzkTVBvOqIqR3K4HonIae8Ki2+Ndr2kCDoJAXjXXHWgzl2s6Teywwu2HPgOjyY8R
BPOjWav/ya7t97dHuj4JL0eaF91f0fUgRB7hWqF6EiP0oxzcFgOmDgg+Z+JJhFgAmcNY3d0e9Drs
YFBWsaMRz5OKWkSgMh7pRw95POGTRO0j3bnvhqTeCG4oEV/vGETRf3LW1G+vNv48G3tJ/mSumsd5
/6J34G5/uFWR6K+lTVPFg2qEor+j2wwzdRnV8MV9ONdg4lMYi0ejEW7lEaokpKQQr8W70hrldMCM
V2D5W2STudM1WVa7FGOwGaBXlvFD7KYkxQMrKVv4O2hrD2w0beU1pZF2z8QWk4D/73S/SsOnMzaM
Kgl7OvQnBfy/hj1mlQx2d6jChr1VazQJ+Tv18RgOcLPr6KIZ9fZZCW2iUETd4fAZSZDyxYpi2JhB
GrTBg9k5mMphMh/89i07sQ9GCa32ULURlUfDCpvd1EMe3E+YX8d35P3Ld1S0o/Q4Z5cmsC2R9d6g
VhKCHZH5W0GQeDJMX/vgIH5/rvnxD6J3cS4NwkDFrRKTsOYwTaQi4HHHcfVIQ7NJ4hnm+4smNSfZ
h3iQDTyeFO96qU3xt2bCnm5HZlySafeJBTges7r84cStU/+UaUFSFOSXGz6YkAPHd5OqxC9yHEP/
UFVNX5xAnrp3nch1+YYpTvQJcGiW3FkWdOizg3FX8awWLJm3nJxAzfMqZYAto9Wg5JKT+ATLH5ZX
07dxeiyHsi2e44rWtL06mE70KhrSo/eNU3O0KLwYfa9ltYBqaOadewb870ceixd6yITdBl3kpQQ+
n9TaeI9FrOPs85AWvPepRJaFLjrHRMLB88P/bpWxdS+lwMeL5DjpfZ107zfFrJuOlLiWDJ/TqRTu
waH7RX/vR7FRHul6yJK9Db/ZeekDBISPU4WK8MWCwV28BkmiaDth1/Ks1/DXSPer9rAzYiihj4r0
g343DC3R1UTJ2niop8iIz0FW1NynGpTkO6DAioYT9mhFeG5PVXMCmMiplzo1NQA1NvXya9dEdv+1
MZVG7NJKiNeg0sPmoYhyvD+CJgRoNLD/qucRt9ABN5E5nHOlXrw3TYttkuZLWz1hSaECdLQA9A4Z
It8DHyKvD5JMfASA1tKM+ChrfNJR403pvVrgfbyfSlP8wFrPh6qLgR5q2VSOH7DRwlvPCTClcsE2
6/zTGp6KLBkr0Jp52O4TBBY/fb+2yA0lWVw+5I47/HIbO+KM6ks+O4mqAUv00DYVz5a0KuxSPFoj
XEaJcY4pvhDWjhsEdnwczSLdN50jNQy1Hf1nbaKDOFL5ocKPfyjMpSyUTXYIRK1Gh3xQouysZa2W
IVfzwfVHpRu/FJgXP1j4uVEUd/z0g2pKyzw6MVr1e/p6uvG+dLWoOdmT7XvswUn/nptE9ITXiFrc
pb0l6z223SwsOxwpLg7hmAWPqiZ7/Zymav8phbz0RvM7rrpGCoB0P5lWGx76vgswzymVGOqjVbfJ
3m+AhN7hNzA9jbVTPfDWeOlUsCllVZSgst3oqLl2nGIXk0fEKFb7Mqiytn/R7tFiQdu02H1xLviY
VdeCs3c089k0D0kIbVwcWb9y3D20t0Go3csQyfxZS4X2xaRNJriLwjTy+qHJtMNYYG2GbrGq6zv+
hO51DjevXVGblGwABW0Fr39CxEUI+afmR/iInJ0E4uVph8N1AZ7Esby+cgJljzmF+Y7Ms2nsyba4
n5FYxr9pcjDxm0ILV+5mGWq9b+o+t2CXI77YkSCxyxNUO6W4s/yu1w5YB8fJqXOACR2wqKydQ+Ba
Zf3cZ1K0bJFjkH8KFESpT+M00XBOx8RsJ8IdEX4zff79noKL43VTPZLUihP9jfJcK97++cilDs6B
i8gFTe5SSFAV3TRC9rA9WeXxOcSf7GFS83YjRr++dNJLTcMAkSJtGFfv13WjrnQV3Sa93Rcf27FO
vmM0VpTYYEtNxyDMDu/zDMrzTtRVcYfzTfX19nOulNxIR89F6jmF4l5l2J2kNKM4jRzPl1FQEbCH
zsnIhPFqwAj8lBij/qM0zfSpLvX6KYoC59QEwup3dm2GP4IuH/wjpq/YEOAkoW2kHVbCSKhQMCTg
OohrNYdiRcIZWgUage9Xe3a28jS47vCQq/X4oHa5+e/BHYxH9lYKHMjgxfx7/gruZIBnoSx5FzFX
/w81VinDjkAlPftsV+Eujyz381j47cvtb7AS3iER1sg5mKSLr5QX2EhBQU5G23PhjhzIQ3SPPqXZ
0+1RVuYaKhK6C9hVkAEt13LLCpeuz4xWUt1Nd9z7fRzD415/l+tG8lJXYf5gmGX3iG1k/3Gqp2pj
Sa0E6TDMLHJagvYffVllAdMYC1nzdvEHkodGR2paBqigBwzQzrefdW3i6MhMuf3MKYylrkSl61gd
WsGzkv/c+Xiyc+vm3MdJwH2n0eW2sY5XH438FPlhGBNXAbqImwZnCtaxJsJXI7Cq+yl1rY+pP6kb
T7Y2V1iqVOsRIM270+UURQUhEk4M5JVByP037bV3ZtePH2+/v+tbDkQQSlTYsdI5B/znchR/tETV
aYPjmY2iPsRxoGAlG9q8RFmeKfoU+14we24Pev0SIQL8OWjofZm7by4HtSa87ZOOnK3AGAvmJr4d
aARM+g467fi/DEVZnhlCmXa5FvBlqXy1r8lkjlF4Avep70LDHO+y2A83lt31ByOriBqNsjdr+0pb
jW9bFBK7O14V0kNR0XPwxMWm2kgzXU94RqHaA4EIPSaJtMt3N6Xop+LesD12cl89ossN0p0emDaO
X0rW7eCVAmT/95fo0mRBQpyCA6fI5Zhq3LAacOmDWSvmsJlVoO2JtZS9Jat+I51yvXuhTLdAyEKA
ggy6rDo3TRNKjJJMr51dKXYQf4Lw3FdpjLq5R7F+GAbdwUKe4B0DZYSeB4q6Q72xzv/gvC4DIh19
CiudCjgJhaXkQm2iuPah+nl6b+figO7Eyj/1SVm3D05OinSPtNrN9ilXpM8ddqYNtlEq9tB07kfy
ewhTtj9IBUuqMw1t+IWp8Furhyrubf04Kj0mRRp+kltt0StzkMs+AZxF/+3cmXj5pdLJVkpCLIOk
hTYdo1jLcBLDQOOf58Mc+wF9Iu/FnFjMwR7HT7eOXNPLZ8dlmVAk2JUR8eBUpWKLWzTvc4sPocPo
Y0mRNp7bCi4fKcZ/RQYqjREKd+J96w7jt27q7RizlXB8Nohgqn0b2upjpMtNrMXK+9R5QgozKtkS
Xunl4LraBXpiobOvbNJ2wWglezmaWzvHSvMy2k6QafTLAnxA3X45DEyUxq6r1vGg1con+vF4vBHD
9A+NUGDScS8ZFRJrqhQVt3RCSLpfEm4FSa7oPY3+aqBhbm9NrzRxIWwj8xoQUxaxVuwALMgMH50p
xz6EnH56dJK4vi8l0u49pqnRU0UtHSFy0tbfrY7jCG+p0Gm7g83RoB5pxnP/D2dn1ts2krXhX0SA
+3JLipIlO3ZiO53lhkjSCfd9r1//PczFoE0RIvzNoDGN9KBLJKtOneVdftlKh9oW3rjao5NT5VP+
qVLpod+DE7cmCpRuMY1wdtKIrZdvMI01YB1BqFofwXzIA/4wsc9232Y+5tXanQYM5/3BDfFHZiBE
Hbqn6uoGLB05MMOJ1DOGl+9NnZXiNFDgq1TPe6Ft84FA7QKP+avvsWpeDmpGiMXVkuShlQ/0wI1D
RCa3093buF0X3tT/Vlk9EA29pNb1lNemxgLUTpUfwykYXhMMhXaW2sgeWApZjQWGzbW0ylGCMc6q
NIzscy8rI9bLMwaTVDq4XNIbenBqhvVQ5a2d9GHjCoTBxHFcIO62uiYxBaLDfkyhealHmNAYmRiP
8ohXJAOFyW9wUvp4O9xtfTbGOhY2YuyvK1hgLjfToI+jdU55l48Cd20P8Jm9c+9tvctlBEdk5V5n
H7+NAU4GYigeEGSjA+l8KzH4drDspK+C59mlakfpjIHUsKcrvrFZoNjpC9WOjOXqwrBp8WUNdfc5
m7D6iCspPGPyhlecE9k7qdjGZyN6M4ijAoJ+tk41ie7g9ArZQW0qKihIUkP9JWnS9MiUJ/sApTLf
AedtTFoBySEBDG6fm4Oh79tXOmHuEOJDGJzp/oYf0Ney/gUoqX2hP+W8TuAfD0XaERBF6hxSNTc/
1UkZTMfbu2cjn7HInUAAOSagifX9RaZToghXhpfSpLWO53sy3otkntApQaPgn4j2g4NnVZRGnqMW
IRmcUlTxTpDbePeL+g0+UvQ6ULtcvQkryqFSA8I+d4osZteRpXwGBSrNfwoREFIjMyp3ovfGvU09
r6L7BaAA2a/VftYNBESjyZHw0BHxeQK/8bHEK88b4rm5i6N6cgsnEu5Aunm6/cY3ziu89gWVCf1F
u/rsY5gblSNoXhpWZ30cTXzUnMLJds7r3+C2SkwQakMwiVJmyRKXn/GfHkICkTQUTi3heDDJCk7r
KFINCm6fbjqCMXCBc8u/ZclKPybwojG1cub4ScZs9IeqCEO85lGaBK5JchiRUhtieizjvMxdIOZI
y1ZKbSqeIw0dziyhFCvHrlOsAL+mRMY/qA8dGp2Yywt/gMz60MKtRK+kz5QRglOGP1hkzjZm6nM8
pg9DxpzBHcCtG3dVGCqvMBmc8U4BXc1sIxy053Zsgy/o9MTPXVNk6iHFmrv1GaVE3WmGB/tJoH+F
wdK4OIB31Ksg1edax3Y2XRyGh1ifXswU/r6XIsE3YZveK084TpjYlRl59jwUUW4ecE0tXgeyNRwe
7YpMowskHKuMGFip10x5Axyz7qz2kA9OlXsdNnSm24UKbnMG86FnrpkBdD+SK70b9VPNLKecik9G
GeHYhBcD5uF2kU3qxyJBcgjIuIZhapLa86WgUvmTG536pw8BeFcz79gfwz7/jihl6rgT7ezWkxlc
/4RrrL02eZz/ZKQZfOubsPllZ3gvXJI+EZ/hVmGKZ/OoDdIbvf0AlRYiV2JJ2RG7MDqkAc0DbDER
lcqgtiW2/jmXLDPauXs3IveSfQPAYvC80MDfbr+5t1tN6XsJvnn8ZZ5Uk+lAo9i+rhfxzgW4tRQ6
0ohkkIeTJa0yihqDY34GiYpcFNMn5FfKjwUuW5cYf9edS2Lj7C6QRhVVDMgBV3ctA74kwETOPndM
TO5STD4f5wTDrNsRYiMc2gsbwlhQfvR9V+/OxFgK43rLPuNYIn3lA9b3UezIMUwVzaZkKu1yONxe
cuvBwKGA/AFVJZO8rD5X0oYJAz7a2TOyG5I1DB8yFe7q7VW2vhS5H+/Noc1My+PtKnY0KnUMXvw8
too4pEM+HfR+/AWcLN3ZfpvPQ4SFs75wcrXl2vtP9NNNKTPNiOexsKO+w38Sg9Mq2JuHbz/P/1bR
V88jQQQtsgIgGp2wzEtRvzgxOIq9Dg7s3e1Xt/VA3Ff0hBexG2QO3j4Q/vZ2ipkfTQ4Fl/qWXsi/
rWQlP9+9CvfvYoe3kNOupg34H9uZ1ETOOWyH3Nf6cj4qZVm8/xTBIZS5lMDUkVKuXluC/EOOyZ2D
K0BsK1RoY+Dc4So9djsvbeP7UDExklkkSxc5ircvrZNFkOdtQ0O76vvXdEwACqga6mlM0etwJ4nZ
Wkxnp4GvAtN1xUdQg4H2S0dhAxkjOMCyB4XbDpOLq9ieJ9xG8uIABcYfjf61RaX79rlCsyBzUWnU
Z7Q/JA9/T+bjQWonmjuXUtUBCBjsn0WEG55C3f3p9ibZCE8oJPPpKHFIndaxItJQsMoFTVnMq3NX
miUcQceo0mHZVvMruibhzmfcelzQiNBwmRfw39XeFxmNuARwxhlBiPQXuF8Mb4c2EAdmQdmjlIHB
hJEhP7ZDgz7e7Yfd+qrQJBiQIjRFO3i9Nupkcb9UV8B7xaUzB4NUx2isD8A/dHUnPm4ccuhdGl4n
VARoaq0WawkggbBKC1ReaPqN5uSPdq5mO6tcPxKqFLTU6W4vE8X16xy0HnPFtg3ODnCHO5ANrdu3
Ufk0Wbv+HxucNRSN0R8zYOk4dE1XTwTAVGFKHQXnoqbRc6BKn6PD0jaKaWNo9mdKimb0MI41x0Pb
5e3klTmu565e6QW2uLpOfuhbU2vuwWyv99TywxipwsWAs7YWAZFRGDLbIl7yExGGR/qe6U8ERvUj
DsRKhcxe2+meOodN7GYltqj+7W21ufwCpKJtTbBdn6HJLjHckJXgHPe9kXsYZs8D8kagP10pbMv7
YZS1L+Ais9jvRpTN3p1h6DJpHo0RNLsJV6sAUjaYYuK1ESAMDutHlxznUMjV4BeBoz3nYbo3x9mo
dblQqKtt1GOod9flVtPUNWO3MjjLGv7pg97BKEXtwDzNPV6nvdLJvqEkuIBU9vgR/2LsJfWxer79
0rc2PgUXCBIaptbVcAKnhaFtnUY6R9OoebMzQZ7NusJXC8vYOWPXJ3m5QGmZEjMWKvvqBVtpa4bl
WEpndcKiQk+opy011/4fu4gBJjppXDyLVPnbe8ASXV8Vhb281WQ+ykqGjWNXJP6UIiXVY51yyNJR
O8QWIo63X+Xyb35bXXJ/4xKxiGmCmFo3uaIeYl4g9OCM7q/p1aamfwj7uvBsWSqeJCYQe7frhlq2
DvN7OauseT0KxPlNx+irc84C7MBSt+Wp+h2FsLB+NgZh5sci74svVtdpn9uh0DPPwtHe8orAjkv8
qcvmzwB175NWtnR3br+MrSgHHhJQ9aJrAZJ7Oe3/yTaN1BaZ3FTM6zMjzY/DmKYvspmoiLWizvdl
nGWlOkIfL77LkhPqLtL4xSctttTmMPZWIrxaqpR0Zwted3aAoJKOcOqMpc+0+lFtuqihNJZ1TmL5
ee7zhxIZ8lPstMZlDpXMJz34F49tcQizOvt6+41cdwt5D/yHGgbBiCs/QLNQI83M6RaGivmhL9JD
GjUeQKTsMSsjYG+obd7dXnHjbAMdwfeWa9NmGqK9/QRhOKSSVtfO2QkiAOCOPPhRpsj/Vsr8/tE3
nV2SSq4zVI25Qd4u1VczfC9wRufYylVPk5r+AOWr2/l8mw8E02TB5aC7tU480lgjSaUFcwamh5kp
hR8VBlTDFzFqFBvvf3sGNHf+NUwKScvfPhIaVKoeTJTQoQmoEOxpcUASx8DnOdirAZdtt4ocgLEJ
WNx7DDDXYxO5hLVuS71zzg2jj++6AQqZG0xYY7iYTk2lJ5sxSHR1sMMXGcvHvcO6EblYnzSLmoD/
WaM/6H3YpFjEEdmWxMGGGOALrasPpTVkHqS1PX3vjZsAIDgPbDGwhc6yitHwT1VlXor5vjXGDxRD
Oqr68d7Mc+upaLZA0iIh54Jb3TfzIDEHoDA5h7NjxhcjVMqXPNYIw3JlBb2P2ND7se5EYZthLpIE
G2P3EUvJVg2p4qxR+63KbfNQ5SL4QCcu26N2bp0F9GVRhKHxgqHJ6h3OUt47I3v0PFXyiLwrescN
PUlPRtx4pzu7sRTTQVS7wX0suqCrpWQBPEKbTe0cWaDofTEy+aBlZkh/qqhNc//2udu6OWjNQrNa
AhfqGqvl0loRo0C56Ayys/4z5hpiYOCO5dRNMmrk0yzKcnrWmlGgth82CMQMDuzpQ5qqDV3YFjar
P8mVnO3c7xu71gY1QQuKvUS3ZhXjEECp0zyEwp/pUvNFyOGXySik59tPv7GIs5R1lG+IU11NyuQo
0BT8ms2zUqmhp9ApPEsz6P7bq1wfjaWhBVQDHDv38zr1bINa6fUF1dbbZfVJMntnxrMrNoGKiuRH
PIf6TjC9jnAsuGio0kgx0L5YncUUpUurVdDbg8cXfOpMPT9OsVO9lOBGXDFHw1e4RoXnJEa70/Tf
fNTlwqeHBzR7HcZbJei0RB4sQO7TfAJSVDFM0kxPhXDLJFJ7vyoC6u0GQ07uDQbhV1EndUwm/DWY
zWCYTuUUKHfNMFrvvtqR+1maUSqCxOSAq73Yqwht0iOyzpCX4XnJWvhQNOKnow7l+98fqqU0ipZd
z8R9dQ3qVj+k6ghcD9Vs9VHtHWDRXYvubCMpRyHHxk6X8jpNYtIIkQbdPCbGKO6+vXYba0giE+YV
EALEzxMzbvwJpQlvkILpIiX67CHc817Xch3c0MLKNrmNuIbXEz+AGY4q2oqZauOYh7jEHoQNVfmL
Avzn20fv+oADaQO+sEzYHOqUVRcWsE/P+lNwN5lx9Glox+ZsV8q4Z6t1HbOXZbhiUVzjJa5ZwbPW
oXEJt++utHWp8iRFKQ9QEvHgldV0bwSwuRh9L/CVywlfayQjkawTGvPgbpbN7NT2FX5MZh3cRUq9
BwP+O/d8kyshW8lYn5yEZrlxRV9TMDuzc7OJLtJsA9qLkOewfLlPkUFqZr37NefVOB1KlNdNV24y
tIh6oyt+FMJJCj+0jAIF/2mqvxRGmf8eC5pOx170c0mnISt/RqwLV6we68DTjd7KvETUgGEnzZas
Jy3km6luGOJX62Yi0S2EjuI+88qiRGE3V1FHO4g+DYMDl+n8RauD+vc4pwnoe4BdPQpSADqI7DPa
xguj1SPWW9glpjObreitbvCqMaifDEnQ4spFGOFVKbT8iyhGRLJEUwx/RBI2d+CKDOUQFY6CU/vY
ZxA+ZJE+T8KGBvPODbu88MVEh8ksncZ1zQQDMS8CHJAuwdSGB0Y9xblQATjcXuVqC4HA5ARyBqm4
QBKuwowcSUgUdJN0bsGEfdblSjtkQukfo4A7/fZSVyfw71J/1SJY6QrLakfIQBgG6AyraWNfGxr1
XhT5HohgcxXuAfpJS1tgndOLrO9N9D1opo2Zc0JFUvIL+Gs7z3J1uyHXgnzJovMJCv+q610Jp0kG
2wjODBdVP7C6zFMkNf4aOH1y0Zsp3vM22PhOdLnRzV2Ab1zoq4uHUVhrCjyKLxh7I1nbytYpAIvn
RtGwVxVdAzp5OKzmmVIwxVy0799eBaUyqzWwTOksoqD+TGWpdYelmfagdIkYXJobw3CIsz4boTqK
kaMSmd0Fy8DwOVGT6VktJvllMrQuwpFuknq3LNXE9jm4xU9Gz83e6GvjkxOV0FlZ4i2fY/VuFGEm
UweV7WzlRfJJbvr4O+RKeUc2SNv6BCzBtIMxKPCc1Q2phKmU1aYDscqWYobwUTg63MkaJcbcwJW7
S4fJFm4bxEi0zrheSXchQ3s8wpXO/pHHjhZ90opQGlB8H4yvOAHBmIqQitLu0iJtZpf5Y2f5o0zw
vB9Q7Ek9IzKa6JMSTKmBWExuJsjIqp1xkuJYaj0g6emPYtKH2WsHA7wiypgFEQ6FQc03rL6uj5Fm
BCWtbhmsBTgj8YcucA33LQjUPYfora9AqqnyF3URStNvd41kJIqBewF93ESPCLb1fNGCGkLp7Siy
9RUWEhLqQYidX0WRoVVHo+iL4FzrUvGrN7ToQ6Vkk+6aCNi/G/PFSQBgtlytaHE665JIGRD5oD0f
nLNkSKEdCtU11Cx/AEk3+Lef6ypTX5aCJ0Gnip7h1dQbIfU+0AKmE3M86d5oovuQp5ntz7IYHloa
WyepwEqnnkzz9+2Vr5pzrLwI0BFcaOBe9YeHCLFKyR6dc+0AUXSrOTXu4py2ANqNtSfZSDKqZga8
LjeED2et3Mk8tzYOaAkKd0ShCDmrjTMqQuY6bZ2zUQTRZYxM4aEGkB9vP+XW+wXBINO0RXoA+tTb
7YlephiMQHLOutUgcYcfzXDKjCj7thC97iRp/NGMVusBynt3x4D3y8RpuY6YcpAbvl1ZKgFv4bQd
nI1RaKeq0eTTBMoJdHFVvLdjQP7OWeZkMEuj97K86v80f1t9QOFv2a+B3aQPhSoX90XdW8emGvYq
y42vxlYFEbKIGV+36ealRYfmSnhBUbz9p9bChfGZDzvyfRtfDc7NUpcwXqZWWL07s4T7OOkI0GmD
nf4J1WE8FQMMW79qRue7UHKNuGYU0SlPq2Bnx2w94cLi+AvXXSZFb1+mlUq23TEFu1Rlb5zg32vj
Qdah4xxu78zlGd5m1kCQ6QVQoDOTolf9dh2nE2nB2CC8CKhfPjjzO5EPvhN30x2eJnu+2htvdOEx
wSGk1cFuXr3RWZtjXY3C+BJpVe1nmeUcq342MdUxk89ardZn1c6brx0Ekp3NeVVhLiQV+JwcP8Ic
Q7+3zzmlpYMIZRNfMhOM36QMxqnLsvQVOqV2n4nmD/z4YKfh8jdCr14uYE4EuDCpYDC1juBzbgIz
tLLsAjWhCnx6yxISQnYZtq412v3kd22ZJ8cuTkrtLpiUdrjkINqArQ1R+CXDz3dyZ1TifsHkVw13
0OOi8mn74xyiOr3hZm3Zdq42sE3dVpfCkyJNpuY2TmPYhDFDfpoiTckuzWB21aWNmqBzS6vDND1G
/fJfO5/hEkhOfB6qvlHdqnTiR7C14VcT392vQSiPf+JQxqYrrMF6uVHnqL/AW2TfCswKQt9EDCh6
NAz8eLvU0J8Z0IpHiw0LWV/I5uyhtVy/3t6vm9+Rc099C2L1qr9bO4XSjxmaBfTImXvlQukUN1ed
0XDbPKzM0zhj3uZNEEa1nSO5cVVRVLMwvqn0KP6yQ/4T39BriZEyz6NLYvVZd8qGNATH2Ia68Vym
bfOBDT/+lMBLP5EW9+oD2q7MtW4//nWflH38d08t+TjBaXVfxYqW9aMWx5c5Sbv0U2ZwbYNnZGIP
kYSw5PYoqgpPwj35Jwz16eOEX5F8gADaRp5SW8OLGLRE2qlIrsfa/CzUDcHdI/0HRWYVrsxpDMK2
I1SWRdsOPgu1lTfUFcyWiSGk4jq5EhsnRRmqzmvn2shcozX1wrUzXdmpKre+E5BiBKU0JjlXSBW9
BzBBOyC8qHDWD8uY00+qOXjMMjBWQW7izyoVxSGeYKOlDI1/3f5Ey6OuDz2AReZ+6D1eFzDBPJRj
4+ThpdCb2rWl2XgISKp3zsFGJorAOEYmoNTYlOu5+mxTAUK0YpWQShPYE5oorHIca7EXOreXWoan
jHZBa6+SF8rQ1gqclCsiVR2/6yf9k5Yo4wENi3onD91eimY7jwVBc10/V2FPFpOE4SXJxw5nK1k/
5IUQbj/0e1PhzS1LOYvjFhaYC9jo7Y3QjFlUlNgfnrMiNe/RnSl8KdCMV00q2scpLlEIk4vMk1EI
PXaTAtNLC7J/bu+VzeMM4p9KYulEXukN1DiLxZFCItMrs/WNMWdMDlw31VMrZwlKJljG5qcp1SMw
3Snh7QN+GqU4lKE2fit1RXJc1Sy0PUPqrSDLDl6MKXBauoKnymkuLKJIeOFuG34ixT4BZc9C+bMV
dO09kproT6gjRnC338bf/uTq6CAaRSVCPo4Xua69/SR4Tg5MEKX4wtQFDfoa45SfJbj0H+U0y98K
ta+fh9nKimc1GUqUS2q5l13Yfgn6OllDUep0nfWMAk7yWSCjm7m5JaQfeAMOhVeIXnnVKmeO3Lio
68GVtVHSPVRslP5gm9FMV0GqmuNQ6iqEYIeLtR6rFjZen1gveCJkxkWD+4fVVNTgWxuJqP3O+KLI
7nNMD//F8neg8s+syscR7i9UHZkbDwWgCNj6nCXPyVzX/0pJXI5eCQ8AgDx6J2gj5VGi+WlRBi2R
cS5/tLZSKi4C9jW6bImWf6Q0lMqvrW2U9wBEW+0lFFPq53or2vu6nZJfdZQZv+MwGv/d+SDXoezN
91gdkSqc7TnV2J2jkf5Qh9jy58aqvUJPxd27V4KRDWQdFicDznWM6WcKp5E86DLrgN6MAd+uYhys
QxFPxsfbSy0/erXJlrnG4pXJeMhalylFWyPALHXxZSid8r4T0ObNsikPt1fZiGSof1ILMfdCwHp9
IVqAYLEcmJILLfH+ix6k8WPhBPGxwD1nJ8281iYFKEmSCbIFMAF/twrQdGfR8zXC5DJKTv2jHWXx
fYZZ+I+MMMhLX3Xj09hU+Q+lHuLqLpajEZ+lUesrf9Tt4Pvt594IHdy7vFnKenQX1pOjyABhPNTk
J2Dfmke7E2gQYc1yZOJr+UaZqF8dIzN3PulGEWPbtGOIGiBUr9QeGieTirpUokuN1pYPGQFyBwLI
j2HfdB4eJuHn/8dDLoM42pQbXDGEuXoR8pSXJI7pMS1q5S+hUlj8bRYH35j+T8LV6UJpOxFya+/a
yFcyAwE0coW4IRYi7cTM9hJR7sauVtgCO+rIfr79fNcYM3YU9cqCSzcwn1nfwzO+5J2lztGliQIo
ygAEh1dZzxDt7gId2bMqzD5KcDB/1UUwnduhypBaa3Fn9cd8rL2ukxPlWIuh3vnQW6dq4SZCZGCz
X80JQxWqRNNHZP+qkj6OkjWexsB2HlKR7s3SNl71IrhHsUgesnSn3t5FWTSYRVnV0UWNBvm71aja
sROwIG+/6Y3j4iAwC4+BYIFn2OroYmJdO8LRw0utcuFMmjjEfeDNcjJ7QQrlqkfv6f2RCTgH1ywt
P1rs61A7TgWqmx1WpoWRZQfdDOWTqTCQN1H52InqG+cSbC3C83gusOK6uYCYWCLJ2RhfqrmV7ofE
7h9FnEizl5H1d8dCKtV+54RsdBgoCheB4gX9w1D57WerQPQqocIJkbWs+VCTeb+0lj3fIysqX6I4
6u8Ns7UlJnyJ1Pu3P+bG7lwODfOs5ehczecHVZhWLpu0ESstP+lW/G2opfKjWte/by+0tTdxlYCb
AnodKMBqb84pKKNhOZ4lWsNPwIV+yMANdsqorUVI+kErI4VFF3H1JgNcETVBI+KitPjsTCiIRn6k
6c0eDXTrCHAZLAAYUGhXm0QylCKOOh6m74aXmjb0idm1ddS7LG4gMsqVFzdwq3f2yda3olYFKcbc
8RqHbRboluHURySR9OBjU425Zyv4wpjlvGfi/DdarjKOhf9OKw8aFoF1VbPD2NDa0KyyCyTeKTiq
fVsnT8jk938a3UD5EfoI8l1TF+oHjX6j5TLD6D5WqE0AnhXRtyQZUJO04qD60QIV+iWHYf9SZB2a
i3lhVLU7OpW1l4xff36DucySTSBXDCxDfXuQOEJ6O+dzdqk0GyuiPlB8tIarncbB1irL3ExeOmTX
cxvb6Ul2rZAO2VjEhwRdFH+u0+rdB5NtrNG14VND5L4KCn00RV1XI8kozOzIhs9OTaNU57SBbfHe
o8mwBjrJMgRmaLMeX9aNnajtOCYXSwJLX2Vt5TdlvqcudH1m4E7RAeK4KDTb19PAfO76POyS5CJ3
6L+6aleLzkMfw3oKOiazrlpNSuMPQE72oBh/a7C3m5mJFGnBMieCJLmeBZsUUyhLxvkFfJC2JCKt
anuD2jfTocIWJHITRejOSJEVlu2JfqxpupI8yT+qTO0/F8iDDocx6aFUcpuaDJuGNv9V552CiVQd
IngXgQkIH5wyjgC/AhP/TRtyejLQTzU9SBH6k+5E8XOtmOil1KrTgKQoc206iE7JsP3rOtv00SrV
gJRHoTqf+F7F7MWZQLndCAY7g8Hc6g0MbSXvPLtZpFmyNtdjr6xk/R+hldClB8cg5CTlTAGoZ42N
mJDBH9/eK9cxiFdpkLfTO0Pmbj1fABYPnlJTuR6LLjll2Hz7almlXmmlzk4w39owC9ce/i9YnSuB
nCqYo1HSpvgyIXDqglg1f+ppA87XGpoXOCk4tE3tu7G4XILMY4mxdOFQgl6FkKHvFK1OSZNBjih3
7QzhRS4dLOEmVToA56x3zt514w+4CgWdSXEHpvmqo9M2HUpHRXJR7NLIDnEa6b+SxgyUhQyYohTL
DXS0ZqcYfRAv1i81rJEpv/1Nr/OPxWyDdAfDtC2ZyiRKpTYYyD+qpAi8IZjDV3rR2X07j/mD2cn1
WVebHlkZfv/O2lv7iXKTMQev/RpR3gDEmtWRtYssc7wF/7hoKOuo4mZ7Dd+tuL04nZnUIXTi1686
lWpKnJz9FCAi7E92Ud2VTt7txO3r/BF5bZIpVE/oCKHs9PYOymZNcG7N9KJKuVdmeX4K6L+7co20
C7CLnVxc2Xh/eA4tRSuPdC2FESZZKhklGJpQ7VWUAebQvEtAv73aUdEG/hINpoMRtvCO7YFujtvU
qfQw5KCKmjjOvELCuvDOHJEN8wKI6veJHO6JpfyF1a3iL53lZYIFBJSLc/VOppCIh64Zd1mIM8BJ
AH8BCcNEAFumDnnwBwXpOdmv+6p/CoNJ7zxwXkPpx32VvcpYMP7BCjgX96Ycl2dDlbtF1rrRMSmO
E8s3odglB3mIbQiImVyV54z+l3TBJycbPNte/KAChFgmPw/MNgWbmQztzjbe2FsAjVAEsZbSE/HC
t1/dpJMRzz2fQUEN5FXPdcfV0JHeEeizFhWn9YtkvIpZJ0wHEJOrFym0uOIeB2jk2M00X2L04hW3
NJmPAc2TiuYeQCea231cG8onoyp1ydNSxhduayxUNhVYXo6a1zwGXmLJxUsQCh1RDxjpkzv1ckdL
t9V7VO8Gu3RVbA/yo9MDTvSSsMgaL5xm+wP1CBDG2axk4fVyGv9KO71nFCnMn3kvtGejnEfNVYDI
xa7cRnHip+pkm4ewl4z20GZQunylr031MA6Md+myWNM/ZaPlujeMc3hXlsbYuXmsyN/rKg5+51Vg
PirmjIuDBSj2NR4z7ScUegSFu8KpnPugQLzZrWh8Bsc5FcO3RkS55BLEUVrIQikZ/byHUPtghXQH
3XIcpebgYKX8mQxLSo8Co7HznGbyv3ZQWKMr6U33M6+HmfMLdjNECwVVdJfORqx8SPR6+kdpcF4/
2hDgDfKCWdsrdze6Y1QxQLR4CprsV7fsbEY4EaEFfm7aCWlmeqWHRG9CL5Tz6WnpEz46bVIyMeuK
D7nU9YeOGYpnWb26E83+VtbrHQfaaSmowHFdA/BDVcvTcbbPiJZouu+EQ1Qd6qStm0fhTDUnS43i
8D51nDE55R3ZAQr3UhrftcnUGG7XOaNzAqYVzEdNG9Ggzy2kVVJEcg3XoDVvPzA2mfvfstLEnYdQ
Em3vnO3yWe6NNsMBVkRIxocN/J5JGuTyuertoTqWXTr+zDMLewB0z5Xyg20L54MpZlM/NJHZfEwM
KflqVxi8QsbQ05z/29Tyy7t8nj2ptcbElVAT+BaXQk6PuSV3wMXnmMJERHo+PkMq58DMCKMXl2Hu
y8vYxj22wgSY6ZA5s/IkawK7OMthn+0Ek43Eh+JigfZwzEkMlivmP0PboUY8R0ylc1ZlXHJrNa8d
t6PGOowKe0BK2/oQkenurLq16VgWgQq45QyY1uO5oFwAu41knyPkCdzEBL0xpnl5iKueaVZfZp6d
t4HXtaSjslqN96huNSetnfcgthv5CNcz5Qi/BabvFY4EjfWE0Qc/BGrZYaxT8SipU+czizIeu16e
ULXPraNh7DWCNy5TddG2QAxSXjS7V1HcAjfgaNWy2WWnOAZtIntJ7ejHRarxdDvn2mhXclExM6QT
wqe+alVMBaNWHR+As51O3SeEdbD9TWww2G6rCWbAZp6KT0k8ILlv1TKTTAhhffzaj5L4rqmIJ9SI
M8J2csM4kIt3I8zA/ZPFLAxJKumrZs2E5cq4SInYUpP5aZyLizaN+c4qW/t8mZwR3yCJXOG8+Ad5
PkOyx9swkRhuAZx9nVOnWW6P3rlMfWrhyGxE8V4mqGxk3QuzgVm7Afr1CkEHMn+0ujqSzmGQtZOv
NeEimpg7BtgV/pEOQr+rEA02hvnnZMTTb2JR98y+YbhapLOCaW+kdY5vKoFR35FtpuohsKrhywzQ
jGGelUhHe2qY3yfUpM87W2fz1y/VLOk2kOr1nIZ28qioIfz0ShCpwJEy0zaSrAUkoOT6w6xhYwH5
MzxWpSLfT0GoNi51seHBB9MfR7xSvFYapCdHm6SjsHv5JZzb8Q4sivRV09vpFGXSnqbPRlqMYB43
GrUzMNR19d87wmqdCMgxcSQ7JyKPTmOl57+TaUpf41xSdl7SxlGGILMoMdE9uW43RmkNp6RjPehT
2a8MhkntlUPffAy59PeYB5uL0RC38MFGkWHdnu5Qdse4zpTO89QnB1pQuLTganCHFJtxvP3xNxJN
uOqExgWhdS3lWKL/hkgMz8UgefIUgdtBORvaTlW69bUWjDM7msfhu729gXhC0qmooEbIgJ5Utch8
nRbRKSQROkSluoex23qB3HZ0waGkbfRToaI02IME5yk3+4NBZuVL+Ki7qGm8v4lKZF9EwJjGKFhx
rxqbehBYUxYujxbP3QPMVBnpZRvTr2yId+Lb5lMB1KV9t/DErqAB3ciYtU+ls14N8YdecqYzXcv2
e65Elnt7W+wttfpgmM0o0RQmHC9EWY6WbNNag0v8OQzid8ue01nnWjD5i2kp2Ia3e8MCAzhC8w3O
CZY8kdvPWuNh9jLeTRZB5PZjbdwQtEVQQlgKauZnSyT8TyYkNZ2agCmBb572od/qInmM8iE5WIb4
XvfRb71Vxp2LeeNN/ndJe5UDjIUw0skQzlkxY+hhuNtNLyXaqQPJabsHIdh6PtoFYFb+op3XKVe9
QGxkzCDOlW0WjxIONfdp3er3hdmiPjuGI5egsHb6altPuHgnLF0X+mprQCt/KLq2D2w8VuX0YkY9
vddSqMfQGMudbbkRR/DCXIS1GG6hc7valjP+rUrbkVKWg9QdBLKMh1HrMM7T49ijVDf92/tla71F
lHXBsKEqv54Bww4O+qFA3SHth+QYd6P4d2yNb3rXqZfYHJydenzjTVKd0elhDEq6uuabx0pcSFmz
YE2iCE1iA0uDHOOdE9KSe2YUm0vxrf7en9c82qmM4S3CNrgQfMcHrTDmR7o+5sfehmt0+yVuALwM
dNAQ7EKJg5H6eh5gmBmuZ2awqI86ynGac8mrpkI/TOAyTpJizRQiAmItBLXHRqu6f/IxLTxVqaT7
MKTjffvnbD05Y18T3AJ76WoSpdWsXzoq5CpUT/0ZAtwdOZ3kh3Rqd1ApG8cR/Rl2znLtcf39H2fn
sSQntrbrKyICb6ZAmqKMfEvaE0It7Y33sDBX/z/oDI6KJJIoTbo7QopeybKfeY36+roRrQhHS8Dt
wwttfqq7KroqiSSf2yXKT21nvJ+kKj0An6xHYJNggwrgHaJdT/30d8nnjytO7oocYftZeki7Mjo5
c5l9oBfRHugV707iH6NsvqyWi8rELUl6EGaakI9ja+mmTpO46EIDXrq/YnuZJPh8uK+s1urmvXki
hjBf9B77twdoHtYPTNGNhxEpCl+EMAQIRR3tfYNj22MfTs4/SpPplpcsGlCyJnwzy53sAsLF2q0g
zbjJpbWW5D3VCM3qWc6D3rTywImcIwum3elF4m6Vr4G6v81YJTm1orSoo6DTjCmwc0A0thH3L45T
/EWzjjmFEkCYtPKlN3M7gihMmwYQrT3FQDBVp7zmovh0fwV3D8Kq+kb5gcL89olAiMBp7RBodIhn
lTtbM95ZZobTYIoMrsiTzhuy+MCnaW8Of1/cwHd4nrY6IYCTlMlCIDfQ56ijNqhWmMMym1kIafj+
5+0OtYpKcL/xr20yUnF95uiXoR8NA8+b5wyzjU4uHkLk2w7i9XU5tscbUAci3RBIboHddNDaSm7I
1RBozS/DYMtIrgzZGRHV1C+GMf1OAmZ86aPpL0rSgBNNgk+QLCub4/VlNk4I6CAWzS0e186lQnLL
t5JhPmhA7F1fJFiUSwin197Z61FQ6FdGw+aoAzxGC6SV5IdMVbODN0DZ25AkjqsSAVZMsP5eD2MN
Cu1WB8kyqTWWyEWiqgFF24tZcU38i9praC3af2mQ0UhtF2Wq/babRXsp8sVY61aTqF06Ab3jW44F
nHbdG7Fb5UvxSy6XtjtR3lSPWkF722wVUSavoZJCCPv6R6vqEk+4dUkPpZDnYLHb/KdTqtrJtCbl
Lw6sBXSfLh6ihDdoQnSy2lGucwoaVWH7K4zKTUx5uNR9Kc5ZNpduUVXpAddsb1F+276h3UaV3t7s
MJCNTtzKwM2kcBRoPypYYGIEccoM6YNpz9AVoGT9xdFdyfAm6SlFum1lylHh0ah4lgeWEumfsqpN
PJS425+ztXy/f0nsnFznd9GbUchKtzu7SBel7lJgblKJUhLtBL191JJIecEYzcFe0oiKT2av18sF
aOlR4rNzrMhNueCpRFLp2d5QVor5EQ6wUWBMgG9dpZXBbKKAKx9M5+441MCohK04k23lQq9CM246
A5Z8m9WjK4zROo/Ytv/79rlc7QHB7snEV9u5jAuUJBZdUMREKSmg2Yyo1QwYlH5vGCA733tOBE0Q
y4+jdH/vAyktEs864NxuSjMqzS6zCymztkMhPtLQaqCbtEeP8l7EQz6MfjkCNBZncHMNhviiWHMD
ZTWOV0nWJWk624essGrs1vNCGXMsa+tUpE4RulBTxonqbTzSLFm0wfK0ttTqg2B278tXIi0YBtCa
N8Xsyp4iI61g3xe6PL90VB9gBExH0fnul5PgkSysYFC+//UlZ+QIJNaQVR5gRyjXicp0gGdW5Ucm
FA8tl1TwoEX0Avpmcp14EA9y7zT+MNrNQbVl95esvXdsE4AY3tDsRmOQBIfWfsgllEz8IgbCAC/c
SBq/NGfLvCJBNCDiKDc4TqskKqcakZb2rAE1sN1MMsf04CftPAAOaHqgK2sueqNIYgCtbGcjCx+y
OcnPLSidJy2dlPMKHvyL1QaTtqpdAOC/0QUulipEXCxhn1tyfDL6Jj1JU3NEQNrJr5FORE+ZcAJh
w+2LNs1lqHUNvhRmBoIqburoKmQlAwLUhn69pD/vXxt78wfyjalTqdbfMPQckukqr1ZnXhOKv9wi
DVGXAgcZkeVvf8tWH78VZrSSi7eVA+oTDdpUkYSIWRJeOq1LJVc32/pJdIuhEYnGiuZmRrz8c/8T
d95QwmxuRUITlJa2OMsKMfUe91RSJXwYLu0gtYFtzdFjmNpYXyBBEEyddhSYaDs4AgdCCRcDVz7p
1ubljmvo7bhMEt/XUqmfkhrxJS+J0WKh/1GSjkHkHIIBT2/NTbW4/Tm0NlZdVgNIDipmyEMvZ7rk
Q0Kx5msPVSNzB1jQlde07Tyc7DgfP8yLI4E9aTOQokoyTKmLFUf6g/LiRGe9WIrk3CN/9A1rxizy
4Pu23+Ue5sn7zhEClzlAUNe0bm3LE1xh0UFIufe8c2WhO4uYJQikzb1lSXGdNHVNyVmKK0TlJyt7
aubaOTdWSuW5iLvqIXYyh/5PnVzuL/re1QyE3oafz/V8o7CaG5DIS6VBxFtVk9PQaP2lSMIjFMHe
YXU0aiFgq9ah1q33R2WhKuivyyNPn9Sk+dWQWxmcKqbPYW1gcVJp2UFd8Te6epPr8Mj+/wE3u6qt
8RiGeIDqqVWZ1Ne7wlsFut9FEwBB/stx9RljpBzAm6uG6HxZCZ2S+1O7+9GUALmlqDeSvL7+aJzF
0VGBl8aVUTfvJslpz8kSqZ7UaIYbOdVRp/T2ioK/QzOBeNRGMvB3p/GPSZaaLhUxmjH4lwjchYWO
8g+shJMZ5kdJ0O1V8WoodfNpVQrAyElX2WbbKv9dimX0HNSUPHp32ktHn5o5Lo6kgtYK++s15aNW
6WZadquFxWZNGyJsupus6ZSqzGfogIcEhHKykzAXbm521YcsovrnSB0GVLn5ZlPclTEMolThiEIe
3yZ+WWfYy6QOcaBpRfwunpbyyR6aenlIAbeGBzt4bzE5J8gfoC97K4XViW5UJZzsgyyK8hct7Hrc
VMLpfV716cF7vTcUWSGKvb/JF9tS46RHs562OeBW06n9PrUxGUKq4NRlqF/fPxJ7Q1H/wqrMhnF2
Q2+T27KWox5mbDIn0uOsSPmvThO9b83a9Pn+ULenjxoYtQZCsFX4bls3yodCmnl2gFiTe0odr4Wh
jdE5C8fMp0iynO4PtxPyMd5qv7aaoBH7rb/nj9PXdumcRCOauUgl2p9FW4butISgkaVCOYlhmEGg
mdoZR4bZx+gqe6qxsfKmTNEOyiC3rwmlFpgHVEIAmOOO8vqHmPkYi1rwQ8KxT987leF4mkluimyB
5enTbLhJI4H9LoVxYOixU61/PfT62PwxB4gc5YYY5ixoFlnuQOp0dW+cZCPLnhcbjT63bpdEuJSe
IRAXSqsFA6YCdTDkoXzueJh7Zq/Rji6OndcAKxo0LxA/5AjfSBpMA00sQX4eqCW2EWXZmZdeWpJz
KibSvSKvHzXRpX4vhM2itfElrUb5L7b+qr6IQx457k0O3+kKdhXskSDrDcsLy1b+rgxD75m4mx2s
w97Wp9azWidTlr2BlAg5aighQaTK6uUrUgql7Nmo0fhSV1ufSioJBxfI7vwSwBCsIjuNx+vmOdBi
Ha0KQ4qDMB3ysxorVLiSudDcQQlNv9JC/WS03FuVqsTvjIaaLRZE7UH9YO+riWRWTC/xKzn2682H
Tr1ddhFsOaVJ7f/IbW++E3NWnpHV6B51IrgjgbHdAZlfDDrBB91QOSwlTcPc4d5UbLaWUcj5x1lK
i0drlOIPOdrQB6Ha3qNLooPcAgoP3KCbG6aKh0yrMboNigGlCmsccRksJ4zqyiGdSW1F6Leprn28
f7HtfiXojhX/+bvM/3pa44jIPxVoDrWOmL5Pddy7pRSnL6MR0qyNkqMq9d4rT6vmNzcGatP2lVWb
tpD70o4DqzFx3xuRilEK8X02QwNN/mLBODDOvJls2S3z+df9j93byag4ISkPs4T7fFvTM0RFmd7B
xjKkT4W7YKQgcqkoqA1dpN5czgW2WYHaqtYZo4DxmXKZ9rEUWMkfpOvrTbmJdRTqsbDrEAVD/Hmz
1mZjTHE+DVGQ0892cwQWPtWjJB8EGbujkGUC49Y4NFv0ls0M27lNr2hOGu0XlbkvDZKEXw/mdOdB
Ik/HOYs2P3XE7b7VqHs0w2qRI5fSYriUiSgjJkvSPw9yjY/zTIUgkO3Y+sbJzTOwr4imuqUAXerm
A5hfV4rDpXVnh83oYhs6RN5i4jmOG0Rj9P5QitVbssoy6ehRX9/K7TKspTou0T3jr5w420kKhVTc
1BvHk8Z4eUqnuLMvyZDo8jUlxqkIPdX+W1TIwvAte5IflTCrf0T9ED6ZVW4XPrFA9Wb7gdX+nCgK
wXeAZTdlzBEeRl4aEqAyKRrPU9Nr5xgs/S81r+QPU7kcCeHtbRUiFwqK6CSsvO7X1wBbxZIEIs+B
Ci89MNQQ8aEBDu37+5tlhx+HNj8BFCglssWbfhh6P1JMFSwKijzNbReSXPwjDk39S7eoDTuhCFEz
hJoU/VAHS5mepVkrrmgWtcJbYL92L9pcZdZJLdacBHrn9D22TBACta1K9tUycrtFVEjM30D5W/+2
Iu3lizJx4n3TThuED5ai+FTZIYaiLj0du7+OKIo5p2qo8HszoKHa7oL5xHgeJyQarnNvz4s761X1
CLrPidxRKNmncq5V81mO06GmDDtE7UUFK/Efi/9J9r8+hp8OtLaNrFNXEyKd4Ms00aeDmdzZusS/
Kl6MwOZubjJLXbJqmXsYuvKsBaC3zZex68rr/VF23iT6hlyY3FYUx7b3lHCSCgEA+i51WsmPbT02
j2aZdEG+ZMUL7MMvThUq3+6PuZNEkBZxlYALoZ247XD3ou7UomLro7NQe1OhFw8NPWAfBklycAHs
PH5AByAd00tHMnh7dfHop3mzABqam+pn7diCNc3mT5h9OO/CyCmHgyBxZzx4O9QM1geQpvd6lf4R
QM+hHQEqKYAIhNoMgXKFDJybXKJgFUlaO3nQLeX0y/353BuUpsQaMpFw3vQGcenNm3kQ4UOfSMpp
GdV/rXjpXHOukWaslyNLiJ3lg7/BXMIc5WLdVukbK+kgKNGfGNpqJN6O1tubv23oXpVo6cEK7txb
gDmp3PJO/o4NX89opGt1JDcr/qNqUIiQMcUDM6gdPKQ7U4hkJzhY1EVWMPc2ANYhYdcm7dVWpoly
blSqE5/M0YmBQDvtUp3qtopM//667Uzkb4QQuSblWrARrz8Nw1ijQ01QemhGvUHzcJHOWZ3SHiTZ
PZjFnaHoqwCFWLkQNFg235d3cxojWgZgpRHV2SJ9fRa1Fhdekx9eXOrOkq1hLsnLKi52U/+GAmpK
6qLlgYXucnkSoQId01xkQ7iGIVrTTUgjf7aDlfwnKYqhcHVFTBk0rVz/b5alzTM3br34Wgtz+VRn
KhrPUxTbZ322lX/g8timFzu16kC8GuAISWPf/asIVf6l2ZGJYUqVjp9s3LSO3Mn3vosgS6WyT0nn
ptSqTwMVgknKgjpxWsTu59oPsRI5uJH3RvldW6HqgfXq9njpvETGFJGDG/qSX+sRiRtHm49qYXuj
gGqEFUaASvixvgt/XlSREiW2JvIAJGD/lMDL8rqqPzJXPBplcx0ODcOMapcHiQGUQJvM+KyajfwX
m3u9jlbeASHO9j0Bng+THXJJUBey5I0a9SL6b9VZB5x6cE+sP/h1PAlWgEsCMdz/J271etpAjUxd
t6RZoIRR0npkE+0pNAv7o1DMIvK10bDOKP9eNSuLD5L02yNMlE/Z9HflEruVzRF2iAtNedKzYCn1
EmOnRHY1XcxBLA3zQfKy95WgFmlgWSvQdosLixGfK8m680CLIbld4i7thnNrTXbk5SUE+p+qJdAr
0AstDPpphoB7/2LcHZ8+M6RnIknIa69nOWmzkU40s9zXRvmoL2P0Qv1Udu3OiK9FPKUv0NjkM4yy
7mDk3UlG1ApMP0nDDa+7V60+ASfOyIusLB4e8fa/BozPyLXV+mjf3p4OVIE4fhjMMORNHFSOdT50
KPkHCWRsPObn+Alm3nC5P5m3ER6MASBI3Fvw+2+8Q1KtHOnzlhCmkdQrUe+bjMJHh6CrXBE23K1N
3IfPJoWXo6bRTkl1JSugB4J6HcHldh+1clQOnZYVQYUExZewaqfnPE9N+VSgFvYz7g3xoe9Ky0dh
f3jMNCnKvKzMq9w1bVzF/mJpKdvBqgZDc0umj0BUp2hq5NQ2689NXFgPsRGrPqzj+PPbZxywxIoS
XePArewTKGO1H8y4CECm52gLO/KHGcq66+R197l1hvJsgYI8aDrvVD4Q2EH5aW0EICO4vR860VC7
LaIiKEVVn2czQmNCMab3I5Vmf7DUX3MzOJes7RFlzLvyRM3jqBe8t6FZaXYadZM1b9mcW2kM0Suw
sqClQH4ZGlvzUnC9B9f97peCSgBKChLltuMs6XakyKGRBZPT5h8wOhWOK6uTk7q5Uscrynycn6o+
ik+2mRSVW9bm+GXBwfAInHwbNa6A1tXGHsC1fXNbhOoIXR2buwBPlWxxa80a/60zaJ9IZ07RqVSy
vznMdM+4lBWg0Dc0oHZAS3ggLlgpxLjn2Dyuj2NH09/LxtBs3CFLROa1qmiNg+Ozt7Z/jrz++R8B
A+VvfI26NA/sSlpe9LExA8yL24PK9+4oZLuUKOjTgX5+PcpEgTQqmpCl7RyjDCABhuicJtHg+PfP
6O7SATpB5Anw342obyyPZBsOT1yoq83Z0H6hRPUvRl+qVzpIN98fbOcK5jbgHqQGu6aG6uuvGnp5
iqxMS4NsVNX0M32S7KuKY4b6LjOt8IIRQvUgy8N0vT/szjdC7aOlxb0AL3hb8un1WadLbaD53g0g
oMVCduCFKSWwRM26R7UcxEH157b2i3gpwpAo2KIdeCP4DqxT1ElLrdksR6rr7tiMavNkS70EKtau
xMdFVoV2bsokj//XoUjVn4sx6vXPb/9wwLKrcCHl/ZvFRVFJzRg6CWwA0c9QWiu/VlsBTK6KnmJr
OBKF2umb8d0A6dGjhu9+wxUSXIi0RlCesbUBk6w4rH2RzPpTay/9pbVMrEPiDMmlWe08vHJaDyvc
x0yKlO+EdeJg2fd22/rugq5awVvbVxeR9kHXKewEVZxR0cwHXSrORufM/6DOlfhi0LsHp1ait0sP
gneGLwV+YQVabWsfESpuYVbQtYqisPD1pcz91j4rBXD/RDyJ3nmvpVZ58OztXBgEqRjSrLWB24Y0
QCEQDMKhVSaHyLfUvfXiLNURF2wnLGQUVABXCYVVNe/1AY4dtXBIlBA8NaTEg5zRnhdlDv25wLP2
/t7dGwqi3rqLVmzytqRfAmiprAURJ2cZ4T81fYvrU9Y7IWrOAgfJ+6PtXRFQlCDYUOBfEe2vP6yR
YBl3sZQGhTzh1JaAbukBEFydJfl3AVf19luX/IzyGGAkqgPbGCVKl0pPWjUN1K5oHmhz2345at0D
KWJ2SkOjO4h99yaTItxajiZjv0HElYiIDKrEeGLs4iAew+XUo6rjV8gLne7P5O5QKzKTjv0O5SRX
pllKkEkPpIKgpF5K9ZRNnfK1x4fpYBZv9zyEMnWtraPyyS232Y1dFzlOWk9ZgCo98SWZ50ntoUPe
/6CdMIthdOxleEF2akZA8E02vsowCAx72MxmlzWdOdVOZEPr1+z3yIc1FwtJU1dSJt039bY9eDlv
H5T1N1g4fpHZo7q3iSintEdKaCaiNIyBDcMtfp2END+lrLc31s5kuNznlYvrF9o6c3rEhV7//6/z
fcZHaxB1WnbsTXlc7iMThUGbeETt2tQ1zfYxs7v2FNHf8waQP66ol/lDb2XJwcncXWQOJiU0vNvZ
j69PZq90AzLrBbNfxP1pQTb90pW69uZd+7swTrd0BZrA9ng9CnDSMmkyhKymWAq9ir/lja1i+VHX
SgcX295UKkhc0g8lcr0Bd688esnpa4YK++o6WlZ/7o2pdi15ceBNTfIZFOV4NvrOOOJo7Qik8Jnk
2SpZGYyfbUbWNXqvSJQxgkaU1oep0tOfhTBA/66dCHGhNIk5Rx5LyTOdt7q5Or2VnHgIBt+cuuRz
t8RgTRB3fHNJh59F2wXAEaH1Dc4j0oQoJc0gLozMZga5lYYfF2QhO19qW0DD9w/03o6CVQB8HB0G
CIabHTVFdW5hF50GIeLZmos+lv25sfvu7RKAfBWHFUDsSrLa7qnEovG+JFVK1j+04pwi6fjFRhxY
oNdhT49VX5DbQ07OIxQJtfAgg1CVnSOL8hB6s0A2b6X0LV3kde8UabAsS5N9VIt+QrNMi5bIV1bl
wa/FVAuknEolQVtsTEd19jWQbJqrKoi/uYmt1zG+CGlZuVICMtCfjM7urvmydN/6Sa2hZAy1QM9x
Ds1zXcxTcpVloYXuMuuxdnAB3j4rKLOtnAvSIfbutrZpoHpbVGWWBq2sFkGRTZPf20Z+7RftaH/s
XvhgxzkmKOlQAttctmroKE0nRBrEgKneVULXUCpDpeo0o892SppkeraNETknCG7/tfsYRJ6CbdLb
dykaRkjSwdGjz7S5kdI+GSLDQEAWnGH/Mi1C8qyisA7uvb2zQIyKFx1deOLGTTEVSeK47G1gC0XW
iAfDaqUrmmH2UYFgb/UYAyFMFg89js2MLsIWFXJzdFdbxfRjOTG9roex6eSRdcDKvo3kKECAjEPn
Cxj6jeIWl/YIMWUkylnq/llBIB7LdkqWk1CEv2j27N9fp93dAlaSrhl1Lqo4mykcsgntxdWJKV80
+V/UgGZx6q1S6I+5YpWK31IMb9wcdcHcdcqsst4nQ2m/k7MeCtP937I3zWjyrmVOAqKbzIOabSTZ
M5LuMSQh39bbMIhTxzqnONQdfPbuUOTw9Hg5JzeqiTooEsigwHorsILCV3K5U55HdL48zFvo+97/
sL1FJa+kdMqC3oJEYqxRZEvKSKl6o/QmIE2PUQr2wElC/ScgzCN47+6igg+BaUS+gyT15o1QaxTV
KbnhfBOOau6icZg/ar2u11d0jpfMGyuqB6hTRZ/nMk6bUx220TWbau2oPrMzz4grr8V/9Mx04q/X
gUnHrIwael2UTJbJK5QFRxngVulVlGNz8GTsjsXlSn5AKxaGw+ux1HxgqfGiCYA3q1fTSduTY8Gn
yxRIKPcXdOfeodVLvYlRaKFv5zcaWz2GRsz2QSvwUhRdfQ7l8IiPsvcGEutgLEo1hqfw9zL/UazT
5gnaLgSKwEStVXcRpJx+4iul/Adgk/2iKWWFVccYquXjUImaxxDvwekHWuupc0Ktvf7SO7M8nHTk
+69V20eyP9bpmCmupszYoio6qtVeSubdupibZCuAx7ZO+lznztuPNhAYkmFyb3RRtpEbnuN0mFEv
DiRTw5K3sRU3L6Lsmpm5cXC0dw4bQ3F18uyAQd3mGoVINKGOSR5U6Is/K9LQ214LHel7MkjTWdPD
WTk43nsbD4oLpCFCYjDf6275Y5nifkGtoyD6xqVifh463b40UtQjmjg4B+nETvSNiwegU+JfMJnb
j6vnahHQ+ugC2VHyXiqd9GFpM7O6MPn6M5Q5K6Cv2WBHCc/wYA33Nj1JDHEMKCNi/3Xi//hMtKSA
bhSMnaDjcZoBY556I+kPvnBvMldlLJ50rkve29ejVJpQwn7tpjlN0ZgusCYDjXYp/Z+56OlBXWFv
q4AjBdtOznRLukJTM0Xmvs/xaTPTU6LG9eMkRR9rVVR+adnjgTbQ3nDAKNbQHVIAO+b1p42ID9Uj
cLqgrArd73ht/okG6M2SLrJLoRlHDay9qaRkTAyGZhSN9U3YYiSZ1ep6kQcLuvR+po6hz5Ys/VKT
3t4ywieAchClQzj+NxgY8hW0VEBpBXIowkelFs0pjYqjhvLuByH2QNMEkNSNyiHw6mHQbcpc/RxZ
3kRt9qWqHd1d0Of9cv+Gv62+8kFQcSBwU3O/KRVmogIdVedZYLf9cpa4F+mBxfY7oLPFpeu67CFv
QvnNVVAGRc6CeJl78gahW4Lga5oo4yJpCJWNSBG8ZfWv+1+2twshpVCXJNKi7bV++Z/HuMAyXYUy
G2igeKGgt27lNPM5mkXjS0p5MI9Ho232oN6UHc8CKtiiSoynOi9+pE2Wve85el7dzdnp/sft7RDA
bMTqlHnQWt8M56gzvIoyyoJZwDMYgBx4Ugz7NKo4AfeH2v0yQMlA9VCIvQkh8eFdEDRmM+qS5JwT
Tc2vahf1XpIm8qmNJ3G+P97e9cu+h80OyviWdqepi2OVNoUXJ1PyM6F8HYSrqvL9UfYmkNgJcQue
6dseV61j5esMFSJwtnBOBjTc00yl8hoNavsXa0WHgQyVdgtB4matbErG+WhyHUapmpyrMIk1X5qW
6YT4sygOBttbLQtJXRo7VMluiq1VtFhtpHEXSrEMSVGJRy+xEHKWF/p1VtUdIVD27g9QNyBTIQ0C
oFt/zx+nDNQJzJOSZ2x2ivJLW/Sdi4Buck7qTv6CvsxyUhPpCLa6MyhBIi8MmTCrt42y2IdFm611
ciagC6oc1WQ3783em80+8kypwMx4aLtv97fM7qjckasyFA/3VqVJslQ4ptaSBl2J1WFCBn3JaRGd
8za2HpHpKc/LUilv36erYCe9SUNZa/WbDKcWziLqtGXQuctehnKJP6ZKkvmFOukHYLGdI0HeTzEM
fhG5xXYpVSvWHRHiSzhZsWKfQzNv3kUZyMmHyiS1OUgtdjYq98mK/YAVuapovN44E24euRaH5ONZ
bv2niZvwIoamuxjJKHUuvdbx4NHZWz6aEKRoq7z2DeyYSVxKIbB4hBYneUmCl4iqx9FVi1VxLoHH
e7qMFfb9PbOe7U1Bfk0H1rbu74Bos3xqYw/CxKY9aEqlfm8p0wtprHlOLHw5rbhJLnNUTpcJs67P
9wfeW0zGJD1A+u62LqWU7ZABPKEQh7BX6uHXg/RvMcJiEqYZ/sVarqB1yv7c2zflqVklZEAdPgk0
s4p7D438uvNqrY4phlVQqt7bJQ/9wbu0807wAPKuo9gOWmEb9eE5W6wRL3S4tddiOmX+bOPBdbCA
e6OgI0aCRcTHHb5ZwNRsoEX11Lybwqj9bF7LjbUoD27tHegZ542WnwXxh8Rq+zFplI810tkA+RSC
CE+Q931zmlp633IMUy9DtaJ0u7Ipa1eBCeRHkW7E/pIANJEtrT+oMOz/nBWcupKmVyu014cTckJV
gGAkvNDAekSiKrwS/4wnZSnNr7iE199KdMrxjpKKa07fzR+ypn+OJlQj72/j/V9CZXVVc9uhjMXO
lHNyFRLqPDNab5705MlIpYQtbeZO0IVR/9IqrX6eK2N+h3Kz/By3eMrjotO/necKSEN22A70n9E8
2swK1sDmUlbUetss/pmjOUPWlnYuoqvqZUyl5i+2HlEXNz/X/i1OOMo7ICiGSUippMtHw2qydzFQ
hYOzu3NRaET+Cq4Oq1jetoCN+IY5R+imB4DPxlOn2T/nLu7PhMr1wfuycxfC+OeS4BitvO31qP0Z
KojQnqxShozfVvUPPa7S6aGwu/xFhr1Qu11clGBeGkwvBnsypcv9nbQ3OoVf5F3RagKwvglUosWu
u5xyRSBRe6UBDNwmbbrqrLRTfM0a3by0+A6cVC6yg3Xcm2HKkPT0uYh5W9df9sd3D1GkzHNeUOqW
s/mUWpLtx1aYXahUVQf3yE7/GfAA8Aio+FyJ2x2Kkgu3cDdGQbZ0fSDLfYuNSFF4RRdNny00/N0S
u7SLFeMV6dJkfTtLkAR8fQR4cbiYt61+bCNGzLtZ4llkJxgqy3npF3g2fZf4rOzBxO686NyY/Eyo
B5R5t2gQPM8rNBjb8KFMHdSYJEM82VY8e63czn5G3/YUj3L0+f4+2mEMrgxINJ1BD5BWbouVHZF3
FeW8CDKuIdNpiSy6wuZiFsVpaSocXgRoMdSrtaxS4A2P5sfU6GMo+IYZCm+yauWrokTYFtj2+D95
jPPGVzOsGLy2KaSnrA6jHJ61ikBti/uVdRHLFH1IlKnXcRPq68ewyhbZRZYjSs9921Xf9LZS5gu5
VJa7NOH7H7SLmvhMs6v9B4vaRGfRUUz159xJ7GtpmHPiF0pUvS+hBw7+gDRk/pPyOMkdWg7LaekH
PbpOTRUpX1W1nz/jP9sdISV2jiOKsVBTaO8ymduua4ZkIgTHJA6MPGwuBU4NZzGgg5dLdfrftKYh
M4dlDBknka/3F3Bn10BHoICDYh2R57ZtGIdK05YjTS61jqsAX0nYm1M8fKDqgT6GiFoEUbMj7PzO
wSR+h0ePrQho521s3eRY5gwO7MhiiOqTs+SynyGX/bVRtRyVnry+TFEpvM4Cfyamavh+/5t3ohiq
BatpITCmFTzx+gqqLJFm0EIJ0BAif+gSKznL+dIeKIHsjUKlBRAfcQxODZsLvi7wyHLmbG2xiSpy
8fEVfpWX00F5cX8Y2hFrOQLG6TYk6xaehxj0ojEuZeEWc1T8KOPqyNliJ0FB24gLmwvtd4T5es6i
VaeGnY/dY+wYz7WNH1HSaarbIZjgV+Ny1M/e/SyCWfRjIO2wSV6Pp404RTklQXTZS3WQ2n3+acrF
Ua9lfxSHPqjDW8w/Xo+CsL8xRDz11PtQ+fejWTa8KMsT9e1hBX7HwDp574jCt+gNK4XGDhIJ8aJR
7yNXKBX5VmV10JZHCZD72/c3I1EtglYlA055/VVxpahp0YCZy0vsz9oaRHbcHgoN7t1ZsGxgAROW
gUrZjGL2w1A3IJACPdKkF46T5aeIuz0tdtahbDlZPjdK6SnK9HaR7d/WVPBuVJQ4bkpIi+TAFcuA
jSoLDcy5krGlW6ThA6zBb/dncidYoUO+ooLhZNDK3OzCMba1qS2KJIjMWnyvjLLhy5Lu8wRQ+mDR
9g7YqrQPFZim0o2zeeoIzU56PJ3x/6QP0TpBr+a5Z5bLP33cf73/XbuDsWbUg9dtv40VINzbkpbp
mH0PUf/sGEnsFoNsn2vcuU8Tc3HQK9s5Z+tnIS5ACZ8i92avJIuu5qNWIVFTpPOZQGJ+WOCS+ve/
ame1GIV4ltgNut02tEz6fJxmZcKMW02Wd1OHG45JN/Bp6MYjFOfO5jfB2BBZcsJugy1TxjsIA5Q4
oNHi6EEqZ3nqm8vQXitbcgy8Bc300rJJ/3GaxTy48ve+E+gopA16SuSlm/er1Cp8Y/AZCqYxbzM/
HAvlU5iOae3LsTqf70/qXs4JngBkCl1OiprbMyDlUViajVkGORqGJ2XWQj+Tp9xNrV46C0sNr4ni
fCZRxAPZKB1IyUrs20N2cBR3tuzqxob/A88PrcL1z//IG9Cab8I2FUWQq1X0UKKE401g1c9G4RCk
ifQoRtlZ4ZVEuF5wK8Zo+9mqXEl6k1hlMGqT3CItksTf5ElSO99SwpnIJTHfdVmc+DOExF/353zn
uADyAzoCVoX22va5aOyRxzzUi6ArgPixwKHxPpKt/khDaSf4A5xG3AfwH+OSLYddLZbekGBpBvko
IpSJBdRY3uNT2QHya5D09rq2K65/8XFUHMH8IHR6k/hGaY0eWquUgR7K3WOht8VDO6bNQXq992nk
JLBgKcOB91mX94/tAg5VrzNpLgM6Q8bPTizqNVSs7LtTVxpsmggpJ7SHsyPM+t7KrS1lCiMG4OOt
Li4wFeCLYVxSFc+GU9ZaCaKb6ngAF9u5AOj0QDOgI4SEw7Y+FlL4hnqUV4Gs1ZXsAuPRvrdpVwls
KaNDU7Odk0BBmpNHbVrBeGVzeTc9EZqQQk5CaDrD1bbG7plui/jWOUpc+pYGdNLDZ3dQwF/OU2Vc
7m+YPQAwPwAiFK1LEoZtjqKHSsauseniLBPklGXQM9kFJ9b+6GInxYivMerlKrg2YtfKouKXhmv9
P8v/cXYeS3YiXbu+IiLwZgpsW1Zeqgkh08J7l3D1/4POGajYRBH6uiM0k3IDmSuXeU3Uih91p9oJ
veUuVFwJrnWwc2tvfAlubI6QAshrA3KFfzwagiY/LURLVQ7t6WhpmX6m8pF3XsNGACQFYQL+Jyrd
EMIkIPwmPbCMXK6ufGMuh3vMEXus0RbrdSjXO0Fo87UTaQlCQD9uHcklIwthF4P86J2ge2wT03gm
96/tI26rk32MhSzN+AeKVPZbJJ/Nq5aZzQfUVlFxt3opkS9znmpnMPjIWb69JbZeO9XO0g6ElobB
9uvTLVXRWCqCHVEmRv5Tiie47RISH8Fo6P8O8+aNLxfAYiN40/yVVDsT5BvoE2jxbyPQnXu76Yej
RvPh078/FLMtaCi0IBfrqtcPJWAMBbFqZNd0Skt/kuOY6gqBuVydrJ165E+Ju5rEMClfwKYU4bcp
NC6bxhTFdX7tsiB5GYtmfteN2Ry4Y+qkF2V09JNJB8Z09SRHe8cujcPY0b755+PjEFgYsdkUyLdY
lUQpJCcptfxaa8qoezAL+9QH67aA2ia12ZMJvd02Ds16Moil3FvIfq/fcJn2gy1HoMutJWyW6ZR9
nkzzO0Kv2j9fcqzEhJJ8FCLsTXN84FYvAsTnryoOWq4hB/OlLrM9/M3tJccq6DChaolD7k1gpE0+
aoMdM5hAf/cT+0Q+k8SlPzXwdpYrR2Z/GGQ05ne+2m0kAg6GqxOBD1zfTc8o5c5O6kQgSjib2QeU
gFUYzWX7aE56HZ4GLVbU49tH4/ZaZUWKWXry8AJu4MpW2VCgGXp8HeMQp+2xy32pspSdCLv1OtkV
sCwWHMRN2qWVBLuWcf21rbPw3JSlcpjy3n6M8VY7Ugp0HxY5z38/ioztEcr9U/jxxypTiWIKFWWm
mo2TQnXTgKM3O33k0SicPjQo2/4emZZelL7JjogQhm4FZ7zY+aRbL5goBxBpmeaQFL4+GZWtj7wT
hjl00vNTEDnBHcnLXhvktu/H0BBeJJ0qE4TyOmyD75gUrB+SayVJU3+aYt05S1zeH0MVLb+j2g2y
DP89yt4DwI17j0lq8/zvOwmEIZ1WlZ1E3Hn9oMj2hV2uRnAHgiG8aJqk+CNiuTu9v60TwtEEs0n/
yiA/er1Kz0vuOwxqrqodzt6Ui/45bVT00MPwR5IBdnn7obbiGsHcpIcFcPgGIVeg4oIzD/QBWSG4
SY2m4UoT2ZcO2bGdjbJ1RnBxVBaE3FKOrTbKkKsa288C2h1lld87BhBztEhhmFhmtKgsd+F5Lqb+
89tPuEHSpisCeXfhKHPtr2vefpKqUS4puEOjFoFnA7TxhAjk+xDI628jb5vOgzOvnIwwnRyXWlEP
DvU82094bkmMd4rQ/vn2b9o6M8vHXRi4ZMXrijRHAdFupiG6tmOs/UhDu3jWh//B0HW5pulCAbEE
Qr2uBSVbgqnRMBqwjS64WiMyLI46TA9mI+9J5v8ZiL3OCviwSOARABlX3eA5qYWRnHII7EkaZ5i5
ouZwX+djPrmzVrdgNNIQm7TQQtbrmHCFfsRNMA9/NGEZwR5R2y+DWfVPctfljd+Z9aCdbIstT4uu
m013jkpdcZFw1JjBCFCxR7tzjAOOOVV7knq5OlStrWe0E+r4a6c54+Rp7cAcQBEz6C1HiUvLm8Hr
aq5QpHbYif4bn3OR7KJfihLVrVAqotPkehIIClE6H5U+Mx8yhNl3ytKNk8oi7GF8PoiF6wgYapna
pZ0WXyEXdT5+4cwE1Lm+M4ZR3rkzN2IQ4FwwIcunvK2a1CitpnrBvOijrKApP49PY6dGD9Y8q98L
WQw7kWFzvWXWyT7dEPIarALJfIs7WsoQSYxj8ys6nNl5oHv5hIKvvXNvbn0udDmoC6mlblkSUuUM
qGNE6NQ1cs98ThEHGOrdzipb34vnQYuYTtttk7sOZ6UtYV5exZQld0pvVn4pqYoHNazaKeqXyLk6
fItkOAnAIh3ODfX6zijRY8SFBIBD1BjTzxStSa9nfn8WfdZ7lWQn9xZOUc9dsmtatfGQqCZSTy1T
edr56uuVlU5huKghTubQBjKO6Hqmj3GeNN+yROpe3g6aG7sEkBJ9BBhfvNK1ypDZaBPSygudQJ7i
IzYOZef1OjPjIm2lxm0KXd0p4NYNTFp41LCkyQibAHcz1528WGDQxhjZvlruU+i+/3L/+OHd3nhs
ldncrLFcm3+1m5xp0CtGzvY1db++fAzd+8DdiRzrcvxmidXNO5lVXs8OS7SHd18fPj4n/vPsfZPd
vUdZ14Y3Cy3P+tez1HqTTcbEQneOq/gfI5+Hyf29vHfnjRkLE/ivVaAb/f/HmY9PT453emzcPRra
3hKrfV0zzRuCjA+fuy+R97FzH1V37zE2whC2z9TsTPWgb66v51TT5kLEVX6dI6n0zKHQTouj0eHt
U7N1QiGr0Pxa5ho3/lemZMB4neP82rQ685Mwiq/YQJsekMc9IZitpcjQIQmQvTKJWYUhVNV6Bxvb
/IrK2/wdv8ow8Bj3ml9jGKC/3n6sjWQSuSEgXQazeNLJ1VoDV7+eGNjxluqYPShinBovyFv1Qxyo
ceEKVSnR4i2znZt+e1latBgRKkwQl2/619brF+57NYHSbmxR9G7PpVW5Q5QZh0jokuE1aOJdJ3l0
9swct94tMz4wxbAUqIFWzzsRg/8fSW0UvenHuFd+LDR8dXMhq+/ffrVbSy0tfaY2C9d1nadLqaGK
NLdINLrCQM8I+wLXqvTskI8aYJq3F9u6ushmwHiD7LrVNBkx4J5yE7cXeTTML20mFNSTtda6mFlj
XJK50s4K3LSHpEj0Pcr51oMywID8x0vVLVV7/TF1cNmT3pGzGjakqrLW54Ncx/Uxju1w5ybZurv+
Xmq1b7J+zMJKKGAS7Dw5FondHkdyk9+zFuNoVUfBvw/ywdfjWfmntbxQd14/mya1dRUXeFz0yvg7
1ofgPmvjPSggWQz/zCrzWNIotguNRzq9qziJzE7MEAtIXlBFhv4xp3ieSxctBgnWd6/Kx2yOW8sN
AjXtPKSajN6L8IegGQNtCWOfosg9S+ml6WTWtll5U2jI7/BQ0r5YbR5aLrytpMGtIheGL+tZaz5P
c9r8TiHAJa5tN87HMDWK4uyYiJmcNLtWwkMbFWXrSsi/XzNFkTrfydNA9qJCjL9NubDx9ylt+ati
Fo7qh2Bw3w3DGLxPB3NuD2OuFpVvqgJ7ACcJh3tJOG13rJ1E+2oXkhh8Pe3D2isybc79jBvR8Vuj
HnoXi2ZJwsZ2nh+FqlXmpRp7mBSjBKHDcyBR/zRa2hbvA/q4xIzATJWTWjUt5NppZgowIGjoTXGZ
Zl4XSJZwJ6MD8DEDisVxc8qL9hE6Gz7WdWZnFblrKX7kyFmin07nEtxTEYrPIhTpJ6KUNT+1jsXU
04VJkhm/kDIVCI20SvStTep4vOSV7pzyAUbSRVLHNjxQKyqJp6WynR0COUvNg5yHOh4leqhqxLVY
k7xSS+LHGTRK5uMk1v5H9BDmnZqJWD2EktSAuhuTYviUTJTQ/mzrefE8l3X7oUpq8wHxxjB3Z3MU
zTMpSVS5WWPOX20jdX6O5jwdHYFDmtvHyEidJcVsrFMh1zn6meMwPPZpoaYPYzsOowu7ObR9uhYj
xWNupKE/5wPM5NQZ9fks47wYuqHMrXfABMLKfGXq9carRhPfzIrOZ3tO5UHJ3TCrat1vOie+K6ax
7bGVT52vKNyNtteJwvhUO0ZbuBZQMPtBlcbxalTKmKFbDaPck7loxHmIyqlGVMTO9RjznDZX3M6B
lweNrBo7PwN9V1+UNDJxduOyqF17CLtftY6IpBtkklljhgiewWvrKZfvqm42PvdSEAEvNJLCy/oC
yU4zBQHhTmAow+eBVkXr5rZZS58L0aimF0Lev0pVO3/QEiwUngtMnGeXiiAZ2JTklxcR182nYWqN
ztWrTvtS1eqsHJHxNcvfGJ6quadi1bKX32yEV+CISMHQG+TPNUxZJKKds7FGNrt2ynciEhMGlcFI
1dqkx7dvke2lkA4B2U7MW4NEkqEoQkeGBxmM0FXzIpxhZ1TGUZWCPZeuJXCuIx7pBpNTBHxuKRpx
NIP1tAvG3fVY/1rMyn4qPYPCf3+gRRqYEL5IJq2bqmGMtB1cBopHbWBfNbNIHM+2E+P7op47//sl
jCImwAhuYRrK68tC7yptcgrqxxShgnsn1sbTwHxcnExNkFfVTiwu+lAoh1JWxP+yTTD+pivIsB0M
zqrhWdRgD+mQJVejxTkz7/RGdlXWvRRS1/27GDAYImARyBKD3LtBExVmLHfRTBtZVZA8SFXOkN2J
U4sXy8473cgUl5oRuBl0HoYsq8eqUhHCpobkZvS59gzJIfjo1I79M6fv+aFulV+NqKadNW+OwUJu
Q16P9JBU/8aFok3t0aphZ2FVNsVeu+CYq1hKDpNk/Hh7f67qo2WjkHwDlaKNArd/XRgLRqayMVr5
1WzV7JstnPxdqHUmeE4n6b5WaB+f+rQtuXcm8RkuRFId3v4Bf3DNr87hAozlqmTD4op8U9eopmSW
CP4Cl0iyZPSXdvzd1Djtj1kv7P/MSOe+knM7Vd28aYqH1Gwi+2HSK03yu0iys2MgsvibHBQygICR
tsnbv+8mMVp+HmZ+8FyYvN8cYAxhJx0z3PwaBU3hFarGPdLOo+ZnlfN9CC3tYNsi84Kg2KPn3aSa
rEylAHdhASgjAvs68yuVOBrDus8pQwJxkLQiP2RVNZyM1Jrv1diY9rp3G7uOiQwS20CWqRrWewFh
6zqoIxYs8My+lpMsiFrVewhP2U4j408cX390ONoUJoy5aTivGhl4Kk3gvy3m3OocDK46hvABhDoa
oa9rXcO9GNR26ZKxLJzduqgRTJ6S5kVNk/KdjEXYR9WI9cmfJ/QWzkOPFLtbxEYbnTWntj7lbWuO
2IxU6QtglOxbpgYg4ybB4x0GtVTmw1hr889CSEjJVkMAdAY5XyXDmLFp1M+ElL5zk3YWw7smog98
sFooy8xw0W9wSXtMWrZgQL/VYWgIl3LAij38axPHJRgMnRuWeAs9ciukHxpExgJXmezxy9sb8+b+
YnvASmUigr4i7Fv19fYoisgUUYFpQsyzHsw56D4ZsZRe/odV6LEyLIffdRNnZSvBW03O8qucdSrX
SCw9NHm9p5m67s/9CUNMP7keKEJuZ49xkmRmBmL5OltBfMqyYDyQ78i+iJOe768EXpSp+lMUdzEe
hsb8EjWW9jSCivDfft6baM9bXcSayPygqMKxe/1WzTGQ6ZOCKolTfTpgdcVdKrUgH2RN+KktsSe5
e3aOw1aMYTmOgo677Q1xk5PmzAusiR5IWPwXGvlwSaTQtlzqS+sY6KX+AvsweQiQfN+jc24detSi
Ft4A6BYy4NcPzNaqOGRVcTX7abxr5GwAzRhgvDc4e+LSm0shoU3DntVutJMSqaLcW4BxSJ3btM+l
EB4UUhQine2dPHLjM9oy43s0f2nKMU16/VRUEaE2oQZ1nVqnPE16Wl2r1DIPCoMsr6qj8k62gmJn
0Y3no6GE9hCoXOaT61yv0WqTzHzOrwi5dy8afqenuOm73o3V2drDbSob1wP9MoSoGLZsWKrSOKOC
GNg0DWWj2wyGcjGbJnfLNkP6Mp5kFzJIcmjS3v49Moj2qxhEZ2rK7TmBonWSitm40AXrFi3U2Q1q
eU8rayO3AExANwgZMBkk6+oCW3SpFCG4T2LDApyHfGhOsEQC8YhxSPkRq6n26ww6/ShSFMjQcsmm
89unefMdLUN4juwyz1zFyNoGTNVQal9nNTXv5N54xv4E3dcxh4eHf85O2ra1HFNDmsEMxW+FMyuz
Lmbmmfm1shXpk122yFoYObq21ZAdZmvqxM6C6z79EjcXmjRWpiDgbkfi7VAVTpZ3IKIDs3oEpRYe
8q6KUPUy0uQbzlfjMau7yvK0wpk+Bl0yXGDSlTs50tbGZ6CDAAR55K37rCqkrMl1IFy52cZ3Odw6
VKGH2u2kPN6Jz5uvGF82MlVyMaCJrw92nslzbadjfrUzsztYYeycUOPJzk4VWnfd3Fjf3t5BW49G
b18HdgneiWd8vZ4aiWoczR62dRi1L6xkzB663vonYxgafedzbj0c24dDxzwTNd/VgemxMg8xSEtR
8sK7PVXS+aTUan0qkb3xektE/8PDUWfgt0pLk127PPxfTfBMKVIrmPHhqDgppzko3g+OEIcYw93P
//4a/15pefK/VgKzpIQz6dC1A8LgAzpM6XvRd8OdeK9huvXFqCcw3lrotsb6zKstHkOOQsU9tVXp
lqBEH7K2w7MMbuWn/+GpFkQy3VDYk+tkYYJVjdUz2LtELrprbHHY/dImvo2Y/Ek7nYRlp61S5oUQ
oDE1+KOmt3qFKa0ymS5Rcu2jsPdGW5vuosqed1KRrbe3yLaSmhsbdfXYmrHeAbZGBX3WPiVzlB5E
Z8zHam73itytB6LAodygslomz6/3xJA5VNQ1Y+A2zNC8op18BRq2h4/cyK3YCCSvXANgKdZDEOzd
zUTUeNlBB0Z1V24jV7en9mIMZnSIbNqzcT20JxLCvVC19SrJ0CEIgTK9VSvIzQzMCpcaom9JDBtI
ns7U4amXibQ8vr0RN18lNxwYJOAAN8SY1hRYmEVmdiW9hks/dSi2DtYedHbztiGbgk9ITcx8cHWd
ot4eidZaSo7A6Q9Jm8w0SuXow6TNyZHkMktc1Le6g5bO9CrGvsUO2yp3mE/rIfifO2/hPEGO4eK7
yViDHrVYip8Mp/pODQ+JGpiCXnqiH4cEoQsgS3YO51xCxsEtC6fpT2WZo5edpvgBU23nuQtQpb+Q
c+/1FLc2GzGHX0ZL6pYK0AxhUgQqQ4ACMP7daNYMMUxLes7j8scYCPm7gxTgy8DIYefm2NoAhAaK
B+q0W/K4GtimpDlVdhXyYD5Y3Rh/QQhnT/hsK6vmlgcaBhsSm5jV98fqRC3SKs+vVmyFP/NehF8d
qZtcRSChAEBNuI5I69Pbe3vrGPFIi+LTAjdeB9lOx6DJ7hALM3JDfsiVKa/cwLE63QXwp/54e7Gt
D7joC+I7Y9PxW+Pvzaa1ZzlnMX4MhG0tHqsTaiQB+XET6ScUp6JHUcujT3+u3Sm1lwC+CvALEp76
EgkFOj4rNERUZSGSr8RDBkr6+1qRfqUic35j9BZRA/dDszPK3Ngzr9Zbfc0mCtTBWUbgXaYMmVuo
3fTDmdXEf/uVbi4D0x6WEinNTQ5O+Ic8G2kp6hCl9CDVsOEZ4u5kMluhCXmPhacLsEi/UeLna8rM
LTHJGyJ1GM7IWNFKmqTE9M04MxVfMs1YcY2iN1U3arqmcPFwijM/x83un8fRyKEhDgx8nPKTg7K6
qWUrbQh+5Ix1mb9oRopHtd2bHpjm8t9va4xzMNggJuM5s57MyIHeaEmHjGnf5+XnrrTpWhUl3NNs
Mv+HzGD5iKColjnQDTx8YLiv9RmNOBsVkw+VlRpPUVIFviUGa6ds22oHLU1BQg1NCU7+KjXAZKaQ
zBbNPqPVe5hNk9r/ztOq/NHIdXUvEiU4KllbIxGBQ98Bgu5wUbWiV1ycErWd/bsRf9hReEGDa0Tj
xHFepylT21S2pJAkq2YUfumbSfGMsWyuWRZOh7ePyttLAcN7vVSJifYwO4DwoimIvbLvax9JtPxR
0iic315qI5TDSkEnkz6Ms+BvXi/ValhNt0tCHqUKmCUL9ouIkvjiiC491ejun6doDztxGwlALgFG
Zb9SwHGDv15TqHHdJUVDK10E+PsFofGRulHeU5y+jaMsw2akAbTk5euSTYtCy5gdeonDYE+HOIy1
h3aUCj+QCvM+bts9mYqt9VSEMyGcs2npyL5+LDWtS21WaPvEUaW4baUED+oYpY+qNpjgl7BlevvT
bb1G+MQANRYoIxnm6/UKUzhdW8OCboPB+tBLSvrYyUq9s8rtXsSCDFsTJr4aGc26jIp1ankTyY3r
SOr/E0Xm4Jj2kXjQ5HRHhvD2zmUlCtBFG4DqZl0HpDrjwikCPgdhqfo5O3hyeVYnGyc7EAwFUMW9
GAbTp9jGjnTnGGy9S9ZciEVUPLievH6X4DjgsmuA6kpMuy6tEMp9LKo9nPLWDvlrFXX1xfQgivJJ
LdiRRic/h+qUHqtomo6m0n+TgNXvZExby+HeuVhjkBHe4GuTnsQcDQaEtKeq84pRshIXe5TwLjb7
9tTyd3bU8ba+IGNnMl4FuNkNQMBsNSUY4bxeG6UWrhlZQGxQ6EBIUgQfJJgBNCWH5NtQtc5eHPtj
KPk6a6LnBC6K/bMU/Tf1HWyRnoIqv47J1IENscig3A6vecUbmI98rOpUIYrKIFG0oL+mopfu4YRg
k4bV6BfyOfM7Ar5p49oiT3Jk0IJhZ3/f8lagfDOr5sSSUi4GF683ma2mxsiwAfooWJD3YVqmx7EZ
go8oZA33OJLPZyBeWKRnGNbUuS27KIJrXji09kNWWtHOwf6zp9dvDEAPv4iimGi8+jmGDBoq7ga4
3MhFFG5v5kHjJammX8d8tBu3j4wi9rHWzKejNJZV6dsCfVk3VrTM9oA16blrB41pe0DF8TUPlS6K
n5OkaS2vGxLc7qx8BnsVRzYdftE1qrzzCMupXD8BdzI5CCEB2OhyAP7qJkW1HZWxY+ZXh9rvoNNE
OvboV8E4tpsHNUA7ysmQIZyqsUDht9lTSt44Xwb2rbg/LADZm4oEi2dnSiK1uNpDIz2N8tAdFSMz
Tk05OR49oT0x0Y3klsOsoe1JYUInfR0hOVxSEYbYB9WJI18mXCC92tC+6MIpa8+Y5hkTrqoE4IEU
wPBY10b+GZad+Ne3DkKXU7ZIQKGvcnOvloWZ/bFMuuBT/LVu9PwZcQVzGbsa56Zq8idtbkCByXO2
4LGMy9u33k3CwnxqIaBD+F4cCNbDFR7MxIhGmBdHgmlUght7YnY0PDB6EMdcxUCX5uketf9P9Hi1
05BjXwC0XFAWRNc1Ql3YzmwncuJcHB1Ry3tNNaFAtWOqp3e6IZzPiJnbSIhlfeyajV0/D30lm26e
90nkp4jGPdHLk6Vz4ExMDucgDT8UbN5H2UR1d9bb+Y7sQd2rP272Jz8ayQukvOnsIum2hOu/jgeN
aiGyUrIvQx19SbAvPOlWmB5bhCS8rtXrnax1YznyYhM6M+D3W8YYlpNtsNjxXtACFe8Dq209JsS4
y0+h9MOum4//uhGgOgNOoKm2yMKuN4JthfKg4y58KbVCY6CVBv29NqhfpSzQn3MkUc8gQbudK/Um
G8LvBVdjHIXp3Or0LF+/UpFX9UBt5FzAck0XW69tT5/QrhxHpDPffr6blISlaNPB4WSYyHxnFdyG
vhRh0Aq2nIlKpG+jXRiedTAgv95e5/azQVWAhLZQjXiha73BweA00auyLvWY2X6iZ9LF6kFPBXMc
H7uqVna2yU3QRv2Mz4ZcFzNl2qmrXdmpo13namtfjD5s3jlp2Z1rABXn0KjKqyKcwZWssny0BUr6
k5bvtc9v4wciMBQ7KB3S174Bt9R65shzp1iXXJODJ4RDsm+MLXtWNQrjBdlMLmXHqkP/7bd8u3FY
FrE3LgsSpJtkvW86PAngWFwiS5pPKfhiD/Fa54hSfbKzcTY+KPRfkjCaR4w+1hsnzEM0LbVB4tjL
nwBoq5cxlq0jZu+FP1Qi+/z2k20st1jLIAYFXJyTv0oj0MLMy0V1/5KYzZi7kAnbb6Odxo+izLF5
GKd/xkOBjoCXyUdkrL9MdF+fwamFnkknwLnYY2F/kOpKdhMURb8CO2e6ozS/336+jQ2zyJkupT9h
jX3zerkeN0lqVcW5BEtFN8LkfpzSXnnSJKt2G0fpL7Os9ce3F73JpJdnRAaDSc+iBbBOFaGhAE+Z
G+fS5boTnkJ89CrXyRfYxwzKKL0gESq9GFmhfC/zptvzwb6NPSwPPGPRDFzC0OqbovTbj6ZJKG94
6ONka+k54CF3ulZbq/CvI/7LPc5hXHbWX/eTnWhaH3S2c6mbWv9So1B7LePwn/uOBpuFgY8BqAXl
iHU7NQ9bEToS1GwrLmjDS6166Kt0L5veON+vVlm9MbvR9ZA+P5J9k9MeaqcCORloskvXYe9a33ht
wLDZk9wJfJ11wA5Ltr0eotdsdXPtK/2kXrTeDnYC1uYqfBrArir97zX3S0SVM0pk9Mxn8/miiBSs
fDj/sysmH4dplcUcB2IFF8LrLaCEipLXDVKiWlJ8nrsgO+WNEnu1ZY47WSsVKP/W6xyOPH3BZKCs
SFxcQwbUvB5VEWPI3Y629WSVdfh1QB3lSZnlKHF7LUXAKi5iXbhjmSPhBy5EzT4Xg4FgQzD0JkjI
KAI2rY/xGbkY/Dx0mpJPkZQlv1M1hAPCkQZNvTDJ0ofYRJvOj5Je/imXkdm7UDXU91ZnARItaOvh
W5oM+kNk59nk5jr9ZzclpcUiXMI9xgLUHHtOFw/qMVO6Wv1IUp7LroHC03BA3N4i0cxyOfHLGg9K
D1thZl2TVZrP5pwWMjWPZGUHadS52ZxesX/pdipXsBdC7pu0EfqzPfXURm04O7MbjfU8PZLkGndG
26BHOghb/l4KJ/kdRZr1DgJ5GPijhJuBa+Kr8x+80OJ9liFoeCqI/k8ocAWlP5oW+Eu5l1LNG/AU
+pJIRfnSDn3ueKNh5LafDVUw4q9qRR9TG2aN30G/O2iBPfbnoBfmQz1IoruWfdxkvtQG2tekg4NB
q15bMDtRKh3GXhOha6LyKR1TJa7vczG2sTemUvoSI4cWnwtE5YRrtUrjHHFdjwrPdqQa/GiMlAj8
F4GYXa8a9RPueUrtB6JTK0/P8lq/zC2SYaiFJV9KXAdq/D0jKC5SPPe1a7SdbbpmGg2SD6PM6r2k
5D/XlozqCUlsKfXrACq6b5K2yXwkU6ID0XEBP04NGChmRZN2Z+WWaB4kNZ/ad22oyf8V5axoXlqj
6eEOdT3Xz2qQpqfELPFuCelZSS5Yl+ZnxXcevHFOg8Sr2wLOiG6L8t1sidFyjcSpm7OkqvVvdC6y
6NKwJJ9ChUzjGrGdOM9mUqny0zCYtGYoTNp7Yi0CHSDhKtBYVmZ9x3onSiFJDXnyPoBXWu4ooWyF
FAplJsfAWpjhrS5uM64VGXJZfJ26cLxTtDY4GGbR7BSIW5HY5lqh5iHRusHpT0RhgQcOGjr9GPuw
e2bm0H3iN8G4Z8i0tRT1L42HRRCPce/r6IUBJCqtcYZy/izhNUXlAUgiTk9UQe2OIsDGUqRYUOXp
1Gz06WW1LUcjqaVLkHSal9RNfqxqM7zXusHZQ85sZHTwDnBW4G7BF3YdKDvDxHMPSDP+IXp/MCc5
PRilkX2X8jC7H/GMbHYy1o2NwVVGxoE4/zJhWaVYGcRXtRyK4DJbrfBz3Dz8mmO213/bXGaZcSxu
B7dCZx1Y4QxrXfINMik/q3vHcxqc7m2EVFxzVPWfxtCkZ3PKNT83w/JuqKcf4PsyP5zN4jxWau91
TTmc3871NhJMurCo+ZE7M1Jfp0FMSLD7mUP70poVNg+hE4FTr+VDZ9nliz6Zxol8bA8psrGfWBSE
82IxfMvzDAhIcwas+NLTM/UDdFaOwxwy5O4la+fY324nWrJLW58reRF6X93x02wjwWhU6kUJw6x3
o1AE8edGhgg8FlEbfy/HYE8/4/bp2E7MmOl8MzykU/X6YIYFzFLRDsolFqPtN2iMHgIV9HZS1IP/
9te73VQLdGlhVvN0tyJSgQ3QU8d34EK1YnwbwqD7TKq8twog8HX2wqNQgPD/8ipvMBcVAtuTXTOH
SfTBrg94eJtHVQ4D0+siZDTcSVTW77ToFG7FrEtsV9Zzyz5qZVAlHv4K1ieVEVjo0zCLA1+MITxM
xCwFd1NplW6qqW3tRz3G8ngDl+pTDCVd4HRdkhUh2KynR6kdjWenwQL6lBVT95IBc/5PSdL8s+FM
oXpy6Gg7FznE3+FeIzDqXs4Al0vIEeovs2uM9oinyfjVQq5xOlfoNFmHgO7ZtwI7phiub9bOx07L
suOsjAMTtKY0rMvCtK6OipNMtm8OyLPcSX3L9R4if6T7hp7FjidLY490CL48wSEqBfBahYzqJYdo
W+JbkteJqwK4N/zYljrVbXSn+dC2kIS5nm0gAMgtWopXBj0FOUL9moUe+9BELqlIGbiSY06qq2dh
qnwTeWmWAMfbDHJHqiU/jLiJA4+bM/0ZMkHSj0XsOF+lyob34YRFdtcqTtCcGrKD0st0s42OPRz1
H2muBNmxN0T3XkmrPsGJIi6FW8CTy9xS67X7cZ7H+U6rnCh8cFLJHrwADNRXY4xNcr/IQhA8d9L5
LpKnMfNtBHY6b5Ab3OT1Pih/dTgEY7BYItroK3GQSnCbteredrJ08JD8mXQ3EaH235zl+Uvaddod
bjfleFCzULSuZSVhfU7SVj5jgyp3bu/k4CbGQvqlmohR2kpjvEyjI53TQc1+9E1bf20K/DLgC7xH
zajsg1g/Z4HmfJhSbUoObUhOd1hiLmxfM08KN5qT4T8+ev2QaP2sPGO7YJoHWx367B1+ZNjKDhAy
G79WpenjEAsYOnk2DCcpmWLtoAd5h5ZBFTtPCG9JNZztMWbuYM7dIbfVJLoUvRaUHgaf1UuWQSR2
9bgxumPrzHJ6tsxA/68UlVP7VFoSSLCo1VM/62d4byI1gmMth1XhqZ3ex37R9iFbQJZEM7mjItr3
AdT3xY291Op7OSTZdruiNSx/lAMtdTGAhKgtZqk7m0M2O2fa+UhpCix5n2op0jkN5vh+LgPnoS11
+cMUMQ88V2GXxW4+mNkn5lbZxNfUw+ZQd7YdnlpLa1+ggkCGqmBYDt9DdR4VP3dqhWw9nYz6FMWA
6fO4bVJ37uoy8iLFrkbfrob8LGKlanxCvfq+U/6Ps/PakVs52/UVFcAcTskO0z0ajUZxLZ0QkiUx
58yr/5/SBjY0bKIJLdgwDMtL1VWs8IU3ROby1hVT+29TWu53G4cI8Tgtg9I9RlFISC7CuHwcIyty
jmGXjEBkJj1TPQgE3XOT6hn0SqjX4jwLNM5gJQbuJ2zwpvEDAl8spZawwzmfPCXPJYFK9wF51rh9
WbSiDf0+Ix+88lU0YOhL9yVAO848G8VSfazKpl52ruebx4drk+Y4hxscPo3sVYhmodrdF1JkC20s
aA+hkgxHx6SyGdeF4bkExjuxzM3TI8s1iqRS0peitrGKZUYlwhW8g04cJpDWO6Hoj4hkLn4Ib3Cn
frIxN2rtlAGgGeBUu8ZR2EMg4JfhRZaHdf5Qp0V6bLKuO9elUvlQ/Xe7IDcZtJwblX0ieIJdwH+v
n1V6labVxWN6Nbo4mw81OnwCV2E9e8lFsjQ/NTXl1ox0baTJkUbzu2LCoWeIZlX15jlBSMIsJvuh
t6Wj7l8+w/w0KIs899LMBdbN658WGFE+RAa2ryJzWkyH1OClDfr+/X8ZBbwpH5gy9lodw9WbRVip
Qwmh16qDQBP5LXfZ8OP+KFtb6DduhSI5fNh16WXoa7OvCnR9DLNc3gT1/COzZ0ybY/2vzXLlTOBh
0T61KTKueyhGMi4tMoUpcs1QvYaCPBrGgfDwwd5rXt6U/eVQTAaTMXBjN13Djs67giQsYIQSjbaw
b+x/XXhBpwylvS9laVmfmPJwqeIQipQALLAThd7CheUPAFZCEYi2Azaer3fIMNhmWVYBfqydXU/n
vIgt19Nrxa2OdhUUgadTTbVfGhzXfjpdpaaHzqUmhL1fAJE0Sx24111k2V6oCvOv2Xf8OCpgdFXZ
WLdC+EiSuHprWpysMFGv1WIZZ8om4lxi8rdzUm7SDTmUHEQqSwPDWq0D+hszRQU+BO6bMLByNXtr
FVbqjSONOi8KqNWU7bLXONv6/MB66A/KqvYNB6xDMRzJZaSz8Uo2j5BhuSHG2jrrRIDnjtrpJ3Rv
Fz8do7Ma7Vm33F6UCATgMkDqBxjs5nKw9RHfrwo4di3M8hO+ScILkbPzglxPUw8HDWUnW99aYzBn
IPBpEpLXytX4o7KNd5kSiA4U6mSawechCoWPa0bgpd2YP/VVsshIu9qpcN5eG8zy/w9KmfP1oFAo
aTslMWbvyBWfTTSCH8da8v3qXXXkm6SHPYS1MR6jsmp786qC1Kp7B/7VdZg0wm9qFs9KkDY7CH+5
E18VbH+PIp0JkUFH7Ux+1j9WUY962GwBE6KMqb3H7DI/tYNZ+CicGKpXTrl1TqLxH6G27vH+Dbw1
PxJ7gkPar7dsryrimseAMb3iXZ6+TZC4/2rH5n8ahfo3n4WTz0v+en75kIrA5j25DpTvYVs1PTe+
mz3cn8vWXpQYZAA+gHZvqm5OjnsMvHRggnXsT4gkHDW1N45Z3KDos7TWcSj/mnXLh5OIM/hJUjp2
TUm3SxBFIB8h5+XjeOpirNuqtokOdDWai73Y8WEwknln+299My4umtlUSnnPVvdaUZW/jVKQEpja
4HOvpcYLJeE9XdytQ4YIKBx13iuagqtvNqh6vDSI4V6zqc59IFSqj3BP/b43yj0R2q3tT+gKxFOq
CXJVv94e1BPonmPtcSWxHmJv7CsM+JoUwgPSTIHX4VUJIrrMTqkeh//8h03zG+hCVMWbvRq7jGn+
tT3Aawxdbb+tOpuuvDEdM7sjqp3iVPikwsrX+6NuLC6MB3BNgCzo0qxj5zyPUOkauadFFTtvMoH4
Qm2L5Cui/HswgK2hQFbwAbHI5GOuQlkEQzpCURZ3WYzUH2bcX1Q9Lw49Nmk7YfrGxmRHImzoyMf9
BqiiO0FrTBnGa1qhPsdUGB8b5Jp2ipub85HIWSnWSPN/9cHMDqoxJxEVozYKcEUOQg/Pjuhj1097
1/LWUPgfsylpqiKcuBoqSPEjSiGvXYNOS57mKTNfgnwZJ69LpzHeSac2Fo+7hBsSjA8UgDXEDx0C
3Q1HlMw1K1X8UY/ik642e+TAjSlxlqXuJKcaX4HV3TFb6VLSR02uZSa+pm2RHyaRaxc0xsedDGIj
DkIGCpwN3wiI7M3VWIOkrOc5vNapNnwP0f5ZeMkalb6+Bl7XQzPMrV+qwrb/p8+F0jwikJvsAYO3
FhVmCt0EaW18I26hDnoNdboIcZi3ZnCbUXgyRLnHe9wYBSqKBBYR2qo3mXC3lBO5Od2RBIWCR3ec
ItO3k8rZi3s2x6Ekim6QK50oVh8PRMbUWWjbwZaOVcyas/A5gxG487xs3MYAHrG8oitiyS7W69tY
dVJLG3MhLlqfFz49WhfTeHWh/lVrb50q0fwIx4J3IcixnTBoY3Nyz1u/GTdAMdbpoGZGyhAjnX2N
wwCpOlMER3T/nUMfLtFO3LqxlJSXeW8QH8E3eA07CfVh1EgLMGRGuOBdM9rqN8hxyc4oGxEJ8Qg/
kaF+k7NfL+US13Ev+iC8lg5upUe1DrWfZmq5qP1MWeOcIKxU06UMqc78/S35/9hYdAaBSK2xZ1kx
NKWjgdLoRip/bpQ2h3heqsNUiOjy128Zt7BD2IquLPihVaAwqm2cgWPDpKCKMdOl4lGAUQzjE+5Z
2n+YFqmGbEMC+7rpDaRDipB+YIeoGYY9vj1ZZD3McFBpK8fFuCcKvbUfaVNRAAKDDOldbqI/wvKx
Md1GxG18TWvSRht9psNYB+bBicVea2xrP8oyGlg9m1rIOtpyNLVzMm2helcE4ROl0vks9PHX/S91
C6u26BTTk4aSJLWU1g9a6TbmaFEPuFLPqY6JnjYvKEblftGM+nFKuvpAnI7HbSKsYxCPJsqc818D
YfgNUhgBuTzkd7R1CzSK7T5RAmo+o5LXl0yv1bM+otVfh+28s1u2FpXTLaUOVR6Am50pYldJCsRU
0yzqHpwpmc9T6sQ7rNLNVYWHDHqM7h/qLat0lNSAnjEMgqtSqdohKjX7VC754tnQ4P1e6bPDiKCY
XyJC4zVzn7/UgfHX5CW5qrBBANsj23YDhYznechCpYqh0pblKaZkC+CyHD1AL9nOqm6dCiqP3J3w
4QFer857hMd61bdNeAW4ihldP9teM03N17ndbQZuDgXLG8gcVbubvLi29cgw4ZhfId0nRw1VtIM+
xfCgY/2vYauoqwCy5HBQ7oSbsgqTpbiY7mZqDse+bz4AnLE/I0yCWIJrRdZOaCRXaJXuy1SY4UAd
oKOxemEFp9s2CiRdRNYNJ0VRem+RFGytScRZKSrn+/1zv7GMjMdwvzFoN8deEX0SagqaOX215BHi
w1r3RqfQ9w64VrCzOzaePMRj5FASOH5D0B2MaoSzICmPAAuSg0msd0AhwS0QTkhz/gcjTc4I3Nof
7s9xI2qBn8KLQC0D4uq6Yq+YpV4hHkuao5XLsdGqmPtNyZ71oVXQuE1ammy98lxk+fj3UQutF+Qr
IazIPGF1HqY8F5wSEwmEbpwOZhhFB5w3s+OU77pPb1017FFMNqU4I3Wp1VXTWjNKXhme9XSrjdqz
Y2s6Vpo6nZLCsmDv61p96q3SvmoC4NWhnOreeqxdvf/y16stQ0OaJLSAbp+rSphxmGkC84ygb54i
kbY+3QL61mnwM9XwilbwRTpMEyyz+wNvXOkMbEGMkbrnN1u5TBd9rizqcVGuuU9QxY2nrkri4/1R
Ng4MaSw3OhpPPB2O3OR/PPxFmNW8UfSbNEosH1WlH09aOEstjV0N2c0J/THU6i7AiXawJ1qp126q
rIOrLtnBVvq9nsTG6ZC+1wYZmVRY/c0p/GNCIFyjqpVl2nQc82/QdsNPGvSdc0XMcTGSIk5gEJoF
PWirLz7dX8yN2+7V2Kvzoenz0CgUTa9GmhdHZLlsCkmk7tweqheztjtb5JZLL/n6FP4p+8vQfl1t
LOuknVuBqBTAzzACEBFml6RLnS+0RfCYHHvkrLwWkNRBmYOQmbuZ/sYMy+UJ1cB8D9CytZekZAHN
RCSeEUp5vZcSY+HrY/h45elHq9+mQ/xkgcuoPEMf+49/v9ZQ3OG46yYwq9/3xx/fmRbTpLtANNAV
qr4WVMtOUYJuNSTH+JCp019jq1hplErku8JVf1OJdFEwAp06U4uJ3eoaGUbrJ7YhDlFomTtdra0d
TEZK1EiCbd+Yt2tRHYyRjlez3oAUAS4aRC+jKNFMj3rgO6Md0nRtYiuYDmCz0r/fw0Qfsp3HtXAb
81A+nycTOcGrEi8WsKP6pzIjdWNqVf+S2Em2s4U39gyCLJgF8YZyB62fFHXUnTkDeXwdmqF7h2qU
8asOx/rfahD93o26OZZkltKqtG5BeY5J/7q3ENLpbHN6UwSWeVEB7116E3rl/d25NRRcDwJyk/LT
zUtZBLTrdJVrNeqG6O0ixuVkhfnwMRG1dr4/1Ma1SozLzQ2PhV7sOpxLi9FSyoAqYTaZybsJYPAD
4JX/8J0IS1k5DebUxncKKB/XjiK75HX079x2td8BPnoa+lbfmZC2cQCAJPDcks5AiVkfbYGEXBKg
8nAdncUWgJcruzmWI1fJaQIuFPt6kye9D9cMzJhW2Nb3oDAQ+E0aXfnaLdh+k5qUMwhXU00/tvnE
PxJ1o4U5ihhadHyzkP/embMJnXMkELbz3EHUqkc77DhpczL4buSK+ICXFRs+LHP9J27pY3JSzAAD
grhzQCHd/4obG4aWvYz9IUFhHr26O0Gm9e6UQ2RARrU+wuiajy6Ck89RO767P9LW6mJHCoASJQ0S
Kfnnf1ycwkmDtkEtHv0VDWVjEKxnZ7LSMx4NJQ6Aee7rfTjh9IjB4v2RN55HgNV8VCr0kgO5mmNv
d02QayWOdUOSHxPWw6vTdDwnXdh5eaEMOzPdOBlgggEIGbxIt90j0Dkzpk2gxnvLCI9lGSz/gKx3
d8LxrS/3my8uW8MbDQ4tihbwmPE1WODnJYM2vhcjwmQI7+5F/ltDgYnBvwjMLXn++tNRJzTDUKGg
0FjloY7D5gRHJPNSyPo730rGfavEDRKu7GDCs+Ixl2v75y6ZId0rWoA7i5GI8Wx1ev2PJhCx8t0y
iE/5lOQv0Eyr8D+cA4l+Qg+MAO4GjVOPqr2EicO4ESBH+FLTv3kwve0Du35/fzduLiavDgp+RBA3
dQS6AkCITTO+2iJMUJoLDR+1UcOf1XIvyN7a+HILUsumYnHzyHXj78b6HKP9M+e+BVf2WxZkim+6
4fzGrimg3J/ab1Ok9dfDOoHACD4122V10vASs8CpogBkj5H5D00H7UsNCvhFAaH7xazy6OOU1Zjz
xHYTDSixB9qvErTXBwdijeIrvS1mn3gHB1h7qIsLWgT97Dktbowj9rrdqU/s4dtgtk4FoKaeoDlN
Zp0fGq00H42lMPZsGjc6LNQOmAh6RvzHujzJWzEYKMYk16J3BhrqIv9Rkfd+L+2kGXxjMRzqP402
HRbgz5/00WmXnUdp6y5BBkiWnSRzdH0eWtOZ7Ka2YfYvZvlFt+gRl2k47bQVt04d/UtQU3w5qQD9
+tRBEuoGXAalx+9cALqM2/MU559cd6ofAD43vosZ98P9zbJ1Dii6SmQ9HaybRHsh82wDg9bfYIvv
UI7UpypNogct6/qdgsnWMXAkn5gQjOLTOj9YQgoUBFzg+RZFfHWEoX7T2ywN0TVbyjdjW+xpjW09
dS4Awt/QARiCq+WMXOxQLFP6wUdN9cyRmH03xmuqEo7hKdXYfdZbMR+zjL17f1FvP6ROMQuiJSSJ
DRhnq0PtKUtu6s4dsyP+3iMAcGc6OhgX+1OPW2qdm9HO7rmdLoOSx0OHRMntptW+1EQwSYIjrAi6
4kETxvfRSg0/W0INo6PMfG6D0jxoGKvu1IU2cHiMzMmUYtX0LNanw5lNvYlHHFuMskr/AcqTmd4Y
LwssRGwFjlCS4TsnTYr4QOeKkXvHdD8HbVu+rfF00ryWEFbz2yGL9q7eW4Ee+l5QKyR3RN8AkaJ/
rmkkheQzZmJ/BiVY0EVHRj04mOpQ/MRgrDRhSojkuZ274nseLgRERqfp/6bAPxaPzmGe7Txyt5cJ
vwl9G8i+ZJVU1F4fc7WcSpH1BNNK3ncP+oC8qdXASby/B28PNmUFsAPIE2yJM9pFAqiqJNxyg9y8
DiJ1Ir/KYqF5veHme6Y9W5uPFA4MMcUIqbr1ek69msdOL7ii0ygWj3lmKp6rZNORZFI554o+n/qw
NB4N5H12QpXNeZJMgTRCuPTGmwgKDczHnkY/aEeoDQMYqKbmGRMqmkv3l3RrklJPG3YQeOSbekut
t0kOk5JYL4zySwSZJfaLwBXGwclEgRvcHDif66CtHpMFydadbXN7f9J6IVxB1U8iPdfxc5iEVmLw
Ba+1Prf+nMXpix3akbeUY3I2tDTaefPsrVuMrirVbcRRpDLP628KmHaO61I6oA968hRr3VjCAa6K
DtJIg/w7tox5w8eFJeIvpQM5NaNj+c1O3dY52k4/lRfoJnPzHnE32C+L7sCejcZ4fDvoS+d8GeJR
dEdqZkn+tNhaya3Yg988kN+Z4qGx0ik442sdp14bzKp7iAzs705T7bb6MR9A5SPlGhStR6mi1yFI
DPXTaA1JhxVXYKH6panBY54O0CZKZ7G+0I12Qk+J6kJSf0rjKaj6SPFB8g8VpP6ufJ/ZMaqi4yT0
8oj+Uh4fmwWuh2dnDTWzkHcRRwsjGyS8VUdnbKDxJ5h0XEIgAg6Ho1k/6xO6Tdbw3YQnoB1Gc7Lp
cDZDxiGPndn2i3bBSlYzuwZmYCuK8bAobQfDZBpSy6sWc9AOWRtYzknr40j1skrJJ85vZFRXkeRT
f+oRw68fiOP0T3lRKf1TDnWlOtTToLxT6PDHXh9YQ3RYulHV398/AlunTap2Sq0zmrjrPdGj7cDL
Rbt9TkL9QFkHV0LCw3M9dt3OI7o5lLQt4T5B8mi93zua1XVsZbTb3SU/cYE1PnorwWOLM/39SW2d
LDkQjoC0N2/iLhPy+pLHA31NRB50r2+s5D1JiHXuJqf7btbKHlRt6wWgVExrTMoB3wRdnb0MYIZq
aNO5XZieCMIaR0fBUdq5sbZmBoORGrFkhN7oRSlWb9FGwLV9UZLGH2nHHnq17jwqcgPB/bwnJLb1
zWhNAdik/suzu7oypsBAR9zBRUdXluqMnVJ9KNOhfd/T2zze/2ibQyGGRVaFZcSNCEjIQzMoRZRc
LaUfHkPkwa9qpbfHebaM/7ATCZCJ/3WYteraTKGYwa9nycQqFoVxFG1qeHUYNcfIgH/097OSRSBa
k5bMvldK0Z1lTXpUIaQ85xMyfGKckgdkxIKA/Auh8/uDbVzwEHhRn6M88luQanXBG+qM4IT0FNSd
1NcX1+k9uCK9h0JDde4QkH5Lir+Hi7jN5minAbfVYSyQ0Onyz/+oLVRZieKoQqiQT0b8nY5NfUwN
tXa8xpyw1qawH9CqsMATw2Z1rU+h6N3duPCWewtciX8cAWEK+kg3vv4RttJwJfO0XIFS21Rrilq8
Fe6ICmkV1dkbdFic/H0IP7hB9x7YpI/DTfUpV5ScpzdGr2XnU2wcVOCK0j9J1j7p777+PZOaa4MV
lwhoTyVCeIgvek1Sap4ZNenR6oI9ctVG70g6JsBRZ5NRllBWC+DWI2Aqm2gi0hLN62Z3eqj7xfGS
KrIPqVmnD5ZdVicjXMJjuiwJddg+uC4Obon3N+HGXagROIJzJWzk36sfog6mEucOWVqSZf2DHZjx
i5sbwen+KJvzpcJKX4WOMkKDq4PV0AlEFBnvkMSRUAQnd094OhuYn6OQ0g5OcbHdCjEAUgS/MZEW
CVswLga1552wauPeAptExYnmAD9lPV+k7MrSRvjhOs1TeEDpj8vETBcfg+29QtDWpoKcj+QcNXsC
uPWmqjA00yqWNsXe1csBRvgz3/1tQpDxwwrtYecd3bhPcCwyZT/S1dBOWp3sXC2XTtRxcs3KXhO+
4b7JkZ/OvEAJ9R9DobTv88GpdvbP5pcFssIeogsie76vj07exkGcA5i/GkGtD55Sto4Ja1drfhAj
Vs9wIZJPZdybD2Y0vxlRxifVK7RLG7V7Mv+b85dCRNCSuMGt9XprFvNdKj6t2Qp4wlE2PNLd6t9Z
fdyfScabz1Qdpr3naWNYJB9gw/Lmws5Yl8fCrqNCR0X1ohYThoTl4kSqr6NiemqgAhQ+rHzkg9rK
Qb7x/qnaGBkZNbqFsjbG37VCaVR22FpDl7oXw+zsk1YVxcUd7eksDOjGCVo/mMsUe7pcGxcGkFlp
uyI5hzfVQB2FFjsqGDTGx+EERiY7WgM1jvtT2zimuH3RkqE6Qe1xzQuF+uTQJ0Q5OgG6ehB1Eh4a
Qz+10MF3NvDGfHDpowzNhUtxbB0zhcsSAVXk1q9AXXiT3mjvujDRdkbZQNQgCcxsJBiRgdYZOhas
ZoepinWpMSsb/bGrxftEdVrCwjGMhbf0lWU8KXCyJB6/qhGejdoyfFNT2En+Pnbj03ENuwhfsGlX
+wZt2cAOlC68BiSLpxIFhk9japteZC970oIb85b8IVDJvHIy2pFJ/R/hBqF9BuYNlLdVYK5auMEy
85ir6vdWy5faT1S37o5VtQQfYqlz4RdJOzy7XaP/uL+htn8IITGvLrzFm76mUw/R0PMMXdGbCDCT
KmMf11s99iiUBXCuW/XURtXsa7E2H/J40jwtMKyf93/F7bZmNVAd+c0xvzVZm+vSrLD+FZdeqdB3
5vcgFOVYiA6b+c4J2pwwG40bgjCDLae9XvmqzI1oCE1xSaVRma+HdaJ7canjCpuBnnhAIkHrzmWk
iMSzg8GMTrkZNlc0kGFi35/2xiMB2JH5UhiFdoIm6uvfwnBu2plmSO+sjYBtl5X1IUHn7W0eVsP/
EqHHODgtxvs5a+ZLXyJzfcQc1NC9YonQ6Lr/a24j4Nc/Zr0wqsJ7vMAY0QqleB+ZNopeozrbb+qk
Gv1sVh0kmiAnu074rkIX7O+vAuI9gK2cQPQTkYN6vRh1W+n9gPLdFUVv1CQM0pjfyOjvmDcQ32Zp
5b6dhzI4oeUnBe6Ee2UtRLFzC9xefBJqTsgHYd2WXmuvf0ZisBlDqw+vqWl3D7lpzcJfsrjtd8a5
DYP4u6lVSNwirZX1ty87243EqMImMSZownYCLtMs+9NiWpGHKJp4uf95t86Y9BOhtOwavMqrMChC
VGgx3InbLa/EoZ2q6dwsQ+8hm+Lu8C62hpKMb8AzTA9x2NdLWDhDWDgjd0piitgLaeodQmdBoK9A
aGQnRdkcC0wmSEHp3/JbjPGPi9ROzCIvijS8dknUQkUDFGm2ygS2zNxrt20OJekBDmk3TRS5c/4Y
qkgBEEyRhd5tpkQvCOMYn3JrHN5i9uX+c/9jbW1CiYe2JV7Hohz/eqg2EJjbWwnsLWMYj0YViJOd
ZvlO+uFsDSPZMUBJCSYo/LweRs9DswzGObi4cT/FJzs2lO5pRkYjfNeZav8lbtJM9XN7ofs8VHX3
LYa5k5wRnypSPyrd0vR5IOYYDJ+bfMznqU1O4UCt2Ku7WfkxNTydXhVMZYvQUROn+L50mXFuiCyW
w7DMVC7byAp/xUbSVB5vES40kR5PiV82mT0culbAnl9sM458jYrSrwJpEPIf05zeYU80BR5lsGx6
roOS7aygh9n5o6sVJMZJY9sPoaPUhj9EkVXwpGb6CfZsXiMG2FvNYeimyT1S2EgHvBjAEj0p2uJ8
StR0yt9g49shVI0i5nE2EmwWWzyyHjK7yMGH2FWUPCyppX+1MswAvKDow+CYTkO+nO1sFO1R7UoU
Oyulypw3hPvzQxii1elJHZu3uijBRM+j6D83TpYHl0hvmh/k8G50FEqVPml1V6MYNeaIAEG07/pj
B4YcDasgRh2yQYSl9FqlDT+QFcIkjUI8Z71Ww+rNKwp1RgirbSgOxsIov1H7j5Odh2LjHIAGkk1T
RTVJqlaxSxDTDtbQ8rkkxpg98q7j5puFQD4Wqs3Rzvm+7W6Q8EtjGJ5qCLSu/DF/HLqgaUo9LJr4
6lphfKSfMHnohS+HfFG6I5oohyLPUF+0o72Bb7MIkDOUWWTB0IRAuXoHeq3s9cZ2oquhpOnnBOeF
L6M6Juiwa053wVWYt7irQmtnvhuvMG5sJpUoqccOVef1fB09Cvo6NShlR2X77LAoD6jOP4+Gszwm
rvE/2pri3EwDhfiyr3cu7o2eKTVLaugQg4AVoGT0enTXXFQj7/r4ioxo4aIVNlRnfJkovvUdHMS2
MYbyip6m1npQi/Ov4Iz6d73ukkwi15p6k9ro5zjqx4f79+HGlqMcIxtNDu/XDYDazsN8iRsF1FSJ
iyZPJ/lj0k+HiabYzu7e+u64GnLpkgXwrKw2XIyUnLYkTYSmQGxBKV16P3Pzn4oell7Su+6RnvFe
Z35relzBhgojRcKbVg9mlMx5NjoQFdGE0U5cIOolQGDtTSLUPcHvraGQgiCJJDuXajyvv3DaAT8j
wGJbq7RbTXo/h6FRByyxi/l8/6NtRDjkw3SSpfSEtH55PVQwug7gFINHLJkD3SszN3wz9uXQ0XZP
unMMNUzZOT0bQ9KOlP1I6UtJVfz1kCEuLTjuOSEuY1V0xGPA/Ej/KTy5EQJvqTmJnQOzsVlkk5cO
DYSs2/pdmegjFQwksmNX44nupw9Fk5VfwWVb/sI16ZnjPP+HmwlwMisryVLQTFc3UwYc3LYml9wx
rnu/GTTrWcwFyfPUZj66y50/VdVfmzfyFVWLgjxqFCjFW6tBLeQYncEippvMEtHHkLqr7QccCPs/
fEIZjRCjkpMCg3v9CdWwLVGtW8RFx5Tao2sT+XpSOgepiXcu40wc7+/SjRiIyj+UHokkpti9Gi9I
gzyxu0lcmrSpvtpO0ftOau5tFPm3vAa/SSYy7QVahlTF1sdOxMOS2KkjLllbaOdx7gu/XArHb8vG
/PtjRxsUfg5KEFwlzuqEz9Ps9pnLUIYWlk+jgPCR6+4/SVI7R7w993Toto7cH8OtCaUJGGaL/jC5
e+TGXhSZ6nnWi+5gRpl2BJ2215PYWknAaDyOJh0Oe60Y0ulRO9vB5F5mYxk9JGbKK0qvht8PotvB
6m4NJdnHkJ2lDv66ODVX0DhURDwv7ZzKuZTVg1FNrGIPm/z+LvzdrVttEHaIBKDRxL6tw7QNZyu1
IzzhCq14sJAa7wEVJOPFoXn/NCkBcd2YNm56xMY6+dEYfTN6I6VngEr9zIk09NlZHrpCR807I3m2
Piixu3QfUTo2uqOBj4ziI00f1Ie8XBTzHaZp2tkpUvNLYnTl6Jtgcx6jrLA+2OVifkHZldjdspZM
f0tRzg5OPPPljyrTcwRCB6d7CsiFwu8OgefswfvA2SueAJb5k6ZG8cEGw654owgc16sMIPIeMv+d
871dhk45wmINv8aYlcxeZo6KcXGaQhn9IFaGf1ItGfszEmvmZ+pxPFJkKKjk6xEyNIZQw9Qb7HYG
ezDbya+c0jntsfsfYyPmpAzBv2T+ykMi98UfMediWYkVV2hgR1pqPWZjGhxmFaV12QUj+SBpFoBE
fmZQfHfO7saOo+gKcwiCPSJm62uiVQmgFJx48cMwy9PI/+OQRS31ntmc3t+f5FYhTGIlCHFRBWU8
+bb9McuuEh04M11cBOZ9DzO5LRQxkc7E1+xAkc3C4/Ea/SayjGej0L+hqla/3P8Rt/PFzAV8Ou0J
g87TukmQ44TYmwWQxLyrXN8CxusHjb181Lt02Xmqb+95UOMyNKCFTaq7Xto8Nwo7tOjHj3S/Hohu
xUOW1v2v+xPaGsVB9s9hiI0qi7mA4akKwndMHdU35TwaFxR5tT3Ml3p76yJ9heYb/SxLAmRXgU43
1ajcgbMCref0Lypds2/pMC2Wj/BlNvhArCmho4zRPZPNdp9wF1jOcwwtNl5U6xvk1fh/ydi4gJWV
6OOMjcDDyHb+dH8xfkODX19qlFlpOaEbSnB7U9+kXJNpTjFGVyS/22tJrWb2lD7Kfw3CCR9IK5BG
1aAGvpmLcCDvzZeP+ZKOxyoR9sEcbOU02L31PETWcrn/0zY2Ht0apDlo19DjMFePZNQv8YQvDNLz
TjuccRhsHswAe5vCUrPD3w8FawDIr0a+jGrS63PmCIc2WIasSid65aBkPZ4LRR0cMz3dFTHa2H7A
0WFi8IyA5Vz3OgvCAhBxxKMhpO9vAyXU3CspM6bnQO/HbxaKsZXfk7yGXm0G/TMYn2HwgDR13yzK
Gt2bLkT6YjLawQASRrXnMC2u9r0C4oX7sgNZxkNQbZlOUah0lPZEWadePejtR9wb4y9Ok4+Rp9PL
fpi1KckOSRiosvRSTl9dEzDuQTH7/l0lsdgH3VqQoW+Fir5Znk8oYKqhWZmQpxT9W0cPhvJvVpqN
N/CG/JrGMnK8DisCi4bEnNS+hndIQDW6jD/U0eLugZQ2doiEVJJhU42mJST//I/rUdDxStsIXZXc
iQdfm5biqAHbfpn0cg+fJDfb6phIpAE+EnQcsAZZbcbezUw9cEn/liL5qvZ6dF6E2flOrjcHzWmV
dy5siANu9IoXF928sz9vcxj4gBQcaPchxkMD8/VEVWAVTp9RGG70VDnkjdsdoCHXfui6GAvDCwHW
WO9J82xNWSfCl+6tyG6tD0U42nkqkDq/TkriHBv6L5fOamV7vh+D90UQzCBvgjw4R1VJXaHuGyDC
98/l1h0qSUsyTqbfQA309cSRyhlnN9ACFLy7lH3nZvmFNlDg/prxulD/51Jo6r2BxselAzUZP2Du
xKO40EYXx6YwtHdjmjiftaUwfxljOSLmZQ8U75dR7MEztpaLZgTQfWpDG3WZ2gCqZjfBJbcWpwYe
AmgOwe2YGLCieGV5XRxrNtydZWoeKiuMlE9q3BrOzpJtXC9gqdmpYILAVSurkKGIFTKjtCE80d3Z
HzUre2cUXfXXlAwSJLYjjAHJVF1nZF2a2i3a8+IyV7EyHkzhRu+nED06v5zLRjuhFV59vL8XNp5T
Nr8NOQkyzW1VJMyIMdO2Cy56iuvnoRGVdW7zYXaPgJHcDw7N/U/3R9y4XkDAsP8lxAha1GrztWoA
9LwNg0vDhVgTVB87nXrBlKX5Tu3sdz12db0Qy6MohoiebDatHiAzrYM0njtxGSdLPBmRm9keyeii
+HE1Td/ZcAsmCACuQCBXRT5f0kSNv4/UboqDKKrmG34Deu3BtnN/BhZKkJ4hLPXJTEfzHY4q0+i1
ap2o/qIqE5LKuVDaUzOIwrzOWkXVzG6poP9UW/RcfC0cJ2KAoApdnBmm5n0/xniZavMUgO1LteqT
GbcUVUmSohz7GVLJ4zDUAxCEoO++025BKkmbhPFxUBeaS03lFu8EndKLSz2LhKUThvueqER5xLxM
VQ/GYFjlE9f31L3QqQJl7fRJvhwCNQP3PRj18mIQcgvfKdwUGm5eiOYhTgs0+Z2iVqOD0BoDezVc
Fc8udNTshdAfQI9WzmhFNI47mT5+B3bnx72m9LhfV/1zrXRNTvXUpnkaZcqn/+PsPJrjRs4w/ItQ
hRyuAGZIMInK4YKipF3k3N0Iv94PdFrOTHFKtst7sc0edPzCGyRcko8SWacx1HJNPRb10GeIznAl
R9sChLNrAv+jZZFQAdxW3pMF4O2Lb0ydD3AG+ci46LzBPuZ0TcG5b+Wyxe22LUPYjIpmF+aW2RgJ
5kWFW4YjUzi0ae7Hfu763EdNWssYA59SxrAh9BpBli2AYLJ0NbwTM9P00Kv69jtMCXyZEOsuv7y9
2c+fGDw/obj7MN0Q+TzN2dUoHJ/en5PoFJMPQjOLbzV68ke9UWgVL85yxGrhWtx1IcHZnUbZ9eRx
cIpP35hckMw4zugmK+piqCTZg43Old2tDj1JAP6ha43ZP/Vo4XVGddJnScx8XOt7CEvVdGUKzs/7
6x+zX63/CSeQIWJxNA92f9VkcYsd4aFzB/Ow6Fcd9S7MNo6K0LWpa9FiPiVaem7DwZpNOzG4OSPg
/fqddLq8wb1yC44bB+VRWKiLvb3GFz4Q8CxBDJfM3jDZr9j/fCDMPFHIRlmJ4tq8SV19iJE2gJsx
X9OMvTASiTlQAf7FV54KixfCxVehxHRHAlCPB+GUH4Se6/eDdPJvb3/U2bvwR1UPoI6zw9h4H04+
ataKXplZkPSm9mFjWu+MefoUTAUagpuVXXsULg1n0ljjQeALz9q+Rmt3wJJKLE7x2zlsubAjggkj
CsrUiuxmu2a/eTaTe2dtz0yIO4F9nsqH43qSO6m+gdFLveZzqkQKvkrD4rRvN+2a/MRZDLMPRsEO
SQReo7NCKwaBmVMjK5g4VVGkty04IieqW7M5DKY7yWhbB/z2FE4jGbdkXr+b5NZeEYu7NMHEe39Y
kA4P78l6bibtCGxNvcSnbf2YrbZX3yggtQOxfd3e91yhVyKLP9o+r15fPptwxsIVhIzzLCWzub0b
gD1Bkle+O90OxlRvsUUPDWIwXAwFqAr/k9YoHDhwgWyt2BAq/T21s5kIT0Jezv0q+9wX+Qy+oZ+q
CWp9La7VvM5CO34mBRjausCAqfWfHF/N33h+NIxgB2CMn0z8AP7xlPXX+rf7KEgfQhUD+knU/fo8
BSZsNRSz8Xtth+VH36wuGKuVHn+GQtLnt8/upS/aaWJA+ig/nB2mzgrmdKOfkaB2shyIieV90Rdm
/PYol44QQicBpKJdZuj0CBHdNQ3JCru6nKuowtfnhvpqH6YBNdW3h7p0gEjqwYXAzeElPYnj3HnC
cRGUfjIZrZ6FnqOsbz3v9nspm/RrDSohx7opGwld0wUEn0vbZL2SAVw6QAD1UB7bafx89OsFNDDo
wvRr9ZMVfOBuB0rZADLYpEoKua2mJ5iRXvvuCwtJKY1TS0pg714Sr8dcscsgNDfdhJTGj9u2GW4t
JKeTt2f3D+Ty5KCSYRGncDlxIZ621ezR8LVSxx4vg0XWT3G3TfN4IL4oPzYICohDSSLrx8Y0TAIb
LBcJT/zD6vEZBVMgNFvhdEOElrnm/BgxeXqWKZLmIRDxLIt0YxPrU4AsTv6Uenn3TXSO0O43iTBW
tAZe9lvZdkOMrbXbEbndYIp0B6szO9UwDJM47mDcNRlWnfRzl34RrVf+9mVVfcQF2/JjlH1W/9a0
8TyK5nFQP3RvBWOy2PP8axZ2dw3Cf2HT7wLIQD92QQdqBq9XRJ+V71UzJmyeP443hp5Nx1ZZ2rET
VXt8e1nOghnqIbTmeOVRNeRhPBmqrdd8dDVMuFdi7QgwSBBOdl7GMF+2G8dsSJmQETu8Peh54XIf
lYolvU768WcoDEq4Ve8gm5gg0aMdyctb0gH6Nx87wzDuCkLJLGrp6T0uanDebVPVPGoUNN4JtyoT
VwUQZYRtuj8C5HjzK/nchePgMOvo1UDj59edXAM8XM5W9tQCTM3tfqWas71fs2X4f+addAIijklC
fBo8l9bkiWLwg0Tr0KgrEQjqorTO7fHBg9Agk1Kbul9DWSEo/vbcX7jlCEX2B4KEYCdPv95bo1mP
/ViqNAGYTKsnEEG8LUEarW7ZHuay0+/EUgcHYWTLB4x6/xoFy8pTfiC4ZIPbZ/sNX961wrMlILh0
ZNKLoIi0sm5u61H2qFkZ9cMYNPIwydk89rVjXulSXPp6AHn0YwJCMlifr79+NdyyNoaCCND3xy+7
nMM7x+p0pt5Drc+Y2ngw6ikkgZyjxdOvoqMv3O+YaPKc7aIw/IL95P8niud7Vz9t6zSxd/YucnlT
+1z6dWnEQm7m87KZWkuGOA7/lNucs/Eq7/vg5PY9iI7ZQDR5s5ZbQSPzR5raBCmtXWTPC+zo/so2
uXQFBXDOd17/H1Gg1z90HSsMrhWha1uMw4/FLD3AAuVKHj5b2Xzlkb9w5MC6QW6n67jnsCdHzsuW
RRsz0gATVCudUuH86y66/P72zr8w9+RPAASA6VKsOZ37NjdqXdM6HqBqc29R3jI+56sQRz21NT0S
w19z3GAv0w/bER0o7p5F/5Ulxn4e8yCZqza9mRASLw9eI8fmSmZ4LnfBQGBMLRPwFq2JP5aj/9lU
m4kUR1oSuLSGwI+pNlbXpwYhrR+4Y2jdxyBd1c/JtBHH5SEQL2Zd2HiDBTa1Z68t+rvS6wv19xvo
1Y8yX28gPEo9XDsHH+PPcT2iFZ++N7FYPgx6ul0J3M4rEfsEgFbgJQMNRXDxeqzBar2x63U/WexU
3sw5uKcCBnLodUF/23DbRBAtrJAjU+CyulCkkm1dXdnEF04MF5tNlX+vivCwvf4RfTlsldZPRPg8
t4+2q8FHG7v0DtXea748l4ba2WZ0KNEhPgvzW7mNq9OwszpbZP9OQskDVuXii+d2n94+MxdOJhsX
rP7OkufGPgkPDIdKWgF2LpmcyT40adZ92Kbcu6Ilc+FkMsYOiAS7fF4e3nwal85I1IsU1fZFz0V5
O+MW8lww1VlUBdL9+fZnXXgGdgrSLmbAU0hJ+vVaibIRXqa3ftJNwJRDbx6KH/Xilcu33GiAXNld
kL9sYy0/LDU85EihoXrtgFzatTvzF6841A7Q5Tv5EYg2e9PQzl6C8uf8g95cejOOPZZ0vrLaMkxJ
AfIQMl+70ZAYx3swAtvd6mOideX8nOExSDT20hLv8d6lOr1+1y1F+0rqThLklD8z6Vuh4czVoTRQ
OW76Wrxf5aZFDlJCV57jP+/tSVIAW4Izu+uboBB4cmg8zNy8ORvcxPd6bzvYy2QfB/xe/dBUpqUe
ELnsx9CCX3rbBVb6KRde+qkMvO1pnar02hG+EAzjsLUjkrlEdnLj622RkmLldZ06idmMExZ6rE84
Q3yIXWRRjkY/9ge/GbeXtzfjhTOGRKKHkiDA4HMWOBc6IPmhcZNGuj+GbWjv4SLkVyozF64MFKXB
PEP8xszutAdKWlnDYufTRIE9WaMvA7rhq1x/4rDpDoe3v+jiYIA06L4A8MZo5WQey2z3JF+pR5dN
l7RIt9ztZrdxMM3230frVKDBadLS3vs9J0s26o2b1u7iJFRxQGc0vTiuulNdOSEX9ylBK5R5nkVE
Ck+i5kVvrDldSyfZ7GWoDr7eNij/NHX5IR2MUkTDZpQPsujKKsLDNn+SPdCmsF1m3J1bvUGR+e9n
GE777hxG9/yspR143TTVa8VONbv8XlFY6sIZ3l0V68q35ZWn7dIOhb0CvALA23lpkVqlvWz+5CYa
7b1I0EuK8DSur6REl3YNpFsAtxCLeUpPltLGZUi1HaPQxoesZzlzVNnDegR9I/+P6YOFz3u246KQ
uny9QZEy7J2+ZSj4AFVYB/OSBOUSxGk2GleGujR3bE1u0D+g6dOoMy9GbeshiCa6pzV3ivFAOi7X
zEAvPCaIyuzFP/oD+IOdlgwCSiU+fHCOXNEEvwW24GmUbkLM4eauSB0bQFN/EyO5aBw1W43xeNdW
sWXPFLXe3prnjzm/ZAf37TKyRNsncztldMz9wnASDxDVo6oqBbJSuJnC8NprHsxVmNfyh0tD7vCn
/STs9aWTneOCWC0yQsTEhKl2C29pl72BcnXMMJe8Wyx5rZp7vlUpDwBLZ1H/2DKcPN0U0VVj+YWX
QCBQcdmM2ZF6knNoRxCFb0/nxaEoSCActxePT7vL1qJbICQdN6mxsoQ1reMGimTpcZhK/QpFdJ+m
148xX0XPh2jaI4Y9VcsgAqPRjFVnYvWjd9DTRR1XoV6MYrEPVelREs39FOmsAYOGtbwOutvpcGfj
k//t/H7XBc39+lTqpaXlwH+8ZMGZCAxENn7EMcu411WKq99gzDebNXYyrHBeKkKrzecntHmuYRUu
TTh3HdUwICvnaaKCKlc6duYl+mQ0RxNyRWRba31rmPTr317bC3WwHVzI6vK27BzV/bf8N3PrQBjD
+XYTQNcIqCIAZv6qy3wlafG1TzUIhhvNaYKP47i4ybK0hRFKaJoPW63P96NvDTeyUOUHT1bLv2//
NNszz1eD7Y2ICHKCCA+fnmO79Pl0MJ9JWmWBeiH86u33s1MbWmRpljcc7c1FwcxDtMx8gNUjQEqv
2rqGu8KacVxyOeIA3ToDCiBFBRrQfd/3Wjv1D05lO9UzEf9UHIaGPx+qcemKUHnV8C9YNr/7Z21d
kR0HAwTrg9Db0nwYArq7n5yCjCCUmNT7d2anMuBCq95t3/M6mNrInWx04zQnWLHTca2sfAH0M8yx
slZp3Wie1Ri3wjeEFQV96toR+t4y/dfDZqsBcbAgxhbRyc7Kx0nNIxKl0NOXWKEZz3Nkd/KldvOy
OoLIB8OVNwjTRZmGvkjU+rIRMfEtPYkJed31XV6aisK9Fkx1OI3lcCfXYk7DAk7CEiLjj4Admk/m
s190dFDGaUBhp6pWo4lMq5iIPYFH+yCNFvVzdDrlRoWZyzzWB8n/cyzS/BnpvEHeVcVgpLdZOujm
ARc7cNtTFszTl0pajenGHsVx72WbRyM7tvbkpYfeAth9WPxixRoCDO1WfwWe4fcPS1kY7f1cOmt3
HGtSgp9z1yx6BLzdVVG7mHZ3KFqJClaH7Of4Xq97rUZndFt/jIPT2jFMj/qjQIVe+4kDZ/eUdZWl
x7DqW2dOpm0yehFKN9Ptx3rFqyYabGt52LlRoCmUcH560nTSZ8OdqHajcDd8ddxBVTHywoDHDJGD
woJZbeohcnCo/qI7oisMr1LzC7T+/B/DkgERl7ksD80AWfPG7dk+HyDgNi+0OLwhpFpf5SHyMMa3
NTW16R1krcUIR6MV1gN9HuvJUe42I4lll78l8qX9lzyr6/WGevP8gDhW1zxvPAn5ocgcswxLVa1T
KBx3ucMkR6XHeevUF6RgzCBeTW3+YKSOc6/rlfYlWPk3msXryhtceE0k1zz93pHWOaE+ppWKZ7Fu
KCIERusFoSy8fIugmXQvDb3cLLLt3noeKXKoexdFHwQNV74xtBpprVFvDVhv5dwvn725FS9i8qUZ
B01J50IHryPvq3RsrJtKKyx5WyjZ/gPVqp/jVrTVzyaQ1RBWgTNaYU86etyEW7wUyIb8aDwc0kNX
r9EJy7Q5+FxMuW7Q96oMGWZKLu+1XiMWLMu+mMLAoTkXysEtjKMNsDM4InOI54tGGh4vaUqPNVee
QY5XNG0iSirBt5XV9Ck/0i4eS7zEf4vZN4bYMPrls8xWN49x6PGfXUTyWhW742J57xcjbezIKlLp
HOmuQ1cY7T4XZGfS0L9amCPzVNZu1t2PMCJSLRpd4a2xBW0aYF/ugLRq+x2PONoe+fU85UGKJMbs
EPlJy9I+eHbfePfU28TnRtDne/HXqsbQc5Jp/miMpeF+Wcq1uiVYBU5fdPkEUneol1ncL1Vmpe88
syjGx9LpvS5CYTK4p1MuykOmBetjH+jLT1Vu1MAgDmA6UBqD/b7PK6E/b2hRBVyFaMNwk9b2L4MW
SBXBVw2WO8ufbHVDI3J6WCgEuGGNk1YWdui+oCIJlFs8F+UCkjJVA46IGySRMLUMBfJsLNuvM16N
EB5suc3Qy6nNPct+qp80dN3TW5X2lTpIKkoZm65ZHTTuiu5D37UGuOOVGRucbfg4DVU3fzFymdaH
jOvl3SZF6UF30fQfbu8P7xDUxdTYmibdgNvdCVitlKXWEHXrzQt9IbxnD/U3G74P8msPRo/KxnsY
fOLbNmqcDyvzx8fRZW8fc94DwKJj5Ue6C08nQg18WCPXwn0rbtFuXL9if1Wtx8wCznbfbUaBD0y2
FN3XXJuEcWPDUP+Yy7X1jqytHzzx2K8ywu1MvevTLlsiMIHz/NivHlA0VGE8EVvFuFVIRSBzGNbF
OjWhPeh5HXldrYZjXZluduxbwmmeOEPWB8tEEJ+AxOiOToO7WVRkCvSXqkznl7QXYYStNGsE4Mni
Qgp5bN4V27DQW+vuwwLy5aehyeIfzxut57pBOwY6Y1v+LqZx/q1XnlvGvcomL5xhFujxLFf7I5Xy
EmSqsemQZNh/X3mQpyYOZLd+D4wh/ajcZbrvlnb9d/Hdha5xvcrPirybe6JdhAhxPxy+zuZW485c
a9t4rBuj/exZU/+9T43iI7XkHMObqu4PyHsaGGIUyv/hVNSMMbhtiypuke751/XpC9yleq66xJBt
l8ezyvV3na9VQ4K+c/G0SX92owpEOR7XCp+5CEGp/DPC271HUsKujkrda/pEAP8sY/re7vogOtf5
mgMJSjGHkJ4eIuK9/Dv7dGxQ0sI4yodM+DgigGyHzuigMly7TvZg121fhbBacnTaVzHGqZq4z5zK
2ygFCzGxZMAD3zf0W+hyimzZIq0ti19bn272gaQCLyFb2NMPlXVG/3VZ/OYLvcVZg4rUIcrTOjk3
Lc5KmpfItc8TH6eJjnvDCn7Mau1/2bjY2Aeuokb/vqplcI7pmBp4NeSrbh/E0LdPpteM3y0kBnnk
Z1M8Sm00v1FPEFvkWJNcQkuRv4Sdyd+76bu1cONhWoC9hKLeev/OgyttwQ2b1BhWY10gC4G2HaLm
bte+n7dscSh9N7WM0klPE0JJ75tLsldFlNjST36LkG3kr8M0PhNCmrwvddHD2g3KoItXTdt+tZ7S
nbCTmKzEIxAFckfPXa27RZh+GcPVX43DotWLfmMqZ7ydDOE5sdaVKn+oTW/7MKpusG92M/kM9bdt
+TLW4CkjKUxPRrkfVDUrMpBwVyPQXKBIDmZ5xAv9E0Zu23rrIJFKzp+l22eR5XxlAK72Q9MVsxHZ
7oxA5LJajZbDyU0393crpmH8+nbYS+R9IezFf5VCBCIM4HVO0teGCGNTvmmibpZrLz3aaimy8QUK
4u42WnU0jlKvItEqpSK38fUtrKZpehhSSwcS0mJAdlgzGH8YKOBLm3BF+i/mhP1KWFJeLUM709UQ
jzrHmV1qdbigDHrwslrjhjTUro4T116V4aVpm+KrnSlt+Tq3g1lFvd0635Re2cyRVlRgKrfeRRg3
5b3QETQuMX9uAPNvo+i5shV6FsQhfaEdKjMQ6R1/Jd3ue3vfZAQVxhjnPUXhCpHR2X+X0vJeP0yD
5xcHTTW9f7MMdf489vpq/xgNa7Hw0DGRaOYtM7Kop9aAGEXO2criug+0JtThxqQ3bjbOxGWpMX0I
gqnb9Xt3o56nsjHkckuX10RboGgXKrxDo7mRrotUxnZhoeXnl7pm3FDBWqpYaZnjHotgMdqY+7eV
aES4Q3c7LB6vfWaaZf+kXAMNAYDUQ/nZQ+JKC300LIt7KJNDf/B6u0fvBIdiXIEskOefbbKHd9sC
vDcqXWHJqJfltkWZhXh16E60Vkk3V/15aXxVP4IkdT5uTlB2UR5AmDuoPDOagxFkHU7DaE6DZ6Uu
ad/2qttelmUzvqSIinALNH2fPWiGN7UhpXW2vd10DZIORVOMN0CIhmcZ7KgRxBCagCvaXPb/ISJw
BxMXDuhl1NnycE21zacBkfXaQaixEJGHWg1pknTKKWr7YHqvWX7jhRlHSBw1MTAHUdWt1qe2d2uZ
hU3gzgI7d1kPT01aDOO/5Ta2X129cIlcHHv17wvDzx5QMMSxjjCukhGggfRuGCscJoNW8xG/0+tu
emhmc3JuV80lZoIl2nwJ2npwQZCbDueA/uNXNUv3ru8XM7iZVqOE19lk652onbEL+8JJ1Q3278YW
C9evv8kCwhEaaMrOQyzorY/S6YPvRFjlxyUYzPuMHogWydxp6ofeB6AXjl2rBbeQc+Vjba8wveZq
88pblLqnNJoqapRHUZfcWQ04yC7G7k/2IUdVR+plMP2nKkdOBTxki4zRNGRtH7mq6V5sG6MujmAd
/LKzJp85N1tvH7jndVohWQYyHkq0sUUmGHwHwbZOfZB6a1cPeg07HArVmn61m2ZrEAD3i288T14d
ubWzfQqoyP2rtkHfDkNWL5+qbenljQbTVSD7bO1/s1yK6liNyv2QbWIHi+ueIAdtnfapV/XQ0XNx
rN9EH5v2uM6B/Di3iEqGCnalfqj9YqhgEKyed5P6siDTbFDFP3a0if/RardfAdeDUQqV1VgNeubO
+gG1raGNcsobZmihoN4kQd+ON8XUBEEkUDzuIn0NMj0iemja+6UAI4Pkj16wWFLAedwCaXVhrlnp
oaj6NAh1zR2qI8GkRWCJkS2LqjlHa84lhVUjXe6lqWQZUfNcGsiIPd00rxPzJ1WMPt2VwJw+lWPn
mTEdTdeNDIfAj6J3jWksfjXfsimzzRtnyJY4LVWP8hEF5DwS2aQn1Wgt6tCMoyajagVYkSxmhhC6
odLymXDf/dGYMh+vdBwu1If2KjUaAHvXGT2R1zWbLmgXw9k2K3HSThyMuSXznknGAqRTrtSHLgzF
SOAvMLvB7+20IEa32S3SerLQ+HRSahCzrG/g1LrroZLQqa4Ubs8r1ehCABC2karCP+W0ior6JHYZ
mm8mmwJ1RITlPm7Cdq60/C68r0QX9KBosBnowJy8ryXWRUM9ZDrkb714HB2OY2E27oOzQrpQut5H
q1Ubf91i2xuMSKTQML+giYvaTurZha4n2Kg095M9VEkXyGvSGpc+jQYInVzMKff21+ud4QM2NG28
dRKglv47k2IwpQgxPWMXb38ahkBPwzWnn3+lw3BpWFpttDHYIR7qzq+HFVkjiq2QemJYvf5eK0po
vbVTHBWlAjsyKkBcYReUargy7nnbGFzu3ktE930X7D9ZSaXIHOy8MpLGa+yk0ko5x0KvIH5YK+Xi
MNPT7H7CPuOhlJ4xXClWXzobQGQNmgw7mv+04YGyjl6T/RtJUAd7QSsrnlFOacLeLa/puF0YCqIH
fXHcZEAOndbFSV6bWhPkrZh8zHFGzSny0nS6XUX/1+qIfBDmQTTAbINO/Gm1v7P0rMvnwUnayXIO
KT40x4x39P3bUe6FfskuPkuT26SjR6D7esd0opG67GYngW+lETw6sv+ykL99tNJ5PLooN/96e8BL
M7jfKzvqj0vm9GQoe+yauQ4gr1CDOxhKmA9z66F6WlfXhOYv7Mrd/AbuKzZPOH6efNuiEFXAotkm
TeuM4bDhv3FI+zVtb0WqTTcoF/t4Qoq5pY7QG/k117Lzqd2hHPuO5HVA5+rkDmiqiVSh6yDPiMw+
enqR3ps1PCQ7UHqM8PB65TU6v7RRt0RkguMPpvFsKWsDuQUUiqxk22uJYCKm2FRZcOUhutD/ZhiQ
i3wRTagzTSTDa8nOh9JOgIjLMpydaXoXtGU7El3O7T/AS9p369Q6N1WOym4YuGXv7mRqEw1Rq/z+
9m46X2JeIlR9dbQvuXdOt6+/4bTuUQxM8PrqHoKUQo1mmvKOArj3nlp3iaBoIEPfbqqbt0e+tLpg
R/9Ary60qEU9TKY38SBPo+m/X+RikGyvzdGWfvs0G6n211csX7qboYNXRE739NzYOTKfcz9YyX6O
ucRFF/uDVRzrtPuRBo37jVpBQ9F+VMe3P/T8wGKUwGndGRdwzk5vV61UsHMt10zcOtvQgnNkvJiV
T3lXX68Mdf58MRR1XJQAiarw7Xx9GVHjq8rSyawE3M8W182UPQpC63dI8ZfHyqL3r1zP/etYB2Qr
1ud7qLMTwfYt9p/Gm3LXqZNbqSfCHoYkkOkvZ9WvmZVc2C3wsZg+/EixITsFNPQq7wrsNPRkMYQ7
RL6cm5/4TYtHnB2C4TD5hXOF2n1h2dgtcNj4D2C60+CqcCV2B5m1JWtFPK87eYGeWFscpeY3V+K4
82bx7mAOZCngkqPrcbJseJCaqnOkkeAEtB220TV/7hp7N5A77bsRaZKIx3tEhUNS7kJH+MqNdGFu
0UtzkYFB/oTo52T4Iq9qr6ZvmSjkEA+jAsteuWVKkWQrIznb/8eBAKC1F4X+KM+cAtWaipZwI/Qt
UeaoR/1WdeihFipxHFVfQUOeq0QSRLI5dwwaE8y1/npzjo47t4509aRJO062rnnTy25WMYTGnI+/
ghrTKBTirLYPyzLQyoj3fBFQpkfjSYqhgvPr6Qq/8CVo/zpy4KcRMqCguWNNTqfBJpx1JZUANHoL
58NoWetPQy1lFc9+b//qDSqIV07qheuBmx6AIAqA+BmdtsiHGrqr61Wwk4AdJUqflnjdLJxJnV7e
7S6gkYS//fbtdwFNAymFVIELCXEy7ojXK8Bza9oKHlNC+drbKTAjndl69LevKOqDqRnm0UnjiZf3
2BcLsmCGaJq4aifvmmfNhRNtO5Bz6M/vXvSnx0wT8E+MZuDhXbfqmFLQTkx9cg7GMF3DEF0YCqES
Is/9Qjw/0a0nRNHs7Rl76J/SwhdPlSFQLGk18/D2/F4IWvaT5ILAwjyQE/V6eqGbTd2EW0ti0hcY
Yi116Ic5XWNcuaMujYP0IDQePos0+iQYM5e8LhrcaxJnKbsHsP5tvCpTv7JbLoQj3IEQISG1gWA9
/Rri81ZzeltP3IX9D5sGes1xWcvSPPrl0KvIEbL8uRIV0kqe2upa2vkHTvkaN4PzCoZp+0PNuTzd
I5AzbJm5q8FjRmgdTsglw16pWgpvdB7rnrLSOushkHTzAwIWtMnhidq/0IgLvgVub/3Sq2X+lmKL
jv8QvdYnOVCyj5Z8lxOf6V7+qKzZVC+mISnqjrTvQ10Co00sBA7eWcSBL1XuO997s8iHGKN1bYq8
yZM/Rqfc7q2pEhradXA84n6lbHolRrrwEgDa3Usxu5DxmcePU/rdVAH2SyyMDSh4L4iTaxl9X+pd
ETwzeSXiPj0mUML8PenVWfQd/rX/9/8JHabGMlvfhZwnVT7SOKNTb2t1H2lN3idvnxPH5G/9d2X/
8GuBBgMgBKXOpfN6LATFGp/OwMI9VNLxm6iqP9Wat5hPWwWQPgrGRdyjuIBZgZYV+XfQk7O8gzuG
mp6g5W1G5dyN3bfSTlfvaQACHI1gkV+WFDP436NTBw/6LCZ9Cf0hd12qtbODgKFyjCpGuMLJ3035
4tAlH3vZRctuHBZltZtm0Ms9/fu2BhvuhaiGiuNS6yijmv0wLrE2ufUUaTvbKsREDUq1vo1DdisX
ffnqaGYOSrZx+SDR+H4W5+Xct8/zPE9HZxFqfbLThurhhLRrcGvPQWE9D2ZWUijKVIXGCW9xn1BX
L7KbjqKkewsuZ8WS0KfX8vntFTh9fVgA3gGD+gLutOf0SCRVao1zIJPC730EH1BXu7HSVNb3im67
uqXUb34LunzJrjGBz94ght6R6Du1ndof4LDXa49ZimlrmqsSyx+zKvLzHquofO6yH3pXeSrKcQzR
7lyBonRiCM34wulE0bypN9Dxfz0LlCA5WjrlCaCs+xH8z5b3ZAkKnpZXMk2pijskFMLSKN1fgQ2C
we2bPrK9KbtyeZ/lnEwAJQqQcWDkwHafImcxCqDa3ncymcHFKTIRN3hnNBTDEXmbETUr7YUWTL6m
nf7YLBnEiSEbhBtrZT+B0TGy8pos4OnR99AT2t8TajSU9/jn63nI26IsUKtcE7vtgneZ1MrE12cr
3oapunKrnT5dDMVs7xuAwMc8w/PWsEaJ8eeNMoYsb23R1Hc9cLubtxf20ijoxQBrR58L+e+TNKip
gi3VTKUnWy2bON8q2MZjfY1fcmErW6Trf7x4mLwzkL6DyNPsV1zRBQbou7K4ji6gPx28QRqxWe3W
9NBrumK4D7TBfTLadr5yaZ+fY34BpQKKJOhjULV8vXLdPIHTsVc9kXOd3oKwK24HCLjHwku9pLLG
NercbLsSGJwF8vsikl5yglE7JWo+iXMshcBdPSOuiFcneBwz9bCl1eA050fZLnqi+mqwaRTSYzHM
dUKKz9aHe/B1uUDlj4Zo7mWaBy4SnZQrv+2Mjv/nt6GsAKmBt+XsGauzAK2OXGxJbdTmfVfO7t7B
9Yef3oZLDSAW1Syow9Etjae9UwgGKNjaRFejnUdArLM2AgWKJNTaz20RwmVqzNtREF1EmsAPNHQR
+RojS1Bxj9J8dr9a1uQu4dgjPRNLc5ieXXKJJdIBbXzHU3jq0dUeFF1L2mkvM6f/3dLk5Rime/gS
jmJo2lDP9PlfbCwKSj7CK4vQEfTowhpc/bONiv13XYr+mnHVaYC3TxU8ARRjWKZzMVDb7dMiENOW
jI6RPulO6z00ZYaLhr1Vwe//sXcezXFbbdr+K295Dw9ymBq/C4RObOYgkhsURZHIwEEOv/67IHu+
EVsucbyfKi9MNdkH4YQn3KEEhfeOh3HfbKyqMe9+vUL/Zhek2kbqiRwAFaefYmUYZGrL+ln2gHWT
KrBm1XjPIrQpXD0rrGkFV4WXddqnudeyOZb+GjR8ybsJ7wZF7ygK/vqCTvN+HoaKQgUlqTUAouz4
cSVJEAl0p+vkvSiqKtnUqDkMyGHhx6ZoCEe7XZzRkFVAeBX+rGsJaF0m0cuvL+JvNmL05wm42bwo
R54eDZMulVE4N+NeVE1KWV6eA1nKwlsCP/HJFvk3OweKn8Rf1DAJjk9pnXobhgT3y7RfaIxe1l0G
vqOohTdGQj6U7Px+kaX5nw/5P16n/4zeqqs/Q7z23//Fz6+VmJuElXby47/Pk1dgMNV791/rn/3/
X/v4R/++HN6arm/e/nX+Itp/sW18e+mSqjz9mw9fwUh/XYn/0r18+CEou6Sbr/u3Zr55a/u8+z4c
17z+5v/2w3+9ff+Wu1m8/fHba9WX3fptEZf1218f7b/98dtamf+PH7/+r88uXgr+zKtwhP2aMC/+
/LL//ou3l7b74zfJNH+3SevYvCzaJIhIcLKNb98/spXfYUYROmireAb9WT4qq6aL//hNMX5HI42J
s2a4TF6Zj6jzrR9J+u/QT/kIr19kVzgKzd/+++I+vK//eX//KvviqqKI3f7x28ek5LtyFvhNaAzE
TLCzTvs4iQ3zy+7bYsMi2pR2dhwna6vE00U+KDc/PJe/hv7lUFDn4cwjNY3fBHd2EpSEraYBc6Df
Z9kZPraS6wDPlNNd1djBr0fi6fyQjXBTJyOdhIHmKCf60qydRe1m1G/z6f7X3698XGvrAMS8qEij
0L1qkXxXFP0hzqSzkHS087ONXqVx/WVuyWA2XVmN1Rc7k4r6ApZyZWwMaQnrdyBKk3lrUvAU+6zN
2+lBEBaaloud0tyeiUJCJreaesvy9LnTh4fCKTUt0Icm7P+RkP3362YW0jNnRrFTWCdhlDxVkjDm
It0kw/1cXJnIxZfik3D454dPW2ntP5pQhplYJ0XBHCRyMbSM0Q+9NxkHo/pMGeQkTPt+G6wlk9Ij
DaW1hfZxa++tLkXIMUw2odF9E0oZaErqZityLBzuOQxcCApurYdgTj6Zwz/fHD4A69NbVdIo556O
LCphYTUcbygMlfE5hcAGm0r42J+wYH8eh6WIcxrlrbVHKJ+slUrKQ3gEGS+q6qfcn3OVPJPHnkyf
LJX1i/4ncV8fJc8DT1z0Vegz/KT9MLaA28axZqBIfzWL3vYG4m+vXxbrk/roTzsNRQ/6/qSocLcc
1Ks+vjSyVqm0xSwFUS1taQkFqnMApetp5WcbzenDg1qIyTuFUWp38JTlEzczxUwge4RjskESBElh
D1MK/9cbwE8j0PQG0A/wUpcJtE5ji0i1tNqapSyIJjRUY2NxXL0bxSfvhhT+9PWsxSLugIWEnuLa
P/340KxsSNrcAcsMLSG/wAALvN2l2SL+bCd+XQjURUln4Gm0QudKjCxaWn8y0F4l7EzHu3xBQ4Re
VSPLm8yQQbcjmNUOFFe0CKC1NZrvMGG0S5Y0aJAy7+RthA7eVy2urDiQ50i+Sk1NVD4BfmH7M8n9
BgPrpXNT/A8iV69VUvm80qvI63oVkdEk1vqOZHcw7swmhn+RNrayw7YJizDQYRCSnA5aVGBiVlGw
aPs2hKiRyMuZVRBC+mUMKdtXc7meHlI6baaHe7Iz3WqkPSBSYmD9nZdqK0LVRkwdrWM0w3suJBuu
W3q6qr+AsrzKM0L2rYLTIej/ZLyzs5kLFeTvhRtPOpc4DU3+UvcRMJDWzhuwqkAlbjB8NM4xgO/a
IActYnmDsBQoHX3eKlseJuqZiZmHl0itgWPj7ZXCR3JBEX4nDXNPBVMM37RIaJbryKN1YYp+QLl2
1FNcRMvEvB5EuqDmmC5ysTFiZcgpPA3VRclFCQ8ZIvULskoNwNc4QuOAkkGduEnTiXGTTA3YzBhX
CstTOqQvvcVKxtIfEJw7VstiXFH6GQHNzd1Suws9ciCBuoq6LYpipTjMOVA9RGOjCChvLwuNiohZ
QpNxRvFcYxeSqDtltuQGQExuvasgnoRn0Xus3N7qO9kb0hYUMPkY4GcQNdLsZWkjQdhKpPAqW7qw
C2K0qZNkj2efE6XbhpbwS6rOBRq4qPImgQW1pPZmVYM/oizzdA7w1m79sSZrcXsbpKrfp9gaBygF
O5LvNMP0FGdLKbkpcrWNnzpacWvZaUVbSeurKYhFBk9NlZEQ90U5drOXJuUcumpRNPeRGBIB9LXX
luOAe1/rwqITyQ7TpNAOjHGY8iAumYFuXWdiYyiVup2LcrQBGpNn4Z4CNBNQYRnVrKZF+2KR8D9Q
xsq/qXZhvFiVjPky9JFC8zqj4gyyEM3cjVqi3LKmF2PXmFqqBCm//VLgUdd4Em3C1z6BFo+DuzW8
M7cW9FHLEOLFUjk4KBZZN6KGr7YyTCVKmta+K3U7hz+iIdSSTniQubQN09mfrVbheY1y/eQY1cT0
hpYjFQDYW/seuCvLq+6MIvJqkcnlTkUgBVGkHvFCWFkoV/gxXY0zkYczEHdzQLN4RuR5OdeGUlym
tIltl5prPm0jLJfiPYWrVa3H0OTXNi2SKJDrXLqVyZtjzBsTWYIBZxmk00saYvKyxLbm1SZtMa9z
0jzfJlqaCS+ssNBxwQ4rSZCmtvxE6UxVeS6Tda+OyfAkjFREfiTpciAhpTZ4RaTl21LK+wvbQjGB
xVoYR6Mw0t5DO6+77zV1uLEp+ik8RxM4RY1oRLut9bQ7ayWRLy49YflNnXqkskbK/RepIDjyNTiP
PXQx8J638dRLkekrIZXkfR2rduKlc5K+Z5zPMmaD+hj6zLcm9GvVGWYfulLRBEZvzKpfTVEBOS8B
c+XOTaWnviP3tfDDAkZ3p063RqlI1ypMzcIfEjSPg6GSjLdIKjEUEjj8NTvb6UwNEG+bdCALFb0M
8k7NJ98swQe5cOIgEwqUGy7UNhGx55ROObhT2eKxkGl1uaLbJ9G61OlKw+/zhpmO307YQCtv6iWw
K1FE2zlSItXvUhxlvBYF+9JtsBiUAj0Wab+34hDpp0hkCHwhfzTj0O4kz0D9MRpydGkpLiIrK25z
VlRGcbee4YWNTT96wPU6NtMKxLhnD0JhV1raKfJSOMEvUd/rRjAVeq6dwSSs1J1eY53qxSK230aQ
PCy1tG16H1MqM4X00fR0obQamvqQmMsXpxWOQn3eqWMPZWpxRBNORQexsHNGtvMcHW1AtOP5SKkl
C+pJEUhaRLYCNrnoB8lHIkYAZsycpOXWVf0xgulkeNrYJ+91KsVmwEoPgYsgI5dRLR2o8qd2w9Y+
Lj20UVzU0GOa6ea+CWRpF7eWlkpywYDChIpTCcWAUGdFAuBITDcl7PjWr36BHkHX0IBfhtLlm3Fk
q9B2bbbWMukjjj2Q0wuL2QL6rc6yFLtVmwuKa7IDlhqMc/VkWmmnubGmTAMA+4gKktQbqnAHGCxn
bCgDE0MUEBJdyc6UGuB50jjDE0SfqQpSujEcBEba9b4IazNb/cWSR2QZ2XjCMaq+hf0SlRxrhVAO
8WTaYLzp3Fg7ypJqCu0n168rAvi7xVl1hxYi1W+pU/Znjo0sv0vluoBUYGqSyklQjJeDLYrYE+qo
fVtEtogt3TgZ+/JwdgZfSZowdqeiT+7qQa5TV6IfDzlMa0e4UGOkvxSUqt5mywknho57i3Amgsfh
DA0BhBVPGL7V6z+P6FeDTFlsmjnyGpa0sCAU+FQYqSEMKGamVtEqSpBXLN3dVC68Y08zB+mps5Ql
dEWrZNomBkv+LFUWLqoq8BDhMePSx06HEAJJqSbm0OmNPg8T2lxeXSP9A8WaIsJgQhvA1kHu6KTn
Ov4fNYj377Qs+d0cVFR4rFFvVK8laYQMKy/dE4TWovcliXacS6TfP+QqljNeYcPe9Y1UaW5TDlol
MOV0uA2n3pGDUEfFxDMX9jmLYP5FT8J1cWCGoLMYIPx9S+UJdnmLSywMJseGVHbRJMNkbzl9q3bT
J2ry0qAbt3gaS2rfN2lveGysxpc80xOMLLsuPq+7Ai6j1TjLzWxFJfTBUVnJSvH4mhij2nhG1jWl
16VGeFPlU8j8DkfrLjGN2ZcjVCU2CZ4h3UYHSajulhBnCvo+CbkxHPi4fx5qHsh12cvW+0LqEget
Zhaqn4+gQLbtMAC/w3RYa7cLe4UWVKOmH526Jh4EuYLfOxzYZAlk8p97B1LzstVg2jxmPXa9rly1
cbyhihkacLVzyq5atCByC3V8usoH3S69DP2H12hul84X0iRy34DH/l7TgGMuNqDjA5hauMrIaToc
e8VI8SebC/LVMTfY4mrN6c5yBj5jsg84y5ppTd17EY62GaOscwIj19L30BaNuYn7MgyqpBPzJtcJ
hhCCIIiZlbl4ABjYK1fJnEoofoQzqqzvXZ1I8z1ZvzanHoERsuxO5WCvItV2u0k0YWQ3i9Zhfr4Q
/I9bSTWXfldXU2s+1csgzIs4rMV4PpSyLS4wbw6z66HrzW7Xxp06bjPcETS3rcPxMU4oYQDgwm3A
7aoGa88aNYbOTzNWoJfmNTXveEwnFIuTzEqubakhdoSGLsuUZ5TZcVN0Dwpf1aL41YoG+w36ECdT
NFUxKo91kekPnVXCrS4sXX7SudwIdb9ykc+1ul2UA+WORG+RtoX7s4rbqcyAvgvr6ZiE2eQYXsGh
fVzIgAnM87QYcNoYcCw2/VQxMqVhZ8X1J8jMZP46qJOjBQsClM9dE+kPGuUHAVu8o7ALEbSWztOU
/XbndGOIrsrSGwrEY4XTfoIU2Kk4HSTwWLf6Siw+CjEr4x7UpyCaHKMlveWElciy0cGLtqpYiugS
7pw27iR9Yc8m0reKoOkNc6H7mwzjAZWRenCzqKzLg97WTbm1RBixBemhk7O3hs5dZ2Mw9VhG5fwo
aaSU2xA48XKYUEh+RfwhwbghlcdxZ4aDHnktHKQBcW8c7oxtukRysq8pddGEKRalClrUcpRr0nOM
IeDG1U4wqBJ7idw1yCRauK3nvlXmin6TFrKo3KENQby7DgIQb2qUlRi9r+yWQ4nXTX6A4gRptiw5
oi91zMHULbwh1bitDau5mIx8sq8luOo6YlgSFh+uyDJknGziRPMpQbmKcGukEu2GhKTdeSv3bMS1
1iOl0IxTj/HfJMlYZcDNVQNNl50V91bW5iZXSz26ApxB64Uzvh+DPJVBbKIiMGWBPJY4E6bIi0ZB
2WP57OFBOrOitLbKPcggTcuTBdlO9ifK0GvSecYyhUcVPWuAPRxXxbOjvVlsfSmPht0l9kFulkLx
zEKqdN/USuu25F9uBqe3r6a+1aotLf7m1cDevD/Qr8jy69XP9Usd9Y60ZZNwYGY5TZVDrS865byX
q0EOamuCgy3R1hmf1HHWo102qNUYlEWPbn2kh4py02VJ+VxUaqJANsVOSEkWkYMFI226aGXenW/x
fuWDlUEs2YxNEymXg9VkgPeKBmk51ncLCodSKnxsXxL4KQddZ5Qd/M3ervyRSG2CDRXl70qeSNWh
FiGUKRfyvBjhmkuJ5EMHEASI8sDpG81T012YWtPlSNW1zL6uiqMIbpAdG5dVTiv6rE3jZYJVTrEI
D6YE2h225tUa+cihgvpIshR9eNDU3NYfKh0FaFS/w+GrHprEJrRNH0IJDw8/qc3hHvyXNdxKaVUC
rZxxSkTMpM9xnqjbV1WyoWLG5bwc4IdJ2RZUzHJbiUHUnp7G0Vsn62PjwxTNtW9FWw3hQzOmxeNc
x7hKLksizp1kUVFhBWRA9a8ZSWB0qgrf7Lmb0n0hl8m72i44upSxMKpHtZK13jfsyCrPqqKRniRC
LGeP9hPwRGMRxUCKkvTmWdlPEUtc6bN7vewc28tGdWyu6NpCCjfQujkomZVne1jtqeQWsEC/1PRX
vgwi7IYNmWtNc8mQ69CnPYXMywCQRCKn1qfRNYeReNQ0BSCTdcsqLrvB5OhVUWCl4Qw8lLxuUqdj
XrCfuHGKIxjaJcLh3tpsAEhTVsp9XLBFeBJffpvJESFAnBltd64rk1neTm1XJley05TqAdJo1x4H
iRwFcUKzxnhZ4Ab/FRywRZGlE4MZFCWZhB8VYqlc0FRLualUM74uSCM6t7RgaW70ZEkNj+JdkXqD
0eB6VdejXVMJAnvttpCp1XPYO7NylkTksK+EbZmzm2swM1CgxdAdZ2iOV30e24OHvalJggexXs/c
fm7K17aJzCvTVHH5SrsJ9QurUZV3yjHgtzgRu2ar2ym+7il2BbK/9I7BjsLp27ETaGXuitUxyStq
bYrP0ZoZRBBrYS3tOiJRWJsmYYwbzeOQ+rYVruRnEtKrGRTqcsz7WKbzOEgQS5+sOBJ3c4w6xA7B
HnIunGUzw51nQ24PVtSFoztLIhrdXJ3hpRLE45mHWwxrcFJDUftWGkEWXSv9z21ng31tJMINd8p6
7WGM0+XJzFX1cYQwGaEjmSpIA8gzC0xCaHrcpVEcJR6SH0t+NU+lzgqAbe8PxqKjlavjfUgnNY0c
j4c+536IXsmyuqaCiohIrjR36mr7Ffkj1m9UF9G5mvSQptuwVOagr1XESuchM67CRrKewyUOb8Ah
h+GZHksZpEWKwNsFi0Dh6n3Gysu0zLZdUpy23Dak9AewA1N3ACQXXyUgA/C0HsoFz11HSH5slrwg
cg+yaMGz1oH3tFT5JhRg7xAHqQjN6lKOCa/b9jkqW+NWH6zlFkuMhQtXJrv1VAfbU/LBcXgR2Ot+
1aA1Q/2mdDlAwU/aPZpfeo67FIsoUMKqvheWJD9pIe8uaFUDaItA0IBftuCuusk8dOamQZ1vONpN
3o4uXXu69Ko9K1eaVdZYSYN6rIBv1eJ2rCv7uoni4nIqKeq6DQSxR2fWQJy1qElAhG/jFngY/Lwr
oaUlPlSaFd3ga2ylPs6K87cyN9FQKsfIPM96mSTAgnype1ZpmhdJjqfkFp5bLG3atJdg9hY0qDzH
bJqr0Rg43NG5TN12maT3JCpIsexYi6QA4wZV9ZHYzWNXyQCuuSnG1DGu8HCYAlwcUVlSYuoGZEkR
BZtWKGLySK+c8cDyAR/Bl7OztKVuJR41KP1o9K0V+RmySOAomhnVUry1Ydk2pROTXtRRam9VwoiU
bcqJ6WfF4zPyVkrs1WUV7fQF+qgHrUS/rULTeu4H06p8xD54ubY51u8gQdj00nLB+7lQQ2oRatdF
b+mgt69OUyNNWvRx8m5qFQbFmjIW93Btp6c6lotLB3kasZFGo7uc1HKI1/OpfYOfKD0N/QiJOKvS
OaeGbRrXFS7e94boUKCF5g37olH7RXBSSz3bgzkaAEnzMZ7PzHDGZ4FCrOwnSi4fkiysUcrNQ9Jx
NQzt1xoUPkXWJFnOzLqmOekkwjnkWmtIgEnWEKorl1kPOLCJPhb0mx4p4FHQtVHNel61vNaUtlQm
4pPVnEDP+kzx8qipXjGMLmePYExhpwDMOLu4Q8yIkZlmrfAuZ0SlrGkooSQA1ERvbkg902a79hCQ
ycNgmcvyek7komF1V8TODQl44g/RSFBNuNPH3ojCS3xwqqG4VS3KGn1qcuCjB2PdpZE+3vW9Wsxu
E6VG0BNsKjh5Qt4jZy4cifpyPnyLUcvzpdpCaIk3/AJejxIhUV96qxShCjOi1g8msucb9Kvj3k0G
SRvdqHJCDZMyc/xiEdKFZL5peglM0nnCPah4F+HY7lRV0vqAgnMH4lK2JAgAWOmp8SYyzd70NEeM
lxWJ2t0Sw06g/BYeO2MuDRe3tOEZjurSbtBaKw6IhljfDDnJkftLdK0601PBJrNU6XLX2J18FpW2
ci6Nsug8ScqXbxIyq5lL5bZ9jJapf6r60aZmJqXzi5NNMxinxqJJkuhGeiTLz+lKU3iG2K5BDvFS
Z2lfYOrqLFpLm95Xy0y+Le2neygNGg1GJC57T15k56veDSw81l0DLogtcvEX0VbPupTki6eM4QoY
I2ZBWKcerVutJ7flVBP9OQIhCxr6OcGEKw+WmRNc23pDLaqq9zkCMMTWQ1N8s+XaesDZBnvtHhbV
XSK35b3aUeYANzMVrW/NkwUQKkHKzZsgmcV+qXcyXZIsCS+6uWkNF4GJlQ2fl86zE8elRdEopMyh
LUp9o1mx+BoRP6Fv1qRr9UJKyzcUDKd7a3aaR2OcSlamHr9RvmSLA+aEEMvgYAGRykv5WtBvK11Q
8eHk6iU6fKkypHXg1GVyn8YtCmpypVo3epSSHidL2FVMPqAAfiTbubIxLGmlgJijZbmlPWoiEDX6
rlTKiBG8Xuj6tzlS0Z6xhFN8W6iCsFZHa1G9TKQRp7kdl9D2m1hjKYVZ+woZfVK5vqE6R0pAkQGR
ZxxRS7ZEcPVVBX2pOkzydCOhq9YEqe6URDgZZ7lkpiprzlSHq7FWiIqyTlFY/U3hXCPRXtwvsqh1
l0UUfp36BlsDm0C4p9tlocsBAEi+xKfQeNLVNSjjOOtNt02V0XBHoBytOiF9S/u/mkAAezZZW722
zmI8ePt1zWo6Jb5AUfpwCUYVjrA/4YooY9zbA1xLwsQo/JyHiDZS2aP26GStqqGtFg4mMh/zqh00
iDgJkkIO+12HNF6LeBfpyDm7P/7wv+6Bqqe9SQvQiEUTFKMMB43RU1p1RNPLgPGRB8Kygwkz41V1
uL5E0OrQ6vemkm6RUN3Qhw0q3fZxkfUkow165Yw63YWi4mChX2hUA7E48o2o3xjDfqDk2ejTvrDP
F+kzbeTTpi0Mt5UjA1JZMRHOPuUoSpnZ5P1cKGgILdFGq+v4LEPR6RMA58+jrFhgC9Ar4Hve6gka
GgdK1DTIIQO1lsR5ainhTVTkn/nD/zTKSp1DVR9fGuQC0Hj42Bd28hE9+LkqAocii9tjIurVNu2J
X7/ivxsFDB2GjdBtaJKcNNJpOQwkjGURTCGNLUIguvue2iGm+wk24KepxO3AfIBQrhrAOqz1Qn7A
03Sj40Sh2hRBOVSWq6hIfyx6MXrM5M8wvn93Tw4zQVNWDV5cPD4ONeQ5dTCJJxerRn0v0Qe9yEuo
o//0ycE5pGEPBnEFxesnOJEa52vF6bs8WKo6fFyleS90S5I2vx7lFFIB7BqvNgDeAC5V6mvrY/3h
saUtFCllMdLAQHjrTh6b4ZwaFaZ2pBmBnRnjP0SlfB+PegtW6dybdmq4aHVU74i200BoDaWjOSWB
Qcb9k43lb+8KlBJ/qa+03pM31NP1B7Cip0HZyasklCR2ukHyolOr2wlQZJ/M8lMwFxMPsyYTPV+A
8gqEz49PcUba37AyNCiL9XSbdP1CHk3SONJHSi/SJVL70Se3eDrfGRJ5Bu7O5jDSAad+HDJN1Dzu
6e76IFPDXSUVdDm61vA1ufxMuvfnoZiHoNXgABm2qZsna1hql9k0px79M9UpPX2leTUongJ/yD97
cadLy5ahd617K/aGMAFOh+IIM+eO24UnF1OSjRvb9JtaIVX+9bT/u3HQaIBMvU5I3Dg+Pj2EHqvI
CRPdz0ZN2+HC03nVZKmfbOTG6ZMzVq9PNnKOCwQLQPp8HMaAQDs7cVVs2kDvjsVDddMdjcfoRtks
m3ALu9NbNtmFkrjTsdnbW7FffLHpL+rn5gZThuE9u6tVt/AOQ4CwbzD796N/exQeiqdb2rkuXfN9
4iV+6K7tDLdYNkDUN9m3Xz+r7wTxDwCv73eBmMz3u8Cl7uNdjOspDi6x2KBlFQi/2bfb2IYo6qpX
Kvi8B3OD4qcf74sz/eaToU8X8vcHiIgeIEAOXcKfj0NjjkrPWa/Rpt4um+kppZL1aJ8XD7ayzc4o
2CAFgeQfXfuL8hPNlXV7/XDT6yYFyPQ7QJAj/2RkuTHpVcgABM3z6GY+D6+6Q3I1bccv//QOv4+D
Nj8IXhuii/bxDo22LdNKdZKN5j7XrjhqruyNHswjzwmWbXTnbBuv/GT2K+v0/unmCLpA7CLtxC75
cdDSsULEIYlf9W2+ry6MXbcLN8shvTB30l7Z//oW1TVeOR0NsiaxBuQQWzdOblGSMqNEbybZjJ65
1Q/SZXXR7HVvct+6YNwMwRAs3hSEruY1bhx8JvWkrV//8/BA4EyoBXBGTw5SAnorVGlnbuI9Anrc
7HQW7rFD8LvdsON0OLdujBuDkjcGwy5ameRub+mb9E27si/MC2vv7CPf8eUza2988mS+P+dfXNrp
/oADmDwuLU9mioI4DiJgqC0E662dewJx1cYt6LXDBBEumCVqO+knE0FbN6CfLgA4tbIa0wAXPdkH
LcryKUI4yaZwo522cXxpg9i4N+7sILuQHqXH5KxDLhGcgKtfhZf6Rj2T9ujRHau76qo56DsSSveT
6fLTNa0oTwzzUARi7yQ0/Tg5cSVqw64FVkKz7Wa+6C6lr92tcdZcZgcnsC+zqzKoL5d7Wrjls/zV
/uSRnOjUA2e1AEnC+CcEdzAtPAVmCvZxCfACOoQbsW/24YFunO+w1cB/vyh84X2yvZ5ucUBNNc1A
jMtZlcIAhZ7cbh+rlOPmZAMvy7Ov8l31ySn0c3CyGuTid0QmyVinEgtibsHocQ0+IAjthj3WopAk
qcUmi+Psuc9LkBsadNVP3uO6Qf44tdbXp4M2gZ+gcAp+f84/Rpa5rYTjTL+sNCuxoV+EULIh4s2v
Z8vfjYKiCjh0mczMMU+eXpKS9loQhP3YboaDkeislrH5p1Hr96m4BuKoVAD1OjX5MaYsVnNIZP5A
qkNvQR68PG2m7a/v5XQmMMqqvYXSBHEWO/PJxE86yrhQujTfbJYJ8EaooAk6ly6dc8Mv5KS++vV4
f/Ps4JrqRCdI06mQTz/OPGOsjZEuLC7RudJvGskZbqxqmt5+PcrP0w/yybqO8ZdYs/31Kn6YB0sF
kJ9uq0Zf2VQvExjg296o27uwtKSrJQMNE+OJan4y+9Zr/zj71u2MgNXiXCXNOHmWTr840ZDHGhE5
TH8nolMc6oiXl4P4i738fwSmH+hIVMt+eOsrQeoDg+m8Kl9eqx/5S9//4E8Ck/U7C9MiWVnzMcDu
GjPkT/4Sn8AJQu8JOT9jTTQ5mv+iL+na7xRbIBPAwlYJv2yCir/oS+tHbFKslRV1ueog/BP2EqWV
D1PFUrHFIxdcN18VIgNb5McJasWyMYfDDLNPvW5rDzzs2bXxPTSPvdQfduez5SOD6ka3CLQfaM/7
xTbZWpcLVo+I046ze/YQDaDYKm+rbbuAY3t+nBr30G/iwk834yNyz4Tw3WGMdoZ5kNGXos1y8dAG
rVvsip0V2JulOc4N8Z8WFOZOLR5kfFE8DRuJxK08aqPF+WDcCARxubDZmzaDbyNQTWnMjZ4BbHrX
PVdxjR524Pj5lkgniLeJj8L2WXytEXfNRyzLaa+5D9Qaj/KFep3vqaoeaFxu1IM4mlt1K3zj6Uzy
c75E8uUv+q45UIP6Ckcm6HcPoyfdUip01xFCV7cugRVox3CjUS20XPlmeFLPe693r5GoDZRLk+ae
+3C4fnhw3POz9YfZa475vg2eda9yLbc5NsfKnQ9IBnPthVu4j5u7u8j9Ovni2Pl9UNyQ0rjZQy1W
3DtmI+4ZatxAKCx4n56DdcRDDHDch7PA1z0n7h3Pyk33nd/xb+B1Xh1Xck2P0vpXxMj97KbzK7c8
EupczA4K9vdUEG8AWib0jPHrwOrVAgirXdevyxbO5w65idRfTUC0jcIg/N3RuE6uEITetrveVS67
ZQCDHcRFwMbGvbcH/jPty9G6ah6XTe7bfnKM9syDhymgj+abz/mhLl1NbJTcp+qOpu54hYxIfkVF
GiWR7Fp8Rbm30t3+TVwqmae/GZv6ut/229zvXk2Sr8w9KxNem2bsn5FSNiQPF4mZd4167/I2nBvu
CoRw03ZLE+oL3iIugMR7jbvhwZ0PHt2Y5jnawwjKAGRTGN5flfH+Cd2N+L2f3LR3TcrTmyjozpAZ
8bVj8zQ/j607YXlDT7NynXoX66k7RH4X+fgU1bJvHVs5GIYvuLgb+YVzTS/LF1v7iziPj+q5dtsc
x21/b1pX0lfna4W+P3JS+EyS6QABZBJmF7FPVsDPqXQ+joHsNdARMlc2Nphyy7bH/zckwiDDgYUe
rX05+YvhKTFSg/5cBqpyrrV7KuUAaPt3Ct0qoC8HOZeNuOtf4tQ1jt0lvd2m2o/zoe/ptu40n8ju
Kt2ndDP5o/Car/S/Ljytq6vjgeuvPfkWvR62gAoSBPiXRwlx5ztg05rmJdizv5vP5nlxFm+dfWhv
8tqTAu2QbSQmWEOtnfj19f9xd2bLcRvbtv2V+wNQAIn+FUChevb9C4KUSPQ9kGi+/o6S7bNtndje
12/3nAgpLEskCywCmSvXmnPMns8m5n0bJBs78fGG12F8Cwx7kJ41BcrozS/cda3ppc/aTd775mug
0IK/V79noYd0wiMGY2ecpc6B0HJ88zvfmOtVIXKu8GbZQeL14/xIDgPvDmMfGcRX+nX0qISwknmC
Vf1xeU7ygPz2/oPrAhlW+c2LybqBK+Ulus1u4uP8w3I27afygT0sqtHwer0etvPO3FYxAiZUNw+C
EmG3nJlx+OGyWTaMOgdaFdcYHo4fitefeWzSY/Yjv7IOCuOU9yrQvPwzwja/USffeS0+GJR1O/F6
E5/ddx34O5OwG3Gn36Tuo54BGoOvsh98pGln8eqcmg6TCCl/o/cd1Ot6dq45Itpb5yXylHN5Qprt
NR/iZq/fbTGyXCVf+pVzI319s9zrh6t2jyM01Foc9Hd2vuf0YjwZHd9Qd9XgftnlAcvy5v092WGn
cPeqd5/s6ptDttH9582lq3K1BBvzViSb7yIQAaK6H+LEnzw1MF6q91edxbwmJ4Fey7AZgylM3seA
QQ5/o3GQnTfFzvSZv5yuRKj5V6jkn/okMK7XA98Cs0/OEvVpDAYOM/Ve5UMaPhfpk0+IETMfPsbd
FqSeXJmHKeCC+PV8YhrMpGeH4Aq0qIE29Wy9IjePDsOXaXr8sfh6tbc/r+JqeFqY1x+LbeMVT/Zm
ZF2UsMI90P2nKRwFN3nC8fIrE4c+QP2CRnL1l9BiiMR/hk25548nd4vXh9LK64cD2TjRdcHsyON0
Oi7hGPA5lmduCzNUioAuzMztqZ6N7zEj8QYo9ia+Mbevylnje3Apzz1ULMmWuzLAHLzBg62/P4JW
Odz7uy9lX42BOFpHJ3y8qlbPTH0E9ea76ef7jn3TPmtX+eQvNylv0Ri2QRvo28vvYaPc2uCI3thj
uXx7Wwovfqjec9xsoNlPXJTzUvFOTiciQC10115ydtu3JfKVH9IICEJhypYa19Hm1g3Mie2r2C7p
tUSk0LDPma8Fl4xEH6tY74SNstPlzg00nExGfbCYfv+smv5RKflQl/z61dT+F1v89rO+OMf7Xz/o
/0PnO0eLvyscT5/4vZK/Vo6Xz/itchTuN4yll3Q82qeYGC9t2t8qR2F/o+N+obSSV+LwH8rT3ytH
RTjfaGzRPVZVxhqOfZmf/eF819Vvl6Pi5SyiciZlIPkPjO98+F+PbCBFTF0ATWKY8JOYYP9SO/b2
4rTqfEFBjFIGbZab/lix+seTg/ppVK+asrvTjG5jLLI4FaoYNkM9HlS9fWtLSXCJ3LU9+SCmmoxb
M6cW6xDB1CJmGGfjcilSNxhd95ZcF3Kr8PW91wilY/DyiGwOC02iYrSeJSJ7rzGGK6mmD+RD0jLp
29AedLKE7B9QVL/LEi1aNxVhVA43eFMYk2ZvseGuAaFiPdKwcX4iIstlGm0CMtE74h0sHJvEXqSR
S6dFTtcoN47tgOsiMepTVaRb2Gc3Vm5TXWJC9Am93Vc2Fy+FETRGngTRxc+WjP2nqa9vi5wJVsTd
2adT2Cryq52tKSyAiZXx+pHlBRUj3xZuK+St7RCYdvaGemhEbgtsJKm+lJVwiroeX7quvGEIW/mu
2qMkcL+b6ckw431KlaW08i1TTfR/A8T90VwJfpti4RcLl8m4E3JITMbEQwXGoqJiQu82eZNm3znI
w/2mz8jNWslLMNv1xSqoJIvZ2OKJwqCplwHqQBBvF2D82F9X6XRrSHFNI8tfBYGGWn3OXbp0ZV29
rp2Gga2ZD24e2z6pfmfC2Spf67qUWJmabOVcqKiUIgRzdnmbZM2myIutdDqEd+utERVnvSuvFFc/
9B2CGVtp7rsxu4uXDtVmrNQhgCR/MhT7uzJHN4ptHWYbGyTSVmDAhY5Uc1jarVIYOMY4mlfeWvbK
kWeFSa9DcIFV70CoXBUZiiO9GW8QSN0riGjv886NvSqKVQCcbrVFEPWkGPHRyOv7FmF/7rXtB5Jh
1ccLoX0RiUbA/GJNO0k3ze/1JXpKHTyFlZ7EYZ2m4HyX6TBm2bopZoI3ygLh1EVP4mfm3AbQ4reW
1d90XfTVavrZGpvnCppfgAsOtZ2ZX6dpK066kYRC2nboIlEIYSjOfta657RbdkvqloE52IekRIU5
LOOVZvZdqFy8nsOqGTeuM2F/GdawLWzF0+qM62qTl7zmPRIOLLM8NWZPScxTPnYvXeE+qkqB7CNZ
wqRVOx5BMV8ZVbkvVnMMIFS9TiPIuKhr5UbVG+IHc55GUV9NzWSjqI3KTVykH3o2nrWa/Twj3GqT
6urOzUjzgEzP2GkiEw5sHzpv3JrGpFG9zTUuEUhffW8tWzLlSpRmuMLsuWCzdorvk5ZigU0pwAs4
mTjRxqPWpY8WbY5gmDhGtlSBJNxSQkA3srP5u1vlJzwdVDzIbcKmV5AIlweSaj1FmVtfS8VHJcUW
Q2Dut7QBgzIlOiNxzJ2LTzjIx8UbYuytxTWzxnbT8IAkw20VKaHrvmVaO3MrZN/j6STRzF8CxW4S
Y8AYhIYIm1JXnS5SI04ypKneY7Bsdjoms5OlWNS5boMPYgWCR8RlsteSYt9FUr4R5DGFixZpL5Pb
3Zvjclpi9moD4yW6oNi8agb8Hguc3+/1iHBnrEYrmEoqSEPB77SQ9jO7kyS53K0ChMfXCFnPiHYO
rebMOwwW+UHCeuBGaG4mVzkujTzij0ESJB8wfjwVpel3ZVIH5ax8phZOkosQZqPG0XVsQX5bxcGQ
y7GvkSda5kLGGq6qenF0XqhWdv2Qo/g1p2nb13p5FotOvI0zkpWGcLKemNLKm8QZrzAfsxaocbFD
nJPg2pyOo+mgi1VE0LiVtVtd9TSWyktrDQLtkVQ/M0fH6OiwfjUEVH3klSgPakVZp8GAdNZuJqOl
qrZjiTO7t6spyPqZKqy1w0VW91DJXvPuDiH2rpoUaqRsvOiBi82ADNBb82J5iIr9Wnes3yNczafF
Ev1ZicWhmgAejxXBbhOnCOiN+EJNpPyTaVBJpoKjCw4RFIRrA1qT5XPJrfycW8m10iBBlMWA4nVk
ttGAaQoJHL2eynf8FWpg1kSl2PlyVSyG9S7H5kcaD/220xLdNwaMz662S2olnOCy1hGHpqbHRJFY
dFE4C2jplZKmT6uZ0umQ5SFX8n1qsviaXUOeEoc9C8MgOn48gc4cEEqDiJPUFIGBxEOcj2tKEiCE
sb6iH2O14zkdnMfOYjcYo6OVk0qntf6KVBp/mt9FTnJmWPPZ9cWjZiOuqo2OTMaOm6k2izK0klnD
b08Zm8ooJ0o4Ct2Kdk2P3sVrifzaJZhhQ/1iTh3G6c6Q6uucriGJoZhx6+49V5UBIxcLwER6U9gr
RX52XXYguU6vkNsalGnI9bZtzxlXHVCYzhd37tKtZpgp47Ih4VvdiUpZX+Z1fXYwSeCLJD3TbHD8
Y7Kc0UKYzW4mYdVPqjk7FHWSfaRZLAm3BTHlmXZi4riJkJJFOTFQVjp+qInOiHWZ8p2SGONzaojl
yVyW+nVxq/IWEs/GXaQddOa1GYeLabae6c5+I9V7XTGeyyon8EaVE5QBOhHmsK+j1ggTADUUSEXF
bs4iq+T2gBEOP0k/RW9uT7vGbhoDtwNuZwN8XO/Wh1llvl21n1Nv0XPSHHxtCvROuZjvYKG3srIJ
eABZed/GwzPSevYy+y6yxy1OeP3ZiOvUx3Rw1mNBHw9tEPz8ofL1Fi4DcpDOK/JmAD6phouCTDZP
OKnH1+iCD4kLR4/eB8BevxYkjplVS7oCHR/14kpNfOywENImL0tBWRTmk522J3SRpLMW+AlcrLK9
Gy7ATEOMzzq2zma35NpDSSiWN5bYry+Bpk00T9eDLrYJXiA25zgglxMEDT2I1sLkjvB6qU8qM7EZ
c1iFjL9xo2snGe9job8R/uC5C4bQotsj9gtTw3jscRQQuzSCiQCCsKDEzhZ6N9L2RphJRaJdafnI
Pj/RsVGCDHpdaYhP0RfbWpwwDQVMHrxllBceCNqZm7hKvxeiOa496nw8v76cqZdiHgS7DGwl3pbo
BaO0OdSt2BZI8Sm7whHMqjIMzlYDw+DFlZKHZPHaQWSsd3llXek1ss28nNotIYWPNcwhrmTCW52M
mBXHiTG/JQJjYUMbFut65GjYmOpHbFtHTWU/65f1S8rpnLZ1FprTyqy03xVavNdTEjuJZPVlSvd0
pQvYuuFUW5uiNHZ42s7p2H10/Z2iTvcNRkEwbkGj39d18Sqb+BmDzLYZnFASzb0qxamMlb3dqlco
uQP0v11QZ4UI5mnG76kyvO1b3Su75avOnRezYKtibcit9rW2u09DjY4mjYwxqk99WmwnQS5WamwT
GAZmivfQnH7g69+k1nSQhnxd252rAnttY6r5LtRL96TnV+46vclFnCCPqsZdbK239ewex8L0DaMP
HVpcXdKd8Evz8GIaSTQWMngOxw4fMCfv8Tzm6btFrZvPnI1RgFMzNdWHaMXO6ml25eeBeEhfjVsz
cJ2c76viyyyq9VWBnkVZRBD3YtlUVO65bevrWu9uJdlXrB9niyO0nTs35lzCxr/TewU1SjlLEk+u
cRoPntKKs5ouwdDRSJoUNpNWrX1GN8neXV5nqYaRVTynaXFGR+uZvXZkWvWUGsljU2FOX2NIEYs2
+IXGppWON0BZX4klLgJZ63B1k3G3jPq1vXyHjBjA5CdNq1+CyqHlNIMurtynwaJ4aYfxsHRqOAu9
2466cit17bFtXuzZOs2W+507KWVclN+JuKbzRkycx2Ek3kzJ9FElK7PnJg9FYRjnamn0bdWUuxU6
cZapN3AvN2WPJLzrrciLRkzppf1ppWbqdePylCru5URBKijbWHy5LaX7OlMrwanx1Uo5kdnsr/Oj
blvbRiG42QQ24FuGvCMVN1jU/hosgR8L0o3ZAxOF8YEh2QLG2dxHWNI1y3qV8totmqsl7s664twT
8xDknf5iRIOnseyxZ3SdP4rmcVw/cus9MxX02cdUMW9Ua2O1dNtY9m4xKu36dbx4oHTiXrMfZNOe
a9V8KjUT+7dBGpcBAYSrSyLlykSYmzvDQRiIk9Lmy9Xq2zmmOda8iMz+TBAzlFl1jFN1voo100um
6Lppgcz3kh5aeeC0tmLtSJMgz/g9R9jBx73GOCG9ZF62de4nfb1Xah1JQmHD+Jj6M1nc21SsMKCS
Xdd1b7mjPHcN6atLNoemOuQbpxMpxAfzvShx507xldlRkq4XjbjOMd1Le+wsWZI7flRNG0XtYvx5
koZT0nwR6+s1IsLtVal3ueI4G+S3NJZtyVBhmIgnm5yO/61xVzgPUZO8NmVOsSXHU6yJq6ZtnyRQ
Sn/Wq+nQlFbkR4v5ZJTr4o+5XANdzz6GBuOLgmm0GvL3RFBL6k7dbqlMHzHvYdaM2r1SkrdNauqL
jNrXMr9Y1HqFTmQyl5jss+8AzG2fMbF6iOraDgmgxVXhWB+4x+4Q95uBhjW1g4nBV8uhitT9tVDH
8xpbV7nBMCvLNNphXcsT1a+kL0U63vweCXrextgaWQaU3mA05STTFk6TFdT9zFTEWQrAb+DYpqZs
vcSdJwxIWYVHW814y9PoWdPih6S1K84q03z5auN1zkocs4EpO9ElIT8ciavNJGoUx5vnjHAndIK7
i4gKXuni2yIb/HkSd6C+vMRyN1EKFgWT2sat20/d1m6KDvVcUWs+DM7iYuWBvNNNUXW2SY7H4pUx
a3ZaJZgl4vEEfLlv1al9nxLAuOEtZU4y7xdRcoaMqVbmer4ZopyejSWjU0p4JZ6iRhFHY6yqEOBz
62UuTKTUboD4457zzLYt3iJnpk2qpD1HtO8xiAhHzcKFJjwm+JdacU4TWl23FwfLLL8c9lroSG9J
pDq7eqlJIW+ziSGVkG9lOj1FWbXHsM7RPdYPa8/WthL6W6j6SWCTA0IhjpSmhWexVgVdmeJbkB42
zJNlssLZWv0wao3qbpbC5B6flGTP1lIqNicPDa9oawpK4doJ7UpL37ViZnSIYWXrcrbexlDz4d+P
k58g/Y/2aQa1aqOukvxXB0qXytPH6hEdszg6L72OvL7FVYEZn4REWzwRZPkxunmgzdpR2tWVwZ3o
9Ml7zK3GiP8hdXo70Jp8E2UNuRIML6oO1P6qXbxnMPhBLc0D23JWMvbKI0JUzWjcVMboiTHeWdp0
jDvyPTt3CRtNmYOxBhNTm9UR+PJVRqlWiurQTemnAWcmNeTBTfWdLJOj0X6Ab3+ce0YDEyMDYYaj
Iw52R8rOCEF2ZIqVyp5woRTbfPnR5RPY+ORYLK8xIb51tdzqRnw9L/mLAuIQfvHOpGizaogDLiM4
R7116ox49sXrcWkGlTKdgDne6MQQN/14E8vnds7ussapPWxIG9NpXugqGHubkpiCse7ZYhWDFoGl
x2ERD1pYZEt6UhLK06i9GiNGXmuB9nCW14Vwb3kscUn2D0YMHWlVPg3qPqxkz1PS0rfu62NapXf5
LNwrYkqsp3bs1M1Yr0G/4kpKC4Z5SvcKNtdTSVslQkU7KfBavIh9ypss95j12aPsY9pZ7TQfADLd
RnqTbPAhx15etVeDFAROYrGGZuICUoH4MCvPQ6Vdx6j7fShMVJcrs4mqa1/ifKHjL7Q7GEkdFVHx
JGrM4itOLLtoKN9HN8ylgH2gQceJk6+epOR9pE7uuXKbhVZOpo9hlju7Ls1vSAxgW3Q47I4hvK8n
I14fEU3ijM7L5RitNokIyZnGEA6RMrHYGDCocUrM0q1QKXJEk+XjxozjfbImHBAN+z6u5vssLV5k
S0n9z9v4/49I2+azuh+6z88Bpu3/gHa++7fd/O34/uOzqMcGidC/ULaXz/kDZat9uyjJXZCKvyk3
/quhr1jaNwc4N7kvSFLRmF90Qn+gbK1vpupgzL5o+ZHnIfj4o6F/odzqgiBIxCN0+6F1/JOG/l+7
+WiNmRowaoCaK3ihn0OFP0uVLI4C+HUl+oxSe446vNE1mqFgmntEShjw/zTpuPlNjPRnmO0vWPLf
Xg48p2sSKknmwq8Kuc6oIiLLxRB0kcHwCljosGGsMb3F5TIe6I5Rr6dOhhHZjO3kR00Ye7VrOl3b
q6DyVM/SUoYFqT2K104UxS6lN3cn65bnLgNKfYuukIK70s0ix44o1K1JvsbWjukGFlHrCC9t08O6
xGzfuD0eCCBu2AkG109dKQBylep+WailfcuMoEAtpt3iulwwm1HOgN9DNZPf0nKkEtVdmd3+/dvz
U/z6ZwnX5adhMauB0EoMEzzqv+pylCgiD5vOOobVon2riJ94tCbLhHOkgBcVrQN0wZolOKqlUt74
kxGHwsAm7SkwF6hksgTH5Uo1UNkzJY+dU6mAIqnjx6wpHbxvKXXsUNBF9tYKD5RFoHbrpZkcSyg9
UttotaX96KXMINGOLp2nNlv2BYwTFjK6dIQbIwqhvescVWqU3bToygkT7RgSS8FXsidRXBrvWnzL
6pS/ZFRxIGfVLvj7d+pnWu0v7xSdN9LBEPIiIb0IrP58365rVzRgTPtAnVfHI6xU84BUDExTYgfL
KgnVzQnJnbLVJosB7mgScIzAIyHhRKSaOOI7nu8HtIBb5bJoy37EZZ+rT0oO9K3sYRz+hwv+q+Tq
552PdwXbGVY6DDO/SrKL2J6aXNDdqqpL0v3qRDs5uy9AvmZQeyZGSA2NgT6r7KrpOoTl6jJqzjEn
/f2F/KqA5BZDliZsROE/p4K/3GIEdq9pbsZDsA6DvjGVSKcHR7ny96/y3+T2v70MQn+kbpd55OXt
+JMEkiq8dYo8Gxh3xLS5TGJjnLnTiA/Cgt0PZLEz57Q2vG+Op69xdMj7TEAlsWJfI/7wP737/32Z
w1lGxOIFOwujSf3lcswS6aWo6z4gXLw9ibpo9rFeCwpAWtce+QW09vQIQgZ4kgb45nqAvSGOY95V
17YYtrp0QHxkfHXScmQVnaeRYch/0GH/KhuFSw5+VxiIBg3ws79aQxnM2aKLVMzyEz0gALbnVasO
gzWBunJQXoEE+vlT+kez9+u/247/MoL/n8uivwCA/z2L3vus0r+g6y8f/tvurX/Du6GRKMJji18F
6/of03j1mw1t4LKpo+a8iJfdf43jNfENWTafgcGXPD121//avK1vgtRCnQhblnmNH7LzTzZv/Ref
0iW3yDDwMlweE0b/eE3++piJJY+ko5DYCvZtTrdgZhzk4Bpd3ipcF0FXHTN068tkBWfIeJMU8g3k
x/pzUlaWzHzq5+9GqSHoTKYelaHedPXInBNHOOqPIo38Alt7EUwVcDq/XQGkbjoHdKJXlRqJXwKA
wMMwm8DVdA4Em5xJxcXI4bQc3+bu8rSMY16d84ksPxrDgMB9deJL7iCpLLUPNg4vs20CcjjWZMPj
hR+7GLBmz7n2JmsVDqnNkNHAk1acq8yWEqdBF6kmzyKJ8xHNS2kxRpp+Nia7nhnPNHQ4W5SGkDbo
AkUwa1w8vC1jOc5xL0ukBlaW+9TJwCztNLuDnbtAtJwucIixFTD/Ym3OErgNRvuANd/F4W900WME
MaTxOo6fzDcKk3Ov6Lv+nqiCRgF5OYDYMOhYRMwf6uk9bTsUam2kdfqGVn5V0fVeOZDAddO+WAe6
cSOdMdYDBvZFu02U0gBnkilw9oxxnJ3rspIZbEsTVh64TMCtYd/Y7YebC2JBGDMI8BQ0gApfacbm
aWj1st7Oo6Zy4jRkDF7xJyDZEJnjx67JoEMxpLL6yDQqKCvFEi0b0fW9ALK15MxpFNwhocup5i2j
D32GizB+SpWe/tHssna4vnSce5A92MH5MZjFsndbaQ+7kd1/CPV1uphbIxUeC+lKi0BWmdgwX2GJ
WtvKGaOvJVJmsZ15R18WAdnlNpVJ+VabtNRQeMmsQhGmIgF5pPhEIdtn+Ke2AwCe2F9Te8jDPO2j
zC8lPBEQzbKk/WpH1SYh/Rwtnegl9Q5LqzcmEniAzS7zVi+NzXJuauYWgEd7Y2iaxMQ3WOB3M9dB
HBWNDZg6+CWMn8tUWidHmmAP1V4yVixEDiw1goqGCLHNa8b9SoyvVR9tPbqGZDt87/u4uGdaqt7T
vCMWXQwyeTSzabwfpV4zB3GQQzBLyamwinl2fmSyN57JbZuAh3Z2lGI0WpIPVRuVqzaWkeq7Ixnk
ni7lLHyXDtmLXIX+QkQcrKCiVRz1zJxRxzOVRl9TzOndkEVM63ARdwN+u3cIiRFsPuqMj0Gp9K+0
aLpXMcr20Ked8cikpnpV9aVvd3omY81ruiRewtpsRbbp3Go+QBtSFnSttHFo7Kvxgm9Mog7wgHQp
RA8yWnq1a2tRQkG9WoNQFRwwnVjFulVLiaRWmUoXXIsKVIUE5YxPdRQHrE5sAZryNS3FkdC6WUNl
jogUM4NuB5mpoQnuKl0GGFTBcVDfJR818KsXJLPD48Taco//Ny2DNunQbEbOMn5aP3/Wg9b2V3E5
iRt+vJScvTbsyetj4JGZAxzG2eg+kBrwTXVpNmncGzpa3I5+levTq4ErvOikRyZdzROeNPOllJap
9jbo9XAcBEP0IMmNXoUSHXPsN/XY5igPajGFjTyOwEUGlKaIg/ToVIF9RkAIBQDVXHYZM7Fmzbx5
jIWWa2eYdUyrM+tCsRm1C7PNl+SKpjcVJ70t1Lf8ulcZRHp2AWIpBH3RfXBKtC2G0E2PS7jO8i4E
R16e3ZEGGvMRvnhnNJ3hT4DJs7u0dWsAIYsmm60FZGnc6+3K3KasG03fZEsLs9YfYb3OG6OvyFsb
cJSHnRQZDatYsx5LraldLot+afvo0L4g2pyu6J7pczKf2166ybZJHSdhArZ02jOdQ235vriOeNXb
Tm02TAy6cQeXp75x64YU8dwpe9uvB4Ug0DwpxuuksYCM5b1EaBhNirV4xJAyUjIB59JGU0W1WU3A
OfxjJBDnpFWibuIpbx5TDKVvcZRFT4JW1w23Og9LJLTya7KX5Io9N4V2xRlJO4lEmr9F5f2jiul/
Z5uDHD5BnfLvy6R9X3z+n/qLJKK/FEu/f97v3Q7jGw4k28DCgnUacsvF0PWbfJEEHkcnV5guCMJB
F1cMr/Z7t8M0vl2shxznAHNQoF8KsN/li/wTzASsMphlDEsQU/hPCqaL7/VPp0ZKJRACxEo7PC80
Py8BQX8+lXRYusU6xPAH7Sxipv0+d+gJ6VY4MLNS89YGv+/MbsI4p/lPPn/zF5Pn5cUvzmrciHhv
sECaf31xyJVuCeo58uoGQdhIXJzcgXzF65xZ8b5v1YI+82QNhzKJ5a0C6M9PRyCYhTr1h97R6fuy
jfQlM6nR9XsrL47DxF8C7HhBdoQdPWHKeOTdRVLD0IBtOo9uUq2cv08TMMMgUmk3lz3qnrgzh+dO
FfRxnawcduWSih+pJqfZr1kaEwYektm+kop64xRLIxisLcz4E/e2JPHgbViRa3mxksPf6eMJP7xu
hJZSmO8KAMnCy/RhTP1CL1n5YSCtfifs+msZNPPsmBN9/n9+jvnf+lRyi/77ZxITWgxg9P3PvUc6
gn8cX2i0fSNYjltNcO9x23Hs/e1pdOxveEd55nTaJ8R3XEykfzyM4hsnHvgHF/QBCezcpn+40LRv
dPhVgQIYb6NpkkT8D6TE5A5d7vh/PY42r66Su2ZYVBKXjpf6SxMnGhT0JapdnhMjEX5sG4Oj+nMn
ysJvVea+5z4vM7CoVkPczvhEm19gWUlJFJw5nYA4ecxqd1IpAjTHubYaSzJytJaJIT9su/fcJQhk
l2clYqu8YQIKUkyXa5jF/boeekba402RmXkV5q7RBT2juoLIiiLagltX0aksyQCwvWk6TbtZch1K
Wq6vaPlmqaQPkBp1FJ3tVD70PUkjNwjXqvKkuEZxJwdpqaQDrEWKwz3vbwn4NJ4YaWbKYXHNrH4m
xx4ENT2Rsd8pNPEBt+RKieloLOkXc7ya+jI9azyoO8tiAB1Gs0tQCqQ/C9tyN49ZfL/2TFI4YQGw
/GE1zN8EDLGZsTE8YaBWo2TASGdjE0kN3FZXoXY+M/UZ6+MsTeQMHv2vJd8BJEZdUiaaum66rC6H
l3LikHEVI99K9qIjimoXa43of+Su3jBOUDKiGhWiNt/itcHXAx96utZqPVWZ9id2+rjaLXpC1TTh
dsA//W4ZU48Dtp+35JkwV1zJFHiAB09z1UFoEqhGUezbJDbxLsRmg/oiId+adGNKA4bkZhQjTUwb
SWZOZWCEqvLBxC1T9rgE03USTeVZKUAmbooO1cvaZ+tVPAAE80oSX/WTJadMpkz86B5vmp4cghSl
EajpyE8XcJ6esnayC+tqraNg7rnS21InFvJgDLKQQd4KZWfPmbPRp9q+405WYJgUcTs8cBbLjXaz
EFYx3pcleTnb0bGJf/AsjODdDQOwuL6iZwoiws8G2Zgs03o5Elziku6DBKF3+mm4KpxSy585cVYQ
Y9uIvB86CMLZOYmFHGsXGaPj/JAgy4395GbzYoaAUimiJQ3YItQyUFasv6VpI31ehumuHJzhtLKg
G68ad4L+PDUEcW4kLeVRhHIey9bydC01EQPKXOiPxkTK3KHuh9IK3MhGeganNCr38axMyY0NynLl
7s87ZdrQ7jXbBkqgNr8ZeoK+fW1mzjvDWKr1bqkc2W9cK47iADy3QoWsrrO9Az2TZ17FMbzYzKZg
iIxEPE130dg3qENmjiIcetZO0V46ZwTQGY0UoWh2+c6XYC7ItOBHTmWZnVUbFUC5UebYAfAsLOIr
DgQBUEZ6pIMC/QwMkygCO4grYoNqv8jH3tADAHcsBV5SQ5p9dqXqMqyfpzxdPslKqM2PwQadzBpR
m7kKZbJj7m16aivNYZNmdWM+Nc5KZ4eZP3KhC1WWDOdzgh8DfEbhRqJmcm6QEXBIR5HX9WFEol4i
2C3m0ry3VkIDtzMke/2t0SFK73QX2q1vq/D9H6JSa1W/1QZrBfboyuJRNqSSeETa9ekGVHQC+Y6o
oLtINWPHM0SEUCF1VI6lkW6U9dElNfuSYWSm+aHVFdu9ieul573PnOZHzDx4ow6Loexywp5Kf2wy
xfD7io49OlPDeCgJGePpIQC5ClMw5Qio6MDoL0A1FxZGM+1aLFDwCBApWzDNcqlC4Zs4ub5YP+Hw
7Zyq7UNbL/SQ8lxPJq/9v+ydx47lytacX0XQnALJpJ1u78t3mQlRbYqeSZMkM/n0+rauIOCfCNBc
kwscnNuny3AnV8aK+GKU3kctp2qDkUcf2WXG/Rko/ngZ9FBcDb3xy2X2+aWiLrDnb7A8+dxXJkeV
KyALFpqAk0/PC96Ljy5NF6xzOdJW3MVnH4XjAY8kzvB8Ke0Hr87JYQIJlGv2wRr+IQsD7nGt3C0y
tz7TxVKfJZa1Y54jzq1k1YfiMM9B9NeuqbgiEsq6yzZRsfHioTkFszMdI/xgrF9b6leXOKJBp57S
XxGdD1jnKieglWDotjk486cZHOs/elqXj8TJsWfVmIZgGjFy+ccRn3K6TXiIxcPQuWybPNrEPfDI
MyHPeuz9K3dA+Rszr/2BHQg39jjAHnRzXZoX1xrra+CkGIpVZ9qjacgArPgQ2KzIh7FMKhoIpkgd
o3lghV624I2vCTXm8iFQ+fgiSZpDu8HHzH/KF89GYC5N3BmycVb2ess+qW72EPG4+hMBCB7tpXot
scGT57bCV5sFfYRBoQaLGWVsj1d31j2ieW8Nb6lrIXAFXV6od9PN5a/UnxC1+B7sNST/PCR24rXX
rnXMZ92Y7jjDJH2AXsm5kKLP1KmTPWtVWScMbumlky7njzfJc+c1ffLioVadTUqqZBWA172mfp/P
axJE1XFOHHfYw9tk4VRSCXO22UJ92mQoLmD548fEGYPTUKmIYG1mTn3JSiobKjirDs9kpMKE6LXp
+nM02AvfwTC8UUJG0rY31jVaMLa4M+J/4KmXwetdHjK3nDa1iYAgVgPWho6X2BY/pc2zDCJ8duv8
L33Ih/xebbMMafnUh0PxUs6FfZBtoY4etUmcBD1YX2kn0UdKPcenazC6sgTm2cFdD3i4TT9t0Djm
TqK/ubpiyz/j2K6tuTrisxVoDWl+ikII8DnXMMBXro1SFVaj3Ji8n1dRPoXPwbKM3poOKXSUcAGl
2Y+4DUP6fSjQ0cW3V0QeaBt5Z0gCdI9XectmLKns+MWWS/Fga8LnnRbReS5wZo4A6/a1Wsq3HDfZ
OqmTYAc6Pr5hzrn73F3nO7k3Msyx270k4M0wXE5l/OGmiGG8051biLBw7HAb43FfxCaWIr4lXRZ9
s1j9V1YVRvlEhU8q9bz96OQj3Z4uPvjQjp96ChCeIXhmgA19Mr80N4gHZLX6VuUdClFTPXa5ZzAJ
xWJDiAIuGMPUqnWm5jQ2YXyYyqw5cxhbG5r7sv0Ee3/Hvq+F7w3juHB8JIai7qJzLLP8oMMpfKUe
rF6X9oBD0qvDJ6tI6ne3TJpTzGPJcdkDZl3KR2RMmKu1v+wC6Xnv6YJ1mh9oimFt7DAxu86rlMvN
aK/iY7OIaiObqLkGMSMpXRz7wkFlhBH86avpD1o4FYKBSHZhVRSHwYGX2vUjAr2d/lEE116j3plA
owQppqGi2nfauNuBW946zbpTpXL70qp+N8aifjTLnB+HcMhWbV7cQsH9rqPLm8RqQoo/nOUFm9fC
JjwjuOx0XZo/8kwIufNzEVf7MHEC8XhXmW7emKT/PKo7v4Qc5TOQxG5LuFEecIqaS5HollIn3haa
ww4yO4GPrP7LWrn/1Xlo2pArY3749mMz8kHeF3p4idycZgFOmg39bDsKlLIDwLEWR/Q9jLOQJqqb
uP4SiyCLJy1spetceWS2I5o9MU156qllJrzQcOhT1UAsl5d1uiv6hWKxrgIObmXZFK3brI/PosrI
58UzO4EGVWvEqKSG3ObtBfv5IHTCGDh07AXqFvg1wq28eoaOhFXBE7sWVsAcnnSTuCmlkxXu74SE
NliGdM5+LCtQ+wW7eco/Gv9FFUNGhm6yrO+R9eM5qYbx1guJa7Jb2pGSYJBDYVDKP5nBRYTto15X
Xd+98VhH617TzVSanPy7cWIcucTG0nAgcwKh7zYExbClqR2wN9rrFaWWGDLj0F7S8f6PPQiOiDLG
pde7mC8Ft5Z91jKWcR9iKvRhCKR3GCOhugw9MY/OQ1vm7xMbDybsONlJ6j2ums9cr8kxho03HGm+
Ic5BDxCIBkElnr34ejPQEMMNhIvFinId/yudumQ3u+V4Nh5njJ7ItAPRnI64MXl3BE29SWGi/2TK
vpWFR1yZF8u1pi/zHrM0Z9cb613UDfrsQMBVaPPPrT+CrATufKzjJfoIsuGtybpoFyVjTE1SBdNm
iWwK5azmIhm92OI21Q7Rp9lLuhuQYBPvJVuQJuNgmF7g6H2QVWP57zLZj0MPvhiO+rbVDYyDpm82
uEvFirtW/5ymBSF2pOV1M6Dr6qoYbl1XR/yQ5sTgyPDlmi1TcyQyS7tdGk+nAcPhimSE/hhn9cWG
jF1JmQfQ/SGaqLH5VDrPmAoXex9XMqiIms7LTKYytDdKLO2uCKboorDenLM8f4Z+6hBqBRB/dEoe
YrdwX8o4AsBwZzylBEw/OH6/CH6QHsgxc3oBs43lRJuuo4kzUJEgfzB884CZA+TYZRsYTz4blm4b
WfGz7kXS7HSQlI/k7LL1ODX11Rsz4q0lTmnqnl7YSwMdFp45oZtPa7u/339rz/upBPHIhRa6nQEm
vbZNg5RE5ymGXV7jtNZ8TMzDuHo5wOhR8ItzU1WUSRRiOWCoMdvBtD5XDremMrStk9s8N9gtnbpI
dhEpw5NTTSRX+wWXZ2WQJmjP7Ks1RTHfdqjba9TOdIcMwbwVVdy9cMvHHc6YcX+s55qrEaBunWFf
pAfxKZWR9aKk8PZUp8ZnZQ9kYBPRjCuLs3RdJf3bYGXxdzzO7VMuuSdyQ+WKHC8AbSLj03tGieIO
Vyh1YbbKXlqIemtdV+OLN5g/gxcTWXFbsstF2slxJfOAcEE6Eylqe7t8qHpZPvF/0s+UkIQHDtfi
uGR188Zld/o0kbEfk6Tzz6UH/Kax0vphyAKyzbQWE24WyAJ2Xe+HRo+3cG7kWRT63eNe8B7LPPuK
3IpVrnbo+xRFSK+F9rYpLQqnRSz0z8nxVTrqyelLD6sCHcuxrbvvMphonUjMeGBD6H3mGH23JK3b
h3SS+lfLh+W9nciQr+L72jIjjXJmOPjVSWrhcn+orjWdcBe6ZKbvIGMgiEyxwQ/bXafQm/bSBOk5
WLQ8NDYX7SbKypMIQ8AZtf9UU3Ow0zELPOqSzA4np7+jPyj44Iair3pywMYKEkl7xTl8ajFcX1XW
vy6xYvHnu5ydKZuXXJOFjlV21gEmYJX0QGYgaa1nOUabpEqo7EtFsokb5zY5Q7LNwuWtFU23VU3q
ckohJ1AI+8CBPf9b+kBxlUjbZp+nIjqKFpQNhVcscLEDHEOtHr1qdPYwmaZfeZbXW6e9v1QCKrEK
QH3bPBq7fVI3IAHj4Am10yFg5qYEf5mRs36IoLyIepe3brxty8S5xk7freTMvd6y7fGxD0NixaC/
qaOdTUybmNMHOKzSDibqSO2nicUtlP79I9vyMXbsb4qE0kMaodgm/CZWbjEFsDzy/rBA4d1UnRcd
xkw3R97n45nSM/O0xCF21qjsz521cPd0RM+gkfknvvnmVA8t9n/Rdgye7iurJbGlgfNEOV1Id4c9
vsaKhp1ozq1X3Nn1s23rcUOtBevttPO+5pIuy6atus3dgne2PHcIV7gd80MXpenDUCXTvg/bv/3i
ZOfEaszW8Vu2o1x3/5WYkzaJI6mjChAITxQtz1CfGNo29CenW0TLeKf5LJ69ZZiZNkfvw42W9rta
OvZuwPecDbrNsDdF0JGjbosbxy4phyYs8UJwWqaHMAUmniJ8/rZDuDmVtvxt4zcB440CLEMDMEtf
Az/PZohew2soNrYJYnJYM95AexjfKZ6l4pA55HHIOlR4p+mJxfvJL17J0KJEUH7DkRy2yTLjKQhp
PLXxRp/tSDsHKKrLxsojxWJZNFB+iIOumIC5MFIXfaH3dTp7c2DvUbOc9TIuFum84toaUiWNCpKH
mKQwebocvx+Z2eWfH5Q22Ft8y2RVtLehgfkTLSXdDUsxbSvKJKlxUXH9mOscAsGYgcQvht6AEvC/
+6x1LtFMGLPTLXdouYhoCz6R6qaiaz4Mzsmr3Y4lWQXbYu3XKTbrTX41dEpgICG8szQGEk6beczN
/vRlvIyOO6LeEevuyDxoegXelYBy0LiZfKXZA/d9Txz9imsaQFeV+w8d9Tt7XiAuduqp/htUwgUh
UddiQ+Nd+Ul0ST8PRfQ3Cd3lUutlProZssyqjUiPhXUa7ehXZbUY5XQXcr2/Bj1dNCaOp53V1PM2
SC1SKnqegU15SRNtC2FZT2im6GBuMD/5+MxfWBYDNrKkv7eVt9xU1hCSovYNBnEglpUeUvtp7hd1
tkCoPWfjoi9xyQ67os5iNd8jHm08EeW00jLcqYa3YVzM7Zpm5Hqn2wlkZiCTVczW96tXWm3wMPQ7
t1zK9Ug/NW8+clh43xun5H460Y7rOuOeONH8Rq0Vb49UEFtlsU2SqR+z5CmwuKpbKqMzTcZ3mbPE
0Ms7SVjRX2lx/t21XbQJBJ3gSH2Bl22wirRrM8oRpoVN8dOE92EbaF5dyPC6OwyRzvWGj2+1jQq7
2rv0vm4Wt1bHlF00l6Os37qUji47E07D76AO7vMzxpJva1DZa2BKMgS8aea3bOA667ky2gdGU1Pu
2Ex+eF8KrO+aKboLEH8SzRZuVddtsU47841fwb2NM/OmazwmSivSL9FoV9vaW6p/knbHv3bueHwZ
ofOV0vt7/9RMT17QxpeJD7HDxb0HFhtk/q9UclMvMk884BqZrrrQ6TEILOTx0UMw/l9xyTJZxB4n
CqW+QwCBSQ5PUUV4yOPp5J7q65VgRU5w2v0iuES8M2fomFK7eR8maKs5hiIirTB1VLdcSBFxPxHs
t1Qr/pak5w+Mtv+ifCRVQOs3qtGfqB9vOb9wbK9h7zwuglhvEThkksp52WVFadPetpQbVGf3VAZL
D9UCyBZzAZ3vhnaXhB9GPmL31xzompcrM0v75OXy1IJ9WGcVrchtiF7WN6+UoMGT17/T1Pokfs/k
RJ/5Z110f/HelogVkcMEUrR4hN36wTgtUW+PnzhjBMYOxMx8ZYR6sYaY4HgsQfDOSele8WelO0sq
rrxByb0qqNsfWKbV+1LkB5eyxVMgkMWzEVGH1AnBM6gXXPsb0YewAJxv03FccDH38RYtL9pDjxBB
XxCJSa6L6pgD7cG2jth88ADhSyuNiniS7Y+eFqlfXUZHWW8HwV0wz9ZBj9LRW0v+COuhvaS+n1zB
WAfbjspGNPS3LnUcOEXWm08c+5ZE3dWfWygvKIobsA7Ro4VbWQYE8pBtIp407qJ6nK5lOFR/qAJu
GDVbvQ0LFAU/bbgGJWN+bFNupK6x6EPS4BWUrurniGzGl+NoBiu4qdsGQ+lRl3r4EpNbYWRwXa7a
GNePYmheRNkH58WUw9Huu3nncdk7JCATkFCMu2NlEj8GqUNGP6yJM2Zl+ND48bxhwhqebX+kZagt
5ud70cluXiJnlXmpIjVFPw9Xoep9Lu+HrFfOIMGdGXXNrx2xTvIUx1xu8SHuXHc42JTP0eCVkGhr
iQ6vxpS9bp55X5GDwCoBN2woK0dscBrrN9WG2VMQWj18iTuiMEZGk3Y7PKaE+ai5NsU1Svz5NXVo
eBxtEdyGROSoaCYQO2u5F/jVdXZIcfY80o04bvHS9oeC6/Eriyi5J5DSnZQI84OKCeuyQLsn2BGD
E1le5mBI9zpCkfbkUoOKqJNLX83LaZwYJhu+rX9LFP6wvMG5VSUhjI8QkATglRi8jFU8063KuVaM
wc7K5+StNg1KbdEN/A6yCs7a0s+voWtCihItP4aBIRR3iYlPwmQooaIDjPM48fwriH8DPS6ZR3pG
FyrjS+3YaybkgC7igtiloO91hVvFu7IEQ3Spm+hWlb6bbtt8ICYmh88Q59ATL5JUrHUE2CzirbL1
NCqSPWlk7mEMH20RcTgEd8NmksYFxvD22vQDWpw93jy3fEkA6Dz6Q+KcESSSEOVM1YeylPkNXZdq
745ySkWxza6vQtw0AQ1iWxHBaAlH1PWVaHJK5NTLmFT1g8xjdeMbYT4anIRZuyKtXKY+6mZtKjDg
ZOX3Uz56q1hV8jq1rX+gX5MbPHuqazTVzWNMIvrbzSwUTyQP/VxQcLia7tAh4BtgxcckvLB1qZkA
R4EyG2e/LTN+U7laqpUrsv4XwhRmvliAylABMV8fz96pbXkVAg4iOEzhXXMolxo4AeWNmwV7yaZ3
8cbT8JqvKmcunmCmQEZMmYQOeEyfsDTNf7q6mW9mii3Us/4jhoWQrgAidcjuw+8lC+cj1zsMZxlD
UhhXT13A3pdyyyu+Wue4lOH0yKOOrZHLqtFbd8nm+WniL0K8gbwEv2gp5iWmWL52qbpdBGiKJ5bK
9XPRpcz/cemJVy72gXdpahm8myJMesLX6dRQS85r01l3uYbw5mI+UX9qNaKoWO7MDibyi3AiOxEr
/6Pp4GiR+u+97kBKq+WC5fXOsPVhjvxx6jJmSavcZHr0MAViU0vc596L3H4z1iHkAS2dud1pfyIu
G+c+YRlWGXNBfHtETJpd8TyorpK7wVLyTfa84VEqZbfR2jSPbOJosNRBCrwg9ABLUUOl1pmGzLMx
xF2+RipF4xW7df65GWcemIBh+v6Lfh9V6l/7xYpOqGPjE0cm+gLNRzjWarejaLerXiwz0ITsx09T
u4S/Dcsh+syIJPfNPbJL4t1p8gg+KLuO57wOxMyHIDEXRy4tu3BnEK+W6zbDbklYdrRV740Xn5jA
P9l485M9+XzqJ25sZJ+T0H/qYSx95NksAFkUbfFUcIEtEX1m2miDKsqi7ULz282b8UWDlMm6+LX0
IqKDbsbZ8E2jVEnie0wGOiziBqJEULBW4Pzl+lppwQ9xREHLeHV7ZXujPtpCkSrq8SXsFp9qiNCz
p7eMEKB1rJSXZn+U5Y1c0iyeHl/SK9fkg/xxcekWh8Dj57oAC3qYTJrvy4TR7OBMQwNwJNe7oCwL
btHKr/a+bOizb+YxhyCR5xPKqTVRLA6TgB+Ye1bEujf0DqL5Ve5fb+ZAvx+Jfh+Da0yy7hBZnX/z
uSoctZrH34y85ZrCsvuWeag23lyqjcu7gUs3DkPIJO1e0tp+aDDwXGWOGbl3vXptT8L8xLwIXmo3
pvcMW0HwdmcdP5UM1X/sYKGYbp6jd7pc5Ta2cqyLc8kmN2m87DK6QX1q2Vf/kX6rdqa49xUGo5j3
9C7KNat38kUs2KAmUUOE6tWh/K4ipOZrOM3i7zR09WHqWE6V8/DuTSOHqehOvuxqrEj10L0qDThG
V63+QfW0N8NwH69m1/2UUn+n7T0zGjhgvHCGHgnET48mydB58pRplxPaxqDIsOkWpC1c7FgnG4f9
vmv4yM6Aad5qnqJ11E8ScIB2D5kVyGuXah5hi57pTY3JYhM42BZcJoNrzqfyWIfOOyQw96ujxel3
EfD8lJbMXvVkglvce/GhjdmldE0SENM0ySFcivI1JDt/ZDfzwtiNBdJU4bzHk8CvOF+iq2fFbLHG
yURnkYvowNMfvoyNst+ClJVkJGHkEeflNZs3Qm5GIHNQlyY8DPi4ozVHlH3DNYPjjB3te9QO5Wva
4+60XT1tsD3IqwjEGyeS+6q6JjtBWcoJtCvurG7ZhewMBeSpmIwdSxkFoeEuTy+BL9/KGNgftXQv
VoWV3kzLc9LZf7VJ53SlckQHB7X11NjLyBXNj1kv5uSipUk2CxIFGNy0wRWCENexdVvRF3UGAtRs
StyDB5yx2bGs7q3nUtCKvXB4rTWH7q9yTpadCuWfJXU5Mjgc01U0Be5zrhwJVwKpxoQi3KV6WiCT
xOP9Q1dWt05iBgiCrD3aqeDjlQqG/XQGDdD1WXbtnc7dIiz97gUEElbVRPAriHXrVE0sd43HWqf2
hwMfL/fAqpqc9H2Ir3gQH0Z3iZ4NDdbbrB2eUi8QT/ARx19ZVeU/SmqqorEj9X9jjN5X1Xbyt+4W
8TJzBKwsqPyvU6OmH3wK+gdHb3iorYJMOytxT4zdubUTfQEM+W7Hqfucus5jEY7+Wx4nW94KNG27
ojqWSfw7pax6HbldS82wF+T7xurbB1ZRgH59/CfCEvhn58V9LgrTP+pK/zFl9j2FAtGNCDZJjap8
pSJJ7iYxdI/oltO8a3uGi2RwLikgrnHrtUFyjkkq36MSsKPvKuzKClmx5rw/Dz0xEaL24cA2WLML
0DAUqKQQTCBC0ieXFh8R5kVnjUVE/Spp11zbXum/8mgY3tteCaQxCA5lyonRTR1f0rSElxH/GKKf
7+6iZvG2uF/irW1D9KL3VkAs7AARbl1u5VeaIsRjV+PtVEO/McKev3nqKTdkQnsp5FRuVYzjJJv5
s1GWzAdfMn44o/K+NTuDQyAG5qtJOy598U37gvExe2FVNL/6aPRHYgnmuVf4vYOuLHDOEImfaZZs
3HfJKuFQVPGHPSTBKUxi79zLyQNYnWb/mJbRY7PaoveUlxBtoJ2cfVKvHtV3MPNqutijyUv2quyP
0uEze1n4YTxoK13op6551aQ5vai7ga5gIiE5PAr2rHcKJ+sqSrxfeFqST6Uk1bmZysRDPwYKOc9z
WdxbIgMdzfL4EC9uCEMiXVYlhvKDFYAKa0WhLiBkxvxXrUx2spe0AjHR+/uyhf890OxxFUr118aZ
/GTfs24x1JfbjXMqwzLz4AuAQ4IjUXoTjlfK22mScG1Ln5YO58aODUlzCIKQMmm3oFgVzEE/7dQS
iPyzsFGzM84snc97arkd9VNHgJVWiYO7aTUbMkNPwZS66hoMnf8aSlx5Gy9bRoffEpca+5c3R0n0
5IQmFRcr4KV4yFjuTvk2ru2Sb9RV0KNOMtW+9TqL3I+gBeE6Onu1SKaNsCo32vZlVqvfyrie9YCX
rEqfWOWC6lad56k/xounEhtYbln1x2J1SQGAO4obDE9onAXh2wlCaZh9x63tlD9URFvJlqUve9iq
XA4+E+xphJBTr0yLrAElsd4QIFhuDWWoazuCUpkjLr+gxyxEJrAWniFJmJvNZ/6QRSAyjyapY9z7
Du4ZHbcU0nd1uEtGv9xMuQ1E1faSF+W6hyaY0RTx4fhOeSlYlf+gJfVfYWDEt0+SJ0Q8c4Ny0xRG
/0OhMH+XdnZOCiv19+QIQJMz2YHqURouW7vGIpd00rLjmTOD7/5t88xakxiwtxSfgkRWicLMmZSW
va/92fwE2R0w5nnULWlT92LFaB37W836yF/pyHd2KuJOVKdje/B5l+htLXvwK9PIuuFZ2Yn7E+lg
OlKPzvVHx1h7CgLMCRIFRky5Wjxktie/XbQ6p1SNBOOapYRvHgCCSJDtdVG47iXTc+5+jJ1TldZa
O6XO/2L6zFDTiIP14/RqlYGsHurJsekkaoQJx+6xXSxjFesCbiBOLlJtY3hTuQ7LE+G/Mt6l7Zwz
YkeRGp89t7UFJX+DTTZqjU8kRfLPxgRX3DbMcrk3NGS/U9I+EKdpR31n4SfzDUl7HiyuUHVrngnR
qXWQpF8sEqbPRi7UZM9pgrNAxKhIZgOIj0XzVhqvTt85HKvyfRi4fFE8OFSHWJu+3iiujfIwTzEc
FK714R1HWEnSObxVREpZQyT76aGYq758xUMkFEzqNpms/1St/P+oxH+HuPB/8WQ//2vH31X+556V
UNm//wY1Jf0vtOf7H/9PXMKJ/kcAfYGqQdvmf8W9COk//mzHwYRNhILcqXDJTNwB0f/bn00VCC1+
DL8o9I7rYvT5PwZtyycsgbOEZLcgS4GJ+//FoM2K4r/4syNWxHdmBX5W/pNBwKrgvyYWXIt8N1uQ
XYDAi4FGGlD2ED7FhUGlay5Tz1VvFS2k9bZzvGT6pF3df4BNvKO8BPATsmxWxIWCayMPcjKO3GkX
vwJMPsmAqbQwBtpkLOsXFoXMgtoUndyWg8lJ94xzTB14ze6YoDa1IgQgkp8GvwcMSGf0XkmBUntK
ynC8orbA8V9sfCOHMcIIvw89aSYUF0VHexGy9Nto9rG/ujyM6+PI4tq8R2HfmZNjFIIX50gabDqk
54PryIrwk69ZDeCThH/oLn3yBRVjaTdzNrJyLkBcY/Raeu6Tdi5TKrL9OgMk2/j5NQbDhR/ZHVsQ
846BxDeNVvm7Ju/9ZQe8AwFl+abFYBrFv5a8yD9w+jTsRVmR3krGi2QVxZXzI5VKHHyYhFbWkBOD
46zvcEuZy+oxk04kt6JFfF9jyXZRKDxLGhJSDvf+nHpMvfYXnAN5oXtKCJzceKyCCA+uPFUuL3Oe
BzY3N58zefal3CJP9XLjOJUVbIVGf96zEOr33B3UF9NFVa/ioAkfgyTobwBo3fy+tcGHRp9zDKlq
mInieiyW6QYPquK7Z4v8TJY/hxOUqwAZpZonswmXUFwI+C3jHthS6uHTZEjaOABiQTc2ce/sejvs
6r3b3SXzLgoKdL1+UsHzUndzfsgnexqOBmdtexyoPIUxi1BGi1wMowdhonLsbR33AD2Z+xoKAbjX
9CjIFoRv3Cm63fsBfjGoOGqx9paf2+pSVlTOXvKgsGrIWUGrN07QQ4Mkq9QQmaRJ9eOOUS5+R6Zw
aT7h6+iYTWJccq4TdA46dDmheha0MgPR9YAJNR1s3G2lOgh+tRD2eDFFFlMRngvsmx3OvnbbteSj
D1j+pdmFU1E6q6klchitEMhTC+8Y3I9dCkSqWhtjDQU2xtl6z+sOpmyWh75H+TdF3pe8JebxnI/d
ML75zFLZRrfKzJ91XtQt64JJEVWwsrm4lk0ynPQcTvU5z5U73XgfxfNDr2I1H8Ef3Wn/C71sPK+l
SD6Ui671w9dtyX1scrZEAw8QC0FjHBpopCvbJ3+eGvxQ7FCpGuyw1W9xOIOMbrNU5UcH8zHFIBRx
L5s6MB3tDn0dRg9V0y+YeRptiRPsB0kFH7hmZ5/Fxv8J/UbNG6/Mm3Jr+7VdrWHsspzuc4Zipn+y
HlsAkujMWii72Me4vLiQL7Xuryk7hAZ7x9jW+CdTTi7yjMr9K4tG0yfIgkw9Yir27fWodZPt/M4u
0q1KDBIF8SuJg3qobJitlgowCTX3f+sKyQgvPK+DbkyBdHGY7X6QNzZ3WXgg/lplR17BVXuoGFV9
TDtWnZz6bEI1aO5z1LoY/M5bh6ODfbAkjmVtfMFlB7wcJnUKLqrce/EKUvL49TzabQdtWP/EJV8O
v33+UBMO0SnR96hmxor5k3BG/9OZxP8xKLrtphmMfLfn+99eA99tN1Y2AXjRdgI0ZnRqkqGRl7RM
gLnNv+VWzHGT5QqjSuN18bZLoqragZNWD66vHMRYXCu3bFrsv62HskI8rGxZCiRFhlV6DvN/dE2H
t9LwcyUiPcp3iHP9j7IXOzkMntf/GNbtVG040PVLUtH+XcLjSlBnlXyPnCG6kz4G+TeRLo9P5bd8
SJvG1qRfkrZn2IFx7K/axXyS7sGFnbG9MWs+v2xe2PIV1Sb3F9IPtsBXfXRHe4Ycl6MRH2ETEJRf
mkT/mm0v6y5OnZevrZJZuZ/9fraOU48ms+aFYbV3uV98YGAshXVIXUkKmRobJHJMiCN1Jaa0Xag3
elzWHh4P0r92Pb3VqCb/8tkrScXGo3nmWtthw9d2OjP1jvZrlrHXYKPogw7CwhgfPPwo1wkO099+
rBjWsTdBp+0dNTS4xwptoMOOkuy0qBRskgAnvxND+99lmI3ZluKxXfm+Ea8yrdCVJ8HtBXOA57lr
r6n7S90mMF9HUZun3oVhsVf5Xd8IgRpzFhmN99PRQjRngiVZSQrddl87/npCKnXjZztslO45QRnB
cgBSh2wi5ol8ZVv18to6+X1lqoP3gjQgVVFxH55S7qaK5MEEU75xBIcZJvcv3Aq085S6xwHWzl1g
1mF8v98EQlWvi02/EbDWCAdeX/SfSkTpdY5nOBWiSspbZ7rmvVX1/N5Ulvth2TjtKLFx6T3AoJ2C
M4wdXjcdSwYAFjgPty7SwpujQB+uhIOOsO6jOhwodwAF2BeF7Ky9hxaNyO5NLLpX/5O989qxHMmy
7K8M+p0FKqN4mAaGV7vWIl4Il9Sk0SiM5NfPYlb2dESgKmvqvYECEpXhkX7dLy95bJ+917b9FhzF
KO2ZPc1SCWsLHMn2kJkc/9OO6wYHo/bG29GvuweZCyR2BiBIjYhDiH95oINrhoBeHc0upfssqVse
b2RCoLSVpoVwaNkcD4aJlV1UTZm6Q6zH2A8AgWS5N1FBkDlOW5DpbwG2yqoBZuDmPmtmovzWs6tr
9VHW61vpKje7QXKh1irpKRPcjJAx7nzHNd/tZM4eMW5lwBaCrHU2ciIYtQs4wzsHRKPmqsGqdwlI
K+220i4gYaPYqB8BJ8L3ZRDlA6hXcW5he3xqwnIotu5UNp/QaCozqsoshYPbTKxvbP7D7d7Dt2hE
+GrdZxJ5ebsNcFPxJqOgHhtlKmMDX7AjhLM+ODY5uvVH5mM93thTA2PQrCVNGmUeeO4Ruko773rP
RdvwzX66N9hx2DBFq3yETZGPN609uu6O6yn5EmJI5rNyHtPXOtGgEwwoKONGMkkxCM5zkG1F73V4
6s0g/YDq0WT4rgz3huOjyaUPzlZHIWpIsV9Q9PLIGl0Ym3hpuhwQ5LJwbORhdNawN65xjciFziqz
KThDy9g9xjRf3jSyt6nraPnIbsz1cRqZtcBxtng1fHJReudDbjsaTKORTYBJ5zw4KN26lPP4DWDW
ohqxDTtxApFeKFASWweyBIj5uin2ltuARA9rv9zNBTHdqgxTYlP1QjYkaJA1mEIynBY8a5MXw0ic
b1pSpmoLX4PKENvIeTlTYlSPDH76umYsoOuo6OdLQILKZYvk0J1g43lkxZ/CBtnAncUp28ksBkpb
zWSgpdL1W1YObXViO6FBi3NoJbhDTvsHdG73KW/ygXBeukK8cn6ja4kfzqEwrZtyWyUl/URd3wFw
UtY0f+VA3q/ovWTbVHrZfAckvvvArFnTwsZB/cVvOh4fKHGVvWG1ARKXoZk5NfNs+hkmOeTN1u+8
6kZ1RvZBLEK8WqggGlXfD2gt5wbLnJ2Y9IZMsUg7pNDWtc8bZs3bpKpIZOkKFSYaYJq7ZI9b7zbp
Uv/VnkEP83j30k8zxczOpmZcHi0zbR6JamiXWguBdm2mHNzBRCr5WcCXoydg1jyEQtaNyCtlglSO
PwOPRUbI70de+WuoJKihYwIY9eKdEHV1lww81sC4m0h8HE+KK9QKjzSFmbYwGry0XICSUouwicnG
fEjI9EOUiGZ86VvQERFOLPkBvwYWr24LtpiqtxtCmTzgwF6ybKbooA2ClDoIcjubWM3c0QJhGs9A
+2LvrhNd+q7CCofWopOboJ+L5VZ4JJeimpWMhyze8I4OZjgwrou+vp3DPm62JT4zHIymCuk4QTW6
UFlTO5E9eOZZJ0gaHmKoFga/WsTebcCm+9bxiHdGmnRyvrE0dN4MZfcrtQnIRGHIInFbLsl00RNg
Ypde6Anf4uzoyz7w7JJ9VdHd596cfWQkJwOweqV+8qQanicrb9/tkY1+lPN0fsLHZJOmGPrivmtK
8BEhoJM2clCfnvOl5kBk5Fw6m4FB9datQ/sKmT8AH+wB8QN6CPgFi9r46jtzQbtK05bJdjGSdevP
EvK5hYxRbHzppO9hw5khMrKBoE2yhnSjUbj9W9Vl2buRwjDuurCH8amwNpWYrvF0+SK/sNQKhOFf
13fEP+UPjjfI13Wgh2uh3O4FM1hpm1tSDfnwMowUPvAY4PhGjU+lVGS4VfGIqOU9mnVjvJvh6EiQ
JJl4WWhqMTgA21z28xQsFBS66XCHtVizBWTcuZx1VX0vepqep5FCIX/CdbnjRN99DSm55D0XFuTR
up6wIZZj3pP1j2k3SogN5xsyYeNLyWLhB4lv4W98Jj/gsFY64La3KtyUSlBVxJOMx+1ugV3/2ONe
01dh7uOIy2UZBmyF+owGHjxn39qYsG6amWEBEqClic0i683bdMlg8trNKNYbWDWCwl2YB6vM41/U
OoA1DsjRuprSegbzHPZEo8XAtI4dI0x2nekkH10xWurgdmlxzVBsYyDrY37HuHRMZxcXfbPck9xk
lg4TNtzcfXqUN8eeOwrsuG3XQF8WPrgp27OOpxtkhHMeqt4ubgkKRNnQ+NBrWgbFXWWTAL4Ml7pz
IlwLbnBnreMqXzSltFfAImKWMijqpvwJiHC5bLQKmnjnLKydnjMQXDeJDGYqQpQo+uriDx3pfxS1
//AAdfxzysGuHd76RmVv5f86DFn99QvuYP2rf6ppFhQRi5UhVEieUc4K2Pi7mib+5q1+A9rUTMeF
TLjSCP9bTVu/mj/y7dAK/JUM+CfuwOC/B6WNv2ah0DmWBZbk3+Ad/KGW/UQ7wG0p4Cx4jJNhyPdE
nPsFPpJNIXiweobXVRfBjr6rEQMFKRBuy1VWvxiDkf/IwwbVTM4mXRjT0NbToaottiylTHzNIdrx
RUQCczGjyRepj2nOK15qwl6UfWhzWk1bxvCRNabxJlqiRecuzzWkKseEfbjYwhh2TEnBg1nPsUeb
mIYskGepuo5ZstHOYEOyhqnFbtYoiVXvY9KqJ1IKNtVGvsFYaEhXDaef3s1/QIWF7vIzBgLIrcfb
BlICXdNh9/Rbo1ziLpOQpPf9MNZn6GnDi2UNFX2tS3oBMcE65GEOryuumuT5r7/zynv55S3hO4cY
1dge+lAVLFTWn3kwKTKiw88FjDkhNOzJnryeJf8FcTP4DXPhWOZ60UGxCu2ApjHx2883a4zmg1dg
t8mtZOP4LchJcsvi1jQssBInkYNhOvd7WKy3BgrXbW7UacYS24CdB5hu8UCrsVsFURbNSuLH7ZZE
XbhGlzGK5zMzvlEmFFkNhK/kvprd3kf5xzbPSrOjvMAVrf9oMcpQHaG4RTJLcJSmY0rg0B163Ys9
TrVh64+ze1/Ixv3kBg7CwUxF6Oi7YvHLu0Fb06tq/fSqSFP7W2EWyti+mvNy5vK5e3NMf+0uYNrC
G2exzcdmAPRunlv5Hi6whYhTSxZb8Bjas2p9NmwNZAKQY+Vi5peT59DM5zboYZtOjXWya12zfS1y
DV5hgevwFUD3gJJfLIG9K2DKthE8OoywIMTinkYqhpWj25YEH2Ku9psQMhprGJ48Oetp23rBawbv
ITbWJSFmj+YLEsIyHUfdTvcMEqZ7qCQZVkS6PEWiyS16CBNTxsV5ge2eoMlSjkyoBDE59bkN/RIL
e0tG0fbdFQkrH5sJvtv99QVqsRv46QolUW/DiuTCtDFHARDyfrtCDfLrRdl9NkHanIlW0eAx9QLz
V2BhdsQ3t7TA+gd+4FedFhy1AueKgJ25ZX5El7XS5PjHC/qfZ9B/WCuQ6p8/hI5N/Tmot+4X1M76
V/4kXwXO36z14WKKgH+wn+Fe8yf5Kgj/xq3/zxWPJTybG8Sfjx/LX8lXrmu6FnJN4K9Ppj8fP1BE
Q4ieLFl5BDncPNx/5+nzx63sv291QggbJJfnsZfn9Xm8nF9vdW7gEHotPG+PQjvvHBYQrqgF2bj8
1jE69DOPnoHYMyMRMF62zzEKztmSVPaJYVztLHAeS105+8rK7n76Pf6D2/9K9/rpGuelcfNn2QUW
0uU+zLbr15eW+Z22e5iVh0Vb8WsZQ5EEaY8PCBeCUxykBnG380VXnXyatMsLiTa0ltFBp8ECN98v
2aqnO0P3gPDJTrlDWd26htUccYcuN3bfWxdaJml2kzdLT/Yb+Pi4WaAevCP7mxSvN3H8xQ4sVDsk
TuzYMZmtCwMl81886azfEb/8qJ5nc8jlHYCP9sej4icsMidgyIZUB+xT0/Aeppqb7x7oN+VbreUf
V7vFPQLkcgqMwjgoY8heKyENjvYzO5Koqv3s0ujt/JpTPCmIOAw+OY1ZCHbyX914fn1o/fGm+MKy
uDr/+MeKjvrl0RigxpgAgA5YX6cbzrsVJr9wp1IuC4Hf8BqJOXic0gkYoRppeg5lcMoXHzhI0yeE
fgZ7OnG4zMgFznr/15eM9etmklcHvMo1AVf5Jk9V83eWmsfTpwymnLZz2fX3Td9OW0a5gAhGSS9k
VoxPkI2uCaHHZx0j/IXotPX3aRzkcfLV/IPLlgHy9+vWhYMF5M4JeR2cKn/7SNVdE7qeSpw9sgX9
mfWUJM5ZUgVylxPVTXJX4jXiwQB6Qm1T0SHDIzHxwHpcBp7oHBmt86JdCPL72rwwBFsxRoMN+zGe
8Dyh7nRHhVzUGPMRa0Kx92ph32BW0UBUrXU5+WPuFB7axsyfGgF+tmOyfOpmNOLKHw+ltrFsGvoh
RcG8hFMFV2W2F3rYLYzjqaNTSsISe6zBIgBJFfA4tiWI8n1s2GSdvZE8nhcP6WOFg/dgQruAgwFs
XY/uQtWfS1bZmZPxhAJTGFEyI5Cz6giehzhjoiIn6fAyBMbIcpThHuDOLrTyB98v1twPyafVbfSh
vaokjEDRSNbCQgXc6W0dLzFbosCMuOgdpd7pUiCrSIK+XwZzKaAcSoezkt/vKpZEPmvaLBrDNnsy
8x6hIaGcFUJQ+yMkPHJlVJA01mMZMNkhBjbBngBacnM03LZ7iyluy5m/Lwjo4y6bOTIPBa743Ony
CA1LnSq2PVON7thNrbjAk5cfyHJ7d5bIq62EYLmbvTE9pLNVX/iunX7hoC8IqrXjyTLkvSN61DI1
vtQcn/cBno+DOczLi1/SiYtdPLzmFK62mR6JMywdRaPE7F+DQN8ssznCbkaQeGhw0G4A2z9keoIb
kQZz+JBrI/hO8ImTiTVC7wpo6rQJO8uKfJv5CdgvmC42NzBou2y6SmyWW7QN2dW9Rwko21LLOwiI
p4dp6tm/A8spWBlgz8S2BUa3BLcUDmwzcuag0qL5cw6oDy6rxthRQzJtJ7sBkkwQ+RTrjp1QNwtO
FHW5a3TwOi/kwMpGv5YsEL+MtNObaurSG+E0P+BwkdRngUgNp0lyL/fig+uGH8bcs4ui3WcqNSeS
uX/HfWlv8DYBxfIdY0PP8oYy2xFsfSp2nPMZDfO622ZcSDD77fNxMW5TzGFlLLqbAqONq7zhhN8K
+JYr4z1Ai/4T/+iNsOLloNv0qpIJ7ugyC76MhWJhtqWbUSeEg+OAlsmMXhuIs7xjbBtQMXpovWnM
AGl3NhC1OP121Nxdca9BdDaG1H7Vy7qjt+iztOJmPGYQ4BhOF8j3qZvMJ6WV2Bky/OJRDWGbPfSG
a1JfS5S6fZFn/cNcqhDMROvetA6R1ZnSoDAnbSWVAK+LtOLQa6Do3xU1MDOeGtOPqp7Cd6dq3VM+
pt4L3Ar3h6wdIEOhm13EFSIKvNei4tSRhOlRdMtdY4fLFQ7UijZ7x7sO2vpjlvNz0nXrVi0UF8Rh
kiNDKS4rzgNPylm6+zSNz5a4XM6aqopvC1KfFyxsnA02taO1kPvO4xnIgbLs/AiPYjW75wFHFMkG
+LvgM/rDNj3UvrgkjVYmUwIi1vT3ZU9VljPnp7nR5daiqPTQKyeMoy6f5PNQ584przQft9I9G8p5
+DYFfBzaSImmLaqmjzEu2aclXpHfhNi9wWzYL7mcL1Ss/VPacRsLnLglEuK3Z6lXjbuqcIrzuTOK
q4B2MHSbAKoHG/D6vIH1vA/c7LUL8w20s/TOkEF75SYU11IPxXK8Ih9s+S2cDBK1D7rGLM9917rr
7J4Dk911uGVSRihzikMyshNkZJFk10k6OPvGz1BqPdbnljF2cluNw3Kbu7Rv9clI8BOmjDoA3fEO
jd+rMxP419bMAlakiLqIYzalRvCnqS3rSbFk7F1av0rJULX5i+bA8ggDyfymolLj06neiyXMzjlX
yJMbG+JhystyWyehTaFb/h167f3A/j+ywuEFPDATVUogfp9WVXtJ1Ks+IfkBrnakf9kimRE4HOPr
3Ktuq6V/yt2G3gbLu+cxlZ45DvVaWg3TqQzDvYkz4MxT+iL3umt/Fs4OSN0V6UULmAhNUkWm1MmX
FesEt7WO2Nn9czJ5Zyzvb+sBDEMWaBk1mBanSKmeI48oYBd5tCJjTZm2piJ6AQD4HQ3D36YdsU1o
duUx4RQP00I+K6r93gDbrLDgnDQly9UodEac8wORxMy3OTbBkTuvPRfbiZs6R68I4fIxoe+mcExP
LI79W2CU6TZd2nIPm2aOyMQC8A6Uez0QsARQSUiE1U9B8AmC3nnDxPdIRex9nlb+52Qbl6rPHjnw
UzY+xzftOEoMpWX+jXNvuKwJD10S6cqOOB/rjd/HmOMBzIivmsLMbz9hlYLROdkqiTuvruYpIvNj
3kx5KDtAkUbVbO3WxMhKrXPunzjaQkHOk57bl+UE9tqqNoEWGRP0870BTi84V9lYG7s6gMsSteNs
uju6AxBX+nFq8AYO3VQ693PmQwOn4JhF5GFpSURqg7VuJIae4HIpLABBg3Sqj5qHU3nZjrn2z73K
ae2NhQu7+6wcP5es51vTZPvn+RAhQqncg5yombyXtV9dWHE5cH+iLDgaPdH3V70PDYLYYGfMUWVR
j30CNoC7H1iu0rd4o6ANsmLjZ5OAu88X9LpLy9XJ96BYJG3CNNX3bO8794rLfOAAo+AcIShfiLCb
rvxq4vdhk9bArzrELOyg/I4XiIh2hSQ2kyKxSutxULI4uBTJXMk64KYLBWTrZ1X4Zha9c1R4jHd1
Hqyxw3EBddAnMi0gCgz0tI1w0kDP4xdzgKnshmUuSUWQl5Qb5fjTIbaqiaUgyb81ztZgDUrnjhTd
0vi62vR9nz/6hVsaN5WLZLMMXnIzpFmxHxH4d9xlzPOFtOUayLAuKEqIX/2Mpdeut33M3qOP43mX
phn3phDA2GUySbeM4h58pYHl5Qy3SItVAdT3SeIEvndGtz2zB8hzEYW+YPIyyz4SqJrf+Q0wpw11
DPdgzL27pm3iszQbmc2WCie2PVn7eKnHd9nZ2RnQAktREw263GbR+Nxgf/3BrO3s+JLlHeLUsov9
BAtIYzT+l1P3KVuGrHPv/Urfq5junqGpn6oW4xl9dM8Zv7cNFYNY5/KrwhDPeO7pZSMlEDGKrphj
Cp3torsb29G5INtCsB/A2WbIWkqya7bTOHnb+i7mLpsfqXAJJIdYq6E/Kh7jDf72cpsb5YjVRIAU
2/SNyEEtY8DYuT5IggtZLn0kgBz3R4qCLeMyBfVh32ZLSNfskqniE3LxwIow8T5VYrSgHujNqi27
Oilply9pSL2zh5d3WigvzoQnH4zGwxEHKfRMjsirrm+G19insxNzq7/JZ6kX2GAre85S07gmmYSJ
u9ClJXBZVsQOobc3rXX3HoTdjLOy9E6u33YX2NrmT1Bhr5QadmeNtdh4jRsJ/xBj+A8vazgAL0Rp
tiatMW85CVDqH6Ho9TSWHLN4fIQ0Ih6djlpJPSSXoGbkC+b69FhPTAtbTw7NG9wBXOOuUZqPdcBt
DeR0qnsoKl6+YBQh8cOSpcw/K1ndmNSEXPH5rS7lZOes43j5wHDQNbYG7FB+f4lgtvGC7zXHuK10
f4bd7VAVhXlm0nmU70I1OZcrH2HH7qq/bq2q2vGboPLWRaxI6DlGDo4wqVGa7oX+SiXCQQX1p8LK
gwwa1PpHWIKqN4P+lqU7fwWZfdyaeR0/F6DoCUfUQX8QRPa2PgDU67mRx5rCs7j0eaSmpFVQFEvc
l+NobBLC9hdBq5g+A2PbOom1sVj0R3R9fEHAmq7pK1p7N7nLxXX/nU0WWzbpj0F4HAAHUhCOh4xO
1BpaWu92Sb4rSx1aG38ugDdZ/dKdJOuAS37n3zVNwfUG89vRaQjd1I6xivRNFMBB1p0DeB9M5m1o
Vre6z0r4msFzwuJy4xJ+AESi3hL22OxB+XyJUcYP8VTeFjgKL6fKrx8DG4I/Yk8xvyQZn8qoDN04
GtqQCveynN65oyyHsSu2A0hKgvaa74f2z4YPSCOuT+u8G4D/J9yAt3HK/IUTOEA4cgsiy+j6DF6Y
8MMwRUNi2tlkuZ8/lTrNNwJqMzXjy3jRNPj1GOmKc1clJvzEST94wj2VU3+hLPKhs2dxsZfVvIsl
OWbMsU39KBeg5X/kNqI87aAGlK7h3PcT8DKNeFtFtQvBMJqUrc5TFzqy3XI3D2luugI5hEOHrOau
s53klSdOug3z0T4oOfX7Bh8pWrPnv5mDepKl5195RZy/V9hlzitcSTuk+JSRtTslZX7vGkHxGqdj
CzakzJNTqJz8o2dWfk6nQO8zTydPDLbGeRMO1oWsRv02LJ26XuaWfjIn44HLKyvSk+wzx911tcP4
sDT2h6kT0o9sS4N9pTyf1BMPA1CPdBd4jmlvffw85xnh769/X8R9aCr+93v/4i+FT5fZh8Kv8N3/
5Vcdvpqrt+qr+/2LVkn5o8FtkiVp3/3nH3+MsrJ9699++T+7GtPUfDt8qfnuqxvK/r92bOtX/v/+
4Z/diw+z/Prf//HRDHW//tdIP/3SVcDG7Z8LvP9nRam//Szv8uV/F3dtSggC33OCQLgULVGJ+F/a
Lj59D+M227xVUyWCyJ/8Ke1SeOBQ6E13lE0FEMul1d3//1aLwd+I96MJozoH6x/9eyWOv4p1CFtI
UCFpeF4jTBf8/7+KdU1q9jhU/b2f2715YKMSVmVUySEbSlaMpXlTxaO4RwbIxTaflv6EYCCMjd2G
82dieFS/1mlQvcHo4f4wdMX0ogjBX89iNH70mWszbVIJ/qxyDj54fnJ95eKQDc5LxsJqQxKK1h18
psYHwGdMPqGRY/uCi1DnG6K6GPtVPlO5C4g5vM8FpnEkisCcsKWuLn1umjj2Y8wA4TMGgtqPltXf
v3KY1R5wcPxN9VNSUSW3hgFgmRMMAOmWPc1/xAUyI+M7+JlEXBI1CMnQEKKBeFcSNJjiNXQwKnPK
txPnCHcjnDWYEMjWHKEFWz1ZsSyZzqQu6mrXdT4Nq5wfVjCxT9oruTQKBRQTGyo3Iz0HWAcjbdh5
tqvIyNXfP11y/0BU/HUhyRsJPxeuN9uD0FsXhuuf/6QPaymZSD3vlJm1f12Yvn5GHQ7l5q+/y++X
C/tu4iF0abiOsCCgc9H+/F3Csu6H0bau9VisD+gGb/OR3q8uPeIjYZ776+/m/VZrGbAT4drkquQb
Cvbev2vJdbUUcZwN76wnKORqyd2+1KFfvWVh2DXEZglDn4U4O9odSqpdb2yg51jCZpAduxR/4zlB
PUCtS5/qV2ITUI5S3rS2+yr7IbCalwS/Tn2QpZXcTAXoI6bzPjBJe84x8ejZIp/soWxMDIgx1x5J
C1JoTos2S3fRNJ05aqpBfdJWsR62EgmuLTX6G4fo8HPgzpnDTNA7eru4PugALHqEgI12ImJHeqIi
XY5v/yHWHJWxSrpOtaMME63PDHBNr2EYyFKyVzjElaPnMz/zRjzakpDqniqA4dOsUv+FrQyWIqGC
dbiaXRIFoEq947CoWR7bTBjBQYhSfHEqFWdaSM3RrBhwveWFkY0hyhlt5ViJCfpCoqLL2eYMDx7J
EtfKn3mkqsXGYC3Ba7wjOi8u0foej2AHT4/EtyMn/8CIIW6muu7Cs8zLOCkBfaffid744h2FgmC2
NwLa35AXxf3M3iCmvImdLV1MpmO/sW2cNZ3vFWxGz1AZHjgwotW+nIH53y2L5dK2VKY+PizZDFed
U3XiwuurEZ7kqFHqAf2HQD6HIjzHFIRLnErw4Tl1QqTrGZoc83XA6zzDkEBEVfDp5wiQMtvmrEoe
VCloDjASinP3ZCyd52UkaxfFajBYzuJB7XcpNUTNpnAr2ktySlwZHrqWWbQ3An4Vngine5nEdrZB
CnHQcAbWwiCS6hXdbrnYAQEqxt2mDVDTuXTmxD8jBu9fNH1ZYfJFBzFOaU8LKzEnmclDjuVYbnzK
ixDHNOnY3WDlNKS1TWY9FbiYv3QyF18pBeKgVIyhT/k0Lh7HhURxqrANEvRF0Elvy61vOfZIWBdB
mGHUXgBYbbpFXBFAhuYHtyq39nAmC/K1k2tugP2IZydYaFMzAnlWmbrfMfroL+h1wzNmPZ/xwlX0
kyP1Zs2WyHthg11B5dhI4brdDi+BuvEwO7JVKRdwkRoS9EpvC8Z027NmvO6txf3w+B0/Q7ZIxHkg
Q47jNjlNAAPzPBoHbAosGUQ79GJFE/FulHYW+IhaDQEqYuH6fjY72mOlE8BvcIsZEGOW1DVdNYNW
RO1nzsG99oMTaPz2u+QGA7AZc6+1bXuhHhewcRZpTVs9gFCavgRsMTsivt+dBLCb5EC5MlBgEIvl
F+9i4W9jQARYFAsjlbtgHjkotbMX3xLjcDg1LpKBLKwWo8NRUE4Lwy2O7+1I0OodWQX3LjqCdT4s
Mvie2PVdazORX+nSSLUzEGxr1Cm4p3y2EKkinMP1svFYYj4STlaXPhnV76HiphdNpEReGBXX9kPM
HkBXLcltarG0fR+6nbxDjuXL+BA5hJnQoOGuZNKHn17YeCsTrVbh1DdgJXA6+qhBrT87aTHDCPaX
vmDvY5cQdAKn1xwKYq6/JaiABzrLaO0bswnv4qBG9mGjSMhB0wjBy52xXKwdfu1jzOORpvbCjb+8
RWBhxdYE0AXHOEEMt0RawgzYBMNHzWakJ3YO/iTCW8GQ3kDTDS5S22tuzQ7eYJS2U6uO69lscCJA
/m5zcJq6sJfz2F6oQEiHnvDDYgpjPGsHSzTYK+0WCwYBR/IX1ej7EZAU/7wo1zTd4ip5a3N0rjcO
t4ERS7qdXS8+0C+WCkYCCC5L/J0MhfejIPUaHI25rL8yL3EApSTp/KhaI/YIaxswQdNAgaOqO6IY
EB0pS26S3A7UAQegvArncfC3Hr0I5AcUuScKeRNZbXTbePIsBc1ZcSQqCBnrmAYCsoiB+aS73vpS
MZ0sohL8Vnua3q+Jfhov05iToECLzb7zZIY3GHtlO5zpogrFhhQJIPM2oPaF0pRBDCtNe/jG7mi5
2wRbarMPKtfEQT1PE+9VbE/trmSDhdaXgeuhvjleOkh9Ledyq/RcJKjYi6kICfGnR9m81A+pTIwP
lYfuawiI6HrxUv+5Ucr8qGN4tFGIVYypx1mCmc9pUGfbsrM48VvKHMXq9Wmpi+L33m18FefPuW8Q
rvDCRGRbhDOMO46Zx7QrQsQAdOm6zjtqO6gBYc+aEQ4BImoNs7+Ouf2SGisJnkVumrvmOasNeH5m
n933XO9qE88Chn5hc9+XpRlfT31Y6m0INz1dlUCDbUpR6leZjKLcDMaSAsAHAELxB2LEmZj4dEUB
J9Jky0OwuNF5N/DQmUPUZ9qD+htrYZbchp5VflROTVATX6H53Y5D/VLQsvIZFCY+ZvJ1wQsaD28+
OWrT26ZxhdJHlZX3WbLPZYqcQHZGDqhUe1cWk/dALbX3xvo7ea16PnRR3fUkSOgyavu9MHO6y+2E
oOwGaoDpIHSHzDLsWceXCvjLC4eaRezJ6IS+sXByJil4Xmi9Or6yLMFeJUaz+a4s4Ig8xDr7auJT
9gO8s/MhfN2TqeN5Swsm3XrJNkeVLbYVLO3xQgaQsXim61TddEGYv4wcAta8WZEfKwu9EvpPO7Qn
f0xrQMctSYC9Hw/kekM0FEBRceFTtAlMlj5HOOsctWW2sFZ30LoOfl8a/TkmLymfAS7E7mYyKAu4
Q4IN8clCer4XhhPbV9pghXqE5ddzRdauPcELHJolRoYfhUvybCM9Jaz3OoadBU2fsAvqeMh4yWDm
ARVkRV60OcUJ0WD72Cl5GYjgz0XGSHnWClnN8SoRJURyiI0IvR+ATPPWV6tr+50egdQ9zknpUHOG
5UNcrB3iNqmnyvbBpzPixNUNZYRa4tJkjFjTKUKkhNxKMExsMJlaDWfjlZlt3MxgW4uLAMNlnGwm
E7Xy08YybeyrmlTPTaFS4X1yTuXnCWL4Wu6unLkznlANwZVD/JsKc9gsGs861rGgyfYytpXcNrD9
gexmwcxRBqzt7APtH9rssSNijRyWk6EantAWluYR0bey92VXmPEDUDHhsFR3lszbM4rY6piEXd4i
iFcqQMdMHVxmEQWJyrvDEC2oeKTPkdk70qSQrJ0ByUltMdgBQIq4Qzbd46z6IcQSl3rwLJyEFenO
MhO3uzTSBn29btVISZff+j3reVQSPwcExMH3FLuqNa+HFtkJPKFw9K2UY2zf21CHvcsKzzwhEGce
n0KDZFhkFbG7AvArxptAr/i/OHedZ51O83dnKRJQJk3oOESz1i6PdeLol86SLPMF+5pzomYZ7TVw
cxhPAKx+1HXQGQ90aSKs1rm5eLssrvK17b63E9ZSfmdyo5wXk9VloQ/sHByCVIG2X9LFlu2WHmHX
OrbIrcsuaBYhTxTohvaZxcaYmp40U82Oclpw+ojl8Ctl77MSWCDCZBFB1Ga4bvvSSUmW5rBlZsVI
vs0qw5Vna+lXtmOLk3zD8OPJS4QkxGdQd+qOtGsGLB0Alo072GS0n62yv1kzN9puzvOxSlwe3fQz
RIzssPdqTYvYpo1TILqYq8o7bYnhw85D53Ph3EtuyGyzF9pfVyJ6TSdsAuqmJ4/XATBaxkl/2iat
nzdxg0F0J2wkUCxGZBr50RvojRQr8THl0v4ChULTnwWQ5RiQ3aXySwVg+aQ5l5y8A9rdTyM5/MfJ
dfonwVOQ4BKEgNX6ka1LxKzTIKkaHBXu5Jn2Ie0cWg8MTrtZRMJTXFu5XwRbM0ySB1N51SsdJsoD
RRiC+JlyScdVmxrsVsqUoANUjABxeUrLNmr+L3tn0hs5cm7R/+I9GwzOXLxNkjkrNUslaUNIpS7O
QzA4//p3qHbDVX5+bnhvGGijbahSlSSDEfe791wVoSMM+pRaR4Nx83fJzOFuNWxGYdYsOd0gDMtX
0dPUeSnhY4p4RBBr/3Ak/dcX+TcLdeD/V80CpL+2/lVmW3/i75Z85zdB1ya+evbZiFMOwtQfpkjv
N5Q0zvuY4UzDw/+N8fVPT6SJ2sb6tPq6sEY6Bn/cn57I3xybpnVkM+AXqGfGf+SJ/FUGISBgGriy
TVfYuCxxYK7//09iS51DwjRx0wx6D4soUstZmqBeM22Z/8Kv9qtT7M9P4oP4NogZUJz4yyeB6Ml4
BxRhUXlGEiQS5xDFyhxtSlf/cFgH8s1PF+Ff6Ei/Wir/+MAVLeKs/A4bYMivH7jgKUksmKJJkqd7
UNSACLKOxXT2CA8VCsoxQzWDzcfEUOP533/2v/paEa+AlvjMd0gk/PrZzNzSOsEczliDeiJFYGDe
E4GGi4f7LS7+4qv9V5/mOTo3kGWgZvmIrD9fxIkhXWU1ddgwfza+aRFgMg6zHpy5senl8Bda1r/6
Xj1c2VjaHQYU+mrX/umWwX4DJKyow9bNyr1lLFrY5e4LoxD7yNyxRFbMzNvc4B///jv91Tf6dT1X
b6xlYx8VeGT/yWrInDxvcq8mu0+CgLl8QLwIPrJjfo/aQgWzxunj33/iv/ibWi5rsYG2bRvOKl7/
/DeF2KZaD5qQQP2gLIgq0UMuowZq8qLCws7FFX2RS2jEY/8XeYl/1gv521lEmYUL+YZ/AsD5pzvI
Ne3amnJ6CjuNc9k8tTSDcPmJzvcsJ58jAP5L8hWtd79i9oJJ5TFZs/fQv4nhj1+RfGk78/3MOZj0
3ZrZZ+g20My+BvmRS9jVEo/kDVysWX+TGvc8yEVffXCydnxo2IZ1i6uuRfkxlCifKKVh2MiUkV4l
Re1XvbU9ye4U9vvghjMuhRsLdvN90tXdFIIhqO56bgtg5OhS0baIm+akGTVtpjlDRgE3xkVgK6zF
nrdTqyIjBETbG4GW1o0KBinq+uzFoMSz3dTOXbkzOraigDdoVkdfq+csG/ZzY4EAT8wSLXuiQhEP
SF85nAAGOlG6op1eUMZSZ5+Cl7+3AWU5dwNuut3I9qyC0kGzaJjA/qOKqAIlZpq8s7dE7A1sDnM6
tAfm2t2aNK+KZ+ihOeF9UMNvQ433OgBaJOjO4e38Wg8qq4GM0gC88UgovsWOw0LTWtxgoS8r8TQ2
wqr22LMcrDyaQxQ58wq5jucGmzsaB8U1tZwYVskgW0e2bN3vOLc6AuMcVz4JTLLnl1TJL1vDEs7J
sbMhOmT0xVnPJs10xH6nOK9oDVJsVBZtVPNrVqcz6PoZAv6LbyYKxylherekLCLG5gYMQsz1llaq
Knlm8FeT5uB9EdEA2jVxc7eUuU4DncwKe0KjUBm+8HywcvkCvG8E/59wnLgeakOL2C5XvczHa6KW
lrzJjYEhSGnVVrajQTa1Cdh6bDYFruWRtbAigBvOeufl7PnSNFnVudm6UFxVL7D9PXhIm9TONRcu
t56VMRCLxtZeSE92c4WxTIPISWaMcsY09Jh2zq9GTDnClQdcrLgapakwa2TDID/RGcHVwPFlfgK9
0ukGZHSv5bpcCwtB7rtOS6F4gAkfmTuv4JBCtmWd2ITwjKbxZcHL5TDG11sZGsRZo1eer5Y+956z
WThjUss3ZVe7P/rC4nSfdXnuB7NYRh5H3+tjBppgTAP8uMMj5WGcUKFsKrkxicFSiOFYeBoGf3xE
0rAzaD1lBBiywfeBA6nSHmJvHF8QYuV9b/GmhuGtEoHpamhIfxd5RL1E67yasYr25SI4auh9TbAB
ZJtFMqf0rWu9Ub2OD3XiAIkhQus2pVM7CdjKqebpy2bxkDhieSqZBXzX8LK++7i0Xk1Wke/S8Cca
d/mdum0NQeI2Rsf9aDk/f+Zz1LyPBl0YAS0XfbebcPuyyexn9I+qdLQ7RyaRSS2IbX6PcdgbZPEr
6wFIAnEdnSpMGS70BzxHVE7k0DkVEftI5fkP00jobyhIDrxzrF7bxWytViAsILm/ydQEA0JUl5xG
dRysKnsV/bjwJ7ouma3JjOFv4s5ItnlNFx4CCK5hxlr26+LLOglkTwsn9ZRZpAXLpDfPjW6LmeIo
/muTqCSqwjFtSpRpduwbvPQaUABpYKWgKKPyVvGuWyPLEflDzaS1b+PRO5oFPoV9ajtHZn0ayftz
cYRIHzW7gqpAghCAMuYz+6XxcgGVGtquE7aRRu2Skr573zF+g7zjyYj73bLKNzVkCpRnLtJyZ2V1
3G8cl3nM1uZoS3Ojgvd6jrIZIA/Yi2gdx4HZw3Yar6WYgIYQDtz4Xn1NR0r+WkfPbZrkJvWofdmW
yk/qPOTnOLqkRjXPt02LHf9oCohdp2lNhXGUm9zxxGQDi7Qy6DylNYucb1jjZMf1pxmYaw1ZpCAw
mWw9+iPH2B0hn4IhZUYC/KFMLQgqlXTa1VIx46UucXLEoZWNLdqCpJBjmyZoHnjbNU+R64dWE//u
N0PsP8WNG8dXCa7icbcky9rJ59Z2f+4ysOhIHlORfApLDe1VK8EJcCpmSIUZRQItnUzihrd50zXW
mTXXxeru143He7r3V3i8pprv/tzkNFYUtraN2A+O68BW1yta3DDVXPh7LcsLng+KNDpafGdeJ5ad
dvd5RqbjZnBt+J9eyrF8z06lHc6OMvT5lOhLximNnsterQBdGX84lTGILQsBevZG9ZQNHIeR9sYQ
/lpJeDAd04eamjLz0LD04RYejKeYcdkPDpvJ/Qik7Ny5tH6iEWnap5K9OuBYnojDi5oOqmwC54C7
0lmfPCtV1EO2scuoh5o5e5fbtgYCBArjufbgSCHxlTUTKXKX1A1HclJ70il1G4rUcr8PHjm6YEIw
2Yu0oyuIzt7uFayT9Yx9I0oCbWy972quatafVMmPMeFVvs19JSkFiKmMPNBs2lk7TMTRs1PM0UDV
Z0yTy26kJ/EF7x7+IAHRhTKv3luvN3nCY6ODBr6ZFzzVvP1TCl6QbD2yLFnbX/nAJJbLmFVCPJhT
4j0Tg/LhPTSut2whWxBcgOowIBYsmdOFo52O9cMAv8E7LpbhU3+c4g4jxy7c8jS41lBSJy/IR/XS
7spvaRsvSI4g2yng0OoeBnsTeW0wTr77GdMq8yKXzn8Hs6Jdw5WruJK4x67NyipeIugU88HWAWwG
S2tWDqYtB+5vF9djt5mcqZN4+0uvZZqg0XFV82JaAhNHGXBvnSaog8UqX2xiHh+GHsW8fq10wQx4
zKRBVUw9xG+YK+YLlaoLF3Zg87Mx7UR7MxrHoMVcgDOQdmIBz6mBAoBZcZZPaynVVQ221bjIqqcu
NrcSV9sh+8DE1+gQar+NDNk0gLm0Ln9MpCiqvatBnziQv3K0PQLzgpHfQa49KS+f8tOkUWkO6yej
6pDxiqIYpbMSgirRLO2zbJVTP6Irev1Vm09DctYpHHHSjeVEVLuVPeXvDBrZSgSxFfNggOLlaLQx
Ruo1QyFT68VirYqgLHQZ5VOIugU7A7dS2xGYA3WNWMdOQEtcM+j8pPlwEWvp/HSNmQ2pP1+WefDa
bRvxKmKng7duJ0YqfELMtizD2UTfMTPO3pwhJXdR73yOTiok/Hjs80ZAqCmOfmRmPbR7w5l4JnXa
zrJvJT3vSKjw3xLvu09GrtgW3GLPju3WHzhHaMeM/wj6foV+CUnp7wBGiQKjd7tpmK0J4WEqUhpX
SA0rCRoF7XLNEqcl4lloaH7pB8xVOD91a/wYGhvtUHhyKVoHcHpdoUy/OfRSfrOFi1WSMVjvhH06
8Nb2hjh9m4Fmx0FkFdjOYp1ZzeR53g9nqYs7X4Oat/MZbLxKhuBWADFDJ+pkdVZJF1Q23yTtwAaQ
9RcKzjzncR7SJMfjriyAF4YY4BSl0L+6/YANTW3YGgM2LGplvMNrXL4VjodJQZvd9NMDJgOyqJKU
WZW6PV4SKZXLJ0rvvcfEwCxPaljkekXrq6izetsBMblNy0oHZ6xa/bDoNWJA6scMWqj60D6S0aZW
B3/0FEyj7piBxvke9PqcF++96ukhGMnxWwG4rwHGFe/yhL4ZpsSh8YXBoikaJJZY6VhLlY6SWrdJ
A/HL4YKcgSOBaSFtl7foZsjQjLPNl5oYx7dmJXBZK4uLHRlYLjai8SVaWV2gcP1sZ1INh+APy8v5
wnrhwLbnAL4kuC+D5DRv01GL31iuAIJht09e6GkGE2b4EMPw6DD6UkbkfBNZr+4ItS+P3RdmzHWZ
+wQ+fvURfzYkMvsLStZ8AcqSLDEfmy9sWWNx3DpnyWQxkvtCmxF/B3Mmv5BnES/yO4rSV3qWxZux
/MKj9eYXKu0Lm2atBDV6DzgGgBJrrvUvxJr4wq3hyIO85nhUtakvINvXWfq/4uDfOKH/JCusjr2/
O/FWS+D//O2xzn/nrvzZVPf1E3/PTAsXzC1IBI40HsFk1yNk+vfMtHCN32xDtx3PQ4bAE4UG8Kex
zvsNj5aJdihMx+KUqf9DINTWqDVWPdC45D193TP+k9C096sdC8nSQJwgXcovjQqCKvFPIgjp/Hlx
Gv3BEHemvKFRKNpxsOcmrY3zGB9N/b6Jr2ZYSYCsSue6wUGW7VYiwqb95tOuAcDCp4l6TyImdugK
nDYI/2GpAvux3Y11KEUwZLcu6TxFRIvClxt6WTEYdM7t0F/8cR+jDphX0me/aR2dRWw8ckkzWTOe
3KekfWWwD+ZT7usp6AbvUXOasAOLKrKTXd2m6ZsmXp3qZtKB2hzoJCiMmwp0lg4cgDmMyJ9jsgI1
1brzOhi7KuIHIn4J/5E3ilYNYf+FqiRW2einGPof3ygAFi45ORTYKr9+o6NOTMpLSv1hRRzZrOTh
FFvu2VzcN0zZm7zzGYBpu/EbNEr7ArVpCLOxb/7q1/i/FxZl2Qb+IehCWOEKv/4aWJy8xlTW8pAn
xrPohXdvx3pKiudsp2SpvPrdaSyCrxMmSdwAhg6pzuaM+FBn1AYM4umnp+Iv5VruMxOjtMUXwl6Y
32elPf8sttW1x6iTMc8DVmadcpnUp9jReumoTCwz54S5TjuaHKq2/12Xuvn4+T9/E9xX///QYlN3
anyvfjH7rj/xd7cvawhp7pUJtD727iry/rEqCf+31Wdr+9BiSO9javzHogTJwcVUaSF76w5Lhsc1
/NPtazi/rUl1HQoMBco2Ofn/ZFUSwBF+fYocLLO+KyymFw7DC06bv94vo9fFetuVzcYmJT2Erdmq
HEgZzQsbi5osPbAAVwKYj2zTu9FmnZTxxreV19+OTQY60pYaXTW1WFGqMV+CfmE8yTmAXUgc0fMh
4POziy76K6wMuX/SO1V4G/bnqntygZXpR0hwAOh7MakD+f4OaBbVju8camQZUOkjkBm0wXsnk0wB
XeL3t9FEe5ibMRXNETpeUk60O2eEX4fTPn+1BspZQzsqP3wfwWqZcEThWciusfOlL9GEYOqKTg9t
5njftMou3jjvVVtL9sVtC74ugKzRbS19wjFizUw3zDZLbvF3EQ6cuaRQEB1NC7hqrHw6fshN32vW
ozE18qYtMSmG8G7iO0RE71zSnrVfnIXoWFVzIllIW6KrKmbfCWXwOGLUEHhycj51qV59g2gI9mB4
qGMrbkliuPAtx6je1dZSIYpkmJusXk57bFlUancyEif6/eA1Nk7t3Sg3Sj/I9uE/dYtHu6mSY5VM
8aOPYFxsNOnFB9MZve3MjPuJ3AI/15ZALG0v+tF6zWvZ5jl9n9TFcml7aAeOFdDONmzMxLePENwL
mhWa/Alkw07jjZPUFv43sMvYwLRCCxOoArs66uW5a9JyzwVjgUMOf8o7KW4IO1/SOn9CeMpxMnmt
HxpTGmM/aKMzZhhcRnVEnWs7IE1rGM8PwoR9StCzSC4OTDicIk5bB24GqSfhd2OSL5zmRqlhOqHF
AoFEbbA29K0kxz6CMcjeVHvwCdSvUXYrFFZGc1flwKBOkoUpcC+DftbtEyHiDijrMO8wLm6ZM/t8
nrp2Ykx7vckJbcqzfew24qjM2Q29waRcj3kNUc/5ypfOtS0r86wn+GWyYtYgP7fGvisM9rzGSOV6
hlAc1V32uViLA8JSQaRCCx/2KCzpFlVLPqNi6/dLJXn/+iuFVJUyVIuZ7auqtkMiadk1HHNuQM3A
zzqlt6npqaPCbBIk1CWeqjlPd23JoSQviSLFIM8xgmY6hmJE7MxAvJO50XAR0E6R2kiMZ/bcb50W
GTjBrfVo2TR8Sm009hlN5HsjnZ8MjhKkfUwH+1KdzGHhVWD6bHFecDyGlSHeRtPKjh0Ipvso88d5
wxbADuqGAhAo1tONR63t1sQNGeoafUaFr++XRS9vUEWqHX5F88Ipxb9RcUVXiSZRKE1bnZdUx5vV
oLl+1rFlBtg6x6OSU3qWaeLuhKteBArdtpZkeWd3ri6wsLrANZ3nmPnwdI5jH+z+6Gedt5u49KdY
17Dg+nJujnNsPeIJQmz2E3yPWBumlw5SH6m8eVvOkkueEFl98yajCKKMH+vaivM1+H+y9zHPFoUf
WErtGw+G6gYL2BhW7Xp+jNkIbLS2zY5R60hwFzHNmk5vnuQorHM+aXkgVG6SsIu2utt+GkP+kVLi
citn3B8lBHlU69mmkpdq2eepJMy3dxO6uoE1un6uryrIQaMYHqRAl2tj/6FEnpD0E9yoGE3i6UzD
eySoWayufVDPLeEDWxzWUO57bs1xQIGcH8jMci4R4VQ9zArdZIOWSnHvKt8FlMh32ObbfCA1tFA+
Wm8MdjZqE4MFSO7QlyePqnMYlSZhyBA/1M6se2rXMZhT7knnc3PE3nSjLT0SNLffga2I2BPaA1Y+
P2OxO0lhBA6fcaWnw9aP3A9rdbJYya5xrV3W6QZh6PmgFwmMiTICVlw8dCbh7QlcZ01DOPgQGkiS
vRL6rhwj/r0+gBvaeO783Uof9Ih1zrNf5SJQ4PSdaCmUH4wL1Ya7KluwjJdbs0wJ53nnJlMMVooz
DU/naKr3NTmXaGn3SyKPc9ZgLKmuvZaappYKo8HfltBZqmi5wWu0pTkvIKbG8gFGQmPfKzoctrjl
G9Ik6kRoRGIfwvKSa9G9mU0sDgbpdC/E5HM1MvTVrPm2W7tscIU/ssCtgXZBuxFvMbjkI915WL3z
CS9n78x3JmiETdQjAxllcidHHNSDV91I6jPwmD7kZU5vZwvkBziMLHUDOa2wrouCAijNsJbllOaj
uBMtL9tEyxVDuMh5kkbc+ttc5E+u6yYECpDbMnaXhCMc6GgDi+muHdHNbb/Qth1D4wBN1N7anf/D
qGhWGEoYr0slrior/t6sEAqnJoQ6JLj2BixtR38aP6Ip6y5RoquAqI55zJll3DhTXYEbMInPIvNP
HmHXKen6LXkWLIs0ArEs0uQ3SmOTNmrEB92EyLSHuPFvahfRu+/I4OXIaSFpygZogyu3RH54kil9
phj3ItLp6Hp5/7FU5KRr/6Y0F+MQjT7lzVb9YOsRNsL16CS19y6DjgtUBVJJAVnPRyZhDQXkIdFb
tWsx6QvDIcTgrBjvBt6Lvl1RxVqxmBRT/I3hWBxOg3vqZwXNXN0xlrqSdCgu2lAcaLUkBdrqJTHD
rxHbMB46mVeIirP7Plq+fSoYau6jDgVnpd2mO3P1RI5dL14ToM0NVCkGeWncbxnXshUasItjWDOu
nJJYqy3T/CXpde2V/PKFNwmjgh4f2CYCKPR7yq/kVLpx7GRfEe9Exqxsaopcx3qLBnqpYr2nMG/U
C4RxKMT7MfFexRTbYKejh7EgZ5xlrH5ExSxiEwNZk5pW2c3IOOPWgda/xhp2mcmLKW2Wb5Ff0i/S
FjdAsTfNYBP4WhRroNkyuTavhnHJToVqUe61V5GmO0+XfUD/1C6ZoCBkyryzl9IA/Gxe0RpO1bch
aNbIFlYKQ/tBCZh1gUdxv+j5fQ+Kgl0K/Q2iOXcFRb19HU6Jn//IcAQE2qI5YcREhXrXZZ8Nfn3I
B2brdDRlcJhnh00d4PtO6vMTVcWImAUbsWZG5u+E+Qq09ocdZcaOojfvMDcNzcqNHwCF/uZk5L0h
VRA5yNyBkoGS2u0mN9NwsLDI7bykbS4gr4vTUkyCmpLx0TDYQjmlBR9ITBuyRssxx2UGIlEG2iDu
E+XdZBmoYIlyPF+1iatulUvbe94lYsuOmJxTpDmUu+f1Z0yDTBGAnJ6fhN75Y+BQUfJuK+peB6/A
CJ7GFDdsKm2+qoHx3NV8Yxs/tSQctEl/NoiAQTUYzTBbjOU4awP/3o9y0Qiq+1BhtNjKD5GCWNCt
MNst2WWivMVKeTgV+GYDSS8zFZKwu8i9VLV5h729eLO0mA8kKH9DrXR76WwMtXKcouvYmZbbjjy8
eSgruYwBEdnqojBwv+nTmKwmZnHMXb3nbTQNR0yR3GirBM3OwLvSmB+T7SADdXG13NwDxJI7Nt7u
aXKzl6zsBgRwsYi9GizCxSK2XtQMHxs8ibNJoWDuprRkxJSkt0tC/Ag798c09pBCMlo7buOu02Gq
JK03PIvJ07I9yrbLoq0542lpWzXt9SGrr1vExHMvhEYmAT65PsSBqqnSYG5UL+Jzshd1YFqVTBfR
CczdZe3dR1ZajgefYXpJcGtqn7Ay8sBAyhbv8KWS58KMaGPTism+aphJjiQThg4HKQO79tOkQmzt
OtW4+LMwkmJLkCszT3oP7vhS46KrzqzVrbZnGUf6hqyBHRPWNueL2bM6mMlDhxi60Wc96vatY2X6
zsDLAgMsdaT/rZrIB9wXScslAbw2afeTop+JggnfytVmIgjR87A7jtxOsdLc09KnjfGST5gvDo3j
pVrQ2hTkhn1Sqbdpajy1cUsU+TAfsjg5urx2jFvwXjCMymVWVc9hivPZRi5O1m8XKLsND2yMCTZi
vvZh6VH5KA2tHY5URA3DgxxKbN4cNHlNU7eQj1fV3Mt446+xd2blqh3esdtUGjTX3krvktIvm5OZ
aHZ9ZI7ktYchLUCdz0M6nfIhb/rzGLHdNjEi1S1IOHJPzH2xInewUSpqDU1cHr9TloYW14n8o8By
DrTFGO4irbOP3lw5t0npYfTtl3TH9dGCzFVeADc3mTZa7fuhN2nJ7WQMxWMae2HhJgG35dGzNSrk
kwXWjqb0MHe1J4opbkwI1kYunGNkKvcgyROZmapveG00Gx8mwqZM2pesAAHn9BRQ1yV3D4WoO1cJ
TAxp2iFP1/51Pg7lC6rPOxXD3sFyhudqMmVQai5tzlYtbo1IJg+R7jwU+DA2bYOW3yf1toR0mkfy
5JexH2T9eEs4NxybRlCioZ1FDgwt08xHrC4r76rcCFU8j07T7GZGgZQeIzfqtXU31+ZrW/onTglR
gDLLNL+p90be/d7Vznaq5+dx9K/HOfsWUXHKVL5neMnY55lL/drJhP4pMh+aJt8LSHpdfrSr7num
1weG71fLUtoHJvivDqY4b/KDsgPsCptgcKDYx408ZrJZ43fas1Hp91Lpu2QQNz3tT4R9qlPkj7/r
PlTkJvap2dHUAzZsLPh6SQ/9CqOVF7BgFLYPWhsszXCZInXGsnTb0Yu5qfVubTckc5af8miar0wz
YRc6sJmvp22q4WyK5XDHnOiFssI3TufjwcyjoyNN+kpQTyseQ0dv9utLsEoPpfyRYTFwnOi28HiV
meaW0OmOxXcImM68Fd1yphNs2kh/CAngWDstyvYLx4248D66me/Dno+eYVLnTChhGNPXOVFTEI3p
cV6gXXrZd4vo61no1Rv6xxG3+CZmkQzpaMDsVJfPU2zo294a9r3uvmsgGEI882udQDruBp3qm9ms
CVWMfGHdtdtYA35oY3nvLG7HtMr4vQciS1VvHfuJIYzUV9TxYkLP4Fc2+JNwn7zSTldvZg6uG88r
PttU29Vdom8QHr3AENl5KnT8RRqeaijxGvG3ClTPQLTFvB/d7KmCZqwwpEnbbu9S4nKB6/Ete87R
9dOjwe7WwwWy8L/njeXuva54aDR1gB7P+aXak7l60Nm661N8neXT8yTH6Knoy22RRqFrLNemnz+Z
OhS0zjslg36kt2OfLi1Nyc6hbWWxWvY3E2UahPsqaG3jeeiiQxvNJ6+nx1zlT0D4A8crtoJ2c9hD
D4aHiSgai5MAxUg7SHrl63ReNmKvYyU3lfZEVwIE0j79fbIUsCS5mHvd6k7RXG1jw78350gdkpkH
nPe8pOnT2q5cwg0PflDM7a1HI/rN4MgbdJQjks1LptLPiI0h2B9480y+r6FB9Ff6ODCRKuvXNpnN
s98Y1QH/Skg1pbzPhkowTZ3HEB+ff0uSBmZSVmF+15Wz5Rz1PK2dyVisLaZvEw0jUVfeYZKnKNig
8Lfl9dt2xJzJM90QwHtgsr31MroVHHXx0ujRzm0a4Hz/vo9xVFQafoG5oaFOSHQOf18OuI1QeU5L
Y0E9iwkg5Vsr77QDAo++qQsDO5790C3ct/Se8G6LQwkZZ5Fg1Ahz0uQ2pfCY+xPiFqdwFMrDQvZn
ijS8+MOBzoxqL2HAGSPuOog8H4uVvCjNP4E22qI38aCkhJ2svLo2M8qhdf8oAYhwHoJO6Lgnd01o
UKCeVc0x8/xt7BUHa9K1i9Zet7W8KuEgMxjnTLfmsCzhhbnvB5UVfVYApHVcwgSfPXYTXQi8bnhu
4wa/YvxN1SZ3rNorXtk1Z0Y4lres1zh66MGys9Clu3dbwiS8GHZ+H0X+rsAEMXf3ReMeceU86cYS
Dkt5b/CFW3577A1OaxV7dMGW1IDl6faghBj+biBL+UT1bIuz+QIN1uOOGnP57iXLFqTZYztyFE+Z
v+9EzNjH1shgKV0ecB7+XpXaYRHLD0KMAbHplZviFDzT0foBaw5+ghjpDhfsHETRJDtouJUJzA7G
SB4gEhJSBPLkJnXlJ73KRBHHN9LLl2KMdh2EaadYvrVN8SqYZdkR4cC2cRBmKtqmtPHWi2Fi2d15
ruRlZM/hQkhbYYHTgjMM99a3rMxvBiBRVq/OlbSuMXO4F7tk7bAjRIw2h4zi0i7hzPYrrTU3ud1e
V7MxbQT2FVb8ogvaThzZSDw3tbfTa7biff2KnnacnHJPAURBfXhsHqNovNJ92DnSQepda5s4uWIm
otukK2OygPwxGyefLtnSu5h40wdPL1+93PLDdNJ3CrsoE3O9pI/aPnV2JXbCiE3i2+V7IcoYZxLV
ZFPfe0eRZEirwnq1JjaUsoEeWVhI3BXgJQ5bOMjwUPG1JBUtLXn60XMJwtQf3f3oqAP7wddcaVhB
k3ZL+DMK2ZI2waD8uzIrnqqo98cXn2MUW1m8mKQ0SbKTIiYQXqY19fCTciUX8+CVMVymh1IlZUFy
i1Q8pYjQtVqCTP0a4tstXmk0oUG1GognTUT3CmiouUsxjdZnKyPktS8IWT0tJSkNrgfejq01OuKx
pCm+xHBBaSCxKdv9sQh34NXJCqs4co3RZw3DdNjleWf/SKvOva+XYbyXupeDEPTJY28mdk/uhhEb
a0RcWD0KZ6MtiprhtnkdYSnlQdPOWs1Jyqt405Vjfp1C339yfSxg7Jx9KyAnvtZIzcn8MrkNrk4m
E1qxc8serDuWGivhd/TSJ2NaE1gKG0OzgdHgOgFuwiXCrI7teOdPGTEEeO12K/dVsrjqSMWCIyj0
0M1p2+eqR9CvPG0/zXX5ZmRWdzcScboREw3dQSXY8wb/Hbr9MXQzyRD8m6FbT43pZ/qzF2D9gT9m
bqb+m0cgiOkZUzKDeSgTrT9mbob/m65TDOG7Nm20qxPgHzM34zdmU/wEKG2D+Zq5Tpv/nLlZlHf4
DKo8Q8d4yQjf/U9mbp63Jjt+Glw7VIPQFgSjnX8aDLD/aeSGIS8lsts8z6RC7lbwVumz5YK9oZ9I
nLIRgE6aONAaUVk5Rb+a3r6su8A0pl3f5VvHfhjMB2YHzCzysCM3xx0+A7jgB5AjPe2+Wx6aedrp
aytZeZZddFX3A9bXKRbfzPhkGvdCey8652B0FM7g5Q77ftCea/HZDCJkGypp+sYnZqsPTbYgCsr8
WLUWre2ilWBz9W63YmMT5mQuJgKMhqHpeL8TmNlUAldVT4dI7pl1BgY+46DIdlXGN1lh+ltLAdFF
1/JLO3AyrFYtYYL71EwpEXPiB/z3m3gYT3LQThZlOZrms1FACBQ55XFl14WyR97QwUUgwOiI18M+
auVB6/o9OOLQVcU+sfWzVPkmGt4gGrZEeNRCBnedT8WfdemxL88uaEk1anPVHs2I10e8pjfWqcHC
BkMN/P6qB+BuBwKjRkLJBmhMJi24CVYRF/ixbszbsftB5DX0yh99YmKdRENun7B0J0xMIG+wW1j8
e06A152QiHggOfaKU1eW95fcdp6WyXEOpmDFn3Qv3q01UX5lb2ww18AfySyM7DIQE2xctcRhn6F+
7CC1bkAhHTzoQRtoX4AVDFde9DRtNmkWg2m8Mqx3hOMXx+EYj272CqQFhFLI63L0a7S33NyaDYEO
3owfUb9U+0JP+zOgX3XdQws3K/u5FwPuURDMDhfZZo5gl2BMbP1Rjk6Ix/BZEECj/NTAq/nNQWGr
FX1t/YCQarnqNNvLrd8tyT71zrhcU778YxFDYShi+zxZk0gpkTIvJna3+X/ZO4/sxpXwCm/FG4AP
UiEMTYJZJEVl9QSn1WohpwKqEFbvj8/h2APvwNPXTxIDgKr6773f1ePWpThtsqYNgNRTAx02ydXf
Dg4vWH15nLx6YzbtweEi7VL5Y+UoN7CGXSi2LNpbHIj3ZzI7A4PhzipZFP7N4OyVOTsQIAhUlfox
RMw7gXdnQKeq7o1VoZnsLI17eqb0vg72vjI3fMvrHAK3BR6AgQh960Y0BjlZmht+Z6h+IT2o5ImD
YN5B8mW3ml1jP9+QSthW2roRJ1qbwbOLydiUI8g4BE6DrbHrHChUXZNyRQ7p2N0bx0y769yJSiPb
1v2fvnlBEE7Nt5jzue1OB0ykm8aNw0crhLQJdom9xIJrzzi1gbVSuDtr9euOw/AIBpEotlPACrW5
mTmfM1aQoDjSeT+Z45OaxM5amqtLJ5sgHO24Gab7Got7YD6NzTt49aOFcoGBm3O1jkKmZVtzuuR4
8xlXURVqnvp82vjjj7G8Z+aHzbkba1x3AwEfAWMemACPW9t4qCH0i6eiZ6WrYI9uB3XDnbcyzXva
6Di547Pq8sPS30iyrIgDDRiT64d8qvZZCmbdv9o62VB+t1Zoacg3pH4BBZGwTUePfq6JQE0G9ha9
K869gwNnoS2Mx6b49PCHxgl7VqoylX6ZYjR+wd0QLDVX1VftEwMhP9TiFSe8SALsawC7QYR5U6Xc
acQsSWFzfLNfIUmuOm7zFpFv7sb1tPyNjZ+6aFYaVbMVT9pD1s1veQ5fSF+0yMLT4lgfApCiKOu1
tpIvSngUocjXxgMb1vnmhj32A/7vFaNvXBDwELAtyzk9Bu74KGXBmQSkwACVwUiBlflpvqe4EszR
CIzEMelnjnkALkAWQc4O921icRuW9zD4TTnTahz5hNN629BVzXXHmcXk3AxqlRfvWi7hgCJe+5X+
8SWu8MB4WKZnMwUrtDOVG9wgNb30ZLLSRH7ej9JpYuwLCxW7qWrvUKKvAqRKwuUhsKQbEfG8SMz7
l0EQE0m7rPzqRfoI4J+dd9g9Ik/80ty17ONuJkfjFb1+nz1rjUTI+oWSdKdmhtZDUvSbjoaO0AFB
DVuk47CWXqtK3Gxy2jXeuZk3lp1kXlxkXM2/whwyJgdf6OPncfGiVkhv26KfX5qm1SurGXPItGqL
x9zcd66lNg3TUDCh/VNXpdYa8gCfnemXNFMDJEdo0OLBadPpnTKkfodYLF8dGr4dpqdr0zP6v3oM
7XfL7Iu9nJC1tEffgmjs4kPWyOWAQY6UTE9RUscR9XHuRvfEhvqxgmwdWlsXWLvbBX+q1kpORi+T
A/5CIJhjmDFTU+pYal+9xiIYIraHMOJwHqybTLC5p6cdKHAAp6rGU8xIGMvKG0eKtbBY/EN/vOFa
4Y5Mz91kvZJ72YTCRNJoEp8wlvUWznx20n3qQdTs2K4/6iUYD+ViR8gi72SOYoDNOFW204BK3v7g
coGE0Jj1l9W1/pH0k0mtpKeoO49D9FIurAWDN2CiVZBar7aAAawV6Y50P4XL+yAlg6rpD/3PQcQ7
cLc27Uaz8A6oyQdroFq1B8W24jQX3eOA5FKLtSOMgZxQmW0BmeMwTN/NevxohP3e2u2G9kPk2Vof
0qp7rFqI003/Lv1xl0qZRvR7ysi2zGBLZe6+SaC5YLdh7e/95b68rFqT9KonujFdu4axrzjVpTl4
kiwzBvzRAJYXwi/THR4bhPJUtiD/zWao39rYCLbzHE9RJ6gItxTVfOsQXzzrKqjNYed6/XAbiCpF
FTOcK4pgDGYf4zdOd+zwL9R3phsXXtAvz+1SwVNWSmvdpi7Bwd5jltOwa2g5CpYrVP720Ga0sIkW
C76nWvuxjl02RBnQ5Xos/J10Z/cWyIKQEnAC9QbK1E0P3uC2N4xYzYwkmLP4z9rJ9kVPL0Ax1jvm
mWDI7DLx71DQgFBEncX0ascMp4/QvdlR+gAPib72RXUs6PL1GDIbPkbFob8WYeB/UnMMvKevhge3
sibFI6wXv2oKTn3cH3BPqKND7+oM9dFwMWy0QkGJUnxIyVaROCKhxPp6DPRQPriKSE2TF8OBZ6LY
uDqZt8VCwHQFbZpVtMCQaBTLaXCS5GaPLByDhZfDGAA5FO4fGb4U/ngSbC/eVF3Mh8EdGT4XyJdE
wp0HZ4rHZ6NPp0+XV3/xUhYk8jFOFOahvwn63rs1yxyc4XY3N15KfMjy6ckvYx1VOeyeOpdvpF9D
DnH40USl8DnwApY/CvV9V1r+oY1BpIRVED+yGHOyT50e4qUTsx80T0XrGBcFEvoLolP9lvpN8yDG
geJUIKsrNQf8PcDmCaPRFg4aXjWsMukrTMjxIWu7XUh7OgY0AOxlhYLqG0RSgu5o1sithihe8Zm/
z5YR70IY0dySRrLO5aanS+wXqcbmCPUk28hazC/GUjS/KzsUb5nbx5uGiMK+N9kpU9nVR0zd4609
B96rX4fp3bZl70MvpvikGw3yZxV7qzkw0m1YJLcwx6W7BCo+E+ql2RJ095NbepQAUkNfD+/0inDq
vy141dLkpWuWcWPGujiD9DiMeQaMnAP+PiacFSdxeh3ikBEfec0siJMVARd1N92lD+7kvhgDNLHF
7M5GPHIAigOMxiJmqp1lfzt093WdzcyMAeLZ3fRMRdwat+s/e8M9eI/40IJyecig9NOK8SfJ0Eza
3PuwlP+Wa1OsJVQOnYvHGIfa0dPuQ178lHyX0VxmeJX64dEEQ72K86yOmFAXmxz2jzDs91pMbG3z
JD8NaUc0BQkt0eFTGSRrHoMn5ijoB85484T5XuvhccDfdhx6xekAa0pi1fYu7KDdaPezuZ9bbA4p
iV8cqbmXqwxzGGnm4qzp8KbHtebAFLoTZGKfC8ULjwEtdM88TNkUS2vBVVeBsZ+U2JITfCODJc+k
AZHzhzTE6k1AOVq4bv9SaUjiOo3jg0Qx3YxM2pEy5hqZSjTdgUVWkKBGDdly0/fnolTqUmRZvoNV
noO97pqCO6O6T7DIcifSVz3M04q5WZcwsvJSrfGlEcCjoxXfG3xX+2FehoYKFbOX33qcjHFdto0Z
VVzf0Sib9KsfOj5tJz2iqvf9w6BxJiw4RRRUN8LghoxB9RWElgn9TQRq9wIGGpiZpdh0Bq6m2fqb
o51I1fmIZw1EbMv75FB8lwym3/B3EU1wdB7+f6LyHxMVgS/9/56orP8CZKIU9d9+ZPbnd/0vT39b
9cWd8z9HLPff8J+2ZqrmPM8GLWsBtbL+R0GdxawEHzxMC+j8FkoPP/NfLBbrPn25s7RAQPguNJH/
nrDY/2oDNrbDULjChomB4fm/yM3/6XgH+vx/tmmR0v/fpmafmE7o2ERJ2f1AecGc/79NzSTsSYjD
2s2ol0n0ahhZ0439wGq/Qdt39640f3mM+XZmG6pf7mL2EUfb4doSmH+/zyivTO/JUhGcr7dJbIVv
hZt9OV0j4widsI88YEQ73/OtiEw3nuFMmuKv7+TzURD0BZjPb5y6jGO3Kr/mwraiuR9I8ks/aEB9
cx+hciA0mKqd3hLRDg+dcIond5TiweMQkdPcDunJyI0cRofMr027eK9xms5voP/89aD6b3dm9Lvq
gS0dWBf8fUskn+F56qyxFdJtMk81FruyPpdscvq4HK4pJUTXTKjvPB/8C3f8fSzv2Ie8Nc29Qzdk
xWD0Paur4UqOi1YBy29ITyj/Qr6t3qnU0Idqznxak9v+hyDWl67ukTF+0hj5jSYz7xe6xb875LIT
AeeSdDwveRz549NkiJ/OyPx9lqHd0EL95Sd8gIvvFFcZLBQr/fM2OAd5pHj5nP55lbDLiqtpdz4i
cvvNKeLLL8CGAFW1oow5ctRMwtvXGOZBGzJGxujQvIfKlQsNouNwVVZl7ikzL64ijNODDSwtgmvJ
1+OLH77VCace5TwH0zDu2enOgsw4u3eJkI85r1JzC+oAMnvF24ah4e+hVRbXOZbxRkFiv45gM3Au
c8VdFs/mnRi8fOG35kmR1MNP7ZUoeTItzb1Oy2lTW/zAyurY/TF5sr8rxe9kKEPE3xNGLuCj8OV1
88BeqvGL3f3DhS/r7ZepMhz2jhRk44D+6uqSv+iM35XMIQkYkN86rA/3j7V2Bn8PDrC4YjKzIqer
vnCuckA1+KN+m3g/zDDkj3ATouoNX0g5p/4+d/pvNlXe5c73v8yGdH/ZOHrWaaAvzOfHx3o2iTsT
ZF7xv76ZsflolRRTrXXX2LjtMiRznETls+wGn9nZ6F+NrCtO1hBnO58jFXlj0jFvhPExicTSvApU
uU1LOPABJ6G5Sbyw0bTrjA0eXw9PC7ftBTuj2pjtFJ9YcZ1zQfk5Kq6Sn1kxYX5yp+wQOkW6FsLR
LKMQ/TGM+8n3UknBDLOG3SXsJmbCEzjfdJsyJRhoa7BXElQo+w4pIqdZ+jMlLJSlN8HwNx8BQfo6
5FhFSJpqBGnQDBsE/ZX+mq+gAUw3h1T7YmtxxM53C+/WmaPz3qpgfMpdv9lI+tE6dglz+hsM4Hxa
Fk+eAhpvCHbP4xOo3/zCVa/eIdpCnJ1c/CyF6jRxJTO59LDSjvjGcK9WDAc8KihhnVqIYo092hdG
VvFT2Pgpl9YQPirQT1GXU2LnmZ19LtigXJJ2kqsxtp3ILTS6V0aBDjb+PF1LqZt1MoR6n5rmCGu5
ToJdBvqUCU/uXQZPOVezZmNtNiSGu0Bh8BR+cizbimgmqWrvPKrC+ar4s9t5KsVBVc0f5Xs9E2W/
JnWpJxyNlRCbsA4vgJ8NaqLo4LS6/sWq+W43sNHlxjFjppAxfDzkWLl1NLcE83kR2RnZNMNOmQPV
1XjUhvvWUCz/mOK+uuRek73CJ5RHuzbcrx4eVLIqbHMgZm2mFvuYoThWve0RGk0C52C11mtvetl7
WPriXaE3OovA9zOM6Yuf1c3GM4aACw40xWJVM9U0+FRWY50OR7fu4zdAqyhDxTDvY0g8j8pL1V5W
zLXhe4sFNDC4Wpg1xWmwcuPsST9+ArUHUD5usfZJZiwrgVGlo30MpkOLbYjaoSArv9s2/ivvpNrU
mPZOagH98ZbsmbF5uFcGld1ryDc+wqeRx4zjiF/bqfTe+7ymcGuosWDI6T6boLUbJom88PmrFRtB
lICyyq/wdmD5QpZ+TTCXMPa3xDFl9/qYJITQoFwFkRTu9Dk5fnZKl1hwV6tw04O4xSHHqBpgUrlJ
7Q5XqAQEZDY2dM3ET34vyuY9SXbOmd0NNMIYH/QnL85qko3BrTI1QKODpTovHMYjW9r2QdUTiI5s
YOxFVI6ZuIWXuqumcAPRdg9rmNs7HvQf7aqzzIOJwBXvNzDEqZwmNwr7Uh9Mbw6p3qHig1tUNKey
qpyNVLM8F13D12GB/TBxnDrWKZ041s82sUAe6zYXlCW6p9Rs0z2bErCb5jST4onHgzS19y61WW2M
MRj/GDOOrY60Bh1v2UE22KT6NlzeGBgFpxkv+f2WcC4+fggewpRfHgei2hzrE48jAvEUccuyHpDB
YogDE+76IZ6bZe8IX2/oNCrpFAWvpIzY39iLVV5i4PDMVPpuV/FCNkYY8Gw1G26IgAVZ4iful87h
6BKHV5sGgc3UkTBv7ysV613OzNfNb0aSPLGXny+JGMNTNizFt7prRk0swO429QtkEp7Plo3t0rGr
v8n9gO1VFCr0M74pNNtmKxn6P1Zl/1wlc0bBkhf72wqUwl9HJrghgmnOabXklLMP48o+BbVn3MzK
yxlJGoyMPP7gKul1dw3ZzX+DRvdPPcrNm+1Nn8bcuycTahJijKtqJI4MSwmcg4c54aHmNYzDu3gZ
uRyz5smB0ZespcU8ESRsfB2a7gZ/3NrZbXom6djdSHoxv4oZzazkgMud37/Fx/2ojKmO6CTTzzC1
7twUY9yBsry2qeCM70+PBsdUxr8ahz842HWKJQAKEKcOh5Yhjas1wZKDyuweR1/266ptq6svu8ee
JvF1VtkvKThnr1q+2MHOUTzRGteE4lcYW1ymQ+BsWmka3LRg3a1yDtctxzgHt8lWypCgipjMYzUT
3mebZqzNcOjfgOr5J5409cYagfc3ill03Rb6ayGugXFiRNbgUEzzi7CmA4Rv99rXAGN9dwqfMujo
u75h+ksIYfmRoTzK0dTPlujja2dnxkXUgSbSZidbnThzRDOWiIh+3X0IAbixDIq23dDFrI3SQflw
5m0+e862HZX7x6EmEDqmP3eb2ZnEqhz6V4/F7VzlE/VpMWOJg2srJmN1Y9gjd41NqWZF5mWea/M1
mCrvz2xN5ZZQElFXv083fYgdbo5Vv1Pz0DFD8CeiI5zRAx34d9RSFeliOhIzw7+quKWPjhjO6TI6
dJaW3qb3iGlhRa921P+cSxdyTodsuQs1Ti/D4DkBRcZ7dWCR5NIeNwvH7c3gu8bBq4aWtoOJKEE6
U4EGzRojP9GDSjNu8IzxNnUNRIIw43jKQ3FtcVqPjPuYPmnEQpW3MW8XhmFEGgZad2vJjZbq7KQ7
bCedO6p9wKBz1855tjOwWX/PaeHtoA7BDiIuBrNGxOBT1HISgEseJzYFNYaCPwn+/bWZyV99SMjI
def8trBf2Tnh5D40M2JSr4NLK1LiNOzdaH8cV3lfm1Durevg4ZyukZMwo87BjoUBwWb2bQpQQqP/
E06L+1myuv2J0zk81C2eNOyMi3Wo6zGwtmYM7W0FFsw54x3DRGWRNLUjR6vxBD5Y4t4tnUfuWIa4
iyvOlE8AmOusIfsw/R50AwPBC01oQ4wqJaYX4HrdbxIAkEEoct2HC48U1Vv0XDU6P1fluJyCoELF
kG3G/D7r0RmVxpQmXFnfUL/JAzipZMwv6G8dnV43G1YVv1i7UJUeddIZuMq6BTWyceIv0RTxnj1h
/yZg2zKf6Jf5YFAH90qJj7hmoTdQ6ii6nfD8vFwNeYnwk7dB8DiGrbn3jXvegXlWd9NpiOqCdRXQ
eV9rdVgqv/1yPHoXWSiWg8i0tqMB1PujhxFyNwD5RfYO1K7sRv9tnHL6nVI4jitTN9YZKaE61EzO
iefVeGZt3UOUzehSOKeFOFvGfYTt9wtSUJemHHd8Z+UDco8mjkpPhjVEBFOzrYc4s0rb6neRtwkJ
/16fgonxuZ8OlIh54chICilhTsTH1KP848l5ragcWte+/pb8p01SgQRPGuDPinX6QaGAbiaD00m1
UPrY+cHvoYV/10mt9gmi2oObUIauk+F3oSqLb1oZ20mzG08o5uN5N6ffmpaudVLpJ39pd0EBNo7X
Sm2OT5ntWBwT5Y2Mg0GxBCmh+/DuVp60gKDfZ2foluNXQezrUqaz+2OFrXUbkwSfJOU3ZKKg0y1z
loAnMKs925+bX8+/ZitHsMw0FH7uVxhnakThjL2jb4nkWHeDsSkgOUaZ6h4m6j9WJodSYnB0ArRG
ulxAcRX72dfWWyxIWnn+DOUSMDUM+eFBF/M3z05UItqK9hXhs0ZSwmjSZFYa4Vssq5dimp+rQVTb
weuLdZ7NLzWxJVMCfMZ7+0ohWrBm2Ot+0p+ynJoKUDc+zvrVmGg+tn3nbVH6M66W+lEJHweXZ8Vr
m1vh3LY5q7n6zlrRbIrK+pqqpoSsg4WW6A7bLekpsiYgsHKi0a+m0VQPOe8Np6qboHLlz4wYDn5K
yNotxuKjRFnTVDFdmSA40ZTJrzkzv2iYJGyCg1tOrJL0pUVIBOkRHx1wKlH8MgoalQZLPMej8QMz
J5rQiRtz+mzGRm+9aXysBAxBUg7zQxx7xtEbgni7eMjWDrPrJaZRsa8pBVCW8W5hRqabcXkYVZCD
NiwANZsdTXx9YZ9RKvSmW9zmSE3JXYlrxdEoAgYWbkunVJJf2JZaKxQqGDL5RDoSXtkGN0h7WOwS
5OCgHhyhmz9Tg/f/DgwkZyusJQpZ5KIhnKYXI/GDU7Do8Beh+z7SgaC0ukyOnWlz2g+dP5SAtseR
Qb8tTOiEDQaMSlxJXuldzl54zRjoZx58dRhnB0HSyNGkm8XeYsfkOlbAYrzwF4jI50W6YK9D+5yh
/upM/4xwsp3E29a4xIFDoEeypyB6EtIrGZ+yhnWTSc4lDeNdyRjIcPJT3k082Uxsn9h9mi2VZm8E
Ak5GmBNGasezy8j0qY3zYG3ZzQ9VElsl7W9SBIeEcHBUWJzkBlFclGrHKFWtXM99qjeDZb13Zvie
sb9dDza2zlqc2oJlDrI8qknQH8tYrXrqm+98He9Zs0gWXBCYc4zPIpjINMFp2iXQGkezjioDqyfl
nWR4cKAYecLRWjW72PWvjUFO1Q6QuZyc8t2SzpoosMeJOpts4Ei//HCBL/wMvaVWY+7iaiL+Kaqb
QwvPzgjrY4ABigFA+Wpaya6i8nHDZDti2X4zhvChxQZ/tE31l/kcgms7f5a1Sx0msO8XIJnvlWMs
tzY3Pxta67FIkQg2ulsjrL+VW713Yfg1zslP7lJbyxQ7cdDknZCCc8IYLftuu7RtQq3Y8yc3fVrU
8DttuvEESIirrXUUbYbU9Q2e/GgNgxoLyyqug+k47BXN+MGvGjLz1B/SnZIWbDQBbRWlZxP+7cI9
Kx75jb4CzllSFOgEK1Jueg0hb6cplJh6bNSNe6zqhFOd4e27ZPmulwnmy0BPBNbwUx53n3yYz0Od
7puqudRBijmm1FvllCyr6pAl0lsj3DERoFBsT5llh2e48a41xk3Uv4QEqfUMdjhhzqS3oNXIdJpm
S1lhCPCrfSrYmyfkHJl5cmwq/UdIUrsmrBDuvAMhopXHqWIVjvTohB4enDR7u+MCDeIGK0Bkv73c
YRGhCjygy5VhU/zqD2O5Bjm8BZxfwVjz2z37+Bs5vDP3w47f8uQt+dXG+knrlbi4MbnxSY4UwZfv
OUq9blko4+YkTDbSYUf2KF9obUxmombkm5KCaUbvpreKdYvU9fxmT+nRLOOrq1Ky145Jn0qq12ER
HtIE10OQqb3ntcmLU4d3VV99QuU+cR7uVrqu6BpprHTf8iiDyQs0re19rt6UHhb4OiZp8KX0f0sJ
F4C2hnA9+JAV1wYJ+qe+1a8MCYmclYZ1TJPSXFMQ5u4KTNHlJq7z/m1B+3VocGkYYIQY4dnI5yHh
BJ6KKfLmGURLcFDES7Y6w0M81kgcNlPkiTAShiLwRtbRA1/zl94k+g+gJEawJzGuNAQ7h6xqgAL1
+sxOtf6e8Ta9L2EiD721ZMfBZzLMjGC6l6dPVf3syzT9E/eV9cmIzcU3ruxH6FT9q+xzwD9gDFb2
gEY1MqY7ln4xHxN6jFTY//OSCAW0IVW7DceffxwCPRvVaG6Gv4tllCduW7HVfs0HPKPuxoTvHwOF
FYHnRP/UG+l9aDR4HOVSSxL3JMkJgm0hH9rG59l23Y2NHviYoiRC8bPCj0Ipb01XmcbGDhXh3iHy
0qdl8Tsh9LWbgmYgl8uq5IyDfcRlRaF3ZvDqU0NlO9tSOMscct00u6Vx5A1TgMJpBw1babvcorTR
EKvI2JWSIhNO6wwcesqjyF1+AmZj6tBqWnYwsIA1yUT87NtgMMORqJNfTd2+p65kSzmB2FNRhDw/
L3/nJI/PvKX4kDe93sYNJaKemXDgtYAAHYCmDUdWFDzrZQBZCXBaQaDcsT68fNRnDh1UobD4bmeX
EQFdgIxJnKR4wms2P6dNkxx8vyu/lcIanYr+wxHChsWijHPFYTCqM7bxMRvjY1vbN5Kg2IzV3ESQ
vbm5OyYakhf0O6YA5LkVpKNasga0K87Tjm2M+qRJdzxBDpnXtV1JTCvSIFsdsHH1rf5EMXH5CoOO
87DFExtyRvqQNoR3FOvfQ+8ZFANDEzxSx4OInjO5UaI/BHWrDoWUwZpKQuOamvkvENHsVr3seXE4
tlRwUobSTB5as0XICOqXzB3sJx3m9wqlmg4RhdGeWiIODFvoOFTF4g5YCZceeTRKYJ/UijxID8pn
Pg7l3q86KwpcYcFzTTGO8GubP8vdpgKTc+bEoIyNSu5frETzPyZSaXQVPgeuzE0Se9Z57NsFkN34
nFTOsIGa0bGaT3h15kocqBnPcd2D20t6ym1UQnl5GOByzSpVR3fr/jHLS+v3ZHFGHGyZbyiFYWYx
eO15uldhcagcaTSnRwr/Tb6NazXsstCWxwAGLQ5zIa7lrF9UO89Pg0PwHfzhdGgIIrJbpmoYy8Jt
mEWwFTN+sWoulmPXD02E+Zxa42zkFAqpeAcka9yA7J7wnAD+WvI0e+LKHb7r0rIJnRGdLElqs6qn
fpTZ0tr6pXoGKqCfSeqR6EO8WZfpWL8XIQFNz6McT4H9IEEK6qXwyeBLn8CYduxux6wF2cQzxIXG
XU1zd97djMIALDGJeMvrOTcQiJkjes4ZiC2m1KD45cox3Q6zW0Jn0d2uNX0GKJy5KlHSe4JueOT+
JTNqjeqqi9pf2y15klSMBbzDtNyKRH0qD6L5WHjBAwzkep8B5t1lePq0NEHqziWCemYvyWkg7HwZ
dKG/k7zHcVgBdT5iNq13qWvKY2NKnAeZn2/ZoG6ZcW20plbJdpXFfruGRV+SlgI5GGyNBIRrPUIn
9eLY3E1MIU4MLU0IPm62zUXxV2cQJAZoggdnakc8eLn1ZU51sJHCQdpPMI+Ruqff3GM+C6Y12AZL
Nx3hMhZrb4RrPPBs2E4tzgJpdDzXUxWcmcH4r9pxy3MSt3Y0pn2/obsEHi6zdnI0BUFs2b8UYz5s
wqHDL+F13IF5II/z7GAFLytVHnJR/kZsLHddaY5nzf+9dujXppfCt/dU/YiXjPzdaijLeItl8SGt
XLb2i1DLOikwMOsEKmpMdj1yfaPnTWraWUM5kX8rBu9mB/BC8IP2CTvoYc6eNTl6QBpiXJWE9XZ0
dlk9IbW2vtFKjxLlON4rvtviatFAtDeWcPhjDqq9dGIZ/xoKJdMytB9C8kEUi1EMz3O7dLt+wiQz
MFN5XDKaYCzfN5j8UjWYW7Vz8JrF+SBdwXi1L6u3QOiKuatbvnmcfKLSZP7MywwfgUr4+8nR5bGi
XjRaQq1fdae/s6xKLlXPXoa5vje+tdqYLi10zrW59N9h+o+Kyy9RXm1EtvLNDK+Gdj8WbvFHc8ZZ
VEhLfkBpDh8dw8XlCR4Gi23MU4atuVOY792Y2OjBnv6sxnns1m0zCrFW7phwQeRNuLIVry1JaQJk
U8S8FXIDvvJ6inqrpd+8rqe3XA74j9gQ/oJAbry3ehj2dZAMR+UF+hMCZ3WzBh8TeeLCZHfARIy1
IIRnoMV/VoHVn4nEuFe/tcyjVagETywFFzA1TZ5vPmMOiQp5lsnQvGvw02+Icz+hRPGlrS7muInA
6U58AuDW6VCYDVSdZZysb1fw53JvynnUJflXF4TjrXPq8QBGk/GX4Zq7zp5RlB2zpyfNDOmzGmNK
wFO87ATG1c+99DknpKq9qJtCtle+DcO8rI06KhcmGimXjh2gugtflfG6tThYy5n/sJ41H9GUzgCG
qp6fJs+4p5Ste0xBnV017eQHy2eeqngmHxxTuh+dDeCGO49PdiGvx9GH9xtqdO7FUvIDGx4fjCrv
r60pexqDggmFmFw0moZdcUzG3A4oRsvySw9jHqEJxZjeiTm1pf4WDRcLBZG8/AJGxAGZvT02Iymt
3FXJPvEr58pDNXysIeAzS4uheNlSNl84Ap3hW3lV1xo3/sxwgpHPszzJzODNcrj6GkRrvO3QDYfd
/VOpea+Pcc+zK2or/j3TDpNdApoLVNcATc756khmUUQPnU7t5sLsxXqEUL1n1uesaHRr02iZAgur
OVq56ZRftompY4GpMo3fMaPddViX9cwsJ7TqT2R2KZ4ys02msyxrn3b22P2ZK61gCs2YpR6KYcD8
E5cpfzS25lFewqnN/y71UE200/YtuVEh76b6xrdO+Zwt7mbhJJk+2aVvX1uKX3sISqZFJR+bXE2o
sBQ9qwkkjYJ8F0iBLWVO01vMFCV+llRkqMgIkqc8C2yfdZM4MkDM0WBFsmcAS5bVoshyB8EPUtUi
L4r6WYuMci8/zCrh9Mvku3xbOPWwmvaL8V5By/Dfa2gJ1bbAlzCy19XFqWxsdhtz1XpciOFAh2Xr
5+HHKApbnpFpXpXNvywj9Q2/q6SHZuVqSwS7qQnUMcBWfO/1ik3rLZsaA0NyUZvdgXKfZIaTlUvc
vRnpObjsy8pSi9j4rco/TNGL31ro4WKM2nDwsiZ2ixxbdAA8gUv9O3tntlwpkm3bfznPlzRw3MF5
3a3akBR96AVTdPR9z9efQWSdshCxS9uU97Ws0srSKiuDDTjerDXnmC4y+iKkDlHlDzoITIS1ruXT
gsXaKS5cRtR1gExnhwqQXpzWtD13S03v4KUt/E7jejYdgEOpOdcHUGjVhhYk6qoQYP9xSjN9T3Gb
OUJNTcZZZiAIdGKfoa8gNo2QrRp/TI5ySHA6ek0YxwB46ijtjpQ+chqiRVuh3KtqipUx7kT8QKNo
ENxmFjaisI8JL9GoFga05iFApjrvelIruqpl/yuBJFEr0e1WhY7zwydCkPL9UHCQS6n9EgXheunX
VOUS3bQQ1fdQuY59J0jPJERFhOVPBZPuzqhM6SOpR8ToTQ5nZNudFwAJAO63xDSN5jW5hlNyTfe0
dKj0lNFdKWUg991geP1Vzq/muAWffJubLRvX2EeZKr0ifJA9rupQMtw3duEGegsbykgJIGFixuhT
w0Xq3dlF3hMM6XCZVV5m0C1J5o4/qzQ8kJwjrY6fY+HFWJDoV7tqiDDb6q3n+9POgHYMFnFqD9D0
nTsqIs3RQKV8YxVdfCAtJNhSHIBUVbbv2SXbPLQ2/sHxBML02PjdHkjGnq2dQ7pumn5kj3Y7Uzeo
7YSyceRMl9JCR20o7cE0w15RVGP+wNNE69hMn41i0phmpge36M0tdmG6ZqUgmbWzv9GPZPtbtJ8q
VuIbSUM8nELIXY7xSPoi4tHWemgpYHyvOyaLkqmz9WR2tMDpGVPMyYTq9fVIEWTXD45/Uzr2u6wm
9x3/5aUkLnmXKE5IKs+pSxQC29O0DWeqHqRyjoVLbITJjqpqtxOlNBzpmy4gQ4etymEuOw+6NA7Y
1DK97Sw5XfP+7PezYpEl4OQ9WdsVWhUq6kWgqYwyjdGf2rtj3+7NINeftG3n+bayOBHGown2okNP
Xkxi39TJNDNQmRHziCpQXcz5myiqo0/kVvA8RNmkN2WVV+9Vr7LbcAo+ZBWbQ3cqP3pUaAd/66nB
cPGe83wRqk4qe6N9lwBr6pEOFEkE1CSt1sAmkoYsRRS9CKaxKN9TNOiv8EFV92x/omPbAtMMQP8q
K71Gy/2gsmxXonOVc3lBxfiS8IViX8lY4us27imOAeEv2F9kWf3g+6RGEKxIVK/XjsUWLjmqzdp7
m6d0cxtEp60NeI+G6Y1JMvTWCEFpmNRzoZGUh0SSIJLPIK8rmXyd48Y95DB03pl9Um3KchRb8Cri
SLsPQooxX3ejmRzz+Fc6GQf/jdOydYQY7tAgmBcPEKyQXTCFiKWDIL6vPEqeYd0eA7OMH7LUuQ4q
C1q+mC4DK90bVAcviyj+JGW2G9oquKAMSEXLL9P0yos1FT6rKz7SKx2eRFRQRGuxCAkdfTLKMLnO
7eQRZG74dkzFF+hj9bZtiKzwhoK22WA2R6cO9rbXH8pqFuih4fyIgtXJ9N/W1jCCR1hE1bKfj4Ry
dT881/8Oe4+KVJ5NENdoDKb4ORMayJdDo/QbVIkU4YgluEnzBE4M/3RnN8FlatjjAY+pIAKHDiOQ
1/k7M1NEIRh1hVMVFmYhsL0p5ZeaIg+AkcjZw5f57LNQdWNY3EgjpdIRPHGO+uw3bbztLGQoSg4f
lLIqiuW4IIDeGMRCuPpORjScWzk96ZFDM+kKHABi+cMWmcCgU+R32pppXOuwOPBanb3fICzpIUEg
A4+f3Iz0Rdqx9LxEh0JHTTDY2d9B5JDvaBt9Tw0SsYdxxFAfxe3OnebbkLivS2wNHwzpjiz4yAjR
4NCKMG39pUiEe5Q2XYxJwUYCIlSM8jHuG7yCtcHx4Sfx7jd17n3THVIVRwASa5ilN1mQ1+/xzqD1
sKILzzL28CEOndlS9Taupsy5Fx5vvRE6vQRJI95Mof+Qif5rHL8rnPguARa3B31NKE1+bULTlHbb
k+hr3IugxCfSTgho7OyrW8NbKoPbpinI1O6LT0mb7acIO2C1mK0q0901te9/gwN3iHA7va+VoB85
va21pqylXRgg9ZtQzMU+71IwaskjB+GdLsOfZhsD53Ap2xB2tx9qym86MQ6RP1xNqY3ZMoeSYUvF
Dt0p7mJSjECyZNMV0ICCcmbgwwPXn0dZEsRFBl9kJ+B0zFhmG1OON2Nt8ht77+AMqGQaV4AqaIW6
xaR2n3XjcCec6M5R6Qcd6EuCkmHulNnlTEGKY0jPWav/6sWgQr0s9PaFEb9RKeAl4dYfgLdctTXM
y6R8stn8JRWspLbJvzXKOvZEL2/SAMAZJqLwzm/J/xLxx8CtjpD5UBG2D55ZXDdWfocy/GLWaMzj
9MLGRhYXpXPdYLKCOhM37Hz6HAiYBUU4j65khlCvgLPXI5bduTUljLwoYGi1R1JD/Ic6HbJ9MRmH
uZFXbZf8iHvxJimqa444BNfqPN7FBullZs6oT0Pq/xo+RhGPX3Hjs2ugnL0nY0g92gnKoT4MIwIg
BLISosS2cVy4HK+Fs/TrxKE2xoFynju89ToAEf2AR9WzWuSOVoWjgLQmeMOVkDdO11pvGsm6JRgB
PnlLfjdMW6v9lbY2/Ipec//OYet+hbKJjA/NCyVaGHPyJFE4OVQI/65GZHM3pJAawYXtvYQflg70
tUqWmLlXb8nM+6jZ7m9DtLowBn3cRmRTkNGwcZg95VwR5wOEkTPHsqqkBpCIGFFj7lNDDbtL+pf9
naxtubU5St934DrtJh/o7AEEcTtV3eSZ1jdpXDXbMBkeIukfZ1rhnCXIGjGTTh4p4eirrsmT49CM
eHjqN5GlPrK0XZu5cjcCY9smSk1c2oXlXCRFyyAYZPYAV8G+r3rc3zx+2MeJfxMH1r7qogsOJ7Qm
qQwlPvTNqiZmu/xKcZpeQ9wutCm9lbM2dpGqL1t3uDHamipQcEvqzyXcs4+sROjVxp2dFR/KdEDh
2xEk7hTsszeT7+vvUlek7HVOK7o9Uhn1Y5B2dBt7eXxDd9K7DWiHXoVRZceL5a/c+b2S3x2bfVxU
ZT+B/Q5blCfZLssjdu6wvx4sdscgkhN/hy7X27Ho6DcDLbObTBfZf2EPdDYXwvrCYfjP1oRdHH0t
uvYZ7WH5N/62IkgbwwENOFNK/AakK/yb9iAtKOqWbUJf/3cixP9ZEcRfLt4EG7UWLgbA5xAa/gV7
sMy/PIuDEkY22OwL1P81VoSF5FCkExHIy325tm05HvETLg4ET2J8WGVteoURdNQABIqKIbhAAggb
yM2842/P4wTy/+RVcAM7ix0DG9Tihvj29DaihQi+/v9VcTQDX+YqUGimm4At8ceUz37z8lUsEnGf
343kfvBpSJ4P2Art4e34/TopYG5bDISiJV0LrRs/A+R3tKyapk+nG2oMrtwBZQauPJJFtA1wHOIp
l9ikSs9pYLL1Xf4+nwb2NCTcWMUtpwkBIDkxJSScoB7ZU3LsHvaIcyNa+xjIiBrMu5FvWYnuUsaW
H13M89gdLRdsC2sFlj0iHeD3InTHmFGi0Oh8jh7o7SvOv6XtkxUVMxktR7sHH30QTKyud9msRLlj
7ZH+2N+kNy/svLG1jq5v18tqkddLMkYS35FoTTOvYFm9HlxbvVVEpEV3ZjEifkHYiXvXiZMP/QLD
3YOLKd5IXAcp8VUgVw9UAAkHA8BBr3/olm0wzQBKCbWnNMQPJhgNiNNkueF/MPG3g+qSMJRGUzoX
ox/6H/OBLI6tgoiJxozYVoicqQcWrsucOsXeEeX9NehoWvq4KgHp5vkUXCKBm9ubQWVSPslCIZl3
6BjkH2F4lPiqZ1ldoC+e7n04RXAg6sHuoV9MCFlJg0LDWOOufYrJynlqSm/8kOu6/AkmGRoE5cH0
MaCb9hiZnfqGAML+KaHY5l8gxs4UNoF4WoQYmUJfeCG7QySP9OYuYHQOAwGcgOUvSmHUHMmdlpYv
mrieiiUsyurajMdag4Iby2QH+KITj21tyHxXiIU114pWBntppaM4ml5FoX2B8cfYvDtS77Fjx+Nl
7fg4FGkFme7WDuIWlmgSWMNn3WmgTaFK8vKiKtkOUh/ob359Hv8N5vkfF/fUf56e92i36x/P8i+W
f+Hfs7O1uL2oM2EYcz2HZIy/WTy28xfTCVQYAq40E7CA3/N/s7P+y7Q8R2MWA7pj20Rc/Ht2BtPD
LIevS3NKUtL6/5mcsahZZALjfiRCxsUv9nw6ixTW29DQctNqQxwGLBZ7KO3tmcl5yVv5fQkQ5JLz
F9exaWGZ6yUAXmAhMLJIJue0+tx66XixZEEgAexC4hDbIdv99vhPrAbLLLy6ICoaJV2pPcopapnF
f1sNxtmtMpdows1YNShRIF5dUqhqrxIOf2cutV4QuDGyuZfbg2lkE6/0/FLThLQyN4olBjDJHxuQ
2NuA8/b7l29oFfTDm/F451K6DBNGki1Wbj7LmYIQMzpio8Qr73PXRxstBqN+J+CGbhEEFD9gFfbh
RnbCPoyW2x1Sq8k/N4TIH6Q1p48v/6ATT5ixa/IfHrAUvyJVfnvCDRztwuv4PbFUoueQRAZq0bTN
U9AROPgPrkWejyLSigehVoOU0L8sy7EkwRDw3LuyGrr31IQUHRvkJ+dW+BNjlbOnQ7C8Ju+Kounz
9zlEtHqKAV5q2MAatmrPf08hg0ZmYRS3qu+L+2RWFfmc7YgFxQKcVJnLUXRhPPRGjCjJ7FGYFSLu
KcCk00FSILt++YGcGHOOJRhsS6KOUAv36/fhPfGiQaLC46kyI+cMF1B9EkW3e/1VHJ6Cy0JrC7nE
gv1+FTNHmBPqxNmAHoY9w2bjfeISXnjmiS8/dvWtMoKYzSCoO4Il/vllgGuDZEww+FPpaA/O3AWg
Jy3xjUhuwFRYBtABW9KD8iHEu5fv8NRXhS5J48hlgta2tdrNCVnSOw6IGzDrEJx53DqYBgMzc1H0
+Nad4lg2IzRG20+DEUZP4NVQB7G8wi90huJHr5ri9U+dUedajsuzd5n+nz+OQJNyWyQUBHSm/AcS
B8ZdSV/2zHxyYpRrpel6KvBFcNiWEfbb52uE9pBLYgbAPRjZxYAyQBChXkuXQGdF9i7f87eXn/Xy
J65eM+PVsgSdaZYcb3VFn+47mKqA8MaaMAmeY8DZXKnd66/iSamJq8NMLb3VNDmIiE1xQLyblzjm
vpxBfE0FVJN/cBW82oIvg4lZr76MOeuFNWY4nyKUcPdWkUZ7Xc3V3ctXOTHF0pZ0bOVIJmntrr5y
Y/FIlRkry69ERiscqBdAeUQiZbivvyGPj0DwJZgWPbLVpOfmVolTIlObzJ38nR45zBPzUZz50pfH
shoCnmmzdWHAobRbT1vmWGdZa7ZcpUHdTUo7QaRWggeSzm4t3mHZA2Fl63scCWcmzBOP0qPl4bKG
uOjh11OZVnVaGSW7ejnQokcGlh26uae2VefGmcVqWYzWN4mAGnY7Mk3XWvZ0v39Zbpa47chSjmq4
OKSdw+HPJo7bDDoKVALZUjedeawnviwktNoEKKAkq8JqAlUejt2WXJuNTSwLyUoZTnc7/hdn8z8S
BU49Qsn0rDjPO9Jc73MEbflZDLgUVN7bFwWJTQc0avWboevsMx/xqXGiTCYlqViC4VA+f4SBzIbe
GQwJE9AJLrGxiksc0AO8GGHdxCRqbYWRpO9rDjAHs5TmmcufulMQDNATbM1AdZbn/dvcWBStzKmP
MYdkqIddom1uHa9ub1MrKP/BYFGKMouD453N/Oq7ywf8SJ7qeXX1cDf6+dsp8jGG1/NPx49vdECv
9OU55c+x4ppskixQhppYPQ4Pz+6ty5khdU9w9+Bn9iFOfHFN81ztX38VTZLwsj/RnHns51cZEwiX
PuK0TWSVC4+yFYci9d2/T5uvGJEufzpqT+pXxIrq1VXgGeQzAK+lvFo572Iz9L515GV/JxF4PnOA
Ucuf9fyrhldKtUxQDXMEWI3ndyQQkXCrnGDYG7rmBjVp2e1sXOOwpK0eF8XQd2in9dCDklG93ZAo
Q3ATguHBbHeG7KPH2edPwTZRJPlmaHpJfJ43tj8jk5ShwzhAmYI10WUCfUuWfUmGEBGO6aRtj82y
jm4nF4//TsBhsKFcGhWirDwFcxGacH9cPtkluluo9z4WPY78eQezL49kRhkmitRXNJ7tT5tF8U6p
PP6EJYNWZInWd+T3CgfIlJXL92Gu2NK3qZc3h4Af/IVgNbDxIo/UDW2bgFtERAl9XIfJjmFNCh01
eQM+WiBpyHe2GkGBpZnUV68eUTBiqSJictTsEpdv9rdvMh1jNwoDDF09rI/brCsf9WT5ly9f5M8P
n52Jw6yDMMpl+l4t60kZFg3GKnsTY426jm3Q8bqEVl5hDT43oP4cTxa1V2dJv1w+xdV4iqvIrAl9
wPM1ZukxcRKQ9z7BZ7usn9JXpsQuh0fSLWFneZzAOTDYqxUiTwU6/JQDFJIl99vQKTTiSVp69zVi
TQhQ6FebresRNmbVpoezSIvpux3SbA+I/Xuo8F6fedS/dtarD4onCTcHap+2F5zwsxfalbZsC7a4
iIJEetWWDhJr347UhUEvwqVnlepbAul5LDaGYb0dCF570/Qwigk3nFusK5Fy0TTZOecwUkb8h2rU
5nRmuvxzMed9LyAfjoSuolTz/FdiUiianORcHlEmvjYVDPekBOHCoV/8GCYLX1AIqfX1w5DNP6cR
22VB91ZvC4FxhLd04tEUyr7J4k7uMjOyLgi8NN68fKlT96cpKJjUpUA7i/WIt+KY89UC3A05yJqa
fBbPHR+wv/yYVPzGHYr5zBM99Y1ppKW2lhxAnPVEakONyGJcxQSGDrgJSiWWEKBsi6aNnMuX7+7U
tSg3eQx61nEqns/fXk40DpswXJEsQ92lhd1rqwa7vDEqVIT/4FIMZc/2KM7xrT2/lGa1m/uCLcvc
WgNyfJPRkXJyQ3bwT67EWJSK/6IRsVr1hjmb4qnnHCUn0z4UrKstegAdHwoOp8mZi53YLtAF4qZc
5RIkuj4mhi7to9xnQhrcMrmdRtSHHJidry8/vBNXoZfCeYomFfvz9UHHCog+sRqmp7CysrukTgow
lQ2evH9wGe7DUw7iOOWtphzPHGLEdgyHkbIGqbDCvnHoMly8/irsStiUeBx0TWu1/2ciowIGE2yj
2qZ/GD0x7YLKE2c+3GXiWU2fQMJwBy1FZWq3q3shrq7AOGiA2AxtFkWZ/fSt7t6K3Bvabc6ZB3fi
O2IWspeVly6i7a6+I0IeYILaXIwFBpU5GrSDZ4bDsQ7F6ytblFI5vJucNCRpq6sJaZQGraQBVKhr
BvqmQZt7ABDSH15+Ryeenm1xWjIpONEtXRcUFSFpWOs4y+jUhMJl1N3lmI3yXYXvh/zVQZwplv6a
aVaviwqa4ywjj/szV+sIAazuxNOizlTmRCgTayk+KYv0G4OC9MNcWvP3KJmtd1DPCgfHQddfDPy+
4+tv216+L8al1Jz2n09Ss+2Mvs8Wb1PBKcC/BWrWjQ3xEZRivJ38djjzKZx6zMwcphZ8DkSyr8YN
4hGgLzN3HdRmfllr4Rw84u4+tOByEJEq4+Hl+zsxTumI0Mt2TGozlrOahOt+pBj+q04MHeWA4Rf7
Sh+gHXOdz//gSlTPBKUSF6m4eP4kcbybJPCMbJUJNd0OykK6RLjQddr1w6tLFy7VNpeaFkN1mYef
Xyqgf06kH980Sl5YLLn70cDsduvo8VyXZnn9q0HKwuV5SAiwIKj1ZK9Cgf1sIa3WxPLesyq8I6GK
xGOJym0Tug58Emz5F0PP/uzlx3liAaDERY0LSwoDdL3xhkk+4IVnzkTppD/wDIAHpOF8ZnicGI5y
aXLxy9l48HfPnyQlDU8bNnML5JUUutL82a3Y/QZW+KPxh9dP0NQvmCwpIOAYWNcwKlSkZi+YM50A
L7RqkUOrENn2FJvDvqSacmaYnHqEdFqWTiItL9p5z2+OoFpjOdKpTVJX49sFf3wcUKyf+aJPXcVl
8UL76lJNWy9ubLbSUuSMe/zWHxLf6fZDfPZscPIiwqQFwx6RyXK1w8l8v2gqn3NoASnj1ik79abG
ELF/ecydmiyo+lNd5W7cP1YaUjsr/PJaIYty9VFGjrwaEQ3vCjhm/2B4Uwsh/o+5d1lznr8bRPIO
ezM29Fh+IUNA1LuJO0OdKRcvS+P682UXT22Hbhw11tVsi9sU43zHCBijIoJoAv4BlG5x6O15vhwq
ItTBX9/UJlLwqXDOVkhOXJ3dG9sD1i3mj9U9BpE1BZ3Z8wlniflxscM9RYgS7uDd+a8+Qmi2PTbV
K6Z6VDirPYKJJh1rmGK72OPabYyoxybcpUdsbcGZFfPPKZFL0X63qMIt8+9qRRkqEc6RQtOfGX0V
bgd70c5VlXpCOu+2m34plhO/tbQMDy8PzxNX5tzChpgJhEFqrb7nugKYiN/e3mit/CNM0fgdgnj9
gTOoJq+8sKM9u71oN0+ELJ0Zr39+GhwI2YDRpqGLTo/o+XjF8YTrl9MFPnsRbZeD2UWbxAGiYnc+
c6k/v3WPpCF4bpwIXXRiq28dRWKtCklJyzU69z5B6XMJCO/16wuHC1pOdEqhZqr1tEWRtYxHgt45
MxH0qSaFrNqzzokOTtyL4J3Zy6aAb/1Xs/G3GpUuwomJme04YtP2wqkyPPptZu5fHhgnXg5Dn1mE
vjvH9nUTRTlFZlsl7jWwOuYeBbe38aaaMN5GzpcvX2pZEJ/PKJ4Nb46qunSXgsRqRsGXMGQDdfKN
yJrofYC+7e0EiOYpGBrzgTk63PehsF69kHFRmpIsZjRqmJyfDz4/wNeECo4iZ+AHjwCoYML1RvD1
5Vs78a7YZiBJwaavkUKtpitrMnAFCHh3kmP0oZknuaMpNO3+yVWYkjk+ceZbX6XEU27ELVfBdU/I
lFUiYcjS+cxVTo0I6pYczZbOKr2Z508MZpcRJq3AIDD0856y5bwF2Djjt7eHM1PvibIdsyEHQUSl
FO8cbzX3DnTNoJ0xxiu3AH8VoXjfI/DviFliY3k5sgJ8iQYJrQ7Q124AhPKdoyqZ7dUo6yMZeOne
qdXiSMwxdKtJvrpOvMzWiFYRAzBz6vW06UCNG9kvQ8fosgtZkD7TWNG5WevPnSRX4Xug4EO7lIf5
/IkHuB8ij3CvhQfqfEI/nl8lzVwX29TEBMsCGZ15xSeGKwpCKqXLRVkWVq940q0XlBWvGHCxeTuQ
cX4IVTydaaicugqboaWgwKnNXjdUBHkE8FkdG8tZZn/gZ3zu/O7cl3dCc7FMxIAv6G1Tw7JW2/CR
ITOpduliwPKCp0iorTPn5bumbgF/uVGQf8oSNPh1loOoMoP0OxbejmALQpBvoYhlZ2a5E58PlYZF
KUbtiRLvashMhFLhy3d5mRwu30ro/cfCqdp3soV99fJ8cOJSLD7U7pbpwGMb/XzcyNQNzFqg7Yiz
NrzLYixzzpQ2B6y89ZkP4dSlKEMhRUElyJFqdSksmSRcLS24qtDVV7irSJPxJO56MgjiM4v4ic9B
Lft0ioFsyihzPL8trKIAuRuaiqbl1xfVPMZvQsPF5dI7xqEBxPb6r4GeKYVW5rzlWLh6Y57kBKKt
DOxL5as9ieXRhWNO9Zm5bv0EeWaKA7fJgo7Cj/Pp87saWgXDmyiXzdTRCKra0NkRURe9jyH+vPKG
bNMyF3UC5X5eFT7p55dyJtp+TZLS8KZrB2LJBI7XtOWZ1/QrU/H39Xy5DKVgMPD0Fhw0OM8vk7fN
DA2Ey2iAkbDfjkkXQxdMscATc1q7JJqTzpWUMYJlsj6l/2FJC5qDepeRNP26T+HXb2GJpyqv+K7W
FRQB7mU2XZq3Kk8LhMpo6YkS0RC47PbVT5diEANT8C4pCun1i3TyNskiFBkacNaV54QNHrn0XCt/
PXkuSjx6DTRaf3XY5WpHYadplUV8+vg7nfFxMcV8qmT++eWnduIiDElHIjVlj8nIfP4Gp6oLy67B
UZR5br4LE9FspYpeu22hVGcxL3vYG6iScrHnV3HKoc3HgQeW2LraO+xrr1XuJedei1zPG8t1ECFg
OkVtwRFnudvfNsyi6bOBpvYC/ffUtwJF4yOouvRxdgo328zCLX+2i/Y+WVT49mBVT8STkQ6AaK+L
yCKMcUzgEs8JZ1yU/Ex4qrowh9QlXWw03fdJRjjk1slLtz5GfmZcBmBYggs3Ktt74h1daGsN/aBL
9sD5DYmSoN6csbe/TWlizHv8TcZF3hfwgox5srttzqfSUBwzRbMfs9rtdngMqhvgPBCBKydsv9hA
gPx9lo5wLsqB9OIta4i+SDH5PzWdB+IHjwS+5BEjojrkZkooLj6LaQoutI/LnQQ0TIt3o9dBCZ3c
6WMvcbvDOSzUXciH2xxSiJXikGb1TPSlOc31JZgSWJsjIR+firYL3+kpKidSK+foNqsr+72J7P+p
HATRTm5a4eJriGDOjiNbF3+v1diSzugkj4Nuq5E0slECbAbt791Wsc+8F0aiiC/jJEwFEP1BBkdA
brI82Hr0DDKqFneqYZV5toO3luvFiE0+oUBuFXwIq8WHWTvlwh/0+vQ6G2nkEz0K2YK5uytgSBhG
XW4dpxqeSrO0PtqQYQgCIPGvAkuae++lIn3uMmyK+RuRokjuGo8o6i3TW/2goKLdyx4SEIHFY/aZ
bUsEXD2uC5i8Nb6nTZuUbrVVEWToDVnm1a0wbPlRFDl5j6Nyko8mf884b3vnogFtV6MV11V3mDHt
1Lse2jdrNarmdNdmc8LGgDQroMPFMDSYecvK2ESVcL4SMCY+9n5UFxdBl/P/gKUyErzpqup7DluW
LCmhZsBVNizSwEzMcS+y2P/kVlNPLINVhm/dvtP3pZ/Yl/HUeZdRKOsrqOH11kY2t8GkZz+Cm3Hg
+fgNCYGOi9vFsNuh3vqzHdMCiiqYOnbcG3B4XSsbjw2Vje/m6CbQwjL8yTB4yadgEqyNr6xtyWdS
BDwi+boq7bYayce4hQY7vK1VP5e7qmTHuWncqsquqJ7BIHSspTzG6Tcx4Wv07se+KXDzzvz73/oe
OtFx9vV4k5OO1myq1osvUrNMoWsISb6Sj2HX2+S6Gr+3Y+p+HVqUPXsYAz7RB2UcfhopNuQ7f3CK
ewehjQZaVNT2ZrJGTWBfmpfSwCNbduGedsV8U+soG+/QUThPIchxwHHkxlaHNnHadl+0DgoHWeXa
uYmFjoc71dS2/V6l1hxuHQ15HVFz2mLmh3ICzRUiA3RPJ3HzB3QSJHstLaoj1olIoMdRvf8F+rsJ
03QOB2DyRk0MotS6JB0DbNM2r6LpU9pMFQxbsjJj/VjNpB1YHqyTm9zJMM6XKA9hAtLL+lKHc0im
sQupa9u2eW9tE1VClWzGvv7cmWP/NrBUMcKedIrL3I51hKiv0dFVqTox71psuGTWlakkZFWyfV7Q
VSObL/wlA0CRIILwmtctIoq59/sbFZqZdRFHXX5TVDVep76NeXlzKh+zzDHfMf83j0Dx6JZou1IX
6PvgIytwP1/Kfmq8g204lbe3Q9AcHKvqpN4GHqEy8RTDbxrNJg82SEf5hwpjx8cwSoL7HtJdu5la
MRNXRos6pe6tJzIqhlqRQVYcAummTxBfgvvErxRkk8wspqM/pjwT4GEwHieOB4QF+qEkCWbWBQAL
D6rwvg0i+67NKgGTOp0xt3qTIHxmhvg67Ig1MYKLjATkCZJyW3bECNQ6DQgQ8vLh/VT7/UNgdRCh
3LDW8mMl+0kD0m2tR9+S1iO45LYHwaZG+8lxco7Cl71v0+ostQetke932A55Lb4YVt+TmiYiLH4o
PhO1byaV3FNPY2xWdt1Eh0QZDg/b0pm/qby0gdwfxg0ii6TTR9FwuiEB2CMdbrDi6U3tzT3xjT3b
0SVxshr38EjkGyPyS/hkLi4uhHCuuoK11P9AwoXPzIzs4V0yjag1PnWQWsLLqq3lh4WGUdbOVWfa
2c8pqEswvqGar5KkH2AZez52jaXRJPZ8GgQ8dpznc5LFDM6znm8SQtfbVnJlg4+CZZuD6VQtQKId
vB7zcZiZBbCVT/qrEaLc5/7G9EcpfdFuAgjz46Gh2E1+ZiZR9kZFPz0Z0GI+wKwB6zjYmqTQgA+K
WniaRvV2nomsY/ik2CGRHrtv54iuudtZYDqQ5PtXtmEmcN5MzW+XQTwRmeE45ddo6IruqNHikEkg
K84ec9ZFlxHuuvBgV1lDcZYwX0qz3myFm9HwsnEzjH5yrIYkemitaJj3LGH4HFsNh6H3Ku+dNpMs
4EU6o7Ex6T+pnRUwZewJAzIfyjGyMJsnXYmpvLBh2QSeO/cwjC3jOhkBpm3AtHXphYpD72H2+1Fu
TSD3b8D4Ql1qXUkcJ0EjexMdPLioonHI34N6i12RBf4b8HcSXyRV/P4NQTWDfQuGovDvZh/4xrxp
O9/9KSHoGoduLLV5ZyGLjcEhtHzHY0qW6JFh7bZ3JikKzB0Wo/RWOGEsUME7ofM2kg1zX+Q43XQI
wVY5nxsB3nsvO6OrjqJO0VQBpVfxrZGKyXrreYMSRyMhn+mSI0/RXYazm5YHK4wGELdxEwxbw0uH
p7psgRVOcWe/LWcfdM9mJFVYXxS/bJD+L0skJ2Lskd3ilHx5Q/zHIc1ajmhoBWjic1xbt73sJGmY
zid8DBAaiWvBU5/IILlznSG4f/lSy+no2elpuZS1VJYQhC2dh+e7VcO20I3YZK67qExZlxxn59Q2
Y12C3z5gu+yuoqARl005zfum6fL9y9c/eauIFijwLULItYYAylSYhFnDMQar86Fqlf2h8oEr6rSu
zrQ9/jhmcKt04znSO6y0bGif32qY5AVxmciSC58GsGHJ6ViV7fjKEgXbf2LuJJZtj/YKYrfnVzEc
UpYgDkPyagrCJ112X10nW0RTZnXm6Hvi3aHnXOoFyJjoNqyqIbOp07ldco/SRJqUs23EsSqKJtJn
HBsueQbFciZhpYth1Q3K199efnenHuivZg6SB0EBaHX9CtZkzhYOSbn2qyMswXI/KNqoL1/l1AjB
9kLVAusQEqTV+b6E78ZJapBAuPFIy9Fo9lD5Gug+/uvt9hTnaWbQgUBK9ccRsW5ll9S5RtoBFnY/
0xW4dYD+/Hj5hv58bMtV8DWwslFdslYnd5gH7GCoOJF7jq5a9HrcETfRnnlsf9ZFrMUSghiev7DA
Ltbd38+hUaRRHwRcxmjS4Y7zN9FtCiohCujS2NUNQIuxGYlCJtnrDThPA+pKkhgbouqGS930PYXm
IKK96uVnmiHLJ/B8zqGT71B8You9yEFXn0g2VaBU2ECT0uOYBKkp42CyAB86ny26xqMGh78jyvz1
jx1iA6U1VNBIMlbnf9+buoIldZnprHzbZAWb+DG0z8xnp14uLQiLlhy9fmfdyBqTbmiZOeWGlDN9
aLLhk2lCCX75Vv4sMeBNpTCDhxrXEbezerXNHOnAYX1Av+9twtbqPucF6RVWk7gPBT77v2/qvw74
/9GMvf/sgD8+fS3y34NSl//73/534lCZinCzL/5dNsCCd/S3/13/hb+R14NsBa0k0xYf3r/873jc
Lb5I2pwU7qjK897+BScx7L8QcErkJ6g2BI1WejyrYNSXglKXAfD7F4aDD08BMyZLqmARWo11mWq3
aqhPhHUFNKgoAAxFsAjHRthnFEHPrwSRhNMCT8HCV8BIxDb4fCi2JfvbbKKhb5UoAKucok0/szsL
/fp/2Tuv5raxdkv/la5zjy7kUDXnBgCTSAUqWJJvUJIsIaeNjF8/D2R/0xbtY01fTtV8oattywQJ
buzwvms96/sg/B+NMR+frB9XWuqEfDQs8KdNOjuOyJYzaNsSSu4jD2jB4E+j/9P3e/X9Fv1VdPlV
CesdhspvPs5ieKdIaLFToKPx8eOEhi1qAabYiK16i0otvGwmQZgVVoPP+gsI6j58S3wimgo01Jdz
Py1263QeDLQq6gDKYxVEGAKNra2Dc4d6KznJY2ZDKTISojXDuTFXWdhr3d7R7YAqRDxD9eiANxfe
3I+tCj0qbGoXYnCdeZxlKa04aVvON04Xy9oqmDSm/aQsVBVhf5NepoOmig2xF+FLrQTEmBkGu29X
KmHlkmk1oRYdxkK5kOqBPySLynwj8ZwSZUMjsCfeqzfe4jkGe8hLEFY35TUXVmIJZLA0kvZDYRwU
ijQMHKXTKnPssyCxzMrDxC8GsmQL866jxQ+Yj1BoSAZKDoFKcLh/AXRCxH2vLtTEMXXAaqeQIh/H
Ru4foka38NgmgQD4DlykdW3oya3bWlp+1kdGPawDS25ei3TIgxV06Om5D4Lxfhzy/I2zmHFOGjbg
U0mLumvIdnOyTkOVEGGJ7FCiKZrYeLDzUgfFSvzZc9PV1l2g5+ld0BpCuKCySE1ROyVsKVRjYHiw
kyQDdahEefuQ2xwXONBzpws7rb6y2S2uVRHC7FOhCR+WyJXUG3SLzn/bOO2DgI3+XDRx/MxT0z2R
5gXgOZlLTspBqVYAzjS1ecKTPWce2evlvSyFMdmjYZ7DeoRuOvDC9fC4aEaNTc5xofGIHrUfQ63Q
LlStcY5ChD0BQqrW8ibqPr0fVXvCepKOl3M1RCX2hDa9KTqh1h40Av2L0o+S5CrdVD/HjtPej/B4
v9SpFEDVNKf4hRii5qbByZQRPN8O5yIdKAiORFLIbjqH48F2RjNEnprlDTFXo/wqD0Py0lMsSTwV
dSZRTr0IjyqE3s7v9ILgF2HYPVErRaKcwf0uOK23sQQkNoNCncZFpXij0wb4g3NSR1oZOoOXzUIL
/E5MquUqkGF7l4zhfD6OM8ejIlf6r+lgRc+hoBx8Dbs2fOhMyhSU7yIwoKIGiuhNhBm3bt3JhBzW
rVrOq75OMUb2rQiEOyZK9dLUjcYeIba6Bwx/ZQcOYtBeAJ4Vg0dhPCN/Mxhr+DXWkhwrJ1J6QaDb
cr5oiXZ1s3HOrwvNjg5kdKGnXTKyS1ezqZFgRUqnr6ByKfVnSJ9I2dSMNHMJwuQpy7hitqLpWH2D
8Cujhhecvl0iYAbdj5quvBNJP9+lTPuOL2Qz+tbpQORAO0TgwLXaPKpCU6DGZRbCPN5MSoGEJMHj
wk9S93Q12T23qZJWq2yUGf9yxWbNr2bo0ITW58Zjg/zsxW7M/GqCV1yCSq4YN04TStRbE9mibONo
0NCJV4MIPZdj/zDnQ9liqJCbl5EBdK0l6kPpBHxbadsNF40yTq822WY2RJEgHTwU2xgJnTSwVynQ
rQ6QIu4olzJjJ/l1MOpfBFPmVxEgAHWNThtqnwlH5DvHDIqnOIeF7DamFjCiwkkk67BsgCmStQwp
L4qWhO+gmoROX0AjsoD8WD6mLg2X/L38Dm4UP6CAJcqXOQ0OYRhG2ttM2ujD6IxQ4pzSbGoStwKC
mQuSTBrgTFN2VEk/zVYqu9frkA+QrvtUnj27wg8NtEmFbkRmh7VuTH0IKM1DJVxr5I1UXjGxG9/0
xGCPJHqpGum/9JH39O2HR6Uw4CUpecx7MmybuJ0K+xiTWVamV0agSPpWlTlLOnEl276ejSHFcEPk
Z1RIQR/GpUKCQxxHHVyYEWJopjE/W0FAoEO9mzpbaKtesYjwbYZRdlxlqo0r0edLDOVMZjw6zmbB
Q3UEcGSRTd5TknYa6OAQsYkbdU70mFVoE8/GwghfUUQaFLuMpL/SSaTt/TBBPOvZgENuOlPPOIHa
ej2tFgWEviXUmUhSDRpyDNYSlriXKn3zQsAg2T6RDJfT17KKybeRWmXrFKHquPFQxLVPd0u/Jwgi
pAtiWQRAx5L82gVlTeda0QHd9oRxa/YUQdiwVDJh9bnVttKs1rtUL8Af1wqhJr2I8GRpgb6fOiO7
ldPMeZZqQ3xV7JGuly41YeMPog3PjdxuLlpNrjQM2SGI8tIGF4i6OYpjPxdZfCdZlfxMeOd4rSsD
YGNWdyndQIeJr3LsD6VHdKx4qdJBuQ+jfsK4CjU88QjEgL1d03lJwW1Y9bPM3LbKOlsj1UANyueC
2vyxFDL00FwoVywL1kVToWj1pFFdq5KFt5HXn9jdRz2yfLPtxDa1B/tyGsxlnIeCRaZOjKLi+Sua
WzKBomsnN8ZpLZByf0upY5qeUmWQzC1BhsZKs5i/XF2pxJkUAxcgegJnigcvl9VHqK09kh8XwWJk
8D3X3I2W1htACLcHtL211NiM4baK2C+cxrgclSKmSkUHlyq7whMJ6aC+oZdiPcV13Vj0cvrhvNJJ
sXElXQV0rLVJvmPtbTbgm9WCmm8y3zM2lafSqemIzESuNG7STSlQUIUU15Vc5FlFik/SPs5TGqYE
ksbMALHowS4Xjj5eWnqr58RrEtNLN3OiH1nVTv1oMPjStTWX2XFCmv0WyVp10bFQMI54+kLP6cP4
q9ouz0eia53pK3IoCEYyteKe82v81UyaiImdU+pWJ+lsHWt50PiS0AZanjimMxdzKasDmkKTWOZG
JzOpsDqqMpNOuyIXY1cBjO5Iz8KXyOca2E2CH0eBcJiEtlirJTrAzEQY/rinyJXadNW3s0PwdUj4
6xFYfpkeOSFnPbzVuqadVoeGflSteqBbojZ8d5ToyRExjDAjBZmO8XOPGiIjpUtBaysUVuk560l7
gfQH4QeIG+jkXhvMHfn1cLkHq1S0VTvE/VUSqmq5gfqnSftxWpIUx8GSyGcmzwxaqmWJ2ypm3+km
/BXaIyl953Yg2WBl57bYklc0pnSSsb66uC1pD4luSQmicj4+F9Kgmv5Ece4Ms3dNJHeEiAF6dhdp
l1rCE8dCIqlHtVHbcI3PcRI0kAjSvGpVkz1RU0+sXfKs2gdBykxPwp6ZgPgPKcddRFaVEWE1Nmzs
ulExs4scxM+TSMpadQ3WRcLcyHaL/CSxyZ5QdeoMdtSONrVOjTpxpOd0/lRrec8dodE1A6s3IVXP
dE8IwG6+LTrB2EWsSnM+JUAzx1mss+CEjWgGTzhyX3lSY5qNN7bMwTR/5N2QgVImu8AiolCKjKo+
EgnXEEvfawn4nybQHJoqcr/N+jxaRNBS1ad+1lMwxQFpas/WoDRLtLQg6TPIHBWgrjCgOF3Gbaau
Oweiyo6EjZQHIzJZgea4Lc7IiRkJASZRsc0BEQexwpSj9vo2MMM2qPwmdIrOsyj05n7JnsJ8UiK2
/24QcAhhXQabbj43laXhKYlwuNAeDFNHP69tHQ6+EmTVgxIseNdJbhKZzONyrJ7iOHHqKzAJtXVV
qTrtQDIlWIPZ15np6/tB7f+XJP6LcgKOFgoErPUISJBoUfH8n2sUd0Xcvn7766Z9al+bv87hZ4q/
LjsQXEBC/9o12VPxrfm5hPHbl/9e05As42/QfBil0FNRadUWs9T3ogZ1/7+ZfjRwDIvOUVE5OP+n
qGH/DTKUvjAudZYTpJz/VDXkvymGy3wY3DWcc1FHWv+mrHFS01wq6gi8QKeYmFvQvp/KkdSuyQnI
NcPHmowld1ndr5UmuSCWcs908jpUoKPn+SaYxmmT2uRB6zloyprDW6IMK1Fo33661b8pFyyVyn/q
LD/eD/wnTKvIoQHSfiwXsHPQpQnf8mOeVvUaj2rmvv8jpZ/kSymxBnkn3//5mie2S24h7gUMbQs1
j7uuGCcllwaCgzSxbt9OpgTgQqzyfBBfAO4TycBsvsIqRS5VTQh1XURfoLN+Un382HZYBK4UtzAc
E2BA5UI7NcUQxdZxS0f7ejYm14lx0dWkjOspiGoJ4Q4HFrIULiZV/ky5/+uFEYdRO6DiZFuUyZdv
4ydlFXCtCE26pl2rpkTkFAEKnM7IjdeC/sZphnWjmzeGAgi01B8/uefvNup/vmlGMF/w0tpRKQ6x
9p/2yRKoXkUuovwIhcRFS+yen3/d7dgFeuEGvdbBuKCHe9FubR/h7y7esLDuifK9kFaRb/uO56xw
Z/D7y89VW7Ettq17JbYt/+qs1B0LnEvVmx986b2XK9OHZfso9s5K95n7d8nz8DhdZft5Mx7Ha+M8
3FUr5WK+CA/O3XgcrihOTVfqjlKGR6iphxBgJVYvV7zoy0vLv45e53OfvNg/Gj66mJW0DrzAG/g3
zZW25gr290belCt506/FOn9LdqSs+4PnbJ2t4SebctsADSJs9Jt8oeym6/FyvJT2+Z7+9kE9l7by
ZjrjVLzqvJJXU3bi/fXtlbGT1hzpt/OVfqHtllfq3MB72+6JCXdtz/KXt+H49bbeN9vMu2GP5Nme
tos2gWfszIto49w228EtPhnD726fX75PFb8JoBI6V0th9+exFDsd+S9wQo9r//KW4LE9geub8Ng/
sz3SWjeyXadaoZMa9/M2XBFMulJcxc3W8zZelRt+dFV7yfp1c3E2uZSjvJvJHbahX3iwqtxolazY
ovKuM255sfz/fFK8wT1GJOe6FB6KO5KiIAnxa3/YEr21BvDL391u/zxw9aXLc/I5MQPSi8DsxRy8
QLR//pwV1Kk26LX8OGbEj2jGYJ+NnEh2TllshjhqiNYjETkM7WcYZvXh+z/y6Czq8mj3/qtmGh6L
sAd2nKN+qayyA+I89eTWoxmAuuRULiIqeUdHn7PDWJ69/0NJ2pdIrUKPvnKBdkvDgEuv2+Ux0gkR
Gi6p+MhnAQ/emRM2P/5B0m3lzphl/H9+7/3n6rGzPxkBxsfZ5P2JNmDiULkHZ/ArsyOYizEh/4H6
uK6cSbp00IvoOmmjg52/4hm44SQDSTq90CTlHJ3bTRPb67ne9aGzmpvaU+ezRP5G2eBQ6MOtlRRP
pLEcaysmgs3Zd3l735WjFzQD4qnnWB8emzbflmPkE/a4JhvtghLDJla+ENNhr+hcX4H/29QVoohg
jjamFvtBR/hDm66JdFgNerAqo0sj7RCKEXBAllFpmV5rsm8M2EbKsq/r7T4x4ktCEVxyga6JvLkZ
2vKMIKzPWotLFfxkUGEtVRdRMGparCkfBxVne0yQah4d5ZSlBuEVqFQV+pb8JrdWs4/bjWJcTa25
HhFIfnLxZUn96doLxQjaD/49VV/066r68dp2gL9mbJWAsw7avtoZYi+Zh8rVhTavjKZtrys9WmlN
Yn0yYE7Gy7IrY+1DKsHWDFXv6ZNkDMJuxsGYL5NGfU1zR+DUrPP1HKqXQQh/I2mxes9OFbsOyWSb
Pz/H74iIfz42uLjFTEj3kscYsif7w48fu9K7ICw6Q76tlVTdTjrZaDlnOIVTtysHUram09y7SG7I
JC93VOc7gtCxySr5PoLGeG7qxZOuzwVc9TlD4Fe9VEnV3OaWSD4RQHy8T/95p4tdl8ozgouTPVFh
y3GZsX+47ZT4EdGCARNRxlSlWXvK3Y8d/OKSZDMCAD9FQukn7ZtFLgMtUF7gLvgb0Fd/vEvKkMNj
aLvySBqynw1DsKr6ebeGqVvlmwhTptupob7L07m5yOOoggxZ3E1F1u3hosfuUHfOwSKyGHVru0em
/GBPxXBsB9olQqSN9/5LpOP1ytDJ/ygmbDWtPN11YZ5d4Iy5tFGTHq22Cu709oKa6EQGxplDUtkN
qdTCi8jYo8wwyX5ECozXDAUZUERi+XPRtNdol8kX6g3Ck7S79/Hzr45Lt2XO//7X8ndeKNhS947a
9x7jP7+6rF6LG6Dfr+35U3X6kx/+It3IHxf3n9qnD79YIXVup2P3Kqbr16bLvl8kfC2Xn/y//cO/
Xt9f5XaqXv/7v17KrmiXVwvZzv18mFkYpf/z0WgTPRVPpz/+o337NwQg0Lx0avHp4vBhGvl+0qET
q3LyYuRyqKGB+k4T/A+/XPkb6wDgJf6z6IgM/taPBq7+N54C6ha4i3k1pibj3xx0EEp/nObYYsJT
waHNmsg7hcbxcSRTVemzyHmKqpKYrqiSIS6ZpakC09Ni6U7UqnTIG1zI7hiNVeAVNMhmd3Jq0qmw
bVe7PGKt99vaSiaPUon2qGLaTLbsYPX6TJlFQnZVZKLWpNmTtn5LAVO7CqC/9meQ75ZZjA4XGTZa
GxOL2yTjmB5IAuchKWo0l/uApAAk2GbX+jFx1o7XORWvppELJu8ywFz9mRYaFEL4nfaWIqZyjFAl
tX7Tyq/UcqrwIE1tp3hBTejpBmZgfZ8mWkchl3mQkEzIxel2Zo4ynki+nOSLGVJntbWdnpAiM6zy
yh8VrSu9RFX6N1vIVr1ykriXd2USN9q2C7gxvlVypHXJITbTHXWoCCdOlPW+5Qh9U1l9361sYjcX
zWoBA5lKX0E3NKOijXS0o91Ge9A8jPGgNS56aeO1UArOXEZhqq5EZ8Gk7pbUg2vJs3FHZ0dHstso
BIOaNbnwhI475ZZYx1FekVJdYwGJ8yc5UfvMs+3a3ISB5HRkq075tTMPM8dUWg0IwiM9vYN1mrzq
IRFRvlRW8Tm1//xokR9JqNyMPQKlvhGJwziHUr0Oiyl4pbFCWnBGfPedFLRRyKvZcuM5A+487lJm
GZuorGPDk51AbCRTSZV1ETgBZphWb5+JlqPlVpWJdSMryRhCTlYDyQ+IvjA9p1T7fDVbuRVs+wly
vKvldusbesMulmRF8dzmGmrZme+l9VRHSh+nucy/VpYEZqXWWlmiDDSR+iSNdJkKOYroojLNgnOk
yrYuJGXYBWMyTL5WGHrnx2khXaoGKfYUWcFBugojaz+kYaxScI3iaJdWeozJBtYjgWwSRlVXiSSJ
QBb4aBmhdA3xbHNaUF4M7S66mmcnedb6OG52IcbI19529NmbDLV9NoOpeBCa2TUryZEiYujkKKCG
idNjT2mhfM6tMqE6Spn7KMc2OwtpMuLXzqxI40Wanq1SrAmVp+b6OPtTb4ve10WYf5NaK5q8frJU
jBVZTtappg3WnRXo6ehm4AkjL0htApTQESv3LJrZRalrEIpbhUBej7COLkWt2KU3lWiMnuOCWVYb
rQv2rBLNs0bgCOVJ6vsPchIOpm+3JnGGY1LFoTe0QnuTqc4Vri1HVkeDVo85z6BbgdZhJl20GWBj
f4udPuXdOYKKLjHogfD6tG05QwYNVgnCOsI3IadS5gEMp+XezTlfaCw39SEIjFnehJozR7shToPU
a+oy4Cth0zfR2kPTtylFL27mkhQgSq2Naq+DXpdjOq4mNW49ndHVpk78LUvwE7hCT4dyLYhayrxU
6BRs6nKkXt4H0pmiD8VbEMZBj5OwUL8FlpakN+Q+D28W+WNvUS036F1SqRx86lDgqLrCZv1OdevB
6KCWeiJV7C+CjoGxGmT8WLqRYMooxRi5M2L1txhVcbwOZtV5mkxCOF2LmjZ5YEhRzk1c+69ao1fj
NYGZ3BeTIUkInGbkZ3ktzzM59KNELjRfy04lunyHJaHCGjAYjvR1loBCVWhApi8hENEHMWVy78+9
AKtf6FCqmjkwPQvv0qDhnSCXepM545hvC3JpxXXLVmd6zPogrUmWl60ds0ZAGbq0YD0bZUkRvpxL
695CRsIuxOpkay1lgf2WNi0fjlR66jQVhv1zJY2lfmOnsfOsqINdrEOTkE/XEYO4VLDGkNbqJMU6
iCp8OLw/qJQ6Dgk8S1zMjWd0EqwuUntlc0jTPMuYmxSBfDu1XtqNEwk9RmqP20b01eBTtzdvcXwE
pdcT63gZ98HA0X4MxHUh4QNzZ4HLZJXUEoFa6Ob1Y5UUo4PnBxe8F7VzvXgYmoJMe6Q0pH8uwE8v
GFQKWwlOkNvEtlLHs833nDngZxeZEXAa4HsvD4DtMSsIHBXfWAxwFZJhFmJiL5N0YsJd9nIqE828
xtY+dSsauBMtmcpC21HCNKMQI5UBT7QWK41L5ERiPai2VDNLWrrU4pmAZLsLGZ8DyuiS/MyhzBPN
S2uLLkNT1JgwAgkSWZcMarof9Km/t9QRu13Uy5m9ThVi712cRMmLOcRhqbiByuN26IOxUb6MaZ5g
WaVDu1BrUWcfKyx4sl+ywNR+Fvft/ZxM47DJSUYcQpeoEGmENTIElavR0D8Qm8q0rGlh9BX7H9GK
mVKpx7AdprfRToku1yNaI4Hbz3X+lQauulXoPHUXhSIp6cPI29JuM0WaSXOv0Kf7hTF204pwVe2V
EyoYu8Hg7Eow+NGcCVBw7cHoSDVP9UN+X7SaDrq3ULpb8HBMKhpDIj4I5tzKd/BzFG7Q2oHjlso8
vgWZxlvXkwEVv6rhlHE7tlkO+tMEe41SBNF9iVn+mRzixbwgfbXYgl+JVliU+ZJM3ARRXUkHqaJ1
T0ypXTzUaJfmkvxwkBuarwRNN7wl6jw9OtiAvuVhvhQ+at08hGgYZDcvnJh2Dx2qH2XSf7XlPo9f
RNmUb+3pXvrDHvz/tV03J+A/bru7uPgYG/T+F/7TY/gbUexiKQaoBE3SXlRxP3beCu2Hd9ki6hTV
Ym/+f3oMivo3RDqI2CAulwqySrnux8bbWnby/C7/QYXIn2j/ZuN9wnFAlL28Eu0FWhwOte2lmfFz
vSxpxxBVQnQuMSc+jVlfhIvDsH8FeFJhlY9z/cpQGpVOqpCJY0Zk2Zf7mL3Js2F3+bRLWw51n4gS
T0oe7+9J0aDsIOaE7XJKIiAmppbVkaTnaapucviYj9UwZQ4WoSD96jjhcOcMmfOAik/5rNb/UWn8
/Xag7sQ4oXEQMk6hSYRkSkFvJedFlUhreobGAW0dEjo1lq/aSYmefxooV9/rGT/LL393Oc5QlCtV
ugvWaWFJy0cAd1mCeTdLWM0jkb9ghiy+BnYJ5IHd5yf9m9NT1vJt/3w9RtzP37ZGkqjouB5pvbSv
U7namXUjb2wCfld//mRLnfWf+s33G8ln4iCHwYAG2kn9JooFgdNzig2paM+RiuW7JJr6T2Bpvxso
qvndkgGm/PQiUpM4HWKec8Lpy83UJ8qbqGNUBiA5diqd3eeuNgdfZKb6yaf7WPP58elsnl3E0Aqn
55P72KSzXOAQPifzz9bIYde1tZYO4bU9G/Z1MXb9nvJzj6fQlK4D+vH/DoX14/rAOhiiS1rEIsb+
+Xt0LAK/DZnrpyX5KDi6N+FQf4bO+M3gVOi80ci0uArU2I8XSQ27TdoyOicl0Hjp5EnaKPKcHMc0
jc7VSrRXfx4x7zC0kyEDogqkBG02LnrK91JZqg3VCM8Jzyv3MM2lhxJy2VUpa8HRVqXx0UFNsplM
5Gpyl8rNmuzmDE3uUEzrP7+V3zwmS7OP/zKEtV++3r7oeY6C8LztMsVr8ehSm25YNR1yXv/1lRaM
JSFVkCfoy5y0KzrB5j4nU6FH//GgjXGyw+porgc0VNs/X+mkjfo+ZoBmUvlRCG9ZaOgfv84cSmZg
JdohhkJ+23Irv0KDtp8rJ527swEE0hcriBJEy1GePgVSh28Up/bw9c9v4zdPDl4xPq2O2w/M9smT
M6IOLCpTOahVN2WuwZbJQxWun1cIo4nSnGcaR2H+ZZ6yfJfDSvjEivObMQ1Ih2IW6wqxJO8F1Z9a
qvkcUbzXtEMZpvZWnZx2nWaRhQKQJkWgFOHuz5/2dzd9oQ7BoaO+RhuXxf/nB7Vz9KWFqx5IgWR7
n4vUyL3OcnC6snXuHoZeGw8isrv7WLKVrRQU2r1I2s+45r+76T+/i5NRxkQfWF1FHDlm6ksVUMUF
qnLNkxLVPMpGIx8LYOSbidbWpkVY9cnI+81SAGNUppfNoEPfdrIUmEWK2XRWDu2Y419uVWMLz1f9
d5j49+GN/2spR1Jb+17F/PlOt4MI5KpSDlJAlHpg9OqmjXLZI6+7/aTgf4JP+36ppbdIWKD6Xq78
+KVa4dxLRq8cHEwCptdHkyVwokftWtJ628KnHYpzdELDLlYn1S/0Jj2QHVrLbpEb9S04/vLC0Gvt
YsyWHCOKPvZnePnlWT6ZSiG+ED6A92sxrJwMO7toIgnmxgHF43QYRKOvlMLJrtR4MDewL8br2RLh
a1CSqPjJgF9e+eOVqeOi4eFcvoQPn6IgnaiFsSmZe2mK08sASpUfxnq3Mnuz2chGNniRtfi4Eot6
bBFP5Nha+Y7yYrm2TIGbhrLf8Mku4TcPoSIvjSRa3xr4vtOZT1vSswFw7ntRZutgSrvzMI+dmziv
VN+0ovBaWFa3dZSJIoUyKOu4M/ovn9yXk740e1o0RhpNIvazKDrYtX+YCJKonmlBW3ukj805R0Fk
BGEQXEC0wJtoWMW1pFf6ZkwS9WwEhkKhRCuo1kAD+eSN/Lq2vd8JeMbcDCxYJ08jRW6tVzp9H+RN
8i0wjcoPjXGn4FHxO1JLKm/KYVKHrai3Wi3Hb+QOaw+6cDqS17V5F+HPhfGkiwt7+JT79z46TkYP
PuX3kxLcSJrVH+8SoI6cG6jtDRW1q+d0EeoNfOE7tRu78zp/CuQ5o4INLkAf+wAxnmx7ISrpfVC2
yIFKDVLBJ/drWZB+eUtw5k0WzYUTfnK/Qr0dpXSS91oXk06vWXl1Bd1A4G9m7xFWVXY9OY3wuq55
ilADoD4tnV3Ql9MxEnTLP9mZ/G4sq0sjBhMa4jDSwj7eoWpoEoqA2j5EFbwRFoFArhgV7JejaFdz
2Va3sDDL6xG6ia9XxYWksdb8+Zb8Orkg/TJgsy2AYPqeJxsJymu61QzqXu5bax3HGaVOpZNTmi9a
+thNptih4HxM6R99spD8fni8R7Sy913Oqx8/fFzonZxZyj4pmnpLXSreYLWx1paRycdMOMpXZbTF
q5NHTMipHAe70cl2VmJjPeb2+HnutJ/MLb/eC5pf3IfF+c629XRqITOW+t6c7OOynJ9koTBUgQuV
rkmUUoOwxqTcaLHF25qB+HfJnssyBHYNRSw5smwuWPk+3g0pGvSUdszehot73Q7RtKFimD7/+cs+
kSD+uArEdYLpbSJfTndMRtxWaj1H+9mayovJbHpKvVLq9aKP+XyWvs4YDpskCxBwoI6g91Rp3mRF
MA2yTpsfyWHTkwUZFH5yBvvNrWepoffNxplF3zkZDFmAwF/wxrg76nYslfwi1x0K2qMaenZBqtBU
BkiRuuCTqXy5rR8nBGiz7F8RU73LqU5ue9picSpy6cw2Uzvzx9IWrVeB0y+wBNC4og2PWsVVh3D8
7NT3fqw7vTRGa9pN8EopDZ185BaQoj6P0V5YRnnQapTJ+RC3Hpy/L8AXeuQxSr3K5/EY9rW5H8D0
rA1patbSYsmo4B1dCURNHnXj9sbS60v4IvNxVgxxntd979V9+CLk7rYbyMyFM5msCjwFngB8tjL5
5Sd7hV/34ogqNTyhy26Bo+zJrtQSccacap2p9fJ8ZCB+/DkKtI0waqdcAcANj38ey79uRJcLQk5k
4uTUdappZLjk6qybZ6OFFTNE1LlOKRx/ssD+5lPxVMq4kGXCFxBPfnwqsXZUs5QYZxggg6ve0hdu
UAG6aFKUDM3cHEk3f/5Uvy7oFhs9OJo8oMt8vPz5T0ca3J+CXYc4a2lW+w74qVUG+GoNU0f95KOx
VTkZ+9So2PJSLlxUhMBlTwZgjXJkTDITdX6qt2tMGRAlm1Au7uXCnArPjnuDXhFM63u1YuaiPSoJ
dYWNsC92ZhOY5yqdpwjkAg1reUhnddtgIoq8GV9ht+rMKblUhibGkgX0a5NZzhjs8mYqv3XljEpt
pA13M+lqOnt6V9GvaOpM+zKILD30Wuu84GCcIt9SoupJGXULialqtsNKt6H7raiWZy+i6oASwqPq
Blc3FaTUfF3QkyI8qmsVz0rqiTE3VvRKpZAo7Cx7aUN1PuRKPTR+YWsCaSTogYAFFzmQO1TA6+iG
26lrVlr3wsMv3upsHvcp7Soah+WQAkTJuuytqTDv+hFN9Ff8k8k1J1T5jVwy9UgKN46mqBLW4IWq
ojwXrZKF6KnhKrkW5aunBClE7/aSHHzVcwWvVVlkmQZnTU72Raqnxy7LGtslgES6pQigIielqU8U
clw0KDoTDHyeAFIRu4065oMbBvThR+xa3Dxyb10YW+Uu6ZzCU+lPvQoOP3ct3a/AjUbTYQRXk9Kv
rCJrlQ1Sm8RcZ5G4V7uuIBhVaYd6nURhXa9qPYhmV8Xp0cMNI+3PU02B6DPHifmmRTI0vD4zH0SR
toOvsVDabkvXcXbLZnYgLcVgqV2lDSs4bnCv92RxzbHfUe1tvFbO+tmjLVjD6DAr7KlGEQ1uVODZ
cZuCpdBvNHvYNk2u5W5bR5HkA9jPS8+ojeAyF70GGdI2MdulUqxe6bAkow3W0uGsTQRqEmWa6tAz
cXvZbloJ3g891ixcYSExFmZUWo1rI6AL58ea2SRuh3piE0mp/WLQSUWCXrSMLTLVx951sqL/wsMA
x2+UjQmDpSGadqUJfdppjZY/sq1SK5f5J3jujGj5YopQ6tw8ntJdp1riC1MjtL9wGrXbvFAi3OD1
iMGlGbVvZsFqS9hbrV+LDBSKH7Rl3Pn5jA2AOynPS72qMFLG6GTcDPhAH+1I4/JdGtWJV5nZsM/s
OjM2fcyp2RUtXuBt2AsnPouj/83emSw3jq3d9VVueOLRKaNvpgBIiuobSilpgkhJqYMeB33zXH4D
v5gXWOX7V1XE39yZHeHJjbpVmRJJgAdfs/faPkbJJM+w+JK/Axcy7l0Bhc7Nl0/lpPjuCVIE1YZp
UD+kU15AzHLXEvMVzDo/kvWqtFAXW0BRxy00XFkZSRYHmbkU6L4Bb/yAecasA9iOWD/jFsUHjzE/
K0NF8GERFmU5DFGz9AADc1X76EllPn442egi/QOF8+6uNpJlfTELbc8eX15bJLAiqXHgqxGoFb/F
fpl7gcRMeacoCQFmAQlxMKgm1rVZ+HhrJ7ydzVEnmu9ibhcHI5CN0mG3LqIsA22u2ivkONDZai7y
uGMhG39YWwbMzsxBv0Wy7UjimAhu7y+MWvVvsedl/Z3by+kRfppRhE3M2jIw+SAlYwEvfqlUnqIY
zzdHZz9pCjSilXLcxNPQ5BGMTwqoYvVwZ6WAwQBxpuN5ra7VW1ym45Y7Hpj+p1pAI+0KII3uzldu
6V3ni8K0C7VwWoKs0Cn514yTx4qV9yEbK6EQYjT+ubq5cVlqjXcyMyvHFssdqQVklIvyoKMCaFEf
OARI5vgU3VAfVPfk4CJvo6JlTIBCw8tMhmVIBHZFM2xyAbWV2WlqDM/pkNt5qE91lTHzzqhLBr1a
0AOK9RkDOIePHI3yQmb16tHVTeLbTS17AQ/gpDrc2Fk8ZPFMe+VABbBD+HAWYaRGN94MizAqjp+6
fnDMrsW3O/sgZvRxerMN2Gh8UnAHncTLnrkAMBchIjwZaSHM0CurcQlLWWn1rgZzkO0IJfMJ6DTn
zkcXoifV3pCp++TT07Kdr9klhEQuG9eEea9vPrICVuR+EQ+BOYJsCHJbX7XAa5UmozqdGiK+Rg8/
2WLxZAkRX5pftjelN2ZWZXa48A7VhS3W5Allr/rRpavxMWr1/Dm75UCcVYIx2x1iDqKs9V8EFupb
acZ442VZCWeHws0Z0E5KAAppOfZxWGBkVuTATtqDhrGuYFfuc2V8FwZq2CoLhW4qO6LuKcvFPamX
PQ/AvpguUt/MfhjWqP9iIBvfFyzTUNdps/NYxxxoISklcL6xDmjXRcaVQ8yzpu6B4l55AbhBnpXA
PGMZrVDvvpFXaQPO1wQn52ToQ7ZDv+KgYEKBhE2Zm7KO1ED83yXpLtOrP3WOvRvT0S2OGvOgV5Ri
+RjxvRr642LrTnu1eIk4Lbi1dqIZzORQTCW6hAIBkw8DsyqeMVH7Nbab2LnTRFMU4VAqiXVi1no9
dErXI4fcw5wdWMOiX1O6MLbPxAy5d1oEZ7eNcgxpgYiJVrTmqf41s7ipUEfw3A2X1WqxBra2Px7V
nFeXa0Y5oXPg3aUTq5VfNpqrC50nzoCOS6uGyxmFSh4mqVk3IWhf76616hSVlik50s1cme+WKPMm
oiRiM99UwCuiPHPGt7x10uNkkPWARAy9ejiPunisirJBxWgY+ZfHtmwJkTj6JJ8VFn4qdAQtckez
HB7pudcs4pcXIlSDXX52zjhPe8vFFHwzLfZiHmXhOxdVU3QIGZF3mxxohf0Jr1De9qujPqe0zZtg
RGb1YJWu+KhNX44MVCqrjDqhoH70g88MSLcKbL04rBoOHD97Mp1+vi055dlpUbXzUBiwXgUtQnDc
y02hXWr0JOtlDApO/CDtfs4PWpz4wzGeVIWxtGoBuYBkE9aNzvlDZbjQVtxjRRi10BQ4/9Hf+XEy
IXIcsjFExlWYO6y2mhEYNbdmMBf4b7HnMz3fJf46vDh1TGUxkoLHKI2l1K5w7Pa1a/QsjqTrymzf
uk7yI9Va58tBKIPhZKT4Ad+RGl/W4E4PNstCL0gMIsHxabTOwxjDHwnBRwJpaZdyI6VWfIJh7FFN
B/Y68Tj31kVpwehKnbLIM+3XRKQJUlHHe1pXuTyRSWKfTD2xsAJVyucpyg2PLVqLVbrz+nm0Q+zy
6qrXMszPLvCSH9aSL7/sdupVhEvWPs1dMp98T5opNgP84sFqxFgOXE3Fdwnbm2nvl9h5Hhu7lRPH
kt1vdZYdN+FkrrANZIcSM6zczNf3W3l9I6gVVDhn6HSIl25Bc05L8l6i74l6f7VuSL3qdkov+uRA
Rc+ZMk0dMlzL1IxbQSj2uo8bP4dPwr95N2o0ZOi5NW/eZRy/N/YwjqfV1srmmGlWh1BlWsoHPNzu
gUMmrQ7Zoqx1J2OHQUBsJFYVWLUV/4oTrXxUpP7ulFU1IDyll0+RNq08J02OzynsUlE6oZUtzYrk
0VX+fi17keytYiJJzIApulLoDv633jXKC4Eql3lU1iOXb/HLXr/xQVvLvfJJ3gNT01soGoaVfIpl
je2nqhiLZ5Xwt/awnCuAoKLr38YkE21gwUwur7xYLmvY9ilmJoaj9le21NnPPp3LlMEx1yRydA9d
YsbRCU9nktUebRiDn1GhI+bA9uoh8nskebVIGQoIZy1PWlOiT0OzWeBfHxlH7zQnlj9UOuk3rI/X
99mb8xerr8xLrxgQ0StjWuAbtB6MirEbDs6cuxjT1dpQ/izjcnAYm8YX5tidxjrzD6ZoSz1Mc4qt
g9kaYldRepk3Mx/Ow+BmaXahUtu75nkLWxVpI4geMCv9QC2UjSUKOpYbNRTQdjxVltQIE3a0FbnT
lPcfpVWPb0tRLY8lN1URVX6P4FLMmJ4iv6l654LjFSRCt+haHq5Z0VyxholF4DNu5uovqtU5t635
C1Qpt0NidfPNKnkzO9V145spRzAHmS6Nr3lB1hVOs6n2qlmQ6vpmHz+hRK3RZnZLfstGuvh2V6L4
Ihiu1iu56WOyE6mOmEzqdWVfpsi4p0gotGMXrZt7Ou1V0yUBBGW/DT3V4KgUxdwwTESQ7USmmlsr
FIONODNJtOXa0iAkkuYd2/k+ruKVHIUiLiO7yeQvRlruGPLsdfqo6MX86rTZYB3cSYu/C300jra5
wKOpOI/etqXEbdIDcThyFaYd5zvC68Qw5he/5avdFV1558likGG7Wsl0bXqieIolHfCF23i4qHC7
ODdrTkxySO2H+35sFmsD2cqPpN2ACJaqQQ34ZG3DoLY2Kbqvb0jwqcqGwDFKcT8YMEOCRtLVRDQ5
0/eat2LYt4uO2hVByDQzqfDdt4p/c7NMTffYjYV+X8R8NEFlAEwKENH5r93AIbFXXe/qwQiyHo6P
k5SIj+UgXtErgc5JGhbe+8nUym9o3OLUZF7GZze4xFQsuI74SXaRbkXoRonybQkmxjRxyIRuRq22
K6dpGPeitKtLu2VDu2/tgYoZheDS0SNB9aDmsyizuyqxx5tW2dlExMG8+iH0fP/dMtoKbGYZq5zH
iqjvZAvcbEMhpWAvtFbdrpzxgqSOlJ6ynsXyhnwY/kkBHqHeT8C/T22ftC2gXEM+nwc2/18o999Y
SfxpdrXZX/6wtdz+LLG1hP/rf/a//vH1349jnba//mxUOf/FPwRzxm8Wli8yEBlo/W7A/6dgzts8
+RZPe6ydiLSYd/2bYk7DkIK2iUEiqjGLufA/FXPWb2xqyTvmr0IjRGXl/SuKOTJq/jYEY8SGPAVL
GqYXB9zg34ZgWYGmt2gWitBY9qc5lhC8wgGSGQrQ3tVKQO/KEe2bAxg6fR9o8ozHLU56IeZBNnqJ
z9iXfeZ9zQ1g5nifKGXXX1Npwvq6mTdNJ0FCGaSWs9QzreaWSONNAIp5obofAah+SL6ZH4B3kx9e
4iIcHc8i0iGlsif1ZROXxrTjqKA3zal/lp/ykpGidmdZqnWWqOZ4ZWeYcihXx2HNmqBs9MGO1okQ
ZbD1IFg0EyiO2mSwq9TGZZew4DAjPhQ9v1vOqtn6rKA1zmpaWfv6BVKi8t3+XW6LtBvtbbLJcJNK
Z85VrGhzV9wJ71YjNiPFJt71zjpex+95vXGeMzgP8sSxx+sJBF8TwfDPtWgGVrcC3jtLhDuZG6Hb
e4P+Ygwp9V+qzK04xMZiJjuSrSGROmf1sVXI6ceQ0vBeLXliqZ2GWvelOKuWa13m0H9+VzNLW03H
9axyZiWC4pkDGPVzeVZCm2dVtGpAlYT4zFBL2zUTQ07DTUWN8BNFNeU86mrnrLTWlZnTi58V2FsV
WUWjqTdI+OWQ7gcAUNflWbmNdQYlxlnPbRbMJUKhm3iHzopvc3WaPKT+rddbQQV0cq2ZJ088z5r1
ibRaWqFJB4Ztm+pV4nlMUNfbzLfzaGgBywSu0STdIUO3lAerhcAjcPsh4zO3dX6w1ifDHRd9AiCR
a2Uc5sDkSGDRIG0EYKh0Z5fpQ/UGdh9ekbsqAgrczqAf7LTcf6mquMdErsfxcZI+BCIpQO8GwzR4
cdgYXDOIhb2VHwydmwKqVCeQbbvC+2KUx01X+AXMoZRhwhK11OJpUCR97F5ZVl5JOprVv4/ltP5U
89R14ULEBaNWuC2o1dN0a9aVNb97wpgfdYxQPzs1C7aQjkzTYMxJP95Pg0bFvphmbkNyGeOfme7j
mAGz67+kTW82oWfA9wotyc9o1Ni9ZqKsHmhSpQSG1uW/sob4k6hmwfIh59R6WiYP+NA0tjPkmk5Y
QdvBnAmAXZqHLkUTcsGno77JLal4Z2BSn0WSlS/8SfdeYTxJdu449E9oYczrEtcBzyFg8QYD1wof
EYNs6JazZcmB8BV/fMtMrArBqrdq5mMtBmryRBnfemPUQPb4coeoOgxoSEypnAA6Yv9DLk62hliC
7Wxf6FsQFV634lYgp8P2lvXdZ04EwV3RQb+KloYxejgWq3MLjFlO+7bJNY3qBINTOAh2WjHb5Z8s
kzKxo7BpCUKx+uzK0AFThWLu4oIJXjpxLRAqx6EB1f/ScavlTZu6/sOcXRoRE6HB7Wr1Y8sCcEWg
qOVM4uk/tfJ51TMFro7gKO8oZdtf50JoHwSYjNABB9dtIk2rywd+qZWFRVvRetm17t4ZtBQ/jNiz
uen0HoyCcp2Pemk2iFHD34P0lywvHRi3W/KH1RONy6YMWDC+ylHDdBpb5tVcNwWONgNHWO2m6K1c
bAOvKTmZoAPlUjWXCihbty+7zn4rst7NjnjNYuaxIi4fhrwEDGjIcsEA2HgE96hGa25c31E1AQuF
uG2AddSRpE17KpkHT5HBE/FpqNTWb9p9ecX7rlsIfwkDMX4VQ07W1wIWREa4B/l4JZv01qteGgEj
LSy7cdIikkRInR5l0Uw7W8/SazwuDBAdYFI9RLMa37tZawC3IGnKD2Eyq6OPSVw3cmPRfuZtSdag
O7gC6mGbFb8A/Ntz4ED7v2UuyFlK+sbIwnSY7k3JqBdCK686MJw6w2SVJMmn4c4MWaYcaCTrigWi
kjM0OggDOThGZDD6cXdmFW/BGHFLcsiUNcx2ycr7NnBOviE/Bm9HyBwhOlJqPuNVyMAnrOdEoWDg
G9wAGJRxwwCf+KDCqxcjyCgFnvs8Nh+5U5h6M1Uwv/y4nlr6vyp5lbJgQD5rE+wBq+5eim2Anrsd
UzuCEbBeZduIvZwaRjPGNnifCntxD7oFByIYfh/Qp87w0p7H9tnqUvr3rK8tLjWT/f484z+P+63z
6F+e1wAlTX4d4pUhaSI7rwr4Zxs4mOeCgOjO64QKGPZlvQg/OWTbvgGFLauH2ALHGljbRoIkKpYT
3XlR0Z6XFrnQpgvyE1ll+CZHejCUGh2+MCvWHbbiaTjb7bCG/XkhMnmkREVMDHHtObT1jCY8zCrV
eZUCdZO1CiE9WGaZwyODXrfNi9u17WWxbWMYvDE+qfQiph88r21MC9zgzjuvc0ptKscod/p1Pnjn
tU9P+GJ3M5yXQpWvzGd92xR1SOBOk2MCw1n9gnfWn/dLHE2sNPiBoEP1nhnHFQstcCqU/uymKjio
p7Ic+TLMS2nzlTtvsyaVsNkatiWXMEr2XRUxRT/j8xaMZp6NGMB244PlEHsypGzszPjMjYfYavRv
ph3Zo96n7q/2vGcruzj/Ts7bt+y8iVPbUk7pQ/vtbos677yzm5ST3Y/nTR5FzRoH65qx4YNmMXb0
xN16LcnX+GTrzjZwNDt7p593hHFWtv4eJ8IyAAVljdjj+MPmCWaKEei2aLRcYU674bx/NM67SG9b
S3YwKZNo2paVeIjyawjG5gvPPje74v6P2cyVa3+TSNWrQ1HbfnnlD541HNq8gnvj+euXr7f0+Yqw
gyitCufONBQVE4S2rgpZS7Dfce3O+qVw/IIgMZP5TrdUN0c2px/btmUbnDpZRUpaoi+sDAYn0576
wbPryyHBFHeogYFcpZom7cheivaOxfyigpR7yOSskfptxhztBiSew4lLSA91o6OvRpCOns4zIZma
JkwwGb8Z+POu2jobn1PlYoUjPSE7VOU6EcLGHUMxOrrqvs0pICKOPVy3/P/pqhuM4Y1ZpNdwasrp
yqCycKm1KubbzuR7NeRlHpoHiUzjB8QBvhqDP4jrbDYEe2Hc4D9bnzd12Va6Os65Zv50+7Z9lNUc
G9HYWyn3jdZ5T4294ABMaqNr8f2JBLzI1OInBRZh7UEA2vYV++DpWW8t/9tfqraC/oSgbmfOaAgP
ljWMRE8xBXq3s4Fx/NqT88NuuTcuyfOc3uSytLiANVWdGk6bJ7vvmbR4leUxpysIbSkmRbyW0Hau
AKAYgLdyjlpvFL9MJbPTkBMmd5Gbvfgxs4/9ETeGf4X+hql2j1mN5W7fYZfVpDNprALW6VJCGOat
AGe40ufMpZ6UnviVKYcKQeH49qPca+0YrWqRJIQ3pe0Bgt6C4xi9qNz7k87OkLHd8FjKBOgta4j1
2ptaOUfjGndAHLIRdqI/rBocXyeOS4D/DclfCf7WPdmhilS/zMjvWzbpMtChPbgBUj6Kfr9J5z7I
R+mIsGw8nhz/ek/9/5ytDBUf6pB/n+dw1/VtPf7j2A/toP7xP/6x4xAn/e8Pyt1f+ufff9QfrAfL
+22LkT57Q+ihbbrkP6h2lvPbRqVzSGVjEIOq65/9s2X/Bh3IJVtBwx5AqfKn/tn6zdrYNz5IFSSZ
W2v9L6D6He+vUlh+DBEYvAAachRlmFf4TX8WrKiFrMdaFM5za+tf1cgC2dHaLmyzJL+pCS/dGU6G
v7mKjwR63K56yfg5KUE1sQlNdXaCyWJ9TVYjgazw0IE9aTxMsdE8dF3R3JaLNx/due0x3hjVwTIL
+07LSvuugGQENbe87sac7WUxd9EK9nInfX+5Gtb4k2j5B5cQuwj/2WuZ6PnecHt4ZJr8Wja7JXoJ
2i1PPQFjPnaZ96aP5oPClX9hOB1RMNVYhqW7UgWU5oMsso+hLt7jMmYB66UZPhVmSrXb0TYJlglF
zyqyYKFYo2kl/D17x4jxYjTy2UjK91r6MxtW78jg7meiu0cLBcmGA2Z6Zd2mqwSUa7ZHs6YSg5v+
Y2kVSvJW6a9lk3+kunfqFutCYe8PNINfPnfOLaXHpUb5R4mmzCCrkisYttAWUDVGcdMCds88m6Jm
rQ5aP6r9kPDqMt2dWZmAvJS8zKKMT4NTOIEuUmaCJh8WmqDv2FAamwTtRSvbBSMWPZu+6P2OJUkP
yin7cgWPiULjfWvsa+5ig3k8qyIvau3qvltnsgiRdwRaWSdfErFYwNpguLDGLn6flB2/buqB/aCN
wz0z++R+LJSF0kBEClB5UKOjj3wW1mHXSuvS78nTBKubUlrhKSGYhY3ypltwV019ODQRr4PiDth6
ttBaCcNq1raLHC39EpiyfRfz/cSbdpO0DEWdfFci+U5N+Z2qyaAIIIBvmb0IYInaS2oioLxDfIS+
Ly5SaA87bpM07H2pXchJPSL+5EGndPuCmE9CD1p2mukKk4SZNDmbC8/hfBxveupWpCyVFQGeaAJp
LC8jaoXDWAtWsPrYHrN+yS+9Ssv3UIXMH8UCY0Em3GAy7g6rNr0ARVpCtxshbunuQ2cxhZexbR6Y
4N+KbrRvU2U1n5VgHae8Nguksh4SWpKd5uoPcMi/pmx+yRpeN6qL9UZNYn4uB5i1jHHotQaimc21
OjnOaOyGQqQXCPZRFab1fdWaD3nagC6YJ66iZfZd5FtAKSoZn+Im+xCrArvP1a8zPoNcdeCqt8+8
Uh2Yct1+EPq2EsVvFmRNAvVC3WvTeDM6xbVOXlu0kiweEsrKRaldIhYqbvau5+4kfelgGXUCm5db
l6YoiYSYoASW3tFn8Q9KpLqnGUsfcGrcGlxN9nrqFdA04MrRwaxd2xd1Xz+RZi4u8FG/N936Il3G
aItmvMT0knQx1RCIjf4BaPaaTtTapwxyDiqtuO2sjGdrl/ONSL3uxHDE3XmuFp9Uz/mSNaUZWJ69
A4m7Sy3eO6vzGyJMrxmo2KG7APsz1H09cj+RLH3LIh6JyzbES5ISdRuylgviF6bINXqWP3b2LRQ6
+IJ8E1o8eJezQdAFOCxAmCINS6eJ38/nH855J7Cqwt1R4iAO0LiLinhFZbAYzH7ieoeCpgudJmHX
q3ONm2L2CcHjq+IU6UdnWA+aoDnEz1PfVUAbQm91Z+zADFVSzxQ7TWgdvS+jgJK9fVi3FByBZPYC
tDrmI6l1/rus++K49l4VlD6Hh9u0r5XevooShpc7cOTD7/EiOApPbquawJyt7jHfLmRpU05os8Ey
p2Tq764vGCkrOhvvhLLeBAizfT8rcjYTnhQq/mk5yXdpT+2xLhBmuWrsd+efTQeRR7BqjuPgnugk
5K7dlOr5mn8sY6FFXV12sIFrmtqiUftkomXuJ/NQMUKI0+zbYLLDvkXTL32Q3o0u6nCSfGWLyk7D
OimumyW/btg4Bjz2btkA3pgkcOzWlseSZ2XvldW+tsSCX/YecGtNrC+qc9JQjdyIhu0tpJcMTUI5
7PjtvvJFhpCOYnChhVzbGwKEude0RWPsZKSIBbxbU5kP48T3TpPqyS+r90Zkz1lDtysT7oW88WXk
DlxaK25MKjCOIiJrrSgvnFvmhMVFsVb9ExoFKJs9Zj9DcC0NHgfz0L0yWMgvEWh+sQo2g2booa8P
ApkO4/XLwh7TC2lY8w6Pu37SGYyH42TahCNbD5OZ+we7EP7R9fydHKsunDoWNnPsnOoCev1cKD5j
wf3S9cn3OlZPq1Xfz3b+PvOywkXyh4H5fTB76VjSVddZs7yI3rkd66Y5QBByL1KvIPKSqVXUy/a1
XJmXphmfRE+N60v+NR3mEZfTO/fBazVzU7uWe/JL/zMWyRdETOJ6jZXTGwFNYLIBfozn6r7IgZQU
6jXumH2oOWtvzKoZMSYyTfEd8YsnTUdKQ/otNIHiFVsOD8HyXRfxJVN+ZD+J/BJy++iZZYQkwBJQ
UBmCqK3udaa+R5LDa9T5mMcl9o+COOi5nuLLHJLkrp7L7EHkkkepLq8cLRGnaWEh3FotL8HOv8g+
+F5mue97+QVlhaOmToYLoYr6YlGxzQiYV+dNPOtgW/oMbr35YIEL3zW2K/h+cmF5YCXcLURplHTD
EbH33wQrNEELzAXJFs/AdBMzQn/6GE1xWWLpDv1SnAabo3wYfC9Y7e0DcTichy1cm+AjxjebiHTi
NCDowQs0p20Ceic+QWbS9FhwVgJDQygQWuTr3LSjbr3Q/nJE9By6pNImS4Rm5sM2eQr0orhXlWkx
8NPD1uStI/yB3irmlzwdGojr/P4Ns85EJz4llvbQp3YXMM9VO4/2IlwbF9V4sapb2YMvaelu7rYk
5MvtpAyHbn5JKy/+2Y6Mpdeie93qO0TGHTvyCXXCSsYpUSE1rgGKGmVw5Bhp4+/dtN4YJJyzsYYW
UVAI7oyiuO5KuP34r6NsrN/ZSAx76uZDP/XGDnzCV5p33H4cV3nO6a8xGN81ksrRjCvgWNhjbrTa
NfdLgzI6sfzugDyQhJSR/6GV52S0oIJkOJt3ApPF7dQoUlBtNF+Zu0dhpF+nLt+ang/TqWK2UJO6
Hyde3wIvJACYxLg/xZtRdpyRAJRmxoHpR1ty7JBS41MtMzmtF/6m13OcSd0B+OImT6Mwhj0Nq9jl
eKtCY3u+OKb8Qgf5LicfrNNWYidF6dz0ZrqlfZMln0ATCQntnqIk9k6ITCmnN8javOrQYuhU7fGw
fsQtw5zMXMSH1HiYWapsgk7wRS9iaz6eD8PUSjwUIigUE/ubNOVpl9XWElL0vIx01BfTTHiCH5uk
0Y6IRHy78PcjAMrQsPQFmCHPt+1gkRPXv5nZJPmLe1o76uV5ZfxLwLQVpdizoqblSZRlMx9j7piX
G5fr8K+3ov81Dsq/+6e2VfLn/0EW/t9BHsS5+B+1qs/rx6887fqff8EVnv/S702pC2ZQZ47rQkHB
GOFs6PDfm1Lb/s33PdwEwAxYqYLC+EtTum1soZBSNOFw4j/9gUEx4aBsDjRsHObmcHX/paXuZsr4
N2MNAAnX4jfzq7beFD/X31a6THkdbt4iuQD2QYsl+uYwiwaqgstpXHWGcZqkOfwnwIOtz/3rL3V4
05iVgSvgLTT/5iw0+9F3M8tNL5yhdNaoQWTaRGvvrKiD9DwmUAMFx01OpeegUkk69KZJMevRn67T
/e+/788Ikr9us7e3vpHvCcQ1dUIW3b/7G81pngg817KLJimPKcVVbGikIq/GFPZO+c5G8cTQ9vM/
/qU0WVy6v717l6W84biaR4Wva3+zraTtAtSdmdFB2P30PNjd9eIt5vI4Yo1euQ7m/OAQl1xcxU5r
f6W16ixE4XUdusQt0TRl8/LZ9vNkvY+tMn7QISqUrtlqOs9zggB3xxxiUKyP7aq9SFDoF0927gzG
tT6PxaFvQMOaqqxuR9Kj4Y8hhKwDMTj3rmnfNl1uyiDWKUHpx5CJXsVp3kPBG0wyejTFcx5pV6AX
fhtx7cBLV6VvFmFGTzcFg1wtFVU1W2ea+14iUcWX9+z4SfUrhzQGX0ywXuic44qs9lgNk/zF1AX1
c2kWF2LanixK+gd2uffKH+79KfmRIyuLXGRGDxgCwF6RGfrUzjN5R7qh7kiVA0PnVNp3QXEdLJRX
Xjs5T9IqxAUANwiFmj5EpLDGAcJ+Y09DlR/cZin23bzeOc062VEihje9aT+aOH6F9Qg1rnSMA5N+
LeIZxh5oyd3tmfFdIAQDqesJkBjIutkvOB46HbNwPvrFu9y81RG7cit0Vr36xebY/vRGpSKctKP2
OErrR+lm7c4X7OFs8rb2k3B8Z0cDiSydR3B6MRRmVd7gLqnvLFc2WJLH5qA3Yvm18jTsjpPvWDNa
0FGHOu4rWdwPxOSy1c574y4biCKByFunfO5Nnl3xh6c7Ru428M1k6bkoi2O9zsmC1hr0QuYCrB0m
9y6xGeqHfZ7PA3VWJaw3nLV5HvTxUDaPRsqC/AkrqMYCmEHmB0kkCNSbxiWRx65849LJrYVsFzaY
/a7ni4YgscJMjblpUptg2nBvxFwj7LCxdkDgHfz+FPv18IhJAP8E/DFEWyIeEnwJRNghD9MYec9G
us3qvW2YxUiiZsTaVO6jgUbCvHDr3q+O85hJsc/bRv/0Z3d4psZftL0sha9Cr26RveFPtHFljEMx
yV2dNXp1ExMYdWdNHslBVNWpz/68TAhLZwW/jB/bshsdqN5KnTmwNnb72MiZNWUTpo3dAqz0Me8t
ZUfM6qp3l6OVGVOmCrGLhcr0g5Umy+PgxL04FjVz+NMINri4UvPiICEu8tZlTg1gMsBzaMDFb1HS
hqzV0bRlHpzW/dxntWTbQrLcpcGbPU2+qNDjs5o2whJRhYZ/wpHGEXuJPuH89vPmKZWZXPamas19
nTkNpp2+sCYK9sIbLnspS435ulnyvgop7txaEl7XjF05kjuPR2PnwSrtd6Ph9djAyPNa3sBGOt01
OEX/eXZys3hCYuYXUZoZ3okJ5fSyrUWeoK7MDXuRYS4iE90Gn3GS2gYukzbN3/hC99kOzYotf4xs
NsGhL2gDgq5NPP+izM3qBrWzx3I5M2j9EaB2ztOgRON85gbd304rl9m95OlotjurMAaWQprVHUfW
sUQ3u9VURsOyGkXklL4+nii3ls+U/iu5alsLbV/J7H/dOlQDyfLSt4hHUVDvM4DRVyYKOiwrJWnw
wvHAGFrCX5K9rdrqcy1yfWGhHZubiicd8Im1y/C8ZBArCDwzhifEJV4f2FhxtSMgvHwFo1jCz+VL
a8bXqM3BihIBtz5aMzvLkCgyyNg91MP6lj0hQkGeG9NloycI2y1jwbuNoLilSEv0O+IKqB6FVdgw
RjmAPrURMSaWJUedSLrTyy9l2M6tnY+NFjZF3xLy54Ab3dH2jT8NWjnvss0qgvAcT1IIMldUV7nL
EvyCwMxqjfQib5xw/t/sncdy3ciWrt/lji9OIJFImMGdbO/oNimR1AQhURK8T9invx+qOrolqo4U
Z95lIipKojY2kMhc61+/mdz8zYV98wC7oMVq1/SjkZl8bVJMu+PnLGsowKc2g1qaxoC2vYkbLEC6
8YQexLo3ChPVf2RH0Tn18jxalzIBxZFMmZe6M3Y2JSSWA68QwQE5YLNz6ttUYbAN6bFDts6ecCOI
UZtvmiBgikvoVhQfWnBSppy4W925IFDZ3qhd2ilgKrqvFg8kSMw6se3bFEkjjyAppvtUZdWdoUn/
W5VVJbPjYh3OwWA6S3jmyMLZRANpUaBiliTyKu6Ymms1wifg5IVbDjPy0vRlE+J1FgfzlvToeN9w
IZ/YN8M7mh+0YUacZSeVmxEUGN2+2OV8rMd8RMMXcn6t0kYXL5WXjtVK+fAzHGw/YSb1cfmUhLKa
OC0Sc4euynotXL/+XHeZmW2YaNUCv11sbfdhJ7yrBs8NVyNbeybNiwXDDJJCU/XPfgJxZw3UDQ9c
w6/+AGPIuCd7swNdo72874YgJbsiijxzP9ikt2xqpzXtvTFMCSQF8msIjZ0QTK5iNXW3nKdL4dM7
lntOEV0Hu7qGw78dkLX6e4xr6VBpQeYI8nL2VWWcFJssm/Nir9hhjDU9dxgfGyTBzRmqVxudxkpN
/CKI3eCl1iaFEOLd1qg2r37dxc2ZfLI02g20L5oUGTubT6WtydiYbKAgFFxNc1NmxPqsm6LxgjMe
/Vl7bEeLfAYeOFrY0YQ1lxjTeOiawV9MS2p1w4k9+Nu67dzPVaqjajO1c2uwyBEt3fY6xi/Z6838
3MUlaGNbC9XuMIMzEUEnDLLZHsTwDRugMLlkOFCGB8RNRrexOgpYprpCxRw8IXmHNvF769QZvhV9
zbC77fo37aq7qBLGuew8eBmy8j75LdSmSTxrRCjYdeqTWS1qMavDLtQnYTh1KiAyoU9DkEcHoVsB
CFljE+wwmcG2RzociQwMFJNGgIMLfbv32etaAkp92X0nUQ4MZYiKYzWU9gEdlj4V9MSbsh5I9jW0
uJWITL+hm2twKK6DD4afpa90uz3uybWQ56oO0Lm5Zp9e7CgTX6Gp1ydDOuOp8mtOahD/nYXB9ie3
UuaHRFXXofEIYM3T0dgx1CEAT/TX2W9vKUiLXV1ll0DKT6XdJFuaZN44ZthHvIXbDSiKdUhQu64T
u9XrOtbhPrOmU9325qELif+YHJNyv9fTITJ1fHa1SLaGYxC3AyaI/NDIbjMvv6MMKjcaesnONr1r
o1MqgHYQe4hv8Nn8mxotGISQ9KREsU9hEeyQtKoNqqIDk/oDmT5nuxthCNrDiwc74xYsjGyWxfnV
1mzvNiR9ptuNf8NcvduJ3u0PbA/fMT5L98ptPhGjBvqWBAfT9T8iZID9OCXbUfTlXYr4YivG6MTv
ARtrm+oNUO6lDNmdCae29ukUnYFrsGRvd62fP1Agl+vCMB+CpqdqMtQhBBiOV47NMRWJ5DRPiJQt
FEDYrMAvURPZVlwEAsLYOQVl16zjPLmvBEm3kS6Nm0VosK5hY1yjeaEX1JaK2K6G4MYw5+BQkBS9
5lUaoVna9q5oMPoZquqewh3sWvcD6XaWRuRVGeozcZAwD+rCeZLWgP56LqLbPq0/qblX9zLK9KVD
E7qtSjdbslTuLdmNm1YFT0IZ7BS906zo7tbm5L64kXmDt0F+oAvSnythF0eVO/soz5jVq1KdpEFG
Xwz1jAzDeV9jlFuTQWp1xFcOaJmcxtob2tiWOF686GJJZsYN46ar5mpfNVBYLUvfQNM7ighmXNFH
V8/AIq+vxmOAw+Ne2n5645tfPSy3WobFK2TPB4gwT1XjcNDxZ51wi0rXrp3fMtwxV60nnqlcJmOV
Day+Ih+dF924H5PBE1sIRTCRgmrvFOG47SDxcgyFCLxZ5pM+y5IAQRRVciWzXF7tPC/PcKkfptm9
ykh1+3y2nFtnKLwvarCokJzJ3eENf2aNdk9Ok15cU16qIiguUWyQ0IkVpyTUzEeQvYaoijoyVdOx
1alzRNQkt7IPr5nR78jXhko6DztcU3POYzDDcg3794QsEqqGfTUsItLivji0dheeTVm7bxPTtxdv
6MOnUDYOdaOfvUyFa5GsCF69HSaXkMWoC9Zx1RALCc3lITPcdAsRED1QIIFOkxgdiWiLvTFP8msg
4/hjHlNLmWHsXVDHBxvDZ2QXzMNH8g4RufhVdVJzdiohhyMCDLqHqsEDY4jmJ4QK3sHELPIVo/9i
RXyojbS6dLfQKPSO1PmTXacWQ2MjPhWpJQ/VHIVbF436GkQZ3mo5Rfln5NePUz3YTx1S1s3gAR7A
1Q02pB88Na4Ir31CVm+eAqbPlpttsEsb0RfGpB6nwcfEas64PsW7KU9cgkuKQSGat4EFJvJtXkPL
CW5mNvCz9HKar4oIYxn78U3eNfHO6OQe8id9GArvVRlJmC0IQ0sSeDdphKqKzEWiP2Qh4CQx33ZK
MGWrNIJ9zOyb7tuO23UgZIe2ey5OYgqkwLDY6D+7EOYfkrCSd07ckfFsawI2pRGe7YmRiR6TMw1n
DF9pNJ6COYHyLBHAf3Hd8cGPtf/ZVtwrmssu9JJbiLRevY4pfJGh1t1ROOaJtJKRgjzTWAaZ5tps
aoW/+ChuehdWZunq4gb2d5ejqvMYc8ow3wkitfc1LjBrQij0U5Fkl6EQcj0ikl43gqHLjOH9aZ6D
9Np0TnFycmfjlLX3DKd3sFc9yMGdlL1zyM3Jx5mfliDHAfBMBO+zrkf9HXoPBUvamVsUnMiAYdJf
ZCktvAMxEctj561z2Cv70jy62j4UptzPVbIbM5rCVYWcfxv4c3WKVWmdsoLl2o54sm5MsvJGwASp
IwZLeeo/oqEZ22o1Vp4c79H4ebI9GgFukLSfpmyda6whT8Rb0poie4I0xO7QbkTYOEyPmhaoGF8J
N60JqK1Vi5Iv8BVWCkM+OXlCwBWqnWw7YGdOOCuErfqLR1J2D23ZwDwo3IyjjpytbaBQ9XYmpmUm
hzmqcdyzEh2SKvqGK1vo39tt/UEPRYsg34rVCLcThHfwbgbT7Cxva6q+6R58FP8zYQN+G030SXHZ
uy/hmFh58zntkkIVh7FyW0cf/QyGLQVS3BRxvqsciNzjfp6V6IN97xD3oBiByQnxI5qxMM5OozMh
D198FnoTYw66xFEauyjwG+8msYba2ZUiKz+FbRWsAujV8KJMqE9e1hCkVSZiUw+MbNBmteuKQAo/
t944dIkazpLmsSExOV6VvhRbOzamHVOAAZE6bgTKL7+XC9kgz7in6BI/CIb2M4S91cB0tumMU1Kb
xjYxAvgM8KW3PYYfGx9HKjaYhA2DZ/g6egQn1iNLs46hPpuq7g6NzDJU1AJ+wbojcZxuzHzJVZuf
eBWbXRil7kMsc+NmmFt6RoyDD+VgYuIfMkjRJRRBJL1GjcLROSNbi/UBSSLv0zTna6ykYaU5+iHu
WtIS3Xasnr0ZA4B1oJtQrtrRdrZBVdM7jRCf7/xiSl+ZqiVrHTjprrZduKgNToISCD+Osdq3BOs1
xBg92xgglvMKJAlEYqoj+t+ZeRfzIYkWei38yjoO0Gf3KibPBJKFK5+jmPxWrO7S6MSAh0paQx+1
PTRooTtkH0xiQJiWNOOlbgmWyObpdmztdKFmfauZpSfQLdaq6Xd2busNlvbbaJzqoyzaYcvAG73N
XM4P9jwEhxIWyl0B//mDEZlro8moNbI5uk0FXceKcvW7MJA2rlqE4JdG4yNpGMY1jqXcG5gybFq2
od2QRTeDlxu7RshNI8zilEVZtvd7SttV2WR4kHQKKIv4B/dqqoFY+BrPg9Bsp8dajs5nwwhrGIWZ
PLZE667sIRT7wjG6Uxtbz5X0q6PohhTuyvTByTFdVa0D7xUbiL2Z1A9yYESvullezLlnHtMVa0aQ
5RFLgBoPEq892vZ0SAoxPpRD6K1jXvW7KK5JfER2uq8csiC2Rlk648GV0rjp2i7oNgNAxn0wuMSi
F6yKZyCaYIt1dH1Ae5Gvmey5GyNxCU2w3eCJWjE5YkHBooe4cV/31hXyJe5GIs0fSvhvFDzBeMoC
Q5C5iDBog2yz2pBHSgKwhK8FgzNbeUmmWc9GH4YgnJF74yC3Qm4CofFkVba3z2x/mLZLMtJ+CLqY
LAHcrvIwUY+VhV5pTaII369vYH8W5YCBT9O/msqtPs4pP6ISvyQoUgDdbdUAfw02xH3eUQ83fl8/
IkhrVngQkIcZR+kOWEM0GKV4YpMjn9rbEfFFCVrmXW7VW3iau8bX+ktnkn40ANYekq6kOTDyeaPG
ACo1LeJXBmPNOelC4tRJxCGOixbEFnCmkIRnO8Of2fzTqXumYyedYhXloXKwnwLWjTYC6jX8nhTy
90s8RpI3JiBdz61a8ktFc/G5/iewjZG0udz8hJ8YlFoVjh9VkfrosjpNj1Rn4S4krmNdRASDGToa
DwIkuh9EQ8AhLFvC00Pj42QWM3fXLbdtZtRoiGZ736K1PYkA2ruGPvtBtzS/cMfFV2tuviNbzw+g
xYXalEHePxI+fp0IJ4dhkJJzPbndTVDO8jjAs10lDqVEwSAd2Vi4i6H5bZPEfmHgUJL8AuG1mSjy
BbAAdRwnsBcH7r4ue4sYKT0fgtFjyltoa6Pnojw2mTnucld1d2MonZX0MrIJOUA/Qp+Jb91GfevG
oLiXsZ3tXUdQhlBrv0Ez6XcEOjS3fTaOm8RsZzySEOwobYb4wmQTvET9AhK1tzJj0/lUdcoLT8w6
p5XZ9cMmKBqgh6a4qjYrjl2nDLEVigJm1Qw4EtP2LEY/Fa836vX6isoYt57aLbZjXEcH/Dbg1M76
Nbea8QjnKbqAkWIsU0USa42FRdWRUjPXPhz7qHbTnZET8DK5Q4okiypwSLGAXnldI78gejT2aE1C
1NGlZIiMXrb9ChQ1v6Wpck6eD6ji5RwLYrJgcURthzGSY9wlpdEfjcxAjw18lXPA6+gJGABzFSYN
6zmq1LFpOhy08vwMzkjYT24foFJ5t3E03DSOINNkiA5uZExHXbfjfYKvw4GAp/DZo95Itk3pZdG6
mgUUkhFXt4cpwFNjhYlJR8nbx/uxbo85+yh0qEdg6wKqWENEXe3uooK7M1jj7dThWZJ29b4hfe5K
I/yAZIQVHakZ1S8QVHsTiaD6UluLbCJ1RAS5orDadOe4frLjx81PIAht/2ka3DnbU4RUBzB+91hD
v2rWhg9fa6JaF2cTRPiEZgYzaQUB0npJfcQXOPYBf1bhVwqL6XMHsx83lWXK5Csr3wba2WKt9tzj
gsSY5AIIApsR3/dwVSTVpZQK21MF1yNvFYXwBO9zNY1ZZt5FJWXwzvUhYkL7o8WxarFuDdRZs2V+
wd+GeBtfu98mmbecxeWIccFY3NZmaD0FnW+fsKChe0pkTE5rbaiHoPVmGHb48tQgbaux7wnbnakF
oA9AQ4S38lhBc4mIW0mmx6KyKpbNLB7w/NDb1jU4gGNSkfZ5L3EGndCMXW1jxCkxjAe6Vp3oQ9oT
QITClJHWKEBJM3PhAmEC8iw432BB8DYiRm0o0rtIblE/hVstbGQDWkZP4C/dLqOGWw+GDM4xmabr
No/K54DYpxsGSv5pyizrOhWmui6I0QP4jjpZSQvpUmUOzjKF0x3cWPr7jFCsB2xM7aeS741PWZOk
B8pVklsqxh/4M49X7CU/tZhYv2JtXY3roe29bCWg71Cuo5Qn5EwQXR/FBccKV0SzotX0SffN/CxS
ZJOir0RL0Ui2w4RTw27uPY/1QXvqzR1jmwQvPHpsD4S6jO1TJ0PjIqqsPiXC7i9kxAXP5MR0a/om
c2OWJrQOJ0n7J9255Z7ozQQChuT9AZJZaDnkoKXIioGHXfIz2m3u4LP2WcUEZZZoMIypGbdo23z6
DEh1jrGKOJ746qW0Kw3eWXbzPja6dHg2tTni5wQaGKxxQ4m+d6OmuVlTTS/8JdPT59H07H6Xywq9
az1bhjjj9QDXo6vN8+Q3PsMH5mlOcWYh5sW2E031OHXtfMj8LgAJUvYubKSb7ByAlFs8B4pPsrJI
Fef8ZWcaZW3doUv8wuhtMdvwSrnzx8a6da2O8p+UXSB2N23ka11n0cfBaBgMMHuxoJckAusq0+1P
ITUNjEdkFroa9TevwO/pmoI4bsAv56cmRaowJAu2bjn+ZrDNvV/Wj71J+G/mmFscBW+Tfumn/GvV
MbYMEn8TQYSNG/eT33yefVnd4IB38KKgU4sxTrLRo31mb1yDbKcnjYueglFTFTMIMHPePdpFDbKX
nAb8e1dhFpBYsXjGhoqetzvzhaGHW2rj2NFDY9XTLjGncufMg153EJo8Z5nmlGi0k+JeGehmRkzc
Jh3dhlW568aZbRKX50PfWddxZP5VN9CxDHRjUds4K9her7nvF6i7OCpQqmJsw/QRrOLggflDbzwb
fdXtBj/j1/nXr4C5GSUfLQistoHrGx5xLPWa5jwOBizRIvfRpQvcJqiNTJRSgYeTINYO/abH6ske
qtvY7G5x15k5bNrvflHcz3QSa4tq/sFgUtz03dFSyU3WK28zxdh+YNpG9FJ6aCbTvQ8HDwFZ128g
mr8KM/tCZsOdmiwQSmjt2CdtvND9LhOICx25A9c0zsOHfDJvqnx8y8JmwPMOeGTgblfS3edVN29r
z/c3HhLkU8bRtJ1ByVZkL+OAJJz4HCtbQPxMyale8gEYCRO2gSAfiwzJCKMYqo0M6myXA/uFc3cB
rca1RofybcZRe0qNm7RIHnIJ+tI0VLAB82iYs7hkIHzM11bZMAzK22fuz2Hqo7No5DPO+1W0tu3a
PTdsIXsqvoAzhekTNibxDUKc4ZkXwV9h2xpnqKdYoTO5eRvUN8OIxEbZWEeJkVcx80Je5Une0b+K
Bth5WpyjRO+T84gwBI5oKsxbm8IGzFf4qyovE9gUZJrQ5gWfjSqHywY+gQVg/6mzO/l92b/WnZmn
bwETmOaEe4ZPPwWturyPkqjRNwGDsRFgcXCGY2MPNHaILh37zs2mkvINteGjjX/JRHHXOZgk4ACR
tKe2KOPwwowIsn2oevN7x366+r86R+brdV18QPVcZq+WVfS7QNW6evk9E8X62dIU/gtpqGCKCuTz
L23LQg36wT4VeajflGYUHtDkRQ+ZnenrIDBJoUV2gElGKPcuko2eO440Fgy6hgGg17n2g9eiK607
uAq2sYZ9n7n7EdfU4VowGUfPglwXA7YwNrNtI/sx2fb5gGWK8ou4g4kw1hcJg++1mGxwpQ6L1G9p
GDRiW/H0rdVfX/N/PUf+j1j8x/+9huoSf1ks3/9O1z1+/X9///6/OWmW+pewqdZ98H6PXEMHpdLf
nDT/X/xPDkzfZIWipVriaP8rE1fKfwnHwUTYJMmC1Cx4S/9FSRM+ziVQ2eCyES2y/Op/pJP6iR/l
WtLyhHTw6OcIhePmvHNHbpeCLWpmDsGeea6v25Hs1sKI78Fwm0cX7P4PdLSFcPU/dDQaI3OxdYdQ
x1eQgF3vCFmqxTHU6ZnqhlitgTnYxqa1jC891m27H57AP1DOGMP//FlQzUzcy5mmSr6cL913Lx3h
MFniaSwk5mqyQrHNKgc3sMfKl4ac8rWssdMmKYKxr0CfNZrkU2283EybjFa5cZAyY4oYaTpH8OIk
PEwOrtwww4b2K6mV47rEeTI8wEQ13UvmyOrWNQKLd3QIYzj/Kn3sNIfwDtIFCb2wvjJ58cc4q48R
9hTZGh1s529LIxfl2yiaAt9XcJZw77izwxOxmPjXhyJuFcdDItpsk6dpgAuU7aEHbrEitG8JXMnb
+xL8wtpqHKjSGzhd41tXxe25iefK/ZwnY4n12hxyvqk4uAGmit8ycLN4XSgBv1pZLc5Vm8D1Z9tZ
YyTa6iVwPc3KuwzRB1q5EaU4OiYAGbBhAtumDTbzCvfbQUyld1GknZPyApV92JAV6+CWO49OzY1h
eb+FYS+yV8RNGheUwciT+jwyFkdjbjoSX2c/mHJx9jjzGNorfM6BhOxUzEt1Bi9BTRszCewZj0GB
pnVEroz1J0ahMXmbyabuqnJ4qaNkqG9UaBTFkzeU0wDTvYTW4TODNXvzozuMaUsCkCVHphhuHGBe
vPXgGM1655uqZGbgQKVevAQCdPNyB6OX+e+W9CcAx1PCKKty77SunaW7MfKagUYF1RQfLZPBsodB
OkAVCb1lpNz53tUwn9JNrBNyHO6wo+rMa0B6ZQ590AdM3k4Vdk+bajaG9jPe/mXNYau9aXrgC1i+
2FQJ5lcFDoF2S3eysP0pzGvcOH2cKoWa6qsruza/z2PDvgtgWjPqFHGfb0Z7bp7rEB4LuEI7gTc3
DD42PEcHHmLc+Qqv5oaBhBNnMl1YoEl+6NNmgkQm3MXQhEH22xIPPVPG4pCI5KuS4ceuyUsOcf40
E8/XqdddeAdIAPrVW0EOaZ17XQJ0oPajUvYwM+tKn5bLKQZSoG0Ewv4esD4+gPhhZWrW+K8RU+PJ
OzftGQlozEzTTcHURX4dBMT909DmqrwVTubJS9aPdUYH1kcShj5+bEw87TkaHxPURe0hqOvlt2Yj
40hA19y6dYyU5F7MJAY8QRFGIchOnTQ1mY5DA0cr4TrVN7PM7PSAxc4UnluHkFg6YdF8aYFHoJeo
eDySSWCbp8ogYpUmDW1sOJ8aiCSagEKiThuQCiYfOIhhXWYAB9KbYpGq0z7v94rEvZD8b/gK+7Y1
J/hIHY4BWPVO1cGaWsDSyYGluQmghwAQWEwtV7CxYLUDmgMI5H1nrpHgMEkgw8yBaAehCU9x2luk
4YZO/fvUr/z2wLhoeEqxsgtvAl5kb69qqxOP4UgZ1G6pF+zkY1kGo0PpMVZjBOxZqDp5HQsDPGVd
weXSN1ArMZEzxxnB3dQmChgJwRvX4sQg8QgwjeqyZJBHR4M0XPCNIYi+MjJ1qPZn/IBWDiwn7CH9
KLydwgbT8BHB6WMssh6Wl1NhBlJ7RX1OZ2wHsacfVE+d0ql+g02pyjepgKz4yKqE9jJFKrI/DNju
UG4KAPR4sVP12axfLder8nTfYLWYzK+TDy3/GkRi9jZQ88ep/BRhxmtZIPxFiGyJhou3uQ03OSo6
zNzAL3H53JYac6jha1gDU9beurdBlNovPWYZsDHW1LKGPXwdrQjV+Yf/rY/0tNQ7lgWv/N/XR4/9
5+zL5+brjyXSXz/yd4lEtaMExHBiS/8i2Qto3P+lJTf/BVHedPFcU7D5YY7/d4nkmf9yFYx6sFof
PO5HLbmLGRvhRxQbtu+Zf8kA/gMt+XsGPcWZcqUrLH8JheEKKTN+qN0NfCfntDXFdoIGc4cTL+4N
rmEJcpzH3Pcuoq5Db9e1oQGlnjpcX4w+F+7zDzfsH8oZsVQr/1M5QVHkMjwfHj+Rdot13UJ1/+Ey
CoeEVLIJuQyaHBy9abr9Y4lZB7PZeAg+xfNsoSpwq+ylqzEmQwXsx9M2caAyHDqISHc2Agf7SMa0
K8kqDlu4xA0OD+ZU90hiXbsI/1DsvYt1oeayUBwIIagy0R9Qgv18zUky00XiGbT1IqzvTVlMexBy
fVs6sCTh5KotpjvRtdVQV40ucY5QblNObVucwx7JUJMEtYtGOvCav1sVJC3ht/KfbufP/gB/XxrX
ZkpTofjipv58aZ3JrRNYoTFQEfnZnZAw+VMIzYhTZgd4/5DMsTyiykDAbwhxiGcoo5no6uwPV/Je
GrHcI4UDEV2A9JYG8ecLSQeYgKKO7K09+wZbXR4U31BIZfeqNgYscT16wmDGIn+ap+BvQ4t/exfe
r6m/PtulJ/WgH5iW906R0gQxZVXg8nwcCZ107HF8owGFOpn2Hnwlr1JphpEpVvl/WM3/cPtxZxAK
tQ7vlWe+e6najkiAwavktghDwFeDDZ4wBss7YAlMKIAecnwMC3QOzdDZ1wHH7dXUjfmDm0Jm/8Nd
eBd3tawFRZUPV17ZNsog590ydWYMSwCy8YSoDG3uYtgYzQbjNAyzS2R01obDt0zg+VpU3rMzZhCs
ZkgYDlxF2sL/3hf/aV3++kignjFmFvRmXNiiU/rxNcesvgARailQaxsFCu4ENWN6P7gJuxQGxOBk
wWtMu7MOSQW5je1g+tAbcf0E9X6XIc6oV1Y/Va+NPRqXMWFeOfkwsepZB8+/v9Jf1+1f+6LwXQRV
jm+/e4I6ThSoA2xQY4pgxY4mks7aGasLk/cbKwuyW7uzcbTDC+jw+09+l+HK88ISemFocJ9sEtOc
d8u2rOegb2qi6D1s4XZoUyYI0SglGC4YlfmK6NJ6hkgwf09hWZPa5EXn0R7jHU4ff4rmspbP+nFb
psixPUlUDe274J9lof+wLXdJmODKEI47WNiwndJ6ZMQ9lWxrFzzU5yuanWI6YSQV3M0TcRxHJrYL
eSUePViOnpgf8BOR8bmoDdE/C/zvyyKka6T1QDk9Q0Dsd9LEcN5QMiQu3lqC88CzXCwQXAgo63Qa
6+IPe9Kvb4RNcJrn8nYKwS7pvtuUcB91VCxSmAj4CYHxDnjT45+FEHmIQbRByGUqMaYrrOSN4Y1B
kTriv/f75/xz/85j5iJc5kn8zcnEf/x8a9mSsRUox25nOXCCkF5CyIAYn+C4rd0PBcGt+99/4D88
zCUv1nVBJ4FDSCL7+RNlRyCwgBC6G+1peDVlWe5QIdlPlpkV3qaOmdRXbQV9Yy6riw9ll1nPHJ2U
pV2YpvnX1hqzjz2mmhDZrORjVTpQ53p1xgQLP+kob/MDguewZyJIVsQ6NmCYOTAz337/PRZD3HeL
ku9BygxVFRuJZb473MA37MlLGbnpFoxk09iklTqw4V/oxepzKXp1IJsHdxIjrCD4hdOmzUv3cWir
h8luqh11fIeVg+VcbY69LXG6FPCp9O6CVEJ1YQf9w3lgLXf259eIgGL2vGXvc9AKvn+NfJ0ai2hk
59VN/F1aGQFO5dCBvzPfjoLIOpDc7B875phX1xje/KL0L1bZJhgr1E68nZPJuDBZyJ9Kz9F3Vik7
JN/QilZjME/Pc4mIxZ6L8S4Z9QcX171j30DZlQmMnAHDaFjgfX87CtRwv38Wvy7i5TUSbBGcsxYP
5OclZWmv9qCw0CUSbn1pU6Pb9hLmBpXcdAyknfxhDf/6eVAHqeMW0QUzwffRx6qTUiWBGnfWOBYv
UhtfKTridlM3wxf4ovAm/9PvRzHKFENxDnjL8/v5+zVVn2uVdsMOoMr+QAZW+s2YR/esyD1gTF+r
P2Qh/lpTgumhoMXxHPkV+Oe7G+qmpHaFJgqsqikViLYbmqu6zB+HOIUEPvXurRFx7tSd0W9toHAK
YViaGIqVprjvCM95kto2YRrREv/+Vvz61nFlCjN+QXSfx4v1860YdIVYLw7GHR6F6T6YfPExDLBD
9gkuuR01nhW544hvWvf5SlpYh//nH49hNJUc1Szv/rvNq6xzO7Lactox8h8/mEYlPuFvjbYJV5mt
bjVNuaG/eq2qThE5B3/48uJnZHfZrVkDkt5ELS0X1cvP397zyBJQnhpAz6hZGMH56qmxq3qNi/Xc
bQC+nvy+cO81BhrM9mzULG7P6EjhzZ54MmvBP/CYcaBS7WOM6//uvf9tqfvLw1F0kGDdcunyPf76
+fIcUgCH3KzlzqEUODR2Yt2VYRldMquuXwYl37wB/WXEW8UwrjUff/9sfi1ZFE0sgdEozE1a1ff1
Ls5QkIr8Fq5pTFjC1Si78sNgSn+4TVreqiX/yCE4YHQq+A1pWyXrOCybgxARooQxaUnm+f0V/bLh
ckGuT4/DSSf5Vu/KtzCYlzkbNkPgLEQk9NrIV4FZ6pvRSIdXV+gLVkr28fcf+g8PweUdoeC3FOtE
LWvoh2Ipn+1ghHxq79KwlTR6fi++a6Xm/ZRDc7NRR7y5fiEO2kv4f6WB0c/vL2BBEn4+ZxTfVXr4
wbnQ4rgBP1/BgglaUe84Ox3AWFilGi/ONZlZcXGcLLM+MaVL8uOEI0i0wQ92ukRGX2JVqwVenUWC
KJbFC7XsD+/uApf8cl0OdTw90fJY1LvHEWOZpAUyqF2AkywTi6wmwgXFMNam2uznaMtAqBzXEzem
QPWNiHsf44CGnDXWznFEPCvWGk3pdPAF9na7Ip3oHmRvwHaEla4e43hIFlkdHnR7SKE5gtvIGIc/
3d9fdgFFBj3YBwaASxr7+9jehqAGUQkNHpK2KHgWtGShR9ZADlEfTQj/i5A5A7CchlLie+OmJLDa
XLuprdIt9P9J7wcCpu5EwU+uK4Y7DMERGCV/uNJfl6LF6ejTfbISBdDSzwvBLR3c0HJuuAH4g3PR
pKDhms/4cfs3VjxlBw8x3RdVlfuJsL7d75fhL4c0BQ4FGsMwBerlyOXifngP7CaKgjSOXdwwpXFF
W9jfO5FvXqBMApM0QX37+8/7q3z6qbziA9mXORqUZdn+e/8FAIYWtpmEq+YW3Rei3Jik0PNChLVN
FGWGXW4DWw0HzlRv7YVgzOmYlkcrYyNyDZ3fliS74e4atWeZK8hY0CeIfMlAQ/Jw9l4it7KhoLbU
VxNk899fvZC/vBwWR70NQkKdATH/3bMiJCUxzC42d3jC4k7V/H/OzqxHblvbwr9IgGZKr1VSTT0P
Hl8EO7ZFzQMlUtKvv1/lvsTtII17D5CDIOfEXa2iyM291/pWHL86raduutzJP4JlRty1WBKCTrFO
t/EaZHsnX6ekR4NP98gr9WGAKdu+U7M6173i94fqcejxHyE470L/+i3/41scaZl0/eYBjhzzWiWG
cw9VhJv1H4oQyvGnxZd2dzarcxVcuDokcWQew9tp88RlCjJMh2iygcOqGSBUzIgyO5jGWs2NGWJ0
7d5Y6OC2d438/3zwmGKbuTRtj/8NYP3HB2cluG2o0f870YKvbYgb06bVHMaPrQjRCkwD+WCZQwBP
WnozfqzSccxXIP9MfDiqsc4ElnYIPFSt04AsysVpzpaOWtu+VtyKgIcnKXzLfu+D/7l7c1ohkIpB
21L7iTfnh+knIYm43Q7FYBPwlHt43ZAfP0ASy5/QiU+HBmLEV58s4aecDv5r1NXl3pC7dI8UP757
Z13+y8e5Xk0JRIZy6vEof18Ak6e5dVDzI9806yHPmE/N7lJcgHSpu0yFPXlnUlyizsQXgMfLPTbZ
5o6/OQuXsdM7n+bPrddjx8U5DmGG9+Ttib7WHf4TtVDhFB2oETKf9nbTm2eLhNVrG8K98fJqPDDH
tG9zTLkflgqSwOzjdAFRihIUKPVjh8aZkCldv1O2/8sOxA0ocnhYAafc383/f74sJOzlYrSH7TBm
DFjuOtrXoM+yon8kOkDiovNInP8ErWU6Bq5l7ENkrd7ytYhzCiBgaFZ3kAvK1zv65PSSM6ZKYRJl
kb3uibCVzWVzW49MQIF6B5VqJrtDvRWUmQW3lvce9b988eh5rtUkzRE2gDenNQSDCm+8dg5tS/Za
Id2Ra2gYHcg4sLLdCHv+znOpI66uP4tn8uiNJQO4GIgmlrjgnf3xqgZ5uxGxpZPObAMW4td5sw5D
vj05czM4SFwWxKO17X078W0ksJC2nT9h95lWT+3hh/hptqwTHSVlP0bN0h7koO3ThLSw2TnsFdxM
8viqbvRGG5d9UO83AgvIXfVm61UEGtFjI8uvgzscurycvuPzLr/UjQg/vrOa/9zzucIy0OPc4vVy
3l4nkMiuVjWG5CXzgj3AyfXuwjEfD3FbV9+0ACZHcFefuqT5MtjI4p9Fbr7zRfTJhpjyebIxMf4/
PhIXrIAd7toZe9ujKGGJuBXzlkNOo+h2DBWZMKzXazrHlrjaISOtrufPMafSPfvCmiwUcTtrJOaE
EKzwYbMxsv73Z/qziqdNF0E/5nZDh+ztDqSVNyw2o/tDtwbhp7WE186gqLujpteptDrrAxlzzTtX
vX9Zb7R8WWvMxZgcUFL8vu9VQYlsDzkGiyf3jzQ+XfIEEKaVqlmOjkSCH/MhPhdjWd70JIz+gtz4
DfvfdqXJBd0RnMd4Z9Ux9mkSMm+QoACPjTEKVZvjExcQw6vr0NqnVmnB9mz77BVPRfnKQXOrrA2s
y38/RefvpsE/j3Kfr/X6IguaGdfApbe/UT2i/cOWnKpiAM/jLUhwkomxwWsZu8hj0KpC7J+YSOQJ
m3BfJd7sxuelmRRq1ZUr566uwD1dES+m/9jClM+vgoh1Sxelbfd+tT2G4Latl/Hrglgh1YwjjiB0
AJTq0sWfWGEDxzi2fsaPGjJ6aauP3WJ3MHGlRqUatC2ONGfq0zmuqd5Lb2j7XcZrAjuI+nimdvPN
YzU7mFxXKQxgIkl+TdBGKCw2REx0NausvnhK5QR8dNoZSDWtGpS+g7UlvrNYcdKOAdDQIfTr+pz5
tkEDDVUW26iXPfHoCm9flmP1E5iVVx4sBKvcXDE96RtNlZOdXK3MmDQuugx+QfTdZyqE6olGzvir
cF0T71Z+uQTf/1YnjAfg9Q9OvaWEnQ/35ASWNvFKqvOuYWlY6GcTFxB7RYDboES6z10Bvt/NnE3D
5yzz+3BvMzbltmSRpbbrMhtB8ExI4H3ZrChYMxT440kFgz5jAZpAyEcATYgpFX5q69F7iNVq2RcH
t2yRVltN5JLMowEC/UCQ5tFME+oNr1L1Mw+P7XCsrg8KuS7W3UBUU+J0ofjRDG1D6OB7K/LNls6C
ZDt3A6oKMsC4ofz+ivVDOLaSLT1tYBNfSrtqD5bAHeY6A9m/WwMiA2tGj/eoWi44p6sz90fnnev6
H702fgCyuuukJWTCwfv++6ewiehVETfGdC376VxXWX4BemandVTc57Npz0iPXyJlFXRT8/GmWUYI
1NAkCOK2IbROa0gfqFA///vhvL09/e+nuioIkSw6YJ9+/1T9wO4/bHmW4hcwP2sgMHuyfMZHPef1
5wB6yOG/f94ftQs7HDc1DlhcGGQfvlVJ9pWWbThqoMvxEt/ibK8uoy3rL5HWLilMA+9G7rf329yA
bN+aAgC51NdrllNgo6gcFEW6lNvHcB2b5yB2y5eg6UlX7EV4ZzfIxJeB0KRdrA1DHVs59nuryQ+u
V6TfNjgKQyd0qTVcjgrOzN+fWewDQQOLAkzCQfsMcwcY1nmoB+Cy0TjNPogNKS+o3Cd1tGtveyEq
A5OHIIUhPpjAMXdLTiDksTLwqxNHc6m9Qpy7L4UqDdJl0ZwnSabM3sH79438Gupu3RZkpA64tLqk
sPvp49j6N1YW5M0RLHsgL4NSYwsftZPLk2wisD+dO2OtQ7jYfpbhZtj4JtW3R5p3kQNL3CZWlADU
SYEXIx4P9bgGDATqup0e4ywDHl5iu71c79dx4tqjE6TtCHj5XG26+d73ZdEDpHKrDS+UkN/FDFf+
tKgSMRxsZArH2h9n6Ezg6dH9bZkLTSAa19utojWWVDnfF0278QcbRD290oQZycVsQ77JOZdcpyQi
/0u7te3KLJ2xHnJSQH+I2HpeBBs0KATWzXzz7bVxD/5Slg1bWuiYI+JQBkwoXfBzMRbLl33I2JYI
9onA6ytwucbU69qAS3j+Qb9DmhqZE5Dcur2IOvbXu3JsZg+vIrwOgyrxDpxZQ6ZZT3atMO5z1sUU
RFjLCafWWe3/xQYUPSIxnvv9VBZN4iEIi5k3wu1rIGCc6IsNL743tbD9uo27hFcGVbADwKce0HHi
UfKCipTTObb9MpGV7X6JCit+VGUuSrStBL6lHEU4UzOygl5bC2NButVB/Wh12JYo2rW+WxAIAli5
UsI7E7bqBCQlIMC1E6DMs9kKl1RZduse+F8RP0JamYmDKeHpo01uinvqfAEKKcr1UUCRa18Kyx2w
WSy1Gl7JrpjVoxBdq4+Dz8GUrp20fpAcr+HGBpyZ6bopDOJh1g4frHyK9YF02dZC2OuO6kC3vF52
Ul898lMBUgnc1dql9eqHgvt8JRFIdCou7F0RxmZ49FDvO3uvWNsPcUl36ZaQT0IFBXwUELV2CZaE
i/6EG9qPpmNflkbfal3hnAiqah7p6uVddiDFKSoP3dbXzy3HrE68tliToNEVGQbOFHLyRzOOJ3tx
3BazM0vXNbPI71rfd8s025biuZ2bwscfFWXLrau8rX+xtj4EUce7ac5YiiBeuBuO4SPpdBGB5tEs
GI8tVQMCaYX6mPKCow2evH6pj5tLNuoRppFODA395mdFLDy+KAOc69L0OmSYwv9/OMW6jhdycyB0
kJw0OHB16HT6qRX11bw3NGS3B5YeTOHGADHc4ZjD/28NwFnCaERIpZyoP0GnGNjUubVwyTPxV+P6
ChqAkxEHTSbrLV+kYs5ezct5Js0NMxT++pexZYz8yIYCoKWdnCUnTOY6ijFMQV9r446cXpFSSZ7P
gkQ6h3PzrieJptn5OaXswfHHbEu2VXrVfs194wNXUMCjanK7iavw1/ilUbPvXNpmDV4mVZgfwTh3
bG+dbjBee5GnDq6pwUw1mc+UDfyPByV43MYvPl7DYN/ruh1SrXoHwSwIh2bHcYr0GGu1Y862W86Y
iM1YfKzIN/xpcJN89KuxRQAMu7RBFoos4AbGHgG5SD7B/UMxB0FSzZpMJh+f4bxDb1x+zzrbTOnm
EVMWMu4dj4g3zEY/z9q2hNzjqxud8EoiLOt8qh4lKwbHl9/20xPkR58+xtRSMS4uJN60FMtyQ7hd
/VfpRBZopJh8AKQOATh2e+oBa/kZFV/tb45h2jaq8E76pfxKMj0qHnIz2Sc6IpzhL/TOOKVDENan
UeUCbn8986rTyTZxkuvJnvZBHU1P9jBPHzY1ZtOeCJWpvIuHktyTiX6B+yFGd/+Lpxu0Nw0XLDcF
r+J/hOeI9Rut03ZLpLj66cH7pt28YaFMPTFN9tmySOCAWE185XMexFaW4K4w7nHBbw2El4pYpyUY
9A/z2DcBul7Zeucwz5azVZb1fK7moXtR9AGcnRdOzXq3FJaaWZQBFInacozGyUxMXjKIiSItshXR
D1D7tzSglzbhPJOwmughTaC9xr+TlmEyJVVloZMvgE9Bc8pnaJN+G7GApSJhhFDtpr1YVKd7fLwj
z77d8E6uboPZLuxt97USnSpeMqvgKIe5GY8XuO3bdGqpTanYpvkV1lB/w/g5f1or3tGU7EbnsZJN
+Bk7arccCWNc57u1U8uL8JSUqWpcb3uYqs2Ee2cTbrmrlM8WK/0NpyG/C17NeiCQMZmqUVL7YWlE
EjXYKDNKZ8ou0AwbwxkN/0HOc0ZuzBYX3g3rQGVpRx7Ns9EChEgoCGbZocKrRzZ91Oeps3h99MTs
YOkOi9PHP2UZ8Vwid6BFSX+4V1C2/K3Yl9LhTwmmrodJGiw3m9ZmTogzhwIzEhLoAQ8jUBRdI8Fk
OwMo9tLFM73v1SCpSyoz4OUvqyjrDhP/yDvV2scrQFqhcxnddujS1sj64wrbsLwx9L3X8xjhL9tX
bgMExDCZvhRTTa0T1Wipz1m4of6w5voKDWv9aSd4rIA4LAezSIPJISkosW5WAc6dOlDMMtnqDVIq
uHTnpgutjdFnrpbltu8jZrNbPc6HvohWGmQLDeZLVi0chC2TEKoCkhr2ntrCZ2RHwP/CoLbj16aW
xr5vGJvJmzmfw+9o1wBBxp0LzURClcCXN+R461p3mL7JySdxJJg9fhq3/O2LsBrRpxpIsQbluin4
rBuIJcKyt3rdIb9fn8s13Ka03qzlx7wI+5tw6qect4XPNczOumd3ocE0e7U+kk9ZzTs8xN5TBjB0
xg5s5Uj6mEA5d1Zpw/gLc7yLbmvRLxfxoi1+BkxOLNtVo9HedNaAjRH8SDOQZwASES/zJGbLAgZS
82xsp8k/FHRfd/Q3q/lkfJLF7lTeIjlw6WrBWOu7GHzDhKrlTE9mOXdd7k7P29KSxy22wf8pWrk4
B2o+2HCbNYpuz/seZtiM5fTkxwyiUl0pViolBdVRu0nKYaWuvtyq3aDsEUcWXzhXIbUgU23aZEEJ
q+EjtUIf2DVClY61DknLieOCJGFNS+6UmTXCpzl7/tMweGaE1FJZpykwAw4PNnLQA8bQXicQok+y
oI/8s2gzJ+dTjBYDwWiyTgCFtukbjU/7rgsVVvaVoeUVlQyn6DFvwjk72n0oGWs6HiZfhc2HSAsk
8FyrpRUfis5atmNUFxMNCKVkcMx6P2xSompCEkhLurLP3Vy6ZwRo2XY3mNXIBz/SwYisz7FsGHuu
84umk2egUJK3tPftnuSJ2sfPKaaFAWWj4vajX9iTwMDkhA3vaOF9q7h14Fyy0BAkZEZu472Bk1nt
u97Ph5OvqvEaEeWILuFlh0jWxTkUILIPV+JN4aTK+lvuNOJDHUeE4rjhHNo7168H9zEm6zHje8mh
eYbWIr5UpZ9Hj32P1fbQZxX7UETmlj4Vwxzmn21GZfkpIIflYSI3ZbhhB6cPIyQMB3g4cXXxDEn3
u5YR4bYXy2DKA7EuTrCLseGa29LnRb31NtocD6b3i/qMFbjIUpdJw6McMIvvZQ/HcTeTistcu4ik
uZXx7MubARxFiRwafdOxU3NIgaEKKyG6jz218LzmmSWPoqVAEovmioAGLmHF4HcHpwNt7LhcNBNN
wINIfVjkty7AIVwkZnScu9zYoODYwaNvk+y6IM1Wu/tRZjW27zJq+nPW4jnFDkQL/WTbVfA8eCT9
niSQMy/lwpI5J9lKjBOMV/Jt1+Gpyff+BLx9twhgk3t4bdt3u6hAoxAFkl/Qm8bTfulxdVnWwJFt
mjma9jYKp2EHSoCcB5KVohSnWEG9M+XDz9zXDL6W2jLefQl46ZS5W/PdWwy30sX0EUKpqQN11OKz
+rmM1G/nrqjn7hjIVnDRHxa8Q4bM2D61rAxCWmxpbEct8djdIRICr7EalL/XoCKt56adtvlSbVdd
bABX5PX6Npj90ATztC9N3n9kXjm8QBtxALvBNavJFlwMXrUmAhBK2EtOtAXBasSzOH5BxpfypuPU
AYtKJ4ky0DhO/stUEJhvhnmoFONGz7tMtWjC1PaBAF2sMjbmgGcs8BM/QgESsnO5SS24Wt3yPs8Y
z9soOmBGbr85paquoU++Xd6w905PhqtEmE5Ey/0YWuNYOUFDnv0Sa7+5gfDZnuhzYxWbBwKsTIcX
8hsYFvu+WKi8d8Afl0PegVR8JT2efzfaeuYVcGp9N6Wjr7pf4bKqNlXKgRVWWEDO05kc0ledz70G
ql1mt00fEvpdus7oJxIZrDqQ5cR9doRWFqVhOQsNK3IDr1CQymFDBm3lt1n0QwCzcBzjZHH5d7zK
5ZduRCSRmUSu/6OYreLj7DcA2pq8X17o28nncejsv1gVVZVKL+hw8EB93s6U8n9zB4a2IMtN1z+U
I9XJX6HLXfMsqQ8EsHDCXoRRy1NGbWEnrgu1HFSFBAMUOIPjwkHKAaVVFHDiFrSCG92KduDjdKvS
pPxgXoqTUTAT2YfEw1/VKZSpD14TAjjnOCgJwWL4GOBcdINnH03XAntvi9gniiGDShcrzHCPVEHV
Lbhea76VwgpPMXWceweUS8xUz01cPBK9DhGo05aGJVa45hkUIg0DD2Tbeuw4WsQHpjwtEAjUiBgz
ciueUi9fBu8BAkZwXMqZxB3byuLixBsTf/HQgaYZcnIOAYqW7Ry7VUAH3bXicD9kcsw/yHygHHDr
HEB+24iLjNcRa+XQkfA+rgrIKOW10wENGguRjChI2J4Y5J0INLraq0a6QF5ta/9edRvxCODQmf92
pQcL01exvLFXaX8zE8Dq/Uylc0F5ZBvi53DZgdkdi9trWwrfvymcFSqCW4fPMdQAOFuhQa0CL6BL
AghR001gk7513HovfKDGGq3Ulw7RCCLc4JJ3s1PD26mvXV9UlKHA+6IN6Vm5jw0TuV8Bq22sohnE
Ma1nUDblOlRnnLFxfRP0MXyePm5nGs5Flj2NKrMiYh8N8CAjxikps0x/lRv9hcPAwH9NZiYBA/ib
uO5e42G24nuvFqTR0KoW9NrRX3NKRubLGLccVtRYVA3QmUVC6DwUW7Kw9LSbewHWKbIomM+wwjP3
LFYf9I61thwpg6PkQCrcdcu06qFrqT64L5+jag5GsJjgaj8uXGXXdDJUPql2+n479GUFkF71FaHz
ZcQ2uGCnKxk5ILxPLGBxL5wxYQhKL3bnE6vKnnGv0DW7sYLCsx94yOK7BOuR7YlYLdf9CAijfHAI
y8JovG3OX9iSFeI9e930U9ZDS0rBGi7tqYTmcSR43CvPZA5c74hqqi+l31552MxNYBJszvIZoyIk
3KVbFMcgJr58H0sW676HCr83Lc2DZI6QvySF8MdPWyiJJmRLCoBBqoGtoQt67q4zwlp5GNHIcTQF
yzzdT/M1kwtdzZQYzK3F3SJgglEuymg4i5Hb8ENb2xX5V1X5zdNV0OzcoYS84JZhRN63sEMoYvDp
cF0qIz8zmpr2kxdqfnwcra9bWxMbaXPpXi5cdGYGeN2cpe3SeV5Co0peirjXFmQ86Tn7dhjgMAJg
AlWU22V5h1MnuynFKPpbYiq5t2eD7v1LwLnxBaYxZvReGv97TMMvh26ftf2d79EUObh9ka97aXPD
J3muIup4pTu5AObG1fvUVzGqdNFiU9krGvKfzTXd4oaFadiPrVCLL54am8/OKhlItryi/kNhlVsA
CHGdzdnJu+4OOmoTfRwnt0ToEUoiutuqdygKh6nZx1rRCgzDXM98A3R4jkr3WF8W1dU/tQgF1ig/
Kn9xr+/aY99XW3YfQCfsU4B1Hgb+xSauPXCiexnzx5J4HLvREe4ln6cA7JTt3DqwnlAA+tD/pF+Q
YBhlFG3katp34MOjNeFLoQ73hOU9tfR6HKrjPP6JFm5209w0JQ7evmQ2qLWoH2UfrEBSaRiTskjR
TL27QWViZ9c3IwBg2l1CSs6zNc7weYOHvcKyhUuYVVcRSk50XSyInTSq29WFaH4itNnOUT073+kN
ImOpswgLmr05icV9ayX9UbWf162qXG5NkOsfoY65X8pxCWUSomfsk2VWII7nrJmWBC2ss1FrWUpd
pK38IulD9YtWtxFPMTHw4yGIjDU+exxOIfQxa2oP4wYUjz0y8+CXQ7j2SVK9Ji5Q6hLcALi3kQTH
mWVMTD3mVmIV3HAgqfnmjMkZOpfooh59+bRRvS1c1l/USj/jAtVtaS69HGxStbrixVyjnyEwryXX
nY7UrWmz3OPojlGViCKiwgRhZdE77PWSJX4O6X3HrUY+5r3A7NsD7xp3tDHEHViLYrgwng7VARJv
a+77eBTjvS3WINjV8wrTaHGGavo2WxXMsxW+zBGbvP+h7m3raxOSXoPg0uRHKsR2oiPS93doU9f4
nCFLLakYrDU4xLqsu0SRkjDw6k/av/YsQDjS3NuC44DcWjzYbYULZ9rgE/NvEQHyiR5mD0nF6xpa
LUUzQE9aS+ABKwpGlWb4rDThbVZgvZSZZ2+XySWf7lTUVUjCYKlLneTgt2lBFCqybgulx+oQGEOc
ecaOtt3olhLV6wNNpY1TdaCSaGYw2mvnZjQr4qZ2H/pB2mfqyolu6uaOD7AhaudkGlcgYHdiavCY
1qf6OiiUM/em9gwI2KDrP/tVKb6jBnYhXbeTtI/EzDivhGTkTxrTuNnbo624MoxVud5g8pzao8qJ
NxlHzvTdNQ98TdehAw7qNO283gZUe582O+RsImUKaLMKOtKF8nDjN2Rb86vEp2/2Jd5gB4t2uUrk
MzpQScOFcKVjqda0ohr+3lWN/G6T//0106VaTxHsczQ4wHZ+0OKbz76ZHXEYbcAOkGYHSBYyLucX
7EK5AzjpGhFn+GZo+Uo3QjuRN+O1E2qTJjkE49ktHfEJONX2oyrGaTyrHioGWo/GLg+8z314BJYY
lYmjJ285DVVlxA1AW7qfNIaNvHMWl8xDUMYyOrZ6tH/SZPWzz2Iou/Ars9s1u+X26DdwrZzZOVRt
1UbPPZokj4ueWPTP0F1JO3CLPPYSx/gIV0tWove4DVsDHdwr6INTzCn/UALQu1Mkg2RPjIerb10s
kRsFK2EQ9eKLYw1uHcDI5kG0ulpDjjwMfszgZFzx3WCklYCVHYNCmUGyJwCHGy5U8NB0kHyH6Kte
cFY84hQq5N4SuhI3lJJzEnLmEN7YFtZhoM9mgp0HdjM8BVJf00pUQDyt37fTj5WYbwQ+UFNh6425
tkFmkT1zXttGAWXtrCq+kzSunrKWoARmZOg99jFjkE/+MBTrbWYw1Z0Wai0wVDUngqHT5n9vWLAf
VebMhPp6ZX2KS59comKeGO9DRHWhp9f+DHOhHO361wJosgKiJ5v+EARtuN2URSzltqc/7meIlUYC
tTqGZYlB9v6D23QJx8lxrV+cxtynemsGfVKgVrRf2o3Vc79h8it5ieP+VBSEwd2SDIxkCein6vei
rroYnBzk0wQwsHpVbcsL27QFfdRC9lGUwgN346QsMrfcz3LpIUWMFUs4i7xmPlqQvPXOybTBFYta
WqR2M3gXi1AV/gBAGtaODXtMgrWEpVuSUNLsbVSTIik7xt97EOle+dmMG3y4oMm97APzt+4BtQhc
FTkTp3Az696z9wAuFiLBIDk8YBsLM/CHoWvtDbmjc8o/ULsS1/BfEVameCe3xT9VhFN9MgMbFyit
jYBC9ugs49rlsqnRW7bx56HoeM4lM+cdvQAPZKYBCYlx1Av3wHDz+2KCPnjQq5rM0WckQmx45hB5
pMgXCXnBIrpzXpj36pzpRc/72l9pdKqwQudiyHJB+uuvYZjQO4Ta72gk8UnHHHhOtnCkN6eBtDb7
MSgKbhpgQ55wOzrNwbM2Lb4tTqheB7a+z5DL5yLFQTi4DIwm704SgEZUIyzOj6scIueCHlhWjBQ0
WA9eINDTXi+kOkdzL5tk6qvIOQXF1v1Fm4Fn1cvp+jpd6RtJ7Ra9OTbkMR2VZDK3t+uxjo8TOmau
U5DABITnbPmoGtH9lSl4I1CeRSn2Xiayk0FfDKaPS17O7FqMZeKZyL/RQ78xibXol+1ynNkUcoJA
vyNv++zfUK3isyP/OvzJTWgg8CZau4AbR22iCwYsJCRZVzJvE3oEWdaUpMSvizOXcCcR2NIWdZ2H
umfJ71FvslEWoURkcL0A3dlot+20N1dqah3360HWmZbwqkP51DSOBmnT1ZU8m66Wt7YotLwNinj8
uVQ+TCeta6u+ULkRR8e1jh2PnXg+tA1hX6dG07+hs8YYFdqgMe2DFDY6pY7fMzwKJKz+IYIWdGSG
UIy3jA/pEwJNdX+VOVhR7t31ErzUo5cVhyyckC8Qo0CaNKgZBp2WR/96P1prZichd1ZvV6wRjRiw
Lh53KqgF6QDxltNwCbKLWnqiTxXgs69Fq/sAOblZ9HvStatu5o0OAnHE1f0BcAuv5xv/R05ODoGH
V+5SRk9J0VNJJh3MFxvMC/7BLv+R29nCpNoR6kDjwzkskFZ31GHeZQ0jMkPM5l7mbQtPFYTsPTFs
8kPPO0sBn+dfwAaCnFFd3OyarFYf/luI8lZwzmGDye5KCnM9JCnhGxFH3ax1eIUAHzrsnzvwo8VZ
ChEz1tHeuVaEuTotAcRdzPDuHQmJeKvHxIt7VVpCJGQ6zN+/+dkMqbYIbud20IGrHmZozyQ++I67
a+vYruFGdsOCOpzpd3lUWWSyZAzDNTw2wnjeAXMDCIfCbUJ1GnuYqSjdI1r73LKRyBlV+Ww7FNnF
DQdd/qQMUJtSuGa7d4oyIgA+L01FEd8jYF6cbM6YZ4QNZBdBi464sp68M6kzUoJdhj8MWBjSBOmY
LQ1xvfUqP4FavHq0h604L5ZGHr4Ok/lQYM729uB7f3jImfY0dNtPiGDnRwYdY2pH5ZIja9EB2hM1
ibDdIS2dem5pPGq+pLB4okTZhm+yzMBc2hNTuB0uhvLbtmxut+4otq32M01nnOHKDyAXyaCrfjRb
iz7dWT37cdYZshfGt6V+lvmot6PjI7tih866r8ECvHWvOmN9RbmCutzOpT/TyvZNR5OVRJJT4VUZ
tDI9DF/KEKbFe4r7P3RD16+dXFT3Coi42hp/1w359HrpvgvsnTXJ1Oyx0Q6wrjy7PP7UI1ArgVSs
v49x9UWHQ/HTzxpxaPPtLvQF4+bG1w+m4DP/94vwhyPkuhoDnxk4DqO/7eG/fyxJz8SldbgcEKH0
9xxm9sdYlpBlgbO8dIzujwOrYUeHYcx3mhSVj0EI59JDtLt3XanBq5nGe0cu91aMy4fi1eAZuQIp
DmiR3z/U5PbDbGPSP5BAnl9GQhevNwVyOyWbIhjsQp4DFDfvuRCub95vWxoABkwcqNNww0b+W4dx
KCYKJ59hliKjbV+Misqz8sd7tPTISfA7M0Hj9vwCUr24DL7+xB/TPtRRu53yUNiH0XLix+BKi9rG
ilrpv7+qf/t04D3Ya0OM9fbbBeQghiYOz3MO7LAPpmqV2hVVM9zBvZ/1O0L4P1yWVHvwFUM8XZAF
YRe8EcJLhszSm3M2bWvyv89q8EFf1/CJJ0i7P1ySawim6Ny08Pv1Dm4fHXEYz0ynQdL+X39tAbYI
uyeqSVuAqXizFsqpN74tl0NG+NVzxdWddlMRQyEftvLHf/+sP4+FyEUI6djINDEfv92aaU7OqCvk
dvBEz8VcIA/dtdpjJtgFXLFImJCf54gb/0wx8M7P/kOLiUI/vj5xhJE49wlI/s0DpZYoY+rEmp8J
134m8dBOIleToBSpWqUOgRnynQXlum/XO156OtoulitcD/bb18yZ5QYj28nSeS5rvkEARyT1artL
J6+hpgd0p89zHpLi0CLZJQWgdbojDSyu+FyJyJCMfCqSltiUvyXdU/BoW1Wl9sQQ0KasKAdYNUwC
vDSjVkyyuubKVxADoi7IyGrrPTfJ22cYxDBMyDsIrggaFs0bPetULayiQXKBR+r8nfvORgoErsVX
tv/2ZsgD82WIBlSWzcqe1gjZohiL6WaMV4Msx2+wA+xKN3jIbfJsLe/rIgjY++9F9m8f8lp44Ffk
L7Tev3/RHPVL0zDmPs5dJ5zDWhfz+sEmyaHY29PiqAvmt3n69t8/9I8XmkfDEnUdap6QBK+3Lk3k
S/boQ/w59t08nOn8kEmDIeGZGi1LNwbmd16Y6RMxDLnaGdJd+G/IwyeG0e/Z/f42J/9znw2vIFZI
olxM8Qlgt/j9CeSWW3Q246cjkc3I6zrUgTedUu5dUOWbuO3/h7MzWY4bybLov9QeZZjhMOvqBRAD
YyApUpykDYxJUY55nr++D9TV3WKQxmilWW2yMpXIAByO5+/de66tZ9EBGp4kpKCXgbbFgRc7u5qz
E15ihymG5+KKN1Y4Gd3+iOCVIQYaslo7AG+ndTOlDf+PWjds40rSWFfMV9J5YxuiqXaDznZG+mWo
hhc64T9HF1qi8Oy5oW1ckt9bX2aIHJx9YrLPgXVP9OBozTTYVs1AfweI8wAfIaIzpzNngOfvcQCd
CTEbOGORTtg3TyRbVdM3cMtqfF3UOQ3dsZnmQ9lHrn0wzNo0rvQWIVNkQZQ8SpZa6ptdiB+vUDoO
xshx7XsHj3ewGtzMGr4gbSPmlPYlzogaI+z2zPI43QpsPrfkRJF8yyJhxz/ZZae0zek3juoW44FK
+tjsgsen74nNTKrOEpBa4f0jOksVPcankCSlIUnFAHY06tKDOooBzU+l1v2ZUuD0q8c+rBsOGKYF
BYF8/sQghs1TBb4mp+2ctuGKVJsSY2rC2yoXp+qZDYQP6cmWCHwDLwqAEY421B/OyXevmGISuW0C
H1GuOUBjAW8X10FRJT8zAyzs2sAUgZQrRh1207nN8OB2IhL7jgahvJ56DCnbpJOW+l0KAt280UJs
dEP/LbwiP8qcfenK3jwkaJK0b4WSp+NdFUZVuq4ok8d1WTa1urYEM46VNaiU+80EC4kcFfrtGFl+
3fACCNjVrAaSFCjufrx2xkGm2yAZFGCo1mAl2kMXyXG6aBrSSu9Ju0FVN1QEhXkmQBPtwk3cfGsq
WNpWy3j0ydUC8dqCtoy2UnMA2Um6chR2eTspazht2Xc9I49I1ezA3qfahAoXk1ZAjG+CbwmjPUQT
an+juUbCXVuMz6mtiC8iKnRFrFdnM4+SXbPuDKUP7huG9lubvnvqW1MGsddQ+3yDBqkW6JLL6s6t
dQwpVaV0P8uCvPJyBvL7wleDjg+57V32xJhGr/yWkKi7aYziwKccMurHMrHkjuzgMduZIDFvjQKO
PNbGoAh2BvFwwIYnxlBMLUziQpKuuxNG7g47cuAsY8WUunlaPlauV6EwDX0rJiKH8LqQAAlbpMZP
LdVVWrFRO73mqCi/Gksw9o8kEcjRlbCy88rrgoAIc4M+vPQiQlIZQrBYjhMNycQnfWq0PUfgLV0j
t0krBFhBtzGdLGe+Wo/0FRn+cIpB+tMpvi4iFXpakhFOSoRIReQAuAODzyh3HP+KiEEcc2CdfZVI
029ipA/sOVmv08+yy+A7H8iZtCM3DZV4W4yOtdZjpDcXBEJM+gPmWRzH+tz2e1Oro53TK7NYo+sT
+KgZ17GfdXEpLlJoR9nKCkXzOsY9c8dMI5XPq6A5EEZBLhD8A5Smw6HiAxRuRgl1y1M4/xYX9CUc
ciu6Uh4I1Z6qPT12B0NW5JDeVxhh9Fcbk5eC1XiAAadpUZb5Sa0VTC/62Zl99mweQ5hbJlLifsr1
FeNL+UWPEL/T17HSZKUYQwycNbOm0jfsJvuqInW2iEcYo4PoE4KZON5ar3Os0+jHmSJKfyiC6Zo0
Poa8BduqWBIrEMLIWfkyFk79zOnfJmaM+HpWQNb8ZSazpW8oozjrODjO/dI0x9SfzKwk/woeI8ij
nlQcPc8on4YwWJIVaiPa21qiJWsSrZHbkZh159rxtMuREfxAU1Lt7ESQnICHIjE3Jdlz7i43eIIA
TFI0l/hkBOlYnGNn8gCKSXhMCo1jpFsuX+k+RwjcWg0BEgJ/LMU3bIV9r1ThA+3Yrr6UbTneqlrq
wLTMSu2IpFMhWbd1qvxI4xJepDM7TnA76AQtHuIeVC25cExsMLHMRD1rKh21JsJA6NFQ43bnyBbx
lGlSHYGN2/q4tpNxZHgFqa5m5h0kX0DkhtPFNNLaQsgW6y0iLzodWHjwKcD9DVruhjVHCI1cyS7k
LnIeJzCbI1ks07CGehkZdKKV/AbVfvVk0iRzvGK2rNuoH+3aNwgGP8yLe95TKREMYhHQjnjVSPrJ
gByg2AvRm6scK8BTRk2a+9OkkByel7Ecd30s0idIfOro030xpT8zlCHbgQYMTCc3XPNW0BIYoFtv
YiIbvqUJhpcLN6uib5gYsdAEBC9XZEPN5YOM0QUCbXNGdj6miTmrImVt868X90MURZKBUBA/QnvG
pofMe0zXM8qfzRyPWbV2sqTCYae7arDJwziaUVvq8XTTmtkSA5na5pe8lIw4cjMsbpvAtvRVTcA1
8pAZrbS/zHJaLwNKE9G/182XMqFuhwQ8OyTFme38NNghZYjRsFIjaF72Y4ogH7kJkqV4RQsfV6Le
Krzk/cAAv5jKSfpFYuibKaAV6muja5EIlxiF75QOgtwQmvKLHVrUSGMRAfpANO/cDMnI9pOHbfA9
y5jV+x2IIrYf4SJ0bAcLj8kUz/czZK/MG81a/0rdlse+3UMD2EEKW/TsLn4lf7bqYjWGTBFpX+mK
7o2qqeTwnFUnPTBrGh/ikWkp+/g4hreWbJIf9TCT8KoWRGuRcAnrJeyULoOHH2jWo8ZcpfREDSVo
D39BwVdpSz5HTNfI+clx6ffo+Yo1o057pZLmuZKpNpaPNUjxflWTDN4hYxyZNpswCeF7TK45f6ly
VZLZhnDJn2dyVy9I051dDyG3pm6U0sg4nDIF0Ldpj81vMEZhb0KTuMxNXGikmIaNXrzieGsQxKQl
9zms0EQgt0ltgSTRWWNh2k81/AXclR3OsFmPxqWHXVQvgiGsSstXNwbfnkbLuehtIzDvyoYYUPTW
Xa99GfVZ2PeBzdLz8f7yUQPlRG/L7YPKcywEGKs4DuStHmPmwQHej9ua6qFhI8eq5cHBjrkjLa1P
p+xm+SVl7nflNgiAVtza7rsxJUtWVSKV3tlE7BJLLpTmwsCTCrEZzog3VB11teFrWtXBro+UNDqE
manda8PkZjva9vi/aNe3Lwk6rRzvRRWoN0LNzLXTkeq3QowU1kjANFLVtLJ6bK0oMddhjphtozkh
bo8JcPaEvjVZHB4Eea0BAcrbhF35Be13HHETDdMm2hYPB/LdnHTcaOweCHYOXixtdseLgEe6DpOs
fE44KM6bKsqKV0cKRH41b2bmlxL9FZaFIutWFd7inM0poRc2DJGjLuGsJFWPpdXOPrlRQCiHoRoP
DkcepsHa3A8XilKD5Wk5/HIaBuh1pafgeu7B9QbMbpWRsLO2K+yvbRJncmObMfsYyQcNf15103tn
ngYCLGN3PvZFAp8TGFC+S3WOBLx4HU+tzQmBrwrLPpYBLEmfLPtF8UmsJzqBSGD1E6OO9FmJoeev
rbKd5hvMfCXQwaY201UfjWa2qpNsYs5uu3HMdLswf4y1rIQ3RaVubuMxcWrWeUNTf1YdtJ0tSYjs
3eVXLYt1wk0RPt735US4p3RIs8n0pUMU8p5FvpxKxuFZ3I7ozmid5UQhVGNFupnkDZKEeB+yZJ76
I+Oc6hnAFc4D4v9661phqDz4Ipq0qxlBHVsPUXLjKs+1KDzmhFsSMpDOwXerl9ZrxXZief0QW8Uh
n3r9C2Y4BjyYn4mcPii5kRP0V1ZjvCc7iHDGJGOzPsLFKMsFcRqXa74HkbnWB418dV76WaCb68e1
C9ucWHlm8JdaOeXWoSsp5m/MQioYfkJgnnuR85BWy1EaGUkoeoIwVJRlGz2urSNV8jyt3ISsNAx/
hXhS5BiqbE5IILwcMIy4CGUS4gCeolmh3AAGtJ4U1L255zCuca/CgHPEStOhsvvjkFTzdWLZxPQI
UqjFmqqaXEQK9KDpVmHR4fsH/aCtYh11wxq9ZKms+jGlUJQqZpWnEgmJtUn7otL4bCmKsWp0s70E
Ka1k+4yG5vOsdjpt4K6KXgKbZ+3jrunaY6Ehkz1UmZHa1yCP7P4nuel9v06Q8fe7PJ7NGyWOTGtL
RdWw66NwGzvS/hLa2pQ27jctNAnxDSNVePxbTDxODdCbL1ETCkYQvZ4TO03TIiMRV8HdZlqECB8j
U7rxbWoPobqx2b363SBSGd45mDEXOyRhCusoidXsOprRk1xm0GLTDe4QOTxpvSw5jjeTCEnTYyh1
dNIw6LcM8YolfbyLsQdUvaF1DH3sZtrYdraEzRKkIhjNhhq2S6SYGlV/hUoFIb8yfIHPWtPSSuPi
RrYNMnYH3t3gGwOzq6Mc6Jc+mqFZ3KB+xOs+h0gDKC+j7Eklk9JtzrTu3veQqPTRsWjCsQ0Xisbb
DkouIwt5gOy2SNWKKyAQ30sMfIPHzFhdldF4Ds67NM5+79hADmFOAEdEAOyAuHVionc5fKfDNHXb
eEr6h4bcdJ8vQXw7hG23YVoRdL6bD09wZrpL6t1zvvGPLk8DALgYrSM6lSc/txOkh8qaqYQaDciX
ukIBcdGYZn0/mGHz4GqN/Jm2BcqpImqOiqH8/Lw9cnr9ZWJDfwQxNzeC/uzSPfkN80T7dKoJgwWo
EzMZ8nBw0YWhHtshf2rXUDyq9SyKflHjoamntqzOTI9O2xJLF4T5DMWORldaN09uQEk1QQIkIWMZ
wRtwPHS5V6JSfXT56Udhd/03i2/xmc77O3bxclVaQeDCbMaVlPlvf7bEmqfXQQhqXkkemNhE+37I
W19HqxqtSJPRLmQsxCHWgGukyL5vQUtkZ/o/7249FDzrFzwBhLFOnszb/wZBDE2JIsDchpShxd6y
gbod1KHrBx8AYjUfKshR+W1YmfWPzJXqNUiVttl8/vx/NY5/X/8UVUBNQBcwh7Vpkp3cCbgseaFp
yMTjyZpMzlEB5bdal8P8o7aqob9FtqI7fk07xVo8cu1PnUo82qTAmtrLNm609DI1B135kuRu0fwc
2jLFBBwRl3KQppPMF5QAU+/1bgsBpi/ndB0EJdGRUg3RI5mhzYZLXGK3TipkMb7Saql6IAMEQe1Y
hcWwIWHFJoAYmFV2j/3CLJ7QiQv9SsQdxguLsEN5QQ+4BHxhg6e6SJ1uMH3SXLpu0xWumWIhx3Ho
jYqZqwOGYat4ZPA+aeuu07MfWEdJRxtq5IN+CTjsjva7xnEHakp6SLIxsM50yd8NJh1iu2jNo8yB
jWM5p/lWKiLayUkGnGVgnVcjyphNUAiSlSs9eogRghyttBj3XZEVXkF1fQ1N3tom5TI776bIL9Sy
uPh8GWjv1gGDMAZwAvKlQ5cN8tvb1djOZS4VOHQbtxFwngacZsq+JVRKeWinDC6ACHqckegoK18a
7kyGpkNldFXTL+MdyWGFPowkVNQ7ZG2TukW9o1We2dP0+IG3unkQ2ObJxwpoGK2HXKm+EbJEDOM0
jtZT2VnCpnZ1qkeF0PF4P8YogFNAudVGZuocXJg61gKvq3RIsKOeI86Ak4HiJQsmakNJ22+dRkGJ
brBLeueAXWPI93Q/LPNmMOKx3JBxMzdfRWvLakfZ2aqMb4rQ3GB0HxSvVWJxTOAfmismqdajXs11
itC3GgkYNLsg/1aSDxtcT63ZcdIF4FFvipj2iUeUX8ARuaf15Gtta6G50PQ2/jJRqDp7jj8MvAFP
z/F6In65u7b1OqeDmFf1rRmXKh9U5DnTzgYEZD90GtwsqcQG4in0Gfa95EE9DH1hPDeK1ZWHZqT9
sg5DeG1IYPUg3OQz4xUU0g263FAv5nmTIi+Lroa2Jj8samZxZ/bmZPlJKefbhhcr9wsgIvYqpjYI
N8Sk0lVzrGyIOM91Lh7iGJ8CYgaGYcwJ3f7K6skWX4FpoGMOH7Je8xTmYIXHcEo2jSW65zKVJjkd
IFf2oyYRxXZh3Gy6cYptnyqOnxB2oY2CaYDXiUCA/GA3yDRl3YCVj677GMTNvlAzlrmFoKj3HUlo
1wu8U9T7HgsANjO01RY0D4MwxTjK2l3Or1qjcC1pp1v0q2L6UiaNWnqR4jRPHMkohJG+oIRrEp08
UNm4lX2rdUW6R8ykoRwXNnHOUxt1W0RPhbYJtESG21wZNeuAE5AfHQGJi64AGgRPWN1hoLuJMGuQ
DNCoyKgOXs2wxQ+VTgOCsQFq475JR6fZT0qNlEkh3OohS5rO8egEEwD++Ut7WioBOKTutZbwmyU8
xTjREkA8L9UwmgnyioDjydGtb2ZSl75Tzsy7nIX2h3Pc5XrUCQvUi+ehOScfLIrRrut1rmdkivEV
fvHLhM8l9FGc/BVa9fDX5z/v3RCX64HKFi7BEegWYLC+3ZIcxS1TIDG44RwL44xTj9ehdDc1Pshv
cQZZBqhVnx46l8AuNxpMzWtdfdwyaxffdFs+J46ac0C2zdUwOyBmYUfHws+DIQpWLko5n3qoOCZl
nx9DbNH4TSPz8fPfcDp2X34Cv0DXBaMXTagnuyrnsyDsEqh7cgT7gttA2zj4olbk99FzlTpANJU2
4LHDlrD9/NK6ye35/cuOHodgBlKPmPy7sNhOprFF0aGL7AJ7k0dYbpAvJgBymyHHQRaoVude5XqP
nwi5MVLXxpZoPZQhnp/GtrK6ld5CAfcpGiE7NZyxMeoZnX7BIRNvA/it+cVObdaaPdOYwOnJIcbH
3+OGG2F1iJllpSmXZeS4YHPoP/Xe57/u3dpnCMC9RTXCFqQZp2WLQkiwzIu+xJ08xSubfs9PGcNz
1TSMpijRlfhMnWqc0peX9JcFYo8KjYqRmvntapSwBsEPyWo7TCpd70ASNyO6DEodzks+BGY9RAeH
dkS21WVt615MYWWscAAZ3Vpto2TyzULFYAKdw2WuY9fZQ96kZosCIcI0wHkMH7ITGpiMZobVDwqR
vvdSryK5Q0pEsz4qQj/lVKxe4ObLOLOacbtL0HC8ENQq18MyPWb3bR5+3eo/Smy9Ll/zr239+tpe
Ppf/sfzRl6IkREqG7a/UrP/7q8vopS4whban/9SbP9T856+/TQ7T6rl9fvMXjA0YM910r/V0+9oQ
lfc/sVzLP/n//Zv/jlm9m8rXf/3jpejydvm3yajIf48X+1UF/W/yzvLv//efu3rO+HOXzz+e5XPz
8ly/+0P/nUlmkTzGoRFdhqpq0FSXoml4bdp//cM0/skBdgkn4Uy51FSU1f+ObVU07Z/8s0CBAQmq
JFguMokGLmT4r38Agv2nrVqgsZF6LNkc+h8lt77dAXghwQbQOOO/UCDQg0r2dsmKknYKrjNYNmE6
7jjHEbQIueXMm/H2BAfbUYMWjTwFxQ2aWX7zyVVMqGLwsXK/t6pDqFb3jPgfO2vRmAJUqU1iNT9/
909/FpeC5ORyLOPrBwt92Rt+O7OOBhoXxh6MSQkxvyYtMdi6DkXcH15FpyvNb0LEzdNVxUljIEYQ
P0wxuDBSNZvVBK5lazaG+eXzq7z9QHDzlu+ogUaRzxyV5a+zwm+/JVYSkZLrimo8G01/rmH90DVF
6nqMRHMH/eulG9M/C81ZLoo4R2fl/lJIGuZyg3+76DRLiaVNwU1DBista7vdOCUDcQtezpGk2vLM
ClnOkP/3JVquZ+CuQG+3ZDK9RzI706Tik6tQrBjOkwO5a8XlCn8xjZ250ruloSOlsyySNahVbMbA
b38ZdLdCX+SMBNeG436aGa/qZZf+jaugc+ZaHGgQ1Z28V30yxHYkUOCEVVgle+zDAeAbt2rGMxd6
92ohDIFnjoybh4X062SlY5rpJVPM1odPIkFdJsmWYgfTfBAZm1Ip9J/E4p1Dt37wtJZekGtblspm
9O546gCrKTriZFvdzNe2SehwbZrKJq9K9w/fMb6lvGBCaBafc4QwJxUsTEu7GypjsU9JBvmFMLD0
BdmZq5zcRRYfOxRrnVbXUi+cil9riKmF6OeEGKzg1rJac4vC5FgO0XrM1R2SEXnmsb0tTlD1GGyK
Dv4BWpikQbonOyJwhbwcwZ74ajcdjNC1eGqus08JkN8hLEkvPt9DPrqcTqXMauTlsk9f56oZTFF1
WoqIikb1mnkJY+SegeOhT3tF8zvmt+fSv5YX6bdXmp+IjpTloTG9JQ3rVFWFnybmxBklvjPYyq40
3a9JZTV//MPQrLL0iakykC+dPrhQk1VjNQUXGYdmJ5mkwbAiBjKEAAMIxKjPPLePftSyPdmcpVgs
p88NAwybfqbEPi99tOmIyVynjP/+xq9agp4cQl4Mlv7JsSY30mgqkbj4pCcQ25gvzNoay3HRZg06
yeRcs/ODX8V3jKXI8wLHcPqrYOxjBict3J+DDOUrugWICjDXPl+E76/CI6LI4H9LNXAai+YSXrYg
ZxIwxJGNX6apVwl20s3nVznZm1h2rDUKDvSqNCWdUxFba7tNJGaaCKIGtUQbYlo3aBGhEBrnwm8+
uhQCTgIWTcTL2mlnHqOvdObBSf1xTgkj6Uyc0pqLPlOf4jMS1o8uxZ0Dfc/bZNDyffvV6uaekfns
pn5gy7uSmIRDHyHYKKfhXMvgg6eEC4CzIN8U1t5prRaoGt0OicQ9t6QDacxGjDVGhfM3ftByTuIr
YsEhOW0mhkbhoCdNM9/G2345Kxjkr/SuCuQVSo9y//ma+Og3kWOmOnzuTZMX6+3dQx5TidqBZKqS
yeTxdvWXaiHF7o+vIrANMJJio8XocvLWZoo6WCjDM3+oyxqexfzNnFLnzPL+4KcI26AtTIcFU8Ap
0TnqtRiRBRdBKpuuCaQ2r2VbDWfcIB8stzdX4dTye/mHCS2JcmiBfsR8/UKUEHLmturWqT44Xz+/
a+8vhSyIABGhElupUpu9vZQ1KOAfeniZkBR/ubytZJXoVvyYik4584Q+uNYyzGFloxTBWXPyhNwE
6sJgqui8rBghKp2/Y4uV/pmzhPnHmx2zo+XbRIeI0uW0rTMEulJMBZcq2FfXVj0pXqJrzZmrvP+u
m8wI2LfJDeUkZ5ycQPLYGXDgLKAwWcr+UkdV/5RKwPiHXkhAf4mupOLMCnx/TQ4hNidGxhPQJ351
QX47GgwcrvShkIxCNBqYC5Z2pSSWxWRbp2A3au1MbXYSQ7nUSgg7iURd+lSLZ/BkhRQ8HS1EtOVL
JL/w1YzSRfvpllDaWncSDwpU32Rrsx9C7WH+BbGAtvk35O3NU6uJngYzcyDdL/MFqGC7YXe9dLFx
YKPiS7dmGTXKpjMV+zCbhvz+p8ubbijF8nL0ZWZymtgGc0ZKzeBzNMwZ86cUtwHOP6Jn/1Jg7JzL
8Hi/wHmXOGNrznK24Za9fZkYjJQjI3iuFjvttMkSS7+vzQo6ck33NPzj1cdglbE4XhNQd1Szb6+m
o7+OOryTPHUcE+QU2fE671EO+oRGLgO9sqhvPr+d7wt1LsnFMOzRYGMXfHtJFdBEqCTgxhuXhOXO
fp1mFd0sGKCoKom9Noevn1/wg9WOJYprMfmiHKPb8mYn7FSzaVCWshMOowJg03h0x+gSyUiAHgKX
++dX++D5cTPpFCGXwpVknHzmjbQHW1ObmS85q5Cz1jblnbKgp2K8nWeydD661vI5tHh9oFCdXkuU
9OOnIcUFJJBkh3ahHLJexvs0a87Z2D54ahi8lpPw0uX+78nib1tGHubE2gQAhnFWEKtTJc69LhoV
fjypUBwhY8YjkzzzDXv/5AgbcNBMLC/g8u69fXKF0Ls5in7RDJrmknlcgNxp0HZuFCPcI1ht8/mz
e/8jhbvUFouVzSb/42SbUnRCcUNBidYN47AVfRFhlYvq7rhQVfcx+NUvYMWt1edXff8UBQtFR15O
IKJDYMTbX9mYk1mgHUx9BKFAtis+ZNUi4kOzcm5xLj2Ltwc69i8DEDslDsOd0xtqxK6T9nmZQfHL
u94jhzr7UrkoQTy4pvlDOifp16SpZgKBJzh8Zzab97eXdgPrdTGBLl2ikx+aRlRDUZnkvlPX7WWR
ZuSEm3QuPXce4ivFSuO7wMoIbfv8/r6rt4gPUrEW8P6j/2HneXt/wbJME6ntfO2g7u1gxKdH1wjF
mff+o6uwh2IJsw10LqfbGgBAfVKriPM5SjiU3TUQYEw0Z1bou7VC44sXYbmDRIHwLX37W9p2rHvN
onbU6okoSAoyD6kbjwsawd+5FD0VzopMlrB9v71UOoMogY6Jwjwb7AvdBmVlElewJoJv3P7xE6LA
svgKIVFCLnOyZ5JsIpxIHzMAogrmRpXdZhXUafGHPeVfbUOdCc+y/Ol5nZYhCBS6OIMdszhZoL2A
dEq/2wAapzNv9LuFvjylxYK7hAEypjm5dZIgs8aSFiw1xB6l16CqUHyBQc1PRk3ZjeSZNptWx/Px
N+4j+56NkMKhD3RSHCckM8R2Pi3YFZcE00CJCcUz9OhvXUZwSudwydh2WaS/fQskgfS1Yw9LYBCc
Ptq8UV/4pDOUZ5bFiemTu8d9NFSNl4mhHM72098DXLCAsIEdo4ZqPK3tUN6lIdyUzEp3YKUviL1Y
p/mAbqUS3ZbEWP3MS/DBW/37f8FpXKabjo3T2RoHQjIoYGJ3dv7YEYV+++cP7rcf6px86Owmgr7K
y+X3xjheZq64NzK8G3/nIsv24Sz+cP1kVTIHJh4pWGqtSULPgHxc+kqmuOqZx/bR6qf5gBXFYfnT
V3m7PBh09mBo9Qz9d2V7A0CC28bUB7pSVHzYZZHYHLUwP3fI+PBRITFkU6Tao+P89rJTZxWuWnBZ
0PB5h+o6nh9TIPBnytePdmCDQHWONAxX3sWqg4dU6FhS3zFed72ymMzN5LS0WcyBpMU//qjwMiMk
c38pR81Th7sedUQhW/wmpRywVBQh2icjqvGb/OnS4DoUkRziDbro707wRql1ZsGGZcwC0mzTm3Jr
jXV0pp57f+84ucOnUNkTdZWJ29tHRNCAWZJw1rMSps5DqjWt+tBxPaEV2ZlftCzmN5UOTBA++EuX
EnAiz+ntpdIJmLzNUdKHegb8ApD8tiQl6jq0teIigXt2pj91IjZlr4Kv45Lki8KOIzVKlrcXjK3S
mnSlG8lF05P4ukxTq3hOORnXnK2AIN2EkKEec4fgjHWCFlR/cGJYwDtqBqX8+vnjfHefHaFSpzPQ
pFXCMOTkPteIvcOy6DGKOZWyiRw126o0M27QdZ2rKFkmJ3ca75NqcnJk/M13FRfu2x8eoPgL2iBy
/LTIFXbKKVd69xqwrdk85UapxukqEWDtbYTFAPiwMTpinq/rPiT8xuTTQZAEbdi7iqDh6DkGgJev
oKgXjdfMBZlJnLRuLSaL1j4Z1bHxUK1qI8JAx3hCvtnaBzhjbkHAimHjMK9B794rfJ9+TUdAbtD/
nCn3jLXemn0rPXMsdOzyGYRqHg2ApG64igrafbcBgNXF9AKJKnjI1NS9IOGSLBxPxkkU/GVC10Dl
z1cKjx00UPiYxFEUk0HmW6Q5pfFXoE+ZM/nYFbL8ZgoTxal8/BYaifaaqDM6cIufJjsUiWQRdK2G
ktUbUmkYlw0uYNxsQHPDDlDlpDhHgn4CVGeuW2cjCQYg82bpk/rdxT9GSwnGPYSoNPDj3JjGF6yF
GAq9Oaxwj8b52OOGkth1SYHEcRc/GqMRwqUcoymwb52+cN1dHdS59aXoBtfZVBPenR26Rlv326lw
tbVdmpPKTzfxCmGIduNqC1jddq+Ix5vg9jb9WB6JKK+m6wEVpUJsUqY3h6Bv6/4O5JlhrTRMZfte
4n/1yBmY81cSkadXwjMV/Wh0EEJ8EaIg3lcORlkwQWACd+gmh24nyT+q11FMI/jJxShl+WyDNiEa
MpA/TIoqPL6zTEzViyszlwdjGOEKr2gGhtHjknKre5JNufB6NPbTSz4ZzPQ9QwsQXvK2JQHuKysP
vgZBKuy9RrqCs0E+OOrfshHM1NrI89p+Jo1WhcHblxFBp97U6pVcg60B4JKEoAag67WL902pG/s6
T3BTrDPyT/g9Q+7+rAGlvNZF2pD16ACoujA6guIoCBH/rIcE2yg8dlW5bjiQJoBUh2i8M7o60PwU
PlS20qfeql9xJqjfDCNsHNxV/Ld5s162fAiqKK82dZIPR8wxZEDSzlPnx1rpK0JH6qiLqW0Hp8UT
RfHiaXUSPem1npLs2gDz9nDAdNWqo8nY+WMoC7mGkqGytucEZ2SojsaL1mc4eSx3VnKceJiGCOMc
Y8E6LOJrItu1F1WHUA+9fJqNLdkV450b5KLeWWo3YKKCcDL6IQA0RNpNbhH1mJaVBd9b1V9lbLR4
fqXu9GgyqSMIioYgvQmGpP3mxJhsLuUkuPA023boIwSx8RxJcKrrOim0uxLXRL8qTJjHe6e0OHPV
YVIme0HMwbQxh1y+DAXHlLVOBELu55rdfnfm2GqJCuGT6kPMHTjxIh6vNzSAq68NBKDp0klIBvGr
IRxDeq9z61pe3RPhcFUWatBscgsPOAHEIlRXINuz4DIsIUX6MkBEt4+rTpq+jGLjDrbnHD7OkZ3z
MOI4BjoZ5czX41Yz79n4w8fSHQPczZaOobgha+Neycuc7YbIyRnsYKn+rFWz/Wb1mOoPNA3iby6g
6uwwYRxIvAA0HsT5mPp+pXZJ9qrqgXZPPJljYyHFtuphrumVLU30SvrDGMA7JeUzUm/GItOax6yc
1FsVHPO1NmMtBcmJNfTAPpRfA9Ht0h2hbm5xYQV1Mvv0gqqvZdsnKWFoivgJjswtdlM7dtUWmqse
HctQU78pIVD3bTnFqbJFGSRfjQGRHtitBj5B5i5aQ2TmRK6EVIxio0VVHB9lPrga6mmk2HaoNran
dKb+FKsc2AX1fqhUvOyjiPbkYGAvhcU8H8suJP8UZG2irAX8WtJawLb3cDym0B7Ig2iML6idQ22V
VA1xJyowU7HOxDB0fwWM86vLhiiY1jMIUzXW7CUOZgEnm0biSOL5hjieevheq436Xdgozu+RPCXa
IW0UkjImUApkokpsyQT8aC3ESoLHki17SU9YnmhKrMgTZmVtJZUINXZjjJl8wpeb/FX2lf5op4UI
NqamZIghjBQlnxrxDajXYzf0Ff0YQ1a3gZI22d0CfHQfZQIMfOukvK7eCOi487LC0G8NfVZNX48D
Mz5oATYSj1MRTFqVvL945VTg4rEAJ8Dx8rqI82sJRjF9tPPU0Lfw78V8RHoddPcg7IrAG0rMhuxp
fZpBRy4cwUKM6xZMez1ABO5jkl7qiVX+TUkRePtx23d7Ez/gsCMdSLXWLqAHMMrg9gOU8oQbXeQZ
QJmfNdN+JKVdnz0PaLRfK9cW9Qtud7AUrKjKWkdYtJFozxDJVkmZ2dYD20Zq1HAoSDO6Ybdqmosi
I/NgX/KOGn6EYTmgKTe2KpkJMq0DVPwYuL4qolM1FruwoYeDc6khVSayvyWsowy/ZiWIwh3qb2jl
fiaAD69F7+QZNpAZWK+Hlw9PYjbHUXFZw8FJ9k1Zu+mFlKaLsA7gIYhCYDdV/ZgrbUyqG/7KDDxs
Mhta/711meo/W61sJFb/MmtecE6PvEJREFpXFVH0r2YR9P/F3nk0SW5k6favPOs9aNBi8TYQoVNH
yo1bikpoDYf69XOi2G3DIvs1bXZvMSsai5WMjAjA4X7vd8/hYQ9l0zoA5sRPxNQFCW6IjUoaCSQt
BFbsIc9JDNgun3BQ1XPaPrEzarmMG7Kwzo4ZQc08m/miajddSS3x2ZZ5Hz/MfNJyu4ztVNx05tpq
G9qLybjN4sVIAteQxfNk6+Zyv4xGpYS8/az9oNs6wOLPF1PurVRvL/Ps7joFdSUZ3NEWxzhYfbr0
L02yUpPTtQw+M4wmuL3qOrmwZTKK57PmYabL+pHgM4uEekEwjTrAZDfVmpt+6SaWINxGkxb05sCN
6ScqhCDG7XNlQhHdxtNGUXmFk6mD29hwriy0q1xLqzmYQXzYTDrCYtgQQ2GguoxXfb6NgavrT0yP
K9ct2CTnNNLOHT6ROozTtRkvNdUWJze1/iHRyY/4ZY9oYzMoTqPdOhWWhK06mN67Mqhq/+QIaKdk
5BqkGP7MBL4V8XiiIqowPm0qkMVt5Dn+wISs+t7Ey6S8MIaJxEZbyuXx5779fxTC/X9Ga3+J4/7H
qO7/jyFciwPYfwrh0lUffvySwL38xO8JXNP6jXwcGYNLXYvylsph758JXOs39VJlU6lS/jy56n9I
4Oq/0bv9mayj8UPCjf/2rwSupv92kQZzNiLIchmIsv7xrwDy7e+nSLLLfOBEl//57/8HVeZtDXm+
/7//+MtZk3Aw9XT6E/R9QO1cCiJ/qIch4+aKz2cXJgy2FGa7jJOE2ruh9vbJsvl30b2/FDoobvAi
xqWhStbtz/BXc06R4UhiekMvdIo5NvZvK+2CP3wB/+ZN/fVAe3kZ5k54KNKFYRf267tKCmVtlWLw
fI11O3LGNj4gv/1pezWOC9jfrQCsAN6+06GXTe54zfFe/5tK6s9X+eUcz29BoOlnt5q3++fKBMc5
Fabh5CF46+qPrFDjuzXfrjwEvmsWza9ejiZijqI/lExX+auW4FxTKp6pIP+aW9vJ9TcLkpGvlTS9
t5lIxx/dWBZ3CEbGs7QoS601oh4ayC0V4brQjppC8zxwIEi5iSdcJpw6cx+P44wMSuG0Cshf5BGz
2/DEDEAQ0iqsJLJTh9ef0B8gmJNv7FKmNxL+tzhcxLXdIIR1i6TeeC5AW0dB1aQpEKVLAPgQ0J2p
+2dn93/Xkn8w7vKHS/nfBPqL9yn9dSnhB35fSgzrN8aw6fBdGlFkiS4Vtd+XEoPlgpo5mT3mTDTH
ugAs/xXm934j4ckSBHaQgK5HAP4PS4nzG0k14gFUfsgkX/KLf1o6/tNSQlvl1+LNBUdMrJRSH+1c
RuR//h5/XE0Y5c+yVV9nnI8uk/xst9v11DMcAqhM1E8J460Tk2bWFCVMqW0Y+rf2CQWt29STdli5
enns9a4420Pqbmambg+tBimtisEoQQVAf2bHUxCvPbUUkwPjAW5AvWcPuIScNIJqao+dPXHsKPUf
ure8ljiaCTvcD0yD8ss1QV2PGKonHpfq3DyZg7rwm8wtdh3zUPDqjdSCYZpujG62wqWp2r3iVRip
ikH6St5gEV/Gowq6w7c15VvRvWeIZht8elHPvn2/aD0P4gkVZmMq0QwJ4tCwe/fBDNUR84lgfHs3
XPJOnNv2fVkMpgVTayf1DMUZ+sJj02oPcQkk2qivB0pOG/IFZ7ZO27ipwmRed41od2ziQq9bdjUJ
kkCquReNE0TaNkluMFT7nehXJi3NQKb2lankj4Ixxh5HcFl4N1qRPifkglpjDqYijeCxhbHdvLFT
AGo02InPqOMPFaPiK2mHKlQHC66UpSkhKKsVxlBh7OGJuv4sPKbA3ciZ4nLH/C1c9CrJ0T0nR7Nm
BEc1ymPuuUoEChQRXmsyaSHVT2MwQQlaX0ljY5RR7prybGUJaugNhfcrb6g5bE/TeweTZMuMSnzv
at01SrpDMzxX+UEsjGuhl4sDGu+4ead6Pw3aC1cUJ253PCIouK/0iuw09Wxj1KEBSfsWisyPzvGA
4PfV3kMJsIMa+RFPyy4f8vYitz7AnlhxPpVfaSo/mRW9WW2uJQ4itPRadK2pIjjMT98W1xZQsGpP
r3cDa25BRLcam9qU2W4usFY5VhZ12bxcYK4qmpmqy24yNYbGFI/FoejXk1455rYCZ7Oh6n7fwc6A
8eMXGUchIdJ8pzb9NTUV6WOF/BRS+6xqM5TLsgebd8guAG/h0V3vNI4iYqAhDlf8Vub5jz617rRu
/dYnIdE5DQy4aMCsO2PjQcmDieIFVuMtftWnj645POZZfx036oOp8DeYm/MJ7WihrnOgcWcjckSy
r9cWG2710ct0pcQS2++j2X2Y4/gyQuVh0jljNz9RqfO6s1fjlqK6pSkFFLhEDzIxfMWIg3UHsJRq
P6TdXN221Bl8w6Cp7atS22Wx/pknhn5IFMSZ1eyBSQcdGGbw/imevbMJjhAhce1QQFr2iF2Qpd2u
8dGKU55zfVilMHO03QXL13nal71YB11wnJcHOW5WvCTjbMUhdTuXmx+sCG41uyz3FUppRwnKtSPb
LDbL3L1plx7I5GotXzTz9kACwCOequLZ6B9A+IVdqfkZzhUIqpnPLY/R/n0ytwh94HQ9j679lRQF
KaB6dFB6ptSMm5YREpXSKRv95m0awDVxe1a1oiGLoRzmU8XJYk7AtSWJEnDgWe5dFRLNAbQRo0mG
saTWJ1QF00s3JqsO48UVanVz74lZTd7UrPrZymRYv7pT7d6sbhytKdvXmrofrrHUFOnB61rwQn7v
wMxjgl1fcEcNhsgvasbcZt5Sj/VQZat5GYaHUuRztDI+UEi7N6qXpF2oKcp4N1CdAYtomfiKcWd5
kMLK0WJUmhqc7w6Zm2zhQBjPRV7MOtYDtekgARv2Z6zGahog712NqM/GkdU5W9sBmQy4Iy9gI4G8
vqiKtg9spCNj2NOlYsYbLGu2WXneWNByIDQ1bRMLD5upAdHVNIr6diWgFYm+c7c4LOPXsk+R7Bbc
8K4FlTGBAmmbY3Ulun5fcJdby5C/UCMp3nvCvlVWoIPNlCt8WMa5FjhCqSdkum/ay4OhNaYPmnt4
raGRhZeauuERTU8n+eWZZrOD8FfeaMPIrUP5obOawAVtVekdipXEO0BuvTCkhjk/DtZ0RaOA8V80
sDZuMskiOva7McuiOB/54OvbyeihT3jb3OB7ZxxCaUR5YX8uu3g9aBfsh4g3FX7jq5E6JsWG4Qzl
LmeEQrzCg4k80TinaeQPZP9jNYsdmEuV7RwW99TZTZ30W91yQ/BcJPGcfCMz+LIGcCT8pUM0kec+
KElBamHaGnK03hzCm74+o6udOZtu8OjNeMTlk80Qd0cnNjDTQ782uG5a4c8jt6TeJvd2Kq7cJt6s
Y/FAf1H1G1KC5xhc+Wle2H/qquLb8XxX1IBKIHAeyy7HqmbOyPugGgGSEuzKu62sZUOyvP8Bsvqb
jh628k5Ld8m4NCGuqWIHnJ4AnuNgJrZmUGBL1Mzce+tURJBjy1tUQRtKwN+dVE5ME1Ka6MMclpqb
vBrm0lO7To9l39wOFSRSagy5ATMpzbYyRroH7GN0vadEuYis13uqXsJnfwGWrit56NBHx9qyJQy/
c9TuW12GW8coi5uKFw5x3G17rXMjbVZOoyWvsTFmQZd7C+BTu07Pnjm/i+lG5BdzdaZ426nUNklK
1mI9dXYZymoMR7ZLPErd8au2hifsYWnQMJ+2B0+dANukGJDMBo6bqoqapX2EF3dYk3G9Fkq5A9AS
n2xj2VATuR0s1CaVRwFGmcvb0mI0azSz85q8o/uIyhTNzTrtKSFozA5KXzTNQczZa7mqwWK4gVJX
PF5gfO21ITu6tblEDp9A46T3PWzBTgIjZ12eMV73TB0HaWN7R/Ro35DbKckrH0VX79yaC6nRomku
QtrNASNoBDxaLgC5yHybp8tTo7ebpY7DWAVp45SvseiumjrZtYIbRHV8CDM/spFCTFlG5L8KtjEr
2qf82bCGnW1xL4rqJi848XRq7DLbPVd7w5q3Rlvvln7eTIn3MeROaKa3vTglRFqalvlrLOaTy2Ls
nVG2nNZZZX/zOJoiEqq9Habn1uh39CeKJ9moPAVvvFX1tuXAeJRQdrquAGvxAoN5GMuxn9X2fSyV
Ty9PePSfqJapP6DaHfVcB2YlfGsewkJ4W5kqjwzZiyjGCrKtcrd84nT4rE1q8cA9Sd3Y4SlXk6Su
LXUbF/a3DT9OHdjStN7E6ovwj0flDPSxu0+THhIfnqzat5pnhQmDAGZE5C5TtbVqU7CHrsIYlxNO
QupWlDd75brMDN7ymx1Hen7s07sypWI04gjq0xUTKqiG26mpny03vZaZmgNYM7dcaqiGEh3stpDH
ceCRodbvdMOPzeBeezmhoDZtoGxn3S5naBjQMonI5GJ+JODS9ZuSWYSXKR0rnrRvTQG0gtH7OPKm
MZLOlrpjGozqtTnQNLl4KXApt+Ixm8QO5k9TzS9rad8VGqOLSm2+eu3HRbMl9WQ31ssQLcK5I8Qz
hfAFWBl6qubmxQXHaA9qs4sRaJqC1GK0PeP6gRpu1/Y1dZpt7K099Ay1ZU9Udo91VRWOr9rm+tm4
tVexegHIM+YxC2U7rxt3AEKC0Cu/6qupCNvGPHcdjxitoQ9JCf511fv1O035f0pK45qRXGVcQ1En
b71helyXlp21d3DWdg+NtYXsSihag63bpmG2xCeDUY2xsTf0EMHsDJFlFkyjIg68Wxcbmisl0aci
Wc/lpX+oLEfEL31UiU5ivmQsJ9WeFWEfO9RPRjnuuwHUm6sUcPa9Eyy5E7qyi8HuWqncZ1nOn02f
XSfVnSetD5Gml4fLSztrITj3SEgZYavJokl09tnSKmW32lRLAVrvQdnv7KE+atl6dQEas/rjR+0o
5aSyikZLfSCmcVNO7WYWVbiSacS5rdu+rrbdriEq4fec74I4Qx9lObeNq2wT0wwR1X+OZW3vOD0k
QY+cprVjENoZZNd6Ckb8g/T9bER/Y77sNHd+NFQ8n3Xpmj7zaGePh2xS5ttOBzY9yUc2gj/hRBvR
m+CS2+UAu4w9wTNJKy9QE0u/qXrz00qVw8T6Jaryw6vobcpCbNcFKbZ1x2PlbPFDnSmniBza4Hed
SbXGAuc9CnloZvmcGwqiK3m9NloWWJ32PXXpj3hWNzLOnqQnTzKhFgs78cXs5yuTSHode7uFrwVc
1FBAvK/fBCzPjjMBbJC1BkbTgZIdyBQEGYe7qCiqZyil3hNxi+HEoP7OxAoZtDjKTE29WS9YldRp
F3zfnAljY3q2G+OtKkwtBHxyXQzKO7KgqKvKx6SdlyArsc6m2pfEKg0nyTn0403LZJ9wul3bQdZX
FRR2jXnrOkn3QH96k3XYgFad3WnjNHdF626m1WlR5E3f8Uq6WAq9ZolgdIYec+urHiuWJ8eonfV3
Sk00fRbjSyTw9msrQew4lzsln7GEMmdjoDS1YWT4BnxV33DG8sicPrtE892EigOw3eWEby0P7mp8
xF195nivmSUFcuIhwoPiKYFztrgBcmcDHfJ+kuj5hH4/ZXE0QnSlQhbV0viq+m7nTvODLZqXho17
AV9Qgg51qiJo3aOHubYbikdRIwcr70Bi0cmy0FKOdATM4bLFQc32gbN3m07PUgrnqmtbCxemnb2B
IEfprAnokHDI72N7lJwUbqXjJZ/AONWRZbtIfsSGXK8yGPCXQl2l7bmiFFwfmeQLZkOCaXYy9sif
wEalrn7uNb25VbVVPTEzNPiouU0sxql8LivmnhlPUPegspewWzg8o+u9amGnhmbj2AH9xXrDfj7h
RM0FjI72QnOZ+u0KvplnhbqZPPVDmMmS+Koaa/u8hKDdWu28a5202HajeFP0pHqkyKdwoIv1D+Rp
7XMPoGtLq27ceLGTbivRuD790H5v5rK+5Qir3QlDmXZYHK2daMeEzx7p4CZJXOPRIEkxBXRa29xX
4kW/t1aRWbx+zTFHodB0RmGX0CgjUUXbHnK1B1gEUC+aUIZ8GGyjSpHXJx4tebt1srUIp0uZo88H
SS870W5A3k+HsnLTcqNO+fIFswco3NLOcG+Zao6B4e9HEi2HFR6q3Q1mUPddTMEghbusehBQEmd+
zr213FvEKV56EHDwBIn4hJJf896e5+lbsJ8KU5Bp28oYxQ4k4nwzi3L5yi2PQ69aMvxTV0UT9FXs
eoGTcQqqeWdAfLIYdmndrNshiWdS5LG7Vbge3mOJpM6zlvyDhfxAGypBSDCqO1d1SS3zpJp/mJbb
vAzjaAE6z23jPNnQbmZZmSfDmNXGr4UpdiMk553aUsUuOar3WVeyZF4G21Zo1jzD6BfyPISRTFpn
I/nwryDfV6CRlCaQmlQpIjmjhe6RUmHDUmIbDxRhBDPpq3Vt64PzMetldlah62xI3OjZ1lMbZdPo
qjiPU1If66wxTiX5ybDU1GOupHlLJkitIoPkFPJMtR7uHLNBz2Al8jWBX8OaOgzrnUNDPQX+XRYf
MWEDB19HrYQ6u9ud0w42DvvF2LXmzCG2tFLrq1KLcUFXb0xJIACb71s6CMcu7/MDlOXslLE9ehmQ
QO0zaVhHBSA4PiHh2UpQ67o4GLyqv6ITNjcFjHC263VrPHN+qmlV8pARqrNP0yoaxLq3PPsOnH5G
M9q7n2X9rotuC135MOVdvE00fUQMoNGTR1/llvtBQDvwF3haKlnR2nUDBgWWYwNGefCRlXNUIsyU
rYD1va2bTmPIQX4828oEY5yZjtR3ONdXoT04FmePSmy8QVED4kzN1rz0VWCiQY6vpyrZqnwqi7UA
FeYe2OYCzBexGMlhJ54UsVV4nU3nNlpY9gkpLteZ3t2hfh5HT7tV1NlkH1AdUfVekVuHTJgXoP89
L7vT1vUC33Xua7MkGEAabO7H7WCsAwr2th3jbTdJB2P50AIxLnr5EFfNW15plzsVKOm+TLPeDAwi
4g6u6i49thBMimjIWVLp33fbZjY/INIvwIAovl7FFvEcqLWlfWKHrKFmVKi2loZe4Xcdh/agNTV2
h3oQW7vz5jwwmqr5KvSVmufq2DHfKOG6QFbd3aSy1dZ1zlJsRiBzJk250FiRxcrqB2vGV/S5FSHh
LlAmbdU9Kn3bLL7D//cgoJzS1HeK0+qY4w7I8n5gwJvMhCqvJr1xI9rl+tkw18vWY3XB4ppaQU3R
EcuB+BlxgSxv+qsZqv5G4vfBPC30jiVE8zbGxAmRe2vVKKoMw56iTJSWHAMrCTo+lqQUnFF+aK1M
w37iNJzZtMaGto48e9woibGV7XSqpT7d60PJ6V4a6vwJlVP1UTEYCgfm3Fo5X7tJkPEQ33O8an/Q
PEo2q9tnBb9F3AVI75OruUzmI2E9yiUXiVwbNLKOD/ZS31qu1bD5KePurvAM/S3mDIaQA4M7HWXm
6xhkJK+msWJneTfe6E78ZMr2Ma97CotDfKeNGlwTRQe6v0JerjnQU+4w+XgzbJxax9VtPAz6du3E
9OqRGTwVBpW2wikOOmstR5v0zdCUZIeg5NUus1tY7OdRaN8sI8HER8m2lHO4cj12TsPGoqZaY05h
q/Yv7uLwVxbxMgitiOyLrAXMCtcSMkG1tgPImhzD5LOF8pqrVJSn1nnVa/OBSpK2FV1r4uowbqfZ
WXx1qrclEuE+r5Ud/cqnvi1A1K/mcEed6Zbu/ialtpqpZwPB5qm28o+Z9U8rOuq9imW2J0IC7Z2i
UEwHt5xG68IX6Q9sTkbuJFdh9NOhXpcs0ybRhf4mljrxeRjYTGmOzmPa2ZHb072X6nmhPu/PrnsD
5BjXkVd+FqZ+rZp1E7DDlqF0GXq1MjTcllp/WlwrDatySGriRs1HsmytiNzSwG84PWA2GLYX8sf9
KFWXwbf51Ob6M/KYz36w34fssRdOoIo6StfR2BbOc13QgSBSSs1pKBmAzZsl1Kx3cm98iKnzSCTk
aplLlPQUAMhOBFQRV79VNYopGTrbYQpxygZWXN+OVPmYPd3NTRPxVjcWK4Kg+1IO6oZz89O8ODzX
MS0Gos0O3lSVfoqugYKreY84Q1A27c6TlDfCkwmpVgpeZPdSlfNCihomSpfiR9ITU3EH535U22xH
hMg5UW/Y1ViBSWWwyXNdY2MolbgFj5L5GnpZcrflbq3riuE49x4kyuLbZFe5RKwH27IOCxAWFBLo
SQdVu7hZdvR0zBcJoJIk9FNhJxvORW1Ip/zHlGbTtkiaIeTJlKk3hD6UR6LO1X7yhF1uDVt5pXJw
lEDoCNVOT64ugxWnwk4d+7t2qb8aKbExiIktWl1+93FGeUv9nivtGXwKyhSDmWPTzEY/ja1027n0
6amo4Lygaq7G7V2skiSk/LxeKRcwKSacfmMWJUJp2wGm3xunepnf7KLYIwHhk6Ma5k9lfaYar/h9
qR6EnQ7bbjbNoF96mkc0M/aIgoLa7FvH14VVX4E7N4BM2uHak0UxcNCpWssnJ4B26ijstMKiljO/
LAjF0IF4p1yu+pXSq6ibFHe6m6UGikjlFJt4y2ZZazPiZIArRg4573B1eeYSlWuLO2CpbjTHOuBx
uPga2fQ3aSXTTp1U+9qoYIiS2FqyGxAOmT8ykOyD++xI3ny5XW/tV+xjDwsUw1ce5EjO6uRjVUT6
aq6xey16sWOKkNEcxeZ40l7aI1kcxE1LpPdAbFdEqXBTQnJFTNrS4J5w++XEpLeygTwTmkV9EhKP
3NpEeN/e55aCHWUPhZIUjTHPWK4GS/MZxfyhsy63Rf6S0IfBNGcF45zviAJdVjRBfLxWwaVK60q3
uU+bWYtQHX4Rgt9UJAk1tnm+M4lNYeSPbTfYe8gogalRqNZyI5oUhS8JT67COU4Yj6mizL5Mhp56
9PCd9e3LCvDw5DlZuMSOhuiIhwo7DN+ASbLVCVoPZnaoyE/1yIkGHtZ+wgk31dbxzWqxx46CEDDZ
2Md1Mj5HJz0qWXbQMmeXFZCecvZVjF7bdb9jVMG3ctGeUuZQrydVY0DZi2nm6CzVqFbQqHbrglon
RvqaeixqGW+S2lXdnFq57vXeLdi1SmuneaeKFPHOhK1JakPB8dbgjLKb/Iwf5Vkx5m+6WLzdFVRt
xfCWedkhJC8eBSYpizk0yo6t/qQ+MB/+OHeYXJoq2ZstgbVZHEWlXVmdvc1oYvl0/Y6pOR14MPbU
gDWAsvQ1N4NlNCFsK7YXdDey3KDiqHpHuLkgXVbruV8Hrpxpcn13trQD7ZCz4jEAJZs+aJX2VdDd
Dkdy0lc572RTIwQISAiiX7LYtxlPdfbaT99tT7ND4dLHPUc+bE2tH0Nsv3XD7HeOeYkOajSwKgq+
DGE81pZRHqyGG1aPr41xPddp+l6r3as601YoRRNJOHZTfI1Ai6+1tRd/LcAHZ7Hrhh4nTE9TfN2Q
ii/YnrFtiLWIfKVv9Rp68wzVM59DlpJkjqVPiQqqnHocYrPcNTBu2S9Tasgh4PqgfX0S1xHM0Mlu
gz5b8fRcBm+IGqOqEUPIsf+6nEstLCyNTlc6H2amZ7eoSNxHeNs8qIm6QG1w+humMj4l3Q5YzttL
i3NUgAHaYIPDNtHIyjbrmwX2n8AtupuoBKwQroXJAaaozy2fwmnNNRZwzT5rGHbyBSFVsoKEyLWB
dtpTzXVnjeq3rX5mI/zXgf7hxnJwV+W3qs28Zl8L7xrU4V0HwJUA+U32M+PelE+YBw3f9FZ23OMD
8W19txKl8zz5Tlp1yTBWTk8GBdkMvToBe/tO1ePdOjg+f21LTZWmRmLSIefRPrOOq9q9aqcBAY3c
X7vssV3j2k8n49teN+SodcL4bZ2HVRKTds82cDXoLOoEhkqajfOsHVrgyIItCD5W+s60SOLyG65w
QEU79W1SjVuLgasdj5qblkXewUJiuFbYSt2vPcDcVSaO8VQejbbk+LnakjnfcscExt5reFZjzi0+
eaDEweiZzaZS+m2dUl3v67oLPR3gNqcTNgclQeuJyjCKp3vOQgG6G88XOJ3CoTPrsEYz6uvOdKYC
TLlLNjtSpL6mfbHx35WJclU1nO0zp/iK++nKLrpnUKPceoYHAvKWjlAwciUD5kZShkIHQ82pYlNY
PheMVmiCRorhUlOzZfpUasXGWJc4TAdN3Lt58zkZxT16CJ/cmbo37YHiY3r0GgIDWvySO3TwG635
LoGUcsSIt2hc4gAL5qVVhuObfsni62N6VSbah8ztGp5JJ5g6MI8qlsgQ22SkjEmEbGF5s9Wye07X
YdxOCsU/h6JQyJ7xIgV5neFXVUlLic6aQnIgU9BlIJ6d/GCWX0UmroeKzPeS8HScz4mJJU+dHmqN
AQF9+KbWST9TFdxYYnmc3Cx9k2N1u3BYnToK1A0welxjpNPbozsMR+CBt9X6Gqtr0JDWUxvSYoVz
R9luy9TMVgqUPCRjdK5FYXTbGUg4J9OF1bl3N0Yx7YuBNclYeuJc6fUwMl0EOzos3eG6b3g0Q+Qk
roDpI9k32cUjb3wqLet+zBR8NaqnjjXea0FT9Hej3rPPJNJRxfLGqNpwNJ5KLLQxjT/PfKic+jAs
6iFJLlsBE5E1z2xOgLh2K56IrvKiMAzFpMt47FF1z/my1YyZnVJ/ymqx4SkbuqPs9zh1A5zhqluy
ieTaS93tsCSfS7/4Q81wU13TbGnZiqJMi51zTy0/r0Wxlaa1AbYS0EO81/v2OVngc+ZxlDAZMlpJ
G/KATL6NmFX2Es2f7XzPGd/vSjtaVyJN8RDvO3u56rWUO0vHAJTHz2i0DrlGaaW8Y7s5bTK6xDOD
BNh33q2uYgZJOQ8lyLsxjhoGZJSVcwMeu77TaBvoR0k8r7HXIVwVsLpNOVBmtzal3mEw6VU8iGO6
q1aSALOJjBivuiAsiDCIoL4vivLdKszn0VluqLkV4Uxt366OY4c8E3ncarXJndJXgskFdUErpS7U
6bNm+aELjk5iMb9n5GnFxS1nNfeqlz+s1sGrhnAp9Ie0Gq8nmiYs7B0nqqaPZi8doizPiUVgIlY7
JvdHhXO0y5W98HyMqja/Nop2fezZnrJAJhRcKaeYsXmw0Di5suAcqq2fPRsndIQPXrE+uP20S6VL
n7z0rrLVbU8t+rtrIknrTT3OR6xabHXE1x9SdX8fEP0ZVNOx0VInvYRf3T+DZxtvXAU6CKI0tWPd
LASlmRGrZP5VOV3x3M4ThdS0WpzTPDZoRQhmDHo0FbR6o7/5TS4Txf8dEiXNd0neeS41PIB+hHD/
FFVNSanb5aBVPvG9/t0rBN+0Rk2wYFynyu/bUlG+KNu750LWPXoAY9rQuOyHUFnt/MfPX+Z/c5f/
oO30h+/l3+QuZZcO71X6/kv28vJDv2cvFfM3mAFwxi/fFwU9Bkf/Fb5UNOc3EB2qA3qbAxET6iQs
/5m+1J3fOEp6sGXJIdP0s/87fKmZv1Hi5I9hOgC75R//k+zlr7lqhtU1jRdxXeqRzHfDb/g18Kzb
g1ePMn1LmValoDILX86z+jex6j+lO39/EaZlgewTPufm+fVFTDSDnOzit8nNk121EK/uOXAc1Gay
/T98+v/m/vy3bwesPnVkRlIJi//6SrEFa9Bb8Ffhsmp8bfLG+wEOSv53Ce1f7z3eED4lqCqMPsMT
+wujZ/WqObNb68VoRxqfTBHKc73QhPmbz+1Xcs3ly+FlABeAoLYshs7+/OWkaIrd1nhZE1bTzBLG
MxZXagwSZ5iXKMNGOE7DYPdS/s3M+r974QsqBNzw5Rr889qScwHygFFfjDIToaGVA/LOPq2DNQem
Z+elHjYM/F4vStr+Dd3p18Hq398yYwsmKyt3DLfLr19gnYIJ6bT1pdVj6kozZ4sLUL5frQ01TEXd
DUZFp8KehVNsaovuQlS7zdT8zWX01wv2klHW+fy5aPW/qLpsXHoIQ/UXmSVmBEn63DYK23waXv/j
F4IOBF4d+hnXEtTlX98ux/BkAYz/QhoMzZ602ohGNQNKcxzv//OdAT3kzxctYW2XPwY546BucP40
s17ZijKpbYKgz4gvKtw04cQlZu4Tt25KQpYTY2kMlYJi0pdRHBwvpsiq2iUllx6TrEFt+VKp6RkL
Qu1H6O1DONRafNnZxns5YVfxY23owGVVFN5C/Al5HY3cI6vPwKzu+nqXErFTVBIqHCcqQjpAYjzy
vWuZEJwUvfbp4qCnRDrChvZNQaSYfR1yS1+BoFAiLSZ7uVUATTJ1bWjrlWut8pSu6zJvCCq5JGNb
2by7pck4ba8wnHvnekrybNj5yqw+5f56R/zAI7GYZaNH0ckYb5oWQzspycmd6Tt5pOEUEDAP9n+x
dybNjRvdtv0vbw4HMtFPSZBUSzWltiYISyqhRwKJHr/+Lcjf+16VXNcKz+/E4QhXmQQIZOY5Z++1
Bwx9Wyntrt7VM/OibTnSFIHFWao34WAE2xX4/IfTyJb6bqa4CTZurRnSF3lpeGBa4va0jurE3C5M
hxi+a6d2N87CuC3GY0eqSh9xuhqcaR7uPDyb1vlSuVSIZZ4O3xOjSt6AVDn+JtKpzCm8hedGfyIT
M+OXnvLpdhkcozsOvUuSG7G+PrZh4U4GN/ZgGllCR6qTZBR/Q66YWGYIeM8ybmjDtTQUmDtXbUA3
1tPNkl/jpck1tpCSPOAAPQsT9o4Qm7mu9VBv7JpsDeNoLI6h9XNdgwizbuRifxQOo1O2t5mpOXug
RSbFwf2GdV5104FZhUa6ZfV5h3AOQ3Zj7umfrkErm9xJasdngm/Eyh7oyXtL59+VRdzgMOe0S+Sm
uWdczI+/NQTIc2iNVOqFZYeujL3mkThDq7eRAXpEVW8K7Gk20aU1kSXJppewsO+KaV7yifKz1O+L
tnCTZtJ0kY4OU6frCANdXPXztSPTjDFBbtWWzg7EPTtrR6o0jaq6bxOdKRSgESg6Z6OamvaObfFR
RPek9PxOVzI6UvquMctjEpi5eT4MkWseUFfq93FW47JxLO1fBokb16dKlP6jpYk63Ha2W/zICiXj
d9CHvX1sSeRMNmQy196VjAfjqvOB9R0mVr3kgVREstOFX5nyQFhMuVxHyhlu2Bac+GoidHjZiKbK
nifVZd6B/FffGenQLYKbIcdJPSZS1P0hWVzfuugwD7vMJwJNH8tBewg7IRaYaqk9n9wcyc2mXMhr
3glMvbRcMTsSN8qEo36Jk3xCehFbhOviOhX8UZsRGrYNRlHxE0bcQdNZpnK4n8dusO7oB0bRVdrB
8N77MwaOJ8IIHesOA7+ZvAUl7abXloks5WNRElGGzqAvpUK7IgKasxOvO6d7s3ERHEfEK3UoWZko
WAi/ujEinLIl3ew+X1KNuiHVCQ0EUtdxrW+UWpXWuJqkc2FAUua3TDCrVyJz1wSrgrLCNRjsVeNQ
3KARIq9dMBUIKOkkuhhhDDbDgaxlmjb3tbwYkW4m9AF0cSPcZLruNcqZzaTbOAi7gvjG0HYi1Gv4
Q8V733BD9/AtEn9bAZYpGD2uqosVfUlq/DgklyUrS7udMVOnB0ie7LApra/8ICc3ulmjVh/aqZnN
7UT6NrH0hoqotkqXbQjdG52jijbkXRR7zr3Cs1aFdlzSEQjUosf9AMTf3UsjclBQVX1abSPc0Zex
8tLndh6Z+ukkm66FnTjWNlBGnlLVR/Qb0ioe6IZXTnk1WtS8+D1T5wHWVPwdbAI9YIco4WeT/utr
j+31bnJGukxeIrMfCbZoopHbtP3uGqZ5WTdr1DtQ5jze9H1nAoBAUPis+Pl02DiZB07UIvpr4wkV
fHeCKqWJZevqnM5M526xybeP7YibZPad8iWR+GnZP6rmpSuVMSGfwsFRT5VKD4krx2M1CQQYuWGb
/d6fSn8IM2tJXxyvdOhSzgWilN76MyuNyd0O/lzRL+pwUAsEoN+TSdj3vWmMr6xQ6NdUnwZ+yDYn
8G94WubbGpE+Dh5zwcyzJN77FE/+sln4mH4zNbgxwtpkuM1EKagMmnq9ebvAh5z4EE1rvOasiArS
WQrsdWMkjD0XzVi3XIK8Q3cugFTUeChG3kRwGpuylwQWVhg70DDH+Xg0l3Zk9Crd+Xomwue9T/Pu
goQwZnP8AmPosrEiGMt7WVzy6kRHhZuqCcE9RiR9Bws5RpbReGXoQxfvNwu7ZEAAnw9DparB8NrD
lCLaXvL4dc68SgKoTaxx480Ga6Fk/IcaeXbUsWDQh1ByGesXPTot/QEx8Lt0QIb+xObeiFC5HDP2
FuG7tPMar2p3i8n4jykozpoDf1rTefTbId/lpeovktyBc1umbZXtGyPKn3hlCJEbo0oSYhW1JTiK
ohvh5MvaubVAhv2H+Pe/pev/ER4+v//ZfnxM4x/6l6p1/fN/Va0Cx2DgguCi9pAr64hj+l+OQfMP
8ZFbBpzLJ2vF8kxKrP9XtFp/cAbBOsvpnf0Q5PF/HYNC/OGuJHNQqowMP/om/8IwSKfjl7MshRHl
gemvpZeJfAVS6q/n5lQ3cxojcgAWJIfzMlsUPlUTkud25Jj1hhqYXlfbo8g5MWoYAWi2ms48AzAX
GQew1DjSknyYOfgYAe6qyKUkeUv8OW2uRx+LvZmhTDxg/KuW0B6b6LGoSTXdTO5UvaLKTl5auDC4
zirhb7DC1snWxbRy1ptaxS8jm218YRACfebLTh04dTCHq5DxADNBhEQaX2lOYxiU2lucHceGLDid
tV3ryxmSUAtCoe3umVu7wwbYA4IsCQl+2S0t8ecMxatkeZ+XmiaTO8wCBU6e1SeItLxsV0NdjXcT
k82RAQRjHPMwI63Wm8ZhnPGjaoqgqfZwVwcgmlWvfA/+0lgF9gknsM5CVxhNEWu9nEm+dGbLOrro
IMU2Gnr2FABSCRvxMmgI2p7hRG/wUvvHJp/HedPMUdWQ814hYx1oBVO2+cPt7MW8vWYzszmZ/Zhc
5z0ugJBxUn2hlI1LaJJNozd1n0ZR2JmrPDdSrQh1VsvbmoVl33FYPudQFaVgmoqnWZC1s1EGomSa
5r65tThMvKrBzsdtN1XJt6CtrU055QH9eS2HsETn8B2cRk2YWxGgkxEqLSM64lqfRkzdYAMGpChu
k9nEIsfCbB8R07U1ej3iUEJi3p/FCPSffWO5amXCAB8UzCEFqbXXiXRv09quX20ZrFaCZmQ2movq
ae5EcoLKKKjCcvKWhwVB1xsHk0Cgwh/ddS5sGgwi7Fj0WwFmd0eglfxWYqQxV12EIhqUfZd75Y5o
1ULLQg1xVwwdR1CH3NoelY2e8gugYaPP4LPzJ9AzjjtbSJFjt7X+JD6gDAQDpKBdjhxe8hmxalcj
uEgpoI6GBISzvhc5qs/WVnfL7GTndqOD0MldIuyny4VZcK/qahMg9QHy0hSbpEixhSNBrhiJb3QK
48Zsgm5Hqu0F3CeTk0VRvWQOFZHGj+7HsRn2tUns5uT5ryQMNCH5nzGtf2a4AmniST4uPqre6RBL
zABJUiChiiemEgn5rIX5kNuRdVA2+cALKUGbYq6Lg9n0F1MdhGIkX67jmk/moj7I1nuITGunqvSk
9fEOSkmfP5/JvDVMPe2YIL61U/WEMP6lcYvzVNGhn9wYepLt/2A8+GYUHIb96NqgXP1WadPb2uPS
rq4R3n2mjVEtZWjNzEWQzxZhMXpvmNQYZM+R2HBGielMmGHu1M3B78XV0hCdmkTEUakJBcbSjenL
wO99zqz4AB/rImgbHhpgh4+Vih875FRBEH+3G+/bmCGbGtPie+B0UQh60Q8Hoz/WXhY/10l5QzDB
6ZIN1kkmMvRZvT5bPOSjXW1cxQmZwlHxmBC3usJDKtxP5rjFHhTdM/R0b9u6vnfq8dkoOzhmCDXb
7tzM4gJza48KTZX3ICUaGDadwkjCaUXBzUeN7LBYTN40n421e5uNHIaKYVA7ZKnuBk/euCHLadhq
hEY7uZScOdKK6fhgLusJCPcXikW51XWR7tds8E0lmfJlRfedWgl+geO+QeDJL5vFLI7YQq8B+OCc
GDitisgNLjjpc0c8HNiz0/rEbbgaBZpzq1vBkM8Ed2iRfJvY+Q1kmhNEH/COlHPaMl/IpugZBtNL
FUDjr7PADAt7euymCOfyhIkzXgD6AINLLjmFwqHuQG67ZnYSDxS/hmOFPZXsOkOnM5Jal1Ya6PO4
kdlZ7xn5evytaYoN5z66Ea9vr2t0SkcgRknYe8srPbbbUjjNmTsU+oCe6qko4vKbVhipi3FCNm+i
A0o7KU9E1J1IMUxHXxfMML0UBYNphqnVXHSTvetkqXYtEe7PzH8P2o5fyrG3EdHaV8DPQ9URo4DW
ptxljQgYmqZ+mHRDfeKM+r6d+reS0WSep+cVyCqW6/4BrtJz6xsYXJfIOE7dTE8ixZXaGSj2Uzxy
8InvO+q7vWmLM3NcLtW60I/FwUO+vxXoBpbc9TYJbxTN4+iQ2vYh74FNugmsXzUMW6rlg3KCsJiR
C3eNcT30GNTMErxVc7REc9oupnE6VPYN61t59BauufOphrIU+4fj1G9zNd07ZvUu2/nMtZPdjJ8z
nJS6GNI5OGg6vfulMm4oR+KNF2je9ck4LbHl10PbvSTorXBFTttSAeWhGMy2WAg9SKnNq1LzdVkg
hIvr7tWL7TmEzVed2zo1OKavyrtW7klaviXC1Aq9Fp7bELyB9bvqusK+UZlz5o7e5SIAFKIfi/yy
OmFrz1P82LJguatMp2vezc7M7zrFw4gkFOGlvckGk18goMTaW2pBZKk801CvE7JFDAWJt6K2km4R
D3aCJZEir0OVgGaYZ2rfqq5BwGnpBR1mQZaPrnaLKOuFSsGz+joMFh8KG71vv/C9Ox9/93jRlU12
KgNRGs626nondW+kX6qg2ZtguXr1LkXvqfK0YcmQC3YW+hUm+cbZILZpEo9ZmPFlW05OEtvveSrG
ePlum003YaTV1eSLwwROoJAHUEujkx0iS8mpOpDhNuHUidvqJND2IO/58aQajnNsmGfmnATXhKhM
N0hKzRfCCGUd1uwVcsv5gZbPN+05uXJOPIMSb1OWg7XHa7LEzmM+YrjcUhrhbaQS5hm6KSTvobFT
hjWa3amdqbilkJo8x9i5C9PIOjRMu47LJ5zMNMNIjLw3RTkWxlVqalgpp72fm89TVYxDFyZZ528X
Nj5HVgtogbm37Wa6yLLRBxcbpU1i39JBRhCcOuW0yXO0S9kB3dFqnbRiPBMyyJY82ZLwWqAAYII+
U/GbfSPBYhZO2YSo6zyf22stlUMcSVJ7ePCUhXzRyUsLjJqPvLUJ84WN5phEWrfYECkyORHSO7+B
wzR7IGWb8jB1MZx3PC9t+lwJ/b1jI0jvRdwq79skMqbPBJ3V6iW1eVB3HKGutdFn7CeLpPu3j0hY
vUxaw4KgQEto9Nh2lhFX1AaealINh5ZKGR2TLKjLN5UGw/ODZuecXo+5P3VPnaJvcYp1cYrCpOFY
Ri+Sm27bOI1DIDXTcufHju3ukeqM2dXiW8Xs71IQCd6+Y0CzqdIhSg75WNI/zrwhmx4rqJq3UUmQ
EzxPV2ha8HUhmRoHjX1MBkSzm7SY0/FQTQU2hi7IuvbMKgyC1oOiwWwSmZnJ642bKeHIXGJ/BVMQ
0g4D74hVBlNBwokm5E0vy7C2gtWMbZBPEgPDqFr06Rn6MpHMV3qOK28PPzovTgVBLPZDMq4AzGrU
DJVq+mTBbvISpbhpA8yH2KJ8H1VasL4uEAy04eonAh2RTE/wNAmWK87KDhB6j6scwWS9PCIXqp/7
Ius5q1mq0AHhfa0jD2OeRYyZjbhF3Ff2oZVMyL8zooupDoyLKfDUqevm9kU+9OPJYkOmM1qvuVUF
q50zw/TCMzeGHbf7zEWaj1fVlyce2J4z02fZ4iqNXZCAFfG0ix4Ju0l+4jYR+xiY0XO/6MutFxXt
3kpdddcWRrdtTaKQGRbYlwZsPYS/HlyJxMgesskzL4w+1u/V3HBK9Djj/yhwxL7rminAxvSk8eL3
fVlsJG/5ETBJthOldDY4HJawySuqBqH8nnMPtprEK7N9brXmywzoEk0Ey8hJNuNyKJvuGETJihdW
LzVBs5sW7x2e48a/bjC+vVCzJju68FifVA5ZY1IIWFr2ylMNIW+PYPTFUM54ChNhPnF0gEs6NWDM
AjFGxB+zMBpx7p7Gvm3u52bwt72snth2CIuZp/oJLx4GVChuW+h6yUNtllPoF9150DNYt5gH4Oeo
KU88EKT7gM40M4vBGh6DNtJ4rlJspZRQW3927ZOp6X5Av4wJmk/UzTg212U1lBdAXdGCjWg9cp+9
HPRsBtIUKjztv0CGcmzs+ynt7yOAoKeZCS7GL929HXvYZOPB3QHmEGciBteRNWn6Wuq1kPVKhW1H
5BvRC0TZWVt8a2Iij4iVmqCVD/UjV8IRdcaCd1DlgDWeghKTt1iOI5730z7SHhc+4I+W8xRyJV2+
/2g//G8nhk4M/YkvOjGfFATr3/hPL8aG0eQRpmiRtuwzeWUk+lcvZoU34e0BYe7ZML+Jbf1vK0ZY
fzDTJ/GBoz2cNqZm/23F2H9ID1Q8AgIPKhT9m3+lH3CRG/ysQ/FI+KVTzfrN5wkiQD5PbD3ysyiR
I2qBLK2nw2wiY9pYqJOD06UwZ5+aJYZLPQ1pnlz2ndfxonTYu0+p8vycesCt3O0kXX3n9RU26Dof
4/EqQNsdc/ZOCZPYxH1j+oB8RIWtxJZSFsisGIlBXEToCZ2UaU26z6WnsxMY3JmzhcCtkKETeQGU
IFZQpnn9WRHLzpjFRrlkVjMGyjxGDIZQ6AJRY0ybtlCQJfo2ty5tJzG+L0bqcmjrOaFzFPXmS7ul
PMuz1ILrXzIk3VYudKONKkF8w8LPWfdzP2YmD94jAZzEprZAs5GsMtaYBTqc3alroDp5I86vNMHl
aA0Yy3eumdYokpvcnU/syi6eAhhuRzuxldjhz4qvNGjePxMoX08q7vw3DEIEa7Sz0yO81rRTGVL0
wn2KJB/5GIumg4htj1N5OcsiKM8wqaGvrBQ7ftg7JKgA0qhm9c1aMhcNWb2Mcpd7S0BMGceSBdlZ
Qn86c3r/QaGnFN8cleBDdTKcu4Eb+YilO6PggJS2/XJWYDNtr1rOJ8WpzHq/o96DE0DM3NQhxxyn
pyqOiIVpAj+BcTVMVfSgkmxAmsh0Fg4EK7q1id0GD3CTts2LRrOBrxmF7CsQoSjZmjTEH8bS6Z7N
tDOcnShonCNlBJST1JX/2gIT1RxSU45eLHhYRjncKXtTMTxgoOHH+hyYOIwr4fazs9c0y+YtWdRQ
t4A1DIxT+pIVdxJ8rYPTutNAK6dvT1AwG28JtFLq/zFNAc+2ya3Rpe27sO37jhlgvklaohkILvLr
mgGon37rRzoQ3CBG+gUcXItxJuajjbtI61GqiSk7FO8S99jsOLe9PaDJH7LeBIWRoDrYDIUbILaW
Y0sffiqnp6lyLQZBTV+9ys4AeuhbnSiZVTvLTVO4jPomIbCvSksxBSiqNRCYLBj9I5Fl9BoBHb/y
LFu8pFgVYEbFaho3Pd6YIXSHCDu1O6Qj5F8JyMfsTakPkQlqkTQkYGLIgarlT9tw6iuAo4gyadZN
C4wq5XehqSMaLH7SqIXuR5qpM9lpmDSpKUlriJ2WGQJM7nmlGqHfeyJiLXotR2F7h7pUsjp3/D5e
52tl3X6rYgnhC7slk4ihk/m1yBx5G811fiGMhSZIonPzDR+hXPbs01h82iHzn5iAujed2wVPyvM+
yOXCS08ZFIPcSMaivGoouYBxFTKyeeVw1oKx9eMflJMmxijd+Cb/cVzktm38mdM39rOYVsVU3I9J
zDzQksnS32eqiJ/7bP19giJLbYY8wmemPjPERy2M8R5Y+QQnKrH8hkUKgu1lgLrz3pR82i4i9+Bh
YfSWXA1lq5GvulBsb3HMaAQ2puHmYcSx68SWwOwPq+io28XanYqdk40M0ftG0UC1jAKhp2pcTfck
tWF5BVHJmTXHNI6DLOjX8XQl1jPtkCUEzVUx055Y5evVBcwQQ8NWA2VRgVq5NYiiwV2H4mEjFr+O
Ql9bkUuwhzE8G6annku7Iat1HI0aFAyCHA6TU4qlAVDSqmPvAYVtXMriqwK0xUvrd/q8nuIF6l3g
gAHP53qqw5awoFseWPwpuDCKAGWrTQs1nenAgdFAZBnWvHCgyTGKjtvI7qGXz66fjTvETXVyFSVm
wnGtzxm44Ry8TUEDM3iNln5fyYY1ubH5Cfy5MLAiEKtcXqJxrdQ5Y2LMCQ3Qzn6Hvx1zAobkrNxz
qOqCHY7mCtFbw0PRp/FU0ZsgcoEhaMTEvnYTN0TfLEwe6yl9Jo5tJai3lYkjglftzkYkjoeUKvcs
KqVod3lMNOc2tkEuQ+9aTFrPJk25zdwAUNp0dNpogIoCSEKBab9l9ibLB0yWwC68DjTjpuEf89bE
lf0AJiwwtrrP12F0Si7UtqhK5znpVpE9WKE01G624PbGvILGzfPsNxS2jOLZ67Nn36FVXp3aY+uM
4wP2MV7ojZto8TZ2ZXUkWSjNN4wmvFOnzcvhEKEtec8mWRydyXXupZEuz0Uv9WtisBZuZ6XcN9H2
RrQhFtR8mFTGydJqtXq38WMfpsVT+FuW5XsqJBy+SNA3SSKgsOByMq1CygF6ailTyduZlsaj62Bo
By+i8LKN/O2nCD+22qBzXG5zjuLvudENZwyZUuBfKcbDscgY5CeDF1zZskw51ppQ5DeDhh21Qc8E
BqJLBnHq9B7PDEnyLksjLw2mYgDj1lpeunc5DQcanXodXxaR3aH3yeK6D+1JM+EcnNy8TIomeW0n
I0f9j9DD3joFhSqj+LVN3n60zGln0D43Yn+EAjT91V638yG1/mTY0CX8xaWju0vbvpyuiXByaMlL
d+z9izgQQ37hxsaACY8FNKru3CKlrY9Q3+YZyFFenvS5oen9B3FpQoQkGs68gUPgi61nazDl5scw
AR9/felT7xTnVZcw2QHyL14hb43jG7T4uLlQBHRig/8YckwfA495zCMr5G/Oy7aYE5gYhZGNW4vw
JShDwrXx3mAgZgCzTJ0ZnbZAlpJH1OWGDZ6S2exdNw/VKo/P6IpG6RgzC3JZ5cUWlzqzhOBjYJQs
LQgIWiUt8KGPoZL6a8I0/DVvUn9Nn/THKIq0P7684aNCPKAlXOdVQ+B8gPyRb/kXaMaj+b0L6Csd
WxYIdCVW6etL9ARKX0YfM7MEiBADtJKzBeM0HKrM1pKx7r3zOM8As+HYU/GFRH8RvyhtMNlIMLHx
M2VO2W2B3PFFZdJH48kU9bY10S+KLfutn7q+OAOyxnzQcwIcEmvLxThUHzPE6GOeiC5+8U4Kxkfu
ngADBo88pgwhrcVNxQNoR5ke4sbjKMyD7Ez3/pBVTNwcZ6Q7mDHy8p4D0gKepsiY5AE6e/Ru9oSj
QnfKEIoQhgtyqIxMKkq58DCH3VD23d5vBq87qQqdA/aSc95vZ3NIIeDprOmuMhae4jzJZP+DwI/x
0kcm+d2rZtPDBTHn6V5oMDqYEIZg3o1VWklspAKJgAKP6oQ0CVKfmzaoY42P2NrNvTCxrLtOzDiT
C4NXaFhi3vgctfGa1V7zwpoAEMwZWp9HHU8McRDWOPhXnUcYN2bVAgekzbGj4bRGCin7u1wlpMii
3xvLzDnBB6Ab4BkujbVze9ngOgIHinpQeFPBGWToigMHBMLQGmeiRRKRBwuKi33zHrgh4kFe1eaO
+VCa7HtmmKBixhFlTRmJyd1BHcvWKWLyXkk3y7fF4Pblhsyb+byjLdxsWo7UXaiwqsQbpVvGXG3j
Ql7WQen6Z8AAucXaM5NHQ8Cx2fZunJtI2nS2Bo2j3dkMDSmu11av4/60clS6ciPnXp3bY9EQoJLg
0d4uo5HRAR1VTVEP0NDeDH2fV5fNpLF6q8JvJMhTBZ0utrSR7IbeG5CeKDEadC35FZgxuLmzs6EH
gJ3jf1YwTG2SaNsBd2w3WDMI/6LtOHvhmCX06E0iKF4HY8HRx9RY/YgJjQt2DRPa7KUuantGgxMb
FBdzm9ZLuLikDizbRnmD39NX7Vy94ii7HsLt4ni1GAA8kw1ShB4xGw79r8kyoh0cWvIg8rzyvCuf
NT86W6ou0+DrmP48es449dG20laG9VRz+LfvOHqSAYEJCMfK8pda+n/7B/9HBOiC/+f+Afy36sef
BrVW+2f/i6Jj/Xv/8SHQEUDhb32ErUp2yDXA8K82ApScP1BtSNdEoMG/eKsO5D+SDpjxLoJhYSLZ
EFgFfuojCPOP/1oQ6CP8K5j8qur+ycviQZqmJUEKmychn9OO5r//BJMHrTEPIsqucHy5M1KKbpWo
SXSsZM3IXT0Z+t4sND7Un27Tb9wCYpU8f/5cny6JdNGSCI4Nv34u/TbVEHV0lcQ7W6jLgXFlUoL5
0eOFm5Y/7ELu2oiiHmTt07//aFQo0pV0UEy0Np8+GvxcU6BVueL0oBGw1M2wy4Jq2dORBIbBCDiJ
L/0lVfsFyIexQUC+8ugsLeO/2m7/I8hf8Ot+vgko/OktSWd1qqy//s83fxRt7NpzcrVWC5JF3JVF
2BbYRTfjwrB6tY8JqHBuJV5Glkhvk5XU+9jhsFiwYPnJucwMyDiu29bNF7/Qbx4MGw8Ez6uFJw8v
wq/fraLV6k5LcEyyXtBhITReh/agy/t56qZ5h5DHVOeD7Kr6C4fH33wIrm8D4F+5gQLNkljF9D89
kc7s22Wi4iuTZ+AFyq56mVTghhHlwFkhSvE44Nq8NoJGPZguAIB/fjrWH//Tc2nb+D3WKyZjz/kk
1S9J73adNjhmsU4eqHW7F0kZuo87GR/++ZP+ZphZrxMtFwUi840PyPvP12klydRANzhGKMTvfdE2
J8RniS8+5HeX49CKxDCzhvR9jrodFNKVOLKOcWTXjN7j6X6KTXB1Tdfd//vL8XmPiWTx6ZSuCrSf
L6cYpNOlVn5FL6y/a1q3uYLe3Xxhpfjd5ZCZzXJFY9elOfvrh/S5k8u2SK8qEczNpnGS8tSkCr3N
VDef//vrCRzeSZwxLMGf3001ohYF7X1la0jxAwQwvS3xFE9fPG+/ewrQ+tG8BU7MNX16zbpg5OSU
p9ysfLnLStRr7Xoq++drIRTgb0+1w+pBCraw8Lb5bE4//zgAQuMaJfuVonIwwsZrhmpfRTCAaAhp
YhPL7tsIJcEMqwk1BFAHv/TpD0vwcS6nOeuL7/Obi3ZsvD201Nl+7M8XvRQu4Z+Ff2y7Sp/maEBO
BgiDu3++6PWaPr3JLK3IFX1Jk96zPxnSarTqOmrEUUqkJLTJe3hU1WNSgP4J9BdxnL+5IFeyeUKO
NVFfmp/WLM6+JVOC6Qh8LT5FoYHe3Iqdr7aL9f/y6YoQhvKY0ORwBYLPX39FIGmIMgt5DIg8OivX
zg1wkCTk4VLbxjYBWUTS3pERybxTgot7ctzF2Gk7sy4W2ginUA3XEIMu+4YTZ8DygDRra4EHuXX6
oPpi5Vm/zOcv60ke6DUvBy3rp9tv97JumBfAodPG1aKG+oVCB8PRDKOjnGNzZcI4t//8k/9m62Df
+P+f+WkN6hJz6rPOPmaS77RNxwxp4TQR0eBjhEqs2uX4XHTesBVOARmmdY2bf/4Cv3sOPEs69HuY
D9Es/PUXAiZCYeTIoxdBmxqIaryckiT94mH73bGB18YnpMY1JYay9Vv8tEO2SjQwRswj5wrL2vUk
jPahTISNBGkJhidcQcmzUbfttz6YOdEsFmjqjXb9amcDGovD0ipc7P+EMedfvNjidzeAl44BmItK
mCnXr19tETKrV6kAz7EPnVwlt/gQCjiJmdwtuU4faDmhimtb+tvs42uH3RG7JB1S/i0IrtNoEu+0
WscvltmP8+TnxzHgIGOyEfIC+Z8eDZIGg5E86GOfZuIM2YAkBjYfBmiqLdwWZ2J2oFv17FaTOtfE
Izxabefh/mhaplYFZ/idG2t5OtUkWlSlUd/9+wcH16wV8MxwLLA+fT237luTMuFoaAftDho8EDZ+
/4W39DcroielyUnAZqqGF/HXHyeeRUwPZzgyOAP52BDrcV+ambtJF+Lq9hXsri+269/tO56DIHI9
0JmMQtf9/KcntV4GRg6iPU5m352LDrh2m2f2dwJf5PWIeimgNbvqmkmaFDD3xXRiO+bwLVoQin/x
aP7myeSVlLw2sEQE6vlfv0quUCkmvj4W4KN2S9q/m3Iqvjgz/PZ6V98u8nxioDGY/vohXSVJaUja
Y6mls6XBiONCf/DxE+s2JZyOrRcGOAeJCLpPP0OK3EKaSwiP0uYX9/43mwX2duo7AoYCkyHTr19F
d9pDTaePY0KtQKf8GYruj9EHI6uCLaqUQ+tZX21Qv7vHLG8WGyDuAPlxe376uXNkIYBT66MFhWLl
SKLGy+BA2SJgdmKLU7vCstLP8mIqlkdjXSet/gY5zq4T6nu8njn+9VvlUeCt7zzJRlS4v96DhYEQ
prXqGCyxPuXxrsBWO94XV/33i4boarPvfJwAwAn8+iFGFWskSQ34JJncM65o70QCvvDfXgmBdHjS
iaykZsB48euHKLSWZeOMx7K39as1uvnZ4uT1F1eyftNf10g+xMddj1QH4/tnPUFlYEhz3PHYmaMk
hHXpTsEUV/E2G5yy/OJ1/HDQf/4wPNEB/Q1AGsgsfr2iGZUvMho6VkVazRuisOKbZHLSB6udpmVH
siYO4Dqz7uEX9acTlcufs5DJGZDLy7gFfkJszxAAY+sm1IZjN+f5rrXaegz/+cb/rVHB7Yb4ASKC
/ggr9N/WDceJEPZLfF0TdKlu7MUSmsGQnjuOi73Pbx3CIKwgKIlHGWndbiD9kgLSKqf4l8/A+k2o
E2BZE8Mn/4YdyS2yt5JmPrrIBbYcQ3P67qn5xe/y+RlYK1IhGHnhmrCI9PxUj8wM7I0u7o8jeXb0
czOIT0Sf2nOVHb+4seuW9vMD8PFJa93LCcalDvj0Sb0urbHjASjxBN/g00Y7gvTr/7J3HstxY+m2
fpWOnqMCwIaNOH0HiXSkSIlOdoKQKArem72BNzrPcV/sfkhVdTNTbObVmZ2InnV1SYWE2e7/1/qW
C/fdF9sEB+eiD3B3hMLetiWkKWjU2hPsRP+S6vf8cObXLAPolV/jnywPiRtFjln1bxOr665ZRMqb
xpTDja7L60YDhNmQivI+BweWD9N8WUfVuJ08ZeyB2Zp4OUgZmM687uX+X/tFJwMEC3VC5nL7lhI2
HUYm2+9IAnPUavhYwwz9TG9Y9oZcEqQVdfO7s9rydkzbgEJhmoZJjeJ4eKIH8obE7t66hSEDDzs7
2ke4eK8/9dMzwuEiTDU43WxkVEvQ5vPtQQgVq80zPoG6N+8q3NFABKZrs1U7Pm8kO7JUV69f8ZcV
ermkoMWPT2cpIngn7znXaAL4ffO26zxg1kqa5lXRTfO952Nb5in3QxmYehWxPfCSu1S1iUHALyc/
aAg4o8+MtkUn9stLtlGYLd12x2VbcvwERFrS6847TiyR/2YekVuitSUdFm6v9on5zVjBDnAv/NJC
huIveTOYl7YcDEpYVHXz9czTWR746TfHvkWgaPN0wCcnaxmdLq9yRA9UbNKWRmbcfTaSzkWRza4y
DYbSl9dVM3XNRlEKos/r1s4TKbUQn7U68em3WN5orzQCKXZpMtHX03LdGC+tovkTfPTvi6fL93/6
W5mYmRKZDNnmnMwfrBp6RcL4W4KVo3kjMgsIA/nKHu9LQsSBBdHjr2ihyDeB3+n9zYCq+UnMWMDR
XtBkOrNSnO4Dli9rOZYB9LF17xc1XpsPiiSB+q2hkd+AP0ZHTYIEffyffDIICD1yKV22Hc7JoMk9
UaZmstw3DNiVyWyeYqMTOZuqrPSCEHfvRdmAZV3RcZubAPuZgSylEfnbJIzw3IWlHH63bMrNA6vh
5GdabPx++VEIUCJz9vzrzpt8gtat/HaEVvslwXt8//o3+sJj9i2O7zZFU05LpxO1G4dWRpf9uppc
dQHfyNmorNHOTBMvjAOqjEI4SBrpvVjLavFsI+uyKQf1413X8CFIR1DDuqRcfJtlNQg1qKX5/vWb
emGXgSoUOSlxvpSriA8+vmA5h2PRyvG6S8zuk97WZB3MpSzrlfQGONhdTNzRtpt9DHV+OgJlE4ac
vpdj2Cdnlh3mndOBxZ6MftOCAcJOTI/k+LdweorVMNTXwAjhLmSSKN6NoM/wSbWz/8kWvXzv+Dbd
iBgAvXq0LDwJCCibvrtRlK6QE0bgDa7TIgQTSWw43tQ5jP3hovAjFNGmUc3aRx3F/Hw5Nbl+CR4A
P7s/9DzbobUHZE5zERHC4fTqrTHX2X2T2s0j/QCrD2zUhWQ1zF676C9Kq0BIosXjxiZ359sADu52
hFOH0JM18bHv9OhtJdUEZruLQCM2eQfhN8ndvZqQT1yQ26m6694Zldw2g108Toj2AW9QDF3YzcVw
11kGyF/iRlzIvoMZDlsdQRPuK9PMvuPXJ8VXjoZ219C7L4PR7Epc+mxeLrK0kp/rUkzZOjE14OpV
luEqcUchvhgCx+VqRGNLQ3aevXdJIqom4OIQD+jrl8OlSv1hoF0uhn1PRmqLyTGNSdpAvFVQ6CEH
vdN3fu0b9UZ6SIWQKUAiSB77TAd+AKhitJDtWawnppymcisyT5uCym+9YleMiwSIYD8YAKhzPRdg
csmpmZQWTQzevrUc074OodrMyNJVouAjab668cvR24mw44/7VtsP+05Aei/TRF/MDhIePPrHcl71
YSSbJSiEgBWvlkW0Cr12flsI3AaB2TsEivSVYXqoqXLFC8wIU1yFRAbk7/tU4tqBIJ49mKPdDmt/
RACEQ4KIjjW6eyQkDerLZiP6CCXc2PF21rMP/h43Fcum6eTmrSMRBb61Osy/eE5G0j8Lu4MxP3fD
0O4NXu5ndPiRF/Rm3HFQjYsyDHAt0n7U8iHuMLMlxhOp7xEHIE19gX+Vz5elXk3aDtZN+1g5Gcbe
JpnKIkDP1ecBoKTqvkdh1q0noD/oHWm9G7AyDPsGDmF2F80NX5A+EZq4GpoatWjoK9cPqtYnSY1W
KF81oYAdpurOQ5UlbUHAbDWVRkSVV4zmivhVcpiQOCA+HKQx+ZsIDWK7iQvNEldmPqQDgW1p9NXq
YwjtkSjd+8qZ1IOY4FRvLfgO45aGl4oXum32oKuOsItWzxJEvkk33oyhHG+NisbcamDpLzaJ8s3v
TqZqY9uOvrkp5mR8Q6BxvSPLkVEqx25fRSIWF6HNfyZoYKavpKzT92h8kcmGQxs/JE1pXCGC1d4Q
EBVDxu4MdOOFVw/ORaWV/UM/+Mk71YcdkuY4aYB0Uiz6AG68JIBQxX6+GWZpMYegMIzWNcCM4eeS
+h/5AvIFSh7/Xr5w93//m418VR4rF/grP5ULtv0HbXJOnPRRloLAUkP6KVzg39D7YRvNUgE77bDe
/6lb0Ez9D7gVC1oRewKYiKXMiGu5j//xd800/uBEATxC0Pq06P+L3yEoHnbH/9oC0m8xLIf2ERtW
i0I4XcHjlcr05t5JF39P6Wax9taVmawCD7yWth4V+21oKBrjh11CGkJa8VGvhiZklTdGa6E6Qt09
M5OEGAZ32lghGQzn0gdXq0xsRiONkvzSNTRqVrUdYx71Grg08KTxB647mh5AedrYvClbV4NjHi+p
00SKMH9gGmq/R1bqi6BoBnHXg4mge97W1AS63MfOmkgk7lYkxQBSt/7UkTX5GGmJ+80q2+r74Z3+
1uf9rn4q7/v26am//lr/1/JXH6t6ahOQXv/n+B+JD//zv7wgN4/+YVP2ST/dDk/tdPeEu4u/+nO7
vvzJ/99/+benw3/lYaqf/vH3x2ooQdTcPUUnXyF12tc+3Pun6TF+yvOn7vmne/hLf366zh8cCryl
uQgkx+Fj++vTtfg3GGcoUC69QZMN3j8lN5pAjUOvSkc+SQGEoy9bo78+XUQ3S+mcVrol6PPxt3/n
0z0us3gmHRKIU7RwqEpS1DjlS5bT0JqhD0J8IHdzO1UeeOZQinU/Kf/Mhu54w/znpVzH5gy/SA0O
LZtne9nSIobTMj2E2iEAa6heCPdcQHPPnv/Nz0H3N6wYN1VS9t0//v7rVWiTu3gbeGqui2zpeCg2
nArHpMExmHqigIrUWZsSue7ut69iU5/CeIXOgLdwcuYbdO4hzNsIHAnB6kUIH6Xru2T7+lUOXarn
88rSG6FEwBF4wcMa4uRmmGxsOefIvz13+g7wgtghJgv06unAPsFiz+Ze1mxr0A1e2WDEh0JfI7RY
V+Qc681ILOCNWevX7hzfv/7Ljgsmy7tkGqbcjOmfcqS7wG6fn0v6mBoMx2FKsgVpDU1f3FeRTdQk
5h6C17DRhx0ejtevedLT+3lRynSoSAScQ/Kijy86xqXsQ1LwAr9MvQuFpeui100IasrtdrZXkCrs
NHJD7q+8YI7Vg9Zw3paxo3aOIMUhdtJmFdmRt3n9d5m/jiFS2wSLk4lCifF68pZaadJAgZaHSF+b
pnVFNonVGugb3HSonNVgjBIDmzEZd3Ou7h1lAtyhRvGRCGn0/paQVyBd290hMCL03OhJS6KIvCsR
JeZqQDLxZQC7+MYjIOduNLFOrbVwkRJoiUWGtWYSiysS81xh/NeBxF25FN+WgzQiqpO7ko7by468
jwAuI915QbxfExGZ9PrDOz7jHd4phROgwxz1ICwZJwNpzsREQChJypqtk/1bOWo9R5RE6ko0JNal
7plJ6KV3xYeJygVNI2/s5MPFkt7UrrIZUTEICNmM6OqKyVlPkzxHkH3pAeLNXBSXS0nm0D1/Nt+1
RKTrdWPEJOjMILopPzFuzfLc13dcnj08QceijoSMEC49LtDjUWEMdU9iEE9wtvzybSJ19c6lDLLJ
yHrf9bWrb3UjEdthAPKWw4N4F6aGuZ0dibjvegw32CrkBWdbSuD1Kp764iYufEWVVbP3AE6+eMJP
sBVrS2xoOG9Qn3Rv7FLpmzwVJG9HDYed3HMuPD/Mz8x/LLXPKms/b81ZliVUqXwg1smA14nVU0Os
4qAnwoawUq8LTHT2axfMRDCgLsLMNMAz6c7VHl54dWwpF0mmjhzSEstX++zVma3gmE6LFCCUiPd+
A8MTXkJ15tt/YRJl2bXRiVg2neDTmis4zbwtySuBKsVRJ/UmtZsVIMFy9J0Ag0m8DZnQzlz0pWfK
nljXEeHRXznV7tR2r48sj3FQxFYRgAXMrjTfy+7RzTV7iszJx0HAU/HcMrl4fai/8FBZl9li0GNj
ONjLL3v2UDPGyCwnPD0T3pJAK4kb6lycAK9f5YUB7rMseodFgk3UyQD3eov8OZe8kdyG3ZSZptq7
jT6t61Q7K5s9nbzYv8GI5mTBKQL9snv6mUwxG5C+tlZZa3xBXr+OB7UGfpjuJNLlJdvoHnBLt9W8
OrmZ2vIhxma4clE/72hr5DtqobQUcecGuDbT33zcP38cEgsiAqDHm8vX9+xx+6HV0IDgx82DHd9K
vEjXIYbHM/Pp4WjzfItyepmTtwrskdjunkNJSSbXxsCpgFGrBvE8T/O3TA/ji84Ouyu9GqeHJscQ
UlHeWidDPNwm1L6oFoWPiiPcKkkscUH68rDVpuIzS4a3cT0Z3Y4+CYCmSwS3wF1NIjgwD2Pwn17/
bA6KqOP7sNgHm8tczdBHI3/8uJiYpxyyDAUTz9t4ftJ8h1Dhf2DgJuCX3OEbWfEJ+x085xWwHpqE
sjOwtQ4gIlY1MZmf616LjOV05xis9jD4gIW7sJIqvNM5R0Ed+5xtNMHg95YKskRCCzWsEdpRNCa5
tQYGS977EBFYD485Pbd7EtzAyQ2i7kVnzkrBnH0qD2jmsJAudvFVMxg4bBKqgtxWvlFJ7F+y66jW
nGMIl/H1dsMBR94l9FUSv3Q2IbHJRWdbZ2aiX0cPWn+bngkiQnM52h8/8Y6SpZ9ZAKdCr1Ifclv8
0BobdCp4n41j5dOZy5103PhgODVZ3Dm1OSRxrMrH1yv6zMK+SUNGShWo0bjKHGcIBpVpAViSdkdk
IxuzLiRI22uyTZUV1kr46sywNJd90/F7YEgw6bN/ZfalXHD8MyYva5cThYeruKBmqmcRlSenR0xv
LKnf0Cbh2BLplnfVG0zP4Cz9pg1A3nq4ILpiBcTQ+FqbBdNHXWSXcDCJwdQs/2HMRsIEbeuJkvqZ
NsTppMoxlJ6KRZ0D8a5O5MjxbybFVtRoszCwt5OzBXD7mEeI8bPzsQovXgn2PwdbHaanf7Kb6Zum
bsdGaitNK38URdHsaruUsLB07cz3cLr6ck9gMcDOsFzwYRx29c/mxwkHlAH9Bct9Q37dlwu6miQM
FFKuVUKkyuvTyy/fOp6ag2QGXCRL7+K8eT4ZU2kcGsxf7GS62dxZMRw7Svm7qt6Ajjl3UPr1zmgA
ggtBOcP7wrtwfDG/bqBqSCar0MGfvPLGqt3AtGxWem63t5mXz28Qu6VnVoKT1hHjiwHGEOM87KKK
08XJRwJFXO97DawydS9yqYaHsVDXQDlXaeu/IR3uMnOtHda0K/Z1ZwbVL18NwwmJqcO5lIIG2ufj
O86BYEy+pEkk4lFQSKspowNaYuctz73JXx4ul0InYtsWl6R0cqKGSMO6b1yTXUwelSbBhFjnY1W7
m7Km2JelEPNk3fTb1z+fk/b88mxdBIdo2XSTzY21mLqefz8joU5At3o2wRzKdg2sKILJyuiykTLa
VcgZqRcSGS7qd3XUW1ekTPfvjGjwL9ooe3/mtxz3u//8LYjMsJBRXkVkfPxbvGRsaAKOvGfIbmvT
7VQHy3PQV84g6yCnFb+rYYG9q51tUbLRpA+06slBPvMzflnPPIGhhOMBYgU+81OJoy4tlOZLQKnG
7vqGqaS+dsy62rYct9bCj75ndhsSOk8Iq5kq451DU2PX06+AHKjZj6oQu8Mv+q3y5nXy2FZd9aM/
rmUe6pP/KnT+ryuCLmP931fv75/Kp+hrflQBXf7GX7ZDau2Ux4H22ZZFgWQRCvxlO3T/sOnvMm0c
0NAI/v5ZA8WRSAGU6jyjmQ7wke3QPCQjHdruHCNYkH6nAno8oCncUJblKMCHZKEyo551/DlXbOvU
VIS3Dvnhn5xW5O8pLkrWYzUkIrCA6n6rFGDLZ0/obJny51XRPlP65QHQulh+1bPVB7M+oOnSvx1R
dEKuKJL7ZoqSMzLg4xPXnxehWLaoU6g/nGrNGzNsPFBBt1lkWZ8mt+2AIDRq+q217edVWK3ZFrBk
e/Cfjm9l8MIGdYJ3WwwxhD7PjKxbi0mCrqDEXFG6X15/csdz/Z+XM2jc4OVg9jFPdghZakh3Htxb
g6THN7oS95E07KtugM39+oVeenqU4f+60Gnx1Sl9E+2Meyuxna456TkrvdWyM6vmS18fx0e2VCgS
gHidfH1O1I1FHDu3AAz8O/4QBFPFWe0SygzleD8FxWrRrjyz93lB9Ipix0XGy4h0iL08uSyggmSK
c++2K0S7llZL0CYyfGtN4qbYzpWf4ULww01Jff6j7XXOlgTZ6FsSOW5IMMyg6NzWxRu39ZtLGedG
uIZPAuHr9Rfw4rOhSCeY6Vlo9NMPq23ZNKUueTUNCMIsm62AjrYbFLqX/DDF7N/U9OP2r1/0hbdO
mh7r7WK2Q0B18mSgXsTAacxblfbGpdlKfz1Dn/r9gYkJksHPSYBpxz/ZRMChGONp0G/9gmXUDD3i
ENvhXF0aqRwj719HjWWouLRE6fAwUjw2ZSf3UsdR2rZ1cqXm0bU3QDfkJz/18uoS8YVXrRPPzwo8
JTAc16NpDPAYS9QjpMkKY9hPut78oIYaRusZl7SkWGPV3gqoB/kyoGeJkkjbOLxyGvRWa1kpLQ0S
4t3vMjnlpKH6Irwhm5hDQwNyg96An9TvXWBp71urcCSMhKb9EY9dP5An7OnjytYEopgIWCRQQq0W
H9XYjuVKmT3wkVrn5RdI9zngCsBI+mDAlE+SjiQw05k3XU97f8WIVVeRJsVtrbzQJKEqyb7aRpqo
wFogKUHlOsaOPDWxsBOhcUyaL+5a0Qi17cpaQG832uJ2QZHMu4z/w1xNskUO1ElbfnGMeoEeEa5E
ElNTF23QdOQfBdVE7AzjJ+yfrLhstIAEYe0xGkz1g4QY68Ire0K0bWnbY+ABd7jnOfoXpoLNfkFk
CWFbDLHojdNU8HcxzfUPusjMdBuVfXhBRJYkAbojrnoFJRIJVJhVMt5BRxurNZT37IcXCVBikUbE
9CZp+rm6MmUiYHAxhRFsGtuknUddqz21Cp7JmpazvfcdauuXIE+kt1UcV7+U5LdDP/HVDBS10QQ8
byJ9m5Xdl/69SOzmJgKt9LYquEKQZm7+UKaOD8YIePR7FpUIlOmIYdyrHfnZ0+Rw5UEfFutGZO3N
PHb2mwYE/NfYB+y5Sg8RHw7w+k/w/gj+SA4hIJ2liPI6RIOY4yEmBNleuNMP8SGF68tsHfuSeG2a
4BRdDjkj7iFzxHai8mtijLTIhUbpGpyVrL+BtgH2Q82jegvhhgQTkeHCWw2HZJP5kHJCPlT0aB+y
TzCFUCKPynZ61OWSjlJ0brIRKjM/uohEivVMYg5RN4dElaqRolm3h6CV7JC5IqWLD/KQxeJlnrwn
9qa/akQlflCkJLUlsw35xoyIcqlS0Rjg5paEl+yQ9gKRZ5ZkviwpMOUhEaYkRhuF3yEpJj2kxvgW
qqNA9i1Yo7GYKhXM/aDfNQabbKQq7VJNGqUZrke/IpNmipZ8mkgnqkYSyDCsIJk6W63TGTcdWTQJ
6wrRguv8kHcTikE9Jsqw3ptLHI5cgnFc6RZk5MCicQJzic5BE52/t5Y4HVLNk2++WjJ2EsvvwO75
VXZRHQJ4/CJWb5tDLE9SWtXFcAjr4V7rb4kpeUEzQL5vuh5Gn/kF3ccSnI0TOCWtzNFEnrv2ljQg
PxehvZrGFi1VfQgMsuZh+hyWPdgr8xAp1FM+yugj6/p1nuntl8Ra4odKVaRPBHgRShQa5fiAEbB6
dJbMIq8EFriqQDN9qTvD+qDEEm+U+Wn5jvQrQo9IsUVuYVcVEiJAdAQjdUtGkodBiHpESXJSqMXx
tUkARIldNbSdlcuh09mSYU3kkiwaEcGRETUNumhJZVrymXQOROMK39kH1VGCDqaOYx45UzWRTv0h
3imaLfkBUk142xBskO3AH1ISmA+xULh5IYETUBVf60B4UYRpnk2LsVsCpbKwRDuGKpKgqWzJnJIt
pV70eS3hfFO7xFKxgCVww01T3sCtQrRfTVNMDJFmXHHExQZrj73QN4MNRg0Oph+Ry5mXmeQxkYmV
8d2DSjpEZbW9Zd90stBEQJrxDFwaSOXlmMrsAk+j610rZvL6SzG0Fedwy0xCbSkU4Y+nAoqj0g0W
r3VyhV4SXB01BDgxq1raBTLLwW2luLeL1mtRHXbm2x7BICRaTcTFWhvp9F9qMH+66y7PUm1d9iX5
RHZt1px5+d/hZhkVCrWcR2C3S077sthFLdOmKSG6yznJMcG65htDJO6Pshp8a5MrxDazkNC86AlW
BNdZdLIkMj1CEJJRf4NA3yR7XUTO53Zx6Vq1jntVnwkFpPfkaN/HTOs+5LCk7W2HSaLfVKmefBmK
IrvRy3x80mLbeGL/TbqaKhNePZrdWILRjeIUKnaXq43WeNZtbcZxuYGWTr3wg5d0+kMzNWm+rifU
k/vGU1G/mQnn04NaVFmMTLCdFCq8YsrXvcrtaOvSivtuq5Szrea2mdo7VC+AcLvpUhmQoa72Iq8z
MOhe65LgpCLSxr08hf0jmmoMdFK4k81YZ0uqGsi/j+SauWpt9n7xMSSyq1+NtLL7NyGAIi6BOykD
ub58WRaxVn7QFDURAJaIQ2ddKSSCoiydr3DVsnIDxBJokpV1JPD4kQRW2jp9mIOnBuK3VVYxscT3
Heoo4WS1ttFJvQDFMgwOn6KuHAVcMg8fhbIozctcL0HLtYwdo2Uh2rL1yIEQ0UQjut3PWhEgmSyB
p6R2HK7cQhCoZSfgi4NsnNFf+kM1GquEYwVhkwnqUKDdfPUbNwsHE6+8nVngX4ggDFItZpl32rBr
rnVTyX7bwdMHltdVxFU5OfzDfRKSqHml59UYXyqWAn9T2VmqLoquEh9RdngXhCAU47pfEOA6WwVy
svQpCgM7c714PUZJBxxJC1v/oaDFVNbvZgNWHpz71r6dC8P9YjaSTn/oNxP7E2BsgWdkIb0BlzRp
dkwya+AbArmgkycWMCUtCe0d2lNAgl4n0DvQt2LjIORIPHoXEmi3jQbIoQGr0ZAG8ERhkbWuhVgW
UifCWcJFDLmGAmn8UIMYhj0JXMhsFTKQnTlBKrvBTYEglCM7olwNrZq2l0Za3Ds/FbuTdLWg+Snl
7fzKHC9bW9fj98hlkPpa9uwXO5o80RwMLCLlNu/boecVx9Ja13rPqtYd5MMEtC1a4liGJGvIg8i4
odeM4tgnANTHYN7XKttCJ3OzdxNNTKCq5eUI53e8ULPVDjQyiiIKZGQCk1xIf+hoQ5BWUH1bchwH
QF1gv1XdMtXbORD+YTKuhtoBzuewUwGBZYDTpe6+ALxnrVkyMfrZeZcarK9g2eb8fTb7wIhjNWvM
yyBsQCFq7LOVF2sPCgwGUB9nHPsL4kaycT3nSfppSEY3/1n8/E/d6e/mopl4pe6UPLXt179dPVXl
03Hxib/2V/EJtRwWq8XbRdPZpJn/r+KT+EMs5VSfAhN+GSRF/yw++WSf0f73sefjHl7IVn/J7xyI
V9ScfA81losa1fot6NVpLYNobwonnMCpiy2/76Ss2059yZfkXZC2YXyd0NNPq6wf+m98S9WZEvnp
uZZLUWviKA0igIKXWH7Ks4JThzunaRp10dqQ8SR2i5Vu996ZE/vLF8GBDIeSY+epj86sTY4fibqo
DWqwtpnIjZaysXj2kl8onb3w0IzlZM5TY3RTvTu+E6Ylb24KecEd998dEJn7yhTyVllNeMYaeno7
NKCg4dAVRpuE0u207eWUuoxDWV2kHIOrlRYBLw7qDGn96zf08mVw9UJHxLd12pjsHekDp60vkrAX
D0OMzQPnRX+mrrE8lee1AJ4XNAcEi6z93MtplS7150FN0trbhZx2g+zR7ojO6fN1xq+6mETdnKGD
/HpXzpJMT6QMDW/Q0Sd1OrPzqd+4Yk9McRH0mOQCjPjnahwv3RVDm+baoqOxTylZbs9RmBrWfkws
Cil2Q6abtKCEaXoCyzg796ZevxxSgeNPLydJYZw1Y0+YiL3VU9gKPRTDd/E8WFvmkeb29Q/j0Kk7
eWk0e+g3CR4hStCTOtHsdM5QqXKf40D9UjV68q0e5oj8ooxQFyQExhSussLLbpQzOtHaZCfhEH40
tO/1yItmLCD2iKC3zN3PdWEgc3NpA2r7MvNB3s6o7d53RVN0i36h2w9Vpo9fM1KftNtWmSaX7brG
2Lx+T6ejl1I7kx2qKpr+DgN4aes8m4fYUobst4d9PHX2jiN9SyiOZ+2xtidnmta/vixsiVTXmYqY
j9huHV8pZLOr51O3L6Ne32hEIwVDO41P7CvsYOznWv3mvLTcGZdBsw0bwabJfny9vJmMro7afZm4
3Rp357TzPCX3uY7H5fVn+OvQ4koo/tCcIpywnZPPUKVd6hCIsIeeMQddWWmUX5PxTGX6hYssMziL
HysG68HJiwJOShB5WO2FIm/dctFGsI82tq/fyQtfAyo0BE84MJDBnc5KpqDpMrjFfuyrOsDg463S
KCIDt7GbMyXXF6/EBZC7IzX1TllFNuFIQlPVPvXa5CqlQLetqrLe5DIW716/p5ceHGbGhYrEh86E
e/wdNBPHBUMr9pOpodAushHlYjycWc5fuh0stZic9IMFd/kRz4ZRYpNT3LnZXpY4uCSuwl3cGywh
5WDd/A9uh63JItWhtnV6O7jmJtic+V7zk2lXSQF73CrOyXJPS/2MHe4E9RVneYb7aanf0efKEn26
r1z/q13n03XtYvyUhencleY4fTfgyJ/pI714SY7UbCBIj/2lORbrkU11IN2DHY4DgOTlFvZPsUfh
Uu6nqSfJQdOK6sygYqvFizme0tmLIj9iP8qK9Ys4w3WHPoLlvescAyX66Ej9sasSGMAdg02uw4zj
c9pj1cOIWvefhd6m30jIsMsVqeYdOVjsKN/WVSnfgfSep1XoVO2lo5YDpuelcECYgmDW8/vJOkVR
th1Bs3ubOOt84i6IlqJqXcNBue1i03rLQbQdbtKxGiFDU/jp7mCJePmKNHsdBfrc9hy4QpOQdjLJ
xvirjepAvzMTC+U61UPHChy6jO/M1kh/QPJvustw4nFv2lCrHkjhq+stVlQdwV8m9/rcEyYgVKxz
oh50d9M1PIzANQp5KczZbVaGNxTRpivCcWP4mUouxpycx4ps1M+Qy0OyLI3RvChVFv5oLLuzdirr
p0/5YLk9UbcZ8jUCRNDPl2mJA4E8DQqyiZtto2gBTSWxPl15FZZP9ITUeYKqVIOzhtTeNHtUMxk1
5ab12yCK3Y4X4maA16NmYhJv0nGSJLF5th1gwZ1SUsGdxES3acuYaIfZ+kTxm5MzdY7iR9xN2Vvq
MHUehKIP7xuCcfUgSsJ6C549axC/KuO7hdJPW+WdM37WI6OeN6BQFCWuHmZR6ZfTd22qsduGRZem
qyEuQqTqULTf9JMByH6SFQXSsCl7Zx9Bmyb6ye+JTys1m1hSTCMTuSLOAGI867+RBzCTDmlFuoNt
tR0f0smt7uI6RATeExFji32jtAnvrimNeFw1ie1dUfNJ0v3UFdntbFWVuJ5jSQkpNoxq13qKM/OM
dWXX1s2DQ8hbuPcm1jzEL7W+BRFEi6ceu4EkNgXoDojJdIdcCXql6Etx2XtZ9mGyvfkLSZgGmHIV
fWTXr7KNpaUZkeENWPlVO5TFQ+T00GxsfKufismrhjWcBdzmw9RzkqndViP2JEW2yAfZd98mshLH
tYqNnPyV1Em+DnFqf6eiOhn4WiPw9wTh0btMi4whXtjtgr+XKv8R1R3TWpeTIrhO+yL+OquoMi7Q
sobJ+1rreNqz7Ux0wHo4mWsrb9N7WxaiDzTOkmRd9MKtgoEppaPsLksdi0GkUf3E2HAdEVpKcEox
cTaKykatB2iWao17WduxH4q09TASdivcIjLW4eA62K9VQzs9avtp3npaWH+JRz9hIOnDtIuZ07pN
TPc6X3l5ohu3M5Hy+jr2nPajQ/4C8ZuqwpE8Tbn3IW8KLIVlPM3W1qeMHm+cMfM/0IAknEM0pD+s
qohkRDztUUbyociL9zizKC31voEvmf6gpTZNHBePmZqS+zyZ7W4zSQY6yU5ugSAfL/iPfKrKDAFl
SSDOXEBcp1NsN8hKeRfRyim8RekuMqaSxC7DR6ejnRyAiEyoqvZVnm9rp0MHn5tLaIfrxIQwWkRI
PmLk6tW2TlzyY9vJnAiFCKO2pq1o5/KDGmuLcNEaLzkFe8KR0/AKUJK7dEBiky6WYRgxyqCu/7kC
/6fsQtmFReuVsktVfM2Ps8oOf+NPw6PxB4osmxIJ4k0qK4sM8Kfax4IWDokR6iGrLXDSZ4ZHsuEP
eNRFYwqFm771PwsumvEHJwXMkGi9kAtTe3F/R+1zvDlz6bm7GLRwWyzlFg9T5vG+yamgL6IhNMHp
T+03QnRB5w96EZ85Cxyv8n9eZhEksk3HqHmqIiAIqQvD2TJXpBx2Vxrt3YtW9sZ61KOacTu598/e
wAs1EXoBR/sKZk5qXC7INAMhJBLMU/VlmPUU+mkurxqfPkTP8jeh0lvpZUHyZFxMGo14V2+GCEhZ
UbOieF0dN5cJig6EklbvV2yDysLpb1urLLxLy1CWv4WpgSd0l3kx+7ag98tsxvrfa6HGrjZJZW8v
KgKmY5w44KPDtXLJgBdgCHKkE0ghtWFsd31ipBahzRyTDdKhxeC6ycqtWZrlm3YkOv7RMOpxJEUJ
kRHSK+DXrj8Goy5oJqxzug6AxqhZFY743JYFsZ/rJtHJOwyUrmtE/9iYmZ2G1qzrtkZg+olX+HuC
XCP6tXFWivCTPcl+/uA2Rk6PQHXoV/dwKvhzQbvAOXa61TgClNU4uz492EwQsrMaZTkR5m27Gj2w
QA85dYWrqnIz4q9sm9bLykMglF3kM/u9tY5rqDQ3scpdVKeQcWxlI4NICLP1ICOwewEzN9DyzRqQ
TpDmcq295TSix5fFMGo+oCBuPFwVSdUWbwpwTB+tIm+ci4j6cbJJ69mo6jXMcSP60kV60V3AZ5tM
mgFtYVY/prRvHwzQ9eaFxrqXrBo1m7CrGhHTbKb57AdlU3jmAxxMzr5RGZXDZtnFpN+rKCVJ29E1
V9/xzDWDer/ltds6rP34UWb4CZ7Kik0A7VICfADipaCa3/ToRLT1zElYoJQvrdH7lqGvy5irYUlu
ieqZspb5fHZiLRhBaRZQzaT7/9g7k+y6kSxNbyVOzaGD1gAMagK8ho+tKIquZoJDihL6xszQb6dG
NahVxMbqg6TIEOke0lHm1HMQg5RL9tCZ3fvfv8Hqg3FLcjG781i/6VbDaM+F3xiA87U5dtA4ZCqN
6tKZm2G428pZcVV1QyPfLMXCgqXBuPeavO/JuWgt6sQY6ztjhpFb2mUTrSvckX3N+EPgGmJPI0Yw
NfPuFi83fCEuRJ9KcTOnxL8i2q2bDpp90YaEiuee1/cna2GYDEJQER63n6dBdGrvYmNSk3Ve2B2D
pkpWfntI1azXD+HowFWJVOkyi69LzcHdq8Alw7zmsb3GTcUOr1VKKDvDkqCs74zcyYdrD8aj9dZV
TG7ArYLGOJE6RcuIhWTkCeaaGSal6b4ZqQ1a/PySCmnfGNT5FZHXqeCmL153kjP1grwakWUOiPsU
czwV+1NuVkAPa7ecKKIccV6Ifl2uOf2JJxowyrJ2kx7GgeEvni9bsSjlVFjHXOncP+usTqgPVPJ6
umUonpBCvob43t1Rz7oVcUuGbIshyoaq/NgSptVfGGNZBvdFCgrD7rOSYI4Q2THJ641I9bFJT8kG
t5brm2mcPb0yacKgqh3v3No1VHeHdpY09Wv2LAqWGDFtWg23iRFSm1+g1VxU8Lj2hBmup8Zm9PcW
QSzdx51sZxfrmtxxkFy1CtYJRjJ+WuylWM2soxpWUu/9QqAe0n4xIu+cCF4V8Wh1k1NHLVtpeANt
MqfhWnj5QgxYMAnSOMOaKUwYw+nSw6okylwfC17zJvQLozhfEa4Ze0x5g2SnYEcZZ4Qv46ejkOMS
umKYQ3cSbBzWvVGiZzk2Ve5X0RD4iXte9p26aFKT3ODS5XEwzae1oaFw7SXYLQkDPmSchE6HWAE7
WGMTPae2aS1CbprG4gPhUQtk+nEJR4b5YROoKblKxzrJDOx/KmCGX/Srz49LTpXAwRt9E8zhxCZQ
s744Lu186KEPkmiNaZna1/XAiKISa/7u5+fXX66DJhBIEO4d0+nn63Dum+Spk+Tdlh1ORuTTjHcF
ljS/dSx/PyQhWsIc57T0/2SPXhD3RqAtM3RSqsVprWdYSQTQK09dkrQ52oefX9YGxP272d9uH1gT
kz/Yzd4Gor0A6pLWT+dV2Ny+FbOYFXQG2BWCCT4hlqbxTE3saBfzoUy6XxlNPweIvi5NTbBRjGHo
Q49/8eRacxlFUvKO9V5S7aFpVIdetoiBYQrtfn6Vf354XCTmKzYyZw7oryj2D1gUh7VXjx5LWYj5
bpbMLi+TIfiVs9uf7+V2ITYjt01CSqP9/BUZaGVwCsayx51WTebCTJuJJ6v33nV7YI+WVrlZiuxs
pH359hj/LvUp9UGpf1LqD08Pz0x5vv733wp9J3jF7oidh8v4VKBu4l/6VuhjrsOnzIQOK7oNed+U
vt9NeWz7lW0z0QBKRChOKc4ffTc2CV9tKnnwRVz14KpT7P9Onf+NqPvvbw9mOKxq3EY2Rj96Gcjp
z98XFw0fzsHivSY3Q7zN5Cixj0xlUZjqMmhqLBjp0lWR7fpm1Z366PaTYS/7NKHAZByRW/hHrG1y
EOYclt1O1nWAlr9yw2wNj9plnB8nneP09rUDjauxDwlOpQTmZh61blxjG6jPSlx3iFYjAGDzbOiF
Lq4GUBix08ns2NfFnMN52Q1G3kzE97YmpeUBXzUrO6aYYonHFF7LUh4C7Ld0f5jgSZf+mQ/NZdxJ
XaEhrISTib2RSkikzbxC5iAPLTTbI/aZLQm4UJjy9DB4SwXwsqbzVJJyvzE/S2GkiD8J2KNGVCkc
knxXbc/y3AAe9J6KBqr/VespbwCzWnILFkrmNvnBt3XtbWmhoIxygAYOiobZBXGWTYfhiAvdL/b5
GPtdxxvSx2nQ9VeyTVcZgZUtEo6kLsruiwPZtd05q0fGzsay8uVjMayZvBYp6X4N9bXXNJiSK6zh
5FyNJGk2mBZSI8qgWyn15yA49QSElF+W1m2QW+dYlw4Xpq6Hcm9MJPdQ/WGtHzESb98lVo/fGOzb
8UTi5orjagr6Eamqkq+HjRoZzaE73PG4vOEe3mfvXGC3W5ZkTTaDcwXVccgJqV/xELTlnFwUQ6pF
DH/G6A8Eh0z8PLzZRp+sY3NVxwqG2pPXY1QQdzDeqn3JC0zwzZBB4OpH5v7ntUkM7z6z+A8Jxml8
QjNaJ4jBFvN2a0DS4RwPbPMd1GiKQpdCCpa4Z3U9psRrDSueeOY+osuqK1KdcUeDx9UH3MwGn8Em
CvuVC7ZAL7vIHyGVvoNc6vo7g1oG1WHpYI9arYbtzbsmtbKhJfBWUiDWFd6cUPbcasS8sLOH4EZ0
ZQ6dzA4Mai1cPfOnKXGy6eiLhqCX02h5s/OQwkVyIDm1aetHozQ6xpThypF6alq9OsVxLKcEbWWv
WkxNqhWDrDmFYL0b0ty5aUICwPZqDdo0toqUH0XuFfBp63oNZJ8cr514qcNuoRWFjhnNmBC+HixP
P7mDAl1acU/oI2Y8MMsWp4PuOi0CfpoFxvqaL3b+g7eW2ziZuiFMYSnAcY1g6m8U3pFQgDIUz9SP
zE/3CNV1eNiCdD+EzkQN2eK2eJwMiHE7+PT9R5pk886nu/+40v39AWRcK9jsTnOJIVBrnW02hhNK
3mzwI93ZeQBv2wwnzAHEjBrfLXjZqq5iTO0p2xdRWPfOupPIEfJzH7u5PAom0Z5gJbWbcG4e39DN
qvdYjePo1S0ZJFfKYn51k5S8KuQCjh+kyxZDf79U0xlU+aW9VKuxHvzJq4KPAO7ga5GmB51vesxR
ehzN0wxqnD3VJKhWc6Cb817kYjiwVS3Ormhtr79rwUmqK8DWjZYyrW0dxmnXeMZIomlB4HtUtnUx
6dgDdFnf9SVjCoKxQxKCceGcEnpv0Lqt8FFwM9yr1OEztSJtk4azw8lc5jSFnZce7VADZfKWlqY5
7tzJtNRp5nbUu2lsnXyf15YUF0ZquP2pbD2pr1BpBMYF323mn09uC7F3h0p6VrHht6aIsYZTwRr3
wdg4XJ4Y2/QTTq7Z+HEOyQKBN0e4NXHIrWW8I5KksPGjqjpFSizCA1gSRMC5fmc9MpkP1vLUwNu1
axGRzEj2aTgBA9yvpvZu8rRWOupT372fTIhdlynmns7RFqNSxw4fXlPU7205spGFo4EFZ01fty6Z
eSdSzonAvbCJXF1jko37d4UuS+NyHOxueNPkaA1OWaaTBQpia2d3NcJWxYGEzmY3OzmhjE4bQqb0
M2wLD1VKNhi0aLzG3qS1xvgCN5b+ljAvD7SUyKEqsmujmI/h0hHxKoupvk5GYIgdfs72Q2BWmTrU
6HrALcysJm3VFe1W50M1TLHayiMz91o7pj2SMtaTaKorj6YRly3E/T3ltFPCKSTT6Hp0rJXDVBPC
NUTYs9o3va6S5UhHX09HTRrmazInIGdCGZ+WU+sqs41N0cvPWojuPTzwdTmEaEyuRujQVyln0/Zq
mOZ5ndZeBWvTDIuztUxWFZEkv5onaNGcni3nrr0DVU+7A8NqkR5oUUWFY0M34qSCke74YGBV/ZSG
qKOvDGUT21oMTbdlQ4QCZxlYM1bEQI6ZSJVqhNPEhZvn09IWape3HAAtXAuNjFo7qJyhXbZhAEJe
E4SbToEH4cRPrYvckQvefD56EThk0FdnFWbVIWk6uhmOb+DvbKxSM84wBWGMYyflueun7gw8xtAj
8nhdz8o+1NMhLTrv44yKxwBzgIst94Fv9V2MflWtZ4hf+/WNkJqelum9cxyHXLTnvFC4BMtwFqDl
ahJ3AZ046BFOTk8iqWQQG0O/nNtV0gS7TtlBe3C6blTXQ5Oo89RJ3lRyJTYirKfqOgzhYUYYtjYP
9aC7t5OhRbCf6SywThV23jhX0kt5x/K0sZb7BaAn23Ua7vdZom37BkM8xMFaFlZxU2XlCpWqZ3AV
U3xkt+wkzgenJUH1DEVK/tnjKXND68Kx34+97Q73DQqt4YgjP462yggz+zwY3dE8Nv7IxA5Vzcoe
hN4A+qUrie/pRS0743b2Oqd/yhvEw1Msep+InckM16tE5fZjJuf0TjrkqEKktsxPyZzBT8qrYeC0
aWU97Bfu9Rt7dBhjJJPCbdwOMvVWTJb5pOAlk2CUpWTfglWun6qZ1/1A/1MXEG4rWMWZ3/gP5cy8
mWFlRqsJ78C5MHuv5AnrBVdegypm2tsQSU5ezY2IROPmdUSi/HiVpZbOeG6dea+aHosFvw0pKtKi
p0401g7bx4kEgA0Z0jnbcV/x4wtrlY+1wmomSsysfwittj9HyUpi7di0b6xMLPbeX0q3YJdrx6u8
xX0h4lWkzHLDVDT7vAdh2TWcsCddmPWX0fOyS+33yReNqOf9QOnXHZfR8Y6iMoGaVL5OEulPquxT
b4zm52kYBaghBKw/zHzSXzIvbJN3UhUO+T5mV8/7cCwz+8Nc2fX4FtOY0m8Ysw6Nf7RzZZk7o6JX
cH6BXrxE4UltJLsRN5eAsQLmJy/A/nCUAINcVJRJuyXzFyFDtW8tU98yFO5rXswRuPiHBukvkPg/
rUm3S9cB0xReGvpl53nbwaTEGwOAtMi3yvrCdbrguJbGvF8S0kTKatT7n69Hl/UDxECbw3owqvDJ
3haE4/d8Pc9Ax1DxquMBmN4KztuYezzsLdIF9iRoYIg8W+POxjEfa/p5/C2uy9fVSU5h0MdbTB29
qb5/pKGspQTptQhOmlth7kPR9/FsN08/v8TnUMa2CA5LZD+QAYqYkabz+SJF3zUYgVcw20ZXxN0i
pMsebNp78rnbh//OWgLkZHO9g2P1fK3Ewo9Z5ZtrH0XXrk+N+p2cQvNyUMWgf4FGvVDhfruwzTgW
6ieQlGu+gDQMC2Oxau4EPQ27j1j8hrq1NtczhYl5XPfVtO+oundyLuQ5Yobg0YAluM8cScHZAQty
7rjv5ln2Dx0Df7DJber68xvyHNz5/hshzwlBCiqWyxuN5gdwZ0xTRCcTN79og3Y/4FR0xoQ++Rth
waH29PS//xcbwQ83fDOo/W48e/1QYzz7ln7oGXd9+8+/ASzWqy0zCgKZRSwJpLUtWOK7b4L5yoI6
CR+C/wtMylCPb+Jfec3WK6abAKYYwADJAT/+F8QiXlkAaALKORNQxCy8kP9yzv2+s2G6+81J9y92
Ojh6PPsfIBa8ONl48F/mBd6ivV4mX3TmSopV8cXPybw4NlNlXPpF4y5Xw9BSUCk/VOtD57fLtYPU
1brM9EwQ2ZSH2TUGzfUXP7PnMiIDMEFbOid/FNToH7Op7O7xfs3MvW0PTgpNXTqIflIT60SBc/JD
a9jSiYzJEODtdka3GloSiBoJ6XCDCRcFtQ6z3qfC8vFLTVy3fe1USELObKnMbr9QrX6wJu0un5pk
UdY7lDBJdlR6DMFdijybr0RQ5id0ZNipMhkR8r7BFB6rIAy+xL1j2GQ8dZYRHNylnORurFpCQzcZ
oyzipu0sZ+9P3RJyeGfGcBILutRjwVzWOsxEKBdvtNspN+5TGnQM7V1xaaZpfYWxU6kOhd/2zAjH
ZYMkMq0eKdtXeQhET8OVlm1502IMfJzAKPLXo+UWGZrCxAJioPFy6vUw5WpcbtRAqR15IGR4R8l1
RMY+ZLSiiyy95HLJO5zmXekPbyvLQ+4Y2tRahxXuIu7nnJWjfmqx/aIZN0R37+nZu86bOR+QumU5
k1aGfulwu83Bn0J4TUAP7tR8AYhNL8bap+YrlDvtZd8FFYmguGEfOmCCOgrq9MlNEkSBQE26pCpw
TZqLurICzIcx70ZfXqi7oLRD7whnc1x2SrbU4mOO7onGLlyzU5h4q3lcikJe9iuNEf5pXdmjgWUy
GHsQgL4MiU67iK6Kt0AtVcJwk7Z1jkQRws5p5SqfNKd0dpxoUIpI9xRfdM8ZrBEaOzppLXV4X1Sq
jkbU3UYUFPWygjKkE3yxTibvNRMKVKJV4T6Af17k4dx0R75IdMlNMpR3cmy5MF26sL0mpFn0Dp5P
Qe0Z5jtqbry9tloAQgyj6zlCv+DfC2eYypgYXptcpR5+QuyotH4SUmgO8JWjfccAc8ZuM1Ap0J3o
xDWIX/55zQN8UjGgbW+ZOufOHsClfayCdLpIsyws9wmdeb1zaq+HtiOr5v3s2f1jkTKEivHX9z/b
I0r604Ke6TENQVYWZMkU9T4dXixLZ2sfM8OwOXTEQtzFyAAvKjo3d6IyE+lpLHGqreAaFMXFlEOz
iywP/CFm9I4arfFc4hPmAilm4fTTqVjtkY5VAVXVZgaGNRjzDFkMYRkKx56k837QGwmtF9VHJzTK
D0SLtxQWeUl97TAIe6wWB3M2tw6g/QGaMsDzax8CGnqzeh+m+KnHQW6HDKetgp/aG7a4cwoXEp5Y
u/4RnCmUe98dC+uwgggcw3nMvJhr8L1jMJnKjpfQtHScJOQtI0/sjfuewHMDfWiefK6g5MoDMrhU
Xa4EEoG/WU7fRYws61sCbrMrt+pwYqcwKz7PmVveZ1WYGVHHe68iFAP1mxSMaQAdWsRxLWyoiCNc
9YdhyORH3hjMVU1mqu1Zw47CDDBNunNfY54NeTIV9zZ51sio22AWMfiY2DqNxrhwx8T7PH2ltAB7
icvWGsCD3arq7CjXWZPuKRKUPvNXZBNYGI7jwIaq3GNDgzrunHHOjhXtZ3kSLdqnb3XE3zMUTnjO
xZ/MUP75f9p/vG3rf/7ffzw0T/94rf75/5pPeff5+anPP/Ht1PdfQUqCzMPEDlEL9AWO72+nvuBP
oEZx5MNOoSbeSEX/OvPxSnKxE2HOgbgCYy7+SLNbblEH5iuT5KBt4AnFCrnU5lf+O8f+V0vmH059
nN1wjRH4Lm08KdL5XtT8FSzVpZEDFpJuDFunO5kMUOZ4cp0zs8rVVZnYRo5RQYEe1a+G5OTXgQdB
ZM2cc0iOY7WrS7++N+dUvvYSMBNOwmX9iI+msQPBbd9ieAP9+Yd7/hfFistt+7FWcTb0hipKUBHx
v3j/Pa9jS7R1lfI/jF5X2lEyWtbrLE/h8falLm5TB6ArAy68BSNlylPDMLzB1Fh+wQ7NuXIqxz13
tD3/YUDHvqlm4TPYkIF1MYOLAsIZ4/RhrLvm7ZZ87u4p4Zd9b+biEtmsxemRV8YnlXjTZzMfuzek
yc0Hb3DGxwL7zysjTfz9mNHbREo1xeXS2gfmHSXn4qqMJvZXQl4i5Dz6i1cmQdzRv1+SDuTFA55z
v2KoP6fFY99kfzXpZQQPOEeO2IuepMeuq/K3+wSlmkDXa4wLc3jjcGFsv18iy1LfH83fOwM7A93U
f94Z3qKu1i+IlNvf+F7+W6+2j5YZ6haSzHidJ/VtI9hM06wteQ1GP97YPnvH933A4Y+2ih8xK8/P
pAH4r33AQQjLtwoygTOyoFj/rfHqC9SBAa2DoRB9BCjVpq59sQcUmD3O5lIzprPM+mNVTNn56ubh
LkuG8W4yqgr/iXV+7aOgvLCIHz/+cJ/+4mt+gQiw/NZw4CqxwSmoNF/wKtzFwaCkgv8zSGFdt806
PCKln++omtS3zvQ/djl/WgrscZtve1896hxz21d+6H9rIwHC3KxdSLur3s59IeKWTW0HkzD8xVX9
6aa6yF9MpiXQRiDVvGQ4OORQKzWHFFKezqPeMig8y5B08iiDNEJ1blVvBSQw6wC1OfysJ01y2M9v
7IuMhU2ljuse75zlElLNLv/icnU+pNQ/2EIRBFe0Z1OIvjL2mmrwdsGauyETxU4d1NKt55oh1Acv
dW0zgtbd/UGP1RcHQ/rrk2BuZu+bSXW/l0qw/T687EDXfJd0AgEt6fnjyJcAOQsDyajxV33VGcV4
biBh/IV29auH5Q9n3LYMGCgvL+MP9sGXL5gctvR4TFKj0mjyJBIBVtWRM64tN0PZ5gd/TvObejA0
1NmmntYjxMUQCpZfu09TnajsNld2ditlg8GXpBkw9kGaq2o31IV5V+jWn+KBf5pzsq38w7qmZHWH
fu/gKNMb6qjKxXYOS+aMRSSptD/9/DFvh92PlwefGq4A3tXIIzGWeMnY4VivFz6yOrKHsjyI0gwO
ks8tmpZ6wkorm17/fL2XSBdeodzFLSJji8hEhsyW9eNXRFMxTEG71pGVmUcmmyUtj9iNyYBmtfwY
JOoOJQ09Mk6irfthMsU5CSu7JuiPjWhguHETNaP7n/8qNsOXdyHkHpCtuBnhk5T5/Ef59GJ0hUsd
4QiR33XsZPs6WT6vugwgp452TEba72Un+wRdwEmB5cYtYPumiXi+5kqIyZy6cA1D6vsTY+fy0FR6
/IU56gvQ7usqsNtYCLEZZPAXqxCYG+jChnEsqw6rItTeeAFr8Yv791ercAqgdQVmB3J6cQgssyuS
sdlWYaB1srwe95eQJvfnT+kvVuGMo0Ikcwba+3ba/fjqyLCpjVm1fIq5fKhdZ/poSeU+/WKRDRV7
/jL4wNjY9QOMsdebL9OJZktoHNW8Tyoc2OzNbPLKM4GfXfeZ8FTowJ2ZvtPpjNtA6roGrPRyxesD
XRnaHTl11XQNU7K1rz187JFrmaXfXn/tuM+0KJY0nte+laceX6MgJs0XAZM9awAZUm0r77bGDa+6
wLglcC5TO+XvugPjz/Ms8TqOnsW01njUSbFFHRZNuWsUCj+Gv417s0o4Doi5O1R2CWKnsxSVX3iU
Tc7AcuSByGipPeRvKi3mx96zymKn+qmBKV2rAq953U3pTTemztm8qLl6x3xq8eO+9Q19WWX4M70Z
HLma90mbpTZTRtUTix5a6lM4G2QqKFWvAdQTUdRnfk5Qx67EDm9kmmRObiR9u8aVvLU7Y6dGvdSH
TX2YHhd3Ve/MDlbFbsAKrGf63Hk3jVSluYfyGwznydqNK/5oXmvt+opJ+JXbaZntJntul52Xu6is
XYr1t+QPYD7ce1loHYyFYVBkuUsyxbKwA3m0CVL2d0nL6A6akTQ4vpmKW3jKVITP6tGia7G0qQ4p
enjnFFgu96fU0I2D0jf4O1DtP7ZL3QL55S5ag670DHmw5h5IJe22O+hVddXvF+Glt/08c+RBFveu
FwZb0Oy5pRtW0gd6g5IMpFHFOn6Yl678rCaHcRCc5RLWCb/+Xo2KlwA68BsLkZ9xwz+mCD5NLFHv
VYmd9tFGB7vswcLWd6WdL+bV3BZZv7dmjO0P4TI3h8UlRPJkazbhcxtSzATpySmr18aopTpYUOTz
nVdszn69NRjvLWIfl73RyVrCulUELzhj/ZjkzKgjatI8v1oYmMIyKcRcXJOYKj/ASKmCXY1TVU5g
SMDUHYGnfBodOZQ4MObjWW6V2PenMLFbUhIqfcISrCm48eTGxLxLi7VPXIM+awzAbWLySCpJDVGr
nrIR74AYS17nEZ5sYOyzHlZDNNdGNhwyf7aqi84qcaP0i6k4n4yhfJQLp1bcrqmFoZjA4z+afYlV
Nl5ALfteozmkc5i4D4sPTe5MSLDgPYIY+zGYSV2NtdlCtFH1bEDwMev+usa9zj91DlaA50VCnthr
rwo9vhRUfTahRHZi0/0hgYRfV1nOzh9DH53tkol8nzYdQ2fPKyGk2Xi49teeE7jzkaC11X89jNr+
IGDYda/R56TJvdXD0DhH6JkQAWtjzTcAK0rSFkZCv3Q52yLOoa13+Dca8wfINsbmZDXj/Iiq0hoP
OtTNxyXMp1snqzKb4PCE8J99MEmvB31MvOLg6l6IfTd2Fny1dinXY1Z2rorzknCBo030Kk6gjJ3x
gYLD4pwFzQA9LlwC1OSpLptL3N1mSiD2zDAOgky7uCel+EPOa+gPe6dRATx9DYveruoQyt4wNniM
VVmLULzNKvxsa3d9bQdDUOIOLN0ns6DJPrpICbODKOYMZlrb4m6WlN1T7vT+lQ3rp91D4+IcHuZw
8yUNtRGT+tVdCLhAb/lJyVWCxTtst5YIHfQXlXZ2cwUtIK8U9odmoUhBHEHH7nJHuScjUFCwhFm5
V2XnN4R7Jj52XAKxYrrLqwJtoZl34bmdVa26IiGEaqjIHOWcbLNL7rCr44rH2knBuwfr2nCRK58w
UV2mGCGPNncANgOeoVW4oqn0ukkSY4pf1Ak1h5vGjTeR6SMEWHRUCy0flBcsF2ZtAbO6belbMSG4
FS6AddjuO3arI2Rxy43IfnPkIQ8DPcSILeoYgoaIID5YN+uc50B6hqenOFs516LUJlkFrYV1zrdZ
O5ciNIyLRhIzy40Iu9uqlps4p1EA+ClBB1W8IkuFBVZYab4rgqIHgSBy8gvfgn6/uJZ4aDu4JtG0
SsfDTQ39RDyChoLvZhD9Ih/r5zGa5nQpwXoN2sFOQBfCTw62SIQrvvcxxKrEjrMMtP0A5NgXaLUy
+NpGWhuvl9FocXGdDMOM4eLrT24zoVjH5Su3ImPNgiHWea3M/VR0k73vHSd9X3A4NeduamdW7Bmt
RE3UCuMmTbBK3NXD0t5hZArjvrDyjBenGvK3ZT8H9+HcJV/qAfx/i4i2zUu6qZkQjnLJm+OadekX
HYyZe/JKp/5joYKDdphqb9hlM7TySOSJ40eSJMEgShKlmHGRamPwUUO5hZvzGjR+omJMRvu+gpgJ
1disgw8oV7pbz6ia+7bUrkUeUYZpDPToTmI02UB38xKxLHsse5zg1u+Kaj6zhtktj8u0oA3ebgjT
M7+dzjMtwxGFr4J/4UG++lSPbsOTEKYsOT2NDnJZKbEt7fALRfIE0yQRvYBvO9ZjwJoh2wguv6Zx
5lD1c0wNvL5OlBg+Ep0eOtTbNcy3pzqiE7t2V6vJdyIsZ7wWh1xBUKoUKaYHePd++hoYvpnvDOZP
EBHh6/f+ecv/D0baYqULXMrGX/jK7Eqk2BTO/jwEJ6lbD2QAt6aEXXbRzpchc4mEn2UKIXuvy1zg
svq1sPsbXAJcovf9Cbj00KwPzUt0ib/yDV1CjAuw4WyuUEhUGSDTIn5Dl+zwlWNDTSOTdItVCMN/
w8xgyXjpQKgBlgp8nxF0wD/4L6AZES/uyexzHtJeUu/s4Hdg5udlf7BpV0gFAu62QHqwWXvRXDDv
s9PeqCil06SY90VSm2c45s/pL0CX5/jOto5vbS1+6JvQZxBPPm8vqBcXCfOxiPKC+WtUONPwyV3X
9h3U3N8WyrCWw832N+sjmuEXrUxpU2zJdioic0Z2N9RDsFvhZv6W79G3KwKWo7X38VQJLZ7fjw1T
pp2whjPAFVHj3HpawiqhLMtuyoB9Dt0vjcIPb9Yv4ThW3EBFXpjtZXGtb1KMHzCykuSqQCpAmcJl
c4+qPJ9xEShc8qOKdD77ny324iZKc1mnxdEQMK0tMa+iWLgvUwfDLwpV+Qv0709v4VcHM8RvMLS/
ttMv7mWPE9tA8xQ5nTRuCyqHXTp5v4cxfr1/0EQ2BALZJ2jmC8zdIoCSBHiq5wCD8YuSGggACMmz
ZpYT//zu/dUFAcBggLQlwwFrPr8giwZtwNCE0Jq+s04eFxPzQU+/+Kj+ahX6dZPNgvhpILvnq1T1
gGPusmCn3rnWsRxgAVjUor9A6b5aUP0bxvp23xhTwMIGDd80SM+XsQ26B9Msq6hMYdPukErSQHMT
u6w/0vLCJvDXfgQmHD35gB9wsVyW6Iit4yw3HW9NA6ze2jNfe9zoUDYHqLMJLfkIvZnAe+x+rT4Z
IAXDdCTqd+4FBEiUFpiLylZBHPbN1ojUZKVfJp2T3AiRv4WCMBbhg6h8nA/XxslXqr9avwkLU8pT
nq8rrOuh9T+kkGu+J8j/R7R6u+KXd2RzXuQBb6PCzUfhx2+f3SDVGboV6veSSsVDUAwXua1uW9WX
b8ToYzjTD9ZBz6aH776Rh79FCPz6SBCLAh+b4ELbC/b8B/R6hEcGdgI91gjQF9ACmw4G9j9/i/+0
aW8IMJQozA6Aqu2XWxyyZWP0cX4F/x+W2B5t7wLiwLijFBKffr7Uc6j06wVBzGOgwmXhJfeSX1kI
iOywYUlUL1Xz5M8jTJPGc5htwrDN7xovsb3fQry+L7lZyAHNMmjxXtxDo5vzNsf1mGEbJxLeK+MB
p4LlF8fEy2/Uxq4O6Bfy1mZS9ifLrZzGLXesZPtGDavcDV6u6YL9aQx2P7+Df14I5iCnwnYgAXu+
1PaqEmQtM/B0gUmVnVurZ0HX1vPd76/yrWAIIIyiT3j+4uGSiEGNAYE+CGcnGoau2BFn+JvBsBYy
IBvCHQ+GVRzewOer1JMFx8lGxYv7TX3RIjOI1rEyXv/8WrYH/ONXzACPQJjNHswLqMReDoKKMB9k
mgNDhnrtbnOrxgWdtIAnq36yt8aqyez9z1fEa+/lmtRsgUmx9XVZQfH2bOdoZpF6E50pBFQFSKbN
Bu5cRrbAsA+gnTenYAjFOxeXjgTMXtZAIF8bOdBuecTuZ3Aj3Ijs6izj+Br2I6BasJMiDdCIKDnU
+xzoNtjrqeixABnq5VGHJPnEVm0rpCOtKr+sciIGcxS9sncBwpDiIJy1mKPQ6YkYEGaTVucYdCPu
dzoE/ZHlrAGk88KGZFStTReTIeD26L+c6c4LZ/djqjcdyIAiWSLpSGBzzUi6zshmFU7U9grYCNuJ
ROECKPXnBWOANTYmWyxxMk2tipbOd6o4tLb8bihKOLDPCZxdiDxV9r4KwLf2VoiXChCA7FqiFCw1
7HWQ1TPYgYVqCvsJ+P2hcqzyfGWyFhIRzjn2sQJuxuFpDNAwA/16El5Slh3QbijzKlhd/9HtoCne
hybGAdjBTW5Ko9bSB7axshoEpru0EcN6boaw5jaLqdZ/h408/fmczOy5uOvnXYznldcdiSSZ2iit
5gncpNZ1vMWv5LHA0SxBFYaDoIYfHsAzTjoETmD44+yfpdoh5SDsGueTw0tQ7f4/e2eyJLmRJulX
Gek7SrAvV4fD13CPfb2YRGRkGvZ9MeDp+wNL2DMka1hS977wQiY9HQ4YzH5V/VTzR/eLoWc8vZCj
EZ9eNTInglhAOsVimvEQ5EDxKW8hGwEEv3kah9TWvmrQY082W5KE7sPGLw6Va0yP0ndGCRh7wpaP
hbFYIvIdjfbc+KWCqqIlxhtp2fiDyRjxoDow6/dGosTR5tF7ndymtG1kEEayOg6b0uuA9ZnFZIcN
+R+foRLDsDg0m6GxTlgpR6ZggzZ+9OWo1x9eVvR2hJdcxLs052iwH5bamneam5Nhb7rR0ujJkAzw
im4hgKUxaTTpbGwYcQUwUj40JsjDpnQZ5GLRlNznQWZZD7mONZIhldv033ZClvgMyM7Sjr7TgLhq
9FyuqDA4B7uMIOkd191IX/HyEEJpc5H3zzPVcmBYGUyQOcFAZoCEmL037Gxw9fE4po8FjDbrWNJd
qX2VQd6MxwKuOg2LxSj1naNPmRU2cwbOKO2S2vvlFjr8yU1n2ekPdAalXbElph6BSiZsJ0xwfXrT
DAMWHJsUYf3FeLFI5aZsh6UJyELFy8Hhia+/yXAkiP1yaqlKHxYFgN+lw+Ke1kW6C4hMawRTiJk4
TJpihiaZkbtgdAabVH7cDHa3beaieaahxm62Tl4X5RnPnc80PVhoynWsxPY37SjZA1e0chQXtBqz
u8RJkhVlBBJgkva+s4rJdbYdB1pNkarGYVkTrMsVE3FMseWWK51lp8AOinQrOep1BGSW6mMepXks
UmYQdyw5cbcziX3EM0S02iGO5afCad9hCwx9/7NNBg4yAAKd1Km8SLmB9LND3JbJkr0QNjZQciaV
3I5jnlYbo07tpdLJeoAtDaKFPMREs5HZgm850zcAR0TlS/4puKw+xKN2UFFdm8FTINfAqUwGtYqu
ffOifHo8WHuVBDNXWXm5q6Z8NEA4ui15mxWVEtocE2Doaxb1pDblhv4miFsPngrotyn0ES3MA/lL
p90Oee4O39OC9zW0xmboziDrGIqV7FJxzqpRiost2adGRHtnJ6zxT4OWW9Y0KHlI3T4oF4RypI9d
eoWayivbsSZnitJewp2hoof4TlP5zJzMyQruclsy9mx6g799yq5FQRSmE6BXjj896K7kGIOLt1F7
1xFovINpExRBAmlU6Na1fq/l+iJOdTkJsG56Le9SNy9uOZFjf3JGkTzy/yBKN5GoRBJqky47V0hl
nCrmrhIkvN3JD6fUj43j0umoINi1/UeulFlsLG0q3gjHeCI0Kjf/2TcN9KlyMpmQ54sIkpBFp0xO
VuWLNV8xD8TiOvYQFnAkKkRGrf7SzMEDDoVs8mRBXh52Khkb/dgboPY2AhH5ok2iNPc9TLuR04gv
1oelCPKdx6ry0nu9Xm8ZSZtPCmmh3NYGfq9N20iOEl0BJjmiLdv9rHl1wiTUzYR4oGZWH0XVG3QS
W0ZzDJqkInvecRLCbzawWmMeXF40KCfWzuwpUAgTt5/OPBxOs0n1sr7YKfoNDEV90KOFHgcnjPVG
khSqKfAIVVt0fMnekc9D2pGHLvBrNKGuKjv+meCkbZ/5azrVsS2ItnIDaanztsSzW5/7QveGMzU1
tG/SUtHk0QCpkVqUldDzYfPHhi2Cglcfjc6YJHk2mt+3gTvYCKlxj9U2bXRTPjLodOKIZjkfl1tr
EgyEVZLply7TEPeI45KHRwMawTw2mVmd/LysvFCvEZqiymy0YR8wUdF3S0yK9jgDgRxvygxyztln
4UkiZdpzGlXYbp0PaPSZTeptdLLpWED5tHa4eOfkZQD9JbCqm/xzApgkrsTVempsraxs9Zug8xp8
+nh7O//ekbhfvkRcue2vKRUD9gQrcwokYWKFm4qFOTksncH8kxSDaW401hbjEARN/NxmUjT8qu40
h0vniyqiDwJAsIM5Oyc/OdMD7k4xKXaiqgOsSNsl2K8lrdOdUiy8pLvx5jHqHxIgZOgaJS9U9k7W
U6Jbg4WaXJKBKHPO/ofStgMMRBrMrbAwncE8ppPuc3W1bIIcEU8TfAiLNTRpOA1GpZvxDuOQDJgm
ZwI8nkjvsdwnik3ZHGvOEsZlMMFhYP53bRNHpBEzZdUiAfHe2g9ZlSaI2h4QMpZZH+91LJ89fF/c
k6wU4uxbXkuHIKlRIEs6UQoajLoAX4drIqsxKMIkbwAG38IoT59j3ZigTlmdQ7gaKFoS1fOwXt+8
0V6KYuEZ8fOcaGXq5L+F3CVQujzRnL3d9s2NJTWBCzwmrxhVk7IGTPbW/DJ0o3ZLfNl3t2bQurSm
2RjVnQbZFy+9K/RoFKbA7APNtVe/CI869D3p7vikYqW0vU7bUh5qsT/Pm1E6bRtNbP1eLUS2H4mj
1+VNVg+s8oteogzCu1bzyZpo+cIhpGX7yp2qARBZUnYh6R2Ye04eO7iA6jVp0OZxucEkjuOrU4n+
lg6eRrkRr1L2n6o1i51WDkgNAkYE4CxaG48S/AkW8tYoAPW2Hod6SJzkZTrqmJxN3+Ef3FTUdvFB
ZKOfclK0X7YnpnTfSEhT+5YVVQ8rVEAbMofmehHWT4UIUTLX2bly7LyrU6a8A41M5ZE1JBmAwNxs
TjQ8xNh/rcp4cvuqltjTsvJz7L2S69Or4LcXMe1LGXkbk+9jM6xrW/hhG84EtEQyjbG+h6bFt1/i
4itRkwrDAgtW1W90BgHXc/OlYHgIp37FDLekrQ2XCiROGDGvIo7/GYXLnt/dDxY3+dYcB+oF/DI2
SLh2RoCYzD1JRZTb2S81GGDQd26an0fONv7O6Wqwqb09qpJOqmS+//uj1G91DX84vXEwxOeLy3j1
cINJ+eNJSnfYnBoL8VKtZ9Nzsnk4KEHuhZhvKtkKd5fEvRbs0XztZeslU5OQVFnmuwVECXt5vLbZ
bk5YTLZxmS8EElRhy43t1n11l+NZKx/ssUPRIXnhgIYlHW4eJRCD977SyjEC+5GIe47aMgkpVwKC
YZG3fYcsF3tPxuJZR6cvXW/rD7V8salGfkkXSwS3cw7yZk8ESbp7TQBg2zBIcuGttIR73//+Gv15
qALiy/RJyfKyYqwCKOiPlyhuQA/LEqa1XxqA0qgpP4gAwsnGwR73nNvz8PT3H/jngdFvH0hA1fN8
LOCg5v/4geOceno2I4Zh4Ml/LFqLUMr4D97Y0v+7BPC/+Cw8V/i7wE3ygfaf5u+Za42wzCBzOC1e
cCyA/i7H4HdcXOqw/v5r/fXQTvAWCzqJ49U0av5pUhSUIumcgqiT8Ou3IMnmy+wn7b+5dn/9EJe4
wW860ar6eOu//3+m+wTXisYdwcgU8ZD+KlIzvmuLejr+p1+Fh4U2A319Zlzvz/Obwm852nDI2cRB
Ph6MhFCaAbx0//efYvz1x1n//4xUPNxkUOf/dCNgms4Cp4MevP5IFahxT1dsEQ0XKAEYOAq2Br1r
7kRiLOZzhsEJDh1HuYW+OIPUjDnPtnnDmwks5zwYs3eMDZl5IWYCFWz//u/6r647fjSfGSCSGg7w
P153K6g1m8M0193rHyzyhkfc/t6/UVP+5YeYgLiYozJJ/zN43xiD0ezrmWlmxzGEfW3dQiKsa7AP
f/9t/nLhoeHyXuODXAQ3Eq1//DbZymxoQW9uNELiO/hMfbZJGl8LaT9s/l2I4a8fhri5Sm2rBLF2
PP3xw+hjYXDlQAhhgNRGS45rJh/8l9as9H/zI/1lVMf6Za9c4jUurjPw/uMnmXbrJUhSA51yctgA
3pmOvM3S2wT+1AUnQrDph0D/Tx/7ddHEUsuUfZVw/uxOlngATCjGfGhRiy3wiGpn2tzNv/1i/yud
/9eagPob6XwztFlSfv6f3Wf3x2z2+sf+KZ+b/7DRvmmWobuZ1xcIhN/lc835xwpjQC5cIxr8UKs4
8XtMy/kH9U6o5+z+WH94E/2Peg79jlsItYpMB/ZT4JT/iXhO3ONPflbuRTbjxHtJezDXhS7wxxsz
z9hTDY0JDhZFyujHZsGOGlg/ew1KK7UK48ZeypU9Erh7WqjN91KmO4BK9Hy4emiynJkbGm2iWPQR
5FOxnXDggdDAEmnUgXdeBBMUGrGilmrXnYsH7VCza1sxFBQ1MsfcAmdDV7Of27Y/zRPlmrkZJ1Hu
e81h6AL3XHXpY6wt+0l1Y70VUtwmFQinPnB3OlilliAvBn8T6g2D2Vt/tIewwtG0IReRl/yG/UOL
q29bz+IerfFVlOM21TCuNt6uoLZr5xpCvgZ0NIaGV97MYFAIni0kuiFyvuE2ivc1c2umhHayXTpL
YZHGzST07rkYU+d26k3rmFv6yqIvfhW5F0Simbo7nbnfL5SzD9yVOblcI992VZYezQQkf8GH3qbB
YJ9Lf8ruSbEYxwIbWYiBbXxOvKKaNoNQxolabZ3pMZS7BxsrVNhI576Gaz3X7gcjLeObqDw8ly5V
xbQlfa7fY+4cJdg/W9z4pqoNPtVeLvStWRe8DWUVTVCcd5Ii+V9NbDhRHGPziWDQ+e0mqAv5Xvkd
BkFLmd2dzEzvNW+EBRA4YetZNXlxtXgq4g2v9pnZBdvEjuFNc9ctqrwkrfcr6HNC0oJLOEKaAt00
46nYEwV04R11PWeXvSs9OVlhWvpuyHEroXC5nFyqFVMQJBPzkDcztX311XVSAKJr9Nu6sDqS8GNu
Gk+NLvXr2Hr3lGqSoVsMToVunqO3wbOuwGwpjWvXUPWYsKhTokyBbJur4qRwGd2OAb9GnCV1BI18
uRVtfcWEzw4PeoC6MiwCGUD/wmmR3gt8bjM7JaZd7ivDPowVPcA+o14at82PIo+3wEz0sIen+JoI
k/7zCghdytmq1p19szjWVpjeEcTWcju3aFrzAouE/8SS9yt8jSLn8iom+8bO9Buqsgmvj2uny5vX
pBe5FJH0kzMHQ3/r+W4kqTsdfmsJYlrIqJ1mLGMbp/Wm9r1wIZoA68NpLh49l9bo7fOCEvEM0HrR
PVHWGaIF53ulmy2jDXUllhL27rG3HsbqsXGgkI1zKM0fdG1Gap65nvobB5TuYciGW7ES1+1mz3I0
7MAFbXRhnvPW3ugzVGGr3KqKbHpNZrlOzYiqwjEKFv8A913QapWESwt2TWrB2QcncOSnomtGnfNa
hbgPcIrTMRpSOmeEk2sdOQR1p5EC0Dsn5nPjlOOgBoUzary8fuSxuTHSu1maINU/EnjSsU5wgdMP
G9oQV9sRtMEmWMrj3Ke3BOjp4fNCMmZnNM5tnPyyWVVwB8fHDjja8wSKfQMLfVOkzd6uPDv0UHlE
7D17uSDO2BUO61z3IRDSb0BsjqHKkl90UNzlad1h0WaIMejNW91M35oIGA/xNB5NezjTH74dVH4t
m46ShGRvaGo59JbxNZeZkhcGitZ2Sqg9mdNSILtnMPEzrcIKQ8VRCKRuD6SP3Lxv1lcMBWGVVok8
0u3KPCqthbZN4SQhHMSzBooxbeUzEARSQVqwkw1s8TjbavoczV3+KDPmdJr+hdGeJS72s/timcJl
xKguxoWpjo305g3aA2747puN0AN0avHQFiKhV8TUrmkMXi8SOZykzagH48UR1MOjPLSHqa4gE3pD
fpSyNl4wGYFNoNb2TavKMWTXIyINpuQDiX+iapmxfGYtAx3bSnZSmH3IrApJp+6MjV+5KTgAmwoO
/RF+NwPdxH/LNX/gLEZX7hTg1s1H/aZN0uQUW3hwfYnxk5NpfSPgYm8IzwO/98OuLp6MfLpD9tji
XmEqjoH5phFlekstOGt//AzkSmwrvX9t2BLZ2ScyR+jE8tFLZhofKv2nn9CW44pT2VV0BmZ7A0pd
WFmuOsuxqSMta36AULn42fCjUAkAgM6uECez+9YwfjRaC11SDrx8jORQUPIVTp4Z1S4ci5YYkUD8
Aj9vg9f0sKxRRAMIkYgGZozS3+QWLb3WgDscACn+zKX+ISjyoQG3PCmYdt/jlPt7TKHfQVudpqzV
d57MwsKxQ8pNhpDx3uqCu85FctusvJO0JaaBTzzKPATLpt7WSD2ljYn4ZVneO9pQGjLEQD/eWpyY
603XedVrME5wKnmrUTMU9YM6ONp7opV7K/MYQJrLq+dn+1R7dyEFDM10AbT6JLUJ+mrblFvukg1F
khsIYvtBL+/bfNzZlTou0uVxwK1ue+Od7OtbdsPnhAAHDrDyy/MwMyAaXExwfUPXHqfS3s6YbILG
fhZN/EYa4ASO4JRxE1dwIWSfnks3YKBMX4RFAINE3dUt6qMN36rwLos3vOJuO5ma9aRBAKYCQbt6
QflzGR+bzot3xoixYaqZqY6z/csVTmSlzl6Yn/ZAwXxKwwHIFYinzqNtOW9z96vw8sNYyAuofPTa
kpVYT69Vbhxq0UKF9JO7FIXbHOI7LHA21T4YjZx5pZBAxYAPv8MZf4mt80TPQ1TkP+hqPMraicyu
3qZ1HdIuvHDJp12gPijOCi1+dqqDHYvyauMSiHHfFBpaod4dc3zyGqkq6rzXwqdN3L3GSp6t+XWe
4j0ElZ1ScwhBJ2fMP9UnnUDMBt3hYWyCw7ioe7QFbPhBGQ0i+Oah3WIJ3Iu8g6XjifnI9I2upEn7
Rno5xkGw44KF3BrhnMfHqoD3t/j7sp2jlEC+7j45WvvZEtuzUngaLBtSTxoewPYqwKxSVPpgIuCv
QnmpNUe01tADFCrQ+YzGSuhzp5AjzS6rZERKqXjPup9+7l5V2b2Zxrwj5nSwM2fn1Mt2ifGkM+Pf
UmAAP+BIk5NPCZmOZB23wb7NLX5e3UVuHbZ4cliq7BvmLzezHhDZMuT94A3PVNRp22J6X4phW7g5
BYZj4Z1Vp6V80WA+9cU3P+UxM7kmFebjobisk3PVpdsxs0/uWvQErO7aNvrK0vXu3bGgVWGYUmag
DsV0oA+XhPKy2HyQtVD8Et1Dw0Zj7Mc7Lea1qIytE0/HdmG+HOiI61O3N5SzdSfwXlb3qACdbysi
WDwTRb3tgClsbVw+SAf2GxpG+TSWNo3wThecA43bzwV/uamU5jzBpX4zqqdgUde+th4JrmwdqPWD
1t/HfnN2TfPGI/IzdSY7TjvY2m13Ikq0cWVzb7fmg086R5nJB3LAXT8wVQ5uzEnbxvB0gOxuBq59
bnc3xeSj2dvjbtF76MQm8SxMA6ygI4SQYO1MeW7oGdEXcrjsTXdEKoKNzls7iKH4+jZacLHF7b/z
5lfkfdA6dr4rE2fYd/4pr5j7NclhBJEb6V5CC73jcKvXPsGkItIC84dsv6irSvZs1WNuJZs+D3N4
oXPkHW3lw8yVOEHTiRjxsASgkEmTQXwJxxCoP8bilZ/MO4N1YVzKICQFy5sjASRteeKzd8ZwGPOr
hfWA3UnoIaRYRRcJa9p1K8muuBSWuNryKpKPkimyb9/mWbcfKenATPu+Jl2KHEHTrGm01T8siaCv
ow6KeDNJGH96FTmVv6mXUkPMbHegQ7e9YLjJGvNJy8w+RbD2E34QR3vyJnotkLFrN9lzbD0gV2yl
GXDzTGhrtbkv6YffJ7C845RhYu64UVZ5Yt/bKKW2ePCaj7Tw55AaSGLE9oPlF1bkNHjvpszfCc+i
TGUOx8QxjqlOP57n3XDA2wkHCjLY2dDPs5eGpq1k9g6JCq7OvBJC868A8dw2PjvPvpuxoxjyR667
6LdxQz1LehqMV8KOn062cM8gQbVZvCsWj7e2B9kVXigbS7xEVdlYH7EwxLsvGfJkpZ822mYy5z1k
C8YX5mpeadvHVnniJa7IN64U7/nSqdrZ9QmdeC0KwxE9jBdmhwxg2uyvLObeq5HmbNnZF2nFt4n1
eSOlQBrQ1lvSHaNOJnfmbH0Vyku2KmkeDeXR+DktJwqgXs0mfpgcu31N9ew7Xd+lIruh7pF8xLRv
l+TememMNevkKgb9u2u0U5sUVuiW7opw3aai/Ya4HM4rVFL5F+CTV1J7UZdnWhgQ7t7oINh580ek
Q28kr9K7NOC4ZxpadinHJr3WCJdU6zn4SqqcUsYIO8EQGJs0LdorJ11tN5aBdQQI5TzmvdntAtQN
LDFe9iEIxpALWhANbbO7cTHahtTLLB+a7JHRxpGOPsgtF4qKgwMuMyxDhlmPYFjF5O56mN83WPfz
aWtpg07MxmN8tDWKxf411jEIdxBu0zVLreEWkUtDPVp8f41Z4XYihbb2R0mjjZOtMVCNHXWJWRs3
FfvcqdmXmTZUwSGtSHtsBQU2zgsGFAhkq9un3Wt4mpiJyWTPnVbQQLT6Z5KUfcfCFvyunka4A6RG
PEROkVyDxKKl2NP6Y9+SK0HzILOa5THxJrNd8OPmMia0tmRIHHTC0GrDgQO8Ki0wFTwVqiI3NhuL
14F1NOF3MzmK2rnmHhaMgR0bOTGpMF+g0W8E8i6wdGnPiC657e6mjM0GxNeOTFnaH9w0qe2rR6UN
6HHKlXAZIARuOkish7n12nNAgzsMIN4EneVqJVsywu4hajt3dFbYEMVKVXlX0RNjS8hl8QvyLw8D
u9/N2MblZZALX56IXH3PCCmf/WjqtCm9BR/juLsWAszy5NjYYbazcjROkEEQb+bASI4F40eGgJqY
X5qyiq2da/MsARBYt50S0Fqq191ZwipPI88TXiNDdBnN+OHzWsbD4FU0S4GDctrMOqRLpgPXc4zG
qC/aaIGGp+CLC3UUVFLmN+mkdFiurbGAfEsXbAyIwsprrznT44kiLM9Vjynub+MnB7jY+5mUSHjj
1JX2KSbqpN4K0LE3fW8DMCbWOrAHUxNeBD85mGCHjYcGoLsIWQmMs2AwzsoE7Hrel32ai73T05eF
JyZnUNGwmrCe1aV/SV3fZ4Ldm1AqRgVpjDYCl15cPaBihVCCy2/hLml3cTuS6kTvtbXFLMucLzoD
13Qe0HICxwpFage6RxwJocYitBo1OvtCCvZ6c0/1KcFH3butle/UJKMM7cHtcpqx6mD4wl1p3s+G
6n5WPTuUPMicbd/W8Z70WHeq9bF6rw0SVRuVOeZynPRZN8MhEFhRihw8b0nOGzeBuTQPMb6X05gK
eZ8KIeKt3ywgpl0l252bKHj6FKGEThMnb+QWu/Oo8vl+IMFMiGzyZkiJPWMsJDXOD5k0fvauCI5E
GILHunf8hybxq4vZD869TpSDs1s5Gae2qweqZQsneO2n1LlvsMesx+40m8IcuaTfwJlG9y5o4Dq5
RVGvv/6EU6xOnOCO85MTKi1Nj50hC3oZvWr1NWSevVNQCl6VE/e/9NbnXp+EjqKLs/CxBB54Wyat
tmtgXZyRODkvGDe0oTH18jL2EIVRF0cXY0zO/aFTzubk0nwE1x+8kV2qT6lRyUfRt+xH7KlD7R5G
pm0Om/FrAfztrSMMyKs6Ae+NkU7Jz7LM4z3GhSVKu874kXk56LZ+NIqXNJsdxoySntG0jqsrjpv2
pyHLW+4jctB9nf7SUnzteL+Wsdqbfccrhuvs7lw/ueq5zpC0ZH1h0y7r4SFtCmPaWJ204Vt3gg40
F9LSDTRE99VQazuZ9DrcpdZoMPoxOL5RFYiroRoIROHmVLhlSigcz8xcp3ljTjqKWNBKgPs2m2T7
1nIpgzCgUu1r3RIe7UxDvhsU7kHGcAi8uMjuWsPHLrlY1dFaPuL2YSL/Hwoqnm6YfM6epx69ERNg
w1N4oiqNVgmwcA5xK+rEC81IfhrZwhZHGWKGFt7KOyl9+3GySg4I9tJtTOBGT1DFOfgygu52cnDU
hUy9zbG1flgye74a8KB5uCz/7GAhOnC9+3uLFYZtR1tGk3qyMiYEJiOGQx405sZGwYYKje0D6H3D
8abW1TnDpB41fgsz0KIsq7EK7u61XnV0BBPV/jpM8UXPeZ066Z7HKt/Cr3lrZuex1dkJV3tNBWcF
d7K0aV3O7Y3G1sbr8mMRzIeBfCqZabYdi4h0sQw3k08hbJWklCzQPsrNWeI28Rg4G1U7XuxqEie7
nR0OP5n17Ra99ppKKy52ejW5L1nO6mQZ0WjeiaZP3ih8Oc9Eo74UWvOF9lfr18TGgWIEWx9JTZvZ
W17N88/ctvJ3rOU29cna1ldxG7W0O9AQgQG0PYykW4Jjj4yVsifMSrXn/izi44ii95Z7ZfqNjYt8
V7ZYZNdgBrIoa0nkZXb+DPXCeKf2sr5anW5JXHKdRham8ejR1RQdA9mAKwBPMa7bYLydTbncT5C/
GbvrvfuVtnZ2wo8GOmAx9oMz6Qcd7sd3beTeTcwOCZKCmY2fbW8znpj65tYq8+LgY0neJ4vmceby
ln2p6RvNKu+VYj40iDMq6kIQJTaxg6n4bW4LYz/FeMoxPJdhUd1KXoHYkfHTYsCUGyGT4KgLa9ex
mDY67lNe5AQKgvWRVEm/i5fmgrujY/bc4Ksc5ZmxFkh2S7qRnRvEqyUz3gUL+8u0qEiV1qE2tfi7
9xxqGSv8kdAlIzEM/aESdDlmi2NvlebdeLQUbKQTYL3tOMz23XjoZt5BBr7ujIGoRxhyk1fiGfBc
ukdET+EuFgAL6t6N3Gpe7ryueldJ+zMd1TYt6AY2G1wqdlmeBkbxhFdUhV1Wnsa+eNFyquVEY33i
QmSwFKfaziVsQMplj0dOHGs/ZRAzuc9r4vbajsK7HcqUSYtWtDtmWtE89GzpfK0JGfC2NLc4j+Mk
SebpS12xroovygbPiBHbyemhFlXae1MzwayUAqfJbRxQBRBqqEP9YHmRP36neJRgw5qHusQ6TovC
vZAuWMmS60JHohcN/viqYI7wHDtXhjbpC9tP/E7OOEYs73ssCqSBIAnwv5kffCvdogvtJHyA3TiS
drcxytN2NzrHNU6Gz3HgUS7b8Z32noKtdcuwAkvXXe68OX617wZaChjtAlTncGO5872RBf1ulOl5
mC156BdlQcvL6BnUW/CvqiDgn+XgNzrbvLValzEx6XID7B/eQnxjTrl1GdT50w9Mig4DD33H8Rrr
ognLdWZuiNPceMihbPS6V0SmHFUEuRsCv/ygjnpmylazYxr6VztjdN6ABhWTiZZmO9Md2AFuD/Zh
Ya/h+NfBHeJ0U8dO9Qc8IkOYxkl7PwH9ZmerrmtrB2udm+6I0OU3RZvVj4HQL0HQGcdBK57wFt6Y
Un0r5Z2aujn7i3dDbvUl+G3UN/WP7OD1TVEV+X2Nd+Abwzbx/ri9YhjSPlKS6rc4IAj+K3DIrLtD
RCI7P/tFmbL54MtMQ7Xcu2b21f9mN+NJi1EXt2uAiORoJtF15LVo42doo0ynqoL5vcnOfjjiQ8XY
mN0jER4K3zvEMbDn0cfgzDYeP1xxyKiv77ThtnT6qFbp21q2ej83Q2i1c3mfdo3zWWEKf4D/lS8o
Tdy2KtPzc9CDR95g5gS/1g5hvkL0p8XetG5V7ghRMXBDZdlj6OhvJs86mQzxwlGfrh0d8C9BkMW3
Qut2MG+TB6NcGLn1OPSGWhFZGcH6xoH/2TTIiisfw7zg3mKq043iqFc2A7EVP6N/zEuDsdKQGz8J
TAaB036ypLGrButpYCnZKqnaE3Xl/ZeiXJ3NaEa/5lA+WIkMAWTe4PR40Drjy7TkPmdJpAot5Bc9
WT11OsFjVqLayGTa9JN5nIV2Bs57NEv250H1Uc8YKcvxPGlFz0YcTAod5lnULYwT6zpntM7CHuSK
JtRa/2GNGIxzvg2A5G/yZQ91i13aSmjgoA42TcAN15q757Q0H9xYj3ejmb/MDB/H2LSehyI4DQzy
SqDv5Dh+GwvyIKjY7F7UnHavoFiirEF1AQVS09c5mzsDPt3Za5v3VMZn/G6IBSjcS9j0ath5xPsj
3stJqOvTm9d5r11RPXKczZ/5OpQwOFMT1v4RhtIms5kY0+CyHVJ5YzmnKa7PNA3Fd9OgJwR5nNs0
+QZZkSYEHJjLwGbZeRiPFQfCd4o81VfbKud2TCb6PyTdrVGX0lml1LBO0pMmEKHGIwjBRFsN2BQr
BPfgcnq2wb4KXiRHEO2MQq7dWrNfvlfScT71deaW87d0+Y/W54nQDuZG9m1th2XSbOgep9tma5Yz
1FIbmteAmmLsHXNi6iy68Zb8qr/161i/GKRHl23rIUjZWN5/eDFbDOYxxU82oxIdMR3DHmYqC1hu
SHmWFuIlw+Cf+oyxk31Q0lfT3mRjFsYAl96tYZqni7CtmeFml7YaAqIywrzq538mLv/XDPJf5lqN
+f/nKETd9NknZYLzo+x/Z/qvf+SfRhDLhLZPoSHoANwgJuSD340gADcxhxCqI2jtBTomkf/xgdCq
9g/P8E2IvBAHoLWttqHfMQqm9w98ith7QPy7OqDa/wjUieUDo8f/taPiDFzdJHCB+csYJiiFP9lR
8dRZUKOEtpHUXDd1/WQrDVG4ZJ4571uH96Tv+B7UbISq/2buTJYcR9Lt/Coy7VGG2QEzaUOCZJAx
55y5gWVlZmEeHDOw15PpxfQhqlo3iMAllS0tZNa3r3V3ZToBOBzu/3/Od9o2zh9LSOK3fSzZmyKW
+zagc/ihhNXsuIcqQM86kfqRlvlj1yo2qYW0yZK8oRcWh58dO0JIHv3psCTtrdg85WBwN4bv7LKu
8uLG+sBY1qHI0UuM1b61IQASTXIb6+2XtpJPM1hoOzph6JmDPuz0LvtgtGC7jaEyP2WKLXehGtPo
Dxo8CDtfGbv2YKROE36IM93/WUWcwKmLIe17P6Ce5TXRbOq1JhuA93wUQz53E/gFxaIomvWqfAhy
kUEWr5onxUIGs9HHIdMPVDwomHH6l8EnvTBytshKTW8ikqgUd00fat1PU8q23rBVonpaRQFmOUOZ
5SkdHkH8z5z2w9qDv6XdF6EGqd72Fa4VvHb3ueWFdXc2/pIDmAtIW2UZqPlOB75DHbNsg+eQzcN9
WJOoBXuSemJVGj2+S1alDOSPH3yYUDm3JE/m7QHkE+tRoTrBfDwZPul+B0+MReW+T7UDYz+3FmlH
oqDDH4yqQQieUt/gtgjumDq7PoEoNJYxyjwCd48EGM/RV7V/I+m8972/yePIC9rwxowQ+oSiTLxe
CvPWxbpR4r2XanzbVMkHSWUJIWr13lWach910/RMBA57HiX6PFlueI8/MT5Ukesq2ziz9dxrOAWV
WzmGZDA4+P8ymv4ZcHsyoFDPeSJwm9FTctOg8f3yCv/WavZY/srfN9WvX8399/K/zX/0R4GWgSfV
vIRg/Md/uo9+4Lwr/mqW/9TZHyI645/x55CPs/+we1k5nttf1fjuV92mfw8Q/Crmf/L/9H/8Z/35
MJbEhvwo2ryZ/7YAIfjrpUkAe5wlZtj/ZwyAYc6Elv98dfuf/yOdoeTHev5/9dW/6B/xGwkjoF80
aBX63/K3f615GuwYzWDWUPFWHaSeqNL+0b7Z6h8IFR1WSexMAMlnAeg/S57l/uFAdgVfjk7NnrE0
v6N9mxWX/7HeoaCzYPTN4wuWXhZgNHuv5cpmlUgt6iJcAcUwqy/b/qZu7JOMK8Rdpj3sX92vp7//
4v9CLvMTjpem/u//dW242dvOAsvxhK3p+XBkfmCwJ2HS4zDKC1E49IPZiAJTy3x2H7rYXB6Px/fm
8mblIZZa7hany/PxktqwXGmlKqd3/o29anNPumv7pGKD9Ma6TtEhFGNzhOkf7F3kab8lGP779oJD
4XL5BQITyWL8rI00pyQYxQ5L+yhVQhFyfDhXdNrzQ1o8xDlvD9k5rUGwMstRKlQneqfxEMueIAW9
LvZtbtMRU6Nx99s3VGfOMGUsZgwBxOcXhEgldoyScI3EdJqbxlWmXWbhfnXGIkWHPmPGXNdi0Vcm
z6DlceVKlzj9eb7qsHbRDhtsIvgh5+ObYHFzafUkgE7ktGwpOGrvbH4S2RotL9smtLLqIKs25rsl
y/g+M8MJk1KBJWpDxz18P9g9HqeEqJGPpKqG8TboOmg4WasET5Nujj8jvxU/1DIjlOzyrVuo6V8m
A4VtEODWfPfYapz/9pg0lhY+G5M/K/mghTTKZdsEOzd2lKdswOIKBuTez30UbSGlCxth5ZHJnd/U
hZI+8t5Q9ndmczmGk+PlHzdPkeUUMlxNsImCFo6w//y3DZHT5IRdTh6gyXrDJ6s8BG3dbDvSanCl
VZ6MhO9VUh+uYGlWVgTYXBZdZRZCl9X4fGC0XsQKkVRO/Upw/GnG6Sg7wk/ybviJofb95ct886Zw
bXhNADARdQ0pfnGZnKV6IlIG6sJRb+1zvXKfMh/vtat311T1514BnvY8FJtSC3K0o7PdPb8wDYSw
1OrJ9KACHnLfmR7bTmZXrud8u/r3IMBdXnwgL1Hg54NMfonjOcQKCGfQ34xaI2nkVz9xNUc0e6pp
OyH+ubIEvHliXBiOHVDJXKCgxn4+pqK1ddxVMc2jwu8x5qcUE6EDoDOpAg+LUv3h8jPTFuLslzuJ
ZwBWmsv233mBcbyy1GQJzldpM2CU0aeD0TxbvGEwkoEYsS1KEBkEw20LSYDg16y6yfLa2ClWntz8
Oz+EyQPdxqAsZ8+z69UPseyeorQD+NQiLvgGH7C8D1Jh7Hpkki8NmJOCtmQf1Ck2ZGuQxyrp0RV1
fFQv/5K3j10zbUJFOBU5uESWbytSpDKUGU2zUma08iLVPxQmIFOTgr0bqeUmafRr6DftzRKBgwIl
KsR7unPCWZqBiK8GliBc09PJRN0mjk92ItQONddnpWyMNblHIhwo829wKGJkuMITy3T3RjjVW9uP
85uul6oXCuPBkJI2sB2Ag3Wt5sqEWbk7rkGLiPebxwRz+/wxtdKcNdGm6tHneWfjjiSxxM/epaX9
tWgiytEydcIrY77ZaGAdMPk6vdwczqjzHH41NUwbn7GjEs1ZJFLedjW5TKyykVewqn5Qw+FHoTBR
XEf6+8Assu3l+bD2bKD+sdIwJ4AJLtletl6EY1473Fy1FtxmR360stJEnkPpibYrUdWpou0iJ3FR
YyPkamKzOKAEo3lkm9bOGmp0UWVmexUOiJukoNZJuwSybdlf49+t3iqsFvMLZBOGOT++V7dqHDkN
px3WgphU0E3WK9XDVDS6p3UYG5IiOgK43GZ1+outYnJ7+UatzGGEXEwLvjfktSxZQSJyI62veUxN
U7cPCULJLTvB6lTWSoBSI0j2AR/CD4NVGt7lkd9+eZggr0ZerJo1pmydFiiTsq+SHQwGVI45SAkl
H79fHmlt+vORs/kesO3kYHN+f2VhZZqcWtUb1IL6eIX5IRyEsws4Y1Nn06OTr0/XSHlrD/X1oIvL
c3vbbXLBoJFjZAfNLMVN7uc/yPuC9SrwTCejpOrbYYUJy9/dQvDuwYVWOV45FIhezD2vJlTbClQp
pE/zpTUMT7K03FHmyY9JjiYvJ4v7yiRae5SWyWLIroWBl0GOY93bqSSR2AMeLraCqL2Dn9h/wpf8
JwbsPwXUrXz6uLT5dKipMCrn6tbZu6JATi4qPv9enmWIO5IAUjySKI4uZkY8+dRupV3gKyGMiQYc
NQbcNJi9VcKfL0+qZdQJH2F+ieCoqjoCn66zeMCWqWYFJC3Vq5y6wg9aAqeIEP7neZLuBJCMR6Xt
SiALrbmbctVHTyNzmEp1+GgkUCdo2Q+ngpPylY3rbBA737nyw2xb47nrUH9xk5/fonBszSjGr+l1
VkAUfagfK6d8xoSqbyqfel0E75zoiMjyhOX7uCBkhSSHJZAYun53+S6tvXpYDE02B2ymAbmd/xY9
bW0i6zvEVQLcOJttkNM2lIt4VMRzmLkB2nuampcHXXv1WItt01ERO1mmeT6o3XahEJ2meVmMeEya
nXNjZ+M9bBtM1WSMoZaZmxNVq+w0SO+Hy6Mvw0peJgbhRshKBRvCNxkdTjRxJHF4G4KCrozO6fBO
UxV7b/YOpn7YX1QRu4F2Jme0QPTVqTF8endGiSoxgzJeGmW578rUPsIfgErGqe3K13HtfcXFzI+z
bA43yxuUJXYFeKrVvDjP8diIONqTvTPsa6txrwAd57fg7BjFZKSErRFMxLEfSdD5s4CCi8gpMXhf
tcT61bmpuk1F2mzJtOn3JDXYVybc2+8Zdl2LjRmsXOAJS0Zuz+o/JrbQvCFEgpU2VAhV9PhH6G3Y
ryVaeTvfAnkIPl1+6vOcOr9Oxp13BtxRquTLw43p6za59xxUrVGP3gUu2LGOzOsrc+vtzGYUMr0Q
T0ND5Okt7qZUSsv0Lc1rWfefnNIWWxeb3hbRIZ09CAUbSSDnTWn5P2FxOFeW+bfPch6dvT4bO/ZU
y2fZdnHWFyr3FgEiWV00IXDMOcHHNGdzEMhYufIev108dJVeBuURCjmAABfvMREbYOfDWvcyUiog
IYTuxpo5fUMKoCsCXLCb6si8cpJYe5BUHufDBAU5EBznt9jwsSPE86Bqbvb3Abs2r07S9rffQJYG
jXgol3eDr+ZyR24ZgVPj4fNcjgg7bWaFjXJsj3HqTN7lmfn2ZZ+HEiQFink/sPxiGnGPCVFyQWEZ
jyh1y+4woMv32uL3i5l8mClBYWDmRSfYbX6gr/YddYAm30SO6HXqRJJwmvyJV498BLuhAAZG7d+5
iZihccHCITX0xdsw2XBoiGjQPRmjxkBmPd2QbRoQscG/Xb6JK/sODPPz4wJ8zB5yORcRViaVgVfC
o2WS7Hu/6Haho7ClhCINzTMbPEJhxVNCfjMplFC87HLU8dspWKX+L3/KckklbcXNiMTx6l5tPSCQ
hAXw+d6DsB23jpIP5M6D6eLzGH1x2CjQYB4QcVeVdeWmrL2fQqOISBGPxWi51nZ8yoSTJ5onBj2+
cWLMD/ojsQtgkTQa8V2QX3tt1lYgPuwaAHTNYnlfXDr52U3ZUDTzSojvuyS29V1tOLGnluF7P0Gz
dvlWr10gvVkgKXxJMFsv5rMzJoMW+Szq7RhFR0MdfLxZfrvFoPtsJUrHgQIl8eUx1z5g7KEphpoq
++ll+S+ytSSnfjV/SMZgpxRKedL1sDsUhlk905zoNjQK1IMt4TNfHnn15tpi/rqoM/95/mWv3l6J
4du0sOpiONPdbdFi4QJYm3ttWIQ4ERAhXR5vbWECP0MNQJt5uMvqb98Msdkr3F1UDpijgH7vIyvH
fCeY25eHWnSx57KgzoGBHQFJGFRrnMW1GTh1eyuPeGcIwrkvG6K0aCxuDPqJHtTCClVnuUdodXRT
zb2HGureVbrzUXVKhV0RTi7OOM6zHfTmJuQTuKEvDHrEKvfGNMQ3vY64XE0LIumM6CN5VMaNaoXa
Rx2vBbLkJtlbDdbkXHV6TGPonuvUpVdQUyxSxrE/RnEojpk+VbdW70zbUTSIEA2t3V++Cys3HDIw
+QFQjGboyLy7ePWAuw7b+jQwtcI+Szy71OtnqhzFLpT4ji4Ppa28Oq/HWn5GkyiDwxjqHEJqQ7lD
K9tuJxTBVCxteRxIMPPcCdtjaSjm3vcNa9/VGKHiOEmPVBEhEEqjPaRNidC+6vJburwtv7Ozr9yS
lTnPz7RpKHJTiGxc3BI/1dHIlZyVeuYpgMDpQ5VUyaeG5hnr+0Q47+X7sjoeqav0GMltMl+6Oa8e
gRABDL15A+e2nf+cqX1zU/uuta/azNibsk+uPIfVR05lEhg4uxl2/OePXAnQXja2Au2h0oJ7pA+Y
zigq77p6HK68Yy+L72ILTKmNtFNKohy/lsgQxYx7JZ7LLFmVNZ+m0Cd9I5wM5d1gISIFFRdGT8kg
xJPbqO/gtBFekyTRjQEr7CFKZfml1AZor/qvuK21+2pw6xTXFmSpbVimGdOkwYh6KsvBRYVVhFTG
StgiiVp5SLSbHjO1NrSk0g10aXy/JJpgIGBQB2SYT+BGZSk+qc2goysjFu/kK3IAH61kzkTSVt0/
DW5Undw0BxRgd0b7XgqqJUhaUvEQsCc393imwscURrUKDVq3v1upMSDFtoyZTmFBFzwACsktNA46
AEa+Uu3s8Q0ysGQiab66sCn/0rqipTfRBuUBboj7WQkN57PTN/07Cw3Lg4CG8SXTsw7vkapX+9Jq
C51veqN/BsRop3swilXLglnWxjZS4uYbQhv5Xh0tbd9LnT9Wa6n5UOai/OqOkfYOh/akEsDk76gH
Teou1yBubBvbaIZtFoT1z8Bqo3RDvR6VDCwEXtOaw8ehDAwUm5fn/tqSwNmInC9O5fhqF3WJiT2E
aCVZV5RaqxsUi18k8Uo7A2Kx5wA323R0p6+MuTb/MQ3yupHwMCein8//gK+Ck1mMCf+hP+bMXHwV
4birh6S+Mv9XhzKodEAfo9aoGedDWVL6jt41FN3wxZ3yUq2x8LXFlwli/ZVVa6XEABGfNQuNF00n
ru98LB1zVNsi1fVqFz8hNifrFlYJIuvAvcM/2D42WZZvS9WRpPoF2q5CMLQ1KfydRjaI2yBKe8yg
BkaiyWrwtbfXsojXnrXFpnxWGVAFced18NU6Nzn1oKvjoMLlwR44JpAPqH4Tntg01eyW7O+6WFzZ
T6xU5PRZNqKykLOvoCVzPmjfmvogulrzoKrS7p5Ye3bAACtAiF35AxwGzt7SiJOPJEi2IYL1IfjY
xc7wiQRA/32PO7aZXa3FE+mMWn7l172E4i6WR2I1KHFZKnsrOsvnvy7Tm0aWmq9iDiAlGYHwAMKs
0Kqh24TG4Ny2vaZ9STjNm0BXDXQRCt7Bh9AwcLJQ5ou+wJuu/rLsPLsLIrtEjFWb6gNKbFRnQtRf
0Xy5zyUsW1RUbFT+lEotPg6ETv5sDTAzVy5n5UOm038ET4WGhCq+eX41lsMSlMOwwOsjxB5Axjc8
YOZ2cBDaurMx9bfXDrI64AiikOQctcyV5j7jI4Lp4+U1UMQUUfBWIEikiRbaT0mCDU7H8b27POjK
G031lIYuYkoqAu78v7+axNXkdMDhG04bMgqo15LePCE2wU9syitDrRRtZ4ufidiA7yeryGL1EELC
w4+4QCQx6BPHoNz5Dp8O0ePIMBTd9wRWsJ2L/cSbMud26NWcsOwx/oZBZLjycFfKTC8nOg51Jqfd
5S4lrnu38jFh8uK4kjUGv2mXhdMJiPs4QyPy2w4n9tYOe+SaVtxcGf6tLsRmbqlC5U6ghLAM/fzG
9yK2QFJTwMVvIX4CIoveTyYacSzIycHNLOM5mQNRwySrPjrAVt6XU0nLqim5VaFNwEKD7NnCKLst
anW8sviuzXxe3xe5zexxXH7GSFj344Lal5IRBVSq8b1ZkayqOOEpDeJr3MO1wgOKOLiHtDx4EstF
zc0qQ4UZTOGh9mGkgyvcJOUkD5GKXSkJgY+V1JE2guxvhVII8UQmubZQpy6/C/P7vFi9EOrMgjHq
LcgdFo9Et0CAQU/RvWB+w6MeJ3PUd/rN5VFWJp7BCYWvmgUp9CWi7vUbZwuY9XXa6zD+be0ZN8Xo
lQF0xLRrhj1CqNxL1K465ibQI+gy6ZWLXBteo2EAdw/CpL5sGtMpCtOOYEFvIhtx55NT4OVEY2DY
z0iL6FLLc0UntnEqP5ShuBbbsjbt58oSRzOD7h2SsvNpH6aJUKOWSh04cnuTytS+bdUO96mjZfum
c8abuStAOXJwdk46pHtL4JFpfY6WcW+Hu6JME8+IrHdO2ZdXbs3KB50jhM5nleo2G6nFrI/cbjKL
wNC9UZTwkyZde6rYnhyNmrZSYqR4nYDUXlkI1gali4IAkulPCXixKA6tjhTKDpl0466FAP1gtPmE
0dSIbjA5iNuxudbUm//G5TRnm8uax/lMo8x9/ghi0w1B1TKi2xsuyr083usg7T3Iz/IuFCFQJBsO
t45l8zCNCu772B0+JG71Hb9gv1Gssrpy41eWG8PSUG3wL3YPS3FAmhHUUshS9wxk5u8VYbcHpSs/
1mVlH/QsrX5/w8xxGMSkzbmYkvGi/I3jm6TSNDe8SLMyuFkWZyRoqPgoW+fK09Xmv2t5s9HrUpaZ
ybHqUj9j8b6lgZtCPLPT5jaySnomYRNv+wEQ99iFYAV6UgfwpVCthtt+LEM7v7Kar00xdmToNrnB
SC8W3/gosOo6V/kNAI8k732R4nUUH8nDrjaVFhPgAPf88iK3OiRKpVmXwgu1rHvFGpzKAX8Coqmw
ecg1jAG2j0eeqJDCQ9Qyhri4sFheHnV1dWFlmYWimkPnejG1STAHs6L5TKTE8I8yTcodUXT2rfRH
7GQSU2NCUN3OsM003PhN7OwnhHSwtHLCk8bc3amQEHa9IeRWIbDkys9bm+Z87Vn4+PIjQjfPXzy4
Io4Jts7wzFFDDeJiAhbQkQAndNbOjAf32ps+/4XLyYdobeY4z3rvpT6JqVCbU6K/PAXnSLD5tLVj
Ldn7TlEefKP8FZHUd0ogQDyWSVEf/YwFoeyc/J6IoX7j+rDB4BwcLz+llS0n0FV6l/TZkJ8vt5wE
P7c5h2LkmIgWJ19HPlZjZW4EOMXLI63NQvZ3iEwFuhj04Oc3PHDrKIrQ6nmEEuNTNkGxdsEkIAOB
KJSNpeIei65pftYGRclDr2bWZpmzp+n19z1GohwF+NQ9hWTi3TgEhwnvx362HiGjKD4gUfpw+TLX
bii6N8FSLtCCL4tSgwYZJ69ik32ESLe45+l310TlJHU0XVk6VzRn7FjotRF+S0uErvf51cGlCCyt
InvCSlTjGxEI0Q25oLeYEUl8JNxh22egekKOnIdKYC7CaTzc5fAX9w7+31uykDEd0+I9lmxsd/mM
hs07atNjEV5Zetc2OmwoUeBDEdb4nJ//0jiogySpG8NzFMymugRu0WrVKaxIcPEhm5xaC7iOhvNo
hzhOvzL6fB+Wrx5iWWKXWP3nINvz0fPCzMFEBCZ7SQyYacOaC4Ckeze0dXmguqjeq1n8wXaG8fj7
k8HlbMUUpLFC0/B84LCn2EVEDAOHFkURLE+3YlB6j4ND8+8MBXsdhvMcybqk3puFEYQwHNAaYrjd
OmqXbdJQB9wl8Z5fvqqX3uOb+0nQMYpg4czGlcVlOSluh4G6ItE19YNWti3i9HrauYr2Z+jk8n4I
3fgkB/mDjprODsYawTK5hN9iBM3qdoePXz24NR57PTfwELDuakAegcY4KvqgtL+F1Iz+3cZnXsBG
3iqKNK9cxdrSgA2c8yZugJmGfn4RY6WkUxB35tx3H/YhfIqdkZvyJIWstm1Qd2wLSAO7fOvWtiCI
VGeRFBXCWTF3PqqhjG2S1z23TrbRbcLKtcl8NCOE0UReRUPVM1LzU5vZwaEoGiJAiuL38h5eWlMs
ThaGTjS6qjAXqwa0Gx3WDTOlVPoaQVJWPpaO+BoNWXQlsnP9asEqs9fikEOb7/xqqey6Q+zr5OTg
6ty5DU360hr+guFDYktSNAfRkiilZhCEwVAp24HA5ivvxVqhg6M9xRRacjDLl5PVMlF/qz7PGTNH
MhN/DOC68O46q+9vmH0EkwgZ7W0zUe6KhvJ9BiMItZ/rn7IoMK5s/9Z/zjznHAv6Poq+81sCrzJU
ooQzc1hAzDMagbtDK2bIXGN5OfuADSCKaW+wY9v11FxBeoPjLuFnbUe+rVee0MouCI2BygeZbwi/
Z/FrSI3wlUZVAYjETns7aSxQ01go90SEVbu40K6Is+a/brFwzNj4uRWFNQADw+Liw9SyYCPwOaZz
ClNYSY5x6HKkpAZw5UavDkWbbe626bzkiyurAwGZTa9Mr1J9FhGourfCIq5jkMq1Kbays3uxCP5r
qPkmvyrb5X060h/ihYoLFyg1IQ9gVHt5Zf/0Us9/c/PmisyL6EVVFy+TcHxROz1btRHn/nebQtAW
xU8CkMBVj3UH+kqB2HVUIWEfHGMkh1Sh1By1qC3rBpKU05JmdWU5m0/hb34T84bYAFY1murnlx4O
VS2H+QNH+pSN8BflYGiUlAz0Su51O6t+RP4IX3/Kp/seG84RX3Z4gLtzLRB2bSJTz8eMwTLD67X4
IQRHW6ICjj6TyHt6cpDLOVHjRibfkk9IYl3bzs8L9Zsr59g+B7OAg37J+n710EvD8i05YC4q1Sdo
SKCP8uEb4GHSOceYGLgmm/AaW4mzi4JY3vdV6O6joU5A3fXhlddq9eJx5iAYeWlHLFb0kjTJdCpq
JuDURlvXtyfAUVIC3xfF3gpFm1557ivfTtpAND5mA8F8kj5/7CXG+LSRkkNsFaoz4AeifjklW6UA
G5e3sdeEnbwy5toL/SLA1qgIMp0WLzTW+aKsi87woEIFpyzNSeiTFqTbSF77Sr98l5YPdw58QtSD
jI1A+fPrE+YU9IpWITKkCrxTcR3REq6HHesXdPs8qD27oEbtJg3JcFDbSGvJtC0SeGVfKar0KGgH
O51o2ZPVAC3Oc5ndOSYGSIf2EHGqueLRlE83nannN30ITVYPCCIYCUU5SCsjt2wwnH2oCPmYYqXc
h1Guo1UR14psKxtjk/YG7uu5S/rmTDaZDjQmczIQPGYR2RBkAs2pvAdJgQkmS0OZOQnHI/GqzZXV
bG3KshfHigqEAmXYYgZhW3KdygxNhKWiPrRlQciDrRSbVo99Tieq+m+8ImAvgPrQIqQZvBgv6WAm
6aZkfajB1+nRACS7CNB3llBYi8iwby6vjGt39vV4i1fSKNXJCpFTYz8CP950lbGrlPAOMU5zrM0+
eWjnAINCG6srYezzWWY5dedaGv8HRQNx1fnUDQlLyDMVAQb64OQvx8qdUzyyo3Wmsf9Iuza5z5hN
kCFEsO9jKISXr3utU4wBmrK95c6a6KUuWakqJUs4OXhT3MJY9ovoq882/FSkLvQ2UkaIVdYbaPSm
v+/NRr+RuCm+A0cvTyKv7tw20Cj012Lb91X6APM+v/JkVn/h7LLlrETRn9t0fodiLWbOj1Kn5IGK
0O7ynwbEzh1biPpAXAlsY+H0G3+MMzRpg753GnoPmKsBEUL32vSjiO+JhzEe1MCudx0b7fdX7uHa
V1WwH6MlQcoV8e3nv1CrFakJRqW5opBrOUypuQPW+jOaiH3uK8jjiD+cz2mQ2HuDuOeNLez0UfXB
8F3+JWuTCcOnS+dfZTFcroNW0mjNYOEMM4kO2zRIBbeZAuiJ8JHgZLe2fWg78+vEDnIfASJJrkym
tSX/9fCLjVUWWtUYuIjohqEGvE+VAmMLRcwNe8uPl6/0RWy4fG/wB72sDcBv1GW/gRRhCCHFTOUN
dK/Xx2zX9oRhVCaRsi3ulXeBA75YB5PNPiceDxBQQgB3fPXIu7becZr5menxe5fjJKnviuVZ2iC+
sC9Erku41wMtoPG7ktpI5mPb32amAZOyT5q7sJ20r2qeajstr1M2kYLNhJUUh8HtUO3oQX7n0x3d
A0tw9jLPjDuLVvTJanW5b1O9BdNs99vLt+Olvba8HQ5Vaoz+6D7eCF+5F2YOMVnz+Fi1zyHhjB7G
PYEEOPC3QAGMu65sxUnPRnkfd1O5d8Kyv52ixoZ+Z06PhYg7qMIIGQ0phNeW7fRJ9rb+GLQl4Q12
nPOax+OvKUFSa3XiWmNlbepgAtHmPRFf8qUckFpUr+mZAwsNFqM3ZmF1QG+dgDET1ZVPy7xevLlV
9I4xZSNzxCR9/rZCOe6ctqOLNmZJsqfHExEA1GYPJZX8DSHeuTfi172//IBWr48VAmATF0gC4fmg
oAoyzQTk5sGVb/dGZ2Wf+l5815CLXTkiro2E7GJ+psTwvjnDE9fKAUphpKrqmyOa9ZPvdvpTIoxr
e4LVkehz0wlFbIZw6/yaMLsQEzKwMPdNWh71jIwonFz+The9cmV+rw4FZIrOBJVa1rbzoWDjcULi
l3ijCWrItiXJ1zVboIhUgisnhZXpgUeHHituCKxh9uJzk40WVU6fNkhVB6DBA3h6FmzWLRJVvNcJ
DdWReOzfvz4iI7GDWrz82HYWt9I1a/ibpat7du+4uzIwU9RYFsxMMnuvDLVWDaS5QwcPzQqkHGex
ctZARlx/pJPSEURyGG1ElRHakZ0aqva9EhnVbsAPvleUqv8Wh7mE0DizChyigbCq1AclLSgCuwFy
RlAhHl9taz+RCHAnukB9V+ixjjTaKH6VekN1IvXzA32j4BDV5bfL79TazgA9DK052p+m+6Y2o5Vk
SrwoLXAdFTcRnotNqdTBXQVO+NT5JbtjgGMbYLzgMpNxPNiDmtyZaVZs/TLOPJDlsLWy3riH/W5v
AOUVny7/xHleLtYamzoWryGiLk6ei90dlSxtNtoiKx+RUJsChmMcqv7vv/KvRnnzIjokofVqwdvR
FqFyCsM03prwBW6SEIjt5Qta2WEwb2g4zyQLZqxx/iKmPdW2hvM8kgciHgKRdIdatoSM4EbbRbbu
w9nM43dubpRH9LjZlZdzZR2gmkLfGfHDrDNYzF21HZnXIxCEoaoiLjeKT5PZ/CA/qD5cvtDVkdiW
w4yi3wZT6vxCtcZAQzKreECFFe8LQxDc0IYUzg2j//ue/r+jhf1/yAHjTP/qfs6csX/4YQ/fM/hh
375nf0bfX/O+Xv7AP0xD4w/qHjSXgIfB5AJt9S++l67/QZ0MvRL/NbwrZA3/m++lOH8gF3XRFs3/
AH61OZX0H8CXojl/UDKeHRxwatDo8nl9YayBQHv6+3WEnvafe8gpuJ29t+BnZvQVJpvZGz9bDBfr
cUOSRKuQ5bSpEp+aQYhaNjq5eiY3qV5HeUqkuGMBr9UqO/gL6fzwWTZ+5hJME2mUIryoF/3PwYjH
5hA7eSBPbqaqkDObLnJ+WTkGbHsDkSULH9KQ49eWePSi+BS5vsOOMgk4ek1xbGvfdHdI0qfMUhoA
2bGmkEIejerz5CdGcHSVPIE55k/kOwSRYlSeKZOp3WVt/8Us6RvuJ6UdHSK800xOG7Y72bit9FiD
VJY3g2F7Qemq1S0cZJDUJZiHIdtkwajIZz8jDYUIF4XQkp0q7cDZtUXRAjcORZ4c7Em1Npohg2/F
BFKwAIFyHzVd+GFStO42tFRCiCqn2ZplNHyRdVqeRjeH0djW7fuqZvfJWv3VLOcAvTb/id+XWLhR
6297bu6mGU3kHNRSvouZxM1Xczr6bpbeRLKvDtZQxPeq2j4qEcnubKfHjSAwYKu5Yb1LwsG8ybu+
vaVXlXuRanwdm6hjtVedW3zk4knPVB/gD6l2dtp6virbm3wQ1o7v4WeQst0tBLnuFJpq/hfpWc3J
5+B4SKpO3ZbUJ6nQgbkuKCTgQxDNFytzfMSEo7WJIftIucVmC3V/Y/XAZR4bYIx6vo2bUs5p7U5s
JB8Hm8TEfSJqHtSmKtWielbqaXK/9gTs1bduUvNHNnke6yyvVStcGHNcfGWKrd4YVH+AGQfdY9yh
4lXi4BaPmN7fVEkmU7J1iqdc4i7aOXZb+iT0JbhjCgTDG46Kib6ZWwqYGXKp2x/1kjwhMNEfEtuG
QB+r3UYFkkjOgom+RFSEGGSEAPiV3OUE+DUkD4Asgj9rEgADLd9x30URwZh7W3Hb+zqezW6+3j9P
kMdJTuwcabwPw0onNsFqu69d5TvmjVE2kX+a4tCI72sSe6ITDzwRd8De/4QUrJpHxfDb5GSValhu
eqP6VoO7fV/YuSX2wTj0sI051pU3PvF2N6mTP+OJIqMlLJtfCNWtY8LO7lNiEh8Ql6P2lFsGoVNj
fuMadllu3VzLbjNHcba6Wonas0BvSi/tI2LCAkWQuwXwsv5RE2KA9SsJMY0SBXXQ0JtOW3JfJokR
YqzmjJTEdo+OP5b6E5w6B1m4pnfzezDdmV3wziB9UbZTejDj5pdRl3DosTxQwZLGZ4W/rvhSO5Ms
bss6iQXNFTU54fPy8z8xSdPPb1Oz7D1BedH2hiS35G0q7LryIpEqA9Ibq49/dGmSuFu1FQ8UcYnR
qfrO0qnHtX2+NVEFoL61zG9jbBGlU4ziR1Tox6SryzsWKE0QD1jzTNk9o4EtA7rBR3KIrc9oO04m
15mTUNOqf3ZjbtiEinVVpPBeGgDGJHASQnFECnIYgiTxJ6npzLmwQ0TkTqf3JGxNRlefAMcAoh/8
esJOlofVn13aAX3yiSCVu67z8RHCwiM0C1etVXh8MXz3RpFdGO+oSZEYiVx8E4C0u2tyTXvm5R12
1pgV93yuW/wnEUTxIJ2+jibM1ENjc+ZA26/O5eafKCUI9zNazCrSVI+h0pLT0vXTR+IbHsGQ1pvI
KGuKpdq0H9v0V16K8RZ6p7LXfUXcOnFj3AIJNU+mjJQfDqIAFs6goGpu2VI9cpIb5Z6QGtPYC1lb
e+G2v5IAUpCWIHSXTf65VjrcipkYT6ksir1kf3Sr5Ug1JryLhLc029ywfvaDEt2Dc3Q2U59LsO+9
+b+oO5MdyZkzy75KofcUOA+L3pA+u8c8ZmyIiMhMjsbJSDOST9/HU4Kq/gKqClo00L0RJAiZGeFO
2nC/e+950yZWr2Yp1pNfIBBpoWY07HbOmhhiWnXx/WDdeOkkD3Vj/oqKNn9kvU0vUbhSdgr7F1zZ
AgpyCIHJBr7wj55ox3js/PWjHLN2Z5jB+sG9p0C7SNPyUtZNfWRmVD2g8DYniMB3hLd/z9RljTFT
rPDkh2l7EWO/nvQ8jbs29ezHihKLd7yOes9KGx6LSmWnUHXpizPXGVjgzukhtbjgyklG3hVsMcO2
09biJI3tfVbKi344V9NYZBf6HmRV+bCAinXDVNAC0juHuS6aA7Ag49IZFXW3OM0pevf5EGHDSH6S
wL/MClcgHqXbQMvnJhWIOE4fSXfLFOB3mM+Pnte4Rygfaj+U6SVf1GZKFZ9F2x7azv7srCmxfHlv
iAnwFvul6BvzyYYdAvTzQcz9OQuZPgdy3q3Ros924axQVLEh5s54KIep3wHyyuKmhrRKeGY3olFD
PM6H3eAujzSqTDFlE2hSlNDnZnB0rVVu+fzd18jV/FV67JJFu9E+L4LsZqYPa8euf6VW1OnJn8WY
ZK6RfbnWNJ3WdbX3dFdUm1wF7Y0FOzJohce9VBdx7S3fUCn0QwjvbSjy50EyxmsM+87rQEh1rX6e
CnrY2dF9DbE3X7GwTb9b1T4Qb4xTCWpxdD7kMGyyMj/JlkK0HCG8nMPNvOZvWa83XGbuisE6BTb1
6KMf7pyiIDJYOxDbhvKRqfwFi+uJVGS5NQdkYWdqX23tHXK/TTxJMU/sgXbzg+pc9tFynKvOxiQu
m2Vvt+tLCZ4HmusicC2b99yD+V3mXdRSDcK0kJ13GH74joTKMSt/440L5JqVyzq3jrxiXXLNx7xK
I7y2vZesqliAwFKvHPZNYSSOK5d1Z3UE9WI6pFy56aBKOdTbF2N+XAtlEKKpcyCTg/TrT9tZ7zqQ
SdfKyRmrA5MlkF6ww6eV17Aph/zb1ll97EcLGuyNRSon7hn+083q1HWSi6XaFZjWWKwr80yfpiDD
Fy4bIG10Dg6gI+O1D0TB5MZvu521COcYLiPsGISoO7lONEq2bjed7KhdfwyNbe6QVqOaImgZAESN
jAejYXUhzadXC64Nhcd75MH5Uy1UOF/dCQYHybW07D4plwY/GxgzB+iyrYI3BWAj2lqjKiEaEqu9
N4ke3a2o5QcQAc7dNHgwFeH6WRnqeQ+zEOpDCUn3ilp066AFgmyt91G5kCTM+3mjKqfarnPVJyqr
4O5OfOm2sCIQbP6CwQk5fNSFeddlo0lNMx4aCjqGjXbV9Eotbv2gFwi4UA7uKqjlyeLw7GIgN/fK
7hbYPt5ws3jTY2HMP3paOR5CjuCJ21Z3HAHnC3O6sIbiSrnfDPV0V3fiKZOA0cbR6pKwHF4hCw6E
4GBRmivELDcXW+DmVM7oILvj1GLGTtDcamlqmHQL0OQWCk0B6AEC9y/GXJ91YOWnHH1jmwcFRDbj
KP1Sf3qEXDaehAWpTdzHc9sDlbHZOGM96+aZr1X9EPkkL0YWfc/u2u9U31WHVnpv6BTDLVcg56hp
z44Nv3myTB7UYAkWiLsdKAu3ZXVNjA4uery6BVjvfM0vocd+kihy+Id6Vs790Nfrk/bW6uQQBUO6
DG9qa/H2HkCvo3LYS7xiWZ4FdeVvVtqle+3TSO6WVrdRXRHtoEl420gZbK7R+FNPzgPu4+5dXCke
gQA/OVph4mtTPFCh2m0tMnHfUWlHlzZczXcvH/d51nL28/v2vVhXM6EHIHwE6v5kFo14h3/805hN
oLNlnkRDufwwpdqVSuPQx1jy1VayPXnwPUiiWngahzT76sYg+Godb7obctd9oSVThrGVBiUnldR7
wr9RJ5nfjk+TudZnA0APjB0VTb+9xVh2niHUvrJIVxpjwJ5mS2Pv233wQe/OxHgWLGrmm5pjfNFD
w3Hr58Xjxw7rdn4yFYy5YrL3ZudaECkBwCF+Gj/cem4+ZNUToSBrcbVFl3eKDoBE2q64q8PF/FEI
Ye9Mvx42EHDelDNb+9khb2vAlGl1HgBpJ6RQ1v5wnNxoYmhl0/eermnSBut6qs2g3a/SKva9KuYi
Nic7YEUiZnWm713tu3ESD9E0bsIBeDW8LEHbbWuu9xUQIHBPU3EyCoOG3irHoJT53p4X9THvKnla
TO8KA0sf8gXSSpuTV5tLwJg6yL0zPBRG4iDLVAGUwwyqbTmV3XsxmNbDOLTPjin68+xkN5kgN1X5
xCJD7poHZwyru9ZwvG03AGQ3nCz69GTO+xZOP0J3zu+FlfnnbrXsJ0s6+QVzuZVUGH83FD8O2zZd
XtI2OkEB0QAdc+ex5Ii0ywwzAkw81xu/GTD/1ENDjtGLGAmQ9HhWqszdbTVZkuB1Q1285XLhW9ho
fpYNxBKOtsV9S1/DI9d0bpdpEMlbH+g2NHhweKXTTbEXYi3qW8i0TWqYp6KXtOxHUJAiyNqsdwY9
D5273hdqUWfD08VlsvpH5cDTG7XF3SfzkAEM4d1WfZ3dhCWCdMYli/3RusJke7ognCI69Av4khAq
2qawR7krq857bK7nn0LDU3bt7htaMm8o4eaiiuCopsRC45TX86g1e6rd9ebOGeRrybQz9vOMe+io
8b9CWjoswH3YiOBcJt7s/uqz5h3MqP2y5sMUN70LFdJa5i++L+9kjH8uysW75NL/zuN8TNuMslvS
6rtSuD5xEdX1/Pq+OLpdWW8FQgEwBYLBM9fBFJrUEIFXcUxJPVo+19sonZ2TW5Uex+gsjE2gVJkK
w33qpTf4UB5tm36dkv6M2ykPX9pCbSyzjY5dFN44C6jxuYcoq6uKT6qJHqLUg6FL3cF27YtPdBIo
UW097v2lcs8QIA8gqFb6HlasUvWHEle+WT9KeafMCKJVYVMckQd3C8fYcxql3ZJYK/zR+ju3m+yQ
e+N0hUP7Bxux4CMNYNjT7NluZrHujSU6QybsngwInF+UEqWcgubtZHTVE/DNS+0HQOKhqlJBGojn
PqieEY7kq5wifTexD2yWSTk/uR98UgRy21rNdyPz5lPPcrjUS4VxmXol89BmnZ9YZuPFhkGu3LHX
8BR08OBBdb7l5lDs8e36n6Xle++zds29YfeXWuVzwiIDRNBeAfD0qTMc9KisA5fwD6e1pnhyx3ff
nX/yiBDgn5z2rpO2sZ9TbV6KpsW172Tb1mnLnTfW7m9wpfrZR9SJoxIf5RSpIG6XbIjXKQUcVlTz
YTScbyXqfo5DIbGY9CYuR0uJl1lVI+t2PtyXsmOu5FFmwsZrbPCtDwAmbA+ebwZ9GRUFxvLSJhGe
o50vPCsxW9PYeG7vsY8tZdxFVv/SK6QRA0MWrFm9PpB6q09dZXMDNn+vM4h1/MzZrjV5HzZdacgn
KtR/4k2Fj7MAbySTM9w0BibgCsd0PLd2g2GDiQkZErlvzX7Y4B2fz/YamfusX28ZIVywArxxPOJQ
7gp527XwH8d6cC916LRJ29SLJiaZBh9NwQWYZrHf88JeTlUfGVflNxcq8LptkEbBpeWXS8JuYWji
vdYYuWkLZM7dCegf0RQFbLqUelaymT/r0ZpvZU9HrAe5bdOL9X0i5rBzlim4FGvJMKK13V9Glho4
aw33oZ76mbfHSXHhjgK6h/RpJ5ABrJPCfioIHO6kbVI0Tr/kGDsrlFlMOfS7dwZF7kXocq9mjQ+4
Z2wx8jz0nc437WCSAbVDcVjStT/2Atq0NUZWMhT2bxSokCtE+STpf4lr7V05Y3YaB3kD7b0aCB2P
6W+bKNu5UVhvhB2MB9sqTQ7+wJdENNz7dhmgtNhmgrnMYw+U4qQ5P91G4Whr2nFKjLo+cgccJktv
XBTNxNQAhXl/vETODK0BmLVwyaIGuW6IkEdrualnAMMsilG6wUsRUBYzw2T1wA5CT8Rlvqxb8EoB
IN5OJjT3mcmQGx/seMaWZn/zHMLqPWa2dnai9O6WRhARC8uzlc3dfqABGPWU1IfD+sDdfqQoanHp
nw6rkAbKGWXpaqnbO72cN5XdWVuwhZL2fvnSZpQCZCiLyIv2R1YPX5T73NkiHTZi9fTrOEby+mzJ
o20V0x4R/G5eB6L9vvuLwE2VjHgct3rwq11nBCOKzzIng6/7kw0t6pJSo7LtmpK+sLpEec2YsmSz
Pq4ZQHE1LiiIbv45K4pxTtzZx/RsL3k2x6qXebuvfFGpiz2Cyu3zhukcIO5pvScG6kA9LVOz2QTK
zpxYUiKx3ElnLS8F5VWKmJlDRVhV9jJFN4tU/toHgFErMLFZvERl2bxjifS5QZuzM8edL8J3vUrm
gR0i7ltt6e65UDxvcd900B8n2DH9BtgCkUhykNwJw9wyZ1h5jlRslrWRca8M9RWzJTqWPEnS7ibT
S/lEPQZwWWNErnsIfK2NUzm0tsGm51DVEfPPj/bDqEwu3CVVQMwho3Tqbhw92Papt/qIa2M0Wvm5
Y26stp41VO2GRdNaTwa1YDSyZEs9nFzNuxSvuS/mi/DNyYlXI7XvxjJYfissBFSfKLOnKlZe+esF
0vI9yn90CGQB3azJnsU6lTu1+BzTxA0ghJfaStdE1ghwma6HxybzToSKvohqLTD4rHGrRAW/bA5+
qtFaX3kQ9Av6LXBHc4YG6DPPeLPkAqysROoQRkTt5rzaLv5E4cXgiLubqJRm1iRtsTbXY3nYjxuj
VuXrnPbD+GDLqeF5GObgEMHds6ECquaxQEAqt5mCnvnUDLo7mwhCSSWRLeWQibdqAj5Gt3Q33ehu
ZSyRWwcbDmEi80oltb0aW7bO9nVW6q1uxbPoYd0PYeU+ToXhPXYWtTF2vlxmmyOi3/vNj9EtOVuM
3hPANa4FLJI5i5It9swLm3sx5t2xiowAuRPJ/HWVaXB0utDb9WUxvNtrvvx20qbfBza+k9jpqOX0
2vQdXPYCGhectqMy64gA4AHSTsvfEXWtC0WX1FoyM2ildRPOQydjb9bWzxmTNkvI2nnLp/AXYR9E
oWp7y1G89w70muWwqyhaKl+LQsIOh4M2y2ORA2Gjg7XrB+dMhZ1XbGlkS/vEBdTEBcJm8MMV2W8R
cRsSKykVNVG5jQoWBIDcCqpI1QaiBLwLb+e5cr1hRlOrCnbVZbtUYoKpMvYEo/tDllPCz7EoC7S+
hL3+ZBSUAoznu9mNKy4ACLLrdp3Wtzlv75GmT9li4kPNnSAOlnY4WCtKrTDL8NgwUuLKDlh21Yt5
YkZR0EoGlzl2vUbvocx7OydDxvZY7a6eppX8THgTKbO8Zd4Ra64rP7JhuKtJiVDEOou9rd1sV9XS
P5jtbNwN1A7B4aJXgqwaeHtWd8tLfEv1x7TraF7opLDPDVDQD8C0wXsGSfRC8UCxtVZHf+Q9XQgz
EmmLRIgqi0cclVesYDunKDyE/ZydppzCt53uxqHj+yGthNWU3b7Ls8rY1DwySTW4jtgGuWmXxJJM
64qEfmQG/7FmqfXEYOAiLOuol7ybdt6c69/rQA8DVD0aX6laSjiCN1tl4+2q5YiBURQUMrJ/dnf0
ItP/u8ItiKlSXHaBGh30eHcp0PCRfN5WGXldnBnIuDPH2x9+L3/JFo25Hkb/0jldlfA0QSJtOMOU
nd3ejPM6fik6n0cMHptyginLCT06luY8n8KCAqs4E/ZD3jq3fgTVdBiXPXP9276Sh6Hzo7MFymxg
Pyr7uyhUoLiYDiRaRjoZMP9aNE51VtIqKkCaccHRxBb9bATpLdMONkUu0w99wFNpIgI+grS88cnQ
qNU7FYzzBrqZBSPN5kdvtFBfluCTrDUuQpcpE9Gw7NFacv+ACpA/1EHZbiOM0JgpbNTbnB86ArO6
2FH11a0wuiP12XRAdZcIhZKIM/Z+HHdj9iA6c/5mvRVvagg0byPV/r653LmG9DYZnXYiMVAINoNT
oSJh+dOHqRu8J8ePXAtrqgDqpi3n4JSz3ixkc59RZX9pP3sRtDbfckvMLh68iUOQgbtZwpXItIhu
fYiM91nHdxgX17NC7U0DLEoRHvuZWdMAQHtT9yNEUCWWuB0d43ayvGFjWZ04z0avt7nL+swLHRpP
ddj2T0pVjwWV8dxg6UsPmW3S90fNJa6r9ZhdPedWINpjMwVvTemYsbmE1KpBYb0Rhs0lMB32te3K
r2wYubNO2W1w/VAHawi2XOBoqxTOsik4zUF+fB9A3R1Ueq3wKNtXKk1o9QgtSOCW/tSltdL+xcl9
s+RlSHpCMud0GnGTjaQ63Mz/bgIqxjgVm89NyF7gVOrG93LuWpZYj06W0hGjkaP98o9UdtuYFdpx
s2z9WRsfgdsYcceidYJVJzbWtArclFWePyuXXexcaaWGW6rVSUrGnkz9s0DtTz8G0ME0utaAMYmP
10uslOWy7zoySbXOZpjZztnUHVePqOO0C7PaP/mpsIsXBh8ghqqIi/ChWnQ7brgR5v1XiqPvPKQ+
MLl+suU/GvH/JQ/Gf8lhwznw77S2/5br9v+gU+OPwfG/JrSdPsVn8f0Xq8afP/F3qwZ1EX+7em0Y
4NOqRPvQNQKmf8nxf/8vIwj/9scggQ0HNhMgJLxC/4Cx4cegjZmEOo527Gwkaf/p1bCCv1Fh5PrX
zkFCdazH/5JV409u598dVoTErwWhvAIBXYlkIv7U4/yHXI89VuMUdVa5Wy2T7lNf28VnWFzNupo8
QxF38ERq5naR9dgyZ51iSza92qy0s0LGMZcel4KpZicRQnYz6EYkpXhCsr9paK+9jKbniI3g/Vi3
ZDxGom+1cWB2NjWxntTy0kTRFZfV8VAmC6muN9TLrOG8GZzyNBePS43qlPRj4CPiZCHWLO3VkIHF
yo03qVPq9shXBwVd1QT+05jCCedVILg4tJRh263JV9OD10Wx7FKfH5Bjxh1iZYOHo1Kutzf8KSpJ
oUjrXiLTRgc2zvnVD7HpJTkRTsZwlTmJRPCeG4xbloDuQCO8bTOrQrq3rflXZkVzFxe9mF8s9vPD
bFW1SEz6OI/8T7Zhzq7WW1b19lcAMBBJ2QyKzwl3vY57m0qQxMs8G3DlZM8lW/xkvi7YZ97I0Ivi
oNcq+iL1059drb1gWwSNwRbc1T1BM6esy83EVvtsMdM0kqL1q3dKlhkcNiWdXkgTOV+OpMT3vQuk
gY0l57TAeMCUdtxbaYr/gy2Zpq/IMj6IryorTovUc3fZqsLt4AzBZ2ugycbCKMZ3Wzj5dwqnL4xb
v0vvwFRaDKUXmxFPvkbjB7NHavdXkms8O4Hrrhelq/LdCBmUS1+FiuKTChtG3o7evGFwVHwMLnrR
VRGUbkIW1fml+mkuEqo2EPpUMVzZuV7xrmyKU7Z+ZtgJHguHMmT8Es3OHSsBeMGIdAo7LB/yXYpJ
/8GXDueufMz1ia1eM2U0BNjw/8EM+leX2/Xtia4uLLxYmGuJ/P6n2EvZSt/k7y12np0zDOJLjHmx
7d0Yef8TU+CvzkH+KV5P4FdAQK5MFxpm/2qoo7SizgYrKHed198bwYqsePUJh95gbGUeXQ/Chbp0
/Nd7lAX9d//1/431Xf0axmn49W9gO+W/gf37CZ+3bf4/YHMCtPhvPXmF+Pr80r/+6srjj/zTlWfi
e6MHk750Eu/XaqO/r/TQhK/rKxkCjLYBWQ2eon8s9Ibl/Y1NgVI7lnuKg0lX/nOlN3DzQRihQPPK
r6Sgyf6XuJvhf4p8EFpli6GB9+qjpcUs/FOv8R+W+j5sOGopbdI74XvTYWmndGyesq7h1Hszr2tp
7POhKK2bMpX+rrec9syiMDzPTcvqmfYlYz7f2mFLaRORFro9RjP2t6Kb0DjHjmR7YVqPSxC+YZc6
B9Ke97Ir9L4PvTgKUkYEYdiXXMmH9dzkmTpwUY65sXjfCLI4WDr5HLQk5adpfoVFHiRDaubGQ1hm
rYzB3VPk2LlL8+2YU31cqD06DP7UJZiom2PJj3/gKKSeOpfySWp02vBst3DUbbq+4yYltIiU0LKH
mJp9y0LSc7t31xq/Ji8/O75g0mWasZrCAcWySrlzduIQuqk684/eT6VF02fzEAzhbe+UZeIU+XQO
loyr67JU3LPX3E6L385ssiHR/JoRVAZXsXdbpncMmuR4GszKvxScjT/hDeKwmsM2mU33iUo5g3tW
pfejl9nIHljYG9HUu7w2D0VQWuLqAQswzCzNbtAYr/SfyZhdFLt5Vd8iHPVDZy8dvPVsik1Rcmjn
RLgJr25GE5R7XMn0BWIt2DRSGh0GDg+7Nk0TSZ3Le5bt7ohwPR8tM5d3Fm6meJaqPRuG5yfTdS5t
OWN2LI0R/26TWc8qTBuqPlUzfg8aD5AupPW+CuWeaRNzPph3GHsm1OKQ8/kdQ2ZvfIHFaG79gmav
a31gtxldjqLR1duNUfoyMZq59g2uc6zTgbtdXvSxqfVywGJJF+dYdu7AsRbd1uvU+qwLQcZvbBnP
lYH3IMKcU0WHp3l2JqQ/BnfncJFcHUbP3Wf1xGfo27CnPVkH3204t+9hKcShCheRrN1sH13cps+l
CuYd9+ieSZ0quVFW7SnP7OFMxtg6csnjws1vfRsWiCRF6WZprLsxElt2fGM35ZZ70Wj1Zx/YrNyI
TGpq5ugO3qdD3X4uWqv94lEFgrcN/cNeOaM7Pd0liVNysaIU0k1qio8ujJ3Xo533muc6rM6tXLwI
BYIrlqsQbgzlfOfK+OICvA+aBa2RAK7xSrV6s2lHekfSqY0+20b2LwaZ0ycenJUnJag20qvmB9dq
vd0sWzPOg1F+Z6trnMwyU49DtRoJIMe3RrjB3mu8KQZbLRNSKuh4q8ovurfmBF3FQXZdrS0R22Hn
ZaaxnRHnx9g0ZS5oq8uD3z12zn0UNe45KJcHWp4yjJNN8dB4815dJZApj/YwYw4SsPftPPinbhTD
BTLKYdR98xSsdscYOr8lC/RURs0nahG2s54Rjj+WmwHLGR+YYiodGTdrmz26yv1aOUfFU+kO+7xf
OL9FTvVkGVFAKquwbsPBeg9m13+lOrrcOY05HShMOKhAfFaYGDiltdbtXNdOUhrrtzMY6kur+u5q
imnbdo8hUtCj7G7CNLvL1/VFRHKfyupBTMuntrP3RQUvKZM/yVyFFCXTqqCli4DQJH0CGAqG3wSE
s3Nreu9Wrb4Dm4qrptfpdq4z9M3+LsRe8UHsmQT/Wgec0eb8V+p3j1Ee3CKPYGOcjbe2sHarBH/D
+Xoj/eKMc/Do58a7oTT+XNdYtkXRY1LBdoBu1VHHnLRdfo+/6OR0gbFrGhNqZNPtXNu6+KG3V1JJ
TpLdziC6v+0XIIoyCFBgOvfJH225r8uFpTGw1uJ57j3vd+eSHzKC7MlxU+bg/nIOaz6/XCPgdU10
m42clJdmbhiSYphdAk3FmEUEuaEfBQ2OdkXx03Uq2v37YkhYM27CZWJOYUT1afFb+yRc+zbKmPp3
Bg5h1UXrYai9S8DAi3KF+hsx/FexGnvPsLkWuDmSbn8q0NfjmcMk+mX+nY1kG/rsGVDZwTeRIXN3
3hZheuO0DLdyzZ4yDsGvNEWOrxv/Idf6WdTRmewlMTZl2++TcYUzFOWdUIE8zDnGsgC5RtvO1oz0
fU0S6XeV5Qhn1ejv8jGibngwbsuC3bP0qywJ+AuI9og58Z12DwrQjLN1ZAzirh1aYqHiXjUmOfTg
jClLMXtZX0wRdPFQMhWM0SHYtEb5lJOJx9WzfkzSUtu0DOtfYS3rx8jgS3MG/mxitzSyynIc98QA
++9wiEglDdyTUOooOpOKDC2/6T6yjX7fBkYYbDKl8/Ksg36MHqbA5wFfSbYmuTtGekd3Z3rbLis6
caoKZpA9E+GvCf/9U9fzn9SM0KOWhPmkUJkWJqR94D9MedpuDe6TtNrlHgNSRpb5ajYnu5ZpEsle
bYUqk8K1K/yQBXMn+lg2VeQWuG2ZGfJle7dl2O9tTLl7o+nXBAdWtfMXpB2iufNnbwoYl/hLTTxy
A8PQTPZdE/s4ieeTHKPA2KiC6udn4bMNnoqWW9fWFv6YlrQtMZi+n8sCm1kFRbrrO1LXVH+WjTNt
i7Q4ZKqKi6n99CZwSDgPsI9t2FmSoKt+mD3e+lzRicxc/W0up/HIB3NvUqAY9NMmak0uNV6/1UW1
TdGkUrfaRDWz3bxgB0i6GQ+8W1hns16+OrVcKPofN+lsPkAN4qbZ+feWVeikNdlZCXFqPHg9v2NP
PCCtxO/QXKyE0qQq9i0INHyFVKFoSqY206LnTV/Xn6WP72tK/RBvV43yOm+ZwRUYPeznobm+m75j
sKq09Jpq42tp5/LOb+WwF5Hz3mKFjCcZAffxAJEYjhZkwP2Xol9uMFOOh6h3UOyDLEtqg+liagoK
lGueUpe4RawrAN2pt6gjoz+H4YBJjavppQvU7kzfVEaWn61QVwccOdUekx3/r2x+UOPNsCfQvmFC
zC4KHK5jemlxsd66Q11vQs8oXzUj37NS0fikAu8jyPueVHBoXBY1/sZju+tpdNqaPJKG0OrIMcz/
KKUVALl2Rxmvg2aeTRmJNbR7yWzdGsON689v1ZL2u5r083bIesYDy3iODP/dY7S9NbOlfBaCF35o
yUSHOf1JOOPZBL2++Jr6tDgtAjZt4geo4ZCL1Cf8eloEqb/vRkRJNrbuKgJiocCcrAob/YEUM3a0
cRV8AO01C1JlfB/b8k9GxNZzRWCk+ZMesXpO0yJ2/uRKXLeDW9KO17yJs1gz4ZNi6WvGjOjUxFJg
Hc7hTs+YJnd2Nr1nS7FMWyM3yLMIEErihkZ6ci6KnE52pEjcfDD/JGGwrshhJ8y1qO+NbHGsD8mN
+9hzA8f7OEAxRC4tZWnS2kSUgd4z0yR2M7tL8KtrMkpEEyxzaQfTgRJtOjSk/tmOWaAM2nHqMmII
HjXzm3mN+MzUUJFFoWHVEDVvUUkQKLPr4uTgnIg2wx9FEv2TI6FxFSqbP5plN4aTvlImHetAdze6
Jr6jtXjprnJn509zUhmsZwwze0Dl6VUeXU3pnoarZDr9UU/lHyW1+aOq+leBtcDlidha/1Fe9R8V
drgKsrLo5IZRcLGVjLCn87LgIztx6bYwnDrhcLBzg2R8JiLBb0wAiW2/bShFWfknPsNggRyUCKDv
2XV6R/++tXYlgxwlUvvW8xfFzcQ2BgXlKBXPONi9r6gUGfVvvhV2m271y2nr4BbN43pdQJdhTllR
LXwX3/J9qcosP2Lfuto+5+uEaMwb+dEshu9tWj/E+Yi3wsLLNRWd/a4zaeB3GAj6bnWDb29Dz5LL
2FTLknlQNg+z8VjlA14eXNqhfGwKLK1vViBZsJ1gKcydWeOC2POOmWMR+5OeamY7NLTF5KqqMe5s
XGy0Jw69sW/atmk4AoyZfxNYAuPnbNl5Df61GGvYzSRk4pqVY/jpqFGz++SGDtiYZu9CU+rKvkca
9tUlpvA5hiy/cdukw0tY1IvYsDUIfaAP4NEcLdPfrEtQzDf4NeWhmNvV+hk6KpR7Rr8m+LPRsriy
xIDelvOqyvbWgL4873nFfH1qsaYwNw6Ncu/mQ6heDTma3aYs57m5N3tNyqQRC9djpyw4EowdMy1G
K1fzheVt8Ve9tyL0HwuzEkf8+F4yXvecAY2O26wqkkHNQH+aMtqWJUMUJDeud7Y90R7hmPdBb1b3
xGaYBeuI73XoUvzHo2n3P1CurPtodt0faZ6/cG/i+bQm8/9wdybLkSPnln4VWe9RhtHhWPTiBmLi
EByTQ3IDYyaZGByOyTE//f0iVZJV1ZVUprbuhfpudGUpMoIRgMP9/Od8B5NcViVZ7HLzxYMT6ddp
FMWtk1MCF9u9VbLF6vqRULFIiKJQBvEelcJftra08SY0YY+Jjr34Cye+3tp21LGYy+ZncWa2LgwW
ZjK7qWuosEgwA8QCNbCOaSjuo8sxklW5bcSovuCDfe+VK055HXX7NnFIhkj/ZnXHYVfyBVTpcMK8
Mm2KrLg3KWUysmiKSx0OMzZTOgZvu7T4sVAht8VMoqL9wgwyniBI7toWrXgcXbgBqBnDu+X7vxaa
/b/QrZrP6rHvPj97hKv/BLXqjHP+53OJx3ros788Dh/v1e8Eq/NP/SpYBb9E5wRpyKABIZMh8d8F
K+8X34eGLelsom4lQHj6m2DluGhZAgorqDliXNRp/12v4ocINntnuJIjwUMQ+f1DaPRfhUj/gBGg
l8BlJgI/QKJ7+QBZfi93phn5k7ArvwaFY38JeFTuKo5mlzUsuK2LdEC4cmz/rFM6PIt0vw2c87K+
BACDqoszie7Us+D7G40siOCULOX4XHc1do9BSYZt9RIkBEJz8vAFDufzgqDLe8x/Ux9jTw+/uADC
vnliXQ6YZLzgIsCKXh4tgZZ2aIY+cJ9nUYQcgIWZP0hW5JehIDKy9wqE6bhw2iLYmaGf030zDBx7
CdCJE57Y8ZXwrE+6dVm64KS81RM7Q6/1bZryMcRuIc44gXD4uZoq+Z0uKnhHHgRTGedyVsh0He9l
iCm5awKL2qXAKn/0OXGnr+GQeIoasNw9n/BDPm232RF/nbt6xzk9zC9WvmJTXuACYVuURWrIN04a
EfncUG5LxGHbSHeIvke1lUxbcqxNde/mtf2NLXXxtaYmpTrMNKoEDzKvvZM/ySl95p9m4GmzjFbQ
YW3uzfE0sKfZ+E4RPGLJnJ8tzpJZPC1mZSiQjZxwoszvhGFsOYaU3CMlDOkBwMn80JSkIvE4Gskg
PbTNNssG+9hyUbHWMFYiYD/NQX4YZqtxDnmtrVNezArHjDsDniwr5LYtrlxxW0/dpPfO2jXOcU5p
X41lbWFmckYS2Dsd/jTJBedoQmzM4CO35bLPvmSh/uZiBgJXPQVy2uYRut6kV/EG0premKJIQdhT
AVUTCeVQ0TNRGvSwddZzvYaigEbFRDGXGs2EwQmeZa1eM1+MX/sQP8dmWJxFbu0oIYxb9Y7PPtca
umyzuB5iEP1+TQO+k/LrK7sv7b3gIfaUd6PgQSIXazMKPrdDXTGT31hDT0SnplKS5HRkdHuc+R0X
UeoDmWCcghMmLD4HhuyfelBruImwZaZxZoLsk44PeKIpBmlKYSom2Pgay3glAnZsai/FvabrUm8S
1wfEHHQ67WI30dP12a1zNtcHmUJTFTORJk5ZH7aecZO3XtLh5MwCj8aoqfkAmUx6Sth5c8ljuH3y
G5ed/rgSMefgEqBF2Rrky8VUTdVB+5ye4nnxkkOYtFwvqywwkWYUC6a7UiUgN/0hDR6iojEfOory
Bzg+7tk2prubHE/kM0NLNkcrz/frs2mij6VS3UMdkOKOSzX1l0zcUn0Y+0btQU4YTmZEnrC/9Ckv
rOf1OtJqTTi8V3QzlF6NjRS0W4jotPJ6KJvehB39zBHZMJfnYKmWrlYbrSZDbHsaDaYHb1bDniw4
W2Msft0X2eXNfaEIhBA069ZTO5OAmQMTvMFuW1883Nlyg5FquAscmT8WaqhuVm2t6XbppujHuNY0
cPPpht6lk1I/tZGocK8UGksiNZixb5xyXr4sbBVaFoM+eiAhuzxjbizfCYDgqEyS3kEUrlGCNnIs
OWKS+Fzual+7VJ9G7Jh2+BKVxR7VATQp4VQpQhxowlt27GipEYZzF4kCQje2SUlEeStKqJBMaoOC
ZqHWdvPmB8y66VEFadh95t7CiDUN157m6MXpMZPWbr/1AnA4dANUzcjhMiXo1g1c7jHO787eEErh
uGplfpXv12XJnWbTBJiq9oR9pX1KuyYIPnTIvOWSmDQH923QkIbeluvKwJjj3Yx7Hm9YhIMitucU
VMVe4m6bGKe1Zw14HIz1zJeMCL2S1fZjJSi+2TWox3LD/XT2PxaBo0IyhEtFz6KFsjarPYRhKb6J
gV7KgxA6D+HdN7maACE0smIpctOAlOWarezET3W35tXWdFO/IuCMjjlmFfEu+LAe8ujGJ7gAB9Fq
PK93b5QvVc4lPwpU30bDemJruGL6bfDDZziB3NrGPRyFajkCuZ1B7kRZDb7o/IhyYqOwAYXHthhq
sVuljljjMmKjdncd9vk6nRYTkb3b2IUx4ksKbYnopkfoxD6vqlV4aIRQYRUvJe15X2CYZ+7Xzqb5
lrQxwfyt07dd8oKCYX4sQZs8T1AmnM1gjfZn7c6Ne4GVa2o3YWlTp70UcEMZ1vo864LMfmW1S36s
ZsqwiNv6B8gXeYGWhS8ztSDZ7wyaUAUjgGTjZm6SAblQ+cU26zw8VOlU1Q8ib9nopml/adlZ/z7o
HlmPSHr7zV8Q6OOCAFcUj4TyUnpnGmbWaTEVDVzLs4mfsDFToRaewBOLR5eBHh7rG1Ysi25BdXbo
LVZmLrrQKaYdDyGXePXIVpiBluddVU7mcGrD3kAcM6zCdxCxBapg2Pjc+zNZPwSXev1uUNKWjfGH
gdtbafvDk1n3ZajIf8QeDzry8zTUPKRzXQ47sbh9yQy84c2vtLp/77wzuilqyvQxwnT+bV65pjeL
QA7nOdHMTEZaKMY8dAUTn32DAxVLYaUWVpusmO+DScrnVbV9v6MBSwdbyqbGcMdmYekOc+1pzmGm
1dm2LFI42WVlxq+UUbBk1cWS4W83vsNCh9qScM7KwicG9mrcR9qIBhK6cnqIafj8yFqHZbmna6Mg
oTwFQexFqfvBsMsF84Ad4T1FVB432q8iEP2pOrtGygGIahQVtbtp8pUf9/GE3viE99XWdpH3Y1cq
1MzZwoC1YQnmhIYgZV9F2Rwl8dDl7EFYkMdhW0V5I056BGIUszEbko1rsXyxxVkF+zXr/NqdwL17
UYy+9aImD95CsJJug+5Kuzcyoe+0O5L8dXuUacbsE2seK7rolrKPsc2BVvBKgfUU43W7HNachWm/
IPjcz8saQhEBnlFemKke/R0dpaTtlzUY1rj30hyfdhWKy9zO2yMEFagP2BrQhfNkEKxLkhW3mwSn
yYxs+TVTwDDaqB7QMR6LZPRiYWVcqUAYk+BIrisysVnn4mWampzF1831uJm1Yz6Gng6R/eysI5L4
lC1LzECxZ3wFiPKucEZ5PzKFwfRqO2YTzQHrR9oudmwLK7ghb1a9RTqbTn4vWLuLUuFoVuH8FjhB
5u79eZxga/WlRWR9DG/tWdiYWjD0fzb9Ot9Remj1+7lR1gt/uQjBY6TjFwvFctjgn8H16Zgs7VFt
pf9eh3XFIwrbB56fhrvTT5wCNaPXrHYZ7SBzVVhvspDd96UrUoDL9UB3TFt16evMbuEuSabsNJlF
vfBtDRfNeBbWQ9mS73Ftp/lREasskCFyZNB2dbyYNCKu+rmcO8QIJMEDqQRG2EOAVzwea1l8Re2A
OHKG3DKsmiRjvsWyxjVOE6KtTI9HBSuzrbD02YQkH8sC3QuRUST0+Jg55QpVc0lkuZqCTalYYjZZ
imyC57Al9DHnUF42wFWIA7M2FkmckurCn9h4KfJLAEV5Q4hUXE9Duj4EZUb0M3F8Gg68NXIN6a5c
3eXSWD8CN7Uu15ENI8qOE75WXPB30Lr8+6jv5QWTLaKLslCUcoA0FCWXgmXMRRsxkUF1ST15TlML
hGkvyW4YY0SflU69N81aM+Jct4S1h+/IohCwBacsz1ogm0XQUhyy+J66Rjs5P3pkj3iv66FQmyhf
5Rhj+OSP6Jlu5Aicjm5xri/sQtu+TlqmP6J7cNBQbBKcKRCDqQcAuekxtoNzZkPXHwZnGICxWBrL
M90InGeiurs1QhUmbkTu7YuVwOImrILqNpyc6FU3/ejHqIS4j1IS2xd1PxX+niYOAT5CO9ZnFdKV
Cf8nHfQ1DZmG6Rmvt24UprJpy/2XiUdpw9fYSbaJNOUWer0VttCMQKAkjOwE2tRmyDKa4DoXXUbQ
pmjlxdQV7V2JcNvFpZf2yYaEhxKxchVRWW8Nog8nKfNXzU3whFLJcITDDViaJlxkFjdWor+lMpy/
EiXn45ZO7X2TK+yDMy25N1vub/utyiL2rY2LwY0VwH/qXJxbcQKG/W5ceUOxqmvejyry4pvybd6E
OybRg1ODaOYdN/JLCWI13MKYDQ++If7MXmiyuCwae2QL4gzgs427duIYBhVllh4j1yguG5u5dN9a
6zXNe73eRd5wBpSwrBIksUwE/dIdPIIOXp+xtpK93UxehimDOzF8qqdWmLidz8sUcTqehplv2XjT
Bx7HFPgurt7yMGZ+buvUeh20XO4LTF7ljjtKjbs+TKgJTaYmJBIxkCXdsEUsln3B8CtHrPMawitT
hvoVwm45eA7Rmc0cwiGN6dbpoILYIyib0MrmV8NRpPo/AI/9/2l6DV38QfiYyLcBOXTxIGFH++di
0399Wz7z38pM//Dn/yo7ufymX31R4S+UyAK2c22X43lg4336mwHW/sUR/B86DNIUsDx0mF9hZdEv
2DYlAH6wgDTNgBj7d2QmB73q94KP71PbDb0ZIBo++PAPtro5DZIJRsAb4+pG7OggFMCjSfTYnJ5m
haWKYZqomovsHOmi5re7JHHsc/kp3XTywXCKKRN67sey6d5qg26EJyRXXbjlVrOXdAvj0w+///x0
/y1V8z/NR+2ei1f++SX0+J5X/V+e8+r7J//5Xn38pc8+/3LoPqv3j7z6NL+9un7+qr9eTZZwfnEc
2J/22XzHaCrkSvnVYM0/4bjm0qJsDybeT4Hzb9eX98u5bNHHeccViGvv75cXAmeA2Iwjz0MCxMX3
b6mYLr/oN5cXpk3cngL6No0JbPWCP8qYSWR10loN5yMImWdtqEL+EhHRJoBoBkWmAFj25CvPey7I
QWTEiYy8A2lknuy+xQHlkorxabDZE35qC9xsQfFaaM5B1TzX1w1jy4ySdTf9IkEVbWFxDo9LT+vK
biCteizMn+Fx3T+g/c5/kcft4tq4GTET2ue/+DcKaU7kLPQL9uWYvgzFkVLfQduq0bq8LA6ANkPD
MeEXE1EQYoMRP5HB9+8H2ajDyj1CdLEf47lw7gBfTZcs9IAFMudJiTTgZGaWI3145vibS+lXQuFf
qkHfQTvpzf/+X78Xk39+C4h+dEVx4mf1sP9wk2P8sQPrjP5ZPE0cjI5fTo0QhFcSgrmGONAnCDz/
+jWdf/BBQX2SNB+BLxUsZ7//oPiSIkyILueasXCfVLE8M90mJjS41OaG/i32b3wini2AjYY50m8V
Xf3JW/j94vbXvzuU8mcBH2j6n1fnb76rkOgydnXeQlNhoEDCyFHjHEKojjfEJU0ZJ7RTzDAzDRqO
VVg7tbhzHC29tRNiya6y3EGda9T3Rk/WpvDgJ/7rd+iyBvzx/kDhl8wRzs2nWFR//yGteNlBGIZ8
SN5zPp6GsY47GG1EO+mdAArU1XGJTcHkTHZn8NviuvQ+sEdvCkszqwoAthwsdLqS/4qxaAuIBlLN
10UWGwz0KHab1liwhB67wf8TlOs/+HCFhBUvIR2HdMT/4a23WVFh0BGk1KzaIaPVacoPQigtauWE
Zq3Nxb/+rJz/uZagc3oMZtjNQBA7P5J/e+fJYAR8gnVt67twWiZZXtlLUxzqkS1ZqVVyYiuGRYcg
uV3WEylsXEZYxAsoR4O1kQZ8fZ+M5Z+8rf/5MfCuKDoMkBzP1SF/mJgQOOzQdHhXUYcPafURieum
746ssRTTW8OvPZv/9559v08b/ce60QObT/qfPy//q+rfu+/9H6JHP3/or09GZnB/fxL+/P9/ffRZ
wv6FVkSyCgFbO0orzq/z697KksEvsGEJMAVc08zy+Ld/Y4bnQJb9/Soo6Ati+cPifm6l4h6P/rD0
NotN8r+Q54jfsJSmc/WlUk6UU7l8mXpd4jqzNNgUJ601hp6GYHhv3yV+4Fj3wmoLFbabWne6m+Kk
VfgCdzXDQGOdKINsSPOXMhrw/oVLsfrJjZ3P/owUkSZ0KaA1MPk4dCXVyvOj8QOfFW61CJeMl3AZ
K+ixCC4LsW2/6ha56fwBI1A3AXy5xW/jzKcGHQ+UVmQT5gYsuXQftulHvVu0Hy3fe3+UGNjTnu4E
OgG6ZgcmsXMPzVyuusZ+0aco1jxarESRcCKIdVwCH02BRTiJFDgmIFh40ObM6+3tuGjaUXHDr9dl
OrbqBmSRyS9NXqIcA7jK2/q7mT3dv6z1nDzw5QEemsohzLZEGd3slJg6msgMEY2m1yzd+tkUUbmT
LlELdosJICPLoHniFar3KGqbm9nKMLuj3mY6Jt4t6mOQAFw0ZIxxIkXCzfAt9+NHGXltf0WngLgz
axLUOMOwthfX/mrlB2RlOb72UdleMKp0dqsR/rvqO0b8OcZOmkS8XMSWBmBzYLJmYwp0nOdxHDt8
qoQmcIJ1CpYA6DR67tWMDzWmL3jKYjV2FuiK0TeXfdbVL5POCLkMi6U4NOrwao6GOYitNVzNfjI6
2TJzq/ZJbRIbzQDv2bEITL8e0AxD332ka7dVz7BireKHIawPHAbnFZVZc5qHt1aZzee9Othc0r4c
by6Y3g4F3zRkpqtO4kL8Zg++PsjeYWYIrQqGEGbe0fUBFcwiegTvV8JeyhZy4hkD1C0uIOsWlFvO
wZpoLsIXQthiYeSOJnVHPQ3pL1tl+k0C7dxDYCn82EkzaAoUgRPwsgJ051m5+P29uYMrwnEf8u3i
Xczl0L1g3KireMUaCaeJQ8aTlma648gEXTBosOqurMcD/LOun39UTtP0u4Ap1YgDG37G6lL9TF7A
4+vcYaJt64Q6yCnJdlXGHgzcuiu3PRGquMT771w7nbZ22ao7eJu6BI8pCugOV5XiV1zlXdgJzG5W
yqM7yUyE501ZpeybncbPUwFJGetnUetqfNdO6e1B1a7HZAI+cDlYGRncyp0S95M7GEpbNdNEyFdn
XeMm9c3RX1C4uCZM8nP21T3rUIvsbs6I3zFz8HYm9MzelP3KALvxx88JLu1LtOb66Aa99ToOg0oY
SK6czEb6p0+9u5aPEYyqOAEr4GyTaMj2Nc4xLs4BYMB5dmxuGXD4fPNZ5U+xOyQwoNKh6eeN1YbM
vqeJCeQuwheFtJVU6RpTrsnYrsqNtxsI5B1XNNndONNyvEkGT8mT3zgp3jt7gDdJn1iYfhee172U
RPiaK2LRcj4yLTZqv1ihpXZDRt8tmbpsPU5nZ3o8J5abXM9+Xp5GKfMHBw7WSzum9VO/uNPLopZo
qzSTDGg3fRp7nYsKVaV0zBbxgqdS76o66HaOskEIj7N/WPEo341l6DqHdDAC5JRMMY5aDbGyoaCQ
gIlnceIwhm4Ou6aD8h+NqJqY4XF9NyRHt2E2qm3oae9c7rwAEiUSgbxO0HKPfSE8mczIdutrWdWH
0fVaXG1LSE6P/APlYEMn4yop0xtkbw23uz4n5xqrct86fx0jcLWU9e4cygkY3RgLsMC49n5sqjMi
iemc2KiURhnaY3CGRflYhBQVjcEzFdN8UW61jmZbLIvr0ILoGnBHDkrsPCdz8NXt6uJupR8KiLUS
Dn2t9ewgvpb9mFxbyayBJi/muuiS+bEOI7UvDZnrrV0GzkMGl/W2Ajj0DDO1tX6supdqS0qKSczS
6lRUrLeQdaijLRNQs4QLYob8IKR4kuXzkOKbq9fk2Wgvh4WxRHZ717LVJGladDAvJroxp/swYMJ6
dCsyIzRJB28rvrkm5jUmVHqSKdEeh3N7rLK52TpVytfnMYjCMjsyMYMUZ3nRJnfHbl423PH5g+hn
62r1mkrhDoDGju7I5jpK6vBMyUrqexE05wGuBz18tHGJ1hJzEE1vAWoyEpq7gdeUfkUenJ5AabkQ
fyrYiZ8Gd9xrxrrUwsOZz8zJsjwQBAFZoiKpyW6G0C0LmYGyDnoukk3Rm+K2CRAXd8lcZKd08JmI
WWKcIngSYd9s8fdVHpbjEpCkqcN+2si8w0TAT/b1N0TF80v0mqevq4r06Kqzb8OMNuC/2hvAtEb8
W+NsrCpgctWCWuLxbgLsLA4cbkjL0Zeo5UDgkELDiteFFNFBphBdDAAArhZvrUv0YfLser0Mw2C6
xcMiqy3AHXITM7Yb3tHAGo8y1GfwsCq8Cax8XpZtnaz39uyT1j3On2hHMtxh6OO3eohDm4rRva+c
8VIaM7t8VpZIL9LBzjiCur3GPHMOWbfnOlY2Bpg1Ejb6pJfuZjrOMPxR8zndsmdaWP6K8jCtPZ9W
WubseYrAC95HTfztwIRkAV7i6IiGOcYnztGrOpCfY6T4bBQPQgrRqtkqnyJ4UfOutezBQOdL6L0o
sCrvA76yG2vSJdagZmkFf1RF3qpLqCe7cLICGZzto5kOPHKnC4tJnEaE8P0dzyS+pqhMGZnA2cYB
ybjMdJetSKL+oglWh9AxxL3vFV6b9JiGUQcNGGl5fBiUnsqTbUfqropY9jaeWzXzsbK9OtjUmILu
Gbw1QRwMESu3U/nFi8t9zmTb50n7lKjF/mI3K2+NAFD0ZDPXkDGTyOohy3L5RpLH+loAFmxOyQgR
9TZjqTrz5vFzNboA/tCvMF53ruuOd+20ah7GzAZDTB0qzF/IeaTfdE7wOU76gcbpRSWpfz1YLrAg
uVqEn8auA/cCQB6OTJRa3ge/KdqswZxXD7IO2vkwhym7EmQp/xXDkQ0yXiHycDq3p6rcBdBVZ6Dg
3kIYzw6IE5sVizkGGbLOOIsIS1rRWnAg5yn31gwhOAo6dmZrP9nWrEEs9ikFoFrO0+OKK+ljzYH4
Lk7FClmNc487wmnPhQBnCyh+hEjcg+1lEG8yp5mflqJPmp2ht5rLFxBJtE88Rkb7Yuqia77iHo45
Vt5jx011v4LqeIfFDyUfLLJjx2qoO0gAUuFi8qxBldtgwqSPawMEOBd+yBKe+/4odjKjLZp9bhE2
lx2M5mqntIzqq85uPbIpHpxmWucABCb1oWyQw7ZhIaYvy+CrDxMaQxpjLq2tMWa04rIClxwDYGjY
gk+9fBxdhqWX1eyrfKtsshT7sSrAyTguUt/NsiZsTUqTkaqIUD5OdYlfnb3umJgT/qr6feiUYA/C
n48JwHHTb+Db0v4uqLIsuezh6h8YAicPHVdPcKgDwjrvlBPkOHD0IKsdQEK7fZgFhLr7chUriyRc
X+YsoytbnED0TgRPLeaPc86iy64MHhgZjwKr84Fs1EwMotOYTrJQTt8SatScyzlyvSpuWpDmm6Ee
o6c+iyJrPzqVex2w5SJsX2DK2ojVqoEHTGNmtlbRijae+gm6pOCRBH8xDXy1w/gDfnekmvASTOsE
wzogo78JE60q5jTj+tDPZgbVYq3yoq1AjW3Y1MPPDfBl2XtqjdqSr2MMrpOycAIuC3cigEGZwo+8
VIRLpkUEX8irCIfxTpPeFMPg5V8FWUEMZn7lzjsZNJl7p5o1hDCAPSm7DCtXftM9rUgb5tDJZQjc
2Ef56RkG81QWOS7sInvzqmqyrnjs4txTKfUDd5IR6ieiqKoYoxYDbinOCRchrIjhyl6t9H0m94YP
vBP3Ggt4vmcElY14Nqb8xLET2xq/vd/UNYMvcDsg4vOLcs0j/9qdZOVc0YjYeNvB1NZH42aDdymH
1FbffKCq44edJoAQiwZAAob1fGLHOQn9DWfLQvhwLK/GzssvBS4MNmpp+i1UQdtuenxLL94se38H
3zN7JsfP7LZoan3P0D985m+2AdM2rAcb/KaASxttRjh6WoVgwpO6fxrt3k1OZUDWaceqlA9xanXa
OzmRFYBayueyfcZdbfIvAC3HjCyGdNQDsWTdXWpb5ICn6vSs1VZES8uLOZ1s+zSBix92zWzID+sE
QjLAVC979YrapAf6TJcvfrXa9q5xrIm5fSeL8cadRfKGk7Jmm4vpqy8oI1mXFD+EC9nBohFv/pzs
vgko7VCkCMn2OiS3gvFAfiV9GNbQfnYQL5/0KIYLbedr8+wzatxC7Om/ejyf5H3RVeuwGWUwcU0j
JG4ZMa9sqB1JkJz4b94BBwabeZGGXmttgLv5uCBgCs8iVcewq+Qhx2SBqSALYUKhkTlzksOvUs6z
ZWvNVWmSAJmsag2LDrV2m2JkC7cNQh0N59xDcCdWEle7jslyv5Ho/CuQyJz8mKINi8pjBUtuh703
OrHXHb6yDc1g2IuyPtrtslyTBqJ0FKUwIFsVQCXes3vOydPJToRxgom7hevccEdXUVCXLxnXQnVq
AocjxWw48gKhW9lcYNMmkkSvzLIHr+tyEMYmElNhVxySyswX2pLqe82ef5sw5n6c7SqxbzDbmh25
Q3ELxK09kXavOEDMOuRAvhASEKGtk3fplJxcMPGZ21pMzIQHmVeXQe3PN5NTz8PX2lvSywAPFjm+
JcyupDTj1VCa9WP1yjDc9SRjb8rUH6lwTKnELomrmJhCtkJuSR2vDxUzmBETRB6RQI/m/lFhmcFX
Q1CALF5Fp0PcZ5n5oEO2e0q8cBSXBrykHzfKbiF05WH0JBI3fTxTzc4MJqxA6+rbKZHRDjfw4FfL
Owq/82hNvvNMu2oap91qrbsSXvMBFZ7BNDaYia1t67Ipc4v1Bmgm3+gqScXD7TSEqHsBJVDA1eYb
ERP2kRYcCjHEbLoFWy0PET0e0TbMe2vPCxp50cNW2UWAgOfrwR2CJM6hSQ5cJS6RDQ4RTpwXHa6d
AbMDxBZDIN1kiaVeg8Lii7MlI8Stytn73zuAYGDDopMnnxD209d0opISw5OtLyPh1w+FmxCG6nn4
U7BItV51Wzu42cAIlJG7c3vbvly1Z3ewoXTz3REYj157axQCWpoUPgz1sjkfVd2T4tQ6P/BEC95A
GdiQ80cvx86T69cqquVyCUkL/AoolntGCl0VD6pTj3gSWsGAYK5xHhkSPJgtpuEqWGBbkvPAaXiR
hFX9uvph0G6I4id36TogwOel4cRDJy4Pt4wn/nGNRvk0R9xcOzP5S3mlsrAfL8CmWeG2cK3xPZgD
7+QJi+4YKl9u/Hwav8P7aUq8+CIDXxilxGnH9CVtCCJi555AzxFvm+EoO8ER8Ha9Uj2zBI96cs+9
L+mMy4lolLlhSxzued5HzqEW6YofN4QQmCcat3gb+HN3b8OsaLfr0Fk5zp6KK8fp6TnHawdsj2dz
K4KBcXDV32YDasIgyNg85k5EhxKXmPeeZj1QDIqq3E1Q0Mh76VSLfPTwG++4WxjhBam68NMwuQ8s
Ke/oTwPiOdeDFkccUmrbB050CT8G/iDUsno/L7V6wlCqj1oPoBDWlEPvHtO/t/BcDts3ncjSee5F
OLlXjUEGZrHwKVtJPQosB5YqDbH5LEfgp43oo6i7KDnwrIwes2K1YNoVjAs2aijXeyrnijcrCVhv
z3LDiSQdh/+IPCkW1z4q+B8LazxaYFX5uCZpfWVLBRWWSX710fAw25bVgCtjdDtO65bVUQXlzhYm
cFRIdg5RnVzSERLCetKZc8LkNga7NqgbeIG+U1bdEz3AzXALiGBef9SYqu8kT6XlplgX1DBRIc9N
2sP1nFjZ+IJ9FVx1k03+dsGW2e66oMxVsV21mLodLO/S3ISFRwoND3B5anpcxU9MwXzszx5NpfmG
RQqwVFiaRcZNbgk0X+Zy5BtB9+O5kRgpO/zq+8w3Z2g6pUFudL8agJkbK8FOcFc3fg9jbUn6fao4
5BJpBmm85JitPaY43qYLRrvZQI2uqhgkRXUtdIPvx5mGJPZQKT8KVBaqIUPOv/tpWG1wlwVdC2zy
m6OgDXfZ56jUt9zKy5PG7PZAOhgloMunzOdMHkJUwnpd7p2m9g9LJSG80+hBm1BiUbhAttl/nUOh
rlU+nFdBYchNOvSA5rsJy7c8Ng0+M1DxYAEvQIpM/L5sKl/blOAZcyzZ33nu0j9l5WQrzO3SVxeU
iTZR3PpJ/kVnYwcuBI43Mc4VaPq267QYr/OsIiU42vZbaVROgQWdXDBnzDJOT4sjh7exkSTaamyr
OvMMQ27qAthZeAsO3jlAT2qn4SlbetZMsnD2soOUIY+58MlC1IRGlwPLaVXfJ8qKgG8vGWUF1H0i
v9EWweI9R618LzLklk2NXxSMfFg2t65qpoMWTfVGSVN6bQm9bAv6jXYwUEBiCuBYsRkF1n00kOCY
ZxBK4wUt/OzgDtXH0FJTgJiWAUUg+ii93rquiO4cmVYGF6Jzgtuxjuw31U3jNX9Xc5t5rnUcszW4
KurKDQ9V5ljDQSxW8FnJuqSDDSAxEXrRHIgzpJ+5kf6TatcqO1VzPYOXnZbkpdBldZ9WVnFM/puj
M1uOG8eC6BcxggTB7bWKtWrfbMkvDLdsE9wJAly/fk7Ny0SM2922JBaImzfzpLUtw3UymKtHF2m1
z4XD+t0Fv9/sOjNHoFOdAkHBr7GP3bI68bdfb/I/XTnmgs8P/x9teZoUcQEFo1phtmq5tWKfzJMt
j164db8EYjwfo6jzXqhiVgWWra2T18KPA3DGgBmXQ9IWXpw2tjRnG0+epuF0pYlPqGTzj1b0oj7V
coKykIGQ8NMa2xov/65budt7UiV3GQyvn22YOXJPt8eM9CdK556SAR39RWiE05iREyr2jgDAe2zI
Hz3w/gWwrbo5Oc0Ld17fWfrHXNeB3CHH5vNRr6FFT3D8jdWBDMGwr47mIzeG+ctEZF8QqKXf7oDX
Hx9GlVuB3B6L+rlbx/ETjFn+jpE8LDi2FIuIYJhjunK8VYzPUmFRjicufct+62WDularonie6CN7
CRTvi0ca+YglDGZV7j/OvewT22/YXcOojB+IPItnFHZ+BH7jnIe8kzoVnh/iAc2kuAYFMc2vSNXx
7zGI6oes7qJDUFX6M+lpocADHnND3ZwpPnt+M0NA4eLZHDHiIlsST5nbMwcNqfjKNO3OI7KP1dyq
6ikE5v9SL2ptr46OG7krwj7+Tfeg8A41/W68ZeCKpkWfVcdAovqzaCKR0VM4FO2nosUfvFkNOa+q
qph3C6imeN+tswFwxG9f3uD1VadGxMGVWLr5vW0rH14cLSPh0tCJ00Q5/jlInISoaugUQEyyrsF+
O5pfiix+ByAUIEB+nAw8YHgBtrwQD7uhnOdhPfax7/wd/RU5BTcpqlYxIMowZo+AVhsLkYf7/vpf
zCXnvnCNg9br9MuTN9XyOxdjd960M75yriz05dRNdswmJ7sPhENRQ8TyRp1MqUn2YwUh8BfA3dhX
NWv1VxrFyugw+QBXj3pwkQm2ein3S+zWHwOp9bQxfvLPLa37Ss9pRzv9Rh9EOSX9z8J6E5pV4zTV
AStp8GJih245REr33yDD9QHp3O+u/kTog+dxtQunYS27s05ynMUMOhtleyvKG2CjhHQcfUL5c9Qr
kKH1mpjlToH/VhRYdvbJTxwRv7fC9zWpoB7rZ84vhc/4CJITcocfn9Yi0oz2XTDfWRngf89jmK6n
GJr1vpQkjagcgvZDlW8ZwPSwOINPNubDwiGcse4KSasf3WmM/S+VLDo6kAEhQVGSAe7TznN8eSNz
l16K4mlHGsp4/d0NhdvgmKZBpCYcgUmTK+baB/Jh5o78nW2xLh7rYYIiJnvwqkQrqXpJo5YHkSOv
Uj8TqQ0LGGca3/z+hiVsaydMGSiZugrpUNvCy0TuySiXb6pSM5R9UgjceUsggyGOvAMzIaWaNJNp
d0vjpgvQpB2/DMTOjHUmgUVhJwXMADvwhqKvUXf3IdSl08yn/20jR02umj9/2q1TOwz7yDo5TzIt
Cwk8oZLeRB198u+ONGf5/WWJ0V7ZLY2/N2HFTzcx63tc3tZUkowa3GrcwXTP9P4muSGROr+Wod7q
HwTCZ+c+jlqlXwKZs/UksS9CFnVh9+5UffgSDt3UXqtSgo/dNhPBvtBEpblDdv1Lm8ROdO6Jtzmn
rOmnm/+wj8avzIC+/CVzszV/NxDoKwdRxPgvvaJs6XPuq/rFT+YY0ohKvFsXeGXnP0Ob9Ng4slHG
B9rqynC/sMFjm0lri7NfKQj5RqdCLuPCMv/urU+oqOPbufNkND9keMjV4wrQg4Q3awYmaDXyhvdN
6x1iepXqr9Do8LewK8NZAjbrTHx0+I/aMhvvZDn25kYnq+AgD8jk+YU53L+OpRiLfRAKlhytAPBL
rjB6qMN2wXS8jgEe43jqntg3uLQN9Kgi77xoogGVJ6SegL/kjWiGqjF+4DzItqs7dc0JWskSwirq
E9aU9IWCCPM3208PQhS0U3oojOZIqehNW0f3+CgqwVO65dP4jzzTJq6UXnfqyg9V3rFswNKvm8EZ
U5zGGx0SddB470sI5Ps6d1rf3spr95WxmUcn/b/gfvubbpgABJ2AyzyP81vbNeKAZ2P9JAjKYAQw
26hrzWkxXRZdzN6F4l91CbWzhmzr0Cn8uJmr/xDXnQPYHbHAoemFPIVjVz1sgV/AYhV0YVajBdDt
G2b5AdH2zqnhua5hDT+yUnyqsRxNFLxoeRhdGCAFt86OdlNGBMiskXknb7JSYVvTBfcwON5cX7zQ
WfbBMnmHufbcOzay/c/VVhGf3mVawVF6lfYevHnwXiusedMNTFZyD17XIEwxZJvUHeRckb5r6w+7
uI67gabB0FWzHSIsia/2c+kqfcdVnMXZIglp1lx3w/pDxOv224Uxy+cHx8IP3nt0CyRsKJrifqGY
bPPOXG7c2YWegRb9mdeNKo5N7evwaWO6YrKPTIePvBvG4o1JNSJ2FHH1O2c5mg6ouKSZtl/GbH6w
pqyL+uI+H5dmPHCPKBNC2JliirtvRhHP5UEO/eQYALoY55NT2YUJ8epomts0oK3Gyv/IVDs+uRwy
vg8WtXN6cRXviS3NR9PkFPl1hYpQK22/XeXgSZgy5HKD8U5NtY27A6hZKdqL4pM5f1ZBkYvnrpui
4jMsMmp79vhLbx4OPhlA/kliu86jEEzW4MH0BMSjC/KVnHBZuafNu1F+IcN1yRdFB0lnoYQxRRVE
3tx+vsGbDA4WavJoEMkQpo+zHHssOOUymDfNAob8FR9NVb6T/8jxRMOxRrO/dqp3qmXfBYG0K9Vo
cwfbZNrqwlGpGLjvQYNDlCZJd8vYnqka44b3CN476v5reWq45a/L1tFGCGaWS3Ek0JJ4XGQww/Dl
tsCCiWUZIwIatn5ulkAtz6QQy0bvta6zHKQXtpwoXaQrp5FMcZ2XJWlBZLazw+za7TyyrGN1ymG6
cEmGh4cMFzerHc8KyZoWGOpBi7tKdFo9cXJY7tOsdlkHNrai7w3Ht+nIzfBtNAHwek+TVhPzXBsi
6q2du+oK06TvgPAWdor+djIaog9yun5+zyCrG1As1FClVNZGgG6RsDfg3mPN69HNYs/y+UNf/tE5
ZWMPsfHr9sCyn8OtDbCOXHoNcPjxZmam1dEOM20mKrbZqauzJPlLmSodN4SeGaa7M6Hjzk/lGqxJ
sKeH+WYH6nLFWA9jmNY+ujEJ6JApmx00QdbEecJFQsFGWRnlaqy8Z4r6lLnDQGapDAoZirk64x8p
/gwlu7HbZb01gNI2CkdFcKoXinxm3PB97m1vlGL7gJWj2y6em5KV7kmhxtB4smIxGWil1X7Q7qIN
t8u+i9py2ttY2vFGi6e+ltx5pqIL2wvbnaOEzhbqaTvXPwxVPdEMMOQVchQsmjU+uQNJnOzE2TC7
kP4hBlv8mJp1cF2tzvyXFUw95EfoIk5+5OsLhgu4UNe8zHOxuP/KOHPQtvlU9P/p3GGx8i8o6J9l
Mdi2kiUWl+UtIU0C2aBsSGi5OW8iN+ANeqt6dgbn77BoAyWMGGF1qvGXDEeHorgZSRgpmKUcut6u
z9d6fPRpGWU5Kwa1XKd4DUHFkVoDEgMoOnlO/KTlNQq50gn6vennsnvTIOuTf44JKUtRQ+9293XR
cEMNMmJ2bIwLJaB+0TVIyho1y7vLK+MIVqnBEP0ztOeS3y7ctjkIxGVM6NUmBKbamtj5w9TJ9t0V
DMtArryk/q9cXNsdV7vGAaQgdPcaLWmHzSb3usu24ER4HyFBZZaacCcoCSRrRxwnzaIAsznIrxPQ
tj454A0b88+u5hJ0kcpZnF+3HUF4Mbywoy+Ox56w/Vz31Q+6gtfh0Wiy0xSnGy+fqBHs8+0uaRZD
eEq0gnbPseCs420xwrm7DROxIKudF313yESstmNiclem9VCvDq/KTS2/49Dk4gtG3BDcI0Rxed4l
Lq+At1qGTn1qGR4cmiy83mxEZDdTbjUnVsQima1gkrBFdfH71JTAjW4fIuY3DdUPTusCdTxGG4E0
fRi59iZXtJzOXmhhDrZPqIhA+rUDhtvFSzXoJO2ntV8u+HSEfphGGcT/+N+VQcuVc2cfY6JKmg4t
qubb69LdwsXk7HkiGX2ymKqnkpqpI5zDJTtiTqzqV5rA8j2GaaYEzkQnBJzDe3hiqvDrmbxTm/Gt
eWxZXyU/w7bTK7CecFoNdb+531wN1oXsJDzO6ucl5P+cyVXQZrErXbNCq6J8L+aOlSgcBM/wIny9
3+SQD4g6EL6zSzjnXXOsgfo0b/SjtP4r5wemihN79q15LatG1SngLMtxbuqmWe9zJ55c7t5T0dAr
B0hj/CFr63R/p0a5+d+w12P1yoncsYnqpcnSgbNG3A+O1fKIUFnZH4xgcX7echSm3xHAj4hCJoE2
9cRDPusPoN4JcWNqgCGCjEpZ+si8mZQzV0z2Z2u4ARzfEQ5Ym8+16NiirgSa8+26kf4LjtKKyvsn
o6UnKeva+IUaBs47dixPUT4JelNEGfCXfCrXJpOUZC0e4KRLE03jcgytdWk7Rg7U0++p90g3Ms0H
Y8bzNHp9xeJ0pVjiDhlETRoHF9C/p3WL+TnBDYv5/H7Dy9um6Wkau6X+pu6JoRAZquhsuK/hd3T+
vRdXAVRaYHD9vtB6JNZcueVMkCAKcexP+cguStCf4RCba6R9lareenGab+v5N1F1cX9WI29SvDgg
dITatcnQll/htFE2c4iLGbfmDp/GtC3HymXPs9yYU9p/yANvlI9MURTa4ZXBuPHc4esDalNh3aog
01u6ARre4flnJsQ6V4feNiv4/moyIZfVaYpi6pfkyB+aYKh7KWFXhbuoEC47FhjFVBnq5iOQ3upR
im78P2pWwxcER/nSOCqcd75y7P2oe7CrAViXdt8OLnhjB/Ichl1gPfGIKwKo3imLg3g7DHHjM2pT
6jzaA9hPt6MirZrUayb8AYRzBi3+r52Q/Z7wcon5S4zUrPH+0bmE0GMi5jyqHLOwOWGZHHlotwou
IyOtK9d7SDXykWB4cRwyTdtdScqaBUeFYc71som5khJRlGFPDs8tdUjnLNbs0Aer1Xlrt+FxwRfW
7FrPgv2hKya1sC2A0ZXz9irLXD4pICgbqxhdfg0V9U/F5IfXwL+BXJdk8CmZd5yvMJT86zAeOCeA
3PzoKcxLi1C5v7luSvrEA+/O46exd6ee4nXYQ8lx7Fj6hW0goVAHdeps5Gf3+Iv953ZqpielHEcA
9RjdZOdUGflPLg+PcOLaVIAdeqDL0mVxjAZ96eKpeaN1B2DY0kavAi7ebtponNwj1QrN0L1i8OOE
+NEyGR8iIv+fETZi6raK9hQ1fZ72Oi72czabq5N4pMHdfOjfGJog5jJcKJaySZvRPqSdZN+LPtoj
ONaf0F1ZK0ft8s+N8nB9YrWTc0MbanmmuFr9MWYmnx/wjN9OSyW+a7kN6x5eFd1U4WqHI78fcydY
WT4VQfEYj375C5oQzhZajYIPDLP4MuQacjuYRv8yhG0M6Fxl94IIBOXSOcYUAXman/BApJrztcds
2Y1YaOjnGTBNDjCI+rI5jEEtzuX/vbnI6tCE1qUWAF0H99FfGDthmmTRs6K7Pdp31Ty8uzbAt8tf
WD341TILctQ8iPlQNw9waWjuoZ4KowsVWT5L0YhkB3BzAa9kGDb6Ctf1MYTKumf3RtkUpJ6D11qs
OLxUBI+GXsDf0sm+x+gTy3NLLvdUrXHOto0OdF566IlshZG6y5q9/F75VcGkvmCHD9Qk8d0impyG
UMkvpKzq6JtyOfnxBqt9cBALR+mhE8xlcVnwZDytUdte10RxWy+ncEOfxMVq78XGx5ThrnmrHZb2
KAbxFqSRDuo7UJZMu2A9d0oxMu5nlrsIlarB4xVWIwSrrWI5C7FwwUgA0HI7ZgLdiOIMYQ5sCoNb
/3Tl381CsqWoVh2njuip12SYp8ib0rtL4VfmPLkVeA+NOHvJOHsuo4WHGG2VvSiNKlm3zXhX8Iuf
mGfbt2JkOI036aeTRRVmZojVuWj8+UnPFTWDsUoeKD2dsX1B3nr0phkN2g1DmoObBEuZHzjyTEm8
c82iRf7novBAnyIG1cvLKrryVlDbbh9d5tTvbmW7D4pCkqtYBnGojcdiFHB3fubWylYjm1QAH2WM
f0T1zCWTpkyZ04B33yOd3I9zaTrWN553P9OG9VBgZ/mMtY7EYWgq4GlNGBNlJeAQn6VNYFMpsDxX
4gN8Cr2xaZ6G2mIoinnJAKDyA8AlnrofsLMUR1tDM1+meByvEsfLnotf0e7iYbGPFRu9z9bHzL9E
ATBvNJ/jsEJQT0EVaLGfbPvF81zdFRmFsHtqOeWBro7qoa+zyNmxPggfLS8nvJ3sOXlLsJM6hzFZ
DYRRm70jRW/3IxP6p3VpOGWrTfcxZtJ853eogzmJ+L3K6uk56eMNdMmtDBOZ9hj4N34IV9T7pN5s
Krd6gztMR4p9NtRmDkQIdPnWRfH8HPFz2PPWFvnR48z5u+Jl7Q9iY7bSWOV+c/9K1nNLRVrawfN6
bQl2nAlpMdzumtCU+00vxc+S9+wXyMoCVmNFPwsPMNs2ws8zQzW0kCKdZjuxyg+D737IsjfVDxKt
hIsLSovRiTj7bD3q/dqbCUg2SwFqJtltPTM4zcwDQfNh8Arf+b2fvI+xsMHFoGWdxlut4NOGzcXb
UTG/fORZ6z7mxFxYUPTJi4eGdHFhXVw6Fgn9DuU+9o5r5sLFR2/+iwEzCJ6Xxdg3FEjCcnmhxyQd
ubvOfEZz5MttBXWfZqaeoEg27d/A26aLCgPnyvu/HN6HsvETuMuu7i6lwah76COQAxE+TLHr6sVj
jCgoRDyuUwDJiXVe+Hgr8PLxbXnmv0km3sfNERETjNnUpaP351DkVducXJ2o9ZSLzN0+G9tHJZrk
wr9/5htf+yn6mRz/5IsSrNXqgj0gm33cPu5Cna5TRm5xsSte6YMjk9rM7Ds6yWVQJaZsn0BCTzMC
ZVJWL5nL7uE24XsZ2cIAoDVsZjdP/Dted7PkNKbLnY3qOoL5Ak4tsIygFxepK3uBDZkKmJwCoy7B
/s6NcbFoZv4aFPfwAxVWBPaEMwtjfvdPjOQNt5Vq1OMdN7Ak2/Vj6D8HC9D+FwDo0gWtHg/xBaC0
kgyQnIVX3oJ0SQcjDpAsIkaQ6jymum5x5gX/MqQzIIF5MNQ/lONlCmMd9vkjvFNw6fQ7Qe4jwAe+
GjKZ+ZJFxKAYd35wdMqit39gnZMGTVptr5xdzm+Xq4ZO12DkqyfaWOwpF6j4cGkOkR2Y22rExJmv
0VGWMlLnbJk3gDZNAeX/FhjZStfKr95qrX/GqsDRAGkCipEaHIE46sQsZHlPcQWOEGmLO/rSq3KX
lfLmPFxERtFRAYEoeleSb8MpEFui/zXTVDlYB/j+c1fVHPvnxBod/UKrnY+IGZhemyhKFK+Svq5+
mJUO5lMys6VNbd4GxxyPr/4mU9Nb3tZr6L32II6Le5YvY4vKsJjIS5sFGs2FSDWhpoM7WqKsRJqH
ILigQg7vDKVCEfqo2quXhJXCm+565lktLU3Auz6bOyxVmvf/D0v610/7laTCd+ANyJVVRPA429ig
ryhoubRQ3gU159xBnJ4blOGESt25o+GAnuGMKnUnQo9syVfAaTH9oVr8OXtiO+ocAztU8KDyGru6
6za/821iZt0KNBQ6NIKMooylfY2mdtmvtqxDusJbQ7GVV3THcXSr5d5BfAVnoKq6oNNUm/mbYCdM
v6zMmrt+kWX0kmG/+YsBeS4voW30wsaOF/QtHkf4osvz78ZIwxe3Vch4ixueCUOXf0uAeleWa2F4
tom73uP+/euaKOagKqPCb7/IyZKhQ/4KmvkY4lOFFSK3iL8zgKaeg09DOHrEYtUp4CRrm3/rTYK5
HJ3I+GM6U2BP4I3InTn7q8pCsMRd4OA/Z6RL3PMoGWXp4W0G99g0MnOwwYhpYQ4mQoU1q4qTunim
MXsWpybZbPPp2H5lC6eHZKuO0xIV66/CdWW0q7i29/umERNpLViEPHdRZ/9uUaLNTjQtdQIcIBhy
0M43DDsK4mIy0bWZhiD7DNPeMLTfPVUzyx2+6Ih8R5LbwPkg65GIhsvMPCV/epaP20NfUYmyG+YC
D8uKBax6UK2CDQfUuCqRLDdrupMrUWEOcBBulOzc1Al7aJz3y7kYQBxa6tOC9j8NNDqx15k+AZWl
cygacw2c5sZZN6XbRS7GgK2STfAGsmZc17swcugdoLxhGDeR6gzlG3PKXLfLozKktbo9C0KpIyw8
VkoCPOjgLZhHDzcwSqdbp2GxrT9DY3rz5o85hcshSA8eY24vIQWYrQOL61JVVn5vfKeotcFxmi+H
gPbz4asdsB3sAspXuVz7bDHX3RDFK8YlFfn9cAQN2dqDmoC785Fo5No+eZ2c+WNHARv2wY794ry4
nSpD+YFYVYLRigeVnAqJuM6EJO2AO3oNukFTV0Cg7D7HpWyztCZB2vyzlfLEtwcqj/m51Rh+XepL
Ux8/+wuYtNy/MvhSzioihJ0XYXr8qJ3w3fluKfj2vA2I4ctB4nwdKcOu5CWosEDt3O6mT+l5cY/e
gECKOx6iO6dS310cMld3nEn5Pp7YTV3x6eMi7PPpu2KrmFZ4kfxUcGEi0zSX10hls3scklZSlxF5
92D+yNENveUMOhi/pC4nUOPsJcdFSsNLlFRacBM+VjVf+l4Fzl7w96vIRTjhn63siONswVD+ihzq
IqZ5W8ES+k1EX0OIkMFDCsWcJlYV3pKqoMfAU8Xwqsp5PPa1hacdQW5wD4Ec7cNQE3vkUOjaFyyw
2VX0Qfe2Yo3NmCaHhTJWX39aw2og7UQnd9OYk+RlUdvPT75DK855HUIP+xMO2PGC32K7q3yfUAle
3FoRFOM1iUSMQgDBvkm68qTpfeCXqs1eBtBYT1ViGMLsIopn1P2wu5NdNvHku3PxAiEBWFsAh+VB
aDwpDNGsTX1WotMe8c+4T+3IIvW2+sSxDgbeee1hoxF2rQcfwOnYiF1ex9SKQOyo3IuvOhEfGoIx
+tiG7Of3UaaAt0ei+Ol7JYWyyRh7zDAVm7Qas7nzGG41BSrgL3hIiqxzU2BrnBkaxXVfQDWjtSM2
eX9spafGh81IpjiibmbDrkCLIJU6G8VaCKt98rUop3+PaF7N9yPpHM5BnZnt0vjB5J14mcy/146s
ARkcXDp9PakPkaw0xQALb3GVkUEa7iYcXARBt4Qe0qmY0p4yxQtir09vnqGD2nfUDfLOGvxHOAPL
J1w8rn9VQGL3TkfJ9AoWLjCXKNimd28OoUqApC1PQZ+p7ugmzJPHJrLybIpSLIzPXiOfDErKc0tt
81XLWQePOrLDtaxJCgaKWzW9P8vF3erkMlsTXgKAod8RiDL0CYU8LmXVPzMd8+MCFzY2wyEk2fEd
jXl5BjkVnfmoKBqY1MwFzCC6XYuV2e5y6+UkqFkNW/LQD5gEzxp+qTq6/sr9rVEOe1IHZyt2mQwu
CyWVKjhFWg0Ht+Ceyktz0n9tvjDaMsOHKH8btbi0Y/V3Jbo8n2aw6l+JYm3z5jV4ndJsMggekkgb
+Q3F2pj3tGBoaO2pt1Exp1BfWfXavOfWNFWiPIgACwFqQTJeOorBaAzhOvA2UBn8o/d1hv4FR53r
Zd9obu7CTSAVU1Hcs0HCQlD44cvq0eu+X6jBBNmY02jdjc74nDkljZ6V01zXKRsOs5zwHY12fWkI
P+4d8EaEPKbBPq7wLq+Wj51m4qTHIfUmKgYAeN660/1IH9dANE+aZw5EZe+lEHMKOn9r2sA9fL0O
Pn8H72aIaE6N9WL9j5GDCdCujeRJxQ72pqKYIN8sOh9RgP0aVxFCT+dehtiWVEU4OsFWMGb9aWP9
dXWw5nD3HgkAH3HDYHDeKJB6EAWEs31DJJHoUikwBSqXTrCdGMNgPRcYxMlbz2PMLUPIJIWWv5yt
O3vHyq/QyZSXOX8IiqsTiHz1Kxjw5O62zPUvYjQYYlrAvdFOoCaisfjZL0mu6AcQOxo1B1xTVxJm
3VEFI40sYCvLL+t6/lsggmLDIcCW4od2vOVitPT8Y8u2iMmwEAn9yWx7+kNQqPqPM47hs842pz43
RIDdfevTRCD6av5uNLlBSejxpV37CojPytJRmQVfQ+80FIywob1olrnPJRDhZ2v9Onst2Io+9SP7
F+wMIbNUheEIIb+lYE1MBppOy/jX7QoP+yx9UQyAM8i073CmMex323bZPdsEPmVt60c+Q0geEsZG
4jrbEtdas7PYTp/GprMloXesEM66sDLkNCjflXbb8jxmbnjw2Alx+RlFyjJ5QS7DHF26UfYmA48B
2BLNwghGR9W/eTDWBdqL1g8vOedQJbzipPFIyFBpf6WAC9/A2wroEmRJZt3TYKhC4Ni8NYMPBC2+
byilNHKneK89bZ7oMSnCQ95xbOx16bSoIFw5HkgY90OKgpk9glocfsza5QsMbaD4BmWzxS6NwiVa
7huDrYP9HFbTK0Ovih8iS89d0w3+fSyGpbxSxtYkR92xuweY3JNOcmGJ6p+sSUouqGzphsviD0t7
JDjUYONlvRoDpmWLVvNsBu5DxvOhzzgPxt/4COo7E63BLQ8CqZS+1CBKRTZ1E+juIkInKOUjXo86
3ympUdPypTPn2Za0n/mAo3fI5uuFf+w/+rS7AWloEQGvEQK090A9mXicE09dHd80Z7iU/Seza2vv
V50s62XuJxposOSije/iSM6ktSKdo5LDd7ja27AK8ZSsV2fciRryBQZ24LvVv8K0TBf9Egz/Nhyq
codTRhN6pVmA95NTT+KaeVwr3ufIulwUZJKDGG76rCAXULHZaiaNFwLrZHmu46F6dmQn81PT3NKW
szcTo/JI1ukPo9atcHdwBkPcZc3qBf0fQlP6DsKHoe8mwredGuOGsBCwrNIF6y/cRlwxWX0iwUYj
HMiBistgM5oz+7uETA2wkJS39vzE5XUYPsmMkDzHoOZ3l5i7U3ze5JRft9VZflGHsyK/uA0uoST7
rFcSPy83EXn+pNwKcDDUar/bj5movsoV/YI+pGL78HDU8ESz48W9mDGPPQrVgE2uiDNgkgv94jw0
kYhh2trpji8R+gITwvCPAobsQ2yeQU/WOP7KuhCSRY8HkwATZrWB0RQ2OkXsRLIatECfk9PAOpMT
Q8RfNN1wo+il2xeHY8EOh6ncz1lNkJ5l4c7Gk6YXEtOnBMadSv12wnwXby60CVNL38gUpH6WnDZR
DP+JcOxfKETb6GurJaIjjwKb/xqT6Qt96eFre6vwIig4ppY2YxiQU3/gfCkhMMV4dSkNi5f3YMKO
EWylBcjUJvo1hvoMRipSqj/5vABKVFeqoi5zAMLjkK9kflPWS+LeNGypHLIxl85X0Mll1K2IvjPb
mwT51zd8YdAlxqcMq92VLpn62wEh8zkoQAS8tKaMoHKMy6Yha3R0J/d2bCpYDgwcsmPjUzjH0AQm
PC+lpIWM5IXZz44A2rSuG3ESEDDkY4xbjPh+R753HXGJlf8un/uAL7pjvZCO+RjTX5TFS9QgVcDY
ccjOc2M64ddYf0dQxM6DnoAKcJ2FbyNvOSgA4fNfPogtPXxhbh8ZK4W/G2NJgRu+yD+ztwQ8Twit
uwGW/GnrJvuAo4XlLl3w24FEQP8EHNu5BKuYTnqhG5CLcYfAlwuWlwe+L86btQGZabXhVi1jNv5I
O7Y7TDbk+1ozCRxc0gmfbs5n89/q9sb95axYJoXdMHp7a8GtnFxyk07RpJ8IHcUX47mISBWYeKao
3A1YdOWAPKt6W9Bs2nlv8XK/Dcw0Z6PVxDSj2vJUoAhj5g9WTKH9MDjOuY487hU6IK9/hBlN69mm
0cSJV4f8ZAMTB1yfqo2njF8m3WJmvn110jwOU2seMn7g9/iGCJjVGT088EwIFIOaJ5ymc6ImUWyb
K+OmPBAJif9A8iWROhjp73HhDNlhNtRTVgA3ElKAZsbASdLgPWgCv/9R9kqyUoqjeVehrNTnIOoJ
4lbK1JwLMUF5lsVtOJS7yAcRT8ESAAHGGnjuEQuA+t0bbBCzUOWnxyqeLcN58iPqKLyo9cC4W18l
5wYpuQPQFRusLxFbdbKwU5hoDzv3rMgHCUgqLJuDOj/1jna9Z3Km4/Qwkid5alTF3BvPiPzPbmRw
8GOSlLga2KudPCcvEPv4yYP3Ir6q4X/YZV+W5fYE4t7wnwgJ8hCo/rmwLHvnnomZUUoVNnfYmov5
3h3XCoPePIry1PQ2pk0jDhxzD1E/8e6HzQ0l20qB6T6z4LADxJufmFXLX0tSTT3ewhhzLO+i/mNw
mKNc3t0QdTd8eeY0044F+cALTmRkER8DNqRkX/sFY6Io76r/kXRey83j6BZ9IlYxgAR5qyxZsi1n
+4Zl+28zBzAAJJ9+ls65nerpliUS+MLea49x8ZmZUv7zQhFcyyTy3cviVCa7ox9AyMjtPlWblFkC
g1dmz/c1rJnf0Cuzh56f84qEfcDkLcs8ZCfmQsZfB6Nw4iPoF9e7SrTI3tZzhw4+AzNxGPs1JoZ1
YNC8sLwgXm6x6chAuVN6u3LFukGjMEwoTaeOWEKmM9Mu5l/4X1nBr2FrbkXJlgD3kV6gc7Ay5ukQ
hbs5o+LD9YLE5E1OyNX3YYzgZUsUc3ScxzzceyJtH5pRZSNfDXCRDZ9mwFKEOO/Y12bu1mZexncD
sO0vCNXUbMo5wMpcB1RoK1mMJL4Q1lyuJ3sBl0B+ZXK+hRvo+ylZDN+O16A4lU3HRjlMJYNsYt3b
/LKESXm1ZFvKi7V4KFl8Hlq5t0zan9yFoNBmdoJT6YXxLyEI+nYKB7288xskaxeYV9WymW1byQ3y
3ZIk3HKwH8qs7jasLONr00z9S4GkuF/5IMzJqKO+CCEmLYIVXYHUL1g6/FLrqCJudLUUFXOzhJm2
+RpHvqDyZuSMkbj7yq4ObOHNQwL0fMQJVDXbGTD8wR9rUhIml0xYFtruB8v6EF11QeUA0p6kMAQY
aniy6OjFmq4/DI9z7i8HtlozLjilxfMsxjh6QBxBR9c22HwvEf6LhVG/5W0qjR8BFjO7cNdBWXcy
lg0z2nIRVa2tOHSDz9KZvPylq/saqjC5J26OHStyqY8b/l625Q7s7DUBdM4Lbh4OBiQOrnvnwMW7
L2I9bfqsJ/m6Y7bCx4Ul+4zEPxqvqPMlTTrRAXxQpnhsKuCfqWsk/EXd4RcttKDHwRzAr9IVfzal
nXj1qtYCfs4SyUSrQdvhnTEJfJ8mbVBUYMkHGK38MKZFzAAw/HOE7ncyLG3/YqkBlQpeqN7HIzBW
C2usFTMi4IwrSFIucqvIs7OVkuN84UVRW9/vYRSVU7Qp3Qj5e2aP436xmCiuKiWgCBHnWsQ71Br+
KZ+px10ync4Vxg5MFbOXXPHttugLHIqEgL7zUsZu8G3CXNWCegGfyqNrYSo5AIzCMQD6ACNwsxqR
9ZeYKcmU0ZdCRrW7lfiguo1mzg7ywZlNdh7pINJ95Q2MvHPN+GvVFF6m915j4QfOByXPRdfY5gub
jO+9KvxX38rng6ZdVefANjkEMUH3ENaUcW4Xjgy2qN2J2WaOay9HwbxoNTtDOZycgHRkYqkFMdVe
grwS0I5gz1FPs/81TiZwDskgabjROrHhSPuAe8PO63H+N4dF+9yx4II9zU4DMSGxvQWD+7kuCvlX
DnWTv7OAsJMDyoa8+r/FN1oRFUwk2Dh+3u1CEnztVeG3Qmx6kPQh63WpjoKKgo202/bVsusQdPHq
C5wtoW2q6I4meNH8reHyHdDKnpsx695jtlLZI+h3ec9waCk2ne7CDh4P2692jR/D+q8yXeegz5Hd
iSUmJxm7QetcSoCpSDxLDKMShbOTD4cOyjlY0aKB/YGAPUdF2gj31RortF9aVPIbQMGtcTOEIOWf
feRMLCVntG3jNFFQB7wa4PTZ48CX4QhxXXzMb2hqUX6B6eJo3sF9QiWqGN8S5mmbZTxMN8y3Lhks
v3tFzViFwWLBgMg3MRKnajkT6jmB9VKoqDb88Q0+3DhiLjPmLL+7jpcPy8VTEeXZvtdJ1QJgM4wl
WsdYzVGTBTCtfJXoCA4OltSHsZ7d4Wo5MkYkGQQZqtGefyTInJvwZeivvMrTFRaTc8p1VT76xshl
RWSo/8uEP7ygFR825RQuMy4UKkvQbci7byivPvhw1XibiGS3PWi6YFk7MRfOPr02kv4KS7133xKZ
4zE6marC/2HBj0gqZrdGEIooHryqkZhWXDF9QSGJLkmBfnK7YDexcWna834SVA37qbJiAaSlVf62
nHP7rUdPz0BRCIh9CTrg4cCLJoHDtWlWoU1CNFGdFt/0Z5WX+qULkQ/jKElMuYeBY4qNT3B6t4Lc
VD8t9Mtr36Tlfcfie1pFTuivY4Qh4CLQpklEg/sBsc7WotX/j9cfV5TVu1RfDm5QgFVjGB/baZzC
w1gotuwYv5bXdtFm2geVsMRT0eXs7hLEq+U6iGC4rFBzBYzjQzAKn9jLF17YPgmiK8mWZlnTmLfv
IR98AnZhc8JVlBSnIEhjvLGpxQBUTIQor3XYL5+I6odvmoRiZathhg4XTxCkpM8IMUGutltoAJ+d
tFiYF7BYsHcDBrN8W7FGvZGNkJPHO8+xEcflDqJSFispmnEuTn83cEC11zaRGcozAl52dViry+Rw
/V2xMGn3EjmlOIlKVMQZSXZlR6TunXdnOQG8pQh69RchBSBX8WvXLZYEy6/aXSpVmN6X6KTzD+jC
wVH5CD8hWI29hMCQOeZJD071GjbUfGWUjFv2OkV7V9QNGRgygGMzA5cS9rtJm+knrhrrQN71LUDL
zPNTaflyYNncN3/+TXa7NmXXuY8YC7xyR1FqoQksJYQnkWbpvE1iqz2X1DIXyAnsDCJP9Io5IRLJ
Y1iN8VbGDKzKHT0oJdcQmqrddwPNJIL8RTCttSL7WjrLzZ07e2WLjspM4uBg9TxVqOw38MvajOZj
Wo46BvK9i1EkIpOqeNbR6EYjgaz1FB28JsoefR/tEVgup35pkGT/Rl4crl20T+es7bv/Jr/wHLS2
GsZGYtsXLlLN+pLYU2i5krgHhRyJp0uYi0a4fmqYWK5BjvQYOBsmzo/sanAIOoad3ClKmU++EIaR
oW5y4Z5UX/Ni2bt4whFJiR7b/KdtkErb1G1Zb9APIeikaG/a85TYcEszg79HMeNwt2FAtldZjNW/
YjbWya5tFhxKCR+FGVz5VXRL52UTY6LnjOXEuW3a4pUUUATEfPlQznxeCB3EdrepYDHJl7y3WIK2
JvDwK/pIGW/+C4QDwyCPNdtodVWo5dHJyq78BxsBu0QqJoahni1vB+XMdgxaXfuzRF1zXbJ5+Um1
FK9WZFnyDKuxti6MTTJeFraBHmOP2jNb30Zj82oyEXI5MVu5YdH0RHIzpiAMPVyKRwKx9DFhAhjs
5lwt1qbEkbHnYk0TTvh8fOAqhom+JFG1C8vKmVdF6+R7ORI0vcvJTjn7uuB+sKiDQDryRFkgFqP6
hxExxNEI4wVCiP42A0uH/rAsEaNEW0OPwG9ZHnkxB3Rjnjp2qD3FqozmmLCyGkES6KqOqxC+GVaZ
hKScYNND2kjZy3j5r22bdIvkXt556ACoo0WEtrdzE/Rw3RBsmkphjuNhIC4giSNM3SGg1FNbRxKc
DbCjGsMtphoKN3ZprIkcnFI73CLTuhYh00szZfo5r1WKi63FnXMt04HSPJ7nfGePuNyD0R7dBzAM
i0sGXdWnx8XBnAFHK0hfWqbRoHGcTqUXao3kolNMLeBIKSI47hd7JdooqkmGiZbuAb4iyiuIeH14
noi0QshImLV3atiq8+yCXkTCZSVq3opBN+qOgDVSWLLEqvG2eRGG+Zhd17xOAg8n9aAA3+KnQlm4
QTs8eGuQGSgkIztx6z+1hPV9wPX15eV9+DRZQh+EZTiXihQhs2O7U83yl7y5lUDYf583pSLSfjDh
w+A79dvi54XZtlqZZ+aJMn2K8LLIjDAjEsY/k8WJGuBiYcTuIXAUk41hxLKuBXOHP5JeKvElaDX+
TDljS+3ySX7Kxs3WCQKSEEt6R1yfKEfv6tXEx/FXm2l5oU4mZ9NKmdiUmyToF3kg3m9pXwMdN92/
UocJGeDSZNgb+iUpTuHSYTpnMcTNK9n3LQhly1DsyjCpwYXIKvxrjR+9+UkKQINNN9c+agueC7as
vX5hGMibuR1wQdz7lnbiBySHCBFXlT2zNJ7JK3wPwlJcJ8spmoMm/PvoiRoBhDs3zyLTCKtsEWFf
7A30KEVK4LCys24+5a0ffrUKANVvjRPjpyYNO2CZGdTdr/GrqL2P0Vl4R1iGfo2yLKQX6DGDMuWo
0Zi3X7R1av6HhaopNtiS3f+U4/rVo7xRPmx2ASSYHcjGrPcdaiEs4iEN5cqTcXjKOXkvPkk3ARwQ
6X5rVwcHL/IQmci2DrdeHPCUk8BTr20pjYNyw+u2AAZowJopwjQDBGM55qiipg81ikB9wttwc+qc
OdFfvauM4VbOgne0BqZ/4klxujcgggp2xBQRf7SemAJi4G6KR84IADCdSZF+9IzsVdAl215G0Z2i
Dic+JnYAYmF3G8WhKqYqPaa5m/whaQcnz0ntPlK4jqeoWeRt7h0NP4Wq2o82nzBd5EmiDjg8hqce
UMC+Dbv2WwN9ulfoJnoihRISSJFXR5dgcCe14lPYLJvRQwKrourJf5jFGyfejTlCFYy0Xljzr8lm
f8t21I/BtiL541fzKt/8i5fMA1rcIBMcN1EOXvuTk5v/5ELBFDP7icW9SumcCMvy3VMnWKogflps
ti7GdjJ748ObfitgfBQM33LQFZhNpFzzNTqfFHsSEktaKmJ2JJZinujJGtONBClsSFNCp/KBiSFH
BGhpoa921fH0r1ycNe2ZmNO23dT9DJPGH9J+H+VSMzBr0AxtsB9mGbSuHiOWCHXtPPqZLinIByaC
TefTNpBEH1p4bPvOB9zat25zJIalJhdCt9O/oaYcP+dpyABYkwR2nvBBfGcRu/Zkm7C6Q6Nmu+xQ
PXCmE/CJGHBaXy7plT4dJVTfFWzD+mm6xh7wbLPG12QfGKCyQamxAnw3YZcszxl5V3Bf0XXsPRLP
UUenHDyQ3GJ7Y1w1K0Iakd36BLfpaviqizq45FhRapaGTeb/p1Ve2VyoJEzZK0SlPDM3KKSKr5iw
mvK1yqA4bjuqtHw3uwVxpS584l0St3O+rTtyl0BQkGD6a2Pec96JFXaQMAgIha8jvoXiPUSDwFoU
zWycnmBWus8s/YgSwwyKSsyWBEyRx15uhYjZSzht2uxrj8O2paevztJMWKwzlK5XcuIk0b/G8h+Z
fsfZtnBg2P4ObjrygEASDYY9pQ1+E4iLNL3aPcYUNu6GtROKvXDqUmvjRSM2BdRGGC/9jOgBXJ77
uiQxh6rSWg6LG1rWSz2A8d6HY5pkt529k5wXzwKx5xFHp+56w3z/MvD0qH3R9xF1oGA8u0mSbDjz
/C5vgLb6kjuoRYysBhQnTWA7rEScTP2kUzcWK+XVeYGNI815LULh6b3tA6/azqNDmiH1AeYKj04d
clE9H5vJzic4ZW65jRB+MzzD1HF0PB9iugxHdikkO6DmK4lE33Zek5xZiuTPld+iCMk9Ub1FJRAT
Opwm/WablfxA9bShkBiNNBsNJ78tLJI1qkgPyJTlJ1WFhm3xy/6raOdAH/KJbr8g4EhsJbidXcLO
Ag8smUEUfD54v7cb5iynduZt3nbUOtHK89iF8kw1brdFFqo3eL6gkOGzgLvEgOm2jIcYCeSrqRey
iwmCfGAQj8E/K2vG0SHKL3RBvp0xRXFxZ9XMCnyMn7A1V16xKDwOvWaiEgez3W8Xl7klz1U3O/Em
zBcTfrYcSGBbW2YZzxAFrewpyBhePLNIpCKIHPDsB6qOOX1dOAeTrZukGKNomo4V+0ToM7He+2nD
Lr0Q8wkpPuA3KKOHGc9vu1IiZ6lROlpinLm9ybYNrX7PZZj59ipBf6AYvHcwWRCOTOYn5Duczwxh
F5BtjoOjDbV93bNlHXganhce2+I4oEfABTfglkUvG4SvYZmZb/goXvtuYajAzFDzMRKGOqc6kPKc
M6H5o7OMUSl2fck+fqhJ54nd2Dsw3c7PKa0y/Wnhdckj4hQXpcRsWE4nJrkwL2JflicsdoksjleM
rwUDPi3EdagtUJG+Q0rGIJiLbzmx/A8UM9ZTU7goQ0UvIO2CHblMI+STFJwrO3LTNt8NiK67nlyc
HW0XbiVhV+5Bo294SVPQ+JcQf/MGdIRlQycTmVijcSkfUtW5Cx5s/MPrwjGs/tl9eVu2vHOz5Q/U
zzPN7QtC+MDeB1ge+ZoMcbKLPRWg/31ZnHpfSWvXtLF8CPQgWWrOCRpE5AXu8JZGVfNrHCbQeIy7
BnmeHcR3mZzBqbB+cF89Fun1caoW090oPn12gHgQX5Keyw833G1+thoiXES3t613PhoJ2fCbKlRE
DwOS0e55SsZC3oXwKpeXkNjT/rMDGbqr2wgobUS8nSCAmbrqYWHiuwmdbv5wXbydt+XXH4xDhEm2
AkxbB0is4rFrv0Q1U2e09dj766zNizOU5GC8epPHxISI0grklW+jqbT97oCxNnGPXUepMYY+e3PV
8A+uSmvuvlprmT4sC+M5SCuFG2nQe6AifsDToOqjttyacZ7PR2QLN4fqXoYavc2iyvzihFBoniBh
uDFKsMA9cGcsFWnbLRqWLQOH4NMGaXHFr1kAO2kiRklL79IvIrHeVNQLcHOsbNyDK6CvB/dc/JdG
1sRKWRfJvRnqavpWeYjIbgqCWUK6Gfu9cMZS73QJEng9Isr31tS71acKXBirbYNj3JR+6K2Y1YkH
bgj5XNK9IjzxUjwfdVj8AKhVF4DeE+HVyHEfoRjnmyrjnCaid1iehYzIWOqkVe893PzbWsSYSmNn
LvCYQGLhYLL3NsX2a2qwq6+SQIvPYcb/TSPMzzTR128cEu1BXQOxeiNpd37G2dA+4ob5RpNqfqDZ
p4cJ2gzD+6I8lUhlDh4wQUbwos0ZHhv/KKUE9JPdLMyr0B7sjlTPxdw5fRZ528EqSFHUVWJfhQiD
715xWKP8SbtDSdwq8IvRfXcZJjAkGpXL8TDEwSFwfRbb4obxQabAp2RUnP4tmShecKnOP2AmLegW
fuyx48O84trIqdFMZtHDZOz6uedjf8Ku7R6pUCnFBLggXGl2di218b/z3G0xCEgdXSJbB/NdQty0
3GO0xbYyWVOwNxm9HwolOFkSV849MU40X1QKW5GipV/bCvwuzFWUo3peLi6SeypNiM+s0pGY6Sit
WFvZybIRtqeDDZqi7L1JVfpW0vVzyPfRfdqW/XPbZmCzqGeK91EOH1lX+nxdBYKGvvfqC7mT4rMB
5PKaehMOSDnk2SEg+Pa4iPlfm4ZmnyeLfyXqKy8OIS/e1uPWG1ad78oHUluR3QSY7s6jTSO+NUMw
4twK1HFWHt+qbIcP6o952+GM2bnEnk8/flfZATHY7rJrYAbkq0TdoqKQfaOStRDJ9fxaBJlEOj5Y
E6nCG2uwn8NImHv71mShG+H5TQ0YSgTG0Z1b5fGTzSRhxSVVbgRbL3YbJJic+tbLjkzpt7MozK5K
JXUWFvOOPNq0DU9aqxGkibjqKQUAJ+bmZI1Z8jbr4BmrlbVz4fNdbFTPh7p2wkeJmZzQs2bWR4do
wA1nEfntOVLpeuN4nnvK+H0gGLE9cFbCM4JNDElKz5Uo67eZY/gE7o7flk1Tyo6ny8L3hj3mchDI
NK6Cy+qQp7H9jvyB6ApEzyxVJdiPoFtG8tk8EQq6x+EbaWb/QrgyUqAyyN8RYrrH2odBXI6u9lDh
g4ZE4p3+silKt1k9dMTPo4cLej5XPcGyykcH3TRN1abxPChYhTSEVoeGcbDr28UDxoZxo9MwekpZ
NtHS6yxBFmYFbOxzUabk9EDvQlBR2Qc0Weafntrp28udinJ2+EJvOG3d0kxoVas4erPCGLVaYl2X
21+KCLKZicLgHbkRYLBdEO3OYgEEN6BeOtgRPcDQ6UNBxM4aXJ17h5yCRjSU03jbeZK5W05NdpIY
bfioC7TcKkPGYbuUOmBP171moi0AU68cEjQeWVABi2buk08UTJ1beByHSUciQt8eQR/05LyMQ/8Y
JcuB7zratmpBDigt1n9Yar9dpAGbztHWacrMCUs108o2GPK/0En7lTW4XH493+oCXbl4XuYoDDdj
YMg9gXjQY2VSa9rPkgsNINdHQr97K9jGjmhpx6c8RCX1SI5G+Gn1/iX1lb4DF5C4pyhxOFQdENb3
9oiMf4D6tMYdD8EUVc2FYqm8+NPNfB4gtfiJW4fv2ye+so2KMNiRFNI50Dd4oi3ycnMFHszNZkCL
+Ax2zF3INb4ZTUrlEQQPQJSLOJTVc9HIAs5lUbrHkGnzZyhVczfJEQs65fAPlXv9W1XNQ3lzWPLq
xpL/M2FHK9uxnC/Tlg9Nr5KPEI75amAj+hCHQbWDjE6quknAuq5zP9I2BpuGSz0TP7XllFcurOnk
U2mRpwuWZzV2ZPsclEf9THELSc6T4EKI3bldoSU31puX2AB0meXyDUbDgSmFzQCSj7koZhdqzuYT
yh7U1mmOewFRiNqkpWR6QG27oqSP3tWUYCUYG3lABgSAIy+x2OaleunLnmaTQKAe8ZF/Q6YuJts2
gZ9xyPz/G1Hp8h/Lqajeijlx7pVeEhdDAzMj4syhzSsPNpfJ6h+IK4O34vG7CV7VkL4Wcezek+OS
PwnW5puyn0LI49T/01qhDpFbr1/SfFNWY0rLmrSsZ2E2rNjwd7fKIv2dYnd4ptf/bGMv3vc52GMc
9VQIrEiJIKjUF4t4Q/653ao73eehWKdssWEDMKD7mqHspOvAb2t9Z/e0/Grs/jEdjjd96BlgVtPY
PmWBHUKdirKb8LxCASTzG1p0BPmOO9x98T1DyI7fteWXyp10v6C+X+edYLAN26zZz5DMHpNOt090
KZwlgW71PxI99KodF6QEuq4YtbS+n645FyRxOwB+tv0SpMPuJldY01WatbaABTWzijdWZaHvIF1+
27oFvQ9a1pptRmCf3JjZbodZa4OYuN82OlMYGgiI13auu3UwjSRC5E2ohm22tJSyDeoqErnazQiw
kuNkfgM2h/7RM9aw7k2EtdW8tynR3aB5sJ6jdoJ9k3xog68Uil6EyRelcjpNGp45e/aA4wxPhWO9
uDNrG8/TxdmWnvvBjCb91NJuj9EQBXrvlMUeQuRNflTw+2APd9PHuGYYtpMu/MVO4dxZkzaGNCbu
yOExGLDzTB3BulnHjMVjs7cGxoNCy+C5xJX9LD0/3UT438jlimCgyd59L1Vvf1jg2qx9mdn5z6gF
khtureq38HtzyVBjRcDdielau8z7b35xin0SOCpOjjG7r4egvBMm7NZKh4z64T5g6AC+Ew8B7XKD
XShDGy9uOnZIpdnYHrI8xCiQseqqZCJQ+k3/JRPCKNySp9zGWN5QHaOoyj8YvPAfG6NrNbA5JXv8
hEmA9OzQ9O85NHo8KtPMaH0pkv5VF/NLEt9qhJw3bW/QciMEFsREwhTaBkNYHjGeJY+KlcPnLWqa
1I1KMta+7RrcKeX4xONEyQV0fc+SgalGaFfk69jtfRdC/sznQr0Y+BTrotBet0aY4Nx0iunLTev3
huVhrk4xQw+qqSRtCAQC8XpewKhvCULpfzBgR5plVlJzwEUZSjBfejO9GxHa23aYpt9G5ewuR/6K
X99kPFlZFa+t1gH07+DV+Wp1Ye4qpjPenhIoBM/NJhwvGg84gtusspjooiuBy/0LfWJ6Z35i78My
8hVBV713HcOmS4+Fwzp71y9CYOTBCKdXDjatP9cRXEUTYtLNmNrDPx5fp95XbOxf3Twz9Zetdf2w
dEv7KGE+PBpkJ/R2KnJw9oemuGH6QdgcUbMJUqUiG1hvDovTEGMOKGAkZ64LqicaR9Ex7Wi5wRG5
5u5BevWNohdX5k5PZoq+Rvo8iVCqx72Basl6XpDdzv9UxiuwSAlplmkTMpFxSQEbLjqv77I55Obl
B8zz6irNqIFwLG1xylyZwsxrsp/ZTR1uVbTV/g4gjV8+4gFwzdaAE3snjY5aS2OA26VBXR/oDtFI
k3QuHxwDei8cRE5jWy7hc5oUPkA5jdjv2Wb0m3FswLOhmhg9PW6RPdTbeHCs6IwCxg3WQ1n52yz3
7a1R9N3oBeEXFhmRfzsa15RRHRIZL2qhbPoBEWqC6xAVfhOdl7Su7f2gJ/Efe9PmVHhDRgdIsIeD
gto1Z97CG/KYEIId1JL+N0Ou+cAUhyyfKhICvXDsoc2E6MACMsRYpDe600yAbFgFjHWw+a9HwVB9
54dy+URz4+uVFEvwqvtyrjeJXQfqwQyYRwmp61DjDqty8MEF+l2W38hwLp1eusHqqkgrnPGgXjzA
ePULiyxrRp1zc/9+2TSxzUcqUBcgMWhZpuCroO/nH29dbKf+ZFWUXCQ49Wu3ZyqlUPIm/XykV+Bj
Yo7Kn6GZMI9as+tw+HTsQ3F5paII4EiBWl3j96njq5cUaUIYqQT9rChtGUBnB44GK3GYkHqJ9xSh
qcAyjD4yfYWjmMdvcTXq6NNgkh9O2iDnx7/SWBqhtoZG1xhuI3IK3T3qgMEcUt7VvGLHk2oLOEcT
29nFjWPPBk4N1wmaW0gGRHEskkxOJFotiz2QsaS6qSIya8hKSjj+pxzVeeBgZ6fcSGJsYLQhOvtj
G2kH/5kSDooBtJDlokXPUQZGPaVlrGL0FfTHhQ8OD/ZLt2O0DAaci2d5QhYS3fwrJGE+Rblt9QcV
gw4iRIXrZEUT5mC5a+1oUwWKVKQEncMKoyxzsXRKGCAjku4/i2S67aVKV1/ocGOQ6pAvqMBwmIjV
0PmqOIyVWYadjkT1SZiGXR2tgqQCBz/QuHFzu8gPdNNkJwazWfJ7OHe53M9KeuFxgrMWI+msqTkB
yrgn7Y30KFB6WDz5dK/PoHkgP64s0Q7DXTXETHDQ5jc1jK0wm57wNaEcrnVAC+1ys4/3xTBJ/1B1
dWR2oZUtCoNdoz9dd4TPu6JgmsSZ7sUcetyRyPHLTnbP3Y3W0Ti3qEY0rw6N800JTPBinGGSR9XQ
r/F5JMOO4Fz7q8lGxCECvDV3TeW7jzL15xsza0De1AckpxwRh4XzsWu9IN05rimrM//JQBEpqhDk
chwERJpaw1tnzfKKAEqbFzKK+odAasEfRQwNoBLPU/u6rzygdhETGcdVNPw+8jIK2tI2nO1p80qx
UI+/I8yfXwLqcEO5LMdD7GQY+C9IFLr3tkxb0LYM26+1NQ5/kcAfcsDziqS1RFJ6zxzRyx+Ecil8
vHDa8til37grZH+0mK6ugjbJH3KOg3KvTZkWu5rou58gICdnk+FBJOaC0WVyKOC6pdhAMz4n/OHq
DmBYQFSV5WZisxStO/8xjx+fukQ14z6au/AHYpyNp5oERcaM3kANHQDXsDdpEjTHRuTNvx64CHMl
2yKbrl+MfWezZfvCTzo9zVNrvfHakv6EWoiEs3DMR3ns/di5N3QtYlc7urhLB9i/VGctRz2/fC52
QhVsiDsGBlg2sP2zwFB5dCkhsVmbBFsGrSInkHNnyqV5w6ETMPSnUUJV7bgZjpZJOvRtbuDRJJHQ
1t2ThJBLIpxahCNl4KrvmBCOs+8H8Wn0sZJzYZsC7o3TYCcMevaWG1lbwcuSYOvg34ELhKjQpAGv
NDryTJ4CXqnAghx4c+ikmhFeGVQb1G1+8VbBRTeHahyrH6ucEKeNzGZ5ZrPJwT4EoOhH5HhU8dE7
sXyBYV4884vW7AS6sj8R+yE/HJ8e7sAQ0EWD1GvEx1kdjruubn1rF9IDN/vFY8i+wZlC9+nZQky7
DgmcxudqY/Dr8Xx/ZouJ27vShw58QgSbJv+6Lq3yrTWYIdlaRqnyGANnzCDFEsKG1WJyngGdw94O
2PXd8jwp1EZMgFfZjYqBiBM7xbosKQlXhi8TVGgLZpxbzgzXHP3WnQ1xM9s73IrfRCjSM7O/DZ6o
SgCa6vL2iYfRZl5RWzVxOH5e4oo3Y8T2IrSpHLwyn9AWVw7ntl5aV+7xuUBu5qTEXdxz8l5xElQf
TuOTecvTi6Eg0TCSNiSFQWLjSiQeQnEQHXWSZclLNzN63o7gs8Y14wPvMQMc1mwUf8NLoqFzbSZP
JGvQsc7FGjIbb0qyFOdmqCm9eoau1WfnW133yji1PlvDYhL8W6bNTrR9Yqtwagx7Jms8e6zD6gkE
KJxIgRz/zETOPjkJp4aTxvrbqcISI025MPt08NCxDZrhX96euaQ+KvaFqGeIN3OQUOLuzTe1cbtX
gGHB/M+NKwJBVpXDCO879zQyBUpPLzhQEOpg1Xe2g2YaFnP6NBQ130YxO4b0IxFMETSeiEnSNDVR
v50Njv6VA/XUrIlg1/PeNlac73VG3Pt+sBiHuYpnZ9UaNfyEDvvtXVC25uwgymm/W+bJBYKGpBuO
TMet5NwSKBrsPZ0HARVUCUTGMFx4KiePnPqqo+TGWppD5QtwDRFswtYN1gkzWYevOtCJsQ+sBYbs
iw3vqC4iwG9+cF3R+E85w2Z7ZXdjuxzKpidjzGtM7R9mu8vDI7eFYSCe3aCmQ0I/DIvGZV/q2SDV
13bbypcaWyR5U0Chku9Bj3V7Srj9/whqYU/Dj909Wx3qzU0PJWS5F0lt/6FMnh7GxACVbjPILhgf
HPtxVtAMNpOBGnPqGlf+oWNgSxcIO5NriewxPJE2ssgvBT10M4ZIoAYohlQPVZndy05oe6u5iS36
IsxwDrLe9Vym8rSEEVnIlFZM4PIuBeoH831TES/JYUBEsrPL/8fReTVHi2RB9BcRQWEKeG1De7XU
8nohJI0+PBSuML9+T+/bxEbMrNRqqFt5M0+a7DufbYBrhwIkDuPDWP1OHqbolW57PCTahee8FXGF
NNA7A4DEqmj6aws3hImy1IzEaZO6L/xO0fPkmmDhOLMDE8xcRJlT5vv18JRiFTxkC1v+O0TNfCD+
npzrRnyYDaveTQ+/8bqME9wVuvCalQvEZdvU5kIc37CPPpDBmBe1xOle+ZF4J4/aZ0/zYLoAqtDB
1xbvXdYghnX1oAuZJJ9LiRBWG48CD/o5Q0/N1yVCX6iMjELCe+9DW2Ha2hbI5AfsEgmkkakMdtjG
2OvbQVZ+LKUm31raVEbtRj0Z+bmdbYxKWkAM65uAz0JH0SK20NIaxZ4rWoocZ+xCHKnOrL+8IROV
lBMnUl1X92nK/7yzYh74GZoHEG3sUm02rQqrU5Fbq3SsYZlV5fwl7bIFvLuQVDEJpxwdy36Jkbq3
UenfqVVaHHFOQW2oy+ADfsx/sI4cMKx6fMRvyPOfDQsPAbqte524RN3ABk+88FBUQ0yP8Vtv9M4u
9/ka5uOc0HNRpgKGfsI1wFV2cYFigNdpDvo/5fb5sVKmZO2aY9XcBmlengMryvddkcm32i84A1lk
kztqIQWvxobEOG5BP8lWnAneNnWxJQMeioJV0wcW0DQCRLtkoJEaJzi5uX5pqQHPx9q7pIKMM0gN
zGuasAybFCgltrNs3cjhJAVm8JDmibwmGN/OvqBqCHUaepGHZIrXUjU/A9PGsGFum1/0YoNBYhIP
nO8aedVm5OUXW0+2hTRVc1gglKldwVfADHGuRzWfXsPZMXcNBJ5K5VO77a0hnQ6sc81oo4uyBzzL
ZEEOhmfjmceaukWk5VyF2ksGc+M5jcq/81mzR3CNiVduBngLoEBJReFLijMKv43SsMnwRssEeAeF
byAIcI8dgPS6iNSTWTtNKASP34bLRzl/dKZKqrVYOr+9Tkbcj2e0FoIdksSew3c/wNmwiiMiqbvY
uHMueRNArVIIKfa6sEYcAYg+ATZK0wl2jtLFnWFLyw/HS+w+QKe4r9H65C+ISZTBDlDzvQCINwgt
iJjmwX5YEW0kIetzim7xS5SAygJ60LhzD7yS7crUtOUhmtFm15V4ZPQsPX55we3zriNjV1qnSdnM
nEalGJCvIJ7hMMcwvams2HuGpsUmjf/77L2pal5nsx+oLztizbeGexRwgpDhVbeOnC1/3olqzu2E
d5e8F3FkYqnkZUGH+F43hNgtnWdoZAGrOZwbMT6/TKW7JGfk2fLOZkWZ9UngQ8yNcNZ7nEc85vQx
Q/VM9AiLMQEdtHEqy5n3ZINGvW6rqbd3ZFStYGeDODrUAYAXjB2J1kgnTZOdSUc0za7P2bFsRado
owhkp8Ck+EZ3dYZ7P4ZP+/xbaSicfD2xkVvj5LBlQQpiC860n868SZRp7qiRQUnkm0TnbEojsX1q
6Va0iHJVbfILqgMMc+XP0ZcJxgy7Sd+kzSYLioLtkx21LyalhL/L3AHQpteJ8x7Dbs0F33PE/WfT
vve2xD3ZH6bOgkRdCwX32MxdSosgBXx2WM8LfUFcRRxuTBaTG48rfXQhoMl+2eCI5YqIPZkxkHZf
vWzgdlvw+exsnPYKsMU/iz/sV4Xs61+qOTOmEy9N4tG0wjkE7rhgPfF4k2f1ptZnZxVQ98JEEKQG
RTXyzgfAufAU4HWGPhex1+H7ZOaHsQGHtdbdHHwakWVYay+7Z4ZwslYubNO5tVg1dOoTeymgNiYE
Mxy4UlCEY+FGoNq6DfrQweOE4dP25xoHxtD56E3cZ7Z97cBrsgpQUavBL2Bo6MZK8lOHOOIifNdu
umfjZpgH15I4+HSkSqCGWvv+dlI9XyF4JHJYs+KqbfY2ZXdzMyzy9/ToaALL4+XHO8XGVFxlFddb
wYzvb1hn8cYphKBEJybnKOFP04e75XOoc8g0kXIOmFfs+NnxsdZdWbV3FGy4tTt9usKumxDYpzXs
8sK3gjXmEemyl8WORfmW330nHCTdBlSAd5dcKdpbJ/iOn6e0oBiSDF/v7mJpjO6WIby1X1Pw/OaL
4MplQIj20oDwAt/PDUaUIj8P2ADBITEIH3NptL+T3d9R5uVU7RgE4+fBIzCyVbUgVw6ZZvLPphSp
X8Kk1gWcBldX81ZONbxZDz8gy/n+7lJlIpX/YA6zzGNycP3jXFrRv8kdMjqpCjv9nROhziXl1Ugp
UF74uy9OEdEfip0SS1CAF6hlq8qSBc7YJza8ukPGtWAeEXXFrpbEhgEpw0u/0Qy0RqlV+JSiRh7L
GGsWgQo1P/O/eU8Bxlu1XWycdGGCEG2tCdV3PyxiJ2PDqNK4m8FIuuGKbJsnbNL7CgirGF1ukx2u
pIsV+6X7YUSEeA5zniHwOK2m4B0a5JCvpygbznok4b+ZsZ1UWyQm1axjkn43PBHcfrMWQp+RuM5b
MbvzqcWj34GRVd4jpGaqaejeaPrDzGzKi7Zl2QJKC1sh1Mkh2dNW0P0zhzr7MbqUWXjssFEeLALG
Yu9yWr/MoCv/gSmKmsfKIii7Ula5PAwMMde2y9yHKlasIyJepsBsxtp4imdVG+eya4rvhGb4P6eP
KQBrFOZYhAFFLQP9n84Gfr/Ekqc7CiWD1oCqpk37524e5HE10uxBslD8D66R+MWjXj368Yw5LSPs
t8PtBLXWjG0axFhYQYJr6Roh+5fewVqBJwfWaHbOvOYIwTBLCtR+p7ilz9aMzs5T0QA43+aVxLGm
DIfVZqtAfD3DzrTUpsVs+KNM7uUUUZjqTVA65q0px0i7sPU7ljlZiwp095wFN3LYtHW5IouJipNX
hUKS4q0jLKxNb+PNScJalTRCr8rgO2rSFg0FrtJiz4x0DT9hw6omTJWUD9LonFcYmbe8nl8AMT4W
aTY9GtNMeUM7iTPeMlg/bRJfycvODy1fqRS09ZQfCoy4B2lpLBe4lZNDpzsZcsrke8zYzTMNP/ON
bf6y5YZHTeXkGV8YGM0TJb28n61BblVHZ1cGeCoUfje/x7J/GStnxLeQZWs7sb3TRHToIqsO33Pu
G8fKn8yN2bmfC1+UbeT2zw3Amk0FeA9vAs12OHkqlrMoj+xjG0I0gZfoD4IK7yzs/d+CqNOT0UMq
YL5P9wlOSnqfi+BLSVBJsdAszhTi7Sqqi4K36tCFc+DILxeo0ruRVHd61WCVj5XwzIs9JtEaO9dX
5FNOAy7SU1hWFQQIpJDmTNzpZeHEX/WkA6BrGe2GsEZGq+GU/tYmdLl5HoxjTl3KU5lBaDCLdn7E
PEg7RmvQKOT77QkfdnnK8yH7USoG/pGV2b6lE/Bq6GF5lzyUG66xHgkhd/niyj4fOD+JNiRgR9+n
lOQiur775ymzP8FUusMu2+g3Y5LfxP7SnoLGb84WaSQC8121x8Q1vA1YxFjsds01aDxu1y20SMP0
+peWqjgwGiROQOvM/F7VT5Z4wbpvS+vVxDS59l1pHWBw23tH9/ZblMXybyDjtmst2oGwIIhHS3T5
q+tmzYft+tzvrZr0scUSW7VG8UxPWLNbGpNAAynprQESRaom24lS/VG+Um3BSCDiFUgSJ63hgkc1
zmhX2w5qLxauXQQ3gfiL01HPQ73Rbi4wxzKq4A2zsaFtdJ6LS9Ho9A0mUIFZmsERT8kQDkL2e1dW
4wWkK0zfQSIA0EWEkBigLpLuY3eBbHKAfjBjfMlGnxXP5K8Yl4NHThZZwrWevYfR8Z8HkiWXPFka
yVu5Gw+WaRTf+HFv5EfUpz2QwwmSAZtsPR3oZ4re6jwIDUS0T5fr0GnuSmtXY4ggYIpaS36u2/MF
eiQt/JF2HM6iMIZ/xADJrHJnLJype+Qd9+lVS/qeu864AU6LFGXBgKqoWITS3KGuo3G9TSnk+qQi
/cP07+4sp+G9AGGQtKrdefY6oj3pVoCR0oA0yq2og2IPOrh5pHuMJGg5eoeFbFBYiP5A2M7ENaKC
bEPrN5e2vnNfZzwhn/wpRhoXjGdFNO/TyLkyYJ6ozhTD0VLj4KkB4jcQJqqoet4rK3H2Lig26r0h
FbJkrpBt4nH5LUUyY/3vdbiIhhjVOLwLw8Q1TpusZBsbQ0aIxgGdkosAx9uYzs+SanAqcI34XbZN
tJ6p7HvJdUIh6OI23g8UlPGa22whV1W7EFEgE4cij0/U+om7zt1IeE5i5ao+g/Yf2+prUeVTolyw
Ap08N8BGsdqUNGTw38jJjDXmmoLW/j1LKv3M30SuOK+9nSD1jsDs6v9Mxww+vBEjZDJBu28at3S2
S4yZP4YiBvcX08ymWmLxYs8NIQ7XIuRpVdSeUoR9E1mNCzuDIbdg5PSyV+4gaudb5bQplgI2HkZz
dZAxwPJC4VZwahRYiYuhAY55LVyTdWhXL5/mRA/IFGHIZ1lonVjP9ltnpJVQWBguPGjrhyYKPkYX
qH/P7emWxn76D9ET/4RKuf+beZ2FXiq9DQkDsh7MhBGaq+p/LA/RmomXfhuUeRp8Gg/UX21jNeoY
VAkHCIKi9AthglAL/N6mOfoJvptcBtz9UL7XbRQ0+3gs/38hJZPBneg9HUz9QcyP2Z2FVX3kbZx8
FbG0Tm2r/0yNOwE+2lfqCPvUWFRjjxQDhBHQubXoLQ3ho4ofWGERBbXZmW9wa5HrL8w5NPu+eiCr
An4ib1mkdAl50TqTVUNUmtUceL3mu88y55L5OroKd8qwCBrJ2hzcN1Cw8RsCDCtoHG9XwyjSzxFp
4WkSLUnCEkZ8A4vyQu3AldYC+7HQnti185Q+2obQ71aBGbfPRX/Hkt5Rr4byT42ftbsgANrLIGiT
9wIp8UCwhOSvHPQajad+qR0TN2w+Nts6iKw1XCcdorfJx5Rngmk5oQYRyzbpucXr/uUREDBsPqN9
YzsTESTXYt8gDG6soo9uS+GDaohpx8OnGF20R70w12nakTB62d9kwIjVTFPHmOgMvK1IZ56grEC9
waUxvYFSq+ONDLhxrlyTVVsf2855nlN1Ib3ILl/E1mZBdH8wYiXOUCa70zT5zZEsRfPutVwgpfCa
LUrw/NXGyROQSJy0sf8IHvfLdFyFDxWxblVaRHRkUlm3COxF2Ltzd7ItxenDMRhKOdgHMRe3ezh4
S5EVhPrcMtid9ONuDvhARq8YmrUaY25mvtsFK40D7JoSpzxq/A3PntuL175vJdR4E8ThNiLt2a8q
yQX4JDNX7v2uMg+M7mI/zW1DTwbX+wN3JpOxo7Y+5WJHh5yk/7FZuPoErBk2bST1dsDQIbApt+3T
XJf9vkqn6Z3EfrX3+wqoGx+sB2GQhejz1KjlErSs1M3JSE5tUNsvmeXz0/pdFiAr8Qe+AzWGq9Hm
xjo3kpcphXVIbQBgUAkvyVmPJgURWsOYnQhsYXv1Y5b6DlIkaFYn+W66qN6IMYo+tNk/gA9zn6z0
zjErvSg62Z1MrkU9lK+k1rDBFsBMg4H+WVa2Q/1VZYg0bBvN39yiXKXq62HTek0BEbqm58IYohuV
HmwUoR7/ULvtfEN02Y1cXEnxwNs4C1HOuwpOCRdFLNIV2uNgb7qZGrdj1rGnuiP3N2mU2smG/RHV
jVg1MTAa9YwNO7KclC10uWzNoo930YQQyjcnW1eZsGd8l5wqUcNcYC+y/k0S3e/cqffe+kmnv9iD
8VeA9Nq4BMn/zZXABsA7o1311AXvUs9+70fCratgdsdxQ9q8uCGT5PDCXdN4tkiifA6V1jgkXCMK
Ze1GD+koE3zeXBO2lBu/JX3TU5khnUf8TZDHeIPnTHxTRUuAQxYjo2KDWA4bmo+IIoUXrqR44ew+
3uBO9MO2dI1dXArxL8hGMB934DpNAAmzeeS+ONS7EwKymmfsyy10wWgGaEEjd1pOPW3AdPSwNiwG
JtexvRGWWZ6AqRnc7mcPZa8o9CGFPMREN3t0OSh/Q7NghIMzHr5duzTD2lbVrU5lkHKCmMkmFoLF
b+xTd1BHNeNBmyZQmQN5oOY6eGiyvv3uOYrOY+F5r0Swhs0c9ywFuHi7NDzZfBGadsmDFWJyvY5Q
r79zRXs8q6jpLBCT9yn5kluW0JG4sW2z+sxYq/6SqkxCCjBZs+Vm/9gpMAxWnqS/yrJxQRnDvTwr
ck7Y9bKHJZgorZwN563C+7qp+3II40B4d/uf8t8xdLSvrCajg22X0dvcDA91vfTHPgPiX1F68xNz
cd6S9OC1MXfWKgGacQelCFA7Pi3QIjf6I9bI7s/r9BDy70Uvhm9yHW5caucG2PpHGMtuaHHXJ93l
zWcZielQxZzbY8naBgnS6h9S5iJFeeydxqXL/8a5Gh4qCH4X1yU9htkTqro5ETEsyuyXjT9v9zQx
7hxd3XwPEyWyCHrHCVjWCuRz/IeSlV+5BqjPedI00zRaVK+Ltt4I06FedHQPrlXPsB0ob7gG0I7z
ezK8Qhxy3Hdt4LMjlO+NVC248tguaJs64pythjK+WUo3D1nTawD1U1Ou6F8bn0Ao6pBH1KR4wfCP
KOtBv/NQmjAz/D/P1lhLd5v8WB97kCPdkZbEYU+/THlp4YCu5Mg1awUYt4dCVlQG7900/szdgUJk
gmhyVcRTEaZjzA0TSfjN7dqKAG3GnhZK6y0H3bmjcsyHDGXSP0ooZMJ8CvdIE7cgM7KyQM/9v3uC
JIet6cHF2kqejMmBSzn+oTKJoj0uw2C60XcyyDMWonxDq0T0DGVDMOlDTKrB8N97ydp1AVQ6bKXd
Ugvh3wtZ/Iw+aGF1/wHhTK/0ZLnpl559vm4T9wSe/9fOSvmRWrv/YB2Sbwo+rGLtLL7cZi7HYozM
/O4DNqUgdIrr1WhIRt0eWzey0ugoNAVh7ydZqd0UiO4n4VD//+7E/8Ij6FCgDjySV8iwXQi5lIfF
aNoUtTZgacV+hvpH5huVb1v2jU8RSaPfqIWFmjeRhIlXOv9id2gRZJDEz7x1AmPl8uSQWOmag0fG
Xobt5H2BLYU0X882ZUMgZfY29Xp8oxLGNnYNhOPUbBoLaFVIkxIY8h/wFCUumSI8sQYA1J4WunKe
xx4sBHmz5BSkU/OXtG13i4IqJ5LbtJ8pb6UjaVq9iSlqfab+IzsEhHrPrFD7nSGZh9LSxYg5O0a1
9a0+3Rdm25bbwFHtTRhyeTPKWJ7m3HB9jHk4BzE3lLjzkFIkf5LODOHEJ5t+ctOjbZX4y6apv+EK
NQ8BSvRH3mTWljBdjrJdde5DkRk9xk4mM/mobKP5SFlU8tJCQlGRMxMnWVS6n7BefnZxPP9Iq1ge
G7/Pr7NaXN4J9Fr4jSmuopP0ROuyeneoU930kfMffKuOXgqQpl3ZGd/GSPnNZOt078ESu5v2q89u
stDv7x0VUZlIpCs3+ckxfrAJqKyTpNBxNWo7JYtP4gxeR+yBNANf8RglOKZWYCPlIdbSBudTZU93
ANdKJ9RKyZFvdiYUeA1iVh2zplX4j+Sn+xfiyu2l4o5Hn2ceqhEb72DvwcLYuwWvA6KRM19ooNTf
S5cZsCMW1P4s0EQu8JtWVccohcgYEzSf/OpgcpiR9w+ixL4MCkuUifiPjbOQb5pbU7ACp/ZOKII0
tUHa5DOKlH4grzw+LUncHyqOtoo0LKUhjiRVbsPSwOEL1oGly+hv6WdYwqGUxS4NovEViEp/ovS6
vIl7/wgoDgfLK8tdNomApNDUOhHcDBd3B9xmrIkZKYGbW5JWpmKGmzdxa531IZWn7heD1DiF1dDT
FYgfWZwkfm8RWgbrdvgGjNIti7zdoKAkc2Y7H0i1GQHoVI8gQf2Z0gnH8s/zOHmANKbURX3v0uEX
gIawsIbJhM8dL962rVNcPMEkKcC4Z0hCB5fUe3Wn3T8hOAu5BQ9nHfGbsQNChi5dav9c1wy2KSPS
C7tGlKe+9Nj+pRllbT+EFscnFPBYhEk9Nmo94j6ZTnbS4emlsi7OHnHeWDQocb/5taUw7XVZsEi5
4PnvasDDSfaJEonniTLSZFkR98HQLPLJLdel4sNAcJPFo05bIhdzVtqE1vIRHiLCOBZ8nmN8yVQM
4VMOuBz2y2RcdHHHy+CSxWDWcrLRw+Tlz3ng9KhZIi3ZzeQ6S+jkSfAxlEEbP424kW4wlDBIJLlB
FBo+yxZyIEO/Z9vVXmHtYEIpKr/Dnyda1nsBmKRDaYg7P9MLlj+CC+SG/KUfj61exHKEZaleADED
hGtZVgNPqO+TWOaJyH8E8srmlxQVp6WTwBoCUpYb/LXdkfxkwO0K7asiy3iyCLryMKR9SYWRH/fF
XgMFA38/AQUjAarAvkFoN3ej7AioZFX+MWJSZSwkNCfvnmQ64XStgtOStvxVUtNagPTB/V1D4rOQ
ztje46DlCuyVATtP7SSQPhoDtsV2mn3zL+8MqlDISpmnFCQAd81aAafklyRp06WzgI9Xuu5xHAfP
eyCpo3julaBI2TQ84zQLXUZbS4qq3LSgUdSpFIG3p5LNbA5jXkDB86ZUfN/ppky/uq3/2e7ohaWk
CmOVsV94YfXaLVTRQE0IGyrUxlMqTOefqQeuLkXiqwsQCOdKR4v3HvMy5wqLDvrSRVyStgLrMbW+
wMp2blkDswk4XSF3Gp/ATs0DfFqN0GqVtR9iuhT+1itZqG6QvXBk0HO0G5tifLbQW3+NPn+lJhh8
SxygpZJlJ9HgQE7R8zdo4SOmWzzZUW7N2Gqb6RnSin/iSsPgEXM1f8c8T4ED9aioamDmo1xvA2Cc
q8Ky37k5IjDo0tgxaQdvaTv9m+0sDelO4bInB7R1pwz2DTZ7RgliDqjfffKE74LqVRwIyZ894Ovg
YQBcLX9mXtfvQJ2OLjHS1UTVdm2PjzQ6rCuXhDhwuEdCkjf/HlcMGCLJ3b7LzsW7OI0tneZwcbcl
PquNGCSxPZiH1C3GVoiDipCrVNne6roCS4g/7CxKEcFSyuaBTIv3qHok+HVEKxfognkMyZl8YHAc
L+jW5imLlXcwXV98OH0fHeHk0XDlG0H9uagmuOT67pWKnJdiwNg+mEH638zFfmeSsSZXC2qkxmBT
BCykHb2ycv/sT9Z0ERAH10VtSsihJNjwNCQvDQszd+X0+ENhIN6Ql8UbgqB/Qa+rf+NI6Ee/vg8p
0QXsEABLHBz+ySuEujIB+O19lFr2/d2pnzOVTpbwnxLor2Ci4CaUwsO60qqSWP3iQKsogF0BiX4v
/fZfwF49BGwTfc1glP4iuri5GWvn0QVqGOaRmla2b+zZhiF7lz4Htkk45zxIQeRMdhw8aVW/xob7
NDBiHgRslbClJ/IBqEPOOpVXFHuufZyTKumCyAgrK1GrDMG63UxA5S+VdssTl1k0OP/GjjDFW9HI
E5TgiDBsYibMheOzWIrZWfkt/OJipMi04o2zRVFm54BTb4fBhOsiuyv0jgFH4ux+tqQiVv1gv/ns
lrasdcoV8fWrp4LowZisS0ZobjWQuQ4BJfFRdUW/mRdPh/MUqA1KcLVdDDiig9upHxB+fYidtQ87
x3lPZuKQlLKvmeMBS4IvZoJlsRCYnn/GWyqPrsZ+3AoqtNoIv51uST1bOngpYphx1AhDhJE/C/FH
oI66sk8eRupDlSTynZX4yV0wios2TWlIdtFUB/E5z/o/q8kvHQyErtGWjYRqNic7KrOd7ckDblVn
I323RtOJkj3W5GIbtwkqYu3OYd231iOSv39y0/kEVA+tORpfAOo4zELLVifOfMJn+ZWIwSN20wLH
xq0c4nn6BgLJgi2mTxIbJ7gISr7u9sKYYOhixePjYKKlFFS+85Ywj7Rx4OqZlLdpJ0eQsbNnp1l5
SdV8CjzH4djU0IGbEdfwiZpOT661x9nAkwGUVYjV5GPhZcHj7mAiWU/N3dvA+Mo4OxfOttOAJ8Y7
J4/XEy7qtpYPDd5P/Ogi2Zj04SKr0VPOtLoRpKBxw1v9nrAY1rRR6FWii7/S5uvT+4txa5kCj77Z
dntgLuO69dP6HNn9a8Du8TlubaSmDIujpne0i+yd8uzpR5gu1wnHP3soYNzBQAaBuGhDmGtAtQjr
7aEe5Q8d1Jid6o0fDbx4Ra1Wj0mYrIUvZUdTBq+ivZe23g/1grhE8mKsqaIn9mpq9k9FIPQDBrIL
gWV6xl2TLY4/V/XWduboUHgGt10m5/SYVAPyBoCA3eiZghUGIYaSEgDIkVlDfy1NBQ45W6qzM0Hd
oSE/SXX3Pca0woWn4YmByzh2zBVsr54AqUgfGohDIWCpZtMEKn1NhPEDrH0Yj35qgM4kHf0Pu7EJ
TgZu9Q7Pf41vOqXk26gmN1xaymsRTsfpwFzNOVjbwwmajbHPvEE90sWSfXKhxx+VNg6fJXpbqub6
kSoI72zZOgzmX6dOHTSilnzsHTAGiGIhe1gTU5TSkgcdoFtk5pA/+oXtrgLfMm4cNxhXxu8G4022
mxAIPx27l//pwcc7I+J5Xuss7qwD61+u9enn0DnRVXIqndAVQ8wE/oWUw9m1PbpWs8qJhw07g/dK
Y8TnhAVP1XNNSOn8KacCG3Y9ECHlu8+S7L+083CUB02+4R+Co5ksaj6JpYrfU4Peaj+yvDUCnU8v
kPye7fmvGbV+ahJqzB1gJEgGxY/pR/g+kuXs02BwbRReLzMuz03ZtGxFrRzzcm5uS+p61gvOj2Ll
ur4K53HwX1kLk+YoBq6UAw0mu8xqOZUaLzj79yX7kKI+0q4ElCOOTXFSU8sBqNzyhf0KnbM81pNj
1nA7kvyV6xUvJDZuRNl4/Ts1ckDmsmMCOypL78oO/xrfx0bwcMUlX4bmaFe9FWLKr5+p5o4ouqaW
aWOZlLfLmIBlybj2hZ+KtvKhf20NTHFl5Uu6/Wp4ScpjljLZMjfBnTbC9vk2CX00h+ndb+Iw6LFY
VYRrlsme4K5Xii20Vf4X27NSdHsYEFc8RkJU7EufZt5bvlDcMs3Z1XQlR1bTusdqjMKizX86owBx
A+U/ACUoZ/6YpMwINsX/dcYynEj0wF0aeV/DddEPThDYyPRpu5uT/v4zdPFVWsn98JO2ezb8uNvF
Iu1eOErnrTnWgECcsi8+PCnlrzmJ7Bd/GUSVJK23dNTV/yIvekxTwjDbYeg/Onu5apkhLkxssdY9
xQDJIrubtNRu6OGWeO1PjBd5zaoqIzA1mfvRrfSZ5di9QPoOdMlZ14yJ3rpYGdccIT9McEeQpNOh
XnjROMSyD1Y7kxmZ+jhddS0lbINW5RYJttq5g+mTIxvu+w71yhboWbZ5RCIk7k65WeWv3cIeZvA0
BZ6opJrNYZ2/1jbvVc+IibpC/t0PfrADx/6H1r2Asu62BcyxU5rjr0yBex94TJxLbSS7aSb9NdpV
lG06RPBNW1kQrdNhNFgDs9dw1WuLF2fF3hysimDoncwSSKdLb0/u3LvUi8V9IGE3mlyboUJH3Weg
9B4MR8l2paxBzQSPeUYcy4twYBDmoZfLm9MDzXnZifEr3k2YJs66+sDKgw17eDGoKpPQRRSpIywK
qOgLbJNd7NU+g3fVaZraIIwaEPd2w4jdsBrzvdk1Imw8p3zS5AW3dXrXCrOSBqiuYBgu5TV2sr0g
wEe0dOq+8e83O9sx5pC2P4Zvy4PVNwzqopfk5kOnYSSB6FzCc1Z3GdwSbv1DRjn97fLumQdI0NpZ
TC+Vg+GdLav7yzWdhgabWPUtV0V7scgi0jKKdGz5w1fruoRdVlqkt2S0cFHLIL6rmwxROcBN6NoI
NTJV56DXVzyET0pgep5pLVzBLPkJdFWfwNDU235OmBb1vXU8Z3F8ag3VHHqZBpspJoHoVcxtafwz
ly2HozM5IUaNl0RUV6VajlKk0QkIR+ztR8ah28A2k5zQhAuZPVQxpv6u057xTNzxLt6yp7Yw6N6f
ffFm3/F0WcCYg0Wz2Btu8rSw3sGJk9ebGO/0kxH1j0UOZZehwtyi1Zhb5TfZfyY+Al4zPLi9G+S7
CQFryxukhdiERWlLzaVLA70xPKXDoKn5IbWxwvSbxTiJ7qV9qUw/lEtmhQqve6l3c4pnVplgAELN
z6mU44UESrjpxWB4uQAD3960qVPt2yyB4BTBmJH+v6hLzg5easin7Gdy/5vrgDws0Ed21mi7F49X
+87ISABPfC+qiMMRgonY4tnlSotY2o+hivzxxXfjepO6fvZC98GxYZtzsb3G/iNXw6puyKIPm6ju
HbUHA04N/pad2lvsmwMpWy5FPtmbecKtUy8o6sE4j6y/cANvzPvQsTEiplaC+VRpx0F8BEH8EBjO
iMoOCya3qUo4LuSiLwX8/KO3gE7km6u8r6D0ultr2A8KmgErLqT5A45//IlJ0KenxIfIbzFwrPC0
Z9clZ28yDLQKZDwdr1FbputJie5jYUWH/EEBN1Sa9JgOcSwPpYtLtUYPYZZHEwMfDagPdg/XTatI
7B3JqmLDs1bvAB20JFrg+jlUzYFn9jArM3fSmASElA9lmowrDDs+GbcwPphCgeETHVtjk3y4UyPZ
xFrlUeGJJF0yczSeLG8qn50p7l914zYPdR6bYZcs44ugDQD9Drno2El0CrecT4WmUKe2SmZD+oH/
AbEOGCfHe6bKo9hpgy0QAFYZp0MR0rOkHhrV2eHQie88qI6u34+/mjvciQCg4N1L+GVi22V3/xI+
6GKX/4+i81iOHNeC6Bcxgg4EuS1vVVLJtjaMNhp6EqABzdfPqc3Mi5g33T2lIoibN/Nk5Qf4CrWG
C5DlS9zvaXcY2a7G8TP27eGcmCTI7yVijb8bBWrQMXA6jn3FyEzAExVilaquc1jNNPJDk57Y+tRF
P8sMQdpaepzeGB5rn3dA0b1IGf51hixFq2q9fQlPazsFM57kwo0EXOZg2vqMXruFi8S+CXluqkFC
UJoIESV0/+Bf1499nT0BwyF1i2HdL5Z/ps/077mS/+a6C/alaYst+++0wEdY8Syjth0W0DEvuais
71A1MRVSj/w69mEipqFLHy+0Y81gWg4r4LL/YPeSr3R52zzoauuCBs49g1O/1j1lMvzhoWGkj7me
Wb45dU2iyNYTLPcTOtqwUPfueonyo6gzzHK6NVhiZ33hyIRFgFscK7Y9zJ/d4DYAhkhRcVhSc1m+
DR6rypMcxxzbRlvzNYVuhVmxT9kJIjDQD5Pxieww7ARyDzmgO5Y1FqF1gIFsj3OtZa2ZVe0HrTBE
e2HK+OJUQT5oxieJPYudrzWY9HEfwzhhiLw2GUY8e7gs2JcBrwRSbJcq/sVte7n75KjtFSF194BE
ZY4DeIU3QssSuAimwA8tDZx+rIjV3TbjuC/SCMtlz79u213yH/zJYRtRhXkiEv9NcqM+LBjYH2Y6
GmGrRy+7NUMT3UFQ0fXWk41/5/ben4sJ8hjmKwS8yDjJLQ7aYJtFfC+xumPQUCNarZt/0RPTnVLD
Ap8BtwVbKlmHEbIfTja8UZbp6JAs/lkvsClPsSFSx0dbBivsP2TIyMp6aeiuQE1Rl0V3Y0iKBXEN
xWSF5lDsWTx4+bZ0MG5g5k+dd7cwH/lcI0POM4wbYv8epj2h/+vSCswnkFJUd3c7yvlW0LO7GlJs
Rjw/m6kewie8NsG1xakLxBhIo/ZZ/M6CTiXeB/8yb3B2cTWnbMDGj8T1QLnCmYMkwwx31MsyYAFR
RYwqZ+R4opt+WWWLKR+0H8c5D3Yqrx0X4QPREI9uHsik4Oqp0tEAwDCvjafJychpsQzalhSzL16z
oCIcbM0WoI7S9NCHmrR1BuHbL7to06LDYDPl5P3mdoWZPe799zh1P/lUHwo43txVYuWXJZbLZ+3D
L2y6EUtb61KnuWT1s1PYZhuaGT91ru/0kLK0j8E6PxovnP8S9A9YgI91DvqeQzAeEgW/yWPBgGjO
mwqoJ0wWyenLt2duN2GLhUfZDTelnL4yGt8i2vl0faaFZKCUMg5ZLHXFNn/cRGNohVRjTCFKCzb7
DcnYVePl3CKjkdYoSOE3lcv/5iX86QnyE6iBTNJbdF7hUCpxW/Y+JtCFevZtL6TL7CTwfsInhMWZ
5c3ODeuHc2ap+QUX8U4GjRr3QAbZL14kL4Q86VdwCLEDK+fCT6nXwh6D9un4PsMEIbEw99MT71/9
MpHMnI9Ezj2iVPxtxmMwc2qgAfZUxvjPueucepyvB0TV6pDnPRUhLiV9bPCiDfuBhjWng1XXTfLz
hD3jHkbTJoUrvJe2x/q7tP8sibU3uqXFsoSyqMcSfSt1o5d5pFdBTpSOlLM6hoouKkxg1ldCmS/I
x9aOeZqCBXKgdr7rbkjVjnZRsCEjpNA6EP2eS2h7qhasXlRjqlvYzu6hzcYHxYGyuMg1xAi8iB1P
np/ZTkXPeWTdR89tNj4UXPyxFhpuOboTBUAam3s7duBjeho1wwdudf5W9K6B3KfA/txX0FYekYjw
u/GMmLdTPi/V2YZ5/iqRapsTZgH0CtN2R1M1IzDTNoyfTM9je2Oh25TbqSkgPaRzNYw7ESzEYjfs
/eqO2E3lnqf2cXhro1+nYrrnri02rjZ/CBVNaj0b3JboQ9z81EIPJNBzQrFtAnMHj1SCkU2AHthM
TIaHKov4AU62+Df1kTrF6HTYGpH+2rB8tyySh8mMjm5jB0tBp69aAu8JkdyJjfY0JWiTJeaewi6w
W9glbKKYODBqTeuU53Ch31XM5Xgp/BLqmyMTvS5VWPG2zUfbXWNWoIx7Ht0PjvXmh1vA8qkYLqdt
u8jpFa3VvPoL9PGcGPbBQZE8lZb98SBkb6mX6LaJ7UZv2J97oj7piDnc6ztWlLY6BbYOj1wmQF4U
k9xiN0ewcylpeYaoMJdkknVOHjqJL4K3UnGzPOOMZ3bA8wmySoB1K1T9AZvFGLHqwMCUM6cepBnj
q+MsUKV7WXzNVRn8VpQJ3f2l9D5odmUroCsTrlzQ0DxFhuqgNcuqhIxITA92hSQQATgANqn89j3n
F/7UZaN2g/G3qBW0JS4EdXf8EV2uZUYQguYUj5dTIOPsngFju44hEDM0MUhaICLzaZfNE4GVahTF
epam+xc2bOU7qZGfOKl2YcCQ3fDdtapsTrfgJgC/a/JoBxB2mu8gIx69tTiaqZXNsw3wKKzQWThv
bGIih6yK5FOzFL+giyfbhTgx0TipT2nQPlXd8taAqnINKyOgTNTTWEv70yeoh5Fs8GIHI7TvwJfs
F6vSWgVBpUFCpGJ4/F5vcZ2VfyusINtIDxofVhYthFitYje0sX+w4Tvj2SybzyXI935WPQdp9l8R
cAgQwCeN3eeEE1hD8P5So37UYghJRXhm5eskhZmUD2B3E3ig27pDQCPg11Ufpg8KdmXgt9FhOWBb
vEw7i7H/aBuvuC6GtH2H+oxyw6JIxdGhw0J2KJgSJAm3+XWg7f2Z2uSGL82MCjxos8uiXpyRbxid
ZTXsG9LMlwTA0E8GUwCYMNAn5OSI8aN0m5uc5+jAVtrFgUUIfZm03HUy/JEUfp8pAeLKAWF9z5ED
oVXkfAg8xjs5cUfA0bqQAguaL8UmIaSGdKF+pjdiLdrBOTSh++5EU9mQaSn1rwl7DvldSFLprsyk
+4Kz/IUSB+/UPXAJsRs+hcoST3gE2WayWKan1imA1qfxS8qWckOxpSs3OOl7mkAGL9rCgpzf9dA7
f5IAE7Abko8a8sa5qcHhfqOhOtuHOmqDjWib6lZF+bTxSDbdARqKaDfzj+tV53kGTjYmpzNLTvXh
CanbnTHp+FqY0n1a8pivq5flB5KR5Ym7IBuSwCUgDrzysVfncsvqiH7n0cKTEOiyN/dRCvW7bxP/
F/eY/lQks7VXxsnPUdr3AXqH5e+BbDl/EfHTH3t2MLwjkpdzV1/lVF5H39waFklE6SMi42OZlfel
HoodfR6PrhVCT+toDDxYvBbl1ZRVHSsmXv7i12CnaZJmq0AxR6N/sgwckNtyrCPE8sIjLs+WsEbO
WS11DSR2dO6tnvhFeGZpby+/nLzTu5FpJV/bNl33wpfxbpxqasRo8IDNEdFsyObzmGpYoKhXzTLD
MmIhfagnJ4mJdPSedbQ4zcmANXq8d662JjQYJ75oXbvDIe/5WbwugIvAchYBk7EPcJrCHkozDayN
Dd2jOFRiycbdhyazF8Aj904XY9tdBOeCHuGXCUrJUMUNyVBagwPnb8rW8gYggbJvxUfxXyqX8jiU
o7TY7XDc1Tb9INuRJNwtxEV2hlYV7fgGls9zJf4ZUn/b2IGFnAowhqQK2tXI05aPhKfnwNCoDn6i
/IkEYTIyI6zhezSk/3KVIIj3TjnuO2EdXFGVxPfqF4/ZAic8kQYEHQobEpXieQEVxkrAYQniBJa7
95TmQyE59QpqncwunUGoo2oCRcVic4dlD5DGVOPwDkwwXRfyumhBWsQIuEh+mBJRTL0wgpRVB80h
aVgf4Jv2ouVN9F0abNtWdt9G2VVJV0M1Z5t4wgS7JhHHQ4c5YjAfwJQw2/jNYF8kLdqnKC+s6JU2
tmArHQ2OtQafsqUv2v3PIQz8EvhJbFYT1qWNwVjwlXYw91ZF6ntXHc89zWuYvnd5lC3xHod73aIB
VebROciWvph69JPJ7frslQFw8rZgMZGzax1Wm86a8i+RusXOY4oIvpnHx+FoGTXmO9/uqCKFp4VD
LeDUPrtzpl+aFjwV9ONYfsO/l9VzioDpv3bCZ68E5KFJXwwvg2YbxZGqb8C2BWMfPdKDOhnCn9PO
iNwSDxEtvXQZVY5qzHLvlb0m0RbPTsJuBQmFDsI1c0iyy2ICy8g0FEkjjLkURKulvJAT9Sizrq2Q
O/4kZjMiZlDwy6YKAeNY+bJA8cAVib23MVC0MjqZQ+UbItklM9hKqmVqz3PgOuXrBLrF2veZHO14
5RjdoIfg0qIna/ndVrTTnX3gRb+JqLq7shbJcsN3mbfbNu6S+Z2rGgF+dPas/hv6nXjh0lfJfemH
MdHGAQGpq0T3ZJV24dD0XozBF7nmRt085YhlzzoAd8tqcdAG13MKa0WtEJsGyIcF6M/YigmDZa7P
G6+hBUytrckvJx6/Hqmaccvm7oVhN6LdvPGORBXFb9/PqTXHxiY2vCLofY1zZ3jKWCSWlwRcLU4a
jGHHJW8r/8lpwPFe6Uqo7wx/hTgwAI0cu8VEbjh2wIyu0pQ/+6oI4VZBjhlgP468LmbkBN6WUVSV
PK2+S83AIBvlbDh1si+uhx6Viraq3ue2GPQngDuZ8xPEHg+WwOzbOGfxrimfjU90iNnOsUr7ZLqw
aJ8Ffb+MW2vg+ulnU7WN3IzxQITF8MFfqkz44wnPWd1BkvPCAxawzv0g3kunqU916D7gbvw3p6Hj
g2WIFn+zyc8uo+i5oQp2qFvgLcUJhk1/K0enPtiPMElj00a1shQSO4JG8LD2A8n5QFErKKKsZRJ/
N9xYx5cA9zFnGO3SXmX5VLk0Xf0Yd6uBDFPQxdn430TgudnUIpV6hwFn6v+UlomSPzkt5+PJdke3
uJS9HI4mQDGlSagtH1n0scWTbCXxSeE4su9Ys6c7gURggG1n6McOqgWoPUU4KdPPE+YlF/tbxnEx
eRn2r0X4Q3apycDlT3bl0t+YzG5+8rCMK+g0qc+WjFnZlAiIdDgcajvH6OvopMAl4yX3xEQ0E4iy
JW8/VCUtkX0+XyxM3D0LZ5F9WkuN0u7XtCPftBdbGGA9IFoBbd/ymk9L+DkMeIdX1kRpfIwE/6GV
Ept6iu172Kj6KLKg/524USDhm7jCwVxJLuwcLVBmswy+LdS72dQDja4oHujFeZPtEcWo5xtNYqd7
1yPgwMFO3IATh2aXvo3xbONnbr69IBk8bgq5IfQ3sas/qsQe/1IQNXwtBYpmSuStHKYt5HD00DaB
e/OwXTixOsaddrF0ld2CI9zWdnPKwXIAWC2SAbGNopdqYu0CUxpkEFF5b3GXP84g+vGD9omk2+VT
kz9sHmlGh4eesjDft6PtX1tG8eXuOdjgCghHsl6RuxHk/unlodrIKP2cznQx4COjtG/lDBbNP3WN
CLQ17GrRYNH2+3Nn9YOPoJnI8MmGyh8DlsjcXw3DDKRFeHbOPqVZ66TRtCc8pq71DlQNFgFlHUMI
7/XBU07XrcO6mjGuc4HInsICk75GQsop1C7zBFuBHTePcmunhoPnwQzGpsCre+pb/VZo+AriYfD9
UEPrRf8ZwsHDjbxpA09eGMIuFstNrDBPztzZyJmNLUtxCuly3TUxrsl1O0CvumTj4Bo6Fbw6PaqQ
G8JhYM+/xbHYv3ttBhhNJQ3D68Noc5Q+xAYcuwB+KLKSf7n+d1u63zAVJcA1nyOX1eVZOVj37n3w
cBj2c+PCJW1ZbeLtownoaXDKkMx1RgKctiyqpugQmCrXa0jfmQj3clnro3EexkD74aTZ5SpK/6Mh
wwmfkCuD6gm7pY8LNHJCTRjYQXlHisyFJMyVj7x6ZGr3zs5j5ylvXpSkbFZYV2y8BdbqhktqMV+m
nhfss920qF4YjfRZVmPzQb5j4qpUW91nabt6W2SVcr64t1XHjNsJm2eRBEBfMGt374poecrixQs2
dstGcu8mMRSuIA2PedXG/ySofjT0QZ3BZMcnSpvHi8ycClIOfwKfRuPOa7F39sQ+cvZ7kEIFdoKO
QYxlF38DiuelJbwAabDHMzqmO8z03bTxUwEYEA+Vj33M81nAklZMt4lDUPhcV1H6aLzohyU8B74L
g2scyK70fBcIvzViKPcd9AGWRLW038P6AW4GgoW06C5ZtS3YUlbrSM/g8klcMseVnCrr3GhZ0lbX
euuUu/NHNsjoxn8mez2cu8PDZjqnN8lyy125g9eney7eHSZiSjfErcWne7RCFrMEzSc8hyBP8bol
WtisLLz5w3P84MNNjfNSDAVr8/HRSHANW6/trzZdJ/W1R4KJ/1Zs+Dg5XMl5Co+OYqsDIyaKI1oT
LU2JzEor20TEKJOS1wTf34M1Zh6vHEwpb8lUyYuU/WjlK8prrPI628w80KlSwPAT575adZUlv7iZ
OtaLbbMm/bIhiu6xOpUfA4G68S+mXMhnvM+99Ev2XE/2+NjVeK/zOaX+ZZJ4eYJZzZtWUQZC6630
yejI5sUDVDuTrGZ23QQ06PBja4hXnJcqN/i/HszWz8Fq8y1DsbrznYjNhaSe+0b3CA3kNkPDMWO7
Ktlpi+SL2FQ/b3DIRTxa/MjjcwxHkiSn0lswIAPFSKMl11431T5bJlekwZMwDEgnMIyVWFbgVGb8
UDrJHgAJj+z/O8JGgl3bQ4+f44gArJ1W/wIn5Jd1MUFu2WeNHp4vrtCHeHajI+j7nhU/j8nWnged
nL2JeXpd4LOvbrkOYD8gZXH3LUcdgDvsXdZ4rl3A+Whk0Fk4vISQZOpClwyu7PDkQr+Mgi09DsH0
HYEnfbIcfnruBuV4/Bjq3vLqDc1X3ResbDrDteIi4pGp6M5Jr+UJgSDN1zghHmJB4POF83O/JZHo
wJwMV07ou9lR+IETHes8k8XatXhjrNBgsSOmMhi3xLuWCxLw8pV0jt3uh1kHSC/tTBnQsFBlRTZt
XGPe8y81wDw4fyKt801Bb+hCgDfurA/cnvExlK3kMARb5d0bt9bTS0bes8nXJXQicmKFTkKxc3pH
tS9VOo+sLiChEiIQWFD5EmgDhsQzR/RYc8GQ5VKZPMMWsYS4SPgv0QarsoBQkTed861ByweboeXW
vM5hk8zYVZwsKkFQyXo8OdFjR9WkrlB600AXiRij5SjmYZOPfCfZftE7XdLCzePA/LUjFJhskmkQ
f3JS99eQb+mBYm7ZU+y3NNPdt2z0YD3GgNB7EigAhcvcJ17fIsgHXjS1GzHDlStbjacWV/X4hyVR
mv4NFX3DV1LSJcFTl3bAnYuQGePCzLuif0n9gWW614d1uYf944g7Gjn0+lF69T7VsYUmoOOKaBwV
dsoQlj8ENunSbd7kzRkDQbk12paHZMJ2uqka9KdhEjCnZJ3KB3My4WNe2itFxNylEzF23RZjnbdD
Sh/xXLEJ1HBx8qF666ewKC6FHY4NBvfF/hel2vmHUAPRt7G8yOFfBz74rXlgxGZpAdkkUw8ufJUF
FavlvvTfSXL6GyITAzix2jrbBJ651KENNtZGlaFTw4QrS0ggMcgFfDxuHf9epm7cGigdgw+OLFkg
d/a15Z504tuPnCL77YE42ntQWir4bXdpe8UQvgBdUs0eewLtJ6yRcg/fzzzsoIxNLPubAd0GWqCf
8nnk7rAFMdgy1aiu3wmNRR3VMhzv3ODy5h12G64D3rJGkh3sudUoMfMW0CYMwnXt492cmwlfOcT/
ZN3QnomHWVlz8UJx9BLuzcBV7dj1fiwOYZM46q18JIuQ3kHI/J7MPMEErCFN5Q/ntFKnBUQZcXBp
uwMzwZJkL7jCW/8FgNZIHsw3IcN4lFqwaii0VuN4gquYtrTz1Vx73mDHMUdt3OABwmwiS2xFkA3s
Whfejh1jjcrT57CnhHA1GLyEBRbroiE3Z7OCoiqESspuq+TY//jlYw+eI8+cWhnCuWEkpfbK7fV7
kyXRPhOOp3eJ66QhRi7hv1VTF732Q9G/OW2U/kxAFexvAZzhgXoPnX/YDkdc5oUwz1zaU5Ak6YQh
oRB65EWegvdp+VW6qEE4tfokfbOG2fqFSDTfoyT3Y4omQvi2YPsgf11ieHIvMcP6j7YjxCLOguAN
HDZtSGUxDvOtBIx+VVHPfzzQBI/GVd9UydZX2nfpQtX0Pw1B2rTbyiEYuvadcj5bOetFWkgd8zal
bfo7woHl7PC4p9VzqGwCJXFEKmuLdsypZk/cIxLcx2/gKS1xmv1wmLj3lIC54VqJpgb1XVCQwuaD
XZ09RNGVrItSFLtqSoOqAKnsXGHBLalWpWaT1EnqO9uB3o6zq1hAA3CjY5tdHu+9LXbAeHomFBR9
kQQp31lJj2bbsr0+yiqA8Q8Q6L64rF5OjKRBdUrYfP5J7dZ8hLYJryQarBkJI5zpwnaBhEaJM/bf
tFrqUZ0XjSbUYKLiXfWUGTZ/tAVbyvyi5AaDCiaehZUZmMGYyGVkYx4Dc7sgkHGsQzgPMcT4jaXP
E+25zZrFPKugdOhG9oIUVVHnK8KghTaMP296Mk5kbkb38snNmuo1gGUY36ypoJ/Wjc1Ea7KSfeRs
akd13PtiFTVbF+plCmpfZ4dsUOIj9emqO7Kkl91bx+2F0Hnpps4mokNGMkor6LkrcpAjiBkLVL9D
teAhbv3sj0gd/S78FsBNbuy/ZV5GJ2ww+r8+s/tLnoX+WZVJUu7dyFCQFBGOQK4bq+xfNXcPbKu3
JIbCHSt4kjHLracujdOI2ZAr8XkWdute8Dx3+uAZ/otxbEE2itKakFYzhZmGhuwG3rdveutIyL4b
P8ikRTayOwMpEPeW1PFPE/Lyv1V+hdbLVmJpon/C7/z8Wo5DjsLkgveiSIBXCka72Jt4vzi8+zc1
9cHOKgI8djBmycyVsQM3Nfl4RoQpz0EYUmSqFoqDF26axyDI8cSOs4roOZ9Ncm8Jmg3bYXYKUOJL
6nk3zC7WgCWVK/9pojKD32POCcvEXjg+GV4PL65c5hv1wYF6pm+o/FXXCZLqGCUBxIdMZQTQHj87
ALU4lWqSzJuO+It1912AF/XBSSgOAe0+t5F6sfwIDLKVC8B5K8OZ4zaPWuAc/LxII5AeMhYNrlQ5
MiWsWJyOFvQOJSbYXvx5TzGkU+obhBoq82mxEUy9tegV8TDkqGxKDmjN4KJdb3lsfn1KTi+25vTB
woggh4w0px8JUDlFurxZ2g17dTLgSCmTfPepRIMIjnUkv/hRJ/sMXiDQGbXilRW1F8HK6TOIJ1Ae
PYyIEqWkSRjyq5ma1BymA9iIyW/IOAOAZ7IUoqAtpCeO6XxWVduDbZlNmthXxsge615JWpMlutf4
BRkJgiNY5UJ/sVDjScayt0IbOnLfnfjwuiY4VE5NUiNpJ4tCvFAcvUAWHfgQbiXQYAGfBK+P2LH6
AZVb7ZNRqL2nGbl/pHh8SQYKOo4yctlMGpVVf6fcc3OGe2fZGKrO5YYeb76N46ARWtOB+rU/y0iC
9VA2jB9PmSVVc3Nda9C7FmtYsnZM7ZdHq5vsgPi1X4trkRQYJmnjI3hCZ89h4vsPFtMbA/vHx5Jf
7kmycWzmjPbnYEyg6GZFqW9gq3mVx4Warg0bAztatX2ig7eSwKX/SnqhKpMV5idri7UNG6GCZIXh
Lxo/2QTCYsgiG5s8ilGCl0NZ7rXk6v3ucAepXpa8zl4DFFtmN3TjvxR1cLUL/aR9cbo2bzZ0K4Tn
muf6F3HHBWYy+d0tAxliEbtMZypWgtFjgqTeVME5axL+AZR72IK0LoSAOjurVU+s1zLYp+ni6eAj
cOR8AE3gk5atKSlEzPNWg8wh/NaFPnaeKqxbxwyEhcPxxHRrOE/ZiLJSqJbN1MkkwPUSeW8ZKEAc
UVlUl6eM3fk6wpg8qM1Y5W57xU2bVb/qFPfstx8EZqDEENP7Ooi7flwXmW3Fz6lFQIjNus8NgTxs
4wZfDUgPaa0S+GPuJyEglmSYuqLiiPlIXd3JB2rDrkH8jmiIi4kk0XxMyQ+nUbC3FsSLiikH8f5q
OXER/0QNuhWsMg5lsLrfip9ocOCxanuaCyrb0Vevown5wwgE8F0+uMohhGlLuWUdRXIu6cdlSwqB
7mHJHgrcS+8v8hLOkA/AUyzyWtOxIlkDzUgf0bZEz2F/A9jyDb0rxb/GHpRLSEgknySUxxDVEIKQ
xXDKQyxDRw60JbhT560T4ChW3HFnVuwRS2r7vFu5ePVaxQ6WRi6MaR2+d6hUTOqqktM/5HNsrEye
M64F5EZVIENSiTWZHy/iv3Dt+BkaRTQN3VtRprW/rlCDvmbOYtahVpBW3MDm6a3jcv1cLsbiyUr1
Jxwd/6CVMywXLQxjaQbudReAXUjefceeEDMWpwj+MWP4hNdYb7mvZarDz4WKiCTZue4CxGPi9Af7
IZ0CLpYf52910yTxbSCjv6MyA2B6VyyvgwN979HRbJLh3Z9KJ91GZoadSmWZrvsXXjs5hueqqptP
Vyc8nqRg0l8cMeFXN48SwaVcqKKlh9x/diwR2YQRtDEoauWCYaLy/ZeZ+cA+9lRjfDfhEGafGIwg
mE2iLWiQDmPvbprYJSekC0aidPS/XIrqT+SQydRyXxXJWw+vK3yhnJRpiycn+j2byewjzyGkPKnq
3DoPyz0iafnJBXY+IP+Sogy9oN9S1gwqEbB/DwkM28B8rcTcfhKUyKbXIizHuV01xuX/+VBIER25
2v7t2WU/nPsBrVcwaiAnDYpgXV21crswMRN4SZgF10sfedlPDHDyMs00NZ6cPGrY1RV9oPbusHAB
hcqn9mk25CxlWg3fxeXSSoyWrRc9vlPgr+uxC5+oh+bKTQKEzW7RVOEvVs7qZfBdA2FDVKYzWz5+
y77UkRzbXw58H+t9JCRurRcSX2vFIe0fHem08L8aaRn6GDyT/pPcT8tja+BFuPRhyAtitmkPHgFl
swEyV+GNirpC3cIoHEnDMWlZ4j/0J0Gw24K0oO4lnulm60hJHhEsJoRs4sUj61VhlcmzZ0F3s7OJ
roettXQ6vCd5S6SUO0y8ZsUJ+AN0F9iqjMycteXPJ9VVjXaD/zjkZKZPATphEzPWb+JFhH8XVkpU
NfMUvCdgN/BZFHCXyVNYFGdyK3TLdbdUY7RhJnK9P1FNgHcNO5ktMdwfe+YyjDefXRMEA+BCJAGR
C1iRvXq9RU2FZgsK9zFgTTm61VaA6RrYKUnmAGBceE7c9MGolXZPFAVlN9mNHiFtA8DUW3ts497w
yNvFLud28tiQ23P4uwY4C9YqdXW9YykdE2ClCvY0jU39XvVty8IjH+YEZ+UD28l0i6Nvl3JBJeE7
AFUBqZeU3wMn2HQLi8gtzk4+ZH23s2clrU8Fdkv+UkMEl7FPeO+coG7hztMO/xsRD/n0DcJBycWY
y/PNnQa7WFa+h43rx7aDnM+NgyUCSAyXbTlg5+9DQCz8iL8UAOzlk7RAkEDSyat0eG1oDXxldzsl
VCiEyX8AtofiRevQB++NU2FfWnyG3IolfifKPEX0Td+TQweBl82/555+47RM2LISC/VW4ZzgwZZ2
wgjBguLBTUqS/KqGpPkp4zBCAHAEfyVuEOyC0KA1Pdbf8wl7t2g/22yKf1jhhc3vkRcFpZH4urke
WXHbvtWgGSDHowHeY6GRBgoAQbw/3HD5XVipIhTHxY5gH53kdNYoDh0xYEu9BpM9HsrFVuc2HeP+
DbPP5N0fkIB237s9yIKNGvRMm8gQc474KYn5V+qKqvSVFZPL72kXZE49i7aaPWUVwQ/NRAyiedin
rJbyYaejUN60b4qjKwu91U5u/5HE+sjS48zHjkavjb4Ei0tPFbIYBq2FR3JHTsG2MVFly95paoag
gWcjnDwLecePkVQQnABq2GJ5aS1sVhu/EuNXnVRTtC8orpxhN8URnQlejhqxBsleU0XI4QGeAYp/
7E7LV80SDKOoUy/5TAyCd/uanVTwgF9yw1gZV4TqjQVduBwTAqAFQ88cglzjXNSHVJiW1dGsrqwj
65ZIjqi9v0MaqPfQGhwfcM88igXjjcW/2NezeQ7qdrhg4pEHGnMssjuFi+GiHkERzJGMHpJ/DeI1
qs3y6fUqA2JlT+OnTR5aoDARD7VNxVc443P1D1yWEkoJ6+iVBROfcWWFucVBFgninfRyCTK5Ve40
r0mkKgr3OOKwSg4N9+sYNsoJByrqYgIhu9xy3VrwYUS+8tYFLtx63wxsQRM8yD58dPyFhyqYRMFz
b1rxC3dlk/eoDblGF1gWjJPewSduwO+Qz3YavuCAza5LV5UNYIPQWM9mCUcKzXQU2LdJO7194iwj
RMgU1n63dN88F7al4g+pBks8kBNue0xj191pghgnKnbnJ9+f2claWXCdGa26LxOwg12jxLn/UFma
7J02huVdW5JbG7OgXDchH+sL7YjZe8cWZ40PVol/7B4WdaI7MzpXA706a5inEXuonCIiosQ0G5xB
7hfPvBeIJjESeNY2kzpie51X5Bp3XSUXIixjxiM6nTTIPCDAPsovzXd0otIk7QSUO4BCjcZ87ZTc
HlyMLoYE5aHo7UDmm4Tnk6tuJQb5mo9MlptuWEame2+2nlU4W+SMq4egfVmwkyf7MSepQ41SJMy3
A3axeJu7qUhA0NkdsoQYI2IyBK1QkxNYU9POMnRt2muPOoPKWg2+Yg+jQ7pAgNkrN57NnTDA/5yd
WY/cSLKl/0qjn4cYks51MHceYg+mMiWlUusLoZZU3Pedv34+133JYASCyNtd6AK6Fg93mpvbcuyc
YK7+sdW66xlb7MuJMUrGotqRumUBbi2fdn0V5q36Cb7cGP1vX6G137xEAqq8L61T9OMjQB2lDH67
BNuxf6B/xgUD8z0Clz86HXhjFNYyRnqfyPVmZDgMW3WDFCILiCBO6Ikw+mBOZJ9P1PSdedcVevEj
qrWiP8aGUtFA0iphdMeYh6xjXG9kQCjf2hkQTnGiXRSG38PewGOdJrRDp/Kg5eDjzPaff//rf/+/
//tr/D/Bn+JDkU5IGf0L+qsPgEDa5r/+rWn//hduXf7f59//9W/SEFgqTRtGF6I216TCxV//9fM5
QuONv/t/iSTIWqavyp++1VbVjsxnOKZqqn21dPIJpv2Y02ZwHlHuRnUnspfaoXM/JvS1IuBJ93+N
ffljdJsiN1oRLjOdlis7qJc/hu7dZA28+98TDbjHTjNK95vGTEu71/tsyo4IqTAOXCUhIcUbV2Yo
3zR11RaWgLVfGJcr6wY9ICVUhq/EismxziZkWSzAcbZtBe8Yjvyl+RBc3V9Tcy+3KyCcE45mUDOH
A85G3P1yUWBTlJJs8N4IgAzNoyM6C+LI1jCzDf1YWk+bgWuDay4bU/tg6sydQoRvuimvs7ApC5V0
U3eovhbqyaJMG1PEqjuCAgQ2JT5RQe46GeOy/zRone94QUZi8+7+JhafTKiugFLYMV1DN0Bauc7l
HnQOaDaDXn2ebK0HnlSOP2DP6/eNrkLVJQhqvk26Hpzvryr/ra+sVmi6qiGwQhUTQzE1Q1r1K6st
5iYJTd8qPkH1iIhFmTvZuz5hspAx4rndUg626S+jOHsOHdQ5VszUvLG6MGwDa9X5k6pfrt6Bla2b
Ri0++cXQPieZMD8FjYTpwo+4spS0+OVGhWPqAmCe5RqGNKFXG210odAQMIpPTUtmmQP82DJMVB+6
xB0Pta06n+8f7PJzarqBQYI3dEzsUlcXn9OEsKcaGX94RnWSuYXQlW0W6hgQy0X5iYI/fSOL8Pj+
qtcHyqomBXxD0wnCTfVyl9Q42CjNt+ciIUTfzIr1n7Chgk3XTJl/vXktzJTKmGNq8J4ufQy2WamU
2PxnWufiM4EivCWMo0WyGsU03f3FbhynIQzNdnTNoNFqLyzFYAjconQthYHkOD/sdT8nOY0DFZDO
/BrJOrKSaaRN+/vratd2Y7CwY/EV8aOukD/sld2YCuBR3U39Z9BXXqmIOj3UAi7egFoLEtsNFPXR
MNc/M0v7akiNnm3StOgM+DBW1Hhbi8GHgXzOhf/lA5QlL67bGyuX+MZvtEg4qUJbFB1VdfEbq7AM
hgbyiufJQJlkE2YWZTnmpY2HvEH3MUqL6uv9Y1k6XKzb1vFT2BlHggu5PJWQbHl2QsV41rnbAAOZ
H2gpCoCPtmBwFrBInQxLoXvP+El7iBDI3d7/ATcMHX+p8TuobmmWWBh60muMiXSB/Wx1o35OjYZK
Upn6gHH7bmWp5cuOjzQkJAg/C6ANugxxudkgHv3OyUrrGUI7d1cyV3sAfk9OSDv/mMflQ0nkt2H+
Vew0zYdloygAB9Rzdrq/52tfbbqaa/JjVHaumotXrkXMBRz/aD4rg6vDdzs62rlM029M0xPpF1Cx
9qk67ZiRjVZWvv7cPEsOizoOTzrHcHkC7jzUrlkaxjOQDzqgijnau5H608GZE/MdTan3KVijg99Z
EhzilA/3N379sU2eJ55GTSOkAG1xuTwvlMPMQKM96zGRrBYPxQjpUzjvRNT0/7m/1vVdsmxbRajO
0Ln2tNou10JwGt2NxvGfVeCMB7VxZUIXmkcg0u02V8f4eH897eqr2mArhY2TYSJZhUrqcsEMxEXv
qBldvkDRygfEDWNx6ul4UhqOfLM+WO2gnjNkbiCRmgJk7uzZEucJUbv5QwPl5H8KwPZikxuNeGfO
yfAtMnnFoTSqGTwvyzB+ckPTfX//Zy+OybIAtXMhbEvlf4XmLmyxb6YO1lgtf9DnfD5BGlafCiXT
dnTk0ucgVNcu4fV6QtUtvgvcvS5l28V6KrgjNNGTihali0xtPjC9DpOoD9k/XQsoxp3D/Q3+dWGv
AgZ2CGhJdWwovRxcgLtwqj2giQIUU/VAM7n97BpKdjQMPd9aoTqeIzGLb8pgJIjBjWBCyqxNjjPt
651KErM3dX1cedmXXui/f49N2IBVQm7oLu6glkKq0ulwKgGaybMQYc9a/B7i0g//8Uv6cOc6HCXR
j5rGxxzUDEzD0KN+MlApcjyB5OnnlQNaJDx/fxA4JEcIfCKtlcWtpF+ngZls+SRBlvZbWKFBKhiI
NWGhZqy+R0MSJDHVWRiNkGucxMHsFPWftNSjcNdnBu3G+7/oho1otuu6pqPqjjSXy5vkqspA5D+2
IAKs9ODG2vQJgqnpSPFB/FE1qkb311vcXHkAPAqaa1nAnXVVX9hk0qGB01HreKigjYY7GCqn4VFP
LDrclQCYf3Kq2hqfasrbL0hs9vWKierSNSxMlGCWp5/z1wjEFsF706XIxjRh8xCO6XRu0amDHVQd
v7hR/UTEb8ClFb6X4rW/M9mwIQcWPE4VNXML9dQTekkwjNPcGTc2QCiYgTXnn6CHZSmwhnjjh1b0
aRK2fYpEChwko8wIbvbn/UNcfjSHvJkPBiOkwRtDffXyozUGhIak7um55KcjeWOZMNjY0XveQHur
oVnwfH+9xVtiOY5luCbz0apOR9zVFtc61OvQhhBcOTuO26tMelKBHmk2VgEDb5s0m3jBV+xS/itf
fybHISXl3RbsU1M1a3FzLQYUKPg7rWe0anmyKXuj+zFBWtQazdYyq3EP4WKxYhyLJ5t9OrZJMqBZ
uinpHBfGiWTelIH5RJTAsR3ahxkjauZ7K6VncqrUsp4OsH4pynlstLKlaw+4YRt3tH9WNi+uf4ir
wjui86CaDqHD4gPnKviemsEvD3kfdXhHsy1snzMw5RnPt9U134xOs5jt7aj67UQAU08G2Vo7Ti92
H5nNu5auq/qF8q5JlQQqYTX6PggpmQOiF9rNpxikX/JcQcvh71Saa+6vxoB9c6+B28fxhF2tPpcw
t4aksRV4OVgtYLIHG92GhGnlFKEWHQ2lpp4b+IFQ98mMkcbpFBeKTEQjNfKGLut6RBwjIPZbhqWU
4EUMsDN/jgHYpx+Ir+EkHIdx7PQNIhJwc9+32as7QoLumkLAV0NOp1vyiF/lIDqYPTQRwClZTU6H
NPEHa0OLEUocfS5/U1hxVj6aNI5Li2VBbojGHw5fTjqeVwsmDfPb6JFlnjqM7UcIc8tPCKMGK6tc
PWlcMZYht9a5FLy0i32VULjEgM4zD8AGWs5UDs+1IVBrMXqB5HOpn5UMokVEwENmn9AsScus2drh
lKwEmEtPzg8hrzTByGiUYFxj4RTGREB6iUSAF7jG8Nmo0uiQo03t5ajx9bDMSx7IqCg9Ut5q5RBu
XA+d0pRFucAmuVgetQY7X1FGGrohjBdurTyP3mdwGe0HaYUjgx1nMD82YpGIEKeUZD7cN60bX5qk
RmBXhPWG+PvEvPrSYdbo85SBpgxyDdgrmNDstxJl0dstWAfYpvJMguNVrUWs0A9FZ6NGzpeeGU+E
3nS0HoXjT+YhiIfgK3B+FADu7+zGpeGL2nAlEjNBHrMwrrgJxzLMwtBrDGRxjL55YIIQWH0HuszU
0cS4v9wtY4aDWVNBgfMH5nx5Z2o1mVpaYqE3WCnP6JjU+Dcf5zGOyQGqB6RS0hKejSku3wU+LYLJ
abX3al39uv9DrqICjJkSOXUn25Jl4GVY0hsjCII6yDxoVHX01Ud7dDyGdcbkm4Fg6byp0K0SP8YG
5N6WDEqPdlZBxXgzO6YS/E7sUS3f+50O5Sp0LfVsKRvaG6bY1Zob6GJTEEvGXhzNQ/k0A0vq31ea
zbi/q0J01Gwzv3PFqciNGhQOsFoIOu9v8OoF5zEVlNoJPQmFhbFI/WGKRERapxrjgFj/Ixljj23f
Q/EKeAgBwPuLLes/vKOcJn+Y4IiprCwTD5ANuRPxSMCcl4r8EMIt9Is5T6iyE2eyTjg1m5QUEc75
oIMdqKQ6V/9SIsmTvuMfzT/pAGL8re000SOq2Vp5QMhX/xUTw2orJnjD4snJqLvb3DCLMuDCAqdC
ZbC3iTz4MGcBWBu9WiOwm8/mrDvFY0tn45/7p3PDb1qcCsdCCij0pc2PVqxTb1cSb5jcfoe2kAks
1o68GDd2KIXevGtEgNZhGcSf7698ZQSIggu4VHHbPFB0Xi732qQaykxVhB1aSM0yyqMHGejPLnrI
gHo/3l/shpMkwDdJvhjzE5RXLxcTJhMBWlkhpSec8dwyZLnVpuR/8Ajhp2gf2YZukVgtovkBlYc+
YurZa+aEkiYoZwCkqqYg5AmxEmwKHapDE2A4P8329zd46zsSmqmWir+UFevLDc6Ac9zWKGIPRaGU
Gp5eHFt4h3ehw/JZw+QqM1LGNtDn4Xh/5evYmL6D9NMYLO+DtrjMANnF0LlJ4rWOUdjvQ4Ua0B5l
lPCTHuh0dkfkGtG3KEb/7aYrYyn53pPlM7xzueW6NMRUK37slWi87JOhVDYTkPZ34xhbf0Z06JDD
CAoGWyi4litv/pXxymo5FXqVbiFVNSE/x6tHF/x4EDndrHsWk3Tbgr/r46z78AHGaraSXl2dLxkO
LUmNXiCb5IpeLmUC7MgpEukems46Y3gIO9ngzjeB1Yz7Cf49+r5q9lZHxKHKVXmFAPkTt14uWqdg
9idV2F4KgccDaRZUVggDbfK5jY4tDZCV87x+e3kSSHQshyKaavE0XC6o2xkCOklm8uQxP8B4JAri
cfxPZaFFgITJtMmjjN2XOQzuIeMejDvqh2KEuOaN1iyfJs2m9kCnALNaGJVhxYnhB77hNW3lHpsW
eCfcFPnOqG2xAa6rvuQMqa3s/uryykV5p+T9YUl3cdqRDy/mqPrCS5vYCkHwdjOImYF4feMSunuw
HEJJbZuZfarBr741smN1+pVEGjrhD7748ugNVavx7rEJ7RLd+K+1jYIAFCBF8QQwK4EoI2gYOHj7
MdMEsvCRdPKoz12uOSvoOGZBTzCHdBhTKVW895XCfe+geHIMJN8bqNgsXrHqG7fWlZEk7S5D1/i6
i1U1uhxD0BrepGZChZKqaWB3CnwqsloImPb+HqWpXKRg8lzhhOQK8Zjz/FyulqV2FytKbnhGiWdo
Qzvf0rnXDlE4/RQwGnr3l7u1OfIAwkUCDx70heV2jLNFMEAJWCOmbNvqEWJ5KqCWHIqClZTjlr3K
2qrQCZeJlBeBeaVVw2zQZfHSDqkIVXTuSYGy+5DbuTi34N4/t5Gm7Shfwo54f5fazW06eCdyLhLO
ZSOjhv8AEtnQ9QTs65kDxHkuiy30OGO9qZgt8fduBBZtj96GisAuAr4GUhGBO7nUv1phQdTvM7a/
4Z+NIcqEa29SD3MO8cRnIBa+voIJuGUENmQKeDdqrLjxSyPwW98P6oiJ4NkBidiDAIUuw85OeUxK
M4WJsnI+V4EORifhExgcaZNrL3KYGSR+WU0BDONZ2/5G1LE+MpWaPd3/Crc+gmOpmmOBVcQSFqZt
tM5YqWpteG1RtZ9QWcoe2haKp6iZjRXfeL0U1QtNUKQkhCfAWWwIeQJTgZrCJkDt1a0ftvq+qwwI
n6NerDhCabaXF1YWSlRGjx3Nuga+JIHZ1IwE2uD3HTBXAVzIth61X0CJ9wefCHwPnN7fTaJkSEaF
meX+oV4/9Cxv0yAHewQ0+a/lv4opBIxLEE/krjeFzvwuLY3HpITtlhKbjxw92EM9hEbg/prXN5k1
gRfZ2CiRsbMIG2FkRBRwkqQVlOqe1XmEy8weBCKNdv5kFmgtN0PPFHah/Lq/8LWdytgJy5EdSQk2
urwXjTOUVQUkyLPizDIeS6OBJR3O5Cr5cn+hW/Yjs3mZVFFGWOIpesXsq0ngL0JIIjz0u8t3kRV+
rlWO9v5Kt8yHYzRk1ZYPuMwzk7BVo0kPHK8MawUYm9UiSRnV8YM2DPDGJXnVf0xSO/s+dGr8x+Rt
/Hj/B9w6UxlEUKCxdJKAxQtA7loqSjZZHvRR83sfjkDUjMj33+5jyNcIDx1uCt2aJeKoj21DsSFO
8MwwjnvoTdvKOSaUF9/sZViH9xNMHkVnmiSXNkL5dnbm0kbdEqzpD9uY8wfmiWpyOPX3/ZO7cQ0I
dh1LB/0n/yON6NXVs43QAETtmt5YTsreV7XsQI173PZ9hcI2ADRibKSXTVqlK9/s1sqEfrgcyxZ8
PPnXX61Mn0dixPE5zI1n3+FNindu3jLqwXsKb21sZ0e4/bodwLK15tONm0FtkvYXDUkQGMubUUQ9
Q6VhZ3uhmzOLpdDdmto02XWDEx3vn+/1K0i45TLpibNRKags3oswVvq/w5ceA8S0sfwpGk6ZQVGF
OjGEKwpygfcXvOFL2ZZDg4h3l/8uj1WBmaosY9yLFkCo3JvnznQhOIkEMopDUe9suD/uL3lrjzZO
RsNUsSJTXH5J8oahgpxNeG4P0XYAivbB0BlgUO3CgGgmcVfcza3PB86BMqVFDgqG5nI9aLFndRKV
8IShAzHgF8FENqNKMjhv99V0ZUl2BRWp67JG1E5jVaq98ObCdL9qfdjvHHMsVm77rZsA34dJUQiX
Yi97bHqjwQQIBYtXVlAoV26mfEEQIN8FfQHC3Wz0Zgsd44/I9t+I28SxUIcQtuMA9jOA+y1iNDjs
E1T6CNQ1wL/5hllY60tTuF91DaC1MTIcUcu07M3mohMOwpkpkwRhSWf++uIXrR2WfUINlILVsQ2S
YGe4hf/SwUyyqxjQjFYiwxv2qUOJSOXe5UMCPrpcEIoCprgHksy+bQxErqP+rOe6f0adiFa72Xy+
v78r9IU8VdheSShhAwbyt7gPalxPZuR2woPZp92aQQzPDXjDXTQMzCaMxAabPhKwbvSGTarQ14+F
nPQZ6P3C7xA2w8qB33iedQoMNIl4vLiei688orY4FdYgPHRtG7rmDgLvGzApzKlaiEOe6sEtDw3D
DKcKONazY8Xp4f6R3Lix5JwSiQJ5Dqg6+YVefXLDnx0/6modPZzBP0Z0072xqpt9WBXBymZv+D+h
gV6l5egAfNEXTyccggKW0k734sxRH5g0gRa166wvRTxHfyY7nh5b0asrXv7GCYMcBwBARiC97sLp
tq5p9/ZoGl6uwuYLrbjbzYhDQOSySStkZTc9vIJPQQv3zRaCdvvBNoawW9m5vDeLIJ73FByPST+M
u7z4zPBPxjD3kQBNSC5+j5rB/zj3oT6//TaBmzEpt8o2PUwzl9+ySAdo+ApNeJpv03fpIDUtykZn
PJ+xPJHT6X277bh4X5AqfE1c1eV6yBQPKMjS/aoVLfs9KoblISKvPBXMH6y8nTfMVDb6dZndE0ou
kaFQ+AVKbaSGp1K53cL4OqJe2UKiHOghBOb393XDKxF8AMGRKQgIevk5X90JN4nnXpS8mhlo9Re3
J6vbMASI1JJAyAGtV9fxV5a8sT+MkxyLS8ibtjRTxmJinjNH9xjgUt/VhVlS7Gug8LPgOL2/uxs3
glKmSXX6v1sPCytpIpTd/NhH60mTGB0T+o1hEyANvmN8jjlv0Y/fFTFYhwFiA1LMyXy+/wNu+AEG
5RyabdwGIJgLJzxFqZ1Hfsl8ZTjMCjPyQkLfYL6Be0MfNUiKQO4kW6aznGrlhtwo6eJtmXMCeU1S
REZ7+WkZZK6aqghTwiDTnpgV9GGbUy0kmGYEtFHwUhxI+qIweRp0Ld72Dnrezhw6f4zWtvb3z+GG
V6CVSooL1BnD/jt+8srMklFRyarV5GFWEu0PlpFtyzQ23x7Mv15lWUntoSPqoMhPHkw19ne6Oxpo
f0AN3TpZ8cU23ec5Kmuvi/I1MPetz8zDYnOT6HAxC3J51EYOkNNlcv1hYC7MeJhquBxe3MDUPtG0
TH+0owoXoK2l9rgStN24S7L5Q7mERB7CrcU7E7eKbsFOGT/AA1GfnLzRj3GsIVwRRGvv999G0sKz
O87fSNexmRFaBjDtwF8TyF082HVqoKgCqhXpnijLELnoyq4tz0j4df4hQCsScd8xB+t9qiqmjmf0
oxkrWnnOr10XuEm6P7Jmr+MmF885QU8y+1OWPcTE/RU6ofUUbVVivo9TaQ7vuzZfG/W5Pm0J3cZZ
Mq0h8ewLd8JoVGCqSowubThmxzxVo31lZs3O1o21WOXaooTpUp6Rw1jgqN3Fh0WntUVqiNm22Kqa
n6EW5dB5ckWh9clbBs9DPdupkwt14v2LemOLEkjICw6eh/GZhdPorbKLEZP1vRFWupqXtM4euyjM
i22ZJLTs7692nXNQqaEdjO1qTNcuVxMMrqI9AroWdlvnKYUPbe+XHYIxKH1DoTt1XbvVSwlWp9zt
/7q/+LX90M6TEwns16a6sPDNBeMd9oAIpWdGGRW+tJs2tVn2DNpb7iYNomolhLj2gTK7odNPiZHX
4Gq8UWRw2KHM47V+RRHVTPXjAIplf39X1x+Qp9WiMCzjQCaYFrdisHV4fBEy9yaC6g9F48xPCoPk
Xtrm7lpKc2stnjWVsg2lbiL7S7dnR3ZagneaPIiGJLAjg4saCnCGlZO14uyNpUicJGSeywTWaxF/
xcjZtwOk4t7U2dFPBLfSD3mspDtlnuMVo7y9FJR6dALBnS79HLIcpQrjVc8cRjF+gFYkP+mFke/h
Fl/DP98wQeYkJOSEIFY2PS8P0Gl6BPvcbPB6KL+OTg2FdhYNYD4KWALnoe1WtvZ3FOLSh5u0zSUg
x6ZpD/Xj5YKME6vhYPm9h6hghuKmY0bnKRz9T4VRmd/V2teOQTj18abOKJ1YAe/Yrsz04aSnKM7g
ykv0aFHevW+z187OxOGQuQBGoga3rIRlNQJxeozsFYQHUGvoU7C3Oz/xQghlYOMYjxCEvnHii6ID
A4SglykUS3e+DOi7zBjyFHZOT8Di+00B0fxlrELoM6GEOGgNinX393jDqmRoAICAWS8Lt7M4eXeE
XyeLOq+BLNrLIUU+U+OfT7bdaMf/wVIMxABcINemS3e5VKR1Yx+mWutB1pWSbgf+WSiBcQhJzFba
a7d2hZsxZBlF1hYX9oQMdwf7Vdx6Yx81HxxFc48EvNoLhQ5n5QBvGIlNIZrCCTmRbS6bnhFMG6Va
2a2nViO080rtngYbWVU7jIfHupogrJqLt6fUFNz4WsTQoFzIOC+PMnCb2rEztfaKYQZusoPzxAeK
lqLdmKFRHcK4jAraGB5p3UOIVbgi9X/DzlI2Ky3fG56C2It3WQOUSGViEQ90XYrWcV2AAYfld/rY
onkQnvO6gpGOJEeBCLUz/HT7ZkNyBI5JgppYd/k8281EoWE2Gs8W2Xic0N46RDDBnAwF9qT7S93a
nzxi0lCX6NJdPFtIc40J4lFE55J1x1fd3/kc+XtwdxM8Bkp/uL/cdeBh0vXidaQpRQd9iabVu560
MTRrz+XmQ8nPmPuEaMapzIuPiAxFp0bqdcHx06zczZv7JAwgAaaIcAW8gLEwnxQUer2xMaMX6D3S
b4NlBjsoGCS3Ylnv72/0RhZIhVreGiJfIAHLJyYmzCirtuw9kyksAGhxglp5iqTYdhpauGaaGpmS
YIoc+CWzeSRhyoL/JLWS/Bi1pDnf/zXX7oK7xGiRrLeCVFu6i3CC1RxOmpm6WzUEO5TY5ie3T6rp
qDZasWZT1x9Z3lxYHOR4rbSty8vbh3U8GWmlelpVoGcWJ5DB75CrE58niMRfXAvebaSn4mRXd0m5
gni8dle0Bf52s/GLvLeLCwvUSJvgV1I9eiTV1m7i8oc21NGfIleglnGlXrDZxs7PNx8wUHQCakor
zFMtcZYxhK2GOSDNG2gwyxlx67zPM73ZOUGTrVjyjW9JgRPgEqUqIsAlhMhpzCo0TIpTQ5GIH7k9
TmeYU2AgVGHgu78reVaXUQvz6nJGy6B+rvIxLz9kwBspifUnLwAxfaCtasLfnJunFPTfCeFbgAGN
AgYmLkeoJsp85Q7d2KkN/J3PyVtAtrB4BBw4eTM5WeoRMhXHhlRkMyBOsoFabi1Au7EU6CG6IQCk
GMNbNpUaVRHEnknllYDh95o7pZ8yNJKQQa2jFRd4w0ApCtEXpDhFyrDsl9WUf5CHHtkV9KjA+0el
8cC8Z0jYQxX9NSu5yA8116V481NGvxVqBY38kuF2R57Bq1oQ+NhoCkMUIAUaIcCXAnuyCa7ted61
EOb9Kt16SN84bAvWGbyMJQxCejlItVizRZhQRRY79zJ3KLPjXKludqjCBGrHzOpQQimo+q44u1sH
DD5LNl0lv8MSw0ldsOwZ6s68OUEz1a/MnxGc0RunYx5Qt8rfueKuQSCuXxe2CZsE8Af5ki47adoo
JYhcP/PqSjSP1tyUh3bUM4awquw4KM0ah8ByPeDGsqonp6oo6jnLqETr4NS1Rsc4T1paBFDUC6Qs
EbkNg+4pbtW0yzeyRaWuWNDSH8hlaS3ItrkkDFrmuGpR5CHz0uKM2FXTn8oJttptJmoLRuwO7tg8
0BiEy0xnF9LA3w/OOOzve6SrZxXjh+yRAhRYE1zCEhVcV0jxzlmgnxEQainmVmM+vNQm+KWDO0eV
+mFEttM6+Irr+4cS7hD0s9IyCR6Hkhr7PoShPlqJxa8KdPwmCjZCwmeZhWJc8vJihYEVAGItp3Na
VuamCIL6YaSzujUZmwFKEaJ2w4Tr1kFXihpeEhxLdNbemtLKH8FTK0M4JpXAqFz+CI0XXomYJjkP
wHT2tsOCKIqPnm23v1QUjVdC1OUbL5ejsE7qIefpCVMvlwuNCZGjTO/PoTWM9Yckc1Omk8IJOfBD
g5nE9gYG2wT1ZqTfoomWJ9IIK+Yot/T6eeI3ABujNMElV0H+LZ4naOsjlDSM/oxOnv6PNU/pl7QO
06e6CfuV7S5rSCxFARLLA+VAgXM5kzoj96c2g9nBlJfbKE5Uzd4iAVt5Gq6vNaUW+ocyjsCBLWNG
NzNzOvFDf+77cnqsU8Z64atAmiYd1Y0Dxd3m/m268REl9wqPrEzFqXtefkQ3Zj4z1+buLPh6w0uf
FMTjXSamMUPyMLNSjxE33UcmEfXiTZC2hrrSOVj6alryREuEMgw2A4ZTF2ZklYkN9XjQnDGyGKGC
2Min9MB4HcMkSWVDf5UrUYcOZSYQ8l5jVroaOJPLs3WeKMozBDrygF49iV3u9jbK7PMZNa5Ad099
TWKfbBxEoNIDnNq18+DQ+1M/5wZ8eZTTnbZ0h209q73zvUNuRXsaZscRx9TSI+W7AsteeRA9HOh7
RYW+4NgwYBbU22CkXPAr9Os4/aB1sY1ARyEHoX44LnLMzw365ZBpRiFUnG/9wqBKeCY0+jNck2UI
ZURuBN43oPcVVS952KEH3aJs0ygp0xR9nz90tt4ehBYpK1Hq9YUR4HElHA8PIbP4y5NNBMrVozX5
Z1UFSRqTe21Da8q+vHl7rEJn2CCpw3oW369GOrjQjc4/I1ynx5ug6SRhlNEPVA07s3SOjgU4fG+P
iW6AJc2CT29dH0AJ8xuEGeBm0UC53GVoF/nIiJV7nm2f2VA8Vb3penpOc5j4P9EIDHZJkHYuhF1W
uzaffu0toLUhnaF0xygh4eTl4tDyldDbzO557DVEglQzexdXTvah12B9rBxWvb/ZG+tRiIGUT879
ML0g//qry+LCdNuH8Wifm6RC2LgQokfxtGa4rCkVEoAmqFaixxsvK6Q5BBykIRLTsHzULMsnAK9y
+xzMrRwFQfJ8Lkg/1IkeuV35AgrLKixoZACmiSKC5yliWnXQwuwxadw0X7lOt44AbDkFam6n5Fa6
PII6hQ+AJj1HgA6FpwTjC5Th1d7v1eQxK5VoJdq5sRwdEovBMYCtcuTgcrkhj+0WCSjzHIwxtDgt
gyFFMFl7LdDGzaTSXbj/ha/jO4BuFC1I33VZXVy8B6PBWSJNE3hdgZ7BZi51NEkZg9d+WoWfv6t6
00LoazL6z9DAI03kolmSn+7/husXgdeA9RlYhOXiynFkFo1kXzTgs0atOHUNku1JFKYoNVAkyQNo
DlPc3RvbudRQaefC/sifZbopvdkr085oclEkGAIPSj13l9EzPbqFnR8Y7F9jt7gOWlhKpicyP6EH
tvimQqXujHBM4KEorugHmCiDYm+qzGnu+7Rx3wp2ZWfULWUCD+OI7ONc7kwrkxJBIx2BZltpzghe
Kps8s5LvaBuvFSZu3VZAQZSXqHdhsebidpS+QERU69BtM835IBJUPHMLvbJSg0O8HgZjG4/Qo8Ip
h6g5k0jI8Lrh4b753DheXhzSahIECYNd7NdPlUAte9c9t11XHIbB/OhMc/zOB4Hydl9AxEDwguPn
dJclnyh1zdmExubccx5HJ8vVclMLBBK2eZ/W2zTIojeSTuJ14O3hUaX6SxJPtnn5MaPZgKB/UOBO
GzX9EcSDyWS+Vp2YKGtXeCVufExZwKPMRA9cXsaFnerBkGkBYgrnuWyoE1RVo/7xy0r7ZvUJ+igV
c9OeMbUjQs9Tpz7OhhJ/RQ7QWHFJ1y7w7wgZRgw0i/RGuqxXN7Ms5lYwtlydx1JxKNS28GbVSfLo
FHV91sjwj/ft5y/L62VSwcgaIQuJFK1isuzLBYsWpUN0TMqzi3wNlCVWmimFBzG5bb3MaFKwYeFn
sJRLbppj6xqV8jyiilK9Mwc1qf7xK2UyPSuaFOt5QCEVAZu6ycRPO+6sAHmeQYTR1vC7KDuP+lR2
B1cbcliaoxoxo02s64h5oj6Iuu9mpJ2rRpspCFzxNXRtFHyOWl014cE0kh68PrMU+ncV2bhfcGyh
s+jAFW7v0yEOkg9OXmTdJvLrXNnfP6JrDw2NMVbBU8HABeHl5QnlotA5CH5/1JT+0R3nZzqm44nG
SHZoJvC86uiPK7HH9bUmVJccftQ8ZRdqsaaiGKhdWwlcrqg57qIaDWc1Ny00rihCvnV7wKUIqxi8
INOj+b3YXjxleahk6XmsJv2LgYRFsGsTpxm3vq1347HsRzDKc40/XVn5Oh2jp8/ADp1K7jb41cuV
MzfI6hrljLMFA9DIzHqggj5RAlRcKIYkB8eIEI+segRcZ3zciue8/qxkgIwqUNihcEYV9HJ1pr6q
mmdrPJt9JqDnZpaQSsK476nsPOapM3/M5SD2/cO+8V1dWhJ01ii+MjG6eDI6oNL03BGjtvUxrE59
ztjgSdWLEIbs5u1vIRRrtoB9U3a96Xdd7jAKkICYtKY/q5Vq7q0G0XACHHczx2KtTnV1mH9BYTrc
ADZpAc2uy6VsmJunsQjbcwnWEjnNtNoj9jc8jYGqeXmcJkiqJmuY0qvDlNgTaj90t0CJ0dZfLEpe
aQxF1JxbP4D7nnKY+WRXk1vCn1YGn+9/OWkOF34ShiUictBKAEr5fIsdRlOM7ibqLOeuGdz9SH/r
KRtKdxNAUbafmFzcTQnRo9PlUqm7MlZe3+v3SSZeEkkhS/aoByzepyQCFoXmUXUuBAPr0OK7RyMf
Ulin5zp8D6txup3oOxn8AlTFdwgSVzraIm8GtxOcg/+jmk//AEtectYkboGMsqPV52wWsFC0nYn8
AWrgmxRK25f7Z371GMq1JHuIoDNMzW3hBTtTh2MTJt6zOQmQrDnKmfEmb2EyPeBRzIMRVr62ckNv
rQmmnEiHphrk00u3YMCwUVt+da4aswxPZaaF42erVlC1LigLPduMzb+18SPP1KBViSeSreIla6pv
p6OSdGZFYa8r/ljMUG2tObA+Tx0cH/eP9LqgzFoEFxgysRWR9+JMyzjyLTPr6rPCF447urNlngbb
tG4bSraKP2knAgI32ztl6X4mUC/NfZhEevOsoGLqx5tGVEW74otvHDqBJZArUO+yyrr4UbCKtC3S
1tk5RtztK5DE/gf5fahsgO31R+pSQfP2z0wRm0RT8hLJe33pO8p8Nm2lENm5S7OqoTs9atEuRKFt
/uEbifFFtEhHrsSYuryjlz6EaRfKjwxNCEx6mZyoySAikzLZeQbYkdmbmYsTlVsT1cIJEhNZJtPD
tJxCTwj0ij5aVh4PhwqVNvNpqnTIbP4/Z+fVG7cVre1fRIC93A6njyTLcvcNkcQxe9vs/PXn2crB
dzwcYQh9uXACBPAakrus8pbWmobyHw2nHcOvLK0NX90WExx+OpsuiBeHqtfthsjz0JzDB2ywNlGF
bdln1RlHcaxnu2oP91fUG99OCuKSQ7g2oKPlhCIqjcYpxjoDlVvGx0Kx9GOqiHGnV9aXyo2SlemD
LE0X75B2MSWr1PqmoFycg1Wel1oVJ81JZb53Tse2uRTOtNZHfJVEXYSB3gd4giuNm3rZaxeRh8LW
XA8nrFd650SFWyDFomIxsq9dhyF3oIDlt7ejglPC5xq9VO0ckqshJ21kRfojnbEbecYpegi+0p7x
og+JiQfctLW8wtB3GAqG+P2lZMrSt3WsMGbDPNM+WcPImQ4f1EUZfqozY2fFadAeQNnHyhHKKB23
QhQ1TEAgB/oxrsxewwy6cqxNOmeT8xFZWxWFnCDz5p9tiVMtTphYe/1dKJoa7fJAN6unyNPieJch
2DH4cYMz0DZz63n8mpkmki+xrve/8aDIp6e50Nrukk2RYiBTa0SzRn4eFYVyFl6N3NBG05HVSDfg
OizvCcnDwKUfOWFFdH+R3V71DD7IFaX2MoTpJaADLAu/gSLg1CKmOx6bSh9x6g6jOPOhzDT/3o92
k5gCEgZyQC6MOhzLYJFYwCAPJ4+h9Wm0M6eOtmiKm/UzfvWOcyimMU7/besw6bSti3GZs4tHDFZe
7v+ENx4YWDaET5jKdBaW55MyiAw48lTTWxiLbwaUim8C4xmsT7FX+f8IJXcSEx+YHMsbzytyZ7Lj
QpxaZKG1bzOEieGHkpKh/h7R6TI/3g93myryauEm0lJ81Rdc9LCHrk4qgAD2CUu45jEXOMLBcD1l
mugeMV7NNqAHrZWT942YsnFMWc+5C5lrcWiYCRhVnKmwhhVT0W31rtWFbytm/qUPG8VHnKb7FHlY
39x/1JuPKKljYB8kJQfrmGUxT1pjMzh2bIBshfnoYHp9jplWY2rZrt3rN6fwayh0BCHWSm7eYsmK
JAoaBDTsYxMp9V9m481ih9dm+qwjhnLKjblf2ZFvBuTQl0LvNOOXMEmjjBr69Ip9tM357wC168cB
y66t5s6/cl2Nv9x/k7fpLxKCHPgwQviGQAHktfBHXwR3mhmPScc8lqqSftQ6S/1hdiQTuyQt7Aj5
5KLELDkZ2uCkK06rbdQA0agt/rP67v5PuSkEDMY7tNqAh0LC4Sq//iWqGzSh2zj6cehx2/1XmaKp
cXa56w5J+1CNVhJKPbJMfZoTQC6+XQP62yepkQ/f7v+Q29XlUTSjqiFnXQ68n+sf4nUNA8wYz9Vh
bsJNaETqQbea4tCDpTm9OxTlo3TuYTmroGOvQ+F/i5d9hR0orrduSdsmygz7ky5Ce/xGmuZ6n+/H
uzmAUVGS0j8gNJm/sMau4yXMjKdRVbqDndjDrsnt6O+pxVGK1o84RGYFXdttw4tpVvH2fuTbESlb
CD8BoBYoiWg3I4+smF2BxE17iJwG8zZERV5iLH8vihFUO15RtYXjisKP5rQAnTUHycRyfmgaNT7Z
XYmbnIl+KMCEfIs+HWJeeVWeMpSdKcy8GsvTvrM+WtUQntQBp8MsEPqTqSXOyoF3szvlU2BvBQEc
tjuj0OsXGANXCU1MDw+8J/sS1XV9yko18RNsIPbYmq2pxt4A/kmAwIQgqkotDjRhedSRDNjFUCWA
ukwzqvaouUeM0I2gy5CbnOdaDz+NKI12Z+EEafihA2mfkSkA53lwselQP3tj5CoHzDVptW0UxJTM
tcruNRO9yun4jRwfSClQZgE1XpyRChrBVjt24tDg0XDWmknfCBGJTVPHpR8NSvy3nevGTp0H43Es
A4pMdB62bZ3gb1slyUHrVHermSGOVFGUfMSG29w3llVvm7lMT6j5pw94EGIFilbyF6+t9L0nYsvP
OBxPVdTYGwtz1T2QEeWIafC0snJvziX5dFzfLpglBNeWMmQI/SEgVCrikIdOsYVelT28uoaXldC3
Qdq1jyOaUVu17doHhmHRe48IGZ52E+I7cgC/vIBSoSFLPEbNIS8nIKd17B4iUc9+bxtrddTt6QC4
lKmAQcpCKbAknGpw/MbKNpJTnaue6LdamjjBfrDEmOyNuQzKJ1e3E+NnEEbF/NcsaP+pKy/7JqGA
hcTuMpj9kMiA0VrsLysd1EwU/IQ0Gy9RWDY+7qHNozXk9bmx2ehKO8/H+2fTm0F5YEhd8sBfiosP
CLgK1w7Tkyf0to990aI0jrK4XTpHFY+R+Z9U1/Mk9YvUFM2a0vjNdYMQEKtLjkdA/ZIrXj/yNIhK
LzU1OCoDWmCd5YDv7p10R58pXXm7t6HoJDLDo4ljc6AsJUIiihk7zifvWDZ2dqSFqH9EQcPxZ+x4
V27zm4OSS4bGN4We7O/Ti75+qnDCBVl1Au84pnG4V3NE4txety/wAb6KVE/fO94hHL1mZmgkR3Ie
eh0uHUvMlvDhPWYQ5Xcqaup+hpjaUYmwylIqBIrvLxlj8SqZoYMoION9HV9QnyyybfqYamAag/Jg
AhPJQYeW9fCQYziT7qOud2vah7mDIC/ttFBshKNWxXc8fwf1kOISaV/cwVRRl8WfBKFZGIvqnjy6
m39UFKW/KSmxak1mC8zyTPma7Ew7taeDBTRgbrYYT6UP45Cq9l4bqzTaeCj/137QjuOE69UcjMqT
B3v5GVUSszsmE3xFHyFuJh5mALLh6CSVNW7nqg7CQ9wGTk4JnmuzsYb0WBwoMGzBd0jLA4nckeX+
9VfpLazn6fyED2pmBAchxNe+tezPRjA6vmN29jbpHfA8U7/W91rsaAJTYJK/QUsl0zDNRWCNKva1
r4xUWYiQhqr9BcdG2dVpq5+0yByOUsxjf39JvBETQU7OaEMufMRbrh8Ww+S4sma3fhhD1z6GMXoF
RVe5F5GYEyLjYboFfrdGM37Niv+4e5EAR2iVkBKwiXjlsoAPe653S1jzhQaOqe763p11bHnarGSG
pk3Rr1IEw/c6VQxMlcsmM30XPfKXEItjBBwSePZ+XdtNs5nQC30y67oQ+yCPHOcxrEL3qzULPfxW
JrmStZzEgPmQ984iA5vyPJpq7Nx4FdXGC7FXfkInq022/dQ67me11txiW6tlW3003GrWvoqh7PMH
B9uwlJZKMKWlX2RgqHNEcb2OlSgF40PkAQWuFRg7DKBOX+jsodfhq7VdAdFxKm+st1rYFGLb4Td0
aRq4a3vukfRbXyFTt2FuPpyQoZ/VXcy1+WGESvcrxdzuXw+CortpsMR+30nHF2A28yrjxsiNo25x
ZZVeNHgzktaX3NMEOmPaX9MUxE8m7JzjFCfGSgZ6s8wIR1JIMoASESXpIpwABxeMQBoRjLSSSxP0
JsNZfMED2lb7ubN+FV74Tq6lfETgGGwlMO+ABpbKfB7zoGaEa3upOjG9WNVcfm/1Tlxsg3mtJ8X6
7m+lm8MVDUBplABOHP8WqrHrrWQhPBqHpIZPdWRNB4TVkod5jsoDoOf58M5Q3PccFJgbYooj2TDX
oeY0qAvIwcFDTb39SRXjtMG+qP2RjeMaYeNVn+jPvQqcha+GmsirwA9gu+tYae7WGqVlc+GsLKnB
DLPNz5Y+KD8NJTGrDRBPcPBDYngv4KuGzlcQ4/EOAk/WFxfjX8newwfl2Lp0smFAIfpRT532rZ1a
bQ2Xvbi/5bkiVZY4vCUekuTk+rfOYUlju+6NS12a048Cas4/JBbGy6QXfymJqFZ6ZfLR/3w19I+g
kpDoWpDc6A0vDs8ibex8KMz5Ahynvwz4FD8OrV2vHNG3DyXLFHaN9LKECST31h/NjrKr8KlMq+EC
tCLFmmFS4yetstrnMZ4wA+dKWVnIbwYkMWFITPOI++g6YDL1oENmvb+YwzyhIFJpnt+nrnVAMDfc
F6K01/R9b48H3iSkOQoxjgigLtcRx6mYS6Ugd3aiWlX9ykDpPA6MOPfHvJ0+qCGmQ/3kpStv9mbH
YnMsE2gOJTmmXp5KioZUPRQ17dJYc79VUtveUFL9bmdvTRX6jUiMQ+RWZQQPSW6xiVpol2mRde3F
CpA+2kw9JBzLpEbcaHYkVk6HV6jEYl3K049xJR+RkfjidaoQrOw2C9tLkCjBttO5331FgE773hlO
KzY6Hpftxh2m6Effmn25ab3O9BBl1QNjIzMF7XPIIKw/1l3b11uzs1JMO3TlG/egV+7y1urOs9di
W2ZrcYigmhCa+eBgnc7IioFAsnPyvvvbLGw19ZHgKT8igKqne9Wcpgol5E4wMXGacW0/3r5lWPzU
JPgyAuiH4XO9jODwjZZWC/Vi4d12yBES3fRO0D8xuxhWUunbPcJhRocc/R40GxCEuQ4lml6zJrr/
l9Lpfxc1xX4wcINJcn2ysSq1/OedJz7FPAgRNIyk7gxH23W8AFjfYEcDmpKZbv4e8R7a9a1ej/vJ
Cac1qddF80CuHS4waRsKAJNDbnHiOJMRxKL0zIuF0vO2KkxUA9j2F6sMHTT4+ynZ4+0pwBrr2Xww
qmhNtOT27dKyYOL8qrrBJSc/9B9HXs5Uupww7b2YoTueRdeZle+l+vzLtYX1wSxEHKx8z9ulw73B
YAWwKMqF8CGuI3ppnmTYu9uXoO7mXYQZzinsBncXjvG8curcHnb4VSFvq5N3OyrKvdehQqt3zVCj
mjKCVNupaIYeO3PkVqyQvVAxw/npKljS3l8/r/54f54J8hqnjwopkM1B+iBf+R+vNBFlELpeUF3I
mLMEBKMz5H6PzvO8E4YyVw8ovjnfYYgFKujfoJ4PlRrqpo/Ud15u48ms0o2YS9d4SqLB2VcqbPwN
7TxH3yd1EauHLNBFv7v/q5frQP5oqGXYlYKFkPDP6x+t5ygQ2BOMspj8MPlYdKmrbRvoY39XUVRV
z0M4WO+cnUhLVxqC8PsoyiX+fHGIzO5o9b091Zc47bO/yXncfKuItnr0kqRr9l7QTz/f+5TcQRKA
QS8dNscSTOTAgc2mMWguoq/LR72Z1SNNcPEtCdUOAUdjTT5jWeDyhMA+OLOQygXJv1SM5nv2epnj
txmCcw+pwLW43YaukQenUuCEtbFRCP1iz5XiD3o3f3v30wIwRIUAlUZaHksxGNcq6E4NWn3JhtE2
d71ZWa7vdZUXPY5Dqe6SzOKHvDumZDgBe2NUQy9lcaBJ0+s8cCysxKas/BqPeo0md+uqG0tr8o+x
qzQv9wMujxPuSDmDkS1YEuKbsroxba5FXZkukhJ7zJi+74UHlLLLmrVa4HaPUAgAh+IkoWdwg+ur
Ak9v0AoZL0OlGbvaNEu/nDz1EBbhPzNdyZVK7q0nI4UhGiA7Sfu93pIS3zEYcNMvBaKXkS+gxHfb
ITLbn1YVv1dwE1d0mW5IILacsOHEeR2t96bYdAFeH7JxHnaOnn8bYJZteyT1HtK+M1fGmK/qbX+e
ksSD00SCw9xU0m4WmZNLujAAOa0PpTZE0IipavKntnO9dgP6KoNGpcfVYaxwlNyERWG8wtDCGGBz
a//uIhXtdVQowGkNzVg+u1rqfqsV0eibANHTT2rjKYVf5MrIvBlWo+tjF53twgR5T3DSSrcLC/ji
NJhEEflTiKaeHzlV/uX+4lxe768PKTvlEjwB+29xwpHS4dna1+IwdIp4CpskAr6s1nsGYAUzIWx3
RpvOrlaY2cHxgmnlqr0Oj5qM1IVEMZvWGgMYDvbrb1poWau7zJ/202inx0DP9fOkDMnOoNfSbgdF
qdBgiwuwFVb1I0zVNZXwBejtvx8AaASyBkc99MfFEnas2gtT8H57o8FOtdAhKyfarL5EIH632CDP
j6PuWh9aPe9PQmvCXQ3Kc5vYSrVyKV8fxP/9EMx36INJCh2/5vpN5HXUKd7sqliFB2AAaFghHRki
nNvVTXcOIEo/150T7mF1mIf7a0D+1f+30DkqZHOT9EPybKWG2uIdzLhvA7SI9EPq2OHnNJiDh4b8
feVTXx8Wr1EYBHK50ben+bPsLmZxOaudORsH16Qox6hSe9EmXWy9JFjrU1wfg/8bigE8STlzYkqt
63cZAKQqncg0DrHT6R9ipeXyEtr4IwhHdz/PwVpCdfNodOwpNFC7YriGxtbiBbpK33qCBtQhLnoI
MCp0F/xHlf1Ay8C//60WpxLPhsonlyXpAV8Lhv1ix1ghtzgGgfpBWG37PHddsNUU193AMNUOapv8
SvOoOlEfj1/wPZw3oRW5j6obp5/tAqMlsrvmwDoEGGGU7nYi3TpPNnbnupPET3GUKy+znYJcGlBx
FrALD33o5rCfpbckMga7wu7qj/efaTEi/t9nksoYHESyKF48k2Y1Ez3mTj/U6KR+4nZOkAhw5qOR
GoLuM+Bp1Sz6o94LxY+y2TlmhS2YwSpi5xoTWgYuoqr3f9PNEuI1S/AiEy1ZAyxfs1pFmtEzXjq4
Rmp9QHj5Yzs101EUKLqW5fz7frTl5pcflfyAS42OKC9hsflLex6ZnBrGATaO9zn10C9jDdCoVhv1
UM2mtqkhjf1IKo7Gd0dm7kQCiBAdPeBlmZxG5GfwSYxDxdY8RxpYmcSIgo3jVNMn1YiVS9TM+ilQ
mrUB1O0zw3WgEQLFkfOOacf1JjWsQNAjncJjRpt4q7VdvzcSHPxKM6OwdEW5y7Icu97OWNNkvv22
5NY8rlTRtigqFm+7r6xCAGxLj7MHrakqnXJXWkb0mLrkZ2hyrdGEFvGYpEnbBJm3UEZw+i3iZaOJ
2ExYQQwyKmjz+yFVyMlyCjvXQ+94nFE5pbPaH+9/2tuwNLQgrnGvs6ggAV6/YOHEiCrbQjvmgaFg
/ohRF57pv8x6GPfxHK7BvhZXOU8pO90uH9WCr0q38DocHIcuNFGUPuJCJraN53S7tOyNb0YRRz8t
xWuP6ejaW960usn52itp/WI5vYZHKs79z6ec/7gOb+MN1U1oNBwz7vNzB0hx08bKcKir5EOct+ou
i9MfsBeN/f23fF3B0+2hSQC2hcyUG4DTeRE3LNTYa0JTO2Z1EH9zcYX0zXQIn5E80w+zQXbH1Ddf
yU3fDEprFMyVdPlZnk56jBCe6+X6cRSWsVdy20WJgQPTbCLI9xRy27rV1gxG3/jAKM6wXahPIUHc
aGAB9bXn3NSPEaiyA66EwSbRtPpgJMhR2JRVvhd0zTEoS2sLMUf/ff9F3y5nGuuaQWkMJQyFqsUl
MSD1qsezYx3Rfh53WWflvu4MycGNrGQzq9H7rALlh+VHQhsk8ad7eINen2LdSIc6tY8JkwvfLl33
KQLDAcuzRm9y5Vp/6+EQL+JWxytQFuLXqxfZi0KZ+84+pqzhI3bO4kkfJGhyMIevORtnJeVbEA7+
ezqYfXArOHlpeC92a13OI1IosXOcIRVs6sSYH6phyD/pZSB7wppxEJFdHPTMxNgNrORh4g7cJNSs
hz5v54ck0PuXJsFUnRqhfDaqIn9uHSgilaZFPlCgHBSKSko0BOGQvy+VlJ+GyoySjH+DzVjiG2mu
9kYZJDg3a0P+bHW55Rsaery16Nbkbm6PFY5taV6ionVAlq5ff5i5D7SicXr7WJducvR0CDEaKJTn
obFBHsCI9cssdvdxjVjj/fW+SCpfHxIOG1cUQEfpUHsd2W64ISMXAA/GKdb32eMHbGqjRnOn0LTP
92O9sfzMP2Mt9laFWCtu461zdEINp3AHlvrkdPbZhkLgC7N3jvfjLaxhWH6SmQ4UDGQY+4tWxfXD
xXPV2QGT9yNXU/eiVP1zoXXpVm+i9vMgvOhX7SUXvausU49oyAZltnFPoiL5p0q9vf9jbl40eHMw
4OTt3JYoEiz2ntNjCK3CqT6OjmL7CDtbZ2iaj5HXGJ/eG4kkVyrHAsPGj26pwAvyzHQUslvSc+QN
lGRWdkPl6Kc41e13HigMzggBtYKXy+hn+VCd285lXXjaSbfr/FK00V+KW/2KszF/0XJ12r3vweSY
jhRWkhDplt5oK+DvUzthZphwjmzTF42XPHgFZo1Zn68ZiS2vPkJRJHDlSRAYU8LFfduLSWAxw8KI
1WbaVFNryzUx+3kbaLtoMv4WuemsFCjL7fEak0pImgdCCFMXK8SaEiaSZmOdIvT393pTals8RQs/
tkW8a2e6bPdf5/LQkfEkk4meCAAgDsvr3dFkSPwXVCUn4OT1ttMqw1dHsIPbiTbpP72CGr065t4M
N69nq94PLv/yP7oBaB3I4MQG68wVsBwxq0HhdP1oWWAoa/WHUVXqtgsErlj3w7z1Hek6UHRA7uOf
xZFT5pXVee5gnTBqU/b2NH0xFJg7iYMsNZoq4WMdOvXKrffWd2TuQbMHFahb6oyN8m3VprF9Sgw3
vCAe339MbC/lCJ9KX88H9e/7z7g8WeSr/CPesg9hFpVup3SSTuVYflHF0D+gUjj928eOu4Z2eCsU
ZQYPJ08wls31kqGnBNFODPBYajpVWVvmTw4X1VaSMVZOsbfeIlR1cGKgFaWCy3WoRB2KwAUCcHKD
Pk02gR26fh1nKXkD4lab3i6KlXT3rYfjrodsR6NKiqNdR8zDxjQyNbJPmEGIAweN8tjpgXVKwaW+
OxR6TnLu4nJIa1TF16GmyeisRETOSYvzX1lmTE9qgnVWFVTjymu8fShmAjKvYBBHufTKa/ljCNf1
g9uUTuecmB5EH6DJG1iVDFKYsX4fpIIaF+Issx0whbLTScV9/VBpl5RTEBrOydC7s51Jt2R3aAGo
uYDVHGj5RmTPX+6v/dtVwlwHiiQ0GInjWPrtTN2MKaE7B6c2FPrGhs56VoUmyf+NeQC8+T6Ztddn
lCI0NOAgN2B4trgX8qAfx4YM4cxdam+nQoTPjpkaK22hV9Wc69PRk7MjUmemp7RsFmEMLcysyRxD
nAK9/OBkWeM3c9a/xMo0bYYk75+qmpGBkwTRS23GiU+KOkQ+6uXxLuGPTdP0+hEiTsfsUu+dlVP1
Fat38/vIHZlXosZzYxBj9iPKXJmmnBK7DzcNAIFf2D/1D6IbvmYlwkdKZht7SNXG1mgrx7fywjtY
VtFspyDSz/0wtsdiTM2jnjSGlJV5rscZRGidhYjru4bPbFJ8t3Ar9DHR4+DOENFTFDvc2VZi/0qT
wX5ELCvdVaY5PCrm4JyKMR+PfdV4W0sAoh4SJ1y5L9/YSgzrASLLjhLbdrFpSztvSNQ75QRSdDxn
EWKJU1JY55YqceUFvx1KotwZCjD6WlzNZSoa0yon5WRxQT/BP0duGizPOewLsRLq5oa0JeqBISUT
AYDh3mKpZQi9pWigxGenb6JtnCj6yYsadeNEjXIyXGh8pol+1P1te/N8BAWUxLCNgNJq6PqogBfI
MWKMyRnlseYQd1ZzMNy4PxRmsnYbvxWKlqfUCmaoR0v7OpSjwHeJ7CA5K22JEc1oj4+DPrb+2OTF
CjX85jDiqf4Mtbgdu6y3Jmt0E1TN3G4jIq3YTZERbXn/f4chA8z7L3GBk+QwkvFcibjiGiFfXCxI
b4Iu69ToAfZdafmFUpbbMI2qnT7OWPw4RfgwWKA8rMJx9pNidID+lRncMPIJeqIVHzy0dj5PYV+h
A0NhUlZZ+N6Ull/oYH0H7ITVxUe4fvmBU1RaYqC+wvGff0g669uoa+GPjJh7z8zK9+kX/vdGmFYA
j2SoygIzruNh8BIOSOGnGKz0xT4pZvGUFB0aJYWjbNAvqJXNoEe1P5O6FZvRbJKLjRPcSgK4IIu+
/gzIOYC0oKqA91ui/HS3VouiUdOzZ8wINyoq+rhjNc7m06ynMaZLmfD+sps+bun45PM/jR4wYPHg
3tfvPbMkzPBVCJzuNxSTxZIETo/Oa+Wm504FbziHyFtB3s/3Frt7JdSyccdqZNBMGgGlg+pzibIQ
bdknJTZ85yrN9Kcwz5yNBex8F2nO8DgGte27uCE8R3akXoIQn6/7u+GNzfdKxrKA4b1aXF9/+hFB
wbJFQuxcaP24dxs1OpeJ2uyqqZw+WQw1V+K9+ZFpEHElgDSXKvaLgMMczFXeZ+feHg0WeDqAXZnb
ejN4dsQ43ossf4YDEPpz1ul+OSKbw6Zcsz9867WDg5YzDlIga5mSB5XwerQIs7MzOuOnERDYPsQ1
7Wxm3Vf+z/DNULzMt6cm9u0WY56V6+ON41VmlWAXKJipd+Rn+SO/bOc6nIJqzs5mlwU0jRr3qbGr
+Ax4Ys2Y7/YLs4Sp/OmUgqKlj3Idquoh7vejl5+VOpo25eAMtIc95S+0Oj/rXZyuqTXftI8k/hyQ
NbhEkjE4m4vTC7IZqFnNa85j6bi+miCy2CAiDGUpKjdKUSCgksMCVDsv2/WG0R2QpnE/Mn60vjm9
uTaTvVlwpB70I1lyUiYP4PLiVddFa2eTMo7H1Mlab1MDETlmDNV9llqFNsicP8W8h9NU9eYPxvz1
IY6Vf963y2iFyj4lmhC8DvhK+vU3cEVilUMJYawzvBFMeJ9tLKeMLkhxjJfRqdfa48vshNY4lwcd
Ai4PyrJlooCRMclWYWlnzyysrQn6fWvootvgS6SjxaFnfhoW9sr5LVOeP7JbICpS8hEQKNkXF8lS
Dsmsg7YE+K48uFNpnIvRiZ6VVu2R+O8Yy7a9dRxLTDryolhr0L8ZWepgSJ4wSn+L43ocQ9pDE2w5
LbXUcxl67gGHwObUl0hHC2QSN62qRRQ2OPfd/7CLfgzPjCATDTy6ePIEXTa7E/REop5pzmMDLmqb
9lqwTwbxzhmljMKmAgdIOUqZuJR1txqnab1izh/HUeuOkdoam7Ado0fRqLOfarNyuv9Ui9PpNR79
CoPyUAJgl8ltDt5nCK0pf8xcJ9nalgiPYmyxAZ/1tXHvG6FQI6MnApcPIN4SYwT/PO7zzM0fqXL5
TlUZOM4mH9Ar9erEXSsQZdZ6vUS9q2iLfQhAelaaHM9KBiGG48cCDmw32Blj/PITibzxzA1df65M
4T0iKGZscHLWVvLPxXksX67sK3C5cDCBa1ocjwOGLWkWOfljKcw83OYIVvnwNI1PwjAvppIjh3n/
ay4P5P8iSiAHvVnZzljUKlPLIzsT79gK5+mSWtMjPlPe76JT6nOHf95HVyPLrRLvW+s5geqHFp0O
hHALfly1xp1c4Js5meTzU6JTD6J3whVxfRZ2UdM0WB4Xj+lsKUx+RWb7fd2Y8K9TAG1twtfI9fCg
D07uK0HWhhsNiukjkOJmZ0Um4tIGXcKwcu2vXYnIpIM4gLEN8knbrby4t5aLRp+JXcdm4KNd/9R2
0BibK2rx2PcYWKYQaVH+D23fCUz1IVbIVFrwcT9rtzG/NGVi7EK3d/uVz7c4y1/flywxUWWXLS91
kTBlMlt2E7t4xC9rBhExWD3Dc7s6WHWfboKkVTaOnr5znvxfVFjcjpTSolRarNJAyZ3ezflKYWo4
TwBXvxejXgJymeZdD5LUL83o37JW3S+z6OeVffrWocBV+f+CL67sIahH1CWa4rFikPfUIuC3hZpn
n2O9+nH/E7+1GUm/dDYHBDEkS66/sFspQVRWU/E41UHxE0ByunPSbqAHxEW9yamE9vcD3l5ViACA
tGOmhcTHzbRC2EnV0fgpHkVcVx9EhM1ZENvdYZjaZ3TKY8RM3fFzz5deOdPfWkZgXZjpqRRXTGiu
n1Q1hqlRE694VLCWOcRqHW+tAZKsljvRRXVQyp9DUCH3n/bNoACQHYQZmWUvyasoIDMDmcLyMYq7
+VNiO9WDEeJD6Ijc2gdmKD7Glb2mjbyEjb6uXeoLKZMIOIx78/pRy0wNwnSsWD5RZv41ocN/5Oaa
dk2dNC+NZv3GVdV+chvlWw2F/RHjDkET2TbW2NNvPT26HhAUSIzkDO76dwSjliDjUhePeeZpe3Oy
u19q5DGZHrL45+hZwcPUdcPKd379kIs7TrakgHLSJEKJePGhASW46TTR5tcF8u34qSuf6s6C1+8m
4xdjUtXWD2t1/is3M2sP8Cg6OLE38UnK8hQEZbVn2Bs98OHW+jxvvA60qmn/ctFTiSwT8cpmsNrZ
efTILAeBpc6dto4ljJ0jUEWcNDc4TFM2HN65AuUlQzrKdgMpcjP8DJQqzFMceB6bPgoxugJSvVG7
EpMGkoH8qR865GMsYa98hZtnJSxpN3+APCLnX3yEKjQVC0J49Ji1mvY7w0H6BFwlPWfF8D2Wh5ox
Tmu56CImMATIv3RPWGyMVpCquF5u1dikxpDVxYcKa5f4IAJ3cLMNqNrSKn3GeU77rAZtl+09vZ3s
97WsCC57uyiMgHuCqbt0W0/mKKdh5XQfynouL9RxX+lwwV4aG22Dtsm4cikuzm2gkBSXDIHAfUgu
mLFoT3ZVb1ulabUwmduD6OBHDlaK3DsGN0ewi8bz/VXk8er+2FOEA4oPEFPycEj0vcVtKErHLDxj
MF9U7NL8UaeCyRNEAGwU2kgUp3E3qALH9SgrHtJyUD7dD7+4NP43PEuKSl5eU4vVBIYALrcRmy+N
MSc7rx/7k5ILFTjk5G2TUf9sDa7tQ+EW2/uB5V98+9z/F3jx3EYTGm0UVuaLm6TltkH66mOi6+7n
+1GWC/e/twsnho2CeOOy/Rhi8mDWVWO+JF6qfBc9VEaFSnM/uU54LOvMu+TC6Fce7XYF8UnRPaJD
gfgRKNvr3SK8Jg3VcDZf5rYc9tjF2Vu7BdGMBZq1yb1gDfOxvJVeP+Krrjc6GuzUpYZMFjtxYc+2
+VL3VecXml37uJ8hQ2+U0xa6ULi3E5HsM0Q9Ppco2vp6pIqPNbotKy24RXYlf8irM4NBRiltE+RH
/6P3lDbupKVxYr1EdljsrK6Oz3oDj3suyzWFljdeMsZZ8FdgPQEdX4pb2WFWgwYbrJex755rp9fO
RmhZP7M+BSnljPUa2feNlcTghzYqVSuI1yVuodAbL5hFZ71MsKqPRd55v7kAlO2AMMcuMCcPG0Bz
jTvxxu40kKCB/ig93jj7rt8npnVGkuqd/YJ9HoBSL2lP3thBOCpb83EO4FOkZfliquO05ue4vOvl
p6RbTxopm0oSbXcdOhiw/uoKzXqpJiiwmV0zwjXRVA9ATO6nQMW4Mg3jneVgN8SovNuXYIA2EdK0
H4I2sXdRUanHJhRrwPXr7wBuhIue1EtC1qnwKEyuf5eWpFFEr8b+JYkS3oVmZ6ZfglgVtbcNDAPA
b1+0Sf8178rQep9Y/2twwsKKBvcEzWQJX4sGg+4q7mW/xsqJ9ykuDGdeYrRNbWeN/nx9L/wXijkF
5FM8FR0wc9fPaSZkLK4xur8mYGqHzNHEftCz6ejZHdILigOz30tV9YuLA9gmwbf0XbcuLVGCA1eT
zTawJTCkruNbmTZ2tLeTf8v/oe5LduRGsi1/pZB75uM8NF49oI10+hDuMYcUoQ0RkkI2cDajDeTX
9/HM6q6XSqCya9GL3ggQIsIHkmZ277lncBCMHAq4K/r3amYm/dzOLLAN8eAasP3F1vkToHB9W4CL
cKYDaotTHybSf3zbkM/DusRz+LGp3oNCrmBpu4MRVTofs05ORlUgEPn6KYLcML8HDdQXt6vqmSJx
2IDyDgOJZrc06KD/ouz6436DT3TNNYZLN+BuTPjgD/XHD4aKC5S9lPsfYElCXhO3bVCLZlhMlah+
fs2HyfyVBP+PuylwbGjfIR4Fmn/lXf+JLJl7cO8zWcJ+AO5QSMp29gVphI4Efc++/zvn5D/e6lqI
XCNvUMz+tHGzRWPBIcn+B8R6PDqLQoPrBnlT3j0HocjuV8MQQYi1liV/ccd/vq540kGih0gCAB1M
OH72GQC2jaypwglKWpPpG54P0X6Fq39EeJZ6B1gODH/l9P6n6wpaL7yAgHsg+hE760+30jRIg+oL
hthYL8OY3aNLUk4Uu7r2R7r/1xf2jzs4LizMaK5bN7AOTP2wqP742HjYwzJvmSUlIkmbwzj0mOt3
oyXrFPA7u2XxHSzTWsKyrT/867f+09cExfYKy+GhvTph/PzWcjPACeELiaTxOF9vabE2ux49y104
Ywj4b77XlZ5fQMgF9RSYOD8PvhX3NEgtQ4OvqRvxBXaHU0rAFtPnflOF+osS/U/fDL5HQEshjALc
h39/2hvbQAA031rLMDAGzRAso7YnSnRFQSwOqb94tz/dQnQ/mO0gdQpbExwmf3o3f4vpRsMuZcSn
sW/xbnALJTJhTYz5R5e0VzIvVAlFso6XaI3z1399bX8aM+EZwpX93bkBaCFmuj8tTgvktotM1DCC
KUjow0w4Ems12T7vTqMrkOslRyoQ2u3L/DvLYfJP2qXwX5dFLf9e5hc+yzXn9+rtjxHjNQn5p8/C
UC1vWWEzRnQW8b0Ou+VmGSeDW54NSCTa/sqK4U9XH9NFoFkIboNwC/vDTwsoNJo6AJMQKwx2UY+Y
pOoa5lIeibuuObJ21A80jWyVoAj5iwX0c6kBf+NrMA9WL7428NHrEf3fqlnEmmQy7w3e2kWif1v7
6RHhy9HLOPiYHmfhemxhN/8XG8ZvNkD/bIwwaULNhWoPNqKAR8Hb++kENA3HITRGPiMxanj15M/Q
kVfS9etQ4v/xc5QyNx5c58K3dOn5Q9SHenhPu8CcFfwYLUnGdn1J/IEHxGX9Op25GOJXkPaSS5Ap
dy81g2id08R6ewXBpfuC3dCeFx+S43JB8Sbvs5C2+vfm4D++uf9BP8b737+D+q//xP+/AdiUnLLl
p//+14V/k6Mafyz/ef2z//Nrf/yj/7ozH3LR8uNvl/dJ/a3Ww/f3hY/Dz3/zh5fAO/3jk1Tvy/sf
/rMbFr6sD/oDFm8fSnfLb2+Hz3z9zf/bH/7t47dXeV6nj7//8m3Uw3J9NYqP9cs/fnT8/vdfcLP+
47+/+j9+dPve46/+5w/K3gekJ7z//Dcf72r5+y9Z/Cs8B1HcYiIAW21Aqb/8zX5cf5L6v2K8DIns
VYYFRtO1+hhGuTC8Y/4rjk7Avr+R/q8cDzXq6w/C4lcsVBzpyDIBERSI9y//+5P94V798979bdD9
/ciHRf39F1R/f6xIr/H1oJBgKcKVB4wSaJ7/uBz0RH0YynvNLhisOCMs5mNlNKpgjnyOOUvLLrGn
eRHshKoF6KBhb20sruapSemHa7gLEO11GVMHQ3+FxJkawctaE02h2SvH5rpv61wW9zqBpeIOVJyM
E7tQ2923IlFmN7M4mX28ygwoXRLhEHz7LVEYqH1PElhfbE4Ddp2KcKSfJ7H0r2bJzGWJs6+ZDvRD
N/S+T8Ad6AaSsx7GNzCm2lGdFsc5LSoTL01b+R7NH5Ds7aUBGZ0/TBeLkW+jiB0lSEIL2LPnIuf5
duBxX2rwsypYROrTlGNyosC/PIGXr8tktq5cPH6fbc6vkkYZ4vP5tsc+Trw5umGN/rLKdIQVZBzC
Pc9xeYIX61klA+/IRoOs6twoqiGU6T4dNjiEgbnGFOTzTIt91/qzqs28DAkp/EaPpVcMkP2ZJhk/
qU3BXSuslAqAwNNr3KWJ4bjlb1F/DlIQnGb4vuxkX4CISrv0rocch/h98EN760X0yj7Rub8F8KXo
7dRb+LKiTpefpIxJApfMi8JLagK4oQ2OOOHxvqvPkDfVhhxbVsf6D7WaOClBg5tsLUMkixDHFhZW
14GsLplKPnlS5qq0lG6gyPp2Kx3cPBFhbvN61Ai0+bSuAXvSRbTcYI7xaeYWzkOpjvs6mHxRaz+e
bhJctntfTEc9bxXoa/fjoJfdGsxh1WHsVqFnqAOj3iFGhRtXoPx9gsMJIFGratbB8xtUnEWQLigI
nB6CO8gfdLJrw9GmZMIjY052Sdg9zSlDvwX808Kyu1tfkF4agGjMp1uVZAf0umAF2I3VGaUxZldb
NzU7JpHng3BP9MsaRppEiNxemqY7yqVdFGHxaKeHrmcbO0FwDmM7QPxW1klnM1klUCnIMvZ8AkNp
9DUwwyEzSHFJGaqM75VHj9rZBiMlQ0vOlCmN1CaFgafbYVkLmKj72xP4wL0knrOQcXT6OWi2DHQ/
Q1tIvMMRDWzKwZ3JoZaFx8cdekyimwEnzJTe2I3qapngSTHEbiaSr18wSf8x4LyfgvFEpwWmlgIT
3OJr2kaubqdsIY0szlnAm0+xhYwcY5Cp9idqcRoNiGPBOuJw5hdI0V32o3Fe/xFiMdV4plcH1a6Y
XLlt7SlNhqFm7TA8xdu2coL8c33ZHGKeCcPW055GM7t7EBwFzJGFyVcSicFsJaejJg7lWeU2oU5e
6PePEHtnT9T45zScwoE0k7eetDSgullxM0aDmsk4F91IGEYH8BpMDTS1doSr9AraUFcDtFL7HMb9
EPxkwF/3Dnlv7/7sIfUSIynVl5tySO6JuUtOOtTtgw+ZJMjXSk4XOo48JMpfh/tQz3okk5uYt1+A
L301NKBtnUnretJlY5agzV3LmMZ5Lbye/tjENeFYrkuFgAuAZ7ZNH7yVsojMXvejsLF47QoYQOwN
Z4ZopoOBeFLYjORN63bewPhj48x74driNANKqVQHK9q5ZW3p0Sh6BknAnjLPqL2vwmjfcyorEeQW
osaZD+3OW5GwtnVj4R/mYvpyZTacCsRN3cAcgK4EE73Fkth1Yr9MTeJILOfomkrVFdj6FulICC8K
XHDYNnTWvi+gBpWRgoQKFxaPGe9242gkWTc3mhtvkhqiuDYYBmJTKjcC7GE7jTrrb0UWT68iUxZq
xELtW81kZSmXB8hyn6NcaVa55Bl98nUaoShq8MbJF8jR77oJ6mDP5AcE5OUDYVDSotB8xf4qTwoC
oDO4nWXsm1Yd6Dpdsh5oxEw6ACLXfCzfwQBHLrTJq36GT690MAMjKgmrJU30mW2ZvPE8e5cUbJYk
Fx1iPdY45LzsMW5PDxPn6UPrwcYgUnx4g1yGvWwaMhcyh+FbVMwPcN3pyIAkLtLL6QVPOWwKTfYA
sgAa4SB+gH5/9cnG5ktTJB9ibb9D9JzAiBMdZYVoF/8WSX7wqizo4LBR9OM2QckEfLK0czRAuxw/
4ojKT3zoskrS2F1mf+qfhz4EXz3O+13k+fN5CkBZBhsSZkVbI1HUCxhFviMfoDKw3B5VoCt45gqy
yAFHLu/VyY7FQIDSrDtIqHvkVRlTTVJGMJdEDIIhExJnkGGxxbu+EJI0yp7HMEJS7/QIj7Ftqa1C
SGGK1dY0n+cBTToY7vCFJENa1I037Ds4Epdz6MEfgvMWNkA80F+2wAzPCzy6jnwJhzuER4xeKUCg
XgmkeBIBVWD8bWUqh+cm4wI3km3YNQu4s44PXrA5InyYipQNnZU4wahKvK8LfKehHoxgvYlU0fUp
FDzoCRcQFZAw1N9MhoVbx5jjDmUObc6nTef8FA0pOOQYwH2eTBDNp2Xht5gm4WDZVGNJpjqo0wv/
7DiFm5FlZ5dnXkESBr2eEMngkRSMq7cWsE5QAsoP8hrAcn+frjqKd03nd5el7dPlxg+UcwT+mOcC
epG3jLYyPDsV3gayFfeqG/fiGiwpuuHbIPyKGxN1ZcMQTF+Gw7w8b7z1HQG6dAaK1MNJBSViu8Ns
cCNpL+geCQkC4DxsRyLtXFLmtIfzadiBpI2jEmiW4+eZRY+8CUGdx2PC5h18Uot75uPm1BxWagVp
Ott9pcHSagJ2jggJBL5yKRE20kxlPoEAUfGix/dow1i2FVRD0bRfXKo16C1+vJQIIBvoM13W7KMb
zEMj/AXy/giK8mM8obKqcAeXkGzwDB0/xVM2USRoq1HWRZ9n7yG3/gVGp1lPYhSlzS1DKykhzxRc
kwmUTIfsy2tOmQ0xdTkIyb0NI1rYQ9ROpmrem9izP0SQDS02UO8TR+ZrteJROnjKD2sw1YC2ectg
ololY3pnQixaGMMgFlDQ8zqO+UkJ0Jj4aD5LxmQ9BSF8q7CZMl0GxQwGOR+QYownrWphdIX0TQTV
eHEqNG7VOH12CAil5Zr6Lqgww7pXQXMexnCtpzFpbpo+NLXX5B6rhly3br9N2vMrynofVPmeLSUy
AlY4obmEdmSW23ZEFg8/WcFCD1l/82HRoa3RCUoS8O6j43FKkDsU3gIuzy7NaiyI9ytFqo0HySIU
b4P5CiBJ7qKtUxe/n+F/kKpKZJN4YK5PFBYCBv8gAt8kLTxycJdRtEd9fFmjhO0L7T1J53NamYyr
E4dedSeEfAlpikjwrWXfNrYe/LYfEJCs1KfMDo4RI/LoK2R99qDzMfiBGzsdaCfSfWG9B7QcriB8
4EOOGrz5DOmS24HRVnyZ58A3NXOKQ4Njc/uCnTvXp4U1sBJLpN2Nvc1fGM7pjhgfbJ9KtNR+NR6S
qKKm67/YzRqQ/aNl35guQVzSFHnHYoy6dxa1bbn4q2QkVMH0bRuHAEEGYHckEaqY3SDmU+vpeEQw
tYQV3OaStTvDVhc7JWib6VYVVnSvmzOQEkaZWU9mE/BRG6zeimPuTQiEabwArqqb5guGY7p9DtLN
FBDfgzqxz+F5OZTWwpeQIAg0pZc83JLkwpJYQ7zQDjw6SIEBmykiZ8t1mOPhNpZ0dqVYsV0Rlo4j
aaAzXCr8nomeXHYdHYF6KMTOm2ZwlS0tbBQSDE/mjUTFEq57yDCncunn4jfhigFBzooqzF36VZje
3Hdg28Q1s6j47I5ijQ0rom653J4Kg2DUL7LLUF/HszxiJ7D9QIp50u8b8gmDg4bhT3tWGx+J7oVX
+tpDEJJM2vmhQ4LH9zZjISeIUUIZujZx8rzECUdhqbNk2k1zh4N3deuln+NYPeMcAZGx86lsdt7Y
PQU87MbTQtlm6hRGNAveBK4VbtfIRX2fGfIva2unu8JO+yxiPRS5q3pNk2DsSk+x/HMSGuzsQsKS
EueEkndTNrY3TcOTrz1CxDJiEEH0ZuJuWHYMSYBJ3cIPZKl7hYKql/IeQ3ys4ogV77xDe1SiIH6A
eg6UvjVdlp2i2FIqoxMEPEZD6+CnkTQh6s7CM8kOTqwIwpjGiXu1j8OLkcDHvd/7toUvJ05VREQt
rcC4GgZmaQlBQ5rVsxXCIqWhSEvq2TauF3SN6Rdn1BzvWmSJItZnWuJPINulBtzsVbU7GKD3K7mG
xT30gM3mmsHYVp85g6YvNQvF9E5C2Q5vwr7/IRGt3tVjIYIXVDBSlio21zKJtofBmOG26en41a1Z
PpPA4/7nFOGX6LMMG4qzH7fjfVtMSbfnGJGgiotGUH/8yNQN2OrikqBTK44CpEcc/GpK/dei6BiI
UsHkXTpO0wPo1c2t9D1OIXvj48tA2crrlS7moWuC5asEPFlOW9T8UMNs6jZYU5IVzB/wtDhUsxgV
RXedb6FqcsE8UvybTYykjIpb30WzfUxs3JU0SLaITFvim6oBcyffLbwZxEXDc3JGTZqhiJyZgu6+
0Tm6o8YiN7OGBjqcd0mzxE2t4WP/GWGd8rHYGp0iw8TyQ2SwCbyOReM3J8gFrUJdDzZnxaCBlaVI
wkvmgR6A9MpTR/12H0yoakg6u/DeFBP0m2uzarVnCaoCgjlg6y5DAWwdQSeLXwVq4J/Ftrj+VBju
tUeFzGQUvWzdqrbbKD3DcQZNkJUuAlBtYXq8Vpvk7CmH3n2t3IyB710U83Ukc2BTe/SMnyEOIRyn
5cI2NGn3iopCVF4hQgmhUiS+0QHOjHB89psadS6OMmWn5a2Im9Yji/bSGyfycAcKK8oa2QnvYWWd
wimFIRZOwvUxvRoWaVjkVU0cYWApeHwL67n0CCRG3cuuvRrKDCPpvHR4zRCXd0YJkh8L9CtPcKVh
XzoKBzbMo/KARGjScZZeIzDxwJmZEiTQIf0oD52tWnhJns0U+Chz+nGXhoM6wdR5u+Mx7gNz/HZh
GF4XHmKiGmwHlRuald1mkYiXQxhgGPPUTV38g0EMifH6bLr+UAivRS7KnDEAVcYE6LmGQlZDStPh
Pl/4Bi+BbkyhjiVL5obiqxdhMNliX53bL8b201nOWHd32eQl/cFyD2w14g/6EDf5DvTJpgKK9YTY
uCcY9n0WRfLd043/2XYZ1mQwP7txAoDjyfshwUv53YP16aHPMdnJG7HeadR7TxNKbcyzkksz9Yck
zz3E6tBPS4tzD4rY2fRfUbQiAGF+KNT0KMPgow/EOdR+Vrai343KvYfM46CLLEfabI8YKxRkUd37
fA0m87PkswftGjHJeC/zEbzu/i2R8RP3vTuL2NjzSBsGSA10u5SNd71TVwbqjS3wkMlge0/G8Q1S
NL/KM57U/TQpAsXBQliffJvTNvzeITMcG12BIYek7y5sd+PQnr1iAkRTAEfpMlcmmnKyFGoGaBRe
H5gFmRdoqUmgIHWC8ufQT/zZ7+UMHAZVJ572DwvongQmfGRi/CQVOqJEbWRNJ43uHOHVlLcK0dcT
+pyDL/wx4XiaOpu8FMO0zbthWjU+QpbKmL60WwQWxCbPOKBvm1XijIvWhRSbu0vmAv5Y6SNAncsY
DEc7pMjsBe7RJdi3AvQUmA5VzdYeptlXR+sZ8MpDUWe+u/HUcBuhhm9akZItxRwZjGSYw7KzTb3+
MkzCR2Uw3vmmQ12SXiM+oq1uJdd1O/PiGAqHT+KmOxRcCsHPhrBksLte5+nOX5aXYs3uZVCMYO/R
M3Qrzz72J4wGEEnzMi/JD8y2onOAwdXJGrS5AG3mG6+dt9sgdbeotUIyZtkhlwFwtMUvRdp80CFO
kM6wvWN+/RbA7GJnu/Y4co+f1UjvjRsh7A1vzbLGj1GHmYSfrJJMEGZBvTNORwVjlQOyAQxJJyBU
mc4jgr5nugkRvXcE+eG1YF49TfiAOP0JCtcTwpZs2WyeLYM527uuu5VB4o4pE48jZCwVmsgGD9/M
z6OXqGgXXe85nGUhCTNfEf0ZkzBGI4hgG5+M3TZVcHtvSNi55QgK3h2MSZ+2vgOMZKb1rmjN+lXF
+REezp+g6PrCR33qITvcR+16BzRhJjBAfgxQvfsbgk1WA+Zzj9CDaAqSg8BE6cyCGNlEfQIPF7Vp
PGdmu0tcOB1sNu352BuCYwiPE3bvsgt79YS3mWALiOVxbagPmQze5w7VL0jmlrTTlJHB6/1DqgIE
FMrwMoRW3+VA1Iie2meZ9o+JaN50DvePAic4qg0AA37z0QGGaQv/kvaoTBvOF1xXjmNIFw8ql8Np
ZPGAaqRDCFmHRlrt7DU9G4qV5JWuvquBgNwtLP8SNfPNGCRfkHYAG2ZoW691kS67glqCqf2bAnGw
pHy7zTOo1ddAnWnaLl8KZloo1vlx7uKTv8w5QXbYUtwhlNCijxRp2Oz4HDPvoBCSmhyA8wMoHRIw
yL5FQzh332UR2P3G2uLMp2B7UuPok3li4YNkefScbmI7m4GG8KH2Pxdos3Ys6UBLhXlPhVwEwUqr
Vnuw8Gz4jDBWnwxmzXYZl1mtQVd9VA3bTtHU9Fiezqv1CvDfD2X2VfcANDAz2ZkJZRETE04a4+Yn
0QR9LWEGAZYdu8msbY90mIM6E2IgywTwTfDT2I7Peb89QDr5TFHnk1nP2Y1BbC1izSD8RkEaxnAK
XNIL/J4lxIxpUzHODUkQQQDCHrM44rLnoF3mEjjTQAYeBjczipRD3iN41Gc3WLgpaYHMEfCSPkt/
E8dW8f7QL3RD6yK2ykxZvws4LFX75ZJFQCf6lt9p4b+sc3rw1TRVMeCzG4jU5w8Po8AD1W7DnLm3
VS7jMx9UgnhvdxwKfbSZO6m+b57opNczhTW1rLI2OtIUHWQTteoVDpuADDdxC+/ng2B9e4k6u+xk
aNozR5j5G/zSvsX5lhA4lsPRIF9eNphsP2MU5Fdsntra5vLkhIPbC1PPMuuHksnwhChJMnHEkORR
P3wOeeaI0+NX6tGvkxoqi+j1uk/cUhWd/dFikYwtRmzE68a+5jF22g1dI9rJCPgGWlK8ahsaLCWt
aN3RWBJrEceKrvi7QKZRBsFEJ4N9gn3kyOPuOxocHPAe0nTnHhlG7NXlTZkE6wvtZ3TQVL+k8ZS+
gSYQ1Xj28OFzRYeyMO3l6jSwwe7ou022PXPZl4YPnzUuKLyK8JnnOdy7dTrGbXp0bXMxzfYR+oaV
/YzxfmV5hOTO0Gl6xECsL5UuMEoCaB7Dea4d69khjjQZh5FWmK41J41t6lPk61exJMsun/NPWSPe
0J38iDZ9115zLOZwuUVduJYmSoDo6KgE47+pBgbEBq/5lKcLGh4kuF+k3N7jGBuQFnMGimVbI1Hp
YqIc6TFwqQ3fO4HYURACI9fUNF+Q5zXOkNYAyOQD6XWmqliiv+UOQTQl1MDFFW/L7ixbcDdzdAuw
fUvOIHfmO7d4eyAw2Y6yYnzt8jG9FLjL3xO/Ue+Bl7z6mwLTEh4Ka45V3Ql1h1hlz8PAMWl4hdle
cYuKa4gOMARp4FsbY2C+mywuQdm0jfzkIKd8YELUyCK1J0OHKSFbnm0vsHheBbGIHl8wkPJSrkvX
TXB896LOjHcGqALFNU62vslJPI6LeDTb7JKdDqQWNTopyx57L0y6MlkwrlkTk58kto4fLSD8i6+t
+AjThWoCzRd3L0nbGR87QjYc8jlSp1ZutiM6sC5pL/h2GbtjMJBJTnA78use2BYlrF2iPVAzBDF1
LZJcKTJkG55/Wfv+0sIUs4dtEw7SDnmKU7iWUNl34KeMdTi0eW1hmBYRyOCmWy9PLn0zeN84nrX7
AD5qSPxSSHBZTV3YBlAzAnph133CiLipA+p9x3ZzO2zRrsuWpFI5hcCaza4yIyuHphExAISi3QnE
0HxPQssqLJ24cqCCvsI4BoeAtndzIyDOHilsDDeoZ6eon1B/4wmDIy4Y2zTByEQmHvClHyz1N0+c
IWEPwhTNZjRa1BQRrVvRdFlLJrOBb0MGFbUGizv0yyRrt1oDFqX1FJvmddra9quAaZshmDu7gLBh
THc67co8bn5nrv2/4DNMH8PTIj8+FhAa/j9gMcBN6V/xGJ6md/4HBsNvv/87hyH+Fa4HOPuvhscZ
mNlXqcjvHAYvyH9FthfcoeIE4zEwqEEg+AeJIY5+BacIWnqwDKGyRnn0TxpD9mvqg4aTg88LiACE
tX+LxoA/BE3hn/waMMeu6uNrSkZwdfv6U1DvtPqKYw3+0DDDMw8sA65RKoyCMTpEawEIv98CIAUr
1IiBB3tUwEDbPrdh/IEzq6NvzdBoGHbLPsK0N0c42meazRsiaQCvgAm8bm0ZGHgPvGsQXWE6M6M8
LmW0jmmZTJl0JdBGRHjiUA7lE0SCBYSfXTTeg9IL91XX89TstIthwIOtDBUqgCQo3UNMIDqAqD3y
fYsOfd4OgwpT8f6a68WDab73MGnPSyC/a1D5M+wsCfOFA7woGh1XM8afLwxTrKGkiFaS+wUhLD8w
BL1SgdJQzLc84PNbHrZpcLNAQbRvmEQ3kdoBOZcZUjm70jQCGIrWfNM7rrKwqyY4qYQ7vMi5wYwp
3EGDtD5aDJoaErlpffPC0aeVUwbIMJjTY1uLxBRwnnfWrruuFfyZB+m0o2nH7R6jAARhjrnEdZRe
O7BKLW52X/DXHkeR64x9xvGQeg/F7CZdA6PyeekzhAyKfg6Si0H24lpHi7It4kGAHZBZNfMbFPoh
IgmNGhrUnkZ+n3vWZE8M2R09GpNr55dr3wA9tc6+XTkYXc2gZKDl5IAq3usomNs6n70W0+w5oCBU
8qCA3/MSsFNizQIWCxx9bqkfzdFjts0GKIfg+BaLgKwUUBsrjq1twgcLOw1Es4A4dZqQBk13sTEM
+V3FKuNyRiTqDHQC1osAb1W8VjktZkzqEuMjrD29grqR32+nLJx5RHq/y181zAFAXjEomaso0ewz
G7ImIx2SmmIgVHaA8RdVzgJlH/r5zfJe/BhBY6AE0es0+D6COXOfLQB9Sm1GDz5l4RC/B3OOmwQ+
kG3qRi19DuAFiOpOKZQClcSaYjt0ypS9TIi9/hqOGBuSMfQXrKRu87cKKoBpKZOmQQzDhtYzPVEH
yngd81GtiDlZB6p2M/ckgNwZXwxX12woQ2HJovxyhkFdUA9F4e6HYvaDas6s8Z66eMljwOcBFtsS
5IjQG/seL6phrshQ/zh37+BAtsbl70txWSQG5ICa4OdfoTJV7ss1wz0+MG/dhCAjIJ6Rlks0sv47
LOO6zQJc0M4DbaLl4yjIlLCi+OQYSEsYU6YOb7yhz37LVbtgxNz2pql/f1y3cG6SV/CMcNN7kEUw
3/rtoZOW9UWdTwYAI0KdhuHMWhthdaRdu5RC5e9ZTA18NDgsVCoJbPk1BLySHofYYpxG1ywqMclW
D7gmESecrfGbB6bSOcGJfJcG1sOsU7D4q/NsDF1IM34XbecfwigUCCFv5M6oMDlqhTjydJhAB6V5
aA4U5QkKfYS+DmEKdZDXt7ew2Ub+Qtz6nNViBP8HVeASKVhsJxYjD+BRzgQaw/kWOB8oCm9uyrPb
MfOHl8LkGA8PlI5fLBLUbrqVcwBBICLYUrew2tEDuiuoQLtPfjOBcJXY8ZLoFYl8PZ3EfWQX6JZW
DIIOFBlHGQGwzF46lzzlzElQsdAXIVfXN8vykKPr1VdnJqhNJM1EiOujshVvoXlQpomHCz2iJ61U
A9twNL4UPIw1mTFtCbL1sR2lxyoUPMl9GvTjOcgn3AOYET9rV8ylalRyWjN4dOWQv4C1sdikoonk
j+vEWodrmK9326DnM7VjuwNvaMV2vLy02QIdQrj+8IWVn/MAXui7LWk8UULMMnhH02N45VrxpDdJ
j8us5RnfHkOBXOs3V6AC5IY3x/Z/UXdeS3Ij17p+Fb0AFLAJ4HLDlOlq77tvEOxhE0h4mzBPf77i
6GiTlMQJ3Z0ToQhpqGFXdRWAXOu3/lyEbTk1+7bg0lVjaw0RnEBNmTY3tERdBsi3eEbYtD7psMgF
uXNzQ3VzDL9W8jQrs29Ts1YPPLGZHGmGIlYrb+E6dQpv+AO3ym5mv2Nqm7sOydGZ0+V5IbYuzDgT
zDDvKkprfZDc0MuG6Q8vKyVB665stcjvVPKl2XzrYFS1+T5VfYPmS3O7D4JthB4nib4+gGqIPSwg
0V4QN35xHgpHQuLt3IybVIjrrQQr0ofK2/MkQSE+IwCsBzu9MG2vo+PD3d7VWuMlRlRT7c5SckJJ
9Lz54GhEU1B0ozzkTT4eqrNSAQ2ZUQajV9vmBbsemqwSiqkJ1MQ3RuhDob6Ci9mfIlPfEsC7q7Rk
XRoZRZ5W20/ePL1w3zVvmcE+h/ZjrOe6hbiRSdjriVcFKd6ySHJd8FIFZck5HK5/0kvV3dv2mkSe
4S0y6mGXPld9HL6B+nW3POE7AEruvWtC48Y/DGN0H6ZMUZc4Gxo1P8ixLicyQ9qoL8nMsWDZ75jd
3S9Vv3Z3OXvIPQ/MKh5kur0Uxuyc2DsNnjZtcuWVBQll+ma8TBtCInMYxjs8a35IKrIf1DpAYyXa
VL3hg6l5frh+P1yTubc9blWLPqwtCPGJR2RK6lBYjuO/NUxkKVgYYEmco8RBcCh7rw/0XK1XWZOI
t6LYuNnNM0m5WWd0UcMj14d+OpXfvHG27SCf2+HZA4ZKAh4HHhuf3AiVMJMNpgvZxq7OKAQNzdHm
MM5nLiI0H7XlsqDky7LjNCheCjEqsRuLTZ1sh06dqNX9cj+Mg5eFePxQYrBajPrd2njDYRwr5xMp
Q3OxZTzcAzICFlSohqCPkogz4uhx5ssq9hnGbNRhfAfeE/FR5Nl7oDo6wLLb8JgjZt17NTvedLjo
Tu5EIAnCppTKTstIw9wNIlZzGWMKPp8zRt36UcMW9Wm6tH2BWKQyYSVdfRU6mtlFyl+QuRB8t4VZ
qwiX69eWZ7ehueflfTIr0KvBny5bp5lkxHI6fM8EFdr97EpjiBrluylAYG8MQSWM0nhvpG28wy+v
yy3MlB5Wq20T0iEZhTgDdAWkNasui7F8tNOtYFKSlwYZAWxMyWoSUulMSCFMHufFpZ/7w+u5yvGO
E9lTF7acGxUkTB3opUrJybX2bft1WkfoO70hMHJfLPbU7NzF4vggbsA6WPC76Z6tTw/szHfbUG2e
jcpidoQWDJbO1GoT02/c4dEsjUD6St06ZK4gicyMdj9ZBb7bFt94bDLgDdFUz+Qo6GiPeZhIcSK/
zNFBDJb8YCVpfm9OqB0iu7WdbwxH1+hXjI7P0OzcC8MaFlprxAZU57f+sHBJSq1CNrHkJ0IoLIKw
vNbe61MysT2nQ2Gf0L9y/SOkIuTE1+ZesiX63RvikvOKv83ddcEZ6oSg2Hd2klU0ck46xITVEtkX
LMoCaEo0RjEAWXu1QkIRuNlL9p6YyGKG9Y0x4Etfp+NDmW8cy9vQA6cYk/hE2juQ/JitYeIwbcUL
jWLXBX03776R+qiaoUj4NroJDNK3WxoU0B/SEFys9TQEQ9Ou1MhtUqwBMlou0rpuJhXMSlpe4NBD
Xewqfeu6vemmJlI7YnAu9Tr3umibHM24YPEZRdhakySJLh+cMPVr73Wu+jSSjg1CP2fSe+4wHwCb
Dzx7oBv89pirzLowW8+jgbVCFhX2ouZt0iRlPnttXhP6vvD5r9Z4Vqjhj7xES+n3cUrx15M1Fs2b
XbZqD+qbv9vSYpg3ymb5ao5Gd+d1uBX4jXHTHOERrWNtWsN81Eu9Jmp2mvT3ZEhLFNjfl4AMW6J5
uRbFc55aXhL3/tZtO0hXLIqos1uLCwgomVUlmZ1gNpJvljPLky715cj57x0J9kDCPdQNXasahuio
yqzNiiafLJ7z9DeE2WZa20tm9NvzZKyTHRuCgBFX9e4QZ35lnXD8yK+mlTRj0C2Ld4vOwqPRuLQR
dJ0fFo7RW/hDbDUcejPtHxi/QSu4/QNvhRxuk/NCiPsM1KniusCV1xyHjE6r1nWzY9ZmXx0xwvdt
cjly06F9LL1UBUWvV3zJoyYOmUyKHbn+2R1AUf5J2JP9bVKOdl/5sn/3l8x/IAMwBSM2rch0Ndoq
nHrz8kDva/dWcPt+EpiroTpgZXkdJ9CwsEGMbEU1ASLdvutX983oG5zxAglroJ33L282BP/ceN2K
EMrPMJETW+oVLgonVLR9UC5KK0KrttRBmXZ9sY5y2XNY4nVjp/RK1x3DxEqJCkfvdKszeexzv3+R
rps+GZopTmZP4ZWkSe6wkRzM9Lbe2Fpnvjrt3G4BiGh2Mki6s2KGk34v0DPcmprV9wFXe5HuF3uZ
jstawvKuhnpaSsPduykDfKdbu6Zy1A1SsgkHM6K3y610vzaLgR6sSDIiOzZ/q05eLfPDqMDk4U4R
JYe+NCEMm8U8cvp8kqiTfhUahU1rRs2mx0O1jvxGE5d67vZWRJOAbMLRyX0jHMsxu+cpWV5VHgzC
3EoqU8qWq5Oz3q/TwMLovJvXXLw20k9DkOg8gjxitKVJKqxY/MKODsjbSkqk/9asruat/HRG/pZa
RyKPhVWebMKBD4pAAcmBZsedga7ay1srlu7Q3fjlIDYmvKZ3dnlfKWePsnq8tpthuAO9K/Zua2gX
vZamZYwIkclycjM3YAvRHdSvXZtCvW7WrtSAi6eEshqaIZscEidRd+ZQf9nSdrlgvKDiaRX9ZTm5
OoiiZ99AZ5XPqoKbjxevl5zNHPQvc76siBqSgfHCHMew93w576xSci1xfR4RDKNsWurZpzZcNvcE
to58+VaCrLTPMJoZM0VWwSw73Y9HM1ffyr5jcTGYas7UMTKavpXFftbE+uGi77gZ2hZ3hiMcdTu4
GjdRZiKECLQt77/qS4aaTy/GjWF2tF76kZ3Q7hFT04foLh9JUaM1yJk6uHsJGtKCihzsA5cxgTcu
dLAezOhnHhDTohtjUM/DTHeS0GrThjIm1qa4teqMcMrJVrsuMd9sNGunOm9QCdfGuMMlkovdomnv
+qK7+7N/MjTyfMEegsR/Yf+A3NbamBmFs7XPRzDNwkiO3ZqxGxhjvR56rDpPxOfJEruJwIkoRt7z
IgzjpfXqZAzHxV+Ao/ziNgWVfXeIZizZzofmkbLhx35IxxsEZm5/JFmQG8ct7Cl/7GtVOchpJvJ8
JpHPt9JWWnJzRrZD1Sv/mfZeGviEPuPUTQFgl3RGWcg4sEbdkpf3zIPbzkBf1gWu4fQfBcVrX6Yi
7UHMOvXHMo9FH0F3xqvUyj0hffaeyVPzAg9x+8WiujYeKqVdcwB2H5OhFbeZk3Zhn6iGFWybzSuT
1b/ZI7Uk/KYsQYlZku4qpXauW3pbRB96+bHJsV1Djl7/aGTVqbBwCxh9kh0Mu+JBMW3ZwW3AUGaG
dVIzxOR99rO+DoDKLG3R6K6oqZWg93m/6GK7czc1vXbOuh6ayRzG27Uv1l2Tje8cx9VD7tVL7BVV
eVut2XHit91P2sSN7oli+rSR2TgXWz4CrqeuN8xxVy3a+9Y7WMer8brNTTQYgJ/hYrnyVVIvdt/3
eRU6W2ECoOnyzS+G9qAhJeOa1B6axEbUDFS2HpiZsQ+MFHgDEGCECLRZVJdq2ooj62S9t/pEvGuV
NKIipe0u51siGVjkaNkJzw+yzamPYD3Urg5YGqfM1u6HnJOImcfhVoDldqfpAtAvDTOOqV2vafZV
Yo/rZSNdLYtRpJGhS2sOCP3mYWYOXWeS1zq07VsyMdnNCHaTeCq05uTj/QCba+t3N7OY4cr1m1Et
eAfMUj6bJZV/CUll0eg7+cXiZ/1VQYQLQqHyadOY/mtVf3UbT390sDeNu6Ea6pvSx4swL8PzSDyF
vNS8enwebAdqqPbGN6/WE8lqgFnsNmeOWN5rCB1AWPKvy2hMpnyK2IcEcNcsU2ML2srmdwTqq7tb
Sf6OEbnoArMo07vh0YVCh7fvWV+C9YwEJTZxZ/vMUgCXnZUypfpjo2uBhC2EYrWnqFNZizkhU/ZJ
q3X+BRZ7cbvac/XIidsjWaQ4HSgLo5mDLiEFHlAsI1VktH3XnsaxSTLaPBiqgswrZhI3FgNROJMJ
Ai3MFjxmMEGzdPGdeoBPkK5/FRP47xDzc9gZA6UO1C/OPtkffLCwfslsWv4ngUnrhVdNukPomY32
cW1S2iSaKWkiM+nXa7fQ2tcfmIV/+BB/9B3+bDo8o/WkLZCCcG5ewHD8PXH9h9f2BIpGo9m+eA2Z
fdIn0jddjTzaAF0jaXTTAcEuRVJJgR8vRx29+/3Lf68Q+IktINmXHAxWD5uIVFf/xY07e1OfZphi
wL0UfqoateV2cLVaWOHUVmLPAg5i6c8rogxXacsULUJR8pAW63nHnpLybFWs+BOKSxiJ7ZIVIZ4q
6fWxdGAfwoaHGH0tuluddRtz5t3/t7+CR80oH6J9Doqzxb+ElmA10BYBGL6RVJvFiMddMFAqMNc/
ksp21GNLdLvO4eVzFS2arn/keW4PO4okGUrnfgJiYm0hSXhFlFscKVxYyxPxKom5dzKz0iK7GHBl
NRuxHoGx5pb2FzH+v4TRcBUwOtkYCrDHOvyX/cu3oGVnDaNhl4FpJIXYZ30GlE/eMwygUgCM8VgY
BkXVacF3lNUeH26KoIyPHgPcsz0UVbXfem1RkfH9W9A6TZS3f/E5n63vP10qlI+Q2eEwuHGb8D5/
vk0si/PCTTqsIG2fqz0NZ6I5VSrlfTF73I3ZLD/9YoRuyouND/n7VeGjEu1js0tNInNyxGjosnrC
tJfV2f4qxe27V/7Hd3huguFq5nYyHbwl+i9JBi152SWOpQIlVMk1gJSp9BBWdq3C8sUd/qXq+NSo
387s4io1zdQIeG5m+XW6CiKlSSNMHYrs2wRCy8T6voMLG9JodgaSj5w+4+mZn2khIAHcivO4ms+O
k4g+8PtStMBhOUrljgF6wdnGzsFQ3Xl7zWuqhh9Yad9YnfJ7QgAAXSVWYjNcNk/70mbo++/mIROP
/mLhtbHGsW3+6hr72e1P/hq2elKt4fPpRcDt/EuyAcRF1iZdgcCQBFt1/+dDdUBFs6DPBYO85lxw
hp2Q8DGR2/QrQbELHTDXqBOXBf/FOhqgH0vBeEhUHvcS7kBuIxJHjfVUSSxyyEPpiPf+orrol2ro
8zsn8ZB8PP0cWOCKX6OaNriVyoWXChTvJLvWpMd2NiFLTfBFLk0T1wTaWVdDP7IT9lKa62nzRVpc
4Azhf9vsnTcQGIPcYyNGD0rqk90eOAeK/KSL1bN3FUEFWgCzaw5RV0ywTxSe8lfNBb8JQx4+rrNe
aMq9L4RuFtsR4Ch/haPQ18ff32U/nwcuOdwmgCr9SVzGOo+lX76lbDbW1S7QbVbeXJ+XANT2cimP
lY7ZTsgeSENvBOOQPZrxqvkIL3//Bn7JZ+Ad8CET6eLoFskupIKcT8sfTqQtw+1R5wOQeCaHZidS
w2YO3jxgkT9ZKT5m1z76iZ29YoEZl7Oy7vxkNVL86pnT1iHmRGlHJvhyEpolcOuusubpvc45x1mg
kwRFNkm1MXGB9t6ZCtT8OMrZwWtn0xAOVmaixQ65cn+Vb/q95up/nxDkmurEnJMYYNBeQACiZf78
yznktumJGL+yXHVXgEU1drap5N0DcvhXLMJTEkgCAi4St8i+tHoNIuq6fZHEOrkjVjz7+D2CRhf+
zQq4G6k1zx/MZRlXaDHDefCnlYKPiZiQaz1xyDqEgKr7SNdn40pilUNNaYD8eyu5Z1Fb11MLHOkM
KFxQ2NsJ+9yfoRQ/ZVL8OF/8kp33/TdGqiBMOnx5aCNb+Pk3LrXGLZ2m/DpaZ2rQgrhhDWqGM/yH
KgHrH+gZBgO5NFelwjCxdxqgY9YKNrOxs7Il/v319Ys+4fyGKAYms4fgYIO8TfeX4K0KqSTnzHp+
VnCcH5up1R5y0nXdIJ2MpIsWS6xPqlMGZPRYEutLOIqXXPp+jf3UmcZhCma49jwwUock7szLRxqo
dIHEHVHcDq0o7g5JGNHJabvqalJ1Vz7oVLyzIp45Wh407ZvZDs6jg5bUCIh1BYD8/qfYVZDooU/T
3JCWGqmiVPOKcjdgM0mCZkQfqauBDdQZEOAFDr63LKITZ2hxpQ5oZZPNIj60QqbMFa1qAMeSvSLj
R872GlY8RcZXvz7bFcvvJKpZ4Yc94MzvDpawjZ2HcoFd2KGcJSbw/7zrFAkuMysvuyaq3cq3j/Wa
n9UCmllcrmVrPA0+3W6h07C+BUXeu9jBKv+q1FthEDlglH5sjRUTuFOWAsKPT1dDvDrBmH3/Yv8r
udBjU/GfXxVAPyWh/MeElP8H005+qxL6n776rOWXH9NR+Pf/oRISfyejj4QbnuA8yx0Lvc+fKiGU
QEhz4JwsDBHnxjVGvf8rEjL+bukGyWs0GNF3QePbP0VChKBw/JG3yRHE0WA5/n8nEtLPz7kfnoO6
oBqWZcdmpGPepEnl56cC5tBxJRwsjxFIy106tNAPwlBxu2VuaNsiDZ3Owu4h3fEJr4e3Nyvxji8y
ymVxlWkFe7z7XKHHxVz+Yq3iYsgonsR8U9DLPqLubtruMM8SAZ212LvFTiCz6+q5wJB2Ig0BHS9B
AmSFhuCbIkJtUr5blT9e6ymPp3K7S0SbRGZtmRdLYWCvTr8QvGnGTs8tQXLf2QGQM0ouHym5y4Di
KSEhnQnsmFUPnacOMqeDfpuGZ209U+st6Radk5u32Zl1KrftfhydfarS/EratXcv8mq6m6H9Q70b
yxifmUEHeTcGmuhjbv/mZmoehoS2S2JcLLIr7kxCAoK6yyesUwusScKajjb5iJWtITjPQs/cC/9p
0NubFLoHQ29x3U7WiJQ+bXfbYpUfg9J3WIbzI8s6+Q8V4LxRM3tWmjzOCBA603RCw6KKD7z4UpnI
tiYDr5VR+Dv0RMA22GMgQdLpBAgEF+Y9DTbVu241BsWQP5Ga2R8qSxmAmZOAJ8SfpzBRUmeJKPyt
UasK+kViMiJtgrBJN9LH9Thu7kurDZ+WSel0rfkmwV8OAqsWHTJCfVxke2cmaYDJPzCy7T05m5ar
EnHm2SbGET49mLJGZ1YPPL+Wpn9ydTybjobfxnNH/RUSZAyMQX/yvRvdy65XMgYF4mp4x/seoMI3
8Mr2Ir0UIw9We0C+nKL0CHKO03HF/2yDkAYYJcZnVXr+9TDo9Q6XwntljPOH3ZjDodbKJwiNew2/
zRY6+XZb5RgmkbMVUI4Z6CIabPBO89IcljUi8o3PEZ/NuCXuJeXXGPtN1cRprd0aSf5ZQ9IW64J0
oRIXVsPMxaGz4UgurhNUayY+X9y300euPzd9/tx7BRkChJF8ZGR6BYksxmDpZ4F5dE5uzHOKO+Oc
tiu0eTi4S6aeFf2cF8QgrXHHJbkj/P2+nT0t7DzqCa2z7i5XxGh0euGAWM7Jpyy5YmSyPIFSgobn
vXVtWeUSugKRx4bJLPLqzTykc5/FrZ2s9ygfcL7o1bJLkdgaIe2mGEY8mZ/QmnV/FGQOXSmDsI+N
4XdSOQzT0e1WDpJBSG5SACoy00KeX2FJPkhGPucdiUQt3QbeEpa2Xj65CoA6awwuTmDekN2LC4Xc
uBrcKHKow1a911GkkdaUc3bVnWOuH75dzFee3VQXakHorhu5xMALNB86JRTDrhcbtilktmXEWt9d
Sadbgyoxh6dJ2hgfUjO7cF2nfilQYtwOetYZ4ZqRjDNDJQYwgNMfkDsVhAah9iFdQuUVmRzbna6b
OfjKiBraxtYMP5MYN0XNwhZVa2KOAYiGeb5gxHJfZPlyM9ZiPhFfU98jaEJAgZK5s/EmdJzXksgO
+AOR9cGST9tebaaD+sSd8VidOxsHSi/etSWTF1Pb9W1QqJobaUo3PwI4rkzuzN76IknieendtrR2
eJWaeKDqOgZtqBAOFdnBRLPVBba3VMdBLDDtdQNLYCxDRhQsvwxibyNQuq5d0tmEW5RxrwplLp0r
BrwZ5ZhCU2FhMpMlNNLmyPEj7xoZwJgk826dalDkhpuYZpPiw55cKB63xyK1aFBKLFMSexMStqve
qrLd5sDTB3Ba6pk05pRgJ8xaYboRMeXamxtY1WbvjLYxeJvztkWW1RunfhqqCIOIedS7bLmztkXc
L53en+zMmT87X/RW4LtzFkPQi0D3a7KIEOUc59VcqtAdMYZz31Gr1mn113XIuoPuTuNlb+HZrIzZ
DG3N83dalnenGjYyqngUX5uO5r1i3StjrR5n+gNQcQXk7aVEyuSs5SbD/5eOlF0zwJqu3vNZeDcg
A+OhK4zhLi0JGMgcVe4THnEhOEaKbMdod5TKlU86Pz2eNmM6CoeCzq0tkl3BubrvnXON9gJNJ7FI
jcg4MBpfTtBT7yPPGsg+Q8qoKp3uSav9ISyU6eEWOBfIgH9nGdZzva3F5egtw1UyaCifKh90KhC1
6R1XUNrQbzagIBMbrZONCEJM0SAGQzi/2PKswKBkJJq0FElSsw2XTXEGL1QmTmyu04uXye0udfTi
TibplzFBeZOuiqSukmQmDGz1bplyOxpazcC60LivZOsMH6sm80do6fXCmkzzRGobP90mnD9A79ru
JuG0x8yYUu593BCHTnfaHRtNeQuqT/DVpuZrOKEnh5AuzLgOoaRugvtG2NUdI5GLmnSe94trj1FT
8bSDUu8ui2ktg6QgMSwjTPRAACMSo8rTDl527p1DAPG+EjAQErWFodkavZ2lEbzipes34gWrS+Qo
bWz1/p22VOrJQcQVDMOwg3aOjWZ8SzSO7Xb1AZZBe1S9HFWiHwmBfEilFa9Wl2HpZngW3kePO37D
514kboSE6KNZ3IuFfH7Me2Vkj4OJJgQdJt56RAQ53hAaByF1TSLReiKlRQo9qcQrcQVL0AiVUA/T
hJ4zvQ5n4yTcbkTFw3LwWrP8VMNW3Ndmkj8jVcbuP8jhNREuH5hW31SrIGgpN6yrYp31HUiXfPEW
5d+v+ejgiPOduBGzHxJaxwqFWQIRSXlv4+FFoxta0kHdvdSx4SIlXHL3prKzXdV74cbNGIHAI3XN
xK5EryOqnr2+s+8zzX5bdQ22Ms3fKm0x0Gd28iAZtNoJDYsZeayVNi6QY0n3ckuLa1ij/9uNOPI9
gKcjLuZvWldFWcaB3NVQKfQDoZDKElKghjoUdn6wR1WR2TXjX4RKDEXnyNiruke6IoBrNJchgkUc
qUiI5ZioobX79Lhvx7m7X6qHyZ0PwMNvRJLAJ1vXuEnPVCEqgW3FiOTsJ//r0qzQTjT+dFQmoo3h
C1P4mLt+vs689npi6Jok4UGzDqHKSVrkqtyl9RBwtu7HDssrGqxYTKYbSfD0kyyrXaFjYjcH/0nb
NoNwHDSSQzPGSpRgZspeIkT1CxNqjsvGdlGgO3tPibhmir5wFMYmWX0DHuX/nB9otyPOwzXb7ppg
313rLN8WtmEYiS0iS2djNmoDnkHfrVuXwqkSgnHADGo1TAdTgESKzqT3WJpZwNmnveqjIfc2jleu
oXS/UVxHzxwiX+gcG2bzoOmbc+9J99QO00wGQnLXmLiTgpF84T3a0DWA3L0jsrO5SR2vvnDoGA3q
lpwLJFanroflrjIe6OjXNHdGd4o0NDa68nHTUE6OCU2YCLSgf8TE8Jall6VLLp6Wb3tfl9/GpUB9
aipxHGsST9ey8UJCU+Ba2dQ5OsT2kvoL0krLna4IxpsmzK7iHUrl5Gs5ihg/dU+OohYvKDyteYHk
HWntqOaj03vlBW99w406Wcemp1+972st5NpNnvSE7EBV+u7NRG4RpH/RXGASgtwyF2BAiUO57SxE
JW1jU8tO4EbXZDeu3mCpK0fz1vA1dWUhd/vsp6m7T2one4VZH3bmqG8nGJDtTIt6FU5dnTOtXtZH
ErxgfU1FhleLOjV08UWFrXCpabUSm0Ea4749Y60a1sIO7Z5hdDBIRiBOKVefM/k45zwkchq67bbb
ukKPLLM2rhufTAe3bfMLOs8NUt9A3NqOjqlx1s0Xwq6KS0yU+W3NjBWBPMHEtkSOjBo20dZZ8zu3
gXgzrVJ75RHgvU9F4Zww7KWh79rTyRv5eODGEM2txZfEYgQW1dnZ7HbaIe3mAojma5Vi9RLJBGFk
IJeq93lGF5MJZihfGgnxuH1LCOKxPPObqUs06C3JIZOJxXOqLgETD4CcV4nJg7gg7SVvkr1H0Eqh
eY9jpT6ZtodjYwDUuPb81tuJ3CEVuMmK29VA2SCYp1Sz7qsOjWRgrUUe9QnsRD8Ta5d4m3dMfHiS
oedcVXOhbgTaNYImFELN7rYc1Uj1mL+VsejT+eBgiHhtSjlezBXuBeplqQZYnFtA5YzXR8ilkwVJ
/FGjPWJeyRMOBpF+1QnyiqdhJJ9CqKZhCi9aNpjKjS25lXdyysSN1NSjUzelFfSaZdhBb1rd22SS
lBhU49KGSdmhBbCwJ/vQqGEjh+510HwyrizEmPt2AJorhwnOzajmT8gE9ue6TbgO1nm4tDXeW9E6
yZXW5suOKKDmuS3c8tLsmqdCz8cHs8DXhoCm0CD5luGSM5HDAtfaxUQaOYo1ZFO48xOfxXy1kWIG
aacjkCFz8IscJt3gWU2WUGe0XlR5OsBwN3vfFs/Wdt4EF8OvJSRFodVA5+zsxyBpOUU6ZX9ZS3wl
i9NOe2JJ6yNujOZZY78NjLxxH5Y2GYNhU0h11aj2o49tLpdJcuhIdvsgqS89IRbo701SYcm5olNQ
lV3WXyinKveC58bRGHILgU7bHbtZvGKL3xPDwcemW7jmnblsg0Hrvbjz8/lVNaK5H0WzQVHaBIpZ
/TDQomtMZBIMakPx4w09jWmudZ3lRIg6iFJ5MhfqZeBJsdN6gD3aF7CNJCsxC3Q+q50UGGS0kWGy
bKV32TB/sbHPbR+6WfkyCV+d71DjTSO/o8IoKBDokGs1QAnZaARSYoieyG5tL1YadC8yr9K/uslU
GYE+EidgckSfqs1BVIQHSbtWetKQ/EMjR9xjqb6olvJKrG77iZP804aZCxBdWKQn5CK0ShdSuRPq
Yujx7hPmCHOwlSSDSKdZd8Svao++XebfZO4DTbvptq8Tz3lDWs9hoI3lXU2R8MnEURZPiB2fctNW
IpgcQWBFlitu82pw2HALfdijnZ8lWRGTeKsMAFoEdXV+J7AmI57w8VRIptyA0CrwpmIuL4rEmTHE
jM7BoufkvdVJ+gNdQPt4DjoZ3zOz/SyQE992s5Xubdvvrnx/LeIFY/ZbvmFn4SCyJRdCNl8haFkj
f12/mOn2ppzkNpXkY4DbnMZyAKKd3D9pkv8K7fyPUOZPgOfN/2fmSA9e9z9nPO/6z/qP7G8P5wzm
z77+25f669/+px6/9H+M8o+/XfKPw4+I6PmH/SP82f07Na+27jjwLqD/3j8hUcsHLIX69lxh2ebZ
J/lPSFQzjL/D/zmGzt+jh5jr5J+YqGb7f/cF1cT8oQGK+d8goj9zo/CLumfZ/CT4EUQEKDF+hkNz
0rTGZsMRQszb8Fig9LkZN0N8UToRSGTT98E2FvpfMCHfWf3/BWF5VQPgFU6RvrnvAoZfmBBtGZJy
sf0c0zM6munacBiPPsiZ3fJ7O6/Rot0N5j08cVwhP03ZPYz8sSM6ViIxmt8mBzTO1Y9V/9Gb3U7B
zhbqYCZHomSOaBOPYrqrB7XD1hjONlG6xOH4j53hYWgkD5BGCr/YYhtJOdv/XnHCtnoX5+3eTPzz
8v/nHfOfmaifZTb/+uuev4QfiEWrp0AHlCYP3QfvSl53wRSgwo60HeT4DUvaXfmMYJEROvCPP1yi
/0Zk81ev/AulOS+bpicUCYB6MUKS73aT9K8pmXddLb9Ni3O0h2+/f8Xvup3ffbdnnveHX7ZxxEK4
LS9JFky86+IdDWsBoU47Z09LxlEE1e7h9y/5L9fwz1eT9cs1TFrjjNGYV8yOMi5vttDezX/Rv/tv
X8KwuYu5Hy32+59/KWNSmzGamL4W94/Nk7FwblMWtaZ5rvK33/825s8MxT+ulh9e65erpXR6t1M5
r5VeM963X71999QflhPBO6/1dfqJm+rGloF9qu+yPVC89bggOH/5/bv4hT39/i4ox3A8pBMmYdG/
aovs88SV58QSDVpsGZH3rDKsYoFaYyAqWhGlEUA6/P5Fz5/iL5fOT6/5y9VaGb3QR5NjkBiAWMlp
X49kniN0YCpEjPr7F/s/1J3XctzI1qWfCH/AI3Fbvlj0MiR1gyAlCh5ImITJp58POhMTYolDxpm7
ib5rdQsFl9i591rfeudBXVIgllE/gycCwFmw/35QO0F71GBGvw5qtNvkgEx3hIAvfazE30AHdA6Q
0vtdpWV55YayY9/hiee5adWha5zmJMtO3fgIT27QZeSvc+67/91Tx/IYoOdhfSahiIB06+x6WBg7
WP9SEjG8JKVoMv1NGKbRyTFmbIwRTK8obr1PloxlAPbXTUBChAiD/Bha//xDGNbby2JaZVgAAPbX
KvGwKYm43THYTg8fX/1lFfjrKCQgcE4EkIELWL6M4uyFKuaR0Yvo0Lgi/wJsyzYZjK5feV9bCsIb
2hXBqS0XUnLe+gFecDqw9x//BIuB49vfwNfVJgMEIaDHrzgPSbZkOGCmDa2DjVUUcwdjmrod5cFN
UxhzLow5ZPA/EtjD8FPC9sTuTqIXWIyhOHUvBuXn1x//pLNlBuUJ2F6mkkgEQu78+bXXbGrxTzMl
6x1fA0jWzSmTTXN0W/HqpLR5oDV9FvBjna03y0H5DjOSJYsFvMM/YSgOhksMvRx0ppkkUYHuUhXm
32jX5gf6SW25shcCoYuJyodhz1xzlTpdO69xahO/rqy8+uQ6nAXjCH4T3SBhO26wyBqt8+yowcb7
P7Lb32H389ZpOUPtDAYH0nkb7TBv/lrq6LDGlGHRvkVV3HyWTfrvZfFYFtC2IBhzmGUzeH6zPHg6
Ys/YNhPAphDHoTuioFr5IF4wPQZ1cl/5GR1ykbjFvKfEMx/BKjTPAcBufxfS+2eVnJro5eMH5M8T
8Nd74/H1CcBloAZzln/OFbs0tDpjaBZ6cOqM0077ob7PqiI9VF5X3gdez6jEdKEkbpx4nn6SIuOJ
TRE4ePM1svNbAQLUYjcZGPUWuIX+ltoOFJxPfuXZQr58Jn1/CXR1uZGEGZ99kQkb6gMmRv6BNSC6
nIq2fLTGnI5qSRC6MczWDsEKs8QAq4WXWQbOh/HP3CdcpzNyKzdy6cr23i1vXL6f4l59Ehb+z91d
fmEgPHxSFNFIA5e14a8qJZ/ZIrO19w8wIhGOAKyz6N51em210sZeNo0XtRUxzU/bgdvbltssxpwN
wYxIjWAeP/kYLYvq37d1+Tk89SFLLwohosXe/hx6bggfYxOSNQ0mPn9JuQW0QO/SssQnH9l3DsXY
2WRxJ8g0wC379lBmj4QfjFhwCHX8arYad4DTBls6G58d6XyB5TH4g2OhtBUovIPzZD2ra5iw0rk+
zG32cw5TUgVKC48+qFx09JX7NQjC5lk5QMb8xTiCiKdFfpGJ9TjlCQ3Rpr77+Mn8E6749kJbpGDY
rsmpu4jOz75ubKgjQExeRLxHn/2aCse9C5V3NOMC7DxegqWFV5+KpA93FdOLb9Y8orqCybrDRl5u
ZGSoU+cPRIYFg4B/NvbVBbrQct/XWXbf8DneWoNuP/km/3vP+NUOm7TAY9+Et+/tPSv4fAm7S6OD
GgJ9maYh/FXVmIcCV/5n7+5y/8+ukODhoOvFAhigunl7LC+PQ39KvRAhi6u+CjDT2S4JQnkAjWx5
KxX28Q9PlN1rQijnzkaTcahnLasdjRZPrD+5X+cfJx6hZfFcFEV/RNhnv2b0Jv79YEcAz9vmSz1G
+Z07ed2dTCZo7QVSzGGVerPCEOUNxq+KVytdSQzFWy1Mo4OenPXfak964jiMBtKvjAmsXCcOdKsd
bTfnUg1t9lziDq8PQemZcl+2FlvAVmb6v/2qLSdD9OMicyWP0TrPu+4TiMZxzslEfRLsSjUHcIej
/pCRI7Klq1eBTw2ybRdof9sTNMOEIFD7j6/oO48SjgGBYsmjtsN+8fb2+hiAtOh4AchAo4MnsdRD
SfdPQDadT27eUp6ePUlUdwyGWNrAQ507LJge+iLWpnFIisjDFTZgd9F4JBCkiM3kkoOWd+DZmbJ+
pv08qy6XhSfkUi8NFJBQ7p/NzV+reyGgFWU5nfpqrjpGPSnJFyVJJdCctlaOnscoK3NbNr28ATRR
/9crLNwbilsqaJTMyODeXuK0lUUOvSM+Spw/l5GazduKZw/5Fhinj+/mecG4nOjfhzq7m1OflKbI
4/jIKyuYOycQYUzw3nPt1Bu6gWpTW0X+yRLxziNEiYp2zkJNTKLoWe2OrorPBza4Yx+LAdqE8RDw
6l+bwSg/OdK7p8cAXFAHos0Wy+rw130cEtvuiQ7g9NiV0I0m7AKQ+hOCz+jCKSP3i2fqHx9f0X9P
jqXP4rKyB6JBdZ536WZjMcdc0mNehBJBXtjuOga2u9Esw0/2QP++H8uheAfxP/G82mc3D5R0Ozo9
z0mXZTW8Kr9eWJhLvtToORUCRXhPpcAsUhvJJ2f574W12WjAemIZQJL5pzz668JOushClvP46CSi
OhqCcLLCHqZrVDhUjikKRHPS5WdF17+fFl4IDxH5cjtZBM/KQrKyCsuaRXysE0mTurDtFn92q+dy
1eixPAZlTGNDyLgd8C1G1gXoDaOh91fFT/WUfNYB+KN5f7tA0XQNUaMy02WdWIh2fz9eLNET4RVh
eGiA7W5GtysPMEnV2k+IS3RZQdZd1XqMsQ3vGHbZfJGTa4+ewVD7KCBUaBiKCOJ+bjLgterDyCj5
osnG+bEMMsSTFdm+JaLuUwpe7bZwhTqSR5Ifi2qeNgW7rmM/x+WtNUXOVT87xYXppNY2A/hxMc0L
ZkX0wSeFxL/3neUQh8OypSJ00DtbmkYwXa22zfAwEbDU2te6RUXgPVZA4hhRfPwmvXOspVihqGUf
gNHrrGiZmHG1JayMY5oGyVWjwsfAis0TOWQjQI/iKw6bZPvxIf/ZNy77DTwcjljMjB4f2rd3NC1s
4hIYjh/jLPolLSTmfp9Mq2WhutGm6g4qAMtHnGy+Eb0TXDKmjz65xP/uffgJrPxs1CzPpoZ6+xNw
zaCQJEjnmAvwK4RiPxuqiTf+rO2tP4Ie+PiU/12vHD40dK9QSHPW529yVekKX3qcHEU1qwsSGxpS
1ezhEilcf/Pxof79qi7TAt9e+I/op82zncPcz2oekyo5TgLsW70IU4My2JDcsZB8HMRBWRR98c3R
3wA1yz7ZIp13JPmoL20pli1/cXP9E+7sUyUag0YhLInnQWSTiiOZrcm2RkSIWDjQh24uDbTFhbUV
YJhuqtp4ACwVfOa2+/fBdmkakRKPoIjBoVj+/K/FUxSZV0LiSAGaIDspmC5bpaGfVDE6V23imANh
LZ85dZcX8+1StRzTZYMY2tA3zz9LEcbkTtMIOwKHSLeRlSVXlKzjJ8/uvw8TWTeWQ63m+ZhV/uye
/jozuD3KqBqBCLvCfUyCjH1wWnI0Em32n/Q233mYlitIf4Umo8kK8fYihq0zumNQZMei7oYLAi6/
Fqafn2pAYweLbdSaDPriMpOmvwAN50+cdf++pJwotaHNVpB+558e/F8nKi2SeSIAN0fwUojeowbi
cuQ1iLadox6C7pM3x37vkaEapSvC8kvP8WxRcPt+VDPBn0fSypLN6JN1NLhzvJ2jJD5klTCuI0Ww
Esk32Y6vFaBRBCiHpEdA1Ki22vVQjohwS9MXU7UzQP06OMBxijaUtNEWIk52QtnhIkTJFP8xKWBG
VE1XQPWhJNN/ffaG/g4icP/t4yXhnQWXC8k6y5xyaUydjwni3IIkV3XZkbEnSnLhl1tho1ROogqO
VNCeCFkxL8YJU7eY+MMpnc1PisR3L66PpYMlQZggHM7Wpc4YFSbiND9OkQWWhO72RtoT3CRi7rCp
+tmN0cAJpB9XuweP0PZLG1TAo2UN897EWn+wawQp6F62GFHTVef74xrRoncQRCRcktMjNwH19UVl
sdkcQBw+QSzCDSHk+Ozw95aBU+0BspifGFffe2jwfFLjs9pQbp9Vvw2RF1lCINlxtNxs10uSYjWI
kK1REM6LZrZBmFzNzx/f0feWALE4dBiOuB7TrrfvpWtleMHojRwbXyGTqSekmnoEgQN2+pNP1zsv
Id13j+WGLm8ABuDtodK4U1bWtzw7Rg0eKDLjE1qLYmc700SK3Vh8crx31lCbTzIPK3HvvPZn5WdY
ty5zFp5VqyPn1QFhjpmmaT95HJdX+Wyl5hB8oyyWF8EK8/asQO3L3ogxCEWjPxxoiSTrPkVq0xXs
t3uzCq8Ne0SSlnTRJ/X1u+dH/z7gkfGZ6Z9dzz7OBmgjIjt2llBXlmXU3wl1bG8/fkDeu2vMoijj
eS5Zy87KujlWCc0Ng6VsCi2wj2Z0Nc+DcTACI0f00slPysj3j4dMgN3Ksqc/+9pCTilb4tXwCqXZ
1hMYc20fYAmDMXclMGp9fHbv3T2KDAaelFRMv84W6hxvWxziizgGnVWeklHlmx6C0QHz97q15iu/
mR5jPFfbjw/77kkyBeMtR4+Be+7tQxMy72kRU2ZAwuxkn2VBs4utgmyRaDaugtT07v4fjuez9nE4
jN/n47e+qdywHJL86EkQmzY5oZdRxq0bCb/dDzUa6o+P987X3kZ2hpVz+ehSH789P6dC4EoGQX6k
z2ksqrPsMHWUjUDogqNhYvoIZ6umxxomh9E0kk+KjXcWNepxkx3e0vLFaPj28ESVgdgnP+QoOTds
a950PWXtj0n5/eHjE33/SDw6bkDDiznW2yMR4JCHeZMUR2vIIsL0wvaAhBIJZ1Dmn7zu7317bWaX
CMBo4/uMy94ea86GyeroOx/BnCUvOUkhx3luiJDTWXNMgUWCMagEAc3gAiiGukdv6D7dcS0HOV/u
+PADh1w6tLg+3/4I6dCqiDDrHE0DRJbpd3xTMSJs8TRq+saDtS2C0jrw7BPwWSX1OvadhMcgkoew
NIb9x5efiKJ/fs/i8KRFzkaX5lR49ia5SEwtkg8NfJCNZa36IKl/l71r3RDHnOg9sqbZPfRAtH8V
bRE1ex8EzuXUjN5T18uJ5rJvffGrqb3qp5ZEVUtN9kNmBMOCA3e+Q/fJCT8At3yrgcPiis6TmTDJ
IaZjkT8NfXVPU0PdKKkxfjDgLF8htY7T1paT9zTFTidYRrING0eUz1Lf28oqriukelvgK2D+XFfe
kmsKsKwayyUEyzOxgTQuhSmkd+KYVmk8gv90iF/cDBCGsks3icUE2sPp6MEznsU10hXdHqC3pObx
8jLDHd0JDoqr/GftaPG9LFO+uOWkxhch54IskyJ5cAn4TTD6JQyd/QVlrfBCwTNUdUnmetUAw2st
eUXIXA/QDsjJo92xGrZtPPmwe5jY4IYBroeIFlaiJaLwuZnrDrOs4QUbywNTt0q73vjS87NR6edx
CXU7La0nwDXxFzXVqUBN6ufBinCK9Ivh1dLYM2wTJGUrHJWY67zLUchXuLLfY2wRAJKKynps+rSC
Kjgzc72mwT6+NKYotgSwQhemOZxZmzgLABtzvfF8TCnpGGOCdVTQ16nWJe6dYJ1OLhRIp03nB5EP
+QuxlUO/9fnSPLk1cUZ4qvz5KbR6P7hg4I3xRQ1pcC31nDxDjYzCIxkn1tFoW/yvWTmoa93XxJrA
/akIU27SNtoD6xA/yYeauH1FjcDH8FV0FU5++yXKR2YrLbIHbEdGpMUqBTzPp87I4FQZaai/lC4I
WTK2a5FviUYjGr1Ihupb6UgiufBN9wc3qev7sSVwhkh5OkyZb14Jz5P3gWhpckeqYeAQDMNwJyvd
ZOu2A1qDJVhZX82I1eTQFgpAtNmakGbrEpNfNOE88w0jJ10Ld0qylyn5dMpvHDCn5awEkYX+VT37
08+qAWkBnCOA6RePTd9swMYXJQ8wqt4EfxyKJa2JuLZVLB/tUQ4vIFszzLtm0GTI1E355AC+fUWW
239xPE3CqJlaSFmBreAymgmk9cl3v8n6ePbW3ex5L14/tuY6wr1DRDZ6npHHMEH6N3ntF9Xkgl5i
hApxXaHbfe66hETsmSXoOc/ykbhUKwgf7TzI9inNR2fliFSWxFwtf0+RFQq9sFW5R3OsrRePZmm+
B60pbhkuxfaqyms3W+dsaeCCJe731A3ERdXM2bguUktFxLFXWOBScJk/wpHe6gqeikd2cTrH6Za0
Iuci4fOBw8lqsKRAO3S8rctX+TEgkBmNcSh5k1yilYa1MpM23oFBn0lWSFLlrMZZF8y9MlBHJUkP
t3UWz7izpyDesAy0P8n8K0n1y9xjWYc4fM0ETScM+aEDHDc533VeDb9GWsDouFK84GsLrn+37nJL
pGsdGQaCsqRQT1DzME85qD1+xJlD2LA9atHsYCVFP8dM9d/HuUBYbdMMdVexU9jRmt+dYHZCbOrS
SHbn5hiqDG4bjOjrYmyiciWadkLUWfbefWaSu4d7Olz2uVU73SbuKL+mnRy5oYpHd6dwTb4mrfZ+
mRGbn5WW8XzbZi0kWGPI+mrTtUD2i4z03lsW8HhYa8+BB+GSfvxMflemSQlKoXPXQ59fAtydXoao
Sl6CGd8kTAs0JqjLzXDYOLnGSNaNobPpagZIJ3ZHzlfIl0QnzPhcC/I2O9Pa8uaRbTzOQIcZ1hd3
Jb75n57MTj2uD0xFrtrJHBUPGxoVu8c8aKW5kcbYbEpUp+MmQuVGANgwQTjnWaiTW5m45AGRfVcd
Fg53fIHtEVMgEyvjTmnHz7A56/a+w01xH4ohfBm5mF/jsrssvfCBrWOWbWAc2g6oQFYOTLbq0nRM
PW8zHuAnqQaJyyHn2TKL2CBMHcCPC6myjDRcQ2Ujcc/T9GtWOPFTbjXJd/76NkABFXKfNLizCx1D
rl7B8Q54loSofwOOs9XK6o3yGzkl6TfVFQ10gQHk5MqaJwPgmWGASIwqapGFaAz1BBovjqsZBH4x
SfuyaHKXZ3syPGjLqgdIJsawJdiDcAkepiQvSFarAAuvQoYjY5/kBN22JB2sPNwFR112A3ECTdJD
REK0VGNJhvfIz5vCY9/V1tMwwKEd43EQK9+SJWR9EG8nHmZiwwNHYniu1EhMmg/Jh2ANp+6vsR0g
EJ4rv34iwKu7kRSIgM2dcMIImdBwXmNGxmM6yhgRqA2q5dFIPHElpA7r/+wj/yud/f9vCvqlNfN/
V9Bfzc9V+dz+rZJf/of/qOQZuf0PtTl9B+RNVM5LN+A/4JDQJl3IgZ5juYtmPFx6n/8bHGKL/8E5
yJQBGQy7JjrT/0ckj0QerYQXMgGmawxl7r9LF3q7QSNNiKECYha2n4gwmF2dlbmJx+fYdWv0QoIH
eYPfEVlmjpYlUKu/rsntf0rnv7lFNjO4NzXsIkvyHDSRHvpLj1bv+YzehfmHbaAiQA5v73DZ2drW
O8MesFuWui1vQhUuvJ/CBj9Ct6OPt4VhkPkhEk0wq52a7jrAXNPjJpX2/ZwE7YNrNtW8zqLB+2mO
bvs4zaOEbCBwzoLrCPkyJpXsulU70BzeBajEqDelW6QbPRDDggUsCXgTrI43wUplW+3VbHsUMrlM
iHEhfvkxqQOwIYSMuTafogGIdlK6FkygAZd9A9uLMLA+lgBDcrs6FHGpMWtXNfANH1slRsa8iC5d
fswz5G7YHEYrB3Ndj7Pxyi8eDWgTRfMFctX4msoeqyQ8ZCzh4IOjPUe10Jmxi95R34NM6YtpJ5Dk
ljt8NmSsdRRqCvunjemvTgZcUtSr5kiicQAFvnaV+xOTeAh5xFNoTt2RCITCdDSeH4LMbtpJLpGO
4G0YyXLP27WQMn5K8IR7eNENigzI1ZjJugzHKEkb1fAgUzp0gIgSH00rBdmqEG5JSYBmFziK3X23
57z5naCOS1c02dF94bUlKLk2PX5S4lqalNOB5PYqJR6NHeTkVdAk5fQCzZmog9KJHItwHpdidFRl
fVOnI+M8xCslwI3BahHdl61RrW3fyk8Y83JcwV5uzIQXmOWvxnFZ3snK1BaLZicffbzdX726ob7I
J9HEa19k2ZX2wcjcDAEIuJXKkD+tRGx6v+Z2mf/MWaBeurYxHxHONLcka2F4Gys5JbS7ukbtjGxS
vxlGetYqLsZQb4puTo9F63bjhQAc4R1naIrTK+FLSw4mrLXf05BZxyL1a3nogDgZCHsCusftaM+v
mnqDFiy1nbvy+mkxgQ2tf4qcQddrSXC9tZ2nUBOTnBukQAihqK3SYYLiLiP8lcRV+Cab5L772WGe
A+hoRWYKViNMwl2fELex0N0zuTJiORhrlzhYqtkyd26a2AKTKQ1T3ftCZY+0Le3yghzz7MGnsSC2
0UBECaT+TthrIIls4CT5AhH1ZM5xEQIAUZijXCV7O6Z9d4tfMic6eJRZQbaNpeSVDsqpPnixOewq
txmWzGSB0SVP5URd0sga5HKQyzUPdXVHoIrPyxYWwc8gA1pJWYJtYadMQ3CWhQnuhfQHQabK1GYE
qmc0e1dtpxubY9YhWZkTO6FN75TjizMUIHem0gAMY6EoIYWiFbzysLvQvqVjGqyYx5m/asdOrgJB
nvRclOQm+QXxFUv6hRw2tYp9JkbtXEwrNP4ayr1r98a14Xfqmk8nbloEWYMkvKeGazL6LsuGtDyi
NUpdRXv28/NT3CL7XhVNEIG6McwOrnoIPKb2y5qsgCUyEPxvAcPLDE5gb8QDucLUZVUAMQSOtmdd
xobrXkhoCF/DklCpDb0JooIitzHIPK8841s/5uNiJM/IeGXfIGJyZPRwTdUAKGPu7e5XN4VSHhl1
2nIV56Z+jHKqyFUwVylM+Gk0vjWFP0X7MEHEsIt9u02Q5mOs3LFyTv2h5YmcNn5aDA8clmuK57uW
G0Ipkj11lpx3AIfAete2so2NEGN7F7PcGN+GpCYJYgnahNNBFDyTFHLCbxDTUsS2daPVyi+BI64T
TJJ3XlXODXgnDQdglsiwNmWUQhBUCSNuEERYN1ezOVRAr31F1Kg5Sz/chLmXfhO1CmK0V7J/CRP0
yitTGj4ZIW3ngsBSsqvXU+fJqyQJ5ItJPBEJzn6B1CcpURMRYIoghpI4hKujSGTDeJ7RRVzymlmk
2Td7P3QeRda2d1R2VQYT7yDzxmyfjZJCt0mHsDja0pfDGqmc/imGrr6t5jKQWyNxjII1uRx8fF6q
1AzDJDFWKRBxH9L9AOypjOukO+aaypwNYVjUq66xwcQ7YDHv2BGNxaG0x+nB1W5LkwUg6FMATcve
ZJnjYT01eRZgxEws3J2gXF+1VB7TysIjPQLxGepqwzUt7xllSbb9LLs2BWxWF2QqWJm/sicv+ZFP
S9ZKSTgG0g+fGZBTT8NNjGQkWtN4sJ81gXVEmwuv9/dhz0yXtDJiimhZdWwexOSh4O5VCT6FiMCL
NE5leKq4dwTQ0NQrt14xxZd97WSkhcBk0StfhmhjprZwgx2NXaIZ4hq6f0AMslxpDIR6JZRwl51P
59q7SPsyWPuGjOp1VDt9sOkM7Y5kBpYF3YbEwsOENNpZnP6eviC0h18O+ce8r40cV69fx3zkqsnM
LyfJyrmRalI0oqIZT53Lso+eHDLQncP+sgKfMJZPceD2z3XV2MOpGpntoIdphKJOgpm6xV7OsmaM
hMfx8pjgLYhh+27OkdmB9aU2AUyFsObGdZJxvsA8XwUQaqIEbEccGS80MntC98hNEuti7OS89au2
RjQZ9C27Alu8aBbofKsxMtx4VEbmkXxdbByFnbb+NrAVgeRul0W/fTCv+Ow8PR7cvA25f4Vq6Pix
xSHwuhtsIDv0onk2Ug8z/NiodK/rccBir2Mwb4Ee+3bldPaSL0QmBV8ZSrltF9tiODVwQl8GBrh8
lzHf77POKS+iyg3IfM3T0wwLw1hbY0bWVdfo+dWA0vqtzlmOzVq++L17AsN+1Xc2+InBbyB+kYfU
PlWlNGhPWuOWNjIBje1F4uJTll6WIFMzzbVK212FL2NHryrlAzztRdiGEFUKVChuf6H8tGFrpDR/
igTbfPV8zFuIX0CPU4ksAJe4DkACg/RDnh3nvzXZiWuFMx8GMMllTAiMTVFFBBEorQdIi3yaeY0M
5V1aUnsFwqmaj7KfwWFCua8xVQ/S/+bMwaFU4W0+EIRdRFawVSadTKcpbwwZmLg3emKafee2NL3O
4BdSAhG5qGZ2qSIh+rV1GsLKeiIaAmYFUICSGocnwUAVGMGI+tH2711t5d9lAAeAYqW115Y/Qthp
W9gjqNJXejA0cTwjzzDx2msEwtZLJOCJZVJOzhbjvzzMwHtAGgT+kygrFnVjC0CbD4UtAeDXOMZ5
uJqV5zfWol53d7Nu4FSMgdVsnClJ1nFoP5SGK3Zdlae0ObUZPY42SK8pCI4qMofpUC7D/aWf676G
eiqvGzA5B8sYBnpy7Z9by/d2U05TdBWMebt2FBCbjnwoUoMMR13pJG71Kpy64tmP4/BHP/cXTWA4
K0gtBOZF6XVDisJKJGF07WlirM2y3xdljcY4M11QF+C0DyoSxj5P6nYTjgYXKe31LuhkdacJpDjU
cbrrWqhFpf4R9lnzpVFxflLDEmuogfGlaXOPFN5pqQTz4ambg5zsvwBsW1s0G0b+zaEJJMeSnq4f
alfzouU0ApuK7GjZlfb3Dr+BTU2k+islUuPKzJv8K42By0YqzX8YlBcKCcqKNRSaimq+R2NxpNNa
3ml2eyEac78+zmZm7KWbb5Ykro2qjXbj9Abkf8/fwia4Ji6AB0pTm0wDC6+jiVeAi1qDUPF+Z+SB
rlrVk2baWT8o4JcmvmXPB/Ymw74zIghqMfGGSzx8v/H0YG4ot9W3ySyLOxnWVHe5DHfKydCkGywC
NPDkb6835iu3Jay4NqNh042qBtJVUkJMbcRq2sAtH+oBPXpcxlvHqL6aLMH5OgqqJFuxPRgPdYkF
WZTQljrWl5hQoVg6expKtPxbilGzo3LPiL7YNxXLQ5ZY4cr2fJAc+kaoFE17HrgnU3j3DJ3urEww
I+0dd9U50FLIsTD2Q2TtWbgfnBAtQ9z+6tJiq8cFdTFXcptaPmEdQ7ZzZ1VczMn8Nee1mlqjO1lB
wbvpz9vSyZ7Cxj4yRHjGN/oy0/7FDkU4ALUGL6XTWGwKhA9PRgYUKg2xXuMo1gi+ybL2ID/AzRdX
4LSKrXDHcWdH2PqKedl8BERBRdJaMuoF4Xk03afVsEA5SQHBmTcQuYEWw7WP0p+r3VgwwLBHNPxu
+b0s5HjEk1GuCsTW60Y7ICLa/srqBkBLMTF1TIAcdgJO7O7TwZ/WhqFf3Hl8SJ0EEQVImhuWpB+M
q776yuqndZxkHfQEQvagXHpRfBVWZETanacu8HexN4WVviYqQcOOGHGm51+UDG771Lqji8m1YptC
FkBTRtdp4N8CMzR2EK0ptVgLeN4c+1V7M16RnniCfRBWPwi8OAVmx7XOeb3C1HxwOriNEyF762By
i5Nhjf0PGiG/0iBs98oFqMKWHUJJnF7y7sBx9uInLK2HOBxua5+ZSdz1lxV7vs7zdkZRD6eWLB6C
wHCTrOj5PoC50V/cIH4kPpLdU4PbSdjZuEstI8SUk3dIktOM/FdGBsWx6AI2zaVlcw65H3BeVf9Q
duGliYuYwDCxc4f8VfMxwbiTtB1tNeOopHsBE7CBCyZuKfhiSL7tupVgy8iMYuNFkBNvJkHljnvl
L9OIKHWPBeHDF55pvaYB0XVpzr/y4JRD/RD1tlX1o85L6lWugEn8rRdZT7aVBN9QB100Y32cnMDf
FsqYqB2ok045qI2dLrwQGF8EDc/s8208RGy+YGBDKPT3fcst98JkPyb+I1oNYHyQ9KR/Itj+KZqm
4TIO/J/9Ekpvjr9CP5hPjexvhA1qBwhXGJ4Mw7qLfZ1dNfOQrH017dgv7FpXHKy6TNYpY4bLEsni
tR07+7YJyRTRNN9bpBQ31Nsdu3tK26w3Hu2Kk/LHJYYn1QnFZHE/B7HLpyh3Hx2KM4q94hDN5lcR
pHd6ht/UQkUu68ZmVtI2xE50hCHY2e9Yj5e5JeO9bfbRzKcM1K03zmzH4+mQzgVN6LRls+e708Fy
SqIKXeCVwpbMQ52CxDBiKOdeJcjj8HkRuBC1knlW0R0AE528vGYcFYbh+MMOXOKBfUXOdsx+h/DD
4Zg4WRfBcYh1uqKbJDbEuYU3Jdlvl2Uylo8ZmtUfZKdAD7e7/ImnST2qLmjIQE1vBdmWiMqAucZl
eK3TGWI3unS3i+nsa1pg13M2P0JyKofdzAD8LmfvwvRRNOYdQ7FfVknUY2jqFaxqPFrgv7miyYYY
F1ih/Qs0R7UfLeNKgoXaINWtH2Xi3anRyb/zAF+CAYMOU0F3lP4UrGva9o9pXehXWzs8Emh5XLoJ
d6TRkY0zszTB5wR9l4uZfN3JMV9z5bvHERnqZPc3DmYXBwnVJkGl9qTJJD2gHoZ6S1wj6z/TlFTD
xp6gLbGL8JuLOpRPnlXvRe9np6YeLoeiv8p1/IUYK04/Kn+MSi7Ra+2+i8uXqK1up0FfZrl6cCur
vkWP6z2SawwF0SwfrKL56pjgpaZGw/pjDwIrKL3yEjplkY3D0IfTV6YKO5fZXxj0W0hsAxchL1Cd
PeZGvyfyzdt7zkybhKzhwsIVHnRY8ucOkhUDlfxmVML4FmoCCsoS/iotJpCSRJM1o81tGYiYXouy
du4rACQTDwlZprYB+NQzmTw57DMSO2dmlEZP1Nz5qk/SO2eBK5Lp9mBaqqCsxZzY9vlVA4KxFepg
WETvsFMloDLCQZRkPQLK8UfZGK90adXKhOIOhodyrYqSdANaf+aC0bNPraF6Ifel2fkqvyqSeWOE
RsXeWdJtMEZIhy5Q/6+dGNFo9f4IK5WdFIHJ4nc+1msdVl20kkZKPHhQJrya47yq6c7QwgP/Ooey
uWQf+sxnMwA8Z/zge1etvY5DczaufWlybLhoMtjWlnnTu5AtI0K5VrQfUofpFk0dBufXpFbO5ANo
4hxKi116WK545Q8Q1OtdlNjLckB6zWn0GXGnBsmEbbqhwPqaExgWbsY4GOITrkV9HxfOETptAqdZ
EWzuOf+LuzPbjR251vSrGL5ngQwGJ6DdF5nMWfO89w0hbUmcxwiOT98fXYZPlXGMPr7shg0DZUuy
lMmMWOsfpy/PbUc6BvnT0CPdRF1thFrqk3CmJyvSkViB15WvH7Z5WR9XemcHcwOOPC+EpVBUEHrY
Hmmsbu9G0dvGZugC+tnWYDTPkB6N0gU0ILtlHmYyF2TuszA1Ol5//WrZJbVNmaaQ4UBjy1MDoXeY
Em1tZUBFXNKoJfTT2AxgeJf62mzSq9YZHsl7DAdUgTU1ejVB7l9EOuPO0MAXm6wDfouBujddOZnr
H8Wv74Avk5Jt01yfsGpTb8KENYJ0hSPwOnAgHoyUevU6+zm3VlXtunLhupp4zrKxa49G77IgCUIv
pKDFlUTPAnyyNM+uHZ+b2GMtT5Zvs5pPFN5t614e5kC/KmC6axyUxvNCmZA1di+DHH7VJvKmiJN0
XRs5leYSWE9YBLJQNMiLq+hrc/wH2A0/3yNhnQD2BsJaZTASdNr0PwefULLAyMEgpkQCvcfBBbKM
VUlL8I+o9gBrsz46gBrJvWlEq4OYqCvhvgeTv1zqavyu82Zf1bhKZD3RBRb4dVgU+quyGrWdxvwp
qOlrm+rXJUg+poG6rFE3x4iV8Z3+GCa/bL23rfy+9zq1N+ZmOeP5fS7b7NStxpgGlfjYVGJLfng4
5oCVRtLSGUgU6NPolDRjMA9iywSZz984HMDrYuuNd3LeoXe/JQhuSyYEPb02+bToPtbkiVECAWQH
odWFvGVNa2LWKAIawaeIcja3PsGqLGbVcgkENaZ5XzIAVN13FGgyVIUp3mjAWQ+9eOiu0kEChs7p
T7Y0czfMMPLpPFNRrd6IuiVCa0giTFCJj6GnGa+pEb3vxhEpCsAMAbQ1hlCL+F8izBk73dsF2OCR
qphL73jWjYoo6MoKq7+NmvLRbgl2o/203qYEl9Oj3O2qYH4wOVOT1r0DJrxNVcKWmE7VIcA+/4Kb
6LvPKtSiRBLN5u1M2c8GU+1Li4hiywEstk7fv9oNITdxUL56/uCduqGONxyhJhQFvuVOZbsxyN9m
yVmj2ZgCKl93Q6xPscvbYQf1+OwNSIIQBHLS5LSHx4E6ztwPblsItmzcDJSZ5g9BG6knFok2rJrF
Qo0/UxnV2vdkevoXvx/bW6+xzn2bFc+lI+tP1dkEg4sSprdK8j19mDW7Ye4AkbrvXM9VSFEts4xJ
e/m+bsjBbFV2K/tR7+vWtEPtcAqWTa0rqnY9oFyndNpbI2Kg2os8+ESdRP2fMo6YgeOb0eyIo0EG
uyMVoiV/Pc32gbXUBxogLYoy4SloWbR26G/02cum9gA4+eJF5bgbqZSlYD5Iw8AfP+d6Cq5cik8c
IE0SsKZC/yybthnX8vVy3+meYlsVDQdgApL0oMGpIPyy3eKFgNdjEHQfiELBkl2lXtrR9PItlRle
sXMaQYymVH5LTltkm7uktUmdYuqIqClu83KT6Hx+ZYUYYJVLXrE2ZtZ0jAluHhWtT3q1mzQhSCS7
Hlf6B0UddrHJiBSd6nHZjgh5HsdeL6QVOI68ALAAzQVFU73R9k6NMGlWvxZ3jEmtM5kNgc7N3Wwz
/o2sVgTVLeOpY9nlKZqbfUQS6jrp59B2BGKPD9x//bZBR3RIrfIRKUSwCvfe59ye49D0Jk2Zppzw
egZQRemWrPqdS7I68eJtAH1P7DFzLZFdixmnPGfVciW5NcNZMWx2Tld8i8V/yyzL3tYRIv2lXz71
kPKxmuytnah8u7i6fCK1mwpf8veOSeZZu3hR+kwldRwO3kzy5pI5hy4B5iMDXT/EDTEGS1WNNxM9
rMjQ/J705rUvz4tiRHFx9VqxhSgr/Qhin5hDUvtiC/VyQ/QpyafujZN11rHteWgpxKxOVumrjUVT
t7ObK1pOQJYSZz+4dfTY5Er+sLrii9av97mK7/PeorQ07dSG3P8j1T/TlpDr5iLByC6Tl34vpaSK
MBp/uVH9YQqeVzP2H22CYsPGm1ByUKDyM7KSJ+jBW3KG71Efuc/5MvchffB652TtCyQhb6SxnAgm
uh2mgnNgaP2G8HXxWlf2K8CbCsE3fy1LxJS+qANKZWrV0tZ/p32s5zEFwgRIhDib0FsNE6bLySF7
tiSz89oaYf3oNADFafuf6B/bnW2JjzK3+i+zaZx225NVfqpG652mlpwPL12nTjrz5WNzcN2K1SlI
rmLfzs+qzIg/daDvSEToYAHDLqlQTMXCOCxMDYy/0twiVyVdlvDUOd1qqrIr5Ha0SlVUhMu97Zv7
vAcJLc297PO7ftb2nTf1gInpku+9yT6bbo9xxxzPRgt+p3iNTgx+p0G5ty3ly1vdGZoayjqdXkbd
UxRJNOehChyN7VvU28pvwWhn6W5z9Dkc7rG3dyLsKrh1N3Zmf09Z8mBYAjKglcRySqa22H9gk3c2
/sDAZis32VPP5dNcbBymgKhdr7+0xI+i/Ypkcw5U2mVIU4Ynap4AX3V6ipMeUVdZELBK/N19WiYX
NKlHmpTbo5+uVM1iT+cJMdoOXsfb5X0OzhXB5QWtYT+0k29Vm2Ec558FhPSNTDU/do2ijdcWhCn/
KBmpYRfGlxw+ZW/Wqf05YpYk785TOG37xj+jtrNPKqjuEoecPMKEz5lbi7cJcWUYVWYV5ibZsRuM
V1m16VDxEC1tdvvcc5Mfdtwk18CI40PVdGx/ETMaYK4g2Lni4/3A79p/urCZZ6JwnL2deILYKl9V
H75OKYG1SFCfoBb6uNrFIoVi92cdsKY0jCW0BsANRHNL3XhBG0XYokT8MgkXonO3W3f41ACfTBAl
Urfss3hjvzvwCZ3O81wXuCpgq7mNgeWUlAxFUm29tAJMXJSS307D6QXo8C7Y3ShAkObNkisjpiPU
8J5029Dt6UWWfcin2LufVJ1yj7hKfqAJlTH0n1f+ClQ9HKHZQHBKPoDENattXyNoJ3XdC7GpXTVy
Mi7IUX/phZo8ZQ/btK+pcUC9TUteWraPi8heAwogtknh0bAaOGi+oP0A3RlYzbJ87JGJMb6S6VZk
LP9RVjXPMdj+D0MZ5Vsnpx8LJbxgWSUi2qAXzrkqF4a4RE6c/UM2IyFwMye57pambpi7kB1spL9o
mKnCoHhFFB4VKJMaXtRsrKapoHtry2mg9LxuUmgXI26hPKR8MGoBSCMgpr0wSIYBbX6T+T+9PKXR
UhXN8sSrwnEzDaDplE8w1loY2MctJbTVj7aVwIZkMLrsqclM0Hnd/fLWw6dfpkOaOWKjTH4c2sFd
vsAXiiSuj8sUgzxKnp+QXcOg/aII0s/EJN+AY40k+DiabhzVGzvtUMlR2qo5izySr3BO1Kip+bXq
VHm7EIvP7zimnIi2jfAvLsytUfu8S4W2N0IXzptT0Sqys5SCcZmWpyaekn2LlDHUiQPzHXGT/Qio
VL6Psj6+693uJYoqjpIOEtjYtW6eXst60eZO5KNzpIKzP+R2yYPZVsS6i8G6rqIgJm1pVhN9WLOZ
nEwOfSb5ejlMlJlc7NlgghmXbm1Zra/bcdkXVKBsFW2PJ+nz9GVWCpZBNOyVob0WADaPnpCREExP
TN1yyty2vbYQp5zdHPZHyeCIZLTacFinR5EvPLmx1T971GXBv5Ny73C77WrX+Mh664i88zuLCYmw
abFMBrMD0FsbhszEH6gENZqf3dQzqqPvBZvA5kZqTx8/+opPEBNKsXEcYT7m1t8bxo1B/aAIeN4U
lbogcxU3gk/oFzkSMUXMlo/vXVSKVyApD6YSxpWqhuEQj9h6GfhSZR4id6yfXZiIsDLy5CQq4wRK
ZZCCQkCQp/0Anr2Eg0faedMtKIsEhJmjyyvDgBaTnMUj1e1L/WXr3thCoQ/HtiUE2SpAJ+3W6S+s
58OWnDc0AxFcN97wvRL5/JxbRIVvOFi7MJqKOWwW6ss7IZNb3/PHX5mAxnISmKEuoHOYbsxoQ9t9
/9FKHdEWaI+vfubaxPwTKRqJOnmLUUK+gspnn70wnf4qa71lqxJrekId45yzXCHTwNSUvEScZ8fJ
o02hrSf/0POAPPupXJDrd8rYot/J+dsDs93yCxCfPlKqgxoBuOCuz4l1p10JZjpjXQRzMEJo+Z8s
yN3METebDxOyZXQJ6XeVS96vykvcXWZHy4ZYN2trTyZQN82v296wi++qsfr3YS6SY86st0GnZt9k
o0V46Ix6Seono9TetSdyMv5BI0KauZkp/MUmLoLTZ4ZQn32SnRS5rYvlkDvOfxo3PeqEpwDlzrMh
SS7aGvOEJNkhGx5dPwGHt5HUN1M/IRtuGGdekijNkGAJU9HTM4j81rBShOuscv2F4WYxGe1Iut+m
yMlBbmrsJ+GYGOPZlLg43CVY6aqOMhmRJ/l5ipZ0myYcH1uDJlDKzJMhMDbY8eEHc1EkF13q5rFT
NSsX2lFy92Iz8yTMsTZC16uWUMettOCnU+BRsVTJ3mFPd12jPaNNSM2trWymV1d9FA0Bq0ltTc9z
FMEg6Rj7KPF6OzdDN5Xbo//LyobhEkA/T5uxL6BYx5Kibil+Bo0AiG6JGhQifjXHWV93EWhE3Pt3
aCiCnjO8rFlDDfISsaVUkr9nCXaxSWd0rhjAVzEG1ENWt9vMFTXqkWk8iTpWJ1GqN1a2jqidtd5a
plzdnXtuetwyG7DIc9bNt0mUP5BU3Z4FyBCSsbUhsZS3iIhC+tAJtY4MVxLznngzz1H9YJqgd8Il
zHqTuhOp18Hij0ejrantcJW/trok9iYaWKcssNxtV/VkozsaWTgYx5Zml5+qQWkSIG6kAN6IX6Ag
1CEyF/878gNCxGWNOG/jU65Nex/B7u/Y8aCxbb+QV8pPnjKpEbUHMCpbwtJqZ8V7nGhXkFC+mecA
fmRonAs0a3nsgcxoCpq9KUwTAg6ZPZkBkZlQzI0FZeu0dfQ6BRPzFfr4nHUZBdqTgffgnJUd0gG9
KoXaLL0j7ic5dHNfvrfkD766bmu8Wigk5JYovuAHfG92Y0o3Xc8KM3gBw2UdEt1wk+iYLma/iNiE
LQxJCRgZuo40Gu2z8gvrNZlE8kBQvtwY0kQAb4EffgJxdpfYyt3bYgo+SRR5pt1559IK8JVXqI1G
VHBr4WKx0WbnbjJLvXhkvGMaE6GLqqzZWzBayD7s/GOExmwhm8B87Qf20YvG7jEj+nhRdYWyO5hx
r7GRkvvuq89YBo8NsDlK64ABLE1uRg8oyYs/Ozsafva9+rQtHdyl2KbQEQ5o7E20e5Bk1W5Isp2M
svnQV/qN4cx7WIbW+BnQkcPFt3YhVcfS9+Yro1rMvZ9FT02VtzspIjoh1cKOYit/h3CdZupR8ZDa
fUDsZi5pT8mc7COnfOw8DsaPpbS/Sy6uUz6azQZx1TryPc120N+Swl9fmtE5+ziWNhHmnFERfUje
YYJQNlldgDdpNbev3uxc8EqEaT+daYYDxJjtcoNLDZEcsuNo6y4NXHIHGckeKJCus4zO9rbLaZnb
ACUDBExyNYiRbRdwbB0dvJX7oKGmMsNPPk3lwzwlj1WyTKGug4NZaEItcb/wQaZmfrS3jAnV+yTH
5S5P+xvfzG+506vPXFnRDw4W9DPKnLKHEcj0lMVNc0/HAL+xKC1ya/ycgFJ8AZxBlq0BknKiQu9Q
dGTlAUxdUJFXcO2svU/jcs6ryGQF4VNBjqFTvfSOHS+brjCSZ6aF4hzV3beqnWTvRqVB4KVZ2Nmm
JuIv2bSemG9Tr1YhHQ3JG6Kd6tadEiodzLGjZ6AH/lw2fSpqbkGDpZcPuelca7JTd4JJ72Yk+O+p
FenaeuM6nL9lWyITbieqZVBdahAFo72kiQpT9KlG/WY3NLK0TmPskonNpGGHyJbmTjfjTZXEuOH7
rWp6JIGNPc30pJTOOR4xXFwjbp7qsA2sbtyKqU4AIkZcLPvYX++zxIhmDQCQ0auqNKHhBw5V6Ku4
iIZfqTGxcPn0VaQfDfj8wu0xNJzwSwHv+N0YBV2HKdsFO92wmMMdXe+a7MLIbp5bKuXuMw5P56fd
lPVjMKb6mY6LVIXxkCz2vswF78Mwe76/862ha3djXVT3apC9EVpNVFWfgS6TYj1y3fSSDqZMTyJP
zeGU5ugg9qa2lojUikaYu6Ce2SrYwYYZSdY066ulqwdr02WTF+zmptFl6KLtrAgLdYVN/10Q1NeV
klYXKp274jRMZae3yTJU1bU9VYBgxaDBLKfOSvwXhGHuJ1i/wVXf0lT3yaM+PyEZhNKgecstt0GS
K/1VcjNxXxJW7ACH4Yj09phkLEBOV5R7d66FH3bp4PgXpxyzZGMMvjf8XBTX93WTF8WjFn7/mOYd
NL9PLSOSqgiSP5Rs3dbFLdJo3iFvF/ZT0k20HSCOoGVpanMdUFYLY3SkOtAK7oEoNDsFKD3u/oSe
KN7FmI+FgWacFCcKehyaH+jwob6JGL7P1DacF6SYNJOIatVI5pFl0mESoe8MOzBAc0Mp/TxD6km2
Fjum9Ww7xX3ww0Xak17nMSsNv7EsP+0xaa89ZSUmYldDjnv8igDv1J/Y30WGLhJVhZ/f1SbgKB9T
TD3HfNQpj9wyYydowIvIs6WrZ0UMcpQUczM7bLx5z7I5O8jE9jO2sviYmk2sseSxnx/LpPPmvQ+Y
1G0nKzfb26ktrVe6vymbX6bMV4eaSmNgj74sjIMssHpueYiw1HBSKP9QmLr0tsxviEqJnsKnVFI5
p4ywSmvkDkFf9iiSUjd2w2ZcdPrddB0QkadtZFtlokb3KauzFpjUstOroumFu3F4DMRJ1Y3tbGCa
FvTgNqY71P1L2V/SReZN2LC5ubcVBIJxS03wrI6BKJZmN8KXNhw2dUvm+Shz54jgFYvntk1slR1H
nOXUPkFDAi7Svof0qW2DV20PXnsT03ldX9I2brmZUR/KXV3hDSC02R3bDQuVy9jNwPs2w3WD0GWW
hzoQXkuACBS5PNBf3OlTkLsOnRtehax2IVHS+gxKeh3Izi+7TF5nqou7Vwxm2fxDN+ZAAIvu4qso
jyfigDhfp0cGgJppPIv8vgx1OpRMbh568DCWpescFEq3aW9wZ4rDwEuW3VA/0/PwGnhL6WBzdXNV
43n9aMbesshkNqmjG9MOS1VeI4mjF4qapWu3huLhekWItmU6xQLSZHNXhMDU8Y8kQMmMABJW/JnH
bLyPoqIpQvqySDEQCbremyzL5HzlsqCOHKc5kZ4eu+2mqQMylW1de9+Db03yFeeo1zBktUV9n7TU
+J1yszNXTBtJ5m2CDYPtjQ55+xrNLGo+aMHYtuYNjRiofOtMtvIRiaI2Do7ycI1WLSFpO4e2E1oe
ao1ha8D0E+/g88rktkg4GwCJa6d/bYrKViFgi5jOXUG140Njo+TjhoV9ZDicUO8C7UBDvM3uPETP
DdK38ZjRYFtc46REreLMk5Pue1SYDu8B+tfDVLr0DaKxJonR8mP1ibN9mEJltjDkxpgMOfZNX9mn
uGvkGAJXj/eIo6duRy5scDPEUk03gNQ9xWaWCNaWR5RWX8NISP3FMjL1hJQb8ozXkgHGMF2TCSHG
Hnw/YhssDh51NmJDZyID8ZAmXXIATsrnnTYTPKO07rFKIcHX71PvsyJQGIgINW24KQ49+in/3MUR
orKg1c5Lw5AUHycTyzRAuUcnZqI6T+4GHBvD0WkarjGXKq3qVqDhH+lZqnseEK5cd0vsyvwjQeNK
Z2pi0ui9lm1RbyupyNw7dZfIczZ1saRCQxdMH3j7sXniOQDigCz+Yj9FBVX1k262Omiscmeb8fLL
RbibcE9PkNBST/5zYAT9dS0spJRF0VrtDZ5hW5x4jvN0j0vPfZdOaRc7KyuUZtYrLHr1WKV/8TJN
Lfxo7n/Us53+kt5YIxeWhoPFypR8lvn/Wm6DVOHxC0ZKDQsnTYvbtFAlXbKT7PtrRE6Fh0hwYgdB
LSnsByZyTtW/rh62/8in9/9nH87qS/v3br5N0uv36o9mvvXrfzfzrZY9grXo7UVh61iOS0rD72Y+
3/8NBx15X5awWYNw+/3RzAdUjDhaIBkjWc3im9TatvO3vwr3N2LY138ROupijxH/SecNqpI/GewM
YRFA6dsEKvPf/yH2Kwa5kfjBxNFxwQtqB49yage5QKTekv3op91ZtKb32RGH72/BP4AzJGFJ8wq3
Wvo5Lfz8xTCd10Q6tMikQYOUpdCTgpNQRPNvM7yp95rFsgCY8YYRhxHKMD9HVRUmIJk/JqtJfmIu
cx98IyBOCyoNN/WqgrEwyNeN/7iMChxVY6uJr7hznLMaphiGy6MA0SxmTR0Z4gQKGk0NOlBhPA8d
toWzM4j4pSU2cz7aFZ4PtrwkorZctBQ4yGZ+cDtnTu8MUaVia9gt3XBGR67zzlhmKneUS55Y2BcK
6XEq/eopL61s3TOWO7SG49kOEH5FdtFtTdkWiGrd6ho8q/g5uPF8dggpuRJYD48uoRLUga1OEISs
5PPj5PqIerIp6Ckbtm23jIwLSX2tknK6xCUZkNoSB9wN8j72gK1br0QBaWmBPs62l/7gtJM40qiO
LpzZIWBm66hp37Q+Aj+oev9IFABkVuGm7o8iNeojebjyagJpvrBfqHuWrccWmuoYRTHR8r1JBSM6
cYgJQJVYOteVa0+/Ilh2MJ95vpH0oZ29QmO2zw351Phedbs4YLMwK+lwsF0joAduaF91YTrntkB/
skGc6Z3m2ohRujRedSpzOT3V5WDd+vBezyZez723rI4VikzuF55Mzuac1A8OtHQKueTVA1IY8Hty
Y4ACVcCWRXHycrCRfWwmo5A8P2Z7IVzySANeTOd7Y55A46mMHXJ8A7EpX+kLsEPu01cDE9kFnEhe
j5SVv0ZDjwFo4aDGHN6yuTbtvI01BpGBK+goeQE22CH9bVK6rxln+AbtgDx6bg+ZLnFoSnY0Dy2M
Afmkt05psIcbDmHqtDL60Qiozh8DnlnLT0KuBRaEeG5OxlinO2IarUPQSSxUjUuOH6iAcbF7EjTg
o3pI03zuShY+GHRau4tpQpaQlf3d6BrRQ7o4FZXxjsXtQ3m4JbmtWvuWLJ+428XEStcnXQjPB4jO
bBRQSEgumNet69gblxfPMTz/psZN1Bz7OLauis4xn9LANZZDWgEWM2tBTDqeKa0HSgHpwN7MIhC0
3bWZpcHXBmHwnW0Mup67MHeJU59Homv3VeyXcUgEjXEvYg/4XgjvYNp//9iNrYnC2dFMallznQqC
Kfgj6x4E1xp9WHdXH2wEduWRG5o22lFm10Y/Ips1x+pCwYTEBIQEH9aGt2jjYwakppZ+Powdc6J3
qJ6MZ7KOqutiWNH5UZsP0qkFhxJ6fdw0KCs2dhWMJ9cZnJONqPrbm4PoPraiksyBRosnRDSayZxK
TytMiOT1dhH6g3oDbtndtgT+xZs6smIH13sj8oPh9dOv3vAwefnITzekuBR3iO7mc19kaDKzdJWR
T0rhhha2U98uwjLua1d4exAelHxOghffRBWPepspGP/AaJSAejC+Gz/IppFzOLZ+aj+r0fkEYwWn
B1hh2j7FWDpd4c9s9OUdD9dMs6PXRmCZC5Be7nZGuzG7LEDeKQQKkhSaSjFbXWz8ine6yHjm3FYU
2wLq3AL2GcTVPOQmNd9+nu2qBgveIVCld4qMkeQBNebFDaJi74p0CHzRBSALhOks0RE5CLmmhMxy
0fblPfkCWuN21MYJH0eHfrfy04vvpOqKnubutdUT+lYUYKiE2WEfaiXo9fbSRzcopx+N77YfPpMj
Ai7HEMchmsav/3w04ZTh338fZ34hZ+jSONH/+3/9qafv8FXfvJdf6l+/aB2B/vk96p8jUfiu3//0
D7tKp3q+77+6+eFL9cXvPz/+qtev/J/+j3/5+vtPeZqbr7/99VcNMLj+NPIv/jRieNzk/34k+UdF
36FP3ytiD3//iafPv/11/bbfJxPDsX4jg9MziTd0PY8oaoaW30cTw5G/uUwmUDp8UAObzJx/zibO
b+hIaGBwySOjJYex5r9mE0YdkneR4JBOZ6IutP6T2UQ4f55NCD/wPEIKzcD6++xEwOyfZxQsZBSW
VqODSTUa8lNvLAgMZ0lY6ZZwigF1i+hMhTLOmYrtyLn5w2ZcR9BMKGjoRwOGARR+I97epa1x/tYm
DEMMvXxw/NlCW0HH3z7NtC5hUHHB1VpAwKpu9gO09sxF2wYv73syWwlS3C6Jb+Gh6hRNhozp7Gww
vcBxNYmJkIze5xCvlnGqx059B74qX4aGbCm234Z6y8Vj3AI7Rpy+K0usDwc5K6M5dFm/QHLi7puI
fbLc86gGmDNe/O4HjxpeYZYq9x5CzL5343woj+VcZ5/oituHnEQacpjiYcTEkLRvsdAcOgrk2bjx
SNoiPs5uSSZO2vmrFLUpwsqvvV99LZI33S/+g2MXINz4ohZxRW+5YUMkVSSk1cqRWHsDVkCZ07HM
HWiUnxYOlfLFjLXrv0Af4feKDOkmK3hnPw1VOQHkEmmHEGMhImITMflxsJAWyvw1G26HO1C4sAZl
HOcklOQlwu3S7nkXk2GCcMp6o73OmYVKXut8Yc2rupTYqCRuz1L47Sf0oUn91Wxn7R64x4fEIagF
h1REb/OuCZb6BpSGeCcLx0p/JoQP+WhPrUN5Tq1ojDfu0rfMk6VrUMDH3HFbNYPi7RT4W8O2rLKE
S7XSn0kwie6KWH8jgjCyu7fZNPz3Sozy02WUAxH33PlFZkb8iu+CISX3KyxLopHMmpNG+QJGEuAs
RjumEGY39JhcS4DDL7LDqvI2bwEe90lKC4K5Gcope9bKVjLUU+UUW6O02XdFz2u7qdwURVKCnZ8J
25P2HqlB7z54XoMBwaTI/kSyeYy0mxlvJaK5Sqk4QsL31NWZj0Ye6hPzUNvwOcMU1jdvHcXCGGZJ
KvuAnYV6nQdiwAAX5u6tbCcrnFosIOiHXf8esLg29iQKFOW9RaIQZjekk8ZJFnL87nSEeapQ5LK+
c4Axgdu0BFFTq0yia8rZ0iBCnqPooi0qN9pXZcn11KmhyfG5TxX4GDcSyTlrw8xm8KqI605BUjPP
0+56wGKavpmVm3zRFI+isHLh7eAWzVWAattjyXtl18cJRdu9XhCD7G3atXmacp73MPUkOrgG6Qbk
CdF/dphmI60bxhDIbyOHOOAp0QYtcpmPz8EdkurdsxScGqLo7jEfbWlg5elEg/2+WJvs+0C2131C
Qs5OlA1EK5MlNqsBzcp57Ka62aD4j/eWaMz0OBlVeZgyh2AjEgiG+6VuI5wVcQeNXWj/BjVf1IWc
fPqJRijo3kDY+RNexjzfDGLyXmPAygey9cSdOeODzTAGopgkiyzk1yG+w5NB3YZdWY4ukGCPi6hW
rfuTEzJ9DdBwvEdAJP6JuT4utpzULTKtKaWoDJK9uh19Y0h2LksKY3+VjXczqggbD1IfkYaExKJi
jliltuTVBRGP6OgjNBV5P1EgWnnHeHGxmCazASlYRP00hP7Y4z6wKQIqdgDcEKP/+f39P4QWKFzX
fff1l+v3Rv2FLLDPd83V+f/Ajb5Wu/37Gx0nZvWV/vEqX7/+H4lBlvMbd7S0XQbrFWNgm//9Jrcs
+RvkFXmU5GpQ8OCT9/mPxCDnN8AhaeLRWgs+fLkGvP4DZOB7TLKIA9J9bGz3ABf/yUVurUmf/xWM
SUYQR60Q5MXKAFDDX+eMP2INC1khZLjQarGkE5LC+NnoAPqAIFDABfPLCGmyCbKrfDjBW+UnD2D+
uCzNzRxk/5eyjz9PFP/4TQBPhAucvf7df/5NepXkZUQ4xKnJxxObFDp3IdMfDrjd7w/sv2+6/e/+
aF5DYUtMXwA8/wKwoOu2OR/INdBmxD5S7cQkrqbItY8MKda+iRDv5fGIWo+M9+2S1nDZXZHtFwF0
AOEd7P7wtPw3YUpyfQj+9W2QvA3ATcLBqLQiUX98G1KLmu7UCYyjbg1wdCYIjLt+YFWPA/rgXZ4s
l7wn0LIDk8LnTiKTDGvfNC8BvMHBkml5mYkHZTVS8UOQOO+xmtGLn4ZC7ZGO7VU67KIgewdfJEm3
dhP1SVCdxAZVEiXWzFdSH4Qv9LFvBfcO5HdruK/9Urq7ZTUY99zThoc57LkHvcXQbkw3Ebk9THFc
n9kpwCz7bYkRRlf6/ce64pDvftNHRofeyxBhHy9X5mQit0PVV2ZP/XRJgpvYtKmsy1jC/exxqcjm
FCQbbqJiuamH/uR6OvqoF7JUhmJ4tKxJX2RttNQDIg/Qs+XeJW2XXc9ukmPkR/uQLE0bkkM4fyTL
UrzWqbdzBgwszkwtrKxh8tvyunWX6yr2iF3EfTLP5dvoRIIgD5/UOBszu+deu0lAWFOAK6dEIOa7
K/Lb30Ve8zzaidxhiv0/7J3JctvYtm1/5cZpPziwUW50SYKkSEmkaqU6CFlyoq5rfP0dkJ0nLR7b
uuneizi9DKdNkCg29lprzjGZUUVUwmQohGTApVoAzaSu81WW1uWy6oPKNcHyzK8mb29X2PNZBxC5
F7j0gEKX1lJ2ibrukukp8ny8al3pZbSPcLsrPcg/R6t3WauOV3kjHnItN5dtpe4qo1AulGp6Re7i
XwKnzWkvOAw//ZFGBwRV5haE/2o8yQA5h03KhGyDpknurCQwILPmqGUq1KSpH9NGCYlPLd6M0rNg
NNerQ53AvoF2tQFk8RI5xaWe8mBM5t04iV2mGme6FsK3S9Mn3Vbvq6B5RGBmLMFWjQs5WujmrJ6Q
xxSxgK8iqc6VVuwnLAS0wLiuAWEz21FNGbwM6QTIAVlSXEm2lk2cLWm/3eI7A61jKsG5p5Gyneu0
pZpEOJ9BoSpHh3cqtr5mGhfg9OXONqrgpfa0+gDAycaGhcR4YbEQP9V+5Ox9vB87/sOievfs4CxQ
uO2jia2hKA3vGiSlFyz73Bw/owvWLvVIDQ6OSpSOxwj1OkxU3vhsSDlpdqw5N04XIDBMkKMgaBXI
JhkefnbSEQVGMWgZgTlFd0QvP5w5FpaZxkyKXSNqedbYGIV6sH7XjVFP6Ypearmd6jB+zqJx+pM9
qYdkFWrWqGcvWiusB1U1qmcAIdmxc/z+rJ0C67of/P4irY3pIlShH6Sx0l20qT/5i14p8r1pms55
Xdj5ZpwaqUOW0KR5Kceq2RajOt4VZagfcXd1JHKMyCH9/iWuLfYemp32XxJNv7DaLLiZCoHYE8ij
Dj1uK/CHBwM4h4otl24WzUtpqq9t0xbPmdo8m0NxgBhEN6FwAxwJxNZRY5RpFzZ0MPFD109Zz9qF
0YsaIGhxxQ73cWp42wpi8YM9iF3TafZxyh6s+e8XU5cuW7DpSrIvkihlZarvdEGLpR3lFu+pC73i
Qijmo+EroFrHENBZPctttA5ypTSeRntUN41RvnJK9BU+exeDTusmBn2ygh4sVsBF2MerLG6qtTbQ
j212HempFA6gig9eN211JOawf+ggc08inF20yq2nFnst3ZjMpFlpRc448HPiAV1shMPuLlyJYS2Q
0wA71XYSPMQUi4eCjS0lUBpiYlcCMvS6s7aHQeXr+3CY1gWemD6wV1O+7ouHstvjMkP9igJZixdo
0vH8IpAx25e2z0i0jpvNVCqY+MsFA9de28Y2+siEr9e1Fxoj6ijasVGdIcI4GaplaT4HWMjyNtj6
akZ6hFVY2xo7AVPqZYTtZGlkmXYW1MwIqb2A5hRbX2+3k35D1wMdnLKoO7bjSuCO0N38slkorLCd
2u59eDm9kSy90Du2RrUxK+RCAVZdAFqrbkJoPhOgm5RvkoUWCvRiSbvLBeSKzpsSEJVKqdhLpTIW
oXrlQ7Fw9EK41vymmaZNMt7aLGgtEN3C2NO9hth5C1H2sy6/WLliLRIk25sCM87KC6LLarhAKHOj
DKXt4hRIlrZQjoFWr6ZikhcDYsPBR8mZe/SWUjQ9BQX8wuz1yyoTexaQ5a/f5ZBQ/vNdLklwwB8i
4SKSevT+XS5sEXSmmcdnISrlLg/ZOuEHM7xkVbJ0FJV5n2Wgw8xccf14B1ZVcxtDPmpjzZx12LBj
XNed5biOyAmvg/LboKVL0yy+DHK4E0amrQqfvDFvJA1MVfLrOU3i2GZlzapofAa3cygn2uB5JB49
8O+rRsWCp4kt/lr8Oka5rq36LiJObYkcjmcqqLDim5LLgLdZNYzuCmc/s3FbLiOBkmLQ5CUNcc0F
t53fV40BqLXtsj+0WmFSGuW7UQ9u1bGt1mbUPSgEvEBk2AFrNZFCazdi0saFI/3gAisbIGkDdQFy
Ay/Af+3PYvwh3olWWUv6zlscV8CWGYAvmSGPiJHbO95dcx8VZ1yeeuKGewW1ZIafG1l8pTdyPc4/
3QaRa1RDx9sD7kbnXMNEqhelGEbmFCD8YU6xuUPKqgR/NIlyDrJmETjVKjXZqwyjc1kh74KtfKfi
+w9agG6aTiNJ3eT1i6X1yoJMJ2/LFCU/a3N4rL4Kr2WonW2da1s2qo8dSVZhrH2JoxFgo2lhjWcA
MOOLln1pYPa2GN0w8N0WGa/CqNfvfF7RNMk+Kx4e/brM+XLJE8QpBmYlbfQGfwPa2VXaagFniv1w
Zfnpudn6j6AS1E1XmwSANjFklhrKkSGNm6qaB29heVn7MlkQQ4OHNEZ1QUl71MwJ6onBX8ite1tw
gzhjm7pqmMr7prVqVxujp7kVhYMeLzneHJAfBZveSWd6k3qA2joyiGHLaDuwZNS2ffZoFh2lnm3c
5VX6eVBFucY2nKwivV5mXetKh6Yy7jFWFd0N0SSOqrbpFXSgpTq4WXlGhMSLoeBPicerRKiuErCJ
Q4eCWT7QV0rQ7JQUbwIvr30gIPXanrpCwHvtKdoVfDfC2IFwYAC/VL2GGVDDPQACSu0abeUw7kcN
dD1FArJL2KP7TLZOot1rU3g96NYF5QF0Zl5YQ/Qgs2pfixvNyUgjePUDwL/asEQhsEk6FJ6wmxVW
tAzO3LQyu+pMetUFZZZb4O8ONaROQXBm5zc+tUTeG26GPttU8GAhER/sR53BFloKVytBQbbqsm7r
pZWe540rwbZNANmT4SounXsJJAtoguPnR6S5IHE2hvnFhlGgDytNAZMeLdA26EZ8yd7gvMBRbgWX
s62yrTZj11O+TK46rVSUJ+rwxDCjRalUxu15Wx7iolvnqBmn8okW67MRPBftqwLspsWsCWzOjl4b
RXUTcfTFXQUZXaF7pmpH1LyroUBnpRRbZBO9/xpljCWDP4cJ+E+4LprXsB8oDVZTiquI0G9Z7BCT
vuliyF7pQWEW3DzY8AyruUxT1h/RrAA+LhRm2vN7Q9MtV3F46p6SYWXrVDFatWs85Igx3eTheiDG
CNEYb+7LIkeNmnCGaWpVubaSDjyHN4r73uC9SQsF2YmxC1VnpbD/itjQxz53bZfOQg5yu1l0rCu9
fDEJUhr1GX+woTOzkqhIJNoerSMXLZMu6Olcs/DnIQOiWwbcZzXjV7SGRxHFXYkMX6u3BlQ5p6TN
Ga3ZKV+bJfRK/4ZNmNtJCTC22DAvXA06jp2yWxdjB3DUx9XxmIoJRJk7ObihuQMTsF/t0G9HBz9n
qK3iip25Nu4t7bnzK4x9Cu099bybJIl2PPSbUq3uLY/2UWZcaFF8UEXnDqa5MNXzMa0QilZ7KKc8
VvkKxsSW0C13IpfGAEOWOwvDrM6Zn+5w7K8sa49pdF49LjIMzpZxiLQnIcJlSu6BNWZXiJovnOq5
zw5+BpnPfyEfYB33F+FQ09sk71SFUNB7CBIvcZtvNJRji3rCnJty8pZVC8KtNBNnQw8Ftq6OoZYG
6SV+Rhf/hrpJ4xAakbzCbXw7J1CiI5wVsC11hOqTw5426LT0YFzHXceceKqWLSvDNLIJGtL8Pq38
P8u0uQCqPe3CpL8ZDLADnsA9lSdxuiu6WeZ5O0LG0LXuiCnbcKwNaVlyFSrVPsdPNzRyo2KggAaI
EUxJvngTK03El2xC7LhWJI172o8Jw8d08/9qC7GtHdvxWelV1eWE9veCCDrnsSS2d+NHMO4XSqog
vjWShEOX/jptQucM74N+1OUQPsXCk/u4NKMNfp6PAuvEW3LT3x0deji48dC06JZt8K4kROr99qMo
ByUdM80/K5D+paveLodrasOGOaaQ/GFb7Ly5PpmIYjwrKrU7JgIvMb8qZPGaaxpvrm7Suc7x3koe
OVc/2VshFL0VRcpcH3lzpWTMNRNkEe1ymOso462kKspYuVaQmmA5GOpXqUSYSsXAEBUNaLKrSXTY
h2lkPNU2O1V604Z9IUXQHLAqBi+xNOVOV9gzmCEKtEVeVcrRBFn52YfKdgeDPbouIKqeYwDk8RXt
baxSosVFWl1IK1UhN1JbTnOVOQVGvfYIUsL2MQhq/KFgANwwCroC2dq+MIvqbjLdeTCA2IOhZnkt
jEcoeQ4oLv8YN9CaTXS3WdI9TxZKXaOGoD/kUALtzsO9R5mTRi72UhoXmLKJ7kRAU1HuhsLnHaYF
rKLQ/5vafhgSmsqd3j0SatBxc/qZE52h/Wofg7Hu8mU1JLY74U6fG/Sxs0MwLWwI8ADxXKmosAxn
xIcbaDN7ZnRKp75KuZ1u6rmky+fiLp/LPHsu+PK32m94qwOhpOS8RSgO+2DKsRHNFSOSke4imMvI
ZC4oke70F81cZLZzuWnMhec0l6BiLkYxGmQvHfUpAkxvm84l6zgXr/pcxv5680xb87QNZtMCpMGJ
fGoecr6/d208h6OjqsmZl/eYhkznsZdp6FaFcYZA1mYeBsy8Ua27Xx/2B923d4c9eWQUK0YMWo7J
WV/m4ERN9lUirnW0l/IfJVq9NTm/P5J9AmhvBWLfuAJDGwT9Z4zCGw+nFZIU+xUnzwe/SrwvROaV
AFEJ4s35XNLmVE9+1t8rVVBG7T6ZVxwedbk35lWomdcjht0OSLreX0fzaoX/Jj1TwnkJG/1abOJ5
XVN7LZt+Y2Twfxj5/9+mCv8fCQPmFv/Pxwj8kMoP30kC5n/wdY5gWJ9s/LSazeTbQrQ4h699nSMY
6icVGIpDSCmCQUt1+D/f5giG/glAv8kDxdzBkHKOFPtrjiA+qcibNZXpgwHHH63Am+ACQcS3jjVa
ip+21Pkq7x9dPl63NRPRJAmQFk/uyc0GYscB7t1W7iSZslLERxDCe7uw7iHnGc0a5TB6gNLvdGtt
UajdaV0in/nGw5kn8whNGfAKBPhBS6tJAxDS7lTVjpJ9HevOIxnxILRRA9D9liF86E3mx321gHzZ
HQbNrinVfDCo1Em15N62dKbtjjqa6wlOzEUmHcgCFfEcEM3sXMmXaWwXEOTVfjhvGoEXU4oW5Cd1
EYUlbnAMyqpzDlB6vPS1MkcAHJV/5kXWryLsQs8ThgjAeCFpWmDKeUXYeICzhZ1grQjDePijKTv7
zqETGm4CuhR0jKIZj2WRpYI1tyfGCV3TrJ4aSEh5tuJSvAZZiklJwej3oDVcaviMPttXr5lwaw+C
DjGOsBpes2AG/2gG1rTHQmFZZyhJSygoyUEzaKayn3cQiMLejTf0O5TLKoGlTt0WRa9BhDqBPZ4B
n8wqmHBTKYEhBGZcIwWNTazqptYQaWlUIF9Xpg4eYtF4mY7qU2Hj4TLU10lyzdoiW1tEOl/gxfc7
UGOt9mTUqMwpLpPqCmGLr7h6reaPxEzXAFlQ0qEV0Rp5qGK0iQxMJcU4wkdceYORqpqrKAaehdx0
PicDwqcFOBpfXdQpMA8MDqKCdplirIiDnpZdUEkL7tPYo+8oohSvopbBg6YzROVsp+10tMDym8ST
kSCxlZER1QvfjuFOQU9DxQShBueh2idymYtJ3qVZj79S8SKEAY5B8hKhjWIMAUFmobJpB8dWVoah
2OWuBOvMgUyV/iOd8jJFu+LULYS3ttAY3yTlemAAPCwY480wcoeNLTdKRe/MiSrtRvaNfY0nMjjL
OPA1uu+AGC0tw3WAxaL80/dDajJmCd3dEFcT9HE7YnohnDa1dkggonYZqbbxnPgjigvPtuw9/GoP
vrQlwd3hPanp3RAWBp07LSDfBJMiL+wpt1CM9LYcF6AlBAqzRLHkIrbrCbRHiR9jYYSVCedB0mUg
gEonQiRIY+BMoyGGp6wZnD8KRaM5jMs04fzURm0tPAeR2kIm/bhWx8r5DDiXTyrb1mEEXVQXEzWs
yW4oUrcNopPY7SNEOAvdGuYhx0zcdx1lGP+MBxH+YbcThDq7a9i8A582R176Dk0kcpww2E1qWf0p
6GvQvswVuLrCjAWgHXT7AouMAmm0DT3zwcZrTRqUMRBu0CAM4GQaRkW0U5j8mXS98pTWTQkGrCq8
L01RQIblCewvESbjZk8Ky9SXLeBAwWQiouaMHfLGAH6K4EHGjtYve720BLTTAENv08BKWcbs9gAW
wcPxV9hCI7BeQHnU5SiynCnHfPOwqYhqe5cZDS5PgyiuYKnHAHLYb/Y8p0z+pqOc9VD0bVHZrFTZ
UGXyjLbVwsZb7K2yoLbVMyzLfbQB40NmQwEyw17nU66RXEKQV7+yookZ5ujE2LHyEdkoA12jYuo/
VRixQ4Nt83JC9EyndorIefVKLBBrFWXuY25WQDklO4N7ifvzNQeq9sj2wGAcqYZ1t0Hc4WvrvG2a
W2cYrXAZJV1sbSGeaZmrj20tYDRFdg/hW/gFK4+qRy98naEl5DENhzWhi8bT4BjIPvnh7XVgx37g
wgynbwEkfdI3Psql5pqWLHeIooymdWyHNmzPOI0K8wZhxOu+r2ekU5yUr2qIyJfDe+soneeVRXiF
5Bthrk2bVSzJeWF+INNmq/kjDV9PpRs5hVxWpP1cPkCqC9+MwGlT1YVkLp9PeXYR9TTpAOKemVx6
YDd7mY9HBsmuw56oDAXdyrS9jEk2tniM06I7GKX6UnNs1YTjBAh/F1d0aFpwjrO5PrD4Al3cr3SZ
7QmQYQ1gTKc706EuSumGfrGvK8YZqvE61tnNEOs8pMW6E9qz8I9dU16k8QgfCbV8HZyBLKCXjGmy
Y1yhZkvhJweiqmEFBY9VJyEkmiXgoqq/bcENhAhehy0ksHaZZdcdemx6FTTTQRtnga4t2RC6KmJ3
u31hk43RqaOf7HC0RCUUu+oXae/JnaNHDyYN3jU6ciS0UQIEJF0TwrjoY4wJU4xZRx934VTEO6PW
lZ1M21s/NtKFadSofPp828dkV2Onzkcc0P44i3/ltvLTNWkN17Vo2YE6O0cUrD2Rj2XqMzjrZpn1
NvVp3j94lf9QRwY0gMy4SeJw19nBXsY6ogQC7OEAOay146YrB3WhqHxs4RtXQTK8EP+bueTH1vAo
TEEOl1nV9xkVYIYquq4al0CcdYBWMR6mfVSoO2Ia9xBX4bVk9BxN49AGMNqBNMyzoDPfq+mLSlk+
VjCx0ij+ktOlL9Vk20baVh3lPZ1QZBMT05cxxYJBCbVUreJQk10mQh2cnUwvWIvwMQ1UNWRm5y5Z
SIRXZgI/PEAUxoVsZJKG/EXtuiqJEWh5GJfthLdVSdZlXt52WvTIcrpEGxqcQea/6kDNsTPKWQNC
GjhY2Wx9zdbnprTzPWSRZ+gRD4PXyJcqF+LW1pRlbTAGs8hvQisuWuY6w0Xdq+0qckgpM/PhqqM2
pG+bxsyPSjwNiqLNALfqRZINsMztTlz0gr5MMzwC7Mi4q60vHG4VSYYUYZXZq6aDZJzCqlqYCN0j
Ybh6QI6pZLux0grlFfUS3L7exa7s7TQ6QjfM8diaQFnoBmWnxEcj6hHZ6aTv4R5OHIg2NOSgNqid
8UeLzf18iv1VXPbACkqwFdl4peFoTaNgJUAuLTLJNYwy45hmSDmrS1By/pll6JcZfbFCac6qBGRc
kIWfoX1dMHqCWctrY/AJgzHPmtE62k20ZIMRLukaMNfXbzSTcKqg7+FO+G5g2FTjuCHoGSi4X2OJ
07qk72zkwEmbON02rQpANr4YK3+PMP+oCZqipAHUduyarKi+6hxxI4J0BvkoBI1YL946GB9UpyQi
chVg69GTpwA46WyRZJPxGNKYcoIX1ODnRnIVjpdKi6Avy2/aUd9ZHpff7J7ZBCrLkE4idIgttvn+
2Pr3SRIyGIOmWzXr1nlV8uZ8JLKvbTzvAsPBXm0i8NtpCusK5Iv2padPl2QGqMKASIE6GGjMETdE
QhVQ4Kxq4S3WbpTBncepy+ApzJ48B6pv4ati4xFCsaDGp39rOWsiSw5mxzvasdYJuOUg16aXuISo
VsRgWrFokdNSsRnB+/Ga1cE674nqiSbGN31mbB0rvezNek/aLd7nhOWkDh9TFBa4ktnX5j1I6tgs
n9lad1snfx40paBrp44O3Uxc6k92wwU68yccU8xLD6L3cCpMTtNIN6CTVeMIkGq2zkG5jdvKSuMn
R41xXpLSIgkNyJ2BMAusj6sgt3o8ekTg4pCPeBfURRteGt1Xm2RIk7q0UuOFdNv0WRjp2AHOsrzC
taB3V4CacAkvPRPmKzO8LKxWXZsIPF6dai2JV+WN2NgaVqvCg0wkU6bMylDrOwqY9gvnFgmWZnl2
SGiP16PyKNAeR36a/gkpnVgV2nHFdYU4hJ2nLFHUDoOf3avgu7pzZWB7dbC8sDnaqBgCF52HcVNo
8I6gmBJlugqG1NAQjQzFK48W9NehSiriHjt7YiJP0kW8GCQ/DBRgQ9tZ8Gq4QqdS10vRNOMhUQrA
eKnAnrJitEwnm1cPKapz0m6JbDPiC6YZG6SdWljkuwRSmzeWTGOsXR6HykM/5colG5Ox3MejFbsp
qQ2vWI15zRRF2wABJJ/o81tx/V9L5L+0Wa7/8z7DwzNPe/0/z9krGsymfW9CePu331wIwrZIO9Sw
QToYjh0mlH/1HEidlZ8I7aO19KZo/NZvUIT+SaMrZmLsoRUwKwv/3XBQkDvShiCuds5OtGg5/iML
gnjftMPNPssELXxIdBz02cT5vlcIQaMNQ6E2dxFMWmageppcDllIXIs5DC2yJ15h0YCg3Z3A6H4u
2wq0sVThoje6Fd95hP9eJoOeXkOgmjbYviv3u5P6A1Xfe0Hj2xekHYODE7MFO/FTGycpvPiqsVHd
4YY7FoKGRkTzYlrFaWmc/fpQ7zt93w6FFFRi8aDtZ51oJ5vO7lGRTc3dqIw5DYDKh7gURB9EuZ+o
FOfDOCqGWISiBj0eoZ/0ePqptJSKJfWefPp2I6zSYAPRH4fZwZGAVVnjnWJ82TRefCuSUV6iWLkA
mLGvAvhLlvBBlrYxYy+Sn29SyRlHZg9/exxxpnrXsV0W+xjEyhZ6DGOiOvA2QQtiz+kcdfPrMyYQ
5H7Xav76W7htEO8Zqil1++SUwe/UqzGtg3t8EcGr3RLG0sP1XqJPpbURFthMWrGjNWGvWmMsoCBM
S3+MgU80tBWqAp1KndIsbm9NsvgYs/vh14v63/XpXwbryM+Xp5sq/J/z5yx+1wid/8nXVUmKT9K2
dSFs1TKNr0GrXxuhtvPJ1PS/uqAYGP7dB3U+sVpIk8GN5F+pc7Pzrz6o+QnYEfFqtqVKx8A/ZfyT
Puj7RQm7tsm2hi6oxXrJYneqLC4yz9LwsQ6uqDrzCh1guW8sUZL+FqX9+ruz8uH68u1YEok43X2p
mc68/nxnEw8HaGokUgyuDbkVqZmSXUwFfk2vK5hdRZr4SNn07on5ejwbBKigX8JDY5w8/fZA9Elm
F4Nb53T0up4SL01JRJiZqB8cap7z/D3D/HYo2xKaqfP7WGze/zQjRDHJCtS7huM5R6HU1efWG9tb
u5+bPSXstIs5ZoVJa1TV9gfr9o8ODg7AnkX5sx57vsbfndeBHPt6LJXBjc0s2+r2TPAAAJYxGA9h
/ZuiPqpaJM8IEIhefn1J36/jX383yncVwRZ2PX74+0OzIQP2Y2uDSyslvcD7FG919pirXx9FzGvb
yekVpJ07KswT9Fxv6/x3v9BOxsQcZ7dMMmuv8q5pz2WfR5sC6PBNNd9SAPGhsdP9jmmkIrNhxD4e
p6hru8Wvv8sPfvFscOD9PacWY1B8/4u9xmiiIUUMBFMrXikwP5d9kOcXvz7K28ec/mJd5eEXaOwt
XmPvD+MD+wojyTXVZD9NxJjH4nwqE/pkkaGMT2gCUiLYevLf1yCjKmuujv1bIZNGfHDy37933i7x
bOwUrDo0zGFFvP8m5O86yGP5Jk5bW1vZpf690fTGXmkH/yWcfVAZw5frX//+H51lyn4WJS75bDV5
f1B6FmiEJ/RKqhdxcR3/ixgd/4NX6o8OwgXU4VGQFPkfB3GwgceApzu3J1N4Ec+ifNaj37hhmGri
P1VnwRzjrvc/pWqNIujj+YbRnWCPADqiIrOSD7Y6P/gtmqMDYoSOw/0p56v43ROigb21OjIu3CGO
vRUYxwIpY+p8sIL/4F5gi8wiJzHt2tBE3h+lspPONLA/uk0tdVcIH7so6N78brR0ILgDPCJUHs0H
d+AP3lG6xouOsR/LjGqe/DbYvIDsq5oz2IPfNjCcQ2lnzVFJEP5gHT+1F83vQ+4E/Es8dFyr043p
7PrDETF1bhsSukKkTKg/S5kbpLpMFUhdgRw12wxM3cKNkgCIpLk0Rl9g2deHQEQe4Q4xDKczmYs4
+OB+/cF5QCmDRIbXPzfU6UMxRRB7fG2OXjIbsUt7J1uLvHV2vaEFH1zoH6w/XEiDN5oz7zZt9eRK
N51KfOzQjy41AViTYsP75TZUup1Q/XMwzsHCjGya4cE+Vrzyn66xs5Xc4W3CCovda54pf38zd60n
RiHJ3+kxpC4n+rdujk36g9tqfie/W2LhBeJI537CTGZK4+TB7AanIiytaNwJTOUyB96xwK0EvWzy
+40uFffXSxoeuf84IG8vh7OpkR8Ew/lkPwKmYZrIz84Rrtp6s0wYKpRLQhLNjn5V4+nLgLCQ10LJ
0ZmP8UBIvEjsEFlZYaM9tHoV8CvTYpmvca6O/k5TWzgbQ2m159AUtGLrNF3+4jF2xD4uxzFcJwkR
IYs0ZiSNdbsxDLdhMI1VbUA2RlAKrpOFDZEiXHtZYJcbIzLsnqY8miwCYlP9KkCgGS1tmH33diRx
yybSCx5T+kDaUgt5Ga9IhyFQtElQmC9rAW/HjcCcaneIoAaH7ANTRis7A5m/sugEB0dgM/m4n7Lc
kseSqHGdrsrIGaDnEryIghYLxpxpUKhmxnybGR0TQVR77U09iOgmlh4J0xrGKgAdiu2kN1kXhTVx
JUJLC1A2humvStmxRBRExdCc98msXzS15Wd0ivvkIKuQPLyJ3B6EoroSLmVrlc+JB++EJJUww9pv
c6A8KPHaeKYdPXsN3ac5CXT8UvtpRAy9mtRfYBpqSCJZdNWt4hvIaT2nDM9hzsHmS7nWpqvo2rQC
vG/ODT8ZG/kyZmBoXGotfuR9iWwwPzftYiLt0pJ0/7i6paInl7lfGeqq7Uwa743TaR0ui6jAi0Dz
01rZZiGYBvLkx2dYWGr1TPOU7MnSmwnGSxgjQS0yJpt+DjfxTMAZIRRrSsM1fFmVsA8pcIjpg/3Q
NFgSFhWEushlXBDJ684pu2hnN5pyJZXYEqvcY362AGEJuBwKAWDVuGLPsYxFo84Ntrrt1k1V4vzN
pe88E4XdJptqaBg7YHRmItNZTajsupgeP19/bJmSNMKDI9eN3h55NoFUJRm4O6J98LbnPXPvtQP9
O98DpVP9lcay064Git8j+CG92ilaaRYLnbN5S5zBkO9kRuioq09x1UDRNdpDaphYx3yyQvzVYCvF
QxwNIzk8iR+obuYP2iHsvPB8SEqiKJWgzf5kDzA+sNgF2SY0g/oPf8yAscCMIzev0Vr0H6QjlP6m
SmWE9TnIw5dG2hFC3WxsnuE/mlDg5831wpvSivamtJ2Z45/chATdlYuhKCPNDUgUjbYktpdrEzCe
dTPoCpSEUspoXGk5l9atjMYejtMwEW2yMLQc8G0D1GDtQJ2DvF6YNYPmRq2Z3qsSeNyK0QIdcOQe
jEcaQ03kWS6RnaGlLi2i6bSkVC4b/Njti+2XQXpHCDuQbsdqizvmyNbwGPhZfTV0GDMXDasga0Wg
h9y/hTd5a8XkTufhCwIHVjkL1xKKo3qmt61J/CAOwoYImsZ70Gud1CM2NomkVe9rh7eF879thX/N
1fbP2wr4Gd93Oue//s2jrRufbIseJ/tjBFaGzhvyW0sBARU1A85tg4r3a7PhL482/wtft5jfQUio
3qzT37RVWL7x8JHuZJholHTc+P+kp/B+L/oVA0fD4z/2DJjhAM05/lHNyKAFSmyTDdd8c+//VLn1
s0+f//y7Ha6wmc2xwfSPSDhy7Fwo+auoSj7Y+Pzs0/X3nx53GDy9TsgDEpaYCXNEXrZnFNvvLuAP
OiA/+/STMtkH7m+ZzC0OKFkcnrTwgu6u/cHe9WcfftIYDFJEvLY6mAezdu7oKt2xs7X/0Y7s70t6
skeSUUXEuaEZhzQINgMk2D7+qL788dfWnJPd0FTp+KEi3cCQqd6aHqtnnKLQ//UJP9nH/vXFqVvf
X8+eSTeCEcU4jBgwHoLYaXeV2mRMygYkKDTf3CTPAUdntbYNy5E9Sm5FHxTxP/tlJ/UKVH86aKZt
HCqclsSEQ+zptH/UePn7d817zO+egpRU9dobuCAmmQg+MbGLXLWD37ra7L7ff7gaKwpyol4/NGoW
k9DpH7I5AOHXl+RnZ2X+8+++uY1AXg4i0Q7maL0U5YRNTv/yex998vA2ogJJ5WUaAneu5GT2F0Wv
ab+1MsCpe/+9Efr4Y0g46KHB3bnOhaJuNQnd5/e++snDqxK35dNR0g4ODlnRkxdTyd884SfPbjHm
KAaYyx6B5VRzqLux1kgr/aAo/cnlPJXPgnuy1EaHVwddlj27Zub1sWUj7//etz+tAU297Dq7q4Jj
NDYBtcZoL/S6uPv1WT8p9//9GJ22SxTiY027SvwjMrdbwGDOKuxTQurQ9Y4LoWQogZVafGE/yx42
MiuCABrLHaN0uAGmh9BUKTTzN3/pySNtCx08MKlqB09EhO8Rbg1MPf06m/mHb00c9O/v3rZDdDnZ
QXloEu/G66hBrMn7vZcmXdH3H+5rZMBHTSEPZok01yyLz8QW7H99iX52f50803DsGnKzZHEIaQzf
GTFpM0PsfXD9f/bhJ890i6zOVFJgANi9kcUak+esIgu4429e0pOnutR7msdpWhxsSPNEnbSEl3eB
fvt7p+bkwabMRGY5ePkhYxyAz87oL8xBHx9//enznfF3e+Tfj8apG1zvSb1GfW6jKi9AkPpIqfs2
M3cmbKnVrw/xk9Nvn7ycda8kFZY0yYPVm65H7Yyf/jcvrX3y8iUxgDx1QDGHFr3ZBgoxGeoagU6/
981PnlWAF1qpC2pIQjsu8DOel378AVboZyfl5EkFSeZoE0XWQYtKACCK2Y4PlVeUv7de2/Nhv3v9
yh5QeFUK+wBZ7Uwqt0Pz0RjqZzfMyZNK1EqGpnC0D6EBasaLHeseqwQ5PMyjP3he3+ZoP7opTx5Y
S5GFp1e1PKQ2w63EEfWu9Jub/+XszHrkVrmv/4mQ8AjcVlXPiavT6UznxspwYhtsY2zj6dP/V+WV
HnVzUl16uU0kmsJshs3a69eNbNxHvKrSwwJB8edKA2q4md+bLKIbsyTbpzWCMTxdu+BmLDrcfeXU
pvdBBRbKkkMxW5aL+lAMww9Unk9QPOknEDjvOJxR90EHejckjaG4X6rws9/8cRYGylAda8CKO47h
Br8jBdMMwCHzd36tOwsDfIEBIg43ZDis/DnNMwSn4Qevpt0izWmOahjaGHFkZP4CNfzjtrW//Jp2
VoO6bRvwFrQ4WhrC3YV2x5wJv1tjmDrLAQpL41IuaLxI2EMKsWxzYX869e4vMzJ1VoLcohJoRKNH
0ItplnQwnYaSEJSz3sAeY9bmO95gkj2Hyuj/5UPObuVn4ix1FohoREVFoTp2jFH8987ktboXG5Dc
xbgkB79P4S4ScTAlhkpx1Jj4u07U79lU+92KUmeZAKwsUWXdiyPeHOQz6kbNV1SBTNd+PXcWiCbM
cYiOsGtxoNZAov2nC8sLX/rcuDsxG8FIOwb2HoVAQV1lSUQg9i9J+AASyXRhW3E0Yv/bdN1HQgUc
PW+3iB8nVbNvak0g505R4lsiR/8MzI7+wHgPzyu4vUIEGkDMo6qcgHLUBreb7ILHZoUBAtxX06ul
k+1Pr0E9Gfe+3DMS5MeboqPJEYYAdBfHChKq7otf207UqypN+wQZxyNEGreQs8LfVFa93/nLfTFs
I4jccgZmsVV9eB1rKiGbF1/9eu5EPkg7IIGNNDjODGmuBFDp60r38sqvdSfKt2AuoeGGw/0oYXeK
cnfxBd5pud8yDu3Qqy8aTQFKovIqPNqTGY2CAnlHNNSzfn13QrwFag9K+zw9Fqoe72DT86mGFthv
c0ucCAdsO1Z9gsaByXtKG7g0oPzLczI6IQ79lZwh9g2P8A15gI3coQU6+u0xcYqb/xfaibMpT3gx
F7ow6VHGM4SFfC5+xJaVH9M87veQgjI8KqcCZUQ1CtE4HAA/6o39BLmueQaFAp7N6cK/wIbWpH5f
yZVFcTivQkWaoPqSwm96N0Uh/1BNcer3nWInsCmKl0QDOgD87tMbbOk/ttReMsQ8TdO/bLonVdzL
BSkwiuPBOq3h7MHk9Tz05Q6vHovnwDiBnQvYGhHOQLshsFTk8ITWABP5bX+u0C4AQjItcNM/NigK
grjvpiwav107doKapB3e8EY0jYPwu2CAbjX5/1KX/G/uxk5Aq9iksOdFoa6gNcpONhjhKM9p4oRz
szUoa2TrdiSE/mh7FGn0I1DibwfduXnixLPivaT9GqLYLG7xVipD0Iw4xL9+rTsRPYBWg6pinh/z
BVwpciLD1muw+vXd1Swzm0L8UAHCFHRMwENQwWFb8ksvEadI+UsEnR6OXkYQLWHVbwDABR2Y/ru1
zXg117p9MizWt5GFDeYA/q9f7ilyonUGXysGuJUfV9sWDzosmqslqgfP1p1oFVyTuk4aGK+HuC2Q
fHwG7eXCon1m/kTOJmwLiEbaAQkKKzt2B5eD8tqC1OK3FESnv/riKl5OFtS+OVdHktcDcNvTNS0C
emFYzn1gJ2S3YQ5SCeDzkQHeAgLTWtv3iZ3reKfHmeL5Gr6mp2McLMu8osEFK1DADmyUr/g1Ka6c
KMWCVxZKqUFX8GvfiWWxmryDJFQeQR8HiwZugGtBAr/TVuSEMgE/HR7tVh3XooPl7Viu+2lMlgvT
6NwrlKv4gVM1nJs1QdIFGokraJ+rPdgOJ5sDmp9Ij+O9mcSKAz1sN3Uv4n9HHeDU5zVwJyuNl9Os
z/NQ5XEgj7Bz2gH5dhuJPvNr2olsZQyFH96ojqhuP9gy/nfJhy9+TTth3RAgEOdg2I4xxAsn6u3e
Wqgh/Bp34rqE1y149oM8olAo3yWA9+7n8ELgnVkzQieqQ3y6EH6TeQb1/i9S426oDXx5/DruRDWI
DFOHvWw5snkCG34uMlTkcr8I+2PQ9WI9woLfLhRuG3j7LhuU78cs+TauySWN/LmBcQKYFyEcKPCO
jJNPCSCZ3W8wePIbFid8oRCG2JLH1ZHCRhc+kBHUhPCjI37NB+J1BLFtquu1gaClWiAuB+gLWBU4
k3r1/eSY/zI8g16qEjWeC4jayWf4toBKcfL+9GvcCdCuhCsL2O/LcRv4yShzFjDxi7uDX+tOjJYd
JscWBMGxZjL+tTDVo8Rh4p/9WneCFCS6FSYYdAO2tP83CM1RrJfWrVMTfzn9/LmjvZjpYdwGE0Xl
5xEWZtVj3s9AsyZV/aln8/Ds13snUkWdWtTWmfHIUiU/EANHQPhjxH6rYxC+njRAg4TNmjBojXFT
vO2bjr/HrZJfWMJO3+9vw+NEallMA2HUDEdWtvF3VCXAGHWW3c1a5PYGEDQUVr89SKdp+Lc/5MQt
PNeTfOx1fzTwRtuprmff4YLSfV74WjyNselgB2Lj4sI2fGYBcm3FBAx4C7MOPIN28LoSZE8gDXz7
h5xr2gniSKZwT4Da7kjtWkGWyBf4oUzhhWE617oTxVLB4h9CRp4pbd7p4GNgLlVInmvZieBUA6FR
mBgFjxJ+MMO83Gwx7KD8BsUJYDAAxQTjH3Q7iuHMoxhcy9e8v/Fr/fSTXsRw3OZ10kURyUhSwsp8
2CMHevBr2oldGCsuBP6nJJNM34YbeZzp5rfHUidwKxBtFo18apYCGwZbC1jmSs8BcaIWNldstv2G
pm37kWooMADHvvIbESdQqcSztS4pyUoCmyEQrgls0vWlZeDvszBwJWDw8K/SXiUkqzSsxmD1FUD1
vXglGKBufD1PEosyDzZYkkECPe8qbW7yWKZenzMQTmROk6gKvcYk02T+RGC5UajiwnPDuUFxQjMs
ZD6tOKlmhusroGDuZNN+8/ma/ynfSeF5lLZwRMmGVl0H4+cB8l6/lp2gnAIrEpjzkozSBq6//TVq
ob1Wk0A4QTnxpF+3HJETjvGHqQcBho1+ZzCUuL2eIwG1yk4Dur0U5v2CKljYaf32GxEnKk91OqsW
I8HTIC/2TWK/JUPglZYD2O11txMBgObUom04wHJUAS6PcWg/efXb1XXVy0rqecD0g6TuCRZueNGc
2Oj3LV1RF6zKYLBCF0xAAyfchN5W66UKrjNh4yq60rzvVSiFyAAHDXfriruGjaft2m9UnKBUTWSM
rWZMFL3cpgk5IKftFzquQgtg6AilZhRm1Ky9AsViD1WP1zUdng6v5wl2sHBIBHpdTm2G8wNZugsn
xXOj7QTlrObC9vkEnILUye60C6PiW3nOEicqmwkFDmRgIovN+inoYyAkNtt5DrcTl6aIZwGekwFL
15JdYKNPAYFL/NvT5O/3i4A7gSnGoi2LYOuPatOfK5nU1yvbnqC6v1RMdmbcXXEWPMAGAdgE/kBX
LXBhTAwc23C+erv751p3t8wuwMkkhgFYVQJrIOFHBd9Hz6/qCrOSag62qWLdUXIb7dsCBGJYkPpt
micw7ctDISy4IYCLNvQcECJ4WPb8LuYwE397XE6t/Pe6gkqD163X8BiZtwYiygDYpn8SuACBs9PZ
21Ap2NNpVP5emJxn5o8r0uo0W5DrNNANwmwRJyJkcq9QlyOe0zRFjL39a879ESd2cxiDrHRaYfM2
cLiWbYw98Er+aEEFv3AiPc2Xv42XG8CdIng2SiDkieGCt4KWwA9bEctMdlvwZHoQLwzqJK+XlqKQ
6O1fdW7uOnFdcVSTkZ6c9sToGU95qBok/U+/tp2wrpg0M89Ne4R9UAjiXKquRxVHfru5K61iMiHR
tuW4dRSLAOBnuzNy9Xtm+0/NcIfkEq7axUnJX5bvuzinT1sgN6+XDPhPvA4M2MrlJBfbhGSHfI6n
+dtsk+bCND3zQV2BVQFteROFcoDkTz0aWTxOaecnjQ9cKdXcjpK2TT8cEwp7005111RuXjpO+Ea9
HpOxD+fYyGY40sL+BJjtMahrz6adyLUWeYwprIfjYHXxLg4NEGIksLdvz/Iz64KLdNTDJJKS8OmI
ak/Y9g0N7h8VncYdn0Y8HL39R859VSdMdQebpf6UyO446XZpGz8Eg33ya9sJ0yAg4RjCFh9wEXZP
cvbNpvaXV9OuEopgR0nmseEZ8FzpbrDBu3SA44Ff4+62a0yZBlNV4pV9BRapVU8o8fGbMq4SaoR8
dQLsZIb6xD6qLYe5YNj5fcuTh9vLTXcxoFLLhYBEZUBdDsLhQwIPS89BcfbcsdrgpNs1AvacmCjr
2PaHSsC33G/IT9PzRRIJhwU5jD0AelvK31G+vstl/+zXtBOk7cmaooW785FprC3xGgHjBUiDX+Ph
636bKSepMaI/lon4VsRRgZrpwlz7Ne7EJkwScERLtxYKK/NYIVcqy0uheeYE5YqgNL6mCiR2UDqn
/3ZtUMA7NP1mUZd/C3NWv3xp4CqbErEkab4S/BWGlw85ptfMxrPfNu3qmtognVGTkstj2k7jrQBw
aALj7sKJ6TTv/nJicoVNsKYeoJvq8ATH0uimIjxBJXbiJ2fACf71rGmGqJQw6pHHsGSofsRbN6wO
PCu1AlfZ1ID/VrZ6rPBAL55JAfYbp34SEtQ0v+55B+cyWLXQ6rhs1c2W5D83Yma/NcAVN6E8p4Zd
Pa+OYVt+qBL5GxZTfg/NwX98sVSARzE2VcchB+dVVGP7LS4jcmGnPjdbnEAVTdUQGmNUUkmeaDP/
GoHo8RwVZxNlAOWQqNLVUZsOkD9LR5gZV7HfPHfFTUPUoYoILOtjzekXnsSfbQ3Imdfy5UqbLAzO
UX1uiqNaIV6fi+o2Nnnh2bhz0qVDELNpOFXEgqq450tR7lItPvv13IlPaPdC2SboOYWv+54n4LLK
BfgDv9adnbTexnKY+JSDuzdV+x4WXzCJWj3zKa6YiTUgIJFmQN5Nin9Cbu9N0Dz6dTx6HfykGLZa
S408UJXemKh/ZnXgeQ51VUvTlK5TN1Q8IxLMSeBli4PuW+k55E6AxsCbq2DVDOkx8QU5uEM3XYIl
nYl9V7HUATtv8rBgmWpgJg2oBpxylOeIu3olaAZErBeSZ7olw60QAcB8td8zLEzKXn9OGGtBvDWo
NIvZwv9Z5Jr+XlJkmf0WrtCJUN3RoJtLGWcrQAXXsF0LrqwSv72mouvvmJeDJPO4RBneZIEs6x62
bvI7oYdOeIYbiv7SOQ0zGO11O70PJdxz/Hrt7J52oJJABDZnpAbncwrg9W/L5tqvcSc6t03lFK4/
cxbP/IHEp40o8svmuYIkI2CDPxUBGCcrFcd+i6i5rouR+an+gtAJzxWeOxrSuDGrNqXwNlPN+3oc
/Bbz0NlAUaNF681EYxaRATyTaPtXrNRvGrqCJAMnPGiPwzEjOrxaSuCG4GDouSS6giQjp2iiUTBm
MxAgmyVPNr90/D+zaP3xNn5x3Uogg+kW5JKzjoM8GGxAUUGi9Ow1Ef/Yrr1ovIx4vPSiHrOihRFy
I76KEuxbv7ad4ARHZlxQjThkqYxhtJTW1yjj9jxquWokAbc0ICHYkI1R/ElZ9cimxm9R+eN78GJM
QBrru0bnQ5bIWBS7gNvgbh1BS/IblvD1Ui4rm0IxyE/Nl78aimRrOgvPzTNwonOD+nOewGDLTFQu
+4TXDB5hw0e/njvRGfBJSSQUdbbA6QPeb2WyD0F28ZsurtIoTobtZPCps1xMu9XWhyC+5AN+JoSo
s3tKXo59ElQaWgng1O13ENf8FnLqbJxWNE0yjmh5SBewX4sFrHAQWbzGm6avZwqcqGIDw9w2W0Te
vGvUHEpAfuuyufJr3wlQK2xppy1sM6BWYL4pw3hYb1DuvfkJd2C9+foHbHyga2SiNhuH8mGyQ9Zy
eqGg99wndXZQPFcME8BnbVZHEti6AApNtoMxhfab667mKFyKqCbgQmVTh/fIfdQv7e8A9l9PfkPv
xGmw2RxFMLPOknrSn0mXp4ARN6HfGYA6gRo1ZhBlUDSZaIZn4FJ+2dh88ek4dWVHsFFm3dpJm5n1
n3agP+OYeS271NUcbUOSk1qh5XEGJmeDDfdKvZYW6iqO8FRm436ubDbR3uzamO5l0fudnanrzC5T
VgCamo9ZbhOgc3m1fcJFwGt/hvnc6wjiBcrkQ4ppXnHU9xfR+jHdEi8dwh+S6Ms8bjryouJ53Gbd
agQgLPVyi7z8pVqavwcodaVHpi7AcQDkBwim+j7ZbHQoxey3MlJXe7RSAm5lGHQZ3fIE/pHqAynE
r7dn+Glo/5tOpMIJTTLLtUfaDG3Dyvk+H6Po5+n6pXfRrP0O0fBmf/1Zu2jjqornPgtA/QMidJr1
dqz0kFwyojkz+q4SKW9QmTqABJjxgsDzs8MculpJHF0Yo3PNOxvqGkFGPRdzl21pcaxPuOilkX56
OPi4vx4cbcsVDqHbkMnKvA8XcgQp3kvXSLmzo/ImaazcGpy9Jvkspv4mSXqvNZe6UqSk1hteFxX2
OEnYHhfH5yYlP96ekueG+/TvL06kpRwn04aVyaYY9DG5RXfLYPyecyh3dtLNFltJosJkykTLB54D
yrbK7pJf/Omj/SWaePi66wycGnh9kC4bWyr0QeiJ/6OrcikBXWd2n/S23gPpCN6K31A50bsNi8kr
05iMLEG8z2s8Vl1xCGP7w9vtn3HToa5MqZcwfI3zoc86xSz7vgWGTu85sLlf8XbN7acmNRNYbrMs
WHsD/zvYycDXhHafZ8CZ+/uY6agBI5UMHeCRTAIjFvUwMR47BVTkHETbfhQSpY1cTeQ5N6qoM9vT
52XoxXw35ytrHioCZ9ubqS1XeBbDlHcH52Om/fZKVyVlQ6bXbgm7rGTdDTTdX/vl0u3+TEkfdb2r
eM6nqASwLWuN3dL7RWjKvyVAcMg912N/8hFbh09ar2q+62xr6us+H+AiN+shunDmPbO6u0oqyds5
7/lmMlb1VlyN3C70MG6VNLgYEO6nqKGupopqHXQwDjcZ3+KDCMBIVCmM8t6eg2eWA1dSZUjYWA5c
e7bSzj7B59xclRaEPr/WncUmTAP4+inwsqwszXPbNNF1RazyOz8yZ7VJ2bzVMBYbsmjNgXdEr1MU
gfsFP3MWm5mjnG20gckMnjN3EYCmNSN+x1MXIbVNZN3CccWg1zkKVcRUA7k4+LkBUuYcCIAZsqVp
F4NcSTLswiK5Y0RfGPIzU97VSNkcMOZ8yk2Wb3Wyp0jw3LGKwd+tWfILM/JPnusvy7yLVwjrOoal
O8Wy24jmu2qH31OTt7dYLFE+uxXLN5iX5g+E5PqwLHTdDaqxt1bQ4TowtvzQREChjHWHN8RFsuGu
zEN+X6I2vd8F+K8LA3EmblzFVcrGRtGIqQy++B+2yJSHZIKW2itsXMlVwwSRM0PYsKX+tyxAszV+
pjmYC6/30Ciamq1c6z6LEwHXfPUA14Fffr12gp0RmAcngzZZqLl5h7khbu3QXIKQnBtwN9i3QCOR
hsV2kPN7yh7zhHhd//+wCl+eiNSSnuz1hcmEAeXWlumRgJz+0W9QnDMEKhsXiFYLpIuiBYfzlbd7
WEk8+zXuRHpuS5QLK2SMRKtBCCx5vQNv4lKt85njlqu1KoGR6UlR9Bm1yFqSJpney5W29wNIpPdN
HOnPOEZYL4k8UCev52UrugjsFuxDRal+93U97at8WW68xskVXw2FWqIBBVSZyvtrvC7+gN+D31Lu
aq8KXfJpgM10tqnhwIW+Dsr5QnL3zFrr4sSKAj5LoKvjYlSTfK8tqOQr0dDxQirst8m5NlQGXC3W
L12XxQG5x6X9pu83v+tR4sRrVAKfLCjGvGJT8lkhIfNhSbvR84s6u3Oc6LJUNWY+vHrJXlfIfE/a
L5cJLtvruVj3qlpmgoWsmoi+rmdYHrOC//Cbi07MIk0aV2XeaFzX2a+4mOVu6cD09mrcFV7NugAf
QuH+lYL6coAZSLUD9sTzPuQqr1DVQ0yorM4oqR42VLaj7BPXdb+un1ahF/fSjTa1nQc8COit/Noh
RgF78VvgXdlVjpOcUMtUZ6kh4/0ALjqe13u/ee6qroouX2bU7+kM7FOAyfkX1daf/YbE2VC3UuPV
iKPpFHKxQ1UXP/Um/F7UqKu6MvNocgsGUKYozE+XtPgHhG7PW4Uru4rghU/mCkuXHgd1G8bkkef6
EsbyzEkgdsJz6OdcNBFts8kyfbVCf3WoKu75OZ3wLGQAvAv4jRkuxj9YWTy0hl1Yz8/029VcNYmc
6mVZu0yUZXQz2yLahbxj916TxVVdVWSGed2CB5hAYY+oCnLXms5vc3YNpFaj5kgWc5uR7lDHcYIC
+yj3O+tGThot1pwPPMU+Qaf2Z10Od9UKmxy/MXEOu0PZw3ZHILUoIzDF8nzfF55HdFduVVbTlpIE
y7gd2Ock3G1D/tWv087GqaCAnIJ2wjRJQ7Eze6Cihed4hK/X2Lybi7arqjrjHG12JyD7HF84CJ05
rUROVPIxVGHRppgjhcBJhUm7/O6tBMR93OZnv6FxglMs4OMxwA8hRBvrK8LlcUlm47d3upor5NHF
DBZenbXImJE4v7P5/MWr367iqi+3dg0p9jbG1X20xtcgWv16u+kzw+6qrfqxQLEjEBNZhzvy3Ri3
Zi+RjLqL2ebZeSdApaZ2MXOOA8s8hFcBAH7vZdf52bRQV3Wl1542yBPrrOf2Om76EsqRuvJbcV0r
qGAlAY7nRZe1RXKj0kNb+tXdou7wdSTZnqiCqKrMIAMCqbAdPo6q8lttXdWVbdNkQsVMlxGz2h03
7DgExG97cxVX1TjJOOixIiLz9BXGRO+rvvc7rbh6q0Gd0KFgnGW8tp/typ+Svvrx9iQ/s3O6cqto
4tGoe316IhqnnRAdMt3JhRHh+GJ/yTa5aquoU7NquqbLTEC7fRqV0RMLqLzh6SgOPMlnGNRTsjcF
wHNv/5o/K8rf/qRz1E0mUAAHxnVWm3H9ug4zanvLBvQ/K1j10FTAj/Ap6HcdGbd61zdCPYmN4viq
WfdF9nx5StvR7pFgsUcV5M2NquX6TBsAX4uKPUWgce3BVdz2gxDq3Yh69p1SnT30Q8dvqq4H3WSe
+bVc83/00JAbui608NtiXBEYT2wRE9p2WUTHZodCIbvr295zQ/9j2/3ikiC6quirFBNhHHDjoxvb
drL3M7ShrgxsEtA4Uxi7Z2lRwO8TyKg1Uerw9kc/N4WdBaOWbRHmTLXZugZXbA3BKBTMTxQPUunr
1UjrCcwKYN2zoIGdJEn4o4iqf/067uzrTAZgaBZJkxWB+Zom4nYNOz8HZDBdX/d7onkSrOPaZEma
fqiF+BnkgVdFLFB7r5vmpm8U5wgaJoufBWl+hDP3Oyi4CrAV9Z4itxhtGSTjNaieC1IP116j7WrA
KgYq5zSwAk5Tob4Lqa7fBZMYLgTnmbXOFYGljEzAj+gmk2FQ36zzWt9uEAt0ABPtFYvJgcRtspun
xM+4j7okQqJbVU54pcl60FPLK2tRKJc0AdYiv+E6RduL9cCWrOlo17ZYbcKbiKFGhnTaTxZKqROy
68rSMW9wFZyq6hOJ5+Fgys0P20VdTdiad20IZ2SZxRR02UnSclclftU9lDoxu214IKFhqTKDLPwu
V2ENe272wW/MnaBN46gf6wZZCU3M12qJw50YW6+sRCpcSRhMj0kEPbXOSjnluNa/2+JuuTBZTtvr
f7ZdtH2KiheTZYBYIwwBWoVyMF/jAx1stUc1gdmbPg3vYuAbH3TReh2H8NecTb4CcWqNUScDWX71
sWzuADn/4vEB0LJzIAe7OIV8c2yydW7VLmrTGWCd5untxk+N/G2QTveMF4MELEG7NiyE3G8V16UQ
h0TyGyrqb8F2SRXwd8gGfoATtW2VVIAkx/gBI6fL1ZxWv9qkrR5JjcJLMpXB8zYX6UMR8DHeqYmq
dxFcHuyusZF5jHOGnnTBXK37IC+Xn9MQ1Jd0w2e75sQ8rBMCSyHBy6pgG8xu6rBR10XevataeI7s
m6jR9LqPw+q2wz3lpmR99C4GUvFru1bRPTNqvSVzXb7XjKUHqOLM/u3Pchqav30WZ4cXYVE1kyFN
trE1OdQU0HA1eKVe8T2c5WKkWwrgOLZ4GwlxncxhvV8FhKp+XXfWC7h8pmTUg4aP2lSijmluDzls
2/xad8Vppg/TyLYd0g4BqrzHrbC7ZfC6d6Tg8r4OBuB+oxHKelx96cx2KeAR8FeNLixHZz6pK01r
89KuKaNNFm3zXtf0dx4SLwAIOu4sEYGQSAo0yArUA8NUaWO5g2vbhRvTX1MOaNxZIujU9STVLd5e
CuA3tzJc9u0a8Yelbrxe1fAnnBWibmG9F+tUZc3I+aEfm/tprS5NmXP9d2IcXlyADS5Tg8o9Pt9x
OIfulQkiBLNhPqdP9N8J16qKcLrXsslMmgyf6rl6jMjYfvYKKO6Eq4JlU0NhVJzhgTaA9E18LgBq
v3BEPDcrnWidIQ5Y2nZGz0+VE0y/qzl59Oq3qwYrl3jqed6Q98iCpztJZb5jfPjxduNnNndXDlY3
yD60PT4qCGZXed0/8KG91RG/qlClFaalz+EnFa7ka+16kdAcY6+K/KsoxDvRjl5aVbTtBC2QwuEM
9NSp7enfmJa3hUie3x6dM7u6q/KaJjyWJtDAIaVkkFQuo669o5DM3LTKii9FzNXHt//Q6Xr1l32K
OYHbwrUYCGxRZ6JIwG2pUzA5wAlvb8aNznftahZI5hfd73hOFd74h8lLBo3Rc6OaYkLNKUavDcKv
Va3+UZ2XMyCadqJ5aS3sERUywzFrrlWD8s22j7+/PWBn4s2Vgok1NFpvaHsj6wcZjdGum7UXeQAd
d4LZBNtSgVymMjyUPeRFIg+8Ssdrr567UjBkKfWEpxqcGmxD98qO3/Hi55UZSIWrAeMwRuubnsus
KkNI+1K4H0VVd2EDOzPmrnbLBrJUuigU3vjWn3PQj/ttVr49d6IYgt2QBCMWIjmG19NIfozV5GXo
jFFxdt6kLM2cLviegvIYpk3661AkPllntO1E7jTpuavNqrJiodF1nqfJHgae1Y3fZHGjU4RBxCQy
D+vQk48wqb/XwbRdWHTOfU8nPrslWNcmnlUWr1t5qwWv75DVvfRAeWZnSZ3tNtzaORyCVmX1uLTx
vugUvU6DSH7WBvZTlqXru8VG9dXbA3XmcOICCGuhS4MzpsxKGldXSQoLX9imFVer0l55zlS4uq6I
sWKbmFVZZGCiuNRPKGDwW81cFVeXtHbgy1Qhmd49L736sVp9+/bAnPnIroarls0cmrlX2bCw8moa
tN2jTKS4MOznWneidm4rDWwO5ue82HRXxeK+phDb+3XdCVugTwXwFbhfhbF+wCpdIrISL4cbfE0n
binShWEHoFCWVHiGFlTuqMUW79dzJ2zBkNOTWXBTxyt38o6HtdhRTS7prM6cSlySoAmUwZE7UbAK
DnZkSr6M+XCgffNJCjl7/gInetcyrpGwjlW2ofSqr+DJrqpvfoPj7K6o2AhH0wnEkWw/wRi33U81
vVQbcmZCukquJIFEXBQjbkBGdjtogZddno9eedNUuEquvBlYGU6hyvLVNntD++ehZn7HfNdCa9Wl
5BKuFJldS71H4kbsx2T0vNm6Wi6IgNt0lVjrm5hGH2eBFzHgfi6xcf+8mPzl/OqquUTStiWyFQ1E
AN30fplX+sTGGP6LU9FejyOxOwh6xb5qK9jYJwXZh62sntOWVe+ajXgpnPB5nJgO6pgsg4W4vAni
A+isn9Yw9pu0ruxrinUYDhzjl27T18FcNzPzW/tdzdccIOHcwIgwk4u5q2f5rOr5UtHtmWuFK/nq
Fz6MU9hLeM83ffNgOsY+FVFbHnTbwpiUyhJeUGk0JDvWluGPxdrc7yYfO0HOI7KEg1waOKXHUFcP
MHoGR/O31wriKsJMHMGWTERYQdKQ3SDfEd+MerJ+S5+rCGuMqMGoWVRGSHg79Xm7m4TvMdeVhKUj
NCGxpThDqyl6VqGOD+EwTReOi2dOQa4oLC36JEnSEldhs4jbtFyLRwEB+u+hxp6x9xt8Z1fm8bBQ
qyf8gr4edq2tkeFrF8+xdyIYjO24j3tcjrqk/LfJeTbDeNGz486mPM14A6/6QeEpGc+bS3cjVepl
Dp6K/9hxab6lfWWbrC9IdxWm4XXAYs9DlisRm6etC6sGR7ien9jdYfFo2s3veOjacTE71fNcIJTm
pIerDZwi5HdjIXXwmiyuOEzHa9XHEgmUEJWa+yG1Qu9kyArP+eIqxJJ0DYYm7pqsSuOPtJprpE6E
l4NzKlyNGMMhqDIVbjBFF6h9HJJ2lxTm0qPymVh1Lblkza2xp4N5iNr5u3Ibt1uimnCfqJBc+42+
E6rRGCZyrcc6o3FpdiNQQzS4hMI4130nUosQIl+8BCrk+Pu63Q2J6q+MWtoPVdlNF7S5Z66Qrlqs
pHkNGX6PVD/duiu+qXlv28DiLI0JNDP21RbGi0mCjx2+frNI1hks6whid1FQdlxL3tzxKva8O7r6
sR6utHXdIC8z1d2Nlt/Tfrny+8bORjttipTpnEiYMCX2aoqD5IaY/JNX4/8RkPVzApoKbtX5yPQ+
DQt+WILFp1o/Fa6CDKUEs2kWrA15GDZ7ysb2QCL71a/npyn14j22bdZa8HyT2RKnP5tuneHaJbx8
etFz59ZLzTiqJh2RZUMh+W0d5+N9XLd+WTZXq9VDHh23wLln3ZDPu2kUP8po8PyeTtBCQ8XnkFGZ
WT6KuwWMg8NKy8VvuXFNu2TdM9YnkBmHyfJkwllegVzl+RzqarVYT7eeU9waYb5U3Jdp3zwOpRg8
u+5ed0Gs6ob/4+xMmuO2tSj8hx6rCBATt2S3JouyHA+Js2E5iQ0O4DyB/PXvKCsLUbursPHC5YLR
IC6Gi++eE+LhbJu6fxS17zp1zR7hZVK8cTVyYa1l60RYRRWm+UCPGU+tMV7CDwJnNlhLT3dtR8SV
M/e/6aI3/isX3ioPe4SBAGG1G2MSUeo8qWWo7tZpXu75CJHzWdvvUR9PTcpMwJImlFOCGvPproE9
0OMoqbiBlRS9zcdKpYSHxXMkFnbal3D5EENBCrIUObmDjL+46eawuskX3ItSPkGK/ET3YzvrPI9u
trg35zZe8zAph5ndyWVD0fYMFe0zO/bPRdA2N2NlO3ZDbNfbFM/n+ZAsdoMqoDY9/VSXFO6wdg6a
9QTCM8hofkDTD4YK5zB8qZ0qIfZ328xVD06+OKRKVMHNfSl60sI7aRD5H2whzUf47uCZiSAZ/kXR
aX9GgTC9lwoHnTCU/TMkX9srW9VLBL019M6Td3GIbm9qbLUQb3ii9Di1Y3vliHZhp3XZtg06LyIg
Ix6h1nK6ESjag9WckWcerPrea7V0ATcaTaOtS8xRqg5UfAzh710/X+OHLg3Ny+/6aSkOJKskvhTO
3VLG6WGj7lxvTe9TpCZiV9+sGSBoMeCq+dRADTf5HDLqVaqClt37gjqgmbIj3zvVe3TXdDusxDA7
/W4jLsgGh3HVwQMVCbZ1alMFAcjzpqbu7PdBnfVMj2vVR30PTI52bRot/P2Eonu/S5orbcYDKSvk
wHH0C/SdiNsiRb7F70SvXJKNUIPUadNBIGCfbqJqfQTA4wVZQ0vbCdJwBbPOwSY/7XqHsWcQ6s/x
qtmnX4/5v/vcf9cA5aJrALc5HoiRHSyZlu8inIu/I40XnSxYvOTY8/BL3Ux7OvdhdxthMbxptzAq
0oHs4r5qN1viX+JfXZlgb+87ysXdBMmjlaHA96kJAviEU7VTyJfihfA0zC9vzHSAR5nXjFD/kUiL
mk3gBlA9qSJ/7HjxrGxIPNt2zixxZDb64lvwtOmjxnmowQ2ya7lXoChXIq1FKibEHalCqctkE9TU
MWA/1uttULkSaUVvF66lLKG1E4VQdNfYnBrmdWRRLn1WFts2G4kFpIs7kuatxEZnt2vXoYuT2blX
SFg6xWYc8MjA9uljWVl+u4P2OQMWnlQyIt/2uMM+KWtsA5eAxpjnVo1TgnLhfEx7bpb3dtyiK/vT
21ugcmm1jTVKH8vL9SlWf04FFER13wbIYtrpyjZyIVpcZG3FM1kQF7yETEazpyHKZEF76BZVM4qv
dVp0vR+/plx+TVuS24PHyMmK43HFT0tKE135FW9vtahGfLXV/noZu9SGs13LvhMj3CcRy2JDtmmr
cLiqF698ELSAXnXwf3zBo368AN+Gp484xwPfz7IOPv+6529rWwnlyqhVh9gsqMnqiUxkS3FEhLpH
sa7QN4KVDaBuM92N8WCq5JBsT2ClOGZBDYHBX//3lwbOySBQuBM0S19iKeH0W6XrWyxcV072l5p2
tvM22tUsBO7hhi0f5A7/QfjrebkYY9ScSDfDgOPkgG/SThb6Z/P82XZX893/pgre2BT/Q69t677n
AU4i3R4a+CYOufg4WRRsJZU62iPZWt79bWQ95Wm+IeN7KqMq79P6COc70h/sls958EWvNeJkNPmJ
5hF92MF7Ac2fVQIvu+GvMaehV1JCuTzcRns6BstePYl1+aSqFrKz1rArW/KFz+hScI2OeIHTDJ75
y7S0qFTjnF5LJ15q+3Xo/0/uMdsq3Iielo3uZ0vpCmE/fSWyLjXurAmKjH09MFRq8qb5Z8c7To6q
I7/93UXfcEyxi4IA3RMLepIIpd/PYfjBKyRduG3ZGEiuDmegvWruc6xqSD7rZ7+2nXDnNB6Pypry
KZe9TuOZpHLYNs+Z4gS8hJS91UtcPq16+jbRak0iHa1nv547Ac9NUIVCNSUKI7vqkeX0r2ms1ytb
9YWp4uJtUIXZJERryicoPt6ouTPQgPEccpdukwfMsfr90BAPi2QSs10lweGVMFQu3BYB3DqKSBRY
p5bU7N1ntgSeTTuh2QPwnk1Jiidonx2neR6qR2RVveQxhHLhNjVtQyANciRF3EbPs+XzX6aWtd+G
7eJtgLj4hNAHfMzFR62a5y4efvOahiJ6fRao65a2glk0bdo+jaNOnaZIeY65E50KtfxIV4sgi6um
T21z29tp9gtOl2yLek4rKIYG2YpK85QEeZmwvt/91kOXZCtkWFscwNBzM5NHjhX3U7Wss99JwoXY
oPUa5Xy1BRKd9bnoT/HkpaEklMuw1UeErbgYiyemhtuh2+52tv3lNVNcho01Q6RXuhXQsd7liYl5
R4W5sn6HZleKrGuGowkJOl4fuMAwgovUWDIvqTAMi7N1smNEQtPgcy7FFj5urApTRUXud+Z0KbZq
RPV9tVZBNjZlfgsj2P20gL3xG3YnQLVUcoZrTZ7Vun8O2uXdOgjPWe4ybMWBakXo+SCG6hbnIIMq
laAfPSe5s3va5aACxcXFUyDoHSedvuttXNz5jYqze6pe41RY9uWT3A9zrsJSpbzdr6l4Xtg+XX4t
jhq4ym1ofdre7/G3Of/h1WuXXIPLblmMBEfPSNs7IZZsKK/V+166drnkWr/KhggSYOusJ/aBQyU7
qWmsT0NXq3fbKn7oum2zIS/Wp2BZ1nRZB793VeVibTNORQUol+LJduKATOSxnrVtq5PfoDmxu4uW
2H0S+olj0KZir5N60X6rjsuqBQRfeWAKSihh2adRcDzYKNSeHXciV7TabDpg+kmN5alnS8r8fMqF
cnG1eNkkskwETeeiSqr2+BoVg9fTp3JxtXCAnGhQo+16FI9xOfzoWqhJ+H1LJ2yXTRQ1tMH1Ex10
mbShre42nOD9jkkukVZtTWBrNqL1eVsTEotzmy+7X9ddIK2uhdF0afVTU01hUlSBSJcZNqVeA+MS
aTCdhqelxcAcY/MFpmKf47nwUj4UyuXRdBc3wP8MjngoW7hjefu5YNL4LcSRE52KtOPWhCtmC43w
xBg8bODG/MbkZXX+6cmqwwGJ9qHCtmrx+JCHB002tfg9/ajIiU6u20HAVEQ/yWDnab9FOEQWI78S
+y8//42Ei4uiwa6khn5HHGRVQPIET4ZjMihjTwfkizxH3tlfIWIQbzWhQTbDpgtkuIZG/OaZD3CJ
NBV0sZiN0U/dytv0iMqPExn8DpIujkYXgvdrQ+OswEFmr9Y7RWK/IHVJtDrSfdXh+T2TkPxDMV28
3M1yY35pKRdFa0q1bnWxx1lge5M2I5GnId8/e812l0STc8kGPHTilV1N57y070bZXhmVlyvuG5PR
lSlraA2hsn4LMlAF7Q2buu2+yqP5fhUz/wO3+OrG7yc4AbuXm1QHbmIZ7L+WhwrOcXcoBzz7Ne7E
q9KxaoIe5+B8b8LzPEDnbm2D6MoQ/TtD3hoj+nqxWQ6pS7MgmpDgrU5hGHYP9V6JdKvXb3YbsUKE
1GaQ1yyTLV+eJRvfmzbMT3v8Yp8e69+KTYhbuzdripdTIBfd8bGLuEmHgYe3iyl+N4vRH3k53JF5
fD9VUHoJOUBMLtfikZCmAnylvviNlbM0bHbXeEc58qzAD6J2gPuyGD75te1s4YJSqhQJVLaXdDgV
efEM1uWaavfLTHnjK7io21GZtrTLjssOax6VhUJWu/pZGAtYfr/+xF07wFAkjOIs7+XjzNQLwOsX
vK415dwGRdCIKs7MGG1TYmwY9GnPpsavCku5sFscb9VYUBJnUGGd022J/8SLvN967LJuEVlGsshV
ZUyHWpzmtdzKlLSBvHLIvrAXutJkZGR4LNywbNa1HtMc+il3G1+qM5n14bc4uNAbLSwtx1nE2SjC
zAwtUFjVeJ7jXeht5+WxrwZFGdB0EU2CGiEoqNi418wvf+B6VVZxD0mK3MbZMYsBsnOmvWmDVvnl
gl30TdJ8MQxye5le7G9jEP6xM+7XcRd1244Va+TRI6Lofmrac9gXfluJK1MGJ5Qm1+sYQ4tGnwK7
7xD28qwTUC7LdRyQ7Iz6DtHK2A3HQzcKHci1199Lb/YuxgVSoq3XqsJ0WZfqZMtF3Uz0mNImt/0D
7Yr6hB9mviGNHtLEjCK/32QfnAcZm9vK4Eeu8BK+Ehdv25EI5WqY5YLIRfRRnsk+nB56VbcP8YZk
W1IeoT43yrABdxk9fhm3MW9SYOTRmvANNNSJElE+4DGwPNWRHJYElef7Q6OP+eblfbdMwqKsb0kN
DXivjcVlyCwElCK9qDgLWfAunpZbws1vfk07ZwccHcC/Scym4aCf23GG7co6+tW1q/8wZA0G7TBT
nEUL+63ut/sG39Wv384+voqIjqybEbq5es4b+m2Nqd+q4OJjoqJTNBE0PdH9ocrVj6CSXk1LFx6z
c8EhORSpLOJtnXI5Q9gOCko+QyJdeqwoh6lbjVJZLLb6lC9Aau1QXwmXt48f0mXHWJQ3tkPGNbMK
lFBYNwcq5uWVSfj2NihdFAxJILIU46Cydo7ac07n6PForfgEIzDpdTaTLgHWMLhKiJeRLzX7W9P+
2zAILwsbIV3ds7xqoOI6Njj3FR1Lw27kyWqF111WugDYZA/AOFOtMt3Rzxw14ekS9l/9Zgx9feyD
ZNgM6VglM5BR4lyY4xblbdPJr3EnQmN4P0YhKNKMHPlym0PcDiWv7OOvG3/73iZdc0y2UmuBKyjc
N8V6uzVVmDCZHyezHfgCFYmv3GtfyjH+e+qWLtgFFUqU1bJF4aqwIJWwwWqvgEo+6U9ChPVdGK+g
Vws4T/z6Z12IMpfyskE8HHvdy2zowz/jtnovCPHKAOJp5PW3VlBRokUwyqzFg2PCxfL+4PWzX7df
vtJP6SgIZYEtheVMNnL7sZ/0N3gKe52jpCtKJmQxC11RxO3U5V8XUZSf4QLs5WsppIt7Ccriw9bo
uNrz9QTRud8HLv3AUFD7r0flqFba5zkar4dDJY8xA6n26/F+uZa9NSuduN0iVtACpsLZUEXsXVSx
6qGsqvU2guVnYqKhvKnJEty0oe6vxNuliekEsyljhbvnIrO9r/lTH0wkNYH0I9OkS3hFL+rShVhl
dkgJHHl4ETe1gd+e6wJeRz0swLYqgcSXMSe9mOk8rddkNS+Mi4tjVV0xjkL2IgML82hsfduO+T+/
/siXmnYClpfFWkMHV2SRKuPTUcXP3YvjtV/jTsTWyzQcbBEc2QQsorgVFh+BUOkr7yQXXtygD/96
6nNIldC57jBdYhZ2SVvw6fci5tFTbKevHRn2c1cf8xlzeEkGu87vcLD1k1uTLq+1qHCy0FvjGSqI
9Gluo/qGUcOunIMubAgusVXnc2HVNsisbDkS+kOZlI3+IW2USTxhnqhZP/l9ISfGl7Wjej8kz8ie
RzjJhez9EXbRtSvFhQ3U1ScztBhhUStFFo8FFGB2UZ2gUY0bSz6G9sOBpyK/S4B0xcpQJHtQjutX
JgibfuNisqnlpr+yQV+IEhfnKjUJm6piIuNFrM4jdBNt6HfTlv/BuWZN9vWYeba244Puo3/0cq0W
41K3neA2YYnKYJQ/Z+G0L2dO9+h+4lt/8po7rs9kjdhaUDXwMuR2STvWsBOHM7Bf405sr0Ekhrph
GJVtqxOkDYP7qJGHZ+svA/bTUUKPbT+uBLNFkg7WvrUlt8hu/+3XdWdHLtcSRfJVjFUvgG9yRzO8
+vnV7kjhxmt8GF0XWFEnUYdJfyw3Y1N4Ltcu0TUOM4rWu4NnegrCU25yFBjAQdpzujh5az7Ybi+F
xZhv5Q+5ii3tNcpwvMbcBbq6HPUrRjSYi6atpjScQRSLnHG/0h7pYl0GmV8sjgbjvu6/hUgOJjNj
nudDF+za23XsSN3yrAyD/H4e+38O6B5f2UpepvQbpziX69IHx8sTWPwsnvfpPl9VdwP5j2tVmZda
d8JU0rqcKSrXkSAhf4aMPNphunJtfGnirY6//Jc/xWg1zahjVQfNWF3TD60N2/t+zMc7bevKb1l3
XSZxFtmGEArjeJfrAwjCyQT28yL1m5JOqDKUVBHeBCyLCGR/NO9ueBVdkxq/NO7OSTkaD9WE24DG
y21OoAP6INrD757FnUANKJJpAS9e5noI14INyXw4qvrlvaSLdoG/yglUsXlWKIgWNSYFkerXcZfu
WjjHlBEdz2C5832sqq815X43ExfuygtNotGg11Gt3h+2ul3JNS/6C5/yP/DWkRdtX5Q0i0zHT3Yb
+mToAj+OQLqSZCYvNlmxnmbwa/tKyuA0heyH1wR32S1qW86HEp4rSwx3DngYtEmn2XHya93ZRdeV
HiCAO5bNpP095gazHJCb38XExbf6BQWwK663GZ4DbFJXWiclsDq/yHcBLq7mHoohK8uggN0nsN/9
67DNH37D4gTnMUg9TvHGsq6RP+gY/lAD/+zVtEtvjWWn4nIVJOtHOJImkBA1X1qmVr/EsctvjVSJ
EWcXil0uPIm2DlNTFH5cm3TxrW7eyjDXbZTx3PzD8CxijN8s/w+8Ba1QwmAvnYUHe4ba77uYxJ6n
OZfdoutW5XrYSDYziEbI1SChrlXul9N1TSbbIS7jnY0kq41J2Q5hzMpPbkC67FYH4qCOyICmGf8e
6+K3BioWfrPQ2TZbisc4APQ0ExDth2hF8L1fPLOTroSYGse1jLadZqSaw3PTqZs1LnwbdyIzaGJd
DbWOsqJtP0dHA7HQav7da1BcYquPoIezziik7CZrEjuK5x6pYr/lymW29s5Cd0EZmslOtH9FdVh8
1KT47tdz5wp6DEbuVbfQbAx2exdt9Ydutp7PRS6ylechC/VKSLYPwX4TTUNwUptfjYh0oS0W7dFQ
QfA+m/v20yoHWPHMXpZrQrrWkns4dqsO0fakO56wLnxXx7PfUeU/cmF92SDHMpNs1fWYajhNJgcB
9+H3PZ3w1EfeVHOPS62pux9Wb4jOzk+MWLryYBB5asRR0TArq4bfyqCZ00ihGtKv50586kmXuiB9
mDVHe5oNfQxY9ZdX0y41VUCbpqetCbHSHlnB1Ze12byKOKTLTG0jHQbL8yOrLTxxU1QRss/zYvNP
v+75hUuWy001M4O/+RaG2bLNRXOS1dghV5pHwZ+6GNor2ZYLurjShacAyq6mPXSYRU3J85RFvfnN
hA2MJY/OpArqx4llLdTJcPEmFO4O8KK0AZboI9D737wvirPfz30Zhp/ulLBKKKIlzvesrwY7pNMI
mdyEtERBZThXrZ8EmHSBq95GQk5hfGTt3loIRmwibbxPxi5r1fb53E8TpkSzbz8gy1amrC6ubDQX
ErYuatWucbxLS45MxiDtWUXN12LR9LyHDX9Yxq7iftHoIlchxkOXVB5IZPH9qyz5mBLI/F97Gni5
B7+RPHCZq/5Yh1JV5ZHFUbyeUWNSfS8HJf4OQPHdC7kV+OzhMJ679SAnwaEyzSQJYNl1VJHfQcZl
szQdiwk6h2F2sH8kVstkDEvP679LZ2li5w4PKWEG5TCeNrBqj8p6vNLxfz133xg8F8/aAiJ71F4f
2T6FGnpjEMCw0Id/nIu9O+WVKm95j9q9zTZtmrODJCau2rQmHXy0yrhOxJR3eIWnU5GoMYjOUJrF
c2exwiqJFft+W/Vh1Jzydmz87oou8QX2M66nHREREDjW5tVdhz/8JqoLcMX7MRdl3B3ZyvY/B1Ma
kI3cL2HhElctE2rTpD0yWDB9W5+Puvr71+vchZyCK9o1ozJhVMeEJaJtBuj6C+QukwXmiJ4DTl+v
oyY8DMp/iyNjUKh7p7a+T9m4XLM4vtR7J7m15Gvb93l/ZILNNIHNWXveaXftWftS6845oJ4H2g0D
WoedeJ6IYgiTldde2zXQltcDEzZ1Hw+sOTIFN+tbFYivw6Ku6Vq/3XPwDq8b39amo5OpbWajaTlP
MQiLI9z9LqPw+3ndel/24kU7A623ukjAiKw3kqnNa8bAIeZ162EwNnlojX2B9FBZvJukUNrv4Agb
i9eNGwrafjrUlm01HmNbA5lT+Nx49vzla/x0ZghQZLAXRuzZMGv+qZrI/iymKfBaXqCZ/br1jivW
0EDtWVt05mx21KPGbParmYOe7+vWg8qwriXDmo2M/EXJWJ26kvhpkUIA9nXjuq7ARg4WRRnNWqXT
ZvJbcF36yi70Nn0C4UGndXZEtC1mmxFRyxubm8ic4jKUj6bm1Tcu6fhgpQayEM+z5y9yOaxcRVsP
tbglswX2j2FErXe4e2VjIDD0+vcgUVIObNJLBihiuc8jQm44CoWvHGwvLA0udxWxzYgcKqMZHQls
JkspbwneqD1bd4J368kOTkRMWd2yOzN/BHvvBV5BGOD1qExRTOejY1M21fk/YfmjhK2IX2S51BVr
rFxz3Myylh83cLAbk3kLf/jsryjpfN3tYD1QykLnCaj0O1nbPgF8VV7p98t6+9/Tl3DdH/d2rDhK
9KYs7sfxhvf7fAZZEt1FMPd+aNecfpN6vVa1fmneODFsVoJLcYEfEh2KJLyJ1w92mqo//YbJiWET
z7095mhEwc9y3INvXxN4m/lRUSBiX3+EXXQaRV7NmMEl/PuWhxlHvbRXx13gKmprMnWSDRlKcb7w
wP5ZxoHf+UO48ldzvcYraTHl22nqsoqK/vSy7PiFqmsD2fEgyoNgHbO4QyEcD8MktqWfXIVwgau2
KpbRoqoqw1pWvZMHUBIT9F6m5kK4SFU01YHV8wY1uuqooMi9oBDCzh/8vqgTsaDyuiOGb3rW1/NN
EDYmgfmPn6cG8nmvZ6JEHkFMqxgyW8ngbqri5nY3k2eMuhBVFBCdC1oOWdvSj4C008bab78elQuZ
GRgGv+65RQ0VPuUwZBGdxF1u5d2wrdg6ujSPuueA8PMYy69Cb8WDmXX1jrWAn3bbXHujuLDLu2DV
XlikfDY7ZIqYvUdJi2G306Do321R2Ed452mSbCbavpVDUflNBRe4gjk1nP5U3GctmabHrhv7c9uy
8dOvh/TCiuoqaC0Yt1rh9pKFoLhPazD/3hu/a51wiatwWyoymbnPpvaLRfYk6aZ2u7LtXOq3sxPL
jtMhblmXwYL1NJIZ5S7XkkqXmn75+59O0Lu1O/QsagzJpj7eEPzhN9ROTI+9VHtlNrSLggg4zNcJ
C5hfJaxwSas+moKYC9tnWOaGGwkp1HNEWJ76dd3Zd2ve5f8ezrNF5iTpdZOMKGD1bNwJ6hp6fIsJ
SJdtad2GMpn21nPzcjkrsAozzidRl41F2D6KYVwfaedXxCtcyKqhw1SokjfZVJL7Y50/N9ZPj0+4
iBXktJsql0ebVUL9iTIdnQxb+ZvXt3QJq1o0OWiQvcuYop/WwD5WHGdwv7adqOxAtYYl3vyygInK
JE1f6UcICZR+S6ErnBXbhYWGCpMpuwxpaao9teHuuS26eFWhuj1vadxmLM6/BWV+JMs8+cW+q5xF
K1qUhYoM5spEzkcUTKealM9+o+5EZ5fPDEVhL6M+hne4onwZi+j2102/fLg3TvcuXFVGrKwI300G
wFv80amAn/iBR4gJnrlXyr0vLLcuYQV9nz3K8w4rOQs+wcwCarZx4HdfcxGrQEa0suIwGbOrOgVy
1EBEWz9JQeFSVmEjFqKJbjPVrnsqm+HhgHXulVC6MPIuZ8XnQtg26PoMOhHTh5nR7SRzNbwzOcoD
vD6uC1u9OFeiULTsMnognI5prlIxdMW5tOHhhSwKF7rq9Xpsaq4QU6LL4KB9txziSsbl0rxxttOi
Cw/ckOsms7QpM3i35ufKRvbK2Fxqnb4+BFT1bPvcTn3WQOm47vM4Cfj2xW/cnXhVZQQNoaBrsiJs
jnu9cfXY9zY/wQT82ovLhVu56+S4QWEkXHneZCTow4/BtpkyiepteldWCrxxUInzXlBxZZW4MFgu
ihWOmgLzUl02ycmc5/HxGKif8rpwOazAwE4YWXts4V0nk6ZaHwjJPe8qLoc1l+E6xFvUZHNXQKkh
WOtED4HfrdxFsRRMfEgLyZaMkx+7Ari3lsIzD+uiWPW49hPdyj6r9xyZopjW99Oy8is9f0mUvbHq
uyjWTGU0lcFgshmkinpglBdVCgBxgxWC5Pq74b2floVw0awRPNm6962Bnmx4K+f1Y7/6+aCh9v11
CG+TonXUbW1WN/U3JKb+6ANI9XiFsItmdRtY477Dfl7EhRlSI6r9Uz1pVBpWEJj0Oxi7olrNYuqc
EBx37LStqTIH7OLyawpGF2LWZbSwqaOiZKcmIxGLUyKW5tyrUVwZnwvrjwtpsTLgcTNP2BrjYXi3
bXkLt9oO9lB4Na/WlFDZ3+6NIVeQjQubpau0xacu3I5hbfEySTqYE2wUNBsKD4kpv//6g18arpdQ
+elSyDQnBlVu2G2COlEUHhOUaz/dBuGyW92UTzDxReNbx9hjQ5bbQVTX9Fwujc3LL/qp5+02xXYO
e4QBVFfOcTH807C5fKgpNVc+9qWxcXbiJpawkplIkxm6pVMOlwBmm09+4+4E8Rxvexk0k8lWob8X
Qf95Cga/s4nLb01VP40DZFCzvd3fi/Kv6fArGhD/kgo/DTmEioTWtm+y8eBf4qD7ENXXTFUuBJbL
bi3w/zn0vjXZwLf5NwGE8/cBZaU6qWs+Jl05tPANVX6csnBxrrVZ8xHPlZg7vCS3wg7lKc5Z4be+
uTTXqtpDIOGO9a2avpd0uiNQifY7v7kM1yps1R97b5CxLtqTLaL3op7bs9ekJC+h9tP3ta1B1Rx8
4zIjqTrFopfnGmoUV3bfC+Hk4lhLCbcTGi8m47Z6inBnSeJx/ubXcydUl4KRAoSMyTor7rtJFImO
ted9yKWxyvYIZZf3dbYx9c6G20MzL343f5e/WvalwnmKVFk7FNBLGzqbkGn2u0m49FVAY7bUcqsy
+AU1KVCiINXk8LuCulwV0nF2Xg5SZmObf6lxTzzMfKXpC2uBi1UFc172E8oTMxiUh8hGl31+z/px
ftjCjjzrICBw4zb1V6+p42JWMRRq2nxfyqxTS3wH30idIp+ZX4nXC7uUy0QVkzaC10eZLXPe/bnt
83ijKdkfZvhO+q33LhrF82rXpZ3LrC1zlOdM1ZGagTC/TdCFo+bcKCjbarTO9/u1s8XZDmLyu2C5
gNQ+bbafGqFRL7K+7/lyl0+Hn5OQcPWoiLBzzkykswo4ZWq0iJIAHsp+a3zo3HVrVM62q9x1tsXL
H3UBC1FZfPSbkE7eWC5mkRRYIdhu/jmfxqcmav/waZq7XFTOdD+r0qDpTd0tpvudmuBvv6YdsAKm
0vk66UFn5TJBn4cduHcKPyiK/weKiuzQ510QPEoznbZmul9J/7tfv50DMA22EDk0NJ0T+pkeok+q
AH5rfo07G+qAvXoVVamzACm7swXtDMmF0g8r4q4UFd6Xl66kcfDIw/a5ZDbLF+V1EuAuD6VbVERo
S4NHVfby/bx38r1ecq9Nj7s4FF023cx9obOli9b3qmDbeYgV88q7cpeH2gO5kb3jGjwUeak+LyFC
G5Ir54y3tybu4lBFifhpInS9XMqgSOKADe85dJxbyP3T+XbBi/aJxMG16/jb77LcJaFA066KLFvw
WA9ByVMbdOWp02L+ocwsbpBsa2/2fgjSg/HCa0mG6uPrMyAJ4IlXyjJ43I+l+xGoYD7hFpR7VR9y
F5AidiXaTgt+EOm/TYV+llCu84o1x27wf0Xe8Qa6xNhLxA/I63enknJ6ZRO89B2cOGbRhKNIG+is
hVdT1oi+vznIXD8Yg9cgE8VL0qCs/wFvtX4JZuCHrz+DyJe4necpeGwtZrGq4Ada935FvdzlpgoW
r5i9SAgS258h0fncj/rK2e3tQz53sak8nqMKHGL8uKz752arno5q9zrnoATl9ZAU61YGLeohMpbv
Mum3/fc5556Tx9lzw22HtFyLPZeF+0MkxY8mHv1wRu4CUpTaqRSQuXpc2une7HmTUEJCvx3GRaQW
BqHl/3N2Js1y4koU/kVEaAS0paruUJSnvvbzsCHcdjcIEDNi+PXvVK9s2eWK0KYX7giKKzSkMr88
R+ZLdqkq81yP4vOG3livBeUSUmMR8cnmPLiAmfxOu6V7ZHTyUwqRLiAF60HTD/uqLhMx/xYUCPiA
JKBXcCZdQErUmNssG3AEdJBliGv7JSKzXy1Y/sJHqa7Xw9Koy1Zun2E08852yye/Eec/z3AxTTpb
icwueof2687t122Q+Z2t97+a7K/Zb6C5Pz+97qUIcxwkF4jtNK82Gk0Pdorn13k5k/mscYl47NEy
n8C9N3uMchm8xRbXPG/wvYRv3jAvn6ia8reMwsQogaCROEzrpOKks9X0XaDH5n3U8upbGe4iT1hR
he/msonypDEh8ji54vO/GnzgJ04E2Kagr2qQjgs71XlcH6aYzF+LuNsfUBVBw/FizJuioMGcrOW0
wPUVgXDSBWqakwJT5lUbih2m2YwdwjxuoKdUkyURRYHi/DJEKcCL8vMaBwU0V2MrH9iyV5fcBPVj
ALHR53BZOrzSovygOcgG/jy2nSjgC8E5/KarUSd7OaKU7+d6J104bJMjWi8GlV0kTFzaJWyTmWET
+fOU+31JRLrkVxc1RTVfX7xDP/2/Ay57z/A8/UdHJn+ds3Z6+vPP3DgWXNhrXLtB9iLMLrQnj1lc
vywI6e/8CbeefY3Vfsha6bCG/I0d4ktGUIwK6u0kRe9nGiNd1qs2cbgDmcgu4cwvOpMfIIToF6i6
XomZRX6mVmN8qWmcJTx4CSi919f3+7SDdJ0S4zZqCRaPumQV2usnvuWPZpzpoRl3P/dk6TomhsaO
s+lhsT6FY5OEYntVwlzX85s6e9WyA86tgjC+ICnzTPeSHlpLS7/jwRXYYhYcdFTt8WWSdjtera8O
fdX2flcn1zIxb/UUFBCDv/Rj9l239BtcMP/68yq6cftwsS+5TxCoIlN2KawwR50ze4o4zLvLGNY9
qgn25x3K/Hd+7MaycjGwGmmZFWrp2WXtSoYkXPNWmsgrFSxdDgzN5WIoNHadbVLjoVfrKV8iP2RQ
uiCYlWKMGznixTNSP3Ske52PmZ/annQdFNGawuDyjK9rm1hA5iAuTzI08fHPH/jWmF///YetTJo1
hGoAoqJxDLNDQPsyUTvr/BaVC4KNXQTbx0iqi+hQq4TBiE12UX7we3VnxeYl1VdvbXUJmxkeL+S7
FpnfRimdw3Uu1qHaDEYFasZPcf/URr3fbcXFwLoc7nHBTtUFRk+v0L8LsRA5vPMaEJf/ioKhmcVy
fesQ3dskqw5RHPi1AEgXAIsrujd9uatLC1ObogvWRMDTwG+euPwXpl3Os0aoy9qq142Zh2NBSu03
xV3+S298hKZAHl1W3Tw2JbeHMi48l75Lfo1xWdSVzsOLXnXKTfYcr55hv0t8rYUO21AW4YUv+ZA0
dHlkg/riN1WcuL+jBYXyexleqvF/k2jeVK3128RdhS0DHW0SlTq81BqrXbHwmYjGC8+Urr6Wwc5E
462DOeIUXAL7hVf7i994OLfxNaOmIfQ61kFILjQog6d1QLrN6+ku1VUbeJcNmwkvyOVJqA4s66GK
6Z1A97+C9W9uWS7XNZt6hX8H0DeoImO5b81MDmsZ5s/wiEH4LtV3FURFssWrTIk04VesZfO0jdh7
iqznOskrspxCPkmUGQM0F+Q40N6sHSsoatR1dtjKnvptrC4mlrERlyXGI8zpKkXfIk9YFPm5xksX
E1u6RsmCbuEFqYNvITGfZ8xsvy/opOMa2H6HlCl52RqyHDUZlgcu93vJvhuHsEuJVUXZjjTP5aW3
4kVWXZmA+vHLqbhY2KoojG8Ayly0UQfEat/U6ucZL10sLJhhRy0DIS8KF1FIulhkPqrY88BxwTCl
ckQ5I9QnIE33j42hvSa4n2+udHmwva4gEm5B+WnRBRCf6Vv0vd8lJm40V0mXCKsZH9raYrZcKaTE
Xk0dohAWQAnFWXFo8pi/zTM2vCcZzEcP2aQGncCASj0227Qc6NRvftPWhcc4XAPCRdXystLkeoaM
XnV+6VJiYT63sqzxXBKGC2SDWpI05Z2s0Y3F8Iu219hbEqiMXV3oXgd7d0FnlZdIg3TpMK2RXhi2
WVzGgl9M115olns+2omjY73NYdPF/EIsAL0Ahs98Ku8xgLeGxDmtMciazA1nl07PRx7Wj3S3fjdT
5gTRUye7EUQnu6CQetKySItV3nn0jYzAL1SY0CgoKIx02HYNbFK3f/ko++Nesdrv4uvSYT3TTT2J
gF0QSD/vdDx77xAuHdaWS0kgksUuk8GYhORdVyu/qeKiYBSBgFrtRi88zuYkCnRK99wvn+uCYETq
ruso3bAl9+VRFXOUQDek8avUuShYwDuGdqSCXLqVfd+GHnURfefFb0wWFwRjcyS2aN73iy7Ulnbm
OsknWyZWCc8ozKXBZL3uxdyx/dKGvUlUln3uSnXvHn0jq+lqcw3D0Og87ndUzzr7vhF5+a5e+uKz
XHX+JPpy8LwVuGjYjuSjUHJbUQxQL+ivBOA6+e28LhqWMQMecpHLJbb19hTkbXuI5sivDwRGZD9n
GohCEYO2eLri0XGKx/6h1kT4zUyXDZuiba9yO2JUZrMkwaTe9Ejn3Qnfb8xNlw7b67kadlwiLxqb
zcHQpn4adZw/2qJid/bKGzu8i4Shd39WcYPO57wFywLVsMPQsnu361vv7wAnAQlq1m1kuURbBNdt
2pkLVFX0G5uJzi8gcImwrKh6mHCMy4UXff80BpCxLpHJPnpF3y4RBnGZFhLZGB0OHCGpGfvMo9kv
PnaBsL5uS1h91Ss6bUqIGqgoGWDbdGfm3Pqszulasrkf4A+0Xohs7QOH1c4jMehb9hsWJ0tliKJx
V8X2EsbNcdDDm6UZ72zHt17cWay25yrrzGwvTbC9jesiPrB8Hr0mu3CZMKTrxkl0ZLjUU3Ccm2/w
hfEqqgtXKIsJGdp6X8eLUBRun017WmzlV0AWLhJmezGtbAuGiwja/CDy+F1QFn4+usKVyeojYeKS
tOOlUB8qYmZc1Srf8b7uCz/keANlCbou8OxZtJ91Pv6F7lavlSlcIKyuuqqvi3IE1xHoBHKePZ9q
r8UjXCKsMBzpL5mPuBWDjigYOQRhH3sdGMIlwra1Mflgry9e2P3Qtdk5nDg7+SxMzLWfB3ytWuiC
wNXnAjezVxWJvm6qfPF7tLMw9x5yqSt6BC8Z5F2Skk9vtfI7/4XLfs39jGM0NsNlNuSfzIbvSb14
Ic/CZbyQOR6qZcKjs7F+nW2PZBq9rrjC5btmmRWdggf1paBzfqw7TQ/wbLhXrP79PihcxKuGY3Pf
wR/3MqIK9oo3NHy4pvD9NkJXBAtJuraWedBdNrW+Zw19VXTVe6954tJcgsDHuW7z7hJu4f5QG/I9
2CO/Zhbh0lz73vVVidbFy5SvfzOAKfN0N9i6NeLOkRllSjX7ptvLGi2vwqE7bMvqlfQWLs5VyqKC
pv/aXGZYHKYqVPaZUOOn6Slcl8EOvMcswCxdENrqA1omj2KFI6DX53SJLl5rTRkS9ZcGysinTrTz
KYp7+tbv6fHP+1W21FAlX1l/2Tb1LOWF2/BOiPL7+rFwia7GClaihtFcVFYF06m3Lciekczttwhu
xe+oLeKnaKn3zm9FuZBXVClYetIJ4yRCcsqiWR2qcfjqN0zOOcqkgUhwGNWXaAi+9U1kkrjPjN+Z
4UJeGZpd6R4oc8mH9gOF67RW1CuYE66pYJiTvddTay5BNPOneZTHOtuVV+QvXMZLblqxbJrMZZRg
kqcAnc0xQZbTb8idkxT7Y9y1c2ku0pDu2NoBLaOQ/vd8unOY2rUrDAS7m8ueR19Nu12yGWqBf37z
/2T3fy3LCJdzAn8UK3TONheMzvwUZl3RJH0zbMdZGPMayl76QfZ0fzss0fxqKsftZGhLn2UTlNj7
ogl+YLo2x+tmqJJF1Nl4gBRjn2blbOlJDqC+WG82jDakrg+1QDjQlrl9BcdZP9wfosQ/7wtkhmFT
r7F6+RZ9t4I+9vPmlWsQrlpWwaJyo3Bvu4x9lrQdXDzlLPxKB8JFqIzY156WyCPVLIMDV/8mqzxN
54XLUGkeW469bEtta55q+OD+Wyxt8f3Pk+bG4edCVGqvFjvTck8Dbb+bUR0XpvxYDOHSU7PIemSp
qz0tCIfsFB2haYXuJD/LSeHKZpF2BSS9mT2FQn1/WNEZ+ThGwk+6TbgAVbhkQayyaUujeWVpJkyZ
QHVj9oIycDI489xMcdwZKdN1bvZnykt9qPW++Z3dLkNVqgyF5byK0kDa9xESL0mhssBvC3OZqQjm
RF0h8xByJFwmC6K9pMylnzYcXBN/HpjJoNLZh/OWgvnuH5axqB6WzM9bFVfznx8+SAihjRHl6SKj
z3mjH8TY+TUtCxeaKsmM7VZWPG0hpbqpD03W+p13rnIWUvVxGDYxS7nC+oyKgR+Q+vW7zLi8lOUj
ggCY+qVBOafZDPtfEnmC+8JVziqbMGtwpWYpulu346gicSy5XxpNuMRUHEeqLfqRpXtPh8PaIguQ
Qbj2zmF6Y190qam4Qa81tdmatqKoPxkWL+NTsZOC+GUDXHJqtQyeBvCeSiua6wT6jec6vodQ3nh3
F5zKF5hn7HWAXavVXbJ041NP7Aev88LlppTdBIdIMUt7XoiHJgCRbhVuwH5PdxZovPAKQm7TmpbT
xg4Vm56zYPRDYoULTjV6D/c5j1gaHuqNd0mYD354tnDBKTPzSO6ZYmm+iieIN8G70dyrBdz6mvzn
TUttfRRXfRim9azeL1P2gP6yeypit57tXH2t6aIqb5YopQV/i/bWF7lFfiecS051vKmHslFrOgR5
nR+Gkl315uUGSX6/ueIcoSHdKB0igRUEjUhUlT+Wc/3R69EuPdWuVbzGOgtT4I2v0aGxJGVb/s/v
2U6EG6BZE6o9NU+jAo2nsU4MqTynocs6FVEb4KK+Y78NuyGhC2RKryq3fi/urE24M9bh1nRrSha7
Jm0xRscB0aPf13RFsUjd5KHOcMghHQNLiKkN4WYZar+rros7QYkTyBrc51LJcAnKUTZ6q9d1fvIb
GWeFlh3jvGkRJbbBMCZRFz9AnPkvv2c7KzSvoZYejDNL59WmdFqetn33/KDOTbffZbipzbIUgqLr
QyBmlDDjhXgmMl3iSU0rIFiKMe82AB5txsv3ccQDvzF3gad+VxDxDps1raeIP8QIp0+VWWu/zcul
mOioDTSR+i2dCioS1NmXpCHo5fL6pi7LBEnFEmawek1NuJRAPdjw1KA44JczcmmmSURTvRQtTwkp
Xs+LPW828n1zJx+lBtKyLQyWVFqizqrY7FNIV+GXsmfXU+qHqpGx8IWB39ySljsswKaqqD9EYpBH
v1F3VilVokMRrOQ4o+NjmJETLMe8Wj2EizSNS6SFHs2Wll3YJwHyOgdYzvjZqguXasKNKOzHDS+u
hp49q3gzpwxKEZ4LyTlGeS9VmQsMOpGVfqZ6HtLM7Pd0FK8T4zcpKRdqiuxS8Bq3Q2wC+fRAScS/
1yo0L3ybhzt/wPX8+d1PxD/PGjINdQBJcZoOURO/yWM9HOtwCE+riQOcIdwPyBUu6KR6mJX3S0TT
qC0+i6h/m2XcL6h2Kac6sMHYN4IChavIGx7zJsmnMPRLfLmgk2UCV0Z9ffoSvSMqMMk8kL+9FpVL
OA1adhC4WtYUjqjVB1MXy5sl4tAZ//Pjr9/wd9/WWbPRNpMI/PaSmqDbXjoKU5sEZqbdqa5YcNy5
Gd7qIUf/gykK4xegubjTNvF2qwaBPU7av4Dlf42U9jtWXNypD4tFdg02/maJD3M7/p13u+fW7MJO
JYy6exgZWWQJ6uJgO4t0fuxn9SFc2ElGNYGyfm9TVoXzMzyw7AkRZu8X+7m0ExWimyHrYtNpgA7E
tTYE4zvPteVyTryOkBUAApPWsuVJTPGffPWbKq7wlWRZtwY9xYvTJTiuV7hkiIyf/JJwCaeSRAC0
SD6nJoc0zRLYZCbL+u7PK+vGzc8FnIYVThg13JJTXOPLJx0FWTJvfXynCHdjT3YRp3Ws0XfS1Utq
IXP2fmIQgEvqEqVVOhWQl5tKT/Uh4SpgBVOwZWhOXFK9s8+TnJLMItXsN0ZOgDwCYKuaJrSp1aNM
IFRSAW3tP/k93Dl3u1bWAHEXi105b+BJq16t8+qV1OMu7mSxlky19HOqorU+wXCkRUYy+u7z4twl
nszcorZv5yUdcjE+jt0aQ9YC7i1+T49+Ps3hEbCEEe+XtM/z8EB2axISy8Hz6df5+kOE2WbwSUdt
zKa77uekGiHHblR7T9X898EOd70B53FWbQ3R+hT5WvFAsCNfctHGT1uYVV4nCHfpJ+DKxWLzfEyX
gL8Gn//vQkM/a0Pu0k8NzcuwrzDdWVdOJzmTLUHjsV/lE04GPw/9ZNSUTVk2pYHY2tesa+xTNcno
ThD4++2Mu/yTUgXBIbUv6TZ0bbIy9VJq+fLnKXmder8GIfwXPawVd1coec5pW1P5uAXIk+sgeCCg
3j/2xbC9nWiP0uiff+zGH+ISUdfoIMym0qaLIM+l+WJzv84c7gJRsahYKAlb0nbZ2sM27SzZ+dx6
vrezbiFayQ1d8AE4qe2JbJM+CvTLeaUquAtF0cqyoFfY5QnbyrSZC4jhwzjI892v6/mHXWGZOY1G
W+HpkEx/0Ps4HPp49LqOcxeLUpWq1oBom/Yx/QCRydfRTvwmvQtFYT3NTVVizFtmmlPZZG8bEmwP
fhPRWa+i0VC2InxKNZroDzkZmkPf3Hn2jY3SxaKMnCtQG2pOYW24Hkw31I/rNFZHvZR+OTnuslFS
iELnk57SEv/vYUSi+1HX0nOVunBUkzdk7fd4SmNwLZcg2D9S27R3kOIbo+PKXe2W40obkTVFRrSq
niDzV7+rSF8+jzkL7/3IjX3GxaSiuW1gwkunlJXTU0PFxy0qvEJLCIn9vJzmzYj6avCRtnTgyTQE
Q1KR7c7Df38jRFnl54driDcT2EFjf9QS/fWDVadlneHaCpr5hU6sObAuJ4c+Q/+h10JwMSl0ZDGo
UVubDt3ADnNI6hPJdz+pAO6SUmyRG4VUyJCWerysMn7Ly+ZOOu3WPHJWsBZ1x8iEtHHYMPEcLD3Q
95l1xx5CQnfCkVs/4UTIJEbHWh2hJhAXbP2nJao8LTNWXTI06l7MduP4daWhYshhtWzCpVn15fxt
LgtymkfeHku90ec8HPmT3EjtFZVzF6FSBDKp8dDZ1PD4Y94tOhlytMp6zSQXbioAmgZklSNqp/If
tKOf0dfzr9+jneO3LQUybdP1lAFy0ya8sfXf/dhRP7MV7vJNVagL2qloSVnN6jd5VsCY07ZeDTHc
BZyastNyzsYxjddk2Rv9fagz8s1vYK773w9newSPD2tmNSCD1H40TL8b2nj3/J5OdopDzR9gwNam
s97GZMzlc1+xO0m7G/ucCzcV07UftJdtmmd0OvAiZaTRie0qmlRyeaOjbH+QtV8dmLuwU9aEyP5C
3y0FyKYPnBYyCeNa+8UpLuykiDKQed7mdOZ5+wUJEvJkKUSrvb6wCzvxTdmWNvgKI4y632RblT1S
uxbHPz/9emj9Jvh3aaeViNkGis7pJDbeJu0S80MEZ5oc5VUcNiZigd9scsknIccYgoBkTO1VC7CF
+VPCsq25k2O7sVO76FMYmsBW7T6kJNyyF91A5b/uGvowxVDpuPMb6sZYOWdz0AbNvMf5kqq1poct
Qs/Sxprg1cLm8lipIn9okRxO4oUyKDDiFus5cs4ahzc7mapwpGe5Zt1ph631KVj9qBHuAlKDtaxf
d0vPQV7wJNslkGPPZg/uAlJLLVD9k3h4XdRNAgW+VsZ+J4KLR4UDDztO8WgVQishnhqTTKC7/rwq
bkSPLh3VbLu1bcRsqvYFpz2HlnLaV9F6p552Y7K6cNSmdZhHAuRxbYs5S/qxLS55E/HUrDG/E0je
+BNcSKoKWEdWg3z5Gup/Uc456AmiGX8env8S+r/ZNVxKqjADbLfzcUjBjhQKAw/QeLvWEgoYgp7Q
yNc9ZXk1PC9baQ5T3pkHYk124q0x//z5FW79eU4QHlW1mRd8pVQaCJnG8dcw67/6PdpZ5hVb16nZ
RpsGdIVH1F9l5CeszF2Mqux3+BqKCVGMqd5Ci4NbP1iQC+eoXiSIyUahgCFl8A650K8i9zO547/I
TzVFhranAWuB6H/DCO3CY1z97TfUTnzd2Ay2y9veXw3Qv47rOxZMnkvYdRms66WZp7igZ6MMArr1
xI26c4G9MfdcfCqjfK2bLcfWY0AeRN1yEEvz0WtEXOmpSo17ITI8O581KKSxQY9C6Id9cJefCmbc
8Oo9r9Jtb783ZV+eQoKajt+bOysSDR8lp62u0rlpPnMjU82JHyPIXXqKzyToskiRczFvL0oEH6K5
uhOI3giAXHRKt+HSNFNAzjnv56dgR1giui5+bWYij1Bh2t/7DY+zQlGja9o9ysgZqplJVmWvoW79
we/R7Oc7wIg8fwlfL3rOVPNPOerjDGvZO1v9rbnurNAyWDcZLjE5owfmHxJFn7Yhu6eicOvZToko
yLowb3IMSd50r3vD5BGeuOHJa1BcgAprH/OQ4cV7073VcQ/vTzX6yQdxl58a4Alc9pkkZ7UMb3I+
P82bnwo1d+EpyMMpE1d4dLzqQ8zl1zwk9zqobgy4i061g7CdGAVem6MOrdpvAe5gfhPFVYKqeBfn
OubkHMbV+6bu/he3zZ1w6dZrX//9hzuuXhgUoAa8Nt/ps9XqcRil3+Xqv1azHx49wE8r0v11RIqv
7bCd4ya8kzq69dLOoiSmYbamGA/WVqd4OqxGP/jNbGdJ8qwMeoTV152k+h+p9mTr/HrIuCv/xDYo
hg4awzGU+ZumrhLNa79LsktK5dtcSBiAmXQktktis+7HvRjvmazcGG1XAWoXUbjMVclgHZm/L4IN
mm/75nlzdcmoomALJ4NmZzVnn0urPsfV6nfcu2TUHPfLyu111fTZ62bRh7AhflPbxaJMW6jRLpgm
2YzL4pRrKIZl0dFrDrpcVK3yasvRdJwOutNPUO/nx7nk9y7at76mc1bW6DIggaFY8Gr+bOvhtHaz
n2gSd/GnON512VZ7BdqQxwk34u9uWf0CQ5d/KjULsyA3FEhqkEx2ftwX4/lo56xsyjXTsQ3KlMEP
SZTJOn72+pIu+hSx1qhsxYPRR4MNtj2YOfaLS1zuSUIbE67w83620vKkDIcVnZJQH/F7cSclvAas
yiRVZWrn8hUt62992PsRW9wFnyaxV5HOyibFAgKtRYDS8gTyYJPf13TRJ/hc2KUiY53aqtifwpyb
Y2h980Uu+7Tm1ajkWLVpWXZfBt59G6LFT9Sfu+RTHWSmNmuzn2FFEiYbsyRhWvjFbC7stPetZWVk
9rPh3VGY7APnxb2cxY09xTX762NDBqDdTRrw6nO2o+19NNLzjkyc1UnGOG7bdmbneVrX+iCHMoLc
fmn9DLGZCzxlVmOzokOdZoH8EkBvoySlX4TPXN5prQMy0DxqUEnOoPnYjesD1+peq678bc6UuRJP
y0hGCJmpNt26rv26VIL8NbSzfsmt4o8+GwFzhZ5iaISKeOdNui/bl7o0r5gmXqAZ1Ih/jjwH1pOM
ooU5Va3Rr0QXkedK9vOd6f4fP/9rGg1WIT8/Pppkua5L3aRQ9jbHaDX9A2/F9pDXGz0wKewh71uS
JVRP04c9jPfHBXP46xIs0yfUHPJPDOd7doQZe/ZY2SL8ug7In4R0KJpHaFROBzjo0OzEiByOuR7D
h32UjVcEwFyaihczNAEx7mdUto4w7KuSYa2Y12WCuTDVxvUmxQLt1Hjek9J0j9V0rwXzPy3l3w26
Ez6Xu4BhBW3bVAfYgg8a8NMRyoxz9FQCk+kOE9xh5IGUPdTf4Pr1BL426A5BkK0Hq3JxGiuBlKOc
yuDI6piWCVo6xve8piTNcqsfi9ySYwVZk8cIXeqf5j6OXqMBHk3qWqnhmNENH4Zeo5qGC/q/Zc6K
BwjrDq8GhvKy0eP6DLXCNs36/l5x5Pd7H3MJrwhOJnPTjS2CB0He9XZaEzapyKu8yVykKxt1VfYj
PlZovg+LSsnsZ0/DXKRLT9ZOKseTYR7zOlw+VZ7UNHM1rhR8S3A/QHdSFuZH9Jt+jgPpR6ozF+Zq
K5hJZjKo0n4dXlSRwVcru7Nj3PiQrrxVFQWsRhNhkXblUiVTPJSPcO/xa8RnLspl2Bo1Xd3V6R70
/NUatSsEVDxdV5hLcwFTkiorlE7DMnodEgLUpPaKYdkvhoVk5aaGGFcKCPPvLBg+7FR4Tm5nt+gs
7F8DrXWKoX8bBchoRmb1s8RFMurn/d+UuhXwMdJpjjtJshnU3rq89EpAMJfhAvZOo8AswVmUwZdq
QsYHfTKeG7TLcOWTCbZ8n4Iz3/RHlrepqP3INpgV/Dwoui5Elbe4yk/DWL5aG/3cGx6+9YoVXHZr
DLY6LGJbgC8eX5PG2KQcO786LXPZrTlbpYhEl6cNK9bj3DXQcM93r+sOczEt3uQih38ZSqlUZyf0
QG4HYxqvXAFzKa2Gw5EuQDY2NXWwnlqWxQm6wV78xtzJhO1TF+8rVtEZWavpWcb7fjQD86tfM9e1
b2vjpZ4LGp+nXfSvDKo+T8QoP3yNuXCWKTYoTcNm7DyI1R7aUvJkLmzglcljLo3VtAOtFghEnkeq
qsNI9+PaF35cH3NprC2PRhqFW3wO2jZOShF9kd00Hby+qSs2NQ7QCoILcHzWAS9eZwH/EoRT7zcb
XRgrnmjdxwRKDWFRvmQtX0613O+1et24kLgwVlzUA6Sns/CMpkrxEAlenIFn9ce249bzszphfd/R
oFoLEp6ndaZH2rPtvVoH9b8/D/1/7cK/CWBd2Sm+7z0nRR2dh2hk0Rd0ckYvS61IUuyanidYnxxC
DtE422fVW9EMsGca6fayFcK+m2A0+32CIUT9ICTUPbO65g+yHJe/IpaRNwLB6gNMv8gHalT1aMNd
HWYoRD+j/wD22Du8af/8R9wIZFz8CwLaAGeyUJ7Fkn3qg/aFIjr1e7RzYtMA3/QabJyDmm7nPe7X
Qx6qe6H0renjHNlNrKAk16/yDMUSg77MPtwPLBzoX1Tbxu/kdomviUlYX62zRDYh3z7Hc7ydorq4
lze7nqO/mT4u8dUSmA82MH46a1TE/6r6fH0usbvlh35WIz+QboDSUCiYn4Akc7kvWVgqbF/Js+Sm
ew1dOv5qbEMIg/z5c4c3/pzrv/9QwUHxc7bt3svzomJ1RAvL9ljwoDpCRUY/NAhTvv35d/4DB343
btcZ8cMPEbpXU7mgPsTqmdqXVsTlcOiGhh7jejCHFirkycZl+5IbScQRjpEM/XS0nTFBxgFuBepa
eWeDFM9hVYqPWq75+6ra1DtwZWObiN5yrEdDgIXsC8p/cKC/BrXvYlIXb8opyB+h7rW8r6Fh8zw3
QzEmJG/CFGmDD3sp8lNbtNWjQUPNUCcxt/RRbc322POg+VDzNri0dTgtiYx4mbS1Hj/mDJacdwbn
xkdwdrwGHsO17rP93MwNlBRps54ize8kS299Yf7zwPPBDshdVOG5xKbxCCGC8kEa0Z5MNXR/jXor
71So/nOW+N0XdgKVYhvLvlEdjgboE5Pnziw9DD8AYyQLbJNOAKiaj5Aq6L+hOUKeKlb8Q1klEmq2
OtEohDyOxRbfwRJubJC/4G1j3kP+NqJnfM/o3y6Ks4cBisl///l7/Z6+ZS7fNs8bVLlmKs6yVup/
EZnWMy9DcxFl1J7GPG8fli7ezpGIF78knYu8DcRuoa16cS6RAjwLDNcRvn6ZX1jvwm606Ldin4w4
90oMZ900/+fr25br1KFlv4gqQCCJVy7z4rudxInzQnk5tiRACAlxEV9/2vtxV+3zuFZix54IjTG6
e3QnpVNJ8eP//2n9H8/if6vdgqEkDjkhN+Oxj2PpDKqi2Hj66///7Qn/v4DA/x2oCNB1GhRgyxsT
UymySnbwKHWViUmUpWUBs4345dhWOv9TwFKLseyObsdqfdptEQxtFE/z1pVHjztpKhEJN3b0SYDg
WofKzcmySmRzUw7q6DBzSPoqYmTIXr2BvWRW+h1U3pdYbCH2ElD2cjx0tM/FB7b3e8Aju0B4QVJO
h+7Gh1RtQ+NCkZ4FnLyjZo4NLqx9XdRFY7OVNxLLi398a90ZVPJd2ocOcXgjQoXXaczjKtMyr2FP
CD+4RKLGFB5rWBcb8fxugHfec6LiNqvjQ8mtXNpenmDa+yVUdPxrv21ehsV3pY0L/7tle/tgxEDf
dLEvj1aO8UkyOHNvR6u7rzAHZ8php0P76GDh8EdzHkdnibXk4ZEtM45HOaMsaRxy1UVlTxL7WKje
1bOOuxIOIXjGoV957ZZcY94i9k4lSiIN2E5lT4cfU39kdwV+B5gWS79Xw5y0NY36ruq7RT8ztyMi
MHWWnSY8zqcYNifrQzG0u6nafMwf4VPePkYtU5dh0UlULvCjrvoDrrSXo9/T6Qf0xsgJl7r4E3Vw
cuNM0LQmOv2VCRV/tFn6RUNvbqZOude84MKUWImJVQUNU19DopzXeprn2mV+OXVczJAhqKgFoMng
m+XWeXqd5iFFDsUgkbTpZJEul00eafxYRDtU5nLd7HbpXLuTX9ZMljWRGfH1S8j3byw0G/tqZVRf
rKLJFQ/A4KccO6jHr9MmYE4ybUAgfKkQade9toJvcL+a+yLIJmmt6XwVjQMf7xKOLy2JMmt1OBE/
KS3irBqw1XNqhdHIc122bIlqP29GXH0/KPk47os7KZz3uyEgOXAh04xoODaxepwVKXM0xmM9DtpN
z6znQ3zKZ8vi01ikhJ66fC9cW0/6wFxaAsg10+PIooXf57a18nW0lsaPhieHp2WL5iiuRjn2tsdP
YofoDAArPcZKjaAzbmg2LsMpDfPmTljiFOR99as6nqJ2RDaJgi59+pOuod+QTmVIutkyBWq+lv20
ruNdmsYDudtBjqgPdYhE3SVqxl/V+EzyZySpxFEZ8DDyk1T5SE9kdgW/bGPreDXGLURO5RQjyaVa
51Dw+3ZkhXhjEH+6E6Tc8IbhBl9QH9pE2MLf9sy3z8ghgKUU1Mx0O0k7ZeoTRlMz+CQMCKt4nAgO
4pkv60pvjJk6JI1NWmHmncQCptUj5HR96vkims5FLYhFK+zKyrnYNvp7IIRMbzYgcvGZZzpH1Yw5
Xs9sSSZyOcaM7V9dKqMVG3+bsjAV3yNxJRreA3Uiu05ePZWT/ySF68g9j7vev/Wu2PkFokAV/RI6
m9DEmJntHKqAjmQVZ9vUvuKrxuVpsvkRs3IjER8fFIvn5QynRbo0mZ7j8efAsn25ZwnONWxvdcQa
m9Iw/YbH05Jj2hkkzjGiGorz1C+FvT+I8PJSdJ22f+KDp/o+ZNMskmp1Nl5EiaAoQq8MO/fjP9d2
3wsTBmsT5y6BGcdl2HUQtxNkf8mFygLdI4TK+3Bc90Kvm6j6PDeq9vGefd+uSxKtv8eDGn+aFjuR
uxS3Ucgbo0zb3fQKO0O/14xSuNDQsaBpOY5bm4kSgk5IRwbcFfq643fqnh2Wa0zTFu2cX7E0mw9v
YxtmdiMRz3hSTubDedjw92GEfZi2gekdt89tipikoeySPjUXlqxh03U+rvFwwdKb2sfTUXDYeocB
D+YhohkYKaScLpqeUYggjE8Kpfx1M8s2fjKkY9JLarCeVyo4NYhydtS5epr7Ifl3uDVazjqBgVpX
OsfWUFKZR7WYExXpKtbGLu8mZXv8NA5jPyI+G8u6Al5HSWwFoBIKKGMeii4+yiMxKFBFrlX7H7ZJ
t+iF2SRZbkZY0eznTA+M3yV9svKPzqRJ8svDVmc8dZT49g9J3Jbea5ZZ/5J1OKRfaxqt7CpBIdq4
nKI0yf6DIYd3F3JkUXw7j+s+ljkk7faTresaZElWBFP+Zqmak5OB7+F+3/uY7nebJWjQy2EVvH9f
/NIWDzwZZvm240VYZZmxbW5/8aDa6NS1W0pPKQu7uFNQyEeVJSHJZa3TjMD+Ldqic+8Wm99uYFLV
O/CLdLBYz1mTbq5blRaY9WMUk/gDaWyxqvEP6b6vv1+OOVQtnGXDVqZj6mLWpDTJ+zuVInpaVQcs
KNZ/h7Zz/96Neeff/aEihhEhdOEXN7yXP4mBUuFzGRQJpnY8okt+oooA02i8nxJ+Bxcz7Z7TLopn
edHwZONbhX1Gby+LtDsRl6loVfjU0GOjPKicZG0D+XGhVckHOuV7SQ+tcgrjX2y+ohtJp2i9S7lV
bTkWbcZQbdt2ht8jdd7lSQNumvK5lmTMTXZmy+qXt1nBOSY/b3DlhwtnyKDW+tstufWhossKwlaH
FptOJQ+jWGlJxyTiK/Zc1H5uB27m/txiJ1AktaIFj8YbQMQLeU5XGNhtFdkLat87PS7TVJI+kerG
yG8XpSpTyaCPcuAb67Gcs04HrfnqRyarAoxbfO7GCHk+cEwjXX6F0WHoLywak/UrjyfKzluqouks
MRPzOj+o26qZ6Q4N065mmatTYlgrBhADKx0b2q1HOA9069O3qJXj3OwLz766g43JJ9Mr6S/TjtAQ
n2ZpNXg1PqXRnscl7ZMuOyNaVPDbQqTxjjCxnO/hkh8JueFwdQ6o15vuT62L1vjXSHpxNLSI2rw7
i3Tvo7swR2vywXUaX7IsybozR75r18Bhes7XqliRFHevZJyk92YPMMepgBSlULTYrX0SWozYXNbr
aqHwJ+EaLW5sxLbApXZa4LK3Yo/9XKCNcn9BUkI8hV+ZzPzq+mKzRSnHvWANJxzqm/KANf943dBZ
4tZQnVrKAi6Mzxw6oNGW6Kq2bDyH3qfpS3LQXUQnwmK732hqVPccJTNs1GDjnKJdw6ubwCeCkbGQ
/4mIWHfhit0kPDNXmcJRCTdsYd62qYAhhp2PXtUdCym/5snsOP5sHqO5jAA0qf/60GLB4FhlJG/Q
WVPyxztUrkcIzXT60k5H3F9Xz3EAKThygOu+y70+Iw/b4ifhfXYsFzy/vX8+aI7MzVmrfyA+UAy7
9rgIRPx9MTbLZS63dVynJwLf6eWOTTJ0jwR7N/lj2AEw/ggEUtALtHJayXIdZA4X1oGEcEIswGw+
iySJ8tMgfMzfsoUt2498gdj4Ryu0az86/Kzod3rGDvm39Qyx3RCtHpI+HrroDHYDh8HH+M1iOpYy
HhQE/nMW8P66ed2TCqihCqWJMyauHBjrqdsNVDcwLJrUOe1XNuOu2PvusaWLiNBRDjGSFkGtq0JD
ttCsnCPAN6cxcgarWGkX/ViMVdPWABxv8+kyDN1wLhhHqfas5YWsXDFGBM3ZkbN/LTzHiK3oOm3x
A123XF3T/chNmcLO9XzorPvBOi0QTtwzzHEn05lM8XKLl1jfZ9yNkyz7jmv7kLb9YJJyoQigRX2O
XDrjwUWiO+7hmikXU3VTCCX+fwSBz5DL5XlGgcD1BzFn6/ZSzGqsSXD79C9vQ/RMjwzTu4bV2+2I
Nt0fuNFSdwAzyiLxE6cWHpwM1orbdeZookvsSoX4IfGWgxBsi7wQdxSBdBlahtXwpcE3Hi49lun3
n5JNxbbf2yKZ7NNm2sDqYRmG+BmNgoqxK9gHL06Rjil7WQp0K6fR0YU/u2KS23leWHuXcY+92CIX
Z7Rcosf6Q9wX+gwZMEkeD7SBuplSnCvTOCzRzva65iafLDrqb4xJJmt0r5bOrl/z1nn234Z1/9eN
pvwTwykus1MRNMxu17Tdl3qC3eW/gJigSoHOOvkZfidt5XgrsrHC5UPW0HQblkjsOVuAZtqrQKiw
bTDgFz2vs4Xo7aecpNh8DVbQW1FH2cEJnO4Xly5PeTFv6RMCVaM3ZTcOyYbAZMArEkbV81dMxvC0
WPoJOXZIQUI+Kqu6yNEINkmA97K8ltno4VblC38vdxK/z4RaOSH8PerStk7XKUpYqTuo0f/YJIu2
OiL7uPSI6t7a9d7uW4fQEN+ik11AucRD2sy7aKe/XE18a3q8EfkLxy+x3BSWbflQgXbwdWensJTZ
zM1Q6oh+x6eNcGZNMe5Ow/puSJ4k58C/U2EqtkcuesUlq6nD7Br1oTkkojm2snDpnuWlneDlc6a9
zOV92B0hlw1JmAsCv2HrIUsvNCD/+QD4nv9Awkzv7jSsGdMCtncLKmkbk5K53qA8AiO4ocN3cmYG
M6CGb0tej0SQtHZ9vL+pjUdnlqbZ47iEKKqjHf8NeJl8WqwNTyff2e4eZ4XeZrwvQIT4EFV+nchV
k7D+7HZqfiws7/cSBl4FxjWAab5MwFiEMoZljSl+0izbgbSP0yfpZrIB3oXswbr9KHdR0Ge+YsRC
SwLftQRj4VnhpoUc6siwo7b1TzNxuOH39iA3ymh3i7drTiqDOBeArcVx7WHvUFF/eHTf23rJY48G
ZXcImw5cV1DyunM3raJO8mO+zCRvz0y0202ncEHxZDXVpE1+nyQAbBI5dWjYIM7iWetgen/EDZtd
UsKErq94SrYKuXvmvK7Z9DavMy4tWGnVXcuSBn5IFC3CyErCt9/OFz3GsgyNk8fIfQxz3MgOd8aS
sqPqPdLBuUGcZiAAPBCI/Urk6nHkIL7GRdE2EfCTFJ9B1J58HztMTMZfQ7R/ICCSomsUGNg0w8+j
TL9XyT63+PxFmsyV7r29RSp8iikgW76spcmvacD1kalofRvMvFU2c/QJEWLdr4507RWBf+1Nx+2I
+8TOJYksrXSXiCYoAgeRhGrRQLmMtkkWNrpglXapg+3Q0iHwwf9dQsfLqYWEt4NW4Sc2l0CoUCJO
HMG5l35CEwjx135kVR7pFi51GJsD9C9nKJjoLRQPZipzXA1nYVaKjFdCvGz2NuMaFkr5/l9mHRpg
DLfZk+2NwvjP9ukTAr74MmdReMmw2Xg2gq09ZPcHPjSh8lp0Nm4GYqePcd347ULp/EPsU4qTnyoA
+nTLS4nDcLK5gPdzN2WXvBO6gWEzDrrT42VQLhxVKPx20pHtZRnbVn6KQavHriDij9l6WqZrpHVD
ZGJeh7Hdw6nX3UxvVGz6k9KeLnWSDeOPXIjpecqG/L1NJvWFTLEI8UYUjVnB+a/DRBG5R16BfFzd
2F63VBZRucNaocbmNXqA0C/mrEBEvHvcg/ZCD8BcdSdFe+7yFql72TTEsjpUGy5tkQjZmDiKtpLF
fZfUkzE5wK15DQ7QUbeMdY/y1bRHG5K3We+oy6UaQnybZOzwr2nu4bRf5GukmgFzzNxgWs+ycj4K
+UAOJu5JQvsFAaJsAIikw0ccB/1GwXnf0wjuZnh2GBExVq7AE1Ano8Yz7n7AyQumlm5BlMdXq7p+
qmL0UA+iS3cKWaNHnDXrj/lJJGgx/dEtN2FJkTo1JtyKBzAyU/9woP0VTe8z8ZilxVjUh0COLH56
9BcVR6l/p3RnV2jNzCmlkftqfewOYJ5bewN9qWTliF41r3A6OlENMRK0qhTC50fCNrxG2/odpsWS
HFvug4u2/JTuOXOlY0UBJ9SZTRq7hB2x14Gh+jVaE/ttjD0pdJA6f5apnel95Dz/FzM1yooiXgkz
HoJ03+IpYzjFYADiBqIMtCkMT9U0Aw/+L3q8+Teix9pPYx3iahIeibSiW4bWWC7jCkXyjimzCmux
LnhZ5viPMtvygEsheXdWbp8O1NDTxrHAVsZxjzMZbYe/37aC3mxSyA86+Pw/tGzs9xhrhplMjGt0
G+DA/SVb9G9lOmWhqwX6pIf1mOVRZTspbhMxp7jM/Zy+9B7dWxnj/MvyWAdxm6IDkZXtxnQ+tft8
jCcxZ6u50sToG5t8QyAM/1hR4luMHn2nBqgxWDlUBGp89htJ0dlQi3yB2DWF0D2vlg05eA8+j3uY
Y7IJS1FP885ws/EM99/TcSxt9GdHV3eTu903PQzWaH3EOxBX+O/0RQORgf8BX0A4ucfZznNErbSi
eD7A912AeGA2w6UYtwCG+GDurI9jW7ExRFCHWtwX0lia/pZiKh6PdDc/TQJnq/pgvnVVhkQbV3vb
zseCcrDP9sdAs+PDe5iB7TGfsyYKenwhiML+GxnNzsZxr24XS9D+5Tbr50vYlHqlhyJrHWOefd7g
HvnZHf3QXyDzOpbK7YD2TlRjdRCi/EG/DZDkPmIBaHyYGDZHmjY30jXALOhajZhBxI0AKr9c8BXF
TQqZy3gmLKFdnVFn8JxiZUW189hNDaXQuVYyZhIzB3QHvvYuI8/FFvBA8b2lLZkcj8dYQz9bGhQL
ZHiQHSXLwB1yvN1Et72rfJ5dacMAPoPajJ/jzHkAKCGgCc/mDUrYVfUbAzgrZC2RCnw0iuzC3Khj
wJvag0NOr/jcBG1y4rurKiAR20afxNcUH917tGyA3gc0JvcFgTr+1MbTHK6s7012HYuM/XGLWfsn
RhViwJf+GPFCoLJRewV4IPvGMQBklyPaV1pli+a3rdwDthsQTwJYm65r8ojeK3hMCauXFV/3WGGE
69atbi35rr9pa4riIrzof2cqltNz4RMZPbOQpKFCg272czRP8AnvA0uelnXs3nt/YJDOVQCcCc+S
HtxKkiUfg2ToQAjPZ9EkfoIQOHaOLPdZnOUeM+0a77Wyij1OXbT+5/yi4BLVm6LBhAdgBesl04Cg
Izm852tHanYsXYqjHlZZjxSdgcNgZk682OTZYeWPlb3Ko49jZeweiASn50BsuH6HJ3YfZHLxy+qE
xizkWn03xYu2T0yS+AoI8kkOG3lMEIh4A3cyfLImGOz3ubRlABtHLcl5nHfIJke1iLepGEJXxglZ
r5r6LqtStYvzkcJF/Y+HKX4T29mhwTfb3ZR1Gab0bR9tne+5iM8RS6bfdprTokbX6wz002aZzjas
PUrygsGsnPqUNwZAZVFqkyCkYs3kdJ8mvPPljM5SlxnR/kWOcDTA7bLps0mG458kS3FUg4Sj6cOU
rs43RYGV05vc4uoHysvRXeRqnL9NcSI0a3Fq4ahR+lxlst7pYdYGCedFd+lpzGkFdJToE/yG9FaP
MVVFtQksk9N5o+A8Ag2mpAqITZnEG25Uko3FQ86jvYoyrj520vcrZgwVr6cudoYhmXBHzxMHcaLp
WHRlVCCPA5MDjOBKIY3212Ocgq1HEyQvhwE5erW2kFHBRnzqr2wh9BG4dV53AxEPvM1wTlLFXqlP
gVdxjLklvB1a/SoiDyPgfi8GtHpd8T+xU1nX1znoxu9fBUKEcisWYcstIf5MxvGISz2TodnzXL+1
i/SndFsw9MtZg2dZC/eyOBP+5vGSY7tbg0CoNoeWu1mUwk2QcmTcP0k4nP8cjqOHyVQ79S9RjxSm
B8sRaYJhfYOThQE1EZq8jXago5DJTmeDqF9S4cVjYzlPMCwtQaWFFyNsWGpg+qgD6QL8r/RTPPlr
LAb2LgrZj18HmbauxHgJtCCeDD6kEVmtt60jXVqNYzZCE9rK6HiyVLT92ZloteiQfXEHvbh/ahe4
gzV0VJzXCsIpX++s6I/KtVa87NguWKuAPf+fYNbc55SwgOCOLuku+ZB0Z9R5VCZh9Y0GLoZFG0yN
38zCKh/VhjMFN7Yw5LfSbnK+CYrRCYQacIbLIgq9N0MXhncLsLsRplV/toyub7AlDf8CBpsbAPA4
dSTsP2FPhH21AQsj/NS3NntcMNpc8WqprQ4ks0M1OizNYLoZGIE3D4nmn4nJPD1TbYbp+i3TDhXI
ge1hzKALuAWBNRZ/w34kYOMcum9cGE5/TpMLH+6QqTht8Zr87ATYMaFscoVygd4uW9Ii5HLK5/N+
tAodOsiYT08dToHgewIJB5kYiGFqMfe2SAvNKYC/FRsFP/m2PaZtntU6z/r1ggbBlF0aJHoK6/8V
Zp/XeyR+jmkzUnHc9ohPvHJL3J3fdH6WMUcALmA5mQPzRYhSjVjZ/WrwoAGQwsv1qtmMAoduTs2l
3jMH2AFwKUIKIdY/Q+Kd/pMWpEq5RiBnvOrWrxU7KApX/dqXRqj2NQx2ZzheMzO1iNyKi2ez/j6P
dvWlswJNcA6L8xx+/hlYFibUdj/50ZqL8bz/sUcSJCcWl37tKG0oxvOhAGDuGYhgy8ebVhfJS4gI
fDpkFDfrlJomicGVdbhjcNERdIaES9ZgiVvcHNMynjaCfz6JvTzNygDzK3oUGQ2SpxwZlyfAwpMo
N7YqWy9A1l76vsAkBqtHUO8ubu8nZdDyrv3u39eut3Xr8hxVJRp0OfH0OLUKFnbgrERbmbVILxsb
11e2L8tQeaSzl9h6YPebZtOFhHbMwO0o+ogJDHw3SLNqHHIHEKAV5G0e1HryWohnKAd47Snb6n3K
t99LNIc6BeX8Ylk0PGpEdlSAOc1FsjZ6xdsOyWIM0/gSaFhyXloXN9sMAAG1UJwHsvR4g1SLsYQj
B63SWuG91MeIFi5g54Bu8j1JLFYAc24wuqnlwWkI0XiLvrdKQG1d0hkYQOyEul/ImJaARHeMnB5u
gLvLXImUJfj+Fhmpg7YvK1QhdUqwzpPvLL9o0+6XLAEZO44h3GHYCKcdb8TTmkfq0tEhvw6D4Scf
6eMM54vhzg950SDJ/WPEOlWFL8Vi0ORaVS6mRyhXMCrUptiLp77L49dNmbQGMRk/AtQdHialkw8c
dlIfmTQVIWvb1ruJwXKIVJSGyLhsx6Nt2n7t3okAZkh0LC6zSmTNxDHjFo+id0ieWgCa6j0JVJ8R
C8pPK9/197nI/jGsvy2yOeAFLuoOQc3Pkil/AiINWrTd95o4tpyZDywqVbv+By85QDPdclytyf6h
4f60YqMvWBVFSC9W2x/2DpzVBpz+Zyxidgbtm9Yq2osrL1z0MG/2nU5manorwa6ItkCCJag9jCAd
qmXHsp9AFuYzQKv+JkZO/QnCN4tCHrrPNPPmAhySPg/O/5zZoF6HmCKNbUEPgC2ZuYX/WN/fwr2T
vySDYvXhgEecIlrospeuSEtjgi6DZ3HdjskHtqZmfJ5rXh+F09CvyEBZM2Jz1FVQsoxlseXrVkmo
JySKPeTzte0ha7K7F097pN7SDjZZ73IbyQ4rTBaPNGsEIsyqRR5Sk/PmFxTCnkbgY55s6GJxp5c5
JdEpUKz3AJXyXhw5XgCdr7/Xo9jHC9q2sP8AlNoZkFXBZcUvOa/ZR94HIx9juTPbmIQH96UCOXxf
7lufT7WcpU3vjwKWvu9c2djc4OPGynSeQkkAmttN8jGFNzq5O5zu60ysOv0dSHLYm7RPNOhG4jdp
XwqsNTmUvTVBlYwHm2y/isVJ+8mjjdpQjpNKHBSr+AN0G3B03Eo4IC+yWrJOANMNSfF38QN66Ixx
8QD6s08at47t/2zEdU3KvP8pt0Xpcpu5i5p2tV2oAOoytJaZh3wZFREhqtAxTiaV78H2GTivNsro
8KBEa18xUE7okQZcN7pSwxFeY/hTu+dC8U2e4NyUxFUx2OkeoEoKOUPf9tPXGrV+/Dl1eRhfEjjc
u6pQKPw74i4215UKL2t3Z+bJ6qpIYCGJuRM0VlaiLI/j4+j9gU9aHEBryz4AsK6GLXGgGkgGycxN
UZAs3GHnsBV/fGQCf0S3FavXsOXHVB4LMu5f1WhxmNIU1FPSkLClbyBeefLUA2QRXxL+dl8Lg9gY
HmpQ0Kp6zWOOadYAYbgatySkAtJ0RE9ofbxoZi6jn8WGUwKD16yXNoYwQbG+RXRzniPAOVrUiFQx
r4Ab+3yFu3DFJV/2H16CnKnVDNVTVDIDsSn0nMbvGrRv3MbLV7JNUPA14PNMlt/tg0RkzUxbSB9Q
971rkM0bLX/6PBq3zwKQEk/hDOd2pEWnC8xK98qirANTRnlSIP/mfRK/SReBEYdHBeHRVU9y5rru
JsjNboYUkqMeZDzc9e+LkOvkAr2PC9fZRbM2NZs1Hx7m3e3FmcmOT/aKCCOBtgihssffbF20qLaY
YGNTjAuYplpr2Lz+koC2yPOODIDJ1vvMFtrCsAER4DAGTY78AckVxQLSOoVCI87wCa1l3kIwMJVR
JPa7OYHTsb7FTIpptxxTuIH9y0Oe5/OJrFQdkP9IA8jiFsulwrjTrlZgYEss6HBvwYcNHyCwxuP3
jAsr/+oSH4OYpGrYVHyJsYqYafQKDFo5cFs9fvfap1rxpDkSOo6YnaSPPCw6jyQC2nDWeJhiuOI+
wQCHqDWTHn9isbKpJrPnqn8BWRA288DjlOm4hgOGPf6jiaD7+8AW2YPhDnT4bwcisNiTIkTI08TV
bqdqTvPD3osDBDY8jyk2W3fAA/p8fO9vv0wH8u5AwK/eVuBDBSYj+CXGWEzsIMEv/x9n57UcN9J0
2ydCBFzB3AKNduxuWlESbxCUgymYAgr+6f/V36XizJmIuZsJaTgkG6jKzL32TqIB7T/M+6Wf8PZV
wbQLhrW/QkZXzdUStGbtnrvUD9hsOwr6k9XhnOA3XVfqBy9z6V7NwS66qJud2d1b5ZDz9ks2s8aT
pQMyMIbwT5abxedE/bMM6Fy5CHTMwsywzg7KzbbqJfU01/VmskqJw8QrT4hbtXiVQTGmj7NZTcPV
UNCpZ8IS2OCV6r7ewU2LhG3ngtpk6oJfeVjKMFqcsuMVzSgrKBm7wXivObPbhJ+/GpOibqwKD3fg
JJZnbuMtdRnofIps89QHxJf9q3OWLWC0gIDKWHsO3ItApKbnQNpwDqnXA1xZbVi9BKoI2WK1eKbn
7abKtHss7W71LQeyGR9D2os1Rhj1u2vesmFzvzq8v4kKEYEjZ1w2Zccd6+DF+9wOs5OElrnoiP5h
e1zbdt7aaMLDsMVlyfz1yYB6EXskZjaRlM4qVgqSpXvo7G5c4jSt0vxIblmOKpmvLIjh5cFR2NrL
S5cZs/vVnD1z+TRZ32zt1pGGnOHotL4vtjX1FMfkEn6frLA9DDPEmpN5/il0BsZ+ArY0tmXFRpvA
NnmVGGSUvOiFzwQ7ZJNDHHKPbbu2hQKIxJb7xLjzANhvqRRMiVRlVKSgl9WTdoPOe9RUuxQt+TAu
qIVlfZay8LeTh8/6pNvN+ynCxcwTgA3zm+3502vGJ0u23tythJLWHjSob/YvPYyA/8tjNv8jTXlb
jots5maHF5/JoG9SCp581Hf3DJQwPbuFuzLkr5uA7ULCnG6zNEr5UMq8pdpw6vHTVaGz3MwlVB9o
ecuvOvVrGYcqzd2oHV0XVS/Dq2BAr8ZzmE5BXE5lXnNxsDqEMSP/OFIJIzXxYWVRsRnVVVWBlzRZ
PR1E4C8leeczYwjz/iK3dogasqr+I5+HDd8Pcjp3xaQyn1GoLd9tPbW/K4TCX0T8ttvr5oruYzVA
359Ldv+kD30vDUJ0V2MK9ykKeZ8ATm5qFza6pjCZnby5iZVIrrgpGKLs8R2VxosH34HhaJP9DyS5
O2d8H9fraFnakYn+kiskO5mZfYoSk5VOPBcjBJxYnbBlZ1XgSC5UYaaPDHDxG0XwrlL/YZlSZiU5
KAvFlhmOodw1Yq2tg6F6w/5mtmnbvfNW+fOdwWfANXcssXwMGWP3ER9c7f/WoZI/CqvtLJ6hbcz3
BE0q7wGGjKu60BhSvFB2frwZln0EUCo1/j4GC4Nu1fPk2R3DzR5UoXjK7NbNXhhUeS+MYGX2y9P0
FOZYTt9a8gOfsTkuTWx5nA+4gkbN2W+MlfGScXY9u+mS+bHvTyJIvCWXYKd+Z7jFw1wpp/oqXdVw
XGa5IY4zDZh/DANGRnvfYzyyh/Aqxl1mziAq9RrgHxFZB+PjV6W5vnb86dJH7DxxOZd8twlWnZCA
T+SDk2Wd/VYvDHeXQ2XXm7OTmMeesoEk+8SFSuK52uq5jnMWpTKene0QcCUi+dxvH/NV5ulHJapS
XBgITWkQeyoN3Igh0tYlTuf54hpklMaPLGPqT3VbOC4idN9xLo1lqM9DsM5vSm8dC2+FrfMo7GpU
hxaJ81CvY3bya07647SOemYhIAAfAgfn0INaNUt+wUdN+dpyKwG1N+7Kj5cpBpXfxDa2bjKHyuXb
mOap381bwU/hFUR8emPavIbL7L+ZoRd+tTue5Jj9ZabxZ11Uzj+LJv1tD07/EZiT3+4XFKwpylO1
ZEm1MTqODcoy76fN2Wfk0RiSdPESzJ7YkqnOdffu4i439hX5GumvhjLD/7opMT33mV09GJQ6L1oF
HQyK7Pm8qlSsaAzj6Eem4ZaawbG/ap76sWq6/Mntmsp8nCw41EuVDsZF1RAt3JzNelPsUrahs0sp
b92Qo6lAfmL6qfOqSoRv5HjRq2ETqOVW5rw1cHOn1hq87Kmp+zye6RIiRTM9RbPwwmPfwHdOjdF9
Y4WNDqMqs/NHZRH/8iQ4FfPdVg7tdzqTDACgc6m6WoY4zVXWVc+SLbbqVHBLssxjM3AXDrHGDokm
cRabMyrIt+/earUx2LIe77i8/VRpbWbP9VT27WvAUsny1OdVd6/9eVWibXUYL62TI14Wbyhgr20A
v0NO9V8PkZ+uG+wLs8pXOpKwTbrenm6u3YhrptLuFFIvAFqEhu28QLQs7o5mS+v3rbLBK/3Zq6u3
QqVmkxTZArFjocEwEZxTnd1MViA9SstsBAqD1HKfzWkdHBs1ieICxFcyIJ66If2DpFAO37uwUu1b
yp5iEVFIDXwCW62vKQNZdw8DPwSMHqeRP9RD2x16QPmciwiN6Ri2wzSfKsjel3K0pb1XtkqrHdLw
mj1ZW4rUnRvAmLcaMYyQk9qiN4+c1jbnl80YeeyVzIYBlwQ3n7gicPNDNIUNqFjyVuHWFtqLmnQb
uqtDJnx9dOWWbwgsAywnM/LtoFuj3lcwPqdu5qiISvwWU0yhOtw0e5fPfUAsTNO22XPo6/Y8TDYb
XkPDgwYyVuipHq1FJIINm9cM/StuR4PVkV2fOs43KorVi33DbZ2Tu4ntT6l4i97mrSqu1WJ3HxrL
ScZucVZ6xbTr83odhtCDr+DqGGKEWMg/tZpW+TCiDs1J3Rn6NJO0x7fZtf6TSO9xrMbojLe1UsWP
PvTUwV8GE3/S4CzmEYRf9Ptw3nwS7jaK5Li5T3nOzDJT5jhpvh1clmpOv4NQCD92p9lq4rEYmhMY
Qv/StYabU2+u7hruRMvVFYOBzfnTNG5QCLyJA62ab/4BnajjemhtmfA/71zkhs5zHpzOUOFJ111f
7aSsWeiWSnrwnzzV40e2rUMC54UdwfXStk+UVdPbu1VtT3s704qC0FgeRTcF+zIr5RpP40gs1WBx
WO3azhwO3abbX1RYMpmEnC/Cteo9rr1xt1DeXcaMuWaL5+BjDtuSB1JJwng21e5cPdRPVpmq+lAV
q3xEGqmPubXUj51ROAlnmY3muKzTvqcWispwC49ClesTv+VhTCgJKwVN4plDTIcLXeqobD9m6AXP
isum5wNk3fCrubCnxg3VuAOpIFB0yUZgVbcPIbpb6feMBbeZ+0JrF02k7a+u2LLvQrmL/aXsrcFy
DzMuIvtb35cFqfrlXF1sbYpXO/eCrynkWxbjMUqnKDAQiX0MlDrq69L+vUBHbZEZTvM1F+18rBwJ
BFNvCLRNfx8bEA/+QEJ4kPG7752fTiu9do+4incAebuq46khe/2UbfATtWVn6mimInQoCWxSk8zM
vfCJUQYsfQpYJa2ObF3TvaVs3+X1Uq4x7AXunMclX4crX+Qb2BbhGpjht1evAmeJZdBLK07z0Txu
AtooySpptHEPL7eRDMRdEWw6O2WzsUSK9usIPq5fW9k7KTMlb1pf/KBh0LCRDtdGsveN9QYwCxdO
0Wd88SYHOXzup/tdv7UHyxbBcEDoWpek4Uo0f5vmeF9DAOkkYwYTMIaz41TbbqDPXR+ZCwOrcbB0
QiXGZtUziccWd8WGsac9LGbjGrsOdTR/QVxid89ohDQWEeJeR2FZmqERntMyT3tgn4ruKIQ4Eg/+
MKKQrlzQR45BwKyhUSkN5txOT/Tz7meotIflyJ3yheXFbvbuAbedTd/ongSJUm7ibn1r3Sg3x3Rn
tSDyX81CGowFTSNI/HmhWuahDY4dzwR1GwV2HgvaR2Qxi51VO0xd4xrVvtf2T1sz5ynDvMXqmHzr
LIXogK19pVKZRv7bIsOSUbXNG1GZvnGeFR1fokOr++K67bLjQMneWJBAaUu4W0H5XWyhx5owJKk8
gtPmIGCcyCluIgLcSGij6EKVnxI+Y+vTpDFJ8tEVYs9VCauQgQ2heUkq6aifJeTJvELYXicKVi/m
Nl30hbT1rtxbQCDrkzV22kI0Yb/L/n4Os9gFWdIMIlFBMcR4Saw8ybbS857mBX9ypDy1eI9hLfzt
EZAvn09wEfdofpO36lryqtbnyRfaPa6ZKuj9zGV2D2GbWvlvG8sBmXVGwagjR3CdI1OmwfewDVzv
ibWy2uWlNnIbp1FbZTsvN1mbNi6p9OKBQ6GJezVgM4k62LfueR24ezn6swoIKyYx0GxizQWCGDGm
AzRnvDrAtpdw7HoBRMsw2/jC353c0+JSrI+mE1zqvm3Tq9U7VZrMzZK9O2OTf2IPY9zt5mL2d32/
Csa3oesG4ztqrNs81LOP6MOYEmwTnLWDy3Y6vVcmHXQ0YZmymavCAOwkdDzDIq2/2Jh21L7WfmEe
msCffme5Cve5t2l1HBz6hYhNoOveh/rMUGfG8da1w1jvt2kN+pdmG6UB9FJkbEJIc9XnyRQ28qeB
iK9vTZ4FOnHdcD14vjGv0dxWuRGVd5cB9XKd7de0KDCPmEYTe4sX/IIzc1+6VBWXvPVRQIPcprMN
5gLYZNuGdd9TSiwxLhlTvaHb8qs3Mt9kCk/kcBll1eSkx7FVdXpzjM28uz2HxgEoN6HFri4hec33
dtbFY9M0/spWXE+8CcW+TXp0MygvtsA1eZ014sTvTPr4vLYm91/7O8aFQIeGfHaZaNd7uxQbcpSx
bFceJItKWs7bUWuRPlUbaOVrTcP+5HLpwhDgq9ulQi/bxS4L6e8DZO4Pii1y3eyGU7SI4Jy3r+Yg
wh4vYA95HazOxKh/LNxI2pvgwWm77zrsml2P8vPby8yVUoVMtaMxzfnXfNbNG28zwqVI7eOIyvuz
K8T2uizCu9iN3n6sRVntyeUpL77pe6yMgGlAfQAwLPryJ1kOqokrW6yYrsVyMQDzdDz23YLql/Xf
agwNtKZq9G81zlBuCO5Oy2hqnImSEblvD+p7WHgGclq1vQMxLo8b6uOJ/e14B+s0LJKSOPUHY2mL
m1VNdMZbajD98jviWWjFbB/CPBv3nWVPB9CR4QOuzHic8wKFHRLzAWNpFyYY2ppfoFFmjGOGab2e
jbcgn/uXdlXLJ8nQy8XCrPK0+MtZ8iAdqJW6V3PquLtMvx8PwOfZOZj6/tQaNnS1IakxiaAyE0tM
P5lL4MbReXmBCsMFZi8W20lC8R1wWJEks4T3i7EGymHdaXvaMmEe7blZrz6nMMBJ3X5tM6Bag0/k
Zz4V7Z+m8jCzLIPxtkANveCpny9yWsaTCwRycZyy/yVXxzgx7JtPfCk6G8rq/Bp4Mrxk053o06lV
QRJa2Dx76uJqUv2Okyxg8Gg1GWKYuSZopqiQANmC8dgCcxOWaJO46HHBZKOnXsgFWiYQsMDoIlrP
+tm2ARzFbDSJPRTzt3qqGbky3MrD3Tr1+VHny0BbTG563Jc0fZPjFjvl1zZXqgl0yiZWTe6KYMId
ZxWLyRl59SMMoN9lV210oAh92laxKa1PLX3jxJKE9JwGi/99MVyHoVwgrmggw4+1NEagDbN8ny0f
1WWc7QsCy3wypm18wAjT7NKwD5KMkMCzGo1iZ5Ts+UYWJQw0MJdooPK9uw+tg0PzSh7msscg9enD
1x6HLZyONLPOZ9Cp4UFvon1maMj01dHU2qSnxYbypwq5xXQ58grjABsrsSaY4X7BhEmoZLr93Cyc
ZiVm8K/e0PQ/Mhw0z0jjGJ5nhEplVNOBLWQDNySPEfRxP+4YYNk6Xht/e+f5BVrp2uBLir4ld/Zk
Zn9W2RgJQgA9K5r1zeKdQ7wdU3OgKjWbq16lsGLhuNZrZohuQZo36/OaSUUjXS72lS7MPCsETy4b
IoGBmFFtCP5n0TpzdvGer/0Qy27MiogdWlikg5kKwt70TtojEBBTlfV1MEYV7F25Vl8Dz2UKywgu
oR+ClfMnXT7BhDHVYVBgnFYV1sfWQQNkDx3GIc7oJqLylzs8d+NPr/GKb/gzNKKHPxN25cqryvL6
JdSr1z7XLi6CPFf1N92wKzUKVxJDonxwAxocfNE46iqIInuQNyUdEC7AskMlyvI81iljb1a9L2iA
y3oulGs+4NDuDwbaS51Q+8q3haIQ/g+XG2YMo0JhZNOWsJXztW7lRxN4Hb7jYeQiHL2SZHqCOhAm
PceOrRm4+liuPZBuPtoo0Li2d1QV085jpgA+NNYHt1zFpw2Ud9N4SXZ20HDT8rF63CIzLVCONhFT
FcuYp2x5N4HMxghpDP+dx9qbkzAXYPJO06HnRlPsZ2gIfO3oDf4ZP6Tz3M5e/5xt23rsrFpOqMv5
CNXUWX9YA1ufsaib8Py1AXcYujRgQFld+LtjsppF6936F1sOK1Ftd5RXUlgG/wFxtxRY82kNjyDq
K3QTbFEZUew0aTRjSjtSCgbXLu/ThGEwOEmvnLgmqP4HvjaEZEiwITF1N3xJ8WBaX4kyCJ8XawXU
yLpirMrIc2Y8gJhRxr1fD9ap7kF1sHyO+3XK8HzlXZ2O8WQO/rmrMpLh2rBtlrNFNgGl2WA1h0Ev
FgmtptqehEfRLkM1TTvfq7avqZencZ2TDXqQRMJ8ZK2nf1NUiONKS7XfRGUm2GfaN3sLrLfNmazf
qsW9IsYg5V7akPxmp8o+8n6yc/Ae273kdTMkJJKCGTPPETJycO4xgJuJJA0LwzpDXMzMIQfjYwgx
4zFg9uWXbq7dUz0UxicjBrc5rjigHzCXEVQq6+I0m11/FZnRAHmGbXeRxsSzwZKcW77ys4WC2pY3
ipEUSak5HiY9hxHTr+WP6xU6wXEg+J5M8TaT/l5ESN7octC7r+RQpVcTeOWWOao5MG5T+JG6dT8w
PnAjI5tUnhAB175ObUezVlaMYvLSaW9r0bQ/msJonozQM47C77a3DvoL/yfDqC0ewlGVeF1KJpWe
F+7tUVbP2zY7exY9C4YPbfjbw59EgMFm3mFsltUOJOmwnnMIn5w+KC4yXef3OxJzs1H2v/i+O32r
cqoP/FTbr97SwOLDRO8Q0cBWZ0Zoa+z0oz4b8P/Pd5MhtheDhyLuQnO6LrrGTDPY28/cdJwXH9T6
lDpB/VTa2/jD6Z3ZwbzhyZbTHqkB0pcpK1FfEhGApk5jgbA4CF1/TPfukk43SD6C9oj2asrY1SXD
bOAIDzIqC9ovwYRnNuGmWR+zYSybRLMw79UzuSYk/tYfy+iCFi0hQvTNxItVfhaphc5krVDiIbOT
PyakYeL2Y7X9Lkjb2uvBHYPHYLLgigajGi99hu/izPYe811rxlRJLswOBHBQfnnKMxiTlqFwNshd
qksYnKIknu2A8zqoX4laCa1Er3l7hRQ2vtiKIfQ+bNwu37c+CnYs4R2zPWYi8Uvlqdce1g6nTJQH
3N8E8ti1+S4tz7MOPcvH7Hit+BAI1Jimrfeg/hpc2ctopGe9TkvYxYprgOy0VVjpGtPwzd0Fym5l
H17YY6dinFROAs9PPq70oJik9+5oOCXzADCbZd8PgzgZ/trZHzWCfDxUqTW9cAn6w9s8B1l+2lp7
dp9JD9uWSHYGby7NnPPgr//Dy3W6PoJ+BdWlTo2KwDIK6VLfhO7KhYWzwBh7kjpAwpe+cIOdobrJ
aPeO8LodELrNIpfeN5Xir2btOpq7NffN+Ttw/l0upNM1sBypNiDWhJCYS0UGnPPeoCeFb2izsuVk
rOT6VeVMYIur8rQD09B0s5WYNXF260FvK/0usqwUV9JS7DlmutPBRoZA+dPLMkjaIOkBv9Sp6aol
LoWr+ysyWhDgNqlFn8GR+dB3kciafntQY+g0L1sPefdoeibwd4zdcOufnIC+HcpZiPDNbMx+iJbJ
HZcL07b1U7QhMEiET2bctzk6Zxj1KTgbBbUvvInVSphXCC0Y+h0wRfucAuBgG2IZ3oe3BPgzGBAu
Tox+VrzU1Cjf0Am7Mx+hfg2FTBkjGC5mDV+4Pzr07o8M08p57FwofWsmwqFtaqZKIYrZD14XBuM9
STV0m/1jbg1FzDZrGYmgB0GZBw83BQa+740zNPSJYXVdcxW8cSuEB1cNXEyF5O61A33Y4FbpEZiB
7+iY3e9eZToKXwMRXxEkgxWX/Z2KYexYx1VAo7UrmJmwP6Bt9l4Fyq51WQnmpmnl7iCQ7CdZZeJh
6Kf2DNnWvoDS/2DFbYFtr9TfKRvLvba9MlkzXo3Qra1XM1DDUyhl9baMU/qsCQ4QMRSxefV6H/+9
qfWUvsr7+Dz2jCmbdt1mcNOgW7Z7a1wJPNi6TH5zw7Sb3+e08NUhZJ3xQlIJpz2xYH3Gteda7gSl
6ZL+EMzwzTtujYmFFu3S5IdccBJTkRe92nvlwsU6pfCKJBgEjNn/NxmtZ3u2jqjwwTOfR1kl2xJY
4a0tA4dgjgGsfyerIG9/5YR9pPuC5BbvBjNUrzEbYvr66jdLUe7tfOu6g0C45mRYfONa4V6BzcK6
+uGNG17fri0+tQ0Gl4BeOE9m2i3Ul17L54Sw54TfiVlClbYBbNS+kyOv8hKS0nPyUn8bTmh3zB3m
vtGfM6B9ccJaVRkY3BYWAln4aUPibkpYRR+krjo3npo/u9mfwC1AJVzmEV1gRk5v4nrDdtzL41Q3
HAsgFtp+2thFMz55QVYOh17Yq//mQ7td7GFVRbKuBIEcGR5NiPd6lEMM2jLUSSYye0uq1S7qF5up
Ak03gBMGCqCO9pusWQN+6Rqs5rspL0fqaNFaVlQDAdLkUAuoCztiKZl8E1EskUwR4mWul+mpMX2+
S1kqo9mptN3EXvliUmA0Um8RBjKb5qYcvT9OVXOlcMX476Ot9HFYCvkRMK0R9zHdxKnthSeTu0Wk
EdyvN2JAlSK9+hPWiu+dGeLeMReEixctTLu89CxUNKN1xCMUA0NM+mnNUfiLurBetYuBbYeLeT0M
WKh6ANUmuC+dhWlhuIXvLGkXo/Zje8kaG4SYiceeIY0RsLrBx+IxZSZSMPTYUj7iQlEfHhuni/2k
3JFSiJy9JZoJeEA5y3pOGj2xRIFiYNremq3MPkqpZ45Hv2HOCAHkkYJjFQrnOc6e5ZKXlf9tnXNX
xJK9AsVpJEY9Ke2lMS6uklIfhnsCyQHCslIRYYLZcrAYfRq/CeeeylgXWX/nc8Iy+1nxss3shZns
FfrcIhz00xChgl0ljqeRL2uY1rxK4yCJGxhTN3d/TUXZ1X+G2kfhZ7Avq9NKcAElSroQjpP3VT7t
QrtvgO+CoMfRseVVkT2sub6vOCbAy+d28BuhXsLGzN08dmmfpnPlzrN/wMk7agxMrRYHp5j9/kjc
QPOCkhK+9CztfhtmtdhJz4dS77iPl/pqDPU4PzAzKZ8blqp93SZvrWKWNM/F3vHqOd1XBNUcW+Wq
h6KRzF9p+xFciKCwzgvPXZzLLngvhh7HiUvB+rNgu3B6dlqqi+8lgUAezgiSNeH01vVzZW7bsadj
1p/A3kSoTSMl5oPow9Q/MHAWadKBql4zaRWfC2akV8dY3a8DtQ8CObgLh5LIC/c8EqqwRr0aTSKQ
qHSDV9SDuXst0zYGBmHcVHOPqiB8SMkWSIJyxN0WYMtYEjLWoPnBS4aXlvHt3h4287YSSnBFSBSQ
IEY2kClIohG5Z4xavgAwlACqMkv3d6gK/qsE3aE/E0Vcj2I8laklxmiebTAjs2o+suo+vNymYP5k
DF2+5uNS/V4WNM+YNwxibqAI2nGA1UdGN+mezZaywV+dqveROLLD5OfeQ50SIOGGtnELM66dUTF7
PmTWPIPWGihxNV/5Fg6Bbx+qbdA3TS4VFk2d+pfFg5opQ1uXSZ5SXcbSlPItHA3rWxPWDkmz9mid
6GRLmvWsXJKZBdrmjjm9QH8C6eeK2IwSaocB28FNHbELAws9XbF8mQgOTCjRpmoLM1Q9GCnybF8w
xmOzeCQ14QR955uoZtt6EhgPCcHp3O2Q0npEZN9On52vZqz2cgjn0xiu/r6n/NyLvmwe4aEI4gFz
qc5tyb4VFL75VtXyXimk+a1pyxSgZnC++LVhyXNZ1Xi7RzSKWzB04cEpQ2PXi/B5NV3r7JLBgzyX
yvBML6x+DSgmR79ctPfUdGmor4iVXzLal6T07XbXrQvZUqGRczIhmPFad9sz34W4sm16OjG41wSb
zgNRYYALRLHUZ3yrLvVpI06aRm94rAiZwbRGFG5GNEEAB5wWef3bIDH4oV06ecZwNsebxzppT+rs
J+jo8C0omh7uD5M+cQKaSBEv4NcrCOSLrImhNFJDj6eVnTzywvM+HCrSPJKqGjX9An7Re2dwF3Dm
scfu6UE571LXEXwHJgQg3o2vpFSI2HPUr9pW1m1oCNbjhMFonE/1oQk38TYWpv7JFuQeRWMIT30h
ndcWtoUIX5rKjFfBgrEJfDCOwFIHx2AoxmAGXZ7NGR2lBm5HLyLVYH1w9DJTc1C5Rbxjlsu40HUH
gMqmTxkK1gyXVCsZvnpbfoUlDc711C38OxGJW4yXs3lfOkslKfktl1y5waeSs/7RElN0Wb17Jo23
QkEhJB+x81kAX8gjZ+0RDeLbbnZz58p74WaddrXFZJUoDPFKl2JcvGoeL52VV8PO5dNvzgCA1tlz
2QLHy0+kSIs99Y4BjOF7A19vxQt3cnFxq0p9dn1vHVUe8GsVMAVJ5g7lsSak9EGm43y3cg/zcWLZ
2wk9eNyl2WD/oDxY38zURuoOlq7tGVVlXYLt1dvP84ofsyzDo81KIfxQaUXJRYT0dy06mP0O+1Ak
IIkPTE15HVPTV2vi0qxmx6CV3VvQW/M7GxEykLXGIAFPQQssNg8mmAIfIKiMiiY9Uf5ozMIbpeAL
SYniElj/4yRmu6PmMjhUkWttFdWD2dwo5Qa4M8EgIN0gyau8745rpZuryMM0Gdx0eFhKhHXo3vTs
dob5hf3HJKespoF1ob1nwUW6M3+pjvZurvCCWJ6Vv3Cpy0fPy7tdZnvq3ZRjdQRR8K4IqXq/2gtn
gGLOeyi7IdwxS5NnDjbkGi8v2GkLajMlQ715pFZSdaTQdXc5iHcV+fm7aa3i66xHY28sbnmla8Is
bY1V4jvgl1kbTIS1kZL0S2L5/rHdz9vVt+UjvZq17oKiXq7W2OLFHLehTAiKsPC+tPRpJGmR2TmT
91+QmOqeKpsIqnUfEtNfErJQkM/9oyxbW11KLrUcN9IsOs2+FBD7KiI0jIo56g1fpDczp2hjes7y
l/EFyLJwS4piVTP3LEnCIYXRycOghvUkLQz2CSKofvLo0wU5Lmk+cLDWntr0jbE3/QWty1DLR+5h
3M1R61UwllfkdTZU7jciRrLfa03o8T7YoN1eDBCz9vf/PzP1nyJZ/wpjHrIZCMdn5S3V3C0Eqezw
s/+3L/1XljGGEktmRW6dwUZ/aav3oxS0N/lvX/yvLGOj+1/kam+f3dH74FFlMvkvier/kJLs/hVe
7BiZxGKEJxohcYHzIj7WNMmq8Dc3iHsTf+t/+wn+ilcHc/EK4jvts2FIJ8Y3cWh8a/qXMO9/+lj/
SlcnQ6P251XZZx7M751ezk1v/kuK9D986b+Xdhfatfyqaqwz9lTseAddDf9xK8/fO7sNCzJI0sKc
l2Glbd68SJuz+m9PzN87uzMjZe7US/uc6fGRVvMrZce/BF7/06/kr+j0NeUCAYnko5wNjPLZqyGB
7f/TY/L3xm5vNuF0bCwqbZ3+cIf1w+eY+Y9f+683FIUHxsjxxzMJQhX3pHUqjP+4e8L56wV1HCyx
NorDOcfPsHMK2yH+J+j/44f510uKdSEohUkMBeU8BjO5Bzz7b0sDnL/ey7pThGIUQp1JZI7ab065
/stv+36k/j9S0f+PszNrjhs5s/Zfmeh7eLAklpwY+6KAWrlTokTpBkFRFHYktsT267+n2v5mpLLd
PcEOt8MyqVoA5Pa+5zzHuRiTHZuXlPNwc/LQvRhhiQYR6RICqAx47ztzVi7TuoXvYnpRHW9iFT+c
prrDhx2960m8zOqeKcywv6qbUymDr0Wn7qki/XjfS19EFSWtMxSVXxAbDTzaFFv8xe9L+7lM6p5b
3dHMy5aTCYg+mO/dpXgfWN4+3+afYgwA/mW41JPllJBpGAnrnK7Cwe59D/jvmSU/vbrfWGZr98bM
sA+cO5Qq7RG1q37nrbwYnGmPrrsP9HTypvGqt5K9qfKH993Ki5HJnVxbVsnxVNvDlvimL70/vPOK
X4zMwAG+OFj9eIqJwtwicnK3frvY77ziF8MTFhmkAYRTJ2vJ49tuprxAZED2vlXzMrW7AJzRug46
4f7s0W+09xbH7vs++WVmdy7RkEwdtF43RXUhDcVBrRLFn0xb/2Zxsy7GZmdUTVzZ6wDR0x8Qw1PP
i1Prfbf0MrY7kH1aQIytiJfxMUok151QL+96EC9ju42kD4ox6doTEhbsDSWW9tYCpva+Vz9frZ/G
p0hmF/w31HgmcAAdRvKUz/n0viXo91yNn16cJM3VdgvdnGLLOlsBfQ4SBRir9330ixEaWMh4Vl+p
U1KvAZCS8ZaGiHrfrvYyubuGP5VbGR8dI06xgcqyszAYv/PFL4aoLvus0iOLW2aWHyHr0Aer9Z/F
97q/L8T/YoE25a/3FPuc6Sy5y4XBn/zRNvK9EvoTHVxodQ05izCB1Fks7h8bfz3NqguXvl6v3UBW
6w6WR/IJM2lxzF3ybPy4l5wzOxWeD5m0yPvv7oy6CPmcPtP+uxCZwUPcUWmAj4GSx8DX2y3oQTUK
T3ex3VO7gNafxld/BkuLc3RDISa4n2pZ3JUmylFUg/MtTpjs5APy2qSpcSy1+JB18i4noUpP4+d5
SeftvBYUKDlirzVv2/i1MX0M6rrYDZ6ZbJE0yV3RyXNHu3kosPZsy0RbaLHT8WghznSRh8CtX67m
2U92q3J1/0T4wsEpu0ltsNQZ38Ev+1Rt3BH1CSTkESANAipn36BvuMYFrCgA5kB80+xOtnF8B4t0
ayb9+CVfbNylgxcthMNu8VJcWUH3vNIqPwpd3hn1SOMnbY2Pfqfml1myM/DMq6ouoPjEjX+wDGBI
+FkBQgTZmbLMCQqoxjwifjX6eWM5NeIffNI15iixobxznSUasay6sprySMGg/jAHcbx3DcDjHhaC
W7Bx2AoX5JUjNEZh34+ucz8G7rTjAF5h2PVnnHSY8cM6Noatk0869HJZfs4zJG3ZYOwt5Dn3BXAx
+He3NArrqFL501pWQcjurF52a2McYMV8bIxloiSFfZX9ZiTpRi4RbOt7gQMqRJALaKqblwPMBmIE
ijS4hog5ofBYrg18rvgO3dBK4jgMuPut4bg+3ARv3sdQXQ+eY2HwqP0d2rf+ExVepCAj3XzyFqgU
+5UnIQWVKEhDG/BZCFTG3HmTYXshrmZ8gJ7dXQUO6QCQhEQL3Zqe6eD07rFpl+E6lsOt4mE8g4G3
gQSRuA86dlkwjCY3rMbloAfvekrqp2lY9lYR6HqrRoxlQnrlY49K4npxzZscCui2h9Qcpr7ELmaB
LR1h/F7hLBvCoTWfLNQ4OxMCOQ9aLqvQDari5K80wn08DV6Ay1oke8IK6Pv25556wAVt9A9ZBEtU
+XjhfQp/R40dLWoF5tTECyrSRFaYzNp8W8X6MAzETt3LxO9ByPcdXCdrvoY6uMDSrhnC3m1go2Ci
6TXfLGStwaFZ2hVvKr06rJrD6JwSMkKehdY4ULvA/AASxLt2J4WJA25w9XmCtMNFEFNI4JVcPgAO
unGpKdlPsdKETKhj4XjmdQZO97lve3OnbXnfGnlzWCc6c34agZA6eg6aCjmPu/7c58daaG1bt9to
Qe04QP+2D7IENhGsCFgVPNPh2VaF/2h+KKAw7aopOw2FcwVD7pufjMGtlduQs4aOkb2szfq8ZmUJ
kiLL3D2xC3aoJurVY5ueKtOh31j1C3gP8MIkfEjE+57rZ+uuHTPn2rX9PIlsPZs7WNk3bibtIIL7
jigQEtoWRUtsRPXSnHdWX9OUQBEIM4S75556s+LaoGlRtJ+yDLmB1dfdNsVrez2u8acy887evHWs
7gRlt51dqRP6B8YG4GOpz/VDJVBsYljYwCximonFAYfHC+ZU65M0OMRhFyARls51GxlUl9FfIl3m
z6N55wIZ2c7TYqCBaM7CMr8zjG2AE+kpxam2DfrOj4Kig1PkJx33IsXYuGRmfd0v5R2ipviGyIw7
gym8qam+Oo6BMB79EjkuE3g3pgMLfPsXy2sOddEdeMCMuwS71C72U4DTNHeCGY2c6iqUGW4LwQyT
JcM5btfvTY0oreid4gPiORsl55Q8W4acPuSm8J67Whs3pkJ1Gk56kPIrwgT9agA+7iAa1e3HuNNv
iAaNK7iD6FQXbiXqYn1KDHCAC3c0agd/fWRTse6GKm3WCPk18gs6lK+j6DhPjx55bAbmH7PCfbWI
8itNiYVI07HAuNjYW7l2bZTKroaW390PEybIYiDJzxFDgsanm7kzQnkSLLv8Sjk3OZhDm31GjjGo
02iIcQkH1I/X+TRKP3Tk8KXr0eA6QNxPYzUhZSz6YKGJ5g0vGu1JWMthRRIj3I/SOQt5BsyfMU2b
CLQMbj740DhvwP9YYFvCHqTWQY5NsF8LlVzTtAK3bXUnPNgpvvZW3CNvqSKHVu/RkCbtHrvZOi4g
73CpkntqvoRDrUJPExglJ6WdPf+gde75VwbE9varT2stLOYu2buND0pNdh/HtLQ+m9xSNJUVTjdQ
IEo0bvMEN2vVUdB2yomC3Pafy1HS5WxNM7htq/UAC3s5CBfd1Uz0xr7NVwzGhihekiL1qogmRo3Y
z/kB0iR4VB3d6qHMvjsmbVIUjZZ61kttXjWEqj+PZ3VCi7c6KpmQYXyo1M837GnKMM30gOUmgzmS
l9Z4Z2i87DquIIP5Q+AcAep/xB1nHROUmlh8/fTJb5vlzsgrsT+3mFBji9naShsDIPA/OnyAFu/y
YVzvhbly8HDcExNaAq6yhP6/a/rSz0kQQVAT+vTQ27Ayy44lSzno4KVFw6lq6v4KJSeoMEKx9MOE
4fSjysf+OvDH+gmjmt4OrpN8QhLcsEHAizDsSGRaDigvZnUqLBKYoCCmLklfPS1SndbMQXmpNlPD
4dlYBeYZkRoRpoFtFrfkGHiLE01K3ExAijfY1ZnVpvJJ9PFETET80KKftzCOdeXeZiVlXwcnyNG8
Q/G7rydrn2I2YiE6vvp+SXLuXOUb74vcNM8xcz9t/AeFnBBMmzgNSrRFmNuti6ugR8H0J0fFf1Pc
Ni8Oc9h8BwAPiwMvBtX1BkAFV94GRQTI3QaevUzT+0525kVNNE9hC6Tsck6sMOwidY99lvIrcJF3
nWJM99dLBfpwrPIGy1vv2OtyH3tziRBqiOdKvq+qa14c8UpVSN3haT/VGdEoV51kYJyaPLE/ve8b
XBRhClhGDpJL5+S7Z7F0K6/KhqCPP3mUztfhXx1mLk55kv2Gkyfjeko0FqSjYyBgTmMJztBu7Gx8
3zHYvCjJoBjXynUTnqdAqE9eV8+f0dl2d++7QhfnPd/qeFw9cznpuUeGSJrkdIUBDo/fe17fkhcH
viZP4Rkh8jwVnUEmiOZ8ldLga4p3PUGWvBjO9HgdZ8TOSnUDiVMKxRA3XMmO4l1jwJIXoxmM35SI
ib4DjWAf2ZYD+t5YFLqr912fizGcAl4ATRrMJ3MFw9ZO2XAtx0T+yVx0Hkf//IRa8mIEIxjrUELS
H3QqWPdh1frQnTOOhO/89Bfjl9zrGLBFN58GhLUZbORERVnqL+qdr38xfhPfGFaESubJgjjPSQHf
Y8FNrv4sX/jfXZ+LESzI7onRBa+n0kTTXwU9kiLSOad3FWoteTF0exCZplWp6YRS1bq3p0LFEZJM
P3jn4LocvCW+L23Dg3LLWL/UgCyIY3TNx3c9msHF0A2mvnF0n04nzLDI7FTG5w6Canhfd9YKLoau
bTudrCauDpEVUgFIssxHsJ/z2/s+/sXILVtHdNiL5lNZTWWErIdzjuY9h/c9m8HFyB1db2hE70yn
eA2SD/no6GVbFIVb/X3e/8/X+b+SN3X/92Ha/+2/+fOrapYO7+1w8ce/fVQV//nv89/5n9/59W/8
bf+mbl+qt/7yl375O7zuP943ehlefvnDtkZGuDzot255fOt1Ofz++nzC82/+X3/4H2+/v8rHpXn7
62+vStfD+dWSTNW//eNHx+9//c06Z8n+58+v/48fnr/AX387vTQv//z7by/9wF91nb/IAM4aM9n0
9vv/Y9t/gUloI04zLRxH/IDcoSH962/C/Ytr4wfyg8BxTNMPGH690ucf2eZfhG37qL/tAMK654nf
/v/H+eWG/O8N+o9aV/cqq4f+r785vzei/nd+9Xl9xNLSlo5lysD0Lgv49dKPGrR3fS+xJ10FBkit
vIhxoWcmGtrZWonCIatHD9MTIPNbUtPiZd99EZmKStc7ZhNFT/PFw5hr+vqtmfWEah8PqXfCr7Tb
reV6Ozv11x5jfpw9SDs+TAscWhthS7iiC45ABcyYstwYmT5IFyS09cbH4SpyhEw+S8t2gn60EcxH
VBo53/eAT2D9pPjZwzjJyueVeS+qc/s7klMCZYLOg816Rx3pitP967B25q5aOH2vUAK3SfPBNkGS
aVjXkDOkE8nJ/hyo5VXYlThIBtstnvJy26ux/NzndXXj9JY+5FBzivscLThGT6Ki1uo6ER0VAPMo
VwwCyaOBHXvvT+TW1h2MOrOYjS3Zf8/tmRkAiyfYVK+SbbU/nZxy79vHRUiORTv8QuEqASiLV13U
OORT8vmQ8lObJVApdMFyxaCokyMqaOJ//NzdwKiljOOBLzFCz37NJTyz0LNMh1Mp/DzidTAvtb2y
DngnHL0BFPSjMbruDnhmEMWGI56JN3qpSAkM6ayiJuxN1lggB3u0Id9zXEQbOA72duigYizEAeyx
O5/Dx0aorGNjEHuqXkc9k3mawMNvQXTj72lLMO0tDhnhTlETeBz0azO7qaZ+2nKoqiPJni2Mx779
OJRdfqeD3t+vlAKgBIzpNYiNgPii4plQ7j6Cx/YNKh8HMA5su2GM09DGo7xb47F8plRoMfKt6lb1
PLa6ab+WIx6yeqnziILacg3S3t9Cu/6GE8IK9eJ/qcuErBTOUCGgEHubO/UcAtIA2Vy6H7h5UGnI
5D4N9ChCGKDzwZf+w+KyeJcNaIRWKBOB/6I+4H1J9nMhn2geUAtBlhLGuU31UNcigqjdn8Azxvfm
AOS3J/PhqhZT8sWZXH87YGGK2tqyhhDd6hqZQCVftJf4W4zQPOS6EFd+W9PWKctg49RmvtXJok5s
IXwIOHHJNei90ICYj/IO6Ca2MiAqeRXAhTnvIm2z2WSN5vZBvtgojvF493zwJQCIXVjRBIhhkB9v
CACaIDutvr0tphjoNVqaTeDvMmu3G6cJDHCxolnGo32HphuiH94bKj4GMlOiKAhQVnlkS8Pf9QZ1
Tt8SPW5sDzdVXKU7oUbnULK4hMCZi43VFS1+PaSy0lolldWh39t+2V1Z/dzhWQ1cIHGEyUTMjaRa
KgpMXAeTNIi13EIwGfA44dcNslKTGYjRGXzGvMF1Qn+CcgFBr9051qyxoF1UhLAkANKAMSfgl8en
mlykMMOE5VGKg/ojl5MImMW62ftMgqG1nxW748zPfqDi7aNhpGI/YamCh7TccfCCOWEk2RY2sbhN
fUYyNYMpSrBxhu0qc6IgpAWxxAv25611NHaqvSlV6RzxJi2Rqzl2ZiCBtvYYk+0lbYyqcZmdakXH
DldIhY+MHMilmljiiTM9gzfxUSULguQqe5nQj2+KwqfrxNfdAA1cdqSF1AewaQBK9folEEEd5kJC
7B7XlHSwruCOdkkUEMmz7eCmH+AMebuWPOA/2T6cdzmXS4e0PM/2WL2swL3YZRl1U4AM7ep7XzpX
lYRPxEgwmyACq/kUe8kQKis+/rSe/mMB+3nBslhvf31T7GgO7yk9RBO2c/mmBVxcoiZn616oHCNU
HsYDNOD8+zBxZaB5V/0H09kG/sMZ4uWk3t+3NL/saH5+//Ox45fv7JlugPLZw64NWca/2BcvBpW/
rvGd+67IvxpZ/sxeTW/mwdn/8ff8dVvPskyEhfQsS9i+z//2Lq5tbNVgOPxW3sNS2Szy1Uz/5NT8
L77Iz2/gX2zAF2hvdmvzBr1zg/8xFw959fLH3+G8Tb24VtI2eUBMKfCSXkqCJpsW14CJ8l7jOTwz
rNZpM4sHU/xo0tc/fqt//jacEKUraE/LwOXEw0f5qTSWc79WvAb5AzlDu9HoP5Cs8KWbgm9//Dbn
jfGv38iSfB3fY2a3BP/969v4kjyNykmzB3t4dNZPSUJOgn5N2/pPRtbl10GI5QpXwqfyPT/wzpvO
n7/Ocm44gizN7n0MVzY2o+xDIf5sJJ3v8M9fhjchwJpISh+SILHMF9eMQj7kd7zf93UOZVxrZN33
uXzIyuvaHE+Vr8PAzcM8/vTH1/B3bd+v78vqHFDNYOLg399H+E/3KgOetaxEN95jEaI9A+H6piPv
lxnZb0LbjM8xwuQagFAldqCRuOo80/lqa8YZWO9nqH0OfCzaxnabuw9VXY3HxfTe5sTN7jOQxKEv
B8xRDjnM1ojDJTCYiEnMstjYtlOyAS7GtsWDAdcUYIR76cZnMzXNRdGvhDvF7kHZ7p9VOi8fHcFD
Y7NjsN0zh9y+FMZSwMOsjoXoHoZc6gA9/DHMdBPo3vzx5eWBPD8dv15g32aasvnHItrCu5ijcnqB
ZmK0/p0PfCPEgQ38xy+yw2Dn80FBzSC2bime7TMmc2Ds7qc+x3pIql3MtZsIYbOSgninKBnbcTvn
I6aLUWa7JktfXaI67yXUhRMB3nFMV9j+Ypp5BqMKviwMg0wcOzXG1z7bTU4Hk31rZvkc9hpjaBdM
eAJ6N7ii0eUPG617ZcOrKKdtXVrT7aiG6iOhKM1+mWZ076mT/JjbmbZ63SCf8R0YBJ07sksnSHzX
TZro3MkpzrkgTysWkHTTA/ah7cpyfO7+rdOpWEW5c3okBRArh8gLmi/NLEmhb6AYNiYe29me5S05
UlVUJB3O4tlLQX0yAqn8D/FnJ63Ia5dLS3CXwMFS4s72nFHdgYloH/3CJCCp7oOvRO6RgggHJr0m
EAa0GdXzm1RU3sn3km6rCUuKgByXu8xOxbeMu3oidxZyDSTavVsG/vc+Hmj49+QiJM1kbmdOPeES
EPPoeAHqxIA9hZE4064LltcKF+Omr8cvfqpEJApNllJJex66CWzMTAcbO0kfTbt5TjDmnrUhyJAg
MoUTOJerpAc+PxCxcs7VoGes2pIrFYvmxqTJth2wQoVzMPag4pW3oQMob1Qp1ts2G+vd4LY5jpCO
j9kt7aFNmmYPxmRgiyka6LqdPhAARhutcYhtqIeEODZDcSocTP+GmLXy2JbwGCSk8gfLN3kDADP5
Ya2HT9ZgdiGt7WLXO0ikbQMeRNIC1aSGBpcV/co1cHjzuvNQ3AO1XhGwB3JPQkW2A0HdcKA0A7bX
0sh3BnhY8YY24Ibd4bJZK9xvpVmoR0+YgkdGizefPafYpgHd0L5an+ugjI94oqYTZXdxvZKPE9KL
Wx+VI9srIl6mH4kOvo0VgU1m0Xk7oCWkhwFd3nGhjbthWNaHYnIJIk289GAhxdkGanbuAm+2uKe+
c8cJyTvmfu/sUgAjmxx+0cZD34oFmL8GTf2TnJNxt/QgcUgDwJ1v+dUPGTjQ1Fw4gpX2Jzx+s4fc
xgqOq9WVJ1CYIkyqpTnW8DbCKV+xGg3CRQkgxmPN4/s4n6Oqw5SSzwOcPS80dbCGlkFygxejiOEc
gaxnJfKM2GdjUxb92WTp0itN7JdOWDURYHjuB4GTWJvLuUln2Gzy8mrPYT15A2mEX40kFBz5Fbas
AqYg8PsXkhOJW3PNB+WtNeDPZABGodWtMY/tkdyucRski3soZCCPbCSX6w7w/q5tyA2CiJvwy54J
nHBYI0gS9OYXQLEbbIYlIaE+EREBiFTyffEjWRqYX9KZG9IAQL81HEEaVYW5V1kc8Zbs1PbAtnS8
nM5ag/yl8p449NyyO0mAr2fq2mO1vS5QRIPNrdUu4Q5u0DOHeU1EEuqbytsmM+B0TZl7S4b4d9bO
D4PjDQYzphJfsQ0DyurHp+kcO4bd0zqSFlPuyFjI79YsjQ8ZtIqN1S/9yS18Y+tNeXrsKL2c82ya
fbm0w41eGuLRJkdFUxlgSjfAl26MoRwfML6+QuTOIgSWwT2HOM6ZohNR4ww+KRKec0P0bH6kd24S
vabzA855Ca4lUdgVfRhONf640nNlSuY9Gi63WuABK9gmAKJvFgzYxw7i6tYaDPPFQHJztQZzv22Y
ZvddioU3cWIynAlCP7ASpEfltRWWxKpBdJGonckheRM0BaLviZN1lTnloYbRdDOO7rpL2/b7mjfy
WuaGcXLIXiV3HEO+gsJ/0ip+1i6hV6X5ZapXBV26CTYEx2Q7dyQGq57rV3s0wUjaYoVoEjBZQtD4
Ni9Vf5jrSj1Y7TS+rViu0pBcAzvEEjl+HJs2v2JabI9DHxe3CKabO+J0gHMWebZfZPZo6TPhZi2h
7y/GB3eyxgNOZx/bOJHmHPnMsD9XX3Say326grs3apXtNBLAWxJtDEJ9uK66NeQX2CXdVhFOiwZ7
aQ7Cm5MvUNj8LYgmyKC2zu8nD6omoGRkIMtsbVY3AbULgjuc0YGgYrBTI0wa2CK10fgfcRMTfqri
/tDb52UwZr5D2zRRITOq4dkC1mVD2DJQDJ3XB+BG86vjccVKs/MOpkYWAqkW4J1bLhkn+tg8re1s
3g7lveI0mVOQ8afXvvLNjwWAg6jLW7GnbvNIYs26c3C376xUoGkit7RWDixXGDGnLkcGOlNkuhEa
+AMqSMQbIP6hG6VvZMHwiHsoRt24Ng+A9sn5NaoxZCHNIOQ531TWJ9/tcTIip4/7u8DP1bccRFq+
Sb0zZg2LzK2fE3pNnaLcV87YHxeQjMi+pvxqDkwunWYfoVX+qmdROaCNLIzKldcXDykeUa7dlCd7
uFMZgVIoeyNz0Nm+svPkHkGQID+kN9edYo9xq9gqbH3EfyHBHeRegGfYl73Kd0C/XzmOLxsxY70i
LuXzBCb1Bm7zN5MvEREcREFqoSAFoS3u4G5BUGWFjB31QQgqVC3hImeNGdk0buwND7Wv6RmSmHpr
QZ+4Ckyyf83AXQIgeySvmuTjgR6tBnHCh5xEpKka9yr2YGiPZv8wl7rbkLbT4PZmXQ+Coic63Ux2
vTZ7FEVxtfXVSEIdW9xjda7GqI5owt61v5oE0l+ZngoQdaBbymJloYTENDuO6RS1oyaltM9/5IgG
X1LXepvO/06AVXlwBlw5UJvCzggksKnpJfeo6lqprzdlYJeHuWvLN+rTFvsKeCHwpF5Fnr6oyTFe
4J7aOw0ndGsUpv1x8dDcaZcIVBCOa3cLx5JSbUyYZ0lG82EUFWioISAmW6ZEM2RNH2Zna3TfEsTW
m2MZBV3NdgO2xb0uzZdEkbq8SZPum+Wsb8KtjWOjLRojwpiX0Ez87Gou62zrVRQqJ2/85pTAN0dz
YvKAbsRhatAsmZAsbz3ALRtnYfFd7HGuIf2oYC9H7w5Y8q1DKXjAatKJT13yHNDVzKxg3BiTD+F2
FPOdIOI1inXzg5SxN5RhAwUaINyoTeDy2ekEQ9LFtC89KBfaI5xHTTrqC3MMG8/vYc10Yyjk0G5d
Pzduck4MGNLb+sC+uLhRzDy3VMSBEC2UVEbwY+VGmbAOiLVsv1AWNNlaIVja6y6Z9qOMs4gDQQL8
I152WtrJ0YH3G7qF+bUmsv2w5MiKdea1J6dwNMEOlTy1CHxZORMum016EPrMANo+WkkB4w6zdzpi
PfJenXzQoXPWDQJV8K4IK3T3ltumT4YE+NNAUT8WQ6GPyOUozJ3ZVx6a4evU8G87Wa6hAn70KSkX
sdVUYj+RDEKrAPwrkmI0j4Sh1HmKWRAZsVUsHh9tnk9JZbVh24rgcQmoxNkAvG/Kck5QTA2vqH7j
60mv4iYrxYtnsf3KYBNsAhzDGWSTRB0gLWkCPSYVrY1ookH7xXYmqxycjQcDcq7j25nU8+t0AQ5s
V4312Ak2tRZzP4tuesznM2ZkEZHZSzRMwVhA2WcfC1PmaU5Jrnd6KNRTbnTHunM+NwF+/DgFR9fF
9feFzdLWk2RnpZQL9shDLRKqexB7qhLLXUk4TuiLHupgk43A8OLlaKk57QlGbe1PpOispPWAlNlQ
pu3CnobMVWoXcJwtWpoET55zGEYSPsARTTcQVBPSe9hGjG1pHGLE5aD/xpKaK0Vzssw1z29JSnWR
x8NN1gKHcrrGOxbwsyTBqLBpN2KQ7WMPNPkV6XS+rRpiTuhD6I8VWAVWzRbepA9PSfGsbANrZEUS
bqO5ibaL3Zx8RYMjE3100933PcOwRal7skwYuzYxwm1Nz0aRgsASk0JdHAE5s0tA1TK7BuDswAFq
kkECXe1DvHZlmGXETlBKbG6kCzLT9vR2XPrbEmQ4SZNQ9ds2283t8q2gjAAfulkOiUre3CpYb2TP
sz+oVB7TzE1vlxnuHocW0qo79pKOGI0dXD7C8wo7CSHj2BFV6jTZUL9fP8xZ1t7FMTERKHPlhEhV
mAfdyuTVWVEmOQ6ckHZNack0cX4oF2v8ltXOekNSZLK1C1Mf2hKeNGG2y6ec/IATCO8lEsaab2Sy
tDdGbLjHbhHtVbOM8rn02vzJMKyRPJFhnqIUq+/e5vBFQkGGMFY6j266qISeyjyBsHWLR8dqDmBV
KVxA96IGsOEYpvZs3dKTGzjVp9xs2eL1dfw8Us3eMX/We3xFhMrCfQydOqPAMhkLFHFNrm66QDgx
1w8cx4g3QFJOZieIYBo0Mj0shBKBObCml7qvvS163f4OrtuwcdDpHglQqCLyMF6TVn6gQWNs5qCC
TT8VHpT43L0Z/TZ/9HiWwDS1yV6QjLdno5rfCjJ+btvVJWjKmb9kPbX/mt0lBG8bTbVHEPa6Ug8Y
rTQNSW9iQ1hoxOVu6Z1Is+mjzGNjinrDuekG64eXN9URK/O094w1iKYMdH/HnBlxWH/IrGQ6pkGa
gaSZuivPnIvd2Fs0LtPRvvbp6IWchNNbVcPDrG2Iy1ZNWsWZ+xvaCoUrwIv60DXcvzMcjjiCDKV3
DbaKwrOfgRVW8kuTZm+GgsuvGpdwSoOMosKQX4eqHUNo8J89Oo+HdqktTDqyv7KdLOXwKT9x3KJF
N7KTIuZabu1+JNVlba0oHmsVElohSGlh1+6J0T3mAB9CKC5MEoHDTJBxXeAdWZHycVMEiWWCO/Xo
Lq4fCbpgX+ayVieA425yVK5h0LtkwFWu9ySyiTyjxHH3mVztULRQ/WMNqhCKktzP8syeIAxiG2jD
fZqHyo7qbCXabbK+0zUswkZKcV3l5bcldrvjCIsodNZ4vhtauEmw5d60r+Xt0hgtBhR5niPVfEyq
2tmkHZN9auT1lXJ8eahszAoJ4zkk36fZB3HOeSoVwWnUvnieFseP5sx2v9hSB8eliKtHLhzMt3Uu
XtsZwr9XVF/F6MzMV84t48S7VqVd7EzDxFg4uFAxMRmT8Ok5Uac4n5KCJkJd2yhmVT/sdMBBrqWv
x7k0G7YjAYVhMqLJNzRTjD1xiJ4Hg+aPv0LfivUIH2Z4I62AMhH+vKg3eR5EkACy11JfxRMKZhDJ
Q0R+Q35SyQSOISPmndKwoawe2FZtHxgYeF0E7pXCvSN/uvpoBMjUm6H5VEjIqKKGsNrEONtlCjut
tWu+AQRrylFq2vpGL45Nbj2LlKxmAGxEcphkcq9NMe7KKvXCuTCnm0YI0Juz/Yw+y9iaKI7oGDnT
nhKwvaN4StiOD3t5TzkMNKg6U6DB+6vjZAIwWyDW7R2LZGw90P4FZkrYUnneqaZYBtmo4pVbe7qD
k+neZv3ABE6MCuVBgpVgZ+FvV/oHRhDAvJ3G71D6/ba3VhPteOVFxSiKR5Wzh/Lbvt6n09IegbX3
xKdM9aECFHzwWnI6RiG7bQUR9oavUG/bWZQ3Ip2s6zkmNZfYhy80+85kfggerqgXUByVucuFZteQ
+gQutyVH9zhZDlSxOL1nKU24NYGD36fNR5Xk6s60rB9Q14gaBykXeqizNwPI6zsp8vrA58SeVdhs
VCihbsdJdbc22Xcb15f9fdb1xdUk9Deff5jeqKCUdkb8h2csNMfPgZvLWrAhAmV1bItC7fBUyUPR
9OoqGSg7TwRC0gXkcoMdyU++XfnPMjHtl2F1lm03Q29de1Dtfev4hyZnYOZpcw5CB+9xHSdxEjaz
S1WNiXkjmvEpwKwRkm87Rn032IQ4L9XR5yrdUSlnHAR5tzfz1npogKzsYDKbbDDjbD95uYK2aHq7
JCb6YByCHqYpuRiUOJt9vmp98MDc79os+EIQFgQK6mL37ZLN8GtbZwfemUeOBvpd7mbjnlheC2DV
/yPtzHrjZq6t/YsIkFUcb7vZs6a2ZEn2DWFJFmeyOA+//nvogw+x2oaFnHMTJHiTUM2hatfeaz1r
2ao4222duDY2TEQ9Trs26SSVjfy8LveCEfoq5+yyzospOofE8SI/de1rhuSNH8ihOszjEpge9xnR
meTWw5dEFqLi9BBg0yRPz039bhImQ9jY3ocmQ4Qy79SGd5JVsc2NLQET8xYIXf02AMS/15y68MmG
EcDMlnjaeGkic1wc1lott3NEi2PYoUj22cziddOwfXS5JMmiM2FQZwKIelat4W/QBFBhQDUXFiQg
QMbb4oV7/pX7GSaBCxy57VbxEv1HawVBbdTRwxZYBWxGtldCF+PRQVS6CzgKbZRTqivhtmQGZmax
Kxvg9cC4yus50we/dWxoKzbauwjFwn4gVB05evFzsZkdWGihchY07Oa8I1LRTOnptgQaO2Gb7XiQ
AWyi5axoNZ6vZkt7lhkB0CjRKUqlPR7RKJTHuNHEQxWxNs9QTbamG+nbIW9eaJ7rdGBmyMtQC1dT
rqBjzSKxti69MWhkKZnQ+IrW7eAwRyfEhsZw/QgJLfEnzlObaQTbpek4IUNJvPYAE7AxTIKWNYWJ
hApqZZgKzg6+pDXHyJYeH8d3MlDdp3wW45WS2oPt0B5snEBfKyA07A/IA0LdAQ/uNjSm5uqVYFms
QVrjbIAiGwS4gzRdevxEZLps08KZfg4RUe0RtPee9uSUrOMuDfdp3sFahmb0FHBiuALSX/hxmlEy
cLhfEXdkbrHcdF+S9E4vTimcohdQ4OkK/4y3gZTFvTWUfUMjM6KFxcM1YdZdR0aabrXeTXaN1zmH
MXe6BysKUBfFAJzHWDd3jQzbbTAC705r0jo8PVuGD+20km5M8p/EJNQ3Dm+H3ZFYVzqa3+e4pBKi
dZ7jFBlJnRn1fVcVkIO6xgXClaXddWkJzRfpAonRSvHIGAYmlEMhuILojWGUFGjapXkMth8RAaaY
tM2yO9iOT3W/TAGGuVoTpEgijRjqK8ejcVK4A0kByutvAyOpbkXJcRYY/7DD/PeYzFChEOPU+DiA
abKOjdDFwzhxfIcm7oaUVgMdS1h+JSZEvJuB7mLWG7xwNZLUx/yBtltrlfpNMXo/JpI5cbQMBo2p
jLJQrxvfGif3BBp69gUL3i4RSb/F7xOvabvqq0ab0i3k2vRqTMRrZBPRTb9DQvjuoxyZywzXemV7
oYKKUITfurTUbjqLKqsdZ7nWA7IZ+HCCO8mRkZNyZpybxIZyXy/xqDQRQj+M+nLtEkR5amN7uEH5
0GzrspmfwArMt60OmZhDouuiMFJPVQ++xDVq9YBic2UyDA6UYTOvYLORVpz9gJspDgZ03FubgmsF
pICIABKEfauJje94g/V3jonfQOION8zf9O/eOCePeN86or7ptR7t0CUGWTjRl4pe3E4b9AeQVVg6
JWcE5bhbw2vkDS/eo2xKd/CNocsf9E4pjC0q2zUwVkF1qZmMqooRpV8SPuVuZqUmSh3elTzBJNPV
jnXLKfONBbG7DWRsrAl6/cIMMdpn7AQ0dykbesFYti9pj9mylasJi54PAJiUnQTWO0M2A1StnQI9
FsRpxdmJ4yXTnSrob2s95kxaAQKPYMCBCDCDFXaGF4ux6Say8mjXSQP8JQFK2tXE8IEMWzX6DW/K
HXlVM1+G1XOWpgdgmDE1VVLLq1yf+h/GzL6cmqH14tiBzvQh78db+KbaRkm074YEy6xnmHZyjZ51
Q2O0XkDv0McnT38nlhE7DwrwL4SkJvcxQZRfbdNqryWY1h1VRe8bDeYzLFAb4cSb7Dtuwnmv4Ws6
RHolCdAewY7FSRCxO8XdS2tk5oEe83CXAZ0mVmaQ3pEVKVunTg2aDxvnUc5dexrYH9eYuUo/iVzt
Gpb03dgY7V7YUAhc5l0bDmM1zSktISqyhBBaKiHxcalmp9ykXSupZ9T/qbPLixq+WCimEZvwMH3t
yKcSDM5o0GIPVQfUnwgQQQzvUIm6BKLK1p/L2v2pTX0L2DJY9mjOXETSMIiNS23nxSW/VzI3U6n6
ThyCsSev+40wmfnIhPB59OZHNynfHE2nVd1FruzWI6EwiJtqC+R5592XwDbbHa9qttM0xIWABvFF
6bQLHiusvG9JJabYh6DsXgUpMNEyoH9VxnbOpp+GV01WyvOUEUeA3Mc5ghWdhu46doXa6WrWrvmb
ZgxKCUpKkWOG0hw32skUxSNAtIEzEe8LA/8kXNiVKVztlke0s4Ow/wa1PrmaKlXdpGQsbQsDJVac
25kvmRHe0OWYFXHxfVhsXKaQfgrAhZmdpz2VtuZAJm7MNf24ai1CIqdjRsjb3iiYI0b6DGmwjTCJ
RtEpQCh01IGv74ma6ndd50LaB5iKc9Zg7FKQWpYzDzmbc9TvFTDKTW7mKVl5A7q1yuy3o2cPe8ug
ijYD4W0S03S2eRuE2zLvZ0bzrAEQ4ZVv6uTptVM573MiidAfCqp+IEVwdd107aQSfl8akHA80Fka
pdusnbcgPyfatx4DHzt5RO9NVgROYlN8j5f8MQKlyIBcJUJnZr/Ua5Lg6xVP4weOCf2NJrfe8v83
1fd9XbibrgtHKPFZu41Skt+6NtdXwIdrgJtY7fRpEL7mDiTLNQ7RZcTlrE27hfHMBsW8O37jrC3I
Fk0Qri1FWuPlOI1DWheSGQ2CMqZOejv9cI2IY3Y+j1QdrPAxdArEZ9hEp5fBIAy3rnWbZk94z75n
PoJTJUvQs9Mn7rrxSiYqyXV1hWIhlTHntSRloEkDiqX9NbOd9E4yZdrkY2avU8/IvkydZz1jWR0f
tcZqK78f6cF6YSaIPmsAKKqeEK6WFrKT2s9WU5LmueRCeXYY+ZXoxWmGWbzKYi1hdOMwjORA1NPo
cajSE3J01joDnR/4ceDsJ6XmCL+F4uGP6fh9CPjAoc6W7cFr7B736pDK1UgRctNJ8IYphYMSBPXo
hl1vhTu0ew3qP39A1+/zcAiPqGPJAiwc8TxlBrE8CejgFdDDAfS9snxcjtGJwDv9u5aZVExWA1rc
KuBu885Jf5SiA1RWA1bg+ASjM3dPU2ehOCCg7Il4nOVwP00+0RjIWAGn+RwilkTfIcEOjvkXJOe4
nxnXrltNOtvWlMZGIyV7x18z7iatc7dLyv1TXVS0x/XAPCaTqe4z1zAfwjyi2k+6lsF4GHJcbl8I
bIMzaRc5CGdd+SgN+1OkmmKbGG2OQDaOFisnzwP3rOY7TK4JoOlqq/WhaGYP2pQlb0wG3ZcoAMSo
B2P/rlSMgVp1wy4fjfQ+IW1kD1MpfhnTlC5+zXmGhtvAIRJ/8xyo9MFhUvqFISMj1V5DC7wiOFsQ
oIRVvBMB+4DeI6iVczyd6YczqtWbTuCgJVtQ0R3gxazRr3dOTpU4uTvLUtXW6ySxIvQ+OsKhJE57
k2S9PnIY2nXmtLVkdkN+SH87gvtEqy7fcqfQqRTpXw+yaE9yzpPDTGeXMRTu4SrWrFcdEvJqBHVN
W9B6mVJN3zjRMOP8zvWfREXhfZ20cC1F6ZCjUq5mvSCrYVj3MQyQPhcRp1XcvUitaP6UpMPfR7w4
X9JsSN7ozHXd1lJzfMdQEaUtn8uu70r0MkSu+BmvOEZfQ0yrkkyZm4yhHm34WT/ADpBPRpl5e+52
cy6qXpC11om7WAdPTDl921P2nC0ObhUKHBKOgo5PdRYIRSiC9Y3QZXUAI1tvjHpPhvUpjLEJQOvk
Q4lyNfk2hufNnLVk/inHIApZZ2ZxFReCFbuK8qMk1uzNdGijj5MmTzZ+1m9RPyaohbOGsmOp3ihS
tgwCGNg5IRldneMdW6M1/Z5RU2SDOqKunQiwqFlOlKdoCobRuuiCn3HIp26WUtwymxDfco5dll/P
FO/NSAOFOQfSgQwMaA2UYpgeiY9o9lDHaToAMwh2eSRp2deGdpPGHUIscuA3WotjebCRypelxb0I
5NRCh22z994wg+cAZP6ZbET7keAWulZJqNF3VEweMufLIBOzWVN6Np+Jy/7UDKLlNXSLL9ZkcOFc
CCAr3Qz1llzsu9gREP6Z348xxuv8ZFXTrSmLr20YfNdRIZSq3/xb2HapiDVxqQimBi4iaZSD1oXn
iiBofegyQXj5mF2nXu+32mdOSbEo435XzlmQ5hH3GshI+Rd+IP/8N2li2k2TFdp1dSMMoKeOAJDB
19sOJ/Jc0J7beYPy3SRk1ASCQhYIUaW6nvqq4MCpJU32s+uJBPO9PtIJt+usjTeO8X40Wwa6etjd
EbSovrOj0kZ3SkqATx7PIgr+48/3HDRPtgdyfnEN/f7nZwKew+jk1Q1zONikt82wix1SbNxH2PoE
rvE+Rs0nguj/uSkfr7oISTnJI8rWHWktD+63m6ZrYWjRKm1vQrshrc5z6DimBgUJGoV5eNENWheZ
aap1kTA6Ekm03CHUWyt2bfpWMyXwrLzxgdaNRTxr7C4b0PAYSAffhkLu34mlEZvlLEV0ILaaEWZ7
3bLAOrRJmx+QY9hbIxbz1cSJaW21FEAMGDt/zg0GNF5zyDhm+oXQvDWj28dedIWPE0r5/FYN+ULt
7EsN6n2a00fQQnrlRV18DUaiufoB11EZRsJcmwYCHiopVhD8MTvCaBCdqSLYZF3Unpy4Lbexk6c3
rTSM+6nr6htn4C0t5uohHYP2Njb05lRI1EruwQAAvQUYQrYfopi9UqPmj4MizNL0cPpVzaMzEDNe
hGPrw4xhv9VT9yDc+kiVSeEbxXgPNTP7ybvqnqMegrhp9/O1A/z+4Bje8BzT0KeJ29vOdpoMxdvI
cWoyKXhXJIWnW8f13idS59fInTV/EDLbNjD5/MpqiMddvF9j2yc3GVKJs1Jham3HPJ0PU80hrcDe
sJEjXDbPI+GUiaIRP2ASsjYk9YxrSqhXYVf2YV5UQhNutmMeGDbxMoWD0ykYJVixzL6OcM9TQwkc
Imk8EjyZZtlB06bkS1PC1B4co9/IUiH1y5vgp2tn0Waob43K3EBxXskwOk2xYHIR59iO9KG8I//O
+CnsgoYuoH/+sNSmixrMKDabxnYOaF2mq1CIapsVJNQozaMLo3nmmh3vV0JaEZ48u3tD4i3PHizO
Q+PM1MaGltwYc5kdZikcP2+9fMexl+18AsECAUnX1oNosnPSlNOGDDNmym5FrELTW4G5nVx6lySh
5d2ppfHnG22AtwV/kU0+HCbPXW/PrxBP8Lvw/uERHlJGC45Q5rYjyoj9TcWK5nrUPcvBZvsBaLpr
UxLBrKL9zvQh/hqSFkKEJyoh0xEhKfb66CdJHV9XjkX7XOt1fx5aeRwiookAmkt95WZ6eVbat6l5
atexEPMOPSZmmDqKvrpS3Wl1eRVzfiDSKb+O5w5tXZT5SOHKxyJq5Pc6CdP7sGqq3eyRuaRINj52
RhfdeINyr9h86Y7xF8xMFDJrpMp27FM8tWpjMlB+KhH1fS0kBcTc7GsDLPiqTKA/xyjCmbY441l3
mIeFRfCtnsbXoJHqRavdYJ0YyzSOXp97o6HKQIdpEe84k9ReLXnJiL6zA83W4ag70cTkp1uSNYpu
3unYOnZ11QXGSjR+IjbQjOykF09ujzgzN9lYV+zzqMprmFwkAGukl8xeILfMRcR11E/hMbS1N+UJ
5gtN8TNEoeM3GcoQ/oTgHSWK2o7EpCEMq7u1mPAoTk71PvWc3WwyotbguxF1Zrqzz5Ty/N4Sw1Gw
w/CoYxt1mSEeXMFJdrAJF6X8eTMAfR2Jho2xzRXmtQZN56SRzrGZQUQRizr0G9UM3lXZZJyOPQhX
g4WLaBJaSvccU1NuKhquLSEp/xUu1cFggdnCJmd5+VcIbxdb8YDmnEq2FMTc9i6ZLe600co0+P5f
bfiecC2G1lIaCOdtZEMXLuUxllUGJaS5j60MX1O1Jvbjv8JfUMpgQUE8a3n8FPTy9sUPwRhuS+yt
9dmBN2QTKI0enFXn37/jQvnPRbiMwe5IzSK5XRcXGckljHUxqLNuDZuWqWOvo297zFF5/ftCv5wT
v+3EXGkZ4mGDcbCooOa82IkLQFNNOqfybGeN5Ks2jrWFzN5qUUGUXX67DLY5uJ6aBrU5eMDZGx7R
4X7CpVx+z4e/AlEy74SluwaKHsdd7Am/1QPjMKIHMV3OcwqsVpue6Eb46DPXmBEPTVpuQo3exb9/
+uU1l4dHzYYriwdJcXpR+cRe0ARLMtWdNQenNoK7ZHbHrHeWaU6xqhnzFmzc//01TVfXhSewA2Fl
+fg753oIajJ9jDsBtWzcINGbbwkHie9DUzkvrWs3X2sXnWuB7SH+5Nofi+FfLif8VKaDn9zg9bok
q6AXmyezj2K26rjbhuNQ3SRTH35iQvv45rogSQxh2o40MaNR3DkXHIImNRrIltV8x4w39Dtwdbs0
routjjqBbEVCUP99Rz/Wr8v1pEOAzeLv4zlSxH68o8YQWi7ThvxcRk+IwOfhmeBF174TzXOwgBLR
Uv77gsbH88wfV7x0waHcSaKBYFeM6cSVNCZAPcKNqyl6Swcye0dF14jB8VErm1OuuvMnl19ey/98
Kv//8pihXJYG4VxiiiZiVBEihHTjqvpIJNRzNyO2Y97VQ9rz+56Qla5HUD4p+2h3yYNGg+eTP+Fv
95yyHT+ldCSmyot7Hqe1NFqaSWehyZuRoDkAWcxqxPzulvMz6/za9qIf41hfl6PlW3VMEqvmMJVK
fiSavSclGrEI2SnwKw2okAhzPlk+//oHGhwshOR9h4nw8aXooPQWE4q+c5azsM0jow/PW7Umk80C
MbFdTj4QuFd0k59sDn99OWiUEXQjhbGsaB+v3KgGTFJCfnWKjBqq36ouvBUHuk1ufVXWs+y/u80V
HLFPnoj4y0vx+2Uv1pWJHktUK16KwAQjSsBc/zIO36fwTCqLH4/PAemJWXPLxAw/SPQJj+UXdejy
lfz96he3Wy9jQrGGPD9rKT1NbConUraJes1RNNv5S29jniFimmIjQsPIjOCVJuvPrLfvrcxZu1Lf
VrNzpRBTW8o6mABTV6Oh0C1Wr0NUk/wX6XcWRT5RhsVGDVyjnvM7+Iw5J+1sB9dhzWLvEurbvZc5
gmWrCLHJ4YngRGcUSHQ1e5MUOMEWPXE0wi6Y52fEpyc3ZfTnDmQtISTIy2g7tYUvyVFehWw+gxj3
XaA4cMoMQm34YBf6XZCqNY4xgjzGgjHi5BuqOLqVsTGn6n4grNYrme6MhTuvBgJhN0BSMZPTIzOx
86wDK+cMYJAKW4pdbYuffWX+QHONBWVoN3Uu1zVVeow+hAEU4qcwfKjiplsnjXgymvDkuD9Tmu2c
+R5tcxHVdP1OzXzuAwKIdTgYzD37q6k0H0ZtuCoSgvSQPUCibCn8wi+fvHZ/LvbornC3Um950hGX
3xnrAEccDiVn3XbvaOVCB/BGxTxRO46h2EUTWuUcnbE9k7s1n4wx+BrFw9pgPEDT6wfMyTNK089W
yD8/BiQnmIdtE8seltGL5UmWNIZjs4Q9XL1Z7AQ8J5M5kmZ8rZasHBtu54+2f5CkRU71J9vfLzT6
x2+B8SNNLvLDpb38u48LgM5Uu7enlMqt14rTzFB2KzVRb+KWgLNIG/V30prGl9lrEWE6tbpts/mF
IUd0nA1d32iZJNN08NrbupoQj8dhezRpYWz1Ie3e/v345J87GX+rabrEtQkHHORFBeSii0QpQeJ8
7R3i/i0un9wZEycBqaV3ZzIxSrrrUP+OhmRFiqt09JcakIg1F1f1eBtgi0X46kv3R5EyaS/eR0CV
mUbol4GdKaPHh8UzlFejHnO2Tu+85BMQ4LKWXt5qOsOutTxr7KsXa22chIrO3KTOs9megim9IyMl
xk2opZ8scH9Z1U2Xchymjkcjk2yUjw8VdAoQEmb35yJDLEXPJ3pjgpbtW815G4sxv409c7xObPrx
SMOQ+8Wjuf33w/pYrS7bPn8C+J6lZPUweV/8CbYTk7TYNeocV4/TYH0p8plpWLVC7uVlr2QKfrLJ
/7mFcj32Tyo4i/7cJQ5L04n7s1Jublh49qs5zBmzL9gaIUlde6scxdc8raGIjgbKw5YRw//i50q6
tp4DQ0j8QhD9diDQ9I7pfVWoMyM2HFW0SFdhSU4lYbGrftIPZlj4nWd/8vVelsi/brLpWZwK+CLk
ZdZJo0cB7ZblJkdwghqOkM7431cI3Nj/XOPXR/nbL4thyGlz36qzKXYeI412MtfKekROhLB99Htv
UxjxYeqKT16gv3wtLr+JmtyUHMUv60YlDdxPgcsdNbyH3oXFO/RfZ2bh/35wxp/X4RRHJJ5Fr5VD
zuUBoAKHXgq48OfGsG6boPiqlT2apWwfcixHb+vj8n/A93pozXpbkvLYmDXUIpwyXq6+DKnxyZu0
LLgfV4mPf8/yYf12v8nZzCfw3jUV2a3VsDrx5iB7WmlNvR3Sh3//+j83xOViDp1Qth704hdL0mjp
+ow+HWl4HB/0Ep1Z1x5mN9+je/vkHPKXSxkY7WmlLI0VQuc//q54Yv2bmCifuzi5t63SO6eESG/D
RLyHweR8chf/8lS5Gps9JAK5cLM+Xg38VmckfbtcjWJLNVtQ5ZtcfLLo/LnIWQZQiQXIoTOwMS+u
EnnI9dtobM7KqjdN3v1wMPJZ0mUVSDdJ21whFf3ks/jzk18uCfBg+eg5tF4UC9pEiO9ocMl0HgSO
VgPCdaUNT/9+L/56FYgmHJp03f3j0CY9qGVYd5qzVMW56M170vw+uXe/+hUXLzpHbyGZd0nTQq7/
8REh7jKRY8/N2c3fCT1eV8OEoOdtdDkCKsYlo28W5xnpduJFn7wdf/t5v1/64huTSGZD112eW6P2
lUEWu9uj4v33PfzLK4jqaOFhYKUXdIo+/r5CoWdGambdOX1PfoAl7WtcY/kJzPz8SWXx57dF5aZb
HBx5F+0/HpeW9F4z2Ul87ixn5sVDXhUR9+0TCl36qkrnTxbNizWKSTS5nK6klNaF+HPZSEPDJmCy
n869AZkJcLrazZ0OZiub1MZjCsihopGfdGT/uCgqH8FKZUm8erz7F29+kIkM7XHnnN2g6QgY9jjw
RFN66q3B2Y7c32M6aJ+Ba3/FEv32lgJA0unV0Ae2sejT079YIWVF6yQbde0s0Fwd9NogNaTFktmV
Bgb/JjRuNScenjhQwi+gVD66YZPma5j56fPspNgjiIdPYPUP2TlWGFZzpIN3cxhTqYxldCyZSPz7
vbt4GfiLDd42jzqZlvJSGXx870yyIFKP7O/z4Ln3ulLlvR2haR7CSLvS9VJ+siD98VgotgTXYang
XOX+qkV/26/0tO8zpwzrM3PHDTGAEE/IjHafNCJYi/Kz/u8fP265mmtiQljm5GjFP/44RQkGyqGp
z2Pe7PBNwNhZ9+VzE0znf9/Fi69XMP/nQvRiLEjtNvnPHy+ECmVKjCapz3qe+k5PR6i6zZ3r/9tF
lnXqt3uHKma0oUDUZ5tcd0Ts92lPhMlUfNJu+dtvMYGXcSbwdErj5RH+dpmAfMq5JwH8bHdXWvY8
1jet8UmZeLET/rpdpgDoBLHMpZF08Zm4ZLeEfc4xEsfjg/CqKw20P+NrgDPhMYsjmHLLufbft++v
F7Vt5jNUqLz3FyvCnNOCEebIl+Raq3Gudy7ZyfAcVhYmw3Rvyft/X+9i2/ifH/mf61nL+fS3+9io
2s6mlOtl3ezn8/1UGZ+c3P72epuew7ZuuS7F78WeYVk1zUWwaGcNe8IosJS8VZazcg7//iF/vXG/
XeZiieir0CJSi8sERYRaeRfWu0rsJpn4GOZXIRf+9/X+tkawO+mmtSBgacR+vHFVbpdWkUXq3BR3
afBGamrqXOFKzz5r9f7tCYFGg5HGdsrKfXEhkpy9OrRy3ggwJ3a068Unr8DfHtB/LkCH4+MvMTFA
ur3NOS+01UrkSKJipN4mKTS5+clNowX71/uGSIcPi4GTdXmodfTRnoJclmcdTjVCSc+9yZK888dq
8FYNboDDwP50k+JoPTWm+JHhd9kYDkIDq6oTXwHLoYvN/wDulXuoKwNtYN4sUr5My+K9KVuyIZSp
Eebdku8+hYX7HhuFvS8H5xu27cqP1fwz1TTnnCAa8pOpqiziOBxma7G0WjgBwtsXedbdgWNMNxGm
gW09wBSh5ljUtJHBa2w4RK8M5JXg68Ar9DVjeDzB4/KxyqkdCsNXt62JkKEPsw6r+DuCgLcBUfAm
Gat2k8cN7JoGuEU8D/ZPpDd0d0SKZZgZ4S5PIVJZ9EBAbiTReR6nYzHne4D/+trFWayhHcb0azfC
XZdRYa6HqlMPnY7I9RofcQx8pkaWgK4c/3RstmSNY+MXqe2tPKMqfMfCTk2B58FxAC+RijHY21ai
7kSZvco8NDdod51vDk6ynYQOsyuqqLsNNR0Jn0AKYgYGHhe9HfzGzcWmiSlT9DQFbRDbyUazW+tL
I/vmpCucV0XHkQHEhTqkAGiJ+K7MPXHw5TenDZudNXTVxhHYnbwSvasbSedIKrjnz1mmbWocZD60
fccP6v57Y4b2urA64z0wcYuL2hq+TpUtcDBOYwf5BvbLZNaU2fMiBq1VgPrdlekm7rvYn6vQgGI4
DdUKsYu1CyuIJJ5XtF/L1jZ9Au8DKFhQdq4y2PtXIszfK0PHdj+X7qHv+nKFTNLe1nMC/6zAhIro
nNzwiU9miN3xe9yTfBLiYNzobmBvpiKWe2Vi4kExWl/Hqese86Fu95Y3IdyM9IxHaRunKKxeeC+c
bSYm+S2cbTTsokHRSY4LsU9gOsJ2yjZJPb2J4TTAEu2L6YFUIfAvEV12FUX9TRAows6SIAGvPFv7
sZve0H5qWN9cnodbVL6NwTrzoww8kkJGtXMMg3yppmgPjY24Y1DBrRFf9ekxrlYQWVF/d7mzwsYm
dugfw33RDOaeGBhAPLjRkcZmEuPEYKZrmXbv9aB9ryaLHlHtBLvAqcVNY+aMCRoVsZhMZOPADCT3
Ocsx9MWAkcnYmcmYrh30no2B4S3ETx1H2l0xlO5JKGI6CUgbV4VAeNx18XgaIFOg24Ju1UZVeN04
5k8SftCpui2BaRXGij7DNWmmzvfRSBhqcTheF8g2txkZ0augNcaDQbwM9bWMr+uUHLwmMIIvQTjH
h0aVQHfHqrz1iAlFmALWDr8RJLUCmKsm8MWaJuiEFKPRJs9iA2OcdG/iNoLaixx+50bWqw3yDnMN
4pu0cl+Ani3wVtMkKUkgPs8DGhKlqk/4RKmS9fB6wJt+KAKXAQ0WLnqm0Z2r96MflW7xGOa2s5L8
x600O8sfoU1t+2QmkM8qZ+YZGiabJMAAoQ1iqxaTnKUK5VedDpPXw0sZi8VnNKLrz7MFQJXTyUbd
F17Z/Md13AAziboyhpFUq9dQw0IHsQcumulodDO7ihwny0E+axersFnAv64bQW4Os7Vs3QIFXzqi
27Xhw7kE1Wk9MQxRq9uI5tvmZAexuUJ71FOhV919SEd92y6WuU7N5TFyKWv6Ar+2Xc4VdtmZUWBa
EZTVTsEdaZ4DtmX1LeliuU6nEOd3E5v8yTUNIwkFB5N5C/3JYJuPYEAkHpht8L3epozRDs2ggba5
llbMZQrzJQ9GfV1hfFjHlfO9xr21NuP0bSianwplPsPI5K23tCepOsBpo3wtgjyAF8UP7VFhrHg+
r5ZFk9cRRHsZXQdrUSaJP4MURVOmonvaUOkqcMBBFK32UKcjf2ZlZ2ieIuRNuT4jk4O5E7Y5301e
Y8ByC7mzsX+vhordtjfNkCEtsJKin9Ad4D9uvvJf5EvM4hFT3pI3WbFifI2dBtG/VWWPTp5/tVGJ
PXUdaV4DXpvjNJfhKeQQVeFngwlD/GdGkY9WGT+J9mqGrufnBd4jPEIIzjziXQZPw4dAf9A3Is8+
FqHz03RrsG3Y764axwMZNDQEqTEdZGhG8qKm0xMK6x6Riq2SnRhMc9MnBM4R3xJvsTjbX5LOGHZI
E5prqEXtjVJmcqxz1t7lBHzF0Tr10zEa8KNZ7yxCyu+haLPcQZTv7RZhJaG6W9V70w4mw7iNOM3w
ag8d3WYsHjg+8GGZclqz185H0XeDPzeNuCf1xe6RSHYdPFR4c7sYQSjifi95NIOGXV1Qrb1qChrB
CkIPbgyz5mbqQ3hOxoWnKXqsNh5Tca90f3hJ0a4A2mHe92bEwqQGwSMBlL0iyw07AGlOVxCAn53G
+mZ13eNkgXOoZRZ/AUqXQqKgcLJ6SgbbnrwVcIz6lHVaeGfFmIU9nHnrtpH08MYU0foQjAtLo87x
EMSGKfdBlvAQptCqj4UyGdYiuMK5EYa3gqfGcNKLtk5awJmnLty2GZ6BYsFuFASIrmjMBASbhuBU
nQ50QVRkqwx8+XF0zHErapkcGkw1N31qok0ITVCSgfkzrxiPN7iJjnrbtpvByNznAGQMYKy83GcW
41P0yXLrYpX2kfOI5wYKEsgSVCiI5WfrYZ5cDIudmSB8D43+Sw5YhHdeL64NE8H0oGXvuH+XvBxE
NY1u14AStfh2LpF65laf7hmlzrcKuRP/WDbhlWkPiETxbp2mZc4COCb02fGC+6bNzF1oNeSX6bB7
Mpyl2Ag69VhUdLi7vHKxDkhjqyGRIeIM69O61Noaqmrv3WIi5T2eKu/VrZFYu7Vm+ACWvDsAmO7G
1AeEmmPL15pRPEFbjXCoqUdRaO0PG9sQpoqUxEQrmHNOZ/rMYi/SDuuxOehno6qCh6ALgQR01bhL
CyPwQ6+YNnbIFN4rZlblwAWkbml5t5vbKXzQARB8qUfcDoNUtBg8hs5RHpBFG/bBhv6TejAXbxXA
W3fTaqxAEFWQEYwy2SKDdHexqyd+UvUY9TwGYknn3tv/j6PzWGoeCaPoE6lKqVvSVsHZxmTMRgU/
oJyznn6OZzs1w4AtdX/h3nPLDlxMSA0ZT/ZUkcXQ/BrI/8Hn5dMjjzcPhCZ/VZOdeVNS0nYtsgCV
Ozhy8zGrvsErChJGaddUBSFskq6kPSxr+6D2I7rH1OEPRlVaFcc00fqXxlm+ZKd2lEDDD+Se6LzM
RnseW131M1X7mcX9m5sZyMtax/cy2fDl8abjxF/i3TzTQrPBRsFtc7bXTaxdYja4LjGxsKt64ijr
VrBSxOC2MRdtfg7npfaUmDcyzvPXCe0tXvm098tGk4FebpNi869W4xcVUReMUoZ56OCX7dQA4J8w
kLvqPA1bFKAo/NMlY+crtQ2EpTmA4ZQjTg7zwMK87ckuAiVhU/weF6HRN6R5f0iSvHkinzDdNbMk
5lHtpjPQ2f6LD3vZkqOID2UClByk1v9jtabjz57zI9EFKfbELHzBE4pFFW/RtrQFfrLIhihJ7aG5
EIjao55qw3tf2fAYcZ36DpHLZzS00Uas1ExGLfsraBuaABUo8meX0nCQ9LtMjzWu85YqdWxuQPpP
8yw+ybGdjJ/UNCbtRTR9YiAEMqp8l8BWCjdCbatP7HH3h5GJF3Jtw8CUKsagkf0dZl8Kh3DTGcqg
ac/j/NbBMznLiWt5lKblEoDb7kWP26uwnPialaYMHLuudtmaSFdoyi3v+swtmsTZrE1hfGWNRt9C
VGuCjwn7mxcl5d3Yk6pUUY6auNgCejck9bf1cgKa9wwXl4BEuPiq1QQDIEpurec4caDStebzOKGf
j2JW5Zz19lUmCP9DC7hf0zY4PkD+Wv1NE/qwuCxH7UNN5bc3RiXZNFjC9ynBh55CSU1waVf7yTj9
QBEQ3hJ36Ii7DBKPCTWQuWQBp5WaR5WZgzWtNvZpbb2TGslbYrf89VOLMY7TzC3j8JaHfemR9qdD
edRTP5vu5yBGMLeWaUzHxFiHji4+F70FOk+3wuJSAJdJfQdSFFW9rfCbajk1DKQBjkuRLmfYDfCW
NLKhz7ZWX7Mmvw3Al3aTxETlDgb2KCV3WozPYDOsWW39GANxAGW62MCf42oAkYmTiacT/1v8RhnA
pBmi4I+Mo/mfpYbjdUHcs+MHEDWs9PEFqBra2mgVGsRWaww5EMik7AssZnppG4BKZmunr7HhKiGY
HkqOca8ng/WQhS0veXknpZGSxvlIkeO33QI5ww6dBwbdQI9Ed4ss61fJ2VDodCCHmZCUd6TFyrZd
lOrLWcJ78C/sZdM0ai/u8a0rRdzjXQoVdBIGji8OBE8ojbLDmMOwHHWAq0KR9pswak9yQpKtGsRt
2Eyf3JqmXnfTihoP7piyNaeJSAwJi+mqdrPtMqfUAy1sVE9E6eoWGagyQk6YixvWyuSXSs6Jy18n
ggBQVzB/tTIy3ZLKzU9MdPJpnCx+jMXAb4Ri+hUxtlddLPp+TSC1wdlazpGRSXoMp2bW3rZbU9TR
qe0EbtlC2BC7kuEhK8RAkIs+fEI4to9yTpXLhH+KbyoZNwV87o+YY+aIrzjz0zmD7sjjpF8parHN
VzHAKhJjn0E0/Y5T2+7jfnRcVujEXsfPQ74hYif1aH34KvRMu1G8jpwv1Dy1InpvGjpEJX1tBTH/
P1+PdOFqBE65Ew63jJC1OPPVxXY+yH/FUyowRX+vofWFm2N6jfSy2vdCgeKtFkuV7NmBAhgRjQZm
2o57+RdnYt5n7Wz44ZzmQa4iSanrEIGVhjUtKJauunS9/iNJ3D3Ax5rdfB11hMA4iXivEkzGI+/9
WmOCz2b5WUqr3xl5xYDEMjVKvxZnKGF5/lCmbPOxFL456vJOnvG9tSQn3CE9NnCUXNlaA/k5WcFI
cCqpVhFuwjLJKjwEIMZ576Ai4Njr8Davj4wuRpTQaMvQpsgHY8Tpk1goA9IG2HdSqPEuMcNoZzdl
+xTrtvXMH2W40uKxTGxkht30CUsIn5CJv1KlgHJZ+uDw78chmLLCfB+SOgmWPjc++1jXL06a6Ynb
dJH9t/Y5ySacpsfRRKSX9x3MDzV8x7SCnCpWSLjhGPVJvoEVkrf6rnPGyMc4/L222RjArMCGaRuc
myjGN6ljhThx6u8ZoM8royUYFOSVbNjogVky+YqXZTGfSiJi13Qi20lRgasYdoWddCn8AmE/bqXh
dyIDxqu1rN7FQ2ty8PDtqWDg9tUiuicxlsoRmIB1BIAaXywzXzdFZmfBCraUIWfNn6HdO37l5lRG
9ZBZM1VqX7YM9UzGFlHIayn+cav8AvgHW4NqyjMX3K69MmN0mYTjy7u2MEoSi8sTHHQjp+rBShQs
VCV26hLjP7+fjAHf600Qqc4XSpNmowzlTGMouq91ZPqI6J6yqps2ulkVFyrC8X0uQd4YbUiEKjYb
IGSi3YbFkN25AjQEay2zG9El0aYsR83XF1EEtDLQxtUFL2rd5+mur4AjR5b+h0cfOW69rl7dCAhU
pv1X12oDMDXPDpy14ozYsPTNfkJBGUVG+9QUw0zvnvc4h1oTWOUUQVLCjugpkHc3NW4q10iLb7ZW
Ma9t+xPPYCLwJmvGQZY8/cOq/bv7cd1YrZnNQYCllAbc/puF+GOqTmgPZEQ3AexbBnHmaPhDf6cA
pvbJWqF5Goj9D47NocBEayDDIrMxluNIRy4DiUeJlbd86dTH0dDix7YzyjOB7NYH9iwmU3SkLh8u
uOYVhzKsB7EzrW7x8eoZATDnIjAlSDZVp1JTokEHaFN1xa3vZXgEI9buYoKGdqHWxVcoa51fEjm0
nflavCGd9KMx8tVEMuIQVxsRVBNEnCJM122VOvpRx7cMgEvD02bAbnYcrdr+HwLQRt1mLdcvJR4s
Bq71LPf9ZMYbxOpgY6jYNlqHtbqrlWnH2h4gjh3zdeQTkQOJKffTbO7sOnlpJC7ruOqGIDd7mjE1
TvfoaJqLA8f4oDOaPa4QC7lSWs38Y3lY36Tdf4R1Hh81MD7brANlMifpT9TNE78+A19zvecGhf2A
Ry/pQuAPcvZRSTCiamoos1amPkCM5v0W2JSXyFGDojL6HS+nsSGlwMR8pNcHpZ3LZz1MrY95tb+t
cuZ5UTlvcK/1m8qC3zIrpb03RVNxljTlS6fYna+bFBQq4duelinJbdSt/kQYGPntiQLdlKLPU1Yy
r9I6xwdVKPXrmvSw0plIQH2WfRg+82UQszzktUMAF7ZqS6shqUq0wlonxW1ZxXhg2TkAG5t1QK6t
Or1y1Zn3ia6+R52lPsQ1QwlKoHG3jNadv8YVCRQWeYQJuqGoqfsFs/afFCmc7jKPo7iOI7gJ5ZAX
f4xcUZDaLSfyMszybJMB8kQF3vqGyOTbbIrxKYU/QMJSSLwAEXEbhTORL54n+6GdldyPrLlibtG3
5LMvM6z9fhTnQTKFW3VYZISUfeCGQ0Y0N7+YvKYdAR3gEeapR0+lYobYsJiA2zHV5cYgsfqst9UE
6NECaerASG4b3XyXi/nBtl2lUKs/RRZ3WKEben7gE/3ebFCGK4TG6WE4/BiFo0VMcXHfIXmo+4Pt
QJQp7yS2Xu3bD73QQVq0ReePeED18uPO4pq6Z51kaS8jz/vP5tA/WcV0Q+JdHwjhgJ/NjInR5S0p
cCnMEbkcjAx6j+ANOkkyHgJgppy/1L231AJxoxe4KofeSp9HrWpZDTSMFdrS2oRpGe+mWtNZOyAe
I1mhOHQSRQavnCA/Ph9kBfNocI61o9U3sdZtCDK50zeLmbwOTkx7Yky3uL7je00+P48bwHy2mRIA
Px3yxMfVtIKtLQoTbmthhK6ahk91PE3nmNywNGAO3XSvCdaLYZP2bf+KtWrw1C5xQKF0YMtJSVcP
wAft/QzD8T1s1c7ntUWyILtwHy0Mi3UnfmODoHqlHZFioGEwDHEq72hswj1WK80XaURqYkWsB+FE
vadEXb5Nh4nJnTNWd16l8Bu7/i7U8jurCs2DHYgRWFhM1o4jjWQbEI56zW0wcoMNsJYAhpRuKdaD
Bl4LY93se9A4Fse6yO8JiSxR1MEK3xt1qSiiZ6fZwaUPnPSTuVkVnspysIwz8Nl7vtvYJ8m2RTNy
WXEVopA0ky0aXKIV4WUQQ9Yy4Co0kN9SkT9rBr2znIwe13H1L8yj+zTyrX0v0qNsNtrz/Q/AIuFX
1UbKown3CGg3eBxzxp/NLeKmLPCbBut8FZLfoBmNtpUaUMueJRLsGGi7RVnjpTY5JpZ66A8W3pc1
GhV3SbNXjGb3QVurbdLcFk/kzXwvunZcsuxl5YXfqqifiSdgFp/DhSYD6GxOi0amSAfGX01+Iazi
fLOO1ngtcC0JyHQMOfVCUrIXefixUo2d9YL9jmctSvxXm9Pwkkq7+9QgSfnOgqkb16m2cr/bqRmk
RT8+WqqxHmw9+bSN7i2qVQDPOVb3XhuZflkK2Oa5avmCy8RzwDS+GBWud9cENPUw1MTSmhW4JUbC
k1slChxShUF0mTCOGMoqYurbt0RD0pTCUGE9YgDhM0ZA1pjRJzcvCQLJNSb6zIlyNhucwguflmdO
wGHGWh/hmQ/JBrIOpoauIEhhYZ1dGExoiAzgVjOt4aWb2aM0pB4f83S5cZ7rW4tVh8expz7AU079
EDWdV2JakLz4mFLpr9kxxfTkXyb2TBaE+n3uw93j5sXY/RYWTZKR2VVQddRq2L4JkZmi39ma44Ao
nbUMWG98NJw/HosVUDTh/AVZHXwYkyGWMColCUTXja6YtIRJPas/mtJ1x7rHiJ8SneFGzG7cdiR1
j8ETkGYGBY/GUvVPaRJjDxlVzXiy9KKkNF7rxlvK6dPgmPJzUMEeUJMvMk7Zt+qyWZjRDibE3NT8
0iNbO7Ovqc6Co4RfRHxXtMLHNJILiEhhsjBx8HB0WoyVUGMjW4QZnXl+U6Oogb6dOgdGzt99PDDs
te37hjLEUoZOJlz8vB/75wZaK2ibrAVQBIYuyYlvFFYUv4x1NDyURfsFwVoPzMZBq5xyVVPHEW0H
jnIEuGm1C8uX4d0soJxD0SvOytAW9bHQs+KsskGysKL0M3zOMd1kI1E8Ci5prva4PI3hHD7WzPCh
cJXUiurQv05aR1WeKjOg6fqOf9ffKpOR3qLjKx6ESA+r5WQHqd7L7ZbvgkUqvbMeNZsmymK/dfp+
045Wu2NRQwxOU8Ybag4c/JWjc/KVquswVvfDVHxoZf6GHtTmpe7iYE1CfUc8j9g5s079FvazvWFF
uTyNBpLQ3pqMPcb9OZi6rjhVcwu3r7NXH9XdAl4QDFNmRA4pRxLFvCnns7I69tGK+C/IKPysOoBp
c6axB1B18l67llwHUlM9+l7OTNCXj7HWxq2vhrJ13FbNonMLG5mdjKW7rNGB6XbhlcPEJN4m1A5S
y7Pd2JvJ7g7vpLkhSUxLHRoEIgSCbAY9i3mm9qaFCRYUGHTfAoEB1p6WDSCJNiJubqamlW5yD4eZ
meJu+oiZ+JgCeXaoU9wxq4uDTmHEdiPKvFlruuOMJe6oikT/yoix4V/B3zK14IggKlY72xzzR436
bBulw2NG9N02lQ3YejPXzn16d3mYxugDSFyP+C3Mg5Si3psK1qjKDkkiapP2M06SOmA6l3smlSgh
tIXO9cI9AMM+I9VCHZ+NkYUMIIvuCJ4cEVHYd4Eo17s0RsMHognym+q15y9dCH1xsnXdOU4kg3E0
4+2UT6yY1/e1GdsdAQNVgKt/eOKwXlgXYbROmyHfGVqYnGq9rY+AKgDBGWPzWIvUZqu1DBR5K9vY
JkofunZ6Nik8d8psMBTrFZNcsPt22lS/hNN258XEi1Vavdx3i7481+PAtIkCw7MoakpwRgb56w9t
LHktnOknAZjwEU0lMbXL3VYvM86Feop+inGRm8xOQrrnKWOprfIfjHeKWTmZjzQU0VcvjHJLMhVx
KX3GUjciiDJLrfGC2QAqt9qo3Gdhg+gzcg5k0TgHrmR9H2VpjUGggA9SZ1DMuZbXLlu25Ee1PjV+
Q6xkPZ1Lrch2HCLDvUxUPCI+KJUHZdlpSl0iaZDUx0sFCndaYlem4jWvB2fLiqc91LK7R0I1Kt3v
iGtL9gD/QgeSRRV6SjLNl3qOKoi9d2Sw4VRkjDh/Sq79a+lJ2E//EwbJK9JW8vfJMLPHcVkmT22j
IcB0bT4QFWgG2chqVxdReUidTBwgRSXbtMheU9PKaUQ19dgJfeYD6GFglBkwCzY2rJsQwcoJDS7b
q2WvizB6z6Llp+ybGx682NOoALyi6piYjZQC7ARp/ZRWuHfWOIoWS32IQjwOjpV1m0qsukuOhe4n
nETnMu9iN1sWFuRyfh2rHAHkPYa6Ynd6mWRYgNHVlDdCaPZIty9LpSUbNgEXYvHszTqKz1HvY18s
3LS2xiMOqyo+OXyrW/o07eKAIHtE7J555gy9hhxIZxMOuf1DwaYBJLQq9kUZ6BbFbvdLB+XDWMQn
bJZ6hyAdOYkTQocdZsMt6Y03MUmAvArGp52y4KtF28CgvPdmjfqxmlNycsqQgL3axgLFMjxx8Z9N
yLaYDiSYdDzNLHlc6tR4JOcpO2s1BMA1xlG4xnETaElN2FvVag/6fXXglHSHJnJaV0gi0vLRLB5l
JG1c3NN7Q8nuw5NrEQXcU1S0TuzW0GH9LhXzLwQzcH8REJpY6RsoxdFbLeVHSNWCh1ffnBmyRjwN
wznj5N6lCn9NZDAAqjvzDR1BfDcxrruViEdPrsWjPa39u+Q38xlO8YWrenhUSG/zsz6+oeCB4mqi
kBwTy9eieHqxK8vijwA9KjJmS0Bw+n3dW+umA5li9+NbFbJLTCdyXbR2SAB4OI7P2iP07HYsAifW
+r1OXvx1UMN+22VJ+QKayfCJxdA9LRLEpcH7Kr2wmeSn0NVuN9qL8RFpS/+q1HYEo68iC42tiY1/
NBfUtkilOlqrwI6ZFS7NvSJqJVDpWg6PrVGuT+M4YkhkFgUx/Y7D1LKzIZvui1ij8sRYymTFb4Uv
sGp4dZsJ3l1UehMtA7tNtmA0n636L+tsOh6slt9rH5KdrNnrbo5Ta2PEBtNFNo+VYnqVgzirKaHq
pb99Nb3HSvRCdhBw/bs+Z84ZB8JMsdGgyenNjvg/QFargqZjgUh7NPgmIfQPIp3ab7VvxjcARaOX
0u26eTVDd1MB22g9t2xnK+qFZjGC7z1Y3pBNUC2zYvIda9CCyEF8MIdlBChJ6i/aYPyqwknxAxHD
OetG6mlaEz462CTdTlQaQbP4qHvJAgMAPAkcOlUPYnW4rKwrdppRs8xXxvTBCCceuJTqpCvadHBH
UM0fyKD0TTJar3Yn9SfDrPUdnRfqHJk1HPA1N4stQiKxm3WzTEVK2EP4nIAbPLIqLF57gayiXOz8
pMkDqigCUTIlfQfsb3l1ZZFLWNH9mDZiMhYU6pORfSKtZ5zzCMKJcsAjQttTGT4nUGEylv7TW1ps
NORE7A/PTflv1NJLuJJF3F9JUgUtoupHxjQkllK3RD9QpLkqGf3mELruO32b2LdXhIwbIdudKV+I
piBmiJdSPNfaUYiTVT5E8cFOdtBfE1ZIKnRMx96JhirvBPs+JI3AKciAjk23SD5MElwMhY93t+Y7
Wfw41iNtl5uodA7diUGkttIKqcee0Wc5BEnLpQJbhm/rq7QeK/XVoKcqH+Jk21kUsWK/VOR65L/F
tMsZQnWKp3csqKrTwlQp2WvztWfINLBhzEeCupF8ZVxtbf8HvIga4bdTfDi/7XCai58B07QeXtbo
n1a05NmQhOGgVonbTVS9RGTSNyetTveCRbU0H63G2XDrnarwrq6pgppPHrSrT5rgUR02c/ezML8Q
GTJG+ip1eluYTHVRMI3IC2iMQG2VTLbzaaelB3M52jG7VjP3hblT88eyfil5dVoa7bPdM+iH7Df2
uV8bxN/ant3bfjX+3L81Gf/RZBIbCAphBZ0fCPuhat9Vzsuozg6Zvp20I3Ee+yKHcUgTzckwqP/S
mJA4RKgawNUF8tj0HEZ4HQfInvMPJ5BbQJgbmMWZ9aGduHfgZmeAUdTyrZJ7ySSCyDs3CSe3MQ4x
SiOeGO4Rn986izeNdlUIwjRvUXXNtX0f/9yh0LgRvUnwAZ4VnUSYs1Pct183ZiyT9egQcdQJgn3/
mdrLMr/hmXRZc3TmObS3NWss/DAKYpx+m6KfKUTQaz85KsWCWxVCcbIqRBKdq/CSmITfoNXKzjb3
uCR8xuzUZlPR7gLORvtVVErLBnc0X+NRlHumu196pmcX2H6BtdJdZeeJoFebVC2Kr76dkUKZV1so
XmEQu5qTvcmhAwZZnkK9OcbQ9bR8lxM0P5GoBA8LBDuBHGBIEOeyXLq7EOazQU6MyZHnvI4NJ6/D
Xi1nkBq65vgKYtiHZeI1VINptiWvnR6Kn0o1uUQJvufnmeCe4izJxJhp8EX3kQL8jQ8t+13bOGew
VZwMllT/IOZX1Xlqwm2KAHOt/5hPbpX2TV2fdOcVsfia/02g41lgVeDk4FTs1DFFjba9hxLoAtz0
ckua14R4tlHdhdG8l5PqZUg3mgqLvQNdm6E9xQIbhP2C6sZE/uYAHW/L50576wzKS2VHbbuv9DsJ
H+p/8msODhv7Aro3Nl5C/uqxdAv5PUNdK9LTyrc1JGhBGOksoYfcnHmSckVU5APam3EiOM4PKVtc
v1dL/iD+86IYbLYFt4yB+6pvB5PPjeN2YSe/v6sg2U0W8dlZNCoSDkSeAZomX8nLIOmUtxH5GfxN
1w4fM3Gd42yXGZ86SvClhB/K8DWqP6sRW8f4AtLtfhXO9xGAiepdQQlQuw4JEmlORVpoSFNeCJVU
6RTBz5fL2SQQzsBLNYfvwkGZEYeHECqqFbp9ApGaJAQjUNJjQ+6PfWcEjlcNMtrYsglnYUTJyrnf
+FO1HlsicBYyzWLhR8ZbWZFkzCcy0/AgCKgkzOgNS0++sBcZddijL9BFTbz+kf3Z63cZ6nzJlt4v
lPC7G2s/i1kylGe57JXifZj+CXW3FFsthXcHUtD5qsQVcoCXAAPNDLCM8tDSJ5ZiWxLxMhGzk2ng
Ah65VxMIb8LLJ8WbrX8rZ+7U/Gth0IoT7YUr6ls03JCSBQLVAAoGJJeXNUXDvpuUsz3vQFH0Nu/D
dSBUp/hQqhtTK7826XGtL6V7jnhT+mRTFFs9fevGf1ZZbxcktogN0Lc9m6RkNOgLS2UgrDTlyAah
VHyRFG51UByrPfsZ8B/PXf2+2McCJvv/eANiOWj/+MGoGMfvWlzv8WeOshPyKZ//WH5U3Q/62h2w
YfrnwlX1n2Ih683ZLs0pbbg8OcV7WLYWMkUj3a7Fy8AcJVkfpLhyu22opz1gKOFfw8jkDxIpYaG/
vbIto7d0fFSXjwKViNYfFYqsyHL63V1YjDwj4USSIFRThEsBUTX9ISdyZcu330N1rAhwNmR8bIz8
OmGn5IuPN9Qvnpwexwnl4MCMsLhoDhPIFPPqWzKR5Cf+WfNvhwAlBQgsZhiua3QPewl4GLwl/VXY
O9gksvRoq6fY9FGQLkLZMlwkYOAdSVkgw/VCaMh2neVDSLwue+1Ay4BaoHLK5XBbNGPTRfvC/mBf
QCudbwrxHoe/8tI7JKgWu+7L3jf9g6z5B0d6ZXcstj0bOexM+yneyxGBISTWeD3d9Tzj8mpwqmYF
Z8b9gDB/Cu6pcCbFML5aBWZScqKqJxvefp3xJd84xByiwgiZKrPcl+SucrbYGna99RaJ5244pc4v
fPR8PETzicwxV/bn+5vGRpqXaO9QceuXpH4KdRbywgrITuKn/VZ5sFDlMSuZum+HiRhLFK6e1msj
ELbJV5qda7QHcFJWGQx45cRF1x8Wbd92tLLqzpytzci1YdgHTWEf0W3M9CLZkUzrI+JUdOmXpX1a
pi9L44m55cmnEpMWbSOoJ+mjVs5D47P9DyAYeup4m6zjWl0h+1UsBuv4NCUk5n0x+1FKwtLzfdG8
qAaqyy/VOkrzKZxeyR6pov0qNm18LIoncgJAEXhmcXEYzFbTQ55eTZS2Sf+ZJz0PwVHYr6PYztxi
SYRR5VXoL1F6HcaTGhE1jUqq/0jlAYbMsNrUK0GCo50nFHzlk6OTVPhYM1UfBe/jx6o9OENAI+eL
/h/3Ebtu3+Ayk+HvLAnGKE820aYih5Cu5kELqJI+3+wf4wy4og53NTVdTd3IBosMuqiQy1m9Jwmd
C1J0omo/WE+pOp1G/TMawm2uO4yqiRtqL3Q0nrRa+h7i1dlgzOoWFzIRa3VAmU7BzOyaDkCRKiGq
tCXxhVAC1+ICtssnEAmIT1/JzuW0Sw8zlOu8+5egmi6IJF/KfaH9xqPlNvp7ygGgqymG8dRjJl1Q
wM9sE6Ppd1hiX0kWPP/LQ9oVYIOY4jJUK/jzte6NKKiunvaDc70nfRPAsVkJWFqoOGYrsCBw1vJZ
l8SvT93TEEH7Xk1Omchvw9ssEO1Pr2F9zkPhKQ3xPYyqVvE3doW/xs9T/UWqew2tvk45DypGmK3i
J+pD54jr6mSnvibS0OTGigo3VBBK86FPJIg6OrpEyYk36K8kfwdDlQOijv6ZBhur9LcZiWYXSPaR
03AjEiA9HEZcsKy2OXNhdDNwLvmRJdqWkABPi+FR2j6P4wf5TLJ/gGiN+IITO9y05Y/Bgh12JSvP
v8oO5GButTCEYpvSiTf72Bo2o/bTNC3IWWLF7mCvoWj3NSNQFV8ONGP0vMqHks77qhz2SE2Yrs7R
XxtubXunoW5TCCJZZi6y+GXR4ZhWbcDg79TDK9haq0BO/1fbZPC1b7003vSs+VpVSeZ655nGT1P8
xcI6ChD3EayeIv+Y2oQOHb0bW0B2zetI9te1Vrh447fEeY11LRhaNL3r94wuJHwplz+nIT8It412
G0B0DvzG8c5c9yU+l4UuMZefEWmMrZ+u6m60xtMgX6ZmIxNqFXhVqeJqrITpeNT2hxy6ofkSxmND
lC/rtng+NtUm1x4GCyDrXlgaTHofF0aAesLrqRFlmWwHwvQmVH26+ti3x8E8tqzFZfxTGMKbGSH3
yl5nU1ozyE21V8s6j4q2RfjpqvRSIGmA1fLN41ZBGeAl946Mwc3wNhvQ7geiFfPH2f4hK+h7BYxv
FiYIz0tlvCBUdZNqZu7zyxlvhpdWOWrWvki3Q0bYH78ba3OxPjnibyCtlS1A3m6K+H2yQm+dOI2w
IR0UniI2BuQVnNg/G+K3jGqUoi+sSxJ0bhhXIDul+Z86n9XmRaBVLU9aysOZ8kCrF1kj+9q199QD
+1h39D7iNBZ/hpR+RDpBy7wqeZED2ybA8HVzDeVrNglvXC59E7Lupyx711B+LYCELAbtNH08AF14
tqDbVuVzMb4pzbPdPk3LdsQwXdoe019m6AeR8y/U17a76XQwpnPsEnVfMc3IFiogUn2K/I1kzYc5
udTKEUcg2cpPuXUs5EcK9npdes+S5DaSwRMDhiUIa9XYy2O/MxiuFrTUMXWdmv6NcPHrYRfV55TE
u6SizeX2LssfBz4+ycfbRNuSh2bo5DxDBI4Wv0lJZYvq3ZC8jVDwcbaxvP6XTF9Oz1+I6kAxPkr9
u2nHbWwsvqHuQb2j6eI5Xu3hcVCIDIXfKCsEG+CN+xbTNlTzlQwQ2eC/MEm6yaZvE2HfomYg2YYT
rq4D44bQxcr3RlaAt3JSo6XODqHDbF+xLxgGvTUrT3m1sC/H5ci8hxSHZAn0sTt0sP74PCzEDXZ2
T85prwZ0qEFTsMM1QRGCAmlML4vUP7tFkqTPAWzimxNhHmIWW5ILPRblFmHFweqXXU+whHrXNZEM
hDa+h4yd6Soi6fWfFuoPLTp0eMy0YM7W6HpSlO8RAKPflOauWXjZrWXa21X0MczVh2kqO2cdA1uq
p6oiQLFePcZhrlzyK/PMwBjnAzP+m6BAlM54mIz0kegzf5qWTVKTPKxbFSQ4Gdihuu9t5VRk0TE2
lE3J9t9lm/HbKnIzFPNTtKgs8llYTbq3im7f8dYkDrr5wrihfKGWIKKC27h1k0zxwHs9mxYKsFju
S6P5nDMbgXgFYsTJnYPGhYve2yN33W0UI1hBSnuAeLH3/S3FY989S3OkRF5LV3fu3Vz+wXroOiXZ
RpuxCljLYV2jHWq4a+4oXmI427Il9xz9cad157JgvVeypB/a3RyGVz0ZgTSBaBzW7jKsxbFURuJ6
Sz9UCVFhuEze6dHmgHajNbyiKDzP/5F0JktyIlsQ/SLMCAgC2CY5Z9Y8ShusVCoxz0MEfP072W/X
1iZrVVcmwQ2/7schf9WJ9+G042bmpTkWDkk/fDlOciGetJ2W/E3A0TPO+jaswy7kz9i4I6cliUKT
7yQHR0cR27qsGHQo2EhC/BXrwfLEdWiqozvwnGKp1DRQ9oG/Y3X5q7OCY9Hou16YqCFfOVBsxVaT
7lWKdd9x8x9Vb56RIz/0PJ1lEW/dFbqnoOEToBLXntu9VjfMdgOyPH0ewdJg4ZUP9vR3ir1D6FjH
jPdJans0aLu3Fiu0InuPo/3J8ngFK57ecVkvacn0XpCBG5V4dO15p/4rYIHxKYct7rIoTftjN4wU
zoyHyTYUjtBCxYaPcsqT7zRbRfzPLW7PDz87L2b8zD8h7VVa+OdBrFvQbveqYWKbHf0yIyKNfrtP
LDQ5G+XHeGZbIsIjTf3YS/hMuXkbeTM9yMxwP33D5x1Uu9bjFYXFtnMwnbmMkFSwUsYr42XnGUyk
Jd4PPeanQpfbsC9Ptl2T7swPnal/sVUuKTFOE/5vrH3fs4q5eQ6dGtQ5ZRtbXxvQofGetTEV3GA6
0jwBNd5QdxTzNlDcSx2VXYpA0ySSHOLZUFkcWpiKul1p2kuTcJYH65vE+TqPDMQd2HQKqlh/zbei
0hA10Lb7C/6iU7FA3ifKF4cpFxJ6qpv1hHNo4lpHgaZyX6jA2tIz80DHSwkefD1UffLR8eWFUQ8q
a3qqXR+up6xaKP/5izu+FzO3vIEcuVAkA/l1cmR07Ys3Fr/yReEFpG7aq4+mSmD1M1lNLWMdgVAM
kDWms2prWCrForz2bMPakSOZ6YevR877o5vahwXX5JDyUIg6CnBBYGAltI0FfOWUjzNaingS2o4B
gwuO16fnOh43edxu64bdNukGKqWwRLZR3/AigoWI7Rpxvt2lfXB0EFjhu+7y2eyK0d84hXsA0b91
vPqeMfNMypebFkPxaEUJoL3AIbreK7JCJC19QpBZjR4maQdkQYDZIG9oniKQNXbnkE7D5nZnS+kw
rcRwlEy9/VT9g99PvZS7fgrNum1e7mZuhiuybOvjeg7AXOM0DkZwvjUnpiI7VE8Fyp5Dyg+Q8Z0T
BvhsO9SV5jJwIRyaMhKW3nMynG7O82Xotw7evFCX7+2UnyeT2xF+2Yc1jSljktVz42FTxEXBzZDk
Wi7rz0FIXCEEaGIXT2wu7LtuRiwP+EHprOCPjKxnGclu7bjpgVjWTudsflc+RYRRoknbODYRrMK9
G/ubSQW4CShUKxURMlo7NdZwH0m+aF00E/KofJ4LFqdM53qD0YsP59bBvMa7Fp5fueoqUpaHrpFX
W0Uyue1tXruEhtJgi2MrSsztvt5Fbl1f7YCUseBkaYYas5JDM6/66xItiZZCRqnEAGAHOKd5ldpU
epWKsP4w/DQM4i0/r7VqPtD2YlS/i1d75yLvtcK9E0j/He3Hm2QGM5z0zqWW66ubu0fc3QdKL14A
AD+xFabOl0SyUYfJ2pmwQRPN9TGlWDYZ1YGg1JYc2S4O8yd7ZFRlDxmQDITa8+RX1q9W4xEN2PwJ
e+XCQQxDpWyOwy0dmpFkhksn6zl0ub7p+jQysVNkR4mcZ2BnUz099ESdHf8Qmj+St9dMTeJAOHLA
o0vt71xtR0XYgX8r6OLJRkZhmax43+X3AtUPw/0X3z0OWLLDEvfx6I+fJU5Ht8wfNALdaKhdXGqy
Xckl67sDOX5WPGOkTPEgZXMSE3G4Zj44Kn8m+40eynaWxf3JVs5JyPBfpzIKOwvCN2n90gAjvq3Y
XTtEk+GhMOF4mliXV7F8bMS4JT7PTzlUNA3iNnQ5kDz/c7EQ4sfBv2f2+KWxEtINOCPyYMoqbv/B
2mGxFH4UbXxdJ5JpesRVmSavYW3uxnIiOYj532thjE8LvyJ3bg5IzKw1MmKCNE9mOSsGXg6SYCLG
69tCxdrRIk6PqW4oglx+OTmdtsGMqcfz4W2S3HairJwYoUf7TNUCq4C4hcTg4efu2bDu0tFQBoRx
LeaS6oTr8WbdXPzhjqbZA7Sziz8t05EV29/AuHsvy68GlbGSzq5N1IedzPsp7uW91g3yYQDEogm5
0wRbn51yrOhcmUHo+l2wTW5Xx2rhLk8m1eY6ofrhvitjbuDi6rbZv8YNfsJgvetBArfUWUk5MBfW
Z91DuwhcQIHU0tPVcnPDMPNulwBD2k0EQlNSCDHC6dFMzLpxvYS2QQT4xuKNTYP6iECZ3F6GFmmb
jOuq7BfMR3TldkXKKEefVq4gZVRdssPUsDcOxb0tjXGs7fdzyeJ1IExem745yVRGDjSFzngM3RJ5
BVzC6qKJj/PBL2s8lhOW87yW1W4Cm/JsLWTzc9J0902rwA/nBQezaz+FPKBtWfWUVwa3NdHsPImg
aYM9JYXjocpS4pxzGXznQ/DH7u3w3vY6dhACZuH76rLGcrzrMOR+/9bg+/gA2VMe9MLbQHsT1miF
W8gFg3yMfXpANl1TUHTtlg+NwgYGvwA89SFOk/oqJ9ihJBksbjve5zTL7kJrx/daDNOBiGFGYLxW
pOH6glKyNH4IhCDamayp4QlKHQx5CHkOpAo7eG/b3vkUSxI8OnKpimgyvXOQaNoRPfbpQdQoDsUc
5+fZ8c5tCA1D9oSpV0eL/6rtjuRcqrsODshhWCUZN2KXRzax464rfDxLA6Y9o4gUj0QiMQ+RYSKc
NtxVzg8tNbhsc/o53MB3vugLxLU144lP2pFdX57E5yHjUl8VkyGGGjqsnghRP+NMS095T8YAjSTr
UGO7/HUqpv6pGjzM/NhrzUMWoh+L0AXh4hDXecrBcATgSxL9qNvM/1aVB6VkmZA9A3omIUt5D8KT
MVUwg4UXWy8vrP73SUJZnr/4IB4GumJGx2WZnc+6+g7Euu6nnE/PLsF3kE76moylE7xRA+LODGyA
GOU2p/uEtaJZaOqel/TJX8fmX7GO3HGzpuYWKh0VYsT2AY2QF3aW1wKzxE5P9ktl9N/W7vNz7Ym7
yisBc6Q+82BeF8+zvr1vx4CQsQdc5THMWv/giZF4ZK/FJ+vn8BWHsnmH8kL9A9UcPBTLfOmHft4n
NMtc7FBNb+PgsAoOq/XEPZJcD7asJ74r8rGGQrBrbKf7a2OYPHSrmY81q1M4qirjWclj1jt94jKi
a9f666u6PImCEO6Uca8gVvDf176GR8GxVuQdoeXO5u9r9Xdhw0K5EdiO7uK+ZEHnwG7BQcLs0hbW
GbOKjTg9IFh7ScUhJRCF0QPLdzK0N/PnWnt7LHPZFVuMs6U/ZTq3NfAU1qKjOc1Ohe1DTdPbbGaS
GWGABmiHzRuVZIyns8UZXRBtsTdlLsnO5YTecTIOEkuINx6a25qn1aH/J8z6cncLgMECmDsSiQWw
ZDUwlpWtZxAyEibqLA0iQWMigi3HTw3m7oW/guPJYQPe2NV07wDT4QA1t120SkjZISwchjn7gVaf
YW/WyEJ1ERJW6Nh/pbCgWHe0tMCVDT+NcIcAYDSVh2W18ModID0sKa7bADk0z6flwaJkKkNAP0+Z
pmCKbnmZAejPfSYLP2yPbVN8u/H6WhWGHMvdnKnHIIUaSSQTHEdoFpx+WGuOSd9wlDvtS84cRWVM
ylFaBVI/eLFXPxXGDXghUS/CjVTGJ/oOb0wJ4b1ZZkLVpIVw793q7Is4JBsyqOVx9Cvak5o5wLSL
xLA1DnWjIVfYifn3s1hEQ9DSmU/6DXpAOu/50ftTNqwdjz/6KxPh1GwrKpjoliyTv26Y/GY+We+E
qZvPEmFILm9J2SJ4U7MOVCOGZ0CyPImInHLAVXH8r6eT8NmegvhnXJRIWIrH2cmPg4eYd+CL1rK/
SAtbYWXR5AQRMuQ8uZ0X5Sp2xqMHPgb6xUgrAxKoZT/MJ/hubPYTuoa3TD25F9mpDgWA9klNu6Ev
4RgQdm2PLoGiCHg2EuuSLGxI8s7uSeAitebGweuIcEXvWZLu+ViTk0XrMIU9vJjdXPAFXC3hXTQ4
B2xP3BSuZf9Z9Z978iNbDZPsrpN4iR3mszWg8h23OTKTMjbF3hZDs+rWT2tl3S215fKd8H4vhm/L
6GS7GYQSzlguLdDdY6R8Cw1NGwY98P2si5sh6noZHwarlwg/ebeflgFwSBfEjBtaVIzdeK7GTJBc
qUrGOvITDOhk+6gisOFVpbEih4vbh6feLvb4Y3l+pookEXvuTe9kvIioxMQVTePrlNjcYSom5MTy
v1ZSD9vSnigBLqirYYJjTC1CiVo4xkPUZgt8Ipt4RRwSvsVn10VD2icYF9RTQmokidIWv8TUj0RF
ijpvdnYZx/12Xtu7Vo8/Nhzv+VkxkWFBiPPHXrvlaeglSyKSShIVPb3H4Ca5T1iO/lfxGof05Tp/
qJL7i4QV7lpdcbVi0i+iMGbrFybzefb/eIHCW1B1IB1ty7Fw1sIs521efdSd5zyRb5g+SRzZkYaU
gOvA+T2OTe7uslILhr4R4FgCy+zEwmA8BStuGwnN+bG7mR5zB4HK516z88ei2pcJb2CCWQSU5RA+
dqWDgXEQl7IwwwMpgRZrZdYh2CiLjE1bfgZrCZMnaL+4tU54kpKi5bFnKvHhhsgoLAdO4yBPizs4
BcwfdonFwZPLQ7uqf/GU3eZaz3zj7f3bLpifTOc/hMoyd3EaE+gVIbck3+7mcQf8TSbgGNTAd+PW
DBPmiPrGqNu2PLTso9vk4gsfOlV0KoE0v4TVIxlK71pN8Bo2OtQp+0/HeO8VHtidJ24CGO2l1p2T
4nsMNJW5kIRYD5OWiHIbXMG1USoPn7IkZFctaZ5bEoXATzf4i4LHkpjwVzdi14RNgQnbyx4SVO1u
ElHifMYj1whElrhJWQ2Y0PmhkfAZFNhzJyfEwXZ+dLV1rfuie49jL8fy0CEITLP76uK4ZgMyzH8r
Z7DZGcs3PVJaW/vVO3Uk6Z1Mk+nN4/7BHd4g1LqE0ymYfVra5plo1WsZkJ+SZCZ5fXOKbtau+xih
Xd5XOZOfVBYYowyiTiEb/atzcaV+E8d5XYkIVg92W753yS0mtviss2ptCR/fO/XNIJKqqJtWFgMB
b4oAZWJTzeO/sq6AdOQ1YhT2IOWxgu4AUPGs5Mk0R61rwWCw+ZrGB5HF046CTImh32XQ1iPx6Zl5
NOo6qz6obPrtQSs5wM8IL8uY3LpXQswLMgfY1qcIhwu3owhKF8i0wXWOk9tg38/msBFbk1euYMcq
BR0b+fCPauBqVxYzjIYVw3W5+t8ZSty+brJfbVuTKFm4+LSltW5y2CzRtPgd4sHKriOAeLGrl7T6
biu7+oKPdjNxF6iSO9mzMfMTHxu+ki3ntUPJ+cad/PaZCnPBrd5OuxW4Wv6KnMGNk7cXdoSBps+s
SefuaOnQW/ZTX0hqFwMjTjTTaZ7+WOAy7JcYkE6CQfydu4c69W0LWILSd4bXxtQ7oeb0gJ/WBnxI
UeijSPT0XfJoFzsrsD70ov5UBZteoHH1Hvw+qCh/9n5mt5yaqHb0g56H+d0TIa5nNeCPutFBqwIk
M9fD4ZX17atNRnJbxpZPIMkZ913JGp+ROyXkYL+7Kd1FR4wjkuLF4GcOeDlw0fF3c8XNed8BYzq5
3koCuAyW6mFY0N46Pxz4Qx43J5e9OA1a+V1aDE9rT7yPGc5hICs6+VSBCGTdutjsSZmZNkU9AQAg
kMH6ic+Eirxqmw2jj37SvS1KB08WfUX7OZ2rS6wmZ8dA06Fz0jUReLRqbHyZhvsuDvuf4gZlw3bC
oDj71uMET+ovYCxzHaWcL64z9Ccz+ajBcVD/UXKVW6uyR64g9nTl6WqiUvI1A4eljwo/0t0cqu6U
BVlwKnvKLgOZE1zVY4NaJiT7DVM/9JpTpZrR1VAo3ZtWTNyoh0SCimfh67ydGeCd5k/4NVSC+5N3
39RO96uwh+Hc9WHxNJg8vnPcOf+wfTpDHW1NkS6yZT8vBesmUFZnnzUG8yAd66RP+uUsPft7xZxm
QX3b2A1NC1UeWqeZqPlRJs608xDFotx32yPKCD4Fx+YkD/jR4tR1zrrO1NdkQ1ZdvExvHTAHW9vK
34r/O7pwBhJaILdHO860M5mFtBaKeC9m8bNO46daCNzbub38DlBsLq4huc0CvjnThlG8rDZWOrs0
5oqDW40RSRTWzUP1unrZyGmCNCkt3GOWyv+0kuJ1yay1GcJR/vNHj8eR6TmiyHh5JsDlRIb91IaQ
mdiww0darc5ZuNyIQVYbmYLG1hxvJef+qtPdMHHkUuXT05BJbmhIWrEPTCi2ts1GdRqWFjYC0pWH
naXyxh0PPpCPuPUvvS+cf9oh3DyYievQmFnrPmPs/lvAYHpcQP5um7Rj6ofac52MeCxt+QOkjLr4
dGQxxWgbMi8UCsTajWVj/ESyfeisl9YvvG2hDOmY2K0p69OOCr7U1KbvzBjhJ+HC3xkFGvirtas/
+krmh4YADSk/YsToP13zkXbjwIKuKKIBDul+moX6l6ln2RTHWHn6qSsBRe6rhKVgGya8JZylP3eu
lQMFsC0Cl8zYkNTKT6k7IBENWQlkxSX7oM5r4dpBEJJW3Ykq6hX1Blqzc1FWjYaS4mpiyuaKjU5y
rq36F2C9YktN6Ws5WB8ipHwJE/V8hU/Vv+F5Hu5ZQLtEDxMUK1HEl5AoH4HBLvlGsqGJGtQzCfa4
/+4WGCIORbibicvir6ZZbQQrja6y9t6Vr1cL0sL9Kbvei5jVqmNaydW5eE7SjH+Nb6ls1+TBcJ38
RKCuO9mlx7B1hgKiD9WsNB6mvH6tRkKkfkkdaJ8v6Ev24szMuMSW4ijkau0ea2CzBLyrAvcGqspc
7vuK83XnSRPcJ0OuEaKFe+kkkcelipfjigP+RbIhxWg/lHsK0Wh1ImZwFcXKEjNXzdYJLUEhSgjl
FC7zrlxba7v6vvbRk2xM7v3Suhs/UFCZCtvDXrsEH2OG8l44blJsa3d9d1eXhRHMKBd5NE7weS7Y
j1oq5I+jEF9FyotpaRc2DUO3rCw687b/XOn9xj7vNFgFKpM6kdNOIJt84T4Gop8R2R15n9Lb+hTb
wJfMjCXGTOzeAHituyod+kOuk9vfEL75Yzn+cQT62jAQA3DwmG1ZEFTROMlwV61F+Zde0/5atDnF
4XVcahUNLnu/3lfiYZVtQJi79/btmAe7kuvauWrTkU0fC6hB1UwGqfDuqdQKnzrbm7ahGqnFsNDn
NOa8JQN6atZyfYOy2xzXRotH4VoqCoN8fCSbXe9bZ62iZRDmiOJfRK2S8Z9yZtpAl2RWWF37QPYV
s8bAEZ9RcR7pGn9cDLnwUAaNoAwBJZ3MOP6sIBC0enkMbIP+0vnQPuR15X0DDgDW5iHdV0AdV35k
Nnur6axDOvhppBgXtuT2560yorpb2wWjglvwdYJfSG3wDFKmoNdiXy8iI7yexNvRV8mbm7N946Vh
ue92b1UE10frGgRM/ppXwwGJrjmYwa72manFI0/BbduEilmlKKCAzigsmasQUtD0m3r7YGORNDsg
35Y7YWfph/EX+1zZU/9aTXxDcFhU2CkVdcaWxU60lLaFWzNtAZ5CNw7AmkCVZQFW1P1vkWbdX71U
5gXtfaJGm97NLqna+3o237ZSyT1TRMX3Cgdz2Hcdoai1Poaq1Y9rW6sLSWAAeawct2r0QMu4SU1a
kEDcHHCstz37jWbu6NpN2MWFGRpXNtK6WzYDaZwO4C8WvlXjP4aNDHeY1tl62SygHPbJwMMmkOi3
orcZKYvk9gXmIFsWtIuRUM36WSSTfBtSBjU64vyonkcF3TEI96Unq6ONULXJs+WDsRP9m4swLA5l
o1NQorT1pdO+GVPwZmJMYfkD+YUAvTlIIIn/UmxjxFl0fLQrkqNeheduhuuB6M99RmT0akhVaMTu
MNuzCXMPk04ZMPkoH27n1sYnY7mped3uavpUCB43oKmm/vdi48TNvPg+VsTY46XOtz1gKZwq6b+M
UXWjhPlcZszEfR+7x1SXb0xJYxTY1kvpMrBtKi27j0mVWHyEFtep6H8kVTwwEojX3/kOAdlgsap7
xyX0OWbGe/Cpsvjs2hJVWrqY4lrBaivNfqo1YCFMl+R7yxtk69CTc7IXaZ2SWHJ1Ztu6620JKM/3
qzN8Pkwj6Zo4t/caLyzPBPYfrq6oR66FM8WMrrOz+H5EqWJg66RQh6DhAqxdMb8neR3fB8PUX5us
nndciHDx6Sp7YZFBcrzHDZwBKU43Kymozdpnf8Iqay5z05cXbBj86KCTuPIn2KKbaRTXsmiRVYIR
cpSbgCtkJJDlC8Qx9zittXhi84Ofe6hxn80EE3Do3D6HRORMH+voDcirnfvb03Z9z3cO1EKa/sDO
wKiWueB8YhcrRNbQZ5llo7sdXKRSRA7geiNBGq+1nA2l8kzmsKPjoHJ3hgD2Ye4omUu6nr2q3yCm
O3XHZujWJzgNLhxGx7msNo4aN8VrjF8T69fYELHAjrQxwLMOzjo+l8gnqCHVi5nkYzkl7c5uEn0A
6ml/+TcDOXiv8Pb0MDdKr8eQ69l3arb+iFL3+2yQpgPq2va7PBfzGeyIpioj/yJgHUdVZePcdQJS
u0ln78OwWy7pKpEVZlhFsOXmfTc5NrctULj+lH5Btan2CXYK4GaFuTZ1w8ViDDEwWYz+21S2zPE2
zolQOdUhWwd/lyxlP+6xobGMXkMTucri0ujg1wp6w+rSjJeQROxyDZYakFcsw/R29BePKRr/HzD6
bwhUxL0GJqdL2zQOTZrlCLacdSlmfoiAw9EBYvYjhjF9ylQQPMYpzuGexrUHahNvSCoy9LyPihxV
PF+aBps6Hl3SRqRo0puRfMTb8ZctsXcf1yZ9EAEJwBr9GIgJCC6nLX/slI0qYjURPvbYrMQTQpXV
Kt872h+PKcSSA0FYUv0qseGN0ACtW9CnKlm5QzGZHyyH9M8gkGrxyqqtdJMvzR39KOdWP6XgkbZ5
Tw7Cmros0pzKUWFCdZlrauN8U38kdDHvk5BYL53tmmRQGuxGsbivfbMSg9MMV8Iay72z6Jv1ko+1
ks2vPAkwAQcW3+eZR8oVw19usyxRV4cMTb4SJ4VQ8uLMY8izbd9CCPjueT7gFOlhJrPB2ONJxOIy
Bm5aje4IysMbwpOHho5LtPJhOSXsQV5dMvHzbliz5ZMcxxCFA7FmOIrzJlY3SrlYmPX6AA+F2zLk
6LJgdhx1fg5ds0Synl7qDsFpKplYfW2x+YUTdXT8ObhqSQZgI5uO3VvXDHxp8sQxLLR7Wy2XKnNA
xM4mf43b6i8HMPTyWt3WQE3+PC2xefGqqeFUojklCnwc4Sp1PheAa1dploLBHm9PyLQOYzLN3uou
h7+/4t2IfZPuUxvxXqrYxtOxus0B7wGTfRD+JH71NXK75JcissPaiebSmo5WU+0z57U9INkU6h2v
vgwzABqj/ZYAosCqhqXXBpSNVLomW9coEWxydgrbpFszNGTLHRFQu0pEtsuvbFx954Ugp3h2qxyj
h8t/J89+oxWE3KKreVtSIE2fLGkflKH4uBIhwOOLY860KHZWzH4jn1nh2jEHdplZx2rq09+lpdgS
oI4dHcv055CCmS3+CnzTNRDHc1mJkdeqNRo+GkZagIXFlV5fHCnz4O35JVGM6oU/dHRj/O6S8FK6
PXdsnhmI4e3KlTuzEG3Dsue1H8MCT2KCqSjX83Ip5w50ftYkB8HFa78sM3KlSW4MEEMbXKzyDhZ3
MuykOzSHPMi9F+2q8mXJEmAKfpvfGBXuxhsIViaazc7EhOI73OzT3vk1U535sICPBZstSBjHkveW
K/danmLnR6NSb+15UtD2VCJeEpMO7yIocGAS4EErH0Yko4H/q8HC8mCPU3/upZW/yoAZ2RldhUIy
Tbu+xk5muXn5E1t58dSMCahO3t9fQUZAtZi5GkIHNxHKOLEsOTjgcxdY1gG2vnpW7gHtn8G4hxoJ
1Mew68vNE6hocbaUN37FnefdkGKmf5wFLBArKIZIlO1fpAX3Z54Exznbtp1ycu7MAaCG1Sqwa5AV
IPki1SbuuByLKa2+VFm4u0mb8bOeuFQAIGHG1sG3gOxIj27s7hkhcLQEXo8sP5jpKe387NJMqKQC
a5px51uExdUpp44ofgUs8Lmw400Yl8567NKgeigD1T05CFgoqDcFWEgSPWrFdWkWhRm+yChbgJRP
7EP79T5wufyxapsoqtD+NrWd9T70GCVIB6LvJOBNGslpNXWwGQBcTQ7qXm5+cJPXx8Aa/T3h4eUA
eLA/zh3dATZurK/S0XrFaC2HY8OJsZXrwHkqTXFdNJ6PxRZ0c+dw6OOOGr6yRLt0cXPccVuGUq9J
3ECk4vRrxA+jD0OaV95ew31/HiwGipW2yR2YSAp1BRSK57xOuNv5bfooiJXD4AfTdprcPDhMvq6I
q6vuEHfrCG7DX756WiD2ZOI5L+AAcvwTXWU7ML6X6QI6S1YK9f+WJWE8OArWSq9mxCpua3u9M91I
XzAFyQcgryCAbV6/WjjWPTVO856rl3PU/Zj+aeN1OHpiqqK1MX9mjx7OsamyfzWcPfyNZtiLXLd7
TR/13kPhgl+VuHuxYs6tJANuBfh/L+newIWKBy1txCAP5YK8mGfOwUDg3iwuaew58UAs5PG4W93B
x09KOUYzzuqzbzXS3O2wXcjwnWbXis+BQfPeZKb/XVgy+C2Xns1ho9rmBOu33yrH4/OAFJAkv6rp
Bk/uVL1j7RAf/ZyMTUwdyq62mxwahG8dizTJd1kyWRyuSb1zF2zInRP8G6UFAOqG/kLdAdeTFlBL
RM6bfe3QCKFr8I9IC2w2B+s5sRt5udWBPztdle4grhcbgib4EiZPnOKCfZ1WTvDEJofamUD9YrJw
rnD/rYsCJciQAlMqcgEpbwkG/7CNu9mlqAqLMtuHtTQ0tHQUxQTzsQjzU+nh1i5hpqnwgtGSYFuZ
l59+bYFebOKW9j+SNimQl4tVtO2HN4GZUQTMdhNfpweXEeick/mPeoUDpczz5M5nA3XVfPV5SY0a
nwPu/7qgMWluQAWm3h/2Qe4jIfNvzH3ocfSdH2atxm2XuOoQcv070zYhLoGzDHvev+2hXDn88r4O
yXdWGpOyzPZZMYS/2L6ZDfdIe0MrGMZRRUEFxV1DlPVIJnwBI2hl6CUV3skWPsiGlUv+B7EVBhKm
/ztGxCLiNk7KzGI1aJoGj6U1I+QHtbxNcv4rIACSEHCCQM1BPCTEkt5C6Et6SJWm3DWnWy1X1jcv
+UyCE+Ng0vkq93nsJ1dcrfj+VrRRTmOMtKKRe8euPhC8kl2HkBgts2MxcFrZBeUu3S2Wz8BUtfa/
NQ3feiIub6q0eKRiANNP/mTsO7LE/T4sM2Yqom0E511quoEUb1Yf/x5thMG2XzHRpJXxjomDlSQB
nNBD8vDZt9674BI+RAInmlvJfHFsvh1rs7bbNF+heKWkA2s7eYY7clyp0SSh1bGfozSYGWwpEb/I
KzpWXR6KiiQ1owGZgMGyd0MJ/Tf1bR01dm2fEHiBUJRZe7F9zqEovPXquHrxHywbB9CIIgT4i8BO
0fgHbQZxD9gy2CRV+lO1Jdwf9nZXeNtrlAl0glBlzTFkhXHEXwvQQDDX7CsHQoDJ6vehZj/OyZue
XPiJPs7+hem5hWi5McHobzWdNDu37rIPWS80f6AaYtREwz8Hlud+4Gvy9sNtvJjnuT2MDuozkpi8
rOTHjzkgrn1lMM9m2QxnQ+MYNrJq3ovMr58tj6Atd+cFoxbqd1G2r+FinD3HBQw4Ni/HsbD9pzK1
mj32Df8dJycAjzJgE4UjgVVnI8irsqAx5QRFHuzynk491FLDnnQb3LZCag3dFYhrgWe5Fh3WjiFE
dA5GXhI4SG8Fp7b1JosKSEWZ9m9WZUBjsSO8BxDN73psqyfw7cA4JPjIYW2HbezpFgC4jf5e9OU1
Ltv1tWESu1JQ/6iBVGzzevrhdOGuHCYTgyFY+JgmE0AijLse9p6NYmKkIQOZGfYa4gRNGWM5n1oI
gde4Qr7pO8RJfpk4jY0rsA+P9gGk9mca8H7Y1FMK6BjjV1zOrb31veIfwM/mmrXBxDxU9IdhwLUL
jkM8mUR/kSb5PYC1OOk1Xd5HxPIt+9h5vySA67J6DBkNUnXHRq05DPHMHYV4NCQF+nESWo/+c2IR
iwbIFiJeRLBkwk1RsFSsWtVE7qA6GMO8i3pTBd8F6MdrF2TsDmcGW9te0zsudx3XFMxuz21QVIdg
DuU2XtCJtIDx0c5u/oK9T0ea842pGZfP3AQGLCd65lBnWMCb2L8apyUgW1zX7mmwwZxA7Ld/ee3k
/cmcGzvLJwuk4KxEOajTOxFrP1JTsezrNVb74H+knVlv20q277/KRT9fAhyKLPLhvMiSJc+2FDtx
XoiMnOeZn/7+mAOcbVG6IrJPY6PR2GlkqYpVq6rW+g+qU34Ou4qaguSJjHM7evCm39+DMNd+kAUg
mVZqT48w7d8RTRcPCDdyoOpeBTWH9nOcOsk9eNGE21XGDaTIlR+kYm5dSI/AylCdrY8A+h0Nvmij
9wZqSaWHXpRLRSWM3OBaK4IWn9ZJ6DJqQUADdkPN2qCk1ebNWwCc67PKxQ3cLeRS2VK1Wjku5kNh
3viv9IJdruZxtO9wEXlxkKAHWT/UX4B169fIrfEwsQQwG/4rfOukIXYmiIiboqFoeRVRsQH6Hsfg
X4O4LO6LKC2omxTJDSlrfNWNXLnV6dtv46Ihz3Bj0RquTwBheCKGEqKdq35Dm+YzmICXBu12JPwp
MsXOa969ZpLinkYl56nopX3nATC/amrAc3RdfZZKlv0ItT7eRF6U4Z0uJ8Y4TqB7Z8zUGz1p8E6g
YLs19Cj4pE8UMFVq/j1Fs+hXYtCEVgGNPaoZ4NJSa/qNU/fxHQ+O7HnsE3Gt4G52jSALfgRW9BYo
RpFdVbsww8gFnTiHWq1NiR0XlLXpoZy8S+yNAcBR3PjJA3xVhEgal9ZIXutwOkKKETYKP5MkSv0W
tJOsho20adkloEnAdtIKALrXG8GIqn6ZbcgkwaZOgU/C0zCvWQuYx2LDe52WRgm2PnPHH24WC5bA
BOhIg+LWq7wQaKuCMrvKv0MZWbyY42jQlO2ztSNqZ2sbfC6rRIFAdZHyQtfnjRqz+g0XI3Nnhdne
7cfyWhGa8QcvBzl7RBRV6x1MjaL+3e7s/AFek/+DI65/AAoCUAcx0IRaJRSqBmeANS42yTOF4eFz
m5EL6L5muy6Wr0XRl6tS8pe0mvvDGDW9wOGGNx5604AHxPB54C2+Mo0+eFHoy2xHQ0e2IK5ZLWy0
u7BhGpCDx2EF4knD9hCIGE6WKpSi8jsP/PwqsLhnObW/aVAkTuHKcmn3p3+Bwo7jd1e1fG4jv3jN
BPI7aPH63p3TR+IW8F6+toaBtqdqDA9FmNgc4LX9qKXUyvDri7de47BgWumAAqLvTi8Qn43BKe8L
Ks/PNDUC5GDT7/BUvA1a0d6z5Rfarm/RiwvpHgIl0pNb2/Pg2yZ6tm0N1OTcpvSe+sL6gSJ9eqtl
LWReo7MR1nfH1cDT7RE7KdIy+HHyBS92rc/cvWUBifRkTmUlRcwxoo1JLaSke8S757mX8AkCjfqD
0SE6VIe5/Vi2FcenI6Z7GjyPsFcjKod8tUGFsBRFWCew2JUNNorBLrBBU/F80yeJ53TXsB2RtyVZ
dbWDiXEA8wStjGpvDjZOUxyWD4qH1xLYRQXqDSqZPFwDTlI7/+5NN+i0KNpftt42PxKr8a5j7L0Q
k0N9xVfcdksBMz2o7eDh/iJqGlxozYYh0BxpqAMla6QGXcAld7WEY43DMD4SOmICYmCQelnfVRJu
gOmI4a2ShU6B0RW3wHDgglvau41+RBhSckLgsDaRa6t9NLp9Z2sClXhEsiuAhAWGAy+7bo1pVwPq
IqecFoMdVmBPay6EMjvOMVJI3R6dJ1R7aidWsUHUxG0OAv/aMlrnpkjGfKtogGeaUSl3bDxu1RXF
9jqUwdrTE/suBgC75npHNqqbLzkowl0FYGZf2CNmnw3eiKgmhNfUo7sbND7ZrrLi3j6o9qurqXsZ
m906zAZxP0rzi96aKMjHnKp1SpMCgKW9byDQ3Ud1Ana7Zn0UJmjsWGn8Hd2VEJEGnDEGR0B/LXL0
3ZKCTULVlDuXYiBZS9/pAXcrf91FBmwbNLZ528DAroZqIN9X2Z3mwAwwGvihCGk2yD2k6Q4NLRWk
dxPSFjWLb1xcueUAPkX/JYobUqBQ6xs0tVi46AEpQJV4wybfhSjpqbZJe507Zf7IujJuMGQbEY4a
JcRBv8KLL0t/cgWCESvr/F1GLUzhVmnkSuOFCkJRh1pSAv2grscrXRoauRKIUR+V8I8iiDIKePO9
weYiBWpibY2wVFpRQqsK3OpzWZbVi1rh4egVdrT1hl5bI65mrgHkfqPzT1sQnc37jHNnY9UeQut5
hdoCjOwr8DxyF4cIBxiNQ7If9K9NL4v7itY9pCJaQJUGUjkGwb1qMSdad1r3DX80dQu73r62E9H8
wpjIutWckO6Ro/6QrZFcl0it7p3O+eZLGzBbSQWBBtpP8Lzahu4ND9Ugrqgloelm5x1YENFgmdVa
1P7UbGsKlKM0eN8I05jutRxgAAqcutbCU+DJO7hvZb2eseNzI9k1iuE962ad7AXvRkDidU/hnhL1
LYvqR1HTp8iTjAeE7XMQua266XQVBGmlqSsplXTdQ9pdiSFFj5Dr21U/QsIECZhtGo+Tr3bpOOHG
50OHC/ptr/g6pB8KMlRzhhprLEQPHVPWtyE2F2s+BU9xXx02dpz+1rFLXKPpFH+vBwrdpmyUbwWG
XhQbjBrGodgXXCwfabChOaW6/Vdue++gyyyKrlBgcDbt12VD4ahrwSqEYfaTwbGlsx5ax+QxkoV0
o+zcr277WIhVVRbli0/a2fk5opjg/OhQ0FfVUyjrQHBwUaGRoUN/i8zw0cQpfq0lEGZFwAtK9jil
rHR3cG90DE24YMkBFDFnmjoiNdPg9AFICiRTJcvx1nFa9I19O/pcu1SubZ2mQxVxNJhqhwsrgolX
cRCCbKYMjIJuWYHL6d7xlqS0HMUSMREV6X5YI32f7WjTKFdRBN2x1YxhA3Tahj4CcULt8BcaU5iS
Dg5P67qtja0eVbDRywFDBHqNd3BNnsIosl+BAYVXRVrILdgWpJxQ8bii3O9DE2g4+sHVQ5BRwRdL
pbo3a6ug6QDAhjaB4H3RDLm3sVv523Oa1qND2vfTc19Btgp2FIwZc511g6D464JMRgYXjbnQGppb
C1y6xwXQbOoSPyuPLHdl2dwnaY9qn4EbfS7usYmkLmVg2lMhBw5swTFbWq0mmovKVPELnCp675oa
SVBLQd8cwUKwap55W+UeFRUAGz+trm9+exYqhQJtXyXOf9kUZrdgb/Itfm/D9OuS35WWiHVr0Mz3
dXY3ohAoB046pSoJ+CqwEe1OfDR+1E8FQpmrrKRDaceiWxeWGm1LYLg3gksVbojc2lYVxy0cNxnt
SqydkDBF0Cyw4ag0jo4gcGSV9zSxxjcLL4QD/1/MCmpf2SRNoGxE4w/Q9gAggUBUfyoNyEsKcsXP
yDICXgkRHgJ9wdQYk9aBaGHtW4bNOS/oBsKdjz5X+NKGHOvehBauIK/c8DJt4RaE1U3UUO9BSt7e
6PTvEAsxJMogoXmra1GAF2h/bRRwkHNapejVt62iv9HPhhMpdCqUlrRuhcvNkuMCQhPXw02eDOUD
6uHmphyTAmUI7AFkGcBnI+clvYEkkMlf4pZVgcXnJPxBtRoMWhBcibJBs8YywXF6prK1tTbYAqWh
owDHnc6P0b5XQjSfdPS5UFOlzPRSGCDMMsyGrsbcRXLZYC2WwQBcICjfbLri19J9ciAxcMebLEnU
EYhroQCnQQeZ3h2GLxsPWhioz6ltmjbiq8dd4UuR0h0b21i97/zUfPYTKrMKWPu9muew03rHgVoP
pBUwZElx3qTBSxMczhWAb2lq2p3VQZVEpPx9bCa4pI4OrRpAI+ch2WzqOngXHIuruKVYQY1dbFn8
VOZEJ1CgAbAWoAO+RcgOtISKFtukx6oo3EFC1aHvqsE34i7nPJhYkICN6cs3XsHatoUTDgvadt3b
QtPYNyFuc64W9judAwwkrNI/Ssrc6q4vwCBjMRbJ/CXroe+6YKrIRxTLdJ3qjh3HqD7kNp8twbgn
cEwE8M00+Qye/E3WFimnTbAxDrAQthzAAoj0gnzi9VuhHmtF6zEZkBLDgHjlFDBiB59srvTok9X8
0KuwUMz9CEAKUF5QfsYaRt/aedwdIt+0OFVYdpVOQ5VO2khPGQkZO9DFna6DZufs1kCtGA2tVUpa
YhJDCKo02461Yf/IwhprTTR7V54LcuqyO/qpablp6IajmwZtGlNXZ6bvDTuKJ/GQvcBP/uSN+VWm
DV8vhzi1LSeE6XCZNnTLFOrMF51CmGzCos1etPF+sN8gr1kR5GE4iZfjnBqWMwhNOrrQyNW4Tf/n
/+Q/vu0Dbuz/9R/t/wZ+OZpD4qQvefhEYUHk3tokizbBewH373Ks6TdniC5m6c3P//qPravmcazJ
5P5DrBLGUTD5Fr4M/Xvq/XaQ83ZoT2vUx+MEYNgdEK7LETXjNKRQpbQMdoED4nf6kh9CehhKiulK
8pJ1KAcAZG/GFxihYPN+AXm9ahSqqNTuu5+Oc+gjiobVwpjPfEc2tW1IwaOYFsnsO8Y9hRAazenL
9zj72sIgSx1Ot/XlYZ75iJBudIorGnBKfBWPR0lH3EjQpklfJJLYoP+i3Nl4vI7j7OA6d5djmacz
ehRrtvZD19FHA+eKF5t6Ugf7TSAvoQ1fLkfRz4ZxDMcymTuHLXA8JNCWslNrwnCE4wTxgozYtfXb
xDHh6lMhPpmGu2mbV9+8wdaKdhDlTAF55cnJHkhYgcuD6ilGkqu/wevu8k872fxSV6XKPOuGZk7/
HP+yPi5qRfEdfW+21ZdSfwWG+/tyBO1k0UwhQIXoFueBxSl9HKLVQPFjV2Tseb2AJkBKQncRCWnB
lzbdD0UHn+NVL3off9UoyPdmcaB68eyF8RZfJkos+LatuFRtL/+sk+0ruVxowtKkVDUgJ9Ov/rCX
iswP+c1FdYjopl/3KVUHGyYZPg+j+uxEzaGqTNSWYJVz5024PP99eDaRSsLVLGHPVwR1KB/An17y
6qeyWY6o2VlYYz7muqyfwhxzQXUMQloOqnlTsR/uL4ef5vwoeTF6wX8kB6ZK9p99dhOq9kC/vjz0
2ls5Hgpk3PChgYDn2M1G8W4uRztZ/lM0xPQhluqcAX/y2oe5tumYUG61S4wNYf9RsinMX0aeLEzp
Sd6YotimVHHus7iFzpNTnYJVzczyAPLWbQOM2H91HSaazYYb6uUBne4ayzFNSp4255ljyNk5Q/2x
KOyuLw8AGfel5d12pvFwOcS5OTOxZjVUHUiCNp+zMg360Q5LnEwgwe2Re9GfI61GNCZEKPxyqHOL
Qeo6w2GfaqqYJUGPl5QaGll9oCeNB7HxBVzMrrMgVNf0LWOpPSE9vrkcUzs3hZKUQE4Qwjm5EgB+
behLEzSh7Mit3br2qRLEvxGFufaI3zbt5y5snjuAUq2DBkaww+3xuqjl/vIvOTfRH36INjtu6qIr
fe7J9aFGp8JqX4YMymTx+XKQc9nmY5DZFCODUwEGL+tDgyWm8hQNt6akiAbpRD1g51cpXy7HOzu7
xrTfHPKuJqZBf9hxWByZUT4wKJXae1m/hK579b+LMMufmLu2mgCdfaDL5nGLhlDauwvb7M/cz9MU
q59CvW1L/Atn+8yRjtoJc6gOlfJMVTyjlB9oz07xrhnpTrg75AvAsGcLieTsx/oQddovHybPlVWS
YvxcHeIerEN7k4o3F1W7EXEoXulNvCooEF+eTW1aACcjNQ2pkiVNy5ifwy6oB2Se/PqAzcZa1W4S
vNfc59zdIr+R+DdtQAdL+QV2YmGsZxfKh7jTn38YqxcgC5V7AXF98UTp5LOLvdzC2E6urSRmTlmk
x6UqbDQhjmNAKAPjxHZHKLml5oB4jPNiVc96c6858kqrfmfyu+Y9Ke2rnz8m/vXl8Oeym61q9HQF
qZoUdxydYmoUR0CZD83ArdlFa2RdCA/5D6nVV8nUH/TjwT8oIy/Xy5HPze3HyLN1JHx0M2KbLZKh
2Tzi+ZBkCwfr6dXKchgYHDXDUdHsmx152gBkM0E+64AXgWO92RXnN4KxPy+P43Q/SBU9I74ebRfO
8VkywVOF20Jush+KLzyxSNZ4TtApju+TajcUj7a2dDpM3+R4N3ApUyHDCE2oNi/H428WhrSQwfOw
KtFJCRErbyTvDFNf6YjHl+XSZezM7juKZ83OgB5Etwectz743t7lQwXKrZp7SDGsaxtLqhIphrui
v+21hUP+9Psdx9WPx9maTUmLgzRNfuvDdy+898s9C/Ty9ztdh0SZXsU6sk2GYc0OnywTmQpBtj4g
GXnlZ49jtbBAzg6DNoSt2SqvifkFgh6JMdDnLA8SpmM6vpXcZrkdbRrgjpeHcnZhAHuzHS4s+sm5
1thqoYAuqg5aR8XH8q41C15MqaMIWzf01uLx748gJs9hWBS4dDbZbClGNWy70BJoAscYdYgOyeQW
8amtIW8jicfCpDUFKFtZiHt2SnnjczWyVJMtcLwyJOVoZBx4H3QROi2goEX7mCbvtnlzeUJPbz/s
ap5ljoEDKreFWXb0kKkYYJzxDIq4mQh3g+nKTdSLhTDnlqAudUo/NvYUjj5bgoptNnTEjPpgQXNA
UafbxsHo/IvF8THIbDflwBxrBTOpQ8EjpgE7TVOyKt4zWm/lwu3ntBTDgfYx1uxMK2VBPzuUxEqf
ffcTyGl6VteT97WiHlR5z3UV+f8hVmG/u+sgWUgc5+fTocw1vUAsc/bZoEtQDSy1+mBSNB2r5gFk
1fvllXFuBYIB11XbFILcP/35h5uBj1+SqETSHKThX8Wo+yrFo2wQ8t9ejnNuBVKps3XBCWOfPA7j
Qtq0nLLmgFAThskeQGM0Bpvu+nKY02sAcHnHIXGQBCH3zz5Y2/WG58FRPGQiv7LAhY7aTYcNefCo
4yCa316O9udmOjvBNEZlOTpAPaGqs7UIxVDGSjsSDsU5w3sNwaql5l6JXoR81L1rM/MnhvkqD+UV
UuhrkE9XguI0JGHk5qlVX/49Zz6mZggxPSg5BbhSH39McFqGDINoOATmneUr6KPSnXZuxdJT8szH
pGjH65vincG3nK1LtefR2tb6eDAtVO5/DPBGwnChZjf9HfOpNSWzC9HI5Hk8G8tAuzftg1w9iGpy
yzx4OCWG4U7K26DtF1bNmReI1CyQ48LirQrccpb+S9DBmcfRcPAEzChmL400FfyhgYQABHRczRW9
+g5a53YMw4VFdG4yubGanKx8NMrZxx8N+LZRAyoYkGINN5Bo3VDBJPHvDxpu5P8Emc1mPOhIr6Tl
cHDY31oOXFB/qU0Ec42Fz3YmZRHIduALO6Yt5m0GA9PsoovaARd7uN16hYv2+q8XOdcbaVIt4Sp8
clSjVdlLsDzdQdURfs7UBwP9pLg3N9RqFvLvufyvs6GEQS2eMtD8fE4QGQe5XnSH3q1wLXeAhmUZ
bV6R2hCn9SS4Qr0QWyoFel8hcuelqfrik26hytZzkQV3rfbt32/yo980+5SDiZEspigdZ1JwVSc/
W2Vf6I+2+u3yNJ/bE0dxZpscW/mkULWyOxg0wvroRQ1hbwWrPn8u7JdW2XT1q0DMYSHqlDFn217n
mOAaa/OQM9Vpt3w4j0yN22uJC+shQvsOCeNYLyGnrumT5f1WevFqDOlBp5+QhCmNfCH6mZyjG4AU
dKjmKj9ithUVJ+4cxZbNQXO+hQggUSgGg5Bmd665sOmnj3QyTFo7POfIb6S542FWAJmp0qftYdR/
xyCTpiJRDromzBdKwGeyi065FHIBRejTc1caCIhnfd8dGlQ+OTy2o4ZBjLH0RD27U2B3cO5QmpWU
u48HRB92BK01NIe4PGjmxmtvjPDVybetfk/3elPrWw+LG9RNOhpaoXy7vGzOHPvTJmW50NiksjLL
37lnpBmiaMVBh9LttKAwEX4t+kPvA/uBezhGm8sBz6wUzlg+HTRUWGLzkpVFs5o/cPKDloCQcHfC
f1BKUNbITgBtWFiW06+fLZajYNPoP+yJwjZccMJ2jp8UgIH0tm2ulerFi39G/quMINb0xtXl4Z2b
z4/Dm81nzDZsgEXmBzeNv+CbvWp8/bquhltsooEgoMQ4dofLIc/sCEFSp0mCzoCKbN3xIA3QGTii
a/mhBeH6Nkh0MLdO+no5yLkSwFGU+b7rHNh5BlGGYdfB3hDB5wpLksb5XVKahg6v9FsXbwe0qS5H
PjOjNN5YL3jOaTpr5nh4Y92OSj3GxSEGprQqFXGb4YgcwsNA+XBdgi6LlKU+7pmz+Cjm9Ocf1k1k
m44DE784FAkUTWU9CTpcHtVShFm2TjTw6XrHqPIBscAEi9t0IcK5YwhUgTU1Ydhs+rxPjLZIgTAc
S7GsbuoKForyGgMHc6xn4T4lLeIgz6a+tP7PjosLPYeBZdOGn32tSFeKuLEFi7GtvxRGdu/m4e5f
TN2HELPjtckQFUg9VmIuip72lYexZx1WC4lRO5P/ATD8M5LZTs5Myu5GgiCpg3JKgCZRN6LegTXz
WjcCHKhtN9+MOG+6anRjK80Kld/PcaDuYKrBroOPiqLt++WRa9NWnuWzD79Jm98RxyIJ1Dhidl1w
9lCu0Upwc69ZR1XQrfw8HuHUmfuI6dmg2oaUdwC/pXHgfXo0b7cLv2b6lqe/RgrSjkBn0ZxlVyfP
tdFOLCRbjXIvAa0EAvwWsP2i0jZCB0cunOu2N287foWO0Bon6LYs1JfLv+NM/mNS/vkZsw81qtHI
m4d1njX3soWJikBSX4MgAq5wOdL5LfVPqHmqjdyoS92U86TI4Fdpr1b2WCSPgfogcmgW2877PvjD
woF5fh3+z/CsWS7ydLvO43Y6w5x7o3pMbI6S58vjWpjBebMdMwcLMVdCAP/eYGP9YlreZLp7XXby
+nKo/88S/mc402/5kFpHfG/6vjDzg+8/1tgvilcp3yYVAhXnRCf/0eqvzvA1NrfCWfp8Z2cSWRra
xTbNsnluyvUk7IG95wej3LltCzl364EluzzAs3P5IchsfFUXoUY2bVGtekFNWvrvureVqChdDnPm
GmUapqQsRDWBusWUKT5MI5DxmuY99zYbc6Tud5RuTYQPdPkVlPpCqPMj+ifULKW3kGCCzvSKgxfu
BvG5br80tNkquXCxXxrR9PU+jEhH6jpKLS6GXQ2zD0l8LBtgGlc2Rkv/JmNYkNGFxn9OirpJlytY
pU3bGM0Nz7i304eseLCaBdzA2XRBVc7kUsZ7nv7C8ZDQinfi0O1ynhD3UfK9ybYxDihBu6/li1kB
9Y/RolwIeu5rfYw5m8aktsKyiitOR8c9JDXkgKK8jjVI0VE6/Iu8ISgaUsejD8Wl/nh8WqH2GCsb
jM+y7s0836NPukVKegPWZenxfu5i8SGWM5vLxguQaA059fFXWKnFtwrk7OUtdX7m/mc0zmzmmgRp
Y8ubRqPulObNip7L/HvgP12OcvZe8XEgs1MTKZWodVwG0kQR7m1QgqI3n/JAmt8pybPok2uqUStb
fhc9ngcPvvPLQGXD/DfJkIefIXncIhc4b3qpINEgM5Xk/KSlQjHZWJff3VxfSB5nP9uHMLPPlgWa
PlgGy7Eqn8vgs2su1T2WAsyyUzAgEu7HjKMDrS7rX1b25fIHO7ssAFiooJ01mhrTn3/MS9CfMOwc
uUYj/9Vrm858z8hNsVy6Oi8Fmt1rnTYNkCBkqmAvIkD6SaSfWnB1Q/d2eUBnZ4ztKgDo8o8z27VD
V0dyDFnnIwK+cJR4fiyhJs4vcv5u2xEUUFhgx5OGUvOQxFHBaxHmfAE4w+ruAuux89E/CZwVEi6Y
d+5l/X00byMXMhGEbOeeCsXC8js58m2Oe/pqujRpu8r5kY9nhd61Q5W9RrkS7PzMs+78TsqbfLCc
hfShTWM6ug7/iWU6nMcSWMN8R/URKIE4G7PXpNKvwpCqZ4+nVLVGf7Sp7hv0YDKA7PDJrrI62oNX
DeD9aQF2KlGOFId+VQURpWx1YQpOzlV+lsUO581qTC2k2QYp42YclLwtXr0KlppVY0z+KaOqpMGF
sRdqZidLeBZrWnof9krclnYhE7SXbfuzjwgtlM0rP8Q/Bw7E5UV87sN+HNUsWQ+qFRVF0RWvluci
xgupsUs23WJV9ezk2VT/ObFAB8wBJHbfJ2aTFcWrmv5SMYFJtKfA81bDqOC+tgTsPtmYzB76SixT
i/91UgkspItUjjHkr0Bu38w6uIOevLBIl0LM0jEgR0sosstf3Tr7HkFobfBzvPxlTm/4NsBd2BLA
EAwapPMKH1L4cRDJiGGMTyYUe8iiSHeRMctqPWY3OGNdY7G8NmJ/28DOisqF3sOZbzZVEG2wMdQz
QYgeL0JsPzQToaBJkdPdtqGOgkU3whdVeBpWCJZmVbRwdT0zq46lwqgQNhAIY156h7JpihDNrdem
/oo7yqZ1lmAIU06e5RYiOJqkUmydIkjQIIVGl6nZawBdQ6CQaQU/UrO6q2MseVHP1exNv4TKP7OZ
j2LO1krU10YM+ILcCWeyFntYbwHEJbPfXl4wZ+Ng0kt9z5IcGdOff0gaCboU9ESb7NWgktIhObDx
wtzfdLlsEYpafM6cyRwO/ShLGIADBFX343B+1cRxMcTR64hYt+XEm44qSoHO7+VRnVsTYA9MDUQd
X27+QNOhuzcAscPXPC6RejdFfotJ0dLb7HQwJgc5vCResxbl0VnzANKzrtCY8V/rzkeOMUXTTWxK
rV1IG6dHm8WBRmtJgOUG7TObs9LoM0vCrn6NUbvFIXCIvkqM1UxMnK7T+PvlmTvdvxaHJ9B/OtgU
fefViFaisdNhP0odAGWU7i2L7xFdQGf4q+zeL4c6/UiEYvKAXkLwOqkIeAbydhXVytcwcbFGUizU
DZCV/+sg4KOmA1gFQQTk4XjBVRTiEPkd/VfX7fTHsk+TjWkH+cK74nQl2LzAOKlgLGiWOa/2BlGn
wiG0k9d0wDYbTTJjQPtZXwpz2gdgnogkyHbTdXj+5ksdobuW3ekHpGE3Q2feJW1xhSTMM/L+Gwv8
l6K412LAAZ5as6qI9eXJPL1Z/olvcpuhLWeKObInLUYvtItEP/TIP+SmtkaHPR4GaLj4oqPD4D+0
wz3C0LCUti4Akj7YWfUem9XLv+Mkaf35GQDCUIegaz/PInHhk43DVj/IDM8ZIG+VH69l08LK3V2O
dH7GJ7qejVWAPKlWmIVS2TY+PgcThXs8E1fZpHQbbHCJzWBaa+vcwoNF4pDx12/EaZAfIs9u8e6I
AEQ8Cv1Qqbfl+NB5d3awUIo5WbYT6pKjmnFRyNKtKRl8SP7QiA0/MFJxUMruBhek+8BASqYYry9P
4sn5OYWB0WOrEMyAy8/2YFT6aq2ppTiY2Xsjbkzjd02l2HWeKtw1sXTH2vxv8z90Np4+UnVI/zgp
ziLaWOHEmRF4n5Qu3Zt1fxuBuPjfxZjv+ZS2n1d1xBgo9XdIMMtsYd5OEj/vN12y9LAPoRVizs5m
Qw9Sn3xjH/C573T0lxP1ymge60nTDskwr1y4C5zkfuJNqCUeUNKw1HmDwx37yhuxLT3oI67dA1Jx
2MniTO4+wrv+66XHPZVnPfd66NSM8Hjp4SEVo+VUu4fYVH+idLZDZ243xPGvy0vvdIVP5zOnJjgp
sMXzZ2GbgfjxcBg4xF76GIn4XjcahEachTvoaUI6DjO79Zqmj9av7ohDOmKVFCCbiBCkh7lBvdTB
PzsgmiB8J5srx/x8runDhlmIrq4Xjt/VyHmoRpxowyUC4pkwrAMD6D7wIe0UmZDFua7WgXXw3P5G
kS7MiGKltwsL/LRGywtBh+goJtAV3bEZtD3TZDyOoG8PEBs3KhL76Z1aPKJUEmjRlTTWKmeInf39
x2JMGq+jCcHCMI+X3mCoij+C+zjICGhqUz4gebKp2gTJfXvh9nE6jWwlitmAOin3gP86DmVHmoc0
f51/ypz8Gw5s2BtNlQbx9fIqP00UkAo1rjjT7RDH6lm6a5zE9kY1DD/12Scbf4Ya2UPkCFelLTdD
n6465a/H5XANsdi7oHt16i3H4ypz9INNK1M/daqm3GYqShesRZvDuC7rJabKfHNpAFSlzXsSRBsP
9DkGwdKGbgzzYvxkY7fyVPs9pW4lrrZWoQJuj9GDWBjdaUCNw4OKDbiHqSYwWyDIOFf2gLvVvm77
r0Ve4QerIO8ur5NFnv78y9FF/hhqvgHAIQQlRZtm35cdLgXKimotbJwK3d7fWnFTB97CqTXP8VPA
ievK8OCvnLxZBiuvxsYrw33uSferZvegt/x8ksqL3eGuD4vhNta6eBEPMd8JxJ0qkmCd/rtfMVui
Sh7aDtYL4R4/LvGklYPlrkYHP2Cr60r6Wc5vPPQaJJGt4j5vM6TAUqXGPqFHZfNaKRvk2N0QQ/XI
hgtdoi+zcKU8wUTzA3nbw2YQPKtB0s2WtBMXSRwiILdHsrnAGDpGm8uqNQt72Q7dPn2yYrFR7YqL
vtkVNpWAWNOgeEj33QAZ9KuNR5A/CrY7qWurqzDGIaxD7OvX5a1+Zh6PfqZ+vPM0HhmIYPMzq8F/
bET6SxHIxLfy5q/D2FBfVR64FFZ4dh6HwW8nz6ba7V5U1U3cgIxzYGGPcnc5zJmdBuNChXxK7QYq
6Cz/h0U51JlqlvvU3I0BTojlPjDLKyf8fjnOn2bfxxIOX5cLPABzh3sAMKbZlk4NF8kkrU73/BqM
4mrcybXUwsgzi/VrXwmcq1zifRezPO5QXEDdOu4RcqFCEf7k+loepN+/Gy4qReMQhE/gK7pPmDWh
rtd69lOBbe51FbJtVURh9FVfGnJpB5358KCGp4oGjxES4uwo6RRcQzw7jfdt090IkNG7ApbKGm+Z
L5fn6lwgnrEmaXeCyc+5CIj3JtLBIGtf5Wn7PKapeof+1vAyavnSw+D089MaQGcA0PWUHeYFFISz
hDVUOKWY6iO+Kjsb3ZVeIsheNteXB3WaZ6E6wEWh76IC9Zy3IvBDAV3RRu0+FL+y4b3yf+bl91j9
mvS/TW3pwDoXjBoyp5VFduepfrx5+lzFUpMq615KjNCDXemUN+1YohUPSzy4zuz3y4M7/WITPX66
5Jp/XlizXaTaBYJ0mlPBDjSfSsVd9/nw2iLKfTnM6dGhU4Ti3FAd1iFL43hYYqSgoHhuuVfL+8q3
1t3w3Nj3Vv5UF/XC5zo3IthlFO64W5zijNNcuI2n69Wegq6xGUWmr/yJIDupIy6M6swatFWAxhN6
c4IAz/YVBtcZ0Pyu2XfUo76kOOluNP9z5nbGWi+8pX7mmTnkRqjCDqS6xlzOolkdlJrE4rxXCq6d
wapRbm1952N+sETymVfXNA6xiWdAzZDUCvnx+Gv5ofQFCtvcLLxNXGO5gkTu5fUwfe/jnKqTtVH6
sTTep6cnZoiOYKak3b72Eshk0UqG/aPahrt2cJ4imT1YBhqVqqf+/eL4w/YlcfCoMuacaR1L9RGI
WbtH5Gglmy8dYnHeoC2M7nT+eBroPLp5Y5mTpNDx/E1vcjtPnWDfttFdIL073BYX0CKnq/w4xOws
b7LKdisyAsV9sN4ZAqeKfAC2stAX1Kf9f/yhplcOCV3XqfLwuY6H0hS9GIy4CvYx8qGgiOB2jC5m
OHJsHqWT3Qjti1dU60pHRBC9kHuMkYZvXhCm320wCtdONAmdd5rYlpbwprIfGhRZKtZNanuI7Yu/
JcVPwjO0yCkysjFRv5nm7UNZCjuZTgyjF+yDMNl6oryytW06Djet3d9Y+sahl3R5JZ/UNf9E5DEI
zID1dPKqbtoidui4hHuUvbUrAYci0+9X63pSo1fzboMjW4ewv2OsQ9saVpln/CgL0eOEErWbDm2O
haR0Unb884Ns6hVSQLA6KZmNVcF1lSLCPgxfBxQneaEW0V2GKUf34OOgE2vqpi6/O9bfcpinwFwy
kETgLWmdVM78Ue/GQkbR3qRZN+b954h7+Mrv7BJ/eeMlNRbFJU5PS4M7oOBi9t8KL7Ovret5noSp
Fu5tOAFDdTfmEXp2u9Y316L/3NjXQnnwKjR/9duYFnOqfcHsDBvrSd8bZwE9+XJ5MZzZlRymwGod
6Dx0JWaJs0hDXGPRaNzXxUv0/0i70t5IYWX7i5Cw2b8CvWWZhM468wVlNsBsttkMv/4dRnr3pelW
o9ynkaKRIqXwVi5XnToHNDNNJ6Aeu1Y7uuBeTqwsLlOeW16O9GF+TDJrw8UHWYUenJWCsZTzKw90
jxjNOa/dYEEAxNbM/JiNNwNkLSG1CKom/HTMfVXmYQ5S9i4yp3cVfz1UMFA8mlNU8DcOVvb0BFcW
VRZop/Mj9e6sfJtB8NPBNac/xF7y5dsApvBMR2AHzDvgpaemUFyq8bCw2BEyTBBte3WgHzccrm+J
8xgB6X/IHKJqiQcimt5PbVQSveMTaarj5L1YIFTMEKcmavRnzYnrls4akrBoHqJ7C6huNM6DAuzU
FC/LOHPcpD6yIm18ZzC/F6kLRAdYUHn1LLp6byNLkBvpruKt3wrw5hps0zjxSh3/wikA8S9CB7QS
zKxVi+/IcwWCaUjDHGnBv/E4/pV77aFU2coVeGFmEd652KM4aeCBWJrpDagyCqQjPLFv1Kbt7yFi
FMraXpnXC07GA9gO/y42WEtIFUCTkLGj3d4xlR4qsBEOwJ5CHYmUR3e19+miPZTUUXxGBKYvC2VN
j5IzFATYESpFoO0zb5z8japHyO3E/EAhyHV921xaLZBOzLgV5GrPDkFC9L5UfcGOY8nDyr1tqmii
T9dtXFoqcBrN96OOFMkyQdI03JRpDRvcAYc+AKBx/4xUGdhutZUy4/lo0JOOfnAkBhCQo4J/egbA
De7BPeJIU+ic0OqlowRNQH+vD+fcAZ8aWWQERhv6FJA4w46wVVAYzyYEP65bWBvG4iKJVaw1poKF
oh8AJHzwPGjj8ZVI4aIRG/2Dc9XZQpx/OldkTKYG8ors6GjbaSL+gIy5R9+vj+TiXH0yQk+NKKhX
4u0EIwODHtBvGa9EqJcHgRsDWMGZonlxGU7MtIBmRrSj0TyQ6LR0gXHH+qwsyFm5AWxugNb+x461
mCyL9lMGEnAGTlbwks7CwOLQl3caenMTZ1eTbYECb96uHJxLs2cjLY8aHnCQcKqnszfK1knaWmPH
dgB3ZvyNpL++vDzzC8WdA1hcHd7i/V+WyNdCyDk5JgRKTumtM9m76xbOFwit8aBg0cGc4AFkuVgg
AbA5E2VdPDH3Axw3vgWtIy9bgxecexhYcYCkQSoQd7a7GAfrC1U7RVo85a7T/x6Bjj2aAugCq+Hx
BnWkNfqccyc9N/wboIIAyQxK4MbpwijT0rQJedonC9oucNYQgd7V1p8GbHGV8S6ntT7t842AF40O
qBCMYR8sH/85qDoZIMbFk9Q+sgYdFu3j9WU6zy54FhKY87sJGTz873RAE+fSrHLwPNcQcwDF+h/P
YTeoSoXwQlBkYuF1c/Oqn74r51bwuSgD9hIkV+fxfnqnWWzei4XdH6s6MvREHlQmv4Ee/g8qsX+h
MXPTmW1646VfPU/ITM5VGYKWWAuUbQu/mlLw4hMlmiMglFBA68Ix9cZgZWizSzsZ25w/AegKZCHI
gVpLXBxKrG4Ghc3pCGny6aDpnG9pQ4swbvoEWqPQrEgbd2e63TsttOG3oBODQvowC8blOSVHsIlX
gWnmxNyAoiNFVcFFh1XTsANLwX3Oqay+pU2a/eZa6Sk/N/VB29LBm8LOGewbd3L6bZ/Saoezjcr/
WBc/lKTFQ1YNoMFIx6n95iivgWafA+EZd0DjoUGb9gaCvhAsEWFrjMIKIJLulqFTQSswbqDrwMZE
i6A2YUCtl6Q7oCaLkOsD2s2hBJ5v0yRLflKVDlGsrB9aAwFvC09fn+l9N22gEYg8FYXSJZSe9pMn
JwY1F0bu0Kqu+a2coHWJDmHnLYW6w8ZMs/RW5qyFQnnRRLwep9+JafS3dTrg7QHBzsDNSBq4WqNv
ZSx5gCyIeCpdkOxIyMoDGE/6LStNaMmXFPJdQI5vy9o2j8rg0+CTxIqDcaztBxv6i78gOa5YAGl0
EWHP6EnoQKbA8rU49h4HpthWOMlPCLCgjeD6TjlzWrPrQGYFaE0H6dHlUycB7IAbuTUdwdISELnN
tW8WjSq1Bmk8YyoGKA/xJMBOc0fTfNmfnjYFIcs0t1l8VGRKPqCxHEel60A7VTPeyj7Ng9yoKbow
EDT5ZadN2zn953uM3sYpFD2pHvRC+yMtwDtG9/mrkwAHgLfmXFyZeYzOIjalJURZ5nGy/hSu4c+K
nNAf81tn818YAiMMas/w12cPy94kjShiYR5z92lQOyN+Gcd3l7KVRT277+bKKO5sl6A8MWOJTufa
7mdFWlxAxxqBQipvGFIuTL5cH8uZt56NOIDsoWERRfTlzhE5YC9SKuM4KSOcoMhTq2/CPJDuBapo
1039q6ScujNwzgP1gOaIGau6jEGgDpYRAlLUY1ega3v8m4thZ4IIL81vPPc3bW6YuBv0JNAg+84h
4di+IB3uC1tupupIKigDfasEpMJ2YrUl6+wWwTT8I0/A7vbmOsbpXOt6B0YcfDkcmB44s+ojLaA4
8EzYviiagI5FKLR7x91CFSTsh23BXbSx/IlRs0vqHzUIu+V+lRT6/FRTTBVwt6jiILOw/Kh0DoYT
sO6Bwb5Gr/741HIORq72h0QfwvW1uWTK/WdsfqFiy52Ov8NFF2ddbaNaPHyDwtGukUYKlRVoC9Nk
Zcud72uwqnyyNd96n25sWScQzSpgq9PeDCwwQIViLdy9ZAOwHoS6WDQU/Bdnp0pZWUCT04pSU6Gv
GAQx8bDBgl2ftYtW5oMDUBfYFZahjs3MJrbaCVa6AuAdPcxZ89xpamVxzhOxYGZFUPUfO4vVcWjv
Iv2jW1HmzirTyGOVZGOIJwiWyWLT910A5Ta/Kd8N9/XLI4TKAFDfM0kyGPMWYY6W2ALaer0eeQYw
Zf2GgZ8emjHXjZyFwASV5E9GFoE92mO1VocQSZRNIAeMf0JpI3DsRyK2LNs3a0TTFxbts7Xloknp
9ESvlR4NmXhwKvvDHaAyK9OVQZ071pNBeYs1GyWyF8OIQU3QtY93WXPUs3sK7V4XMsbX5++iqRly
RVy8wMCoc3qgJqqRxICIbWTnf8fybaJlOKh+lyVH6Jrvr9u64CgAy8QjGVkYFNyWKTkkxBuAPio9
Quk5rKDVOftIeAry8d/YwSVuAS6PmGax8ZzSrbhut3pUJDviQIiJbVLzyWC/r5u5uBnAEPy/ZhZb
bzRH2tG20SMolQWlljVQrtT8gSQrwzkvf2GPI3OL1zGymWg6WbyKzMKWgnaCRG1T3Qro4bYdgljD
Gd4d0e9tF8WEqdrFqn0rOydk0K6De9voGRS47HyTmy2EGSsPrXQqTA1E1k02yweupEAuLS5IhEAl
7gJZd9bFBBXjYpRVQufTfphAQz3au25AI87Qr7zaLh15VFtQtkVtHXi6xXTQrrGMpNGxjUZ2cLxy
Q6qZO9YNBgIilVGhFuGucRhfHN0nm4tjYpVo44Uarx4ZxPY17zBVt9QQviP/fH1PfR7b4n5jsV2O
BZS2orF6RbnWsn4kyRr5w9pYFvdbT5pWjDFsIG6574bxviMxaE/wGIyzlaU6rwbMW/fTvJmn7qXM
Oyce+1GPdJWBofOhzu9AKZfZXuiOIMCBEmNiS9Bzvtfqletw2E/X5/PSXrHQ94YI7R+aZeEKzBoy
I1oG+0N6n7MH2d5r/XOTPqPwv9Gbt+vGziF4GO1nawuPwIQRg/IN1lCGubEmb5MBSKBMEcDtbYjO
D8Lq93XGQ1fKQHenH0oVYSuSvW4QNPpO3xPpBi102Va+az4Rp8HzyXctHQjE9doUcvR65OS174ES
ID7kTjQKtNgU+zT3fJ2wTTysUFJe2mefZmN5taQuzbJY4MxQcwx5ar7agwbJzAYNemsw5Ysu8rOt
xZ4eICggDBexRqzl9xBy3sZoxoLw5B2RsT8mQGQlSPRn49Gqim1bVI+Nsm9GkQP0Vm5ZIvcSks4s
zUMDVIeMKRmIMtmvLMPsJM6WAZk6uElgnc8emUPGvYZ582Ysbup670C5kZiHTt6NkvlVGd9BXi4o
IXY/0+ddt33xHMzop/kJDmblhf+ykR3RcPniHBZ/PVyJZQkmEdA2qPaHoT5SdJ1et3f+JkJ3IlgW
8fZEwQooqNNznxY5mhrTUo+kPf6V7gS1RshZudnRjXX0lfVliHTlVmnj9rrd2Z8sphh2ce3jJCIx
uuybRJgN1ncTdtE3ExDx1sVrDD1rFhY7LdN76eQlw1kCjgJ1diBJvkpWgvck0Dn4OVMPzJXF08mj
SZIUJSsQkzEa9tMmY2uc9RdCF9zSwIrg59w0O//+0zOq7a20yz1jiiph/siHItR6/U+1mui8aGZm
yMGLDc/35UuKyZS1JegiIs2DLvYOGor+hALF9SW/dMd4AGcj1AODKSD9i8Ew3Whw3MYxYpTuYx2C
nnn30CG12DNnA32KJ7Sh7Mqm+9saza3DzKCXZdBCB/P6d1xwd/gMJHUQRKMhxFhcdSkxe2SonTEy
kbIuNtz82YCfvJQrzR+XHnRAvqO+gAq7MVdkTtfOtZuW2p42wtX1QeGwvTDKoHZuc0PbolLjj+Sb
HYO133rUnV9fHyLS/gQXOgRckFg6NU0LKOeOnWFG7vAwxR9291AQJE7ZWvbqHPmBTWOjUItMD56u
YAg6NZQNKUA8tW5GNS30XWN1kMWAxLaPSnx5ZyR9uomBMNoJu/6gzUB8BAA8aJAJ8b2071Y22IVd
DGk5bOG5Dwst2YuF7do2QUKDW1BV4R+Fmdy5Xg1IrLWyfy44ljlQQs0dt/05rZTN+tjusxST6w4h
xMrvqDMevr5+n00svLIzgPpQg3JoVKe1e4vG5gayaGi0bYAm8LlZrfF7XzoS/1oYUYHAftUXvhL5
rsbu9Ar2WjNE34NvQGkafSlhw1a6Hy6tEcr6OjYAXgRAEZ9uGA1AjwQlfTMyIJo7giqGEKTidten
78IligwX+j/m9+uMjDg1ApSJ2VYGMyMwrfRQVy1RSEysn9R45e5j3q2RH12cPXSxk/kZC766xSGo
mSs9YGbMCCgX1GRe7V4Ls4Gho2Rl581/aHFpYlz/Z2gxeVBptApBYWhE/e2mYeoBAsrA6KTFa4m7
PXSFsXbCL232f6KIwM7jzy8VtLopAVCTUhrlAM/4GTGmwGvFWofrpYHN8J9ZXwHQyGV9VM+4Yagm
oxFwV5tssg9e4YXGqMH9p3JrOF/uu8KxndW0sFpg0cbj9HSDUCm9aSQ5jZwxiV9BZWNsZC1nkfnR
1ALPGqz99R15adsDqA+AGqRfZ9DVqUGpe7xqS51GBSlDkT7G6R/C1qBHl/YhMsmzy9fRxLasJUin
owBJ2xgVt6BGbodGrG/N/MFoVt4plwwhcEN4DME6YKkWo2l62xvdDCmEridFAI21FzrQxqcEiUMD
8nzB1ydvxkeC4XauSy3BFARePTc8jUR99+4MP+JpK9fQYRfCYCQ/EXeDKw3gluWG4FyDDKSGDVGK
djzodmE9Mb1xQisuycFSHmJ9IQY7RJDEdMhwKie8PsaLUwowwtzFAXDVMtATrpvHqVvSiCTdvZD5
T9VA3Vy1aE/r4/9qQnFxzy+MWYZg/phPUWWRQ2ik1BmNELT4Df0tq/3oPV8f0KUdD96E/9hYHLFy
ZFPjgZYnatDtHShrehNUgSKq7t/+f4YWTrEHMTAjNnYHEnM7O4V2rdaH2RpSbN7SS9f7eTiLK0Wk
iiko65AIJzzzZePsQRC7cqwuThkgG6iezf+W6PnCqxKwB8AGLW6q+HttZr4+rDFSrxlZJK54SwvS
GjEOk/WgSw+UTRszs1dO7PluxmMSvfZoI4PIyhm+RkD/RLYKYaHBx+QuGcgLaLeQYizqoyezFd96
vjTI0oBFAL7cAqRriemCbpjHBXAwESkVeeaZN/zQVGquWLnwekG0hxIqQDX4ibTA6aHxKjTatO1I
Ik1BfB2BLgA4H0o5OJ+vwjJBrFjuZHbTqIcRNGgT/110K7HThVkFeQbqGv947s4Uoad6SpAJTEk0
knGbNM1Gge6eSm0TxysZofMpBZ8WwlvAmf/pmS0Ob5LGRc8h3BcV7CVOWdC0f68f2vOhwAAetg4e
tUDKLnlVnM5Czc7R+sgo6i22RCDqsNG2hbsykDU78+8/eTpulS3JQZEeJfB0UgOLDN/G1r5cLd+d
H6t5QGjeQS4D8cvy7m0JVONVTXuUTKpQtvqvvptp+NYAeGtm5oX7NB6aq3y0GOmjqjW3hswPBa9/
ukbx8fXlmeFdM9MQuFSWXfekwk088a6LGIsc8AvVdekzawwb+fUawSw3MCPxgP82IUt1OiAUVlu7
hSIauKh3lfXYe3s7aX03fx6Sj5G9Xx/WpdmzEEDPwQSgLUuSBAgc0aITeRelzPS5fpwfxS7ffN3I
zBkPRkxcGGeKvnqq9Slapfuo4M8t3myV/mCuvaIubWsXWZQZOgI59aXLY7KDKJLjDMiW5zcON795
tbXlvQy55R6uD2degNOLDw9qx8K/OVg4C5VB8ccRNRUqcqfOd8rDkG1AfxUawzNblee6tD6fbS2u
8lh67YBkpIrMAY0IrwARgFT0+fp4Lk/dvANmrjN0dCw2HEnQAdRi6kwoWZCk/1dpc+g3vXm8buiS
D8WTCTmRua5yhjYZks5LpdGoCO8ldMEJv1hj5r84XZ8sLKbLUtzLmSdVJI1fqr6JGcoWaxIZF649
tLKDvAQkj4A0I0V8Ol9V3Eq3GCsYUW/p+FrSmym3QUpVIFvP/K58b8v3pK4Cjd5Ieic7sbs+jRfS
aPiAf3qrMw8IUJinH+Ambsp6hw5RY/P33jFu0ML1lHPxMLnGxpjsYBTGrTWH5TbKCZMtv/9XH+DO
zFJwUmfPDw5MSD9Q7BgX7AH0L+n7UJZboR307s1lm47vW3JnGivB4KV9iram/1hdxGlQfB2b0obV
0eK+6CNNhGP2M1ljnFwzs8j8QJm3s9hoD5Fw3+3qO6+3PL9ZlQO45ETQDQqcG/IXKGosvLwspzph
44A1lIwHumrCZCp2muduMj35DmDp2/U1m3f+0mkhFfjPAQO6u3xNGbFwxhS8ZlEMlCwVh1mEqFMH
MoDBAlW0ol7x+efjm7t3Zy5SB0zzZ8qvU2lNQ2oMVZQ6o19mxM/779CTIV5YI+j46thAaol3FVon
kVEA0uD0PMjecvK0H+pIz/KQdDfN9G45HFdmt8mqraavcYNdGtsne8Yijc3sTnFVNHUkaO+TwvNr
K3syS4/4Oi/3CaiPv5zGRYxNARfADYbX0JJ/Asz2nlWZehUxPUMrE4MDZcFYeNvr83juPWEGdzRu
Njz8AfQ+nUetH0u3HLQqcqnre4Pzh1QAVqt4WCtEXXChsyXEhsTGpsSoTi0ZihbplLIau7/wW37Q
xAFNxr5uq42h7W370JTPU0fwEbVP1UPxVRlpgprLZ/vLe8LMuq6aYN/O+Yc0yV0Zs9ZHtmqbyOrR
rNY4yi7MrINDMNf1ZrPLOk8cEyfpSsYjr0u3ti43uf3Qr23L8+sVPBSYUVxMyECBPux0UouBNwKB
PY9Y8tGCQKVVK32Jawbm338KtfW+sXrqwgC134T51yNP1/ffuec9HcA8i5/+Pmv6dLDagUdjGfu9
tVNx6IFplb9fN3Ph+IKbGWlHVBBndYrFPNVD2ddAL9ZRqUvQZEoT7GpVGoG55i3u3XctaY/XDV5c
fRdJanTUYcMv/RPKUXXRuqSOrB7qOZ4COFskzq3mya9yL2Jfz3ArVBPm/gk8yk9n0IvzokSTPI8S
TviNGkt1rLt0jQfv0j74bGVex0/rVKVjDyw/9kGtazf5YN7zbk0c8NyEDRZrF4B2lEVA17EYiGkU
ziCQvY08cAQZUA4Hmmold3C+KnMZEu2vc/sAKHAWPmjM0lYvu4FEbguWDnvDHH1b2WvwjvM9DSs2
dACw2ZBuW1YLBJS63FgTNBLO4NfOQRs3fIz0NRa6i2bgtYGchv70GU8b6P2d0YNSfVSTaq9b8KVT
UnxDFIMyrvv1cjFecyCMwsPeBNGJsVic3mtAHlYnJKqAyRnqFuUWaB3wMtDWYJcX1giYeXfmD5qT
CUsouGCdBeFnNkXgUunsRzP/odjrVw/nXPRAlIIqBMEELgbzTyFAqyWyf8wFF5oInPHGVCuh68Vx
4OTr4MJCnX3Zw5eakOqyCwYYJE38XEUKsg9O//xfjAQoAmxodOieUXdww+00JmM94uUDekHiHpTl
awm3iwPB4wOlL7x+AJA7Pfoda3BrWki42fQmyVvfmh4GutZucx6rwjmDW5XOfXpzRHdqJC0YuogK
gG3R9WqyV605eOXBGEECZwm/Wit0XHA18JSgO0Lt9cJrakhyD2SUgKzEvbVxBu9t7NaW/8KLDWXQ
uY4COMmMg11EVnGPZkBRSj2i+vhTDnTTlVaKJzDfF3jLpJbYu8rc2LW9oahOSagBfzmChDLunLqc
acyAPl08GQUaasAg5U2R1F6s8d5ID0V/uL79Ls0jUi+IHWckLdbudNVaaH9qANFOgP44d0bffou9
/u26iQtebu4HmG83OFX0HpyaIDGxE1nMJsRPWqK7wQO/5mj5/0U2CdOFmjgSSSBjP6NgbbEKFhdA
sed6Pfm8ckxfH1VoZ0YWcK6+7oIAAPpHM49CBwAfp8NyswpXobD1qKmzwOqZX2RPcZaG1yfvPOyZ
YUb/Z2XxfHbrTLNApqFHpWbdl3Xnt1UHax9a1u5s/eW6sXM/8e8WQkIbLWmI6hZ+opUykZlKp4h1
ID+RJCBmuaHaSiR30QpFrny+96AGsDxWqV25ZQHcEom1BPiZ6XEaKoCc62TFf593r6PHHmHV/1pa
IpdqPRs5Kp2wRKhflk+x8+aVf63suQE0RO9QC02NYOJfDhxRLwJh6OwEUVVeEpLE1FaoSSrs90wi
WTb6Uj567Nf1pTo/t6dGFufW6kTDZTkC6dbpN5Mc7qxVnqFzE0iZI080R6QEOh6LDW702cBrvZVI
L9/x8VZMa8xJlwygEXQGgsz90Msbg6ZIDaWTJY7pmIfgePPTZiVaPHc9UEsA2mNWbkZ9Zvnmtzte
C52r8jgaN9z9SLNn1ItR9NpfX4zzHY0n4szqO7sdaBzOn/EptC7YACJwU1THOR/vZhmQFzX0y7/+
ToAZRNU4Nf8AW/MN/MmMLHpnEq5eHWNPR+d0sSnYmnrxhSMz25hpfGcS+LN2UZ1CRrxhpDq6uuaT
bm+5cZjwP4yxTQk56BSh6cB1n6829Z07upn2BdgZNOwiw7CEbqL5uUvKAdQydukFpDZ+OEm+m6zq
tyuo7yVfhw7M4DrgPoDgAtBkuTPMljV108TlsTdt3+C1rwl0qX2ZKpHAChr+QTKDtngEkqcrppJC
Y2iZqY5deWvFUJwVpd8M30CCv7u+Ay/MHu48bHYICYEW1FwktwZqVkgNjemxLdV7X5EQVSoQCWog
5O03anDerpu7EBrhMkc7MV7igDKdtVYn9QSD0uNHZv9MnKBUYEtoyyDvt62+Szz0zrNNXX2LoWZ0
3fKFE31ieHHUpO00k2PE/Ki04b61h9BRxl1dxgdAAYLrpi6AQudBglFnLh8D57eIaHU05QvT0fnR
ABQoYd9cem/294x/LztvY7sftvdsoLcittugW6tcn0fTc7QEVgo8b+Ajl2SKqIolRELz88jN3628
9Yw7iEJsHIiEiH0yTGtDveCKkYxFdIYsIl4hy6eOFJ7iiRr4sZgeHfAHckgg65B+S3KwNlt/7GRv
CnBmQQ8+BXBTPHrGpva+r8z3hU2MUAcaR3O8a6CN8/S0ZBw0eiYd5BES6g8EfKY+nl9hnGZbmhjP
ELfedo3xDsFq1PBKvzT0Ta8122SMH8uxLREZVSHJAH6TRv1x/dPOVgNA75lc1cP7Bg/P5U1lVXQk
k7T7Jyhx5NUT6PZ1uRs00MfafmWuHK6ztaAAyM/IjFkl2tSXWRStGYoe0S0U5KvvbdUEHTG3Xx3O
XAIDszNicuSml6tdW3zSSJbKp9S7Vwqe3b4bzN+GcztOe61Zu7bOjizcEdwE8ilITqMxd3GMNJAW
D27N5NOQ2j4pW3ScbC3nJdZWEp1n22e2AzKiGVwHwPryKcNND0QhcSef9NYNVZ08CFEGhJRofKpA
9bDG4HB26UNUCFKRAAihn3oWATndrYXXgKVoUsMTUl4+Gf4kDvqNVsjecNrPdwP6z1G4RGIQ3LRn
YCohuykeYtt4alQLtYwEDVQqM8EW4cT0iPx3/RAztJ7Q2DF2EuKl9WFANtn3plKVgaf0EeKOni12
yiqLO9G2PxvXgQyGE4OWtPDaDSkT52MiafYygSdP+k5aFjIwjTg+mIPxyzZV9ahKYRzATuGAKctT
LGRS45uhq7SdJ211TFWnjtro2R8z5aDwuwLUWi3hBNCi5C8X6bZzWOZnGR5JQkBUEmlKGfSJgyDJ
U+SQxewn0/J0y1s07XhmXmwNkoo/uSLdnZJjeluBf9wXkmY/0iqVHdhcQC+/SVusdZGY20micBWI
1PohyxaSramTvUvR2rmvJfUTcYfXYmhqMEZM+VsJ1Zmwy8CUguEbW16CLKYn8bTP0ELkux3JNzzW
cA7a/AVV6eSuGTV9Y3Tazwktn9Lv24mmvpO45V9tVKnfAUO/gSSm/Y2P5AWN4fmLBAxzT7ikgWt1
ThEkxWSDj81GiX7T+WzuEspb731AyNtsXLT27AjvPnLRvxEPkmukHumt62HS/coDw4RsufrOeO1g
cWprEn5cli8jr2eVes2LD6NhNEFJmfnoZINZ+66syiKsKsONzI4OfqulZRCLEu+dnMjk0THq8Rfa
iv4Av95sodbwowJtKRIaBihJfFNPLbCl9u7rwItX1bhvdJpA/IW0tB610En0kREDWFYbk1CfIC7v
l30CJJntqVoGnaZVv20Xr/siiZOgb+LqmCFC2puefEby9odFVJRULKXhAPbCrNH/tGSQflzb6sFr
pqENG7ez6vtGq7vdIKu/YLZ14q1oiUTjdm8921kvuiDmKB6GAAACV5j0LlS3ocuQPQ10fK/stgqt
WrOVP9LhmMvsBxFoPmQtb3yNVe8D4b9UKjTwraRmEHsK5YSqG4LYzBw/46m7bbgtD57W2QBxZ7za
FBw6B6GO/PltO6WZ8LkhXsxZfNnXs7jf2DbLdjWbEtQ/Wh4S1Kf+8lzxQ56XL8WoEl+vc3MDCc63
rtGMV7ui9WEcm9/Cbpvet3lS3YCIRwu61vrRJcbkhJoDpbd9mU3kd29lsZ83kGftyqzdUGBDZQT5
eYDNBHA55QB5X1DA1ps6y9BoneDOHFv7tYSSCt2D5jRJDyOIU8yHWAdN79TIyRdWW4cgg84D1Xt2
6BTZX5uJKnQaBlm02rUK34LEYbF1VT9hK1nUp4N+x0ZDr3yQMwpxaMbS9IF/I4HNoExYJQKwqqI2
7xxS5Hs94UmAukob6mMe0RTl69ZUP7PSEDu7KJNgiE0r8Kgw6BYqu0QPmtH9bUxaU94NkNjMgWK/
r4YKYqxxLV9oWd6NTIsKp+babup5VaL7Ru+BWcyeY1V8Jy6D4xkysI6GVja8cwBwhhtIILM7q5dw
ax14h4mvceO1URRThxDSfOCGPhhB7uXDS6WXyXBoLS3ZDxZPnkZUwLVQko7jKrEqP9cSY+dOcXIQ
bVllG6Y5XbzDTn3Ipb5rYyhidzR/d3SUXdECBzkEfEDQOHxmjNG6zk8SCkoFV6WPEuyx4dD3PQTp
rOF20AUOX5VxHUSUSrm/aOu6W5XG+q9YgnVq28s434ByAvs/U8mDYpC0Q07BTvyq1d1vMqNlFua1
Jd9caYzPbSp+Akms35Zt/1gVWAwNaujvSHe44IDKmjTwckeAldpEwTFNwdc7DZDlhPSwfZdYbrGF
vpT66FoZ74weAn26pl6min0nrOcHlwrrjhY2iEAFtgdOsxb0Vh/7yPNANlXTsxDvlNjPVDVuwT0/
3ml5rFW3ht2DGqsop5+AoTBtZ+CtR3+LxnGBNGwhyJEPagg7OHu/SE07pEhOhZ0tQGaH/PGkB4Vd
e/4wmBBjdotfvTCGoNB6+NYKJZSD4ikp73PEbvpdV0qoUHul04Sy0Mx6X1dW6m3qMgW7EkUzaEbB
zq21KhJTBiXjuNkb3fi9Hgs3tEtUYDmdyttkAmX/kIIwFiShII8ufnpuCh/J04fWmWjY9NLYQMXK
fdEHOFZr6MEra3LtO+6Nv6OZZXrQ1nUXuhQkBf7UAznoV53OOYYeZ2Tn4PrLw6koVL4bx6rENk2T
2jen1oASUZcVflp50WhDpVUfBee+M7N+GG2sQqWLPXO0YCpQxyNV5WcJPlE3QFA8FIOxqzWDbrIU
0kxZ57J7Q+WlX3TFjoOfOiZYl7bHh+Gm7p5QGNAfqUyqAAVInFGzF4BgMCD7fVG01WtlkWLLR51u
rCyPsWnj5slWCsjQmItoADptbwBRfofMa7Ir1ATCkHb4O2IqA1y4PHCRBHm0RyiIzY+dsPSMYZP0
LMZ51NrvgoMCP6Px8F0UJNuiJ/yxJiLeVBprv8MfDt+LfBxDuOr6pnbT5uiiwRpOwkGDe+wM+beW
xmQD9F7XBECQVm0NTTSo2N1rHRl+dKVJIY8ijQCZWpzClsTfpSx/kca2tjY8BQSYMhr0isYB17r8
YENqdec53W/TaI/6QF4pN0XYeJr75HJmbN0utWWQqUIEhojBq23a8Z4YkAmOeVpDvEzPAhO9TXdj
ajPQDFTNAb658ivm1ps8k84zLjjxbTDy7sbKwR6TU5yZjtZQPisRZ+6G3Ox2Mc2HWw/ycb6bKpdu
cr2d0MhciXs7JuZ3o2dvLXXT16FltW8pV9wW8Cw+ZQyF0AbRFHcEzpNCiPfoTsLjG61Xhv8/lH1J
j506A+UvQjLGDN4y3KnmOVUbK5VUjM1swAZ+fZ/7utV6qTyl9G2ySSIuYDycUeqg/TlOJIYxHrmt
KKmpm3QV5Kesp6rNbU8e2bSMy8GLbDXdWIbMzRHBdqkNzMlwejexRl0O21o3Rzbrqkp9tlmDEH5z
SVR8j8R7ZEBCzplGoXmVyXTb66E7eLxRGa3KPTZxSbhAUbzsdCn2ZpztsULWdu57S3SEMG/KwHUM
qSEWpWmqgybO+JuGTBPreLA2iLVqQY7PYXMtt0AWgpWmWDwE6xsy5lx+h5WhyWZEbRYYL5AQRUGu
+h7mNZ5se6zBv4LVf3e9Q/+QbEFNAbSo+J7pJB9E+FMGLUm3SoAbA4mNmA11LmdocN5TJRLhHG4i
6icUrJ3pZmi9z4n3mEJd+WGMrndLX8H9S8eXoBpUVtPodVtDdaqm8MYFtMzjpP/VdG1yrSWZf6JT
nVwiHWl+3BIh9n6NNMjQc/qpRepp0QiyHmQfOV6srCb6Cr6QIUXmobwgA9+gLV+jiyR2Hc+pmcMp
hXUTu7IKUoaCuxXAdoKVLmzn7g1IHSqCQtY03/oVy2BKhqB8YGRa1sxTQ/B9drF5pdX4Bgn7dyej
c2ATQrQbq1/LxD2KtVvuBzNhQ1hi6rkk42R7RLlENUFjvENoQYLF6ueSbMl+SbT9jt2EyXHcC9OG
KWA/ejJDUUpvKEJRrwWvqL7gtDQ3tHHkdpwitRuiPsSriKoq0xLdDmmvVvFUTT2ERIKOdXw5zXFH
U4lwvi2XsUd3HiW/RDnZmxpRxyaKmgJTMs4SRA0HdBSJOms7P0GFdiORGtpO2LyayODpjLzcd5iq
MufX8RvzTHeB8wTMjptXLu6yZc1AH+s+atsDFNaq30XY9Ga1FXpX1QMyGFX5OEzBz67C9q8LdRaE
84q5cMZBg2+/OLcTpvcQM06MX1/h9RdNlVQvNYruL7ee6mLRYFeQ6zI9TNGGrX2HgDRFw+nRY97N
YCyy3DjCoq1c54yEMz4FLXD06VFr+Yi3mUx7f9VKoxW8tdK7oGvTlrBeW5hqsWsFADLNw4C9JHq/
pCPnsg8verV4Qa+i5qG8CicgFvEo3YGopWPH3vrXwBQtRK826LKGzeRQ6zCYizIxONfKFZgPaCF2
PUQqyXVZ/6A6xD4Xus5rnysHYbMrT1YCaE99HMCfvbmTRxUI6fKeQjjjtRGkdqAYuxNHYViTYtIv
X5ZIJqkX13gOAOh3Nf4/uE0/6ArQ8d+jcKsIWC7sjdmS3PbT2KPhqBwyOm4qq6R+JP6K+AzTPjRk
eupALZwY77H1k9uEtR82Y1E2zU1HmjZbNmFe2qi93fpzfQyZ4wweYXzVCN08+hRqZuUji0bSieJj
DpIcxEp7glaWmHsE/tE0YWJor6Qrh+Yaupz7KSJvcCWO86WQE0vuBCHQw21krlMx1D+acH4kQf1E
BxNivDL7UpKwf0pQONSnHl23l57Ny7UdzGXSyCjHIgopZ8+TN6u2F5a8t2WLrIzeIwcZhd6bbjVJ
kbHPsVbGAy13KnbNvYA07SWS+PWs6+J3u81YBllwB5dLWKxr/9zpWWWtxneBKKGP0aJqsKm6F+YW
5FSgHygtl6FLY7QSwtVet9kYgEifF04esSd+KhOmXuDRib8HYVmeNlQ+YRkd4zqtF9Fdi44uc9bV
ONzWoHeL2tbr5Qx5INkhalPcd0nL2xzeqbY/bGy+H9Ec5i5VdZY81xHOeyWHpGJ24sO360c1zRd2
QObEGDXf13h76CLaVDhL9aiYnMvkRyBaljYDPIAFEt6wKKFEce7SKAHFksTtgG0HxIlAnKcOLxz+
InrkUxeDkmfDMezIO1nCd8ZnnXUtJsiwIe90hAqGYipKN4WHgVD6BtD1UuKZDWJ63kCzZGuCnKJ4
ru2vgW3oTUSHXraaeEPMoynl5dTa+YSarDlIK9dfik16mRpDMCWaWjQ9VzJ6WXpQgL5ab5c6inOc
+nEKdAgiieBTNES8eL3y0jis2X5TaIRetwA5sS4pd50WM36aGu4i16JYnvZnClNo8wb9FfoUNuy+
26rHhF2u3fWSBLgHBy1MtdUImXdb/b2CVfcbtDitPQAmMjc6PgMGWHps5mL2sAmdPA1w3x5iZ5TO
aEmqS6hTw6e+QqhtaiMUCA4jLKQp9pLBax8F7LhR9D7lovPiYdd2TbS387AL+5a84Kzs8gYc2LWF
FLsYm27k+ybwv9cdWjwPVlYixbkKJm+JmQKrIE/5RBBUlPBt3y/JNzx6kWJXAlI2wSZ23chjVzN3
qBSAgdgecEjccTXxEzGxy3SNBMjraaoMu+QdonbnUNGTGhOTAR03OXPTcwwg4xB59JWXKCNZOv5U
WtwYomfTqAwvhSYPTiAyfavkj3jsX7Exi4utDPjRGZwNOciFJa7cQy/LaSqMIXVmiDN15hHS5ohe
UrlJcNaZVvEez1ZkoVc3WcDqQ1PTAx2iQ+etjUHcIUVwV7QVA7ZXPKoPgfmWBIcpQhbxGn7QRZrd
OPT+RVAiwCadQ/ERAhT5XsYTjuYtkTO69c4+hbq9wTH0mY4SIWsWkTaiH/XO8XhMq3msL5ljD2od
yOvqqf6iaeIY2Xqi/87bKTj5tR0LU27RtWDM3TkjBY6bc5STWD820/ZDyy7cW1iJ1nQMSpybCWAe
W/Yw5tdjuDwmNX9qPVKXoAUjoHG1siiU2bysmnx+HGqvyTWkkl0qsLD8EFhFnsAeWf+waf2jxxbh
Qi4BuVIyGvIFkX8pwSRzsSU9vZn8hgHHaTySWiZggEi8b5y6W4Z8/r1pmSs6PalLR+HUEBB3pGpu
fyXlOZu3QwJHolFMi9DlHhvmPFHkXYgW4nhhl1xsKj7KEKkCpwW2/We2AQvzZ49/W2YTVblFAFaS
hdKfbpjRG/R3YY99AAqTgKg2cTr7tj8Eo+6fVCvPYR/xi+XU5rZO/Hvngv5DzYNtUoGZc0uxQ/nW
YznYTwGOu7sFx0PkEdFzLWLU9z/GoKKpG4d7408UDg+4QVA6W7op82n72FbRcsIqC8R/5fVyaWsV
7xbbvy+ywmQUWTffzSMdvg2Q1kEmb5pCGo9fl+2ALE8517mGXClOjWgWwIf8DeAAKpWnZnzZQIDe
RAtyfrIkERtuC1uVU0QHRRDUJ+KdE6vLyKzhxaPJ8zoa9cGBhN5CMvoSIeHpsNE1yIAMb5g8ypUV
m4hefEB59YZJNYL1DarvsvoxG4rSS65HZGExq1Uuxzl48zsRPa8rQCQlHCZALoO3CYfQC29Lhp9i
Pr9xwm7xu8d8MWKdsgHAWU75bAuBnK1HgVLJ1Lf8ntpSZJZ1cUqDDh9i27i0ZoplCyac3cQ6+V0L
Mtw38TDd++O47eg2XdnIBbcgfPWcOqrOxwuvYhhJwbJgisXpeLAGfVlqAxaiXYi8wx5A1WkLomXP
SLPeQoSTXDEHM/bahAgYx0RxP5lz9LgmbZLW3LPom5IC+Mq0IWMLNFaUDX5QfcHb/MmkwE+A7j0U
3YAg/8OSN3TYs5VlF+MrD6+qJQ+bPQP8bbCT/DtB9Ce3AWUtlDlJgI4ECkXA79zGFPmBbXqOCZJt
6nIN2wcALuFNP1v2xZX+45YCOPLOJkbYQf4gh2QJAJ5WCXnw/Q8Ac5lbBDBJBbHBVw1h/3ElsGpn
QvdMWP9hAHQKYj0oHhBMvFLMaYMz9gKsCUUclcJRqkzEF8a54KzN+s29Q6HnPDfIwaUJkeJn+Z4J
YkyFXRs8+BwnAemFddaoOgGVasarrdnkAlFSjyANIEsy9xYfNaVAu9Np84eLzU+qI3BOde+Dykgl
Fuk9drLxNb6P9TJoVuLt1wiJSD6g4OtgeVu7S2Wn6FD54bSriUQ3uIEURZEezaoi1OMN2WJZLCHx
EBRV+fdaY3z/fdz8xzOGTxAKFYSRgEj+7FficCuRaDPBQwIwidePK0W167bHWeHv1/mTmsejPcc0
AVYEMYv3+vsAXSoEOc2KBQ8Ax9PA3c5QkmHrvI7YBQNul8vlPO9pc8Rag8PsFxqEPyk5aI9BySPe
AppGMI2/Xzxeiasj0avHoXPXrd+cAv8LKvPPK6DaFfkJ5653aN2j88j6l9IHPVJiGXXbPoKARJnn
ehL1/MWr+qz0gawViABEZBAtnQfnZ5rZ+gzNGvCuP04xwgBpgV7fkzc/x7DHzvNx42sO8A8rU/mF
WOof6cK/PoszYYpvEC8Pyix89Z9j+dGUHPhSLMHjugBfgKKgYqnEIfiJb2uwVy1wLSO6ZzWF7kM0
dP5wXcQv2t6JXw2PGkRKEOQfsW7XUMFTL0CEcBpawJOBh1c/DaMosVcqk/sSSZcZn2l5k4yja1LF
JxBlJxtkscvdIHEWXZ68BDHObT8WXBm+x0m43/tzAIASqPRxBGABn0m1gL5seFVfgn4o7x0PH6FI
IPnfB3Xw6es5PxhQ/1AZMASRwTX2ScQTOKWCHtlHjzCjQdQsqupaxn7/5E+dvCXhUJ28cIODpxM6
FzHiDMKqD6+wJ5Zhal2M1vVgDk89raL7ZuymPSYU+ity7koAtTsQ6hJMrZ7OB+31R76N/l6jz+Xg
xzM4eX8EmJeM/c5OwHUsiNC9z8olWxXY+wznjTHtq5n8HAY8i1mcy5PWJbgAOPKV7vrT4nN+DACD
IZxEsRF6Cz6LpvpJJLxJRPAIGjdlOJosywkk0t8f9j+dJ59GIeLWz9IshAMgrObTR9xs8bRUXLLH
eI3zrt6L8RvfW0y+7A2AHRijoMurjzM5hrSc9Wfk30Xxm0UliWe/kqmeVWB//BR4jKDcgt8Mn/zv
Xzvlo4BMtGOPdO6uzFAXjpW36I4GDAQjVbldI/8oC1GZGXR+Qbuvshn/Y9idFZ7///KfJhugD/Os
FS5vR8CtFcjQW6+/kOyrGODPojEY/JGKBWEP3IPImITe6Pf73MaZozzYZ9dYim9QZA3iE9+666td
UA+6cLq6GRL1bfEKf6xuCfsqHPhzaOs5YeD/quPOaWoMwqrff0DlEJcLSFXe0Bnbwm7mfkY9AlSx
6x+bgdRXUF92x1JX7Lwa0yPGzgQ0F59IhcCAkBzmpJaZtPzXNukw14iAA6i4QAxmrDuAFvuqVOez
5fKfX4yiYEhMzrJMUGe//2JibLVAv17ejJMXFmrxh3tlljW38MvvLJb/67X3W+RZtHGqyyjJReB2
PaBx0tufqp2rL+aoz2PlHHSC/T6eXeAH6Dv99NUEmtSmbmp15yRtj72rpqvYV2FWzyAsUBX2lQXz
00KIDwLXg+EPV8QeiiWfxqam/bp1c6eh4P7Jge3xrxJ+Pk82ny/w6QEbNGiNrcIFjABrGT/59t7Y
4ou55vMHfr5IACHyeTdIUJDx6al1o18aKDvknXLrRaW6a+YF+9gDII9skpsFHLgfilwocRv7oBHb
5OnvP+C/bhLGn5iiUu08x3y6yWlKFFACIu/qcs6lCvZjfNOv3/5+kf8aGv++yPlV/mvPEkPBE/gQ
HdzRFRWwSkOkA8TSu0P+9d8v9J93A48RXEbIk0VO4e8XmkPHgW/z8g4A9Xupup9RBB0Dt1+sEJ80
f/8MPXzv5zQ/GA3/UKf77eI61QblnVaqSefSHsYZCJjyH/ra4fQV/Br8r2ao/7omFBnYOCOj5LzF
/f3W8Ho6WGB1ecejdx4etHps1AnljumAdFkX/4+W0PMtJtCWwqsARyWsx59emYT0pXXSYlzU7R40
0vfYVP/bTvb/XQLiv4ihgQkd1b/fkSXCNrBsyrtoXfdAyy4MdCJ/Hw8oMzv/0H+voMjHxK3gVAxP
KK702URte8AToFS3W2+b1G5EGzc4+CaWOJr7BuhYZTKBWq8G5O31VrVD7um6zruQT1mFTRl0prPN
ln5c0ikS6O2yHCoOCWxpa0HgAgRCJ2kNo/bBgsdO66CdH+QcAP6Ya3NQDU0K6UZ2zVaH+LZlDvIJ
Aqqrbknsofblc9CP7qVhwfKzCht+CKXynquV/fRiiPipNfo+KqumGJeB5bEdAdCHKD5Eq8Q7WDBA
HAHZ+iafu7lFscLSCFSJ9c0OlufuOKglOkhmbDrN0ZZDEd1ccLWuxUAgHYhHSF3YoBn0AAFCqpol
RAFZE4DJX4NDV/b91bx1fL9hzd6N9RyfhAVI6XdtD+I7ZBk0lQSaTYJC7+F8prMT+DcqPCycvlzv
Y6XVvYMh+4YzAOuMyV9dQoB2hqa+qZdwQhVGGWWCIIhZVh0OGWBUrpoAYigYc3i+BKHLB2CZxWym
7zoApcbCxgeuuvo54g27tCsRUx7LiFw3tCX3Y8MQwxYceyC+a7uA9RFNodC3DrmEkUdkLq2AV6sr
bEP8Hey1mGF18jMMmy1XGr5xRATJvNaKFJqEeKROewWfx+obaMDucglbgvkRh/SURUvsX05K3cO3
H0B+sgiESPH3oKvcYa1sb/HoEQyIfMqWHzw2l9CplK98NaDVIaT+5m8qcdCAMDlnxmyviFwPxwzh
a82Nl3gI3EXmzjtcQiPLXUL5m0okeaXTNBaeM57OvDWOn+hK23eBAp1HcFrdJZzPMKFT/mFIO71s
AfQWeDQPGBhrIZrpA3Fg3oOoxHbZyLV6S5qOJcdAgS8I43mJchYqcImjoxBKdPpXabfo3o3AH5Xk
QO+TVR7aNrIZNHbRHitGed8SnUBMChrhmSPP/V31ymbEKzHFG+q+i5E3dzh6eLlwQykzHZfQAy11
fBUM7iFGfN2FUXZrb0B5yT04rQ0PZ1QQaFp5XJrGXKt+YoU/6TUrz4NkDaHORKPBbc86i+esflTB
qt9amcw3ZYB+yRYP40ljfxkdRVc3O0Cw0cMq8OzTiJbyLoZK49rzW/lYD/0bjfvmZezpayWiEI2y
ULRbtgHOdBCOg7T5tnlLuMNLWm7wbPlLsE40a5PKz0EKTTlQlm5XDU2SdxV5DTcvDCGtG2naqRnx
z2GPPwwOltBQ8GcGOhTQeNPmRAZjES9kRJcGQ00fjxt5xYZpxo0mSM5A3PKyvsf63dIyk6KFxuJD
1uEGgqRCFIpDVP5Ae/zDEJRiNMYajct6zBLHbb5FosvDievdBHVA1gKMzhqi/F1gzXAMOs6ABZfx
08g0OVkFDWYtV5m1Y8CyFWMudRuyuqH1J9k2jANCXmLoO2bngVKJQKeB1wTNoWBQYVUwvIyWee/A
d226McC5TdzbjKrau4hK5fZbnTRZA4AeUkpLMhXqJqPj3KJ9SbHxIa4hTKVCJXtIirvMzPHyC3IS
cmGQpfY+d6o+QhwRggjqIKagFaThq5HrARMPyeBXdnlNrP8M5crYZbx282WjhvI99CAyT5WRPAu0
2c4aZHsK9BDue+fFCGf07QudKxxql6T3kTQPVl6uLjn0COvLh05Dxg9lVKorUz3SZlJ7o3Des5Et
LyxwkrtFzD2mcQ9sDUfLi/Zncj1XOtzVnjfeg0tA8ns9zvk8JQDmWgTUzknV3Vpvik6en/DDhDLB
AhKO6huY9uag19UHQg0V4VQTiOxV152iEai3qCawLfOwdR8jRCUpNGg69whC5HywtFrwO+n5Iqd6
/FkLGBuUQ7keq+sXbCdRfic9AIhwn+QWaosd8aAj8ni7XVcOBTxeAplPNQxYGECaX40DSHFozG1K
a2Q9dhPEzoaJtoBmE+6nErzlyQz0nAlbTZdWT/NOTdV8tVHweKRLTBH0cVNAFbZmbPW6vAxXdpCS
+DvRSl4sAW+yQfrzG1bfulhLrYptaeo09nrA88rTRV9hTNuORUfDQkAREQMK40ECVi4+vxrsXGeR
QW3QyNmvmkfbg0mkue913+zHAJeNZxPuUOfQwg5WLc/tVMf54KCOOsv+riEIgTZw1uRYcTHte2/s
ixKz3olPyhV1Y6OdAY+D/g0SHk0FNa1nqujIgO08zEiUQJEfmnawSR7yuMfYGauYFnFpo3xrgIV4
K/olMtcDPlmCUeZyguYZeiF2Wa+JdwCE7R1CEYM0LkHv8g4G08Zh0li9ypygjfYL6Gure9RxyH0A
tu/edHV/bMw2Pw1oNMz9NWF3BhKBAgsZatI8O32v5rPuOlmHlPsAMXU4uX2LJiaTazyslHLZFmEN
0qKCpfpYUxHk0HYPF/2ZEQ9WjsI1DGJ80mp6YAtTP5CBpHPUSdgDRboo5DUe4hC3+WcH82gKGFCn
1McwW6rOv8AnK5Cq4NPdWWq9j0EdpuuUbAcgPvjIRCJzDV4xg0x9S4OtZsep9SwKhHDwP+EguLq0
1BDOBGP0UGmJXBNwxWDoCcZstJV5Lbqu6GcSnXoZ2N3QhHGaWNpcgXaRWTT20EB3YQPcD7urMgYC
EiwQ0wrZvlYt2VLBNjQ/0rM2HAk+O5cwlMuQOknXNhrhWYKDee1DXvQL9CftEP1INvvDxEv8ai2s
YgI1PZmeKdkb2+kU+iAUGaheHCbTsws0XUtI0Eu1h1ive642T2Q0nKd9VbdB1oxQOQ0S9cekKeNd
SDqzb4GxXWJXgDG42i5dZkghTGd5AXTn3NfFw9SPKbRhUIXslegAV6KZFVlo58VGT4g81Gc3ATAp
dr+wDirryiMm8zkIVmZVnSG1ysFqVi2FGEd1aMdyvt1Agx+6cR6vmw1wlWem6Brf0QqZkZQ33ViR
a9N2aOey1Ntp33P7zgE8WAEAxmkDbVlOqd/vdDWJKZ/neH5Yqfyoww717uHNcFajoTnYvUTIjVmz
bvPMWxCv460/zNVP1k/VN75Fsgg1mDBHyh+VX0G05TnYA8QWQEnBg2y02MpSNI8cutDyHWTFpEAb
SQnS7ZxLvSVLAbnrkonGmMJClLzTXjSl2+DYgftQo9ceaqxrhnAr33ava4fArnLhzU3CNp0HbQkU
lyE5RUZ9ki6EBoVknVeUEAgVUShLArFXT8M9Q2OP3RkHS11rF5GyUr7IjZWpnCYD7r8vw4I1sEeU
TNvLEDBnfdJcn5W3IfOgzZzmXDMTnELDx2su45/OVC7tOwx6BgHoDiYYbEqdTA6COyw76NXJFJoj
i1Xb6RgTOj+4zi93MVIGXwMKYRvg/+kxnrz6NI7ddht5UkUQ+qOe/sLILUSkdSuGTIPG9DNYEfXN
uGBCKClyqGdEgGJJAWpWrxUU+3VY3Y6A3WGlbqGEE329K5GEedkuNnmCKlP0mXb9fFpAJut0EsTB
XIIWzY/atvMt8+LmoYYg+WIaLKzF2kqVuqRaEFsf9ahSdPFedJOHhNsV00OInOVhg1Jqo7471N1Q
HjruxpxV8duEsXAl+n660k40z8sQ6UtbQhVQNSLMttWqp1LP624JIthwEH2YBsNAHhPaq1sqPai7
QlXiODTM+2Btk4JK2z3ZekCn+QZtD++r86YHGi5pQ34qp61FW3T/4o1mLFodNZctsgsuqIqmK5x4
JNb8YLgJa7M8xNEgj8RoDBUQ8YiY1L/wv3ReugDhphTfZoiIpD2HcumI49ZwO/QDdvbGT4BRMieK
spL2FnWPXuq5WBcBnWrIHHHEaErpngIR0l1kQnLD8WE/TiTqirIUTd5qV+aKNBZttYO9QKZMu1sj
u94r1kz3rELIcrAxqMPdPO5MJbJEJ0coeZ8rwbx81gApJXVQRzatvaYLzkojpsOMsHbcUVqz3Zld
zIKRuH0ZWj+HpOVDVAYyncgOp84o/7qjUALU0MkuEYGcb3MWcHIyXcJlNX2vW7D1kE4GV9DRgcyO
4R6u3BBhqV6qUwnnCkQEZZ9XG9mX56BZ3kLHttHt5FiUFJPQwwnyQ7kLQui65YYgLh5YmoEkhAx5
Ms1FkAiOElrUVCfQNl36va7yXnMOAFNhWTfd+Mj89qdWU3JDAkxzEe+xbXGw6CgvqI+rVMl3avwG
2JmYczqZ6SZqWnbht3w6xTP5iOIOE/Rs/JNegiUd4ZFIgbTXuy0UdlcCe8gggmFpaLq1iGYo4xBS
HxXesvh76LYht6sT/YvRmWYukFBiRpU+qW5udhVklLDzh2UxOsguMIV7BaSIaq/CEUoAMmETirSr
U8ITA/V6COMYbGJpWfVJjmBDqGN4WR/BUoYXy9lAgP5QlKEr2b9Og14L5KILqKpsk22k3k6crtV3
IP7RLjH+colch1+rruonFnh4lmH17DjSpbtZ/JgRYfFgAt3fTrUAibZQetvR2KbYjsrCIotmj434
uXncR6VTTx20m12QwhMkj7OC0JpGg3eaJQLBUiAn5JrwQMB/BANWjfbi0nf+UaCioZB89W4YiiDh
82HdRSv67soy7e4aBWMIhEoP29SAQexJwx8EZzcoYPWePI7wSHyrnUoHzcvbsnKQYZXLVRfwLtNM
/OJtNV8g83I5UTu0R4YlK1NQ4aYdwHSkciSuvmspdN8dHo6Hy88kPkZnWWmlNSQbLQI4W0USCGqM
zIQK+4tg8MnetiTJhj6xu6YUVTYE4TMM88kB+rr2V2XhTNtWiL5sgMb1KkRu7rKa4QYCFjiUKN/C
tOv97T4CUXGMZl9n2PGSPZRUv0xd8YOlkAEvEm0GixqDC5TYo2Ld8y/L3jVZIntyOyBEB48QVToT
93iugup701RqX+PwtdOmngEqwHcFR8nZowcpM1BnE54Any5P3RKhSG4jOFEuuvlWeZ55EYuKTvCX
Tfuph/evG7i98bCfQumUkHkyDIC3bOMfOie2ayypQ2pVE90NCiQGTq7iAj3vtGj6xTuwKYa8Dg0X
JXYXcbkj0kAdWtcT1KYNL9oRm0w5Dx8JNE1pjU8c8v0e4mqojNJ4QT771vf9HTbMW+qBlkgHghEl
eegQ3r74V8m81JdlY9Tz3/G9/wD3kLCONpUYCUUQvnxCKYVxk2dsRG49Q98oTt8AGL7ICfmPS/yD
zSPvAoXauMrvKGWHTUrVj314K0hzgxxWncK08uvvt/EnPs45CSh0NchygsP7/Pf/wsdn1jEdkS68
nTE/jDR+CGsLfLJ+i1Hfnf79Wn/iyLgWYvhwwQhChc848gqQZdh65JBP9XKoGnvaxHwHl/EjtIM/
yDoDivmKtf1DTwAMFqIFBiQZaSsQZXx6hmHPed1C/nHb2hg6XSpCgKnmFApASV0JAwxkcGv7uARe
4VoIV/9+x38yZXCXw80OvcRZssQ/p9XojRoywSJ8uwHPlfO+aW9b49K4P209NKpQwXlIeCaC7ZGD
t0cHdsaWj7//hj9GEX6CD3IzOZctng3bv79h4y3CeOvIbntT5mjbxpbli3H6X3eJ8GgaINbyXCPz
Of4wtBLwsOi327Ke8wYHNl3ucWZIPXVqhxUmkGu1PjjyKsPCiIMYvkDz/6RwwRfA7Q4WFQWnIf38
oVjYjw2MQNutH0IcT/PyvKlbLjYcOCGeuDEmBzcqj//zcw3AwGDB9sH20M+py6J1WJsYWW5r+tMP
FCxDX7y4z3IifI0EVzhXv4HYxPd9ppz+9W1SCe2lHNyCN4dyqMlBp5WBbXTTjbfdwgT/GuqoCBdA
u+NXJZ1/sFnnS58TRpJz2g5ord8vjdTZjqChdbkNZv5s1//D2Xn1xq0sW/gXEWAOr5woydJQybb8
Qjgy58xffz/64t6t4RBDyMAB9gEMqKab3dUVVq2Vfo0G/Zki2fbjeyiTfJs6pC20lmZNs2SQ/AiW
p8GpCrHduk1Q3sRRvAZQnP7KWR+GxXAuVOBRGAKDdb6YwEL0sw2FwfmLR6+zO1X8LVLb1USKQ8PT
9SVdepzJGjrvU1fVQP9qZk0q6d5ZgjY4ovVsxiD39fjQFG+51FGcRth0oIdS7cVqRYtjcZF0tAx0
3yZuvpmjaxkii8CvDI7fVDwUrf7SgwOLdIoTWnNAg3Hl0i24FVC3gKZEOsjwS81OSCQWGqmbNTgG
RcHITz6NSvUvJqC4Rb0GIlIQOOffLSf/IH9WBqer8j9i6d4iaX64/rUunr/pY70zMTuAIvNtXgxB
hRPV36VUspP01KdMuWr763aWdouADppBBc4R2oLnS/FxJCGzBIPztzjlqYndUzhceV+Xjh5amBO/
G06J0GT2TRjJZQY+AaJeVowT2oMCaqfomTFLQ6tClx2BW+aosvhu6OXgNWN2ag+t+o/rS104iECk
JiFSEGNchNmPSASIFBhPwXWQlRt6aJuwPcggmxWp2rTRGn5n0RxWJHimoImfYy7DimrbNObhQIez
UzIQ9JUdU1Wumi9qtiI6OiFxZo6EmTgecw327cvX3CgV3ZCyvnP6Xvwsa96eMb8STgJG2EnmQuat
022gxz+lcY36d9EyDFo84HTFxblT6VQlL11JAlIKFKprDDg2oDhIb1zlk9Q+VlCtQAy8u/4hL8I1
EC5gewzOLBwvRFCzM9si0dlKJgMPcgbdwpA86Em+8bNim5m1bg9EMLtEltcQ0UtmNXStEHgCZcox
OjerVhWDEKXVOxoKXQzzIJ/JCL9MpiVBx3fI8pWPuvDUIaLF3aRbjzeYn1c6HEylQqbtpGRhpuXD
X0ClsV4LBRc8gAqGciIuBNwApvt8WZxQ+vNy1Tujamz7UTtJUXlz/YMtm8C9AJPXiYLmTgb+YSMq
296J8qx5HExKj3rVe8/XrSx9H4N8xwD1r/G8zawklltqmpD1DieGntlRY+SjiG/zptk02rFv366b
W/DQ0DD+Z276Oe+CIMa02gH99N6RfHr+/W9TfoHTZz+uUVdO+z+/24Ysg0ciMZEuJKYaMbd8T0t7
h1rIk+bm+MgBfhv1s1FJNhLuG6s1HhJgKZvr61t02hx3ILYQUU042/MFZkwpAgsOByfIGGJyBUoH
DCZrFaWdX4X1mpGgeMoPVVk5LEvHHn5vhSI3ud9FzCwIllZXgdQ7+vjKvClFqD+58GtlbZOvn22q
BnQUgigOC0xus7XpYkDDCxpKxxNPGg5SrgKIvU+NqzOMzKAZbKTpkfErX/4jdDcgKK7bX7gQEGVP
/hL6NtY4/fu7s6N2WRkrgSg7RYpwCFVCL1jDjS9sI6qqMleBO0euN3OSQatSaw+k0bFKUptiaKTX
AigDVPaStuKoltIckPFT0CUDcpT//vu75QxZlY5SJo5OTVNRCt5QxRmFYO9nn1X/F6wKFPYhfwZ9
o64keAtX/sywfL6PoRYpXq81o1OG3rOgGzsfeYPOqeVqOwbHJl6J+5auBPYQswGPC2vaHJkI97NC
6FKNTi57P/RI/JHL+Y5yO/VRH13zMD1A7vAT1Se4oWnKf/jQIH2BK0AYHp54a4Z3b9MoGHy4tR2i
fApbu9r88w8GCNMoDJCVUBU4302vCqrQ7JrBSTzhc9PD/QJvl7YSC05/ZHbzQFT+v5E5k2jdiqFo
dQXpgIsBkrmnNGKWQbB+9T5FU1F8gxuACQtzbdhm6UJMlQYVOhYAufN3LtOHOqr9vxE1KV1s+t9i
uXqQyjWd8BU72uwzmXAEqSNEPI5GLNbL9YNHd8TW/A8KjU1JOLIRxF0A+OAm/IvYf3fpLK80vAJe
aIdZRnsaz9bCw/XzsPDC8eZQoFGJKafZmvPzINDryqpQJwfhAUg7ZpOYf3Xz204u/+FoT6U+KkIq
5N3zp8ZoBRj3q36EgoV+q1hDqmNqrx9fDRkVuMpJbvciPDBj1w08yRMdyEB2VlgeQ5fJWEvameHH
c6oJsM8DQ8Zj8XKf7xtIIEJXYYAatDTbgxTLCcQGhrgyB7H0ddgsSROpoF1iy/WETow7aqMzKKBU
vGITG8auyY56veLelw703+ESkxDkktdfrlJN9Tu3d+gf2G30PaWdmCbH619nxcj81gB2qpQmn4xk
3iYvvjC1aptroe6iEZ7cqXAFPeQ8QoysERoQeHXI28tNIvzBll3Uz9dXsvC2G2wUBb8pq76oUMmk
YiEVwd4xQSTdVmMuH1yvWXHVC8nlmZHZEUPoDOZOhO+cBCaduHhL6XDkyhtfxsr+xRTdhGn8h8Rq
Hkh0aptYowHGMGT+zJbF8u6vJnc23ueh/loCuPqH/UPHgZyHmjCyque3J49LtYwKlTKVhryZdNPl
yoq3kRbPAS0FSRWZr+EtPTeBaAgdd5UlofJT8RTcdzpEanH1BeGF+s5tChpq1JBI1xOkkhrmVNBw
V+wEurlDA4dg5rdMjydrM4ZL0QzzfeirE6/hcJXzn9VmsQT3HbWYPCl/JFJwr+WNvxGMOtjUYKxs
KxHbQ5EmK3WRpQP73uzsLA1e3hFt+INTat0GdMJuvfS4aGKqFfNFqTL+javevVWGFaCKCdyWlTH1
ndb0q9MBCpG+rfQ7cZCqO6ENrAcAcCAuA9pkfSokuzCJipvCKnLYZrJiIzRq+Hb9rC0dBKaSqCQz
2smEzmzHoT9r4Z/nIEggRSLoSl3hNau6lfO25KkZGUWNjcFtOKpnVgoTuFdr4dviXtqmY31Lgl3V
gCKNldhqzdDsS3pmmtbQxZEqDrT/xAymyuLUJz0DJpb65frWLR1WZtKIPIj46XbPwpwu8Eb8HDXQ
VBDu5W6A4Fo4qAF6gRKltLgLv4hi8O26zaXGAw/lJLaMyCMjEjOjojWEcjkQJ0SQ6mXAeCv6uVYP
U1f02YjvlIzQn3sS3raxeJPX8va6/aVjjGdHbJwHhGr27EMGUV8EeiPT4yhlOIigozMHwBHXjSxt
LO8swD+F3qpszvyfGQZGhsoVACcYOw+KIIyflMJzN65Sk2tEsbEL1S56rmCyWVneomVeR+IJJv7M
eS1PicGNs+dkU9VxYqYoKWyM8ksAobalO5KxEsAsXD5GhXiFaQyopDSzj6nWOjQU8PA5wOs2Y/kL
vF3tf76+mQvZBu1Foj4VzwP5/PQb3jmeWmzjylVb2VHjyNg2SCy5ED4JXXOn9Nqx1OpoMxFTAMiO
vl63vHAXGRRihNOwUIa46MIpkSuFRu+LTiw2gc3A6g3EHe7Gt8ZXXUk+HqlT94UDnsKJOm3p+TLV
zmIwk26y01T6E+OpzxPS2BaS8DSYa32khVNyZmv693dbKlQg3+U+Io5uv8XxN6lEuGVL1Z5+XMLY
1fVdvIxzJgniiWJfowB6wZAgyRDj+GVonLQA/Id361lfA/D5sGhu+9C5bmuhW0yhnmbINIVFej/f
RSsfdMDwkBCCevJLxmrGU+PBu4WQrHaTQ8ip17+kCVIu3EngbaX+5foPuLwQ5/ZnO2sx1AyqEOIQ
wXotgHyXwW2TSCs7umiEuvJUSaCIPm+gtlaXFmPEIqXgqWhArSZ2ZDxeX8hf9MB5kj813oCs0RSA
d2WOLshGSoohfvRE/lrsyzaB3Lf3FO3Zb4LwC7sMKjhLnqyhqj83uazgzfLAt4VYcuFpzZlPqK3q
rpeN8qELqaAB0QyDL43QmAd4kZs7NfA9B2mn5AblvOSgeWV0yBX6LOJAXQ38vFwjUdtUkDKkQ3/b
U88/egRedkXV72Zo6/h7WwTeYyIrPdSMpvQlGnvhizdo4h5SjtxpfYYWmxLuMlePfTj0Rug6Qyna
GAnz713USOmB+wajcjbmDyEQUFAbqvLah9ZzndV/gk6QbcEXY4CEY1CPeyJ2/6YcBg/mXHO8Kwez
uYFDNqCi3xb6n56Gxu9YhkP5+pdYuj+kICY9estC1WfmGLKM39E3nn4SxQ4en+NY/M4TRGDdWw9o
43Vbl6/jFN/9Z2t2fPuiVmOvxNbQwg9IJ1uXV57GS5+q6IzEA9adCh+XirqmKuS+Z+knCbbvR2ga
mXbRCuFljJXuQWvFeKV1Lcv4svNzrDJJPeE3aG7Ra5q9xW7TeO0Ylyk14qJ47PLhRjIBFO/gOx0Z
9jOhH5PSN1PMo103RtWDUTNyCBGJb6OfLoJozKrbyqys54yja+5MPS72Q6mmFJhNY6PAPfFdo53x
OE0KbDI43D/sUVSd/Iau4DSUq88/P7SBggo2MTwZYrEZKeFXOiyj2sohu/zwkxXiMp6fBSedln4m
h2gWnIT2TrL8TTeuHeNLp4UFy0B3iDrXJUDL97yhRxo6OikwvmkGGHZAqF3/56MHGEYl2vnAKAnv
LnaL/Baumn5MTnIa3xtge8EpXLdw+XYy1GvxxlD4Rzd8fp4C1AICS4FbSJKr8L4VTf9FFFr/NtL0
8pPqtt2NIoiG3fvdGsTt8htNlkEs6LpMeVebXU5o5RlvCMvqBB/JRq9vWsv78PUniRSpipPoMGY+
f1gUT1KR+Muq01A+CJDfKqtLmALC89uoyTqBsYgEOsKs82BOgpom8kwPAjxs7by00zZuybTZRowT
wzp6YxO8dAZNUt1KVUiqmVXeWHVbyCD4hwAuuV4TvmeuVW5q0S032aC9suUS6g0eMP7U15u9QOnm
MWplcwvdqbkvrFgA7D5AFhczLtYr8rPX1dqD6WrCMYQM17MZex9fe4iyEGvJZO9YgTLImZSFX0ZE
4+Cuk4vuNYEE1e50uF/ttBIgI69KcdimZW6sdSgWThidJSb98ZSUEObQrDCpGVNOS+lUilFyK4Yq
YL6mbR+Ze5N2rR4rDNBVCUp7Wp+JR4Cc+m0Icee+yjyZwGbQPmmjVe/LUFJIx4dyx2Ch9+LpRrDP
ixp50usX4tKjEyeAbCfZEBWKprOMKg2Hwmuh+TxpSjtsa6VQHmQ1GA7cjPQTQimFsmJw4R7Q0wQc
RFCigniZJQQRkYDnjTSicl95lIb6aRTSlVdqoR1GTjMlcBJp4sIQ/6jXbgEL9MnPmVKNRbX/CdGq
duhCxCinAPNOg0TtCOiFSVsVYQ4NyZothcli7Zdcvl8UNlSmhTgIDF7P/U0Rd0OZS0Z78uHt35eK
W7wqcQ0FspXl0ZMS+fLLmOs/h8HN9m0Cut/P0TRlLiQR7Mxy19RTl3aGl5TSuEGkwEeY7b5YGwJN
ZKE7hWrUbBlni3ep2VJ3KRn+JzziUsgWaFDTt5pnMDz0nOtKsz2Xh/XjB4HeCZxeCi8j3n72tIdo
KQ6MJPWnIX2YAEFC++P60b58syZU6/8bMKZv8y5P0gd+uhyl/ckUvyWBo/uHNHu6buIyu53w1wB/
DGv6wnOX67v1aEkMVZxK2P9V5hoT2A+SRkx/Fbrl/dQr+FvL3Bo3PZTgI+RQw8eziYlCgtsLqGqC
Fs52URk73w9qBVaWDryNxRidNHHujbRWri914egA5EUCZYr9pkLa7AGjWV9noxLUJ0v+LI07zb+r
+lcZaSz/YEbVttAPQX0bJ8mK3Ut/cW52tkBh0Juk0jAbKtp4k/i6djskEL5dX92lG9QlOOWIiAEt
Qn44/fu7s5J4ZT+WzEifhkgoNlEutJugTZNXIYm6feQy8Hnd3sKqCNj4aoDPIbj5G/e+sxeUeVdV
+vSSDs+J+kXVvl//+5dpxxQQ/vf3Z269bqUwTVRBOnVxIDpdWVf3Es0wuEHEVmGmwpcDmADFYiW8
urxyU0USVL1JswK3NzNrxqmQKUU6niIRnog0jm5SGa5xJBZer69v0RB8g5QLVECmc9RkJMeCFUbD
eDLLnHkk+a71GAQOh1VJ64WNJI0gcwM8Rew7fx8bjXDCLStWFPQ7c3ytKCHJQXqvMhsFkdb1VV3G
DrR7IQug1UvGQLh4fgp916+6aeDI0UHKe8ofzX3s6696cxMwLgahyYev1pk5TT4318P3C/DTzRxB
u+lMaJT7H9fXc3nKzw3MjkOoS0UtS2TzQxseqnrPLPyH7y0xC9ELAG46SRfngEk0prySLABr3Imw
cfiM+Cud7eXG3lUh7//wes6szVygippNBW1F4AQ6BDNm+OBrq1H85ckGeTUlPwrCsvAqzgoGTQrK
sYBJ0BENEZDsbZkjnbdGi7ZoZMqBcHrAnOcsRyJ8dYjmtoFD1goccHiQMuGB6mixsmELB3pCLkwg
bUSNLyrMaTBUgGKlAIjeoQ/vvPgGdQC0qSi/bMu1cvaasRlawi9apTEqkZdefaOGJ0KBjygGpSNx
o2q/XYSkrp+G5U38b3Gz65MzQ4xqG4uLIF1w4ZOjIwkzzUqRfuEOsYW8uwqvL0nd7Dwk0Kl4+PrA
ifUyekWkprw10At6vb6WJSsQ1lk05UU0gOeA+lFxJ5WwIHQSWXyUk7c6lj9ft3DpSAFtgfyZCNBg
M5w/DUYbFH3Ssltl/VKnd5CFMows2zqSVgB7/+HcvTc2fbp3zys0bEYHRWvguMJzj6pF2CMEmdpJ
Hm5RjmRKd6VOtXQUCKjBG9AwunwlDCS7IKuJfWeEI0ChL4T0hD0qa3igpT0kTiH+0gE40Cg6X1Y3
eGTfre87oXmwrFtJfFKk7iDIsFqEv65/roXLRPLKZBrFvgXuyyzsO99VBs9Jc8323W4P09Ct2Fev
Uo7YjCLeJFG5xlN8uYsTynpSoZ+gG0i4ny9P7gNT0FWhcXJJRwmzL2B/b188OVn5WpfBHnboZwAR
kUT5YhgCeSG9o7LdOhkiRA90Z9stKRM6lX1moEnadiv2FlCLk0ESQdqKIN/mrJDaKLZi2TONH1DU
cpG+8AE91T8DtILyU+n1O6EeN7X04RiTEAKovEg9ArTdvAcQN4y7qgi9OakxHsssPSHXsLt+ShaS
gskGE1Q8wQxQzRGLqMUZwRD08Aykre0x/w7zkZQfMwgU0DfbNJA7BCjn9ChVqomw4oD/Vk/P61ET
uTz/I8mmQzWfQ7BMtS4QYq8dpg7u+8DfRqW5lfR0j3LrrQ45oW0xMVwoym5I4XHxyqa29URA/hRk
ZZ7/zgP0vHRxWxTtyvVZOsrQjpIdTsWgi/E1AbXJbNSKGnizImwSLdTufN+k/eGWH9RspzjOJuAN
GOQkcrwo+4WmElf00yonVLaZH9kNklvStl2jy7x8ISYzE2hrqqowxnN+OX2ziSFFkisn0fsbgDJP
khCvPHVTeDv/nJSheCBEHPSFIDJEUhKlM7lxXA1adP93j3bHGHzPVONQiI9S7ECwtPJQLK3qvclZ
RAersoXCjNQ4Si6Bl5BeEqX5h2v4zoQ+67LnbqO6esiqvPR3ovzM5X/5+0A2OWngtQgVzj9MzQGs
VDFqnRb+vjCOtukaH+zlWwASbGrCgB+Ce3r+7EhVaah+oTSkJcExUUW7LhsiuvZTEruvvhJ+jyRl
u+JYLkvN2AT2qjM0DJfpvLISeKruo66Gzehg9V9j/wG8H2I8KvAkbxfUb1FRHtXycN3s0rVlskgF
Cku+x/Mw28uJP00ZOQ5y+RnNFrRtejsfVuCci8/BeyuzwNE0lUYaJJFzbg7xdzQ/1ZvE9bSXoiiF
h2yUQGFD32gHo/8WWJV/ktETXPkNS0/g5JYY5aVBzKTH+UINLQokwRoaBw5I+PZ2iRkddPlGKVcA
Q0tHx1R0EWLoiR52DlJS4Jv436Mjmslt08WHSrZOekSfOB8ePE0++c2aP5x++syL0JugPwlMieGZ
ixLnmLllDCOLExlwKbWPYXnToP8rNi7sqGvl84UDM3GyU4UgkMDLzvaxymFmRGS0cKxM3XV5exDl
/lOaqx93U9Rqgc5THqC4Mg8gCrNs3LwZCqeF7gHNyrA/Xj/4S2eSQAHyBWtiI7jAeVS+N2kc5YUj
hU8xeGa6E2hyPiBXjm7tfeHHCBC8ofu6cs/lqQQw/1ro0ePswYJOUcT5QXQjc1Biq6ycoKXiLae2
DliucMOd338p3bvRO0ju11b/5iKNKaJ1DDGQFD6b7euITKJEwhVXxqZT//Rxj3ppaefFvdqu4FKW
PvK73zhnivBjJcl1kJJOE3+h1KAUoV2Jr9c/wJqNmU8waEr7pVJXDKs+ytm3RKnRLFx5KRYuI4UF
BveJfFUGTKZ/f5cVCQyitk0RVg40cN0DUpHCCdE9BXUlGNBQ3lO2yC28DjDp/cvpem959pVlRLk0
vQ4qx0hgqFGPav4Av9HOj2V7koGv91HujP7X61u64OMmZg8aDGDmNepq58vt0LTj2ZVzB/LLTVB8
qxTd7oV9G/y6bmdpW0knJGNCSTFAMft0AiifsnJxOPDp25r0ZKKxDU1P+dnPboK1b7jk3d4bmy1K
HQLU7hqMSfmjlbwNxdGrflWwB6jaSjQ2/aXZzcR5kv7hEAAdzsFYkFuJBqxXTOgFXwro0RGCvL5v
0kK8p0CUQ7AHuMAkwjj/QKYES3FS6eRhKBvsA7V8Ltzqi+IXD31rbIygtaum/OQOAkx6wR3KVb8G
8idkkWxavscwsjZIGNwGSfkrV3UHCNDj9R+4tAOQd0+vCEkpmdv574N+CO1ohGgdA/rBCZxcRytb
sPA14fFgpgNwEMOl86AaxWEUl0uhZdQSzrxBK57NJjkW6CcZMHJth6rfXl/Swp2YiEOoMALom7QK
zpdUySArrDboHLdklKhqxh+dWRiboIxu+qr783FjDMuBuIZYbcIMnRtTlLw2E3T8HPhkT4afPDYh
KLQxfuqztUR0aV3EigbUBgwCcJbOTYWVYFb6mLROqIZf0Unf1mH8YvYm1LbKPzgz1BHo6jLsT4w4
17iwGB6FnqjrmMqCBk9suvteLO4lxTsWQJNueDn3rRQ9aCGqkHGyciYX3gmG5yZyeqINZjOmE/XO
hwOCEMukGzqnggI487+L6skNVzAMS5vJ+wDaBxY4ssuZQ8tHplAsYDFEweENbGlQU0Tfu6h9saij
XT8iSwUEHDSnZKLKuiRpgJtWBOBViM5oFMnXzkrcbawa3sGD4M9GSjzdkZUNt/UY6duOsZFtkpbF
Y9lb0srNWLjsk0YWLXoANHQBZxubwiYCAhZouTQQf1u1nZS7lbUuPBRnJmb+zoc8zQD9PDqtV23q
4YuYKHsDLMskNervmWAFEfMEI/x+IsIrFDjwqw0a17aoHby2P6Sxk4n6yo9a+NaA6fHwCCqYIEVn
yzbMNFORXOPiyNmnxMiOtf61gOK76uPP15e/sHpa1eAyoB8A92FMH+DdyQUAoId9LOB6PDhza6al
yo0S3JvZHbo026hfaUUuPC40jhlfgjHQ0ihtn5ur4dVjRgF2AK+XBHh9FOMY+SgLyyP8zgBTBNCu
Q+LdeSOUp2NU+CuX6PKiAlfk8WCIANAU2I9z+4Kq1V3SZq0D1/WnvmW8hZOOHIK5SmR2eXIBH0A2
RVMeYJY07xC0sF2WjaXUTght2aA95tpLXP3Ruq/JcBRhGfbqAibkaJPDm9kM5XZwy1388SoEPVJq
A7QpuD4XNVXC+1SYeCVOQtHZpllsdG1l1HxhQ5n6ZlBB//tJ53kdXC5V3zS1cZJzSFibcpdm8pMW
px/2A6SpvMQMKJMYXzR8xa6x1DwujFOiaRspYaqzr1ec3uVNgBYJnC6ZI4MeDGOfHw248pHMcX3r
BLD+flCFCFFylBl0Qf8ZmM2xtIQboHwrRhdOyZnR2fWjFCxmVRlZp74AEi2IaG0frl/wS1fCtCCF
WHnq8gB5mj33ZiCIbgrt4slP09JOPW2bZKlT1cpEAbwSnC7agmPxr7TT5LTPt1DSg1hVqk44adaP
qnnTlOdWfhOClcL9wp5NlEn/Z2U+8C8zF9NVCVZGxFh0uLLF/Ob6ni1ZYGCEVg7FLqLg6dC/c4pV
XOeV0ubuKfYzpMjFey+TXq6bmDz4eRwPDBG4lwm8ntaePvvwEDcXcupb1qmI6DcgqblJdGmnoaJi
yB4MyVWyUpZf+jYGWBqLI4XA0tzzQgcBTanEmiRB3VQdkufwhyqpU/grn2dxZf8Z+lvTeLd5Y9LH
TdtjSAie5O7Rz6otI1qwHVsnwV0DFS4Yo38NNAi/QINq/lA2LlpiAvTYJ8V8DYtjAUDP97+GaIBo
2ccv0gSyxw2hSwqoa34oClPwwr8zNwrCHsnPJM1uIVuyoL69fjQWqj4TFpqWlPWXz28eyspGrcRm
3umnHpojqHjDu8hPbxtd3/pR/6PvOpGhKeVVRvWm09PdP1ifio8k6RPJ0pxhVOsgIDNdZotKOd1F
/UFDz090xOE2K3LUtXO7bY7uGmJk4TsyPvif0ck5vzs0pLy9AJmuceqbYSNGzabmVfZzJK8llf+/
cvkW7jdAc7JbWKsgX7pI8PTS9SUo9ziiJ134VgRrCIul5QAOmOZ8YPCkO3O+nDTtzYzumgAqT7dz
91XzOlvT+r0Up/soKvbXP9n012a+hAP5n7Xp6r/bvCh0TZiVTeHkyRLT2R7SO150V1ofH5ugkiJD
n0OrW4YOZfaUJCncJDEQ71NejjdNXn0K6KlH8VpEvvB1AMFM/W36s5fYCnEsEELKTPMEsvGmzPJd
kvgrUctlGAoBBagAZhqmdsb8ho0SzMOtX7snSxU2lvqa64+Zvlcsx42/udVDNa51tBYOBHKV+HqE
o+n9zjNhnl2EmmvJc/oS6YemNu3C74+oKwpKPjU0xpUTvnAkJnTKNLMx/XeOsh3cBOor9ASgFkNz
QR/ybeC2O7FWq5VnZWH2mAo7xwLaU/AjFxG9PCLrYFSgH7Le21dG/onp9GODFkliyp/i1ECsJdG2
VOuRCiAa9iUUXgDQrwJhp/Bsdgne/475s4NURaOMres5cOlXJ7j5NYRBFPnRsiB7z1E22BHF5ndq
z2Nh1trX2NPruxEwsp2Xg/xLLMwVR7p0xt5tzN8c+92tLKbhOAOhdQdIzF6E2raOX4B4ex4KBWCf
kF3qxpWnd6F2N7U7SNpgUAZ5N298ZIWKhKee+I5l1gLIiW/0mGxDKp57GsW2mrfVweiyfCOZhbdv
Iiu35SxgyrhpWrsok34rVnmxDbwm2BKyqNswDOI7MpVyb6kfLwRPv5WpGCRJ4Wicx9s1OmhDDk7a
yczuUYu7JyYCT54WbS0rX4lLF2/DO1OTx3n3KaTW0yOhDn2nMBR843efDB9W9+teeCHAYv6Gyf+J
4GbiYDw3oiMJJCam5J46/a6KByYy3U0UPsbqWkN+yZfQfwUuRVEETozZalIXLSPZdN2T5t4L1k0n
hVt0lpnVPrnqGrnjoi0WRDGUJAL88PmiAqUX07ZUBRbl31s+td/8Ma8HBiXQEF6b0lncwQmROJU9
wHzPdjAvYtHipgoncE67PEx2uep+8TPhV+cVh3/4WDz9JshocFvzCD9oC1QQVdE9JTDcKd4nuRoQ
CfkU03e5bmjp6E2k8ACoKFhfhBq5Wneq1XbuaRT8mzwJ7xmmPVaDt1LXWKjYwUX4zs7sQ3UNtUnX
atyT0VsvfhR87wJK441s7ZRkvBcCeZMxepVVyr4WxUOtJF+vr3PpoLCfBsOd7OoF972nCXHKgAIv
agSJSd7ZQg7xqfAao12ZPl+3ZV7CEFjsO2OzxWZ6X2fyoLsnL2U4LUYwEg9v/EKksblV3DY4FHmt
b5QiEDeCIiG+g6ojMmxlEiIHWQ223NaosVAg2hmDnP0KfOOLgC6I6eo46rH65OqIwVtDLH/SpDre
lmQZ+zoW0EcX6W1m1Ls3As+HrY21tU14VpgxSb0nPYrcm7wqrbsE+aiNhdSKTdfP2qRR5R5L0W14
C1X3wYfed+MOknVnecn3POrLu7Gp6+1Yj+Gh6xGLi/qouylSNXtA46XauSmCgmaiu/dlFP/pm2Df
BE2DXn2XlBsx1NsHoa7yTRkNhk0r34Uhv6pv5IbUmBKmOiCWFd+Fo9XCszAom8yFL9nTQw8hTS85
Rm3wdRBqf8soKz9YH3/wgpZo+iHZ4UJutR9H1bLbqvMP6pjk0kbpuz8ov3Tb65/14qrQdKIyB8YQ
93lZgFFcNq2pMWoKTtd+AwmWNCsnZ3KNZ0HCZILps6lTMD1gMw9Th4zyKZYrnMTAb+wRhUnBLFds
SBdu7K+RafYHclJc2XRV3r02o1vJFBBCIpGeuSMG3NM96bJ7a0LUsx+9zv/O3sW2Wdf5JkvCYZ+K
cnlgDDXcaFIe/BTzWtoqAVoa2hhFgy0U1hqP+8Vtnf3EebrVpnJaVrHntFbxk95zvSua4dEQpPux
KDcofq88wMv7/t+WzPZdF3t3lKLAc4zA36mmvwm6n9cPz+KKNFJzsmbtkoNGztH7yn1BOOn6l8ES
N3Vyp0nedsyfwCldN7W4GAhFpob9NJg0W4zXqUGCsIznuOHwGifqM5N7++smFq/CfybmZWqoIBWt
0UkXNP+TlX4W9E0c/MuGvTMxS+ag6C3DLhM5AiaY7+pXg6i3AWI0+Bqoxkcfwem4ET5Aa0PccpFu
GbUOyUtdeUgbARRJb+XhT+3+ub5liwfgnY3pq727dTntEU3JGvgvemGbDK0tdT+yMrer9g594H9Z
0NRlJOHBkcwzYdmIA9NgBMBhMnjryd+6RN4XovsPViQSKzJHkDiyqZwvaYT9Vp1c1qlMEL0S1R9V
0H8Xe//m+s4tHTZOMRMn01wQAdG5mZboWM57ihVt3oabQWiOUo+GT66t7dqSY4QgFvImXDDAyJlj
zDsk+YKGO9oO1gPaIEdE5G8hb92Knbr5hzUxpsODMjEczRN8vATQIFfH0Utvuv/LNY6oRv2DCWrr
U39UVhnaOd+2opDUHnCQcKry0L8ZmFU86EgCHtKqWEstJnc8e7ZkoKS8EryOpGyzgxCbjJHWGe16
qRmeIyvR7Cbzvo5p8Iyf+F2OxOW9Ka3NVS1aBR1PBwkUyEVmj5idOGpRLZ2g29t54iFMe1srPofu
rhjvRjDN1/dz4QIzHAn1NCVxmujz3FUzXU9oM0s8udkfLzXsMnDtDlZBxbgrwF1eNzad6YsdBdwx
9ZMYAJ+feVccmGANU+kUpZ17ZyhkAUPQxvtSAkamIjM7pMak5KgHthoi9n3d+sKNo7g65VPs62Up
GQR12UVeKJ1aqd6I8teyfHJ9YWWJl2Vk8gGicV5dMmyqXLMD6oW5bwWVJJ1M+dEfZbvpbuVMtL12
Hxpbz0VJ92hFP66v7O+pn20sKE86ykQ+zMMo09LfueHaJfaP40I7qVlU7BiwZmZEEfxdUNTiMREr
ZQt302s0JmVrG+VYHdq6TjfjWFe/zdLst3qQSQ9W7pe2lRuNHYl6fZBLv3xrlap+TtFAt5ViiO67
ovbsSBXkJ7lAClHyiOfEIeGgFn3wWA76Wz8UybE3enkjik27J2pPNga4oXibxUG200vR3wsjSqhV
MShQkVlQxfdkHSd3FFBDLyG2KKR8re+zcPDovUxyH+B9YPCaPVN14Y+M97fmKUY4nuxBUn6jUN0X
pzyH8rx4A6Z2/YtcFuigFnhvcfZFYlkQsipDFNGNLeSIzI0R0mhyg11tZbab3MnDXiFnk6UffbJr
9I8/LsA3pukoYuFLbtm+MLxcFmLzVEzahYV+5wbVS2cGKzdq6bCrkHcBTQfUDBRndtj9ckCMTqDT
HRWofCNvW1QQTeGwhMzW/e9ydJuqmg2k4fruLtzkM7MzzxyMgRA0Y2GeEi/7qQzRj7YPdn3yDwEU
OREOlwXCkjx3V0ZAczofZOMEZsfO5ac2eInNNTjzwvNMtxO4Cbi3BRpHkVtm+D09GLVVdumAJOUo
b/LkexXsrm+aumiJ6SDApzzEF4xy2v+Qdl67kSPBtv0iAvTmlSwrW5LaqV+INhK99/z6s9gXd6bE
4imi5wCDfulBRyUzMjIyYsfemdKkoegZj/Rx610fQvqUj2P7WUkssBJ6UH4z1EDYuRJkXHUfdDuN
Qc5DiBLwfoDg0bNZANAcQVBuuiAtjtD85k6jIKeaa350gz5ieqMj8k4BQpWdEaT+q6ZnvaMXOUKJ
NQeu6St9FxamFvKm71LPzrSwfK7bUX8LkaK97bXYRF1Wi3YVYsIncj0NXJ5r3vmBAHuaGZS7MDP6
B2kMg+NgoTrZV03wUKN8zHNOyuy80oX7sGzMFYdbuJQJqv9+uunvz+KrOpbCKAhsUtF9ZtBCre5K
HaxwdZOPT12yu75Ri/sEdxlOB+SU8s1HY1nUdzphV39sQybGkkOS/WCBdic9X7czBb3ZpQE4gYof
dzE1snk6TQejDMNK1R9HRKN96bv193wVBMFJ7Y6qKf9dEL51csDRQtfysWDOT48ePGGN5m0hfWGQ
kFFdmOfR85ont22J8jnVWveR6Ugnb9vfBMNjVpm24nO7lHm9sjdr9maOULeJ2FQICj8KcfOglOo+
9ZqDJ1NAgl47q+u11sIUyeZ7dL6+2SuhdC1PEcrBfXTrvHRG3sZPrm+8oZKNRuxQWrugjCEKlrxs
Ixrleyukr0xgeIfRGGCOhJny83WfWYq8BtGe6EFQxG0++mYohpXW97TwNOuxE97aBjjX32f4YPD+
NTG57dlZ81GhMxIRE7V1r0jPcf2cmSsTP0ueP1VMp1oCPZu516hhYOpWEbiPQV98DwUIJkwjOFz/
UksFKXiXAEkw8c+3mg9kMvhdjaluuY8t1IBMfDLoenAYj/fh5AvRps5uqhhfDcK9C5VjPlhHXai3
jeF+jWN1f/3HLC6YOs2fNy2I2ZkbdakitkoWU1n0JVi/wvhrhSrvdRtLrjEhmxmBpQt2QeMi1GXh
qanM0dAmOC7CnUWj9vaIBNd/MARQiEc6FW+eZzMHqfvcRG0YBzGS+0ZSdlIUP+ijv3LUYd5eOHzM
Xv5jaJbdGKooeV01Ul1vleC2gGF+J5tBvI879ytv93EnUpYNhVK5Rxi12I2D4h7rps23o6vpu9Sv
yi00Wqi/SG1hN3kk2cwg/1KoPO9jqMZu0tFoNrVL1VuQ3WQLDoa5qaTP9iidIJYGGB5buW69al1m
MFVsJRu/yihbk0/sY0MMtvmAPF5Zx+WmkIPKiQuJwf6YUnhqte1tHPTB0aqtPrNLUy1sw830jTGM
pdMGg7ZL8yy9qT3F2qnBiKp70cdgCbXUFvoYDjawh/soI2J7YdUdRD80bJpw42dzMLi4Ed3d92Wg
HUIJmlSkyQ27q2rxWTWoZoyUV/UqYq5YHB5E12OYThs/J/xfD1VrpdvRGMd9laivhh7/HCPV2Mm9
oEOJEd6pYoLcctRuhUJJHoPULPZd18eOUnSp3ecKA5ej194FQygAV40HJzaZgzQbb3gWC3KPHNZP
p8xDd6MbI39BRWQLsUuzga8v+6ylfrlpUAfaNHoW78smUx1YenoHSEn9IASKvmfmXt82JvNVgNf7
TVBqFjqR+ScrMmHnG3H8bdaXCWLjdYM+k1vQhqhyqjde4N0bUR5siqAf7R7giB0r41sxGKNTNpK4
7TK5AJpS1nYakT7RaGwe2jQTt2oPp98wiVrLidreVl0ggUtrWn6k+x1lBfmzG7bSjVUaneVAytT+
qFNP0jYpAusbjblTq45g8STB3DEl+p60bW+D1k/evUb4IXdlej/GpG+1lQbPzSAwsdV0nUMv03Ay
tRYd8MnRNxSufemmc1/61LROvoCI3KjVLr91MG6RI242HgovjmfRNNlkzajdRWmQ3Ce+ODptk1vI
q+b1Rk6T/LMvG8VpNNEin1wpPfacGlvsepGHT0CSJoW5bSAITdcDueGdGIhAFcroVY3rd6Mskwez
aRSHepb8rhaeuVMTz9sjndXdWaFibppSzXe9muWbuEaxCoh89RgXdcgp8vJdWlTtTQDdEsPuY5Vu
dYTyNgapwW2lwS9IEZGF9kmwicX4rSvdZt92fvAkhIiXwTfjfZb1Tppo21vq2R5cjEcji4Z9kpeF
Da2kfyOFgnWQxVpzjNH3mVaVzH1WSf0mk7p2W+SlSgMaAeEx7fxjoFT5vh3fW9Tpffy2ouy4UQDV
rpQdlvISqohQ2ZHtMPwxC/Bi1xqdnmXuY6ZnE7dHU9hV6sOULr5nbn2HLPvv60F4KTZObXAA5cxg
XExE9eA+So9Rr8eitw5KAeAk66tDVrpEBXkNZrJ0faFzBawGOLVKmvcx4jdlKKdhQJM/UZutXEpP
FdOXK19wwcYfmikQ23QSUQb8aEMQpTFPzDE8BUlldwaVkOHT9U+2sEfw42lAoGD2oLs/y51yr0T9
OmBoMtesm8D6AqowHHunNqjJ1L/+gy0elVCWTIwX8057bwqmqQ9ZeGpjA7rNHX8ih7AjD9+k+cpF
ubiuM1uTq5wlbEGq6HlH7D4pQMZg1g6/ja1Id6PWYwfOQc3OQ/Xr9eUt5BoTkz0lhynRuCg0C+Lg
KfUQhic/DfaiezcE2U3gvl43suDizPuA+eBYTZQls+tftgIlJIEMmQ+DBZfgX4u/JLfbutbKYPia
oZnrmW1gmnGO6ynSb9P8lgqq7ZaftGylHbiwTx/WM/M/hoWkNEhFPHz8ntHCzuHlSZjF0LynSv7x
H74dZXMgtbSgLgAY2pDoqc/I5AmNiAHQexL6n2BH8J+LKoBjRMnXhJYXPAIBQ51E+w/FiDLbLLGB
uRge3fDUyS6wqfAhNMUj0lsrL4c1M1MUOfN1SWVRsMHzDRlUygtaqupdZa0cqKXiIYshngPwm3jJ
ZhluBjF2DXNpeBpyKeZeY9pTDiimxdo43DeZ0jpcgxGA9URNnLBJxI3aW+Em8aJsJdde9BlE3Ygk
1DPNuXpY10WCHHast6+ekuhebp7d6KQER0iPVywtxF+Aof9amkWRMhH00SvrEIlIJiZcVY2ciHv+
ultOF8XsOY0RegATo5JFYe/j9g2t0LgVfJCnJCbr6h1f+Dk27nYCclVeazfJ72pNf23BY6aOAJ9v
2k86LR9NwrVbS10s+CfdVW9gWn7pO96bWrm2U4t24LtndG1iYTVm309WYiZpVLhdxarcVOZbTZK8
NqGxZmPyljPvT8LWSMeYG6zuS1ttISgIcp60K0WP6ZfONolS/RQ4NKo1qJV8tOIZvurFrhKcNG2k
Y/Ie1cUOlYsSrM11b1gyhPIErEn0+aZ2zUdDcmlQEYXGlbj7M41vsuBX2W6Meg2su+DZfzpe3FRc
VRf3vtiUXqKOsL118rBxLd/OkrUEaXElsO5OM1QmFY3ZDTJKcSnq0eCfAhBRti7mBzNMPyuGcBDy
v6b5YAgItfB/bM2uEXkogqjk3jjFLbpD1qQGlA+Cu5E1d9xe36ClQMj43KRvTZ4Js9bkkGcOJ8Sh
V2t+6yMraG4sEtogG9/MSriR02yj+f67XInbntqm7RrWtnXFt0h1/74e9eE3zA5WWlP6hRbSP7VS
qztlam6rIH3iJbKWwy/6ydliZ6drrMbQdDORSGHqd3HN82OsTGHlky4aoZJNUZHrGYWEj19UsppS
lL3SPyXMuANUC+46z1ojI1t0xzMj048427aGsWSp6xr/JBYnRfnh68pelhNHkl+u+8dSPKIzM1FB
MlJyUV/mMSjn3gBTY66HdqJJjHZuk+zbdSMLdwYqPP8amUWJTIwZ1YeEdroCteokBjeCcCfkhyj+
0RQ/63alc7i2ptlbp46Kygs9zGXiJxd+RkPaa8pKFrOypHmETYQxNVHMZkmatBmE/gBt3aEQm60Z
N/eVmjyXnbqjpLISb6cvNQ/sZ19yTvScF6A1qj7CrPDdUxo7dE+WfArTbt9XhQ0G4frGrXzJP3Q7
Z15odUOji2h6nbxB2GfC6APFl11IVpqVC2vN0Mzdu8btiU0Y0rPfrv+km1RN1kiJFm1MI3AMFXMv
zjvYpZF6dagLXCKqagf9UzF8Td2/fyBM4mT/2Jh+w9kH8yAsr3vThaHWypy0fRu1T1WzE8fb2Hu/
vjULaeUHS7OYqhiV12mZRxrdbesRpiJQvrLUOiElpMofd9etLYWj83XNTjC4Bi2WBDM49dJd6P40
wy+QXSIe++s/mGEmm8QSGn9Rn4XWomnMwhhRApMT69T52W2GzEchjE4YqT+um1r8fsy405GclB3m
xYqsTYa4bqzgVHbJyPUr13dtTaEdIYP8ti09ym1A5VaO79LVQWnJkBUq75dVmCir1VCk9H4y/RFK
iEHobDU1Vs7SohHmpUn9GBZD3fyjD0JdlZZDpAUntfgZwr2Qtj+vf7rFg3RmYOYMIKEzPSyhww08
4zDNu0WW/oKsyPa6mUWfm3ShGBcBhDEnIhi11sgYduA5M/6WtcHp0WIq9a/pKK4YWlwPpAfgPKDq
w+0+fjCrUrycuzE80fdHFJbyaiQ5WrcGE19aD/0HcHD0WwFDzK6lvOk7N0q64FRBO0QhJAHGP2qb
ppLt6x9OWlqQwuiLiFY1cJ25FoYS5ujZ95Nv++3ed9NPQgVOrBXChD4nlfWMmf0IzdvU33fxiIzi
YBeJcR+5/Z5JrL2xNjG1dFlSaQKNB7MdAtfT7z2Lipav61Hgmt5pFJVHpemGje8OEMQr3U1eqxur
yU+e27w2bXe4/iWWDvkfvn1g8zLESDPDnSAiACQxP8VR2SVdv1EyedfLxkGW65eyWyPcXzM3c6RR
TnozTzHnAzbIu34X6cJGV2RHS4ZHGm6b66tbcig4MqDtmTilmGP8+FmjNmc2cgx8XkXha6FENJIj
6pOCrTV/TWPBB4K+macRECVeljPfrSMtgZueZ+tQ3EbVN9/6cn0pSx5LWZoUdJqf4DH5cSmQ7Sae
qQXRKS24xtT+VpWec3Otv7oUGSdOcujbAFXwZv1ohf0hyzWj6KS5P1PvWz/sr69iKTs7//dn++81
UZhQwY1gqbjrGOUvwreYQXivueUpmQtrs7lL+39ubhaHoQMZJLeelqNWdli9+ggijrQ+o5XNWfts
s83XjcYvg4plmfl7OaaAW1+vfzdpxcJ8BjYVp55PFkeQbFqHur2NrFvBPQru5yz4HYq906bPdflL
sY6NtFMk4aZd27lL/5uou6cBDOoYyLvOlpgNIS9UY4xPef7aDs+lciNrf/0I5s6HA2vqXXDRzGHX
oRd0ViEI8SmIK7sWUgaT0G1K157Alz6I7jWQeAR8wFtfPOh0r9DHSPNjysZPibulW/gUB089OPKk
ulHr0/WdW/huwIaICnDOgZCfb5xhCGOQq2F+Mpqb0rfspvHtYFhJqheNACOHz4pnKrHu47HNjCAQ
kCTMTgZa0YcoiNtXNQibz2pXWJvr67k8UtRKKAHCE0zbgjHVj6YiCeIUaP3zU+ZB1asfh+GU0fFd
45tZWJFKCsDVJCJ9dEGPCoTXMIoeeetWoP9bUAnWpLLcWKNUH68vaNGSBhkaWdRkapZRa2KYaApk
nCeZCk/ElCjch04HtvS6mem7fHyXor52ZmY64Gc3vGsEjLArmInyL0XZ08KybFl7dMVbQTgpQu10
w8pT4TJkYBGKTITfprFldbYwaDbELBnV9BSUvz1l3NTm2/UlLbjCpCNmkK5MZec5hpD5xd6Q61Z4
lK0XNWT2Uv9ZG4U9dtvrdhYW8sHOzLsBnFhJU2FH1Ts7i1+LfMXAZVbCC4dZfWIOdIYXNdrUQzal
Q/iYSkHBxphOjjRgVUkOFUBbKddKwguIZuzR6YAubXrlzANdnVWqWMiToK/EJG0JsiXZSQx41/nn
3vhmxLCzpZ/cfI37b/E7Uredzi9h9s8dc+aCo9wkVmFFzIVF8LPKE47l788SFwS9DxpkMFPM+xAE
oSiMA8aa4kSEr97yj8y3VEcpHdZYZRZOLYcVRDiLoYk1f/ogZJf5ahTy3Pba17rOtpFi3fLFVwLr
0ic7NzNLIOqkU+uxxUwhyK9toL4MzdquLDmfTOrIGBhYfhbzMTBUjRJmmaL5qEZM8ynypgytTZjd
ZH5wlJSX60dp8bP9a+xCgV7McivNDIqmY7T1Pe0rE9Z226lvf28GYh9ecFTVGYiYnVi5r1Mx66ky
q/WzZZR7oJAOOLGVkLr05Zglg+yHHJ9WzuzLBWLQtlXG5hgy+JeSsVA3ea7F/hhawtYXwrXEYenj
TcIbXBUc3wtEp9aMsdrIBT5nJqGtN/5BFvJ7U1ubCVuKqxQPpj7LFLzn+NcxMENjMHs8ohQ2Yefa
jfrUdP4GJNDKF1y2RNAzmKy4ZFIe1Rh5WQPRGa8jhRQtu6C+nVXV3uy/XPeISxYDXAF+HMOEeJfn
/bwPlrnZUAOg8k4DsTXlea2UO50ZLTvYwZJYbQJqWNl/yCIwynQFIE6dpG/a0bOIJ+UCQ34Z87yW
dR8gt5oWt765xgi15BbnRmbO3oqDHsY1RsbiU2ugsusejWEtfVg0gk4H2rES0U6ZPcygm5Qzi0n+
U6MEj00/HJu0O7UM0q9s0/TvzNIURC2hKIM7ixtxrssoDHJhggLHTi5UMFkim164O0WITqPWO8Mw
vTRUJ2sbiLcZzHC7jR6H2+s/Yulcn/+GWdD1VS2wSoXfgDBQmL0KarozRn3DGL2NFsZ1W0vflZsQ
UhegfpeFIFgjkeEIR2SXpOSp6/V7AWK7ig7FdTNL9wi3LjGReSnoB6efceaIxci9IVGqo6k9VLsI
nsN3udQg+b5uZiHJ1ECVT/xX+vSCn77smRnG4nvgdNwlpUrAzaR9mh8tRF08AOE+nHJa9tJoaxNM
S0Hk3Ohsu4RaTmoZJZmTOSGNU5+i2Wvhu44v/pfN4gU6LVCZUEazgF8lbuplfkU5x8zufYFXopUF
TmA1f585k9H+Y2dOQwlwYGyUltYihAAb6Gw3/hpt0WI4tLQJSAE/Ept1sVNC78rV6J96Ub/Nx/zF
TczHtBFssfVOIAM/MWFBhVU/RcgGC2GxcsSW3J6aMXV2iMRkaf6aF812cMXInfbMf+C5fYJea++a
yhrh4aIdAyY2qqy8gOfhBMxZT+W4gykrH5y6f+/rNyNfE59bMIJXM8nEJCLozXkekIVeq6J6SktJ
hs1IE45jhUhb1B+vH64FP8eMDhUaFzNkb7Mt8wAMJ4rMNwt6g9GDHliW7njCk9f8vm5ocT1geYCN
AOC+GKRoc78LshqUzUQH7rXKvpY0R670lQbtohmAX2gMw0x/MeIg+31YywPpE7rxtjHUzKf8auW/
1ksmQWMp/1iZAW3Sriu8IAqo6WsVV6NlCzo49HTtEl56U8F7zxwYI+ZUp+ZTokIJPrznJXcKm6+W
EO+K1nViNd9A/223zIpI0YskFyhCP13frIXL6oPd2cXsIUqpabUPkIj2sp/54Ok/u9kxHYHn+2vx
feEaoRhOrjZhES6LzEPbj0LRwo9LxeJ7nKROFXSf/349DNPR/+VPMCkzL29qpPp0dRQepfpbCemz
WD0O1k/aJRshXmEMXzhQKDGzY4xIwdo9P1CFUWZmGxbeKfRIA01YXdzt2ASHYhyd64tacPUpyukW
XQDgm+psUaqn8r7PVAApQ7WNRunQUL+0Cm173cwfYrtZ9vTBzuwqTPW6yTNP8U+Ale5dQXNg3tv1
YrUPimeQ33tFih3VbZyW9jPVmUNl5k6frXW3FrKAD79idk3WIYQpDDdwfUEFrdaZk0TUHPvbaPxq
uR2D9wARx+frS59WdmXl2gxNGlZSMkohmYehV3bQPHjoBvVNfd+U8l7LupNer7xkF46CQRoggj7X
JkTnbJFdGhZ1mps+QV/ZRHm1qdaeLCsW5ktCuEdpldoi2wju6SLaev12/ZsteiWFYeb3mGmjRvcx
W8s7C2IoBZ4ed9h6yq0Rv6hrXPUL0Wl6hPOlKKlT8plF30IoBfhEEtJb3fAO5uB+yXv1c9Cqtd0N
tXoMBW/tpbJkkjxXJQFlVPaiBtQhG5MbPVmMpaXegzlY3sbnXEyDYoUTtqO1s7ooe//7T0nMskSJ
Esol0U1ZqXIF/wJGodTJy58U3n663kq8WtovCPFhMJkQsPzxcb8qCa4Fxqg80K8/a0tAFOwzgwgr
KfyS17FVUKUByuZVN/NrI6Pfn4UpmZn4GpY3frE2zby0iomwcCIDmEYOZgZqgKFNCuP1Y6GDLhxy
uqHgze+azl2bdlmK72eW5sWmbPSV2sugZJt662P11Ca1A0ubHWsrPZalbwZQBS1OwCqAcOZLGkRX
bwcOkullEaqog3nro+q3ctMvhbgzK/N4kGix1STTU9Ew41dZaR+yRjug5PTiReaB29Sxot/XvXrp
A4IJ5CEOlSC6PjOH08csojNCnVhuRlsSHxKJ6G1Utilt/97QVP5RJ5jPJQtRK8Rd2GcYcrX8xs08
1/ZVYc98wMbLxrUy2sKqqNnS25m4DgB7TH9/9kj1oFaszRYt9MwfYrvGNzIZ9SmvfSurH9fXtZQV
0qSakgyYQKlFzjwjGcOocfUKXerWvTPL7E0rGsdnBBaMBcr146ktwxsrV7d11q5lvtO/PbsSz23P
3V+P+0D1MmyPlLaU/i6h69OJt7XQbVPttShhJ+1WXHThbDMjBcsqnSZWPJ/+qtLO6i23BIRgaA6R
11Y7bRNbawXKRTM0gic6J0LuvJrBwF4fiNHIg0vRb6RGQjbaPfiqtVJ8XzhwhKhJ0WB6olD6+ugo
SdHmFXtK6SlKHK3Yu+0BgG+rm3aW5UBx17BnCzeXyfORRJHEQkIt5KM9JSkqsUqViLwpc4YwosQL
RFE+GL53KI2VI7fomro6KcgYFCgvxsuy2i2L0Cqik5h5UKrmjh9btt9KDsKQtswIq9XATvCWaGs5
wR/k7dwxKfdOWTdkq/zxcZ08Xw2/ktPoRDfIuIW6P7b9slRv67jvwfWLSG8ouUnhL8scl5co8+FN
ZLdaN9yYevJH8PnODcoQfTbfCJ9BBlYglHRrW2Tmm28M+U3TqdD80oP6+yerOTWeIcEGJnDB7ZXK
ZqOZVR4REKNPmTrQllHhisrWejJLify5oXms16MsR8GHzSl0q7czMThWRXBnRPdiBilce5DU/K7s
0g2U4xt4MXaCFh8rCGKuh6+lc4bnc4dCu8tRmD1blLJQYpw1OTXJeFOirwZYzZNXil1LpwwiGFml
v02nZh6Og0JV/Dxyk1PZF7smbraInXWI8PTvlK9uulJM7CER1pBZC1MXEE+ThjETA6mKpc4OW0/3
uDBDK2bwMXMUWHM9Hcxx9KYFqV0bN1DRWS2Mn/HOKH4Hfb3iSIsbzBAuc8y8chmYmT792SVE6xA1
xNBLTopV2WqTHiCzOrp+Af4vlo8dSWs01bZV82aU26/pIN+afXgPCeXb9S1eugxNc2o8428T7+jH
31FDoNYkUcoWF0CUVKvMt4JX59sATJHte0r29y6FTNY0LUkPi7g6i6lCitBpZSETVPepQ+/OCYxn
qf3014uaqj6mNdHFETBmNRFLTJN+6AncVUjzij6gXU8KOLDyobm0UllfcF/MAJmcHoGXzOJKA/Gk
1oPmCZXnQNK2bn5Xx+9FfN8k3+F2cq6v7JKGf2IW/Nfc/I5wm7IsPRdzpvyEzFlZHCV41/z4XhOh
tOvvg4HB0B+52djD8FJ7z0Pfb1L417ofrfue6jvBer/+i1bW/+ecnTuyAgdCKUQxAE70Lsan2oSj
4qnNnj33Syx+v25sATf7cfkz9zFSqWp1K8AaQ3nD+K30bvPhuyi85eZt5da24N7GWWW7kFpn4WNc
Hynw2Km6kuYsHBo2AbgGxRxKvsb0Tc7WPBg6nGJVHJ8irYFJWdhpYnyILPmRPufh+ooXQvAHU7O7
soGRQxMTTInxbRJWUEke6/r1uo2FvIPsXpuiIATZiBl8XA4tyjxINWJRjuqVr3+3OnMz3MVO5a0Y
WloMnS5CLto4PC5n3y22qjHPMjkCsaVuYu8+m27+VUKuRSvc0PRcydkuoFtqU4VaIXZc0l7CALHo
xO2dqq+4wNL9MQngwc3DmACTlbOPJkpyO6SeEYFHNO8aKThmYksvnkEFBul50DhyIcCh5kl2WKQv
pZ46sKevDP8s+SFIRVRQJ27zC4RVoSK40XVJDENAI+7g+dC2zPNDu55A5lHr7Ro7vrR02Kn80kUn
+ZnU1j96ygTsUKw+SU5hZ9x1iW6bXvIQR/42VY3bCdwq+tEm5ZHhG+ONksvHNmViUW1/aHX4Wsvx
QxPk21zR7/XCXIn5Sx0tPAoAIpgmJkbmQ3/TQ0sWBzc+oSnySy/qmpsUNF0DGcWNF4ktszAqwnvi
EOxTKbzTq2LPXN2ahPD/8jNwiAn0xmeaHVifKJQrhRaflCG8F2AwE2Npr/jEpjDNYVXyH/RefS6N
4TFK0s/60B6vH+Yl76edzElGxxks2SxnC7KkKGo1SrFfOEr9kIIqFIPd/83I7CBXKiw5Yhykp1b7
mdYHof01yiv36lJQmuZvmCinMn9RxiuqwTI8T09OMtVJsbgbBMsR9f4gxDdFqa+sZ3HXzq3NMoa6
rXq1SI3kZPjfqeUASUJg2xDtVgHzGfqOVzK/ldyo6j2Yw5U7felQndue3Wl5oeZiImM7bKARVV9a
y3cYDrJ13LUKP1cQFV/fvaWnH835f7/tVM86u78MEmzRL83kBCnbrq8YpxFfpD7dNs2TibzSUGwl
dbSZbV35zEu+qenwgXM0xEuF8bbMPCOe9IXjXndM5WaIf0jNGhxgyXEotOAzvFq4cGeL63KjygeP
GFWM5cuooZiRSjc1ZL+21xvHwFU317/m0qKmDuOfFwwFiZm9WK+tegxoMLbac5sdherZDVfi/JKH
EN6nePKHMGOWpLt9IGd+i4nU8xnn0jZ5IzyRzIN9GU9K2W6TMXm+vqo/gJ7ZI53h6X9tzk5EGLcG
UDOawMxk7uIUQUfd2HsTqVgVbSPGsDxe4k0SbwBw7bICzlQ92PBs5bFK5mCi/hiPDvN5O7NGZ7j2
7wBtH1Mt37Aax6/936EabQO5ua3d3BGSAqGhGlJL61ZxjWOh6lsxGVd2avGUT4o8cGPjGRdi6DIg
MK+lGXzSNdPWlONQDrZWxztdeIqNbVU91cKvMq5t0VwzvbiDZ5ZnO6hAKACehF53IzALWtil8cnr
T3l1crPa+XtJWx4J5+uc7V3idrrsyQASkrp9qVHSa6Norbi+mIqfG5mFLb2nBYYODaVNPTqklW63
pWZHemkHgXrUExWRmfEbZenPqlzswsR8ijVAW5ri+D0jIp3+5brDTsfswl/PvvDsGLYRBSEz5ucY
wZ1W1xSO1jgh1vZQ/xg19RqpI6Phq4ZZ67jqpwH1Hy8+DlG7i7JfaPH83xY0u8irqNZypMSCk9Dc
KolHGrnymFqqw+Em1P8Yq5kGu6YFn10DHhSd/ghf3smDnbEtv7nhJ3Jz0X3opae0fTC1Z2GsEP/6
3OZfk7iw42yrwvmmouUdt/ss/iZlP+seMrqVuusCq+jkv//+sFkOFQxG4hUDPyzSH9oMDTKAE155
EoejXA2bXAHakJ0a+eeY/xbTH22x8933sDqm7cp75X/x8f//Qy44igAop1IQ58EpHiWnEPSHngac
HUjpTkODaqxFJiShb1HLjdDXe5jmHZWfO0ThQXLFG02ofl/3icnFLpzcpAcIwp3S9zy5awfoM/IB
ZG41oF5QHwGcHDpoSaq/1t6eIsiZoZlrjIh+jVIPbkqVh5uUonCVlrcNzBPX17N0pOhmgmeGUBWN
+OluPfPAPhRc34+52IY/2ttPld45uQa5C+xBXeDtY3cNcbzoW+cmZ6d4HHyvHEsicVy1TtDsLPN7
Ty2htp4iNL16EbRO5G/66lsf7AB1ObLQb/XuocrIWKw1CbfFTAzy1YlomP4X0zIfP4BkwW6ZT9Cx
dPw65HsIruykOzT5o4ZIbZv/UOtvfbTSrVz86Gc2Z4ElzSpXGiNsal2OYpLppPmrpQv2WNUbSX1p
vP31TV5KyEhdJqkUCp4Xk3t11YS9MbDJZR7s26LfdK5Gkaq71ydsTyQfrptbysfQJTU5HnSimFT9
+EnTSOAFLnJm5bCytXavgRUO0t11I8tudGZldvvhCmrTUJM/5W1ux8Ozqt+mSbRnEKQvX9L2WQ0f
XfkOaj34YT/lGY/R6rmvd0my8txbDFHny515UNWIMlxb/BDf/yHET632m5gQBN+iIYff80uhneph
r4ff4ZhtjdyeML/wTK18jSl9mcclxEb4HTTBgXrMvsZYp6OQMXlzUtInsf4sDpUT1ocw1GzIPB3L
heHFUG1dfwr9ld1eKqST608QLnCsUILNTJtjPgbeOEGr4q7Y1qpkPtft8D3U8sRG1vtN14t4K/qS
u9N06FPlOHwPBrl8aYL0ZxdWa2+rxcOF64GnmSgp56NVRtcbSTXB8Uq13BaeePIDcyOQMgdltIvL
aNO0a6n6wmwu2qBnNmceT2QpUTQBemiI2gOds20byds4hZhZHHZC3W7UJHyskupHH7oHMQs2Uutu
8jq4axV5JcVeW/5sN3SzldNuyjxVuJIlA3C0fozgGdWDeNuZBzH/et3zFg/72dJnWZ8ktKnQysQW
sQoOOdB23fTfByP+cd3M2rJmh8xs/U4MmykXKw+pYm3i5kteE1bcwvFEVMTxtesGpwzn4kCdrWt2
S2lpUQ/JNF4WeOmLW6S/k74/+m5mp0MNI0muOk3abqkNrhynRbtUrUQFoDFX8uydYgpKF9dM855q
v7mX4uouFfNXhvW3SRzdikJ6DKIRLbf/gMS0QADLaBbxNMOZP8bszNAzQUqBNstWdAjG7FjQBK5p
guXamlLYosecmZq2+izlyHwpc1Wfw6LEw7aVhGdpbDZtmKw0+JYyNWaNpuFUMKxQnn80k/R1oBYi
ZqK0tqvg9v9p4JRr7bvJvy/85MzMzE/SoZFzwcKM7NY/IkF9RzpkZSXLLvHvSuZ7o3hu0o1ENAZT
733Fv5NzBJ9Rp0OxVwT6GJdfx2jYZgM8XtcPwdLi6BMg5QIRH4T7s2BSd0IotSMAFhDcD4FXPuEh
K/f40uLOTcy2ydMzZOO0hmu8dm8t15pItKHZGx6ToXEkNXojhD8KsK1fX9mSd0BvNVXSmVa90D/L
PFhAUx8AixtQgRjrraI0X9TYewCpsbLCS1MyConQPVOZn1iUZic6hX5C4/UPYRMgJyUMvk8k4pVr
PGWZqa9E/4UCC8aYZAYGD8eBPG+KCKhX/g9pV7bbuK5sv0iAZomvkmwnTuLETnenu1+EHjVPlCiJ
/Pq7mDNsmxYs5B7slwaCrTKnYrFq1Vokl2wu4AGA8tZvMM4HgoPctdn105tutEHc4e3sZptcW4vs
FwcKWT4XQQiRLCiXJ85jgzBtqUufulMbtgBlhPrUWjtEB9QI3NZr1yxeuxKMFqUQvJRQZTbVHpoZ
EkBJa+KR1EGNGGwBYF0r8HBeSf4tjktyN4DuFGhJlR8gnkTcgfsC3ZgcjGXMoZvSsPclI48mX9M2
vD4OGNGZLeU6dV1NEIfCDxdevs8d7aGozAiSituWxlFWVRt96I60GleArYtDhN+XO0YyXiunUBRu
66J/AnrtzI5oPQOhm0wByYZ90YHs6fbZW1o1qF24IJKXiUD1DS3iuXWaGu1iZvubgBl6wEkHh+ht
I9euC7y7eM69twbrV0A4k8ZGl/Z4qDtczEgSdAWIlNfYZZaMmBKMJElLsAcVz+yZjE/2gMu68V8B
Gwucag3JvzRX5xaUy3KanCL2LPh+gW6wukFBCZFHFlub27O16DfAkgRIiAtCAvSjXZ5dM3MSHbTI
yAM0eTCTqKdfKsojF7IxbAom8xgPBz73gWF/um1ZDuDy/jSBwPnHsDKF6Kg2SmEhXs0tumkrO0j1
bykQya0AtzuuAhdSgLctLk/pPxaVKdUGI6GjA4tt5nxiFd11kA3M0fa6YmfhhXo5NHnWzwKd1OuB
7OEwVFW7Lvmk53VImjvD/JumP2lZRF35MNlf0CAY2Na+ArOFzUC5ze699PX2iJdO99kcq92MjUfR
UWugkuBBBy7QJ+dk1mxf0HLLOvP+tq2V9STKJZBBSYNMlkxpkoPBH5HLJGDpj5HgccU3bw0fvbZv
iXk5x1k/Jnbj4F0gyHOR/dFNCugiNmz7i4FLKq7R9lJLNNcvYw1pu2paCY4ySLmZ5iRntYv05m0e
t1n7ZyIvo4/rNv5miSfQ9QTuVK6c1ZX9q5bXDIASi1TDkAloaMdja9zP7Hh7EeWhu3Eo1aRYl/3n
UCJk+VLY5j2ofO/y1AhmVkbM01ZOyrIb/e+JJIrzEWS2YtvHTI7GX7CFBHz8ens8S7fq+QFQnIyf
ak5OKKjZNMsNICQO3KpvRGM2oCsmfeg1/8Ds4WVi/w+MinQBeFkhN4PxqZCImTa5VkladstPdwVE
sYRR7fpxDKe6CUW7Lcx9mWTRUG1z68GfVtL4i8uIThIo/CHQvaI4F4YBGbUKDojohxlSRXERNvzV
1T5xgGJuz/DisQdZALqmJVpbdTG2l+lzniHnF6ONyfjSNmMg9AaanI+m/ddrTretLWRtMa9n5hQv
0zlVXji15Nojr2UNeAK4zm2AOdq9bv3uvacqv5u6lWfYohc9s6m4mqQBDUmDLAc4grxd5z+anRP0
w5NDVmKxtamUp+Xs2rBzPMY6E3boTDesNaGJ6228kUScaPdQvYlSirrX/zihyhGsO5vpWYUkpiPE
cw0J16R2jr2V7dGsHVV4vLS6vkMN686YeXTb9uLhRAccSmCI5a8a4WuAzHX0uONw1n3o1Y8JKtb1
S5G+Qo5q68c/m49zpWHzIOcv1a+hAajmSoGaMlPU1cEwmxjbpiI/piqPkJT4c3tci14NiVGJVgdb
mq7cD63RQHE0gZ8etOoNYptB5SY/b5tY3CpnJpSt4ms5RFZrmHAcHljZyRf+LoEKXDMcjfyLPa+F
NItH4MyevJrOtmZeeCLpobD80plIBXxKJy2YyHadnXXpisMbVt4IspXFV44a1MNYWnAf3gTNOoT5
qHi2O+T0b8/eknsE7lvqNftEArYuRyNY6+VDrYHsWq8Dk7INn75pSR8I2wqLfiUuWtoN58aUK6jB
CyU3exhD/8SWZs+azza3h7NoAU8eqbOKIo9KvTV0LaGl7+IWzUlQMbTZ0xUvsbTd0KUNCUOkMoCd
V3a0sEeXzhydiVn1p63acIKYGbqdgwJbAYIQVr5SJ1tcIKm3gxcJMKtqQgGiD1PmTbDHsSpx9701
7DD3vzaGvYMG+O3ZW9ra6AOQWS6QcIHg6XIzdLGllWWB96I7ORttmCNhe2C3ycJu+n3b0tIsgtkB
AQHkLfBCVS2h9mEyHa7WHJ2wn3JoOz7VzUNLJ5nKPqRpsbJs5qJFvITfSZ5Aja90WpCmjOOqyYuX
nDMd4LISxYkEaqE4f0hhz5OI2gxtrMiwvxkgKPw+1mj5SJ2425RiwjMsGUU4OYOxg0TPtNHQoBoA
Bt6iZ4lPzxlkuQKRlIi2ifHbbngDyG/bRqDf6INeIzMqApYelRrzv41tLFb2yNKuR/obWnTQtQZ3
n+KS2nxgjgt+iRctBRuXDro+LODH86Ag40Bwgwo5ApyrzJZVEzZDtr5AG47b7/XOaQPwMOQrRbyl
LWj7aIuUxHnelRKYzamdAE+AliM93+ulFlRjvQH4MhDtmhz4koOFDBwgWB6I08B7eLnbPV8y46dO
/qLbLb+b3bIBQUHsBbrXrinUvr9H1McE6v3gZwEthwtCiUtbVum5RanZwEgPgDY6Arunmj3r2bFr
cEml/uQHvlXPKLvHbAMdVCQZ5t7/iqn+pvOhDvXRbqIevYD3njbawWSNAooiLeS+dEIPxPZpZOka
GtAGOn0ts6Z4yCjle4DqaYCsebG1awDiiN+ku5jrY4yWSGo/d+XwTR95+kDmsYrwDLAhS5EBP20z
/8lHTjEUqe+9VHDaISTuvqKfZj5RvRbQyWBf8Vz5wXVenIwE2OscNdkH7rvFZgC4EW2JCJt48VPn
XbIbRC6bxVCjrrnAc9CcX8eU5nejxczH2XNi0JxnTgBiuQN4Utw7aLA6wTA1ZeCVVRYMY/lNJ/x7
ih6tEKUosU2LL9X8yRfH5gWaoYO3QyMt3xaUgTytFkEa51M0odQLKtN+RDshD5vECeMGLH+gQ9+1
0N+Ouh7Ya6ux0ANg44ncWGUT9ubg7/2hg8dDSnWbt023doyWdh1Y6pF3R6yHljZl1/Vzo7NyBFq+
dOOXxEueXJ5uWLlWYFo6R0ihopQFqAPuXOWqZXmTGIwMAIBLIEsNfLQdpY2z1djdbU/+nt9Tt/a5
Jel4z+IhF8yxsTMxWHKT55xNesA08z4GoafDs9A286iQBMYQtrU8sZnIcEhN681N59Di7d1QVpE2
mdE0rXmSpYsTXRESrIrGcfT1Xf6u2jI4dIR5CbaTH0P/mpBns93GxSlBg+ntKVhc0jNLygyUiZ2l
ZjeVL47NA1LdD7OES4e3jSwvKEYj3SLAcooH6QX0mMq6RwsOHnjxPIZemwSZd4/E1ooluQOvF/Qf
S/K2OVtQzdVpFjewBPiVHqJbhoZ5JsB0HefZNrZoBU410KYmLQ6MzpGuuz3QpdkkeD1j00IJ8qrd
kzWlYMWI15ZAo5wJa8J+a8aVG3Npc5wbUZasYaXZl0kKwRpTD8FX/cUsyUZU4Eacki1c4soOWcDH
SFpT0DibgCA5aKu+nNNywFiHEpJ7uTmMQZ3F0wtJtea+gWr5QwP/HxopnzeeZpIHg+npa9/Be4St
Pk9PaCBxt1aXl/sZr9PdkJRrIkWLU44eVBCUIVFydRO6FkQgOOnyl5mIsNSbKNOBsi4+317YpX0F
vRY4PVyCUM6Tv+JsX5V1DHVSigcNGMNKqZw7fUJ0+6v0BUSzB9t9Tio27gwEMo+uWzsr22phxYHN
kZq9aMpCQ5Zyfqo4bsGYIjn3QdkYmKP7KOL8Pq6duy6HWIi9pv610COJFlO86NGOiY4ktIBeDje2
SCbImMyoGYPqs5gf3PRNgwZz3h9QQdOgQt6nXztCA6/7O9lTmOn7lv7yrVdEeAFOJ9RFsmfDX2vq
ljvt8nQj+gB527t8naT6vvxZkE/R0iSJ+aE23sai3bjdV55ZqDb/Eb29b8np9qJfTzum25ZxD7aW
JCe5NDd3bqFpNtTI2+w0VT+76ltJsPZGEenGj9umrvfXhSlHifDB9EIblwt+KKoYZbstyTcFIDG+
95klLx2P0Nh92+BC9hvFbFCzI+eD19JVAb1snA5Pd40f2PxsD6CPM+81/kb9QzFse/ulsv+U05E7
w4o3ub4KQIYihQEllax1xfo8Zk6ZtjnQVMVAQ7t7yDIJh95p9MvK+N6DEWWzXFhS3JbrcobgMQeK
EFJBgYW0+9aZ9J9WQv3PFWh7g0I07lfqe/l9Vbb2fWG7bcTQzf29jgX9CfJ6NBk4+Hn67PXbQUq7
Ddzi20rvvyD4dg6oX4pQZIW7AczI+5zEye+CeQ4LM+HEvwTROXhK5n7rlx37amXep5w1Ztj2br1L
HHv8VBlzPm+SnGTPtDHNv9mUjP2di2vjAWDA7rM20i5swcqw9afYf8yqdj51VUXxbNOGY+prX1Kv
IMfZ1KoNKRt9V/IZr7ikLtLDlLh0h4yuUwRgVrI2XoUmyxAKwuP92BfganFTDVE7Q0W/NJMkGIEd
2VljAawZ00AqldjWtu1j9lClc3ufGw4Nkm4Ue/C3J/dQsWjCXAzpDrKRNsiA0GvSo79nO5adGSWD
Gb8Y8P5ILQGsadoc3nHo+9C0MjDmM0f3v051pT2nOeVd4EzO+HPyp3Kvi61P2d+Y0B82kDBTpt2J
3IqghV2d0tylD70+HlNtsHf13LH73G3mDZQMbHBYSLHgvuPh2NpD6KGL8zkeW3pgyFd+c8xM+90A
VrjN5nx8tYmmPQjSiZBbg/e9c3MWatlQPTuU013h8hwrbAgeGtxJv1Nm+McGUcUB/WS/hePE216U
eui7drat2q7fmCT1tiJzmpB48bSPxwEkrVYV300pafEayLwNqkyoxTfmHBpGkd8DQOniK9MY0tn8
yRq/RscOF5Fw/DRCrDmEWo0iTfhZz4yw0ObipA9e9Vk01D8VZpM/pWibDRqQ0j/UXmI8j3Hp77KY
Vii/gO6vNZL2rasY23G/9MISHEQ7r4ydJ8NKgCYELA1ERHiucRNKqQws4uie8YbAcEoPysG19UPn
lvbXGBB9khwdRFAftu9pVbDN2Oj1LmM6JnuqQJ7lT/mG+bq28XkzbD3NGCPT6dm9GzfGXrMY3XlJ
2QDjh2eNxo0u7Pp4DM08N3eu3SEUq3xnxa2tuRfFZdux1nqUFvkzYLZbk3ztsh1JZsip/rrtXrwF
h418lgHEBahRJRPS5d3g0SyZi3rOnmcrdX90jgfdqWx2+n1suQxnAC9/Zsf+xtMHcYdY0YWogkmi
1u3o3jMKEsxVoUX9+B0pj9ABF9nTTPMqNNm31tbBru0NG5ahAWcSg3hJK3366ffYMaabbfthMkPQ
pZkherTt5zp1y50/IALLJ4D/ofPcRx0tm6chHqwT8ondTjNFvB1ju4tmU0wvGdO0qO3LN056epc5
eGJqdu5FI8SpIhc8MLu8atlPNpT1tnLJL16D8DXpULTwREbChsTWE+/wzqfE35oO6086h2SET/wO
+IbCHV8h1FTeofnZ3dBi+Fv1YPa3KRqXLK6z3ehWFJecRtOwKrEhZsd3UCfR8biKLYjc99nwd8gM
O9DzcdrFPWRq0wIU1V3ZZ8+Vwdqw7tPuONVcX4mzLnNR0ENG1yOyUKAklEhoz1VeD0Wrt8yIYx1i
k4DmBXm2FsBcbk8YACIU6Wq0BHjID+G5frlrurLKPb0De1pNdwYfo+m+ncsIia/bu/NqHAgUbclG
4iI9hIjVvDQTGzUC4cwgL521n+otMVcSXdffN3SkAXyERTCENtHL75sxSDH7vNNeNCOoReSsZbcu
Ay85TUD1SXlECDsDu6iSfbagODM0UTRHy4iqYUvSrZ7uLOSr11jTVEM2iJskPBJjQD4X8mmXA0ms
WDQThadL26eyfB7Z1oNjjMN+jeNEnTGQAIORFYvvYD2g5KIYSuupnQvXzl865KT/1KvQPfn//xPs
ANyJzYr1ANIIHAZShO5yIEXMNb/tPACZ9DvS7UlzMNaaXhaGIIkSXPh75DeRRb00UTZgdJ9ciHHW
j44WumtP5+vPI5sJkCrI/5CoBcX55ef7Kp9TMnXsZWpE4H/ymo+BFOQUXRpQNi2SLVppSAOzHiAg
hIToxw4daD9wHnAjADvpyua7ywGMpNPRRwERAWQe6Y6syfxdzw8aykC4hC4NCYhWaylpZnQaccb4
GSAE5Fn5Gpe06poc1G8lDBMcJshcwGlc/vxiEKnBeW0+UZpuuhxZzUjPIm5+TPQZL2fFjnJDM79s
tESHnbaugxQiPb80PdDYWtZCGQ4WAe8LFyI9yCMiEHcUFwgOidhK9TJ+Rcss6KpBQMC93bCmc6Ac
O7TMmOhRwXWho/MOgYCyp2o71WId9e/TYEZlHDlexD/oomDCAs8L6upgPdbh1JVtZXY48Gk8d6d4
ALuWhe7vdE/nuxz/mpy1zn9lk0lj6DED9TZIedB5o2pUWB0rbb9lzcn8DgYx+vlDJ0R+XdbMwJML
jleETMrzXZvAxStivTpV+r22qfWP3Xr4PMijdARj0CiBk/Xl4M5yNI4z2xpCMO00TiTIjnUdr7xd
r1dbsmgg04JwDYlZNS/dZVM52rHhnLa8+KKn1j3qzitQ5asFAG0hFOzR/QQjOOnKand5ZdtjmfVH
Hx1nm7zYfHAFlM8r+7Un0L3X5Oetcevt0jWk/PWv9/DWA1AJdSLgJtQKdtHaTtV383hK7mJtV38M
Eoy0MbIGcNNgC0LCAu5cueQMrUuHiTrjydTFD6d1vqbdxwLAdwtA5yAqQJkckY2yQ0uj75IRFIWn
wpvvvmkgS/nY/CNHibIxZgaJDzgO9TCDfhiypTkCm7YJAAry4w/+fvX7yvraZgv+hwzfL8sjEnVx
u7v9+y9PAOrPEqoP+UhIkBlgx1C7jHQtLnwxz+TQ4SE4bfRyO6xt0UvHLU2ABRqFdRlWvnPLX57i
mlWxwYeRHATeSL+piOJ+w8bt7XGsGVFchajKxsZbgxxsHpZdlBmRlYVOHv1vVpTDDNWiMocYMjmg
b0RMh9gMTTMo1mTllbEg5W2YwL/YslqEcrDantLqpclAd6odRfqj4BEr0D/7UvAPhfw+yM3wfWgQ
YklkZ67aSVTomtUhh9UdcVMXMkZe8a2XruP6+8qKdH1ZGZ1OumP3fWhDe61Lae3zylK0s2i8SsPP
t/nGK3dNvLLUahPt1fzIVTq7fExH8/SEx92RiBf/CzGOyfg4ZSiUI8sWjvYub7Y9Cew3oZ1ub7K1
kSlx2+DYc9Myuztqzr0xRy1bGdna95Wwv22rKcWzBgsjNtBjs9dagNa+r8SDyHkLTRdYmVocbPuk
r3ULrHxfzax7hA1eM+D7CWvQ/XBotY/5xH+vvIxqoGAHukxlAH0yzEjSat3R91+7ZjfbO6P/dXuN
FbermnjP5Z9tLt/u04EjZ3kUQNM1d9BjpB/kYLoyocTLQBAQJGdgIvZCyIOZxiNbY/BZXon/TpSK
IzFymhg1gQk3gfwYEkD/Lxfyz/el/bNZig1wjRQDvj8Vd7TasNf/bREUF2JodmYU6Do8ihKsF1E1
BtNacWRthhQnMhVViTZvHw1in8wZ/iK6PYLFz0u2TSDJ0aOmplX8XoPMl0vpkXjPmlsD9LUS3khf
808W4t9OHJknZLag5YQ2wssVAMfxaHPdwlHY+Wk4uSEo9O7FmlbA1YUnryJouiGWBdkxGkAvrTgj
8P61i1myDZAMP1h/xRC5Xz8+VRJ3D/lipKFAX3NpozLBfogAgR4172n0t225hulbWotzA4pbda1h
oMKFAdKHrPuedWtYz6VZApE8EipISlyDaCqHJphB0R6rH/20aeadAbHnZqVBYWkUkioRGF9w0KC5
8nKa0paNXaI17dHxfgUm+Xl7ERaHcPZ1ZRFAQWdN1Vi2R+5HbnIfZxFxooGtPLkWrQBig7YHkJ2i
vH45hho6NwgPku7IN2n27Ke/7OKrMFecx+JEQfgJGTQH6F71ZQTCj4G1rdEe3WLfbi13JTpbuiAA
Tfjv5xXvLfwe4hma3h7rhAW5eYR/Ap3p7dVQezberwgbD3eZGJcnT3GA3lAJc2Bxc6Te3dDuUnLv
+Ns+C7IxQNmp+mmsZdQWR3VmUNldGYp7slTQHAczGPPnVA+rZsVjLa0L0mm6FI5E+7Gl1N09d5yg
n5q2R/9v1jxa9koryNIIHB2hOWh0JC5ZOeW6U1UGyOXxeWvru3cAdSfWyggWTQBhj3OCvAcKGJfb
t7dpOvqd0RwbEXb5L4Ro1apM79IRQU/pf2yoz2JZMa5x/pujsELbfuN21Nmb2FrjclpcDMsHPBcv
DTxllPPu07LkNCPNsZqA94vct9sb+HoUDvQ7PXQuI1UEQRFp/iw+sIHMKrpsro8GxEIy6IUc0Ewm
1gYhl/TyDgQTF55huJxkHljF6jCjpdzJtPqInlCnCuZs03/l5K4071aB6NfzBVOSpQloMANXunI+
khi9LwxiQMdq7+mbqV7ZWQvzdfF5ZTmI1fbU4kgm6O1j1qEat9OSfeuuoNmu9+/lIJQjgqIhkt6Q
kzp21T6BQrJ9z+wVcI3KNA3P5aDOg34HcHbhayqQJ08cbvdWXB+LH17wZ/SAPXzxy32fA+65t9lh
BlKDfLm92+TsKPtAWgSBDAEDr66WS2rh2eAfxD4wyZe+isQUaSMB+YAZ+mLlnrzaB56pg50CB9SC
nwFq53JjS1FmTUuJebKaY01e/t4eyNrX5QKeHZuRokqX5vg6NYbNVEQaIZvbFq42mvL75d/PLNDY
NSAxAAue8Qi8QJIBUvJQRLeNXA9DKiPpSEvibMrywKWRoolnoKDa9JWRN9f9nK80F659XtnGtiiG
YjLxeepu3Gq7Roq18HmozOKMg43NRGlUiay7ImutdHbikyvu2LwDbujDsyNVbAniXdlQoKa2s5om
Y6wZ8SnzAkg8+B99mnkQpQJGE+UxsCYjfL+cfLPujNbTe+9E+ycKzOhK+LM0O2gHRMocO0nG65ef
L2wrTww+xyeW7PmWzh9fW8QGcLNIboPvQr1ijbZx2lwrk1fXakB/1gQfPmGIPUAZBaQ3NHFQf7n8
+VZq93Opedop05IwaT51H6s+412G6T8zcKXUwlyD19TXTgkP8mRXNx8Nc/B9lOxRn0TlRVLyXA5g
TpA2tIYmeSUAHVkQmwn4mjDn0hKjpgCSGJR3MFfy72c+AsiMHMSdvXbqk9/kyVwllbj2QYjPoAEg
+3eQT1URr442DBpvnQxkvxFPtkUXWOLug8CJ94W4sKKcA0PjdKCWlb1m9WbgYVd//JxdfF95y5Qc
eKt+xPcHej9k99r0P35fWQX8csQDmZ298i9eugUh4m0vtLAI4GEBjQ1CZugJ+YoTzRw/HsRsla9N
HQFEXD6AkkXLwttGri5mbFFAqC1o4OJpDEOXO6kHNopDOLd81Rk4Jf3Pcf2YQQYm2bZrQpDS7VyE
AGh2MKCPhy4tdO8jBri0VGVoUPVy1r9W/gFtOYUW2GTl8aoMxkJw4UpMPkYiGdTV5H9f4eWHru/s
ubS8pyZOazBXmF+4BwhIXe6SND7enrwl2DDQMriGZOkbwkDKRVTMXVXXupc+w6E3j242zI8dbtvN
5DBzI2on3ycAluNF2Jjk2Rpc8sBEqu3RsRl/cHr/Nfazn6IcpoI5YjBGN32W7LNN1e8RsZ6ENa9c
Lsqm/LcZYEfQaOzB+yjOzWBO7o2Fkz7jZRHiPRr07ueOo2VyOt2eW8XFXRlSdn9XdBqvDDt9RoSS
g+G8BOXDbQvyC2cb8t0CaqdgeHgvY6t+mgjS9LmO3SI0AD59Aa2EOqCaFqD7L4JSV2iuKdUtWYSi
CJjZQRYF8Jt6BDjSa1nfYvJK33sAG4n3KBxdbIy6I4e0df0i0Ms+fRWD6awMdmk6pceFnCjgcFdI
cyNrSs0ZDexUwRvIqoDIs+YfrC68zyh4eQGBxU9HwV7+iLNrKc5yTQC7mz6b43NsZ0Fdrb1d5IFS
1wyahg5yRrj58I9LCzVQOU3aa+lzZ4lDytPPJZvGuzSf/opsOsapgxZM8wkke499Ov1pu/nz7T3z
HhwoPwA8Cxgggp931q/LHwAh4NxmeRYfPNHwLEjdiux60Gt/dszKCjpojkbu0Jd3Y+7wqGde90ir
st9M7dS/jHOXfwNBtfHkWU68KSFWHwq3TT43hldFZMTCUCOZt8Bckjsa+2ILePJfAPa6p46U/X0y
JC0FlYVRbgunG091KdxjCqbB0OhL/jilJn1F3InNm3lzhB5VdFwKUszfOFblGPPRO0KRKfkbU7/5
lOjA8d+enCV3+P66ewfLyN6cy8kp+Vjofiysg2l0fJdPlvm5shz95JmiuiddDBgHWrWgZeu22yTH
9ku7jGxNYSR/b/8SU2aqlGUiBKo9uAYkQ7RK+cNxpxq8ytxD65VFDLpYzQPzfAahYDDITl638SBF
h8eo7/Ndlw1NhJbbdq/FYJvoaXLyjSQAEsnaFqPXHHPN0DcjGrh+FF3Nv3UZTkBgdrIn0nDWSCmU
g4q0K9B+yL0Cu4OE9RVwzq/RNR3bzDiwYo6avH8EHP/t9uzIQ3I2OdKEg4cTYAtodEEcrywTtxqD
E155Bz81WUAGLQV+J54Apx7ZiqmF0UhILDweKuV4lCumwM6qTdimIxoGElIFZWqzn5mGNokPjwgb
D8SbDkCBwFIpt9Joog8YSO/xwECMVzVZyMa31FgDRCt3n5w36TmRLnsXHFMjmKxDC4FTc2AXZmtT
QoiCpRtXfxxQSr09nEVDkMkEnB4xxZUslkGHeNLFMB0Mg9X3bcu1TUqhitH76TcDGze6bU7GeMp+
IPCoaOiTjzp41stja7LaYwBVTIdx6gI7c3c+R/F5CvL8R48kLbEpGB2KFWexsAkRMeH1jk1hIQml
3O8euKTnms4wOtNgNl9c2gHQ97F02vuKebIpARQiIAhQBeISz2P9lBbjIe3J1uI84IgJbffP7flb
GooUHAUe0cSbXi0FULBUJ7OTsUOafzYTNyrH71X59aM2ZFcaInX8B5C2yvLTjnrh59RlBzI0+3bo
n9z+hO7920bkQl9uBKRU3lWO4DJtwF4vN4Ix8YIx8BgcbBB6j+5fhiafVOxje9yUdrmSR1g0hjcs
IMKAll2loPwU+EQ9qeYDMer7ij8R0BpwPQv0wQn0fmVkarkGOwFkGsgUSVVC5Dyvci7CqsuCavMB
HVcvlonHTu+3IRBeJ1DuQQyFks92UbxqY7IfrOnz7Xm93iBIRyOxK58J2I5qaroD1DPWKjbBPWVh
rR+o/d0Wa2i961OMHDswsYAbghkFuavLxfPBUM/KvOGHnGrtCzqR5pBTnYJ5wTOnfQpM1Fth28nJ
cqvuwYZA8xrr1sIocSeinwNNHbJqoTwl55EmNrMYOzDD/FK2+icQEv2x+njFcVxfKehJ+ceMWqSy
XSrApzSxw1R5f3UOtmg8sG6v17X/hQnkyWUNH/fkVXbU6MYBmo/skIjvg+VveUfAWttHIOhdcb2L
lvBqReMIKmOAGl8uWtIDhmAAY3woLP7gdWMSjk4XptS2onLuV+rT745cOd+yNxxAcFTf8PCXK3ge
n5O47Sxv7g9tMzVbWJpCverocTIS74FM5rxhrh7axTPoSfKA+nWyz12nRdciLV459N43qZmRoG1d
sWmYawfxOA73t+d+wS1c/EY5Y2e/0RaNUdbj2B9oqW+KFNo85VTvBXiYbaN+41W7uW1vaQWAFMTL
CxzTUk/k0h5ezf6IZsf+kHQm8pmJdmd24wYEZ09DucpnLR2ougCoTeDlgOw14lPFwVLm1ADIt/3B
MP+I6U+mffWszyN/MSCGU6MVbK8X2r1D8Q7ofs/WSl5yaWbPjSsOgpqaRlLW9Ye+7tF8Zk4/Om/6
PBc6CUXt3lnjGmWcWmmSTtfwkLhCigQdMrpa558LqeVr9f2h1OtetvEZd4BNOhFePhSFWZY/tKWV
PzMT5KYZdZKQUHTYO9RgIe7CtaTpkn/Ck0DC7dEVdBXmDOg3K8dUDAc6gaa5b7XnYiz/zOka68bS
jjq3o0Q2cyZJTHQ08NXdk8HySCu1MC/TcKjrFe+x5AplnhlUg/I5rL6G/aRs/Timw4GlWvITXMd9
UBR5+vv2CVmcNyTUQL+Ctqqraos79mJ2uTEcgCZ74TW/89p5k/XpSvJu0Qy6nWw8FMCxoF4fcMO9
H08JBuPWd8zjr5R44eTHa1IYi8vjgIsP7W6IPlQnqKGt0yOcDYeOpC0yc80DGBy2Nd5zgU69FdXR
hUtZBoRQbzElRkStf5O8IJWY8+HgVU6EbownOtUvyWxUYewj24PWsq1e+7/NZq2xaCngQdcmcBCI
eRA0qtNZGLEzcJP0B5u86todevdxxOoo1oqI11GqvdEpgcdZCbiVDNf7iUcwD1I9VJ7wTlK8KSu6
0kPKsz9URhuh/XwEuQxEr2rNSVDGJDvgjtPdHK9RQi8dBJlTQ3AM5OlVbrkguZi0DmZHOJa0cF8R
Iv28fQpU4pd/DU2KvyM0BhOIGl/1dLDS0rQwoWIUGzLVYoPuFyTNB80KanfwowQ972FiteWnsS6r
Dbc9gTI3NcC91TpBZxogba/bYV8x/YOcQvLHoVaAPns8FtHepUYsRmrPA8+K/lB7ZoDMd2Ale83c
j87b7VlYmGiUC3z5aENnAhIUl7dl76DTORthZ9Tf5uqPQddqNkv79sKCeWmBgwM0n8oK1CrztgUX
n9ewYMwq0E69UgMMa9MXPB1BPCbC2yNbuB0v7CpXc1WhERsAK9yO7ZfOTkK/B8PwXV+c8vjLxy1J
ICLeo/A/1xFHXNekl/ewU/yA/mk6H8b6Tz8ddHG6bWhpsc4MqUAlovdpbscwNKMd3yYjetLXMhWL
y3VuQ1kuZLOrytJkUNEeOGJDr4lDsPxvq+GLMOsISxkWRr7l3srYFm4L3BSyAI2b71oPx3RijYEh
ooc+VcU3rLGHjWQZfkQTc7uyM5ZMgevakT4ciDI1Rs/QlE4aA86FkOLRS+27NH6kzkpwtmZEmce6
mgALSKb+gJofpHDfeu9HBsa/2xtiaY+fj0TZ467XE330EVun/n0iywDunW1+dqxP9gfB1e/+6NyS
HO5ZFD9aQjNTXeAeiPmDnjgnr7B+3h7Mwj0OxY1/lkX+/czEXDoVWE4xGBcP+f8j7cp2JMW17Rch
MRp4BWLMiCQzqypreLFqBGwmgzGGr7+Lku49mUQoQnXu6dNSt1qqHTb2tr33GrL6R+FYsQ3Nknv6
ytd2EbTLUNpZwCYXnRNbCj8XJVY4Z5N3zMDWTrQxN5vbo7n2acDyB6USMqVLdfr9aCqOiw4plmdI
WYUvqkNxueNmA7EKJ0hkUYujVHN3J5tfm8K3QVeLLh9ZrmmNlW2VJ7RQcgddgZNRf/rnoYEL7OMW
gqYJsAqrO0GX8yALoAj2WEzN/GzPQu/NsgkOAVTsExVM8pmFwz2RsGtvj0UFAP1giJxiTldrXYF/
1EwWlsdsPJP+e+eThw4kPThMxxBu2wmiEi8/05ydKdVJNx9uD/rKfoZ7IOq3QGcgya/7pM0QQjeJ
ye6xd+pozFyYhb/azp0gVxYNguD/OE2AOl/3W+C7aYpKVN1jboXHIoOCSNudBjD6VXls1d2jedV8
WzY1JAn+SmRBBQztj/dr1C1GWfGMdY9dxZ69kpqRzbqdyvl3r8/KpOG8iDLlfqpUF3Ukj3Ul2Pb2
tF7ZjEtpaZHawAX+Qt9OlTntpioUj23JvoXiazEO92Q9r1xh34ZYU6Tw7oQ2fu+LR27t20Ce2UTg
lfzBnlnUEvniunc+4rWVApLI8gkBx7PWYhhOCeXSzHXFY1G338mgPylgJAyNa8/tqbuy2bH38Ofj
+gra6vrrDdqzu1kS8WgxF4/vczV8HOQzKb7eDnNlOAAUL6C5xXP5wnsJ4sKtOaHl+ViV3rE3+nge
4GTM70H0rnwl3MMBEkPXAnt8PWsQaeK1KDMT7QP9u83dr1SGv+QQnKrKoNGESldk4T/duQpcRl1a
ZlDuxMPKv8R7FL4MJ91O5qMHF7JkHuYgEbYRkcyFEyjP4olCrRZSNnc+3d/RvK8bLXFBLESZCrC4
i5vcWONsakvzEQY8ZQRXrTaeciqTQZePWYM6WeXuhlH+tIvmC26537tu3rYG6krWXMdG2dNktryt
noLHeTCiMLdhhuA+MersWaCfWxViHdj9uZyFSkxn+ASjs486y2I7a3dNoDaWLT7wujUhwAsd0Uxv
KEqHEhJezkBeO1gEojwAemcjX+uO7PnoxcRwYktaD1ypHU6FO72DdX8XqWiRscBLD9VMZIGLdzUY
T4zw0Xxs25ynMw+G49j09rnWltpnuW29FAAgqKjTdpMCXPXTMGT3Ycp4SCIy7Cg5z9/GfGjLxCgC
fg4pqRPSBj+7tkOZVw7T5vaugE4PkuP7T0jMxTsB9wPk0AuyuC/4lE9N753rgFSxKIKNx6Yv/TDH
jjVuYHdbRJbIEkHJltTOFgKXR69zYKYi6gOsXb5DhizqtWQJ/NTAwwoO2mX7uu4O+OOSBsasJm9i
aD7j3jBJO4a2xKc64EMyabyauiBLTSn5EUqW8NAt3d/2FDxkje1Hs909DW12qsrwWTRd9qCb7jzk
DSrRhdiQBppurNgxZxr+ZI6A2hRlfdINRRO1fk2imo473QafayYZWuv6Mdf1GHGr3xhW+WAvJ18B
rnQ05i6PhnDuD6KA13g1umCxBOW40WHhJAXnie0bf4KWxRrSeUFRQ1KviXNpiMhX0G+HoH4R8amQ
W4oatIhoXn7VATmpWn4uvDAZ6+DgtiL1rP7sMZY4Tv4iZX7Q1Dy4MnyghRcXrD/Cu+szJJ0PuUv2
0PaDa9WQzP2c8LHcAjF9rnS/Z4346NMOXL3sNOfltkG9a5Zfm8ZKxt7bKN84w4UXmW0MN97YPtXZ
tG8m/6NF6EuZK7Ufw85M+ExOWQcGbyHG7xDt/tw4Y4Ia7COp7I0YQ4jPlY81H/NDZajEUYHe2DlW
QmCDeeX9gKf20czkENchy+J6DrNIT2W+bSwgwkOjeJwdhirmyF4K3SeOdH8YtedvXfg0Jyg45dE4
1t+czO+OomA7MsDUHUUI0kKZz5kSDmmTnZdVBxdE8KSHuU0MCUWUhwL6nRV5dyy70Ep8YUbgpowJ
tLXcCJKQeTxk7TctYfpAqHcHWhasQBvY1MTCFQPIskUXBQW/9/cLQJRaCviUdyadXwPxBeEgqE98
qHuxsXInDqG25oQDT2ZzHrehVdhbuwXbsTONn3Y/bVpnSCjPq002QIFcKXS+QrJs/oMy+Asonl8G
3SXQ3xsPsy5LLNAsPzHJoX2opdi0PYQb+Sw+6WZ0DsRgcUeNr6Zon0fDhHzr+FLNzrMx1fBvcE/F
OPKztlUFP+7phYT1Rg3uzsb+GVr3C+Xlt7DKP5dZ5UWQj7Niq+uQFEP9vWbqm2fJk22258m1kkK1
Z79sD9k4xzwPnSiA/vkki2+okiJVe96pQL9lO2VZA3FK+yRzK+K9+9GcPKQCEbvKic2u27q5wtsR
7fpcWQ/UtfcFmz9YpeNFIwtPKEZ8uJ3RLu+e+FhoEcOcG7ivi4pTXgYoZRaKnD2pMuQC0UbtML0M
dvHSmEZECblzCP6tWK4yKIi6KC3C4QQVuL+liDcPPryBStnrwTubYW8+YogZ7G5G+/NkNPUUQ/wT
md9zEsvcUnQ0piRVnX0wC2ZuuuoPZDZ2Ndy+DLi36d9CJBIZ4dwMPbrpjiCPldlBGJEktTOpTVOJ
OYEt5fzKmdWfOKyTd7dn7/IisWAO0QPy0AaCdu/q5cUBHK4Un61zONdQUM7zgB6nWssPIw8FOB8F
hdh9Pslz3U/NnTs0Wf7w9xOJ/UrAEMBL8wpaJrBRf/QHOp5zeF+chNOJT34lq8MgBdQZ8MzdQfsw
/4SemfEEK1LyowSO4mjlA2xyMtM5wrCxO3pGH7xCZ9U7dYXk20C2pRt5fg44nBZFG0E5EcDoutQb
nnk/ms7OPgxT0/LYbvvsSTNTvSxEpY1XZpAgRw3VfLVbx/zZU1ixuEoiJWNTP1neDKwNfE6+UtOD
+F3jh58CauP6Ohk13vtiPPlzT09u36oHEeTF2TAKkaAEJfeTBVUZNVAJaWSreBh6DaMLm/tPvaLT
R0rJ+EnVLRYALi2/LbuHri22WVxA15RGIidGBX0B0PMZVd0GjBlnB5euezWZy3sB0AgeJOTAIl1U
u1ePqlEVXArTwoDCsYoEd43IGrLPJoH/6+01d/kAQCT05qG89xeNtVpzeJxb7bhMne8UESzkd6Xz
VS5VIO/TPwcCqNZbWgCLrM/aGKG19DDLxlJn7vnqV1GZ847DozctmGNvLFSX77V0LnNRAFjHwgTC
exvMr2XkbzKD6c3uVGH3nFVP7MM8FPOublvxq8pD/cGRJot9PQKteXuYl2/RpeUAfaRFMhouJ8uv
ehPVoZoPwijV2XM7sekm09wqf/pHQQ0ciogCuGvwt4kDHN37KJ7TDTCLadXZgjTjk9ATx4U+szbT
4NxrJ/7tzqwSA6qcqEItZRMgIFYHMDetDIBIrs75rNijqlxohED1Ox2I6CEKOTs/+STns+972WM3
z8Z3lvNiDx+lERCJqv4q56A4UmSCTUvzOe5tYLarPsheQhXiutdYFC8J+Gc69TxHpPLsIc5kVW5K
WA5Gusyhj6wlHLhEI7ZalUEydnN2QhIZ4jaUZoTNOO5z3f+UrasAFDKQZoZGbCYNpRFT4zajWuhi
OjU8VLD3o4noTZfDD2AMeIHMprMIGJW4ZV62dbWHwkzph4fCkdh4c24ntoBszFDDVZQwt/wMRO9v
S0vvd6hnEvetlBvpWsPRtka6KXIpdqwWPDXrAU3KAYWg3zPNjHMZSLuMHItBY5p0/fgsGR3rOy/R
K2kDVmzwpcZjFHKX62XRVpk9m8Ainl1p0vPYNP03DmnvkyWb6c5ja/nq61WxoCsd6O5BcmwNrpw7
Crad4uO5N4Z6O0PQK+UU0ovCgE07ROidDZVNefLtkv7GSZn/FyNddGgX5VPoha2LXLznBkBr3XgO
rOlnNwBlTRjsfLPynvbOlfyIF/ZiNo7XJUqHy5n9Zj8XNDcBF0QmJqSNe/3YF8DAtB+CLN/cThxX
JhQXXNQkEWkRrFolDs7cERWaQJ2dXn7pbAhMeioOhJPUuOVWntjOI6iHlZPcDnvlzgEeNpiB4N8s
+PVlSb0ZX9D7RlDYxXhuAB8cij9N8SmXhzIHMgGEh8b7fjvctelcuP5YOSGKlOtRQo9chEbpqPM4
P6PyCm+fh9r9bBm/boe5NipvWZyoLMOVfi04NIGKGGifqjNp/JhmbhVVU/XF1/ynyV25qK6/ztCe
vpP7rw1uETgNCCQsABZbfcK8HIFsZmo+yxz9riydvW+ZxeO5uqeMchEIcDpcD30sf9S5cM9+/9GA
9gyJGAVL3fAES1Aqv9Rorvlfb0/itSgQzAA2DFU7zOJqaVgUaHBOvCJV6ovmI4AQFshgPnrW9/hm
VyO5eC5gNIAJrj8X462Lah0tUuY5R6vMd65qoqFsjiUJ9rcHdZEiMXUh8B248ACbC4jd+6mb7Nam
FSBPaWfUW+HzjxMe3qSf7+BW/hZO3+XHJc6iArfgHoDWXk2eDk08HTVMEEOnSpwWBl2olHwo+JkO
LwBTM/mhhcC8UZcR0y/Qvb+zFC8uP3/DA7W7YAgvMWWBbHglTVmkYvSXEs2HVhvfBrNPGG2PMzDc
/8WsIjv9b7jlVvQmiwDM0pa5B+1xbnvQyuexBeXJe0Dki6vVakyrKTVdPVbepIq0HvvId45hf2fB
X1kbyBUOpC2h30fw5d6PIsvRG3JHjAJkjjisrLhyX6vmcHuqrnwZ9IxdIKqBPwfacpUksDBMgesN
S1sTDxEDVeWHOnPV97AlJGGlz15CeFncyfJXRwbFSEiC4n0OgP37kY1VkM2jhQ0GDkxsByKewkOe
l3cO5Svb2DeBNVlApEjt65448YTR6mzGB3LyaHCfa/3K+sVX5M4UXmR3HB+IsqBa8PcFl92tcrss
PJ+n8i+KINDmVrY0TMzR/RQgM0YjHERjl7Xe7va3W3OZAG1BZICJoO9t4rm8vnYYQgAQoliZOiLf
QO5sh27EFmaR37TdH1TT/u4878zJnLiiPtnDn9vhLzcAqmAuRoBiv4e/llLZm11W22bltqRoUtTm
vRcpRP1dc1vd+4zXwuB3/302ATi+7gmpISzF3NVt6jIob7HR7RKzHe9BbK/M5aJzDYMdggo4iECr
N4yjbcY7q2tTsywfqWnDeCHfNOGrwz7VzD0Fs5XkFgEuDXVcWd3ZEBdjhDgrmuT4H1Bwl6S0aSTB
LJg1p32vwkPPjH4b1vC9vP3BloTx7hBYRVl+xZsPZiwufVWwuE3TXTGhCzSzpJqCjagOTblzZxnh
ZLgd8mIPIiQe8kCkoJK0CK2/DylgXuxVdm2mvtL0VONRlVaassQuR9hHOh17/i/iQU8CxTeQPFH3
ex8vDOt+Zh2dU91VRTy23savq1PYsp8DwI23Y11ksWVsb2KtpjNsasehYW6m8NRJA6ffqU5D7eOe
nPj1MMj/kLwCa3UNZzPaDC0WbOK0FJMdzZ2MSx3UkejGO6fmlW8F+hsQoBA8RtdyrVjiagHeLWwJ
Usc+ze1n3j068nvP8jvTdol6AP/IRE6GYj2AJABIvf9GjpBcoBFopGYDARlHRzMHVnF+qD04ylew
/1NWnXSd9k7Qau/3Cu2PTaCMe0Wti7S9/AxkbaBzICR3QcQ39NSAfQpXo3mwIjPbZM1GFRRs/A81
V1F7z77rymdEOByzQJtDU39NCQlFYXguHQwctI8G/2KTXf/PXfq/I/pPiFXxLCgaLPgOE6t4EwGv
AtpkGdnj6+1lf23ecJoC2oAHN0ohq0Tpmk1lVEZAU+n8zIMytsKnUR4s4yGcYAOR3bMWXXbRKmkt
hSXo0OOkgaTL6oJSs9x2stCm6Th/LeBVJ7p7PhbWtYX/NsQy4jd5cTJUO9gMIVrU7U6kcl456Bwj
g4KAUbbVvp90GHHZdF3kOfOTHWY80sP03dFeAveimFLnpSkIbMyDob2zW64tGxQLoeQWLMYwa1pW
57DWzSilaTk/NKDiazRzwntVBZTVr8wy0uWSoqGhCfWr91OgcmiE9Og/pLYOrHQqUcGrFezQ2hE9
vT5ArajS7c+W+eFWBc74pSGi2fTa8Q8KlYgEV/GvFhtgpMayXz3uConVg9pqAqUSeyJkiao8dWwQ
4mij1bQXpj0csloZKHgplLKk7audYfbNzqqwPzJwtIcoMAcSuSBjH+DpxhL0AIpoWnA7HG4IsHJt
RWy7hRlRr/jmK2Jt9KBqFNU8kvRoCpYEvcx+CIzELVyQZmJhAXVsvozo+gSTauKs03nUzmFcmSXc
wlhmRFPW+JHsYGnN1Gg/OvCOjLht9VFrOS0c3nV3GplVnezRH/cmWBQ7FpLmVMiwigGnMs5GXXwR
td/7URPo6kuvNEqCuiibBPXQCYS+qTN2Ym7lRjnM20iet09QQnL2oJz4n6ssd3boxDjJNBTyOHa0
ONYNKUHRMOTRCAwWmVUxPfRQZkrz3EfLTrVAdEDwYgf2+GtewKyTjj7dTLZfH925Z3seet1uqMx2
E+YACOZ4Nie9A49P6G+UKeCwNC6oV8a4vmE+KyKT2sAZQ7lyNh1x6u0IPtBW+gb82QOYi2mdjadG
5u6xcFCDygaL77VN2w0qzahrQ3k6Atk4hEOftpMpdGHj0WqdaPCKolz706mdugEfaBhPNOCQ23NH
sjNnc/gYGEutlPk07XxGtyMe/Gnv+0XkFdDlLlEsB/EX3UjXNIKt69FHh8py01MOJBdgBPA0Nc1P
t3PdtcyA2hfuEYtO0gWstoSrnZKUBCmcLGI/B3pmtKoEoJ1XNtifb8e6llfhAIeLPN7plxjOIvBa
HMEZTUNdBxE26YNb8rNha3TWgwaYUZ5YZXiHbrdkz3V2RR1vsTkCLx3CsO/3PRqZZTh7Gh41VXnM
nHxXCpbUofcEmYoGSj5kf3uQ1/IMLtl4k6FMCsjj6n4W+CObFWrRaThXv+FluOlYcYfOcm1I6OuA
vbbU24AHfD+kCW/YQTkjTeF7G0vXPPkNvDKtX8KTm9wI/xUTjTMXLHgYUuE8xPN5dTwBmkpZ1Vgh
7OtApABxi3tsW873sDnXjoG3YVZHFGOjgnLFHKaznxa2iIzxgDPzTpXm2gp8E+Qv9uHNOdgObNYq
QBBn2I3+89i8kAq2hbkTze2f3rtTk7ozpPWDaybS6Ip+QjQVfnIMtpNkeqDIMLdX3LUtDPNid1Es
RIF+HQYk3NYN5kXaKKOxMikklY9Bw2LAr24HuvK6QhcMKqioJcPXYU10o1A7qVsfxt8GABDjnwIn
k1McO7oJC5yewL8BgvD/i7gM/c33gqkbG2iOiGEvtm0Dqnj7rL1vMGKPxmaf2/AbgoT07ZhX18ib
Ua7WOxlx+ncTYgq3inld4UB6JSFgU2217UsRj9r91zLOssPwMgZ3cJG2WBP+J7S5zCzPaYoza4aT
b+YBN0S/suLn7ZFdXSghyhhLNQMueastNimZcZRiYdzek0QDgibab1nYb6m8gyG6LDVgRACGor2C
/Ioy2Drpem7pdEqTFBTqtBburgrIRzFqTKL30rNpg/ZzGS2WiZCDyXchc37dHuqVrYe6HhrCiysS
7hOrFGnwMfOsoiKpNUFyplJZE08zA4RKGPPmdqgr2RihgBwGbgqQqXV9kfPeHBo8X1NifJ71Phtx
M+JkX8BG9d/pUcCqLKNaSHYozq4Ps5KEoi+CjkBezItzGiQw2dsZPj0pCthCye9yVa7OI2YRPX00
QFBff78BLUtmWs6SpKwIotKYP7qGedah9+f2HF4Ns7QJ0KhCm32dwsx2YiiQUZLarjAiw7K/DLYj
d43ttfv/IhIkcNHwA3gdArzvBzSagvfNZJO0ZzLyqbMNJ3873lW6vzYgaJEsrUUITaA19T4MfLr6
tglyAN+GPu1NW0UO4OVb5ebZ7vaArL9SnKsbDraaA+8pwAUufeAXMJ5ZeKOXdgF0ySfDH2K0/K2o
yDpATh89pWK4NBsoW+ai2whSoAgeNmVkdO3vylTNZ+A+tYhs2Vl7cOKgn+VVHXB3lvsseDY+4KKm
t4ZoioSwaoyzcmznCDV9GXtu4yX4Vb8nbqExbXXqQ6YanQBkWx9GMbSHIi9J1Icd2RE3C0+5oKiA
wC0hBv4B/EhoUovHzAidJ5vmAFlm1RRDNgsKi3T2dtSWeUob2DlNo8w2ULLtEm9o1CaDqUOcAbj0
Ail2chBADkWd6aqkhfJXRLymjmd3mM8ZG3/U8K8Ams/PjiNQdHGP8xjwOBNeyK7mR5A6/Li1FlPb
rAt3rTCds1Q9nK2F+piNpt7pBi3gzGPBQwBIwi6HwnUMYJp+yEou26jOgH1j2X52twwdu8YSDx5e
00UEzGS9KUCNwnMl8I8tKud7NEfVjgEw8GC1s5lOvjs9V90YfoQeu/3QZ565MQyzhlo+NyNXO+ax
Itr/XVMMiHfOfMyBdEhK2OQe4Xb8F20XfuQdnNIBSu13ZU3bbQAISOyr1jrgn+bI4UMWDy3E90tH
1sAsOlmEhJFFTtAD1JtBbpzJxaXaXewCfVzBfQpHF2yeOrYaJhMLaPQ/g/bhnUYLEptOERwrMGnP
SnjuEcKV4yPRgBtk0LQ4iQ40Y+oyY8/VaL3y3JRYWI7WEOQPrE912dE7R8217IuqIaR4kBkv2+kj
o0NZkNJDUbv5SkY6x7TRU0QL89XrelxQWHbnunXlfoBmCCShABwA+G7dpR29oHWrnsDOO583dfnJ
GH4rDQtEDl7x+KPt7xJ+LgC5SPpvA64uQU7uuYYB6BWQlGlXfdXOj5o+Fvnec55REIt6c47VPbTJ
lVcMRKiwCZeqNiBIq0tQwQbQujwKTxZbJgo5+V9t28BWBewSrwn8OShYXPTueQYjEI3VnSrnl0Xh
Bj9DoZfco9v8FTtcJ0ePWOh3LHh/b/21tD3glgJMS8prz9jCgb3Zdy2EJ4yh+aGHwX2AcbTzuXQJ
iydo2MXeaHZJ2TFAbLjfJhhB/8wqGfz70wAXMXDEUZFCQ2bdFW+5V9aaLz9L+H8AcchO8K5hGwdK
tncul+619YrbJRqtoAKha7BqUGSoaPF8noMUpiIiyUegtuGQ8tkcSjs2C/8XoK1VQu0K1n+QSAIC
hvGdrNnC94YUyxy62SMZ4BqASiiEEoum2HbWbJwKXO9QVIZajZp4uK0qDgPNgDmRLzoU8hhpUEgJ
ddwUlXVoWlBzUDMhDxnpyS4sdLYB+LR+LUDK3xDDGLZutjcr6YF2i1pTMtQN/h2vGBRnuAZ2C7Ay
lHQ0SiPa3SCTAeVngtjvAi+P1KOQ/3somAUdeH63z9c707cmohFtO1NJrSD1Rw9Eavp5VDDnI3YW
BcTfdZOKrRpar7eDXrs+LDpZMJ3GregCtdM4DZEgbSComk5T27wSQT5mDFIct+Nc3eZv4iyDf/O+
CjNT6HoGlGzEM3gqisiFw+HtEFceHTDx/c9QVsvPDkvQSHC5S8Hot8uH3sMqdz/kuALcjnNnyv5y
ld4MxQdouHY7DCUTr9AWx4n4qVFPt2P8vbZdZJP/DGb9rBCQsyxx3wnStgEFqKg/lsSIbLd/HPri
F6/JB4xWgKfo7rlTnBkzI6+RyeS1d06964NF8kGDDjy09fvK6OsJb7g+SJVRxgaIDRXoQJBA2dwZ
77WjB7CuBaoMrWGU7N6vD0/nNS+NMUhNThMK+nPZeJGy3L07OV87z/0lGUg383jw5+JwO/a1IULB
3cXiAXv3Qv3L7pq5asI2SEn9aI4VRvhS999ux7hUE8EhhPMHtGgcREB9r9a/Z4RtF8gJFSfxyIyv
VTCA3bX3/JPJHwO6GVAYGsP9OEA72jsP7VlzGQ3jnbfqpXrD6lestoioAJbXM+peZvVoahaxPIgN
d8MbEFGDuM5/WxT83jtPrmtb/83Q1/r7XNvAAiCHpn7VpGNJXvsyuLMlrw8MaDacsHihXAAbRJW7
ys6ZnzLNUyGmh6DlPHabNgV97otXlN/xUIIuPP3J7ODOrP5tvK/36vKehBTeUodd75HcN2nvWQ2u
MIMjzFhCgjb2Z9ofgsEd9kS0RUyCrP5UFhNNYWbIN8DL15ASBYXOphlUy1vjZ68yfAGuVFJkNN9b
yva3cJsdk3Lyq00b2t+nqSPoBcGAZAgJg5auab4q4qHbCkzklk+BjmjtdFU02gC+3V6/ztVNgnI6
UCroM4Pc/35/1kGPlnru+6nNkWaGP6Q36pMaib337dbaNqzi8dCAMCbmBtcr2cE2rrIbvI6mEOvZ
qJ4hI27sqnxQzyNIj2hCzD7oVrzwNqwfwBueaBVGKDfTfYbLRQxdUvOoNe12Ft6HMfCFRoyOoTji
WeWeQmj9RgxKAE+UDs2mNYRzEh6aISWZxGvY3dm+V5cwymaQ21mI8PZq9ODX9XOHQzEtIATheMOG
/KOR1d9LKsoR/xdh+QVvDpVCuvXkWbgGm0ORVLxPjAp8tvpOi+LqOKCgAndnSNJhtb6P4uU51Afh
dJsGrfhoV81x9u07Ia5vxf/EWLc/29Gyu3rw/LSBvVA5EFTfyPw7gIZppLlKXYtttDaOtao3c36P
jX7tDgDbgf8dYLiqxrnSDSuGrZNqiHxmzhefPDeoMEDY8PZ+uDaRiz4MkH64Vl/ofEGrGwhe3gSp
1VGwW0OIpRn8ztF7NQY0z7Helt7LGr9ttHmWE+X4KCDZEWlAPTSUfY/Ucu1Vu5xHS7VvubmvVoQp
TPDsmjxMM3Mf2j8A0YHv+tHt5j3P7qyMaynkTag1ny8Ho5mjMBymU3a2/Drqh0g6H/6L74LCNlBS
y5ZaV8NEaDYBtIvD1DenJ3QpnibpP98OcXXGYOQDwB4wlxdtPtpao0UqClKEANGIlyGW11iaiVU1
Ztx1g73zbUhJ3A56de5gdoYiM2rcgG6837jKk1ntlAsTA2IDynto1IMO7pzTf++U63MMmQEdAswf
CpartZBJ6YEn3KMHUqNMJsIf3WR9mT0gZWXz4kuO0ix9NgOZoiL3bBkdgGEO1HznDLZAM6pzzpfK
5AfpMBUJV5zy4E+uCiChnXvH/bWdAXjVopaOHhHOo/ezgXvU1LWODFPWzOJHKGS5FSywD7fn/Np7
7G2U5Zu8ScmVGzTAFWA6vNyNhtkHT+8pnPd1CUUNAlGFO0v3auIEmAlwfGu5TKyvESNuKAJINNxD
qS1wcAKaQiCcmOSeD9IzB0Q/KPv+oQapfmfZIjhgtruPt8d8bXG//Q1Lfn0zZhS4+qBQQ5B6UsU2
m3N8yXDxWABT0X4uPZHcjndtXaPTBzgORC1RnVmv6wbqfkZbBqkr+k3NIAlOadLBqOl2mOtzi7o1
7r/wzsVj9/24pIkCiaKIo7P6MfNg4G52zYMMnTJSTv40NP73ptHfJPVit6/uTOqyHNf7KngTfNUJ
MCWIk01YAPkwB2fWsUPIqjvn0TUgILpP4M1BagIdh3WC4MI1ag7Ro9Qzn8K6SWZ6HDXEl1LeoOJc
bexh3FA7jC2S7aSVxbfn99qxi5uvvdAhkBHX0xsGssf7HtEBKdo6c/XHD7vt7IENWIp7L+NrL8W3
sVazyQmA7o0C07+bUVdG+XQnM/ejXc8fpYRCQqabQ9sOW1+bu1k6/Z2VdLlgocyC/QkfNIzzosaF
ihMqM3rE7ab9VcsRmkd7z/j9r7OJGLhm+sBpL3iZ1VuRTHYD4RJFUic3vta2hFRxczLs/kGQ9k6O
u9zvi9CM6QAHhY7iBafV6EdQnN0BLcUKfknY7fM33TqRah+c4N5ev9wG72OthiWauWAqQ4fPrhcm
f59496wULzP2+wirAyyHZqfOCUbD+ufcT2op4x6vDxRhyfD7bs3i2nhQrIBEFg4ioDdXOWUufZn7
mpFUMeskaLibxzuJA5L/F6kDhEFIKSM/ocN9URbJDLzqpDtlT6QBp2TLA6feV3Y7JBLHRR9rb/AO
mRPMm8oeu4+jr/KEAfh0aHtggVWYzU/aEN7BhBbyU123+TYLuPuZFUzDZUxOO2yh8TNwfd4Lrhd8
ryxa7luHqGieAWYTZs+SrgCwDvoOtrcBYVhsOApgHyApjW9Ic3dHNeQRhRQKWq+l2pe1XSYBAT3J
6fNgU/c+2zogk0azyfMjhyZ/DnL2wI+wlfradeSPj+gPvVWaT5J0oLrZPNwAm/V1FqbcdSVTSd7x
9mQM7rzVlLsPIAB7KqJCOZFUzZSWmmSpV/Vg4wEdEovQdbZezn7oqQdWqcmtOGuhFOIKajyGUz2e
eFjwDYoxCr0x3m7D0XQTuAnBchdi5B8cMIEjUUIgpdEDjewizzchZQ4kLe32hQ55FYMc679SgzRb
ymQFPrRn7Boooj20ghHo2Gj7IHz3S4uiFhqXgRtBBy97RpVAxUaGZqbVA8XyP5ydV4/cSpKFfxEB
evPKsm2rKalbrX4hdGXoveev34/a3ZkqFlGELjC4GECQopKZGRnmxDlmKSUPcNj+43WSv00rgUpl
M/6y1lj6r10zJwhY1TT3BN/AvL/StOA0/RIKhtCt7Uykn2p6G9TL7OjvR2igTKSKZkyshhRC5mgx
C8qEoVdq70UOpaMV0tH03YfczLc0nWwhFLdV0jmlrn6P6uTJjcW/7nRcmp89DI3XNEFPvf9FH8xv
oya/aX596Fp55QVYcpnMuE6IOKZ6r/QwjVoPVBUG/Re31fZWHD0AzgfYynzSUB1Sqf3rrAm4xzTY
yJwypcP5w14blaR1kua9GL6/T5hsdCvvITbWsEhL79pEVQV2H2TXFYLfq0Ud/k7de1F7qbGz1H/k
Np26Rt/fftuWnCYKh8AyyWmZPZ05zTb0EwXOWPeUmdkPVWMSv5bclWBoycY0GwnuiLDyaua0rOVE
bKxKOMkDNXOFqe54JTVfiCdBNf3XxJ8/P4uTpSZRy0FjAqHVcx3Oa6u1syQ6erX1KheNo5fGtqmG
O73H+whrxElLVxoBn+m5hpT5qtgZhaOpBUbunnoj3ofx95yKYjx8D8eV77hohwIH0hHTSPI8OEfd
UGnEZGTyPx3o57+i2GI3xic1fb99JhZAXGBXRGgkDMS8KRXPsgAEoiyTnr9w4m7JfFIojlIBRmtG
1bynRokgqUPrEYKcujqCqZe2adebRzr1wfb2L5EXIgjIhigcTAo14J9mvyRTy07pGUU6DTXtQjnQ
x02mWe1GS6GDDGMpfh86aP3h7kXbTDfyTdm64SEPRA0n7/o/a165fR954AerIgTv0cQHJR+/maUH
hIru816LogHmPMHbxXnzO7C0h6DVfjVRoz6Nldxs2zBIqHYisXh7aQsXnJVNnRUJdS6GrS4zILWg
eRii1nYSjBjQgrLzYsMR0+x428w1Ux9JAA/OJGPKsCjkXpd2Oi+Pu1jwhZMLN2KKkmyvUgbOFOMl
GbWNWafw8gh2CVc0dEgH1WheWs18GGh+eHp6p2vNRvDLg9l3T5JZQXQYHCWmz27/yAUXjnYOIhV/
qKVgf7j8jXGpdUMuSsJpaD65ImCReCuLBR1obZ8Mn27bWjpRqCzR/GFylqh++i1nnkKPVED/Qey9
BLlrZ8UPwdS3fnRogsMgyBt9TU5l8fuTOehwmk6iF/NHmPQdDVy5E05dr0lIHSDw4msKw555CNxn
BPuQ1JbsjJRFH13DrJlVNOKtV7vvpAgeHJeKu0smgVjdjd0ffcxgRJ6ord0ZQr1XitZ4gP3G+3z7
Iy0dTiZzpjcBPg5Ity8/UsE7I3exhQMwXz0YmBSGZGBj2922suDPJBI3WEWm4dSrEd/a1Aq9T1OG
8ioYBAmtE5iWGch2y0QCkgCX2217S8eMhARfQq44va2XqxpjryP6y4STQLsmp5bSWb/j6LkuGKEW
V47Zsi1S/4lmnodhdsygP0ysKmNtwhSgNsgZJs02g8YmlwQbRkX79tKWTjUg8P+Ym/787FTHaibn
WszSxlCzPelgMY9jWG+17ASlzAjJ319Y3AoI3yn1nnLvS3Ma9GQlE5XuCSGoo+AFH62rHDoh2JVV
cMjjcSXmkqZ/77JiA5gYHA/xCaGsMcfyGLWoVNI0WjFU6k/Z2MLFNx60Fke/4976kQ0P8Ubo9J2Y
WJ/lsPgQk9bWpBjHbbz1XfdY5PnRFYOV2sfCV59AzpAY4MMZfZwCn7Ovrg+9LAYZr9Po7ltEbOPi
XmgbO/L9Y+8lG+C6K9u8cKouDE739sygNIRtBHDRPZkCtFeRdZ+mrNvilRqG7ShIK9u8gHrAHCWk
P4qV/MOzfQYK6KYRbDinodUG2l/NkzKme7H60FHFtouNMnQHxW2P+ageIjkJibz0FSex+I2ZplUQ
wCEQmF+kQah9U0XWFqYI11aF56Y/tPler0+W9TVOV/ze4jljnoIqJ9iKq0iuzCGIA/zFuRbTrRpr
O1N69PqfGVq6LtD8xNy4+kpQpy7u6aQgxNDQNKw78xRSixJjk5Xuydc/ZT1QQh1Sypq5FFWyjdox
+nc0UgXVt/m7sOlZdgvQMIefvpKyjZBWm+jPIAsR4fgUGeLW8jqbDu1zaOqHrD/WZbmBOHNTabLd
u0ehkzehitTZQyAOOEDwcPUpi5l1cA+m9hwSoXvdcxB819yjFt3p8nfB+jpod2Nx59P8vu21pKXN
5XjBxESlkg8wO89oBBO4MZl88vqPqt0lwymFnszwR1saf+hDajfSUdbbF0F7TrsQdL1PzjrsZKsH
cYkKiRhCa7TGWyMv7cj0k+B6/sMZPHsnXDUedClh7kn3oBitt33z1TJdG4w9k4TKbhgZppT2OVi3
/EORcbQQ6qrFNwE4pqaNOzX8x6sgBgUbNvZOizCNmkJfNrGK/nbDRytTt26xlgUvAAL4vRpBDad2
QtLPrmrtFkYThppFR6qx0zDf+RyZwvudduNWlu6F7i1Va4Lnr3X+lAH5i5RdS7Yn+wdF3CdqSOqs
2FXyoemp7boPkhAfmBwdjS95e2jVU5U5lfXWqcex/2jr+E5PfyYFY5OBecz9u5VjIV+7+ynxtQD3
UrqAV/DSzZnmmNZ+5ap0PSS79Z+F6j6JHobSAdVB4PRWF7/U4I6qZbRK0jiduNlLA6KeWG3SY0Vp
Z3Yi1SpqoaUutFOoq09W7x80naIF9BG3l7iQEk/AfWBcU3XmSh3BAL1h5UWpnUw5hAr1sZb+WseY
9/Lcwuxt6r1mbKuqAR6tOp5W2aHy9fYSFu4udSx5QtiiBIA0x+UmWc2gtF5a6FCkqE9q3wD1MV/D
Pv/CtPl2MLxjr1XJyoO0tDvkMbDQ6YCUr9JBo5M7qQ3ZnTascMuVUX7OWhClaauuDQxemeLogb6e
kk/eHmojl8sLdXKmoGhiB8LVMn3T2/3YrExzrpmYrsHZay7rmdC2eRE7fjq0d8y9UAZt/PiUyeZa
m+TKpbEaEINTysP83hWsYPSyNPSQUXHEDo7zrj6IYWjYzHczn84IVuOlh9un4yq2nwxOuHyqMlSw
5hGb1BUaBCJ55ETBV1+HvPZ7WcVQcR9vm1laF8MbE/8cFNhg+S4/oQcNY9I0VuTQhSqRa0/2uVkB
Nut+EA0ftdr4fdve0pYx3QNsm/DguidcjErnuZYeOdWg17boR18qTz3lsvq3tVM+HyAQEkZcIL3Q
2emLAWVL1jhGTsz8YQn9Sv6jqL/eXsvVBZ7ZmB2/0At8NXTFyCHG/4ky7ddR0e/pc9GqQcnAy56Z
c15jvFi2CbcG86qUA+ev1Eidbsh6NcKTB3blf9a7fFsrHxTu1PbBrNaK7YvbBeXD/5mbY58E5ooZ
WFEip2u9bTLCtdsWG2/tUCyddVqPqLqCeoOfZ/ZcdebgSnBZ5E5UGf4n1Ru1r2HhQ+L8JXDxhbd3
bdEYYCbauhPt3bwIOGipF5N5Me5VlttMpcaZBXcTdTF8zCuP1JIp5JKpu8FbKdOmv7xcsZorAaru
udNUuInubciYORl/EEXeXtLSoaCDq3CjcLlXuXKiZU2kKELmICgi7YVI9DbCqO3NUPqpy+FnAppH
sVbrv/+QeA4m9aDb5Z23Zg9kU/ZK2oRl6iAJC4qj9oRHIyoH28pkYesNobxi7w8L8kVoMUEVp+ah
PlHeXVWetEEKdKH1UweZu5CGUx8Km46exobOnmnkL6Uv7MKsg17Yeq0TYYdk5CmOBg2WiSrqihdZ
o9KZB1KIlpzcfMlGRtEaE+IGW269/DO3XRrtwYyVO+z0tp7DkpO3ifiYK1qwzQtd3OVpUNo6f+XO
TRGY16smePD80N30ZRe9VIXOv5ULYbrJBUSsGfIoQnRjSx/saLZBZWUbk9/rI9NPZCqtHcd9TLjr
WUdfFMfHsvWEO9rV7pZvGJ5Q0kqlvdIxdya5oWdTZnKRaSmSj85spJNYSB9m5n7LA2Go9kza0FcP
InHXCQYjFoZZwYaSGGrKIJf5W0Id900RRNm2eg86FALsL3qOOmDMfIkjSr4Vb0OdMQZ39Mu7UFIG
25c86R4We/e7FckyOG6mKDZCFMibWE21+yRGV0GvmJuVQMM+J/2gbLss6hBXSgw+T1eu7P+CLwLu
QoMKMjQKNfp0C85ee2TF4km2I3Wi8leSf7jds5v/vUe/MDFzRGYkwaesYyIPvutKcBdbBxMu/t6i
He3tG38NZrJwccGYwKdFi2AiIZi9IH4ymqksBKnDMIJdj4CEK0CRSbst21Pu/xDClcRg6RMSc8J+
yWtPVW32KpYeYmmo34RO1xU7s+kcqSkA8BuH2/5oyYwGvpOSLSk5tYfLnfIbS+4tv+Pxbcf8YGZV
RXEjdHeMUIr/4lCcm5rtWOHGodYXQ+Sw4hej85movBvbT7fXM3myuePRaOhQrZu+2p8KxNnJy3sI
5aCZihzm3H6OAjyRrtStfLOFtwItSDqWEBzD5DQH+mq1mSaRpiaOB2l5MH5I0VPQ3bdc39trWdgb
ylFsCqAxCm7zrCPsxqZ00eNz4qG30YNkioPO3kqheMEI83kAGiH1Qz57Hvu3fq0kxpAkTjJ6kC6l
J8aLjm4vf/z1WjBDjw0AO1Oc81YE7xt852qQOL7SOJTP7K6Tj7k27G+bmc7QbPtJ06bIf6IYu+pY
e+ATE0X0SgbEO1u2AMt34U6VIJk/6YzCu21nu/FKarNwHCbUr8ipI0G8Ipwo1EaKw9jNHSsePrf5
bghCmteCCR/e7vbqFg43lUF8wURuAT/6LEhRmyJRddhQnSoofysV76KcrpToFhbD2zmJrRAnqMwk
XfoD2L4av2b23en86i4SuldiPfR3giNh+speLayGvElVoNGjOXWFLxKCMvGBZGeOqmeUO+kXCNaw
NmO4uJ6J9Qn2eki750F4YjRCprsZ61GL3VhVH5Wq7ps62bl58vfnAPpnJGo0Dt/Uern8dDJiBJGf
sZ4ibYPnvpJ/CYEbvNSRhyyUAjP57cOw8CARY+Ho+Ig0lOaHIauGtodtIXO6OJWextrwN3LUWlCS
N8ZGamqfYe3A/IiVQF7rwCz4DEwT2CGNiOeYZ2wl1T/LcoPcEap3oa+3RvapZtj+9vqWjse5kdlh
94URPLKGEV1hCrH9FK12GBaXIRtTiGJNyp0zCwbq2fDQjZnTtPqjNuT38FsDplsrtC9u1JmZaaFn
T1LUEpnDPZFRXUEtsz2MhMF930BS96xK3wL/27/4blD8MS4B0xkh2KW5FHroTJRYVRfUG1Actlx9
vm1hcUFnFmbfzc00sohKzBwpNY8WxHsSRCPADnrjRTVDO0jeb9tb3CdAO6BqKJ/DanK5IhgjQk9E
TcwZ5ZCRr/H30BWA1F1hJeSaLujs8eCp/a+dWcgV9EWWa0WTOYacDQhgtfpOqoZik/YNsFSjFlDl
6pK/f395FadC1SSQdNUW0HoQJ3VJQhiCg2x/ITcarHEiL67rzMTkI88OYJ6MiQBHW+5kGbpfmhPA
ZajrP/3opxRub2/VkqmpVES2Dg0+/+fSVOoiBQX9Reo0vrWRs/jJTbItghsVI3cIMiSauuIlls4G
YTIVCdh78LyzPVNSQYzVwUgdOZPQSQnIKlGqi9amPtbMzC5Vjy+SfIN1CfJP8lZbKX5oayHS4rc7
W8rsWlGyGYpSNbEB21cF65cWO0Fb2DWktvqaXvvSu3j+3WZOSfCYO/ZiFmSxN2r5BgP+tpUznsWV
gGLJjSM5ywwC80MM+M2iflFO4DWBQNSRU+0BYNWj4vsrJpY2B1CFAosHIvdXtRvD0wcKfJyByMps
ZTiNwltjrQQrazamPz+7Q9qgq6kvaWxOwPTYCOl129qrzL9LuzINd8kIWEPbNIeAtZSmCl3vE0fq
Zfqgp7LOt0ryI1sbqV3y4PokjDGFyeByp6N4thrV773eyLPMEdBs9fNjM34oxX3rt1tD8bZqtfaW
/4l95q6VDZr0g2hlGPOFAcGKAVzHmdOH2vhgCNq4CYVS2Yq9JBxCEyoBvW1fXRE22lzWhh2MPeGu
7RrRLjPUiaVCHzaDopRgooVsE8hWdu8yvLjivZY2Ge5HwBdTPnwFEIV8tuuG2sKZpG+RnNuj/i43
K/5+8dOf2Zjd8hEYuJdY3IfKyu8NuYM5e3zNZOW+CPOtDEzIVsNoBVOyuC4INgjYVEQN58VNSMIY
GS2ITJmP3hTtnd/+QxfmX3jiidTs/43MPEoPI70xDBRroU/cqEJgF1ppV+GX2w/M4lIsTSThYhDn
Co1jCNIklaDz+bIHWF4Oo0ywCwPUbStLrpgHmXb9VMUiObm8H2FeKE03GJljtYwzBV/c7JBYpT0U
X/z4521TSwvivgNZh7zVogN8acpItdiIXCVzai9+9Ex5L3XeneCbK/Cd6evPLyAp45RowVlozXtU
hotOot6OqSOqOeACUXgRTPOf20tZSL6nLIupSDq6/G/mVawsFNCXEGhQ5b8791jr1sYSoNpN74Lc
34IxKIaVg73gLy8sTpftzI9FEfFixIdzesi3IuWp8ACukEjq4D1ur21hmxjem3hBLVB8V1cI/uBE
DCKab7UA13G4L9EFTsyVh2xxOdAGTw23CeE2O3ZKkvijgYicI3vvWpIfIFgMK8jJsm73L1YDihvC
CBDWqAldfremJEXNGiNyVOGroYNAMd/r4uO2jaXFTAE7kx8TZ988u9IzdKfNUp2aymBvoRRBeHIr
RrndDCvnTl843HRFIYih9kNr6g934NkxEMK6HcumjB1LDaqXQm8+isRNMzgbQnBaCDO9QO97CuJg
LzghBIVCrO0zHquN6+fCsR4lRLwkMdpZ9VjZRc4gTaSN6XviDsGxG+Xod6z4xd6CfRYVllK5b1tv
OJijUO60XKu2BvRhR3j6eset8tQuu64/RIIabtnl1mGOqHtqAQwiHtzJP7O4Fh50kJHA+irF+iHm
jdpv5NRstkrTyNtxLLrftRqWGyUful/lKAavXqKFP7wss46ZG0j3Gsz9W7OJ2wNY69ewTRkA8Ebv
GAj6eBAzX93X8HtsWgFdRDlD80py6Z3FUZD+QshxIkZk2NXT9WhP93dNQ/J625kY4+9RhaNFzdZf
Hi2d+lSqVhwtd8h+jZq0q8v4a+dLjwkC4LdP2PXgKTA96i0TeJfc+eqIIZI9FrHURE4yaYRXfsWj
Q9t6U2YgGLr63sv6h74UPwbXfIyj8cAo7LsYRitp49KKpyLtVPKZxA1mKYgYpaWYMHfvgOl0+iA8
ii0xtZZVRxNE+e0lX0cP04r/a0u+/Lpan7k0uGjyNmOJPHe91ce7aKz3efnJLBnwXXMU1zcLeyRX
1ARl+FjnLr1rSkNtcvrmSevuc096bGX9cHtJiyZI4Dg2YA2uCtBSVFq1qbWgJ0TugferQpP3toWl
DQIfxPg1oyQEKDO36gmlnGktrRQYYE4xEp1SGLl2YIRfStNYeWcXbVECpF4P1o9LcLlBnShbqCq7
oRMyrHuXlJCKlkbVb1ujT7e+VeQrVcClrzeRYpMrEA1dNVr1ptDDDGZ0R+09Y+8xJ7hrZLdbCVqv
4yE0vni7oThjRovY+HJVWSypUdCkdIlSGdzxm1b8Y457iYqcBzTk9m4t2jJgg6ONw73WZraqutRr
rfYjCiJJ+0UnKd5oBM0Z01Sue4BtzPhnhNV+5RJP+3IZH7HCM6uzi2XxXkhuEvK++/1xcvwbXWmk
jWgq2cr6Fi0xmwLydonI1kOTI6pCD1hI9i3tAat1n2R9pRS9YINjDp2DyUADc02zUygOmciETxE6
eYf6eC1+zYf4SfaalfBryQHTY+NM0BKlsjN39v2QVKOMfoYDqmx4jGXhsyVpyb7kwQI+yntv9Nk/
paBpT3rbtXTS6xTS9lh/zJlbXpOvXLgKHBoQDtTwqBLOc8xUGAqz69XA6QE1tD3Kwp37evtsLrhf
UNnUIKcc8bq8NXSlVAyCFTix8qbr/jYW1YNfPRahtZXQ9M3XKGWW9pFw2prII8CWzWv8fq7HbWok
eBO3/JRo5TPyQ0c4E99vL2vBaTFLLvI+UaBZKKIxO9vUAGCc0i2PXit++Jl7ZwHoDRr1221Ti5sE
AxTCSUANqRJeepIiNqApy/mCMOdm20FQCNbD2Fq5Y2tWpgWfBYRJ3ZZZZRqBMxrIZIr9i5Z5K45+
ycTEGUj0SuHxKhEleQzrHt0Xpx2FfQsxGnNLK8C469lEBagQCAAcL2MJIPUvl1Hm1RAjf+k7vlRs
s8TaRJW0ESCWz+L+pPsCw3xN/wvG+ydP7V/zfC2hW7rfdHgYDwCDsDDNylWN66EpPMeL5JPWvuT1
P6nQwHDZRXbNwHuoaIe0lnYIUO91T/ocSf9iJ89/wXzYtddEt1BTfkGlqy9i5r62gbXi+pdXOWln
EksyODgfG9QDqIeYVvAcIbHSb7IB9Wk/SO1RMGvhEe5G76BqRNGZ4QJisgjcfYhpQMKDAIqUstzd
viELd55olpro1NdD/WT2/nV5Jpdir/lOLb3EybtW/PKylTzzeoRYMZlXJ0MHLUgnec7mn0GIziOU
Bg535CcluB8+UuVR/asumj0EUw/okr8qkdzYfg1/+e31LVwcuMuYIEZsnuR9/maYUZPWldAGDrzl
7iZSerTW42StL7BmZfrzMw9Qh6qS5h1WYGSzVarozeoYwsJjwEKm4UpKzjqJ56UJWDszy0CekAS3
qOD+HoTgM6o45cM4+tFxyKXhZEEdvFWMfi3zWXDYAA3QbqOiQ+A3r98W6hhaMLsHjlA093pf38fm
+EXu2ldvUP9WGGc6Kmempq9w9iHdnlZvWmGKBphrt42fP8twoW5MMfT/Pk7nVDCMQDNsGhOefVA3
YHbZasbAGZRDnPXPpvIoxc2mqNaIAJY+37mhWbCniKNaZiaGyvjVhR1bqD7VaQ+EbK3uvXSXATZT
Tv5fUdDZx6MqkkvhkPtOo0ne1hi9/LX3tO5RLwGQ3b5Wi14MWK41QRDog8yLvPmQV2GO2KkzVAK6
XykNuD5C/NFw6z4HWCjZPiIkvR5sCeXbrRaiOJZHov5L6Zo1OarFdU+vFmIhtNbnVyNKwxZCSdNz
9N58kGIIN1t368crmePiNhqMe8uEE6QK1uXR9JM89VGh8h0xq3+YYXYYRutXVFDRqauVSHdxQZDT
MYgBzgec/6WpiSpM68zQdyRA47uuGPJToxWICzI+vOIfl9zKlKpOUN0JaT179AcB3vIhYB9hE+pP
VUxXQCtetEoftl4vyU+lV6hbpSyGtWhjOvWzFIgJSPBFU1FwKuBcrtFCJQxWwd6nR5O+5L4FQbxm
1/FgDznAdepcsYG6hgEJ7AbNClRny707oKxw+xwvbSpdIojogJfDPDRr9uduabiyGSdO3xyyjslW
HTG54U7pwpULs2gILhW6HzhQiKgul0siOZSIEiVO7LeHqniHG9eW6jcor24vaOnoIJAyEQRL3E9t
5gM8ORKGFg08R2HUz6UuR39foJlw28rSauDj4P6j/zYN88xW02clMrZd4qDqZJca7P799xBSrVT4
edvQ4nJMVEMnpzZpAV8acqnolnpRxU4jNSiTlslzptQfjRatxChLdrDBlAH5JUHW7BqEQa9YvcFM
UjpWxF6KV9iKlR3GpHq9vaBFx3luabZBlH/b0pL62JGUYo9egQ1VxWMnIBUaa3dBoG91T9wjLfB5
1DU7j4NXNZM+3/4NS9HKlH1xGqmCmfOqkVeFFUOIY+xAivABOO8FVtT9bRN/0t/59Qa7LP/paU01
vcuNk6CESocgTRyr0L6oxQgHRrDtCpYXZRt8G3ADtbKNrn9U6DlEvXWfZOEdMLbt7R+yuLHESxMF
D7Wkudc2w1FOLLB/TiYX9bYSCngfTGZd/X9RaKFmSXV46qzxJM4ueJREQdA0XPCuj8IvqRZ4e3g3
vMR2GyZcby9qOo1XHxeQ7gSIo2I6x72UYaO3qewBCc7Hn0Z+bwFmTNJ7ZdR2XVXvbhtb/IIm1SpC
M9hO5gVnyfLqnomplNNyAm5jIyIaG2vTS9es8X/+dd5WHiJ4HeaMrIxLINieVKlTq3DvWNl40lzz
YAYhIhbtXoXHLLcHG6FcVd7Ko/AE2xkyRv6xQhN6xVVPPmX+dTXAyVP/jRLPnJQQXr28A7MJqigG
ToTyZr3xlTHfS2Zqbg2jTSBZLuAHSq1XsLNr9FRLeztNSDOIBFHoVTEtgUzGS6Uidcy4PlqD9K3I
4NQYiO12PbomTDGukYUsbTDVHhJ+mrXqVYoUil0buRXA70F4TPIK5cF3Vf7+94cInLRlEc6gfaNP
D8pZXI/AoeDHiP850Lkcijo5dKL0PMZrrEZL0Qxj2oiqwSFmUje7NBO4EhGTZQEvl75ZULS73i+x
am3feG/0xG6ktT7tkieFf5mkllI/I62z5ylJTOg5VTNyjIKZH8TG82JcOY0rJuYlCWodY+SZtLlT
v07uhr6In2Xf61asLObosPpTIqMAwyWfPYDcoqEUS9pKWpAY3wa3D45CICSw+rXdsY/c6NAmvnQH
AbFLQyNQ92kzxGutk6WTaJBTcOckYKrzV9hrmQqu9ZZXWBjhTkzfI8T/0rhfWezSBafMOcFVqdxe
6RfFSsaQM4JfTqs+muD0gTtvWirvuBRfeLRCFIuklfdwKWA6Nzk7/x4RTpBZ9IxrXgQz6zdJeSdn
lq20x9sXbfHhPbc028hRrWmcJTWN8MA4pmV0TFV91yThvgm0+44RJjtGt81kVMUS6q9pqm9TU/jS
uOFKgL90bileE+rAHUjlQLm8ioZnIBDZEVGpPXxqcYfA2biy1iUTQEyoofHeLiipFBBT5gkNWdBe
/hfTTdwH00Bl+fYXXfIpaMlPry3QbQBblwtpM+jDB5OB4R6pJN97VUPqBE+Z9lhDzmkIn25bW3L/
kzSLCk8tHY45jsETR6/qEzpsio5Mat5axyS27vwofvIi5cGK27VQfqnsCw7ovxanr3zmmi2h0jQ9
pNs2hNVTmyf+JhXLe2SDQZ4kzQMcq3uh1e2BGUTbNFQE7uo1tpLFjWQM1mSghfLgPMTQWoVhOqnA
jXqf5PjHyIDk7a+65FjACv3HwOxd0OqoFsKSrxokEGKjZXjXiPEPRV0D3y9dc4CAtBMRBprGtS6/
ZdxTCPQF+nqeKEi2NjafJCQFlSj+rgba9l+sifYJNHdcsauUxUx9oxGhwnZIA5+MQf0SqMnWUNKf
t80sHsgzM9P1ODseUW8OiV7x6TTdtX1PRiMSVJ8n7KIoRQ5if9va4kadWZs9qJKYCr2msqiJq8ev
fTv3YUrXV8BCt60gO3i5pgYPmMSwWDoCo/HE6eUpM1Z6oote4z8L0eYDnHmZlDUqQPgmpXnsfQkd
pGJbJpqjSO7J8LrPlbyG6F48fPAeMnnLpPcVKS3KPI2V+RBDtLlMccFt7zxRO/YN4KEyvbu9T4un
4szWzLsXvkmPN8GW4VqhXfj9ti7Vx3Y07yK8cDuMa5HW4uI02iYUNzT+O/PCiVnng1iCvfPb+xiA
SD5sSkOg7vAvCgHTcM4EKGTeaU48ZkQ6IB+fiK60vovCJyX/0YZvt7/dordjUB10H/wu1C0vT1/m
KXHrTUupE+8XUhq7TNB+3DaxcPpI7SFuh2+fsu88QQQ34YoCb/o0xnvH75DRKapLu+i0T1VvPhmp
8DaEqFnctroQV11YnfbwzFVk9O90wwNrQAPrGezYPWd1o2oNHNrjb7kXvguw1Wf+Glxk4TZD0EVn
lKlIZB3n3zPNta6NzYhJX/OhzCMb1mCdjuHttS2cP5X0/s+ENBiw+XQsUFk0BULa/fDaEMB5jEz4
xyHgjSzW4MCLpsA5SFTx9Gki9/IzBkmfFzLib44x8Uyl3raSf4u9Z/fyGpPR0jGZmDNN6q/E/XOy
QTcKSzH1m4CGQeYosX4Ua0Z2BosZjVzYyWFwCLtq5fQv7Rb7ztIoPV0Xn8ZYaSkB5IEjh/FLb8kP
XVW+dsOav1gKa8CCgs4kEUThZY50TsyuMBAm7x1Bu4s0bZ+rz728qUoTvsj71vrile8jdKuKuvIs
L3hGaGVIo+mnku3O494ktfIujJQODFtsa92PWHlIhLsuPebeig9e2D1Dht8TN0KSeUVkbSStkoqe
14Gzd4TmYQhhuBs/5PKlGL6KWbG5fQEW9g1rNCWYc8cFzws0SoKmWysorZNY/pMQ6i9Vqr0Gdbu7
bWbBOXIqgK8SQ8FKLM8itb7QRk1o69aJ49Ye/DdrDUW08NUuDEzrPHNSoWsmnjF2IGWzL2IHe0dc
c9KfdTHemelDnq7xECychwt7M6dYu7XfaXrfOpZg2INM+sXbyC/YR/ULE/a3v97CJoH1mtBzIPyh
Q5ktzrNQBzCLrHWU7lmqk20xvnnyWkViwT/BNk6/COZo5brdJifM+Kil3Diuvm0zpi9UzZ5qnIO5
Rn2wMMgDuTL9YPjqKK5cDdgPUZxIUiLXjqm2QNeQ/SveU/cfV37r4teotN/8I6mJ8eL/EsyNr+8B
rGje8fY3vV4ubzU8NhNJJvVJabaBeWX5lD/92lH5DbF6F/q7sUZDZyVgvNo6nk5ojlgqzWjIh6Zz
e3Yudbr7iWzVyPyVmbhHxiCz4bdTH3PS6xXHcXXHMDUR5AGvZEIO6vhLU4MX+6pX5MJLYDT+rpHa
7CFOhTWesqUFEYdC8wA0kOr77BlrkyhqOrJHx2x6B1jLg9EpB6mK//bIsxiTyQLm+icGhrmZALXR
pAtk94XQ7cVqu2fqmbaVaivu7+oUTGbgbdcmRJ581TPJ5dwQEkVwX5S+xFF0G60OngGmb8YwXTlw
S9vDtNEfdjciuCs6mzJW3TayPCdNU/FzLHrqq+ZaazOmi1aA40xjzpT85m+/SldZL6TSc8KhN3dW
a+jb0Uvd3V9eHj6bhW4MsjE67d75a2hJwRDVhuY5lvy7Gr4P+UcufvTpP39tBToMMONgY2BJmWMx
Y/QJwtqMfQBG0/jBpq5B4WjZtg7XYrOr12OKNM8sTV/17JY2wRj1IlgUp0ILBjiO08pDaGstSDUt
2Iey8TnJ5Z+3V3fdMpyMUnwCFjdRzs97urk5SpVcGp5T9xEAH0ufoHB6vqtUQfscCHJnV0MebgIp
Zc5RRBg5myi44xhG1SYOyvhvQ+Hp5zDLySAExGJX0A8rjNLEFyvPySxwt+knpjptRf2mWL9vr3vB
gQCboc0MVg788jzlk+pBlnrkAB1JdyFKDxLpAMeKt0nzoN7fNnWVuUxLOjM1c751bOpWmw+eMw5Q
4g5DusnGGEYtMEhxOW5G9FrHEYHatlxp1y+eJ5PCOw8qbADzk5uE+SB3qiC8RBpcw2OQ/ybRmXKM
E6DzN+iLP0x64CsbuPhhKfRTp0J3i0z38hD3RZgmnZp7TqAUh6TLwdgXWxft3dsfdcFlTtoDKmhS
+AivoCV5piRqofueE4Pc3oxDJT1HA7JKTTEMUCsH5uG2vaVNnEofpIFAGqmfXi4rm5jM9BFfg7ok
tLYQVoASHbL/Ie3KdiTVgeUXIYHZzCvU1jvdPT3bizUrZjGYHfP1N5ire04XZRWaczWPLU2WjZ2Z
zoyMeBz6B2PaZ/W+tDCMWNfTVs1dt59g4vxDdwdmgDVIocSgI+GFlTzbJTtyleZh7YGs2En+w4Yu
PewFyAwNgTVkBokAagp5wp9rSB/XyY/WfwhciDx9uL6PmsiAxfxrZlVq6ZDzGZM0sI/cgJJtkX+D
qtVGONVu2VJ0XrYL5fsVPKCg5mgPFJCtjnb72X9o0LoW/RbET7uSd1ZWj4m6LvpeoYH9bFeNivO5
KW5Kihb29f3aWsvq3LXMmuWgGNaSgFJUQVd2qJAqdnhPXzekXw7amnC9qICtn2AOBgHxPFq+/xQ8
j6Z7tHi74Y90a8EsKLo2QAODJ3q1ljr3s7kFUjamyHhCqy3Fno/qyZ+IuXECdItBz5R6f9aCF+X5
bYWiDOVgUWBxkfBXEE3FKiEbDkG7GMxnLJNe6OOvF8N7OAOjq1gsGhXsWkf9HG2V3GEAbEuUUufq
kOT6CzZ/YbdeXZl8QY0TyVnctgW4+0njHitITyo418grKN0IV7qFIcyjw42+M6Lw6is1UzHYfQPP
2kyHTkAa0jsNeP1fP206I8DtYGwIEjqgOlnFRIVsG8i5JHnu85JEgrX13pm8KXT7ku7/f6ZWAclX
Ru6yKk2eTTgavwAA/pdZ3Vy3oTtviLKLGAokSoDyOj9vcrBdMUsPw7mBGWV9GlVbqs+6Q/DewuoQ
eEljkWRCLJ/zwzRaUTrLPVQeInva8AO6L4P7CV6C5a14EVjH3h0gW+3iLSKNHZvJY9G9VekWJEeX
mmBuBogmPH2R7S2/4n2qiyV0aVoiNSklND+gYucdEx/6OkoZLRbI1bFIhxGYh5GKjeaxdoV4NYAI
GnDJi4iaZ5B+HZvciKXvAZtZmey2yCr7JFpWbNwl3VdbCH0W/iqkDmtGfOg3ynKQsxG7k7sbzc+O
N+zS/AuOy9/fJzyDKSp2eEhi2HAV8shsTZgJAdWCwty1MauIzfZTNf68fsyXQ3YGXgJh/Hsrq5A3
AjxvKsfwgemzP4pAHCrIBKZBVUSJGMHtP26sSmsPtBXolYBQ4gIBU5sAfDdeRWPmskPQgxl8yMNy
QetDMvuGdKgNXV+g5h4jvwMBD1gJAdxdDyO4vmGXnDc09rPxmwrEzlT1p+smNKcPng2Dp8uMDroK
K/da4351dK782GcPhL+C42eoN/BQum3DEO0SllC8vajxt2ycVVZmQewZVRaWhfVocEx19I745Pps
wHtqi+H1T51qfTLem1w29t19boldg5YjDeKxH49G0R4Tt9pzQR9HNIIsji5/Ro886z72Q/tkztN+
lMWLp/h9RoobF9y/mCzYyAEuUUc4rRhvtIAQAb8fDtDqN018tsFOA082Jq/SSJ9Hke+zQdx2bN5N
g/xlgWkAPZBxZ3N746Zo/Btx8fKCf/MR4dZZ+wRTDOOmQWwDdHR0PNZFHSnkkTcJppoFhIgltFUx
LbhFXXPZmlhWjf8ZmDFYh67I+aqzIqfUY0YQQ3jJuZ/xRj9NrTAfUpCW3g+1m0FdJuf34NGWLwKM
AvsO/ZQbgHp+XT/nl+XV5YdAaQLnEMV2eL/zHzJ5ftqlTc5iLwVrRpO3TpjMErqxmbJOqZ8PX0Vd
5KE3sv6paXlzXzaYPS3BG/aBtaSCWBQIrZmc6qOFzziFvDHqB4zP5Z+v/1Dtp3r3O1cXsrckwOYp
C2LUozkYpKQKK8Tyt05hpkt2Hj+OrenuAl5tfSudK3i/Q6tLY9Wgt6/7lMUdSKwpvy0wF2Hku+vL
W/6Ti5uJT47cBAy8QC+ef4bch7zmyJMgbmznEEBXfEq33uL6dfxjYg1MGWXSl8gWaDzO+UeB9q8F
pYVx3EwadHbAlYS8HkyrqGcvf3/nZMqRGp7X8SAekhfgzMN6cg5J/+vv9wueGYPX6I5eakllpHeK
2YInKyH0Z+cLDffLdQu6AwcCMdwKPLYglLOK1X5Qlm5TBBQzoD74PWSYBV+t/iew5HscsshP99ft
abcNLxTgRCA9cDGFmQUOY9loBnFBHXePMWyJDKEB7svPii2fu1yW9WkDYu4fW6tLD23KRDbWGMST
Q3+5PLjHxNuDEyhoF0k0N9znsQXHOSPhWJmnRT5QDSSefPL3edcyaQH/Y0HBEc+Y85My8Bbk9Erh
I4IlpgmdwnZ/QCQAKEyZix+zlW0JwP8J2xcLx+A5EiRvmcFZoX7KJO3yDKxKcdv74w2QER9nSawI
WNfiYciLam+2udo1tee+QRHSvinAZIkpOqBcB8z5xykfykWVaTjxWfRHByJDh9buF8XUYIyCznUO
Y87Zrhpqcg9nWYVoofHT9YOiyxuWthu4DZfRqXX2k3WG6prZZ3FuZ0fbO7nuyTXrPTQGMPS24ZY0
mTHi8r+2lkvy7i5bI0R60P1icVL58oVaBTv1KuE/Ka+6SA711lSDrs5NfNCY0AUfsAjNnxuk7WQB
f+iw2EgT9epVXX6vfFC8jgimkd3wb8PMvAdDuX5M/ZJ+V4ZpJqEwreEZrAVbU686H4D0DFggEEqi
3bkKOjOtss6tuRFzo/paM6h8yXLfVSDLBPtO2Aj5O2Vb4AGtTRS7PUCclrCzigT+QMpOdtjy0bjn
za53PslaRMaATP5bbf41kyXCPyZ6TZSB8cYCVeL5fktUdhKf4TDZczyTH9mQhZT8l+BG0QP0oHcM
KWe6iqCY25KINRmL+WT/pqn/hCrcxkHVec/3Jpa/vzuo9ThmTCQwoaynwL1NxqPTx9fv3ZaJ5V6+
M5H0dpr5fsJidH9uk5Z9nUvz0TfpxrtXmxrSRW4d8yeLc1wdgB4fH5QDksVNWT5yR4Y1eOaGaXpF
pOrCmiLY9bP41c/TLunbqJDWRuTTOZh3P8BbOclJugaQYvgBosS7JKnvptK9H0v7tUimHUSQt4qn
utxnGQAFFyGw4hcMHXkAwEIF4SdotPiHAohq5W0pdOkuFRBOeGAsjDt4qZ5/uxkknpBOoTCRegUy
2sx+Q2WNHEy/s26TPu9OeG1mu6EGhOz6qVm+1jriYCAMNwypBLDNK8t24WeCU2SP5ZB9Rnno2cns
nZyA0MmrfaAEiQx/Dst2C3uv89woq6KsgTm04GKqte3s2fb7GbXVXA2nwrDhtBDHMI5tmFHD2uY/
xHLkYRjZQCHFQ8HwfIetDp47S/GMS+0PSfqbB49F8qGRb9d3U3c0A6iiAOuETgcEJM6t+IOVFcVI
aIym4N6CIx6rp7F6y2oRWtYGBZX2ImIQBVkCRrBRBlt9umbybYTaJQM0k5sqt3Yk7W4B13trK+OF
BuOd5YgXKx+8XdWRz2a5NQamOzrv7a+ytKa1iw7nisZDJ8OCvon5GDR+OAyPEqLKfHwe1c/r2/uH
6mN9WjGJvYwU4kWI1Pp8fxk+YNqVBY0Ns06hANwA35NUc/oCXRDnZ0AEe7KyAe9BmTL+0PlqPrYN
y1AiyXvI0/LPgxpzsNDZ9ZOHp+t+kNn8JDjD1ETBP1VgaTpCHaFBnjlOG+AZ7dEAyG8BJQHMsK6/
D3UApW4/obHb1wdUwI4jg8xrdXQwwAdYfHh9p3Q+C6EMuHvQjoNAeRVveGXX1lCUNK4D+4Y17Rvm
F35cN6G7we9NLH9/F29aAg2y2k9p7DCIRRU/kA5GDrvrpg/X7ejiWoBcCzIpnrdU8M7tJD0IzMEs
ADuGn0WF5xrHJiunvQyM4ua6Ke03AoYBDA34QIC3nJvK7KEzUD6gMZHtg+zFAQnW7VDwl1kVN8O0
RfR3OQiF7AZzgBjeAscHqKZW9lyjMd20a+D2e5X/UqiqRZUPqahwMkfjaHUBuZ3xJp7RScUkQ91B
V7PMUQgO6wxzgryV0Ou1C3PDsWg3HG1P4Mhc/DR35SoLo2q9wUPhbybOAVwZB0/umq0hIp33Ak4e
Q7uou2CYdN0gklVJWmsOkCdb05Ob8Z82ZkO8AhyhqQFSYbRAfdHuwT30Upf2fTVvgSx1hT20DsCT
gUc6WL/XelJkyKdaVh7K0B4NffvBLrKo7V4xJY0G6XCoXczUln5k+hsRV3Nvzuyu3OZMpkQaBXgW
K199Dyr1WVr0NEE4MOzsbItbSPMtUTkDaANTusBRrGcm58ZTmEpARV8m8tWFsrNyzTZsTXG6fnO0
i8K7FcKOC7PDOicDVGKqlI+aPqT6vBueqSac+cx2jj9+DKbM27ioRJMwAXVjYo5p4au44GtKatL7
vS/gFIB7/OC6PHkqSG+9+MK2fqdz0O0WOvlPXQ1K9LkipAlBlZU+oMiIzzu0VnMj+5Q+0NQed1nq
Jzc1N/tIGu0Yysbpo6Q2p7Brcj/ibTPec3e2nienScJBdG3kByz4XJdIBfGyK7CdqbW/vp+677aI
ZKJ/AHLlC5RsYM+J8LqcxukAhasav36f+3/vWKEDhMlgNNPR7FnfwAqBltUYGI8p9HGSYDqI+slt
6UYk0vjURW0IWI2lkH3BZtqYrIc4SUbxgmvCkTsnljiPgEoeeJ4aoeUbGydR61gWnN0ir4A26jrQ
zjR1WjA7LoUx4+uQ2q9eKu+mXDyrmUB1Q3B4dhaajbFPM+elCMqNQK8JvVAl+Nf+cnTfxcW8ZLmZ
ghsnnrr+dsiTu871NyaAdLcNIMKFfgdQ9wtyhTHp5sbCKY9ZW5JbIyDN61T1mFr3cnpj88nZ2FPt
koDCtAGTxHD82oukZBgci6MPYZmPbg4EX7IluKzJJZGZAzcCzIiGR5LQmXRVjVyyMB8F+0hAyAGC
uRqao6r6PM7f+60t1DkQtOgw748OroZI0ggqcxIIcmUmDniY3xND3FaCTqHdQAmgy5m7N9BvuX6t
dRv53ury93dnI2hKLloDZfRJWB+gS/W5lyjCXbeh3UoQf4OdGFhTd02XVzInSwUwILEz91HORsgP
ZaExfxHdc++89G22U9NGKqjzVgTUDKCDWCSL16X7umtHYEpNGidZ9j3ordfGDOaQsy0uYZ0vQajG
1D2UWkBvtfz93fa5InVkjmZ8PKbyh+3Km3LIeeTb3i8rQw+MScc8Xt9M7TFZOPmWGbWl6HVuUeIZ
grM5oHfsswkQ5E7tAkbTvc0zEZkgkt0nyCJ2ymH1RgTQ3HFQc0BZHeMLy1tn9boDRNwG2UDix8Mw
HUFBGk6Wuy8nAGw3nInm4wGk7yMTQ7Eb2djKXzXosY5zRtzYcce4tvMPo9F86Iqt4YFL+hRguFE+
wWQaOhaX4caA1IaUyejE1izMx4nNwRdaFm3YOfWwEJPznT96zT0tEfVsUZoAC1vBEQpN6ZH2FM6g
sctjHXjTfTBujsDoNgFpP5AcwCstyPbz74yWRm3OfufEyUhfjdo8uWCXB4892wLpa44wRGYW4BqG
opaJ9nNDojAzybzSiW1I6MJI6AKN1SDKW+nRJ1vqU7pDBP4INO9RY0ETY3WI5gL6gUIJJyZGTJpy
Z2MqkDpvM3n962uChwKKiWDbWqAPq4tJadk6UJh3YxK8cl+ExHyYzbfcua+Mu974ct2Y7lvhYQKN
MNBMXgIzJc8rrw4KN3aTcYiMBRnspj1om2r/PyAA8Tb719QqV6fM9AiGsN04m14d+QJ53Q1nrT0O
C2H0Uvi79GioyQ10bAInHgsK8BpV6a6QprrJfAtyP4Pr3y9Akg2npjUaLMkYZirhW1Zn0BNFT0Em
hhtvkh0rkn3u7FOH3nflC882QoPGgYIsATEdGG7bAYj8/Ly7eEmXeUvduCTlb4fLqPTLm6GxPjq0
+6bG8gOryZYyse6AIPXDjBlIJmF9dRohPqHGQOA0YpA3qkVskZPtl7vrp1ATylFLQwEcIQDp7Roc
WjJRJmPtOhgyfJRDGnpbOmGaOA4DGGdEpR0D8xcEdlba+DPqp3EPrgkljNBI/d3Q/h78x6FEnyk5
BtPn62siS+l8VV/DewOPxQVPt0x6nX8tmfZtL0CkGkMauXuap4Hfpjz3jo4FikVXoqDpeQBRzNls
RvPgtXcN7dvHplIk4nn2S/pyinNMA3v8UKEnjUSR+Uc5toCbC3AYhsBTY8b7+o/WfoiFY2UprFkX
pS5nyEo0NeHjkjoLM4FSmgMljw0juiuz9ICXehpyp/WQEDGhC+/XvRPP5idFcFP9IBzq76RB390a
Nu6nbkXo6IPeC7ArzHGtzm9bcJEYJHVjQ6ZvDVTJC3MLNKILDO9NrII+55PZGS1z4rwhcxgMxoF7
cABIBPbJIDauiq7UAowCxt4xL24DQLIKQ7ZtFCzBIz5O2sSLKlXsbKO741m5H3v7q1HYD6mo96RM
P/ZzudGv0q4UrgCJGkIuburqSM/CsMbGhO2qa3ZNM7V7A+NeceVY48EtVL3h8HTOB69cc6m4QPCC
rj6edJ2uK+Tso0RtQXbePo6KAJsxbZwRHVQAIQPTnqiAgHaSrOxYMyRlnAx7Wgi3cKFYmIm4npX3
BGVpJ1sK4PaxNsweoj+m87llZrYLPMHC0edGVJuiOELAmB/83B+jHLjPnQOStc9e02TPqp9Q+6pY
flspSOwkNbC1Ntidv1QFZzfXb6/u8wDZhpQIORaYm1fNvAyIPm4VLY2D2njmzHtlrjwlgJ1mZKt7
sGVqdQp9mxk8FxKwTFFh9MzdzVRCrRwPJPX9PywKqQkcBZKUi+qNKocaSEZUVvrMva0x8Gf6+75z
H6bE2EjedeEVj7x/LC1rfvciAnmxbU7QSorb7ltZWuEQ/KDOtMMMRmi3P7Nif31hOs/03tzq0FHG
q7R00H8pPAKSrsXBn65b0F6ffxe0ZrsFBnLwOYcFGbxN7lczdUK/2OqO6GAcIIv8Z9vWtV9RN7Rp
FSDBdjshUsk3x5k/Z7S5H8BkatLu1aH1L8mMI7SF9hBveqjIFouAfqHw8QizABmtq28FKBQ7SiYf
ldngMav9YxIkX+T418rUeHVhBuMfM8sXfXdAkpzbDmBMKMyCpiAPyA/HCg5o7m+cQ+1qIIjzp8pn
X4zqWsEkCTV6P06TT1X6VSa/i3SjLaG9vija/pFNRddkdfYy7pceH9BA48aDW2GixAUWJPtAig/X
T6CugIhRgn8NrSJGLvsOo4eoZTPV7Op2iihlUTs81ZBwJOoTOE273g9bMHSpLWFn7f1CiuEufS6c
ipWLsguMaieJj21k/heZDZ8g8bNxhfXLQ0tgseKiYG+fnwi35dKyC+LFifklSfgUGrLuImgfFKGX
tgDygkPLV0+iMm4GCGlNQGNe32BdYou3BwauwSAHPMZqkUyapQ8xOD8eiQkZRHOQ3zvDKT9VnT++
GIHZfyvnZNxnqu3CNGPzRkKgLUTgQixARshRXVQzC1T1SSakH1uTd8ur/Ii2/a5jfWSR5kPg+0fF
1Q+ZZD/tqb0B/vg5K4ZbKgYMUg+3oqe/r2/Hcm7XOTeQNMGf4uoCqTr/HuOYzP1QMS+ejT4JM94N
90mVitjMWvXS8sA5JkT+h979HxlPTBnB9VwgxzAfXRbAuXkxAekR2MskgC1OH2bl8DIPs7lXpDok
Vn/i039A70BkAzAagANBAL4eq0wCmprNjLpWV37tnB9otHpoiHvBSbkbPkk3TgBToHfG62kZB1+9
ZkxWzHPRW17sF1LIUBgp3VmqARYxbeW3mdcfEQLykNRmux+5WdyCWbC4H91WPvfjMNx0GVenOrVl
pAzl7evCe77+6XVe890PXCc/Hs8Mj/T4CsrObrsKqVrZhtL7+4FJfGBr6Z17eKyuH3VF65iM2/DN
IJb52jrslnnVZwbqleuL0Z1j+BR0zwMQXV5IHBToInmGh4AWgNZAtBIgePXYeOyHVY6f7UZuYaZ0
vvK9PXJ+b/wucDtjspDYz+YOquqPrN6q/mq/D5CeiDkA46Ifdm5iUHaqXEi4xzKnoVd986w6Is7x
+r7p4hqYJ3A8wccIvcSVO3RysIImaYsHg7ypIC4zlc2pzgzwrm7BG7TLwSwH1oOh1ouhejF3oxLu
iM6zPf2QCuXA2X9FSXhjQRtm1jTj4HrLprqBGctRce2kJzxy97a3Fae13x8DIX9aRouQwPnHSct8
alJMaMcWm34lRXVPCmejlac90gtfx0IGdjnjl+ChkOBFhDw+EFE+2yHYcSUHPIMmtw7GTK4fBM2+
ISraKFhB6A+NqeXXvEvVwBJjWXLJ5UXxWpRjSAY867Zwd1tGVsmNmeT9UGQosRMujs58VAP6vsFG
Eq/5NAC74lGKGiMy9rXjFV5JSSuB7QjM4Q1cbWDS51tMfhs21r6TJRhWbGbAKKaSvSaduqf5/Hb9
g2gSFUxK+8igkS4BHLnyMDVkhqUlSi8eZHWA6tzd0I4vUyl2gw2MN52/AYr8BfM+G3FLc+rgCRZM
ige/fYFtSC3MarfQ3I3FaN7g5eeEmMR6sFR/sHl3sme5ARzWxcnF9YATbpFIRMvp/ODVPDd7g1Ze
zAR5ccgnyX8k914x72rf4y/MTPhtV3Cg1YIec8nCioXIDwwym3vuFOa3PjfFDVBoW19Yd1TRLMVt
wCWHmO3qgpOmryVBsyYm3p3BvkxQzrb5FoReu9lQanShFLIgwFc5As9sMOJ0mO23gI5Z0FTH2Sze
5tL/iK9w63b2xtXQnSmgXlF1X6qJGBE632tVu0aGBMuN20J0YevRXTq3XwAb3Jd/9CCNXxbNXeDp
t7IATZhBzvuv4dVuBmOAty5RKMSDh2fM+2hwwYtGfoyU7a5fG93NxKAybj6OEoasVkv0WtINqh/t
2PEbGrXoYh5dUCxtCBDp1oOXrY++M/qkFxtp0X60iqEiscSDZbL9GyoICCiNdgfvtnUUF6+4ytFR
ygHedJGTWiLO+VfL0O2dgLUlcavsBJAEUIXb/qe6r76AzdMOCw9CWQ1eDdc3UndWFlpvlJuB8L1k
3smdZHLyyUZbXd7V5rinElgFO/sGlsMxgsLzZzsw7LAvwG973bLuE6KXt8C5fFTL1x4B0K0cIPfE
js2+/8BFcJfPYsPr6G43XtmQ6l1INqFWfr6lZQqZAE65HZftCXRGITN2Pf9yfRm6z7Yw5aJGuugF
rOMQxhRQoQ0qBzUWPKlCaxQ/BLSIQ1J65W8CqqpTgaHGHatAiHLdsnZ1cFs4L8BnX8TysmpdW5qG
HVvtNHyVtJk+UmiX7iQZt7gOtab+dIrQKsAs+MqDFbOniG/UTszy6iGl4pRb/JZV2Ub5RW8G3wko
HejyrK+AlfltNXkNOiDNQ61ue/aNWm//YdPAZIhsG3ALYAXOjwQ1yrStssCOh6r56DrjKUjZz7qn
/z8zf7oV7/KsGZVZNjaeHQtIr+4qAmUhBS1pPA35luywLrqgVfZ/K/pTh3xnqrXyPjVVAsxD6tUk
xHPCOAm/cvaq7fPIFGhGjPa09bjXfSqgtEAkgioW8o/l7++syl6lziRMdP3n4vPI6ke7EHsX7FJ/
/7nem1m9jjwrEdytbCdWhqg/5KmT7lwhjC/jbPVbppZH0NoBA+mJ9ytcBYRAV4+kyTKFbfPEjVHV
cMIhdYZDm6VtVPtu0YdpklX3YlbqUJV1taMt8yIpjSlqwVKIrEYBJpB3+akDQeJ+Siy3D0fTLI5t
P1URqcz2loL1K8y8bgxnv09vvap+zgAOfjKzJgd/jctOCSBCBxMzjTtV9aHIJeKAZ8FtNd4PL6Vj
gjZCZ74g+kEbaBz7aOTQbjcEIWFamV9dwzQ+I+Eje4Or9r5VExqVKHYDYe0APYqCmBXmrmm/uiyx
wizl6c4ph+6mcav0YA5s67WuC5+4y6iLoIPtXrSvqzqdWqcD8CAwg51tYz4F0jCGAqA831Ks1V0C
PNTRqfqjSbj2wkUWzFnhw3NUQ3cPEFIsK5aAgMp9KgcKlRZ3a0RNF73wwEV9EwBzKHGvzn/vdEnb
G44d4631zffVAa+Pv6/cLMRQ/5hYnf0gTdgwFDail2XtlOW+BJN1aiCZef2K6QLYMqmO1zroSQHO
Or/Jc5VPRtn7dgwqiI+dJW/nZj56wgHcgEOCEJNhYZFvAQ802wdGW/QUYRmZx7ogCapKyP960o6V
R6ORpmHD0o38QnP6kFws5WeQA0FycHWdq4n1RjVRO/Zo8CMhnfna20LuhTScvTNa3kauqF0Rqr1o
UCCHu2DZGrt2mPoB6C7fzvaMuLt62MhmtAt6Z2H5Be9c7gitumAsYKHn7KV0g1Nv8Lumh0RQX/61
UggiI3ImoCABucKpWLVMc08hhSfILVTGviUemr/TKD/RCRf4+ulb7snK6aKJjbMH0l/oyqxBDyBd
GpuCMTseO/nLYBYP6WzzUJDmP1nCt8ZlxZ3FBOT59oETtXcgBuvETtt9dLJ8T0WJxjndeHz9kUZY
r2ihtEF3BdTCF2B0h8xNl3ojibsJEm7KFOoOs1funtK2j9POdXdl1Zth0M72i522/QfXnFRoI1pD
gqnJQO7s+TUewp1B76Ghkp6ydCEfSdlwIG43fS7o5EVT1tJ7WzZoHlADDN42ySMrYfIV+5nfiRke
w0lbN1J2zU/dwDBBADVMcSDMKe9YjhJq6EtMnvjc8U7Q6GieMChU3AUJ4zuVn+auv2mAm6TJjhY7
AHyPyVTsJpB5GdGUsF3p0bssqZ0HRA28ZIVsdiamMl446NqiyjCbO4sO7jOQ/slvBEq6d4OsPTTZ
OB8aRdNDOVQt4I/mGMkR4bH36jQCUsj/rSo/hexdRkIie2PnOO20txktDqghpS9+biSnwuqKfTeY
WzJKuuuFCt8yBQ76MiB8z8+HSBw7lXhxxiCQDRvrhdIHUX7N8w/XD/yWmVUCylQ9T7aCmcFqQpe8
2P7jBBdrJXzjZmlCYgA45kIiAEwcnj/n68E8ZunzVJI4Az2aqsWx6q2TpJg7qeY6lMw9Xl+YzgFC
JxDs4NDPg279KiJCxTet3dImGJnudpObPrZZtlEr1bXVFr1OkLpD0hWRfmUDg2Jt19etFavUcz+w
KUj2flWZb8XUjLtKevlHCPx5O1M68sNgqOSmlERFGenZTgikQA1Pm7eyNoMHTPekb9c3QLfhGMsN
UF5HkoXIc77hzTzYyZjNVszt/JgGgu5M0j8Q1kxhJsVd12yWDHRbDiI1MDcBULdMOZ9bpAK4PqPB
+9Yr0Sz2v/OcRH+/JozQQYER2vGAWK6CqPCDzkmhDRwbU5xVX62ERhIt09m57cctMlQdhAuKM/8a
W2UizVhOCm1bAkEAqG4ZCuTyRk0YVuYS4OKVeXC7sjxVmZKoagHNZdnQcbu+YN2Woo+1TM9ZgF6u
49HgOVIkpLIBdql/9/bw1FdbPA26cwIQEricMf8IRv/VV5trYU2QKCd4Z7CTojtp+qeqfFPNs2Fu
QTP0e4p+HF7TqG6CweP8iFSDAqFOIexYkm6PJPkDRncOGLw8omd4svrhKQM/r+OJJEKnesPV6WZP
YRZNeHBN4knvrj7o1LW5l1bIYO06byA64tx1nB4JgnwGuuW5zd3QyiWQp9T4QibXC3mQHPHQmkKx
TCNc/7L6rQCeDZ0PjCtfyCoS3vd8RmiNvfy2QbebuXCDyXegUHcMPGvEyndcPqTm9+t2dQ7fQQkZ
M7gYoAf1wvkXsKo8cAxgmWIv671wTIVz7JQFvhzTwJAt7baoJJbjs84/8GYAkaODghSu07m9Wvhz
U86EoOjl7jhUNkRiRkO+v74qnRWg1sHShY7v5QScSqQgExNu3PHv0FOKQHe1s+aNkLKEqPVSoGO6
XBICYPd663zZJBwwRzfm2RuXe97uwSWaZ2OUTmDlld2OAs1wfV26r4XuoYmJBrjwi6iJCJZOUzBg
XSZe32mNmjm3T/OYfTGcYiOc6XzNO1vrJiYwCZnCS92Nc9MCm1K6B1T9+mr+3LD1DoIBY6mzgssD
r7zzw9BOfl0IOqM4NJbeU1f6YzgBl+uGxJh7CWGe/kcyyPI0M3MOhfKSKB2z29x9GG0H3AEjNBgi
rxbuI5RrMdlIBuZEeIc0dVgpK4vdQdhPLeqQe8wGoh6SqnafD3bThcxCpo2Q6/1Qps9vZj7gJCqV
pwc1ed5naWISOhGBilxHVfvBrsmLHLIhTIhsxtCv2GMA7yB7GSXJ0eiOhW/2vzj4/Z/JnP4kbpN8
5KVV7t1hAku9hGwpLVRxh6QhD8e5Gg9kmocwQOw6mSwrNu607vRjcB3QfCQjKJyv7pjI+mCsyYSy
1Jy4YUGmAigitTNtvnEDdMcRQchDCXuRmV/HCkMiWXNRoY8DDJ692AXUFYaRZd/mJEk+1M38HyYO
0FVBqMA/jKStH80YXXaV5UBCBBQX0JvuaLMfx6baeCPpVgXOx6XdgRmli5IDcijQ0gPiERsJBnYN
hz9gCuBoJv09qvW761dAawsVSqT2CEXwv+c3wJ4U2GZQw4yNgTYRihHiNrVYc5yLAZU4AkLN5+sG
dWcD0C9QYFtYwkUhIBuscSqdyQW0j+6a1gAswbvJQBh83cxyc89vtoWiPyBdyIIXwvvVuixj6sai
wEhCYSf+TdCjScPRvlUz8NdFR6e7dBr7XSNHd3/dsAbcB8toO6Cygh9w4SJdr6iBgs9cFJyHY2U6
0VgbIWt8RLO2uxeQt8HNMENwSgSRNZTfjfnvSfNgGScEZQN/KfqtQ6ppG302ek5sNvLGRnQNIUF3
aErxyuq/1n3H3PrCikzQ4gFGZ82PipFk7giO/s5kj9EifZ4l1iGYtzSfL0PdmZlgVXBJhYkJplk6
QJ4WnX+sXSbABmuVHydekjhJSY5acNGlN3Ml1W+/nPjbxme9PLf4BcikkalgHu0y8xVZ/b8jb4x8
6LuPGG0CLBAjQKGXiEgoFUH9N0xROMgQfAfr0Hs8fMy2eI01xxpoZUw2uBSoTXc92lDVLuiifHA2
pYg8hf19PhlfweEIxSkwlAxbb2TNmjGLCRgJDhEIm9buzmhKtyB5HWCuh+0kO5ZUHkZmbFzV5Tiu
riqCBcTplrcxBkBXV5V2JaZSaS+eaTrcYGI5cqw4LZ6RXUXmfNj4jMt/ds3YKue2xtExrK4Tz331
AzsdtoAc2PVDqpJbD427/yHty3okxbVufxGSmQy8Qow5ElmZlZX1gmo6zAZjzOBf/y1KV90RBAqU
fXXURy2VunYY29t7WHutuEB1rRvrqYLki85bGzZc8g7AfuFjgkwH9d25Ss9gZWVVt5AEInxnR2+G
+2BzYKkPE+VMmxxra2unj9Ya6fziJ56K1wYKb3iXp40+q41CYMmUBvRcTpn22FEVROwV5PYHAlqZ
IV7BziwcGlwPIKhAy25dI4+aBuXmdHCxgQA26y1EO1q8YR+393HJCMqhU9QGWji0sC8XVKd2M2aY
ujkBSrXJ+jcXc3AI224bWfpq50amt/Psq3G3hKT9aBVg0ZJBlf8Wg4cA7Fea7am7sp7Fc3Fua+az
yehBai2FLVdxNLrIVkONErPn/gh+60SOu9aVP4yYb2JvDLUCDar/v7XOImEHuFvPymhxGkUa5JCJ
aNqHutnH/GBlK3fwOuQALbtluQ40XXAN5k9GkQJ1YPRmATYXlFDNp8YJen1n0xUz1+nDhZn5k1EW
eqXj2ccRSQzfy7jfGisJyuIhhNQbqPrRlL9KJVNDS8qEG/hmw/fWBGeR+9MgK32TBRsYqcQk4tQn
nMxcnkFT8ArTgEVx6lgdOGDfYurVSz4NLJhkNP81MrtNwKsSAihGcaqqpzz9PRh31Vp3ZumAwwZK
HaCjg0zXHHTeFODvzXmN7UD6Y8tvVXTXxvcMmYmkP6nz0ZKDRjYk2d4+1wsPJp5LBGLonyC8nbMK
tG6dimgEjTVyD2M8OtZR9D8ar96kwPcKtZL4LIQpsDYF0pOSDPSlLncLlVRRFg4+JFjdDzr7bmVf
PYwO191vm70X2R2L/svxODM427lhdDs0ybPiBArqbV3/EOLIoGx4+xsunUFUN210cqdAgM78YO7V
Uzuyy0/28N4lH1r1x21XmndrJmbuhwpMbILxLz8psY09HXzdxzb9D+HMxCOCxGoirkLr83J3TDrq
JbISfmKu2Okj2dTuPTfala+14N7g2kCJBV6nabRmdgY6LaoBIhYNpFy7jWkdcvRjmvQ3hFBu78qi
HQ/cy6ghYkx5HuUnWs+HiqEsanmN346e76Zyw+LRF9q325YWNgfDQnBwQPphnnIOwjXttswiSZoT
Z/mmzn6kKEW2zFj5bgsFSMh8nZmZfTg+MMNN2h4L0utNkmUomlVAE3ZBbG7zUR5Akur33PTHzyt5
XBqeXaKx0aCzASb1U6HyoKdPpWX4zDj+h49oQYsHdINTFDa5jrNgwuF2TCuF7Wq64a5L+70a3qJm
xZEvvHnQWsQULyp0k8LLLIqAZLLpDQ7OXp+PR88uNmhwroR3ayZmNxXe1JSpBxNQ3P0FdORvA5Wr
T38qVD6myqkBaMzVeJxKDVm6dcJPY1YcGlE+GSPfWe5aUPw3WZrlAhd2ZvteFAZqdXjBoSKdj3do
Ff5uOscBQ0tpPuROqh8VaMgDs02d7Wj3kZ9HjvvYWs4fsyP2icfEPoAdu3tTcV75mcZA7MKtbNtT
549WZxID26O9aUjd3VuqLI6NFf/JJHILZWmvlHMrECaUMcTgfk27Dt7Isb4okpl7jTveAdya0auq
iPHoxknx1dJZGlDhgXDfHlGRHw2okkvOAodHka83JA0yXXoB81R1SChrdjyB/qyIXeswllyhp2wP
AWqb8cEAsGQjmV1hVDlNXqssF0dVQrot6XXrq2dB6hpoMue1kI7YQ2BHvnecySCiVG7jpPHwpx55
TjCzeO/qNeYyXT1+90hM0Y8Gt6tvoS+EBt/0r3FmFdsq3SbVHWgn8jug/G2gdD0IhVQWu8sLDhwX
ZvX9wcmIbw+GtpfEFluz0WQwMgNw8IIDFiitNTGxhdj+Yu8nn3d2HWnMMuUx7D3P/rB4C/Uan2C0
qO6Pibf27izEIMiF/vLL4GZeVYRiR+iEZ1F9MoQR0PHEtXdTZT6wS8fMe9DXYKILNxSFNTTOwKS0
gJSuPQv6A5ZVnbLG2WR6+pS1a7jDZRMoUQL64gChPPt6pSpAQuLk9annqtulVqbtWpa5m9t+YOGF
Ay01qGvAnYnq0rwwkKS6JonEKGAsWnuTOhX0LFuoQFSR9oAUYsXa0okA2QdwKUDJgQl8tiYLNzaF
wAqsQWtJGYccVJMtOUVlFkAecMXFLRsD7hpFHAyczQH6VspMUTRFfWL8WBRvNqKQ2ENTlze+cFdn
7afAZu7oUAv8x9q0nWeHXXOHGIorsNYDSJJEyo+1Tet+uPwU0y+8/IhBSNqVP27v3tKpR4MNiBHg
5kEVNyvr6EkPyE7vVSeLgYShOzay9CNLC9rhkA77kjbBbXsLUQpqc9CAn96/ifr7cpFjZDhKHyN2
EireauPDABp+Y605vWJkDvxq46aV2gAjiSD3Vpwde01/5JH6PDoPIIl/FzNnR9B5O1Sg8K5OTvXR
5c9CDT5HdrTGGmhNMdX8ZCBjQWyPOvlEHDj7aEkca3heqlNpKecQWVBW5Kj5B4yD2N82B22v7FTb
GGBaRXeLpz74Ekp/SKl+19KmPWVtmR7MVqYPJdjbApkQdT+ANXWrwL/x0pZmFgy1aQXpSFBthxzl
xojbIqig4vE2tLa3Z2mvfINzPAG8/lG36Z9OsmzfD57casQtNzF346DxbL4hNiiP6hGlXRQ/XdCI
GizQkYv5utGfrKgdfcYa1xdll6zMqy+QMk0gP5A5AniPqsXc39V5XMZ64bATEHjAfJVpsq/HFFTR
KQVed4jG/knPK3fLJfnIurwECzc9kSQrNpOAra8zph2By0k2JXO/EMvKN6aMs42GedD7LpZvTlGt
FXQWCDYuf/Msa9ONUth6abMT0D57JrV3r03uI66/e1q6a8wuYM3oe9ZwAE7mIYsAM1NrMe/SM3H+
2eany4tyAUUMdiLqQ9PuTAh0f/7OIykBNyPyrWtwLvXcsq0RGp0qzja2eqzLF2l/fj4Nf/WZkdmH
rOToukCJsFPZf8/kEURcW8kfrKTaAV20sqAFTMilsdknc72SGB5oFk/W+F1o96DiCXLtKxumOOmt
8p6JXe2E9b8O7L0YPsri3e0PurhjwGTjzQUDIyafLv2BUpVrSZfCvzlveffhOSsJytK7h84FOqiY
OEZ/ePYoeEkRg78Ef3/tPnfqPgLxXFZ9hQ7E0JUrn3Lp/QFyHv0pRO5gnpp9SUsaJrNyvD/OVLat
4s1AXuP+Toy/qvZQ2t9XPtxCYwETTuB4BEUpZgXnnpSrNAd6FhtXRG3n0742uiCDPtgBvw3aDAMA
BImNiRPFWLIbTFdsECr2EFYfKCYYtOLgaa7ug44g3bl9mdxRCA7uctstAuDSi0BLaivxJeH1q6jt
/otO8cplmec8CTDzvxDBXzFekoMpp/1pj4V8LYvUeWUUkiVIq4fjoKdOkNqCcVD6utVGxl7/q0mz
NmCER/uRRhDxbrvKb2rFXkujF5+HjiAGwDwydDkQlqJKdnm00IOmraFJfoKpANO7I3sT3ltkVSv7
fn2EcXYB7cGwGfYCFISXdqoU71dFi/RkFf+Ly9L34k9n8pcGZmd4cEbaeDFLT2P6Tuv/dU0TkDVg
4cJA8GQENA6YBgY8ao5sGLMxqTWuJQgAOmQmaEjlB04fM3aU0VuJtLSFbqr3XSZ/JP2teX9Yekjk
Lm/EikOYoqbLAGHCgkOsBZfVRQQ5u0W9WzDVgvXn1Cdsx1vi51A8cO0f0tpK50RJWFQvt2/S5E6v
LKLriI4jWGBRtb3cP1kBhC16ExbJnavQd/G7HkRQ3z5tBd1Gi+B/mBrCgOKlFWJFJEfegRixNwHp
vveyL05/KCVfCfSvvRD0O8/szEJv3dTcjk1qZYX2HeWZQPNOhldtqJci4PluVCuRyrV/vTQ3S2IM
Nx4ML4Y5Yn4rszBK9mP5ARLYzBxXrtl1JDzNFSNfp8CjXOOZ9bZJNcYGYI1jupO5/QKW24NWrREx
Xi8IZtAZxiQz0Npw45f7VGc2USpvdUhEsENUtnutqX/roHruwbPHhVw57ourAu0j+usADV8ltqoe
xnKETlFYat2dnUa+y4hPyK/bh+/6UCD/BhMM5qbhoK4ut21ykGokuDxNMtxnvH8RTlPgZVC/+si+
Z0p9cZO1l/f6WsEm6KWnvZoA6LMDnySdhwGDgoSkrBNf5SVkkZ3fJu8PjZmvpS/XPhjGJuZFVCFA
ozG/XVAlGuOxkSRkw9eo/CiBArv9BZf26dzA7FpVqe7WKoUBd9z3kxa3BirwNVG6ZSOILh0LXF3o
1l+ePcPNSkVbj4SjxTZctYHSXiyx+Q8rQb8ACg2o3F7hSmzH4CbIeUmYpCn1Qe9H90ANYCgWDBcr
h3txV6boC5hRqK3MRzjQszBixV0cO1J/SbLqi60Xa6/8XxWvS/eNrQcYD1UhoDqu2h8m6fsc7J5Y
D81ikKfAySXkgXPxpoG/wtGVFcSN+IMhi9pPkvTQ0eqAjokv0I+jvN7e/rpLS56wzEAKwNVjEy+3
kIyj08nI1sPMTMqDO9jlhtfOGg/SQq41cbfDFaLUgY7MvPaQaHYWJ2ZKwhTK3PoXRvN9Aliu8WSk
1cMEgLDbaNMVQ1Cp565faUMvuUhAkiCjC5YU8L3MXCSKz1Vd6EqF+QCBFR/d6iawtVx+HeCed51B
2NE2x27lpVnyJ2CU1ac5LgIOuVm5haHaLKSOG9gzMC9gDEA92gIxb9Xa8g4hvlyh0FqyBx4GgqwB
2EjEvJc7mY6gUWxiQUKh033ZugfBjgXdZdHh8yfm3M7s0o+YSLOrkU/rir6pvDmAWvnrbRNLGwYQ
Ka62NbETzGM7nkdUefqoAIGs9naSPdokAmVyNzwWhn2Pqeh85a1e/HZnBqc/P6v/FYmeJS6BQSa+
2d0duNs39fjaWZ9vFMNRodSHFusEjp2PGad1msa2ms5EXwcYWqwxnZ3lP29/vQWvfG5kzjoElF/j
ZAmMVL0+YH7b2talIzErtgajXDY0KRY6ADIBBHf51TI6RHk5PWJeexDa76i9b/rX22tZ2BiET6BQ
QRgFquL5oa50qMhomqEwPPTYiG+gackTG2jCl9tmFlYCgOZU4gOcb/KGlysREJgYBbVUaEJwLy37
x3aItrxZE2BfMgMtLzxjf6W95+xZVPPyOHEz5AR1stOaLizBIAvo/MoNXTQDp0NBb4XvNp/cG3sH
BW3Z46N1xn7Uul1et9/Akb4CrVhy6tTC8C2QD2AvQUXk8quBOSdvKItxazwv8iNDGwOzSI/IsHe5
MFsf3IQHFutHWitI3le/GsMTvsziL7c3b8Fb4Gdg99A4wuzl3NEONBlRTslUWIAnrC+SJ80uv8qM
vptRghxs/Hbb3AJQB0P1YAnHMw72iivuqw7g5AjgbxXafWbsVK1nv2XjdYcUXb9NwoduO3qqCKAS
WnxrJMYJq8jq0ZRxMCR1+6cs3Q5E/uiXw6GAjHW2ATEYgok2/ZKJIrUBQc0YeZiKyAMnC29bWsAe
YNHQiv+Lm55Gdi73erTRBhaFrUKDVvIxifP3XBsgDaJymewLClwU9FHpHWksEbSY2N1IzVkTYFqI
VdC6QHAG7CTof+ezdVATr51S6iocRLI13frUmmuSS4tf9MzE9BPOHgLWZ4wJE0LOCC59OkDQXds0
cQ4O6bVC5kKKM2HfMSgEGMxEAHRpycsQdXVGOoZ6UaME9j0tyJbrX8o4xoT0i96dbm/ggjlsIDYO
w8kEz8P05+cLMwXms1mLmIuLfWM0GODtNp77atgd2EZ40Bnx5rbFhd1CKA0kuD5xUCCourSYdzXE
F2xwRjL1O0fZIDXX6s6LFiZ2RUSvyBTnQCKdgfLQZZUTquJDaH+8+vMR1aTN8c/fPzsMNZc6TTwG
kmW3C3qyFeBogYRrPX4aMYKEelJ3BBxKnxAwl1+KR9JglgsKT9K670lpHJxI/ri9GQtPwoWJ2WnL
RoNARlADT53nfPAu38WsG9GXGQ6ftgNnBMoM/IMW47ymTDEazURn45jVqO5mPEiaB7N7/awREPMC
TUrRi4b7nbs9RaFJBFJ5PRSAe6JEta2MfB8ndGVbrt8VmAEtEuQ/AVUDXvFyW1wUg6tGxzjxOEDZ
SdtR51TqD22+N8jb7QVde51LS7ODlrSU5FUDS9rwxeN3pYG51vRUFZ+vtV3amTnxmmZaWRWeEeq0
DyzzWfLCr1tMpjCITkBZY/v5ZSHcmdwbEHhXsA7XA6CnAJF1CMl36Hck0JJ67BzdN9RK+HbtCNAt
+dfQHLdYjXXhkslQ5BrbQX5vUIa9vZSls4ByyjR+O3FQzkOdHoAhTFNhpqWGkpOy8sw3sv5n3ea7
tMt/Gqr/dtvewoom3MNfmIqJkZrZy65xcPdIfRhCp3d+F7Q8SmeNDOHaJUxECIjckf7jZZ+biKxR
6NKsUIKKf7oJQ7V10+X728tYCBtAYoJ0H0wwU9g7d21FYUaF7JBY1fXjaI+7HF0Uwii0mI+xfIyr
u6Irj3X1acc9UaeASw+TOeDmdGfnHN1QNxkMZA0i94JEdb96bm0Js75jnHAlMFr6imDow8gRymDX
jBJQwCl1CJgg1vYOrPvT609a8vX2R1w4C9ihf01M3uPs6c5A44ViBUeY3WqbvB8fhchXOjaLJlCK
Qv0T/YQrwnOulTrPtRQhbdZBP7ZqnwzSr9iY3vvLuhc2BSw90EZAuoBDd7kMgO1MNQgsQ+s90PkW
zyV3A1p23wvMToFgpvNTwVccw/R3zmyiIj7xAaJRYkBs9dJmjVax0dhaG0KdG8qZEOrI9Mpn7fjE
M+PJjTn1c93yQbax0sZd+KAYvAGKGhklJnyvmp1D0lSJZBKuDxjDJArAV3D7VCykIaD5NNFSxaQI
QMHzaLgiGopaWiJDE5g8We2IoI9EOzQt5rTUQW+TDQj097Grdt6w1std+qxwhBQFQ+R+c7zzaALj
6TmFDBUFfmXCdhb887kNtg0LBFkeGBeuKMehlAwN6hw5Mi/dXYtTqUt6NGN3o4qVQ7Lg29HgQhYF
cl009Of5YwyYal+WrAt78TKJOuT1j1hD9B/Fu7T+uL1rC+4CNBaoRKKePcHFZ37dskpqsRabZiTO
gQ5tFZRZ9Ru8HSuOd8kOhugAyMGFm+QsLw9+n6dlx4SQoRyLcIjTU8SbF8dd63Et3S+w6Bs2CA91
pN7z5VRpofdpJEPCwir7n9W9x+ZRlw+1HbjZd4ftbn+96brOrzP2CBUURPxAPM4jMs1sGKDIEprC
mc8SENv+KhVKCmvx2ALIZCK1/tfQdL3PXK7XT3SEYjJUPplQo7XY8KBUdDBp/cZN6ZO4fbbyalcC
uxNYxe8M2F5sQnB7uQsFFvwMsPNMKncTLmA6uWc/Q5DaVS2BF2EGZiDb9rFPGfJ7EjQ2RTun3bRl
+U5I/iA6Bq03Ig6pa77e/hGL3xyXEJkcUKZXkU/d615TyQwnVlp+WRzc7uQ4GE5aw7L+PfpXmwua
INwO0NlfxSMdSOIGLcLVsHsHQ5fsvhqH1xrqmSIHowMZ6abMrE3K3t02/jmA7KyySwexJAsa4v7C
RMHGqIYn6cZPjp7va7N4dkp9K8gafGLpak1cvVPrDqPO83dMshjFmBQfpKCHij/kQFC4+VqheOH9
AN0Ayks2jjoe5elHnO28AjFnZLN8DKs8DTgCdrQQbu/rwtWdZNXxgGBgZSIXv7SAefG4JrwfMCtp
Bg4gtSM/teMv035NyM9ovHf5l9sGF5d0ZnD2Fsd15UFGAiEt1x40YfjumjDRgh9HlIRhV2DREPjN
qXljo3Urh5MuNJvsm6a8XatakMEB859XAkPLdrKS7C5cjXODf4Pfs02yrDRv00bvoN2CAfNhB/gn
KEy+kM/Pfk3h3z8L+xsJnNkZqhwTKwXs5K73SEb3rknAeO01u9sbtLYc4/JENHpvMNarDvrCuS+N
J9q8su5jcLa3zSzcH3RxKfArU0EfAPlLMxW4cADclUNoQcNcGINfoOIlVt7ZpcOG8rc9CaLYFHQT
l0aoNf6/w8aAPBb5S1V9vjiAIU30TMH0uwC9Z25ra25S9SG1QRNjpUFMRz93XoiC9IZcWc3SJwPZ
F+ITYOfAtDrd5bMD0IMR0aLg4wil+qhzcDQ+gOjh9q4suYMzE/NhYLREMbztdn2oRLoHsHFogbkI
muq+qB8oTTFXtnIMlk7bucFZ6NAwSxe5gkHa/SiL+z59qPhHoa/E4ctfDn0BEFmhsDaXKYWonMUU
Wu6hhuGBkaGJmExTrWsjjYtfDy1e5BjAhl5NK5R1CqGPuOlD3pD+HsNK/BFXuggiCFrfOwOIGkpJ
uoMjRu+Q5KO94oiWVok4AYrdENIDwHL61mfnQ1TABaEFQ0K9+hihbat7Xzy0MG+fkKVcfqIrAHfB
hP65YsJxo36MaiV15KGH2OY+aFCZfBiLXyNU7ir6w3KZ76RrRd6ltWEMnoDrB/9/lUlVZjLSwlAk
bAHIDHCxi6eBWt2zqjVtZYV/85ZZCDIhMzByArg0wHzTbzn/jhq6PmRAScTtxp0Qzyk5IfXeVeAY
tptNq6sAIym+2Qu/wQiMRnYOuaMa2L22DKw5lv6z7iFQ/YtItN3zI+dreoz60jnDxA++x6SmeZXz
ubU3ssZEj19Z+6h1girSn00QZyE+BVr9wUr3VGzQ5QRg9odtHXN+yqMisAZ4WPMEtTDKk01drDGf
L+i8euCKw/VCRrpAjSscFuVuQcgULlvlg5e6PqbVidafyuqnxrITBuM4xulK52EAlUj1UyUluiud
X6tmH5nenQSXmNbEWzd77mV2coUexKJf8QXL24vPNxV0McQ0T75EzqKO6dhejqlzN/FH9UTaF8X5
TkcUWbtIxqJtYx0j8ctiD6V5V7MwGUAmXDCw+zXbpqCB7QwAZEe+0rCq7HT7ii2cdbSDEI9NJRI0
NKZX7ez8RY3bgxPPRfdJQFdvrIz4IWYm31I2rtVmF6oxSCzQ80emjhLCPLXI4k6zG4EtqzVRP+Si
HHdD1o139tiJAERC4tXNZf3SaJ52vL3IRct/EedIf1FKnc742SJtI7f1DC2qsHeNjaQEmgZPYnxi
TbzrAf9UzcqtvnpopmEnUDDhZGJ2HYf/0t6oNKsnuY4aUGVj/FPmiY9GmAxsFaUHAODXpmavNnFm
b+6MwWYleq9vw34iO8YYns9I8lggUV1Z2FW8OxmaqltIzHD95njxwjWA++wHGeq8o4GgsXuPQrLp
u1r6ZnQYpwe0d60nsrA4E6kgRHOQmOCbzjZPULPA8L5qQkclEMLmxQurlR6YXqR/u31MFrZtYs2C
LAnCROgTz8JEt6TohqUMliL6gwn6jKHaY9QX266Qa6StC6uyAJdAwwoPJfqjs1WxVOlOzG0eltap
kph2PhLn9fZyVkzMcwUgjBwQG8GErt2JOPa5/tSvIcAWbYDoEryaqOHiGbs86SVKmUnKozoUKXga
O7vstrVeFE9lpJzPnz3UioE0wyQovtp8d8qoRvJIsyb0utIu/arVB9DJcwOD1ojhqjYpDlSqdKWu
f10Q+esWp/kIlHO9K0lQUJDL1IzrBlCPu3YM6+i+dp4d/U1UzxZqXe23PH2O+LFcYx+y8OUuAoPJ
roGwAJAtnMZ5zqJk0Y+aUTUhJvfyY6Y5KgDFhbaSkl9HWLaOgYa/gq+4YVcTOdwph6Gnqgpj2b4W
uvHeGXoAVuhNVOQbdDtAMCvrjc7tMfASspIBXJ8e4y+nMGqu6Nbj4l2eHj3qnHwgfQklp26Tkxgo
VOK3cuXgXH/JCyvze2CZZQVeACg1eYy89cgyI7U2uT790MvNujQxuwaJTTGG0etlSEvwwb9I8NAD
L7y35KOMv9dJ6Hy6QYOtAkgA4SlyMxC0zcqSTVZZ1NTyMhz0TWM4vkrW8otrV39pYfqqZ29maXQd
WnVlGUITeTcUOBRlcqgzZ6/T6GEcy5fbzmphk0BZOM0VoOuNmHfme5NUUohDjWXYVmAUMfMg19dK
m9M3mW0SoMCIdSCUg2Gk+eNFosrts2HAivLofvDSb7EqHyJbbvKS3GstpqBpsbd0eZfo2lZXQzBw
KEfRdiXiugpGsHXnP2P2YU2HCa+CNmCo7C4P0nR4jqtxK6p272AQBUiDP2mjPm5/3evRpb9GbTxv
DhiXrpC6VWIJVxNdCfpbSEN6xSER6QOG8HaNkd2DgHNrd2A0TUZfBw2TKVSQDxkquxkoJUhAmnzL
gS9b8T0Lt18HTRJol8BziuGi2e2X0hNUGaQIIT7sWzzEkNsGisQrVhauJqxMfDxgBQPN3+xgtU6l
9aPjFCFLH0YX043PSfaSMDD/Nrnf9i/Np3W8p0+N4AicfhNubN6gAOhFU2WXlWHDnp1OgOJ0B+4Q
P00em4nbsCZIO/LD7f1d/JS4NwQjt8DLzeGXmlapLmvhDkx+kMV21MG8Ga3kMis25oiHuCpk2VKs
K5kU5iFcOqbfU7XGy7FgBQ3SSVYW0Icpu7t0O65CwYOWDgtj9j7w97x8y423T3+sCxPTTzjzbO3E
N0samEiMB9DKHyz7h5bJFW9zHUsCJHm2jllIXnVGpmOkiIWt/t6Scm+WIHlOxiDOVyYN/rr6mVu7
sDT5m7PlWCk1Vc5sFlIlgzz/7RSlX9uJHyU76EtuneKnw5GkMytwe75nFHr25Z71UaCqZ3DwBgXe
fPJASuVT7YErUDdWHyA1DPrO8T0vP4w5FBYN7g/iT8GOBgRZ0vYVrA475W0x5up7xh/oo/gsfy/E
iMFWhtxxwx19E4PNC4pde9f+TbqvOah48uxlJD8H5CdtZaDH8OYlj0Rfe7kWnhJcBdzBqSyPXsNs
f9NuMKKiZPVU9adGtRV2tnLdli1M028GYvirlmplQ2qI2nkdGvoAKSig2rzt7TO68EhMafk/FmZr
INSWg2XAAlj77pF2+XG0x/PoQ5Fe0/qtJ3/+B3uYzYXaAhISCEJdHiI9J4VGDKMCGqMM6rgAnXlI
6K7uo42h3cefBmqCvRquH/gcVOOhLzuLl2wkJlbbR1U4KPPeEh9FucZCvrhFKMNjggsk8gBQXS6o
HUkLfo0Kh8D+ZhU/q3wlXlm43zamz6ZkBLxeV/VPs5AKat4GNggzaJV8SY2vBUcxaW1ifs3ObGOs
HjFLGumwg4uVOnLP5X3kPqlsJc+ZDtTMi2A9IIbHduA1/isRdeZF9DI1vbjCekABvqtLtQG34LET
7sprvGZmdq6Zqks3BdlVqEV7t4ZEF9u0mfoPRrCGKZLEU4gzcLn301wWEZZXhy5rNp2Hcfq23TdZ
urt9Z6ZPP/9k6JBjcM+ADhioYS7NgOQxcq085WFEaz+Xz24C2r+7ZgRZ8loqv3QKbFjB/B6qZ1ez
bA6NzDyyCx6OLoR2DTAxMjQVss47grxhJT5dujmYSUGgbIM14QryPtKMd1ac89Bt3wj8u23+h+92
bmD6AWdHTSVQaVNRxoGp1zZud69nHxZ0cvif2tx/fodsTA1PeNBpWGN2EHjUjWU8JjyMTRTR254c
0iLagGcMxWzj3lPJ6217i9vkQP4DJT/EL/Nqr0aTglQd45BT+sXIL51UyGZ/6vGv22auHgcMDE1S
BIaOIipgz7NLxFtAi2zQtoZKdx8cpvsQFhNR8aWP5D4ptPvMdFeiGfT95ocdNhGToSABBl90A2Zx
WeHKUdVYX2hkGGDUG6oHlQCTZkWdcs+7mG61gsVBIiN2jEYHdEJjU727ZdTd91kPWh2pvDtoraU7
q4zVpkPYErAckxumV2Q78BW2wFR0+FOvC+jAnI0livc87qEAlFANwxBuB/lPzYRgRWZ86Won3gol
WgznNv0WU3P8rqCZCoZW73w5jDrYMzrqqzZhDyjHalsjTeVTm5XOR4GnbptBZnNsWyNIcADrfCdA
5yHc1m+KL9XwoPf5S1M5x/dkqxJ6dB0eFC/aUSv6E9WMY9oZxRaa62pbqw5QDJ3UvgM8VyANuwxS
Uhe+gifZ5Al+7zCAVCgFYilwCyikDkKCjr4eiW8YSKqTshI+ZqfMfYYh96BT/Zupae1G4ybAJ56o
d6JTEiuKjSBtGzvgwObtjSx+zZmiu1RTLqY7BRSZZNQHRI//OG0xbPjIiq1WtcyvS1NDJzCJ/DaN
mp3WgVvdGPAHttSyjUjGyh/NxvTrGjRnAwXapiLeH3AoMZ+Xo7XDdBrUrFwrOfYZgo8mjqyNmZuG
jxECKMwW+riv+6LZEWtM/MRIjWCwkzQgHdQxNJ7aGNZXxaGWKvJNGyvMKCK/nBbFhuEnf7MdO7mT
ZQc1TenJXWqa2jNgX8guIlcBZ5Rmia+ldNgLr222ZKDdvSeSGleLmn6WKeuQjY3YojYJtEpVZGko
uPlrHGzygXZ5e+QZpHeSHmKTA7LElTDwGrOFSwFH6aDMj/t+VaPrOLSQjIHmoTPyo9veG+gnxA9p
lQag/iAV24nmm9289dlDKe/psFZ8vfLUE6LPRIMeaDjIPMwbKihnsKETRhlGTijN1O8wzH3b01w5
tEsLfzm4zlz14FZt0ZqoVcTGXQKeS54kfkrMTQUBqtuWrgKDmaWZqxaj2Q1mirUkmsJwBd1adoXU
ZA3ktLggDHSBuRul3CuFVYIUFoKMqAZkABgY1Y9meKnIb7k23Lm4M2hPwkm7dELSXD5xVhQLocDf
Hsr4S8aesPaVjfnL8XIRfOC/0cFEg+E4OGUgNC4tKAymRR2kSsJENA/2wH3odZ/q7kPY9MG2bT+r
tFNNzXsne6qdPShV923Uvox8Twh0w9DTQMDnlzSD84key8bbZAI0c0gbWQKx5zr11ZhverAF5JT4
7vAhy9+9TvzeGgKFl43d1V28lW7hg2svzp/i3sbbWvhW9BqjBx3xZyOxfUvsU5B41pb9og9i5fZd
hV/TF5iQNi7QzhBdNS6/ABsL1MmygYWi/m22bQD06TZSP2MMY65K7C2dznNbs/102pjDK/WoSsgH
QxJ/hDces7U9vX5iLxY0e9YTzYLqUwUjwn53ii/CWSkCLh3K80VMd+PsMpNWT/HC4u/HXKUv0x/e
8Pr5O3xuYBYQF2ygjRxxJqUTBXX7f6Rd2XLburL9IlZxHl4pSrIdx7FFOd7JCyrD3pxHkODw9XfB
59wTEWIJRe88pUplNIEGGo0e1qqRhVQDqvy8LeWaUXOp+PeKhYt5NF7Ro0Ef5b9pq5r7zFSA14vj
gFvVNfauTZmPuAD4+By1QBhTscDzigu6QhnvHvXJP5qs+KXF7l8AZZZpcHWbcLgHVCQA5VAswS/M
2q0dDwsQkae5eKmNb62+NQrHJw/ThSAj8NquvPOimuPeBNIV+vgRUCK1b3qdr1WyUs3VvQLAANwq
eD4jWb/cK11j9pmjpOVz4sb7erw37FLiUuprphgRjv+JEM4v7SM8QfqkfMZzxg5oa0/3LjVNv9WR
AQKEc3w0AEc2lEq66+Z6+AwG4OLOmgYa6GkLzuUpdf1Zi787GQqRZwvNfw2NAUaZR4DtSYDONTVj
sofbau+dARWZo0umwBnM3vdc2DWiOdlHDvDFjAQfeQTtUgLpqEtHaHmgX3oqi/WtWQh02CPK+x7I
Fw6Yw7J8zFA4+5xaP7oJDMvVvarnEsWsq/5/QsR0GQNmKEWGDPkJLdMQEwTjT2QyiZDrtCrfx8BF
R6EkZy4UuwXKrBqaiSrFc0aqT0lBgsyc97ORnopGC6wx34PB9SEjqrPT53Ef23gHmNX+tiVZPa4X
3yBscsfou57UYK3Kmy92nCJk/jogs3xbyOpyemjL4XzhBlrflieJRCgvmeyyfLYIXje4DQ1rM004
X8sLEYJhN/NMVzLWls8qnPsRsJTEecDhlUxkdbUupAiRKOB7sK5mmAh4BHcgLtuxxAPH9uH2cq1a
hQspwhb35rYD+3ZVAqXqLfNQemE+eNU5iyV3oUSMmMwo3QImBXTiz0DHeBor3Z+j1Df1n6MhiatJ
1C8WSGDnK81gYj6tQbBaCSLsyq/bSyZRjCUY0oSgLoPWmEur1XuWWXdpm6BxwZVgb6yLASEsqpoQ
mBY7YQqI4RCUJSo+P89zBArJMzqGb09lXS1/ZPDVvLja7WzoDDI35TPTbT/tPiuKs4vyaW8OsjzT
ul7+SBKOZdLZUT3FmA2Zv6Wq8tbNeHPenoxMBJ/sxWQix2snpYeIapoHJP3qU1c5EieYH4erZ4D3
ZxrCM6DUJi83bcgAh+5r1D4bzrAfzW+IerDE3HlpvDMGSRn6mo4AJ2Sij8NZabEmJTA4Mh07OtOO
pMp9PXnyyn2Uy+Dk1uUgG4EuOST9xNdt7Q2RZ5cu3GGEefq+QHqegcL1sU4kVShreuLINf8vSFjD
xlS63qptWGj1sXXorpxkjYVrR+dCgviMJq2KPgcdEjrnl6q/Gc2nlkk2Av9IcSNcihDuMj3RihrR
Lezn6sAKuMCN90jxxu2Vb8Az2DX97+2bm1e4I9rJi3dcYXPPeJEyB8G+Z8beLJBEm6Wk4XPteQdH
B+2eaJBEL5hw3XisU4BuU1TPpQYgG+vI4h8xy4Le+1mCc+D2ZFYXD6Ah/EEN4AUxoIqnajN7lV08
g509IEa0y+vnsvw5oZFWGe6k3dWr2wH8jajwQn4C3ZJLw2D2IFpLLK94rpLJr6KTqpR+JcNHlwkR
drWeuJ6CTleUIUztK2P0KZ+snQYS79tLt2aA4MMDFddEy8sVbhrRK1B0GEX5nE/pIUOUsPqNUitU
PFRgRi921Cr3U0YkQldNw4VQYfMBxbBtdZYh5e09x1MRTFFQA1DCMmT1rquLCAxGNAeiceSq+7P1
PEYY3xid9mRRBBaOSS+xPqtzAXIAglEegLNEMzeaXdXVKkrHSrxZiffYNp2fFF9c93xbUatWDsW4
KMBGRMoRs+JqNBE0KvbFc91oj6M5nRV3kvg6q6uF0m4kxIDucAVnCryIxKwUFBkx76eafh3AONO9
3Z7F2nZDISaAWlG1CFQ7wddRYjW33Qj33dSp9zYdUFDvBZ72dbL+qYbXuHmy+vQDm+1SpLE8rYjj
KV2KpprnJGoeGQBN7RkMna720I7p6+3ZrS0gLlakWbAZ0IvJZ3/pMQB7joFJFi52grB888Oghq9s
LofEawHVUMjmgzgMp1YQ4hp0smmFJXRJ9aLW9n3koknp9kSuEEdBXIgrG5YUtf4ohRfjB6PiTZ4x
JN3nZtC+6HV0mEh01ozymGc/ighQuulz7vGXuPagKF8t4xuyHIBSB46Y5EP4hri8F/mHoA4E4RLA
ZQO4jC/5xZLmCa200XH7z6TxXgrV+9GVpPezhJh+n6VHoPHcj6Z5V6TR0WnUn0aMWn1rtnuJYyvu
2/fPQALSwL0Ink2x9tClXoPwIT5Di9gBVcZHRs046KbhdaxjhE0zRLJcAJ75xuzKii3e3xjLNUBL
ognEX0A9eZxIYLkGEQBRwFbXt59npLOPQHkpHhxaggQWzflOQo6KrXwFa7v7uZ7oA0mt763B/jaj
9rc29q8sQjQ18UiougnIYvRCfSIAmj60SA3sQbJxQnW+HqAnv0SCag6AQH0fW8DVH8dD5cwPhjc/
wVLsHEqCvE8QdxnLY293/D+dj57JT81cVX5SO3+DUO/RYloagMss3blRcphr65ggv8gyoCHTJjqo
qXrv6Tjlah8WuhPvFJQ3RVqfBbe3jWAs37ngsBZIriC2DiQP4YIpQZmigpO4DQ/N+Fe2kbvvfXQA
WeAMInuLolfhBMZI2A1KTWhoTIfW/ozal06Gk7k2AaCqACcR3ZtIEQnbPioUb26MsgunMVD7XSeD
dZKNLyyQm05DEgFWIjSMXQ48gl7yyLgeH3WqiO0jXvLOlyV4L2mHWU2pSUPtoBgsQCIouK1hwdRC
B1wA7/IDQu+1yzc7EXjyGgYB41tHgK/V+kwWD1yVgZoaOBCwg8BuXJ47c0C0To8jGg7lETQQuX4c
ZEXNgvfwn2mAPhpgVOhvvnK/vGgkzFQgonIDuwvUKJiVfSarMVzVxoUUQduFPhptbyptWJh/pcYX
r9hvVwZYqVDMACbTlWbjrCpmZFppOA11oBgHJNN9KvNU17RxIURsN9aYMdIpd2gY119m6+ixgGqn
2/MQ3hHv2kDbKKAN3jH1xDcLAfrcyFKcimQIlG5vtTvUIJhpMMRBUktOyPp0/sgSTog6unHetkUX
tigc1wEQdtjK9SZOR7w3UtKM+FfhkGuPILwCXKPpHaXtGZKJ2IJ/VXd60qP0rAtj5cHzAtSuoA7j
tl7W9u+FXmzhII52g24MgBSHrnlASpnKaOpk4/MpXjgZbT92M6ENpjC+jWSHFscPfD9vm8RzGJhv
Yi+QksboJ28MGhbpW3xI668fGB6pR5B7AADuqpW8HdW0Z4NGQ3P0jWanS07F6upcDC+svqnPhjuP
GF7VlX1yr/TFYfv3IymGbnvet3fVQ23AxcsMWvTh7Kb+M0ES+/b4a0YWHjOgI1Bvcd3Eq07gAgCV
aB/CBPtg1vCmna77NOklclYWCtk2QDwAdQGVpZ7gFyjpCJyKoptCO/qNcqjyx+ZpoMYFpWlIluNu
FX3QNrUnAJI4Y6jmARsOc3HfzUemSCaxsli89BpPWZAS4/5Wl2ehMlVAmXfJFPbFsZr3gKkh5CGV
BIdWV+pCiODRqpnJtEFNp7DB0+W1mj9wcy8moS8nkTCSZlZUTmFK74doh6YUIz9+QBsXUxDM3lRH
ncWMAlNIf3F391GxdgnbGIPmJnwxEeHspaMyzY0NbcT0bkTRApW8a2TaFiyf2Y1ahLYpLBTaphA7
Y59n79GT4besqxu7lj/7gf0uSKl0RiY1rqYQhW4aMoKySl7Z+HyWF/YbfUNagmKqKdRm0IDdpbnE
fq9ccdDCn+8XAn4kdwvD0dopjOY90Q4NUAjqw+3ttCoClFCo4QZCFEqfl1Mw3KjIUXw5hsCEMer9
kPi2tr8tYnWVLkQIq9QY7VhQ1NOGRfsEMNe5Of278YVVilsjs+IBU/D6ncMCnIft43MkBgc14R6n
r10ukUZrVFsOnRpqwyeqKjsKOOLbElb8P5RioTADLztsVHGfdpaFQqE41UKP7ofyzk0f9OghNw8e
2etEImtNG3hE4t4DTBoAHwWFF8kwgbM60sPeVFGsv7fbNLg9m7WzfSlB0DcgaxhBna0eDkMQPaWH
EdRtEpWs7VoHOJnAJwR689WVNAAeZ7YrUwvVIkDNUJndpdHd7VmsrROgYPE+ApILyueFdXIIMcfZ
iuew0hW/yEofGCYfkIDt9E6xg57tq2tbqeMZhTkhwAP8uEv939vHxxueQyDgRkXmbblv0f2Bp1NX
TyFqaImBuuEPnOvL8YUV6vJpThsPbocRHTsV9buSfbSiASAJqiBMwBsVGN3C+qQ5nXtL61k4oP64
8ONZ8v38+y7CW/yOAzYEHvOII6EPQzx1qjGhwdtsxjApAjDfUvOkGeFtFchECEehbZPMiXqIAG1l
AsQQDfUVkvMsEyFYP1S1g+NshghDOUzJp5H6Wi0RsaYIXi+JhCoMB94Ry40UF3M1eZASmsdUDVxl
+zmAb/m/4cXCoVh3ylo1MPzw1TWfumz7JboYXvD5TLsrRtJjeKvbp8qn0tmVg8RWrFi8hQh9uUBq
FTFVxas3jL62nT9XSDujr/EDx+FymYylkBnUjShhb8ewd1BgC1rz9O/bm1WiZhHSJ9Fiyhx+Hszx
u/IzL//5wPCOhmOHeDInEl9+fwxyX5dW4xAia5n31E/JB5xWFLT/kcAneOGO6SbgGmgJCUm90++N
bP+RCfArGmAy/Km1HL6YdAC0xXQI67nZqUmxk71H+VG9MkgAtf6vAEc4Z42bM9dEX0roOk85WFkQ
wATUQKCMfuVKGL9WdA1fj4eokeXADSocigR5BW9UtTosdX/6XUnMnmx0QRFWOwITZ8Todb/r4bd+
wGIsvp7bxAtFK5Q2xdxg/GbedYUfyR7UKzYVDD1gqoFVgjJEH4nEBeuYRkCq535LmkcdMJbZz82b
CSIAzYviCwD1i8xXORJ2ILfN6zB/VGYULm63qYvhBf2qTmokANuoQ3XyGfuL9bKX7pqKcQSQEsZ9
wNmFliroB1UzFcWowsl88ugzaW3JpbNyGNAZg+w20pmA2RV78MqJGszK9TZMqurTmKSHLqV+ZtV+
RN29XssQ11ZMOPAxcfQcwC/gPAjXKB5aaPaMxzZk7kmpyA7kE0Gvhs62YjjucwCwBh4fx/ni2GnL
ZcsTpY5qEDeHyT9R69NfhkwvK8uGWhR0r3NQJVSKCHopBhcIyE3RhFkLCInk0INxuD3Synfst9s7
eOWQcMB4YE8D4A9dkoK1Ai6IMw4kakJrDF0kbInfW8fbIlY2GVpu4P+hVQPdcGLCCz2RdjY7eh2a
bkDco7R5SDK+GNpPOh1HBM3YYe5+No2Ajn/f/v6VTXX5/Z5wCmMGyF07MkHQ2fH3u+4GWfZYMImD
I5Mi3EtRzKohSgxIQd1MfG/qAel2RAanJlsr/vuFzUVEqPnPXOoYyAjI2UoslmwWwslIFJualYFZ
zPQhYXuleYgUf5ZtWtkshONBCOnURoUUJzoW+U6vg9saXz1+f3as2F7V0nq2WYHxM/BUqY+6ckrU
Q5qCslRyNG4vF6L7gjoqjZC0xBVYFfu43HX0MfvWyd4W66uF0AcwRoFHKOaltNj2mqHx6hAdoICQ
l5aUrK/W/8a3hUmUsTHYVkugc/PrHH8C3GUZ31XRJ2naedVWYRr/nYjo7ngOafue2XXI9CADHGzi
oy/2tubXFfJHBJ/rxflwaMRyMLHVIdWOYBVUvdeS7LONnNbv9wfS8ohloo8HTMPC/gUAOtCO0NYS
mig4TV7Svt9JdjA324ITiqjKHwnCPFxi6WkRwSZa7b3X35nVzqrPmXJo4n2kfZpkrSmrW+xCnJCO
NFjr9bYz4MDY/lT7bHvBAQ8S/ZmOcEvVObDjE1RehU12fOsmySmULJboxSGYlqmThsWKtcC0/Ra1
Xn+DttepHqPdRyJ3l1MxhNskdxKGOiFMxdJjfwTbc/xyewuvnpI/a2UIF0mTaya1+6kOlfyABlRL
/TKy+9siJOoWc0kZeC/jtMeCVe3kn1g6SrzG9fFNA+xIaNCBzVqeQmusPBCW81ukvZvSZ3SXfuT7
/4wv3FJMK2hfVhh/sg5Wcl/I6jLWVfBnfOH0OR4efW7Gvz/apxZQl/xoI5TKf00IgLJQosQBOIUl
Kh0tHhygYoY0+suudor9KcsOt1dpfRZ/RAhWampK9G+9u4aeD3SboUA59AcUDVhPC29XXustQmaM
TlHVfTriMIA4dTyqjqRMYs2cX45vLDdSA5SOMXFZHdrWoSx9kh10Z1+0b7cXiqtTNLaXUgRdgIwt
zrQe1k9X3prpmBbIhB0SLZhldV3cjN4SJGjEcXqrqDoIArR1nO1I9oDuOH0MBvXZleGkyZZO2MPa
GCEgyWgdor5vSpDyuZvHz9n4gZfU5dIJF0fZq9SYcmwACtApYA9OeOF84EpHSe176SNy+OLzoOpJ
NGrc4Lb30Z2Kklq0+knactfs1aUIwaYr5TTr4ImtQ7c4at2Ta37AXl2OL2zjeezGPo0xvhMas699
u719ZV8vbN8eyUvE23BhFBXQ3PelzJqv2ZHLrxd2rRXbfQqY+zqMquci+6omJ0WGUy+bgrBZE0A8
lu2EbTROh8jYDeG/WyHB/agoatecCFuoBwJGh0LUViJg/bD9/x5FcH5pp6K67o2I39m69jKaIHY+
jPEXLf36b6aBlNtSCsF9MVcFpAAtxDHujI20su930h9FA8BxOb5mJ8CCqeEW6A3Sq/cg8vjA9xsG
52bnyBrinTe73dCxESapGANtRnPTRywFB5NAKwaHdblyC1KAH6EIMdSKXdr6uX0EFCxQf27PYvU4
wBCBohhpPQTelqsE8Nc8ITOOg+rB4fRn8tZuLPL/jyIuRAiKLhxGckTYcU/8mgu/+/v2BFYP28Xo
gpoJJ3sfJ8RDuujU+GkmOQuy4Y3l+rRKazZ6CedJcY6lcSd1wFfP2sXnC+aOdIbeJg4Oc2kf3UP1
7cWQPbhlGhb2UVSzorF5QMrKd1P6hDhOJTMY64uE0mVw4AFpTHyyqFOHcLSFSSAmlQ27TPYOXp2C
xUOCnIMW4fOlEoyha3LKanjIBM02B5v+NX2ghAE18KiB4ozXvNVvKaJMSVdabCgQq9XuPDBemFSy
UdcmcSlB2KgVmYvR61kRzsY/UfVkNveGKkPyv1IECgMRoQUYpGWgGuMdruQiYABKqcZSADf62mVA
n3hzS7rVKAkChNtTL1JdU9KqftVT4mfDA6ZwGAeAr24+dyg8BBgD2GsByolQsKBy0KU4rIqH6tWY
y3sghmW9KvHGV9YK0HFIKcAXQ9ZE7Hx0FTeKUxLXr6UCFDC028tM69XRBuUzOitQdogGJyTFBNPR
ZayrUPFRvVq4QNUXP9CSrVcoJODA8d5NVDPgbbrctEqflYpHvPQ1tu6noKruN5pW5KqAw4pCBpQp
oRZU8GOoXfSzHdHqdUIXMnBQokSym65VAM4mNDzgFnWRXBATPuOQ1F1bO/VrYfsgqGpkObdrDQCi
EsDXKDBwcR5EoEAlLlP05nX9K9hg1fpgt3egAnLbzbMAGyePyePUqZ4qRhwtmKa5JQ3QptrOCry9
1lIz2KqJpQhB0a4aK4OGkrqzFZ+KMZTBV13rYTm8YJqIkk1NF2H4+jE1Cz/PZPDqKwLQP+OBgAYh
RhO0N8uNapYg4xi7xj0T1uynp4ia+80LtBAg2CXw8PYMDGTueQYMGHUjf5T0k15vJZywixkIZ6E1
UIxoZ5jBWNEAAS3/l1egR3auNmuaGwsUWAEsGPhVIkbHNA7VhAbg4lU/NvEYmOrmCigXEV4kCuFS
AooUF+pSFcakq3M7eNkrqil8946psijK1T33LgDOJB4OaO8U2dhsi5DM6JXs1cq/IE2cat+TPryt
7WtlcBRl3HS2zZN4ot0rqVYVmcuy13LqAsvaVeauAzSUJ+vYvN62SznCuUg1kk9eBDnE8vz6R5J6
/u2JyAQIynDBbFnTCQLqkeyn0dxpydZgAHoEQL8B46Q5HD1LOBhZ1BiTxuzhjELcvmoCd5aV4l7p
GxIA1o3twm0sejuXG6pwvWp082E8m33QRUHk7If2uHGZliJEhBw4A2lppxChHQzriyer5rraTsLw
gnVNO+JE7oDhifbQ/wPgO9+tHypZGu9K11wKTB+ubBX9fmI1QG5lgDicICV5UNTcH1CudHuV1qbB
PSU8emFCruoARmBl0cSY2Xl6YfY9I69keuvjzftJR6EV/Bo0hSN5Lgbbm1lr1biZ9NB6A6OjaklQ
xa4XaTk8//3CgZ0HDZ2KNYY3hnHfqse4azbvJUhAKYOhouIKldeCIUcZQ9NXsa6HCfWZs8vmYKsW
UH4DFcA6IeYAB205A1TtkaiGVxJOxb5r7vJPtLlDc/BtISvLhBgiJ3ZDpQzyqOIkurksvdKwwiqJ
d63+MjbPtwVc7yV8vakj+AAPDeVKQiR0bp12bEhshzR+GdjsV99bhNtr63xbzMo8cEHwPiAThera
O7LohbotY3acKleskHkHXdkZklnIhhdmkeleg9cKhqfqi6V2fjZvjQEBcAbAJTyFhi6pKyqbtvGS
ViXECu228n87WSE50te2FcWHCMpwml0wnIp6zjwCKLU+t8NsfG0B29xrWuA524+0heZs7FqwEXJN
LHesV8xZrVSjHQIo2feAdBv93qxlwDvACUecg6P0cDVdaHnSS/DDDo0TmtqhjwNT1r60oma8HrD6
KgA/UDwmHLlSVwcjHmonLJAex+N+n+63TgB9cAB+QnILQq4obezea/IRTRahQQJa7pp8s9VbjH91
vxFYvNyxvVDVPnV/59Xh9udfH2bD41FEfo518JsJ6196A3U6WyPhUCQ+yJOevJE+Oey7Y27erktB
wk4yWzdmtg5BabSvHpRxL8P9W5sJOOIMXbeB9HRVXj8CZoFFTR6dTa/cAavfNl8j5mtU3WxfUSQI
GfCcUCV4hffVoSxJS806Os/mriSfYlPiwF7vWD4+54wFeyXwuoWFyutRb2jfRWc8qTN2l8qKx6/H
Ry4RDj4oTnEe4IsvT5xXpJ5SepobdgEyc51Mz6vDuxyEiJdTgvh2OXwXJXXD9MQLo9I92J13kFgk
/veLzCKeJbg6/zc+3wYXBsMGvxctwWgRTjOagAPSf1a3W+6lCOEGtaa8MLQMIsAop3R+rW+NnWAK
AKJCaAm16QAW1ZdTGJMsb8cpU0KXnhB98MpEctZWdIAoJZpN0InN2RAEp5U4zPFqxSKh+zVFq6Ya
b+7QQAmuBgcAxcR4+YK4YjkDDrTqWE5HQvpQmR7wUDdy8IJkbSmAz/BCy20xNrQllIRamh2j3nmo
2MEqglYPbL27I4YrMYNrK2aiFBfgO2jAR53xUl4/NmWbFJCX5i9G9WhLIgSrw3s4dIiZGWgDEm4h
sAgliI3WBO2t30rvgJKqD2gcxCsc3UwD04ao8SHRaGO7JQlbhij1odE3OzMm+qRVpJw49NzVQy4x
+6m3qWeFBphqtB1oEW5fQ2sLBH54HtcASDr4qpbrP8ZtNfQAnApbGqi/VFkNyurwNof7MhFmv4pW
srrrnWbI7FBj3Y5WhyF3JBNYMUuwd2jf43Es0MALG6iutaRGeTIWaJ6Dpm7QMrMHQ9EHVulCiGCY
TLXIzYFBCMB0EMl6KZKtbRo4dpezEJziOi3dLIogoJ/AFwLc8e2v9aUA4SCotGrShC8TKsoD77Pj
bXfHeB26jkOGsDTe0sL1o4Jbw4yJY4RGNd+DZno/15KHw4qmFxIETesm6wlHRwiJ8jZRMJ/fSbbS
ymZFp6yJxwNoBVFNKGhZpwk6FFRih3X8aH4x2XZbZOGNjnZcVLgjOiNkdQubkpHppR0O6Vf3i2K8
bd6jeK4BSkjHS5pb8eVJjiutKoceGgbEs/E9mX7eHp6vrnD9O6BGxdvcgc96dfNEhlfkc60oof3d
tthOA+98Dc7fypNF7lfUDK5PjvruAT8WEdHlPGa9VZUmm71wiN4a29qbdX2XR5t9PXMhRFisyFDn
NOJCSutLdchlUMh8pwiLhR4TNIBwcDsb2E7LOWRDm81JT7yQQ5c53k/bPpH83viaapuzsMC+hbZR
sw3iJQNIrUtJqg3SH1hFuDRsOrbw+rTWOBRUP97W/vXRwJMXtwPcU6CGXb3mQJJgzRUrunNp/C6O
Vv1r+/DoXuYxOCBVoWtwOYu+ipxxLF169sZnN95p1b8cX7B+pJ4ro6UYP3J3zutmeBzPRo86gGX4
98PrEwzT4M3jPBIvep3U+9Y60M13A3qWsfR4O4CLG87fcnG8giAd5yTtmd05drEHaPR+6+q/+y9w
Y0wN0QYxcq/oE0EYqGjOjg4O771KNr+kl+MLPkanRjYxQU6H6vLsc+EnZSMRcG2bkJhGrBu4olge
uBnLFYoBeqGWLKdnOnzLTGM3KWA3ReC+aGSBxOtzAEmczF5DLSqSl/z3C/fYa9t4sOquO8fs2Hh+
I2uOkY0v3KIJZUpidBgfBOuj4ye/t2p6+fnCTh0tt3fygXZnpYt21vfJkhXyrXw/ctMcTBKFG5xV
ebk+9kDrhrhqdy7K2G/vNeC0bZ4BmgTxYkDOEltVLAmpShDDzRPNz2nxV7cv2bfNwzs4Bh4Pu0HB
hrD+s+1OdlHX6bl3A4o2cokZvb7bgHp6Mbyw/kmk4GatMHyQW9+b+7L/l58v3AZ5QQ2iDBhfR6n3
j9qND7eXZ+37LQ93s82BMhAtWap3mjR9npUsPefx3pyOGtmPMv6alR3kGnhC26AxASSE2DhpsioH
7micntVBBdfUfcvOt+dwLQCEnAgaIuiGdCXcvOUcBkpQd6dY5ZllL8Q3u81e6nJ4Lv7CQkxJlqKg
CcODeupgjcDv1oDXDKrcfzcLYaPiANIKIazy3PhVGswytjW+EZcOzHIWwkadSTbAX8XwuTn5lvlV
2U/9X+C63XyaESdxAcsGPw8trGLvL1LiKFpO8vHcVmBIzEHytxUHDFAWiBGj/g2hhev0W5XbjtXr
Y3+2AUH6kuvhZi0AKQMhdOCYwV0VHz1UAXIdK9QBRBePVeHt4qjcrmfuqSIxBkIfpAGEE52UcTtN
1JvOSfIQHWNvc3gBAAcXwwuOV5yOURwxDK/bb31xtvfb1gdxeR1FAajCAJg9PGLBdTFz+NlFY8zn
Rrt/zrW7raNjZEAmv2cwkD8UnPjedWaAOyfDKf6rcvdRI6lFE88ArvjF8IKxi1GllIIpZTgZE0Bd
ur90M9CqQ7w1KCmKEexRpsatFlkQw8xdDcYqGVO4aO/E8QWDBNc18miC8UsPiYbpE80l/ql4KUAA
aj6wO1G+ssL3oZEsVtk4sJPWnDUvcFUcg5fNmr4UIeZiIiNWshYRmJOm+22z28gFDpoKzACWCCTA
wLhERmZps1PP6JvMKNipV49u+ehtDc3z8ZEpQnyQp2JQDrAcv1dareqSmJ0QhEGfVOpvXx7kwN4r
JoHfCM90Ob4eJblrAAfglIIiIPEyv/h1e/25lbm8DjABRFDx7ONAxUhxCwvUJYyCj2KkJ6u+VwgK
TMG+eo/bIFPOtwWtbFbQFfNmL7hf1zDoqCjJcaJBRJnYPokCTXI5y4YXzgKo0YBvVGP4IX9Thu/m
1prr93W6+HzhVs6mhJXDgPFV9ZvWntLT7dVZOWmo70BwCkE6BGLeOZgvfIvCKAwEIQuQyTcHjf0G
X2HVy7B1VqzeQoawlyoLdBbgV+5PWhwQ0DLne68Bw67EEV5RBLBQsGVtlJoirSSciDTtRm/SsUT6
i6PtN+PGQA8gsHB5BS4ySp74SpiTzrLHVm9P3UEhZ6+W6GHt613edIqIOZokRB811rWiMWnTnnK2
s/LAGna39bw2PiLaMKewGHCLhEu/GJijNiyjJzP5lN71xf2/G1649ElKrcqgGH6yzlbx1kgShStf
z0vqefgLCRHYvaU1mopE6RJFpafWCNx0HzmS175kfDFA2FClTGKC8YcsMIk/SIzpygFAIgFpWhSK
AytYjKMa7pgnRa2Up2y867P7qAZT1sskQ+demQRPV3DQG7xFHLHQfXbLOhpAx3Sqk0fNPWSy6uEV
U7EYX9BxwxT4wxXGT5sX3fvcpE9uJlko2RQEPRsNaNSNBCJUkKl/sdvg9i69vnOA14zbDDX0MHlX
BFIgcdXjzjbGU2L6uvkNoU1V30fxz/n3bTnX04AcXG2wE4bBn4XL7drNSeFYQFY+Veldss/azU4q
2q+BSIuCd4A/wUFaDk/1JgFrKZ1PY/9PfNduLeMBPgTKCjWYOBQvYC8JpmJkFsvUyGMnCpwA463c
nNL+jwB0riBjDi/+ylIzhjJWKx9OA/2tO783kolyhjDoGEuDalgUO4nDt8AoLRplgg8fkV12RB+7
xJZeHwQIwOrjGQiSOOQvlus/OFmErHwznqzM8qP25KohKbaWDGMWgI3l2SnASsHiCTmLHPWFqQMy
+1MHBDFwnHSSZ+y1TQLsEkcWx0HgMJnCHp37PEZBXmGfrEeqfnXrfJ951d7S3m4fhXcExqWfBzmg
n0EQFV4G7p7lYs3EJF3cJM6pjU/aL7QqK+ah/YdNv9GKcxdVkofDysmDNN7ng5zbdVJhKGO8PidI
62M0dZ8q0PTens+KAEwGgXkEJB3EtQXdz5HnVupYdqdcs/3PYNj50PgIVyEaBs5l8Z5mwOdo47jr
TigH2el7oM9INi83DoI+eDoVETcdFfWoX1jqY6xUJ0EZdHeyY5CvJ1+65AutPrmvoOPJZCipq4t1
IUvYY2WhxF5PIEup8MZKdkqztRgApwT9GigzQLcJEHdFyLKxzQu4fC2eQT86+xg5x+3ahjsJc+Kh
5BAdG8vFioYuVqI0456r3zt7m272a/D5F+MLC1Rp8Wz1JO1P5fwJnNO5I8kPv2e5RG2jegfxbXgG
15QzFlOGGSjC/ckDimxp7tX0jr5M6Efs1Dc733n5fZk/1D+bZldPu4EEaRG282e4oKg3vr2UGj/o
tz6FG6SLl0ZVeV6vK0Z/mpzab5Qnpnyfku+p8pTlHCXD6k5z/EVPzrfFrthq7HS0j6CIAP6XI9yV
kVEbbZHFOK9/0e9IfyBJcVvA2h5HfhEvD9T8872+nNYwpmWj13N7ArWYUh+VrUUQ2OHgiIRnhXAX
fBexBo9qJCniyelOpCL+6ARxu7XCDBL4PY+HE+oIeFXTcgbt2BFm1HjZJF+1n/OPrcvDM8jAzoIp
QzmNWACRFSh7ngnLTk52oNFdJLPH1/pdjC9SP4zFZEfWRLPT5O7a6n7Uj44scH2tYYhAgxCv8UM2
VvTeI2N0tKKdshP7nboHT5PYgNUZXAwv2BiKnhsvnweskOaz0h/QgbQV2BGNkWgTgWoRckHeUkxB
mToz9dRsMIM6iEgAQE9C7jLi12zzO2opSDjjvW41pVlDkKm9uPVner99M4EwBrWo6LBBFFjwicah
ZY3e5e+bqc8OMhxPflSXFgpfb4P7C1koRB7FvdoOHSrCrDY7KSAYs47Kk/EDsC2lDBpmTeEwR3BQ
ATeMWL/gQtiJ2dS56aQn8KQ5XqCDYZgdbi/U6kz+iBBhsdNKK3Rm2+kpKvfQdqW/uMmOkX0uNR7X
biTW7EKS4N6lZCIDoP7Sk6f5XXrI2WECqFIvucfWjuClFOGMtDVt3JK56alL/GHwwQ54e71WZ4E2
dLT1ImYLLsSlCcxUd1BUO85OZN4Zmk9Hvyzurep0W8raLNAvxEFiQcR3RZxmallvTFZdnhwDDYAH
tj0sj/3JoblwNlDiKXZkJrmZuXaK17NO9q1zcGWspCvfz3PwDm4hAyXPYkxbLygSCyktTnr864eV
/ty8OovRufQL/yCZ2xYlL21xivXnzDltzxvhmy8+XrjljBEhpBa+wMmb37y9nb/e/vqVQ42+EXTu
AEAXgXMRAH0Atkc0dTQ9WT2s+FmxzltLgmDEFxKECcxIveu04RLMfWHuh7fbE1hTLvbO/5F2nT1y
48r2FwmQRMWvkjpMsN3qHof1F8HrtZWpHH/9O5yL+7ZFCU3Id2cNGxiAJaZihVOnVB0xeQBf+Bx2
MqW5Ps5Rcq2TY+AgLvJ4+PX6sPImuIAMz4QgKnfDjKahBg2h9Eh9jsqnuXiRRYWXGxYmZCDJDyMJ
6GDwuy1PEB6fDkXP0EXtt6RDf1OPVqexPVrHwXSbr3HsqPsj20uJnF4i4zC3wwiJPate8MrpbKKx
qoi4c701GpLBSCS9EwIDk7ecl6TVRRfFUoZ3KXKU4BJE3uPN2RSAhuoEaHb0NOOL0edgsC0NzM9X
qXwObMmzaHd6LGH9IGEKgLriZCEAija9yymM5qSiIYqRXbvWy7TMtZLXsn2ek9i14/2TAbAQHjrL
LwF2y4mywxld96QhvBYfa3IoTcHTurFWwKmgYx2iCwgE8NaylFTJVPZydKXNU+GW6W4TB90BUPSE
1B6rueGL9Kg2x4oMbvdrNfzIULEiULIb13AxPHsI75QsaIjKqCkxfBq7QWK7iTF4xl7yGGCRUbQF
7LmOIAZiMeww3AlBqqkPrKYvbrLmFbT0Jhp5enJu1d1WwVIO59tpY1rmUgc5Zn0bSmca/nl8aNdb
bQGxzR46MO0gBMDNwzbyDBHjNL61Pw3jZW4F5sDa6IBnxMJIOKoM48kd1C4xB7lHDhRRYusvQ56O
yUWK6pNBqr8ez2O96RAEcwNVaDix4Htb7kdYpdYU511wbaQL7Y7hfDT2mwZwMFDhZiKai/g6Pxe1
IDaaSkvhLRwP5d+FCDexsROL4Tk9q1GtKlQbw0vVV+vvshVEDdfaCQV0iBdagNHDh+dze7RuqFqr
TXYDxQ4h4EL/Zmc3I/aC/coDWGfAAVj0HndD4+ahI01mDnqb30o0JdINyTH3tq3D3UMhAOwQqHNE
fXTugvcaiY1Os+jtE+qtnRGEPo/P0sZOLMbn7kRpo/VvVgb0ps0HbTjTQbAVovG5O4004gBkOr5f
Hc/peLQEZsjG8Ej9wAohAFcBdsiZCGCcpHWulNlNsp3i516GeCz+YnTuRqdaYxW5QbMboJ7gSG20
3Y8Dxgf4n5UlqcgTc4vfVwNW3o6z2wzYTeJNIijyhqJYjM8tPlGCNs30KLuZ2qHuj/Ps5iKqFZEI
zg4cZ2lo0Wo9u6loUYcWxdZJ2cs2hfJw0CUw+481p4biW6q7rosyopYVVqn2jeqpGnZbAMvx2RTv
njddH8NiGovsFsxnkJYJg87rJVqOz13hIkyqubNxRsPcK4nX2x+zvVSNWCIoB/b4oH0ZIO7cQaKB
PpAJsJArnF3EXgtRj731NcP48KVRsAJ+IxgyyyUyo7DIwzw0rmr9sTwbInjY+uWELQwEJurDUcCA
m7wcPquyblS6YLpmXvR3GR176k62t1fRAbiFwB+o8uHwAg+4lJGjsNdu9F6+puVlHA/E3q1Il+Nz
j3IFNkg1kzB+RK5le1GJYPzVGgEoiaoqFelQoJ/QInL5/ZHSow1rpHZXGd0BC83R68iRzS9h/8/j
ddqUg7g34MHggTL4hvM16UbJkgHuiQHqaXovr7xSK0VwtNWdwCxQcqsy+wIFgbxZHIydWeVJ0V1T
ekIQMzI9IupmujqzEAGuFcRlGB8AaqGXC5b0VmZYg4ZMQXDK2/OXx8u0MTpQPSDAA9cXoBl81bDV
oAJAmvLpOj0jRhZWh/9peJ6ZU+r7vslmDD9Yr8qpS/a+ygxu+O/X80nchAbEqHsM30rH8KBrxz/5
egT4UFHNkA3c0mdZiSyhoU7X/lUpzn349Hj4jcODr/93eO5ZzlQj6AMTw0/pwUK3nuRDLCLx3dhe
eDqsqBrmNVMby8NjSPEUJ0UlX+MmcPLnyRalzzbmAAEo+8NNQ6MQPjzTFqNaDlMkX6keOKFEnDFH
l5hB5LptzQNSYGAw3xYx8OU8dBv+FO6afM0Nrxw9S5Te3prG/fhM/t3bOfayXUYjxm/kT3l8ocVx
js+7d5vBV1i2lkAn8fB2VS3DSk6DGbHiQzw8hcSpckGaY3MWKIxFrRCA+hbvGEY6jTSlmudrTE9q
6PbpeXdfduRqGb0Xq0cyocV5Prc6MNBhPDXmq1J7xj+ziENsY59R00ZQDQGoJGLS3JWIC/R4i6Ua
CInKnTPP2FtThc9fjM+9ntVotdjoxrym+QFNZtFyRBO8b+s9QPYEYhBhwGkFJd3yJNVzprVlH2tX
okUODY5afAiMn4+P0nqVljL40zp0VV0jX3NVYs/+GFW71R6GZw4zHDaUePI1hhZy00UxmuRqjNJz
4xZVKkgtbn4/ImAwZFDZBtdkuUaSVtS0DQ3tGuJFttRrl/zBDJAWBbIAuV1EjznF3RTy0MrdoFxJ
9TZKl/70eP239hi0MyipQiiMsZMsv39uOouENoaPk0s1O1OOHt3+YxFbS8TAQgBAQeEBKL4UkRlj
kidDrQJxeJanl/myd3iguFCADFXBaGP50ItpzJbRIF7iy0ntOqmQk9bA5y1SluDBuB+fO6Gl0sdJ
k2D8qfo9EPOgqe1hyp6sthdct/U6LQXx61QFRCsHCCJoON2DSDmenf1LBUVnoeSLJVJ4Ey+1h0EL
4kD3KxP0ZG3ryH8iACk+RquCnCXPCyNJ4zSnqKPz7TpyZUcC78buGWBURhgChn2AKTiVZCtJpCu9
IftViCfasRXBbVtfB9i/d+Nzmx2F7WhUI8aXOpfYnpa68dfHM9g4TgsJ3C6bcWrHYQsJaJutoH9p
74Q/ExHgYeMo4emBna3CM1FRbbW8cj2eNtnqBtk3zU9Z9En+g1ViyQaDVVohis6tEiQmRljFim9a
51D1ytmx3x6v0tY+3EvgVgnEtxr6HUeK35qxY9NzEyDz8+OxjK1FupfBdurOUALt44w+9ZCRao45
ebkIebY5BzyfgGYiUrjS3OEEMwy0t4o/az+07NUGFqwXGGKbU0DFAbMw8L7xDAx5OBR2H1HFL7Pe
6c+Wtt+IQZ77TgDn4qpUTvW8bRR/0L92x7YRIGQ3vx9vA9pCw0ICOf1yC6Zhjmu9tBW/jw5W6OXR
H6gLZET/Oz6P8A3pXE1Baih+rJyS+Knab8tjeRAnJHgggLXmXU44CVnYB+jt0hufrfbt8+MDuqUq
QDjD+OcQawbkdrk6rUxnElVE9ifdyTuQ9TpgeupF1e2bUhTEy1VEFljHBk4KIuZGls6y305HOlzK
wSuqs7B1xtZOozgfWHG0fkPmirMzrLSLjWGSZb9uDulzIh0eLxVbCu6RZuXIqAhAChTOIXeX07S3
G8lOZD9GV8fiKP8ux9NEjrryFopikxvXGmE9iEFMDzYxz7thlENUB3kk+314MhJPj9zdrcwZI8a9
CLaYd5opo9IwqBNmE6S3Bv1WRXx0G1vOuBihmEz8RXg+DIlW4Gq0yexbZulIReugKeKovKaxYFe2
lupeDvv9Yh4DTexUm31JO0SNa+enQkSZzc4Nv/Go0ASnB4LRcKo5g2CElVO0mj37ofI0jc+oZ+m/
DCIq5c15IBcN85J5QitntG6NyOzl2Z+UU12fanoq94fGWMEbWJRR9I6qB97Xku1esjQQjPuGm2Sp
q83FfusSxSzAzxoAIQDsyu1F0IRlD/tv8ufWhfGXeo8v4MaRAl7pnfbWYjeQ24cuUFM8FTLxG+PY
Wj/NMkJM4ChiId7YbUS90RkH5HpIevPwwR5BprlKFeIn2Wve1l49xUCS/aaF7Q6hwLPbmhECZfAf
4Xtt6PZa1aIsGzXfSpqDpj+jSTfpnGw3Mz4uO4oc/l8OH1dsGF8tWkRr/mB9NOPK6XZXfHECOGOw
lFp4qQQC5PQZmI0sEWz9xu3AoVJwqFh1K0zC5S3P9YAUaKqh+0X7Wqnnir4q7U7Cg/c1QmTu3XEB
eIY7vEMaRnMrl7ofa81BsQZv/ANDB5P4VwL3gOSx1caGUeh+lryNh1FEObHxPiEXAawDqHAZvJYb
PlbmKKalovkGuiwEL1r8bBvHJH1B2b3QYd3cjztZ3FM7NaPWIyOl+bRTnUx1rdLrzD9wJRcT4ja9
6+opad6FtO4veX+sF0oWzFAoCYFVAi6K5ZEyp3KU7LLUfKk6l8n5/FhXbdgiKCpDtgNAKXBn8QGJ
lBhZnishLkTmSD9yEdJ1a/3vh+f2mhadMcVVrPm9hmZOblu/WpogWcDsYu7VW8yA22IrzIOhzzGD
kJ4QQC6oF5EzlQ4AbhTOaOy3onGxAfvDRrAfTrcXdjOU6Zhq/sh43g5xJ9C0m/sB6kMGyUJmgvdW
i3QE1lCfNV+PTmXm2CJ23K0NAfIYJwrM7MhxcdoDTQwqKytL1SfDsaNHUjmpiHZ867G4F8HteRYN
Q4Yci+pHKOyZvVF9LiI33V2KBU0Ok5NBPAFnWtHKDkEoGYUSqr6eu9HXXvSGb+0DLGhCkLq2UMrD
rdMwS4WikUaFw/pqlh91EeX41usNqxkuAJBeCCxz47e6biR5h8/v9L8i63OWHwPUJfWfif3t8QXf
2g1WCcMsHaZ1OZemUhELn3sJ8Yn6KbYP5fykNU+KiA1h6xLeS+GuhUIbK8kLTCe23Xk8hi/gjR7M
Uxw45HcQ/MEjyyApiKLCIVzVVYcVElaTlGHr60P9D03OQoD+1u6zJDMaAcErsHmi81zP5sJmh6vX
rzH6AotaoG1uCoCJ75xLuISczsr7iZQ94tyYgRd+kGS3/jCKQBdbN53xbPxXBvcqmeBclCRbZ/74
92g8tsq5638/PlubywTcCwI67Mfgdj3pqjgneqD4qnQxk2e02tg7Ppo9IVgOYxqmFKrol09f0Mho
uz7oMKSLzKl/DLLoFq4nANAumPKgcAG9QNuqpYBZVuHvS7Chx5e5NBza7gYqshIoVPkwCDpD2HJB
nUCZxlpKdajzRD5YY+pGs+D5WysS1OQDRAgwJCzDVfF/GICbOu1yza9ab07/Qu02ss1y+J0Qb/9m
sNSLinISMFTyGrGppwhtSVrNDz6MxnNAn/5keEQHUd0IbCQfzR5bten1BA+fnL70oNhsbn8wPmxm
5DlZW10eSF1T8M5IMTIKzeRm/alV/cfjr68b1gWuN2MvYlhLzkyLzGy0EjvSkU+A13oG+08qMqY2
Titj2mCeJWoaVj2AALEpQ12TZP8YaPKpiPdS5MK1Y1YgeP9BAo48IXed9XKupYJCY2jNdPjYVePh
8RJtfD9jsYNCQmMbtLDkniJFo0kRDynxJeuv3u+q/TsM88XELgCUCpOQu2uAEeSsKyfxwb9bDl+0
/XF4xCP+HX/lnIYZNY3aIv4Q/Z6K12QsHHs87V8iKCRGAgtULUBnS4VU6yCG0ZWB+CkOUPy90UT2
6/qYIlSA2AqMJ1wCnNWlALkdQc5aJr0vZcccpXqxE4cCRbElAqQweDVB9UBW0ZVGb1PUt0qtX83n
yPSz9ExEhMKbIkz0OQGvMEpieLRc08XoMK1pra9kroZ2hoqjW4JZrJ9o6Lj3GmLALtYQmzpK1TGo
zMEPx++onhuT53J2rf1JQtA6ICEC/Y2EOaAqy+1Qp0KP5MkYfBuM+VEZO9HurAIEMJZZAxY/LE3u
ztk5SZDUDke//JYEnzURZGFt9y2H584rmnyrVl9geLkE1j/yzBBgOdUZDNVpaye3e0+WBGiY9caw
+D8UCMvTr7UIqaNYMaSw8NEC1x5UR0sOcUjccm8XXNjkeItQHMMIh+EJcFsDZBLtek2hfuEYwLXb
Qmz7+uXG4DD9VUAMUT/Gu3pAS9IxmSfqR6jyPhi/7clRlYOoi9X6qjAp71k3cPavmkwhKxPNcQ8p
KRCZDqkiR+TvsYVYOuALCXwdXJH2mQ7uduqDBQoUPomI/2ZzfHCIALYClBVICZZ3JGpI05XIT/qo
FsxdEu5+uKGl0O4YKC4WXeHtmhENPYgepdSXhpuZ+CY9CGFoWzNgb/Y74x0rGFzOQENvjLwDz5Rf
zNR5miKRYbC1x6y3EdqsoVBM4SNqaJqdWM0UNn6UudSsz60ynav94Bso9TshnM8yd2nXxCOEUNmT
Kie47n359Pf2lUhcYDdgRi3XqJlI1wdtXvu6E48HTfL+YHiwKSCugijXynqNbHAyB3QqEecKgRv+
Wvz1B+Ozel9Yrsgq8ASZtRQkY1Jj/KD8kp/k5PP+4eELIZcAYCpyIpwnNBVllVB09/Ljzpve6ODs
Hh5RUNhmUENoBMAjnzQjUNABTW19+fvYPI90NyyJVWL+Ozz39XOF9YpiDN8ZXnSZ5d1GE4aHaQYw
LximVl4cCuCT1gRTgx9+17q/CKjzH6/OxvUCexGyUYCCA67N721SWlIVTVnny1LtyHBCs8IzRRGU
DR0BIYDxIE6DqBOPBzdjWULBTd75uV666SGIRfn5jXfznb4VCDc0K0Rlz/KCFQWIXTo9aP3JeBnL
53h8mVgPN8E921orYCRgmoFL10IQcynFbpsqTCSs1TTnTkh/NeovVRIRjGyt1Z0Qi7M6esQ1CqPH
WjX6t8rtqOAub8yBQWCZHwH0M0hcl3MYkcKpO1lpfCk4Japbz/tfnMX4TP5dKlgpZSsvdIyPmmTJ
fhuIO4v4PTdsCxh9qNlCkIy1xeK2QY1yWxmttPUb7HCtTJ6mfmvodaTXsPv6+HZsbAarYwAHGp4f
KFbuXZCbWulGWtb+N8X2s0mwVuvRWfkzQw6hkhEdzDl/pUPjsFaNZc2vj6Q5B62AIXtjeLw2CPUh
s0lYeSy3FbOqlxEdiR+WoVPXibObB4L5DsCegVMPJUrrXLAsmWOiTwjPhL+e++ifvWtvgGYCg9uA
k6wxQ1lftYqS9Lo/fciaj0Ep8KjXKgOltYiCoo4EQla9pROqN7FGFdVvaifS3dr2gvqsdwKDfmMP
QAnIAHSwXfCAcorJskJQAwaN5JsOrb9GwZfHa7S+zUgywgeSwVEK8uoV9nyIrEqpSsuP+/ZzBxoi
WhOAJaXPj8VszeJeDGfjxZmuTblZobOaWjjK7PTjbk8OG8EyT4Dq4zTxHaA7o0UppoK91uqfKtpj
CL6frfLSimewbQR/mKUNp4RTSgFJVIMWqu7n2c+wPZbf5OJ1VI/yfIzH37uXCvvN4DbgpQEAlBOl
WGgonlYEobKDHD7v7lKK1hi4a6BMQDmmgc4JHEp81kk097Jk+FR1kvLcijyqjZ1ejM+pJCuWk0lW
YtNXbnWQOlbYCeyNDQEI7sGYAVIbHq7KTSBJpbyZykr2m+ekvwTTbgCBsRie+/5eRR89KW1kP3XM
wAFQfPfuLobnLkJJ0Ls6HzF8rHtJ5MYiKOmGUkJzWAtaFe4slog7PShECpIgBSBMpr8L9TWIngLp
aNeC67CxBwsp7Cvu3mh5MkGDUgHZRvRfhXxJg+PjVVrPwoQri3gkZoLmEvx161JJ1jIA2/whA8rl
UHWAITmzyHVma7G81JCCkCcaDrNICa8z4iHpZjRBmXzTPuXzJ2n61ImKJtYLxTLhYCREqARUb7zv
OadqpjRJU1w/WbXmQK/svgyo08O3s8A9UxaceQEoIxLldlRc9YA6lpI6+1M0iCaB+xR8R7BYweCy
3Gm11pM8t2J67TJQhxyj3QdpMTxv16dBhcfVxPCR+plRYURvjw/S1vrryBYjyAcHEa3tlp8fj3Ws
JJaSX0EN5Kid4hS7EQnol2jo7yksGGA8lZIa5lk9hXl+TZ0m+FYUu581xHSAJ0SDOLQFhgO3/P5Z
pqVpjXJ1VSkYaBsHtb3e4xVav2yQwPhnYcfg6eQNVKqNSqsUSgWuLDeSncJ+SRRHzl9pgi6fu7Nx
iNwjn4scB6KtMJmWs+laic5yPldXr7E/2rbXda7hKOPuOwEpuA6swgfPKE/MkINTtwkHNAXQctkL
Zttt9hfULSVwNtloZXCqR0jIOuoOsewN1enxrqwVICQgwcHghDDrVXau7xSsDcrytLDl8lqlz3mB
EO656Z5bEdxlfTtgLmHz35nYkKDj1Hg4NUY5445cm7ZEiYmDclaBIt+SgKzQO+DvvdZ6OQ8zSqLR
Dq3qSuLPtLjs5qAEwx7YjZCxQRYcXiOn/qSgmJUsjvPrFFzGxKX7bzfGR8jHxIGC+c3jgUpkg0w7
CzJ0EwenmE6cVjrv3mi0E4c1g8IPthOcs67o8WxMLePi0o6l9MGonwG4zSqB1bFxnFjkE7XEKNBk
bPvLbQgMJcusoadXyUnrX79S+2ctuHQbagQRILR1Ybh9KFvuwKYIHo96C0Uu6elrMuieNGheBVL/
UXaS0amab4/XbeNgLeRxM8qiKujrBPL6aDoYWnuQRcmntXWAsDduIAxNmMqrVpC9nMxjOoLAMaiO
VhA5muVUmuCab82CpfNN8FAyKApnDYbgnKY0UIprN31X1V+zCMGxNQcEXNHJEjYhC9gs913JTLPL
LBUklzfSOnb9Emf+433YOllMRwELhocaK7aUUKXA+9Ygmr0W+UGjFym5Id2oCI7v5jKB4B16BMFv
5FOWQlD1XVp5m9JrZf/Kb10iOEtbq8QS7zi/W2g2K4tAOjXr+bWcfxH7s1J9Uaffj5dpSwSiTf8p
GVRWpSBFEvXZVAX5tepfLfPUj54aCCwRpuuW1iwyNAg1QZUwVA1f/mtXLQH1Ms2udu7LmELyuVSJ
M+GPHLw9ns3GfgDXhD5I2BEUoKwu+5jjIe91KC3zq4ECVMF+bA6PRguoMELYBvGt5XYH0xzUbQwG
xOwt7lxhB6TVQqmoxUECHkFx/AuxoeXwYW710RzI1W0YPyGA5EzKsa4PWnSSw93mOQSYjPkIrzkL
NrKZ3j3jZCyHrq678kby3D2VoYjAaWsqeJuYqwcuuRVbuDFJkxpZLcZXwCs8eSDU8pqfTfUjKv7e
ueVsqZA/gEeJm4JJLWeSpUlLRqrVNwMIxkMuajy62nJUBKCnLNL8rDp7Va6hdtJQE6Oob7Q+S/Kz
sjfFwjhykUcGLpn17+CTyU2eBr2WRfWtJr/DA6GC27319aiVBgxPh10Lf3K5OPNADSs11Ppmq97P
djc5ET7+fnR2CO4OUdnlRmfGpL5V+Q/XIAIPY6WZuNHZw343upa0YY+GBfXtezJdpe9D92XvwQEE
BfFRVCaiFA7Zm+X4CAXZRR929U2JD0V8ENGEr5d+OTx3w0ZZzhqaYfiueY3Lz5mIwGRjfCAskdtC
0RVeab7/zjCHaTrmyXgbzMHTi9pTv+5eH/Rjgw2AWnIQQ/G4rDBossiIu+EW2U4TfYik/eMjxcf6
N+LZWfNmGopRTRYKrm7tsbFLxF5F8Th2uBfvDgiaoEuRXEeIA3BgboPnPM0m1Yz0m51+15NbjFou
+SiCBK9PKUKWIF/BJd6k59SDCXVesXZrroSMXtvkh0hEBb+x1QsZnJXRt2YLEx0y4lj14uFLRUR+
I7tL/FIhg6whJMR8It7/1Yquy2MFEsrIy8lHaJNjRn/J0xOqHlO5f3p8sjbWDFYA6A+Q12egVPb7
u5stg4w1o6DxulmzfE5lDzyFaAt+2i8EdCaguGRdZiFnKaQsNSUIh4nczP7rbB56ci52k2EjHwuf
Ao82Ko/X+BA0dQzMME8JrqCnJOewdR5PYWPfkYNCNhZ4P/zHO3k6wtQkaii55dKh0V1lN0snSxog
CcUcevQe5W94nsqBnTa2dWv1v4cfUZMJvn9jn+/H5yP6RmOi7wlCqbes7FkvCQ00iIaIXHtjkRZC
OKNJqcPJiiiEoBNyZZwlwTHaGh7vJohlYPch3Mh+f3dW1aSZgb00THgPz79CS3AT1qMDvg4vC3S7
oPZB7no5OpqCEonEHbm19Yv0ZOXnxwdorQGXw3NrU2ippjYRhpfLV9t86uenYTqZ6e68PsoZ72fB
6acsn4cyk1pyo/PPeXyL/348C9EicXpcLZsyxOtAbmV7zj9QItjhzUWCPkK4HboP8dLlHgCQQI24
1PH18tFKnal0tF+FvTdhjSWCfwjoLtqbw6HmVF5QKlFaJnjs8lFz7KlwaCW4bFurBIwwGmAitAh3
kU3z7qCC4IfmcWLrN3RwcWKQ/+9umsamcCfAXAowkmJOSuT1bx3pncHyArnd602zsljQBsBnR2YF
spYSpKoniC+q2u1LiY7RRiAKOmwtEbISDImPwPUqygv6+jQmZWfchiJz69YxB0mwCWwNlu8o7AC0
c4SDiNg7WrMtZ9ClWoR3ujVv/fBxDj07fxpO9dWm+2/EQgxnGkt5koa2BTFl7GleuLs1IkwmJLiA
0kZEA2Bzbh+sOZhQBtxqt6g5NP2hFRUqv7+9y2VC0Ad1bbgR4N7BqVouE7GoTaklBzflU2PqjkpD
J9B/ltpnOy5cqXSVzin3NpzHC43aCKSLAOgElJOPOAWdUVjmWAa3KAxPgSQd/b1aiuFFWI0E0hYA
RXD3r8hbuwEqJX7rJqdtD5IhiKKsDy/Gh43JbE0ganj2kVQ3orwjafyWoNkQ6Pj2Xw6Mj94R4I1k
f/OhLLsrOzkDzuKmqLVj5ifg8v5gge4EcKeqCUatnCoIKOVj8yaru5UH7Bj454iKvldmcsPLfYsa
/jKUboj3pSXwkIIU0Xr9MT52AEg/ZlHywZlUCaW2GALplpsvVDkNosLYtbGEVqHvl4JB2FaqQ5Va
RNEUPX2z5idqvyXGkU67H6GlCE5t0LHS5a6FCF3yEH3Lw70IBZjbLGIMIiQ8dStuthB4y1SnVvqm
yU/5cyFis9jYAUBENER7UEYAp4qzZvohyoZ8lpI3+jNq3Xw3dx2+Ho8zXh+U2IBuiVudtMrVvJrs
9A3tU1CfUHzde/yXw3MRb7WvjdbsMXxOX6zuQ20Kzv/66VmMb3FmDCj9rLTXML7SuaWZgzXBSQsn
jWs3tjKBXblxVuFQIWiCLCCebD50MiaGEWV2Tt9M43PR9c44npRZMJ+1WcbAcf/KYKfhzp6p8gbJ
/RIypEM5gEzwoISJExx2b8pCCGeWWWDhD7IAQgpU1M/Jy0z3XwkEc/HwoJkNMr58qe3QBAYNgoy+
fWmmD2OyF4KHAC7GRCxYQU+KFdAvzfp6DGlk3vL077Zwye7WKRgf6FBUnWEvkA7i9iAr+gzlcoFx
G2UvfhJ2e9q40IvhudVPJTSzRPdl49bH4zGLb0U6CQ7RpgTA45Bux5Ov8fZYpsbG3M8DFqg2nRgs
E/ogkLBxFZBtwKODaiNGCsAppSRA6025sswbuBD76mCkx0DUpm/jJqD0AXYxXPX3K7e8CUWsa2rR
9NYNeElXSz4W0ksZ1m62u5pAReoBcRnwa4PUH8nxpZwyj7OYWJ11C5PyJXjOhSbMhopaCOA0bKRG
UT31o3VLf9eNF9lHPXbNzDNF1ZjcggE6zQCpcKmRgUCKnCf7CFW7z0F2Rd5i/eXbqaCv6bddauM/
AlDrgsQJkiirlyhrmhY09x15k/vQM9G1uFe9/02CutyLJm8BvYgwBVRGSKfgDyagoqAADh1MGdgz
3GMUUThaRaNgeE06xUl03messgVCcJpxqMLRwhLxNztBKiUyRu2NqL/tHyH58nh1+A1G726EpkFm
BoOJ3Tzu0tly0+V1WCR+FHml4tSGT1JvIILgDHe1UfUFTxGFNSyICBwej1hsCtJY4VBFKBx+Uuq3
pP4ykp3r9C6CvQ5YMQvkY9yVS5WhglVmhX5QHy3lRpPL44Xi9B+bggnlBzYMlPWyu708RhSdoyd7
DoNLlYSOor2pO1tuvguAyQ2UOZJkIBTkJpBR2klqo9mXfDjIR7M/7P9+2Kwo6AW+nBFgL79fsUpz
UkLdvmT9x9de39cZ7P3jkZdG6Ir1cl2BOUeZUEUuTBsNtfAyfB1ygcezcUxBL48ALjuiuGhk+fWJ
ISVkiobQb3QnSH4Sw1Vtpw4FVv22FHSvhtGKuAbvrechMFLzKId+qD4TdOXT3YieWpH7vHEZGNwL
8R+kv5E45q8c6cuqR5r0ktW6MxFgT552EgGw7YADB/gutBLOEk9mr1hBO9dIxV7a1tXqs7Ct1sZC
oRoFYVYYHTDx+WBrLsdWOrUyzmoBuq/Bke3nEhzVw058DuaBXQfcCAA/AwtlcYd2zCw9VOvQvsw/
2/RT9qXrd59bCGB0vASMOYAKcNo11C1a66FlXWj4CkZYY59V+f79AM1gqVhzPvxreWwVqUEYI1Ot
iykdpw96IlCra53ENhpF8yg/QvSHj/LV42Dos23Nl055MtTXuTju1RnYADDNsmbraO5AuLeNNmFj
2HScL233cUyeIhEP3tb3343P9xIfAlOylBjj25+ywB13GpRYffwgawnCdlZFwJuso2khFj0G8wVB
SofIz8hZTomIPXVrDvdCuCPa6Lk+GCCivKSg+JKcnbGk1Ry4LbDn2GjQL36+mJqrFaih+mv/FiNf
hZpaC/UWyPAuT+hkVpORltJ8yZvvl4b8eDz6WtWh6oiBiBhVKsLN3NfDlbBJTDv9otiflOZS05cp
fnssYmP9GUcB6suQPEShHHfF5FIC64xW6Re08XKy5yj85/H47BPvAqxsA1BRizwuVBC8Ex6olKnp
DNx9YF5U+s/cnvJ4csBR4aAdmSMrHqxjQdx7az7syFqYFZQ3nyWbgrZleH/jAv3qTsNzYog6A4sk
cFve11kaDah1uoR4rHPLacy3x0u2fh0AxUdwCZoDFGWrZmSFZVOrRHTsUuT6wbCPgxY7SNk4YbeT
HovgEULjOSwXkBugqjDZl9xFNib0z6OD2ZFLQ203mhypEQXwVyeYSQAyH3VhcIVWid1Rl6wgiyv1
0hUv2i91eFF2dkh8nwNQifgf7ylDcS7nIBm9hSbfinbJM6fPn3JrrxJHDggrg+DSe7cnPto6KBLc
1EAdLwY9UOklbW+Pd3tjhQjiMgA3oz58nbrvskTS8q6cLnKGlswftOZZivba3pgCyhYQTYcAhhFY
LpERFplGy3C+oJXumeQe0u1/sEiwXBnKzkTbM5nT4nKcWlYRqNOF5iA6KWM30fbea2YvIZkIVcKY
qfmkYmaPhVGbZLyQMHdyWjh/cI4ALQIKEboQ/bh5Fg+rrRS71Wf1YuUNmlWdJBG/FxdzYAd1IYDb
hVojWQeuHvWCahtHIceoexrK0E2Svzp1X1buP6IAywbYmEUF+H6D8ox4QZJRcjGNn0bwI92/2+ym
/Xd4lQvwjqk9WxPNMLxTqokzZ7tfbeCYEDhhpEYo8AAX1/LAopmkDr4TebqgGCwonVTwaG9cOZYb
QOcWVt++6mNU12OMWFkyX5TmmzE4RnsiO8mf2A4sRLBH5E6zao1hjH2Tz5fY9LQftXLI63MjYlJf
vUTvQkCDjMp5uNQ8Y1yj5CppZgghs6dPLt0bvfrPJP4dnwv9BJMEluiwhAFYHnv7FCrHoT2royAw
vb0b/0rhFHjTWlNHe0ghqOYlTvyNiOaxKQFVjICVgelwBVAMaAMC4c6cLnrxgfbu2Fxi0Tu3tRU4
rYhOI2QJNchd7rS14mmSNJixutM6hQiPsDWD++H54IbVGnbeY/ioMz31V+/3KB15/A6xL1wYajhM
aE+KC4EAASuAXp7YqQH8Z0pQqYoynrh0w6d5dI2dbR/fr4WGmm0wBII7f1VrKJsSmkjHMk5Uc5QO
43zYPwdEf1jmDPioFQI7hbHTIIgzXWzzlEjenH0IrXMgunZbm8HMAXCjwnQCYG25UvocFBHV4umS
DC/Rt67y5OgP5sE63aEuBXFjwNaXEsKqjwKrnudLFnwqNN/KZGdIXEmEumOvMr/ld2J4aowc1RaB
pGI3qOKB1LKevxbNs6J7uYrOq+fHW7Px+sEURATcQvaJnbDllGorHuwugCOmSz50ST4dy/oFQShD
FPPYuIks1IUoHVqWI97F3cRGVqZ0Mjv5UsxvwXzUh6fHE9kcHzkJdopx4Xk7oSzCXOnHSrk0tjtO
TiXKvovG575frueQdiRTLqqduCkqP6vdLjfyygzzing4EnY4wMutkNtIzbOJyBc5Sh3Vm+2dQEh2
ywGqYSysAM6jMSd3fEurGf6PtCvrsVNXur8IiXl4hT31kN505pwXlJzkghkNmPHXf8t99N2zMWhb
9FXU/dKKCw9VLletWlUUyIaE7ocpNXw0MpM4gxu2ivOwIgUFN2TNY9qVmVoq/FU/V/4wBPZXxTui
cu/+Rm+oOcp2EHNHoI9nb4R7yXBK12kcPO37Gj6tDj5CU/X7RNYodWu/4XEifADyV3CzCs6UnkWm
E80tlNBggee1Qbk3iIbdwAOPRwBR4A1AzXK7m9i0SpXacEVAumY9paMM3b49g38FCCfWsGcEkpgx
h2Z9sodH9mf/PnB0PpqjIguP4PXy+8dmcNgUaXOY/pjUR9cIIxmx1eYEeGNxVGAi4CL6UZ4zJHPq
dTNc/9+09C0QvN2fwlqAgQp7wDo5FzUgl4LGVaCNszQy2ddKeyRPJNq9w8vhhdcXGHFtbS4xfPns
VoEn60+/VgSULWJZ3hITSC4L6uyUqVmphWVdtRr9704OuTS7syvgLLsRISJfjTZqyoRChHfqstPe
0ikYJI6DRPUlvEwwxYlveK2KS6OGrl+1/kSPViy529bmCHaUF1dDBAyGSJHqxACjarHmXrXxU4cL
rbZaFJFcTJlbsHGMOA0HXBvgOHh6YqkJbUriWtF690rUv/qn0v1+/5Su95nHaNDdlpcL8Szgcvg4
11ivFHNx7StftXrfaQ2/kaSI1lMAkwinggI0i18TojJXk2VmRpVfJxJUrxM53J8C/8SlR7Mcnou/
eXalGhuSwcLwkfVjJkeFPR+H6LVm55SdtZ04Z5wqJLkcTtWA+Aq8WcGlAdWfk7qsaq9UP7TKuaok
x2q9VhwczB8TKBlHilywGolJ9TZndXtlv/vc30kI+fb1cJB4shEoy1XK0cvyuk7nrL2OvjJMfory
yPt7sfb4UAYJuha8u7aC1wnq3XPQjWvXqWoClviN1x2q+NiiEah6vC9qY6UgioNF8ZvPbLntLWIr
7WyY2tWwH3L7VduJR+EjwlXiAUbeumpFLT97RJlr1E5cdbSeVnV0MpW13FvrHs7Rm1cG9xgRLkH3
onZqjSYyjKtpnWb6OM2niZx2LxJEwGeFjsOKi+mcmWAB89Y2rml/rpLDJIu8b0yB353YA5jydYbf
yuJCRyPz8To3D4p3io1nQxajWxvaN74SEO7BV0KASPCVsjmNNbWECFTSRfDHLs4ceMN+teOkKP8V
Iqi1bqHQdkRF41XxwG3lp7IalfU6IZdmo+cuCqwB4RXLwaZ5nq0s0ruroh00epjy0ygr01urHk4h
ErIc6rcB/rdM1HYMIG+8QrH7LCiLABEcNF7odtaFQTHQbA25QU5DjcCs6FuqWkLMXqu7a2RWQC1+
K2RU8GuDjisJnjHejUCaA2Wz1GzXVbQsyxgEfIm+aEXgTmf08ysDozw3w243ChW4IOaAKw42x1XH
Hk6EpMxOpl/Rei2tz4knuZzWp5dX+CLYDy4T0NaJWFU6ZEXlwKhfh/Y5TU+A0Gntafq1V8u5EBwu
LBnv0SQsmK70iV0WiX5N9ENt+N1+LefsvuDTQsEh2CZEXlA0NYrnEvp/nVQwRD8V+sGRQYU2FORW
hKjlbaxWrQVC4WuGHGEcEB14IcndJBMhrNIEVFvpFRBhjE/ZX3360MjaP60l4Cqy4PAjawTDLnq0
fUfmqqi9Kuzmv+z8oap6OYuTTIYwCzC/j7mlK1VYKh/y8mKiQNr4dv84cZdy6VDhwAJCz8ky4BKK
91Lf9YTExEnCqThUbti36EMTdHBx29cp/nJf1voWd5AgRP4FJgWOiRgiMvuka82mJyEzHj5Z0W6z
jibenKcGeEggrcQSVkI7PTGtiIQWnPQx8Jzv979+YzMW4wvemloZI0IeGD8uHtT0QtUzqXYbKD4F
9BJD5IbXwvMFvPFuXUvB7UdUEqr2cJgqN5j+vj+HrR0AdMtCZgdhG1wdSwF6NGklbqYkjB6nH/l+
f5nXu/07OrePN5+vq6wiAIonoaGY/gutZUq9vvWW4ws7wOZiGjQPX086niw/6tVfmfqzj6/7b/Cl
IK40NxOZzbJwKRd0HZS/3ZOS//zftkFwBlOldEhqYvzS8Os+kDEKb5xU3sUGpY1wWRE/E3ZZi0q1
rj0vDpX4oPxy27P0QbxxjlCbBMuBVzFXZ8EwZYXLFDI3eahZ8ZfCeNAQY969RDz+jmpfvLtQcSCc
JcNQBoWYVRxG5DF+9EaJpq2XCL440tkIVSMDiZTOcocB2W5UVLmxULGOGhqr9G0Gzvbj3jkshQir
5CZOg1soZ6GXP/f6hy54x/D8BYmEPJoyibSULCuiCuC5LlTnD5r1WO6kaYXvh8/HuHAEoNMrTGme
q1ZtI9Ieps2rF0Q7i3zfhudUNIBGOPyfECkYbCfR1FTtQiu/Jj/HnbTgq+EFW5pMlpZ23tyFUX5I
2c+s3YuMxOog1QFsIUw1IgSCDpslaAPZbHdhZvZ+frKA8ry/vVtH9EaAJxxRt3cqJ87NLqzsQ6of
dPdsNuf7ItZqvJiDiLRVnJio42h0ocnIUW+VA/3zvwnQl2qGu54kWY05MOeX9Ssy3jM8ehVwEAHS
NSLuBdx3TJmtsQvji6ZnfufKyEo2FwgROUR/eJxDLF6wByBW6g4qoEYv5FGl+wo9384oJ6F20EcI
aDBV2GIPmPZGK70u9C4EBJ3dvD8uDbcOgwNQgwIMWLvl+qt1oncTm2o4qQ9O+tmtJdG+jTMKLm2e
I9XgCcO3W47fulXP7I61IW2PVDlUzoVlx91HiPerQZ0QN9QrlyXJ66YEQ2QbmiVCTE8a/X1//PWj
DaksDjYHDAU2VGzkyRDWHWLNoKFpnlTbL+xn4p01Iqm+2Foo3MigBnI5vZ74aqPogVnU9UDDpgsY
fcjnY7Q/9Y6JAMaGUnqeeRfTKFGq5ursepjI5FMtyGRVz1sLhTetCaAfkP+4/pd77TV42UaohwmN
5CfYZYMSD4XUOhjNbh8V1YsWyL4QQubnVjDcOh1HdxjbNoyY4oP5WpYU39BppBaxE2Apw6tHrDTM
CtVE69Z0CvvvuvZEZCxNm8MDO6XbHG8J1rDlMnEuSFChVVOYPyf2X4757f5x3RwexojzDqJyW2Sa
GpH+cLUZaEVwuQUKIBatzMvelIA3FF4huJvRyXo5gSRWNcQYjD40DaQJKPVlYZItASiFRcYSxBu8
hHspINZpknW20gFd1kzPXrUbbgQMIfpuoxUVZzQSz48RWTQ1W7cLZ3os09OgHMzutH8TACAEvgwR
GG77hBm0UxFN6tyHLRpwHyl+7R8fiSaEpC08ynFKl+NnVT7godiNoam/2tbHnXzm/NpBQSFiO5wh
H3om3Ap905ZT3Sh9GDP78EtpZNi4rQ1GHpQngFAPhiDl8vMr2uXxPKcDoCA/++yiJxK3ZcOYov0X
T8nhiCLlJxwgEmmj6rZeH07ds948GeTata/7d+BGhKgEStI03pRBROmlvpkUvitx3jesqcEpj3m5
MzC7YpitmhRNGZkNyFp0couXSX8ZuosqCYlsLRQqkhGLRFxkXVQdZ3Y3jqybwk5/RWewlpyb/VEX
pF5BZoDEA2g+8RRc7rXWTDWqhtspVMgXJejGT/f3gW/lMjwFaAOPF3m83yziOsvhx64dXHvU57Bu
Tm0TgHMj0p4z2KTOL7LnQT3cF7dxck0w9iAOBvsETj8hwmC0SJwWZgR/tUFnerD5EhmWYmNLTFg9
gE7AXLGGpiaegZyZA+sUK25Q6x9y5UVtqv3TAH6Nl6vwLjCrWs/BaGEe26wHH/jP3K/677tXaTG8
sCnpWDqpkxM0HgFirT1X+TsMFIhPwNkMOwVYiFh004z9aJHKYyFAa+lJ21mqz+3fYniumzfhHSed
DFJTDB+jJEK99tZOytuVAOEY5dQmDs0jFpLZ9acfs7SDysYpQugZDxIEUmFhxWJe1YRPPIzJENpJ
MLp+Wj6xcb9r/0aVjsctsg2WGESa0ONsmDK7DxtKziUyDfNwrN7xgLPweICKAwC0fj9MhDjEIvEY
1igl9ctSYmQ31HkxvHDRxczMp9lThlCLD1UZvEfNEEQCKoTzbqzwFHkPFOKgZ7imGT1o+JFcQlu7
zEvzQG/DTYXocTtJNSMMaY0hMM0MPSmLYDb2exp4evLKcwBn4HHzT7hRhT4Zo8wZ5jFEHt8/4h25
f3wQVuBiACAYzrD4KOnd2Ox6m42hPgYdqv8SySnduEZ54SJ/2jrog+AI348X4zy2UTRA04Jf6s+2
96msH/bGIUKyFc0POLUxKnqFQwTik14FJHgIWX6ai/PO7i+wFXgnwBVDIJJDpER3NfMUIxq5uz2Q
P6rmj9b+qPxSgLBERceYBRQw/PnXSX9Kxoe9lwGGR2E7fz9z9kpheUpNG402g7PnDJE/m990S7LF
ay1YChC8ya5HAWkEdHFoNqexPzbpddzZ1v6fPUD4iL/OeSRJsNcDSWqXNW4fZvVLrFwtyXW8MQNQ
aCCMBMQ6Jw0TlqhpQBdnNW0XFmp1dApyVvEzTsVx906AyhAVVPCKoRJisZ83taQ0E42F7GqP3lFX
9z97wNBzI0BYJpbqamnmBgSAhXZwIz8xJHu91jW4qSjMR6AEJat4Gy7NkRm5bRJ5qXstbOpXhRHk
qiQQsyUB6DqcVRC4IW0rSDCIN6gK+Lg5coLnCntJYkE2vnBaHaWKLK9Pvas5BSw/tN927zH8oX8/
31guEFGdfpgYhh9oMBYlCLfm3RYb5O0OkJQcXoAWeXyCNzdCHTMwrKJq/tqArh9tr/xO1ot6c4lu
JAgGqWmmaqh1SEjK1/mrI6Pa2NA2tMPh+WzcnPx9vpwAy/Rm8qzMu875KU7RXe6B7L/VwLvJ0+W8
sBZcGMIhGpM0a1uEFK8A2fuWWvne1/3bzIE9gGpqvBe14KF6RoW7oouc6xBU42cWS15V61sT63Mz
vKDI1BpmS+8xfDkRdKa5JNaJ1g+Zu/8ooR4LuB7Qe2KdRNgsiQ0jH8wiuqpVoJMXq/y5e5UW4wvK
gFbpqtYB5XGdjcCrT8Z+9xEOD695fQPMrqA2Zjkr9TA30dUZP6Z+kb7e//yNg7oYXjAVaYxHTtlj
eEDdus5354OMVmhD0xYShAXK0Z7EnDtIqAO3O+ba6f4ENod3kGBA8xkehxHegT0e0mnpsOhaWKr/
YGb7K31Q4wWGDXRXQZZtZYpGs1CI0Q3R9WAXXeCCq2X/99+OL1iKiSaWmrh9dE3Bwxg/GfM7LJ1p
cdcIlV44SmJjPORklKwHQ8y1VH66yU8ZGHrrAN0Mv+JhbM02GjKYIW18yq1fsfVLVyQX8oal4FQL
YC16A/mKM9BtpZpMDUtksKN97C/5/DQ5v/dvA65jxDnB4YUqTiGEVEdxB3gs7gPUGcPD9uksI+jf
OKgWkuTgf39jyhHzhFWXuXFT9va1++Dqn6zux/0JbCwS6ByAKQR7FNJhYpYtLtH8gbDEufZj+ZiY
l+TFq05xsZPYm3upKBXEa5Ob0/VzEJlIs+kqiOm0c3zsuvP9WWycpsXwwqUwt3aVRg2GV66299X1
3eHrfQF8gGUsDw9NwJu4KoP3QoT91Z6BTiKNq1x1kvtR6LIrvK+B+Ug+7794kMtDYB4PErgBYmWX
Yg9Z3pqgWZjM2o9ZkHmSHd9YK04Hw9UajhIwEksfo/Nyh1Rm4V3j/GB5fjkdtUmyHRtndiGCH7ob
P8wpa90itIQj+ZrY5yE93d+MjeERuMCTH2Bu5CNFN49U8wjjC9vNvrdg9cZplezBxhJ5SMnzrDMK
o1bxoxguBlVZmYRgFDKVC3rXKobEjdmaA6IXKPhBAACEcDx4fLNE/ZAO5WAYwAg9zs6pKy/7l+it
Xw+S/0Ahic+2WhvbcfCKJBzcpzFI9f0PZ2TAUPGG/DyHcgtOJKJHZDS7Jgkd58/IUt/7fP/ztzbg
dnzh8q9KYLTqAuNTEy+RoMiDdiePMbdIyDZi4eGjIkorsoM506zGQztH17bUAyu/VKXsFG1t8a0E
QQuUaLQiiujLte/CfjqmrsQmycYXjB5rsjTJbYyv/inSg9W/4wjdfr7gIU2qDRxyg+HLCF58YNL9
1zP2AJ4XwvyIX4isBIMF8K4xqxHqVh6JXvo5e6gsFoyO5NXMl1kw3UhYgKaKs+bBlxeWqe7UMk3B
9HPte9+cX09Br/91/7SuNgIZZ96LAQYDSJtVSlVx8WxrtVm55nlQzT7N9u6EML5gsc0JLiSxML7y
aXyqwvsfv1I1DjlGTh54eUSz8d5ZGiJjIm7hZqZydTXlHI8PVnZGoZHkQpAJ4St4Y+0U0s9UrS3l
St0vU4bq95eC7jVJfB7onIjLk4fjxbyLaeBJ4pgNHIDzaH0tNckeb84ABUqoCkQ+cpWWSuBLojS9
iUMzO0doJ6EfY3q8vxOrg4quCyjdBxkZbgQ4ZYK9iJmhJq3JrGuqGYdWOyVVYBdpoMn60W1MBY8e
DhpCq0kOxFhuRt6ZXjU2qAi13EulPVXlyZW1A9yYykKEYDsoUG9FXkGEovkGQMLjY4ImWb93rxfy
SKBteKOnwp4s55HONMsGgopTN0PboUtaB1Xme3R3UQkvHOP0YOAP53E9QUEKFHY12dC4V6f63Dfn
NAm8RBJ421quWxGCenRFWzlaTF1UfHyr8kvdeb6qngdDcsA27JQJ+BNirMA1gPRMnInVpenUxe41
CRrU3nhgWLi/I1snC1zDYJJCKQOe1vzvN2peRB0zwT/iXuvcN7NDml1UGePZ1lLdihCUxPBAaGhy
Ea32msW+owZR+hx/vz+PzYVCxgdMGuAvWtkSK08nc05V59pYH5UoTN+xD54NlBjSDtB2EQdVTYZb
IeYUXRP0vlEDSveiiECYhxAoysR4jd2qmsQpM7fxWmKjRumsIgGaHhUZ0cjGTi9ECNvQ1x1o6SeI
6KqTW+q+Hit+udsDgXKjhwXQDJz1GXCu5XHKnajSjISkoYfM2GOTShyDjV3mDKsaFBu18WDsWA7f
63QCTsZKw8IN7IO92/3jqR/Qw6N5H0qUVq+UQlMSO5k0ErZx0CQIYp12H9LF+IKyjRplLXqxkdD5
lpqnUdl/n+Kta+GhBcAk95GXq6MXYObw5paE42kyP6nqx/1fD5CbgYpfHFIIWQ4fOcak9qOXhqb3
YqENh8zr2ziggBeA5QV1JPDNXOHzFRdAvUzT07CjoRGdexqSYb9TAxMBgnjoMdipRNZtM0mYqVNM
ISPfmXlM0cdc/bZ7lZDYxlsdz12U6onhJWd2okaf2zRszOPsD6bEEPETvnCNkay6HV64EKKkb9kQ
szRsZ9+N/qLklNBTFEmsqUyKcE+TCRT6XlSn4aw8WhS9Mj9XLZYqeM9SoRUXFmqjrMdrKiWuEi0N
nehgTEdlN4vk21r9O76wVixJ8Ihw1DTUsc+HqTm84/MBMzCRrueuk6DNiNdr7Vz30Aflz9T78+58
A/98qAMyAXivQyeW+kb1xIq9oshAEe8b1mtpSp4RG8aUu5Po6oWQEl5bwvcX1ZyUc+ZloXlGxfWc
SSpWts4QD7Ly3h7YXrHUk7ZJ7Y2xnoeN9dOsguHk6Sdb1hZd42ELUR/gePPmVYiGIiuwXKQ8GyK9
niCFx96aT2N6sNOnPD6o7UGBJzuw2Z+UgBmycpnNxQOcGzI9np0TwimAuKCj1TBDbvscfR6a/aYc
dPTAtCLkwYmOhb1BXx0bjcWHPExjoOpOhPzafXbBBA2IIzYe3yqerSm22OwahIRR99H8Udd7K02A
dr8dXlidLJvKIfUwfEL91CSHZOz2Kx/nGAYSCncRtE/QbdrYZNC0lIR1DSurfFZ3s6VgCigIwG0K
4BuoooSDVbZ5wWZmJryEog2YDJC7cX4Ww/O/3/jdjj2NMRoEobjUPWhwNST7y8+HoBa4pVFfwrNB
KBoThq+SqbDaASWfaI46sXPf6b6XOv7+QwTMJxYHeTM8uAQhDgGzNKszXmD9n2Q4xKrEgmxNAo1o
eLwV1+mqtmEAb2ubpy7WqDxW+cGrjihkeccUbkQIu5yUxZyzHCK8+hij483hPcNzFjCYCO6XLXe5
rEZwIzdpGub2Q+acFcnwGybWQ2bjv8MLVsKJda1ptAS+Rnwk5FLTD14NBsHTOyaBxC6KbwHVWFXi
pDEhtjNWaagARxRl6YHJAlr8oIinFdCD/0rg87xRBk0xyoJ26BHjVNQffjTF7sI0KPOtACF+Yk8N
CKWVLA3RtqK89DKAw/b3A7/NWQqhdMLwXspsI24VEirOxQaoTsaYtjk++MxQXA3IGy7V5fqQPG/a
Kcbnp8NJ9fyp3H/bQMn+HZ/Lv1n/hsxmNUU4ptlXIGOd3ahPvvoAr9hvLaVWgLQ2cRhp2iINp+yb
yc4Te48S34wv3AUjfO6MKRSfPwdx/4p5vEMBbsYXll8fW2q7Cbxhd0Dj2+N7rgJUnvHrDC9PXGfL
1Y9jOsSlCz9yGi4/2G76ISz+7ejC4hhl3fR9NOLofzemgyHrC7xlo2+HF9bGnBTaxNmUokzvVLaH
qUTq/sf95d+ycnCy0XQYoRfOCr9cH3CDF8NQAz3nZaZPPztPXRGMzSS5zHh8U7RBgIVDeTnb1Crn
kFXqyBh4EsIoRmmv9cKcS5Jdhuoj9TxQku8u9eXbciNOCLc2djNOSAaloUa+2KmvsY/3F21rXxDK
4GgKMPsh6LpcNKI0g8X6Ngkz+9DX5zk9d7LbRyJCrMVRKQjUmMMzfuUPrfraxn+P3u/7s9gyfJxh
BZWygL2tOkCVVEmtYsITCGBcPHizZn8UF4Ux/44vGL4cCPLIsDB+631KIxAv/0dV/7YzSXBPNgu+
kDfmFaF7N2ZJmYGl+jo9W+x/nIRw+ygT7R2dYRJjFwyZX0Ufreks9QK2tPBmqd4eYjeT0BwyszzN
szCiwTQe4uQSzyctfsdNhNQiwt0IAvFu5sulSnJHVwa9ykLDOpvXwpQMz5dCVPLb4QVTW7ReU+sO
hi+qn6l1yv402THSziT5sffcgt7ojZkVsVDktgTtSyYvL/oZkY2sAuDE99ReYq3WuwEWFID4gdlE
VSJu7uU64dSOTuKyPCQ6PCbyvWXHRn0ccxkh21rH4XKAc8rmMQg4f4KCmA5lg8o5lMCP7Feozt1N
ywES3lsBgm4M5lQaVQkBaDPu2zmq1XcjjPFItHhvNAR10XxNXKpUc3s2J0URPk30SzN83r3T8MqQ
aUKeGnRTYsWgUtqN1bhJHmYX64XIEllry4HUDOpy8Q5FYSJYzJbbPOpeMdYxoaGCHh/jR5ftD2Ms
BQjXUNUPzmAzCHDTQ9scxu54f3k2zuliAoIilMroqDPF+CX9PlqPQxGgciy1Pu2XAigc7weJfB9i
38tlIunIQI2W1iGsOL30xkMTXzJ6uS9kay/gnCHlzgvhV6TLtNEizUOhXWj9XXtfTf3L/eH5Ny5N
E+rqboYXdqIbiFqNmk1DmvdB1QZFd3AjWevprTlwgDRqQwAnB4p2uVAFrS0rJRkNq+wp1BVJdmZr
Crej88Nwc0UU9pzbVobRmfXYEIoeb9RvBgkGZWMKCDXg4/Ga5nXAwg1hKVPkOMi+hqb6SstQxrMn
G164IRRUoqJrFYaPsNE0lOnbxhLBW34jgOcYJjGfW7dlyWIQfoXZWPijAda1q1Ls1wbuWGqAwPM2
h2Idn6vYZZYD+xjq9HmePypldyZddVGHVnIJba3VrSBhv50idRUUIgFgEZCM+eUou+U2VguINZT1
A3CEKLUhbEYPwl90sZsAdNF/qM4JPH6mLFC2YaCQd0UYFAFq2HGxuL9C9jsraaRcs+xbY33womOb
nEtZM5SNlcL1CQvOERyoFRGu6yyN09ZAd6aws4Pixyjrb8Rtg2A7FsMLat1aauZ5DZAuSNKAUbg6
K+SbmvgdPUbBfSu1ORHUDUL7+GNMDLsaTqWMecOhR83JyIKcSkzI5vjYbPTaQ4d2JCaWJsQYXa2z
BgS9m7/V8UzoYf/ncygw+i8gaAbQznL4yLHapisZSBWrp6m5yBoDbX09stJAr6M4FF06heEBTtSq
3AG7Zc8e/6SqxHndHh3wHzBGI9Qk5mvcmBqtNiIiPdmHtv+gyELqW9rGqxH/f3xh7Ut0X61Bu5Sg
rdHnk5J8s/fHi3mCBux3qClDRNQTjulQetRwIqw+zJf/0iWy9P3au+fjoxgLJ4eXPgrOhlqouUlq
nv9mj3b/wdUOhulH3oH83n+KIAgltIjWwMryjbq55xQjMZqxxjzoc9a7Pul21wBjh8GBhx8eNANV
11JAhS7vE9VG1As2ydFFIURqSvR4y+zxBqDwZLhpFdNXcau5rcumOPS0wHAKv/czAKelxNF8xUXD
BNpGBCHghKPMT5gIBUW4Ps4MYtDuxLhYw8nUnvM0tDvAQ4KoeYf1uBUnHgC7TtLEaePQyAOaH5Td
nW6wL/D/EAcHkB3JM2F8dGwYh8zBhVfZP1j/cTIv+w8WQg5wLsE2g1CvsFy2Tqy0suokBN+5qz5N
/f44OB4SqHpB2/e33ifChdqN1KFo8wvzyi5z9uA87P5+aAO4TAAyBze8SBFZaCYALoD/hIp7iZOz
7K24cc3hysHlAEgnYskiheOUGXTAtRSHWnnNazDOH2Pt4GWf6+E8yJpybdgSyIIVR/IVsDixDH/U
lSRLPCsOZ/QYTU959kGlF/PqvMMzWMgRPAOl02Iz4j6U4b3ONKDFr/tbIpuHYKtyYlScsgU7To6O
fmnsoC2D/o+3H3uEM4VTy5lzOKRamIdVgl0ITQdA9Zui3aVFfVl13tZE4J5xqAiKI9B1b2kT0Typ
Vfo2T8LKd8Yn4j2Z9SGtvkleF1tHDGRPwIXjzc1JbZdS6OCZw6yiCKO3fxPnGBeBkR280tfzYJTV
6W/c57CIeAag8gUBFhGu1aFoyOtYjAyz8qgcXVeijBvXOVrNc7pT0LZAIYUdqXVWN5NtxqGDNskJ
82M9MPZDSLijw+lI0FgEDUqEGz327D7OCw/RG00PYj9zNMk9tbFGCwHCE8ND0NHqVZeEg6UG8Xio
+nfsAiSAAABMg44KNPpyx2caR0oVmyRs0tJX1NL/fV8Bt2aAYwt3DRngNbIzh8H04rwEUIHEfjWd
R3U3fZGHOD+H0cMhAVZI3ARge+1K4ahCw7m0YJ6RcUhtzQCuMm4+nuRHaHa5QnZZxz1VrAL5KXYe
EuWS7EfXctDlvxL0pQRnpN3cOZCQV36rPnXmef8eALOL5zYgNSBiFo4pBVtrYbhRAf4F3a+VQy7z
CDd0DXcFgtagVnvjP11OoMv70rIiB+FY+hw13rEw4pPb7vduUASINz2vOAAfgKDQczZaRRS5WagV
J9PzpYybG/uMoTkBANBaCPgK+2x0xtwjpJyHY3+aX7V+vz1aDM/F33jNtYaS1Uoleai0nzrqoyna
vJvHgHfa4NwnSBXBVRMzqdmIGjfmenmIyl7qS1uDbzjNi+GFY5qYjDU6+kWHdXoh+UF1P7SodZM9
IjfOEnhPeIM6FK3gDuIX4c068Rp1ZjA9C2lyUPOHoUFxwTtOEq+NwCMSXZfBpLsUoYJn2xw0JwNK
mzjPcS5JSG0dJPhpKMfkdNW4GpbDK27aIciIoqGadv74kgEsfF+ftzaCY+54rT6gQWLRQm96pdnQ
vAhJ/2xOx9I698l3uDbvkILrE1YPpGfob7mchqZGs07TCKdpQtXC1xnEG7PS+q355T1ycFejFRtA
TiKrcZ5MyEnFVh564ydj/BgbvtoEeiaZzQZSElcDylaRzOE1DOI10eaaUg0A2oRdcyK1D6zEjJol
90wylL/5vf6a2xf2jhAhMupIvvA+aqDBE44Cejl2gzFXgIgpQXau9OP9pds6aQimAs+N5zgaBgkm
y8vNuNVtPJRBzuEX9EPd7n+R8QbPwGLy3A4S2sszwCo2pq4BiJtePhX9N2c3UTMsFlYGzgHu7jXz
ittPczx6PCTSP3Rga6rOxX5wD0TgzoPdwLYjYLGcQq/kqeUSiphXd8C1oexu/8Cn8O/4Igy6GqNe
deaChFo7+FN0mdlHYzepGGQABMhL7HmwwhO2wdaTHKwQ2AbLIxfqJ3Pyjn2G8gGRAboDNKMXvEBD
79PO1AEnVRiKey5mL/FANt4VvOrahRfyVvIo2BLEvXQlYjUJ+/m5+IpOvH3rq8axcZ9t57RfJ/AK
A+E0OkfacPyX+x0j+t8PLRA5VpMFI1KSUS2ZzJbWgUUeRwluLQCggiMy0C7VepOXsZQP7IWm/+Pw
wlp5jZISwodXir8m8jOS+ctbFyxuVp4NRnUoTNNygQa1zI1Oa6Bz7oFYQdEHiWwKaxFYe84YDNIG
tOcSUzCxHlnD1MHszdFjrTyUtj8OEnvO3YBlaA0ikNYG3BDwHvBwL2dRxinte9rhZWQ/UT1gFZoh
nhP7YO1H7y0EiS/7yUjUBCgy6Ld1HNyv9fj7/nndXKt/JyLeS/HkuSVofaDb9iUBvhHcAcbhvgi+
o6u1Ql0aSgNBubdihhpTZvZumRP4hTQYvJ9UVrq0KQAqAV5F8JeuokVJ1COHPgLFkHaBUvmRK1GJ
zTW6GV9w2BSVpRNAJCTs3CAePiIzuT8yiKIxeIM4sngK4xmwPE5tUmDtJgczIPaxig4UBRT7N4HH
zEHVzctNxdQRJTkranBQhZ+9+UvqfL0/Or8BxC2G7QYaBjYWROyCOkROT5OYzSjd8yvlMg2BYwWj
7Amztc0oxcU7HtQ7FroILhepgi9jjeWYhLX2nT110+/7c9gaHklCpDzhksNNE+bQTW5f1xFCBVV5
QJMXWbnV1iECkA6FmQA4wtsQLtFqzJUanEeo5VcudZb6Llp2Drs5wFAvcSuEm62b18vkNCSLCghB
cal7GmWPo60lAkATSHEgG3l7t+XwNAfvAWM2OkFN3+BRRl/u78D6mtZRv/rf4UU3INcS05oTDD+R
x3p8jKyTY516ejTI3yWRhBq3tgN5ToAxOPAa276cSqKroNOKUOLTOH+b5l9e98fa3Q8HO839bqgE
3jC4qZcitFzRk9RKQN1gnNL+IGPDXW8Ghgc6CfxKuINWfgDNJ2OarHx+acBLVGn/MaJP97djUwAK
Nnk/KN61U/DKKGDpFs3S+aUaA9v7mCj78VWoTUOiBWFSXqYmWr2p9qhduR25glbWV0Arl8jaW6yv
aQyL3neIPSEjAk6C5RboUUyzapqTqz4cwLqbWccZxC/ojyzL3m6sFSdA4k3SAPpAp6ulIM2djCHu
JuOF5iBnKarHbreLDE4W+KnANSIygRO7FKDXZZbFU+y8lM+adS1zSbHP1vffDi+oQzEoI2kNxX5h
/WOeX8pR4i+t1W35+aL1QwMTzZnx+To9lf1vxftPu7slDiRwBlCEdHHBged6uUKR3QMfO2f2i+N8
zB6aRrJCwgxAZIKAEMLUiGzhDYRSnOXwdeWwWbfZ8IJG2z5Ytg7jHB9N6/cunXuTglajcAE4Szp4
ZpZSTLRVNFqbDi8mcfz5a9TqkuDN1jRuBQgaYU91Z/Y6BKhfEyBhTKSEZQ1NBKVbzUE4qgjETnk+
Q0R8UcGkqfwO5gjB91/3V0pwOf6RgsSNhwcpnqditrNUmRtVHaTMva9459Fn9smWrdabjbtxbN6k
IMOC4AMYbBCBEHbdZm5TZ1rRv5TtpXVPBJWs/WVIEt/JnzLrPHpfp538hSuR/Ja8ucOJQgtqxFX/
Mn0wquOwk+hsNbxwhw9ml9a6m/UvbfzK5mu206i/jY8IKg87IVmP0qPl51MwdWhJV3Qv1GV+Qg+d
sTOq9Y8Efq9yTwe7LxzhOXMmoASy7qX1c9cBz5ayz1j9I4DnOXG14voToT5siNpCd9T+pdAfo/4h
806sPN8/vYK9XYkQjFXXAGKUdlr/wtrHfrrsJDvF8EDTIeKHmwIO1QotO5YK0Uo2ji+UPabk5M6n
vZ8P3DiMIMDvSDYblrjJgDJ40PDpJf5JjYu7s+aRfz7ajgGvB+LojfroTkdOPp+69qXRnyPyTCRf
vzZQiD4AqsQL4hCTtQUDVU9Wz2g+tC9zciBOgPPTWkHcfkjZvkJsPg9EXTnuEFXSMOnCLvdeQwD3
aOqX6JVZH1xZpJ//96VxQkvKt/Ao5oD6AEERprIb9P8j7cuW7MSZbp+ICBDzLeypZvDUbt8Qbrcb
kBDz/PT/Up3o0xttYhPUF22XLypaiYZMpTJXrpxpVb2mynGonvr+Z2N75nDcu9dwOqBoqMWG23HD
5JmN81Apeaa+ltrB+NpruzVB5GCBCITJgL7JTqBidGijnnHrZXK+1873rZbzt4ometqDbQTZFoTB
ZdAQzwttQHMc88VQ3B9aUfyR9Bvrc7sLqPOCDqCEEPQsN9GmlDRO73TT9MJn8LS+9fyB6k9Gu+F+
3M4DUpAcxCUEEar8XqnsvipjJ59eaBWizG/rolubBMA28C2RyAZqQXpb65Rwe4z18UUbPzvklNce
aAWH/YYVT/crKdKBVaqETYVKxhe1+IeCZ6l4UrcIYG79m6UISbdH4owmIxDBXCAWRIpQGTYSbLfm
Q4hALQsic+9+wfKGa5kRaS2HCLspPYsduuRn1fpN7aFA+77qrewKnnYCs4yEJDAM4kuuXIGsKGqj
KwGmjMGp0aC7mgEpeVL70bjFcbcyKag4PE6cAIKSKUlUp2WJboIF9SWJvAjRifjg9OFE3/r8dH9O
Kxu0ECT5H+DxMu1Wn0eoy6VQfqM2K9nZFABmVzCr/DsXuOvLZQOEuQeXOOaSTv5Mv5TVqdpSx/uz
QDBqKaIEC/RYAg/8wvhx7s+F8kPdsu43Gq8ZyOCCxAjxKLxg5c3venMerMqibxN/sk/lvHGKV4bH
yOijg0IU5F5krLfC7KTTFQeP7+zPyPq2xYZ+s0ACyYBAIAqCQJ6DW3a5QOqkZ06npsWbGjajj8q4
eIvUeFUC1AIxO7zKEBZcSqhpHOmJFhdv43jK/x6735YT7jyq8PsBxwCZDHBit+lTZloKXmit8pZm
j9R5JNHXbqvC72YXliLkGosMjrJp1INgQj0N+Ylt5Z1vLAjGBxwbdgoBKJgSaZFYnRlTM6loXhG/
zQ9foid96128NgMBHsJJFSXVMuqjzNKO9Rm4pckPp/Ty4/0t2BpdcjRr3Z0LpcDoVpH5hCJ4023o
wY3hwwoJhKnwoBCOknmlW64PuL1BSK/xt2J44CicGp/L4UC2AEQ351UIQnRZcJHAX5BjUSDebomd
je7bNPug80CaRdkJA4XLjPaSQMwiu4b4LK6npUqglStTdDVy38pa9YhzTLtq79MICDcDGS8U0WAO
6Ga1lKB0mULjpjff4uqfPj7E7cGtfu/e8oUI2bSWWauPLkSYz42Teem4k3RTrBKgBLgWUHqEaLNc
1hnxOXY6xTTfcAPF/aE2PdPae8kJIKCF3slodQB/TfbMzYGRbIzQc8V0vELt/cpGJ+it3sYrB0qQ
lcMxB8UAIsySbrdqrvcINzrYC19RfSP1jE/7twIGHL45IpqC5mu522rUqr0dzaD1RPun/tRu1Zuv
WCcAlgWjJ6CNUD/pvM7VFE1aZtpvleP3iKm0r0V1IFuvyRUNFw1F0YtZBA1uyEntJlGQe8mdt+5b
MZcHy/LtCpRu+YF+ZLmuBInpXrlrtDStvhu48zYbPqIeo7PfGC4mIm1HUltNn7YY/3s3Fd4UF979
7V47UADhgqERvHEwhpLmaQZa08VMdApqDir/FH9v8w+skHiLIeUiun7LblNTdQ1uEc1+a/r8Muvt
ybUO9+ewcmEI2nJQTAqvCUZ9uQeEJSnhzHXeyrg46c3PKHY2VmlVwnv1KN6r6M8hSXAba4o1EyzK
yMx7Su3NQBZ/YA5XEshyDki52FkdD5gD95vUqz5gnKDP4oqAc3nTyTIBKIzxaHbemPow9r/r9EJ2
YlTeTawoU4SdRdwcjbOXM7CstqOmibtOmU6qEUxbntl7umMR+oCBFXTDQGAACnPDyaSWIHMlSeO+
5dyvNX8AfbLxUE0+Mz4jNF/9qRanUvfa1FfJcd4d1oFwSEeBJEEMDP8sZ5ckUdQSqlhvyfjUfNXb
fYQl74t3Pby0/WqU1TNNMLxRMe9k4sfe4/WeRRKU1io0Ubbq9WS2k22jQQ7zqPlAdpZR4fMxPPo3
YYHQNv0GjUH1mZAqnqy32W09miUe+3v/9yMWApQE2jcLfp3l8tMIHshkonrO9tDR1AOg7AML9N4O
771FAVK3SwHllJUNOipHb1F21NkL21kHK1ZIgAzeg4IwgjIPABAsaY/6l+it458cL+efdq8PgGGi
5yEMOcCf0vEc5rnpcsKUt7452C/mVirv1v7h6/GSEK1MESSX8cUogiAzAEPKGzD9nmgHXW2kOm+v
IQjAww6W6R3FLPk1aH1U0VhD66C+fLEcpLZjr5p26xgQ9ggMYn0QVrkJndIurxqUEihv4/RK6aXa
OKK3jg2Gx+2DSBrCELCyyxNkTgqIGFK0b1C1t6nz6Y9ueNokRpPgEu/HCJQVwAzBfxKo4qUQfdBc
2pQNWizl5yp50RyPud7ZMBNP3dn8WIjCmcXNjYA20CvyfOoBKe3EGSO8Xby5fe34991HdjG+NJXM
brg9WRh/Ljwk1/hWif7KmUVJO0A9Ajl0i4lv6mmo+9gx3qwI/NYvZbj78xFBQYwG1e0oHJYR8Y1h
5ePY4kVBeu55drOVUV37fMF9D6pmnCpbLibTc/RqaWAS33jjtRf+6wNffzW6kH7lttZ14+pdi9HL
6ktOXh3Qr98XcKPQwC3AuUdyHibjNtTUKyxmXVZnYQZcfT7aoTmh3HLYydOIMAdqOZERBvs3kjqg
ClnOI1Foo9pUKcKWPGvKsxvcn8XNJkjDS959ydIuT6u4DCtvoAe7Pdwffm2Rrr9edplo0SgEsY7Q
+VFUxKc9QDd701HSDKTMMjXrrLPEDOb0qDQn/X9cIMluD9SoOchDy7BTL8qrttW3WfzvC5cPXw8Y
OnwLxPvg8UkLpA5a0qN2qgxbZT4X/HEcTiX/TotP+XgxyRk01Of7O3JjxHGDIiOCk4T4FprlSPMZ
67mIqm7Mw9w90c+4qH/nWy+6lU1HK0FQrcFowMjKIIaGs5yCYyoPJ4MjSHqpM1Ru8w31Wzm4uog3
IVcLVPRNCmwChYtu9UkZTqYHz+ZgT8Xx/kqtSkAZAt6NBGzjskOsRM5g6UlVhGZ0ipXfg70B1tsa
X3LIaGmwNh+LIjSY7pHxN5s3lG9NALoHAlCHIhk4lZLp6NDtuuhUhYa27iMelG253Gv7LA6RaLEM
lLJ8f6ZM1ZS8mWmIrBQQBYpyrPS9XhNOK3qwgqkMYBVoh6QeaWmlqo3ml2EbH10Ek1F2vJO2QhhY
OBvIDwmkMqi4JAtY9Y47173KwiY/Uv0yWx5KpaK/9p8l5NbQ1hxleMKWL604CCu03NRoFhITWSjU
B2xo9dpWw0zgphBxCLSnXI5P7X7MdFzRuIS659+80fZ6lrpAoItEthCBKSzHTzQ9GtSy5iFPHqLP
9rRfFUCBJp7t2GcBOFwOX0zm3GiVkoV2/HVgkaeXO5seiV0GfAYkrABgrPhKblmqqZLkeZhWvtl9
s6a9z5Pl+DLJZMnTiUc9xjfcowt+lf37e/35crvu2GWRqU4Y3n5CDK6lG5ZCqJF0C4mELCqJBHr4
hlOlmbK4TliZhbMFZvqye9D1N2hEbaYPqrL7qYWluhYmnVVnyMCO6hZZOGlPTu7p5PN9XVu54QBZ
EFMB/zRejNL4BuOjBWKjTNiMgjVeRwuPa4fidF/MisoJAYIGEuiFG2Q9NXKsmFbUIahVeH6siw/c
P8iTI9gONBiOrdxYhtu0duyiqEK9fFMNz8w31mll0wEXEhXygJLACErPk7RwdcZaUoYmOfBPn8Zv
9XjYqotaWyRYDQSo4eEgfCkptp1rRkVHyBh56Xf4u/eNgqcJ6hzBmIRaxNsimanBwuUqrcMpyfzp
ME4fmYDofiQqWRxw0EiHSVVgNcwxqcMXZleHDH/3nyJkbXDzQCVuyz8yrXDtgddYIDCpdG1y0rWH
+xJW1AGvt/8kSKa7tSutdsC2EM5x5sU2OSC9fFT6v4rdIWTshWizDdiqBVC6HMFK0nmqp9Gowvhn
lVzc8gP6BqcSdycIw8BVII7z1YPOVvpYnSyrCpvi21T5xN5yZ9bO6rUAaavpwMou0SHA4GdNPUd7
sU7wXhACMlEjDyOLXOPy+52snMmgDGWod35pe+NWVcDK5y/Gl1RNH5sp0hKMP9WeOnja1/vHaMXZ
WwwvxF8tf9HNpKgVHCO7viiOFyHesBuTJ1YI/ZYBSEc5FBJoSxEa6IetlDhlSNnzfOm2KLNXZ3A1
vLS/llolpLMsDN+Apko9NtpxqNmGtq3uwpUQ6XmlWbwfUWZUhjk/OXBYL/d3YWN4makUPsxQZdQu
Qyv3WbFdeL02Ph5VSI/CYJs3QeKxThxEKWkZuu2xKjyyGyuHLcbQCGPg+QnkgLTFKec957FThBw9
lP4sG49tONprm4x3goXeUwgigppgeYbMnlV9bI1FOAzcq85d9Bh3G87qlgjpHKVVoZVKCxFuqnjW
Y/yFljvJ+oS3ilSAIH7Bf7g2JWWrtUGJ9N7MQz4eytqLNW//MYKWifbvqBQD08FylZooTcFPwXgY
KZ9S8yHa4sdeuXNwCSCggfgYMvmOtAs6Hxo3bSweqvO5zUqvSwqvzs5/35/F2kYA20LQxwHvBlzS
y1lYXakqmqrkoUpCpUKXTijE1q2zJUPaCa6RPhvQkyisv3P7teaHvtr/tEKvLOHpCQ5oZB+Ws6Cg
ANKsDiGycfw29K/6/kXCAx0D4+2D161cX1oXcR4pus1C1v7K6LHSTsz+gAj0vAPuTjzWb9paxcQq
4zmJsxAdQGfloCdv6vD7/laLAyM9UICmRrmbaAF2m57JCM8blxEWTtMX2gN14uWoNr0vY+XQwncR
7MZI7TogbFhuREMNlqVJi1hDdVYV73VUvL08BEKxkWRFwEQ0qAYhraQYxZzZepVBBi+b46ua18f7
cxDHcblOyM28N7YCIEtwmCznYBYoGO/REDmMzlGHiMzu201QSYIyA7ZVtOuUfJg+UfK0HXQazsA4
PNZbYYBbZUN6FRYJWCxkZG7y36yfItcdKAsNcmYOnNSjtVXjsSICAwt+A0RhIEza5GF09KlO3DRM
yUmbe/DwkYOx1cJ7ZRcWQsTvr3ylWAQOKXrVhfyn4YBSkO7OtYLvGUWB4IEAmBaRE8nLQJyja9KM
QMA30nxV0s+7TxHSYoADCAwCnrbSKXJI31oI16e4HphvXQgycPcFrO2CgEcJhjnst6xqTpPmZpE6
aYj3lK0e7OJ1aPz7Itb24FqE+ISrPajHOlbjysZGswvRX839nhj8F1F8gdChCdpWaQsaU++jikfY
gvzI6wPdeNjeGjwHYDvcoSIic0vFEesNAdOIo4A85kKsJ+J8dsG/PT7Z+u5nFQSJG0J43UBOSOsE
IEbrCrsXJl8KUHf9tX8XrkeXLrfMRXNo9HpL4E/6Rf4Ml/v++CsHCXFbOADiySBacix3ObaMahhq
Eoeq+zwqLxyBAHdjJ9ZFiI6EKFjA7SYpc+JYlZ3pVhym5qnhj7P+qEQbs1g5qwBsIr4tAklQCulW
aJ2EMp05Sej0qT/+MafJhjKszuFKgKTQSj3NBnocJGE5P2vsOS3hLO1+3iLGgwgJYntICcDrW+5E
pw6RpjYlbMZcHYdW83j15f5er64SqqGBjUIk9yZQP5uFrtDcgNHozvln1l72Dw/whEi1CgSIHMFF
O7OW5oWShFF2rsll2sePh5sfaW68fKBheNviAlquzxRnjM8lhm/c1+FrVH3glIIN2xZJDGAz5MoE
mhROOYO+Dha19JieePGf1QdMqmhArYpXA4KrMkaGON2gsZxkocoutuHbO5tMvC+RICgU1eggRZRv
BTAK5wh09zysp9NM/NR5AHecsZPo7/9JEeVzIGADsY6sz71q5DmP1Syk+sGu/db1ouLn1I4bV9za
aUWJquByh69x03WAzXXcWm3OQ605u69t9oHjdD28pNE8siOzG7HfvWZ5A+Cg3R/31eHWGwbyA7lD
tL4BT90N3qq05rjtR56HunMm7KglJ+Ke9Z3sN++bITruwmAI8yonfgy9pwmYdLFKmZ+Z/6DE7QPb
IC43MLQid3WbWeoRjKlMloWd9pDGT+ZudIAICltIiSE0DIdb0mp7TlJt5mYWplHkT2XsD1vpybVz
dC1B/P7KjwGjc6oYKSSUuo/CgZF9wOwhbgtkGjIAqKqRxjejxgGHKlJvs/OSHbrxA9cCoA1IP6NQ
BxBm6VogfJrndObIrqL4Uj8kfHcwBnydKNU2dRg9QD+lFwmYuWKeFRgfYUkynJu/yUfshWixgrtZ
1JHKuEYryUqHuiOyYa5XJmdWnBLLa/Yn+DAPRAAEUxM4/+WDBMjjoDgVcm6u8p0FTvEBbRYvTtg9
AZKWa2jGvHW4NTVYJt0n48UYvME8VvPuUAYmAbosrJVoXSb7ALFetBapeBY644OWXrINL2bNJMFo
oz4fK4WOIpKyRWXZdFmK4Vvuz+YDzbyeX+b8I1IEjS2y0ThVclRJiVI3ZTZS9WzyC1TQzx7a7yZb
dmnFIwNPILo+oNIdkHKLLNU6HqHT3EFAo9LP8/yquK/pVp3tiuUwVJgOwcmroZRbWq6y7bIcPc1Z
mGXoNt5PG+u0NbxkOECwVzISYfg5RdXGY7UfHoOgHmrvcD04KFiU8z1tn0xZbnAatkCvTH6+USG3
9vnXw0sXaAeIaTNaGD7mx4x+He2djT3E1QbMDQjgNegb6oGk5ddIUTpGStNwRkZsftX3L7+gItHF
swQQTTmd1M/o0ph3ZAxJfXL+THf2PxZfDzXDuwqBBhE6lL7edVsyVX3Xh3XhdcXJ2MImrZz/xfjS
6WkQBDMNMb7D/4qVw6ge7fjv+x7Myg7Di0eoCrUMiInJxGup2w0ZQvVo3lx/Ns9a/+X+8OKASKG2
xfDSzdN1qhFxG8NPmcfZmaJoEOQtpo9eX9VuJDF2AyyvokEJYoY3FHWKwyhRy7gLkyT3UuPX/O3+
XNaW6mp8eanKXOmNMc66sA0a7cC2gNZrm309vLRUg15yFrf4fN18SOnTPD421YYfsHI3AMyItxs6
csKnlwOrTTOqrY1i1DDVHnnqZ/qlAEXd/hcQqGeA4kfZIPy9mzeiq6NgV4ndBntue1VReenu0mnk
za8lSEsFqEThVkJCUnq0BYv2Ye9OC0I0EVQi4DHCRb28d5TcrgqVkiZMv4GnYCx+3h/+dqcxvMAB
oIxFZOmlzydVVvelStuQ0IuR+ihv3g91Q5gKZQh4UoHDD7eaFCzpaTvh6VMpgXV2+9TjKLG8P4cb
ZRACwJ8oOArwDpUdvjKKVTT9YlGQPRexT3ZzCEjDi5N85dBXVc6n3sTwIDhEGNejyt+xuTdOL8mQ
1qjpUpO1EY2CqNM9cDZ7A9l7/UACAjGoQIXbKmjElrNw9SZW9Lhzg2L6GTlHnmxVB9ycJAgQoRgR
4hbJaOkk5boygtKrcANDe9HUwq/wQhx2B2UgBFzp6AOO+g8ENiRt0GcNfeD7JAkPRvNLb37dP0g3
NgkXD0K3AggtaqPkZPeQUosgoxGHE4n9FO4quNXU6SW1t2oEVtYKE0DNFVhqgSOSaXTQv2OATkAQ
MU9m/1p3f7X9xjNxTYSOpcJLiCAaIGekZ0Np9alK4jBDlxDrFV3TWX+6v1xrIgAyBThAEIMgWbk8
UvpYMGvSUswiOlo/I3Yyf39AACqwEAUAldsNOyofcpMUlaIEifbKsicYwWZL8cSBWTgF2HKkBP6/
CMmrnJ35vU4wDrnrF+yx7F/d7LHRPQMt/VD1v/UiWjFVECeejKL5IdhGl0uW685IMCEl4F5RofR7
zPZeF5gPKsyFasCBwit+KYBESo169gYCir+18te039Qi3C2OFB6lIImWvEyTqVmrWZkSGKJ1hFZ4
Jt04t2srBB8WZlxgikArsJxA0xazU1FMQE+ONuhqd7Z6wiWHBboaX9qBpp8TVIe0SuDGz3bj2dXX
+2d26/tlpShNpS3Qpizgw8HtQTzp/HlfwHs3cfnIXs9AOrJ11LhtIySkjq9xT0s9+k35pYfKL+39
b68cFMOr/9FLb0q9SL9sMfKKLbj5AKA30CMNbvoNQkFJQTObRr2Cy+oIFCdIoLQteqYVSwz8LEJQ
iH4gFCtf6WMyRFY2plHAM88mx8Q5Fb0/2xvhjzUpSJjqonpapHLEXl7d7NbcqAQNJXAnzpfSuVTW
X/yXvkWdvyoESH9sGXAQUJylEEprY3bNGUK+znrmFcbPVPW2ilVXTp2oKxRoRdHRVo70K0WvUTAO
RAHKkbQfJdsbvEZGU7xioPS4ek3ZCTWVMsuLBu6Jw56sQGN7g7JieHS6RCoNmUEwxyyXqI2jfK7o
EEHnD6rpM+VwX2VWV+e95SVysGgyJsVu1MJS0sZ0okBtmVck3NuNRBUZXxWxSxd2V/g/ywnkdGj1
LsVxnY6a/uAUG2+lte+/Hl6yWbbLkrnUMHzzqvaf62Rj+Vf0efH1kkFJorxBHXscBWl+jvRD1Pmb
zalXRYj2eiDwBv5LdhXcJtfzuLddcDAcHOXSO4fG2O9CI6jynwhpFnnb1m3TQESSnAfdT7cgeGt6
DDcH2oVKBfBMSf4tZxYdx76PggFQ4xg+wqmef1RbdGurUpC+QWpWFG7L8HWdcje31SoKlM5P3rjh
NZ/5Fi3r6mYITlkLNE0QJX5/ZfYoa0YGLKAbtKnXTWdl9nVlw08QRk26ItAAWziegCXettJBzk6j
CtUdXBF/ZSgRIl4Z+SVqqodq4zpc041rSdK2kFgdrH6ApJ4cNMev9z+bFhORTAcbaktpAYIOqPNz
qL7vDgrCcLjvD1coBmBB0qFVWIZ7NrKcYGBejAZcuxHa0vjC/b3a6r5VwIOhYHwt/x7l3Evplj+1
dpj+mwESLksJYEiIh6F0nMAqXnXrbEZHNfqAZr9TuDioBYP/Jo7A1STqpkC0aKZOYHaPA7Cp0Wn/
9YA6CNEzBPE6hGeX46eRAa+5Z07A+CNlD2wrgLB6RIHDQ/IaPIEAUC3HjxVFzxIgGILRfqjpfpZl
sceo4RCdZ0T8Q9IAxY5pQ5vMDWyn817bcmfrT+ExY1uFM24BPnXTZIgbbV+pNTRM/YFyS74VWF6x
ePhsFKIIRlkEr6XV505nWFNk2IEz+HXBX48FfthbnZJW9gDhWBGfQEINRITSIqkT1bU+0exg8NX4
u5P92H2EkM8UTehEgAL0CMstzsreUCpsU6CPJ2Id1f3+F5oKYYUATQBYR+5CmIzj6OYJYis9B838
1Hn/3P/899yGZK+R2BJFWWicKXo3L79/UpS6GJzRDYb8bMWP3T92/qQZx9Tx6uk4/BVNx7LwM/ug
bFjvFeuBXmtIQOLRCho8GRc52GlvV4npBE7+ZLCzVT9k2fH+3FauIuTSEJICzgmBIznCGWVVNJHR
AExofqiJPyaH1jyjjATU+fcFrR0xEKDgvkPrBySEJUd/7ls16ss6CYnjD+BeNjdeK6vjo8rAgJ3S
gTuXzEjumE2dTYDmGcWTkh3crRqGFUUEDyugYKipwotLJq7AXVFrVT9YQYTGUoVGH9RxfuiM5+wD
MQpEtOEKYo2ATJInkpqVoRZqawYdtbyy9VzQuezeCsQhUfqMXYdtkYMIo8G6dkbFRkCHp1p/ILu5
DJCnFeWqCN0hrI2fS3VJKw3w9jE1g14/sOlctJ/vf78wF5I6LsaXtprGrCTmjPHV4Vj84A07NjU9
Og7Ind3O29tUWFh4ID3w+sITFQyzMo6rJRabAZkwAgOe7SVn5/uzWVFyvBtF0zVBdH8DE+uAgtPH
2DaCkhzAiFYRL3U3rvAVJQeTHAK36HuD0kxZ9wyz12t7GIzAGYFC91r94tp+Ynu9cbg/lxUlFFS8
UA8QRgInI90jJLM7Wx1mI1DnN8d+GLdgBmvji3azADaCIBRtjKWTVeS6BtYvO7CqIFJesnD/5wuK
IJAzgIQD/vly+LHS7SQDN1FgTOfqkG8xaa6dW4EoAQIdcYKbtCeJG+KmSeUEzXDk+UF94N8V8NQ0
PsBWH5jIf5JkfgMtJ6NS0NoJJvOQlp6yFbVZO7OAKaH0U5SkI++2XChTjfjkTvAJC3aZrBMZ/si2
Fmt1q69ESL55TCdaoymAg0jhJ7v9y9hqeL46BUGD8t5296Yzl5VorCvT1Any6GXmD6nh090lrDAc
opfivyKk00qYZqVFCxEAi5n9Oak2wGhrVxKwJHDcAEe7hfiiYMKB20XtoKu8yjxY3zN4IcXGUVqz
HWCRQzU6/gDoK01CmcCLMqoMDih6ZulPqP9giW8Ylzm77D+zcOEAnUSuBGlv6dagc1RZ1aRYeGec
9QjhzMNHxoeL/t5HGFCo5ZlNmMYUFOziAue4kg76VpRrTbtFiQM6ZCAqe5NbgAPZonrQseCs+TQ6
NNVpsI4oaiX102bUdG1TUM2CUwsCaSQaxOG+evNVbY7AAqheAq33iOk77Kgoz/Xol2Tjql07YoIs
F1cf0t+3ARdC1bqJJycoi4uBPkpPKThftlhxVoQgfgfMpogRwsuVrImVmnFn1FD1LPlK8m+t/bnN
v+0uAsLTEp12kB8VaRNQki6XTLHqjiLnZAcjlgyowQ1dXDFXDojloPHAndooe1gOH8eVOjt9bQXT
6OXTobA2gpxrawRvzYEWiuoQmdMb6LFxqJ3OCiwKfJri6c1JQ/njVqN1YVUl1wroPU2wKwm+eDle
UVZOMdMShzhmjw4/OODSL5lPbX9yqJf2fj3vj17gTQCyCMEoDNI8ae85Ni1t7RFabx9ABbObyxhL
dj28dIuMLbNzVcXwZvd9fFTtT7ttCi500XJMh4cILvHlrjt50ddglLECbj+5xesmuH/1VF2NL+zA
lZ4PaVNOTYTxsweinaqtHktrwwPDLFicRCGEnBdh+WBYWeeYMFnfqBq65/2rczW8XIIyVDwfSIXh
qcr8OgUT1cabb00pUDcIGDPKLEQOZrk8bRLXc1wqekD4OZtPQ3UhzWU/ZwrOkMDpgq8aCFcoxVJK
MRVjXSa1IS6OCjwFW8jKFU9EwOEE1TNe4DcJw8RSuznJHT0oWz8BMWhqpZ5tbVzja0Jwi8OWC+43
eJ/LScxNlIk3EzxzflSMSxK/ULZhAldFgMAOdah4ycCMLEUkcWJU7pCYQez6mfVSF8eEnPafKDxh
4IK7oD5HEH4pYlZiwvp01AOLf0L21uz2PwDQIAqU2KLRlQYe9+X4rgJeEDQy1AO79ypbOUamtjED
MYJkYFFM5mALRHde4B+XEkq8/GcyYbOV7y09Gt8aCkF+Rw9lfpy3CpBX9BvvMNRDwqSD5EyTpsPi
gmtuOZJgJD7gO57BzP2hhGsJRNINXis2umqpJDD7z2P71dwqYl+bAeogAfXHUwMvcWkGCidsgluI
GZiP1and2bBVPO3hEgA9g2L8dzK15W5M3G5KS41xnhIfeb5LxnfXo7xLQNgIMgAsk42HUhZT3zdU
DybySOrfcV5uKPbaConA9r8CJMcjG7jeshIC1OEQPVrTxnldUWpR2IwEA5RO2KflCikFN7VKm0jA
nScyP8TtY9NvuDZrM7gWIdmNstfK2RxwStXia/uCFvS7bcZiBtIdOnd5WenuQIKk+67b3/eHNRej
S/6LWZVaj/gNCcg3c2wPVqwf/rfPlzRAN7psQjkfNmC8gPPHgwn8wAlCA0RBrQnyN2RKpC1mJGax
jXBaqR2nQ7zFHiC2T7Z4yN0BRwI/6ba7UT2UWULz0Qyq5llNwqJ4aupLyp0PWCLYOAHhBK3jDRUP
K6vMprFuBpnuW6NXqpf7+7CmCCaCQoKcBSxs8u3WVw1l1dCYAS9f7fbrPKNxwYa/tLpSoocL8ucI
qhjSWTIq9Im0YqxUgcK4T1V8yOlx4zStikD4DHhmEWPWJF1rojoxgE4yAys62hyAb9yinP7qy58f
WK0rOdJUUPioFwWgfoE7nFLDA+9F/AF8JYpRkXZDuSVIeWU4KtHSCiXUM0TMsWcUn0TkAGiv+/NY
s01w6wU7PPyCG9guUaeWzCWCs5ZxKqvP0QeedfBj/hufLHXPLoaRGXZkBMn0jD8K4svk5KYbu741
C8n5S4zZ0FsxC275+afO3likNdWAe4zkqiCaQUhiOYkRD6xZNTGJufVG60ubf02qDRGrM3DwmECL
UGyF/JQoGmts+VSbgRl9MV/04c8PbPPV8NIlqput2jsjhtc0T3siW/wgq1+P2A9sLDYbIKvlAhnz
5BamUZgAxzwY9YVuhZ7Wx0dkC7SIDlJT0v4SKy/hasJwTI+FEnt1/PsDy4O857/jC/lXz9CGTLkK
ijCsPlpqv7jFxjNu9fxcDS9+fzV8q7ZkqA0M3//hTJ6pnrNxw7KuSbDxSlRRYYbaVxllmE5NE80z
TmjpPJTaWS/ZuSvLDSFru3AtRNplGk1mbOoQYuVPlc/GDU9jdQ5I2zkCjokcqjR8mdsRyDtKM9Cd
N1I8N8SfjOP+fRYXKAhg0LMdspYbAb4L5O0Gxwxq58Hyy+IjM0AiCnEsQDHRm2Q5fKTNDZus0grU
/DClX9Pidd5Nxitg0cAxIMGMSOxNMk3POrstSmYFtH103Mf9rSDF+Mibok4RHjeCVsspgN9Ub1MT
l45a+Z1x6Hfzs0njS6owk5rFOcH4Jnnu+1eThN1W65/bcySSZ7j7AT5DIkrG22Tm6GiMw92bVS8y
ASO36LHZXfeF/PW1EGmd5owDDJJBCK3PnPvxVru4W11bji+tk5OWXI/E+Oo/ff2ZNZ/3KgIAZ2Ae
w7MERfgI7y23eUiZntG51YO2eUidy/77GMPj/Q/6HYCRb6iKG64kNeWIW0XOQc1HP2+mwwcmcCVB
upJ7pU96Pbb1IPkyoXKdPPxvw0sXTtT+OwE6U28s/SzfwiiIFV6+GpZLJB2gotSorc6WjtBF4mfV
SWuOI1IQP+1+//MHkkR0D3EZ7Lf8Qi+ngiV5z43AdP9yHhJtN/YJw4vmjyJVitMkHSWOJlhVnfRQ
t1+5Acfo0/6dQLJMgC1AeaHKeYHYrVIedbkZjGqg0D+0reDkmqKJRDLoTYHeQtp6qQlsaGzawKIH
Q/yQe02x/yBhWEGeigtB0Acsh1en0lCcGQgn3euryiuH/ehCZF/xYMN9Jgip5XhbBar/sisUMP1X
335NWxxOK7ZUxDtF4amo+ZHReW2K9sYsn8AqE3mkP+T6D7f/snuDFyKkS7PgnMbmABHmSeGBXm+0
m1nRMwSERSwVuwz3WjIUoookRfNTHirJERyCCveVn3by0ur7LSoyo7iSxdWMfIOsBuM0KTxuQOiE
Fkae3W1MY+WYAgAI7j0UeeDtLNPXwfVzRsvkPEyGx/Jo7yY1RfLTwrMDjeBMvANlOpO60KoS7d1x
ikZf7VTPTDr//javnCRRDo/3LHwLATNcKkKm1v3Qp3oWJr1PNZ+lh3lLlW/f/sAvXYmQ7kxWqTmv
OERE2QEtbxFzNtFfaAtKuioFfGYmMroitipFGHTutqjV1cCemhxS26fpCb3VtK391kRgWbofUPqE
3JtQDkiSJpPjtVYaJbLRZXu27GfV9aCCjXZKUt92nxz7z4ZuHDGhaLcSQR6FbBDyfTf4BDRVtiPR
h6FpM28mnosy5NEnkzd0x5acImOrcHtlJdH5EcZF3OM4GNKRYKbLNEAzWUiyQ5P60XCms2/tphxE
3hVQQyTRkH1F0bBkgdGtqa4KqjCw3f6jqV81cFduFeisnO2FCMnG5EOB/sEFRBT1qUt/UX5Ux1+7
1cdWDdxDMPbIdsiZQEXrQbbqjGjCYT7l0bk3VC/fqodbncaVDMkl4VnTsLabcbIzPy+9tjjk6n4r
AAS2YMlGNlZ0Y1tagVxjqZMAbROOyacsR+r987AVNls7VUDZCBi2aI0rM4q3w0SAz0QLIlfxu/SB
VJeif4vG3e1xcayQUYFfAhdadIBdzgTd5HoE73oWmmis3V+4uuH3rG3G9fjSfYJqvsEc6MRCyz7Q
7pWnh01YyooIQEXgmghMPEK/kmZwq7PiyGyq8P9I+7LmyHkj278y8b3Tl/syMZ4HkrWqJJW6W729
MHrlAhIgCRAE+OvvYdt3rKIqxFse22HHZ0kAsWQil5MnLXHsrL3bHXRxc+RjhhrCI54B0UhsLs7b
FQKkOr7on9hH08Sz+JQhJvu2ZFx5GVFzBwAP+MpmEM9io6q+ZKUtM/bUH6r8VEUrK1gbfhGV0LzI
W1WC7rv3vp0i+v3tj79yWbEpYN+YCythYC00h2pLvyVNzp4mvmmauCD3hU6qm1vfANc2k5TAsYcX
gIfr8q56EiJXNKCnHz564EEhK0J9bYsCgBOQFp8nWtbR9lVYi9K06FPVJNpPijVf78o9jV6OvxC1
krWM1y7Gd8OkmlLdJPZa25hr5/ByisUOKZu5tZk59GlEBNDZ19WxJuk0riQCr86CmmZU7ABs/aql
COiNsg7s9PRpqpPKTqx2R4bYCzZv36mr2wUIPzBaoMpASc3lafsZMmhqwGnzZgNQTdRtGV8JdF1b
SAhpQ9mG6yDJshBrNFLicDw4Wu2Vj67aOcmkdn21Ard4fa3Q2HquDEJCChymy8ysaYtCGn1ZPbEw
QVxfy5Vr+3qfLsefF/kiKoushygUxfi2F0/hNlKbiN6sPDAFnAJsFfI4zjLzqLyKEiMC6XQhgpSD
urS4PeSIU4ZTAEQpDHdksC8X0fitCVQKLZ+68K6sdpSmpFlhXru2Ty+nWMiGzA0Cn6Qpn+SQ2Cwh
3ia/3Ym9XMXiPmlg2IRTYBU+34pm06zxr68sIVyo2bBrkXepMf7QJabe1c7RvV1JzUvAZUXZqzu3
nL88iMiRPKNWVjxNdjrY27BI/TXL5toqAlSRgaoALwbKHC6nMDI56laAoS4cU9Rayux9X+1u1R2w
ml5MMcvkC5kIeikDQoryiWGj8sMg9sbtXtrlFPMqX0yRFS7vjR5TlMFnC1gtug+6xPdWFnJNebxc
yOI45l4IOfxx7FW24eO+M7f/xkaBOmsuB4dFvqyZQYhco0zHQbrfPHTVpqW7Va70q0t4McXiLJwq
FJLXdvEUiBiwvJDu317C1fHngjK4FEBqLT1yblikE6VfPOV+bJgJXzML5i2+9Cdx0C/GX3x/NMel
ZIHxh+ghb+KKPoRA9q5BPK8KxYtZFteJIjRY9gjzP3n11q7uCHRU+PT2Rq0tZHGXRi38vm/Axh58
DoFFD5OoOtJxZZK101hoWfSsswqkh4snpbdZsKnW9NPa+AsVKx3Av3w1jw9eYuDByMorsTL+MoFt
lDQKywDjg4CS/6rXwuVrwy98FUdUQd9XuEwITHSf/RUzfG30xftgE+GE0HzFkxBHr9vKtd7jV2/Q
TIGHGB7wA8tXWow8DLSjiyfQJnndrikfyiGmzqe37+nVVbyYZXGF1FgEo91DJ5Ew8Zp9FqVvj39V
1F6Mv7hCHDRjLA8AceLTQZ6r5qDW+AquzAAnCDkKeCuz4bQ45U4QoNFVnj8JFneo9mh3SqxEua5s
EupCQfGOEgDovCVUQUtRum0xgFQsy+Io+NmZanvrNgFABacXaGoEIcJlwCnrumbSJDPPnr/38ySg
D2JYOYnXi5ingIXvorL5tf3t54XDRodaZ2onQe5uRLFmCKzMsEwaTWFd8ebPDOWXyE/GNQ/i2vjg
2p2dIfQeh218aQUQx+m9ihXWOeIHMT22awwkV8f3kZECYu4KLNXzpWchMGCdifu+LH/UcB3fPuWr
E4BSFIlyVM6/Emm0MQEw0sACXJ+nItOJt1aD+FppzFWUsCQRBJ6TtAthsMtBmoOSgB47SffRsED1
eu7W+itdWwZCP8gg4Q19zdRCojGXJjetcwnQTv5BgiTk9n16OcFiFWGbSQnAh3UOqlOp7m5npMMm
vfj+hebuXS8n6JZinacsHot0jYd9bXsW17SbpCeZieGNYC/bAzNXVPbVMwZnBKDyAGmjE8ilGAyt
oqQZXOvcugnamPHoMbJO9u3GMDbpxSyLTULfI9QkorL4HHUVOEzL9PftZwxWDXRxBoIK3AQLG4yJ
CbwHXTidw5CmZU7Tmy1VZEHArAXoLjrJOObyFGwj60ag5s62h67EUWJOa4zH184Z9YbQSIjNgKtl
/vkLp8SZdFtaoTbPNaqJvXZXWGvRhiszQMDguCHaB46FZQyOAJFSBgZxzo37OY9+1WsmxuunE7Ag
VHbPjXbm67TYIySXLQYej+lcokmnePQ/A0j19ilfmwEkKtASM/sj2Igv96i1ejfUYWmeJ+PenHgS
TFXStyuRpSvbNBfwgyBqblsPmPPlJEzRyRGg5Txn7MHUD/Wvt9dwbfhZ1pCCmIk0ls9aMUUqG6x6
OkdOkqu4XstvXBt/rhvHw4/ywldVkmScUGUwaQ2eGZk/BOaK8XJFXYC0C13MkW6a+W+Dy92xp6CI
aNbr850dfNomRn67OgKHHZAK82sABNVi94fOnQQlQp/FPgfWv3iY7Iey2N58BjO3GY4ZbeV9MO1f
LgKBDRV0UgPXDFawD1X//O8MDyTnLAjg/ljukZsPvkFAL0KbrxT85dHtkOm5Tg5mPIo5Z5N+oU0L
Eo7aLGuACIEoyHfNigTMe3zpNqPxOsqsfRCLQN296qMwyp7yXgRnlsclrtETrdK3d2hthoUdP5S5
zTEFyuqzjWVtzD7lK/fo+gzIwSEDh38vQSlO5nhsZmI6F/wIA4yRk73GAHFFFLBN/5pi/oQXGtug
nam51sGZqihujFmUXfKVPr+9VVfk+WKW+StezOLVoT31ExZSmvug3tlr0Yv5Mr46bPDHIW2FBBmI
py/Hj3xGlZB1cPaKbz47hmrXlt/cL/20FgG9PhFUB1wrqKClZAuu7FJKBgIsC8njfVakLtlm36Nh
8/aGXT0W6Ke55dhMdrYQbjvyDA23yD8b3vfaSHj4SEA88W+cCtQUkrvAbcERWrx1iuV1yDXYAQwW
6y7Ns9sFBGywqEX/w134qiivm6LSUlqC6jTaec1h+Bnkt1s0aJoGFxR5oLkd0nKbXC7FiHbS5wF0
0z/KcuUUXl9b9OeCbzJ36AJZ1HJ4f8Tj4arKPnOVaCeObm4DBlCKh2cUYCTEDtEX5/LaWg5zeVW7
6lx574qtW7x7+xLNf34pFXNHOXCp4pmDEnQWw4uWt3aRY/jgExlOfXFf315QcDnDQu68YGhUkznq
nBESD+K9XlNPV07AAjEKAPkR/udV2b9ZhEHp2FSfq1InrfBjmTuH23fp5RQLNY627Oib3mEKB7pP
TCl4doJ6De30p9/08iwAN8FigHjGiS/OImfaseWg1FnyA1hLqBPTDhxxu9xIAiv29GbwU38tdHxl
9+BJmLBioRJB27d4w3PZN6QXwjxH9piEfEjHtc27NgMCKD4MBCRtXi2LGBWeWMqmsyPy2EtE9vPm
w4ERCxNq7uYEhbeIxTEfrUH9NtNnVt6bHYkVq2JZ3hxzBQANkQG8g2BMx0N7KYZjpkIC8hJ9rtHG
u+qnpFlT51e26WKGxR3TfDIqaWGGLkzCL8Makdrr1wIuI9QcoJkzCmxp6ziZr91BFwO65o6xx0/a
2KkxdqLN24dxdRq8fJCWuehjqQ7B7onCeocMZ1o+GxNJ6uGoB0Rsah6/PdG17QIjEf6F2CLOfbFd
ILQrg6qtR/CWfzJIHFgrBz4f6EIY4Vzg3QAVC+gglmDWiUtrHNxqOJe//Zzf9z+cr2Jk992P5PZ1
wBoJ4A8DgviK/kqwqqmdVokzkamI3W7lPK5t09yHEYKBY8dDfnlvfXjC9gj40XkiRfort25umoP+
hcBlYWxvvlrLcDswYZFHfaLPrnlPrZ317ebdQZ0vbNuZeRWg3IXYscIGnU9rq3PJeNx+8vTtMTMU
EoMBELyVyM294rKAywF8cW6qs+du+ihVa5RXs85eXCMXdtPcj8eGjx0sXr+681w1Rb48tyqLH0L7
uctWnJgrJ4zvBqJpZqtEEHbxatg+4CED7+UZHX8m75TxD7cfAR4l5BcBwQN8dPFAREXbm/XYj+eh
wO1HC6//3fCLE+5DZ6jYxMdzp9IpSMiaALy2xmdGnX99/kJPmCVHkGPE+KG7HUWc0Z1lHdt2M95u
9l9MtKyeGHvmW5WLiRye9nVch0+RRuNWvOE3V4FgohnRCSgI6kCXxOWdJFmNkBEmYunkQebK4fD2
mVy7tKh8x5uN8BZAbIsr5WkCo0AhrcKy95Z5dFQqb08aRMiEIzg0/+d1DM1XHfUbbptnCnh1Opi3
6g08PShIg2cx94FAf4tLtQfwa+W2VSPQuePO1ne/396fV4/cDCCcwSegPMVbuuTAZFE9NIAqiLOl
Tty1YgON29gzX8M6v5LsxTQL0QhUIKStMI1DvdR0CVptfrl5IdBNwYyJxNuA4vfLbbLzTkeocexh
c2ym8OBNey73qv7+9iyv14EmVbiy0IAIsqCR6+UsReuAGL22m3PhJGCAiQ3rZmAqrhGeIGTpZkQQ
KIkuZ5iituOhwAzsd39X3wqOWwy++PxKhDQkGoMT+05bqczevb09r2/T5ccvnmiAIRXhpdWcjfDY
fdD+vkGDuHb/9iSvRPrPIsIZghzhv5e02bkfGbnHneZcBce8P+nizvdWLKYrxzy/Qoh5zAWJ4CW6
PAROI4rODUVzNoGpiGW1eXsFV4afU70ojHJnmp1luWw5uQGxRo+eB3P/Cw233x79yiFcjL545bq+
7xVWRs/eEBdOmht7EFc3a+yEV05hjrQDvgY24xmqfblFuYLAsaBsz8z6ILNdqT55xu3bdDHF4jYN
Ar0/wr5uz1b43bZPPU1v3qiL8edjehGmk6I3W5Ng/NG8r8ddHh40CDnWGmdcOWwY33AikLBGu4Bl
8kDbTl7JvG3PgzhVQSzClVXMqvPCLJvbYvuIi8OhAzJhmcIxKk5cM/PbM/HjwU/4tKdW3FafDJZM
awGoa3Nhy0DYgDp12IGLq4X/v2jLjoJl2IutNh2bDSBaDqAv4DUuV7IWr6wdrAsREJCyzEx8ePku
T6fLMmZmJuby3pMxbWWSs202HCb14e1b8Op8Zq8IhT7IHeH5AEfO5TwDUUU2yakBQ04KZ1jcrNAX
4y8epqllmUs1xjcrmU6TEVvsVoH/MwPijiBIR3nJ0qytzLDzpA+FOPBtJ59yb19lcb1GlXd1n1Ci
CLbWmQNzmcAA2nYUpInq8/TZqBK5xmH9Sp9gEfCBUdgFlA184MXVMt3R6qNM0HMR7cZwozkyDCv7
dG0FiN2gwAZpJNQsLqbwi4Zn9qgwBWpKprhdw9e8UrzzEl6Mv7hJnkvcPJAjPas+DeU7Bu7h/gP3
9m/f16sb9a9Z/pQAvtBaLZ1GvzEwC+kS3r2T3cfMXRG9lYX8ie69mMIR3ugHE6boflthTNjJGFJ7
jatgbZLFAxIGhHm1xmnUWVw6W6t8rPvEN7//73Zr8YZMoNwvonGgc2skr0pcFhtrwc7rBwKpAHfU
HzjMpQJBwtLOaGHR81gkIUsMFTMzfXsVV28uyvjQywaxwVdxYSVMbRApcXPLlJRxbsX/xvh/qIZR
Egy1vpAM2g/CVqyg0OsyfjQRVnt7/PnvL96oWTJejL+QjCrLRNVyQs8tPp7uVLjN0nE4Wis+wNVt
ejHNQtWaTjayIccyhuZ7Vp286Pfby7g6PoKnCM7jqUVTr8uTtnPtZXbRwrKaUrCRjmv1RFdvEiIf
0E3wh2HfXo6vh6m1eY5tAg0ZqgFKuVtDMqzNsBC63JxKri1Kz6jyUT+LfitupprBUcMgRM0YiB1B
WL44A6V9NYzMp+fIOyqNZ2ilOGbe4+VVmptIIicJjxi1Spd7NI4W2qR7kDY7uKt46pWx8S3fOd9s
ewW4cu2wX040//ylEiyrdqxsTIQGGgXoPKbN7ZcJGQRElmF7IAwyH9WL8REMIRaj0exKxm3+HNQ/
3x7/msy9HH/Wvy/GJ40PRjuawa5BMM1IaJOoaEu6x5b8OwsB9gMZQ5RUvvLHIr/Ka810c26N5BNZ
i0Vdu7EzaBXkfz52aemKjWUwWV0hGpgddvHegw3trxz02gwL5WdK3XlTixkIGvqCbWs4hTcHNmeh
gFwjtjm3P11WdIGNlGWGNTbIox9J862Vt/qrGB8w/5ngEek2FHRdnrWfDwOpUSV4JrE97Txn+/ZV
uiYKCMOBXXiuj37FdioaaZcC5hO4YD54w+PNJPH4+lmjImgzw6uWMTrZAEU/gGvmzOu4UTFZg8Re
+/yX4y8kwVBtXdU5LiiKPUIa+7fWoSHZ4aPcELoOzdQQWl4oVWr1Fi/8UdwXBhrPht9Rv7IiYvMX
vlR6yxkWSs+pQD9mIbNyT8a92T740XN/Qpvx204Z248A4CzILuBVuK+XlygasskJp7q/5x+b/Ojk
/yhj/T8/1H/mv9j5H5/L//u/8M8/WKv7Mi/E4h//+7780TPOfov/mv/sf37t8o/+++sv2pd0+SsX
f4GB/zlx+k18u/iHDRWl0E/Dr16/+8WHWvwZHZ84/+b/7w//49efUT7o9tff//rBBirm0fKS0b/+
+aPDz7//hRr+F1s8j//PHz58a/B396z+ySTCvf8Y7H/+4tc3Lv7+l2P+Da8XuImQy0IocYajjL/m
H9j+3xCuhqgB2AvQTTgHGSnrRfH3v9zwb8BQzKV8IFyHmzTXIXA2/PmR9zdwKMLIgg8LPeB40V//
b+EXZ/Ovs/oPOiCKWFLB55X8qb/+151DOwUUVABdhA9BKAztJxbvn4pqp+8Kt0xNX97J0WjGjcu1
eALfK5oljdLqDDAG5mcDZmtsVoG1Kckgk2D0BdA7JiJ/rPRNvu2HElYxCQth7z2dqXfU10fHr6ut
EcqfAPQPsRBVtzV5QVBakYdpzpX30bRUnzAgRe1WG5/zZox2Osqqd5OkbhpQ997zjWhXk5wfTY4e
hn1j/LbbUd1bvn7v8/ZnZrvS2ZamaseYRmIcY4sP0opRaTG5x6LMq7hw7eF5Yk3+4HoZT4PcGVF/
UTJCUyuXJUkrM4PfE3ajIX4wWZrFBzJZdbGFQ+HvSacJ8Puq+TA141ebtaGKhU1RhDIhmdykEXrI
BVtLRubeGphq0QADToide6iSLCcdJb3P9L20u49CN0a/s22dvUPRej5tpPLQULcwAjempSoPljG4
WexXPt94pMsfKy6e7aawP4XIKZ6Uz3saj5GFH+Y6j3OHRjVWi/K/wRmKmJK+woF9q4mGudSD12gz
dDR4rGVT93GgMjRkQY7kkRdN+z0k/Rg3bmODwMx398IzssecOoU89nnkPXsNmtntjaBrjE0RZOpD
ZFjeE3drsL8IwLB/mB6Qh77G4cTobsiPmXCdhPbErja1GckgHoZx+OY1QX0quOEdpZu7Rux1Xh/X
kYveHWErfxQeQpbVwKK47Hv6lWReFIc57KXY69EDoPEN704K4t0VVW88gujbHw5jlMm7YGy8PoWG
e87mjx98PxE574eYa6TjevAXv9Noqp2zXMctlVEKyGf11e452NRgztec2PdEKo16/rYrT7yKyr2S
PXp9EH9M9OTixA1Vpi5t/DgPcx9dicMwtk1kxzqOuvyMo02Z6BWP3YHpLW+GO8XCT7kPXpRa50Os
TSZij45bYyyHrde7KQKp90g7O2hw5vobFlTp2I7eLjKyLCUZnUOGQUKDOu79autqDS+TA+DSGf5T
ltlPPrqknXC9Uqe3nbgmQbUhExoZs5Ci7aM5ZalHpy+5QoVxyXAbCgCNdy3gU2nnyu3kR2MyZ6C2
MpsaxKc8N1WtWR7avDqNIjtG5GmsgYjVqAeITTENscM9L6UZit7Czs03vjMYR1CVkrgk0Xuv0P0O
fmwXi6G20zpSYu+p+qMlZOKCNDhGxUq9Ya3rbkbU88ZlY+hYCt7mqfKtPG7rXMYBFoFD1ndGyB65
Lh+1yk4Zy8KYAQC3NV0zAdgn8ZgbR0b9HJlAaIysLg+jW6VEWs+BJv5JdnjpaQhAbN7bMkYHMzSS
cMrfUzU1SR+O31HL729r2T/bvWXHfRc86aAAzF7W96wTuCENKhTSPmzQPlapp6KdijPttD7kDUnD
WpvbEjCk70JW0y4Hw1MeGz0t49YQ+84IzY8BSqGSgVLvuQ8t9ODM2wAcFF2JolmifnsZNfO48S0R
N4NU9r7JTTYCFVXRZPRquW05a9IxKx+mCaKeQHgz5M0qdKXchFrWzxreIuy9gbdeDEoZ8YhmGamw
yKlmMjv5esxkzBvU3bv1TjkNSZzBfpqkMT0ZkxEm5Zj/GsaWHevCG/eGVfq72vQNM9a23+7bPNAP
VlmP35zM8u861u1rMJYndtCG8E3ZwO7LcXLAJ4QL/9Fr/alOK6Mm70VQKtCxU1UD80WcfFs1QYcY
sWttbI+ANmEkdhtPwv7imjo8MFzujRo796nhvMSpg/rlKOq+/dgasGiTskDsdutBi4Yo8K9EHNp1
F9tGWPBYBbVlbkakO3bjVNdxC9nYMpSHHWq3HABuUzWuu7Z5wmrmsVhw/1ueF9l2amt3YxfU2wcs
KuIsRHnoFLCMQmU1drHhnjWYSd0wGossanYmOnRuaqkyPH5DHksS2A9tF7Uno1E8KQSZ3uXScE9D
5GSbyISSa+WYnxix+zTv3aFNmGs478oi4CxWY+l6KXIb5VdfT8Fjp4Zoa3oNuc89kgGMh9sGMbzn
pP886oMER1Ts+f3eseimYH553/r+mQ0d2wDM0MZZLac7Ytj1YzhSFzcw6/vEYYqkNZmypPPduV+R
b6d2XvliS3FXhdsmfSeMTzTLjWNhcnauc8tD5ySdnScOfVY6dAMXP7UH4caOz04gFcddbehjI1W9
6d2mfRzabkukkTpyTE20+4w6w0iBrMk3GiSbG90RdcrsrtrSYbBhIPAuMUAZ5PM6f5f5eHcC732p
8u9lqNF4XUpjjz7s/c5TPIityZMNushWUb1pCxt1F7h6uoDlGwZnxGfao1O74jAow31f1d1vTqzf
0rLYqTUk+6HR3CANrK5BA5GHIFTFrmPE33u4ee86A4uOPWN6T6UzxJMSxSmn1NgG3Lb38GWbU+Aw
5PL9pjqGnhrQWxYbbzd591jRpj0b4KSLA95Y362w82NGM7k1GQpPo8q9L4PoQ0Q1+2LDZ9373MV9
HOyPvQFefBfknQy9tLUdc9eDSBTZfiB8gm5pu6du6PP39VTlH7Xiv4cSD409jiJRbMweypZ02yKy
67hrhjEWvv9OqnYecij2dmCWO180zias+vq7dGoZt8roj50YzaRzOb+nXnFymjFMCrPViVMU3wqj
b9+bpqzeEzK2dz4IfCH3dDqYLQwlalXjveMNzQb74W3HyP9Sl5ADHFKWlFRbUNnKDk+Z27ZoKaCO
zESdHhLnBt4wPzr4pJEHpqf6Bx9tN2ZEg1PXGp9bFnyscrqte2c8SrhNkLSIngOZqQ3aXTFUpNLg
eRyj8ZHCMH4savpshSWcKidIQdfOYwPP+jtDZ+XGzCXbMzNidz3UyvswzNXd1FZ8U7Ic0CcbOREe
o7Cm/NI5rmGlAtLh7UDs396BW4W+F8IwNoCHeDQBAMK+a62yYanoyXgHQarb1PdZ/Y14JkKurI++
TX3EPlujWd4D3B+OB1EXcoMe3dO3UTokjCvNBzRdzb13vpogfEKxj03juWc9RGHsFx4/ornOsxaG
t3fwmt8hj9PFvSrQYAqdRNBQjBfFB8Aa8y+jX8jfROV00wo+pU3fAGXQRgZ5mIam20+hGn+3FpXv
pEWDO9JV5S4zIr0p8OOfTTB0R3D4Fr+n3P9VNQPQt6M/7Puh8be5JuJk5qP/ToDcfRNA8ydugGYs
qRwbmtjaNXP0SjTsvXbl4ACEFRr3ovCZkfq1F3yo6vnAqxFK0HRqwOhdwDkkj6It5UBMbIQHlyHO
jKo6ZF6o7pTwnGPAiwdVDv0e6FYgJiKDQj+JadtK4jxMfWf/IH7r4YtY84GKif+GjFDgByez2JZd
UBUwLCP36Pfqk2KgTuwr8kt40M2sdvyPopP9He4fsrih+F4FMj+oHOZCFTCeGLbP0s5gdgxjcXhu
I1Zv3bD8gm6tCixH0bBF6CHNi/A5l3rLXPMA7MERZcDArbIg2xU2b3ftOKR0IqdmsDvsoMk/0CF/
3wmW+AyUoEEZi6o6m3wgcWVMyTDxh7AOWWyBvmeXoywrnrLC3ynKzzQ0h30XTN9YaDyUNRpgwl2I
ktYeoZP6Jktd2JTJaJpl0tkWOlJx2Nd2sOGuSGnT72CClAfK5X1fOe2u4kBXs8IlR9zj5pGODihL
pFEmFn7/zhCQuryvra2BiC9wSUH4VOQ13egsMrbNVBX3rGgycGtEfKsnGu1LX1ZpCZKV2FMWlFyh
PnojpTFMnTxWRJ6MECZdMVk/iCJVnEn7SVce3TSdHjZKOWnt1xsH5f2d6emtCWuDmmTYmEFBjoRn
v62qPXZFHh0yOBGJoZ3mfTF12UEjphurKO/Thsj6KAgnsRgz8JS3Y74lVWmkrMjqZJrQJkjZWbap
g7Hce5ZxNBTut0Oydi+9iZ7ymecf8E6ZELP/bhXaja1KxR5x+Kb3qEztaSSnbnBkIkA1HWvIM8CY
OgRRlBi/IYdf3TeG4TxCE3+iouvf08rLdrawYWlpUh8DjRafE1MpfgkPei06SE5NT8BsB3EfieaY
52UcmjXaDQQKCdkw2rPR/VAXtoUbHe37KEiZMyRjqA5l1hVp1ldq25HoI3irNpFj+Cern7uPuNIH
Th4b3+f5sGm9wjn0juLbcTKgQNlMU1oY074FuZzR+QK7bJRpoGh4QgwyewxD/SVEyG5vQj0H2ZgW
vbPBk28Uxb2ne76fwYRbeEtBMqIpyS5z/QS80sXGM6xp27tmt1cw+dPejvp9rdtn15mGpOmMcR9x
sQ2joniuDVJ/jfL7MhS4Lq0/hphJyjtK9JgKH1T8WVWIpI6yd3jj5Va73clCNzrFW4nXJttHOY7E
kiyWaCrWDQxHSp+9rsITl5cObBSwMAYw1cxx2Ko+QudQ/B5ca1AxEb3tifOxrioL4jeSQ96Nw50x
iBEep4cgH7HxKMLCCPoyIRY/qqDa2iQAsftU0W1eoCkHktkfaG5sDBNmftZk+x5sTLGLXFXKKRUb
K2+P5YgkgzGGdWqChD7ttF1vDWModlM1TLFy8fHQ+QcbdNwOFfRYad+LpVl6+4nyLlYgGoznJIKu
235PpiHYF41g6MbHsz1AFgKa2+g3tmawNwPYytOG51QfKkX8pKxKkZRG9VMVzpm724b71Tn3zGqP
HoLFnnDxuW8tI3Ea52uHtaW1Rfx0hGo4Rc3jIH+N8FXR5dgbsdvWIarMtLMyvL7tZ+JLlfjNV1Kh
g+lks/0I+LlhyzYxqf+TiearEdgSfwJP2G6GZ8I6O2HwIQh3U+3dj0P0UIb+J0eF37M8KpGv53Va
e/6dIKAEkJW6HxHrSaLCUrGvSWzYlQePG40ynRZSabRVn+BFj9KiMNVdZSmxlXXnxKizbhMdge/R
GAYRT7krIdBMg8itb5NpsO0Ufm1zV5imTgdPPAm0akwqIR+sSXwJbF0mUTe+Vxl1N3i8JLxKoA0j
dHmjZjcil13yxJPhE06Hb7ELeawRNxkKkm/qcDpMvrchyNbsA0sIxA/6OcdeuDAnCmtfMNYUcaAF
vFhffoZEPJR5HTM17IUdqHi0owkWZeskLexUhGtEt8kkBXNxw+9q8TGMCEnR9mw824hbQeNNfepa
7K7OPD/piqhKzU5PB81QmNjZDbuzGhWlRgEkj817OCo+sD7ovx25Txqampr8aHWAO+qK9KkyurMs
+GPTjo95PcDrw7sZdiXiAM2IVtrBeIS+ydNgVH/CdXeyrubG8D6qUaF+QfLwAaVH9wXiNbEPIufU
QMwvnnSnE1FY4cbSzN2HDUrpbdm8o40bQ05Ywkd5ctuR7C0ve4yilscFD9vv7f+l7syWZMXVLP0q
5wXIYhRwy+RTuMc87LiRReyILQECJBAScNWv0a/XT9LLz6nTnZmnyrL7osy6L9Is0yIj3B0H6dda
379+vxmzwMj6ssiG7x2n+VXHOMTOgZQHdQX402iDRuHgsy2InsyCFUtmj34POAD9u+EWR40Gl67W
oXP0HJccu2AKobE4Pz101+ZbOGxZPHCT9TIUWT1g1uXgrX6OjK0g4wTB+E0w4QRQ6+WWbm5aYNaZ
uh462jPK+OuJNHjEnXufJHOF3BV9jsHmQPpgpqSOwqVZGpkDhXqKJT1bQUo6RD+pmnZR4zx0OJHv
EYP1ENkJ0qMrHkaug5Mv1sPasftk6N3M67rjqseKRewFbUtfbqfbyhPDlTIaxjzs+jnrfID6ysdy
6M9JeyD0foxFhyp1QRWF2G6/H/FusEpEqfLxFbs7zpMsRa4RDlTJGUPQShhkbbbJ/qHxuyc2EpiJ
Cd4KwoXrQuCM0M7hLjXLq0mVC+SF1MXSL1s+MptksVIFj8VtymtSGIX03jqcCU4P4W3Am2OsYUta
s9ucwcA1YRhEHOhDuBE3B5r5q2eAqXlbmpYrlBfmB9Ta/Ujt7eaaB5c5ceEM321nPyYMQ4Q6VePp
Zq6BVtE8JDV/bLbkM5xid9cNK6bcJsG6x+TutJoN+xCBqCzHVfBDdRzHYCcbv81NaHzodwgq4lx0
Weey+6lusX0mzg+TiHe0jd9BnA4LXMW6MGyuOs8p1oTpzOeIcG/0vaPNC2QJ9A1JOWYIcuyyEME4
mCxKw8zHSLlcbC3dtWt/q02UL/HrOoDEpQprURyIjMIFS0lf5yjsxB2MS6cKPKF2PITasvmsgEo8
Z2gy3g2y7ioysbQiq4czBio8Pq4Zc8YTZvueZ4GJxchS+158/cLGqULj5cfatVPm0wTHpdCHTFjH
+xFqTBFACMuxm6tiEt2WmzW5FfXyDhPgkw8LELwWFSPXmFgWyxi3LhqBkdCiUWyjxBQx9EuqkITZ
+7piRCTZ2iQHu8QGW/58LxiBTOIqVg4BbnzR6EcBqSVPe38o15XMmaMb3KGumvPFgzBMA0SxjxRt
tESoZ8e6722IYooudfCEBqAXHNvSArdajPfVXNTgPA5b+K51/zPul4J5KZL7AgBk3lqbrIUgk8vY
HzMTxF9o9rJZomWH6rmpRtvdklWLYmG4byFZ13nt9fcOfjFfI+sWdvQPYASPfWQgkZJV5gYvl/d9
g/zxcGGlu65eGYxthFq9dfMAHV3FhjiKbHIo7hvlfIV0iDO/jroc4elzHgc9PtbQTLnpIadwX7+2
fohSIMDBnLLcl1AbCF7NqbGrCZHsGR66zBGxnzO73osx9fFO3R0kpkfaj5hgihjAijdU51OzNtm6
pqqw0vkVN+bgqPY7kQu2E+8O6PRhjOcPlqw297fgBe1OQx4G/HZt+mx0+H5e9Mnzgy7bbLLlQuM6
Qtyeb9thoHskxyKEv2/cqjNzV8QdXyuOiPgyhYKVx2DNs8bDZhov7QM0i8wdeCkcb9+sI3lpuDit
0v3E6druavfGLGbH0/GuZuHz0q7hyRh2lY/pcUGBPYnv1at/erI58si8zWBAPfVR++lr0s3vJqTk
pdPjUMTxFh89F3vRENKDVhz81eT2iPqd212LIRcZWoqCYor7vZdsCO0iL+jc/tTae2mbie/hMRW4
Wsl+c1AODN8J6izJBfwNxOz64/quxwn7ReO/4SjZ4ZP5UeGoLckgcrWFZv2Y49YvLAmOE5E/JbbG
wo3b+SiCGG8APOghVNbPcNSI9sSztxZC30dzFX1VN96vswN9XjwlNrhPpPMGbipB9rgzlL6LIbVK
ohyKou2Lu1qdqXHwPczvyTCYPDEYhuAmdMhjTtuS1xhfPKLDvVq2RGWJE44nyOunRaSnMEhvepBA
OTiHH8Pm2MwfeJoNoB6yLu7aHikF6hswHlgaTCmsRhLdIoy9ySba3i+zhjeDrg1vZk/ATO8QCnS3
NFiovXYpzeTmUWLBA3fRrcZMQOyvtcomF6lBwpAVORG62ycoOdD1MdUoklCrRdZDYmu94cV5Flje
FHMNyoaibHL7dM0ambYFn+IAI+2syN1kSh+Q1migc9vhVqjp8++O6X+Ba3wrv6HajN/f+vwh/z8w
jzHUAkHLcPr/7Z8+7b8ayB/iY/3422kea/E//tt/n9rrf+3G9ePr42//9rf9x+fQfdR/O0zio/+a
fm8z/6+//Q+rGbNefkMwQXRtWrkO273Ok/mH14x85N8SMDsYHn0dYwt+8X97zcFvBP1S0CdAZqAZ
/Qr8/tNrDn4DsIG/GGMmdJSkSfh/4zVfuYLfGc2ghpCqg3QjIMUICULz+x+5A+zno/B7d3wmVO0i
5Z66kBRyIsXgAjtNSdV20DqG9S8gV4CT/8ELpykaGDDBB/2Y/p9wPkAQvtI60M+Sr+WI+12H4XOd
tqUjMH/avcbMWpzh1s2cFVMmq6GtZsNkx6wLohz5cTvbt8UUTsdwIRUqjPdmgwpXS0yrNA/N6Jai
mQvmyoNVkKeGT6+Ldit0NsKi+060T4P85MlUEdXdoJwtp448Nas5pwTbMOrjsl2GA+lJASdjFzTk
R6xx/ojC9MnVLjZXBSWa2uaTh3LnTuKSbhyKXP0RsGg+mDF5Yp0o2Sh/+G7wjKbdQ6B0Ier6i/c0
azm7h6T2YAh0q97IFMJacrEifqqBQlz/5KTHg7F4K5NjD+2Y3NrU0Kz3KbIbfFI4FE6hxsVqp2om
UbHABmz8sNA+CUsCvax36c9VmvHQ237f4xjL+dxU0JvDXWzlWwodRwbb+7LqKJu4wyt3cSp/MyXo
7Wc3HO6WsEfFHoxOrkNymZWBMo313KMtHN7Uy2pFilhMaIEkRR92N17ilGTo8rBeS0H+iu7+++yU
P92nPubEXFEfRHz8S36ImiC+L54zPmPRK9wF5jMGxaRqLVUd3a90buCU2Fu/qZ8MYScO6yIc+7wV
8QXuRqG5fJQ6rhTKiAwU5hsTy4vQuF4DgsMgCvtUF81GS4SIgWrECbSDW6flrqbpYVXY9btBXHqi
0Mm4vIBkzzjH196QmyAa3zw6F4Gl2QwVXPV97ljIptdvZ8NdPAxNMZpUoHqbH5BsgO8sCXDsQxkE
ETsXItq1nBQhF+9xwrNWRDcK57rcON27NR3yASLs8PFczKv8IaLxuJn2gmS6/Ryw+5R0d50f3zRi
uWXBciuVekyRrSKEc1ItRnvVwx7Q0bMZWeVpka8gEpF1VS48vMAfq+JwORv2Ez13Bem6OybxXnkP
0Qhii4c7xNNVILpD0s9H3KA3fKN/Ea+PAXb/ug6Aakux+CGNDrkC15//jpQ0LXJ6oZFPz6ObPkmS
PjWuKCHhYkTP+Da6EB2tt9zWSwQ9vjlrCwl8HB6o2Q1hn9NouW1WtRsVkgpRbrkDq2QzZL70zzIS
me0lcF7nKVznohbxjdzUYQ4ILLMNqoi3nKByHaIl2oWxOePse1ihXurYlpPUr1Dliol2sK3DXY/n
rYnXU90a6AtQ7MR4pEuDg1XzSbm4sYaEmYsNW/X2ZUxQeM4B3tFSDjV8HKRhtFpX6TrsAobFamE5
5tNXBsSO0jgaLddLL+/AmO/XaD7L1OTgP/AMt2WMVWjQfY6AlTMLzG0XzAWkZ1QIy8kft9LhU9V4
9tyl/q6XHC00XperEecEiJTDkF64egkJpqlYuR/aL0y0h6/QZ84So0b6Ofr4CL5zxJdwhJW9n6Lh
ruE4cOqBHORV5abOXwCfwR9xOsR7Xufao48JuQ7XyRP+lQj93RfexKQjUS2nZ1zr86yxpLBoB7g7
n8J+r9R6m9pon1B2L2J6J+O0dBq502iCgNxctLg5ZD/8wJGnTEME/3Ex7OVGqi0YIZwiJYmEkEXa
C4phNOHPr1PSH4Bvol0eQ37wlIAgR68ZwChicrrCLRuSy5j+1XDd/+gzIicVeQDoG0a3y5/wrVD4
Kibtpp95g6T0AK9p/blYR3AaC/2rbLC/B0H9eW0EF4pRdde0RXBjf7yimLgQONJiKw0HZCF3QxVn
ONJriZzZk1bRM+Sn02qim3GE3tPDPZrBQ3iG4uBN+7+CJf/8PCPq4vqBoUFc0WrMV//jmwlAQcWB
NfbZErBYjTo4qQ8QHTuZ6oGFQOyXElWGCHdjHCKgU+6tjnIZRRVEnwKWRUEGcml0cIHJl2G9PvIZ
iA1XbwvI+aZnwCGawjf9YUjns2+GOzRN3dXR+Bpu7GRUlPe1/9w55gG2LASqdX7t4EQHzvIyiuBm
VDDiGvbVdWpnWFQk63wGP1QEbf09Ydf2yXI7NXgRlEBd0j+262gyxdYxW2M15QldX8DrLJmi8gfr
gvsQ/wMOoFjnfedpcsnNEvCTFJ0tfld7/jsj+Hsm8I8YbZyiiREoH3rlEF8HNvDPQ9KlR8Oac1xW
4gT7Ebt4IOg/vrr/gmr/PyVJ/1/ERAOUtP95lX9aR7Zuk/74I1t6/aV/lO+J+5uPOhvB1pjphlk8
Ib6Zf5TvJP0N1VSKRDDE+CTAP3Gr/xMVDfAjDGC8zoH754/+vXwP0t8w+AOeOTBEYMvX48A/jyD/
B6golk2cBH5XwWMyMlYZnCrQhQr0FMkv15//bj1dnb5FDRby/QRab8nietvKmgpnR6HX7wM5XQ0Z
ETqXBfzYvg1Ge4jjOiqbQTl7DHGUJzsa8SWk79wKNtV3KPEeCfe2MccgTFUCD/VguPsW4zDJrM8N
BO9fagGKmbWjdwXcRPhtjJi6DNyIU81zFz5hAGUMu3DiyGXvFoWBu0vwohLIHNkgaX0Hr6wX2RTV
gIoABIRvLEzpT0+lKGNNMkILncJW4Q8CgOw7z8smEqHANii6u4HtXW9KqlmIC0To1WaDjvxXWTfh
t1cj3nGyvK9caPgHf0mXg1riUUDAc5tym2Jy33EcoNPa38qxi6dXXsPIjWo3eUuI/WVSCWCxNkLu
cTyD8wuKCqOh5xn4aRT34ugOgQuaySLCpOvIVeykWbBAJ+JIHUnD1a8LtvV7jNH6rLG9Zgw6cIEb
kBdjgMGDMViPEFZSNV+hjWBdYfAaHFuwVDWMvGrnJypdGIgLXIhIzO+OSJETNTOSJbLT+WzZ++S0
0aXezl64h/r1bbUGadJ4DyuV7zJu3qSmUMhAqGZIxgD8AO6PzWAS/R5g35KQcuvVVe5fFqiq46dN
Zc4hPKsUSASKJ/GjrkEBbWPi7BJenyMZjGW0gSLuuxOoWf0YA759CfV8aNOo7DFtkLJtT7oAVxGY
srvuBWk9qBP1kRMWHvuefYGmKQx4zrydaQQn891rmpKv7W4SiXOjGs1gSaO248OG8jP5RkcLOKjx
fvanYa+T6GPGGclTgJ3JlEaZ23VhHgQ0zeZu3beWvyGX7oVHBLiKcq74Eu+SPXWDknDq5U3T2QNC
v9G9h+dr3ruAX0tL4BovI8rhvN0a/6fE9CcOxgU6S0dc3AKQq4mTtzbYNf40H9IUNHboX9lSDSpF
jHPRrd5YNr7ADRF2K9/RqEuwCYi63IwPDypsHzacTDEo2OCCKdv8FBwmS2Slzl3VOKd09OfKiWjM
oC/VMA6i+aEmUKvdNUhKbK6mahwt/aztYFD3Aby/MXwk1l/foDYsSN6CkZ328KqHqYKRhWKW1hrx
QHjEtqmjLzPQyFcdPYAMpbt41M2OCZI+GgGUlKDReMUmV493Ej8pZWvVIQjbAA5hl7T4RkBnbtjr
mqumGbo42XidJypN5HwcG8/7BcOZHYBp57Mbz/shmdity92lGHDeyj1dTxPQj+ZeukoefRyy88Sm
wYcTN33hSAAqPoKzMfUKZmr3YJknchWn64FOipxTl7IqAlogeiwh8TKeo0EA8my0+4yOSSdrOjV9
RODIGxHlotUqQ7WJgXszfMr0Mror0FcT768cr0rZpV0dhqekH8qklWm2iFvRd78mhw9ZwNSGuz/C
apPojLn2uVkXN5eqwJKzHvBO4aemw2t91cLrpLkVjfrBAnycbjTHydaP3owLyYxfNOiUF/1y5IAr
MeakFOJmi+n9YpsLum2P0xyXAeMvK4hI0GSAy1ZvgdPM38HipbnlAFc6IV9qNKsD0j9q0n87XEWA
5WvSntNl24ADqF0tsDinpsW7dn8QotipmevmIajz0FgPj3usndyD/K1d50y7xrsx8BNODtpDCh0m
pWhxgtnmoOhchELjacUd32WLYd0ZueDlAJhh9R3Uj3A9dk7oFTaBwe1uAgIpZtp0AtyWxmxAd1s4
GIcnR081MHt3w2pQH4Nxe5Ouo4pet/MOYi5mNK/Rm1vPr6RvdysgywIRlTjVApRPhMsLJ2zrk9MT
CJ/z9KNV04/V0TB/sbbA1maXJvERMbfCNQ/qcNpbyx6Cbl33cziq2w1V7tBC6OU48LM0SZ5kPb12
TStv4mi8X9w3Z7guiHSGqAKzz03W4+LGOzqYEj0eZwcj8CBzYJtJyW1jZJS3rQ8YNWIYW7euFfD2
5gIgSx9RMsZj2r77wtZ45oC0S7OCEpf6HbEuIkNR/CsQa/C+OB6Bxh8diIra3J3MW+rRHhh79J50
AIgd6oLQ7t03SU5jODm3C+lW3MBcPiCHyab9kehfU7pML3g6sBDWZL0sMCSKsbH9DvL8IZ4itosm
5Ga4KcXepi6IP7vDgCOQSpI+D2nwHKdtcwCevBRAf6eiMUH8Sl172qZ2zbyavXLrnMjSlzSEI4c+
PFNQNZtjO0tbTRLIwTTU0XM3LiESF0P0AI7eLglBElCHTmWo1wpzO9t8bPWbcmnrZ9jzwh2n8cEQ
UnJ0JVy/vDOjcZsPqV1zv95smLMNVMbQAoJRsbevW653YkowXRi+Fa9BWYOxwHReYN4Y7R3vEilf
BTIlb/pGPAQWLMG4BifiT3o3rcNnK9X7nNoC6dRgg7nEAYu3W8XZeLlS+4gSul2doClYK9ZKU75r
4inMh8j7hcElh2BY4b7JFWAKMSFeKykaMqOZgnZeQVvvXilIWr3n4AzQqGcMgN97TGMOzKTi8wDj
7JGgraEaFgYHcBQzYEXj3nhYbXMCm85Zev+Buaq/oXZB8zVabaAokH6/La58UYHaYCnPJZErmJtr
qBiP9343ZsPmr6U0iM2XU4NxyCFMnKQuCcjUArB3etsSVgydrXpIBUdAxuCeATcDUtz2Awgd33FI
KWxUbRzu2DgPmbAc5YDyAGGYcN1NjO6Wsa9aNljAZdtUhNp9lRE0A8iyO39A8MAaeNVCsDMBCrmE
Yf1E5y3MUMKdndTgEjIMZsOpNMldA18PjRWyNCTFEo7WoWmjet+j8VUjHgy5Avq+5gKsEI7u2MUF
gozHJEt6UcG5RUOCd0vRYFLODeqHOKUH0dYAy5DElAmVZitF/iO8q8fRWW5I1F6Dn7yLjzaSzOtV
eiMZRZnVuq+Dt4isXwCDjJ4r9jZYe5AY7npmBFXTDCmw5llSp1AXFnYAxQaBaF5hK8XmCSECMu9s
9w7WPThMjomyzmDgLffBLM3hiUU1hw8GERhuNnMPklNgBLD4il5M3itjagQuPL7gmdlDDC/Q3eMX
3mib78aNdFVzuMlR2FB051zbQGr/c46H4WHj6n5CIAeCsC1IQ1RYaEBrsP9i8Y1juFWPKEgt/N55
yragzsKW7HrGfw3O7N0Dl8dOZvqzFuqwgRW0Ia0zKqe/lz3wh7QDEhBtRpW3JKay/XJwePdNtlkD
ukn3/gZoVvvJiUZ0LJGy71dBuvAPi740gADEq3oxjJgiL4nZE39Ax4R0t/fJr0PY6Qtyh1igT7V2
1xtnQ8GmLW6rLem951SRnwH1p52KtIuOrDpGBQnfHrL8glvEYfrRHWkAkwvA9i0g0h+R6hYEzbTC
ewdxFMN9BymehK28w5CHZd+QbYcC7KA99RjH601dr04ZmkY9dnVoythLoq8ZylU+DlF/47QpfHrm
oR9lYQPEPKYyJRDOE63ehrYC5X/rpqMS+NEIMhgp3qvxfk1J8NPbhrnAXPXTBJeTUvWOhjR6N0gh
y2iY4l2XBsNeRL8Ci12Dh8EdUL9Xzdwk31QX7qMB3PH1bALjAFruBJIWF9tUIvQ/+dSBuVu2M4rE
HYT1MkY/Q85WjJWiLTn1jvt3IrsrlYBYArAcGnB9IRakSt8F33wkKNr1tF/Cejy48DHvnDmC/nVn
0oCfHRispY5Fgy4JDWSK4/6PVqAewdOMy32OUhf/yPfE/Uhr8L3x/OVR6d2JGR0Oql1ftmb6hHD5
MLHg4imMi3RiD1nLseozCHrYvORYFyTuUXSEFsrryqAkAerHfBgvsscAVczdlswbPFGzlZ5m/BSx
NNg3AFmAGAygGZPOvczWq5RVv2gK1tnrz90GES/hssRMGFRq2M/ZvNkiHDHNHq8RlEzwAcQbtW8B
TZxccMcg1gV3oDvUaY6D7Ay4aaZPdGDeQ2R6+xXUUuQY6WEvvnR9EEIeEZ9spP4Np8Esy54gRH9V
aFJBnSXfYIgr6Jx+8LOOQDOLANIob1C+GOncS6H9w1a31TCKtGKwGQBR/SKYfTSFIaZ2RPgKWl+8
cNepd63B4ILOyB+hBxLZoRusWw973bjASG4kLUw6R4i9b8DhsWS3crjCHo4mRSfBVPSyqTQw130y
++YGbOBhNk2T46mbL8ZlsgotYBSGeEsKLT7r6ezt43r6qcMNfJ13devw9+YrMaKaZzSh2VwHAWCr
eULE1ma8ixjqw9raaSedjhwjxiRwF1AV6YTSJDUli2FRRSOfoEBDWhNblVg/TwMLl4VtP/ptgjMX
OUTdprRNjyGxJWTH8DWxzSOMse4Qzm2Ac5/1DrZbPzuO5zBjU//V0vExUksVqwCbNXK4GH41ZT7i
I5w2vNQNxmOmaDncO/6aD0CxHHGuewk1nvgfCEaPyoh7r3xM9miFvOCIuuVolf4eu7QCzprH2r8e
LCEE9DDulyUuWOqtpfVidtPGlJyGAQAFjqAgpfoRDZHthGaemedcbdEp7PiSg4xA1yBiMis0XuRA
bm8hulcCV/NREggonU/2cwLHYdi6A9pTTm6EKsZu0XKk8I/y0XHpK/B1JzN2AfuOFk0PRE8EGhMm
592yJkHuGZYcA418ExTO6bmZcdJsQf3sMIrqHqa+/Zr6hhQqjgagcKn3mAKqwaJ6PSMgZABjGK0/
jCWTIAUQZ0AfQfxh2jsVsSihXpmbBTDbU6cRdeauI0cjErM1/NuYP/hUoc1042h81HLY2bTtD4kI
7b4d0KKIxtyEZgk6CxDLupVyDP2dK9sP4aiIFhML8ex6YNEAHZpHOW7JiXlkPESuRpECVsznfCjZ
HAFjWdvXIDJ3WoJcFPPqnTvPjI8qljcm4Ch68Qxn6ejhwIGJ8knpxDY9RUYdzcxsLt1oO8B2lTtn
BciB1usGtiSgDWa9+oWuOHH7w+DsZuKar7BBTVNK8FTxEryza6utErjeKAJwcvXQnkuEQLmpCFIx
pEjdbKn7d1BEuxSwWX8FfwbQKDEZwYbZ2sORHW1nZHKGavbAtavQYcduAQOKFj5/52xd8gIe85Uv
KNSEIKB2UYkVaEHGAjk774AXBzTJ+U/Dqk/ab/vdPEKYWUcQnSsdzj5oL9ja5OjGUHT6pQHDPzp4
noBfV6sk9fOERS1BRwa21V6cZ/aFWDFsRsz05TDDxnAbEKQS7i3INf/ZnWVY4L4GkYNOqQwS5npw
vfRsJ2wEPFj83JE+WtTQBh8C0k53HgXZn6Bp5GbwhjfMSAcTzhugknx2MzRsBTtMVLrxsd34TQrh
PARsNpP0MhC3y6e6+1yE26GfTAB3Zyikmrg9OlOKztl57mEqoTfOOj8Z7e+pM33Poq3clgHgbPjL
mEaweZTj5RHpbEa32r93F5Ay8ENfEgNWLQICfVXB0BXgACQaFu58DZ7T7DDq4zmOFy8bujgo0WoC
9T45BWin2VYvxRQ3jC5fwxaGAkArkMaodRh79Ix/2w3LuRacl/PkPaBO5Zn0IvcEOvhFTdAplxrH
4oDd0KYuOoZW+1omd3FM3tS0PDTLesDOf5n1VC4TqSI1FNIP9xMa89CpMyBpws/Drd3HxD7BDITh
GyOLtvJ89yG+tusB5cld0jdTZrBR4BHnOM8GKNGQ3XiTKsY/aLhAOtRyaapa1OwH4wA17cSB+Xge
q6ZgQk2mO1QWsMsysT14E3M+qEDryLb2Bce/HJV10ZtFnRcP+ui3HLDv6Lk7Rvraai7h5Kog4BVt
v67eJo6BHtr7V5zATEUaG5XjLF7mxuwhyPTfIdd4e5SpfHAEq0QfVr12ehAJDHZkA+MQxWdd1umM
XcQP9GWJljhXdeDtYEY+yQ4aJUbUmFd8RHiWQXg1bPDuegadIY4EbPGh39EYTIk/Jvy7X+1DDxEi
bxdsYLFxqusVKTCKccwmH4KC3syTlRCq3BHHgXaOTTHMyJqvDaRNzP5iFQcoGuD7hkK1PsCHgzDI
J7NDWuOu7ccvKDG89MSVb400+jtwtMkjtNeV6EMx7wrLYYbV5ikawwOZwPDG8l6YVe43WD33fotv
OV3D125d7hwKrcbUs1NwG9DduLi2mG3YPcxd7T/U9rp89vUutPTHINkZgQM8E4HzMFPun+Jpwxza
TR91jE56p1kPdgNcbamTwxEe8wZTrdapdqB5degy9dDsb3QZ4bF+dhiPP9GPPkGkEtD5Aoit4Zze
ENeOtxZjpaDljnvpyM8Z7ab9MO+8YY6rjWL/9NOjFWh9lF39Dv34uQ+WX1jiEXGfUnUZ0PyBFLjM
ynC8gfsRFxEyTu57X6Dtn6H3l9sYMxBQA6ENGDpKOTbpso/aWe8daMF1OmqcMFd7p4DKm6nRwERt
h5OE1Ye0k8PB2mPX1scIkCJaJdFnPqcuchEAehcRFvuMUYhNLb3hSQCiBOlwkYN2OwRbvDvIuCy7
aDmgpHXyEO7AEZ/QXK6tIdEEtXr06fUoBIYaH5DhpDI8CI2WksX2Dip0ZZ8dKudTOmxHZmh7AoTP
LigUgccP7TO3kBF55JsiTZf4aQLUlzmtc9O24MWnLdnXJn3frGB3ILp2VEUXlYYmB9t4Wlv/g8f6
DqjyrxRV7lJvadl39Kjg0GS8h4xBID//6ql3P43eSUPSTF3J80jTSnUsQPv+r3CO0wKNJyrHeX0q
gsl90KF/O2zWrZCiXFfgUUWJoA8o5sCQ3WmkJ3QEids4ckQxqaD/6hK4GP76oBnLCbFrkTYeKvYV
kECGZqW2qN3wTCx1dyvzVblpLE9h+z+pO7PluJEs2/7K/YDCNcxwvMY8kYzgIFF6gUmkhHlwjA58
fS9kl3Uqo0XKimb34daDykqZhUAg4NM+e69TiHUp61PtVfbWoWPYPh5IA8qmdJYyMLHS6ksvKKe7
tOCxs6jGm5IMa+t9IRxanQo5BMukJM2g1Cbz0M5d9qEPrtCqcxhp1loGHGDyPOpACcZHnY6tCF2c
ZJJiVr3MYBHm3UNmercBW00FMICNOM0v6jwjiVuW2ypoDoWHn9pTKHcpM5PeXTz3LjLccG00ergp
sMwv/JJMmR1aZ03W+dHv/GnjxiggGJTXMftiU2tIFw7mdCDd0SypargbjeuTLm02ttXdNL6GoYXM
VOmMPwor+WHVrlhkZnphvcz2eRVuq7Ke7SJyJ/p2OVifRGTqP9HVUo4NIl1z+It/iE77Qji/Bl1g
2Ps6wpffBEa3bOBahGm8HTLtojlhhXdM7tuU1G419dm2r7y9Su4Sz9tZXXkSLnVmB429bXVjoYXk
GXMjLrZVlISr1ohv6ikr7pjFibqkOnljB7qAg/i3M4ow1rc+aTJEp+ciMcNDh4jDa6isJ9gK2Ket
5EgtHbMyLUgTIalDtK08cbx4cTPrIYwpqPFYH3pXrNikGUW0SsOkWoAWau+jmRlBMS1e12O1CgS5
9iiKmtXAxiYqgd5XXRJ8y9vRXWMzU2vp86KZhtnuDD9mlhtU/alTWYYuNtjyQR+77pES6qlKQFi1
sfeD4+U9XXcNLCBDnN86sm3YyjlRgpfZwfKiY1WgmjmW4akI3eB+rEoXbADkgTFwJiYpRV+bKR7r
bTCXCmSeafd9KM9eo7/Y2ZitVZLniP39jkoBITdpP1RBfUSenJg+O0IdLRNq6TnfNFu/9QJzqRsn
UegrOxfaXsmM00ldUADqU93nnKS+Y1Sc1oEChTYV47at83vEWeaCDg037tHCInmPQ7zZVFipfHwp
VopWOljeUrRCX6eVtfPTJ8h2BFq1e+ZEem3NwYAmDB8LAqf4H1RGXK7HhCfa11gELWc9K/3kuDYH
1j7BMJSu9NbEBG7mF459y6A2FCXekGqClpxB83UrQvgPfWqTsenCdRXkG0VUW6sMWnD6/d3IGYij
L3GyLB2WUwJK2AmnF8G27RBmL0aLUYx5kKBRpgaKJ/CuxibVtpqWa7d4BYENxzeS/m07e6CYYGvQ
XBaIZd0i6XqBUVGzVm5ANEvv622pbP4+akGMBlhsMjZRi5xZLnfkbSCaz7qOcGeMjrPUGvHYldQf
R9slcE4DpkvcuOk2zoNh0fi1c4gmtawN2/+kW2QlIha0ZUqqke5oVVcf+tK8tFR8Fyw55rpB3oNi
QI547Gh4VBv5TRr4t5Uw79IOXTsivzVxIKr6cGU3HTRMywfuoU87AxfNShDvXvR10CwnE4lqiiaU
BM3ScKgKYks69kvV+ocoHBnsXr5EYgQMahs3nO4XdVDSQpozDPNN18HNGY2TVVg/6VGAZKHYoWQF
NRHXB6eMaXzliynaW6ZDHszrZLPpB+KNhOhDexHTGnxTi9Te+bUy9qAT6C4okmBcjGzqw5WBi/UM
2lNbCZmYTxRgj2FqblxlLBsvObNk7hpMxLwkuTqB5gSY5MVeSV7Lbxj+I4EmziJ8XZsUcaHjVHU6
88EJ8+e+moazo6u4WuW2aNZpWSchcQeDDL+PEVT2lUjgoBjBIqE9w0VL4ruI3jccGkx8lMo2z/jN
xq+1y/m9qQL9KLT8E4pttWKLqs1spfho4Weh9kQH4H6K7lN6n62UG3wzNfuWeP1qKJ75ZZc+gUZg
7dE6GTBDoiottLh7SljaBqBGukeoo8udHTvN0yTnkkB30FyHOlBeggMq0EcHbJFBdj82qrqXnY6g
kXNcatW2TBEhMgfDwbRI9OSLy7qkZz2dmdSdP6ZpuuxaJZfjEL501rfOlZSV8f+FC8tPqG6+OPat
YjvVO7OvdCKlgDqQJNYhr/1p5xuY+iPZ3whYpVV8iFNvE1nNjZNURwXbIR+9dhWjcN2TnnsVhhxu
NJVgaJ5vOR1ffZAuvd2ssprzKZE1ZqRuOAcB/KtE4EGcqgWtrF+qoQRvtCvGfmuEAas/J9fcML8E
Punmyh/2EwmquavR4G8yHgPlh4JznoEC6PcUKHStXaa2tvfJmG4Li2mMpktUZzP/C5jj+1pWa03a
t5lSX3PbRsfGSVNX6SFui/UwlffJEIiDHXQ++Wrr4FQ8D6Kn1rG2KHKU8C4nSo1/Sa15JVArfeds
SyKxfYeBr9AdbeURz1v5umRq9Qmp5bHoPo3F4K/cgY47izwoPpETb7F6agBwDO8YO+2N6oqdcLOX
wbEu2EKnZSIL7Vg4gtpUCgmsbGo+DJTUcnDjQzshJnqg+XHcFmw4MZsnoEGJpIU7CgztWtQlB25Z
ejceEau1DtPMWHhFjFinZdNrkUb026zDemNhUnichijHUlOX/r6RpYVbXA1iH9fS+mybCifFSLJ1
GxqmdtP/VY3InMyl764HM2jRiST/ksC2+6y6CTgSUJnb2sbksY0NyYuUa5/sLPawNHvFTdIgKW7o
UHVTKcvirS3N9rZwZmpK52pnvzebL1niOXd1qfzXoE8qQQSWkD1ig74JJkHJYpQdOZYqLbkvGeHl
pSK+drzIOjZxIMAEqcB+bHqn3Bq98qj9ephOxwrbjpNNFElGdzvqTvpqu9OwtAIPFUfSi3RbJtZs
YfajYdvF/XDbWZna6rx2G8OK3busKqzn0JzrtvpQ3XqOzc7Gq50XpWI8ckb/gmibYkiONhnloVyv
dlIZt+DZkhNPqzq1RWl91Y2R3sV9221aGhhipu3Z1tCHOQm1fAkCIVzGaTptSQ6S15Ojc2+JznjF
X6qvjYL2bdUYjGz2mq1w4UiNHG5PQeZ+9p32E44BkzJqsLHjQW6gcdnfK7vce/qN7qub0Q6oZ3hG
8jWhXx7V77Oj8odCI8qZm9DZnMjbqopNv29Xc4HVvQ8yJMeE/4BP6DOdgOYQ3hWJ5EvCLjr5Nbbt
URdrLyOStqQM4slNkHVsrPWnphLhsGqUFscLCYcJ01azHLS+WY6J7KmSRFQdpJHgMsG2ittwDm2P
R92EV0FlaGaqERMqWbosjQa35TAPq4aaL96tV9uU2ZKzP/4YE6MBC8EqoVb5NTY5zpI1GzjHNe3a
TBOSViN6Q1xPOdHfZNfFYY86p1Vz0dDdI9eTRGZFZesvPOMxKoHdjHXFTTMfUw0w4yahGifiH5Fs
2ruxMYx2N1RkhQ2yeAg3/72tdlZNFtlfekf1uEIqageO/dLn3tLLHSJRs9QSTX14gDdQrCiucR7W
RXYYWgphXo2mm7fRcMCapu37dBSfZd1368KRlKm9ES9z6uUXHZhmS8xXG29rxQinGlDMmvG4mBp2
zOHkjkuCvhwju7YuxoXbmcVLmFb5utPkTLJrQKSYcbbNCss+GlUfr2lfqn+GDfXKsvTVs/y9jAfn
hPrAMi9BR3wbMfUf66woWNDG4gZxz6W+mcUnTYXOTddLRVddL+Dn9TWUBtsgvWnKYIU425/6ripf
k3FsdoYncovzAFiJvKiPIVwZSGpaUt5Ulpcv+iDoXpM2Sh8ct+uelSkdGsNW3TgtETfR681hCsCq
VIH3qEx32AF/iXfIVQmIxfa+oAXXBQCmcZQM/L0iWb5vmZaPhTfUJz+2MRs5sM425LfVTaoX2mvU
4NWqYW9912Oh72JAj9T0dGWx/LYxaA6aGt4XkUmyErhbv84acIaRXZibXINUUqQiW+htwzKGXYSD
VnZnxPzybXVjsnnGxt17n3pM4OwCPShyKQJN7gbVpa4kDhYXv4vtSeNhNPJo77R5S4mK8w0RuKm6
KxBOdl1Gis5t+sFa0O/jW1YZaBZGgVsOvNLeSezsM/47ubTbmoiA57w2WgzArpLVDWbb+mhoVvRk
Z93grUSoxWzEojuMWfq89yN4v3C8sN8XYTt897qiejSwWd6UJUHRsLzBtMbvbejaEoAr7Rn8uP8S
lnX5U69aA7udk+U7S5rdjYV5B6FBj/rnGFP6tATSmC4NMCmfo6L7GTljdxtkk75GxFXrpMYwB+4x
uSc00S8IYWASUX1y6TOHoyS9IJJd0hmc98MhDS7mwFTU6AxtPSmME+OrWU2CmFI6oXmNUFD3Vtda
1RJkAr9YowTfwA+/aK033hS+hy0MjWRRu3W816N62sStVS8nVXQberl1QJlqjQ1hFK2iPuB7E9GC
7OOpSxUH/SdNxvmFK6VHTnbud8cdap06UWyTZwaf9IRLIEF1zG3nLhLuGRDbZzshjRLhtgVbE4HI
LoW/izpD3OuoZfVW0830js7vhDKScfra5h0l33TKv/h9klIqtPxbN8VH4cGdWDUNNp/aJXxr0W/s
tipLFymsDpe97qL/eW15yjlXLEorD9dxUgY45dLobAmwkYZfRbspMD1EhC4H6aiBswvzhExFQQVh
Kr1bI2viY+a0/nqQQbtOGmupWB6WHbioUwOHbGkrwuoJjT0PRkaNbeHTiuJOxtXwNXQUquAoya/V
Tet/h7UVPOShWT+REM9WpZT+Sxg7zs80y/qLskY4oI6Sw5rKVwYGsPSrBW+7v0P7nzdDQmSXmluO
4XBU2Ws+9fEnjQLdOtJmN6Ffp7cEQj4l9OBewofxviUdOK75QLMOainCVWCU6mQZMkfynlBInay6
G60yXTaArrCDVe5m0JjrfUMzH+HAxfoCiIpdw0lzwTQ2BLlTzrSVuIknkBSlaQ0rYintT4Kw9ga8
JrNJiUbHFMgteFFY7fIijuGhKGJicd6sAjNDIDUw7mWYbu84vEbxDlZpWS+wZnr3ocHs1eSE5ZOW
ppDrYmQrF5coin1UFtWhd1vma7uxDI7/Zfvaih5yCeZ541jZ1Dx7VPD9pJFAg2nUHxSR/yWVhGlB
8zPn4GZVC3a/DvejP3Unuw8SnK+d01Osa20ih5X+HFTgvOYEbjs0F6sOEfI5wmq8PaswVhcpHozR
Cu8An0102aIFahMNEPJax559eEV+GTPYnklfGMeESsO6rXDjQUGbmJQybVOGQ3M0+gGcZWxZK5+W
xouerinoaYXcpQBi2oWhnPCYO0jzlJO1FWa4cFV05fA5NhWIiMEnTR8OOJ5ivXglnCgutFXPX1SF
ExyI4TzV2ggpTa6/Js5gItjlYtyyza03WlH8HIeOcF+TFG3PdsovX8zeBR9IeXZluxYeFafPnht6
DZ1Hp5PfOfzjlMFOGFbmXo9fysFdlhaeqBES1U+jhZRZav14M0pXNovS9eXFwxo4v1MEXgzizrdJ
cG7icECPtao5oYblkOqw/pRQVOanaTX/kaoe3tpKz9fjgInGdQNHX7Bexj9yCwLLIjOc6SHGsblM
x1y90gwOP6qX6N/RfqN7Sj8IwxNgsrAttc9xx2SbBWOEuSTrcZo27DWF5d6meUg5wBzrH/pgmk9h
Dt0olJk4jcD9KGmX09HBXbDTGwhKWlnj5NEp6pAkYwqhDA5WQiVletH4hgd8GSaYBa09G5oAQ6kJ
d9NZSp+tXnTR9Ou8Wpn0S1uFwurW2TiwE8rB7Q041lwKby0vbq9slhWt5gyUXGaOl2bp8n6M2QRj
E0r4yljrVlMsQTLZeMWPQwi5lahodQ44/i7qNjOaVWF1qKK8IQCHE7N7MGM00UU5NM5FaBTOmnrs
njSzdZ/suE23/QSKMHOiFi0BQPu0GAu1w8lOmLaqi5fOZusJ+yHnzNh028KcUpYFCfg879xX4A2f
e5AWW62MjDW0z3YVdqo5sr/D3q81gGRdDVmIU0J0r6d0JgtzBJnIi3lY/sibnAvnGe9SeOIwUt4b
2ZQjfSbzhlPl5OGF8i+hSLVLWdNmffCw54VZmd0T9f8qGqy248S2zgs1goK99JdlUAI7Gtv4lEyG
91Dac2mzJuUEUrhysWnhgecslTgbC87wc9i4B2Mo6xvOKfQpqTT3CzGkZNWnbfwDg5eycYSF7X5U
3viQ1AZEWac1TCrvKKAkkPA8YRTQTlkWZAjlVpPs4rgtb8seM8vC8accs4EbgtdokMPYMTfgViH4
v0RBwhOIvfC7NirkupZjVJTFwUYITEY2Q60+2CaSJlLvED5bEkeUU4j8RpSinoFl8FtGz4p2ThZa
zc7XUOMVx73FkOeckNzIvZOlka1EMBOOqlG3l1MkdCxtMasfMZKnAUDSVw0d797zo/oIIxOwa+qM
uFnhnS/agm2XUlI8GjDVUFoMygX8U4ICvp/dJUHWUDqvKaIIhOvHjDqOokBjeP2hA2Foop+1ICUG
la8TaIYPtQzDYmtBAcqWGBYosiSDkT11YfjFmzgwbybfUV+wxSLrlAnH74nGwCzeZi5WaTkau9xL
62hZuhH9aNGqPjmN6s4qrwy+PGdNuBQ55xAIaKjWbiJwJAedWLdmbR/6nkxpwFc/EojpFrbM2mfE
ZIKtVYfR2MKjuSqkQn4lr/JgxamxEAKTrupqhVjgxVs55A/CbO9MRwuO3RBbayWC6UiTufxzNTkB
zJeSPzyEwiYxPaAvHDs5rKbY2IrqW5cAVVu2o5hr+Gayq3WnWRsqTjZlgTsrRfd5zBw7WnZwLFYB
zd1gDAXOndFqYAYxDR/HmEuPMHQ33YQbO2q8YDl5EWfDCRNrjqykqceQjTT8TE1b5I1lPtn+DJhA
bjuHQganDuriAy02clj5pJGg9vTxje0YlHobHERrW5BwpwRl43maQv2rhUXpLq+DEYsHKwaNHZwL
5JKOnHKsf00IJp9sO2cRHDv9ToROuOQdz+8sv6VfVa2Sz1YStpsGc83JL/L4bmBvcaB8j+ps1pm2
sDixsXZQVQ+FHq8RCMS6SB3vzh88tQLPGj5KNlafqwoFe7Tc4ET3vnGTSFe8ZrGTfLHxHP8YCgHQ
GQfO0p2sggOUnW/8jMzRIgtz99YaG++rW2cjiLgU8IyEspjgbymjnUi86CkOczrB1QG6MK28gBo5
TbGk6mDtUYSDL7qfZJfQEmpb1Un8PLlpvipggnwPpVViagDvmGiDt2uK2WxF6nBEWu71RachJOox
N645WvKSY1d9dETWnfrKqA9jaQG0KyZ2ARaroaY0MjaeYa/IcSis8gSdOf61PwAvJcfB7pKXoc/C
tUprTEC24/hLNiwAk9hdgX2aLJKQiw5P3ve8thz+DdMgF+CjGFasad+MzI9f6zi9ZwOods3g/AXc
K18wpTfHtEvSfRB7boO1j3HKKitmZrjfR9+ELGf6DBOZ34hyg0QHaRw5acl0SoU6IFDQEHtZFi22
xtRV1n4gpfKVrXz0w8fV+GTifo22Wu47B12ELFC+pNIwZ5J8DH15+BgmA/X71tD8neUpgHYen2h5
tqAwOKgth/TyRpmEbVQ9DRxaO5dgjeuVHIecvTamZJvHYmrXHES8B0Mm1PCImoXWYHxraKTwqTLc
dqc6w1rCLYoejbjk+K8aB5lypuNJmJ0wfcOeB9rZ6jxbvRnw/Zhid+jVooNhJulZUORbsC8D54fg
wERvUkc3g7sY8+NPTUhUktaAhmNqA0EjKWPebUNN7bikn0r0GjuFvbPKXmxMrNDUY/xiZyRhRRc0
wsnLxnfVQTJA2QV1ebqv5zMWwsp4cGrZvwS+GTyFkVM4qLRU7JQn5GttT97GASpEfBy8j6OPxv2U
KbQSc9aDa1Xf/avsqa+OcvK3rZUnd4PXW3DzlT6tJGrqo9cl2QxVUju081czMizYRExk6CsmG8og
iIpFoMd+tJ60Pt+ZiU5LFRNbCv4/GcgDC5B5sUTEP3OM2H5yZZc9s38RS6mLevUvatZ+XepRuOsC
wJV5ZbU/kwn3Db5mJsqcxP6Ckj5WE2Po1gRdMWrR92TdSVUsUVW0bRGFzb7Bpr2qGvhLOM5/1JT3
6blSYNcc8oFyTle47AaFYVFWtfPssaMOmq1TqhGkBAsqxDmIbQq/lH1IwbMbOulOl+3GFEZ4Pczn
aCgYB1rSFDtSxjFH7ZDii/BU/HnyKmqXvIVUrNgWXdhJ3Ig27r7DJVGbPIvr9ahp0WPcYkpeV6BV
V8rCzphYsjvlErP9DB9a9UCalw0UzYdcac9uxk6yrTPzQPed6FDGdfOkpkiR2MjtS0hU6FDUNsAm
vVWbJBmjy7+studMbnvxrpkM0PFS8zeV44mN5aJYxRUe38R4Yn2iGt/OMYc2iDFx1c7EaUOT7UsY
BgDojJS0hFXlE+CzgjfMA/T1ldmhWHN0mTZlNVpQJXKzWvzLdmJBUNHyicV01Ya1y7hYVCxPphOJ
m0gL+s+4/qunEKPM6l8x5htV6oO7BfOXbJMowgzScDD+V0svHhFZWbRTWPLOSYD/WANBuTbsBLgV
B5ltR7Jo8Vdk9/9Bcvn/N06RMdOC3k4v386daf7Psax//LPRzfz/+jd9iE43LoAhnzIKK5ivgyr4
N33ItOcksqBpjU7vIfLKv8aXdZ3ZWvgm0zV9obgca/bc6cby/q9LFlr49EOnqzt//ifx5X+m2jXT
gCwiLOca/jP0MeoIRc5730PIYpdobCMx6f9Rw+2/r37VkAuaIBWcQGoX+MFfcl7JxYiX+Zfn/Mc8
/t/XnskPv6StG6MjgY0UcM/McofRSawax3M+ePErNAbIhlbmZh9ciiz5WtGXF9WRlNrH7nz+LX65
c6tvEFwC7rwZ2AgiCB9Jqf2p29d8h3+jKP5+LFcICnhJNioHzQXQOWifOGjlt6yA+xlSLtl/7P6v
cu4DnwDJn48wxk4dyyHdeLQ8/496uf19/7zwvz4cAVhNYSwNLlNGtCqw7U+0/WTM/c/Q/M0r89az
uUJsNdTlpjGO/YvXl+y1anakLJ80kon0P7w3/2zP+D93P4MIfr37tlRqKlwK8aFXTXTTrkCBOo2B
+hy3LHez39novms64L33v9Ib4/e6bXMmqEa2aEqXpOtuJ6yJaC32+N+z+j9alr2NvPj721wNX8e3
Ctq2uN5FD13y7322LGvn8/s3/tcj+c2Les3RSGELdF7T9ZdG0hNFIi9M5UIEezigYnoqa5LAbMTT
O8D+axKp+C53WfcSBHuv3fBn6b9gN/rDFzXnSeN3N3M13jmsNwBdm/7SBRIn5rCBYKIRhU5uXA6q
jvUdTXmh0C57c9+LZ4+jfsGQzSR7Mf2UQ2n693/JHu61uc8pEUa9R91lXGvlzzkf/4fH9tadXk0e
bO+CXEV9f6HAuLes7yOyNw1N0C6PxAiNgcw8eU2tFhhrNloHp9huF142QzF9KnJy+f59sMr8/old
zTOYvBOtNkcKfPkcjfAxLMN0zNut4fKECH2ZnEdQcC9YwpC62c6ewFd7BnQFHGwBfbwUaGn+5TTd
EPlZsGt6/868N0b5X5iOX6ZX/Bwp/uAqvsi8J75VezBe9WeaNOFTwlTXZvpyqOmFEFXVg6Fl3SJr
eqzyTvIJ3sWp0eXPuPJPcZU/+1Z8b47aTefHz6oJn7SGdnsk8MmBHAb2knU0HoWh3Xh0LSHt2uzb
wHqi5vI9zYGyIiQQWFVfcauso0yuYMUfO41qZwBiXQANnaZbt1X07PAPGLC2XecdtSjEk6Mf5icW
g/RAc7ht+m472cYl0ZqvcSFvisrQ8R/LnY+zK4qzS+z6FD41EjPgfscs+zRowyZTKaz/BDWcorqZ
qQOkpwPJ5W3TyyPq5S2NdO6zrNqEfVpgzwrOiMYfnAWv5nBjoE2M06bybPYscJGCbzGHLbe0wspv
9KawqShZzQzG+sNv/tYseD2xK+QqZ+QwTxF8Y8Y1MkW+fv91euPS+tWMngxkLH125md74IWYWpcQ
ZvXlY9e+Ii/akOSFW1nyLMkLLSI3uBUivn//2m+Mgusu773WEHTzHHkGjAP9YcQocUmIR9yh4Pj5
x577vKX9dbnDTjd6djg253HwL52dHRI9Pb9//28996sZ2asbwyfbLXEXazQoysr7Dofb6v2Lv/Vw
5g/9ZYrQHCW0xAobEptiWGpOimbQpPo2xbr4wffman5UjvAr6Rr1mejvedI0PENuUX/wuZv/vP/O
JwnXUzY8Iyw4C98J691Qp9HH9hT61fClJJ00ws6ac6ayWR5euG744/0H/9avejVQcz8aYz3q6rOB
ax8VajrbOsXwj1zc9q+Gqie0rO0Hpp0sMOylz53T7tn70Fi1/auxmlhaUc4a0DlV/stEH6hFGet/
2Av9/qnQL/yfP2dm0uLLLuP2nDdiW9R4uhsKw3+YjN+6+P8ao2MjU8HFTT+gmZ45kXdpxtXHHvnV
KIX6WJM0Fcwyso52xOScVRLAeHr/6vMP9793ZQC+/vlc8p6KyIDR8Yw+2C0gH9EcI32QaXKkUvVz
sOND0WITdVBg/0DFfethXY3axqUXnZ7OD6tKf/I+0c0EL+f73+ata18NWr/0wnTA+XI2a9pHRT5U
gRJO4vsXf2M/Rnvcfz4rgrcijCsiIH3rFd9gXWtfJo9WYVkfiPUklb4BM0qpsZDmraDDXLCQhCGX
qWPcs2WQd0Xv0BHQozipaIBzm+kYL4sK2IzmGs4CY89wonL5mlKpolRquB98ga4mBOwznqKhQ3uu
hPgRKqIXXd/+4dq/P4zBVv7nIwm6PJh7EfFjeqm2oyMqXVct75MOpgBod33qiMiss0pv9u//Bm/8
wHNX4l9Xlakdcr9A9DuTz1wYtU7FvQX28bGLX80Rnkn8qu40ltrRDZZa7bWLRjA3v3/13y+Itria
JAyLUBUp4fZMOjPGlOfkR3to81XTGcaHFnRbXE0VXeJQ43TT+kwjF04MCjyy5+K+ev8LvPXs57//
ZUUPpFW1sRLN2WvpLBg6zas7EqB8/+LGPIh+MxGJq2kBBtyYx5RJz3Sltvd6W5IoG+IX2kWzE5fV
tE5UT5ZJROnNSOmDKqQl11lEoeX9G3jr211NHXR/YpZ16/o85c19WdXHrvB/fuzSV/NGqSV2Xedt
ey49+6XS7Vfqna/vX9qdb+93j+1qcONGtLpgppolNAfaG3J0EegLn/OqRqYnJM66qsgorNLE++xG
kb0aJC3+UiargwYiEZoSEQ1/Iu1FOr178PJCu8GWHtCKMafvpzNqwKTgAsPjYzkO0no7mfReKyqd
ltiR8yj7IF8Z0yBXYNTMNT1f5SISkYMDCdpCb8D9b1HLV9jGrQ0NFic4MlLivXWqfURyiRaTXXyr
+VRLKIA2q5yWh88p1X5OftilLVKID+Wo2ucgHcaDIR36jeQwGkahv3Rjkyz1gTbGY9rQ6XUwckob
LmkJ13/2+hzvCdki4H49iEXVf1cxOUSZ04ft/Yf/xivjXQ2IZtCycVSlPGOjSFfgALBztPkfZro3
FmbvajxQIRd2n/bVGdxSvqSo683+px+EV9EcoAmRA66A2hoJJ4+pjMI/bEzfmKW8qwm9ryO7CXW3
OjOVR3sCFCSe6JG1V2b/h09466ldTeEmJMvUFTqOnjqgrS1OjNKsjT/8JPNk+pvh4F1N4ak5lEFP
HPOMFE9bc7/GI+d7GsqBNu6NUUv/8Ou89SWuJnP6buaV7hnNuankXVcHX/WifHz/rXrrF7iaxFWc
Yl+TgzyTvLC+iNqiB5Y+AfZxU331/ke8dfdXc904yZQON2N1BmB4Irv0mqTi8/uXfuvur+a6uhrN
ZAjZI9VZbB7bDof1iNntBu74n5bptz7iasrrLDP1IB66ZzPWAWKBr6K2Tss2miuqDynktns1Cjqt
88Z6NN2zS4EdY8X4lPjD6f0n9MbDd6/e/8lzZdxXXFvLgK92SX1TNR9T9m33+vXH6xi6VL/OSbas
nW30scOwPVfPfl36vVRoowMR4Zz17T73h2+h5X9sz+Jeve6mUq6sYUmfvdjHYBaE9DYdgHd87GHP
P8Ive5ba16ZgFASxZGSQvCKkuRyN6A9c/7d+yasp2hoUBO4sd8+OBqW7ztrbYKRV1ft3Pv9kv5nJ
/lrwf71zJdu54bp7xghX3Q4BhZTQJ9zQ+QawG98mmOgRfXn/w94YUu7VqCVAUntNbzlnoSTuwgRf
txC1doths9i8/xFvPayrUav5foq73nDOQxUTVJOfNNP/8aFLO1ejNYyxSVX1yI8stRSmaQPLz8GF
9bGrX41X4RI/AQrLjY80szLApPeR8bFlxLkerxFZQIyZ9bmgj4NhYMOOKvv5/fs25yf7mzfIuRq0
Lh6KKHHIIKjkVLTeVhcpQeeNWTwGEaSj6kbFzko3tir/YVrfM+uzbk9HyyUnhl2d/yUP8ZSC1/jD
vPdXvex393M10u1IlWOa5N5ZkHN2lVoKCCgGtqDRx2kdnChU2N2dJ5N92t8WtNQqA+ZHaW9BzSRy
LmJIt/jD6HrjbXTmv/9ldA1JUk6um5VnNgebMvsvzs6st20mWaC/iACX5vZKapdsy7udF8JOHO7N
tbn9+nv0XVxgrvBlAvhpMJmMInHprqquOsfGSd5m6psffrUuSNGnNalkdY48+wYY3GE0tb+txH84
RhO2+f+/OZYvhxFRrzx7sAR+ghBQF4rDB8X5dENPCzXQBjgS08yfSTQ8CaN+gZvlPUzzgizUBhwF
ugaWWw7sYHA4t6oG9I1WbY53gyHi+6rj73W95+6qqn5PO7pwy8n8wWHDjdU0xTev0NV6M3H4b6uo
lWdGhH5jtIV04dFP+N8f/Mvz/W/P2dVKs5SV0zDqVJ6bqbgBUEVHBIkdeJvyw4zH77254mrNGTlB
YhB0LM5uPH0oxsWc8eW/f/0/PJriar2h2xVMGi1paPr8deln9BXVf7vu/3hH/uXaiKsFJ+3RYEMX
KM6KM8t9Atj+sbaq7MbUQMrUkJng2XR1Hfpe0+K106ZbOsCLB8hFcE7HGlUmfeMrGHjOJ7qd4eRZ
Ut/EKaXDnkyQXgjjyTYncxP149fUWgAYRgYoVsifm02Zfu9EXoirlS0uIK4qOXDxe4gHZrIlo/je
ai+uFinap6VVtHF+5i3aQoB8sfviLwvyn27s1ZrjejaZa9Hn59yTX37tvxnOX5bWP33y1YKjj5Ph
6qpC2dza8Vp0TsuMVLf93vN4teDYboukahlTlH9jiZ6yQZWogIj/5dMvr/y/PZFXS4ElNbte6BQ/
l+5mABBCVENx7F6qPUfu5WUqJoNUUH1Yl609pe0WApdgPI15ZkpzubEAB7NxXjF77bx4ItnYEA9i
FMbRSDO98ch7ymDAU86Is1e/0thAjBzklvkYDc26ozrJv9R7byN/Crr2f/9ZI3bDv/y8P/y6q7Vo
1DWTjvKiOE+L/gn/EPYibabf+mzragniNNrIrLzKz+1QcVY+barU/N49t67WIDpAY0fLZX6OmvhU
md1drb63blpXCxCDXBnI6vKyblLy8UA3x1Px/L0LcrUsFCwwCbOE5dl29pE4N9/cz62rNaEqC2mM
zpSfLVqOmWEr4z0NvO7me9/6alnII1QTJJx8etXAD1dv1OVev/fRV+uCrJoyL1to5vqClzZWObBJ
JgdW3/v0q4UhsSvPmQYzZw6YHu2uym9FZPrf/PCrZaGuTAf2qsrQ2cevhpMwdnLhj3zvm1+9ldEy
ehbTQfI81zLfxDRYW271vdtpXr2VudDpfyOqPRuZ362HERRj6UMc+9Y3v+4lXag6xY6RloBFBNh/
+QlI929HgcY/JYh/WYvNq5czius8Vyinz7qpbVmIT7z2tvPCWms33l4v2iAt9x2SGdZo+v/XSf8K
kG1tIkOf4wU0JSl2qd3H0OIsZW1bCJdj98vKn/iEgsKwhe/P5FMcRjEtB5f9ZaSknPeWcWJMBfsM
D2n1WpF9OqztqKYhA8AcW84s4LW0d5XaD/rmslR3yJtrPdvyJwuPhTbqe/aPxkrg1f6YqsoN2/6G
/9HMBQEChAFv/vSiX7r3bERGIMQdye6JzcBavF/ttMf9sGL117hZHgPVTZZctoVKXTQFYsu/3rg9
sKAmmPghaf2Qlfuc36MlX9Fcc39/dgoaEv8OH2lQC2a0KRiyG/4azjSApnsbjK1XUsIt//cydlAC
cI33GHX55y8EjHIAfLzJoi811Ii+T+xmg14fokKsVKoDlUSI2TaHXt/4Ucx/3Vz2uJkRgXIo7ioD
LtfUvEY+nZb1q2nv8zE+KdIao7wMHjmvfIeY+krMhL5pvLUdE7jSfmdu8hhJ2AsNqlCdUYiYsYL+
xnROLgdICQwmhwqq6oowhnc3LeYFsL+7XEIDaQhJmdI3qsXorm/6/h34XaCP85F5rlWR0D5Yr/Ka
uQVsPOrNyx1Y+j40YB1v4DdftqsVPxk57vXhKZ6xmKG7iewfzDv+Zeu+PPT/9jJcrfoxcE1GxEkj
3H58gro8cgIFS96CuRukbdKD1GAS/nuv9dUe4FXACAZ6Qs64Uk/gaZ5F7By/99FXe0CTNwzoqS4/
OyoRe2YvQZtO7vjNL361B9Rq8h1wauTRWvVWjkA0+vIvNdgree7/tcYy08WN+Y8cveHQ2rZHKz1L
nv1kSkIMAwdesETZTKxvLhFPl9+DWOuHZJcsxq3Rv/z3a/anW3+1PxRTL4spi7KzZxW/OfPSzpHf
1U+l4+W/rdT2bz0mSf6yF/3pZ173M7cz6k2kjunZE35zHH2GEGUXwSpizCVQSptupJelYcyEJeOn
ICB5Jw1/X6OMgPxgqD0ztsZftpc//PDrVmfXsYqiLUp51hlvvmEeoriFVFi8pboAeiXmGG1F0X3v
2TGudhtmnsEsYZyHNjR+MJX+Vs7xx3+/gZc49V/e3evG56K3lrKlieVsxGAJS9+N4VQwBHeZgdrr
eevvNL+YVyAcq++lYP9oK//jYWXqc468KS/OpsyGkAYXThuLbx40GtfLg2ubAKrm4pyP1btk3LbU
zR///UpdPuLfrtTV8mAlbad5QhXnixbBcIYf1Dv/8jD96aOv1oZZaXmfCTM7967+EnUZ7CL7b2Ww
P3321dpQZV3b64x/gwXTX+Hzb4qm/8ueYl5++r9dkqu334i8ShX4Vs+ta5aHadaZtLbR/HVgJ9ZJ
ZqZxoDGoju5Wa8wLF/jeFS4zt75dZqsE+dy2qhI0oJlWrrS5GdZA8kFJx36zoqhg7FoA3IEYcOPm
/IjVaBq4vZOoif7yAy6DS//2A677adtuRoxV+8lZgWvPbWY9WUlAAuAC8IJJ3hPPzDRU8B86HsN8
4DyBUGt0XtGtrjP7fImoFgaJ2NW75Wzm4K4PGY6+IgOmoG9IqnunXOduiakHUQEObkKHwYvCS7SV
Wj/K/EF1SL0EZ/Kd2PXDL129Deov+8Ifbr1+eef/401zSlev7YxfR+Cbzlvjby+Z6f7TtfQvd/66
obf1q3akOpqdC6NOHue0VhuKp8uzcEZvN0CpWGPBbNe5UYJcA5q8lRrEiwvax9oans6AIpxYIhzc
XD4UZDOkzaJ8yc2EeoXWCZQmnVGuUrzut2ObUvSuHCcY3IyRYJXgA/PH4Xaq7BxoDa1hTW3jFRrM
iuF3pzc2IMHy49jLLmzj0jzobU0kAtdk2CT0HHKHhPbsVf6DXugrezLukh5rg4WiFfgMDRn9Mhfg
Uuo2cJP6glOVbhVIfOygalLrpCW+RSQ/M/StSutZjGLZzKYEAFxo6W9NjdmHB8jja6iG+iups+5u
YdwdRiSSbx/E94YWbsisylCv2P3iNW+IG2CjlBSXwcen2aSfIpr4N049FXsr07xVZQFhM+zPLLHm
dcRUfwgIqGVQNZkO9NkhE5YmquvUj7d503ykHnbaehzEjSfKL2GZ8UuyJO8+wppXfDT2EV9htB0h
0G9svS5DvcR4EkhrHO6kXvTbsZ/UbnaUsypoUAkvop6DYJBzRW8FkeoIq7Os0hcGX+vbTIORoRVR
80JO5CI98GrnQwA/vsv69p7tOuy1ROzmRsRrPlsGho4iLJ+VwV/gVBpe7IhFpsrXhevGd1HepXcp
/giS8F5j7Dr7MU7w1+acZWQuQWgO5WyuWs0Ywhway6OWubyntfhN4xCqLjOWd3wsnR6t9qwKGqrz
eKJLcIBFckiHdN7PSxoxlZ852icoIXNlSYU/pUv7nWU0WhAvltqkpWuuujgZdnEujX0mDO4O89XA
7Po53uuycLeOVU7vOqjJld8INCVy0re9Tw8Wqjd4bGho1joQ8bPmKfl5wd0z/EtD0IZB2uwQOVkc
0N9NVObO81MhC6jLupZQ34eFAiugcLwuaFlbaR8D3qN6nw4kWFFwIbC+OwG0wLEI4cMuJ5899L7t
RfzVO1HFAHxhfYpYtCV5YYQKDajmxtdgtaPi07dVZHqr2ddgvXsTxMFFt15Lu7MYP9ei/iMrLHcv
xzped3Mxh1mi4www1dD91oXNE1rp+cFj3u4DqPYQipnsUl3gDbOh5VvVAKUYnDgDZgCFhQouo892
jc9vUFO/W+Cu7Ftw9B+RDbu3Hl1gBVVRT7wRvTiMLjCndiDhVaRUVoMYzHyzAdz4ZrJvW4iw5eSM
uyZ1F0ZlfB+gUiIP0l+s905PrRtjURd74OynB8WLSehZwHMCa3KfdLW/jtlNtvrodc06693yxRik
dbI1AZAYfiQnZhgBAt8trC8790onzCxdbWgw6Y6tolxD4TQ1bpPEz6PdYFwULLU+5cfFsoFGMMtj
7CFoyzuv0XN/bfomvaO2Xb6M0s62JRM1z313AbfaVlMxS57ggPeNMgdw0qRM0CwVA1RLYpKbwS9f
HsFQOeHUjMuvzl6YWGEKe3ZWvT3p8wYkCkMInlcaNL96GtuPKSqQVE4dK/rAp/5npsFH4oNs9aL8
nKJW3o6/a6gzoCjVRYQymJa695bOWQ+mWS7rwi+6lRLNCM24AaA9YYfEO7kwOhip+rYxy2G79JW1
tmvFdJVwu3K1xKY8ZPhyObPg18gE82/bWahF0EKuWzRGpxLB7bHpDG1dVi1FzMrDDbOAuMYYNcVr
X47qXqdAuJoyR193PV1t+TD6YSothH8AjUDeuNVX1vfLR0dvXGDPSwQrOg1V04RRxdT7Ik81/psK
6Q5NZZIHfkI/pbm7rFPmytUAaM6ODzMgtUcRRAPOKthLevLpDQ2TTKNun63YcJaApUKsmC1glq7u
MZ7ZoKEA/AEMN5FyKVuBAXNQDhVGsoQ4e4hfO7CKddJjqwSO0K5E1vXOrdFV5oXn0P/ox169jmir
TjGtuLvGVRMursjLH6ETRfdJnw5UTVrY7Da+mpUy/QRaS8RUViCkPuGG4swG0QJ4QL8A/pU6xoc1
2/3nDIUshFXf3PbAXAjV4/IgJlQeVjJRQTAk/o2K96izmxpeh+XcOXPaTUHuVIQ3M+fyMoILn7QD
1khzEGvdL+Uz4Hy5S5j4v61hKv7OEocxvWm687qIuCXtrDt+lQWvYRq/omie7weanMMe1eBnmQlv
s8yD9ioAeOxHVVvvCicsTxfsQXCarG0A94M4038YafZTL927JMPVm3WGdV9UYgnEPGDhMNSI9SR6
HE02gFIAEvU6if7Bt7MVnuuaJ29SWJftj0XMIjBh24SeORVoSTjD8BJtwYQAv4U2uf6uK8cu6BbC
ymGwYB5aeApTA/p7YZkgZxidCOokQXdiEds1uQYGp6BFEzC5HSoXNShRazCX/HlsfdQyg0pRhthk
yxD5Wn1PPPNTl1ibMvsC0S197YbJ+XZf0h27KmrbI2id6HUxN35T7OekTbdle/lFcR9v2sTAmhkj
BdN1T+LP7N3bFpzCxs9r/WF0CmPNwV2+zkVk0dWr59Y2hc7Gv99C2pNguZ+QPFrWpuqMgjhLacA8
LddMVrg69X206JJGzrndKOWMIeYeZzNb3ns7qJ8V4jfQuGa0LuCObh1i97VVptqqgJLLwz+VB9D2
vBG8o9HaNKd+4+YKwH5UiR6fve1vBhl/ISAE3uimhQBoJoc0TEsItExOpu2TM3uAzskEVomBhxR8
YL7t/GreshhRw0PauG0lvs3sMpuZQuE7WMYAkrwemRqt29jfD0VjnehdexApKieR2k2wCA2lNgPM
dDo0X5fI9pZBXRXA6Ac8in8jtjEDkklUZgz9MWnxJeqo9FK7treaBdW0lgmoWGgo61JlMEfYSQ5l
ZUIEB+h/LDT/LVkyZy9ToZ3KenyO9QH8P92++6ExrHfHR76Qifx3O2MQzvvqxa1xMgsCOUqnOf0h
7WJrzwLm4gcVUD1sa1tuJOEcshj4Tnbrg9idN4ntqfeOLxh2wpC3qWYbO69qomdHwVpd2D5Xl/lO
FIiPLCbjqtem4blZ9OSnB9YY+9m07M0mbjagKrsVb2wVgIKZeDk6P91aRedvJYy/kCF7DS76ZJkn
OQ7VppEu4CBrYFLYb3sEbsYjCCwCRZ/Z2LpznRMypfhYZ05O/VFah4zYBC1iKz3QRe305SOvdMOx
m7EjRxJoQKAJmCgGC0RQi2J0iWh8cijNm0M12sVtg7Dn5DQT0W9sDAoR4OQ9VW0LGjc2U+sn/gxj
4wxtfIQ8d0fMaD5lw/CCNyYKR9r+IbrF+gr1U/mQ5RWRBv0iEN8t/66NWvWlY8c8xH762/FrfW3V
qYmXGuRgwGg7Hq7YNHYJNFg6+zP3pqjAvyIjofIOhmo+RQ0pRSiLpLns2U1QqWEOWCsjLgyAYX1s
dA1atCvfc4lyKHQgvyP6TnPWQvC1Seajmk+727mJ3SM49fQHlMBsy5CzEyxlWazcNJl3k1f+poZP
fqO65Jiz7h4VEyabqQdvHkXyq7DdHpIZ+j4uWHI7WxgfIoOIrzaHlq5TY960mb3gK7N8BiDyNhB4
C3eGZbEsikRwajtiplVqgSO3zFC0vGwKZy3103WO3ogF2zfbjd/qog8TgZqGA2+oT0n9VuqRd4IL
S3RIEMNobv6zagYAx3OFswMHLE+UDjQ4GMTCZLnUiS5a3zyOSVwGmYdPLL7M9lbuPK21NP8SkF/u
Laud14oC7WbCy9JjGdTKJ+BjJSMQJZV1vvcvVZcD3LoYW7eZuZuprZ0tpIhy3xSuT7yr5AZSKW3u
/Vi/Nw7A7zpFKGu5C1o7quMwulJgRXnTrbRhVFsULN1pBD6zg9kvb9RkVLu2H8DoRjOiLXriw8zB
/q0GSzy3GGlPdt9CeKMVIPB7HqmYgQpskyxvsAQLkgH0YFXFdpNpMyKmoUIUDsicfT7yQk4d3L1j
1fLFQ0NF3ODoJ52vAOomdWg/JyJ2ZvB0kyzaWyOJezJYzs4aAU1bTFWyAuuDlM5V+WM28w2onLt7
RmiSlHun+TCJwdcF+Fvfy64X1tqrYu+l6d0+C6YZvLeHYO+mjcblriD4CIvaFb8X6goLTCYQxOSx
Ufc0zBgNPH1yfsX4igGyum2YO5D/vMkFfhsn0ya1nbdKjV446PAnhK/9FpaubwDCWLCkIvhfTIUB
qWNq+smP2fUgrJfHWCjnOFe6saorHyJZAdGfn7dswONeDol656BLg7aWWpqfFeS3VjLy1ZIxkN5k
xt24INoJbCGhJ6bdBTn6Yef2UIGLLpI1jKpfY5Sk6xLpdVCYhtp1HTt2X4OQ1FWn35IJL7TBM1KZ
t429mXNWKE91892gWN3mGq7tmMXzA6mU/zCbGqKZLJnWShvTldS5QUw9gJwFDsop1IJII3KZwBBe
dSMvOYltKn+NmFPfa7rnrC2I0IfKc5cAc6T9WHik9KxCJHmzNsjQ4+l7qLsqWUcMONDxM7i8CY71
KK0G8hspJ/ystmJizSy10KMpb9MbAHEHpIUhXs7mJZsm+jZYyJFUp7/jeO7DocdWnYyesWJKqdgY
vim3mVTDthocYz1mTAZLc0JtPEz17WC2KUz4rv6dVFH6hiE5PrJRus9V0+d7zTYv6XojoK0iQFvi
KII425I9LqraQwibbyu/wKlcLGJroQq8jfjU7aQPCKNzt1kZHm2Q0YVfViu8Z4wajfec0XLxq0Tb
dYO5/Joby1lBXeTwtvaXczpz/DPI8idYLO3eKQZtXbeV8+wtZbSrCb+PDdXfwFtIJqYSmqQ3LUQd
lpduRMaMFMOy9lNZAwNeChHdD61sV4PN/ENJeEKUXyQpHjXDesApBKSf/qZ93Cwt44D28MxMM1kF
mcZ+EEO7dprxbRQOY3VADTlFdD0OKt1u17NB4fZK1THiSCFIZ9dFqMsJq2qkd9PpSp76CRtF7/gz
2sMyHnazQcuBLEXHcyHl1kAbi3xzSN/MksskXRvhTO4K2AbqR5SCTWQbKN9xhHYbiRGoHcSdOcz+
dpoTQJx9mt12jOMFbjWaZzTtZ1xkugMcexIHvUpUBxtSx3szuVqy6RvvxalcA7xj+uYBjzT1rEf4
s3yRgb0VSfSed0X5G1J3GrbKXaXupK/UpJDCOWDtkKlMP/QI7bzHGPg6B3sYWqA00cCi8eM0GqMU
hZxNl9b5ukqmgaGgIT3NtsYYksarHDt9s+Zl/5jNJA+oWdi8U/5XBDeMUhmCRqMnj1VWlx4odN3n
dOFdIH1yjdwEnRZ02SkoiIrWKgFlUajCfmrN1jxUktVKyHE3T416MJZJ2xTpJ6TfhTUP22cu5jPp
kbsj8R5C94InUkX1miXxnSgHnuS2G8nOnOm173T3F1plk7dC1d5Dzsnz0cw08yERKfOVlipfEKaI
c9S3SC0hqAYDEMc1Oni63HPsmxRODFxwJMiVDk6z0/23Ti23ViKOkeAcH3ZqhTXaRINUOfMxSvJ0
NYJpeS4pN9zohKa/MoXCCQFFthv62Q96fLl5lT1zzWCuifpX0RsN5SRfrccSC/Rc9S9z7z0SkJ1h
CZA2G+ZH6hdPfSmzPc28bohqRWJXtRFqLBFbzTRShZitW3KVPuBlucGWGkZjJjEXLsUelHiFn0R3
sxuVat1JY6aHeoMEZlh48w/UbZcgozXCHpESvrZ21VQ26hb/5KtMBLnUXKQ3keL/AzlyUTOeAgfy
PCRuit2+Sl4MP4Ek7536wrTWfe+8Obb9LIQ9vVg8rrvUqNqTUybOE6X+FKR00m+dHrxvW0Yet9Ne
RUptq84rf6lYoUBu3REUqqVXh8QpQIzLXt+JynJCkgH0rrMDH3iUtJ8EdklL9lhb9xfhki49b23J
FCA8gJSDZnUQB8jnV1WZYqiE+7jSE1/sSlQBSJJKewPPFB9wUybrgjho5WiaC1tTzKHRTOVrk/jO
QZmc96oEC0Ums9vF7ObABba3p43koNcXm1qXsI8a4wZM63yClandQ9HPnq2Mq86d9o+eiaFQ+T1R
gGbeuZ5BpmjbvF4e4NpOkkESDfy0e8DYaSW68CI5Z93C7cvmedMs4qii6uQaqYEuo6G5Qg4tUifY
hJE1f4CiTMKyJkixXSTg1VQWW03kAxHA8tO5VKHo9nt0W+WD1YQ+6HpQqjlXSsFttD+NtnnTkktb
op7eDhOtfhx3LFRJjfupKI+mFcEniK2XpXTBttQ+Nhf31IwMC5mdOrVti6mGxySAf33qKhD+mKEx
QA3GT4utrZlqQOclJhJ90MgN1I+BaopFDGpM0b2wfZL2pZx3etmmrwg8tIuZJ7mrSSj241yZR6By
dti7nhM6vn+htScHdzEPTseZrmlsG5SLBlVP12iek8b0zshbKpYW3Tsg6oEXaZLnTWhzOWUY2JY9
fZU7jsKZ6O/TpJrWCZKTwM0vHgUbfDsNptlPQ6E7qvVnngi2QC1NkQn1bmCY+m7soWTBrCHW2zlD
cVr0+KOzEDoW1S2WriwotQmA8H23OAAap22apA3HEyPdHrYWrzzbaTdCmLvGxJnian6wNPIS973R
HgxUWPqrYWaln8uHYYkOnqdhjE2A+jeEmfdFvqwbyz/2bHB9721meoNjuQzQXSXyqLK9yyAwtpoE
HVmqZw5Pz7B1jkY03Xcdd18KhE5GbouwLJZxNwzjOaYVCpRyqlazncpznvvVZpyW4dGLHSri6fIW
S7PepNpHW2cfi0VdX0A7CB1gunwpeKuc6KUbz23xOJTLoZqHYZcArg7SjEclIUxD4uYX9YtS2VPB
mVfbu8+FkKumA+k/afLdzZuvuCvopGaziGRhXKYyTykbPdYv40aT8QNHLOFSLvdmq5d708Q80Jsc
pi0NRHuvTF4mTf3OBmtnOXS/1v5EAtQ+UC7It5kzeitvkUkQT8OJnO5UjHqPUM/YTfTBhnkeJaHb
+flNMunarZvw9Y1xWYtMPzZ0MrP0lDkS2MR/XHo9oY+IawZxmUIo3I6lF0XYNPYatNGjrWYZqjQC
G+WXK7+lkjQm9S7NY7pjzRLZbS6LQBaqf21ww6xFEkE36JJT3ug76PBvTFXp69EgTCLGUwAxOz8c
iojq0zzd1DXNu8b02Yp+RyCpQUsvEdRkP53WHw5LnyjqYO3Om+RW1ul71qQn8vOjPbP3R31SP0WG
dWzcX7ZtvlZ6e7D0eNVOd4QGqzylGOL4eXrMsp6uYErz5DWjPuIckV36Kh35s0NhSaibb1orfRuj
3j2KyRsOXk/Nz4wb66Y0qwdquXZAy/pTToU9aMfl0PVtT4cqY9CaMWqh6Y7vqcnq0lj9TV5zHGr3
ZzFXh66K36l9VqjmPnxZUQADX03bfBNAZT3pDSl1mxrGPmnNi2ATPV8br4aU4ZZBmXcAQgH6tkZ7
WZuyfaOY1fCX19LXEQSM9XamsUXCtQoVZ2mhK+qG58wUhwUZLPJnoCYoXc4g3utg8n6w3N9E1tfY
IcOmrZpoTy39zeSChxbF9BULX2G0ZImYhfY7t7SdYTrNnhmVPSmP3NPplXHUoorPMaoK7TAYs2dv
GY/JKGQvsduu6AsrONFGPk4gb6mANP251vyZfcWzYpZMd/LpZXPbH52J413jaIpTTus+MYdn5NPc
aGSRHCK4pG9GLQhWtIHOntqnQDugP8gZYNcadTu3pOhlQwRBup8/Ud//0gqt3mlMlTYg7ldFXqPV
Jv1FJxjkKWOaia7ba2tw3imNOyuzNn53hf/g0D5oSOBwcVL0IUXNZm1FVbltos8UAvKsqWqlTW1H
+TF/nY3UC0VRook50T+uhzp+yrzjncVPFQcu0i08asFQ1F+K+E83YZy5kdEQyUp65Gadkx9dbDRa
1rHNYK2znWOBab2KSa5QqRWM6JTHgUs0zFja9BQ8tY6Aib/KdC/2zkJ/vGxnZjMdld7Ku8mZHhiV
WSdWv3WFenX91A2k2/u/IH1udYcNLyIR4kz8Z1waYNnH+SvLu0DHp/FT93CdtB0DazMoNK04e238
oDek3LUlXQ4lMWs50Wbwqmw9R9kOXDFe5VImN3ZqZlvf7F/GrnXD2ZE3nHEiX584JrEGwCYRATXV
mc+qoBlOsbcuF7tUjJI2NbJ3Sl3Uxpwkh4zHQZtSzarT0D9U2N0dJ5lZe8pHbcqfdNvi+nS3lk2D
RFT/6Hk+w67pnzwEButEqoVp0+VHY/ifqHx+mH73yRnjstY8sw4NOckVG4yD2656VIt5yvRfhmhd
yqR2thN0VZ/UmBfBEvf4lqQvnieC9bXVJQcDOt5KehxqZJrVPACNt1d1X+3KtCd1SlADSpO6eIQA
IdCMpviVTq0d1oX+Wg9av9Iyig7NXJahvdCc1lhsUK4p6weVkDjF8L/JJef2lSzwIYIitYUuTIun
O+WsSrPYeZHWhqk71KEujHznqOHFrrTuVo/SaL14Bq2otkRAOOXTYyGa/AWLJ4VhkXSPnkspLkni
8YaTP2etTZ7z6KrBva8r9d4kYib+8FAEECAs56nqoxtSG/FYaqn+xE5gPbgxpmAfnRG21QniTwtk
21SEKE7ivunL0GzdspNca9bySB+th6aW4/qfUBW6OX5zJn3UqWYLPCHvpZuwm6sna67E2razh8pD
yqgBpA3ISuRqMZR/PzqLdzQbyUoCiSpIRfrBKKvclgTJQO1HUAYGx1h0IJhbThYwPDc4f5emfMLe
2rNyW8N90dq42ieZB76C15dUFL/RBGu91t0MhAZHp3ZTNED4ISstyle5oVAfIZzfLWO1WQye3jnJ
tLXTWvEbKzZiS9X9wE1uY4vAfcN4mAZo3K4wIjpxczTyWuy1yTTXqJLmEBDDsSjNLgSx7d8WsW9S
CYwUQyeMzj0lhpAn01xS+CRQKd18vsfuQxdArjNwZxkZlEY7Y6OMYOYVmXVHY8J0nzTapftG/231
3K9c2taTsGSxsrWeg8dWLaup1F6bibOBsS9asgkO6Uc/enQdQdluYOGsQ14Pq+EVzOYV9QXtGWoG
haWJGWceIEzYbmejnDZVszMGagZUFx17lXrecpwSLuIw2+0+jnBqhLTJxOYKM9hFMiXSJ5l386Gy
tXpVjPZ4Ht1LyUGMLubnQhJIaenLqCBjLnPn4+Qan6gugOXmGF2wnkdqh6/Jv50WLz6ZPXaVaCro
JxjHdjukDQZRtNWIEmw4WbWVRjdTP2V7Z0qtjyYVy2qBC39KET23mGg5yUKRwKZgJ8m2T0lFcs7Y
tpz6WtyzuhTHVEQpZdjIC5rRKX9FnQANNJQGASJ9JCYd4osefeK0yveOb5v7vumW/WgqcQInjT0n
cbLy58hrdcdfrkWYNPry8j+knclu5My5pm+l4T0NzkECx2eR8ywpNWtDqDRwnskIMq7+PPm3cdB2
L7obDXjhsqrkTIkZ8X3v6MuB9KZioPjM782rqIfiw81t50D3OttpEjWvbqCcP5BkPhoY6oczmLwl
8i7uChBTd5XqOTmDfMbLKY7tSxV04cJzzBIE2QdMTXHAnuxqooZrpPW1SQX2ubzv991YAOfNMtjC
QjuvXWla95Jfyt4equHYMd085Uzy17DNuu9Y2jN9gqSPr8zSHG5kG3p8C4lLOiCdsVRrrLQxJvcT
oNmvayTl1tLArVTo1UouKY0H+C6isFrVWV4QF9MaIPkDVcEp9U1n5NU0hI3IEhYWtcUHLfPsQh2k
/nZ0NfAZ6UjzlM342Zkt+0Vdhbt8NjkZKf3Yks3u/vDU0wsR01uBfjG4ajn0y4DmVRL/yYeawaM9
7z2m7vrcdUG1yaVmxbdq4nYXMLQuNq16mJLtLBJeg0r8fkURXndSzpTcD1VsnUQfG6syFfU6o7aV
elsoO8DQYNvyPtHmOAL9WzsFn6PrlzurB7hOx/EWN0AntwFAbdsfvj/RRRVU9fwTFWhDYQshS+Mq
/pSGUHvTdMSTaIusJ2LGVSvb7if4Gg5eCGkwPtAA36QIyw2BAeug/c14cq2s6i+Z4JeJLM4NPj24
1gdI0erTTn31W4cyWGRZBMBmB9790AkO+naKfyffza/pUIqVGB1ovyhSB7pHxZK6CJgcy8k2pcuY
G3Pdnwq3x4Ezq2PhO92+8F2kE1Put6+65vIJiz9JLOL+htwUO8Nu1VK1HfGsoRvtcupPFSp3ir7n
GlTJwDdQqwCne5Bc4MVe8oabk4Y3nhIzeizCrHnW3Ux7YQyqUa/LvvS/3FgBLRl891hNxSG0OYcz
arU3tpVbJwpczSWNfQPSM2Q8EWj3p2mE8aUREpopp5sQ2lfcjY5LxEnb0dLXtR0dmzrlTEy090Pt
gcTeBs6SZdSDhgGFsRTrlGc6R4d80cCa3NfI8jZUDyWPfd8gEUgNxAI0fIDQVRz1N+H2pqduaeNI
Xo4xxvW+wa+6SgLPXht5y6ouaudYBVHymeWQkGZSvMZ1ZSwqTgJjSSiYl65aq2o/ROzXr4qfyVp4
E7cD/mKC1ZAAzRJZzSI1qnzbJv2nyinl693uIw3EtMU73d/nreop0A7tnU1y5aVwfedF5EO/c9O5
hIVzgKamhkm/92b2m87amDUlfEIWKD28Qi1L3aBWo5mJl8Iw29bzh+3Nt85aFW1gcQJW50CsRUbX
QZVZOWp8+GJNx8MmDAz4YhUO517nPoQJ3FAcEcFsKWdYtBA33zTGS6BoOqZGhD+LtMDToqk62TrR
BNBlxvk5Fh690IPjxFvbcXko08pb+T1dRWnAJ4H7uXhPnK67q6fgyx/M7mSrmEOhv1XNU4b5zJkv
14kP5jk8mYRAPbpzA1TQ1c4+Gul2cBORH2cwslNlw5oPlTTo9Oh+y9IvCaIaypNSWct4m5HJqdTw
qNBnwqt76sWbogyC04TfICIcQ3IOUONUdX/Wdj6vrIjSU/KM8o1fEMNnk0x157ndO4+/2NMQNq3Y
2MrdVPbmex5E8jAnCjpZoF2i3cJ8zjoDJWfeXBnHGnqy6V+Po8S4U15PJ64IxAqFmsXiV+TQjIhh
02hIFwRaslfHPW8/Q9JJr8nHGCuNIMh3+Fh01Vokdb0ego59rWnCC6L/bDMIpmkDdnsZ+cV3EjTB
VoaAVkliUrBJq9GOy7g/+lxDNUybso+yVrTR0kV+Te2ZptN6iraOEb1F0WBvp4QyqikZ7c+o7fhj
O8ynXEhvn2DT3lLonuxz2vK2TS3jaz6BCyyk8oxL2kq1dKUjvwaaKWvem/sY0sFK3rDU6GuStNmK
SEPjd/KL0jdExGz79zSMzA3McmCdvFhky9mDkWodyz24iH1oWe/H7jOvo4lf4cgeQUfwVz5a1ZHC
Lf+enE6E+bnxRod7cRpaaEnbtct1GwE4GUIONO04agvqN190ZoyruKyq5aAH/ebEiVglpXCWjjv3
j1STd0+tKruN6hx3TyQnVWXcDe+pqjYo3qi9ryXQSbJ0U1QWhjleAdKBwXvHXVBS195Fk5WvU9u3
4wWENt+7rrvlUCYch5ZNDzU8JHzd2pWp3DRJixK43EOEr1QwJ3Ql9dWB6nJ+WsqUT7KY27Uh5/Qp
1YjGRGyPXwEYFaCb7g7t3HhrMUf8MU5hIJgh6oU3uS/80/7gcedS/Gp/Jago+XkOcutHafGpycV7
Vm4+bDgYolM3yuRYIf8kcMIJ177G9jBb+fBpoav4MNw+8Pnk9NGqlObLyLva8tN1rxEVro+hH7TJ
ounGdN3Wul1FE8XBk9GuZ+psjpYkaswe7PkRo+RMhpzrrMRcVA+d1SCFyhs08XYbZHdxGHg74tCY
vTtrPCBcmK76VnKcTfOwknYbnntIqVdWZTbMhFaYL2OiFnwZNexBTSaAtkd7OGWWnO/YoJ+FU85b
wlRpJ7fisT3FlnpuNHut3ep2KZ3gU6aefezIw74VJi9miMccKhJVJG7DKxk6H15WfwVRnAEFpOCr
hDUAW/iN+jVtDfWT07fKoVoNK3ZVyocTdgzS+sw/toicbVl72d5twgZrG5RhtLDj2KFxt7enjhh4
/mdaUI3d7MX5LnB8QSVp9WGoGQ2oJqNu54cpjazpjC4qwOkoGgr0uqqp4F89Smf89N6KahgukXYP
c6+np1QQUtfA1mG5gzFPylxt88z4KKYgW6LE8nZeA3WS37Ijt6QmxscioBQZUtRZOTGHA6Gjsr2g
X36eDYrOO7cp9hW5mUtJ/SQd9d67h3TlmJbSefMC5ChZIpNNOEUvfjH9SQnvW+Vl6a4RRGAGrHmk
usiJrnUe7EzvomiaTvyUYj2/TC9t0FVXr/O5KOlEQrxi6dTAN5hoMupRvcdwFwu/MO500VCJ7jp/
Gg7kJbf7b0Z95OBt4/bBdPrhYtOkevFxJ+rRj9cR5VrrIE7Cs1nMf6jWrlZWIwF7+yzg7horbltw
u6IUrDgUUwZfYUsSGyXmqKkSTXnl7Jj9ZkpbcvnAKdaDhwi0D1Hj4bR6k31NR589ErpjRsJYIfr1
H+m47+6ozkzuWxQQ71la6197rqsn20SIIYbRuiLsyDmIxgq83RDUOMrs1TN6bJ/o/qi7ROS4QnSP
StOwd9FoNAcjZAOkr9suHoZiQksEZttC+0Wi/RPa+GOR6zTrBhHWzoKCRaedEpZNFRPy4MJaooPl
+lC1u53xpkJxGc19AjS3n0I73c10QULuWP2JXHBGSgoJol6Vx6JQNi2GYwTtHsfqcUR4t0XsxY2l
iogO6lk+tWZdrJjq510TZfHSAms/JakZL5FNgPhIFhwfPmXxV0htZABLxGEeAtE6f4IhAmgTlgGM
mGsjvFMTg7iKs3AbIrb7buFYWcc1Qidb5uteptVL67s1+sMOLGQ50jm38vzW3uIiMINjEuTQdwW7
xTmfewogMFymqG187yEVA3clGQ8D28RvD4x/Gd0spZzVl8GvqAIkaiO6nQhGdBuV2r9QnAj0k6bV
o7p11+OXA5UcsvlPiDL1UBvYCZsc+FB62HGiTGbPEuEUgJRUx6FrEEJEYe1vKFVUC4tyIN4ICmBj
Drtzj3IVKD5DbhAX4irMEkmJIe1FNqHmY1Ixt43dvgE+0uFWU5KrYyTkOpHfZIqUf0JzGi7s4NFz
Ca61DVtdH2qdT9xnKUtJwwPapf68YyOyl5ZTdodwrNLVyGL0olNNfUMvB+4hClDDxKcxvs77g+wU
ZgCRoeWYbE9uAypfL1VUhZ9Sgup1fh+tRTl1uyRnmqllPVFeAcNx0EraOywbkuHVZ54JWdGSGQ3l
lMc6Ax4O2vfOc/V64ixc+Fk6nUSKUZGJyKeTk/GBwgTYTceitZT6tuFnsI0pXbp9Xb8BV5fXqUf2
UafUSbbEH62FA9erLXrChmpUp2lETEmoKJ6Zkp3kVgIGB1b4V2Elj4nZRluzyuDjSusdIc2YLXMu
w8Dpoh2K2XpbqcjaD41AweXGTraoY999dCiZO80o5nj2u3zZ8jkC26FMUNHph8PKB8k3qBRWRAi/
8iHPLpGL+JQluXwZQhIHFrbyZ/CboE/W4eioOxrr44+Yry+zQLIVZ1yedRMR4zGn48Eqg2zdExG8
bsKY8lvFnl94oBoxyWwkWnHmgtc/ekjbV+RnwiPGafunpzKDfSBTuxjh9tIy5vEoLfru2lTl+yoM
+k2qw+lXeBGfhZAbdMv10yypCM0hVxVtGkYv8aT0mY7X2HE4l/u0AKqJ51dqDMUSfPhLm+O4lg7K
StOJ52RJbruxc/32g+p6aEsERmuEO1QiIEpReETo3wAnxeIh2ulbeZqO0Rz6cxQyWWUqTbYtn8CL
mWncRqM5vEEZF+s6xxGqWVb35hz4h6IJMpQEUfWR58W7tEyAzoQzxBWYOqJ6fjeMWmONcT204b2x
bNDzXnMcDFjoCz7Ksye8HPUIZTV+PPJxcKke/Mvm+P9UnvZUl/znP27/5qtuZsxIyfCf//Evf9r+
1JfP8qf/97/0L/+m/8+/vhz/1KvP4fNf/rCuQKHmB6pK5utPPxb/8/v/82/+337xf/z89V2e5ubn
H39DwFwNt+8Wp3VF39lfX9p//+Nv1i2c5b+bmW6v5J9fvL2Bf/zt9Fn3/9tf/2dbmkm9meN4vok3
zffdW7XEP9vSTPPvZuBZrmu6NpPfrfeFEvlbJZpt/90D6wiQKoaWbVGm9t9taZbz9xCdlxk6NGh6
lvCC/9+2NHyTf9mk/xd7X1Mj8gSlCfeuvovdVf9/qo2yfPNm4Px3e9/tW/+bIRVvfaW60Sj2zVT1
iwaAn1bSwA12bIUawXxiXxGOeZgdzPBsZRn5pWllf9MIncYwAzrFcGgJUsFb25T5wuFmaFe6c+aN
EPVN4l0Ri2ROnsvuGBU/9MTO9wjZ4cZ6AJXXIQqDtemE8k4PQ3OPskk9O62ePkrldzfSs35prSR5
pHBz+EFYxrbSiAYZQOBQgmgM4WOAh+/am6V6GwI93c0u00/APf/eKjnu2fCR8E4zQyASqzT/5S5t
r6lvOEv09M6j540MHWVhrehBAPGuQRWXKGpNFFV9j3SR3bw66DKz522WgAuXyqo4tORUrCnOjJaU
knf5qsxF8Tqgx1mYfZb5ZC+X4WayFACW0OIPAv5xHRoRPtFxTNt9Zlgp2bVzecc8jV8RbON70iX0
YTSlx7ka5qMbcpDgafBcgBHb37VG39775O/T0dC5sLNZdsRiiOakmJwYvr1Tn26sy4RsX+yYVS6m
i+d7+CsLnUUXTN7RMi+lT1F7Za/DoY3OfeuiMU6Fc+e3ER4Y25+nLwU48T6m7vQmh0zfs+jka9ZH
79qXCM749RGQgfz6kSETWqq1vWAXzjK6y3VD2Ek4SEjsVsT70TDnNeHSOcqLiumusYKS3BTPgxu0
/0I/BiDjCClR4ZQg1NbQ/9rG3CSLru+tJ6HL4Nm0UtUu7KKnLpbfYPyIHSTaRnbu72RuY79DjbU3
BYnQ5KiF7pMzVn69nBni7xvXGM9p81fHLrKdTYBO/jFnjwCPCdIdbyE7djh8TyNq7WKliSx1l2OT
qgvmLxP/C3qb5dwwOiwMQ0W/AXrNTVBb5taVja7QUgVsn0FCMWowqIcu8LsV4SMUvVeoC9Eo9ESB
NEX0rOu5xUUyzWeH8pSdH3Flp8gc7uvRTj8yS0MsElB/Z6ub8cKTfb6bihFV7awCvaBkHbOAPwV/
FIIPFPpJhWDQy5tzjEboV1JUj1yJ3MbFxMVRbrCcifuZdXs/D1WCCCuGTkgtgoKiwv8uezd5GLsq
vWuSMt3WXhVu46Dk+hWo3zJUGkvNB2LRdUX7IENeeGlwm9cs02y6oYGfm4u+24iwtxBVzAOEEe/v
O0Cft4dMU/Ce+L7g+G2BanhATLUQVUvOozFTrLr2NLMlLsyqXYxlgdKEwf6DdT9+M0cUIg3Ey9Ft
rfo5hZBlH6BXOgsGg0e27F8Hu3Kfw36OL1mqx0/pOaidJSTExucnc5D4Bx49nsf7FkfRpyNFaaD3
TCtoDdmsOdGcQ+2wfrWhaT7GjXR5aRiC3bl02mNTjJoXFQzt1RiamkarkfqtIEaoI81ShoukkiGX
MQYgzEdFY98rCqGPPArBEt9vdPFnZ3qwzTYJFn0eOu8WttJy2QeVzf+DLPs1+Nq45zvykQpD492f
jek5MoxxS1b99DQ2gl9eA4iSy4JpjPVsWkdt0W6BQQOk5uZ4kb1hrts8d95Mdum32M2tbdpN8ECy
6zxkCkJvJvjlFW+9R81BHIjXKODKLCkOIgO2wJCl3sKWZmVLN9ZmnFsUAlIb6jh3NauEkY3yOujo
hpoNilNOWOajnkzzibBIp18FU9Qu+d1DvtViEnuaBoJwEZhius+k1ZwwuvBqYnRRP4zNGfVzwTRg
kOpp0ov8nFyjabK2MQVRD7gT8IqaOuiuQQXP3KYgLzLGQZ1ZRv+Qh0LuB4ohdqwF1Te/jfRuKqV3
lr4ON74h5etYqGCBa6SZHxwrJhwZ4qVvlnqya1KBA/hDuQr7CCqfM7TDxYyOp4gbJCEBw+enZ9l4
/K08kiuF2ugu7dxALBBk2kAYyI5+jLT2t1ETz81Wp3mTbKYi6x4YQrt9O7ne40T3wk66RnDq2Mfv
zda1X90WLIupvATURbpwwgDJA27QPRoPhglANjt35mSybyiWvlPIQfAwYONBfER5GL9azOEqvzJ8
fKQp8k8q5eZdm910BCxj3q9vZNNmRle1sbIyfMLMdHMbZLjb+G9H0ze7ZBWOHDON7LKvpknUfohd
Ceeble/JXITPDPP9IR4zc1pnSaWfEqqQ7xOw+b3sZ/2HMl9jNWKYx1pRpbu4Mr2b6D6GiebKU0er
Dr2tS/cjB3Aa8mGNkf7E0811EqSvuHrCtWy79lF5IvyT2DaHCY9T8lxCERJra2B15TCLT8NMTqbZ
lvpHuj1OEBPY/Rx3IlyNaAZBrCP5Xk+Osc2Ak96NYJiRUJm3EMNUG0cjy9xt42SqWnSeOUIYp3F5
CaJK3YXZrTinUaDGdQ9UFPrSPHVW5exlQmFgjt98bffS2WDNti6OqbKjweb4bhXeTeioY38ZtmjV
fXOuiZZxQjVgpNITqylll4BMKZdYnj8Sg5DsA9XZe8foikfVTM6Zdd49OIElll45t1hquHi2CGkH
e0HisF6LuLKiZe1ExqlCF/zWS2ZbRwn6J2civmsOmSo/WpVyIpa1Jrx6g5M9uFiQnzib2+0Q1YON
VRgbgJXOXbOKrJDSkQQgVKy8ujaPUVeGZ88UzqGPQuMk5nK4RoY7r5mHqmoVDUN4jlxgNJEajlwI
r47ubFj4g8ce/9XZpt6lAWCntBADAtpjIgtH/5VCevk1N75zhkN2T5op98PpKb1alNJyNDNQNO0s
f+73mV3+lDOsTAGpBYmUJ6uAf3INCayE78Wz+2gaQXitrDLbGLfQopx9dV8bHPW4ocVh7gPc4J3n
iGWa0v7pxkFzwlFu7RoFl7/I/SAWy6bvXnPEmRvS9swjH1y9reIsZUKbk8OQhdYvvgGcwl4dCiKw
QJaWEzDuSfoC2Nr3lPleTW72Xrt1sMkAK9d1PMfnohDRThTujPipd84TTXD7IaE2lyUVzJ588Vt1
O9twi+M6Kg6F5xl83m55/g5jzGF0O+tlDsPg5HTWdGWddfZ507uvXpfYd1NtNw9d5Hm7sLZ0v/Ua
03gNtTswchiAH74awm3C2XHjpONrGRb5xswUhB3PdPvogW+sajeh3aPpnRh/NjkLSzznxSpCKtyu
Jl9+DgrVBP2Tl44RY8sJFu31fJNkkGDsbqLSsNCOl9HrZJnqBSQlIO0kjJ9UpNJT1QTDRyF0u1bE
oO0jeozaTd74P1EA0j65PSpHtda3go06MuHEse96xKcIcQX59baSB/VA4dcAgIg0+aIyelIjEm8u
gcfHgcQ1yRHfeyhw43F8znSIELNPSvWEdA9YCyP4l5fb8ScBLMi3cp1ThRHb+gE3WLlW5RRckF2H
vyRl0vGe6x6f81yUlH54/hAsbAdkF+8At/2iTkr/MERw1guQG7Awv1LzxkMx+mJLUb+YhNlw/tl5
umSlCzs2nqz56gw/OhftjE6rA76FMo3seWcPiX+vqxbVYhAAYE1yAqHE4l9hXRoINamMalelM3kN
UTk7a8xpLYAtVvexyoKLFWfqGGMCRKQjYmOb2JEVLcjLbDaRkCO0jIOKHnZcHknzC45Nd3tHCNjF
kvQke0XVWQxMlnT37m0NRKvsf2fF6D4mmL9g5hSMUe4ktbHuAZYfCH9LL7mr0VpFYI9wufHLPMe3
bEFViSfmKnCJQqO1TmwtiTT38NONaA7JVLF5tLh3t5NfgOlngJ74kRmJ1zYKANB1pze/XZKAAJFk
i7mCUESCY3V5arzS2BpWlRzScKiwWkYa7cfo6CcrJD25F42692bhLMLUrh+6UrkXKwzw5SJJLVdO
1NHeKlvdrOTYtxiEMRgYIJPHOiXAe0F5qLGDOamfCm2g5GNNW0JAxKfQgEe0pWH/CuyZWxSV7Vva
ePJYD7pfNXlkfzfhwOfQrcDoYxwODITdrNfYqcqTyCe1Ndt4fAXdn7iqu/igGlvcdzQMPHbwIifX
G+B/lONNq9zN3HvOxfjbrjPnxdZWRpbBbM8WW8iUbFqoXvakQllohvBbVG3l05SFxnLdd55xtvqZ
6qEkt+UxyGznPGZ4d91iwNWXlciMex3GG1xgrKCOaWVL3xicN8tqUQK4XtmBmdFi28f4jtCA5u9d
bdUvYc+THWY0GS4sF2N67SNMWjLUIV+WZrAMUfj/xLk/bYPGzJdpnVRUNVv62Elh8luemnWd2apc
4LgonnRQjNjLSy54HcjwtwGcHhaT7kgJjwP31VaI/ckn6GZEOF711MlQ7ccwCp8jPIdspRnesRYh
ApR3RGhEb8okItXSG39tX5WkEVi+dT/3pvhqWyimKreKfOEx6V5snyfmRj+V90Uv9nlsQBe2/MgW
Hk8SA/dUDi8Y14M/IGBZdySYxU6XEGeswMjaP2EgimMMtnEfJDzkaLyQq0fJHKxyXgVI+MSR3uto
PKFVzs8ZvsttZkwIoJNBx2cbB+Ge1dE7eaNgkOYupxoK8a1GpPKejzL7tNB0btrc86/mTaisyrCz
V14ce3unD4p7zLSUeEZG9Y0TxNk0NmMGshkJXwu162is13k3oAxOKlRJVWpHz2GNq8fXrjiPRm1e
mgl/dK+0uLORug1YHkP3bnbGeDl3OFg0NsxnHVQdxQSZv57wQT76mWGewiiZXge3ztqlkU7hWaEQ
ONii3DWuZHOmL7owMpJoCCkpsr1XN9bC66aQyqQ+/5gJSiiJo0I13bE0PRHo1+/NuMwfA4Wjv/Xw
b3aeJTfarPMXx2j0L1r8fjvEAv+yQtLt34y/CsLsQ7kePk5oDoLA+qY8+tzwq+CmqWceKE7Ee2d3
pUoUonMdekd+LZq8nlB8TiwBktV7DmlnI5ruaPNStu5EJEuYhs4LGBOioTQ2dgzOT2o29GNQte6O
0AQcd/JWTMz5d7vUxw3eFegjsxPNXoZ6XqO00utZO3IZW3Z6oZOIq9BErPMnyLp34bWev3Y7e3xP
TIvDoTXMN9AG1tVquD37kGqruRXV29hHj/gJ5Vq01nwu05qtjzsPb7iu6l3vG0jhjUqAofgDEgks
8Ib+I0T+3Js5+LqD9HAz+KPxYI25ca7rvnmVjtX/ZEblftOkwYtuZY9RtDajjcldhb3VqJYERuDZ
bzT53M0MC06T9mQhcdY1RwZTwe19uyUqzNKfK+6CsNjR0mecPVExsMdVGHFN2iAidu1/dNqKqIKf
6BlP2JZK2ZXbGqHaJp6M+jIQirPNUJedgeKLiwzbEfGHMm/+f7PWG93iaiapVTk3s3Hb3CNLcFuw
lqDfMZlYB/ZxBi6/SMrHwcnj9ySvAXjaQa74UNH4LEX4LXzLz5Z20iQn304k+rAmSf+AyjnTspNY
bnExsn6JSIo7h7iGLTNec4ZXaddYp19jEwWB1zUVwvNBHp2a7NdFVvdTvJmAoCyuk9k+WLPLyJTX
cqoZkOv26kBIbxGvxExBDH3ekiYHOksmIyg3Lbw1wgLXJqyBLYez0Ha5DleDEtmuz8zuD7kFE7SL
4GDOWNDJ4YlJRrAGa3iYSjfAqY8YIVqktRvcs7mGx7BLqi8TiV2zwYnVXZzB8E+DMh2T0ctRlLRl
44qhqXCX0nBwkQRNOhYbzHt+edBTaf02aV68unqI220a5xgAuzTqf245OoALRdOekZQF90h1U2s1
JUOpvxGczPcyEz5eH7uzyBiL0LovZErh+MIRPs9SlnrxdRQWGI6tvZQ67qypwAZr98UtGrWvGoFu
ZurHae37w/AaRxkJS8IQR8/Ky0PTOgnG7yRAJ4+I7NK0CRV5xGdIjKGpJzcV94eNs9EsX1NSouaF
bTZlu4w9JNtVG3kW8TSV/+y4HBH3kSf1lq567wTiQGTe4ARqVepcPeTSnpYEmfTfSEXUsXcQKZAQ
12EiEAMZG74v1fPkjcaSNdJ9VoZvfAepjLZ+03RnvyRoCU1EOzxhnhC4A8oaxUSk3tGNxiFbHREv
dF7oh8Zy5YNnSBx/Mzsj83tQ7UuSHqalW7ny2sZ1+lPasC65Frm9sH1tbUIyzlZdTiDVPrU8/zNI
mHzWtUjRt5dVHW8APDqOGlKrkqYfNt2U0sNZVIbx23LA4aBpw+rgTSLfEMPjfpe5a+4GKvJI8KDN
bGGniT7WZm1c8omUKZUM9QYXs1mQJO3pj2BK+NwJwL6AG4whtMpjPk3hmJKWFGicpEb0OBlF/T66
dvoDRCnefDIVd0NRdd96NNyzmWfzh441RK7fRFthqjfP0jY2zMxpTxWqzQ+S7ecrlIA1rwXZWoei
M4rXXs/jNgrIZGxKGPQ0cyDOWW3iHgNLi2yrKtqalDe3+3L9nCt3wrR9N/RhsYLyI2kJ3bO7cQpk
XSiPg5fArgvSR4V7VgZJS9LMjSMVzbu8JxfOHsFHEN1WUbKzYCaGJHqzhzT9zurA3eAOlo+Rb9hb
dHH452tpAnI1osAt0fsD21ERvN5IODKgzDKxiM9q4dsmWQdvNUEAv+RATs8zfPPBn6DcwE+rYRuH
NY+vx6V2sInZIBaSC+STaL6baKlE9R+KiJQk3LPFGZzU+0r5YEqiRBStQaTV723Lio6ZI0IcapNu
txa2mXlZ8j7WBdbMehmXaiQRi5NgaZioPhaCypFmXc5DcDTigvMlDVHlt9KN3/uxLt87EetHGxjm
GvK0AU5U8TlNwvqAcsYhuM8wtg2bDypei52AzYllhqrLEPXDlGDw8MX4NAozQ2Ru+If+5h2akTwD
F1Zje6C3qXzyNKcfjkGCCpu62qaunLHN9v5d307Dw+yQwmGbmPiEbPGMdpW9GThl1kXkqAefaQGS
Wxs7FbvOpuwsdp9Ijocyr+oLRrnsNTMRiCzFaFT7PMOcwpCavFQxIFhZEVOxwcTcbfyxnqgLnmv3
c8zSdjdM80wY0tC8h4kTrLyk79ZmflOs0jiQVMijM3o1Y1QxlpaSwTwKH1OVFheziNRKkcSwGGzX
v6CS73Zxj2qCC8E9TSkO29yczZfCM1PQpLjsFlFHlVcHdXIsprIkngpXskrymF3YmYi0xAS0ih0j
+FPMbKNLQuP7dlvH3X+RdyY7klvZlv2VQs0psLvk5aAmRlrn5n0bHhPCwyOCfd/z62sxlO9lmHmk
G/RGBRQgKCWl5HSSl7c5Z++1420X0I8qbFVeYdQjbFPP26DzJHPcG46mHuswWtMvqdbLx7zG1XeR
FyQ97QNkXdg7UpRNrlCl9QyQYLjMkr7fa+HQXwLETBXXxABgfmnyAZJF1Y9OvoHJO+R7ykr904ym
4ir2LcgfaqBEmAASZJdo3ehz9b6O8ZndvdWvar7Rtwgr1zOVSsgK0eRfxn1Sv2BvElc1RBkq0QBW
1wADEHDb8yzpzRiy0VxMIbbctORQh8uJqXVQUkXpTm8qtswsOwpqi2CaHvAa+JZraq0P5q2BCB75
jnaNr1P5mpsGRKKqnSk0WpU5OPTXjGLHrNx1zO9z/VKPmRhWUtP5N5p+0sytOlL8WCuiTB4Ls/Y1
ABaoIFt/ArBBbm+C6AqRktihfZjwhqHum1zMtTEziVMghR0txM6rkNLXHebAIt1MRW30O+Yyf1uk
iRMc+HfL4W0ytcz/Kvyp7WGOTFG0isGJccJlZDlN75LwpTJtp1YNWCJbZmtzENlbNMxGfR0qi98i
dGY9vW/Dlj7HnFt2w1IJwQmlcIwnrybgBOc55ei1wF6WgVyZDWdfZCIqsOModPCHshnGfUtmlYFk
mfnF1qAIbWSgNPeZZJu65kcX1bY0bYSRtcQMuS1mPd50Kn0kN8gVbauqfCSzAl7PsrIp3MU4FcfN
EGEDqMLeSHfUC7N77OoYWNNQeYoiXbnRYJMOLlvu4iW3ZTwfhqwt7+syjb/PdVdswUzWt1UclLQy
g2wbRwYgM8Pm/A23xR4PQtFx/uVFPP/MYgUEX+LbLZViJFevjQHMcFVGBfsy1Wo4KKXQLJ5EkGf2
uh5nEDg5Hy7T0PxkQ17NV1Vcokxtyi7e2UONc9rvYHWk+tg/RkYOfUKtrb2az7HYNAFKHwMO5Puk
gggKw7bdyqLtrmZQSwDE4u5lbsGgxfqsQj1qQNaA9axesjaa93y3Oer6AF9/LVPM0wIonlNRlEmF
ZT6WaW7+7NQse20RGAfY9ERIb4uSlNslToOGDoEvCQBVugmBoBMFxz71R8ssma6E46SHatKah0jT
47WDgg2XqRjoIYn2IbNhnmp+Z+LZR5/8UE9ddN/G8Ago+xb3ejhqBz6rfl3KEPW+VWWu4bf9Y2qX
/cMEVfOyMXSiy4AmHWg46Pib5xQlfmngnC/FTxEJce0EOf4wSnz036KAVkU8y+p5svpkY6D2u+hV
A0vmOFHfadHmulGSD89tlJEDHPVEy8UTicj0ta23mNaDCYJySQtU2uo2MprKWvOlKC9t4uccpasO
cCkhCP0GMeGw6QEEUPcYzOegrbvEayYrviFdMrySGJyClToEBg1Eq7rG4MMJAteLss7t1KE8UYUB
IRSGWBTIcrypori7nLrcd+2879Yya+geyERT1z1oRRcpQuiNlKdfk6RyMlSYaf819qdEAjlq5IXG
j8MjkXWEoI9Cm6ybrvUx+6ZKpX2vc63wNCOcH+1gAdX8fy+gsVC3/GcBzdUb5s7+x7GIZvlP/hbR
2MZflkDdL1RLUw3BVvi/RDS2/hdUB9QnOvRE3RIWcpN/iWjsvxDJGCY0W8NCvI6M8L9FNIr6l41P
mVIsggX+Q8shQeaXOgn10O3fKhaER6iV/v33/yvvstsiouf3f/73MQEflYvt0KOyHEk5U0rnQ57Z
NE4R65XqRf29Y6HiDThrgwODnZQaCKbr6KA5/4iBzzWlZmi6BOomneUGTwDqvjOGeeHAuIO6mnha
inhiyvX275H4H+/MPgaA/+syphCqZls6BbWF3/6bUkjzy8ygzALsGl27Drrc8HcUNMZmzabajF6L
5CVJKQ65TXpRAZ+AwIrflnAWOFfBvnpSNFexL6z0ulQ8H2JL60Im5Q9EsIjRct2lSksaatORYUdP
ldYPf6xptctL7XrEcVdgnjqUEz3pFT5DI2Tf68ZvyXfjzSm2sOcUZa0CXJ43MVLY9+m9wo4/eHGw
McN+Zem4Aw+YRPPgYaaSNA5rE0UkOez9Lpk9/2/h2398Wh/GAe9Ety2VSc2ySY1kxP3+sMCNk4nY
Mw6Ad1AXQu8UDuwSsFTdJ/CW8TEHAPZm6+63b+Vfw/H34fend0Tr3IHnZSMxM04um+almIqAy1Jd
GTfq3GmrnCiN68+v8ivq7N+Krr+Hgq3r3JhhWQy9E2VX3+jQlkyfLDgb2LJX2Z6Zb0EVDVAZip5z
GmqveGXVb1n+3KTXmrjJaJiWMYn0Bw2NbuyOqA332mNVUIG9rZ2XhIiUXL2xKbLYh6i+WVgBA1iu
cXidjCcrqzgovAbd9Zh86/Mz388fb0eyJTZ5dPryFR2/LCjDNpKGWPUCyUb8pkhhBaTxhmyYYQIm
wM4qidutsOC596M3gl4Wwy1YNaAsnq/uCrntyptM3YTVIZ3fBPj2cN9XppfiTq2bJyu4TOtmTSUk
qdawN+z42jE9+EhUboEpJXcwZghjXtnnQt+OY0X+fk3SslXmQgYhqsPj+wqoS9Pzt2YvJeNmhfYN
h7uk4SCXGnZHzJ9emWfGvXYcgvD3NR1NCkcwSXMYOnmWMCCzMNfF7AWmfuVEb3AE/OtQmJcDxmFQ
E6AxQYjsEP4ZVGaNcCtn2/t8eC6D/GR0snW1LBRflsN9n0xUdMFLu86t0aM6aLpwCkA7rbMxf0dW
pG7/+bWkzcZYtZbP3Tm5XSB5nZo3TCBQHScPG5wqbXsjfWh+JV6izedXW37a6Z0Bf7dYqDi8IOg9
fqFTabBR53Th6a1xSWEeMBr7vVWmQ7ad0vqZ2h9e0GYt6Q5+fuU/TCysnzYiQEuwyAoW5N/ns3Ec
STZq8UmOaDtWg9nG2wlG+5k15g9XYWF3LL5DTdXE6YA1OxUlFvfohS0bri6vsKaYxnRmfGjHgtRf
YxSlgkO0j2potvprpfttJUs4LuZGp86eA8VXTvA7UlwjRqc5zDL0e9P4JlcSGBZjTcsBDd7nz/IP
a4Og0Qi6SbJYM98cP0v8oWlrWv3sRQukLlbfqhYMkTr14xrWz3QR4H1lBJ+56h8mA6GxO9AkKmOV
tvfxVWGzm7ZIiY0r8jGhV6zNLgeZtRq9WX6vuRbAvdXn9/nHKzKr2qoOQ0tVl6ni98dMKh8WZbSb
cQHb2MQYj3EHPpo/Z5oLogjlUewEZ17uHz5+YVB3xtbPQIImcHzR0s+Kpu1H8AzajaipfAbWJGB/
Fz8naZwZrn+8Flkzy3fPx2gt//9vN+ibxBInCdfyy3IDrE5ZFyMSBYgpJaAb7cwn+KercSXVQRCO
B9I+eZzYW9MgZYB4SffUT/qA4xEnm071GZ+HeeYx/ulL5Bmy07P4g4n0+NYgPo1QDjRmmmgA/T0q
AzERtCg+HyEfb0nHx68Zgvmag6JzMlN3ATASFSiq5ycA5EX6te+TbxPkEVM3ojMr04e507G4jumY
UtA/YnU6vqOocoxuaGwiE02WvyGWww5rYuiipnsGqUHvTpv3DWXvxgovPr/NX0r3o3mba1umVHWb
PhQT98m3F05Tib1FXzYY0TtxNU9NnKXuaA4pOZ6Ei6gU+ScdtOWQbXr01l49N09wOc59HB++SH4P
RxW2jkZOsjM9eav+GADpGmpCkOb2u87XsS5VvG5+sk10guEjZe7OPPU/3jrbUTYCFqchYZ684riC
2Tr2neoZSeej9/Npvzt3VtUOq8oBYWxH+l3UgeV2RCVXnWP+pDy+bqspOfebLFc6eQkmj57Tn0Mz
ELzu8QBAHKbhJiDbMUrmbh1lbQs/XLlQ4W88V1LcTCTjAmI2JNzo9HEcB4XmgbwQTnit0Pc7s+n8
sAhw4OSQqAsmKnwfp8miaky1BqXHImzHc5AAHGM2diuqLfASSQLQw4usDH9+PhDND5+1YxMdpyNb
43DAafdkIOqBNeppJCdP1bAyZj97DghB8KUof/DN4PCHYoyVOF8rIR6CjTM/ZxbomWu1+Zr2zx35
nsrX0MGojgKxXN1FN+IixVdFCRa9lZ1vFzGC+KGb3sgnLPd2+uCH3qStS31fBM/x9NqHP9E6DsnV
2Nx8fmsUPT+8X3a6y8bPQPxp8FyP3++sWFo8ljzRuN6Z6oXC6dMW3yd5mw2IEJpXyPVub1FBeizS
AzjpbnqUBDyVmyzkCCOu6+FZo5GLQ9bsQPy0X6xu29pfZLnLOdYW2yxfTc6mqrZij6ug7r0ydZWM
hcwN8HbdBgO4wn1BGNKw8eN9aqAIIVb7TkHXk171+sEo34r8yhw2r2MCVWBtWyhSERjTaPWML+Mr
GQ/g/vrwIU2x5+5Ed0lD1RKr4psIv4zRlx7EnvIzCB9mkzynjRm5TrciA2rw19P9pLnoZdVhl1Oh
nMRtWx90OtHVU+Hs0K5V+ePwHsduFt3nPtlo2wSHGK2FJzSMuXobztdsxxd0tkUE2ZogUZt8hnoF
LqwM4Fy6DREEWKwxg9v+A8GI0r5EzcX2RZH7ZSu6AB7tgyTZV931r4TjIDSnueO0XlB4/TtkAt+1
uhtV32RkDwD6JyVQuYid63h6R7oT+hBi2v1MCEj4bczXZOjk5RWSURNHAHa1AsW4RvtJGm+qdVXt
yVXTJYcxQCqHqt1pMGGBMNBHkmdW+I8TJmMKkp6ktKSqHHmPx5RkdcoIPGBDWhiSFnR8YEsYrwH0
vvRxil6Bef3MmvinT9Ri/yskJR1TnuZTJggL6npc9vj8BWg/3AQyhe9z5nP5VRU6ng7Z+apszHSV
lUlTT6aCKhpFNSn25JHXBb0QUZel3yEPzs3V/N6gHVC/lvXj1N2P5nfD/EEledU3O0nxXlf3YeNp
i3efVgn9V2Tda1iBMPCFsx20ra2DGGxgTH6JsZvkGCP7LyHu+5V/rxwyNNT+qliHdxxaTMgkbAMP
7WVwYeM8Agy1CQ/tVUvEPP1XfjiugC09pevqQbdXdepaEyInD21DcUdJoXDcCtn/NXTVstuhj6J6
u8dVibU7fe/bRxk95I6xmn4ik1fXeeXpnQd3jI++5BQ/VQQm4zJTxQv0W3B0wj80wkXdD9M8avZK
s3GCL3V9XYY7EhUcwxupnKuMfmgnUL+2MMP64cqIadTwiazCamPKi6Z5FS55Uf78UqTI08FT85X1
2leZmas2Gy5aBEF0PVeW8oYZzixvjIZymJV7dXXbZxdFt7ONu2T6/vkb/7DX4syostRQojSt5X+P
h3ILTctGacP7tuhyiqh/B1XP8UaYhxmCuffPr4Y50XBwLkrOHCejC9md2TfmgKBvMNzYpIo3VHq6
shtfgwMYn7naxxMdJV9qUdLRVZsv1jnZG9cJvEN8t5M3S4muLetzmqu0gVH6XpkdI8/CtLaRVeL6
jfYA3F2cWX6Wp3fyNbFNZi8rNNoY1q+yyG9HgdguAa4n3O+I2hKIGZ75HHzima/2T1ch8pD6Mptl
tsynt6k2s0wkMR9kwX+Phol4J6c/dwj/w0Dhhxu6pdqUxOXpOqqnDgkXTcAJyhabdAZI2SGFo1KL
XMaWs37m3X3cCC3XolhkClVQ2DjZlsUkmWVdX0FgghW6i5ULR6WMtsB8EOV4fi5YxlHDnJnYT2+S
5i+2LJ2yP1V/jb86/hpk6c+VGGnyG/nwWhZD7dJv1+dvFS3oMzd4evDgUlxGZ99tsO0mAOH4UnE/
5oE1FJS1NQcNHO71RALnrJwn5Nkr3b/oIzivRjRtPv8ET9eupSsguTV6Awb7y18789+GJDpBQx8J
NfFin5mW7hjAaY3cEzsXIAwGT50V+8wlP3yHUmO1dASnHbbZHP1PBqiB2LFDrkxhXZTQ0JX6CnqS
Zw9E+xFPu57xASPX0LcgSveoM7Uz38fHtyocjliSug67Ww56x486SpWgUMBSew5OYbBcZGYUbJtq
uGdoyZz7zx/w6cjlZvkWWaQpVrGXPt0cUF6yfCSwcOLHm2YofE+ln47HBK5Pa4ebTsqvbf7z82t+
eKk6h9jFZsP71GlbndxhCSMRCjg5krQ1azyyFd+kLwqvUtrQrcvuZ0Km5pkB/Ks09PvkJnWDrQ9F
Bw4BNgXAk48lEo2iFR2pZoW8nSOAh4RS+peyfrIr46YDXq2W7BgHRJf5RjrEfJR7Nbvkb3rldh6g
E2yQ8hDDN6tfw/4p1sqNUmyAn4AluOyKK/48Ac8YHI68OIdqtMwIw8vbTnviZ0Be4AeIRZTWbPCt
8J8qiFo1/3Iunj5/uB+GD/eJl95g40Vljlbg8fBBuGCidkty0PX1gz/UIOlLs3OJg+kxgtAX//xy
HyYGajiMnKWN4jhUJpZ3/dsHOg7lZI24ZT02BGBzsoANBMytrCTlOE1/zlgvyJCIbvvcvP0fXFnj
8mxujaVcdnxlolgtrSUz0sOQ8gOdABoRMgbcqg+VraOyi2pmpLhrfXbOXPjjE+aWKQhSMWdzYJ5m
zONLThoDqQ9dShWM3qJrQuGIEqglbyA7t5J9aEZIni3PFbACtRdqridfC5i6tBTtPHpFiguxbjzM
N9Yua8a9GKwJG9+4yZ0+v6ZRFnhW2hSeDM7VXH6Vxo+/HirO9EOpNvO70Iw5fthGCbgwq0c0zxpo
xHQP4JDYnSdsKZ6uE05rRmt1eMp2qhY8gt9rljjhaA97eJunewb8XHQbX00OrUJ+7VtWEMmBnDDo
AfgGLh9I/kDuhSvbjWrdOtWegz3n0CzZoKByy6LyWmR61RvNF32xTC9/5iPUgN3VFDjKYD+nz0O0
aR2YaignDcxDJAfzo5H/XhT/uD/EKxHL22ceoUlJL+H4afSxhjwOkS5l6OtII5oDhX9LbJ6NRL/U
sLOrKB8L4dWBuMMKhUcfUdSZCe3DxL00y5ERLGQN9mpy+f9/+/BUX0RtNXMU0PqUZIBIxfWgrMr+
Gedx4EZkj82Bsvn8k/s48lmJ4Xvpv/rCzKPH10xlWsVtDQsGcp7XdV1B8TsKwFNSFjHV1ecXo4nB
jzsadFh5WB4WiQSXZZU6vhzZkvU8KAMJP3fGO7R95DLPwuD0tE6COx944rTmb5X3JQySdmZNnN1l
T9EHvzC0hmTVmCv1aT4Ee5jfZGhn/k0lvvPnbnzpnJsl07faSm2j6C0TNrJI423srm2GEOB+QYl1
D20hAtYGLgLKx/Q6mrsknFaBQ4mcgedmqsvBiD/jGiFBz0Jtj4e7cnH3xBiNl+h2qg9robsIoCXc
cTIOACU7XmLApN8Srp6Fm1TZVWLrx65RYSTClobtY5XfGjfzLaAjsErpo/2itaAGsUcRp7LT8p0J
aN3cmsH3XG7GEi2tN187HOl6kHhLUUt/WLyQ1g78Y+pcl2JT12TnuS36H3VfNkRvbXN1N83XJWF3
EzXMbRNs+YfmtHHy7axvp3af5BgCXWvYxF+b+MYILrRXIElq6IaX+vX4ZfiJh+WrvsWr+6OizpKI
dSBuUOBDly2gg3b9JjGe/Om9rp7K5D3K7ghHoQyg3RKoHGgXKqLJyEPs6XwPr+YzM/SHRWkZOIBm
bEdl20oX7njgKCkmhwzynqc2E8PAKZfIPIo6mHIxNhghwBLsBTATA0+lm7s/M3D/OG7pbjB4l2r5
aZE2EjA09E5rPVwOa/ATBM1yYp16QnpiydvCz0+PAOigDxFi6El1+/wX+PCZcvsWUgBqPrYpKdYf
377GDcdWvUR/Ks1FhhLQs6ruIZ1xjc75eOZiH+Yh9uUUegRrk7pMRydzgoxCu7Ubo/ViHIK7ZvKv
qNBvykmgbpnSt6BlMMRT1Z+ZHXTj4+TAdRELSdZFSSvg+CazJKpIwrZaD6yrjz8Sj52ZQ2/LU8zv
zNrZgRCrRQMBTGVIxps2tQQszUhz6ZGS1Mw2bQ1w7UDCQuPlnf4jm3N5wb4NLsUsoBu2kUJ9MSIR
p8U5/09nb4MtBINz2eGbGGOXEfzb7D3TbewVZ6i8XqkOteh2tODcaGDPiEgVPdIALzg+c7xf3sTx
dMo1dUG1fumGOfJk1bKyUjZOgxN66qp5O4txa1ndRQ/ImEaOwrSanZNbfRyIaCioZTu6ZsOEMk/u
svdbhxIKkigKH+1FqnwjjWMlByzPw1Q9fj7oP47DpReEjGwZhpqjnozDqCj6Btk4wRysRdtKpRpn
j3RGHGUd252XB45zwbY433x+2Y8PlbGnaqzAurQodZ4cjB1w6SB1C6K09b5aNVqzRm6jbkmxwSqg
qV+SGEfB55f8uCM0GDBLzZNWOK1HuXwavw2eXIAYwSKKYnMkwpYeUMIsQk3TAmOwz5ekx9ZKh4uk
zHAfdXq1ySWZ0L2W/ONpljjURaXFWdWBXXGyM+3KxLCSygBDjQNobAVOMSedkdERglENuKwYwhBX
PNS5d58/go8D6/jKJ089HubObuVyZXDno/TXPV5I12qEvQ7iM4/742JyfK2Tz6ak/mwzneHYrZSv
+IjgNXcGMkgE0O313F6aelxtNEEb8PN7XJ7e8efKdZlWmQqokqH4PH7LGZhsB4oGRcBAA6o3NR25
I3lw5vz2pyfJtp4jBgsFqsiTTzSYcYorIVHwItNyNyIRdDIwAtakKIGIPSc2+MPQdWDGobzklArN
6nRpiqdGOHOR5rB90/fISn6SYAI5VPOvBlaOwidekT11mNr2ns5jsKMVuv/8seofV+flVxBMgIbp
CJSNx881qGlWsjiSXNB/LcOlnJ4TBIueMb/0y4XuWvdY65UhJURCezMnhRg3GgFpOGMXbbXhsqaw
4XKJeg1vCxoUhPk16nRQ2wrosybM//EKyy9s64sEhaMXj+34F+4MgVUFWawXxspNCY5WC8xyY4FV
S61pQ7lqWImo1s6sUB8GBunJcPlsxLiU3IV1soeSip+hQokTr7UgVRdl/FUZRhgf9ouRJfJ/cjGD
jb5OgZFjzclMUvjSbPsGNpMT1aRPEI6Ow0177cpy29C3/XwEfLwz9JEO9XWLQrf+QWqMbkkd6pCG
xxjU3+qqAQcknS1gPy/XUPP/84stijP2ogAQaVMdvzy/6cJWSeEjU7/cSYt4Z9/Eec7+dDVG1s/P
L/ZhMTKZK+gisB9jvTVPvy6YWYjaNFpLIE4oOsUWvmlHvuUYfgFu9fssHKwzs5R27poni5GS0azp
I6oh0kf70JNvX5SgHZK8U/GFa2sqF7SxK21DuOjoaiGms1B3LhK27rgiX2YyLT1rVMyD7ZP9mxv2
Gd3Kh30BzwSxAHUaGkYW2MrjFzBOHWBoYUYepwDYTamR3ujtt6rAElt02EJgN8t0KM/MMstrPZq8
EfeYS12eyy5n2JOrZqNFZpAOw40ga3+fYncHdHSu/v+rjfrvq0iqQYZlo9SnXr0M5FM1FeCpOdB1
n0S7NCw3alQg7IWAt4L2eNfwj77lrXXnJIG2m5Qp9jpH+94k3ZfJnA9hOCE2H+ZyT4bKGxNvuR/U
sViVQB+b2ojPfAbHi+jfvykYRjYJlOsY5iezSYdhbfCVEKZdaV0ZToah3s/Z6wbxvuSMCxEujIJL
UMbmmdevHb8JrqxTQqeiTg/IkB/L6WEemB3tIL6JqN3FowXefpx2dZX+8r/pWxKEt41AUezDGV5P
Y0g8xyEr9oRg11+JXXj+/BM96S78+n0sh/rJsqyjnRQnC+4YK4Ot1knsRSZ5p0ZlIDLBr2nXa6cB
4xMUxXZunS8ob0hGIEDjzPd6/Ln+6/IUjUzcHeySTxWUJAiqfR9zebLpCrIsx0dYTpgJ1NuqIbm6
6ZXxzBWPP8D/uiKnNEHTFoPvyadQjp010VTgU8ghsamEn2GbcmdynjGvTsau6u29Qfb43yPuH1F7
r6L3GozZz/aUyXsE7r0pf+QPbf3jR3v1Vp7+m/8P0nupaJh0iX8bdx8Ivgfuui9+Z/j+93/0twVJ
1/6ix8XxU9IqoIS+7N3/5vjqYHyZtfjH7Ow1RCOMoH9ZkEzjL0rABqJUKU10V4s7qSH4EcSvqf3F
++WkR6OOvaRG0+zEcPSZAQnNmjieQDkworTD04TKEfUmq/XxtJ2CqMlmKwFgpFb1vYjL+UJhuthX
dQw1a24SyuEeYX8N4ciFuun1Jn22Rfk9KBBgTsaF3rVvsZo7awHOYF1O5DTZBaelQlhkmc6IEwBV
gbR0nN5L9eYtiMZhM9mI0TU68HJ0UBVUw00QtwQA5f7zYPcA5AmGypvsTtGMaBfKSXERBIBBDRxX
DbQbvRtvMxXCIRx1Ut4U7UrWkf5QDxeF1C7GGIJSrYRPY9T+0OOyWkEE7a5zHXSJkhMsBBLOxhQE
zlqJqENYoc+iMexCzIH5KC4x2n6hG3Jh9llwCMyKUL2s22tLx6F3kktfF4tzuLxn5sm2OQws6o1j
uiMP+3puKn3vK+kB5vAlASKH5cBxFUXirpvMh3wmAk2dFjSsU+CwT+KbWJlSSOCdv+b7us0UQ7kw
QT909bSLe0KB8CuAt4iztUyarb0ksutVA4slMEDKW89tQ3Jl7eBJbLDf26UbO+OwGg3jIQjG66rs
2UcW96oDHbYjMLYa1/Vc76NxdDGW79n3X2LJXMuouxxKfMvsK/ysCdwsJiEsLh/TxOffrGxwpxln
Ft94nmyngIqupoAotK2T1U/6qG/E5Cu7dtbzq8k0AZqpylpp6miNPZ8KS/COc8UNYeOVEzktCcSv
fViV0ouJectDnywYjEeZ4ECbzIYbsDvNGxhFwqxho8VrO7MzOsKpl8pkTzzUTs8rSrnWVZTKTZTE
29wmwwQMaeQFSXMoqwCdHhh4JTZokNUwe3kbMKxK203ylgIvO/taI0agsX9EEkqjWZLr2CfdquCM
jcTIpkrcvfemdhmzpq/gP4FkBLZSZskW6jn/npZuVZ1qgD3jdq56/KykZafq9NUZgu0kq2aDf/Ry
TrNnpUluM8RsEE6BQPWPPrIe30y9BOEaaIqZ4JZ23cQQVBEjEm1c4vEx5bcqzbajTMwNGHjFVbUc
cAqGaurexQXL2s7X2ntcuPDjrUsSlfaWkgwrzOvKKsGYvSpBPtJPFc9+btOvor8tO+teg320IuXt
km1iQIhhtUtGo3R9iqdgBehl6Pnkig59JsFiMwjFdWkGDyWpTOBK1wTgvAxwTnkUbOuiCXNx+G7q
yvMER/fCAAc+9eb7bNtvddMeCEZ4t9UGtv0oHvXaTt87K3oQNSYtW7s0xHQJR2uVTNVODzoyLabK
G6DBxJZ2U+ckFyXjnaPAPpKTcwnziviB+C6oiPQqjIdKD+5KTbmPckYL0Dx90f86FmEgnN9WfqJt
ZDptLRXnmJk6LwZtrS40rs3GJ5SH4T0bFaDkwit9tGNluZtjsgjU2HGFou60uO+xwYmdXxbf7Tbd
xxJJZkA4T1M8DJoC0ZKKchsgt65riu8yZ5JIOtJrW6vdpaRGuVZmvku77ve0+rJNSVS9GhwI8vGa
jLRKMN3k8eT6I3+TuElnr5eKwzDrrwxRON6Jfp3Bi1nHFV0NTmiXlaJcaLi+fENPb6pYy/dWLTZs
qh8rhN9w027AwZUuBN5tUmiV26ptxiZLFduBfA2IDOGTVAbPIm28SpwXmCke2JOrnr2uJ4mryg4D
50Hr2cmfQvmUyXF2J6PYlFoIf3Iw7vqoZfKf+ysVckc26s9JXW9bB96InN4JUnVbM1giOisTGjUB
H01L9JqWWm4bKCsxLsEEI4gLM+9cI7IO7LSvsiKncRcJugWEeFNl8tjBPYGLurUFH1s3x3wlOl2h
yW9RvTTGHj7bKxS+ezOdSX+FuWFYt7rZvXQCC6hvCNACAfmNWc20lpnX7HdiIgz6701hlFsjyIyV
UcR3JFp9zYij2A7QJnl/8qke8junHMgm8slAscArDGFkgFqp74pK3YCQoMsjmHLtqX+hoFrS7Aqo
XQAi3LWK820QhJd2o3ExqPktUwEBg8rwYhGL8tCP4XNj5t+swLp08up9MvXbIEu/MJ3va1/dp5Bd
8BIlcFO6Z7XudnoHrNvv6j3Aer5mICYU9PVNWk7dirWD6oNFw7My6Maq03hhVdE3sEPIKsNeW82I
dMq0vZp0+Z6iIkJriE3JqY3n3OLETde3XftxecPJlZUpBTkcOD8HjaCfSc86ZnmtW8F4CSjiWv1l
UQVfx0H9IuP0YjazLVhmZ8XiRnKwY7/PI2xDXIwRanU6HQoCSVCGcHSWBl+Qv+QalToriNh/Ts+Z
qvzotRDe0dDuzUm7bycrWtWWvfMd+26w0dwV7W2WVm/FzKI6Q42Ssr82NeG2BpnUbTMepITXJhN7
VwwaEdTR0GDRc3atbWGRLAnujsCNxob+3Y71W17nExNXfZkk5Y4YbSqyvizRmXT39rDw8BQV8XPM
lDFZg1t0448x0B5aHzZOq/SHlvQ/lg6IDCXurslX1/WihW5RuVY6ShRlIu82pp8EIXZjFsktHirU
9/IuKhIkRIuLFqcY3BsTVk00BN+akfN27yg3hpm8N7oE+IA4bgImccWOBgChgwgIb+LLYAp6hzPo
6gryWhGik4ZhcR+V2RfNAEQew1Xr+zx2FScpifYghUnrr7Nl29V2l3qaPqVF81NxjB0hYSmMP+Nn
VoxrpZaHXoakNZcZ39YAOt5ctGzBouqnfQae/tXC5NzNhJ5adC0SkNdCvU4WDGxL68ShtLCytZnp
odkM2bRJocW4odPuRWAksKvnr5Elv01aBiw96DBmCPVmsumdlvNr4fOeENvzo4F0lEPMK0neGuKS
D8Y0HsKYNUJ3+ntDJ4IGPPTWKCWpPVPDcM6RxTfw8E2lhNnZdSUJplm/zasQOXsm3gxjTr02Gq7S
fIbOYAkcBUazzaTVuGaPxKia4ycB73+q8veqtzS3dqIrONGaq2VE7tQAQyw0fRutDU0vFskjQcyX
eCbjLRNZt/Z7U5KrHVVkZeGeAgKCjp8EvU1tAg2HTsFki1m1yhaqJElTZqxdTCRwu6EfvAxj1W3m
qTK2hmh1Dxo8krpWDTahQEcggkEHD1u5iQmCqY0lkuDiOrf1N63My1XNWrAho+eaee7QG/0lM/nE
lBhd2TJ/s5Gu4b9BCQDfX3GB66yVlrID9GociK2Cbp6wtCQexbpq0huY8Cbcd/nU6tO91UWvwzxd
6Vl02TTxm02Bf1XbLb+NSGBSh1h7RNsYWE2iilZ7yVbAp4UPei4GcGH/KI3OWjMvRl6cTDcDK65Z
xbvOrK6q0lc52A43ik7Rb6iMO1KHmWhy9XpY2v6m0R4Asdvr/8vemSzHjiRZ9ldaeo8QGGZsHfDZ
6XTnzLeBcMQ8GQYD8PV1PDO7JLKka1G7XrRIRkhm5Iv3SDpgpnr16j2Dpj0SGLudp/5YguyN65l4
v8H8bljQPbqTelwa77mzvLXUvF+1WIwcJixHRUNUU7RJnCaHlFDWG+H/g7VMElTJFW56tYknhAHf
WLssS+kA4GGvvsMHCAYLFHjiq9MsSQPmMAVd3IwhQki0h6/7wNS4oEjOOo5MYgKm4SRER86LIBBu
MdSZlWk/AKlhBWZCaEAZV7tcB82Qt8OVpw+qKymvfVs/R1FFjskQZqW5bkazD6x5efI8jyDbon2q
urhZ57N5ZCn+TXM9mp9bXpKc5icjkqcpM5/KyLn38uWhq0APqbjkY1VPwjPaIBP2J5i0u5405iDW
poOZEbRoq6OVmPsYTWgFKoOKixZ/ZhIcWvVwGQsXkkWp/Rh1e1dWFMNLU5CKkPn3sd2DCy3GI2M1
bBwLD+TckZM2LHaokRlDxEu0szX/YjT+vu/i38hMhi0esXXBrQI6pFpFxCAd2lK95l6cbYu4/HMz
btrS3xOJ6xFUDAav7PPhkCesBvlZseant+Is2sR5dte09o6ya02c4VvtTpw6ejOQClz2O3aSxo0D
9XHXNj5Skp4AxLQ5rv06HXbz0FONc6zCcun1dR8xhDPJG2XU+hy11nE2caS0KZytgcKVgHAKXL8L
Xdc+NAPewKrotE0KbIYyBcAKmVLM73we1Q4842Tq+YZZckr6+/xGzqFBa2xfEmtYMRtiB5ZQEJIq
ulcT4KlRpy9eWx3hu5rrqDbddePkH2bD22jVLlsnbBNN0lf8W5IycLRX0qzIBtKchvkpCUStLC7j
QpJ6mkRVIFSbXmWSfQqDBD5rsA+lDSJtbDkSbyn0cIUlQhoU98ihHXVj/Wwm5SVJ7I/eliZc6+zc
ayBCW4nxESNvffsTlX118c3li3e2qGJXWIu2OmM0CYpB9+o3/BUpjV8M6Qm1fpXZeFPInf/jjGZQ
lukzr+uX4bn3SXrrLySLF94sv/2GnSltSR4dkpDM4tUxZbmRZrmxqK3pYNsFATAnP0orYEvni/iT
iLoKcGcna4a8Mw8i8Js5b6Bs++JDJA01nODfKlOy1OsueSQTF5tqn4AmK7zQyfG6gauggQCeITIR
lIjNjXOaPe0tS66QS8O+EEe7EjaQ4epp6YkzNBJWJ6S7MmN3JQz2NdPx26vXCxlEpHvuItC2Vn9p
IAYRP4VPNLZ2yQj5wLz3K7JsW/SbleFKNi67fdPMB6tuD85Nv9U8G6pvt4Rd4hx9SBj89vKtiska
RiHgUESNW5MOyIx4sa69/jYBON8bjUVCJapcae6daoBJ47WvE/gUBrnLS+s6VDHzXcTpHYFQrTtT
ks5t3hulHRAhv/WrEnysulY5iedEEZ7JbjqmnX7HtOeupwRLHNZFa/lE1Oijn9cvQoldlySg6US3
G+DCIkc/ISOwVOV3F1gogsrEoAoyIIYVxjtJXQK1eJE0u8Nblp3Lrn2Wpc0yKmGtO8OZv+ViHdqO
1tSiAovUrY1PbhmMA3EGdiICkpKNwG4meNiKJEATJIqfKdJ9fQiKvMcsDaaHno1kLfoyjVfSe9fj
0l7TcU4AbxRvhMj6d3VT3o0j7iVgF4EO1ichl5VJZXSo+HMk+eaB7SQ/nduemtsykl5utYZuWrfb
E2mRgeVqK8rMt6X8aIeL3XxgtgymHreuq42bvqEm0TMdmHPKRSqifdmfOzm45DzXDxNR0KsqLZFN
p+RxNl3tSBJjHxJoAOViHKn1XR0khvUEdvPZ7IwKa5qiApBSkA5zKynXhVl/Q9bFb10tZ5m6BEsM
ajvIZkdew7npfLK4xp0ju6c0qeWmmj/szP5wW8ax+fSbFdM+Q0koCTlpG4Kp0XIxp2vfgq/o1dKJ
RNO9N4BW9W7o8+864rvwxnk8zzNLOpblBIaTqNBtbW/VpxkOYYLb+cQjsXHzMiRLErUu81YaqTAB
ywbaVqDzmVPF117zovgkQ//KREFK6Cl0LKOPtgbZznej7WkHu3Ozo9ObYj0JZABFlHVogcMLusF+
/IeY+v+15f8tXOT5/z7Y6vzTfBR/l5X/8ev/KSl73l9Ii5jPEY7/j13zn5Kyh6QMNA4b0O1vnnUz
cv5LUjb1v5gPssCH4MiiDo6W/5SUDecvk/UWmHIsw5oGY7z/iaTMl/Lvow/NwLN9c23f/oi/22Uy
rSTgX7FQ6xa2vAJPGO6TJKLZ9cWy5snRrjpxqwRv92MJwlzD6L41ZEcGeuwOpF9p7OfpdbuGHhLt
UmJYWaIzhl+uILQzXr5PZQ7jjjYQ6GdMONJPkaT2GrWjCGo1GKEb12pTuj6zJsdKHtso685JzdFu
4T7IA7TUOuA1nO68MiLXibJtHS9C/0ES83HV8f6upE6TadZpfvX1EiTpqPSnBbOCWGVc8Q956Ym9
4/fe26jbxh47V/FJ0ZG9M+2bCvYqWvre2nRC+L+kqbICqnPm5SwLtaTV2h2JW57UqoOaeNFZ9Ev3
bZm4D9y9Mxe5al/pMEmg7xW6Y4D6X7mhoGzeTG1b/6RZNV1bI7G4XYdEe3cRMRLyraLmjBxHiDvl
xTpLS/Z5PTfwakSnLs3FuS/taddynzwQtVy8kf8SP6d5y7KwkSF7t77OZUgJufwZ656CHDjHLXWy
TN8iN0cyZtoLYb6w+tOQGs2fyVYoEfCufk2Cfs+s6w3f+dLrJ0gCE3VMzKEDNhqJeMhHsYca5L0S
milCSTDgYZ6aOF0ZQxIXK1pEtr/bxJKvgEK9DjOwJ76adi6/aqOs9gvBld+53Zj6KtMYKSwjm71V
pZOhLxxz05kIxHLsHkXl0Tb2T4wHmDvUBO62ef06FWLnzJhEHIvEZYKFwAuT7/gQ69W1sfy9sJ8q
7Ju0fQoJblYloiObolrsU2pw0McJpYDoz6a4CVKLBjjU8B9qaNG7CKAKm6G/MetU2xTkSjCYMWMG
c1hX2fIJgGYnfG4kkbOrZeNLHfGQccOuxsGirrfYfy6LZRfl2jrx47WiUlUZ11HmXYzZsX8zUjUD
FwPtRFFh6d/KIAmh8sRv04zqhalRB+2NfqQtMPZb/OVN4sOcVLrzi+RV+aW6p3LIj9Lzwqn7dAw2
ZCw5Im/4W1e5wD1JutWNPzZhhJzeyzpKtP1NSXc1v/pDXJe98coHkqmbDdE2z/noA5d4Gmjq6jK5
awbPYdUAkw73Wld5BLVU41Xo3i2hWF2gBsEt6Ydt3BHVSkxmC95lBXUPTEn06lTTHp8N7uYUBlNF
JO6q90gk19t7q9XSQ+Ki4tf2u5fG367IWBiSDjYO+yd1nUueIoKViv0h4d4q7JmFYmsCdeYyWQlV
AZGpj0/lQth1lwu+aXVxIa0lxIXhEUVNlXTeFmvtS+Jey8iVz62vYbbu03wrB5p+YUZnewRuAtOa
yPcs7JdqRb2pwmIoVsrUbSjWXrZrBE8iCWEV6kP5qusQ1kwgNfUwRshGtrUvreLRaKvfAQCXR3ox
phTKFmJJVybvp1FgGEl7Ya11NmsOU05Jrc3m3he9vpK8dU/uaHgXtTBISaYfZ5nTg+dGzxoB2heg
enzrHlpKSjiur5VhzxkL83eTAEtfpYP5COouqGV89dy+QbCa9OssY/e3Aqm2SuZoPYwlW6EyN8+u
tXy4UaNTDTelhwmroSdMal+mAZRJB9K8VV4dhO4PEuvZ054qeY9MFW+1HkKvTmeYrmLAAMcGF244
NiI65DVxFSttWcRzPepNmHDEHv2Ez9dWzRecFvNDqxXJJolf/Zilbl5i2Vn7tG2JQvBZ5oA224S1
Ui92r91oKhFUdU28FDWali8Y58GQs9kEGcgO95U8LHkjcnqNGrkit5xfMNhHGbOMIruYRC9PpwUc
IAp5MuznqgktbZmOwizjQ9XoSAeT1QdQH8+eiYrel6P1BNJ3uBrWdKwqt7mk0/gxZJg6KwQGcgSY
ajDijO4j1ym/ojpyv4oS4s4K6qN1RjaKQogvCMV9Ij1aunQmqUnL6us0Myzk4kLNjbonTY1zgPB4
LWPxtZCyjy6Uig0MA4PFHqSJEsgjjS+MHI6zfDoVhpcco2Rx3/qpfWwpOcWqdvvoAycb6iZcPcLT
1XaKs1NWwyEnQ6niSI1LImshdhyUL4pdSQDRaioVHAIW1MkrtVSYTp0tQmLtbCeIEkd+Nk7l7uyi
Bro9WozoCk+dXXCdtyAcafHwLUo0a46xIrTSofKZKQ1mzUhLv0p5JyAv8RuNe8so9M0wIrT7GaOM
Gf1/zC3mPr1zHvq3AsLQZy1ZlMtyS6z1dorWk17Z69tyu3DLHigKC018FCWXMaVpprnFxsq0HR8i
H31+k0gJEpYT3+hKNynahZutWs+s/kRokmw9WvqSY0r3X7MkJ5HBW8iUhTqoVpWnEZAvfTZYaMfr
AFOcHy6NZLUiucSomoHnx3eVhSU9Lm5hhdoQjr1NC5FVQQvqcfHkm8z7UE3Wr6dP7oovX6wTiN78
dMZnVZNKOcAfvbvxzciptR1vUzAQjyCHN6ZGeg7F2NFzAEDMZW7gqF3mQNpcHMvtd9XK97xuI3Ap
35rbj+sy9j8ml6/zBsQixZbPcFCfZd6evBoptjS1IpwK9QMaD9Sl1IhmgSK7NhSn34iUQQMNUfwG
plrlJF847oxFGzEFFhooBi20WifoHCPfqKjxA5bjQY/Y+mEp/DBJC5gM44s+a38mh/RiBHob/+qc
HeeRtYpkMX9dgy2amAltZSLEaNYOzNpdloMJvVEhm4X5f+XoXy4oKLb3FoYEPlshNv9FKLNdu2b3
O+vOeZruHVu+j6V5max43tam1pIZzEgPumMCiuqnh//Zxl7IWZQGgGv+UOT0xwFIOPGAebr1vYYc
bFPdDaOdX+PhqDOZXpXthKKcNEd3fiIiP2L2z8TNae86xxzf0nHYmdODGNgvGqKvpCXFORYOiQ0e
ekKfh7hNA6vrz5WWbEbdhS8/brq+esUUAYGgKl+EzSaDq+9nuD+DdVf0857sev2QtWxL8bFgv0k+
Ur1EfqE1Iws7ZjFpudpEPc5pfe4K9zL2I4kQpbVjYxfRzcCvx2ryBrV0b+fdnccK5rhL4d3gShhX
rQX0b2R+OlEBHNyKOVOh3fwF3q9Rz+xRPYKSaoOqz9+aaeGETqIvn2D1NYu2uZoI1CzGT2dJr6Zi
EoF+d0sDVywXln8YtGQnJo/ETOkEaojlmkT22S1yhILUDCt9eptLD3DrYAGa5cdkG2B9nNJu7yxL
s86589gW2Ys3kRKvqXXbpsWDOUy/kwMXxYINSC6ItuyVZ8lvLbWJxs7MFVDA5zHVnxR2CTx13Yln
NqfoKt88P804AhTo0QIMrd6SgZ7XiisPVoVjLxfPqSAJgVdHyQSf4Wu5F0Aue3cLzNWANZFFu42w
0Taxm8DkKCst2tplYgXQ85Biq+yM/HkqG4paUJMPQ+zsGrajobI8mYOi0hBO8jiIfJephNk8juou
rXmjwWANkCA8+zKY+lbFMOxtBCQFuiVrGVqLZmHO0oaOGC5OXBxz375L0F5XAGCYEKXVuGvynil0
zPM2w0YlWgkQSmyQcspUD7OLjXdMaSSdTbm78ccvzAjZxnYZkwBjSLa2M+yl1yT0NcDI1FbDrTJT
i+4HUgGNGMAekTjlDYvNtdIZ/hSw89o82nOsBW6uO89abh5Y+bVPelMffRflrcgeDH63UFjFriAW
m/HCEbjTk6TkMVrzsx1ZbrN6+37sOERRt1GNxX10I1uPWc0cRD8R4v+iwZ0ICBk4xBzinldvgUbt
kgJmnZf197q4Tz1j3znztcq0jk/EwYPBIOqoGzgU3aU5Rq72aOk9yLIu+aN15V222KvbPMf1UbIw
7axj2Tw5nSLpVZd+dR5V5LxH6F92BhCwHdUnDyz38CyTbQrdC8Ij6+CG92vbjH24Hk/ZnN4SveKz
NlkMHPU3iimAgp5nh1k6UPj4OnvOsnoEqnKuK0NwrMKeYsbEg8mOP2dSxuOwFIB4amNfjfOmrrR2
78tv6cB/mAUfNRiVR5e7JYiiF02MB9cprF1ZPJlTQ+FaaFhpdG4Wp+mCKEeDjnIjgRxBOnFF3s9X
lafTn8EhQks7pFrPTjAZmiiHJxZWulXfjwQHGnht3bilAOpxlSSZpzYu8i7a37M2OTvlGN85mjxn
wbjszdwKtNbaVk38XHW3MsRvWd/u+70HyI5xa8TTLXtmM2bCK4YdyL5l8mSOg+KIMmyk/X3dpV9u
r12ZB+5G1y63bCAwp/cPQkLObQc9UI5HsawpWFNJOgYAAOA1jWcjE2+ypUgzjZo40v5ncpf0jAwJ
39eoPolhOfeRUYTjCNk5B6ui+eJtNHQ2fmLRPWAanUiBYIIJqDUN08LJVhyRf1LSNFgTjcdL6cHT
8RIeKZHCtpC2RaW4gHFqKsBo/UPK5jdjQ5gqDanAZuPI/diAR9Qq7bMcku+lTT5cK+9w60Ir0msf
3oAj39y6QddV7j3OiDSkj2jCuPf5Npp864jipLsKTJ6dkfUPh+kBVtlTqxX4t6LGXqHAHZXf/EgG
qSEYp+lomriZIlTDVYQRdhsXLcEGjHKU/sAnX65ZqCAZiWXfomNjFFOgF+qdbhNrEpV3fY/0kUNp
QM+IAyDcLrYOY1+wcFqxXxYibDx2FuwF2YitpvV5kAGoAsK0c7L4Sciy2YJtxYdrlDqQEPe6UAlk
2Ha6dGCyf5+RacwA9yvOOOL8PvuBHEl6lrTwKiEK6Ey9lG9cSl+xJ3ODdFJ5zRaL8LjCprh+Hm9c
N3wl2zhJj20GQBIIFS0be9zwKlnYVuxHGbEGoGK2esaeOi+qwdAkY0cYWMMMzyLE5sHis46Yumhs
BLdQTSj9w8hhSJiOvVzPGiPTkQ3DU6M5v6BljpjHRnYO43tLrzfwmpagvfFW+FRXsn2VnNJ7JVgj
TxwHkEoTvXPUMo+KHgsDsnaboR3lXBiGVD1/S+7ryHirjOkytCpfO0p1pyTyDk2jf6bK+xnqFNDJ
zEx70LXbbGO6ikqwfJyxGF6yArTiXt3ABhuuldm+itF89kDXMsPst200YFmwtzrJ62Hf5EHPdMSf
rKeyH9YGsya8DT0vabLX0vRiGd1nX+bPWU5EXlZfUMuGIM69DtdF+lTMxVUa7W8UMRsmcoMhLfMA
Dtk00EAXMgCqAHDkvzk8rgB8zIOpZRe9WXjSSxG0IMRXzsDFs3D35Tw9VhLx3i7aJ7vg+IZmDGnu
UtgIOar76gSEodK2NoxUqEdtn8Bw665GSm5jhhRW8puJdKN6ewWobHyO5bjNNYrRBnnlpl23QTO3
L2ZqfLLdjiWj6fiVXZHhFjTuS4IYt02rY4phjsogwdKSq1MsYO986gcapzAelze+4sAcy4eybNd9
bq21tpT3UdJUB7NP29fRxAAgOvJy6j59H7zlMs91t5am81jH/BAXYwJCTxFgJPZLgwmSAbYbFgrR
Z8jbR/Dk6yRK3yonm7aldJ6kcO+qRd1l6UhzUN4V9jOpuMAcy+o1lcY+hwLKmtWp0+R9QsbXwCW6
MT2N6YE39GtNs96ha4WaC44j5efhZF3QcNAzix9DkurWWIv3hq3t/IyEv6o110z7CKqHDr5ScXRw
GmbxqD2sBrl69ipvh4uDMcq2X9OiXokxTzau1uy7ajl1zrIBff0wek0VzFHykg/JphRQlwYrP7bt
eBaD2CjRXod4uKOFrc/k7d7X3kLHoch+sOL8hC7Az7U6SqsgzAyYc7uojV74TJE5d7g7A9fQWJpt
smll6/V50Lx7vzUy6uf8PrIs/HtzvIPwvCksxFruJwA2D8VSvVrTpG+cUTSh7cLu6Qn0nHORB16l
X2N6BDOTeEfA/24bjaNnHGP9cepeB6fapeaGjVA/GOyYhDu0n9mfMD6UXwhiOCf1niRU4V6UnTNS
rO2tiKNtZkTexpMUKjzq+5Fh3gJf2/JO2FfJr5MHHI7fUUN2TC6eprHo1nqhvSQ1ElZXQ3yu5tch
TnfsPFADNI+gwEkIql/ZYXkhY4XdM4mfXk2Puk/lwzSKCjaFzi7mTaYPxF8K8UfTuyM8z7WpRfKA
egorVndWkxzMkP9xYdyMEZFhXKHm+7HvD7xSJ3PJn8fRd1bKVS8VjlBmSjeTZM1Q0zvXi8cicc9o
cGnEFSy4QX+Fn3Dsj7wUMCRIZxDmS0RPsLI0bWdmzSVT8i1rqNqEK4et4fgJ25RRczRke8wTZD7b
umd9+1E3ir03ePctWwnSyAnuLn7cAZELORKHDxpZ0dLaGbdeWf5pGgfjmoMsa6htGeOFnc/2XHEK
dEA/8ZOHrUELLQ1K+9iWa7fFgapT6FsOxeei0rNr0vuVM4j7rguSFm+Dyg9eZeFxMYs9uR9feqK9
mH2lB23T16Fu+j9pQg6G9Hm+GQhCXMqL+WHohnSt1X3zirYI5jwKE0Ung6EkSMw4bGf7nZDu94Jm
KSx0hXt7ykCzLTI+e77c2bnCRrdkm9SAAiFryiwSoKyyw0IlHy12qUVa/DIhS54d3ZEby3blbln4
UMbcH6/VAudpTok+kF0Lo6n3FJ5omlUvG46kvOA1LvKTGYld5b7ltB9YPZm/L2xk4i7C1pIycR9X
00RigUOlJJtnz47ei9IXIfrLKtU//CJ+0sfp5I0RZsSHwqBwbO1QH73fmErdYjLhueYfo5Bfld5s
kiVdT3a3zm3t1Zbu3jGc9aKKnQdxesmT/VJl3zOf7WxTrvTJo2ZcNfq83nKPulNcDb3Ap+OYp8GL
T7gF143b7TLdSQh002AKGU696jLk1NQZ56OexpjbnVQFMuFT8BGm5pcMQlGAYK24ef1LvWRPCxYH
5iOUtx5DgQjpSNLebcaMjDHc4U8OSGUqCM4UFCPOOzsPW4vUryr56PWcMjbauAAANmyFPzuRJFu6
E5d80oAAWw0O8wT8T6rYh67B1bFaYIETme+M1Puamgc5QOdDFFUYOKsvbm9awj7ORhoOtTWS+Ixd
ihha96NXAsaIsjeunq+VQBxxO+qSPjC0Eu4AcIsggY/b8WR1zvRIA3dvc07wfzvOyfbqvW+0az+l
drUtIz7ZGG9COWl/BpnfjSlSt5Z+U1K+eAykgM3zzOTUb3ttxu8oJyNa54Z+SMqbBkqiL8QnJwSu
RUfJgCD1fwyPs8lNst2UpFeHETXAaZJMaxzLBuo3MrH8BX/Gj0RLwtFKqyNcYzShIUwBmF7rJcXq
tqTN0U8p0RCiqXC5L1da7TN/x9EiabWDTujOlpkdxsDR2XVesql17dIMOmpLF6GvTvouiQxnk2FH
ZOXijznw4iymFiZNdrRbPFqTnpaMLXrevsKoqVtmbDwMju1uV1oZek62OE9V6/c1fDOvuUxmbe9n
FJ4/rFvOdzKq6g+7Q0TjcItveCUhhs3glD0FaYdLr8sn7+blPSIRXdWsfD0cWJiZEPsn56lo9LEP
Walt7oAnFgwGMS0D/hRWu+fcQTwwho2Rpp/lrBMWancXf6iTUDjZlz4Xp1q4m+lGwZ3y5U5oVgfJ
DiOZ5zTnBbngE4dbdcGSEPN6Zt41tkaE+2FGSiu81oJoiDlw2/SsodJbSvZixopXnBrYCHRZdptI
pEZYi2o5lJqbuTQwEwVI47Q4H6zkvpoH/TFJTGvrtLOOUaSGbolA4n83ItMY3SBcS7yCx9pkha6g
8VpH7tBuJoO1UMoMsV76IT3lZBieE8IwwgbfAkKw3c5BVDXyZwZmEMy27NfuwNd42x2FtbooAoTp
Iw6qiPPzLfX6wc1GNw+UZy/7aKlo/ajsoxS3emc4qzgd+v24OMNn7LTF3nFzmma/XdjN6daR3dD8
a5SUTQt0GUKwOvET7Tce97Gx0TKSUbAVTDcaaEy9GxkSYyRyfTltFteJY5ZVJaRbOy3hTk/eKcIm
1wdxI+TvFLdYTdyGV8YHjPu8jF2ZBtYAtpOqU3Nfh6xV6y5v6p00ZtrrJffNfQkn9thhYjE3Gbs5
xJkmFQabpWPBo2XxcCNHjKtzFBcbY/DSP2BQtW9NzAgtiRycjSlFvI9E2Wxs/ribcd1vuUQ9/yMG
dBGifmDQaPC0MaklMgvVzXgHnztdraUxwmj0AUzyiuDzjqJuOzt9c4wRgli+KN+9Vi1PQmj11vTp
MrivSKqb2+nsUc9c0DDmfVZP5cYUMsasRm5QbTfW3jGH5EGhYt0nw5SDpUSCunGLbVJ2a0vd0+sw
lvP6SlK8d6lc9mLoYxR13v5P/GXuuZvZobJrzX/wTBp27J3wmk20nXUzpTNxYZmfvvd+Iu+sxCvu
laito1C+fPf9SM6HvLP1DJsx/Ho0drjDuptq3bubu32wjBNVZQ129zfGuLttYi2aNjEk+nRHYpqY
mDWxZIFhf2b8WB0LCForWJU4Ssu8X2it1M3TbRuTfeEAcdBo8tYDzt6myQ5zYBOHbsM0G0KeY2zI
Te23i6VFD3qjPRB9xkegYfFmRaaCYwws42XRxu7VQ8tdt4UYgsIdWW9r8ukOo5q5Nbw/pUcylNOJ
xMdBKcB4LiReTIaJyZoIWeCJfZpcu3xsOYPqntynWrIKNHDEP0QqMS9zj7l5y9sexSd8x7SCisDk
mgQW5TS46kefhO9oOcIudpAZ8caB0PBQZDZe118Mp4iCKhuSO482Uq50TZvXY9m6EPiwfH/zzxrz
K9OR8kiWr+VWltWMyOHH/cTuRIHBQVf9UwxiymQmq+yXgebqtXVchbjhzuowWMN0QmXr931t66d6
niKMmp2NJIJ+HtTVwiZeQjaEZLl+Xeeo+CjVVBF6Fn+U1pBDJ5tZJqP69o6xX1hv7RTHq/GW1KtX
xJa3LiB001vsTV5N00vXJo8gPpJrFo/xRhA1wH5C1rrvGAZitVEkRzIRrNyNNbLRcNHkMmiPs1Tu
2VXuu1W0+s+AVrxKO8Wkz7aYoGAFoF+TBE0Eyi19XFJwgy+iqJwnog+X55JLyenI5Mc38sy80n8E
9KujNmuows18G/PNOpsDMMaDqbptnHQTZgjfNq2Hua+119SarbXCQL+yvf6mUmX+EJamM7/y4y5P
yvIR9DQtyo86jW+ABb4MKqeVwdjnyWmGnkSIp2WZ73ri+a8LY4atbZWbJEOeikc3DivUMuLQSveK
RUN3937CzxTY1yjW6dSrpzJTNlY501jnDthgTPTgWpnbZ09mPaBst8xsU5O4aRdi+SbLGA91ZZ9h
O3DBw7stxi4cL9zh5HHcF8bYHee8iK6dobqnOYlRQ4u+vIuSGfsYni16WmgrNdoR1hhSjAQ9Vc6I
IBOjd25yA+TqVNWsQTR468dgKQZ/WsU8L3fSkr3czcwYSUrWy/GyzA7SaeQ21t28QI1ky3IGo627
i1hXTUO3QQQs2HJjsk70ef06bqsr0jbWssJHffUH9koAMaEEEmtlcvYxQXFlqz4jokT5fqfxvp4t
e+VETnNv12MF5N62i5CTefZCdj/cp7EumNITvJrqeFfi5sNRCww406I2qssOvRVULzHBnWghEunc
R+aYpunGKCDRzZ5kDZVI5vFuluP4YefCuGaFYG4Fe/e2hJept+wfozZS+4hV83I6fka/5b2Bz7Pb
Gb6EWcEjtl0aPAKGBgbCJWU6RCSuDnOv5K/DgGqlane5GLbenazJjPc61emayE37X6vg/yPf3FNd
8p//umb9bwvZ25/6/FH+dP/1F/0/uIv9j9zF/94vd/mQH18/xf/ad8VH9d39m3Pultj4T+ecEMZf
ALF84pXJJBHmjaPxT+ecEOIvuCOAXm7BL4SWkK7xL+eccP8SnPKEingm6UJEw/ync07YUCRtek/M
/8Kybd37nzjnxP/VN2eRefrvvjktilkdisbugFXonOVlYETlIe/ZwKmtcJmg5pnaG/faeSIFx5DI
7T6BeqlJak/kDCtlNl/VFAXctbu/eQ4v/wy4+Dsg0Obn8bd0jX85+fiKbtE+fwu+mlhYqZU7d4es
0Q+e1sYgDRpGbPANjl5CPQ69Fmh1+R/Uncly3Eq2ZX/l/QCeweFop9Ez2LdBagKTKMrR961//VtQ
ZlWKTEm0LKtB1SQHN02MCDTux8/Ze+2tIefuwnfQktY2XuRc99/ppj7VfmeRWKOPYoDs48EdFoYP
Qaq1GB1j592JAtpi0Hk7hqUsyBo3llsyfULCh+6IxkeYm8cMq4ot9VHr8kHnyRU/6GnWLe7JqSG7
ImvVIW8MZ6v9sttSnismM/oNkfCZystNotWNWZYPKNEe4FlfeXnqcVaMcG45ybPETbuuDfFKwM2T
6CcXfqp5PzuE7tKV4y917rXW7ebvF1QuEsh/gUT+9wU1P7jsRVcRw1xPwxEPhLEaCF7uBb9ZRT4i
R4QcFWoMN4s2PYLsOARxXCUvZeERhJIShjUpKBJIYRhjAjwrD7ly3xo0+/nwhfH9qjCmmy5xjI2f
ZgpD6pifoaqma2gh7AsSa9g2M0zPUQ89MeVTttb1zNJruw/075nresNtXXtnf/+p1nuwwL9+6vJM
/fLs0OQ2B6ScA8nu4w1Dv/OmSJAQyUsu8oExN3uyPWTryAm9Uyh5fmdvfEFLkiADp0R1upqpFR2Z
St1T3OydwHrtfQTIul3k1AjEZUlYCQ97cRvN6qZXDC4/+eoLSud3d2l5QX/56inn85l5Z31sQgW1
k96Wc4xJCQ2glsClxzQR3vkMpxRNc1oSL4NrPrlpx1Ap2qQNhjWvzTDw8viKmonFyEMLqU1g3mpp
J5R3CmfT37/qT03t777qB61tVFSRk3pRc+xpBYi4WLh72xS4wTwwveR49do4PD5++ZDJ5F43xImD
6TUPVFzrpqwucl4VupGfQYD+dNOX//7LlXOpGoTjIG7xJTaZGAtZz5v1GeEEJfLvb8zCnvnlzxdR
wPzKbJojArULmokXzMaIhHIhjzpL82Lwig57HjHajQ1y9ScdO4rR4ln5vcrpLydmdB0uUpG2bVYq
S/HkRcyas/jFzNJ7YbWHMvHe/n5v/rCcm8vT9cuX9VJwB3NZNsepQCCl3qAk4MUr6J8z1PO8T5aU
D5ybf71ny7X65WPwHbdxHvf1UZTj2dKYI7Ob66P2SAdX9lI3NdVVz5QtcOb133/ZT/L27566DztV
WKi2mDLs/mOg7+0ZdUCKgolkrmzVju4PXIfhppkn4zFVPbbE5JC4Dt0JQ28M6j4ejI6W30DvMVPm
c4Ldjk768C1ADrjK8RSt4S99ll3zezW67Zkf9jDXmQ2XAPDq2I0DRN3ZYny9DPtshGK+ra1VXGd7
VwWPltWivdMTwcL5qbEiOqoKRR3by3Y2u2eCwjeholEoqGlxvSN/JIHLPR+n+LWOLZyDNAqoOcwN
TIJtm5uXn1zs369GZAq9v8GarPgxsmV9xB4GtwGxaVtghpfug6mtE0IGuuz9PseEOKhmM1fujghT
jg2w64L2cs5ihFzuLdShlbb6u7FkTNp6ryy0hzDHMIJi+TOStPzTV/2w5hcFA+88DOpj0hpIDHrL
v9AdIj3NMeMqGLW7VZw519GEQBXRWMVBIr0r3cq8doRy4Zyj7UFYSYNJESyW0+R2QqReRYiJskvb
9pBZqF/H5Ile+uNcyi+BYBYwptme7sZXk5M7lQiwo3gygXV687mfgyJ1HftBFv0nu8PPRNh/f/gx
ZL+/H2G9yHVsUTHhiNZuEZ+7bnjErPQ2OOJQFv1V2jxzu84dLfHAdee0VHZFVnyWEPIT4fW7z/+w
5Bd+1/QWTyYK28xcZ3rO10NO0YOaLbqpKCkCOx03dD2IzjbHb6m0XyuDPm3ceyXblWz2Lmco05/p
zM5MSoP++5RzxCGkvud8neA4yEWv1lVDelM01fkGYe9tVaX2YVJrLweiVTXnOYZRGzzmyi6wGBWR
72wDHzA1ZN8LvxrTfWCoA1TWr9oyfEozYAV1jlichJF2w9H5UfvZmWyRtrMpMQ6ozbuyscbdEDVf
MF5LJBPhjTNHDNFL42oousc0806RTF8GFnFUM4i1lDxUkdpOIyMZ7AMvn7xw78GV/2tFpbJ/f4M9
sx19d7D6ozlR0LaqfmgHFFzVQMcHkRednMji3NhI3H99J1fZWFhbl0Vxw06MZ5RSZM1Y+isAOsrz
ajn9h4oWLdO9ZpxwWU8Uwn//rvbvK3TSEt9/V5waqh5kPxyZvF81w6U3XEl0LrbMaHXisLDxjjJ5
tzbgVjBJhBtfEMUbYALAR79uVbafYGKUkcZs0Fyn04tW2aVn+PuaPk/l14eKEPUxdletZx8aLfeZ
rfit4ZHxBCWOu4FOv03LL7RBSdKyxBqk013qerSmGXQzipxDsWW6lLkXrL00Ti7y4ftkeTuFOzBm
0v7362D96Z592GxDzToXjUNzxKhs7+l+Zw9pweS6E018JnzyiEIf+0FpQjUp6XPyZJobQ4OhFI7+
GhugtO1EEyqRF9m2NQknlzVWBWENDKVtLCDtPOnPvuzvy5h/iwwxZp/+CaK4Y5KnwOrLgKj72E0w
fIJBolb2r5EDjZtyeQERNHtrPHe0voPywnaFwjkSk4cWOVF84zNAvB9zn2mqtptLYimIlyvKbk2z
BntHlSZbt/2knnH/tLp/2PVnlD2LWas80vTtNtomhC3tUveQtigLByAPuLqrDp1Fgu7NRp055IWP
tASpXK7qi0THd14dIhmdD45AsFg51MxVlkRbkHX2eiBiYRXb+FlknnSkmSDzdrGyrSwrIRvey2Ge
pISjtwJRR6BuujJXiIgs+4A5hXBEBo6r2hgsIgn5P2qBmQJ5MnyiDi9DMyd3TkjRt1SNYZuVmyht
D8OcvfhNdBOTP1fZGW0xOzqrQ4bCRrFNQoRpK68HI6mkWawJa23PwjlNeY+Wqt4spn07uKcuXZR9
XgkWDF3jGv7Gkoziy90nj/afnpYPBQyByG7P4bU6hjAduKccJtp2rNj3crBctB0JhFA077yyf5ts
PD6dQcyAmNpqGxT9uC1lC/+hFCfROkfIWrdDIpEYRDWnE+lcT9ZwYcOVmgtSJf/+lf9wKvnJzvu1
Ji3HqrC9pMqOaeqfoqH70k3cA8ccSUmwohvCkU/QGk+5FV1P6Nv2GS4VGAwG05gCfVltxTdtLr7O
SXz3f/iNPlQmkiU3mryCTkYt4msxozZax4PV3YeyOESGi8vECkATA57eRtD2NrjsxkNWG8fGLiNI
YHpG1qvpGV2qUMfYhEL1yXv1h74PqWbv13BrmL2uhXlwVJEeeeHJ83EkARHyJ0G/tyayIeTKM9zr
TnFs1kFnEn/hEAaaiwEN97SMf2DyGWNv0U8wSxZuZIifXLk/rKwfKfYChZlf9ahWCzs9Q+e7H8sl
xcG/9Bh2u7zqfq93juOvcxHdfvKZv2+TEM31/orkyBKFlTGxCGOx79Jwb+YO0SCxf47+jthOEy5L
sKkdKHITeoIkfGxbrMm4H+mgIMHWEkV41J1/8nX+sMn6HzZZbroz1kJMR28YHoFtuGvZDUjt0ukm
XJhWaUsfxUmLN6a55wWrBCFM9zanfkIMtbOVHZqJWajXMgYeYcAVcX3jk5xva/kOv6kGP7LpeS6B
ZRhTf+wj5Bn0cNSXkJr5h5hFcGyGkqY0smAIOHIXx8N5Sjcsa9svplNeNDHdgEFIgjp8LH50DOIj
1eV42yk33kiR3TmDhC+UvHgeBzoMl4jTuk9CEv60Y/vLcvfLuZUQNIfOn98fRT08Ol3gI+KaoNob
/qpq8heRdl9GxQbBPIYpVIckN2MIXjFhcProKmdMiWm/pMDx5E5pnncugoWGKH5TBVXtJ7d+OWT9
7vJ+2PPcCrIFNpr+aAkU/YGZXIqasJvYLL7Luuf0VKprqjL0pRoTjl1eCPA5Kw+cBgZDvh4r7IP2
2bDq8AQK7govwcaorG7/8/v93270/5HP+v9gp58p5S/36N+Iq5BDvr5+fYdc/fkv/tHhN1z/v4Gj
gh/2XNc1hbOgU//R4jfc4L/B4fOfpWUyfUSG/K8ev/XfmOa9hcJumcR2LFz0Fm01wFUGA/w5aZqg
WwFbk4f9n/T47fc11PKnLeYMwuR/YZSTH/f+6Z/jRdqqXWsDZ9pAiDtEHBtHJAFD1ZiHdLBc8oS8
YldVWIUo5l60byXnQ4sJdS11jTkczcVm9ksRbHmN5W1sQPvWomrGlT22BXaQqm3ulRhQqxXhYhBP
Su/AaBs3bkEmy4+BczY6sCF0trQH116Ux1sEd4F72SHaThsvpZqK9Ytv1yiyHWQJ3pYo0Q25mvKA
3gwUSWaPiPrHoc8IYFKYLEgWaADddGH/CVX6/UawXK6FZCC5GB7holyz95cLJFkSml1hbYw+A+6K
C3Ac3CczZhgcD2P1j1bLf/Q2/fFVeTc5ux7esDA3b/8Fybj9r11ffP/axWXx/8EgjSv5t9frASfa
MkL7dYL285/8c4JmMvKS3BUbyPjygnHD/vF6BR4UCYImxZIixmvH1v3PARqgY5v3LljSfcGVeQtd
/Z8vF39MWDjVPQHPAoYVb+t/QDNeqoN/rdWe7zKbY3LuBKAsSDH7mN/gtKSm5X5CeZ8b3WViLSeB
VMM5SIAkRetfLsvNP/7sr7Ox90/mzw/DnsnXX8jOZP0sL/ov21iMns8C61wffuY+GaFVEzXGoIbE
NnUYbYND0n/+gSxrAZh1VimCmd9/IJBIUsWbuGHYzFScpmtsYMAOWmbwuMInd/wsW/x91fPzFwY2
IBkQA9J3/I+JCqUoo4L0EH5hXyb4AZbTPeKG4qYd1LwuGSfscG1BgnbS4ZOL+76o4aPhqpEmENhM
a21u5IdVMoiMsBBmzSVN4HgmroKCaUSffcq/PS98Cj+Mq2l5rvQ/JhnlUtuTdvgUBnPdkWhJ5ylX
hrVr6phx2d/v3nJ33j2by2e5cOBNUov94COXH5isU+huZLY1lts+oynbQa7oUfigQQc/V4Sf1Fe/
+3E/EyrYbbiSHzP95NhgwVd5ffAClLJhFEUHcxqN/ew5r3//aQzB358RuF9EQhFB71DxBCQkf+xG
xbGmdAxKLB/+OFxaaWa89AnoIxrlnb6t8wRz2wDIalvak4//KlIETfoeeL7ERmsXBMaXgi3ke5No
OH5BRrW6NprAg9ImSCohvk/3487BvQ7g0JT0AYd2Hu4jiwBmYA1ExmxtUYt7VbfTlYVoCwFrHc/P
I0LxaWWWMuvwBkhxm9Yt0YEkjiF57wgGWLleJtvVrGrLW5UFIj/wYww4Nh5DpGGTBuyhF2kkGDVn
ifTQPHWttlFdaetWRFhh6DB4brNMjZHX8L0ssIzhhE8p90m/WzKi0LfwXQug2sJ/hgNTjgdGjASM
Sw+E9MmKrBQd0Ey+HWxZjudDtumbrOwgPsPhiq5roBy0eiOyrcdTP7qIbFdaEml3PiRxgPirC/0o
R/Pr5skGRxwJDLIu6hcfvEy31XSyClpZdR1EWF3SPnuBQqASCJRDtXCqi6af1mj2Pe9iNO3WuIbe
YAKAlUHU7mQIj+PYU6o81FmI68qtcsYnAzpZOGZR2d9YXMuYSadS3db3Ox+yVFJV0dGpkuZLHZrU
7CslsSUVXJPM0ru4Q8XIvKQt8nPDmhE8S5MO0drD7lDvOGyL9jwc03yEK+p1A01TcuZoHBdutRWO
hVE9BBoRUImrxrw3yTHBU+4TF0WpojAcJIhB+2cLNNVjGbRe/6RQ6Vc7L6IVwDFirjFymnkxnEd1
7viXfS7pG6YR4sRN0RiIwaGncNjO3Qhbk6eUOX+zoxQeNwADw42P/GH7ZjAwuKFwyq15U+YxPe4m
jSZ9G/hl6DzOqoHfUOCcH1B1qzQ/p9eIBA1bpFhsyWhXgy8iGi2jA9Qnh+AiGk1JsIuKAEBrx677
/VB7UXA0w4AjTTQBjL1qcwl6HLC50zf8pwgZdJSFDQlPkaCZsopgSifrQlZxkm0C5dMQMuu8ilGo
D5or7gJnvk3xuPQXjRpG86mg749+r7YCcAzZzLNrzLq5y0QAGk7CPbMYxzjFY1PFhFTldU7aax+P
IyOZrOpPMtWBy7jBGqg5i7SJTn5kp5egZeheVlnoEZ9Z45m/Q/xmaqToHZgUafajfWbnUl5GWdRU
W5ljndjFHgYUwgBcEJk87cGj6gwXjHlqdo9lrExayZEGGVcGzgRzYJlDAoVMAl94+4Vt9r32i7SH
yogGGpCb52XnIY0ozCqsuRAFs9opbl13cQuoumoFA3JBgqc5WzboTiErMR3w0Iwev9NLDQlNJG03
9IBtiBN9OFgb9NnzVdemBHgnVorjs+nQWXD4xxeB1HRMLQQnTmqs0Trn4bZwGEDRz2wJHpAZsRw4
acf8be6iaT/kA1lcAlP1t8KsFX4TQknCtQP1qt7ztvc3xGZVkIbbuHstpBt+MxOjh+Tjl3O2JnQA
+D8H8zjZtCijWdiSSaSb1Gr728pIWge0nDDenDIcq32PNvJURUneH13H0BieSMsh6UxAlEG23iBl
ZUFqVrFONHGlqeHf+jljDvzIM+bEDGj3TWt0DYC/VAFLkaYeh1UWqQo0Mr8X4XsLQxHpFNP2EZFz
gXM+54nAwJBi6GBvkpcewF68FfS4H82+m+6rBg/BPgRwnMEHiQrjqojTRa2NVPoarLBPTRMHwSIi
mHCaVoUXn2QPthtMYSxe3V41XwfdgNY0S8YOu7C16/ueksmmDxKhEtEzFj0UEW5QXaq2o89sLSMo
UNDY67xhXuigvl2dxU5m9vsINGG6aWcNVsPTrjzzMigR6xL/5qKh9uyvNWyjlMehsPAftia2qAT4
ZQ/BUno2OHJhXzLCKmiqWJm+KDT8lJU2jOkxhvH5Bl4++1ZWVrIr7G56CVySZNn7cuyMrX4WbQAs
GnQWcRvoEfzlno1sWnmbOKCSSpcA1Y7ugcfrKbjbotVgKJJQDoe6G40fk9liwgt8BXrLm+IXp8z9
l0w2zUOHknNewRFJmnVpxCFs3jCVCJ4J0H4dcyPEapi7MG9QtSecI7OQ7Gd46fUqt+rkzRIF3oHK
Vz1XrmyrpzhUjgm81XfuNX3oLyRyb2WMOQu1NpM+xM/zSiSy+ZbFMr3wBWLgQAiCdst2pGcN0bfC
tvwAWrY4h/67Rrz7UhGqbXVZvAnzCEZHZ8mXPK6NE65+GuzauXDzqr80qoTEDntM24uudbBZIKvc
IBptYbgUmgnvVEfRBe3vcdsYfX5Xp4Y+z219aVklIt4W2j1JL4HD/MvSN3ENqN/JdLbyQoMk8TAB
r+AY8mTlYovz/a7yKw83+UxrCk2n86OereS6wwFwNEsxOWvCFyEFeIhPeh3kG+lhqshxKvFQENrt
yhx0RCa8jTk7t1il+6MtBqznrVGcJ6V7zk9Q4GrjZcXV3ouhK+cS+wN/s8MuegT4EgEzLwGbr5qM
M2hNyO2rYaT2m9VbAjPUPPjsZ9MpHr0fSTkMRzvQ8qZFwHYgfKzY2Owgb4xQzXEztsm8wJMbharQ
a+AN43ink1agu/K7GT7JYHTiVIGAuqJvH0GFwvRm+EScr+JRo3XtcX4Bg8AMpaWDjDZ2zPmBNqiO
9hFv4luc9WW699PAvUUSFV2VxMzcmVP0miemw8Jio7rJs0ldVoj79E1TNcGFXYI7shj6UyjVHfzM
LJvlVd1QjbMfqfgYmKna0gMO8Zv7I4jpus+1v5sFeDx8ZRYIvKTvMNnh9y4RHNl1Ze5BD2aUH5VT
8Qb7EMbGqLe2oy70bTXEvKhZPOZil2VuDCSmm2fgsv0MXawDDNus07IDcoIiDewV3tdrp4mRYlJi
Oc+VhadvhhOyTEym/pnxWuu/UAQ1J78sx+I+zVPxDWdC2RzwJ43jrsusqbqKhMKOnQ7NcEvXxqBV
rtF0X3u115ALa6dBfGbYQz+8iEYK+3tkWCQdzJWcYAt5eflczkF/nOhAt+tiMgRDKfy0+AcXIDsQ
A8V4LKTC3lUJAw2k8d5KGUncrAZppR72a3IEFq1z/OyLapjWqeW0cFOlERDC1fGj1tYU5y9hJRu9
GilONvlQD926LjGV550aLpNIyiO1TgXDJWrEHVNANvdY2hleHJpcK19Gstgi5LS9dVEm+Y3ZzsGz
lQZKoRYoqlMY5uC3ajeS6z61+8fG4Sy+tmyk6qvWDMiqTocpp/YeO7wqbhggxPZ5uEDuZA2UtAFJ
+6stBB6DFmRKkC6by4y/m5j6PD8PWyyDaLL59DAENtzk9fCU2sn8yizfG1Ylw8QLGBvhNV6clBXQ
DrjVwq/C6Tz3Q0pC0cchjfnAqrpN7DRIyAKc/dd+khg4E2c1rSlqWROnOa2L6yzEorIHRqieeWOp
dht8+6eleb2JMiv9WuNWQjzaNuFNGWImC0x970QEIq2auJcXOJEgd4DqAiToTy3kLOBrj7Pf06nv
CqIE09Duzzu3gQ9rd2BBUHSMSO3FCGYwms7yIshvNad2XmlXLS7miZFMUcF4ccNzN01OJMVygLKS
+YncZey1VY+tG3jIqjTwqjZqOYmNUW49GokBgREJyzfP05AABJFG2ylCkjFYo/vU5MFtzna2C0YL
HyRq/B+w31yuA+efA2OhkkcSFlsvou6UR2SMwOLfF+RcnOmmfDFFeA6Eu7j2czCZYbxzJi9nHS9g
sQTdRcXhcOO66bkKhf0jS80zQYLAiubCPgw59GXY/ww/2TuEPRU6Y9kJ2FK9Qp3SIlMglCwBcbhr
EFiYO5JHVk5UeldGh8NuIjVrZRPCp1wM1pPXAyjJn6jU7c1gAKYwZbRT/tyulR/uYADf6J4FyFE2
dhM9Jl/rAJaK8PJzJ7UfRO9Fj9GgcdtUZJwYtsj2KqD6X+wsZzGMvtlkvV5lZemvNMPjlbCL4Kkf
ZpxYiuoaqzbo4vScfaKFSN4C4rRcKD+U95cFTbStVThYPUY48RkXZ60geN2lHVbUpI4OoACdM6Nx
gPv0KVwlzNt5ER2ZXHNf+gSe2jhaB7sdGX/J+kkW1s5P+LdhBlFnhF6z6yoMvXMq71umsayZVHnw
noR+AVVwhSmSo1tGQBN/fsZe1hJUF9HZtZvqDXTA+dSG/Y1u2wBAnpeSxxrsctmBjrBKZiFZu6RL
8pkyAKk/lRFIKSKJPGygywA+Rvw0hhY3Nd7KGa6fWbW3cNzuFaqLHQDUS+QQBPBkkbzvsgl0qBGU
xpld4YXFNGs+ZHQ15CbJHBsVbVWO8B56eWbCLyA7l3wvsi85jvCOm3a1j+CdneJcAy0ipSI65c2M
e6bNsClBurtKxw7sTuENm5GyCLVhpb/5In0zkTzRamgJPAMnwJtD2T8bnbvyQ+w1AwbQhpiPL33g
pJcTx+qNjod218sUvXnooF6HybRODYzYwRPo52fWqJ5c5inY2rBSt50HGMeE2rDOm/paF/ilegLl
LwlwyC9Cut6bhg7DtjZGAxSiZhV2R6ymXv6DV+0C7+RdIhF1UNNdioIyVtRnnbuQY717Tt8PtZl5
F0GZP6b94miW1bBLO4JaVO/gvHHoClbGqWujbZb0/VOO2TPZhmlckZM5coyu5AlaIfJBqX6AuZvI
0Ax2nDGsVT/5wXVo1OW9GC2m+Tl24XzmPQHyJgkWGdIdTux0JdPmzq2RY7NCkVYjIIl993zbvfH6
gUpOGacBqMh5NnT1Ay5RcIBKHeK0ZWGsAXpjAbSL28nq7LXLgXXleOo+JWYJaIl8wkPzGLixj3FK
yKNXT+dOz2btWp6PM6n1b73ILl7oGBWAkqIzFSJ3zWpCuQzBU1eG5rky1F2fqS+lTgkPE2W6CruQ
LdfrxRcR5sFzaSXI5w05EWUn5FlTpIvQvjdfW9fxdiNFLy52Uc0HnljClWI9cUQSsGHJf6cFZYbj
Ywra6KwQffEtNZ1cXrpdPzVbHteQGC0zxPSQRaRpSVcTzEoDy0KTXAucdfSHY85P1wJ9460dBmQw
QSQijcv38y8O6RGXU08+Qqqa9LYfkvySut9fd112j/RMcxNE2X0DdOReiaBzuahJ8ZCVQe+ux6rJ
9qFamsQzBf91xVgI8Rm98YhThcVvmrxw3tKTFzvFeId4Fjm9eiRgUFQjNloVnnssrKY5RJUs4WeZ
eiD6omuPczYA383aZDwNdWPhuTZT56Z2Oiy9fU8QQapnkudosYyzm1/0KYXEmoGY0jvgrGJYtUYe
7+deRZtoLvCb83qSYT7PzOa2ZlM2m5qEip3UsXnblRPNNVcl+SN9NuclF11/pXJt4i4uo5k59+Lh
03N/T4tlJLrJLTDj4ezpSVfI6mLL7uT3a8816/6gOstEtljV3dea08BLbkICXQ+u59xKewJ5Xwqd
w+JBtpytSitMjI3GbX6BuKcHhW+kXb8aZqSKgw7SkBFb6egjwpGAqsZVZrw1QUHft0SgYu8EZwiW
yZ1gIhnaJXXOwWpssWD7wG5NW5D6NFC84kgrVLaNsQraK6h/aOOciq4+PrS21XBIZCJWDAKSCx0W
bgYuIuoCwnm6Ijj3HDtb3okcp0fb2gM6DA8qqV3FmKS7APXiFI8tnhYwBCBN1Ghxhp1EAFmuFNfV
VDiwloBbF+tsCtpnq22iL7US1JMimQm0woA00Zzl8IXkY7byuxhTDCCuYYFrsFwIKBE+jSry6HwP
ypVZG9C4KvgfCGNpt2+wuAUvZZ40Ds/7OJ0MjErZwe5ifdtWPFZsuAGAixZ4ibfqYeDA4iocYksj
I4ncXepnDtOFkap/RwYUckN3IBdkDUqCKoWo5/JG2rl+FZWLXHGusCifxWNlmzsiCNJ95k0zAYk+
FMo5BbO17erI+YLifzTWqoFpdEYbd+zwijYWaMq6NfsVz5OZrR0/8Yatbw6SMI3Iq76Ro15d2u0E
+ERxpQH5V6B+VhKOT7nK2qr7BpSYXpSfOvGjRoQdbGwXHfZmwvu/XA3HZtnRdHFWWchaATxHkEM7
5iUK9A5/N5LRuh5unTz3Ryrvmh4NXyLR0HAy77oU9ElRXyhcT/zqnhpE0jd8pJXY3I6yh91JrwNn
cMeyPu88ncSEF+qyogdMAwJtsOxP9dC4Ew+0OXVL+VHqXdk1SHrjvC4GZptGGwMIGY1Hd8YYz+EH
RzswjVw/lzXPCtBdIcczkwX8VfsT2s2s6azrin7AGy+dDXRiqMCYaSRex7RvmhkiHaLKNUFs0Msw
P3YPBnSgI74dcZF7rc/ObUg8A5qYn1PdNIhnWhvOVNBiZajcvPwS0P/DJt6exjlucWHWXthAD5sh
rZILN7+4o1MdlNsxExpgvQMXD8vMXc3cORBDkUe/KRni/kqTXWBc+abQqHfHpSVVQHgEGm94tGhh
rMQk/4HnYB7v+vqblFZ0ST8s/F61FaSDQpUTlrtaBWKVERLFWjXNtPetIZtfHF8O32Cgj/EGLrLP
Nt5qpIidXuYKqZ6A0E3l4KPLixKdsl0YhAANbK2kqI6TENsqyLxXKkRSvM3Og7NMkUXEVVuj8UuL
YLxzTSxfq9yuB5el1h12g/SG8jAz9eOhHKskW/sqSKhOlW26N+6yZu3DdOFeRHHKURlcQhKuFzI4
BIdgymlCiFKw0QJkR3djGsmpbwh6BDUVJc8Zbd272sV+t7Frx7p26DGjslLVwGtjgg6gravhNGXI
CoIdOB7AsmnvxRmHo659DeRknpXEqPG5GdcXEFzPaxjO3gw6sDLi8lC6SSGg+g+6XLehG1+wpVNF
9n2NzW0e2V9AYuQaqpbX9ZvGEhnnQ7z11WFEonCmRWv98KrOLlbIcvoeRFHoOmdNNDkTwuTYO4Ax
hSDHU08CCxKt/kdDSFe/G4pqgulJyuW4yqRZ3zRNbT7TCe6/8WaHDYE2qfO9Aw9BMwFS0sI9mmN1
zbEqvkwmv1Z4vGCaLP3e4sEvjPI5Yh3BqwfsBENRZebfaWdDJXLSii4Cvyo9TzEnFuD0Ugolei+w
5RVJpYQ09Xl5XWa+zDZgomluhD1WyxX4numb600O6PG4GkgBYNJerZUt9F1BbZFsrAxH9qLo8mp6
vGYds2il9Q/IjN0TSvPmMcXBAluekBX6h1bkPpRxyKYY85oDwYtFuS5HYiBhkxi2te4GWnnQNCr1
klke+xx4OFoI9VRB3+lwGlw7+PdR4DYJkCY3z3oTgrr2X2wGt69GLaGyBRJAGgAB2lEwICmn0EPN
Ub/JgqGVe29O3RweTjhySLPV1yyBPQLWxBQXLlOzcI9W1D/jB0k+xZHDmxyz+l6lIw/cyHz7jZpu
MNcWGu98Vc6+/5XefnDh0orB1F+QiIP9a8LXH/iOWZAJ2yma+hUhiyssCfUOcLWAmuJT/ozCkDBg
87Jm5gLU5gSUWIkNgw9kW84y/9lbmcNpohClyyRh6GfBFukTKuvS0Qf33/W8uHFRtS0oIewua0hv
MEQ7WRbZox7t5nmwlfPK0wUVaBZdcyo4y9wVYc1OM8Yl0IAWg8Q5gJyp2UQeM0U4enAMjk4tKcXI
pMivm85nwUmdTmh6krCCLiYoDwvJPjezm9gHu7CRQ6deYdTWz8PYLYX5ZAExcYlOosuAT9egxTN1
JzvxkJSyoffJjWIaPH5Nq1o90RbkQqAsnufthDTjVWUcC+5bu/UTdtaSlvHYWMBPh0D4DJda0Vig
Tauh3avEsyHOtZmUu3oIiTfUwqPWbmBeAJwvpJJA11r7hePhZGyKdB7cS4R5osBsEk9xS/pwhOAQ
I65RrQsBv3BluXQoKboXOWWD+D07n+dkkMDtOB0BlxPtN8IjM2cXeEX5zDihLncoc4DYKyZnEJc6
9rIzNon5f6g7s97GkS1b/yI2OA+vEiVKsjw7nWm/EDlynmf++v7o7lOdomURLuA+XKBwHk6hHAoy
GLFj77W/BbatiGX9wL041cjGMCyXBc4Qqh3KCNiO1fFa+NgM2jUdC9xZKo8SZSFXhE9BIXfXBl1g
nk1I7IGr8Em2Ei5rcnY36A0zQCvugi5I+vgJUajxLamNTscO0eXGRz2Y6gRPs0h3jWrWX61k8tmF
1NmYm1TGlXU15FmK9Y5WAnompdlq9ojvnIUp4yi7iOqxvrDDoZRYFJ3ZZ7eu2aW/aqVtuwc0j6O1
rQyou9tMD4QXXfbNfqvKKqEaOdcwojOlGoStztL64ceZ+lXiIBSIIUvde6AAwHdeIQOz6LlW6GVt
JmCQE4j+eIuNdjthb11s4gpWRgMWzNWydauRkrZVFF1E8GKp7k3sSg5hBnFhJbO6Dy6ozh+eLNdA
DvxI+1KaRYhdRD5B3ZqwJDXE5RDeV1NbgOMLrYOUS/VV5DjyNJqCc78Kb3m8Gpq0msQwyHTDWnUm
6Lyk8M1oDSeIfETWl8p3gk/s2Myknh419NBqLfZteFd0GhlC17O4ONNZNrnNmjSIrkO6xdhQqLPu
iQGqcY3BphkD6qnclLY3PZZBrenyVRiLQm8zo/yYxgK0W1kPo0ePM8RYhUlHYoZqsURrO4lyaYuL
DVJjiCw6HgqB/qBYuWduEjcuvwAZUV1giZX8E9Q2NJekHNPtZZXFO70RsgquQQpodBVwgTKT/2iS
APA5R9ZbN532oovN8DUq6h4qJPeJJIDUsqDBOVW+oumA5qbw+LlQy4ZKFfxUb5RQsCoNGLI71ZWa
774Ie53atQ7Sh2ZOVFFHxMOw5C2Jq4+DFTNZmhRBoLAw73c6Fn6GKhoIyESuU5o6m/fEPqkptjc7
MZfaJ1a5YGNAgnGd4qcLnZbvVEcIDUXVYihDk01Dmn7KX5KupIT2QnRR7ww11bE8xhL2ntxfvPvs
m1QkEgQQVWSuZYY4lxYXWQIcWax3dC4X2yKMMIXIEGr2NP47QEn8BYn4+yfIeJaoIdYj0EWrczot
ttmaQmpQ7xBSpjalV/kL9njlSi9c9fny1KTpt5/InCatJsGVbikoneT53CKtAB8mD/UusiLNCRCp
O11fVdsCQRcjdhZO60GbQuKnKRnF52jLEuCLUs6Nx8s/5f33wi9RTQvKB6sGauDprOMcqQBV4GaX
JOEe1ftvP+te3DjwtvlSh+65daPolmTICuIunKpnQ3Hh8gzPrFHcuwD64D7vhESTjpcndG4UtJO6
KumaJGrS7DWWUAW1OixrklHIp/jSQEyChlr4Bs49NnyM0HFphozQcPbY/DAk8Gn8eke/ruI6ZWQJ
1d1gkaC98kjPZbZA47G5uTy1+QpFtSlxWk2zUzRUvjO5n56L3EHzXnS409R/DE3XfeQCvR9t8kFw
F9o7Z/27BgmJSYOHThW2kKZhMnb6umjTjErTrHqHql/yPa2qgMMdwO4GIyJxb4l4L/eKKH+Rq0r7
mXsd0VyiK2BtaapLlT7H9FMUHi4/gXcfztuPIkxls0Uirlmzt2uK6B3Jx/SON5h4ccRl+ahAON1a
MsYg3CRAcfpqe6tmCEGMmNp6nQKAaoZg6RM+8y5w7Z62WnZcqo6z/VYbx9DQgmp0tJ5WJClwsz9J
GHb3Yq3rd5cnPV/RzBnHJIDnbBmqxNRPX0Q/GGmHxm10IANyiagaSOamKC9IyM9NiBdtWZNaGdX/
bHHBkhIFdbR6B1tR0pFww2H8jwm9l87A/cBfEHqeG24ajO3dUGXk0KeTiuQRPaLUQoJyA4R6g4eQ
TRmvTc8onE8/Pl2nNYGO/2nfmcudewtwvTGKNQS7FkGLIpIHkKAoXh7lzHx0GrFInKI9nnonTueT
4NmK1qWtHbWOuz+lHpo7yxP7X3pG/fDyUGfWA131bDu4GnIwzvvhlK6jSqZSXxUx7lmTIfumJFm2
+fQgdOHQPqqyhdJgMDt962xMCWGsyinG/HcYpNYGEn3z+VeDhyp/nAWnsORmW4wGeQc9oFE5o0CW
M1VV/5DGVrkQSJx5XujZDINIBYk23+vpqzFJEYH/VIEH+2Noj2aUHiSSI59fAJhNWAZMLF1imNnO
FHN+50LpD041AJINpARvsErWhWOIeGCp32p+/LAlmIqpi6KsQ7QFO3c6JSWtxUYJ4H8SzeOlViBC
FGFEDnJ/8JqhfYyKMu0Wjrwzj5HLC6cOH5FK59BsRbC6oxLtSe+EoT7cSDB4wZirZvL51W0CK5J0
Dm+iI3k2tTHIEjK/1HJbVO/FPVZpib5tKxGP18sr/MwXO51xsqSxvjkrZztQllhkLyxQ6lBx29dO
1OpfEtfDn0FrjAudke+HguqjKnR10C1oEQOdvi4y3GQCyYg6ianhc68M4hpiQ+5kOSmqy7N6/5a4
iZgmeyqoZU3UZodFYbl9S0XMcizoUGCikdDGlp/9vjzK+wnJIrGVpNAOoBItzz6pwEJlUhiD5LiN
GDpJlvZXcqHr6wgm+Nd/MxSbBFueyRVntrHWfYNxnatJjirkjW0FCUXiLgLvqETawrObPtG/o3Ku
M/S7TfsdxTadtM/payJ7QSO5GkpOZpH8bVp4Z6ASY/l76SNE3wCTeEpHxAsuxYqF3eP9a+MSwNds
cMITiL8RY/66UyGg10NXdiUHOkD8aI3uQP5KlD+9E6Kx5CC0pnsbybLZOqTsKWq95BlOQiZol46G
e5Rl2tIuv7Ezc5k2dNqM3saZj6Jif5bQa8AomttOxpn1RqST4NNR0WTqq7HQddop3nGL0JfyunrR
4IkFLnrfTpeA3fvh8Nn2F0ODachHi8UTa8IUZ2sdUW9cUZYVsbezQrBNKjbOvQIjL4rST78fDg4S
F7IOT5Vjcb7FdhmELnXQptqvZ5fgybdiIw6f3mEBLLN5ThuEIcvzL4ryew7HtNQcmq/VlTfUKDt8
Rf70KqAdytJpxMIsmSNjtr1KYoLczqo1CCJht+He8sv1Q9G+vNTe70NkXEQa7VTJmBrMZoeuAMjP
86xUc1Ct1reekppHxcoabiJxm3/+sWEKPTXuse3xic5eTtoH0AdbQ3XESQaKh6aPz1GpKO2nF7aq
iRbLgLsXe4E5W29B63YoNDvVkRPoHCAVEHIhNF14PdNfOd3rCOzQmJDJMSjX6bNzQvGShnRIzmwG
U7uqVMEjV+2Lawp6KVDqXlwY7/2moGpsqjK+7Ry33NxO91alLFUaVUQVt19Fp0sH9DVVfHfhHb2f
lUYujiY10lPEPPNLDNsa558VIuos0yzYd5lLfxAKHFdcI7cf2g3S0zpauDlNP/30UZJu09RJGc0e
QUxxOrVEblqTCrzmyH0jQfepxmaiRjVGAjNnItqZXlllECkVetpMkurqXTJmbbUw9+mNzX8GARpG
x1RxaEecvdEmhppgNLnmJHpZHdBrSbeakLnbIephrEttf1so+AJe/gDfv1YSEXSd8JFbxPDzoLCI
MKSooliD6o07iYYefS2lXbO5PIqsvJubSYcz3wVfBldhdfoZfx2PY1oJYRGIlROUHcLN0tDyfouE
eGrxSU33xqwyDA2FQHVVG1xxNoKrEaOfQ2kKGJEbLRoaPc3lfK35WlvamZgVg53XRq/uh6Svn+s6
wOdoxBbX28AWQahgeVCr1iUuPBSjtVFv9xIJ2CVI2vt3Rkcghxf/kE/lJnw6r6iuCg1fsZqGwKq0
6S248rBnQ3g0iHuu3uBPvSFYCEbffyOMqSnkycWpYVWVT8ccgr7Qczo5sWAJxwdieWENusL6LiVm
+8ssG2Xh3nBmPIJEXht5EjJy78bD28THZaByGu78dkN72LbNXAFooKYd8LfMHy8vlvdnAgcBM2Ry
ZOYokJ7OL8CKOYrxDnKqMkz2KMZx+kSfjK7SXUrIvZ8abcacP4T24IjNN/7jX8uSkJ42USFmWRZl
/SdOPRFLrdS7cYmP7MDT1U/HB+SNiao46CRdJZ9xOrXGaCkCu2LpBJgkHeh50R1d87yl3Mz7jxp8
OjknYmBLpKgxO+licvn4oHSlo9V9/LWnqWYdmV64sG2+G0WXuT5IEqEIRzfL/3Qyce73kYxw2xGr
zLsiZCFjUkr6/pOrgVEIeUkz4DykUiE5HYWOnKn4W7UOVdR4R5Ocv7PMACVN3OrO5aHOTYhyBfsA
l1ed/ofToeLRK3XJl1undzX5S5RgdSsUEJY/PwoAQuTZljnF8vM1gJOaTpdn67giGi+zadVnGITl
Es/o3GS4D5HclLgpsDedTgZFS2Pkgok9PV/apvcC+kJ6N/1ksp5LggKBRCRTNUECpNkaaLMIM9k2
BoWHmf0WK83WNmtUDp9/ZAaXBJVxZFWd7wj0WGqhrloNovnMe0SuD6K7G8Ifnx+FZawRtvFy2IFO
n9igQkEd0I+TDPYLRFtlJd96QR9vPz3MdMJrU4SjEVNNL+6vPccd8XlR+6B1hsLrs0OaJnp/9AJ8
8j4/EJQI9gBupGSY5pXUDO9gCWVi44yK6V0LCHi2YW/0C9HuFKGfRC1k8Sm7kZ1DYspOMP8+ocQ1
ZpI1jkDEHW49xZfCjZ+keXoNT0++g4DbGtdd1Yr6Wo603Pv8Rzvd9skz0Q6i4ahx+jjTlm6kjjZy
pynz7EbW6E7Mqn4pm/qWzp5PE+mZLnEivZ27p8PQQ933GHM2TgZnGtthNXiOUgHLptEv/XtfxpHD
00z/WwY9YlOWrrXRosBaeNbTs5z9CHL3QAjInylE97Nvum0j8jP4kDmaO2Y3Ph5rW4Rz7l7uaURC
3FB0dwZNL9368op9dyBTKSYlRUxK/oZDcvZhMG+IZKLVOmnaeseIJitb1FrhGife8l8MBdeE6y0v
FS3I7JahJZZJU5HYOr5G/QqlS1f9HOhjPVYJNOuFD+Tc4yRLafE+WTmmOnuc6RDllJik1iksjJ9H
DuJjWg5ACuRayrd5UPCiKzH+dflpntmYWUakwqY0kcT5ebqSTHSdaBLalrRlIt2HLgTD1Kr6z2/M
06UauwaiezJTswdpRF6vaKXXQZfr0B3luDT6NEkvvK7pzc8XJJ8DRwwR4rRtns6FbwEGelmy/ffF
sCNSMEP6tEoZOFiOStxOhTT48/nHh3oHhBU1fpOv/nTIXhkKeonG1hELN/pCxVLGf63Qv/2bUYiy
GYC79RxCU1NugHfAIT3Qa7y3RvC4HnYrC9eic0uBYtM/o8yyH0FSpoCeKWzkrgukljBn3XSyZX92
LooIyEibti6KDvOl0CNJQoMZNA7V1mwz5gpqVqmRF0Z5v0lQRGUpEGxodALP600xp4NcFkBxsZjB
azs37SGFZBB50afzOJQBVeq2Ipkp6p1zxUMe4ZEnwkV0oAxEtNRi0iaii1gI1d+fa7ig8PXInKEi
3+psc4jLQasMNwL10o+6isSzJHtNQ2xBt3LQpN9MV7xzk9alQSPOuk8HPAohKJGVyS5PXDU97L9i
BBOHbcnFVNwxKrqnPQFSQzN0+cLye1+M50n+PcxsYw8HmeKg5rUOto8qhchwoKmM7E6T9JnteaG2
SSKrRCcJ3NQfR58OGoTFI/SMl08vUZhnhPfSJE0iOjqd72ScpRmB2zgRlmlYScTqvSVk+pfLo7zf
77l80XbGvYhgkuLH6Shm3mNfFA2NQz6ni27kDNI60jeze+F06a/CQWjNTakhXl44t99/5yQcyRPI
02VzWlOnA1dlmtQYRtRO23nFrY5/pa0okbGwYqeHdLoZox+mvsfs0CSxH5+O0oGQS8QM2mxT9ri0
+fTlxH2SOuhby4WVc24oKhpo9MicUUCaDVXHo9q1Efs+BCv6FYQah5wK7X/ZSuZnsx3kjahXojbi
EaLPm32HYLjbhpxb69S+dx1ECO2FXvqdEWqCHpMX5nXmRZG8nzCIpqmicpr+/V/fXYdkktQNbgN9
lOXb2M3phyoav3q+vBDP7C3UK4mkpnsGaeLZd0czV+jFKnezYZQhAYR+tUFBq9tqK6hfMXvhWpgb
7UFo0mChZnpmgppumiYZY5IrlGlPJ0imXU8tWgocYB34oWKw96KEIVinyxM8sz64EyLe5DFSaptf
peJ4RAcHyc2hx38I9rKAonoj03ld2Bl9Pa+XR5se12zhU+tDl8bW8fZtn04KOxarjWmRcSpPSdZV
OZbF2jAKrGe7N6V83wausTDD92OSBJ/qcOxZ1IPnWrhUrkLBoqDptCVyUZI9peMK5q+sr/AU7CNp
IdB6/96IhxFAwHFD7Yd05HSKfpybZVGQZ/S1nGwVlm+HjNyVfflBnrnlaNyjKZWpRPqUumfDBKHQ
lyKcbccyIwfa2Xexx1MbyMFvz9M3ahf8UK12shRszKkV/dNXuWl0MqnTykGDMxtdEzBNJEZhf6YH
8k9pydURCtPw9fIkzz1KitEyrEaepjJX3wBzouWi5RMIKdiu9TrsN5WK4v3zo+hTDYN4iKT3vBSd
VnVWlaCKHFNQvCugEtYu7qSFvXF6IKcLn4+ZOAjMHhlMyianq6IrrSCs06R0UAz46yLMtF9VGPdb
N1TD+8vzObPeGYpbC/Ejr2eeTgpqMcbRvimdFFfwao2raPJkmLmo7DS5NR6Sosy/Xx7x7OQs9klC
VoXM82w1BJXYZ5SES8fLjRAfamgdNBc0Q27TBFHVC0v/zGhsH9S1TLL4ZGdno0m08I6JiPlYqWLk
3otDaethhk17pYSfPqep2hLVUb7lHwKe07eWA6wwgc+VTlg3Kmo9KfyCJrTf165XLMzqfcSDmI0T
2qC6ync1r+E2BTbTQk/qvqWEkq9x+KzLOwlv6GBLx1ER3qa9LP7qRDceF8TYZ7YS0oIUQUXiftaN
OnugRSGFhacSbElGXt6JYtEcu9DWhOegBehPE5Ruw2rK10XV2vQhe5++/zK8yQNm6CmwnI7gv05y
3I3kMh6hXoET9bGjd0Un8MOFg+f9opkGAf9PGpwq0FxxXlOb9yu9Ab3hUyWsaajZNKFFT3WxVBd9
v2kxEnkRyK/8LyzZ0+lIZkeLuj4C8QKXtfUqcu1FTgfKZz85MhMkQ7i+IaHR5rk82iqVJMoJfwZZ
mhoppzbFsLLWVtiGC1vXmQmhAKYWQtrY5II9/fu/3k+pCJVcGJyfCKui1yBotH3bxcnmbUL/L0DH
+e/0sS5//64hHf//gDee0rkf+4Q+fQ+67+kJ3Hj6D/4XbizL/8VFHW2ZhDBG5ULyH7ixhNMn9zD+
TwoTBvpo/pv/0I31/1JMdisRBQBdL0gl/6EbAz5GgsfNSjFNyZwEMJ+hG6PH4N3/37H2jy/RPOnS
dZpRj2TcjqXfRncwRdyN4YXlhmOnBDGigWBLrLI/xJ1Ab3BV7ZGFu7uOg2Iby83EVStUJ2noneZi
B5Atpjmr4BaPXzDtjTCnTNtKEm03FKVOIbmQbGwB4i2EVnPTqXJlj3KYb5pOKvGiCUUH4GJnT+Xf
DR7M5qqB4Gg3AGYdqdTNr6ZEt55cm95PelyyP50V6Wsj13BrAeLF3kbjeSsmiW0NsJaGEDbgyoxz
zKkABKV+Kq5xuqmrdFdbLc7bCuyUMG78XWpG5ipqhWI/ba8br0/iOzEWf9amlkH99JvwUQ4KbWs2
lvnolYrqtNher+qiq3+JNM5vOPwTBym7tyaBkn2jKU65qsoyd2RKm2SlzegGfxjBziBvOVUkfwfk
JTh1bQY2tADpuvX19GlAJrURvKC7Qs6bH6M2C1b4typrb6gshsCRu6aT/6cRNZkNpEFcg9QCWu4L
3j4SjRSMk1Zcyb7bYfLaDStLcT3IsDQcZgoa/9gFQxIqBbSLAPrW5KAFk3ZJOP4WlJxbSLOzxxgM
rxhGTzqWk5JopV+Hzaa/mzzEhOZgtXb44KdX6ioAsLkq2pVnS8gQ8IYQVmP78Ndnd/c/g/2Nz367
25/7DbMNDpJl62KEJR0N6Sio11Qsy3HnFxNYysStHFO1+y7Ym9beWyRoT4fBuSFn4aDlpsTkQqwc
EyTmeK5iFVQPcHvKZnJPkwtYlE3fghiVqv/ZZ0HBe7+zM7Oc6Tv+75OVT7dxdvdCswRrPJoFBq9e
9YRp+QbOpO0X4bWqBps0sW6w1xa55cLuNIwXTZ3qQ+WYHUo6hcfECejF7qSvvoQMusQ5EjDGmvvN
SyfkV3zyC0fclB4+92xmQZdR1wAm02o8xkUF/u2+0/AOsw1QMUF1pf1qlpSaH1hHIjg8fSK66Sk6
bM7xGJIKLZ/abuXS/Qvt4psxtRVucepewSTI/Cvj0MVruM5ky4svhnBXN7syecyjheTTB6thrlmu
6ioTxkEYjqqTmTa2HKly1PMflpThxLtfWOWnkdA/73+uQjPFJm3QDw1HyXREcWNZXIWvkyZdd5Wd
/cFAbsTdoTuEKwzroRv+WBh2emtn3qY+S6BgO5q2oxaO1E1JVq4A8VSgqDKc3rTqJvuSwmy90s1w
IXnylpc5N9z8w6KOQ4a5Ho/kFlej9j0Ib0NlU5rQfra1f4Pcb21oTz7OFQFNwWJkN9oKooQqLzzm
N2e+cz9g9pnpBp4MbpvBXDXoGGviZ1SuN+ittqYWrrhMrEPMs62rMnutPMvOqF6nkbrlxuYUvq7j
XQF/x3Q8DbpJWH+PS8Vc1ZpBdvcqSl8spbRNa9hiHXfMh1fcXNbEADah6NYv2y1t+BA/9mazF8Jj
lT2Y6ZNstKAvrtCyrJvsIOTPlfjQhMkqxaZD+xoOzcobnzsRMLN5L/MLoWZtokDcuLL3IA23CmlX
QY/sIfgJYQBAxt4dvzWmE0fylRRnd+Sj8JIPr6Djbzuj3iiFU4+mDYNxpfh3nlrvybLYQWpspWDv
Vdd1qu96+NEg5TgYu/66g2yQu+JeywJelAqtQn/Ue+lrbTWvPS5Aq6rDy63WbpTO/+lLzXVBs/zC
0vzoi5htNKIpIL2oWStNhSMkxcVesn24xRNsuwJvlrzU0a5kdVg6gDvgIRq4ZyleAUq7/As++gGz
DcjtkgDDSd5lpYNw7e20OyqSsLCNvvXcnFmJcxloREdsXlmFfAzKQnztQ3/clYhyNhheu6uQRNzW
wHFlm0mYnJZhLx8AkkuHWIosZtsp2LuOERZydbcyMU3dYuxu7KDvtatcxXCRLkQSrrlAFg9pyZZc
TbMBZFc9ILPtTQc/7fpn1HZk3C4/q9Psxj/b17znZ0zw2ak9nhU75NDuTDYQfzRWUf/z8t9/Sx+c
e1zTS/rrmhPQy9MkPqeBJ9zJ45ppp5Cvyr0bb/TnTPbWwDHG5DCt3qG4FpXXXr6/PPQH3vak9E6H
lgwsp2oa9I993FyPirUeRXVjxZx4jd85rMC7MdT2Vkettn1O8862hBHAiAwbylGbJ68qvlXWw9hf
pWX16kfDKgzGTW88aRqmAyFMSanYhhGESPTt5LkKcRPjJgFE5Vhhw9lPVU1M+5pSRKsDasrzt1kX
XnNWYFFHpQAyhhQHGyO6Gb2j5B68sgTy+lL2R1G/dZtNrjz6XbxKwACpxUb3m2MjE27KwNKjhbf/
ltY/93Zm+/oQwKgi4zgcfQ+Vu/sK0W8jJveEr1CY6u4hBaXc1nZrrdTyKgtvyyXrkY/W3Ww/x8lT
yuOBYxMcS5qvYnA8mXBL2WZhZm/NVudmNtsE9DavgVUawzGSACj9HLKtlO2KlRG8Js/VfRtsdce4
oq1zZa5KRzgk7TZ4Cq/pkSi5QWEcmq+kP8lL6+0qwJaHZuHy/6ZxOvOz1Ck6++tzwL+ZdjeotccQ
gLQVvkbmcx1uE6r54x/sxNcdGFqr+AkjGY1LfhgbO/AdGRW9a3H92Fe9rVWHkXyOcR1ALdEWDvgP
PLR1dRZPcO8V0xgD1OMQf7V8oEA9PhfliqJoAFtMdsZUYLXaiq8De7L9/Ge8C91n1LDIfkCGuKuq
uFcDYKOaXWIl+8MEJjIcm93lT1mZPtlzj222i2j66Ce9qQ1H1xU3GsKbWyAvN+NwVVb0+X6J8X1V
NgoesH67rduD5+jlBqqHnzticKOUUFO2ZrTt0+c022nKoSL1huFinIr7uL3GNLODCRjUkLVv/BKo
bBatL//wD5/r7AMDAqwNsZSyBwWgUPTeMcyXZIRMeR+IO0B060a5KTNrRX/0Jk+01VAeiyqY+Oiw
90cPt7ytF76ODdvykO6wgl/52BloOiFXiwnifScYawAwS3mwj5wq51LniSRtdKU5HEcO7TUxkdRu
BbyOfhQ3oY0Tt6jY3M7TG9H44gF7sQCiLYhq31R5Z96xMvs0MH4mU6sL0jHrd3rh4D2fuWvJ2pKG
yFG6rzL23s0g/JHvxK0WrYUWfbIN3JwuIIyPr8N2a7V/RPkOvqaubgLr3uwh4B7yfKvAlJJWHZpJ
H0DkCnn6+HL5/X60MOepbL8JRl3K+dGyI3BQXI/VSvsZQ3b2N7hD0Ti07u4wt9734QpcWUmf+K59
aPHfxtZkJT9L+yh+UTKbWBAxBfHRFt5Vhzttd9cw4yVJ7Bs64tyzne2GSeOKggLe5dgdBrjembyt
Rh2BwzcaHRAt8vX8bNq7QEv3YOtjaluFctfs8wSa/zZb2Ps+OmzmfbFSR20wwNvgSKFShJ7Y38ss
6UcNDnGjcS28DY59cWWIG2wf19GPy2/oTbt8ZurzxHGOa7QZlp58FHE/iTi4Aa/aBe9lWPXCKg34
7K7B8NXNVmbh3FrltZDddfqqYM99loEYWxuSI7C+0+cm38r3PQ7YWA4XG6PYdjBqqmgbJFs1fCmy
lYfxebhStDvw9thl99Wu71YFOLjp9v+7odpmRKTXnjXFTpo7ryY3dTthmzamsobMfnnGbzrqczOe
7eUYm/ctBsnyUcPSPF913wZhXybbwWn+0D+iSBsuCpsemOejiUn4y3fiDvO2/MKOE64xUmufw9V4
k9N5SzgarPojLMzKXHvR0+Xf91FIOC/lBqRSjUBhHXB3BeuUGHZXPsO7vO53zbiBK42p9xVRNW0y
+ubymG9v+9wzmcWCydj4tM0yZk8FYTsMzTrZwHcO4coZV+E2V9eFsNIfR/NL5DCu1n+VAHiuu99e
s5Z33T4D6V7dZ/qt0Kz1m3TpXvtm0nXud83ioAScptiM/K4ssZudDDlnPR7kxIbnj42Tuc9IJK6s
tftcfY1u1F3oEIo1qxSnbPEWU45hBzc1/CZdYcrUPw4b/TG5T/64N7pwl4dflUramAsn2UdbyLxT
xIt7MbKK6et1f+Tmdqyuue8ACLBlsNXKQcF06lALj74D/isOVv61MDpLQr6P8g/zLsmIEl7iTksm
90Y6wm9D4TCu7sDW+BXZVturvkt83cm6XUcbPFptzb68bj5aq3M9QJjUBATIEo6jsdN/u8pjU2Ct
tAIefK81dmXnhMirurRV37b+5fcxt+MDOUoNm4Lbcbi3bvmGk2rr/wLq3q8A1fX1SnlFo4uhwMOg
XwdL+pgPLs3zcn0nKKXbV7CM1P5V0p6pNrMdLPXtfpCJE2cpgb7vyqnVh1U+xAYbv4DzqC9+y2ux
WmNoA0XAZUvtw+eFt3b+dvGOsWP1GtYfeEYdvRvrp+U+NZCw+bSUVYfx9m/5q/wYNLYfrvVfnpvb
0kIwcP4RUg46je3xjcFBKlZJeIs+7qUPfvHcVNrCrj5FQe83ine6JaFpLKup+OO69s1FmWW89vWD
9yK6NgQ9aXAuPzmqXOdGmUtD1KrV6zSopaNWf4tNnRKHt5JJ7oWiSJi51KX1lhw9M5l5g3BjlZoX
ipJ0jHUScj6uklgqXFdCsIng5OrjygjNawQBGhWVWig2IWUKLOe2Y/ZSto+1LCClSlbmFDeBiwvC
PQc8YOQftJCssNWjzISPQX0T1JgPfsnZVQOzuhe4piv0WI7+D/DRCU3JKfGA26eNXQzaVtK6XWhu
LfWljTZdau5dUf4ec4nA201TdqH3bBkrndw1ic5+eC3Dp1I6uDruaqBH/UhfjQ0N25Z8iKAHhjHM
vtvI9/BBy7auXtrYvxCyasHSdvzRm5ofaJi4iKowUuERINvasdBvuM2vBq4CcbXp0zu931XXkJIF
iXLfvoHhwzkfc68N5e3lxfLBVzY3JhdrmlgzWmyOTSmv++joh1sAg7u6WCIiflBKoGnw9IuK/bgb
AYwQtsrDkza4e8Xrn4Yx2HaDZlvhFEKFN4WvOvi8rMdB2fQuqFzl12QSqNTKLu+adUBsXZevKrnT
QC/2GXXAy9N/i1fOrGJjdmHBwqlQ4R5Lx4js+7XyYuyUx/Y2JJKwleRVz44GIcba9Y+oo/Fgbh7J
WEN/FdbjF1w7YJFZIJ+/Xv4x02s/91umnfevvEKR1mHUuI10NIfvpfnU0C58+Q9/sO/MS9IBtkch
oDvpWAxrVzqUxD9S+txq+8r6ogXZJllS1p4/I1Dqn84A59CoBJUiHStKCL4vrjCZ24TGVT3ETuxf
V/2fyxP64MOZV4X8DChK7rGm4vhV6X5p98W+E22/XcikfPAi5l0AqKuxGisIGKJehlevrONuIQny
1pVz5h3PcT/hKMh1GHAEZLEdvmAnGD0o0rq8dTHgGJwSYioObe3GHdcatGKswdUHi/4aLMS+tN2T
vHNpGb1pbilDNso6vJdqnKk23p/qNw6XcEECd0vEC/l1Xe3ASovl4+UHPhNE/SfHrM1zzEmo5Hlh
pdO5+NMFNatgvYqRTZrZ7bCqK6wKrefF0vcHGQy6DE/XERZEaqoKfJWtRLfCsYR13CYr+own/528
3gfWUX40C461g4UKTL0rh4i73K5cyGN8sCvOM3wm4OvERc5/dDvI3jASWuHGL/CbsRce5wcrbM7t
qxpPDobIEo+xliFEvYeJYHf6ptZvAh+tAfj/XY/5mXaTPfnaU9ospNNnVMV/XuNcXV8JeNPr0TCF
peiupMmTaD0iiriywPs/uNsCj8eJs72QLvjgO53bGptiX5WS4IrHUcdCeXjGGnClPWva2rIW6kQf
vKk5ATNwNbNGCc4ROtzpZOICgrZhIxjWQsj2gQLiHRKpwVgyt/KMy0P8Ghz9+qoHhP7aFs+ujC3K
KuYqg2nuUuz2wV2FnqrTlT8IOk7K9AYcIdGJ48a8D0NadYDp++tcs4Nvxm1k2hi0wvV/9pfi0o+W
xTwDhoWSGFU9u1LR/fiulNtO3rb6ttjjnwp6Gwex8qv7qi4x1j7IEmrzbghdrjX8sxguNPejtdfk
P3K6DtKNGm0yDcOYkayutuoQ9OPitirUgzzuxGif+xjPwR0/CPqqTOyoPAYW6e2IZgrpkHW4fY7Y
CEAJkO1isgYoho0vHMloh/WLqnxPBqztyHfm3xY+4imCObOXz3MgVtUpoxrE0y5l7iRo181+THEz
xFtj7Q/g4m2pGBZ2pA++pHm/Nd6KsiVhnnvEmq8PNu2jG7/01rP870KPeWIAWnXRhnWmHnGwaVdy
6l0DK1j4RD868+aq68TVQhX2HXENznVhvk+fRHnrfm/VvWLZtbVtzS9ucacXzx2OXcJayDfFgzms
0+JrVjybIxX55JsZ7nvj0LjFesQ+iLgrHQ8tp6d36LRji4WZuu8dboaesJOJlHGEy/GbIwFTtAtv
4IPYZs4Ty/Q0QCzH1jne1t4XpX4YqMAHWwUVQLi02XzwlufwnAwZrlE1XN38xrhvFPWn5H+RucFp
u8TCEOOPav03Z2exJDu6bOknkpkYpqIIBSfDRJYoZtbT3y+qe9CVt3Jvs54eq5M7JP3gvnxB5mRT
7FWN9NIlxe2gQcMRLpBQHV2rzrUV3v55bf9j1Pcfa/unuGcoTS0mhkk6iNleW0DqiUEhwmy4bZaz
ToqAEM+O8aSeZfDlJIV0tmkXkmpOer1R+l0RQwhaO7fMr0wJdHcLOLq4Tc+F+kUOig+rME35m4Cq
s09wa1GJdtwdVuFpsOwUOjlGr0PvWjxWTqaGp8tfInCZRDCKmh+voT/hlNiKuiuTY9tcg7DceqWh
BE8z+4Oovv75LfxyS/8UUuGlgHFs2LLBtQ+xfwn/Ru/+5dL65xj+fwp9aIlRU5CTfViLs6RtK8xA
IOlHf2P6/IJh/BTY65U6SK2a8eeVjBf4YpAhOw7B/9c7+QmmxW1FvBky+4OaR7YCnJBq93/+y79V
fT8xs7nvejweWP3SMBwzpaOiQ6zZhGdDgdejzR5RXU4VPsyi7jWrbouhAhUfGL4g8KQip1JVPHX8
S4vxy3b/aU9Hxgj2/XJHYSFlB1EmUw07Boxv9sWc4YlXBGU3/+WV/nd7hqHKjzvfTEexlVLajdZv
CvYEsbRu50sI6PrdEG/+/Hr/+2xRfyYE9GM2aGlFp68YD4r6OIa+Ag+hPNfxX4rL/35jCLD+/Ri4
vw6GMPMPYMg53IbXtAtu7IbBiKOHf+lk/zlt//e5pP6U/s1ricqi5x9RCw/iyVC9xcQqUcTulNLO
MITluuiaDXPCiEARr/lGiA7XN7GgDvh/fpG/zP+RBv77Qa+OyOsk8RsyujTyvoszsbVANcTpAIpO
4qPpVsJjlUxuOm+G/tlctjozzuJo+mPiKNxk9VE4QFD4/PMP+u2l/PSbaGNdSDBClw798qRVQbvs
xQpqM0yYVX9tyIhRh21CFDGRJinBXbG8q8ztIuyN+V58Kyc7QQ/955/yC2lZNX+sZaE0jAg3AvGg
TfKF6Hc/eUlI2LEMfTtqfqJMx1Q5JsoNIVM6wW7pIxyyQgrEnnvhWIiM3PZh+TeDh1+W/E8klACO
2AobfoxAfuDQg7fL0OsN5i4Q++K/gAX/fZgjOfz3aqAqKMix59Sqje2KejjUbpvY54D48xv978Mc
y5R//3lsZ6GZ1zxDOYC6E00jwEeNtb8InX778T+WcgKBpxxGTrkRFCKbA3jsVly49d+EMr/8euPH
mSCXayem86oczET+FvrwrjaXxMFW5+PPb+eX9gyR2L9fj9FAx9I0oK2WGewbtCzY/WCLnWCjLXHm
L2KKCZX98z/23+WA+pOvO5jLKK1JrxwEsxi2JjlOTofF9V/O598e5acOkhzs/ws6rBwWu9ZfjXOx
sUiGJV/ON1KPvM2/tOW/fPWfnmedNKdo3wfQB+qsVezITzuZA9mqRG/9+VX9cqX9RNCM1GijRb52
zaEP+a0l+JA4ZKz+iIwsnZbh5t+knb8gU/ir/XsFLEhq1t5g/xnTHVaoYfs2kB5vQO4dohfhWZif
k78xgX654X7SRsl91XI1YrGViUuvGddBX3wOFvHI/tzl7p9f3S8f5yfSRsQxYtmwUUgcjqU3Pa0L
DBDSyO/aKR7surD+5uL+y0AWkeG/39wYy2Ek1cN6iJ10IkEnIyy+e85DdxgI0CODN3MVxtFVY1dl
oK7uOL6UbewC/f35SX8ZR2OW9O8fgO6+y410XA9juJuq/UA2XGkSFeeJDEFIciTqD7Fgs0vIUg8D
UuIJZI6+ivxQF+JfipZ/kK//KCh+CnTD3igs+K3LAZkDMxCiw1N3Wl9Ew4sVTPO9NcRP3FxPQ33K
+tcFTWSGCZ1UPRfXUHuit/LmYZpLRxWZEzWlUy/GbZpvFVh+1hx57dB4hdI4RUgkSQ7vKueC2OhQ
86RiL9e1V6RvGDY4JSzGSfTk5L4zPpfB//Mb/gc2+q+nk//9hispNCVUSnDukq0u33fEzjZleSb6
BsuZh06HvhpdMDwlp/C+TLVNrMu2XmZenpSE/q3nprlniA0flhXS24Wue5ECvEE0cTo7MCkG/EvJ
Yh8lgkgJMDViTx1OC4ncf/79/+ys//r9P+4n08j61VAmdCghsXzE53Fu+StBy6lB2XBvjtCtOpat
pjFXXzZy/JkJJ9x1P+Fh2lH+sWZvQyWRT/Bl5k+lRF0YTESgtuq2T5+E9DxAxISAaN2F2SajjUDC
6WrptC/YBPrqi51lK2HuNtKTTqCtqJVkumzqmhBV8UaJv3ohdYhGc+VYIOv9eW7z4yhscsvrpC0u
fE4SQ0ZWyiOu0Y7RejrTu6n6S3P6y2H0E6PGMVUfGk1dDibQuJoFBEXCgo4q5pfLvTW+/PkL/ILV
/S8JcsKHzicN1iZh7EekDJaffbcbwGNtK2+4Mshc5w6R8IjdpAfjeSS+t7IRQ8mkV+JBdsiozf1b
Ifdku9uOsTN01Opv4nY89ZNbmH9ZKL+dZT8B9YEIL2j8LHTOkax8T12kcefVE9E6utmz4fQ902Lm
K46Uun/zgP8Hr/yP1fmTcKuFei9GcyrS8dS7aepu1BUTc8OJ9HPyhHdUVJ9X6X6qP4bOF2+a0FmI
ejafVQKZcVZ4klXgdzv6GMLVVWhfxYSo2eOyOHHuFlTO2pF05e2fv+Nv1cVPJXtKZlcjKI14kLpd
Q8S3lfJOZMeUGbZ6XfRiMdpOL1X7Ijb9X5q13xol9Uf1Rzh1l5U1Y5SxstPNxCF3IiN1MYPxXb2n
UYOMDMVov+y1e+um/B5v29xZLxJ81E211/5WQOONwWn3X9/pxynSmSqwECkvBwJ271XRuhGXZ2LC
37Huv6kUnVBrNY8lW8oADMmAYS7yrEi3iRbtcIlw2648Vk3kyuzl8mYJLybBju3NWN2lGorEMnMa
elBUoqQVWm40z5cQKlpSLJ9xOOz6aDm1WrE1q/6xTWukEincSRmJWdZxy7Wp3VlEEDYobpN2v4a9
24yTF+HSNsHGymNPCSHaiP2tIFmL3WLW4YwVQVOS28yqC6XaNuWgLA750Bwn667JvU4Rg25iH5Zm
bJfaWQq9fsaWWn7j4HZ74l0Hs3obkgD7Q0ficTXzJU1VID1I6iL5tu+E+WROnr8suC2UxnfUWSRO
d062yo3LoZn1fj0/iYUv9LRxlYm5Sh5l2zQbE9ImL7GaF7Yi1eS/x71nLhPWJMR9+2ufef0w77gR
zTZA77WjIngNo3yPRPlpTHOyrMsHYoxxzVZfYisnXLl4j+fp3M9xIFkbXMWVXV+K2763bEayuNcc
yFAvglVlzS5yWq6QO5JyIEpTY5sruleuUNwHO5FfsmxTyLs0+iS5yiV6HVWXasdkr2tGaRvjdCbv
nSHcUIv9TTPpr52pnKzWSjetMeiFZxR6+jEWcvM+VE2xTZIG0nxpzbxBQytRwAhz6UboVAOBwDK+
Z2fYvMXFHluD/3KUdZKLRltT2OqM4jFLhKArtM+x3kbPWlU+pcVrn/fjQcu0jTRrbjVm5jZXl1ep
W3AMVrTuOY6hTFtq+b1WzWadOjisXtrfhfF5Gh5a/RzHnSOUHmTpBYlOM27helO2GWV8iVsnw81T
iTaY+qThbikLWPMFYlXTGgAFSGVGm36TNQsj1s9QteXkomi2FO/TKCjSbV/v5vbcUe/EGZmgQ+2G
iQfGMEZ2PJGH7cIjZOnGnFq6WwibuWaImBzU4SAuzqDewA3O1S3dBqQ3U7gd50PcMX/UN1rr0Hoa
Hpp8xQmzR5HwLaqlKbOLViTt0w6FZZ+LzTGE9YKXsQ3L7GKu8a2F9JX8R7uqT1N2V7NujWcCbRhk
oIe+w3fzULVfRfM1s+dUJC+R/FbPLBJlvO36eGNm6hPYDWHwBnWnMLuJmoLkizFU4sGhFXNi9rhU
35fqZQ3vq0muAoPwH9gy57yVjq3ceg2SqGDpo6dBMv1IF21tvc2kUzEG0zy9rlm15zGWCaBKwMGj
ewyb1Rmtfr+IEYMpazcpJMr2pXynLOot8n3l3gynblug+hdiV1DmfK+ljauxeeuiRIlWJoHG0lDB
TFoIY6ldV6Kj5k9KE7vzkt5DhJ4WvnmMCr8x/Ko5jevaOCYW0IbiFWPhzUSWD61fzOvT2FTuhFZx
tAQqKnuOTsNLvpDKbhTnccIuQICUFuOErCXM3UjlFiKwk94jXcrT8sSnBmfwj/Jmup/xMSNg2600
xamMjo8kNoHUuKXsidfxNrSl6oCLZgRH+igY7phDTBbYVcjh3OvfURM0fodSgzQsW5s00Sy/wY97
q8SM+iy9fmlq9VLLS3goortpOg/NV5+2NiYL/bLJmnuTr64nYyD0LgNZdkehV44xiE6n7HVhm5hl
6Jbky0MTN5PmIMR5ULSpG4lZ4bSJdR/io+COXEyKoN/JfQelWsh2vOBp0+RHiZIKT5Tebg8GJ9tZ
LN3SuIy9xukKNSi/EXEYyV8ZWZrWHSIUcXzXrVCzBWMTEXtEtsUWZQh8jlR3+tyR3vl/NmuQ9k6N
YMS0JULnGIUw+FfInbdcPTlNCJ6qg7jaUXFbSZcERnHp9ZThUeOb0r4Pb4T1G39iryg/pAKCDZoO
A0J8NkQPeHlthTQP9Dh/6LGvQUVbyZuu2MUy08+u2JhjbPgKxAPNwuxg1jcd99WgyGgxMqfDd8/J
YFlD0dW40jROwSt9dR8p95zkyYL+aoEF96pV2GVre4suQS0nAsUNcg20bSyuvVMSKeUrUd8fm9JI
3qW7NvFnzQtz6A0YKF8RQeY1xQbjqc0SQrkTZ8OR9MRm8XhRpzrX1OAmgTMQXSZNdlejtwUTLbBx
7ApXNonVnteg+M5X2FfMw2+J0TbJVaYh1zOnrxD0peX0onbDee5hz0NQp79dvDI/oLvL5ByM2E9H
b5B2tYKVgNcowJTwzvC7ckzLiSeywjOsBrq3JDt10sbKKO4naCDHcg0UMuNr9UsREztX3aU6peJD
sQp2RbvX7wzdk7rVV9sH2IgbrTtEqhvF9VZphhutOtWj18WvtUq3tzgpXMe5v1tvRiQHaX/bJnYZ
tsgMSw/+uGl4Q4L4RX1YFs6jcvZ1yD2dPGCIMOPN4Q7iq5l+GpLd9xT9fvI1mBwSGLlVnFM5rqXb
AcGAFFSW4siyL0me1d630YNW7ZTrUWHr47Eq9xKtQ3HSFwK/Xal/LlS7Mpy65px7Eea7Yr2vKPHV
wR3xaI6CeNiU/dbSNyFAzvMa7UEOVTbHGr8h1/Mxuz1YenPszAUHhAk0zpB6b2gKzqF0ua0XLYj4
onUknlV6qbxO+kOKAqxs22gbMmxz1Gb1rHXepVO4eJHYccUs2RlLL9LeYy/V9TfzNW69pFxZtKmj
6PI26vI9XMrdeH35ECbMKfMHJO4NgTVy5Y8c9DXfgva8n+ddP0WO1AxuuZxygOGxMS5t71j9Lo97
V54bco/G0mna5qDRzeqYhqhKc276gyzchUq+7+Q3rDjKJSRDuR8vSiJcZiR/TcFZNWv3gwFwIOx0
IT6GDZTleZJsdXZSMz1Oc4NDblPqiMyrdj/IRuVY18jQVSKO9nkwwAUG1aCoEjuKPYqyWDZ8skGK
93Xkwk8NxU0Ln+Gn5HRWtVEj3V/UAZ5k5w4r9qqKRH2xikejZv9mAZeAoUKeqtadupi+XNKEyfom
bqbzPD2D9NqNSjw3BOS2mFwZwepSqU6sHaxcY65bLntrbTB6qLcCF1ui39VT58MfQmwb+QIdrSUU
GFGI8XMZGhshfBNpfIFU7NXaWcYNMv2NFcko96+Lufdx7ldt86Yl0qEId7Vlfi+k0LtjKlyKMiDO
6E1KkfQlfGptbDZyPfHGCBZ46NttTvDoHYNoqGm2ZewZGDdUIWv7uizzBntN2xofC+tVFh/79VFd
KOu8Or9ZkYdIvb+gK8tsNQziyWooBRyyw28nWfkaIb44IlomqMQDw7fi3CT1sRot2VZKIdBrVqzQ
bo3Rl6uNWKQfqtF4sdUjG8gSCvEVnxzcBdpS96ZcT22xobcrp2jflMV0mPROYEP2cRAv825UqLcI
4L4dK+mo90u8VcTxpeIO38KTsjZV+yathNam1tc8YxJQpc6oP6Y65Tsjf8DU5IKLDQpmqXjPUhqT
sUDcO2nbdWzcLmeWtww7qtmgCYV9KaXbuA43aLIfYYTvVVXYLBMlzoiXtWKhS4u6YNLw7zHMV3Ex
KNJYdjq57JyW4qGuyhOX815hHt+1hzV9TawXUeOoOBkZ6dcZG74cUUAjJyH3F6ik0zpPaDhKxhkq
ZlLJ+26d1evBDjxjDfFh7s1tGyrn2mgP2D86UV3s19mC20Mz0IZ+HqVuJZW8vlrcqn01gPUshzkq
/GRNHG15ElX9tZ5p06RyX0hsKGC1VPtKu5eYCqkvaoxpYBJ4jaZ569Cd5aR3RMWP5Xd802xTKe8E
6bbut3U7PSAgPxRqfpn7CKaCyV9qwvg08C/IhJbbyGgp2pSnrq1eFsXaVl32WMbTowyaMcsXXODm
Mv4yJRUzBES0aD/HJeReBKQvBFhGdljfR1glSKzAuz60Y/ZC5mX1iROWjFS522ehr0n+Ym0KcvZo
B6g1rntXrXe9JW+lEhkst38zsUrwYrk3hiZoCAW3Gs1dhMjLpLdJvNcXd0gRFKnSl5wPz9r0ySJ0
6cc4P5ywKLw2Tt0wm92w+dCvxi3KVzV6q9EcFgq5bkoOuGfaQv9FZpMtYT1SPijmTZG4hYEiBzyz
gn45gwgq5YuipRcrlJB4CRlpRZbT6Atn3GinU+XK+vMa57vFrB6apLXTrtjKmCmJpMfBj8k117B2
BnWi8pFGLmdrn72qBi/JSaBxpLy5YVsnnprch6ajlc+x4ppSSYl4MMVt8c6cpdWcCN1l+TIpz5oZ
UCWs8ybrABWkXTKh9erinWH5WsNNTZuy1+bhsk7mMYIoCpVI7EpXiEfuSUpaVBej7oy93fQZwgtq
ov5zXr90CyGW8hwum7St7BZWZFJEnpye1OZNh5lkjikKdFq70Rf1Ywb+iK4CHW2f+Y2x06sTp2fL
DTOmBwUSm3gjo1WY2T9175oiwjRE4SreXeZrFGGeEHqCHGjiwQjfloe4cfLmqmcpZN9YH+fRl7rc
6YFosCmVgpoN1ZxCxdfCo0kEruDQ6dRUfL3gDsapVwrOon2O+5WzWieTKljNGk/KNLwI8FHOXCkb
ENZyZFNl4xIdRHRcipV5Ed0CcRZ7fC7c8HYpgS57t16iI1T0TdfTUcz9Tuhj35KQYSRXICFB59l4
Uf8VYjOR5IvfjBVnXGUnGHhGm1bLkTI8tCos5k0heUYe8hDtPs0jt0oVauPE1cX5PFVGoEUrN4ny
KUb9ZinaLVf7RZhUX8j9MDv283MI37gt82ARPYWgoeLb4OiZ8SjsPAlwMUwDmTG7bWYe7UocDM2r
oQYjnJRqeevqi5oxS7AZIvRtsHIC5DbVdzZ6+WKXX6hJ7abSH4sukONTLzxjT7MRJsEpTLiw6vXp
HbN3MfYwraOUUxmFe4urdqzgn6V1BWRVacknqYwL3bJhDDdE1k8vWiPOL2rYdAB75qDuBKHylYm0
2rL3wCcaJ44zX8dKI+zpfGXoqmn1bbLXorJFhDapuxxvuClKNrKFPFVfL6skw7jK/H4ZAxLkP1dd
T46UwPeWGJVbZqqOMU33vVLfNsX0HUU0bgyq7DAk+rKPy9vahH8VmtatuFi6Pesx3csSYmsi3FTy
4nR4d/BcrrgM72Y+xpsolL4FU/KqIfxcptusOa04pb4qzQeDoCELDHqewVVyJ//QBcFOx9ZbMJUD
KOr31ZMgx5yDfj05grm5jgxMOjL1WCdw9zxDQMztSpO9lJ40+331ViX8eluV7tXOzmsnVq+snoAd
q1Zeku9Myde6iOg8H40pEMNSPKMgoRAs4X+4vbiXQOzwx1u1ANG2ZV2KCh7pt/4undVH5UVY/P6I
skcaXEl3687Pk7shPQ5a5zAe1C49l7UWuYAVEDhReWGKl1Wnlv815/Fm0Da7y49DGpTRLh6dMiWG
2lass5JudJxGYJiUhtcgO6ULjnYChU71oEPbD2/HRvZQN43ZR6L7pKhmUqAeldEfqhU9xLuRYvkf
Mtd6bGC9ddtU2RdFHaT6BhcjGJ5T/x4PrpwEYfolxG/heh/1H2O2BrXkt/D9a5fWrwQmjFpbFm0c
N7rGs+pzZawcpynNPBhYtqOQW+vKT803a0xPuWb3wFAWmMminWtaD7VVS2dOWRpZkN0pdUQHetuk
HnfJkhLkjMggjY8FpXPTxQfVPOhnDRs92TVL+6qKqV3rQxgbumwvMh4LkIny3I2BtGJplDGP1fg2
2AkO+zbdUSYI8JlxeRrgS1oPhRXU2nMsQWDMp1td/TDQfKUATLgsTRxm5bPa4lkgYNjcHIrSjcXP
TkZBVr5brSsV3/V4wW5mUCybCxUpjoTN/3iUixdwpj4+h3XQaHdldmy1QwWtGD5QAa0YCoooeFx6
SxtIckBBsFafZejlmLzkhWsA2vUegiVbBqtK5/5KY0RhGOPzGn9zJYU4cs3qQ9mpHLP+IAC04LEy
HClHahx3Pqjx3KbeSuLGeCoq23znUukeqy+t8aPmPtcDFbIyRk0SjiyqS91k94o1nsOiusEMw1Zq
XmbOcXxrheS5uLH5wLMY1U15p8aP0XxGviasD61CZRMnDoHopxo/SY2mWo8LUjMxcRV5uPUYPpXC
ClNYdgstUFtHy2qQG3wQ841Rpux4yUkwfogvwk4lVKVEfngomupR55bMKcLkmGY2f9SqS7TYVXET
9iz5o047U6p8gcaORRVFIX4SixOZlyUjLXil7DsyPh3bs2wAExiHpbqUykMTnjQK2oqZUe4roTvK
2yLfJ3hPDArgYeaDW6Vl0N1WnIPo/TqZJUtfc1eXvqG/DuuuEMB4N81rl20nOL3Gm4IMX+TSlDxx
fuW5jHgzicjepY9S3QJu2nm10xJ/oPgYgCj84YtdJlher26Z401UIOslMR7q8mvI3/SmuwFvZ9Ss
dIe6d9SMb/fMby3TlxnjkaZlwGbcVoKN4yhwvbiNwSLq6mYuXpbktMYnPXomKMYuFJJwNiX9eGQb
1oM6Ew/tWae0BQcjcLsManplg5NqpBEDBMoxkTCepGavJ6SZxPuRUpZzRHfajvV+SLn3B512XuJM
WQUXaIiSoi0DKiCa5YT9iMEBayGcIUvjbGSDelnTbrZ83Pr66E2tPqb8uWsdVfY6ZJHWuaxKBxEd
Xp6ztCfwzlX0M5PqscQ4YWOkF3qnUuba1HPbUB7xUBtDp1odMbsI3U2DULrg8vjOtItSXYrc0aNN
pHxqVu5q+j2GyHkaxO1mULcMObiGR8OZVrDgB5R9aY5cRzgu5V2HV1B9GtJL3D1pJQDuvhMmb4Sm
luavsxUo4jcVXSNEDiFUikwdE++zFeZn5gozRAunaRAc2yVrnupFpB6x49YMplC966uI+QnPhzMF
ynvN7j6nastOqWM3bTfkI7Utxct9h1FAF32F+l4Pd2sIOcU18s342aSUaltlkR9EzYsf59DtZyxX
z/COqQU7Gjz53gJxPyg46pi0KIBLIns54QrEriaGCh40Ue7m7WOmt1sCJfphj/GrQ0EtdG+raTh6
sitQlGGrJhrbctnSmrNJFbblKZs9VX5cv5TkSa4cHHKm+SmEAc+5rJeOWPD18ahwo9I1OLGKI3wB
Aa904Nb7RTXBtu0Cy5mWczTH8KX3BW1jtpuZicD8Oatev0fgukjwPIAX77mBjDC0a3kr6x/Z/Nxe
Ki6WeJsgaKFMC7/0/GlawVhXP+eoVR2lD12IGKNOeQ7sCP5hT12wYIynGS+RcuzU2FkynwAPW54f
5GnPSsgbMEJHgSzbuFZ3EnvoWYC9rqw+JYAPxmUkEFNzFPpI6VFgOoytpi80ujvOQGJQCgzbaL6q
8DQh/LQC9QVLPDmmbN4u5rnCu2OwdRNJweMkVPhVz6S6fF7xwJdytA3xIM43M7wRWv+62iydV6e+
ODmV4Iad1/UBwlIxeTXHgHRcF/tYQOnhRhlD0o6xGYyQLnc35cwOo/3UTs0IFeuc1rfR6LX1tpl2
7UODRw2i5W96zxBGmPoUjc5seuHdMDv6i/E9ZLjmOZWI6HkrWzaUT3Pajrue+cHgydzRX8SwSV+F
6mvclccoVL0hejX751m6Ue8VFAbyeNM9Kwvml+w0j9AaoMrbMpK21CC4ojh08WHyuiqio8DLQRdB
8EvAlQwuQ7fAe9hkV8iOo/ccaW9Swknp9cUesN6Sv+LIzbv3JN+AtGK2ZM4PkoDLrpvNW5zGafj0
bzUznPYlVT/r4Q2QFyskO31FjN3fZaXJIquvDACl2hQg7/kpnJug1Y9zJtr4kancusIACuvXCvjg
jEvM24CCwLwRv6vqllYi17dqhHHovNcqrumZvjUwso9G+lS02yv+X1HBc24Ul3+ApeuSU+30kMRb
/TJbjlZtmQ9A1REBhuL1XU8DEbMN8SHnk09X387FbTOchkubWasR3ol3zE067DcwcWrmBy2/S1lT
Mf7tHLrmdKsGfX2qFXKS3HD2QUtg/aAvRyZbQGGjl2F3IfzatGLQSD7rzZhfB66F6NBrnhGSk7sJ
69LFsaia7tYYycTeau6AiqePIWqc6llV7/jsYufmaIl1Yjd8oOppsof3Vd+n+Az3OljC4DQUNULD
V1seNcYzyWMnfK2tI7NwDIzqxP1V265eyUrkWhSOUns4orpD8YlaxIi89LK2T4oKviJxE6Idf9aZ
3GZbquh68UZYPwLXPzZpTOOTU9++465kaftrgHK2zSXHonbFcsEUaIM2pskZ7ee0vpxCOHAJxTYj
KBEhfeGDcAtEaAMn5b5oPcZvS0+nXjCbkp0x3mrGSYLLJR/7ZmvJHxP/4xqMRlBndik8hfVD/VbK
4S5MH5icXJseawjdBhWs0T13RxVIv50VR8lvWn0vjVzmEmz/Byt8mmMoFFdnSp9aTaLQXjU3ZSTG
SdxROetMyEdbHK/KsMTNqg6GCvrYlYqqvlfnYj/jDyOrPgpWOYNtbwv3uu5XxRcBFS+VJDB/B8ub
GWRc44BkhZtjv5Rur9dH4/9c75gAVAS0LFgUxxhgVNWbioB/cFf9xmjkZwEAwha04TrDrq5pLkzt
uYZMkGetyECJor2Mz3CrNDuysQK5rBx9qLdtHX6Laf1qjea7ICebhtGynemJo3ZbPcv8YlI9w/Rk
feRiscvIV+lmL9B+YAnapuRW8accv8uwEeR9aG5owTE0apVAqvdXGC52Rf2bkX3xaQnKNlEimyan
r84NjiiRNyzfw6i4UEQ6Li4w563KXxYVT1oVsoT6JnZaa/JHzWslfzX9klGLNiTfs76TGZ3M5vBS
qh7NeNM5qjkds2bdhP24X3o2cQEmJqeuDkgtJ6fq1upeIk3008ncd8SBR0Z2AwTgZ8PVskS+Hcdr
Yw9QOwscAe21ThYR4HMFze3sRQ3Ha70ewdTCdXyRzLtESW+qMEj5rzVNuFWFuwlUIuOaQIp+ieMj
9+a0YMVJjXXQvqPpa4JOG4EA4GrsFA+j4UrqfpJogJARRkgNHY7aa9HLZBjvVn23AHz3lynaluNu
AYllWMUoQYlurJL5BXOeQJP2qw7kLnt1xim47qoFmChYV6ZxR27hZHBM3VfnO/KQqCpD3atGVwgx
xtiMYhdUy6n6NGAoZcZ4AVwGpRjHC1bfwu3aY7EIkMl84+V/CDuPJVe1bF0/ERF4Jl2BkEu5VPoO
kZaJ9/bp76dzOyd2nF3VqoqqtVamBEzG+K0lIr5d2gI3ubN1icSO9V8bq1V51m+TsctTfLa7iPCe
tD1knHpDH7Bwm82T6T6idiH0BjmBot90bn3mZK7RaPpTdEiYMlQGBPxeAo8phFE0PRDZMQ78QcDr
9itz3vtx6+i7eVqRLGVMPwPKthwC7zxwlps901q+TqGJw6laUaG6bYdznry49nEeTyksK0CvtTc7
1GmAu/U9SW2qg4wkW2t4i0lWdqcbQx4jioYN+XmYz7V26/7cnyy2V328tsPvagLAiuPbZPfvGm+G
mb/cy9ey+szQTbnjYfifHKgxDiBFjc5XMkjqwRMP9aAxSrynTI+MkVkAfmdMK3fr5p4Mz1m6yYqb
Ozw0BItnZxVuuU8PBFnRRPg6v5HMrPyq7Nrgnpvqpwx/LeGlLks/gtRU9fjeVetEkKLF9z15419m
eyTPa6lXvMQUYz5p+VrG71V9VL8Ef6ZP11P+E5YvPaZyM72wAkJCwh6Z5nEpE78zeX8SWNZq+6hs
D2YDB4jZEIoxV3fETBoFyDFQX8Cz3DE7He3sJV2g05Gz9IgDsjag6rHJXrHOTeZMxDEwge27HYmA
56z2CDQr7t1qRWAeQuceo2au5/p9ojcc7YPxO9/lFChq3DXbh4FspWbYuO83qc5ggYok80oQP0YG
lD4u3pLkvX3SWE0qrzO2E6nEj+5laF7q18T1uB8AQQErtAhyS6Gf/AMncZUH7nvBoKm9NcAsUbJV
C5eyxVWEzjP3DWdVSdXXL3EBHe7fZ7f3eQ7CcIuaXxVfNZluZ9Bz/DYwRWeX10Gp8aWPG7PbVz0b
jUs6h36o+y9cIA8OqQrmEijQmMtXOKCWKJ7Gd4WQRr4TBZVGU8ld1AUxh4a6m1iVygUH9DEy0Hbe
3zOwCnq1DomgjU7p/F7Hb5Fcu+qHCkUXm6926m6sh0ldTzbc4yEDgXehf4jWUGP72dXUrz5XDlHN
mybEpE7w9bJSqjc74Zj1Zf+pETMxfNYAYKnPrlGgyRMPs4V71ebioMY2f6dwnyfKRoW/luFOHfmC
kls/1IGbp5vagcOBuFvOleanEQRouZPDQxVyTkS+zaNdld+JPNFn4EWR1yAiiZqtaHJvzkBbsAQ1
X5byZFC6yxCC8Lr2Yp6QyGF4RyhYyCBZCmYIcG2bt1Rtk3g7rmcLPU4WATwY6bnLxlWlOcceRn85
T4pn6Nc+oqwEgfAqchFIrZi3B6dhvU8fZYU9bMisBg0UiIlebVNbgsLdc4SzQLIrwjyDmHSvovoU
2ob7kmUcSFEZj035mbncEzGAC9OpkOVJE7pXiKvS+veveria3TnnB0bZJ/+ak6AoFNfM/AkrUiJe
ExUNtsYCrj8pRPlJK5iWDhMmyy5zcoi2maMi32p/OqC9KwOQEXoYUCaGuukX9iuZv4Z7qDgKl8/S
/Wqj6P5XDtz/CaoYO2JNOJoOczcJ5ObjOBH0aubvvLKFBpzo2KsBoXHupB+tDYRK0ZWGgmfkgZcI
yCAG3tT2oZB/LTz8zLY7/C1m6/+PUOW8WKceaj1iR6s5E1Uh3kpGorh5G7J0bwg0WTLZ6/zikXAO
RIEd8km79RjUxn1hPoXpxUTLGIUvaku0/eJq574bwjVVt0yb5bvMkk1+UKZ3VwO/Rujm9XyU/iV2
H3V9CKZs3y7wVOG1iECUjGsX7Usd5vBRU7aWWC9u6NvDL/WsEnbFdnYkZDLtEkgZK8+xPjBpf9vl
lwnEFHc7OkZgEJKGVP8C5D2tgjx/7MbulOT6Y0bv+MqE+c/3Vnqt8m+zQS7RzSqsM/GGxfI5trxI
pXtT3Ypnbmq+7Cl+Vly49mqxgkIb4J9QPhpNuat7nvCutzjXnO++AynhDayNitj2qfgM5byfZucp
6veT/uwgwi0Rwsf1q6VE1xZQu2HBiB1lOMaw+8BpQvWKGGI3ZWgJLEOVQaVbj44dxTfDRCBUR8z0
xVLuTDe6lQ7xOibC0fJbj9K1bhk7pUbNmC+vi3qHgDhyIpU8QP2USZhchFAmLS2IrBBCuM1r7paB
oohhb44DinZ82Suz0Le9K0OvThyiqdWanunO/IoaJwpgQlEtzPJIQfM9pWUglk1jui/OoRJ02Zbq
0hViMdTzozG+UG+IG+EyD0+sn01ycAUOgDr2CxRJxZdlUy1B1MyyshrWqTRjxMPu4DXRX6w8GsQI
sYTih3CN8UqIEiSchrCBUl5SFzvqeXFHPGZCOdSaMnoUyK0tTJo6D6rri+7WW7GvFdvZ+LQE/Je+
yTruBv2zmVjxc9QUVQFXAmcp7gQdiSGl4Tn4f5eqPjWyeqUDiljPASZKXyP9NveJZp0H61ACE8xM
sQIIa7IUxuBtbMMVGO+mJJpBymHXtPnDMPYmrFYI2yUfUik2dU0iLXkOveeIPPRCpTVXTU0qrYz4
vh0XmqTXk9mH4Dm2RXPJddcTnCLKVJ2M9sNNxD7HdVoPfUnGkuVPLjpUy6h+LOXBKfNdHPUYoPoY
fD/fqOHZGoKkweKO98bIfEjnsyFI+nBJZjolBoMz7XQ7R9sS82PwtpiiI2aUmKlzzp9ne680ge7u
S2sTTbdBHEzS8RDT87R1VXflto6Cbkr20FnmAlafKOCRBhowDWmWtk4mA9xfc55JReQ1X/THPF4+
2qnZg6+wjZadlzdPFblEEdvNGXpbIWdbPtrWusXd2PpuDM4E0RvzZunZLLJlywbg4oIx/JAeoh79
v7FG/hCUJHv0VDwaER+32kW1oO9IBj0KhF5nsaxf5Liu+35bZ8auNjsT7o2RKUFziOiZ8/elfiyB
U3taeji3GX674TPrXNzLxnvV/ACchU1x6qL4RDZ4po8Pi/trCsDunA2l0fez1QazzfdQKTshvwxi
2CmuxWOEl5tE/7by3EL9VN1NKya/qZC/uE342RQ1CZhJiIgENd6kmT5Fvp+xoy1MPmTNtf1rp6lb
PZG3OUy9sBbEtZmeFcYoIUoFHe7Qzpu2cVSQ1rJ3f4amUte9OtOao0XxWrPCX61Ej8pDbfTtsE6q
DtlwQoedl1tGyf8BfSAr3uQU+iHpbMnsciL3gATb8GEAeTraPg/SJNn2tXuQ0wSTZ/gdKqYRQr6c
7h0ElTV5si0DoLayNJGcDcA3YiiSQ0Knj1fKS41zqQYe6dPiqEDGGYO2XVAiTj3VNeQ2xyI9I889
pXFyDe8uNAPcqWe8X3B55KhubBrf1vf+lMCmWXoIT5N1UM1EPC5IO8vRdoPiLtpF506tUnSaQ7mz
h9Ui8q1L7JDFQGWynSQ4bEpUCsat45GvoZfCvGFk69S1PXwOy4dZb3X2TgM5WYPSRjKeYMRS/Mh+
bPXT5LjMOpVPmmdIFa1OefD011ZDMIT2Q4oCoWFQLhymdPszVWo2GMX2p/y1qNJnTcz2eYbmBkvI
WM3v6m0tNfxsODvVxZYvSgNKvVeL8v7AFTG5Fbn9VdncaMYbmpagTzFVqSiIpVH/VUj5U28Qb3EU
bYwYsqIGhUtV0/XmTuxSDdl+99diQ24nZhz3hoSjGc5D8ZOGX3IA7uQRFvMvIoORCTtP8pXVgVLM
KvHYdrD0Qetec/Uy0OUdXkPtZISdvKTY8wxUiDdrWn7iaqCqpn0R2abL7F8rj08tHdwWcjHS9gKU
8qVxtkcTKVAGseJ3lZd2T7FNiyjRL87oZahxU6PbdnflHUFAaEMmF82vWMddBsRwKevjLBE8oV4V
Oi1dWu7bstnadMjgHIP6mAmv4u5ajSQN3IfaAn5ChdlTtm6m4JB74+WL7AQJV4MKRGXrrj5i2kNy
jePVXDfFeFrGXRwedHFurcSLOGLS4WVoHiGdoJYJtO5BeGi6chGdungvPUWzgkHltQZDQ+/ax6DI
c8o0TuXBpHz0oxtwaF9jsw6U8dk0TALFRrwJhl+kinW1mPVyyn2yoeWkza4RzYLbjgreEw1t5boM
e3hT7cq/P+jSQ8TEgMxDW6bdQ8wmlufLMdKIMAKnMACBuiGBVp3PIrPvKiZtk6vbrPxcZp0mNJOU
aN3TtPcuLPfulPE5sDqmn46Ddoq/2N7hQHhIqgt6BLB6S98B8AdejdLIYh8wfJltfIUgHdmyd8lD
1Rc/ryQECQlHuYhGdAWsvYnymwsbBSnqRoT2cbKRUVDh7C4BsNN4O1SzYL/b1XRo0BSKu2Vo44pQ
FgjtIoO4NjvWz9rG4tLOYA5GMAx/snbEI8qAejXIor/0EkSfY3+C14qkNvuqis/DBahKHtQ+qb2h
Ml8cZCgYPErbulSFsYnxuewbrKcYV5Ti3lZyGxQG734WPLALIspJD6V/DxF4qyoifeblNV0GBfHG
VutUWpFy0JEm7jZ6dJzIyqsck6xznRpQZZ0hEOkpPeCcYl10FJgFVeDdy5qtPihIWicwQAaxa69E
t2jI/HkyxEM3zZ+TAm5oWCotQjrq4dJxH2utyNbu9AjimjavzX1TbvXoryQEvou1i8EgalZj6pWu
c9FbWOXsrIdPqNSzdZp81EaQTq99w0uzqm+huBrkNqEn7FXFj8XLlH6HLF9N/SrHd43DTYqnzn6d
LFBd7VkFNEzuiqDXxIQsNvg5PrfNyR3xDoQUsD3QOdS8hFambZ1Y6p8hnssc4jRa4OTKMPRdhiv1
3nvEzNNDnIdLTbNT5uzGJjU/u6Vej6QGmWr4NMXD1ggdP08n7UkVP2GveLwWrDqOX5BIaXvqe2ev
MSoHRfCofDVqhAMl+Wzb/DeixiLsXqul3dV0SSjAC2r/FE9AstJGcNNaWbqVzqTz+KDqLVU/5/Zb
cQ6RH65hBIgeTHtLMeAsDby/Brpi4zuPxRHwol+ECp3MbIItB+kb57hVcmA6m6L4MwobgrETJURm
f1AnqRE29F2Or3aPTwhM3jRd3nfppp3zrQ2KF/WfpX3sevmEEwu5OyrEga+b42F87kekoaZasK1Q
7gqioi+wQ44ZbzvGaBB0sKnx/mmSJijqK7RsxibvivfWUR+jwv3I77UPDfilPecK2oK7gx/R4ybP
mxcq2/wWwC2xhyOBRokSoBuPOlokMEShYDYhRITfNGw7TXKXqbtsK1KB3oDQzg1UL5aN/LtKrPAN
4JcDrP619epr4Mqi49Ak0lGSV9ILQUjAJMqj0p9EPoVey37hz/WrkzBUZAbNhSMoJ2lLPbYu7d5G
wTKXl9Y15z+1dFl3Q7frVUQgiziQQ7rCHDtpiFoa4WVdvInJd3Z14BnldY64YrV2rJwHIMhjMwB8
C/uiReUW+XQejc3bRNJr0Zf4h1CrkRDldPz3AvaDZXleNqaDiq/hwbJaEtn+xhAgr5zctz5toJ4l
W7eCTze3TXAZk/YH3Z+IBjoha693beaK7eLWwK/SfCgS0D5mIRLES7c+Gj1KM6E1iI3VfagzDCet
n1A3WyYRd2GrDsylOFFaC226dGELzfBqjzYAkmOdFEfcnLT2tPBUUuNhM9EbQgaUHdaR8DjGDqnL
vAIBFrWvdXpvE5+2pWmcZxSjeC/gIWc8Fptx/KUY9pAn7toUXGH4L37eE+huk4/baKh3Mb+W1qLh
H54pFgus5IODfzuX+SF2nW3YbliOZX+0nkM0O1Vl3zdNKA/NC8F2F2fwkGHvZfgeNpyO3CiIa2RM
9VlkBR3stjlNQLHiuSKVpByVo2ZfbKTeSkwPAOLQevk1UWp1Yb+riw+X+Ek8/vfJaUQbV/y4/ati
3nrnBx2YjD8jFSIFHRtFNsrnSM6Xabt8VBCNhky9dPbHijpKK0E9DucGxJ+aFyN5D8cL42nZgWFV
PMWILhQnUMmX18tm60ojaEiG8+Y7F2NM0Y4tfWMIFPBzuR2U17EmxZ8AKDc+6NNLhRlJH+q9Zqqe
iNs7zWFrWeNlgwIYeX/oRw72ZISD+XatUW5NPdyllvMhSaAd6mwzOSZJ1RjeCow3OYI8naZTs0SY
YGuHmDnIxLwZttGxHW7jGG+qGeufXe0NLASYAtfE/dzd3L3JN0VtScYbln9yxY48YAIvQctYkyJr
2qeoPSxQulzeGvtLiW+00OEvQr72PutfevXtwMtrdcXc/14WCx7QhGqjqcQhXhXvWplcqpiIqdbo
LtrkPMtFxYWfL17lzgclO1Su7TttgWlzp4GKJWyV9+8hkvyaDhbEhuuEoUWN5A+iJN7HB7Bjni1O
z9JJN1GJ/DyFyjz21UWGN5YZWUIKH/LobpsM6j5Zd1bybQGcjrdZeWbej+vwMlhQVxM2djUaEVuH
HfsGkDz7/75L0YFb43hVkaQuKG3dedh2LCdCxJRGiuKk17O/WPl+lpb+GNLNvoIQxjMZd9Na9Chw
NS3i7M60TWXN37pwvgr908kui+i9rFEQuOgtkqzcpVTFmj5RsJepux5CROThpIIql/fpqAzzZ60B
zWcF9iNqybkvijsTfs8oYLKZqpldl2wFgxZbb2YnriJnq4pAa4qNiFGXFqe4BibRG8/haSZbz6R1
Ns0hlzsR7qfUuJmJDFKaPyJ3woixqZKNpqAsRdrem75Or3xyUkT4iBmii7/H0blG85sV/WD1hcpn
C7Utxdflo2ZdE8W4tODsjVOdlEn1bFMEpa3aj86UooSSjhGwxAmQyDHAivgRj7iuRnpec5GYn06Y
Lqd4qGkUzsb/P64rGaJSjaLUXNQKxFmNFbjvuU7WFCwSzRGGyal4FeIT5d9ifFeQBbS2qINPlL9X
cqBUL8JentiZdjZvnUKDG3Ej9TRgglK6r2lJT052mGuYjqikuDDDWuEgGpq36TRvpIhOClqDekqO
VlLt9cjCIzNZQV/puo//Z51ZNaiTuq9DUIO4ki9Nqq5NFG04bMk9RzFctkGXj6eoDWkqQdi3zOjy
l8Q3hONn5YiGrq21z4pCPQm0Qt6X8to6jde7nKhbwhkBrnc64raRNEEbt5qfRYC0NDW+c/D22quY
d2bIRfOwWTLsPy4UPkyo1h8ZsKvoxv1hulf03KLduazMoXiqChs25rbYwVQ+dEwSWg1oYHabUYQ3
nq9CtfeL8lsikjem1GvMnqckqxAmuhVSqaRSfM0QnRdHLV+wVuT7rB3p3gLkTRK/YXOPYr+Gr6nH
ce9U9iNBuZXfWuW1bW+z3BiGb8bGoQIh1oznri4ZoSMWgXWZhcaqrrGklQGNePBUk5fdI3bYVozi
nEx0AqEBDOMdpWCbSEup/9KW78l+HJnNquXiKj/59Aodzop+d4SSd05KmyUWLywpM4OGnS10m2Jf
o3wQ7VaV2tfQVoiMKfoDiNGLvRh+ImNBfk4Dpp6BhSu8+1zikV66Mj5OCX1NQyW+5MKyFhrLwYTB
X5gl+umM3+We2L+eeZHPZ4UHe1AtrAjaKu6nNyxDnfsTG3+avV3a9kJFGkwmNPGM31ip6fcqfANH
fmI1x2y5NGa2IVV73cAdGfm1Kd6d5GVueA/iNReHbETL3iAXp6WLAKK0oZlau/MVQelgnYr97K5C
hJ+1GFpRobWLc2yUP0PbWBm+YbvBBnMXKfVxhTdfrHEQSbKl2m4b4VrMY1qilu2sof/FcRsgftZt
mnaGwS+Xk2kX/GEYuRBCJObdqtRAiwhRsSQW2XauHnL9QWe+USkH3RNTBrC/Wgi7cWhsi5eXO/EV
rctqh0M3BpWkX75htN10w7mm/gaYK7qZ0bouGLJRZ5u/9T00GGBEpM8K6g50EiiV5ANi8lVqfAn2
Z9gE9FXKAPHa4NBVTr1EikLAeIoYz2Up1w2uEexAfIbRVCxerygr6pC2q7YIxnl8qFrIjWPcH9r5
fTb9hIZOPT10ybWdjjaCUT0+V6rCrSnT9yo3d44QfHvfbnVplGJvO7C8jYsqE2uk8sXYsWMtB+7D
qA2OtG4z6S+d2JculTk0cbqsuGUHrz1ZL6r5Z+UFui57H0fLc1J/ulqf41vB6lCPmo871Z/1DvlD
ulESBLKCUh0+Uf/Fms6VRy8FOo31rzfDddFVz+rQP8TQMb1DimBzUIYIm5hCs3P0FCX3uyK+Wm68
r/mm9VALYF08o+l3nXEU6mx5omSETaKWRqp0q3YtnT334e5JROUbRg0EABACQdLyotR3YUo232Ah
KpmXwp+HL8sygIt64IGo2hB+BJ7asPmPfYpp0tPdeaep8+zXo3ldmuKhTDJyTCRTWDF0oCv2EE1B
KDpCqGvW3nrqNwvRyUba4O4Eeeqn9jluSp72NlIpMLZIJDE7Xb9EimY/3+PLVN9mv/ejwep3rgZw
ELlgCaaLblNMyESxQGFJUebXejkj7Uy1t7QpvaUlqQA9fA33/O7wap+iWw0JZGGccJsgTJpPs7s0
NmaJGT/YOOW/RYvZeW5DZtQeZb9WvzjExjd5z/g1dt/S0B+aWtuLexZElVN7NB7sUsTbcrg2AMdw
aouWriJAMAFx7Gi8FrHMTJYV1PYPucWk9STTLqTpCYuyK1ngZHh1B8akQszVuWgQqeGvH9g8a0W1
8PaN2jm8b48VVIihvmea9UaAj1L2uzxL3o0IP26Rz48OSZ83UNMto2dHr+Y4XKjztAGqsmXd8qw1
/aMg3AbZfiy/526nx8pa1dfC6XewK5uKuKIqy2+yWh6YmxakanEAVNURaIq6bzY/ovSc536EPBtV
aDyjbpgvMRGXK+Zs8gOQ/krFueTL4hlj6CXtWrbtt95VG54lf2jloWdzMlLFs2AfnQzqug43OsiQ
nG7mzGBm3wSoq9+G8+I5ecaITcaTkg9/+f2GiwPXdjaG/YBgpw5vo2kFzA+b6j5egLrV1QeW334M
BFV3hNwkNhg5nxXrQa0HiIhECUtN+k/pnFU0fAn7hUYVjGrjP6Y5fmKUwPKGf1HGmb8UBe/xpT05
o3L3RF5Bd8rkqa4DjLd48S8xZOjM9vaMXpT8AJVPPUU6vjFAhiDKn0S/DudHjUwWZcdjiaW1coNG
+Rg7hDVJ0Fve1Hyg+47KS68+tuFejk+zthvCbRop/hRfwuQhQ3vq+pN+y+pgHn+KfO0WnzGsvP0R
W5BTLx0savwuOSvGFzVbO+RLj0cdgFMp0hjRFd0f9B2I/DLlIOZCu4s844fIYbA5pxwa7nC1Lb+Y
TjqNtCb9bBSORdZHxbszEydmYF8dTlCTrdo/13Lfu68Gw3IFDp4NYbluXTs8i3709JaLFuPx6HVM
YCwrZKGbY++c3ZpEuxaVfZk55sG4m2rrmqKkHlrca4jVzLWWSbQ9uRbSnoUGqGTJwRhz49w1qLGM
ct72ioCJKtt96JQcC/2sbwYEWF6N7UrLX2v1m+aoTY2XZK4oJmiWhQCcIeYPWYfZCHda0uyaqt5m
Cm6pTNlomAAEiTD5g6Ray53WcvmRwhNhclbLzgVitveVRqm4o6GeBtXcuZD+LbBeNb7LNPssCp0B
xobb0DaG69yGkikeOfChsRiI6IvBOvRRDNWDVFmiSzzBibwOTsHxO28EGTlTvunss6GfdYOa74MK
A6k6DxmrejsfhaWtrLpu9qYjQz+R1hvcBIEj0NyNJHAJYlFyxQfN/I50sU3weKULjDa9ZD0shxwM
HnFjZet4soiTUpOvXKB6lVAzs25ugG8rk6FWLPvGSI+50d5iE8mvkj0rUXwI0WZYSnSy2thYiQoT
WpdsXSG3+oIhgpywqZx9ojYGCMDiSvbPymheqgQ/w7gulYewzxp/zi2vutuPUljia8+tOnC4Gnen
sp1y0NW1jbrbNiiPr7tH0G2o+ZLGWYwr+oRZIG7zVV+rb0odvisJtDDMlG2TdiCtH5uXdZOtNYT5
brub6NWNGVfk/BclyaFwUbBjVGCCskpAuvmu7Cw2vduvHWRsUivWoX2VUXzs0OZYKijFfT7PcOAW
trvXmmMaP+kOYWgOWqAUYBdmrav9BE883R0W7sJWeYn0xndhBrpMIti4RvxGyLoTmtOWBW63mH9q
FxmIAiVD6MswY4gS+QO13KsGgWkfIylCFbgy4APzrFi3Zv0YlsXZziSNmM1uysWl6o/JSKhS3/8i
pEmUrVDOUWr5RG68aaE8hLmteqnEnMCUDw3prsCwjmmIximZEBT/5yCuf0lE/WdDapUmg6XqFto6
M5DKU9U9duHLf/6ntXue1f+Rc/XPuo3alOqcGbp2UNWROkzV0JvjrMsEkaAFb6PNVf3epyOmVaux
mLUlbOhvHwkIH3OR6AL+y+/xL3lbxj+CJdNOL5rBRTezTKd7emmG0xxyLlh8lFc4iPR1nXmUqcBG
hsoxAQlQ/8uPdv7tK7j/Sv8rWr3pDHuxHc7sySTXlFQtOwpVrHLTGpQNHfMtdaHZOx3ja95nh8HY
jdrO7j+njgiClkuv1JvOxUWITyOm2zPT14ni/vB+aeWWJwvIrODbvFeLpqhyr7o1e/rMDOXyoepH
Ob8WHJDtp1Fr2xhlhupi/04i+1OOz7zdsCVhlvQE3q+wop9n6beJpewzs0X4Hs7e0jNrYmnnljNw
yecrO3oiONqhWNSteeY+1QHDY7Gt+2arpd2+kAoqIbOFbzLkD4WDnl7vdf63KcMTZ8Cv/udLqtv/
dk3vobj/64uVQtFbxYmMh0gftmQ1qWgdlPotFfKtcegzdw1gumgNhHUng1B3op6MkxGnDh3NKIIX
UHwa3axk30PbDIxg29rwqq+kfY2ZUXPyKa1LLS+ulm0dFM99VD0MM2zLSBylaukn5J6X8VutnjPr
MP1Z8/0HOARXLdu8eEyMF4VsvWqNqiM6U90nyztNftJHgdHndUCnVth7fJ9mv0b2d6U1Zu3cQGcX
+UxvnEpMBOXR8VHhxd77DqMQTCwXcB+9dxrKaGQxmPTWi4n3OChGoN+N+jA93m2F4JV/o4PmAwue
R6i2ejS+iWKrLmP/aXA+cYZzKfL0kEF8LNUZ7nGq8Lsre4SJjZhWI2FewyokE6kABwBdGV+cV2hM
y3gwOM6Zm/phC4SP8asddzb5OT01opgTcuNpIjkUOZX+01bccuyCIbS6taDZEcv4ZZnocmVPt+1y
wqrHSSulvlJVm9squmRNhDfGfMl08xInx6hEG+Kec2R4GPMToJJ23c27VjfRM96EfurDX3LEu+ls
TPXaqr+W4oC1Bsb2pcGLZDertOJxIFAId4gGoqPfUm5grb41ZtwTMyxuejVcmr740lPHd5n9NV59
ecGuQ14bGQnzIbVcj4k6btYTjnmWLiaZlUi+9LAgiKAKJFwjZThVtM3Dz1Y9FQyUrK+VKUgiJQJK
J9UDec82zXjGjRNn+QJKbSBBLfit0nGDyhJ52kLPtF4xLBlE+RuvM6J4nEtJ+9zM+7446DDtDZpf
tGR1gv05TjitrP5PEF4Wqtj+zNGjs8Ze2IrTY4iW35kuvXnM6W0F1I92rk1UTEx5tD86h7rFj5Xi
EIveWz1+E1K+pMW2UD23ek67a1XovjZEjwrzTz4MWH9J/i+EJ3scFq0hN1OZrhABV0gB+7y8/efn
+d/eQv9IZuxJIcyoytEfwhRQJlZ4grlpYLJLwq3+848Q95Ph/3ob/SN7tlBd1I50Gj4Aa6KuJ7iq
IdAIKRfxilRHrgQKqzzKAtjZYwHnSNGXEtMcCQcdLsgfJj8fTgvKOuU3pbcnjdNd1AKWNkogir1M
ucQaaEqFZrNlS84H38pd30BsFt/VsXWxCYHMmVvIpUpb8Sizb027yWTw2TM9HuhGO7bE6xgt4EIa
v/fFqUTyiP/czbhftY+G1od+ClzlpZLfWqpemwWoPMn9QaJp0cj6dBMgLqWnCOClNq8D5TNdfoKg
nCrSoaePKiawlqDoHrhxdveKCzfOe+hhLL6n5VlvgDllfmomRN9MTjALCSBvnFXOfwngdP7tMv8j
+JKDYBDuXCFgJXsGUw45lcrwGbdM9WgzB2S7NvymZDxdMu2qmOdcw+NOTias/yibFZKeycBnmYLw
ZOFxrJ0/xUTNnXd368lnxb2jskSztQwkiMsrMmviIA4S+TZOkrRHrmk3HqrV+v9x9l3LjWNZtr8y
Ue/ogTc3pvsBlgQBOlFUKl8QklKC9x5ffxfUNTPSSYKYyIiO6KjKShwet882a68lwXeDEYy3TF2j
OOX2lN0kLiXbXWorIgMwySVBfTEBFCipT8W4GaP62CH9lSgoTBRtYyWz4qwQBCchVN5yT9By+Vft
7TyAm2g0M6TNAzLgRtEMp3joXzmv2/DDqHFgCxgSUPyy/p6ffg7ZlmtcaVrT6V50uQj2cbpBiCCI
NZKejRVQoNxCl+APivcfeR/QettLwYCJ9txu5R1e4FVn53//5RWGvetHFHvpXeMX4oNUxfUBmXMA
nNM8V8BunGUgNYA8L+AgMQidZEk43r/NSwS7pAQ7TU00V2Qjt6PqClWHycvMeBQfqBavUgYUSyYN
kJkNDwINkWOQdJe00VE18Gc93PwWWZkcwb5Ch/KKeWEXHBKWcDL7IK07Pyi5XdDXFLrGksbjwOGc
Uc9hToN9JkSV4lfPAlnKdxJS0iJLoy4rgLKPbxKQEUj88FbFyVzoT4qtCD5l8PlldbZrerTwlDFb
nQYJ7xKbe/WlV8QIaL2eQb1vNmtoWw4BHkomcFG0cu2tBAfcfGxu2MzPyX7Z35Zho4gGU6IrtiLY
wyREiLmZgwQObR1a60koFyCpTBc/KWDxBDl3xxCcI+PB58I5e4wqcx2+Z236UCSjxQNAmQKqE0Ao
RYaohg8UXFW1m75Cchl9c31VIJUIqjkphFiZuKaTtTSH2Rh9mcPAK1DdjZUcVDU9kupAAGj0i/cC
ftwISUuQNsgcepXkjcAhzNUB4iqALH0XHopT2L30jxQ8RFQfXvs9rhXoRaxpRwFcgekDCYsJgQkf
tB6vYgWSgI0UvSC7AjpMVlWemo84cQCHxTl8TyBFhTAQGMOnCszyvEG9waOgUB8G6907ABBUbcR2
jZZn9GJC98IC5rXJQOmklj/RglnRanoEq57MG3F9Aq3CFPhANO2Q/MtW+LsXTAf4676vU+czMkUP
NIRDHOYwOPIRpEnHGOH8rnmkzPvXdr4Mv58nkZS35f0K0JgYDMziqd0HV7U3qRVi8AXdBVEilF4k
JQ4pasKnOUc6e073hA5ek371P/gVbZLbBOciKSaLRLHUgo8MUj8uggMd/X+cxepoLb6/NPztUFEU
iQkwjKgwTBKPDqc2erw7oGfeASWjLuxjt9sKJkqEWrpt9VzrDbBSqiAzMwdtj052SzmV5gMqONvR
eEA0t7dnevN2t7ZrzOwi3dg2kbhCdUulTd0iZ4yu702gAVCvgvkXs+dskDitnA329kUVRSKk63wh
CWQFo4DL0Wqv2bZy0MmqoZf9QXnM0KeO9KrmGaAxNKhttOKTLDwkokDY7UFO2oyvqskZ7X6vmCA6
MKD5p4EtwWCMD+pXaAZ2tjIYu7DHwvx4fLFFChAITTuBbkm2wp2A2McFu8oGrX0QoTmCo9+YXuQ3
RHKP4hOYgh5Yp17hW19QXhAFwvVS+i5PfFQfnNQof9KG/PwGvj19y6ji1UxtaReZiQryT0PeZOoR
MACN1d8YrbEkvX2NXyNN+nX/mC/dU5445iXAO1Eb4YdAziDUqBcw+RrgUH0Ssan3h2Bve/oiT2wp
q4jTlHYi/EYHMaPTn2u3tHpUUHbg4d8orvijPEYb8FBoyEJb6VXQUVc1meP94ZeWmifOcSZlaGeW
IVEA0JcuG5EmqIgFVEkHD6Xe6J0OdgONUkHmoaaav0X9ZivqFhQTNKBqbBxxFWqq1v0fs7jcxL43
lJf0bEvBLB68R7Bgv0C6/TlHy9I+Mu4P8alte8M68MTD4VVSzyoxhhgT1d+HV84sz8iR25k1bgod
XGdm+pIcmR2EI6+UKx5zK3yEC3pVbDAR7n0t1nvTdyULQuoP8spNW9AgE8ncI+KLTOiQVHRaDVzf
h9JCa74RG+2jbzzheFuDxZu0ydjoSn6/vw5L9otMM0oVNfhVhyGjLY9mHyffAeZldltOr90QSWYT
tTNFk2ykOY6MkQxa+np/5NteuMgRVgVA4mTK5oGRUnLACKUPRrSZXGlFMHXpDJGixixN53Re4vtI
HVCVLmrKubiCWQqdO26o358Ds3BpOeLWNJkyKqjcMI7ygK55KVdBdavhlalU8Qet51v/GB/aFWu4
5Otw3Hc7DARZ0HXzjBSQI12GB2nTPVGgXFQZF6VLecVjWHpbPi3EF3MfUHHWg1iacfxr/tKfp23/
MTjSRnyg3/ILyCzM6do+rJ6/2YLeuIdkBAL6T3CYDxit02MDYazJGiA0NgsTZJHWpKOWpQbncdvs
eL10Gi1wG4veCcfR+pkYxeP9bVwyfiyxslTA1FJM40cgetmiZci6MiZ4n41OZ7UA+xmYSFuq76Cw
PtU6FCXVwiqNRn8cjMJitHobqA/3f8nSgfq8pl8WH+Gh16HjDtL2am+k+9jOta1wMlg9MR6ktadm
wTP6ND9fBpmSGPB1BoNUmGXntAZc801hIB0LHw2od7fah0f+B4ChbmCJlqyFK97SgjK3+Cli9WXk
lIPKsydjZNkCzFEHsswEyYKGPkhVPMQ6MlKGsHI3PzfvxsliiAcVKRY5QkoMkNN9s+VtQU8uhYMG
Q/hJIKi8oAJh8SoM2xEpsQtimZ2iSytjL9i2z6v1ZZpsT7ciq8zTPDH6ZVD5A6SijNVnYsHn/Fzd
r5/3K7FDEwGeRxOIGeNdsjoDbfzbtaX7XKJbS0eYtZ6l26SeD0hjlup8DWtL1OULKMBUZCE1sFPq
lPkrWHmLF7IQIkNcPx+pR7niMRykdCzRvpwnLYO3fkYFBs4HYx6gwHtA+K2CiE+vjauve5q8Mvh8
Gm5Ndb4jX9YyUlh5UiqMDcySkWp47o01S/r5lN36NunGjHUki/M+NSbYcHlrMlFa0tGxZVRbkMOc
0dOgIRI3RE3YcCajVkYEs3eEMPsLqwPup9IHwR12iJgArNfXynufVdJbP4twfXgunJro3yYXVT1z
cNprp3Y2owL5vg03KJsZvAWOk9ior0jNqsNH7niH1kydwWisDXDyW1aXLNZEqtHoN2guMNdM04Ka
nUjPN+rLdhRlGOUjhyVjDgD7GKKFXrUDWgl0sClua93X+q10Ko+FG60kAxdHJMyE1IHnhRmA/Jje
qB/TBaXWBn25v0CB8oIkCA+OTx2Q9XHLPfRb/rV8WjH0C+8eTbg/jEIXTTVPtNLT8/gx6QUscDBv
PqOh7oeDDpJPFdzPa/NciOJo4qA3VBRLVSfhjWPQEqKyrn8uzNjlH+gfFRb4en9eS3eZJg6XJwlZ
SqMdwAE8DZpB+3bvXUsXekcwJHp7qTbgarXDLVBTH/WG3QDjbPoWuv0eA7zr93/DggcjKMQh4sJo
mqgWW9p/CLrnwq/lfkTHCLpUFipYxQdnF+dqH5zE8/0BF54aQSHOUJBJyRTKWNtD95Cfm3my9WNy
6HXIKn0otv+QWR2WfJcbMdSVEGOUh+IxX/ELF1x4QRG+35kSdPzNkGPJRYu1my2QV1qtzuHahFAt
eHl5oTeTMRnzXS1WHrjPMOl3GyIoxAuBQrA/dgMPP+XcOEHk8NMGuckUgRRIuY7pz5JX8axq/YF+
8p4ku5GhV3uF8s4Z/TmovnOyinIt8PyiBpDzB3dNABuw5ddC0NF91mCpglO6chzmZbj1U4nXJY8m
H9QU+KlIXhjxJVy5wZ/lglvfJay7L2Up1X9eqLfwjNL6ljNZEPttQSEKXOyFQxLyIrjyAcwtj6KO
xje9QCwFCkQkLBoXjBQWZUcr+eKFF1tQiGs3KVTAlzXOwGggz4edDzRaS0zB8lRRfwdV5iEwQrNc
O3K3jQlAqd+PHDWG6PQHxMeR1NAI4TVOZmCKyIyK+hFNORp68VVo8NidjqVw/ZVT9xlW3VhyUhg7
GWuekkZsZYu6/2ynWRqgLC3ez2woO+Xc7aARtWOfQUrjhke0I52qNxDz/ixOeLJQxUcDGHAKPxo7
davDYHg79AveNwGfvsqtn0ZcwkIMaAYlSjxcbyAJKAqdevVTtXpobBYtjG+0Bx0XI185ewuJAkEm
jPnQ5zNnOkarzE4fDejGwZQ3m+6VMvjtW3SeQxLg+XfUpVlTJV/w3QWZOO98imJmBui3w1toWNsP
O2YXPYDTW2ds0WwsVCjGXWb92XJ+FmO/+AFTQ4mRl5efgfUhfynt/tE/SUbyIv+Yrt3PeGUh2XnB
bmybRNgxmRbrMhWgRgyy+n3lJNtAS3RZnzQFZ1hE0guvBggaVHoHzMwm1umntcO8tJ4SYZc6agAE
OsDQ1ZGDiCXyqnDG/J/SOdsMNvvGvciN6vHrOePbHocgEWeGqcLh3yrfoJU/QA7RmPRhE5gJXCtw
zVuh/gzRTQ38KCu3dWk84ryApmWE+BDmB7zjVlEv0Ipw1uoOC9kdcGR9N0C8TLVCQuPjDcLIcQ8S
RjXaDCggKCu/fiHrjfbs7yMAegqJo/m4d2ZuD5vqkNqlHemg1t13u27XGFB+OwDlagQ2cJP9LipX
TMlC/VIQpe8jC13dNxHHQSF7q/xIwMigIuk+eRb6MxgI1UBHCLzjSM1toBwggE4aapWgCnz2oZYA
xNCOg3YKCDKQxxwTnZY0SQdV4nHlXs7u6Y378ols+3IvpT4qC6/HvQQlBWOC73Xr/QpB/XlW9tlO
ObF650KyQgcpz8qA86RvDUjY1RJIeblkaDga18mJf4KdBYy3puSCFhP1WVXZopNX3DdW+JyuJSnm
M3RrSMImoAu5BscIhgTLzSnezLsNlJMNvMUfWh2RuPqoiw+xx2KEZIs4qz8129TmnoYNZHYd4AI2
xQaMJppgA9ENpw08+JfVAGtpcoQVkEKp70sPjbgCWNXzS25BRwVNy8UOTEfBLljzRxaGEQgHgfc9
fxzny18a8IVV34pMdotihiWf/+xgkCWwpOyTWM57HAxjqo3uh3Rg7fjcbAGp2E6n4Oo9NOBsUYuX
fOVcLNgzsgw2Ch2wGnQ0u1hooUbzMBQc1eF9LYhYSO8KAnHSeaqbmDHv5jJzfOaeAsT/hQv+7hOr
/rq/Zgt3SSCOHd3FPF0yKAbDTwW/5kNnAxG5hqpZiroE4mQxPj0GBTqDHDAXHrwXCHjmWnIUH/uz
DzollbEGtBSBZRdaEK/35zMfphsXlSwPQnd0oNGnRzsd2B3hD+KptvNtA1bhY/tnwYMwn+8v9i5C
Q2xAzerLtTG8JruAV+//9KXVIiuKBSj3lGKQaQdyhek+u8gndM15jnLqNM9BH6QFWcoDdfFWsvoL
W8/P9vzLPBgWrHhChXkgZfjIHyu3XPXVbsdXPJmyVhr0hVfsKDmeAs6oMt7LLMg5sgEojPtrdfvN
4cl0dUN3pTzEveQw1MyE2iL9XkY4Wz5lKknZrlzvBZeCJ3PTGadUUF+eJmdC82PRtzo/PgJshy5k
yexFSH7XO3l6TZQ1bOft08uT+ek277vSS8CB1bVQlIZQHVXaKY3ukc6HlkKvF2yrC9nj/TVc2KTP
Y/hl/zk0WvJJApgC0FjWRL9woH0W15Zufhh/v4c8mY/2ebEYY56bHMqXTl0Jhk5opd3/3Z91yFvf
Jh5jSUrlXAxaVN6rHAImcYUG2zhQxEYDnRpUbwdxEgxaAntugWb7AzOg8TMUoDkDLe/ASIUAUNlp
iqF5y4FCvEXzgZfkiq8OE92CLoiFRsAIbpSCB61ORVPhTqxZepvIAb1rQSCvDw3Y7DoQO0N7JpOf
eRaSbSqI08A5EU6K5MgpA7k/z4MiTkIrv1poTmpJMYDJK+Fz0JhDmer+SizdAsJ4oxmymkA3Mjp0
DUUMSO0OE9pIOYABhDUw1fypW2tNWPCwEkTw7GGIgItDqwJhBlyDQDA6CfwTAiPRRj9Itct2hXcI
g6q1kxREk9BZjMBwWEx61MbDigOxdF6J4CEYU3SfSuKAfSsBYw1tGbwGY1hq9xdz4fNkmrnuPD4f
uG5wwqRCAwlEE2u3Y2nj/tcXtoomQge6CdOkBHmMI8qQWuBp5WcNHUG27l+TLlo5Dkvmip4t/dcb
XeXBxE40BhmB3AU4BdRveWdHKQ8gY7CTlekwcaOkQhoYUiHo2r4/t4W7Tuaty9Yvy9JjB1BEPrbp
cx4d/uy7xD0Xw6Yts3z+LoXmStkM42zl+Vj6xcTFqUCmLlUpvjwL/TTxQ0+vQAyWDhFxRqsa8SHF
MoMjSIEKRXWPhfawdX85bh8hjkxhB6nnT12CVmaeRWqLQ9ugCKrtN6DA73//9uPDKcQRDbN+8hsu
zV0R1EA+PXkqI0nslu8gpxTSnGzHGS6+kqCbMmeh+3Z/1NteCDpQv5/ZIEGj/cRnuduG7WsecwI6
WLjUihPQaedxC44raCjeH2ppAedN+3I9ijCUi0zII7fh8ln3rgwh51fKr5EEWo4CRMZrmb/bYQH3
WyZ8CBWG82oo4oFfCJRnSXiVhh01gh+w/tEFxUr95vYp5hTiFJcplfA8qDfcjpbDxxJ7svOU3Nvc
X63bR5lTCMsf+JGv+EUVubxvduEl6g50sXKSlz5N3BK0DgLOxSeRS0EuLZUGSBcaZfVH7jm67r/v
spIg0IxzyDiNylOXPCcoIwTp2x+tiUycoCYVFG8I0xRMxccO5JaQwQyQfLj/8YXtlInt5Ju267qM
Sd22uUIUBGR5Kx9eWG4ySyt5QdFmFD6cRwGzlbPKBCkepw8zR9z9n740AhESjVkhF0EPOQ5hGiCk
91aDoLH5s1NO4qH5pBgzWZpiN4dyCcUeuGR7/0cvmAOJtDwM4LJi2MZg20uxjwDFSzw6iUCjIGTs
9f4YCzUAjgRbcwwCITkKY7f3Iwhqilk3Hhgqa8GAgWYHJgByfvJnMUMljwz0o/eGMmUc0nnDa9zI
1Ibxu37lYiycLzJ/rghe0GZikbj1cKB4hxvWztfSh4mDW0xMG8hpmbgR6FBK6drUK9dtaYcIE9Qy
2TQFohK78kRZPMjLKzS9hJCfldaM3MLr89nu/OVJaBO+oooMI7QU8J0NWMGPHvXRVNAB4yL9/hlY
mgV5OXwkvRkhxPKAGLTlH2IPbZDo4MynZuX6LWyAOL/oX2YRi/koMkOAvi82Rdm0AbfFWjvC0qeJ
S9JwTZeAITRxm1FEhihln4DKWXHoFxafROMPNPrZy8hP3AKqxWjkQ+c8y4OMfIpEQ2ggcOclyh+u
0Dy9LyskFanY+g2mAYIlP9234AS+v7kL6/NbUrNOkTwDZxsahlhQEr8m9YrlWPowcakiihZp2aNj
l8rQXS0ZCket/OQFQCFHZuWC3mPHZLaowHV6EKzP0SgswOmCiga6uGoaPJUhdHizFGF0D54wnWok
IBzFut03dc5bedLkyHZOnvFHa8gTx1cpc4mG7GriSgFCV8TSeVWtzHVhFcmUWlDQgHTzuBk0Qv1U
YqBt7Wn3f/XCm8cTN4NOubECR1DiKhO2J6PA/sl1xQA1mb7U/2yI2aJ8ObU5LYFCdurQNgPGf3Bp
gvZXRF5hLQpamsH87798Pm2zMQftXIIGayTpdmNo9cFKLLGw7iQbR9mmtTQk+HTZgImc2rStsLKj
Cz+axMNHNDNMXokwvaN0iqm0mHrOQah+f8GXfjaxp1xPtZMCpjynKQBrlNABzZzvf3kplc8Ti03J
AtQ3wNHpgKz/Gh3zKwd4Fwdmipf4sOZXL0E+yI6NpFKYSMgSxgm2vFE+Sjvpx7CNbbZQoVOYQA9A
DXblIek3sg8KwZVFux3tCDxhqSQ/mlqaRh652QLklD8yVrJpX8Emc3/lbr8SAs9+P6XIVUQD3aMw
JqF98AGEgRBh51/B53b/8wvWUCC7PnJhKsu4Rw1HApvvq+D26DiLVIh7njxYRBPEXw4A+ys+2O3T
K5D3YmwyqaNrFHTmQjuA8yuxGjdHTr+n6QSyZSNPO0gIxhLKODb0fgyQjdmh3VyyI3gSLDCNn8Dz
cKiBZQUzm0ajN0c0Qx0CLaiQT1dIBRqQhtyu4WcXAH8C2ccBdJXcK9GMyQGONTNpm7VigFC8S7Fr
HQCetNEIzMaGvvOm37Qb8LbrEBYGqFx4vr+pC0eS7MEoelADlhQYARQVHeT7cAvln6N3vv/xhbYs
gWwWB9uyx+XSgP4YZwKOdwDZ2lkyFcDkq11vQsTvAmAZ0CLQUv3wn4eX8AAemepaH++Pv4T0IVvG
B9BjRn7bM85g0tf22u59m9sDVKYLBpjibDCOvoHa2srO4FNfCcKWalNkT4ZYK+Czm6EPcxcE1IBs
yYR+1C4EmKzRqGc0zp8aa80hWAJPfh6sLy8TVM7BJtThmjDmtTNR/nSbS2lF59AVXsHwtM2dYJNv
UxMoi8rytWgPAsOVZ33B3Hz+pC9DFyW6wesai+v1OtBaUKFo2jNYNZDRv799S7fjE3f0ZYS08JuJ
rQRMTucfpy00sUFqbXlH7mmu8gEoAdj+CEg9v4lwluxonqD1M0OJtF35CUuPEVnXEguqR2QaMg59
DS7cBnEPWq1q0Km6sAgrCzl7bzdMElkBSupJEYoCeDRaqx5E+72zM7uzIuv+Ki7kuoXPFt8vqziJ
EStkPN7TPtoKHtRrO5uzIVsPbizc9ZVB5ifs1hyIRFU7JBElIScDwE9nQhZPLbbMJt1GpmcCR6Ac
k5W1WsKckcUHJfdrGiuGxapU5sBAbgrCnzAo6abaAkm5A/YD8gJqtcmuwJ7bzbWy4ssqUnTBXJLF
CVaumoDPg7nDKEnBRq7y12wnOyF6OWdUjaKFFhhGjZmA8FlaMdFLFoUsVuQxdDJloZoBL53pWbXV
OdEl3EFtU4e+ugnWafltdKQ/3EqySDGONGrdGY5jbw8H5LJduNH8kTonKqPRT8pxXHkdFjI+Aj2f
pS8H06vqEvwweHsavTfqMzTA3PcGg7C6vOncYM0gs7ePJk0czZ6n2RmpOLdN8TYa0mzAPFWHsqBR
ZQrb++efXXBXaCJ1wSLPr0hhM8POWAPsxBjEN2KXfQbPGlgDQOZa7ditZPkPiRU9SkdqG0BXBi+B
svILFq45TxY9pgIqG/k8zRYNHxCZ1SDmo6KJUlu947d9fvCif9+vahJiWRowR2pTq97nYoLCx0av
C9qYRz0+rAFYbxtECC1+H2iiJmRSWNzxpjYALgWHFhyT8Fid0qf723X76eJJ0L/ggTIrljCAaIOi
T5tOg7vWULDAnMCTYPLRC/206PHt6QHiyrt8zxrhyQKVNyhE9mtdXwt3Bwoe35coKzuqUebdRgOU
VTiQTtpxe7DemuC52SZ4Bu8v1MJOkJl2ShHZJpUxTGe2L+BoUmcQPu2shWEL1pwnodggAOt4Zn76
2FENjv4Dyv+H2Ia+xI/0pXtifyCwBFe95rsg9IMwIRjUdD+ZxanuT++2Occb+H0VkwhcXUE4D4/O
uXKPOwNCbbhp97++EGTyJPdJPfmU2FAw3JCRD1i1v2am/AAeEUOGwJY+2Y0mXUa4Z8IpWQlvFhqy
oGHzfUbtFEyQocCQbK/LghlumA1oryAVwkYqJMtNdlNBAx1CP1Z8nElt9uPKyAuQX+g2fh+ZzRo6
zFmMPLyhdwl8sSCHBR8hBMcs/pCYlBZd0YGMmSpufAGNMf4HpqqVc7rQT8KT1QMlRGkgRtslwjr/
Z47dhESMBjpL5cHfePr4HFuj27oAo4MeTM3OFPjMVahGutFONPMNVExAUvS+su23Q0yeLB/4AfJo
LAc7CQ1TPTO73XSqTTBNWrW91v+/uM/E/a8YHryXAqDE6V75kXVYTa1zcFWu4KHSkl3peKZg8Ca4
xwQ0NK3E5Lfz8zwJgh8RbQS5iIkphwCNZ7WzhoxeCBR5sroQ91UEBVW4ApnDviCYwMl9at44Exgl
kHAeSzd8xBEyQJJ0zB222iRQp7eFZ9YZV6a24GTxZGVgrKcyqAQEUh14kEH6pBW15v2ij1KtTvY0
qv6bEKn1U2/3trjm+C9kVHgSJj9IFO2N8y42P9JriW6QTBXfRB0SptvGoHexudrVN1u03/1znoTF
dwXHTOWA1FN7ptD/q4IhEI9F5pawDGuO1tIYROJOLkU0jTPYRP8FHBgQPQI/vuprj8xagmvJxpB8
QUiWjkELDmlHevDPUaFGl/6Dvw6nEpRJIfi55zYt5jjamQuaLYiT6Zm7xgW1dEAE4sYB1xGWAyCO
DhR9bfYjuyB1YUvaaCZ7MOGe8ksWqw/R44oNWXh4SbRxqPQZA67xCd6cv6HRX98bBdDZ/txlDWqM
4AVuMih7Kq1X9ZUhb4dwPInWhTBXGTeCDIwcHApGp87MJtPh4F3LbYDsE7UC/Fl4c8nM61Q0xRDT
2EO0Tp8T09+Km/q4ZqEWMj78bzlQkVPypJ4ncRLt6Fm24G67zBaa9Ha3Sw4pqMBVCkwU6S9+t2o7
FlaOTIzGfjalktKDaUmltdfpaVBRsMb+nHoVbSUr+7ME5uSI69UVcZKnGQ2I7SFwDnpqezOvjvqq
X0E326i0BZIuWn2itFyVf8Fxsnv1odVlMDWEmm99+NqbD04KOlXXspeftvGGUfm05l8COHZkynyq
fBbETorJbWIbghzOHHYAfm9R6kXGi8Rrog0vGywgCuQ/VQpPYmGKMHXgRIA356GzE3RYGziwaoDT
lqk9EjpgA8cSvnDgawLtpoZn/AAB731iwQF0PNWDLKwFGZxtYrWbdhcYson+3BWfcKGDiCfzWqLs
e5WYY1YISzX0pFqsRZ8GHQoqDdIKvR5qkiFuQdMHggUejE6x9v786OuxCZ7/HdBSa32iS+4jmf4K
JyBCwcvKwo+A3o6uIFKZl0hEu1ao1SYwtGawZm9uB8n8p8X9spUV6CXjeB7Lc6mHbPsa6cfxrdOg
1m2sHeAF7+EzcP0yBAUWo4ge/NGhSjeOLXYwZcUK127+glmhidshS5VQVCWAij4D+J0BOluoNzLI
vwaGOK1cwYUZkCwALdyD1APgxIGgJs2ZI6NDzi8bVg7e0gyIYARqNYMfzV9XIH5Oo6fRkBm4qjKv
9X/Y+ceRkbXYtjmQM1PkQk813tOPE9LCEKg7DY+cOq744refLo4MgHsJAHKmA9gONGuCkUEzddQ9
RvczbRI1QHnuP1cLo5BN1AIXdRBgmiF9ICDvrOoX2KnRHdN66gBX+P3+IAtJFY7smR5lpunGBKNE
OYhLdbiFNSiqwcEuqi1lexAHXGtcXJoPET7FYRPDgcJIkO6C9h1onVGDlGtj9NSKX41Nbp8x7re0
QdTXHAv9NZd3fQGS9gYKePGRLg0+X7kjCxlzyGV+jwMzsfeElscQ4ykC2wkoG97TwmShpjHLW2si
iBbzlQB7Yc3I+Dqjqj6CakQMvJAupjotQAhKRecMN+glynRrbufSlMg+5zoYE7mca/RFq6G2mvBQ
NYPwt9q+eT9q6P9O0Fs37p+4ebt/f1I5MiIIkJFQqilO3OmtuzCvxYf3A3Kvf/ZtIq3WeOhAl0Lg
MNoP3pg20VU0g9P9Ty+cK7InMysnCnwO+NmQyqzzHSqZRyXbFS9r0Mal7xOHSmlrIZP9GUKSaMwF
uQxqUOHi5IiXqpXDtBCMcSKRJ+6KPAzoz+UR0FRWvxTIeQPqyP3kNP9Z3oCHFEW0+8u1cHBFwtQj
J/T3TtDYCWovOsJH4Sr6mgVeyA5ywryMX55aT6lzManzxBVYNd9zSMQI4OfWWqj7fIwXHvpDoHZ5
8le6DxZmQzaTUnk/9OEIZFcMD+haXagzBGNnNzv/wwGIgzvIVQ8EKgbIIO4rb0ETCJKKit5OL2tl
8MUVI9yHGMyAMhdhCP9leMve4g/+oz5RZ4gcNYwlvzUu83x/6xfywxwZR4LfXmLBY564/Uc8adAx
gbpwpHJnljeQ1ajs4H2N83Dh0gjEgebFOm+4gondMlEhvRr88B+FWSNDhQLXymRuh/wQp/9+0Gq6
h6azCNRY9gYV5AF1UVlNntg36eT9wGt/f5QFm0hGjCmNXJqIriC3P3msFVoQahpe0of7H18y7iQo
ZyhDgZJ7KECgl3S4dEdIMaC9QTw0P+tD97N+XRlmYaXIwDQpQ6iIx5hEgis5GSPkcAGlfoXGZ4iu
RV6luJU9Wdj1T7LpL3d/CD3FC6Hl4oISP+hVoQGxgdV7avhWrD0kS24RGfBWisjxEYcxoF9LcRpK
oUkAk2xIlQkm+j5Q5b/7PP/zbfh//juSdsno51n9r//CP7/lxViFftAQ//ivS57if/81/53/+W++
/41/ueFbldf5R0P+V9/+Ej7898D6S/Py7R+guRk246l9r8bze90mzecA+Inzf/l//cP/eP/8ymUs
3v/511veZhC1O7/7YZ799fcfbX/98y+omH45O/P3//7D/UuKv3dpqxi6lGHdvPz+195f6uaff4ni
P0QZJRhZpBlaQtAGi9y/z38isP9AAkdiJIUVoeXFKbj7WY7i9D//4tl/SICgiBKeBbQu8fOvqPN2
/iNO+AfDKrSscIKAZCQS1/89+28b9L8b9h8g8j/mYdbU+DHfPBh8nZNkjlc4hufxfwwJP+w8n8sS
ASrZbFHVZs/zrRYwCgMJg16w+jJoV/JJ/I3xZIHGzEQGqtik58QCeJMpqSAbaVzCdaYab9JlyvfW
GqmJQ//vickyIys0JymcREaabFTKOSWzMlpWhzHdRGVbJ1bJh9K+8UOJQahAQdgHGCB01TOx6DF2
EitcAf0p9E2uXPL5WfpfNxG/hWdEtNlieXlZwFLPT/KXy87zoczyggiKdHqKN+D68C9iJGe7dJxg
x74cv783+OuGfjcon2PJ2EgJ8CUJwm1kaWmASHbZjhCVbYeBgvUq6WMjhM226ZT0iWmqYJcFE4ij
2G6tq4F4lf89NE4sjRlyIJMhIaERHcQCI3aKUUhM70BzMjjhSahcsc9hOpmORhAuM+Jgd14Hsi6s
s5VA+PFSDwLEcuhC9HZRkaeP9xeEeML//lkyDTE3EMrQ7Kcn+WX1mSKLOooXFEPIy8KU40DaZNwI
zcmRhXA5hOGhiTYgM1ZBYpsq2gEKy1S244pS1Efey9ZO5m83Dm330E/msU6ygrPAfT8MWSr4vdDM
qr/TiCc+iksRSkRRBVWlPu37be77U7JyKH67dfOYuOsKGtdxF37v80pHkZ0ojDmUjZMk6JYSs2Qt
ZfTb0RNljpZmU0dLrIQz+H1mqZLXMhUOgiEFRcXtW6ZrghP0I9sM4plU+jZQaaxsOzaTik0ep3W5
UhUCip64aDAqCnSecfwUnpM4EqMVUVCbrTwGWbeBRo5ZBcmNjEBTYmlWgwZO+9IBZPJzmNBPXjJd
+MjHNFM5ILguS4hDFfkLhGuS98SfRdaSIBVARU+HLYjfZFA26F5Yh1CrFTng7tOQCthDxoqgQIyg
nG34MT9eEj+ly8dRbsQT24+8pKa8z37wmTI0B6pOWxpSmuhVe4ygeFug1DuUCOrlrB0FKEyPFdw/
qUmgVEcFcV1BwpuVIYRadohe+YphCy1nOMUJ0d/VGFQbtxQihgnkQGwjNsf/z96XLMmNa8n+yrPe
sx6IgSC2JCMiI0dJEalpQ1OmJAKcQYLj17dHqu5tZSg781XvnlnXosxu1VUhCIIH5/jx454XxmCL
lwxM6UBwHdeUsGnX0F6nQ+Q1VlYXoPIEwZ3FDNpHMD7NtVzmk7/n3FdWPVRNIFwWkQYyEbCobz0J
kyBdqy5pSDFB8aD3HUlan46wc4ISAf+JcQ6+HMYOZtUXK+nL/p22/vqzWlrawBG80o+WZLO3ZRo0
5U0floDKwslMyKpY5fwIXyUGJqfF0a8Tl0i26lSvXw11PVSf1sGbtwgk8PjqptZ9KUCmcYgaFYYq
5pnkX6bVm3nScGJgak0lg6SEf7I5pSH1wqvAYPAjmlqbudhaBMOossyoK2JY565opnIgtJ6C/Xu+
UgnzKY/0POk1s9UuSEfuXbSCetuqosNy4+TEb2jVU3gxYAYji0CqFLCXTdvyopQswEzAKirobvYu
1TAXtbqO0lHrdL80PWa8QPkZf3aN0jAbRlgMLkklmllCf6DUHztZdOwLZels8dTBpN9pAWH3DSu7
Snzo/TSHdoYeNXmAiq9CAj91TX1YWpP6V0L2vrppJFVG7vB65jzOcTKmTwN2b95lwpXwliRTH+po
ahAbPBgSWRT965SxHnK4EkEI8BXjot1g0mrkiJKVm2I7pzh1jjvkv2EuYTbXiAkw2lDw9FGOniku
i3K2WbKO3smpGLc9iZynULLO/YhBfRnSFg++LgpOKQp2RZumb53eraKE+GXXl3561c+sUnHuCzir
dzw3R1+e7PGWpZmSQXFRJFawTMaNUcG2rMIg36UWOrZJGJQObo8wjOtio+aiTHxX2ttGjMAvTa2H
PUKph2fhysJC3ZbcJSxcy2+G9cGyU7bo8u06lyWBuZuGLAb1c3rVB2uIL5S45UeOv30rUuZPEVIE
n37GcQ3c9aLr2r9ytbc2cC1TdRatk1zLHQJGP341rKY44KOcsoe5zqYeLpZzCjkzvwmgjhpOxRcl
/QIeMEE/o701rxoyxFUbENistT2aUFkzgx3JJjLDZwge5ac4Nl1P8IJNd1nG2JqQagLWOMtsBkek
KE9qj2WOqRFZawZxCtcGkXG1RWPGSjVGPWzs0J0ZILe+KVPsbFwXBd3B37thcTCGRka2nAo4jArM
TUWlIRAfzIy5LekAj7u2NQR20zpcxsQEawrbtsX638uU0/1kAOrh+uKgWa66+6rzgrFduYZ23Qnm
vJ9eM4IjEHTLMt3aLFcu6r0um26zzIeV5pSz8boskB/A5E9a6LfaFPbjpsoEOvery0BjixZThXmM
lzaW0ACxxQGarN63vgrCO1ObcY691R/BY20aOsSTUblLuoabj6G/in6T0vAUyNKibQ4lH3PgHjpN
y6tlDZ2GKaCfg4+Zlw6S/NPUHNcSbrfXdGUt5EydN6YJ3N9R7LemhU0kS9u23PbQVJl3YT2q4Xrk
Ipx3XiDhWqkKhrynr8vyUz2WdEmqpRtReWST3JUQe/6BsKw8zHlmHoRYwDv5rgqkxzFSZYxC+aAk
rrCtZ+NnJN+2A/7OWb1BGPbdlalZnV5089p5FxAW6Nl+lZVuLmHd1gkMEFOEm0iumhe7yROdhD1p
3bUw/6QejYqgrSH0yBumr1nruR8ZgXvzh5XBvOzksizfdwGcfaLaMTNcQygyuGnDKYTyHk/RB+zw
t0PYlgPcWIQlLlK0zn96ooVDa9pn9k7JVoRXKGa78IYYLldvSwPbgUswjKWD4lq3mn4rzDzCo761
IIa7FlPa/biwx4qs4DYN5RBCbQbRDz26Mg3mKA9b2D5MrWHxomCFGeVBjUcs0lzt65WgNeygonHd
IN+A9XLfGJLkje6XOynbllwtqRWgpXhl11xbDk2B22YtdLHLSgWPjAl6Dyt8jUFQrukdXCenNeEt
4iQsCI1fFRfcsUmpRHcuH1fU+5rSxFW8gzF1OsMmDruZ5RKcXusG/zNuCjcmHDIQwRWm/Fp0akpS
uvmym4wePmNWUcD+txgZ1PvamYa7ovCrfRXwLt9Uk3XL4yJ7Wd/5QQbDMdd6g424tA1McWCASqrL
2W/NcNfmJUmTCcf2UwfWohfbidXV3khT0tib8+kAo6RsuXda1PPNWNjUe1dT07+D9PcMg1Lrw/et
qTxx43VpCRIoAFQPRIzKZAflednPalgre901gXIJnTvYNq5jW+aXsGbM+seUQk9vI8tZ95+7FjZ+
4FTzenoXWN6/S2VZ6S+Db9JPhntlflHaGTOWKYbCBdwzA3inMo1P/lMDE23Y2xckM9tw9Vekhib4
4PwZ+zwPXSq3pPCzGt9SHd4tnQpp3K9thvDVqgzztNbR/M7vlvKzblOZxcLvEVPSNDUw7rRZ0cIL
tRigMRqEqQcNNoJuRjMqC80N2apHbvLxHtSQOtj0ngrf4cunD5LkmCBbvR6aqHOwfIfz7PpetXkR
RF7KukNuNdpVq1ntbZ4Gsr3K5nwuf/CxyT6A2blmkRtKOBBPA4ygIzLiQoLOgfYeYKeNnG8oZIks
BE/uf5lqF0CQylSuO/RCk5s8CGE86TwOKN7vaOci07nKgw97GaikZEWKhILo6r0h48noWUjU5jqT
nwjxZm/jyhCERckKoMcW5Fl44YWks3ux4G7fjIuEzHteKTJHnUEsgPRWB6EoCD5oP5YZafPEk4UX
JiNC3ZQgY2F1ROXoeFyHqYEQbM7h8ZoBiRhhnAmlCMR6pj+WRY23W85mOnoD6+YN3EKLn36Y+U1s
lwpWimO4fs6HQNlY4MoDzcFpqKvgDeEHZSQn94GR3bcGGvgUKiXU/7xCx6GOpV71A0q11t1kK7Iz
aGdXk+zeK9G4djfWaQFKpJ0D9wnnoQ+/Fxy95C+EWDrskTvCRnzTpWOGRDWfM5onVc9zsQ/mFBZb
uMSVWC5MKXTzDalRc1vnmAKHcSzT8FzmJVOHUReBvmJDgW5iLBZF4Ldb1Wm6W0NIKSGglVR00NxC
nq1wR9YZ+SFoG4IbU8kUW+1KQiOBMeRrPYzTV28tDByVp2G494ydQABEuvrgGdoNW1uxotjqZa4g
yOUtxb1M05nBMJLNYcwWXmJyDPlrswkAYeiN9MsAxqWLG+4wLhpAdDutBkTVYAos/u9VCxdbj0N6
EGVX+oMIjKAnxdyr6wUbqCJiZzJEnZAdi0idVheLKPJiZ3gFtdWhqthnqPAImawdZ1+zrve+4LLh
blPPsKiKqUYZEhetGb9Kno/waBSYzEPP06jlZMwMgcgqm3GbMF5reEeXsnNbGSw9aHJNDo6pDdn8
PbMemuVZk+diq2AR/r520EvZLWXe86hhywgp0LTErVyQ3vfhCa1clrTEykeCc9LHXouvfGesQ6uH
qnLGBZWtEnrzuM2+C9Ooa55KlcZ1Jxj8/5p1QF7ZGgq7q7aX76VZCwiOKheaaJK++8SWTMptMy1N
E4nCyCBmkEj+0kxmXDfZ0Pg/XFNDmKGpydDEzZyr/IK6DgxDEbiVXDrP41+A9jF+keI7vtVOy5+C
5ngC37aLifNc+e8G0RLwAwqD87HyNrgewraYt/CIzPV+gXTGT78nCDU9MzOWzawyO8Zn+skpOYMZ
7Lxh2uSLwdDWWhl5vTZ+CP9pWVQYgVRsQBU/+VNwY5wu5b5y4YwXUPCewsWe9DDkDREexs3IbYua
ya1jHfNJLwh4xLpoVlRU0QrKHI9GIT0NHITPO1/6ntlSO01gcqIwJlHmF/oToBAdbrxZoIgtmwwn
ynZm5EmKaeVvLPdRYw4rDLt3rh7GL2NeEBbX07g+1HM+qgRHtcAoxZLDadz2dA0TAi0MtlscAQLI
unqAVUJNbfm9EkFWP5IynMt9IDoiLrTl2rvQeUDTTZkhu97Wgml+h/gUjLHAPwgS54rx74b1P0Kz
/1uo+hm8fdf+qA+u+/HD3Xxr/z8Atf1Tc/z//gs2/gPU/vitHr654XcY/OlP/MKzfUn+osBMQsVh
DOyTkxzULzzbB9SNil3KUAScA+mk/8azPZ/9dUKFBCHKFwLlOP7U34C2R/EfxMTbCYZmAEs5tJn+
9dv+HyDtM1ZhGPLQVwFnocRNH8JV+QxuzScq4SgfdodRzMGnMOVLbD3Cdx7KtwsXujbShrHrvi/o
3nRDftXVBf0mq4DGs2majef19kbkcr1D0t4mLGPrHYE24K4P+ckUfnUPv+3uC5jtc0jw1w9W2C4S
MvwVnDdqspWYVgDyOaQLPoZyXtfN2LQwV6O9wuAYwurr653Nof69ILYGjtlQIAFY9hypyyGPgWqY
9IfRKPKRW3UXVIhtM9gBwI3DTwWEHS9djWQO41JQbB4mkCUhnAZynYQ0qTfeFC4Dk6ecUkDop1po
yvpNhxo8JkvYR43K5Raik3KXA3jdI4l+a4DhOdZ4egK42ylYWigKbIKeI32Q6Al4scDMOwfMFKlq
mKIlzzClzPpyAzWQA8m7fu/1wz9rQD4tDKzeB6CB4y3hYfN865Bsj9Vaz+7QpMtwuXgUnc6sxZzf
4IZLCMV2uGC8AShuCiuSxfOSag37JAw79Uaf9awV+vRLsD5FawN4K7wKzl5i6aNBnUIc9gCv6v4i
R0V/Hep1vDaDdbjjkZoPaDVsXU+6vRS52/Ie8iiYixze+iUvvIyQB0QgiRKMhk+/9DeEvUXu4ZO6
XQ/F0iDbRoURq2mY7i1O0E4u5Xzs5h42GpAyRspQt7f4muCEZwQHSmbT/UDG8P1UTOhJgyt8U/bD
+DH0yvKWZIrtXj/7Z8zw07bB4zPAqaEBgs0fL5BBNaUEegRnaTsZSLTY9lG3FcoJNPluNJvWmM1d
sBvSpT7kbdBdBmONI7astb8lDa5viO2tW/xrs6vDUNx5xiNvbOjzftHTT0TLD+8Vc2lEBgHC6O/9
Ig8ClDyrc3bgpme7vF2WaKUoh3P1puDwS9uh8B0hIp+6EuS8aVOqXKNG4PQwoogA1leZGmSwRk8G
ZW9pKPBErzqOtRMkgv41+UAFFFK3ZljycqParsNIjm9ov0FTagBgmwFivvIgGPhpZJZ9f/3lnSL3
fzXSThtz+oUCtwv1pUD7+vnG9ABoVlQT7FBWK9RbR2DDmo/tDmidje0IDM+W67I3HjrbFU/9N97L
U/Ps2foKy6OF5AcCzVdcL8/XHwCcDyUmyA7MH8WXckF1cTlWWQ+yQM3JwUERnkWojyGpjGsHsJpF
ZcETlJoornLSi6+VKpc6ca2v9n7antTVvTm9Z7yUj4powKZzL66Q3wFuCIpl1DB0Cec6DomWj6YD
+zQadBZmm74KhxsszwaM9EMeYt9lQQqKAgR9bTStKKSjah4BbriBrivYXnVVxTSd+REVsYCXQiaQ
AnblUHy3ja++S5qBE5AumLiMUVf2Ryk0PgWl/PVHwaCZG2VTQG3S8gU5dMZdQXZLPq1In4GLjVuF
ooxu3FS1u2w8VVDhuLZ1XNKqgn1uySQKxbHEONeCtLFIlsHX/TZbu/yKyMmDOE3aMVQSxAcRJm/y
oosH2QM6MKmpRFL37TEPOgPHnSErEu53zN8uHaXpbnQYSkpssebevhUYnp+I65qtpZW+A1QRunii
kyBx3U+ln7x+HM+azDiPCp34EEEP2fYpqJxxd7Ka91OeD/IAf0+1gcs57OCHwGzh/Mq/NlDIeUc6
PPPaCHEAUKe/Q9SMv3Eo/0gelI+u26nlSkOO4Hb2TfhNowEHOnnwKgu+9grUvfYkiwCFNxeVxITh
6w/9R3DCekj6KCMnfkIoz4KTbPMVDRsdHjzPTBelLosEaJoETRxoyOtLvfBowFAZAjWEWQN5LuyF
GJt7YlrVAULAMkIXKdvCzhh5Sk+zbYU6cPv6ei88Gq4xJI7Ii5A2nuu81O08ZOkcqkOxiixeLQ/w
0RY/agKU7fWVXnoyxdCixFZytOnPAgkKGp+nFUkPU+s3ezKpLMlaL70YcSEkU5fOb7RGXzqpgnDp
o9PJSYAc/XnkqgC7SaNq78BL2lygu8g2oymLgw8J2bgOcKNBnRjNgLleN7a0/EIV+VtOamed+KfP
RWB8Fxeb4hwN+bPcKVX+2EPiXBwW4yH0WQ89cmgsWdIlpUnDNBFzxRHKUr5idJ2VaoodDiGUc2vJ
7lfwGFrwhcv0TRPQ03f6PK77IQHNRpxySUHP/YAZq8Iit6k6CDMEADfTfZuqeu/bwD+wupBXzYhO
iWLQmSaebJCdo6cxBjDbev1Y/JmYI59D/xy9LdB7UGmfnQtEPxs0JiyO6Ep4j2nWm88C5Ik7q5n7
PmAzIKSyOAN/zbycv9EGYS4mg8n8BH15z/+selV81K4Er4CJ7GMO6GmJFuml8E/uW3LPKB4wMVpK
uJ8TksqILBW2uS05y2LTQpv0H3/DOOOMBIJASQt9yNOX8FtuOHStm9t+SA+eZjpqg4YBJwj8ba/r
YTuz7q1v+M8vC58VuvqEEgwy+ufzVwMrA1KtQXpQFAOoTZ8mpig+rKa661w4vBELX3hfDErCiIY4
N7D6fZpO+u3pqD/1VIP1cKhDXh4a5swdTTMdT2nQxujrQ3bLopkdErAh0VKYEjajLmADfewRmW/Q
ZtKRgSTYDuAiZq4BJUHSTPVFDHFs9En00od72fVwNmwtVFMCYz+zFR/K68fupT3DccO5By1FIuV8
/o4qpA5k8EyGNA/4uwnSr2O+fu9H+lCib//6Wn/GWOwY47g5kMMhh2LP18rRI7VTL7wDm9CZryv2
VU+tjkHe+fL6Qn/WRwiwSuCCIuDwAao4u6imoXfVIlR2bLR1X+3SrN+YWKYsavg8efFiRY45tzzt
DQrtEU2IzHfBV4xdKJhK+p5r39AOfCEG4wchSTglChRbffZx89r5pmrr7FgGnbyQYGS/g1a4QD9f
5hckh86ps6S8HngNdUqVhvBlRWvh9V05ZQPPIx3YMb6CLMgpd0G19nz7J53nYV9qfVRZOe3bUk4b
YZa3RqVfWEUEcOmkQIlQv5yL09R91weFnc1xLZxGQ2MSCYSJ/wfHVqByQSGHSg5B8+woVV0DYiU1
+dFhLDyqvf4gFrZ3jR0Tf1h+vL5xZ9ajp8sLtSeuUKBeEImh54zwpQ5AK+na/IgbOwH6X2fX0zwE
0LEyS+fvOu3ELS9HKpMUnfb8/UqpB5m01l/eTXbq0NdXbrkvaavejaHXPNC65fsghcCw3bEq6EHQ
pbVnYuFkd/H6bz99v89fOhCLExxHlQpB0jpLUwN/9NTqT2Dakf4yD0BisrK/b0p+RUT5SH10l15f
8M+P/LQgqFjYtABZx9lJF2gJrRCgxuB3eMJ7Zy/bpuVANnB+V2/ErpeWAuaIoS+Cg4Cy/vmBhsJr
VrHBL45Tu6hIz2GQTD4a44tftm8kbS8tFfiBwhEAfRWR5flSHc0DIXpczsh/82S1TbYLYL2w19Qf
39jAJymF81eGNYAI+ojHf9gIzNpHt4275lhwO7wPg45+ztZQPgQ18dFsXdh3Ng7eTV7rxo9FVcjP
uvPQsICbDxQ9xGC8+7HBthd5B+eGqcuax6JYeRFnXg7hacgQdTQB78wiD1wnd522RbcmOJJs3Uw9
Osd1IRqO74hjgL8uXfcl8NrgoetS6NlObEYrYezcml3mfgjJBY/4053nrNzn8DUpr7MAiqakz8oi
WrNgQmW3dAFL4CHM4EuT6ymu1pXCGVfNdLkiWRiigeRM+B6K2ASDWjStYSiek3yN4Lxjv3gVR5eL
plp/Je3M+qjMm67cWEmbMXJogP/0QWjCtQWvpNwDYhqNDYR3Im9oYbxwYhTdQhi7LxLwTRRS+2wc
O1hEF55NTK4gkWGdBwdsN8+3hW/vIeef5ptSLssVWAzkDfMZdgpMZy9X4swCew195A3n6miUldwW
ftceq6zSJvJxVqe4ySEMGs1CyDTx4ddCUI2H6IJ2c1g8pKDRwDS77Lr3zdhNiBjMyk8rcnaXgNhO
tjS0uY7GdO73YEWzfb1k7ccyG0VMeG1ui043EMkcmLsd7TSUGxey8b0JcvUIfhqgXArqKVx7uSx+
WIH5qgjuqzSMJ43+/EbCrPGzmZ33Vhn0JLN4thMoJ7EX4A0DwjxnaecKlB1QXbojL6h6FLXDNdz1
Q16BLty2UMaqjMYR0gP0hBYCescu8CYH9xSA/CrmftWAoRdiFLdUVedHZG7SR7S1WZg0GDMGF4qR
L24uWR6HlteY6oAMY8xBbTyZtBlMkBReAQzblZnPIg7C563DC0CHygTB/vWY+GcQFj5eN0RvKMjg
/Ly4bAd0Q9NBtUcyg1foqzq91P746DwGU/RwgbZtUb1VQP8ZsQCNY96HIjXF6ucFFxWqcwr00aMP
1DqxaA9vaQV1Z9JNy+H1x/vzykdVd0IRGXS8sd5Z06UbfcIaP7fHU7dwE/j9sFEzZi5fX+V0cTw/
L1jlBFf6p03EOs9DMABk4YS29jjzQic9Ce/04NlNBlHdWLvlQ21RZMDFcN68vu4LpSv6Uigs8OJO
OPe5qtri89ZUUvbHHmnHNyJXciMbom8WyXFKV89/1xau3AQIfkkRFOEtsFL1I9cgm5uuekve/8Wf
cxoOQb36tOdn++BA2mgmECmPc+vPO26qI+26KsJM7/SwtBpnnITL+7Dx6y0a/2w3r8v4vkoLSNe2
pn4jsX3h1Qs0kiiaegKVzLnxXpBj6o/PpD9OdqRxBTZ0QsCQe+NKfCFWCGSSCuhrCPJocF5r2SyE
+7QZp6MxuX9DsnF5dEWDpBkWKW6TN8GCUVMwwMEL5dBwwm9dNuBLaxNbMgwwiyYlLqKAFA3wVG/o
wr3NMldFOjXr41D2PbzoAo9NcZBZHSTrQvurmXhLlYSgsdIETIi2uOiqTjymIOzF1Hlgr65Ll785
lX1+zAFC4KhhMzEwwsMwOF0gv5WVgx+OHDYL81Ghw7bDqAZuzaJndm/1unXAcXY16/trvJH7tR7z
+6qmLZjeRESgAS7bKssXQBYWpr5pDW9f3fuXUwb2ZgFm6RsFxVOb6fdP8vRbT1x7wGWYb6Lnaj9q
wdQfSH3zMSNy+Qjy1xgv5QACvSlKten63EuKEPTOvCxiH2flg7fO3r4P2+bSYvrmjmrlvuRicG9g
Keex7/S7Tt8GPlmKOaNzEdAWloO9COrlaGswGVtr4JxOwSMNh0X/D5bCecQ4R/CUh569rgzqs0Ht
6HIcwK2OWyJsPLEUIvRMvzX3fH6LnJ4KfQ8M9uCLC3CGn58M4oiXiipYjqebMR6l7o+woA7jLLfj
TQ272Bs/QFLzevQ7xwdOi4anGSqClodS52glKKmgt8kRi2J0IMrozKKOg4I2Qs4tIRZGjq+v90d4
w4I49RJVO0Wbl51XqdynpesHR45Vr5YtQ3IyxyIz+rodO57QIrU7cmomrLMAHjL692PXDPct2OQ3
U511bxzxF/YcrxYIP2AlbPu5sMDQKg/fFidHwJVFPEJP/0MDzCGapsrf2g5sGzFPy1t78EIMAMMC
rxqEAPx1/l2FYGMV4JetR5F63hXEh2EKyY1Nmjlzu56KYMM6rzm2mLjeYqyMHMHHFQmwJIiST+7G
Q7vjSnScvB/A+917MC+8RqYPBncA1u3r7+uFTw2NMXQhwLeA6fp5PrsW6IMUslmPnTbVx7wBCRPZ
ldp2Y9++8am9sCvIMpA7MxwNMEno8/Pf+DMCMC/9I5fDukeXYtljaJVuRQl2W7aMBDVGM2/mtHBv
5G/ntxwSdbRYiI+BTYXW3/lDgkpCgD2r9RiMCwhgsIN9l+bet9d38s/Hg74O4laIHAcNpScI6bfA
v8BjAiVuSY41ppCTEf/zU00gaAAGd7FlPew4YFk53laZG9/IcJ6k+p/H8eCpVj9lixgVC8+C2DJm
Nq0Mo8d25UsCryb+oRJpgPFnNcBwoeKm6JJ1hbFq3WfInF0zgKMGppo/xCmp5AY9TELiNhwxeLXO
ur3H5JG4mNH67+ImW/Ff4rm6ZbLpSLLWy/pzBv8MCn5euB5CGFcdpsb7IjDQ9C7swFzY4hhkUA0H
h+0nX0VzBQV+ATVOg9mHbdoX5uuQeWbfGXAbYo4W40e3CD1HBgXiXakkBDUZKCtvKb88gSXP9inE
TCkB/wSAA9pE55PbYTmeOnFBcZ/3xF4VmLIaINTQzBimMmW20fDrpXeQZMXsQy159b6SdU7iJq1K
P2amX+AmulaNiLhlmRfBOa52MRh637xqyE9NWxpGK4a6vGiu6zrJ63GGHr+equbKcw60iQX6Q1Bs
qez4YZVKZltFnbhcVJpBlVl4sIYG3tNfoJMSjrcchkRv4KpP0f75BqA9xoAUMwn4TYnTbfHbGW28
amom5uy9ZFpftW01XPgib8B5zIIaQ1jpydgMU1r2FmVNfpFNpZsiO8DUKebW82zU+NzXcbfAgjVi
azleZDMGkMvRKoykC3z0CUa9lpvQhmg1S1U0LUaEJ/3A0Zdym7Ar8u24AjuJ01p2d8XkA2OsAlBW
t3C0528U66e65expAWIiy8aaKDjOdanRv2jHIgub+3G03Ra0X8QZvDl9mRoFiwcaNnDgDfsLkmnu
Iszz2jfizh84tlBEgV2GBw9Rw4HX9ny/OUjt/RCa8V6JYroomspuGumKC0ecgNmaGPbQdOl3TYix
E1KyJp6aIH+vZfUPhUoQ2zHG8KtBBQrGiX71/JeMZMaIU93M9yAWuy+YzQNFf8bMQREXRZiXcdYK
9I9m2tLPK1lRGGWyyO5qSem4LZfSva/YKGNSLOWvl/S/TM3/OBHNMMyN+u6/p2seh/rh/+z78lv9
vX/G2fz3n/1F3BTir1MvHWAirDPRZjzpZP0ibuLfoBLiT2EN9E15QlH/FiKgwV+nY49ugVRo2WJo
/9+8zdO/YmgYQYgAvxA3Y/BPaJvPr75TMAkEGoU+rncCHPf86vNptYKZMoAtQ2B8PXCMrTT6c86K
h2rQ3U7h6t+W9o3U7okn+F+f969Vgchw8CfQKyDn2tL4ByZYckww+q3DvCPUFiLNykuQrqvLkZvb
pWsQxwOwsKryXSY0rMXAaLkCnnaf12pIFBFrTOqc/8pz/vdE/weYvq8d5o/mh6u/Vb+f46c/8Tf3
mChIZsgQpGPcwKdOzL+OMErPv/ASEaNQLoODeNL8/9cRZn/h5YIqCvgNY99Potd/U4/Dv05UQPTa
cRLQLFLgCv8D5jFugxPw8tt5CgOcYmRvuMFwZaDVd8oif7sc5VDpPsUE20Vb6mxuY98WdL1vWpa3
N5h6E9PdMIu6+zi1/cxuKwtBJh5RV2jMWQJCKQFiBi6T/o7pVqsrLYbuexvytXo/rrrArYN++vJV
YhrCu1XhZGWi0w4eWZjMy1wNHi5ERnwYYpfNAwGyPWzsAtplslhHsqQWpPXjtO3magNoPc0uw7Bu
34XpWGGSr/emnRn6zse0cTk/WMwZHESwmAnzT6M3/RwMOhUbTJVWHtzoaVbdOZACFahkAU8j9GBs
8dlvWjmiEIPJMaYkTdX3mwKjpOEllUjJoCyHuQk4wfpL1R8JuGrtvkOzZcZURWU/WoxIiIuGmTW4
qKsxbTGQKPtir3XQVDs3TvpgG69O9yOmiMxOTkBzL0V4msmbSxdCPSIdCxSoXo/5812qp35+GPxM
Yn6psivGf2ZlJQa9IfSxwXAx97YzbI/e8ZFO4bXnsXDcSdeRZkMwayDipZ5JGadZ0fjRtOA++zDS
oPU3vZ7kJ15TvV5xuC8PUVjypYR4IrCiWDQwzUsq3eksHrSzw94HPKYvIIymDObb+wbqqemksMlj
i8mtduq0vnZ5JTGw72VDFjf/yd557NaupFn6VQo9ZzVN0E1Jbi8vHR1JE0I6OqI3EUH/9P3tRHZ2
56DRqHlNLi4uLmS2yIjfrPUtDBFVXHcrcrK4VJPRnRuvHiG0dv487rrAn8OoxzCyYI9lFhCLGk1U
HLC2FggNKoqqLBy64bfRbT1uoHQrTktJkHfUUsfjWOagMw6ls1q6j1PHtr47bZnlHu1JmCYo+NcN
f2Ynyr2ssSCfNv6flA63WBs8n0E/x6gEBOGQYSZZ42D/+mSbslpRONvb55I3yO23vnLz125RhY01
dclfi1UiHFcpdIO96aVbc8lXV93ISVTuuy7n9csawrQ6NU52NQTlTZl/oDGseFoxnxNwaemyiIIt
Hbu9WrzuOdf5SIhn2C/tN2JZS/8t267pTj0OuW1vGV3dnVv6OHEO0P5jRPRdicWLRPDIpiku8RIJ
Y9jRQAZ/3Hrr2ostrcV3YzXjXbkzlCnmVzGLNLjgTq/1CTXc9pk604Yp25a5dWAWnToXByk42V/r
hOyyqAURRNuWzev9pJSJ8kZJJR8YReaWuafv06uRuFMxdY+4Y+3qVx4it03sQmCpwzFjbUfHxl9n
RgIj7+ZG3ta0YRB1ZNIBpcm73Lu6WVu13jh6tg2IcUhgi6iecspq9vpN9+KvM4S8SPMjwbAogsFq
SIQXS3Nu1RieKwmk4yUVTFNoF4qNk6Bi/zOegLDYVuLURo5wRa7ZlMyFSruLI4rguSrH0Y5X+Gt0
KFvfqZ1YAFI8j5jVPtutVjphB4+N0BnM0X2W/WC2r2vuObe2X7jbqdmMfj5NxdZjKEglVsUNSdBh
NI3aw5eOfyzW4VQEzq62Rld9F+4Ch9JbVhMuhzeDoFj0VaMt1DhYCaKCJr1hEJBtu0J4VXOWdYB9
iSMX4zvCp8aPifR0Fb+Ok5n7tGNLGDf1VJZXd9Nq7TBxd+RVmAQMHsqtM7yXUV7Hx9s4Dc2+HBan
TgKIZi/blAYbfWTXiLPtNDUZWkG/4ro3ZwFCWZYqf1PBCkfPm2yzPvp23lVHpwidv7LH8oRsvBsu
qWn2OFIbfB5JUaSDPoSOmfV7H0hBHnlG0wn8YQNErsbSw7af6jXML16NEDOivm+wpFib85l7ZKIn
QoVrTT7nxofW2WH/4eC1Ayzdbu1nqNqV7RUdcvm4SkbDuwqRrsaT5g+/kBClYJ3BlFh+euuGwGc0
KJc8MmcCs4JSFDFLuF8NgEgkMhkEoQI1s9LAAIbpacz7E5KR7FwZxdmbZRBhh9NRpbodrpZyr2S7
2wr5aqEkugmM9IRBeeXJ9L6tbM3uCbeCnZbX6W1g1sabXPwqMcqCkB/XILmvwp7nurBb6R1RrTVh
UjIw2HZp27LW9Ma0+imJ1sWL432s7fbmBMOR7rQpo2Ia6+dyrNFNOfN6NkRX76AKRJSbj0Xbvje1
/KzrEualS/Jo4hrON85W74dp9e0KjyOrvfFGIK3DUL4CrJByigzV3CKVBo64FG+VDGtut6WOAV1k
h9Z3n305B1ELcUNMrFaqII2qUP+W3nSX+eNu1A7RKKyrDTddjkPY2rscZnM8BlnCRV6dASUdNMXB
EdJCGjWtY0ZG2eFdDABlZvODXfh1ZJrjjWNfd7Lb0P6MXcv/INQBLqG3yxk6fHSdUfxtpJgjg8ci
3sDRFqv9BwPsBdSB/TCNUhMxBKoiUk1lATBYT0bTu9FmurttwHBooXZNwkD7J5lya8hcx7XbXCyQ
JYk7gILJkK3Ho2670xZazSULTKNP0nYBUWfpGT35Ki4aXgxJnLMGtC0ZfDstf2wTHAN+gkTZ2Rnz
PKZkb0PjljZnx50TLORLwgF1cBZt3C7+Vh6ntUr0xHfLKvvSoY48NaOxPckSyfekUh1ba7dbSlyv
Ywa8W2u48M62vPaNga/FMbfIXTmb2iwdTkHaLElJxRUt1pTh2FTVT+qqYhdw4LMjnd/F7Hc37Azd
XzA40Xpa/p91qq4Gbjgaf70Je27sTkv/tqxe++218Kli2qkJhbf9jCJ+OEymIWJRTO1vPuDiS2P8
T5hc7U3kbU/uPIuXupkpFXx1aQzZRLzoXMjEWcNlWOVpATvDGLc6t9lwAU9CAMOUVSezzwmuaybr
M527zednqK6kcmk6f9sqZJXPPg+Buawvm8CU63bI561VYBMOdFy4Qb7vmFjFjuEXe7VZVdRu+m9l
NpBukLISM0K1NmPNRTaS3tUBXCYZzOueeefC7LS4NeHQFCPWerAjdPap5Z+E5ESLGHcT3+BYtPQL
OoAIhNhpnfqrDRckxa6UluBvwiJdp9snKlX/o16t38aCOWQLrksXf+mJ7am802CGryy38EeVXyxa
sYGmfptItdzr3OzOowpPC5qDaFycLpkr8VC4+T28mz7JpIL3IFX4C/t7cZwzU+8WE1jG6GQhl5/3
M9UenAAnl49L5mUnVcOnkAt/cwxFO0esN7zKO6fCaRuo95ZtYmSuSsQNX33nUhtga1hAGxjLTx+4
Z87CM7dzFsmiGxMtPJym7nmT2fO0Oekx60B2pB1EmlSdMzHduYWnPmAziO98NT5nc90OS1jcBrVz
DL1io1MUuw7FzUcPAg8mlRlLzwMyYy8CinSdrXtyON3Iniz22UFlxwGMCM6L9LSto9oDntbMD7eJ
vVpl7kzW5JFynNsWSk1cBYTp1a1Iwsb8HKTxYnSZcXJG+Tk2WfBmo0u7iHJ7qJiS37iZ+6hXj0KM
6tQPW0JLfQ5Zu/T1Aam6G/dM33ZW1gf6VpCZfTOO/j04IMKAbAQrkemN7mPn+dSfUyG4g3qd+L5s
eKXRehEc/ZJ1piPjFv1PEnrmfb8tKKVM4BrcAlUyyPRo9f2+ylK4rca2/m6c4HaGfRE31aResiFz
vk30YkkFvOSiZTgNUcCv+Z4O7rEY9Ptc6wsk457PvljOpkidXZpOy26rMeU39hRUcYh95WiMS0pW
lLCz31jffnGfPhVKwNnYcPFTZXoLJZ6EweBULac18+2w13UXO27HQMAnl1M3b5xPwXllyhlb2/LT
uebRGkcnSqWnn9fMcF5qq7JOXjHx2weFffWGmUFSLlr+6qT0oZeUwb1TLuFt4OThJ+SN8D5biuLR
EJ6hI1TJobmbJsN4WIRp3E1GWidhaD4EllacaixwgHK+ibIJIn61nTeUGWof6j1bYxhYU7uNlQou
lHhf0CJREWpjtY9Z6TyM83YvjfSlCsVrqOrnrAjT3xDL5vkQzmr5w/F115iG3HuItuCmCEBCinPn
lioGY9JEjs9iWK9VkVHfUDq/gH5LfzgL5vt5rs2/az89T2mxn1fbP7iZLnkNR0xk+6m6CtSt73Zy
jp4zfPiN77yz7GZOKDAZ2O443fS5yRPVouW4b4RpUXGwrq+KxQPm1Y8fcuvrOITRmPBp5qdsCbI/
w4rTrkTZdBy3GXG8aC4y9ZqC29lVH4jijMQUwzPcNpW0eTDGVds+rV7/WBr5kU6KFMoZj4qrndNs
mTWIJMBESDpamHhONt2XOSMgfPr6V8Hi6b6yfCPpMue5UT4Hkp5iW3JN88uZhyosXpiSU3X0VnCu
c7Pc6bIFRNJV6GEPaOkKNpR6X47lO8VvQKlty4MngQpl8vqqL8PXUBXskjLWqIMPApp6GN1D/ldN
XhUVukVaoIr8ecUGNkd+kS5/ltX1d3m12vT3qeABmIv6q9JW/wbtga4M91TcNPNXNpbuhThRByQ2
guLDlKZQiLwr7hBABp8XmLD7cRi4S6Z0Ru89dLeDSKto0MP7Qil0KHznbd5aXH7elHTSx5PSWjk4
XDBctvURNlWfyKD2D7IB+EO1Qu37TpA73z5AhFY+glR4KFoAm2lYvrk1fmHHjF2XfYZqXrxhGS8o
kNhrLDS37Ec4NiZ5XtlvRPVatQeAc8u5sBb8qnTSz+hKnIFyPVAI+rI+23th1hEaMdOvVYhroz7c
LqZtoEysljDu6vY+c81T7Vknt5bukLTI4iCyyF3qBV9Tq5tnFvX82BX7GQ6UiwUZaPOr36qsdmwh
XnPb/NH0txH6iRNlknn2kJlyPCGPb0qrjRfdNjHu3MMi+MnKueGs9gt/SqOO91lEdFnrLXn3p8V0
9HujlzQx5j5x0+EBD6kdFwLS0CrnJwOAxoCAiJq71XlxMPJgigLZ+rEc8u0ndbS15893DlXpxZUE
ElTYqxdLB12th6LlRrtz8yaa4QC1jSPVdu5XzziyDumjWuMH40Pcr2ELv+TaCUI9zHMUy+Zyu6ol
v5OKUYPbWsdMtXEnpnddbOrs1CVSkrqfzrJQXdKHXu8n1uKBsajK5o9TZecxz/8UJtXblHEv+YvK
QX3hFrukvYVPlPuk8K00Bn1GIQF0MjH9ak4qvbr31YDlNjQqtilDMX+yT9IXgdIxFvyt08jPOnYY
jNeaPXgHzMp4S0ZQqdzE3PR3a64lOMSgJvpbhQTGFUt5ahY9n1qRa/YMXbYTcCYiDPRujDahusjR
7v7Ygixpb6W1dx0ohoV9KVH/JCljK9apdE0FNhVOF2f9SlnDMvMavbeCUjWLfZ+M1aKbbqS13qpS
1R8exw5OxvYus9ZtP4eG+WfkuT1yBr1OWa3/2mJNdyBPxjg0JCwn7S1vtbMeunoB1BG4+tX1IGuI
ldCQUhUan5PBx5ObB4nM8eDlpv9oFxROHni+BOpHc8PssLkDy9vAZqvb2PSNKXIG94MX/a3us5++
7N5Trj742LJZXlqFQ7MyxR7xzZNf9OuZ1pYTMfvCkG0/LC2rxMFsTrlPRHLT7LhNirhR6U/RzCdl
DT2ouKze7lk8djdq8rMbZLYrZt8qI1+SLfWxKz3xwiQvTCad3ohS5HttlGNsuFKepVBbVHv9LxVk
3YEVVphYTpo9w6ky6VCdimyGUdhuhNSXgO+ZCMbIzDvtJ23RgW9qXDu7zIO9xXXfdb8dNdkPHVMO
1oTbjcWA6Op112e3StmIMhHZ1WHd7cHtqbvFHey7VSiIVS0bxVVknHGVflvU6p/Bvvwdzbrcj/Iq
KJ4qELTwsLN0fayD2XsGyx1gwPMSAlhuFRg6/sSAR8D7hILATgbTUExKtMKFj/801igc+qjPMnFa
hlY95TDKn+zcTwVIKwcZerX2zr5zjHLfr/0wYYX1luGoGxbVYi2Ooi8Hcgxspo/cnXZ3aoNC3y5V
3uo4wyq3F1mQGMJYy32ZpcFHlXbymPkudXiPjAOilBn7Qfl79eY/YGvRDQh2gRFznfB7bFil7rym
Ku9ce/vIK+OprVbx1lSk7VAg/sLPa+xcmtCHbEjplsCTpd7YJIBiBMSfjyGDIzcqZNR2BYDIgU4z
+eNJzIqim1cDerM772yKzxTsg+RXYMt/tSD/OBQQ90ZVjXfUtKQSt7l6Cfrmb7GJgtGYT+KcgkR0
kpjN77rZctvYqAUdzeadAm2PT90w9zFcl4CRD5yhPnR/hq4+lho1cLu0X94knsKurO+GobrrVL6c
aNIyUDsuh9zSuX8zMW/Hf+jP59C8FHDcmDE7+xqlJkVue8KuFcuuzXZgs8uX0S9bFbWrkYtk8n3Q
F5UbxFu4FA++p7goHWkaR0evrRu5UozfvqdTO6b5QdXQMTbwbB7Jkz+W1eMULJChGnRvcV1Y4YKw
2yjnaFu75sFIhdnHxdjaP8U6Ou9cFrWTCFuSVRI008ltNVhR3uL95nc1zDOr+Ghs6e4AKi5Rh9kl
AeWI8nUNMo/Xyqmz7qg6i6NEprwLiARpRWLbpYVw+rxG0F9aS9y4Yx9wdc794yJUd8lbJqhIJxmJ
m4Jp71D3xk4tBRcT4BQq07S0MV1a0AZEp6a7aTBd0Ez+2rg7i03+S2OX4Ahyb5XEMxdoMqOpQgMV
ZXoAkFAjZHiYBv0KHUteCsf4EzQLrIdVVAauAYNHmorKeHCmRYg4R8//nDWZ+QqfdfyL/LOYUPpr
xRuSTzXqWmz/b3Zvtm3k1jDlgE9u1+rd4inl0Ctfqg7kQEUDQflhbo/49IotCmVOiZRBB3vyUzt9
88z1zrBZ0Suv6PfIW8aEvQp3EqyS4AmmV4v4gDN21zJx6yI963pKMPeZJ9kBtcA+q+8glydtavZv
YITXIkltkwkYoo+KAFEjI1RhXcqnKh2ZZU1y2sPDughbLR+0G+Gxk2Zz56b5XcDtsQun3r6ojifR
RLrVyOB2qIuLUaoDTyJCXkM+CT/VO97w9Ni2Qvza1nblH81wNPwF3UnJptTtQB0zTc680fguze53
6Wo41wbDV+rnP9dSadkmNgtwEeWiVOTbumA0U2VWVE0DCA5vs+NsXUS+y2l9jlj9K6xUZn+0FzKA
bKY0OG674EY6dnmqHDsj5Qjw2K4NQ2QHBnVFkAXh7yIMoYZlZyTm8jh4VxEtjUaS1zZEToBrkK9W
52CANAwZccELoTKwpn0TTB2M3+pua/QOsNrZbp0JXCyJtHoYpkgM1J8lWhAvZf+R9s96awAseHa7
94JeHddSPueL+SY0M9LJorhv2GXxRoniMWvmFwlI4Ak1YfGe+wVjDG+rAc93WHn7KuVTbtPswTDr
0IrMERNCOmw+OLgtbPJYlgEQX8zuxpOYXCCs9ZyfHDUPj0JVC/1A7U08XyBeuPAqb++0+dlvNhLm
PW5W5QLLBHS8kuGpRv8og16nB3weTJOh287flenh/DBBJWNnv458IhGuxG7VVmtXkdVPjo9hbNET
7l03+LDXVP82ykEDJy7W4FZMw3WRlHn6xlCsNqPZdMEOjJJv4qtwz6YL0ZEHXrSiX+caQLpmJ26+
zbT0dntJRd0y+/NsfgeXEW+74/HwOceGNpv2bsU2DTJYe+gDf7iT+Bo+xrklE2NhPfaaw1Z56wlX
uLUnrtLEZPx61AM8XMicVrmzwr74pTNM1XGpF/PT1fOf0SjLaAwVFxxjNYNWsNHN8AWBl5vHmx2x
QVNhWxE7FHX3QRn4+NDtggiOPihim4OfotspdRVNs7Ie6kqn+cketjLWJHnHRdCd+OT0ozLn5XeJ
AZIURVcXn4PV2/tS9dSMcC7Wi2djvIgcw22/lnocH/gpoRhsGUc9ci2YZTDMcF+zNCQcUmxOzBgw
GW1vvqyaIWfEU+AgYwrDYw8yGG9jscGtcFS5HT2+VhWNKB93i8y/6OPOo1cVR6TlpPtWdArjrmH6
jfSr8+2zR3eagMYifmDI7aPIdHc/u6I8wZwlLimHTGpG0zoZb6mVVrfrMLk/S+n7t2G1yD0lof13
5Dq+8HjEgBmtmz4YgyCiBLsb1LhB0pvHF98Ay4yuFeCHVTEdLNYNjKnQvxgoNzX3qm1eOIDjzWwG
Qki89Pc4bqw0t8EfADzI9Dszq9pPBlUb19cZ9DSIcpOvN27halyM0TKqmDoy+DJH/pZn5I2p0QCt
64d+Z7T1pOOFXet2npZ5ekALyLoqhHgdmRjYd0U1d49Yd42vvFKnLGj4lJl9RW4+uU9Z2rq3uVec
QKD6j5rozriel3KHx53XxdYWEFrZufwsC3SvxOjcXW54YaxWd/1u4UG6+2Gql5uS7TtM/wbTWd4W
3q+6baov8IMqBNyKf0B67q+aURGfU/ds5oF5HoftkGL2gN2EbSfCWWSwvJoc/RRACaJOzb07JuYk
DdsEUBnlb20W5n4VE7GdZq/Iq+Yd3+Ur28/QxyPgUxzsaKDfIEyEd7nvTKfqCtjJzabYWUg+b3jh
gf6D6KyBZ7XBr6qfn6p2tT8GqCd3VWvelKWZuOXm7DztngILDcC0PFSGLhixZsEDxq/fgV+atxV7
6Vi34ttkRRc1evX/zp39DkRm4EJSn+E6vwCpf7tK9nb5yFrB0h0TX6Ox+l0Km40LTYpDupiEOo+8
KyZX1a6m/d31tUvk51waDEPcK3o4DOKFk/+55CndbVcGS6SqgexPy3y3BD3VMpSvXcPYfxs2+86Z
2jxRUsPIgtlNibxag6xiGLV8lNsqjH6ntu7KVG6CgkFfKe+nUL2XunVPCDymLa5cuAzX+ZAPaEVy
B8XMfpn+dYvFoHAoTRJMMQv/Mrb20jn6guzUvDPWqzGSea9+ojFk7Tm3o/NrxGkYM4L6ablEnVuL
GavExmgafGWnLD9AK7C/ndYxKgPiEtQmKLfLNPXOg1zZ//OKHS0jawGXphZr9Q4VO62tm307s7X5
kVKwoq5QU6Z4Pm8b1SUVhlLzcwkHjrXXgGQAQvyzrRo6RAKTO+4jplJsL4dXKzCwPk66dfgd+u5k
GONdWpPcZs9q5GKhtOEycd4GCFJJvzL0QJi9UhoZb8qywtc8Mzi7TGZeHvT0RmOYM+Z4XRlgKs/d
VRkOSY4yQtgZccqY/FLeU2qtberLB4YeFfUSmfDaSCbO+NgrJ7K+N0FY38jdy5L+HhZHmmB2UyB6
JjtRzkLqXlF8ANJY9vaYufu0CTgHIENH2hXpb24Z975pNhkLL83encVWbw54rcw3vMj1lRvTVpm3
tl3ZT3OGkh9mqMk80m+ftO0Oez4H67QpN30bF3M5d5PlszNIn5vU/rEXoqwMcRz9iaFSajc/LPN0
EM2jnm+KsMsePfpdllOi43mvtzskGDeqT4FDhEF9AuEe8RRkT4NZjSsfxDjut8Hb7pdgKotEAlTm
VTLT7hdWkyKejcq7n8bxtbZF9Wz2K3OpbpkAHc00lGuU5yIVj3Ls1U26jPRqwWyxVWzLLHD2rjtM
fkLyG2KFwpK1v1tprmoWhnJcYsYaOX1FpVDdqGwbngkukFZUyKW6c00Q6VE7l2sW6a6DvYm+ngtA
Y4mTDytGV3JhWzGIF1q9PmMgtfg2i6xyJHcFNAeUpax1mheZrhbilHoYOAA9YicOS+0QAzdAMo8n
MwBBEcz9PDMmX5gJpKU1BeQBWNuX4w6Wir0NgxWrJeQ7TA707MaWAdX+wt5zA00P5vjSF1bZ0Ova
M3uXzZX7cOH12wGwAn+0Eah+1yNCqhPRYKuJeVOhTkFwbn6RR1HUidMFzt3kZs4fYzUZJs44PPcp
ZppXUnMYEM+ga5MlHSGWZwqJABxX5733+ra5CbPUPGl/SUmGIL4KXRS6it+s9TVi3RQqQObMzr0k
9qiOq6agtujFuMmHqTbFqd9ci4Ss1az73ZXO3N+Y1qCKowMsmG4Xp+FXiwBt2eULsFuSFAy0RUGP
KgTxS906gOhbqL3KtLjgFMX8V+EjW4qaoUGt4zRmf+oZPjiUwOOE8oBFGGIdVmFhROMKTV9PCyop
+OfhmzW7moHDzO47YXHavWlVjTdDUM0bF1CzoRXggkj3ht3BPmwnX75XEu24Xqv5m59CMp/kjLlu
0sJWxhmJuMY+GCHScyp3QiZXAJHewdPWxW7wgcBFcLPd6joTtb4tBBvyrIINe3UGTVdGvYvne29n
s9cc1ipYsgtPNc22icJjAwEng7u+yWV5VJZvc5AEgUHMhYmCaCcbi0opK6Ec7frWXt3HslYU19Ap
8h9SabCOjQ5MZapr7ADdLOXtand2fewh9D2NjtMGR5IZoKyx9VQrmvFl+MMJN9zAeUYL4JtpHjeo
5nrW403KNvpqhY0mkNM/0jFt8WmGnSYQOl+8eS9nmjNYC4QBndDAhWTQj3lgRUjm6ngsFw+I5EID
u9Cbv6Gvt3NOxWb24Do2tUngAzwbPqTRkZHXaFfj91IlXZI1uuHdjNDuBk1dFx757BEPbbIo9IH9
SofHmmSfnB3gaNefzLryii1oaw1P6yyGcEejPrFA7Zo8f06tpWhBsKvG/dNWHLtPei6YiKLkgfH8
KUO7sBlApkbOlkBs7SPxE5zQdk6lvh8swDM7V42rilN3ZuPmGsDPY20PZvH/yXr8d2uUz8foeACT
cH5eUatkfPy73FHkoiGooltP7qU4c/j/E/Hx3zLY/4GN7Grr/H+ruu81nLrpPy5j+8ngX/3H//zX
vxb/FHv/3xrZf365f6pkBRzea0LcFb3yDxDvv1SyAg0420MH67d91Xn/H6G3EP+JywB4Eu5m5JtA
Vf4l9BbOfwI8xHf7v/G8/yU+Lxa2fxfJorOFg2NCATIDwG4ox//9qZFdAEvFKtUvd2JeAgH/VuJa
3Hlu+dUNI3Z4UeDoYEL7NTB33Vet3yUEz3i3nt33nyDC190gW5BlQe3eofvYkE62jC2cxbvFxc3U
XG6vggpjpyooU6MaRiKVVJA0TPoP0+IUx81xmH2aKTqScO5urHUpDjUii8Nmg71AhPi46s3bz1b1
6fjtempYjMRIrMZ9M5V93Hh9nnQDx6hvlDWYPbPab8yMGB1DLagm2CNGTyJB36eoIbv80g1dkIAt
3vsrxUaYtR9Sc7aGG1krTC0htAb1F1iPx4BLrFDlN4BLbg/MJtf/EKbmq8ivyiTd7INue9c0t6Rb
yecxrG8ME+SuQ9958JaNc8/oPnDekAHQMULZXFbtc+hToAuPNKl+sOM0qH7sID0LEO9nnxX8sXCr
r3wFmq7z7pnm95ZliGTrOKBqnELgv+Q5ogQqv3yhpihHLHIIcn7+Xpnli+yt+lTgR70PBsRKOMO2
9ZK6CHy8FUO4KbqH1iHEiNNaJNXiB4cm5I+kAHTeLL13N1ZyPcDSfOjlhznw3XTdftRT29Ns0NGa
M5/C9T+Rlvsxr+qZDfAl3egvbYK1IraKTTTLEt3LZPyxCug8gCammJP1NucyTFST+7smQxgc5Aj9
2uLb8KizNXscucyo8Op1OaO8LvjbL+y9VlxWCea2YcesckXSgl5xKUx1a/LnscNMvS1m7vGrT/Sa
VflD0X2u1uvPONYfYch0NsysK8uye5DY5aKizMd9DcLyoy9D9M1sLyK5OdYNCrnuOAeuuFuvjw5Y
k9swdI0o7Kbx5h/ljc+sjK4E9Cwln9/YT3VW91+WZcrHYhvfejIaAboFyRayjpHFV08OYeQuyGPZ
sd71S/uhU/XMYr+Jic191vy0pdRvBIs8IDS8phctLG2UUe1Ku/nygYGu5dgxPqtJ4hEOgTWOXs4t
pKC9aHsnCvPrFjQ3zrnqn8nOYlCLKD1hXP5tdy66QuvRhZt7cBvsil2hiS2vGN9TkxR3ndloQFsu
4eIED7yORdnelKlP351WRheXa/1gK/c4AAtC5tc+q5X3DB3kj7tayGWDhWq+5rEr2h+39wxSiYjC
EnbDQ+iZ7aEwxErLQcGqy6VCCDPflkX+sXlwtGnTumNd8tEuyNPbOIcndAwHzLApeWk33kZ7MaU4
aodsu51xWSWLy9/TZA2+r8ns4bMYmK8gfbqHdNseNo1eN6xSBiiuznZdyCaozBxIXli48DfxBVxH
EqoRlNt+21Z2u7l8GxYOhHH1rsEGqT6AD8q/hy784xRCnlOj+EkDcXB75FaWP4KvLTxUYdJ9wN/4
5ZDldvLaRiS13tpDmPEBjOiaEjvjO8oQ6Y9pbK98kt6OlvCWBa44dkFlJhM9LyNbm6pR599TMd8u
TfUDXH96rUsy6GxB+JaQaRAVBT+aDvMmnsuhPYyZvZz8mk2uQ6dWBdmXss3PwJzqxHAk8GN0cWeZ
jtXe4uWORMWsshKse4OVvX/gTpy07WTvwBmifQ0I2epXV55HpoWMmdv+nsTC7RgsqXwbu/x/UXdm
O26j6ZZ9lYO+ZzXnAeiuC86UQgrF5Aj7hvDIeZ759L3kysq0o9IZqAK6DxpZQNlhWxKpn//wfXuv
XXomJMqbaq77T22jT/acdYhs5okuOuNGG5El87ClnON5pAhfJ/em6LdQRBhur8xHoWBuNFSzzAo0
dTp9X3n/L2xDfpkXcH2vzz9k5v723v+d0baKhLfsr7YgD+wlx3L7M2/Zb//2t/2GpP8NO6gJHgCX
Is6yP1w5kvQ3uowwjhAHkj55dcv+5srhT1TkxfwjEToN6B8MO7+5cnR8asbVocYOweJIjRf533Dl
fHeO/eHJEUj8NPgPH/3P24w+XZR5Q3BE2f5AMj0xRrpbyfFTLUmB0DdwgBqSv26n5C0m2fWF/+wN
rz75H8w/CAnJ/hp4bHZRoWpgBfLE6dTcM/wP7acfvonLP17tx5xX6edN1B9X9cphJCbSkpZiskXF
dL/sqgtW0F003U0SVvz1U0zS34y6oVd2Kvi9c5X5qLHuvvHuV5/9n13i9VP9cImlXklbRh8vEnOy
JTmGl7HgNPT6gcixubiI9FW54OtBhWCq6qauwjfe+WeH1R/X/cr5r1hAxetOAOrPNGk2AQfzSKMQ
nCTbcRJnIHtXhJLu9kJHiTu333jbn6NF/3jbV3tV8GtgFcyuibbVs26nc3k7PiOhqd8Rl52+8SY/
WyD/eI9XpyhBSom83Js4QjCHQB+phLUEW39LV8KdGsLICvWt7+8Xo0e+2p1/+P4yBCdWt6xrtOhm
sCPBytAbKcQvYwi5lBrbzXgPmIY5ljxqChXwqn8DNPDKIvf7Vb6miOjkH6VQCMdILSUE1Bci6AKt
T0KCOsngwQo1cEfVYwfBL9WlN27t9br+ZLx+hwr9cL2mtQrIsPYxKmTq2YvlKiL15VkN8LW76hoH
8S5f66nBG8PlF6NUfjXnzBr5F91omlH70j5kX9GkU2YudZv654mOIxXy//CNXs01hIPlplKABLIE
g+LzY4U0XNms78OHdpabKISeTL6UK0+kKLw5fH4xxcmvZh9tYce0xH0Tjb5O1OA76aU+NekpRVBn
+umljuTDgsSzgOHnzp+plsNdOtenK5CAmED7c4xiPSWZ8TDfUNGcnOFdftGEj/ONYBNIRzNZOXUf
m3NzXyLZdlHjBZp2EjwOJn7Pj+/yPBpPZis9l13prM+IJ+3PJvGvCG5dcwhH5TCoDimFdvZ+vJ/v
B3g4nuQ0N3QWyW+Jcm8LtUg44oVY/dVVHSX2t6A/NGihfNXdojrsa+gSn9NTfx5CTMBj2J+tezrO
6OHwtj9W94I/3XYXlL11dqfGn/Jn5SYJ8A4izDk2IW1X/EVI4r+Ud/iwQFvPn9RrGu9ZONDyWYM+
qAMjP07h8B/OjN8hxT+McWmpgLki+o3Y+dGdI2xJzUJjjClQzfnFuB48Y4WsM9k2+XWGL+2NMXgd
a3/2cMk/TyawsrquwCoQTdfHl/gzFJFuj6sxlj9A1bKba0Gr/5BJVNeYVuaxvVSZHGzI3Mc3n/BX
yMw/5pXXMzSCqmGX5xhNzxEGHU11i202Ki4rPwx7vOPPRJhSPpeLeIwrgJeNlhx2svAEdvF0Jmjj
tRLxxCR9k5hgr3gbUzbWuF3tdVsENsKzhVKpu6cV0CcWLd5Eng+LKWU+m3QPiSRMblJyOhnNk0DD
fRHoA8qcGCr6DzayPSTHRCb3tMPL5NnYqLeK21OeSNGa4dmg8kKbedreE1x7O6ypk4MjJN9MvayS
dkJy5MJW6HyCSxCG7i6EBbrA1TmdaR+Tm865+wHCV5hIA3FuUhWitOz8LScqQsy0M1GZt1YNSL39
lJgfpPGNAuCvtiHyqzUrx08PxbKNozgL8+7FspJPpiC6azZdjJY7uCNdae+RKpgEC/V848zDb8xC
v5jTv+c//TDeCcAQZ63AByzF3adUkdzaVNxMYQsQG26WQGtnKI79m8kxv1gzX9Ns1R6ILfaFOOoQ
RLBSxhz+GeTXVdNumvt03uwhu08hre95EoJXeOM6f7WBfQ3t36lgVWuCl06/llCKya6RcZUoxtLW
dK28Par7cdbu6ub+jQf6V1f6avVSlQrUnNbnhzrCBHIoh/5JGNPw+qXm6GoL4TT35UWTWKl1+Qj9
1Yr++p1/sQOSXq1mG2Gh8On1/DCb1rFTZVcE1zZYhGHq27Hl99dt0F+/1S/v6qslrBGX0kRsJUfN
Jl7SWDyY2qNKGviUDE+mXrMzyux23CltlG9tfa4T4p9MlN8foh9G7EoTuIbLIUVzPBKOg3FouTdh
p1UpIlxJOmbMhvFm3H6vAPBRis14a5IG2vGLN381S6t4fZQyY8u3zqjkrDAuW99kccgb4IcSYQfk
JVJexB5LtWa8qdPiWOFRIc5c6vpzva/HHVR42cXvW6XBk0iNsAgQg6LizR1hDGXdNwe/UA4dIeEN
6cpMRTggfLKvUskXxphcVmRMcohjDyXpDnzxyjpYmWXDlG82hoFN85jG3nXhdlJY3su9sh+XFuLP
pWWTmAbzHOAMow+UiOFqhHsfGqsvEnNI6dUWKHyyocNKu8XHrXhR5PNSIXF60dT7SX601udW/Taq
76r6QZqDQkHF+m3GPzpEM75uzRelAG+SWAUQRvjQQ+r3xCDOoTCHaRIlWqSlIbHNlMjod9ptTHFP
aOWb2dw4iADtJa5ZCHNFuS366TGX+xulybmsHQZocbTaLpooz6GV9KioYOGafdTQ0Zy46dyd162I
dpKeUJkG0xaJ4n5WzWdFh95MTWvbwjJhDeVxH1v1mJean6LCTc0VV21uG+b2YGF6tgfF/CbU0j09
7yd1PEtNH5GD8Ggp9YmO7+cRN7GRrfcSZlGqQBE+Di8tezepUPOlYBktwSPK8/MimL7FLqcaerfN
64+7SMCumaV3mUmBdt+Yc9SnikyvvSNmPedmCEReU9wRb8S0eMw7I0J4r5VfU1QpxNraQ0cB8luW
hISelmTazluFaW05pRPSAK0PxEYj2qAmp3fRww6h+IiSYd1rl/Dvw6LIEXHZXiXvl60THZMC09wu
E1bFQNOxJpRHszXvpLQP65Eu40SCapd5hAkARbIFNFWQbx/Ktb7NZ1SEWBQJM4xiq8FOg76lu96a
W86Uj2PxrBQ01XcIN65BOZUS/31RLZ9b1DFJLfrW3kaGOkVlO5wwXXhbDoxANdbzlplfVXl9mNoT
RlzQDTw0TdEvDmGCp3kLZTEDvKneI/46Ufl7WBLjk0krGAe7W4hymJalv2naDdHX+nbpCoF9o3Y3
i8uNjAqqRg29iFOgUa9QKikU4ibSUEnHhhnq6aXaRI+srKM5dsd8KrxUfk9MKs/vepcmamKz3Y5z
LARqkX1ULdKWcDjuw2Qr4gszq10YhlNnF0nP3jr7/GqiebURk9B6UP+bpqjbon1YQxMQfyn0XpYS
l309bn6rcljLMVsqfT8kb52e1V/tB15tRYwYHbYxIKoyFRxOSUysBg94Bfg0F894wxjPVIqH0Z7a
M1I8oNIP8YIRiw2fqD9guHAwXpGJTLpVqTtiKzriOLlGTQMAbUwTh+gb0c+tCINIZySQvqC9r9aP
Q/1eFNntfMkW2bNiMu0llTWSUGZTCGL0mTNbtHUavAkp0WLdJfOlre8Lg7h4s3OMx4qArb9e074f
L/9kgXkNJ9zTeS/mq4VYoa9+1XeWh1J+rMX3rDC2xqnTXCfPpABOHrizbpcBN7HFnlWkjixud9Ma
ibWzkjpe69gZxswFjHHDzg1Cje7d4fl4Y/H9HvvyZx/0ugH4YSWkQpiipELsVxHVkLIIGwLeoGQJ
6h4x071onXvoJ/hVYBHc9bJEM72Kinq8kePRr4gZ7rOa7/GSyac5PS4MMvlYivhNWm4ztFUgs9Ok
Emz2oowMt080EcGmx8EgQtCFlrNioxqIpr5qtvW49lMe8WFO3Z14u6ZLaCR6g4a1Cqb9dcboGhjt
XmbtTqUMtqh8Lqtv1yMAeDSH1F1vQMlcYDqWNtxzamWbPVQ65ql2/CgsH6RkQRJ002qaIwvb3ahs
sEtFACR30ClL9Kv5rSrTrUTOThAw6+LqSHV20zyvLXon2fRNcqGynGi7xXK2fPBrXr7HNEMys5dU
ugM5F/i7XRmPKqs3DlCDSXfa34LOaj+3+X8/Wr0OhhGMOlEwGHJuvjFzKWjqXSSpRr9sYxMk+EyA
82holPJ3yYK+dn3fpXdXpGOycJTWJ2+fTAeQ66M6Jb5ZYrhywTY6PW4IDlmHxdgetG51EcvidelP
Claeqbj2nMiQtOIA7fYtWfA3eda4TH02+awRREpbNmeX/qargFIcqHYuY+HUReJ18x7C1Xdg99h7
WR0KywgLIuvyinVVg07RNV6eJZ4EpJDQCltmO/LXj5/xi32z+HrfHPcSbum4x274Ph5wUXSEMhMe
IIKzV5MxpHt17jLrTp7UL62QPU5ikBpo3fjiiqQ8K8S2z3p3J/WRyjDPN+F21xs6pMXTkKrPcjVE
ejJ60yi78C0c3ULVVV8P0XPCmeS9PvQ3S7IeSRWBH6PaYvkRLTYqFsQhpOWtmxCYueiljMatFm4F
fPHtokdJu7gp/vluAuC4fVCbq961t+eV3PFxPbVYfbasRYcZB9UV+cT/d6JOU1QPRDgF+btuyT39
emJuHmJSImYkfPwOFRl8lSLAQeOuiP9i+md/fZtfZVb+MRxfnRKAaNA0oNl0yDrdNa2effpwN1HA
hGB13MbbVeDHpRm0ieZ2AyiTGEuSvCKqHy/dZgVvlxWVX5Q+xFeHCHDqMc1pdMEm8RFMXspR3G6H
rZEoZ9LvK/bpk1KWN+TrPLL9jpT9YYySApgQcR18IdhTxjuEoWAWdlkVUWY+byUJZwhBiQ+slupT
Bd6Wsv5BtmwnLtmDmuP93jT5QUEtKlvhokVYn964sb8av9ef/zArGy3MtRGePCAQldpY+qJQ0WpJ
1Ya/iiMq14/1mLyjB3ls1qOuCO4+Ign7D9/81fmk2DspM3EYRgoF4U2S3a42j01rfazU6Zh2MsrZ
+UhgO2yg8WLl5bHnaxWQ477x/r+o8Iuvti1ljfZE7hOiSyrjFlHoUYGjTF8TvC81frxy32tXi3bZ
m/zdX7/nL3Ys4qsdC6Exlihh544kjrU1zSLTvFzP9dfKCcR3d0kJWdf+s28XMMTP3y7a9NG8ynGi
XO+edOZmLS79VvsiA5jTzMcqa91GM1zstxdB245olo8a56C/vtQ/P9kjCf/5zeeuhqxNulmkL5Tk
Kj3Yp/Oma27OZQJlCPC+vbX/vD57/7q3kF/jSRGIb+k+ck7stltpUdzcrJ5ErvF6ZxFvBv23oUOx
LuFEUQcFo6nOOsDWNFfeGkp/Xv3/l7C7uh77USGgLSpYLStZdfNNcaSCWjn3s+Mej6MUyCW5Kmw9
Cj7WX9/jX7RWyOH4+SaX5Sz1C8ms0WChTTRers9uF78bZIMNzn6UuPV6LbhrW1y65s37/auv9tUc
aGUS2jM6uNGKeN2hDjjU767Nf0IzZXAahq1LqC7YckJzmpIDEXmAWV6WePwwKfkloR6tQHNPkOr+
9W3486fqX/LAyqt/UJs4W+N1+gjpwBtUZImiFhTxxqZfPCLnOUqx9tZ4+/OJQya1/qdZs1Mqushz
a0WLnH8yaT1WyNmhEVznK1NJPTnT4Fk9ZxyG//oCf/k9v5qqBo3YXkLIrAivZ5Cpoitr5NMvLzGW
ylQeLstGsbh96YxAFJL/aK6SrVdzFSBnnJ2CJbBjn4/JDlmCbtnEE3ydFs3aOIo0KzG2/Yd39XWQ
zKTJZdkDZ4wSSn/XCaPhOV13hdV7O8o9sUgqUT2grTQt/sd7/lsyj8em4n//6ye5xnfxwe/ijb//
/6TxMJjuFZH1/NdC08esanrh5uswfv1RUfr7v/xN4yEbf1Pg7kuGqZnXcAZG+z/gwQRs/E2Ed6p/
F3iI6IF/13gIJkoO0vJg+l5z6kXDZMT+JvIQILnydyH+KnDuTdJX1X9H5cHr/TTtXzOVSBi9qpFR
qfIh9VcPB1L5VlN3sT2COa43J5E3y9/wB7irgAQyb1E3Zi1m9jY3Cy9GyBjtOMefwW0qBuS/wfLr
xhRf1iVOv6DIHh5JW4+/zcJWUDnSU3yNbV1iCU1BEDgjMu3LmPfxIQOG19Hnk/uoser9VE8NYTOV
NaSXxjA4ktSG/lnPYyCWAhDFSlULT4WZgkmmd5YxnexSVfs7TSnxI63Z536Z0MRpUyo81pbSfNQW
PkXcoPt2lmsSBeyPpqJnrSf8hG1o3HucpQE1bLsOOFE2v37/LENs4AfvQU+aHhXv1gFSs99tGr9a
QfvcNUYnPHbYM6PZKgte1ZwU1YuTiSonZMWGEly2n4wRUtpuGCsM1X5Ov4iTxMU1MzIvGPbJi9Ki
KRXhj7GWC1gZhW7odgpX3Yk0s0Fw1Jw4mnztHGGHGEuQXCbf70Wv3+AUrx7HSm7fZ1oTv5dWaW0c
cxLw0u/6XmsXOW73k6ku8cHKJXbJaqLmNgFdk4fQBS0ZNkHP3DLsxG2zHvJsovQ213X3LMlNTGtP
jh/H1ajQxrD/CTf2dx2ZYlMOBa0r7rV5KRQb8aD6DsNwelkKuaQ73ysTCcMqXroWSMeHvBWNcAAp
eknXeXiUpFh4nuOCHs8+WFFBwrYXW6YCG7RCRzusMnQ3/bHFOfQBj7T6JdtyDWxmpgy3q06dWVat
9yIChPO6kOOzTepya9QoXLVph+XZmdVFFZv0i1lcd4biIr8HjFRc1nWK3y9TQdS7TvKgkxjo/lRJ
3I5J/L04OPt0M9PzmuXmCeZj8wJaTnzp0nR7whurX0SYL3Qf+StqoRbvCGbHihuLAjA8DBeT2I8e
DAbBE9JKpgBimoFabn3U5TtRPoJeEOTVz0/EEdxmOayvjbKWlzUrQMoZYmGZxiOSI8w/4TDwPNS4
tykGFFC8pbhq3+ugaziSCttJa6XkUhVT8mGnBRAs/QaqYOTZ5CROH2TvixOEl+KkoMW9K6U9PmxZ
o9jSPmaBmlIKGTUS4TvwY8ckQ6E4VLT3SyulhJXXIIpKXm9ejPoBUE3rb/JEe2cy+ksqawJW91J0
ISi+WFd5YoZ79aTIW/WttOr1rI9beorBn3+JscgGekGI0YDjMsyKrDhdkUSJvSnqu3LLjMzeBb30
STVIcicp+7lFD91PnVuJfUPDYOCoD3+Wi5/p5RYL1ShcsImCL62gSGTK8WlIBgPVs4p1WqIanunp
fBBWQFIkFBcPsJ2ao6xpW4MBcy0exVRuXiDUpA/plMp3Y7UMx16ntbDBWjygwWqfmj7OqcPHywhB
b58iDLPCFbk0nLQsm65IGukGEh57k6FX90szy91l2svppjX2+r4rZjZqU6GHZESlURWLkr+2NHo0
sdM/avisDnqaxE/KBj060dQCrES1hD+sOZd/bM9/1LN9V478sWv/Pn2zVMGRhxKkWuZ1FfnxDNrG
2iDVqVQcVSkp3wEgRdhqAQS5JjZ1XTBK8RHblO7MxLSETS3NLy2njcDYxulFyzPY1cI4BzF7v2dE
W+d2gbTRC7r8UOVG/iIOeXFUCrH087rdo1XrKJIabVw5VtVYb+xdVN34aS0yyQjVVWrvWC2JyIAy
/GprrMrqVM1KSxTPOm/PZq0ya2YIZr+t+z59SK/3sB+6FWbS97t7vc+AYnj6rvc+vX4LLcygMKMW
EsIsqe/lEk24unJEK9ZcvKwsS6dZQVoOhkgSEQRr2QCpkK9d3ijcCEiaDypQy9JurwNkvw6V4Tpo
puvwya4DKb0OKaRnzQvOw+JR+T7iIJQ0x+k6DJONAckENh0GaVxONO5yd7wO3DZLhdMmxsC4Rvb8
2WhccHmRFo8uUP1idTITs9wyIVKvgbwl4VvWIWh0FRiHfRQ9okZTl7LrAnoTby+6niTSUEbzRCd5
Fk2iAbbRNupjzbxvbbFb6+UxFT8U2THfP0K90QABU2/q8vtceemptoztN5zJwvohYTXVR8XBC+FU
pyq9r/uP9frUKbW3VpHc3ObrJ8tsbYWaG0DlFhvj9iKhkJwAcoPizJ6tmTzRAs6BVwHQam/q/MoN
XT+uut8neDstSIzGo7703pjdUjNGF8DaOc0Y2L0sdnIti4rKv5JX5CMO8vvkU0sCIAVe2pILTGGS
S94L5TO2YlW8FOBkIGtllR9bn00apJ8MhsyS3U6Wb24nHL502Sq7vFqDu8yHIe+WCplq8tFMn0ex
oTKTOAPZoeQeO2Z9ZZ2KODHUdrU7UX6qa5KC5tXOF+0wd8qRucu7dn2SunDww9KLvdcAbqVI/KmM
0UbsSb5FayCMOO0KWXDHZRHD1kxHGpJx69UT94SUrBvh6nXN8VUHbE4ktgP1QklcXmzZECAeq+eq
J6auIB5B3ACDQ4x9sbT5Zip3d2CvNSYE3zQMdDNTTxY94hzWl5YJzqi+1xUwzJmsfNuX5UWs5c/l
Jrrser7Iu5UhPH+s1tab+vqpozS5dsNx4URQjc1haSfNpDn7Ik3hWjfnUu2Z7TLxVhHphTHdPMDt
CQ25JhnnYU98HOKq+mmfEGtty0FQaB3ouSOh1ptQS6FfsXo7Bhl1o+1LjXJLTpE3yVvv7VWmMZcT
TaN1tKHNKuNIkiveCH7sDBP8AqPajs3tLDZrAGPsJt8tKH2bt9RI1qZNCBepnBw0PBisa+OhnOiI
IyOrDqvxcYA1L6vOZn5SjEe0Y3LVBqZy0yz+nH9ugPQKFHaNlqc+h8GS45a293q0jRg4H5lMQ0Xc
CgSTDX6T0SPepOIicSIMSuF5b9mYdSQ7TTUC/7u28RllYptFcv/eUugYfdBq9RkvsS/EVyDxeRDf
J3CFID1XVnU04gdNQQA3oRKQ3Wo4ZBz0R2MaWZHnGRF1b3cUMlvaXwmVpgTuz/t0uwDYlp9TkmQT
CnxlAnQ0ixKR/ce1YTLxlPCk5HXYjc+75a26QqNktEfp1gT0MHW6Y/RfjATF6El52qQLLgS7/9hn
V1fzF2TA+9cWHbfUOXgynXq+GUhplC+lvJ/a7swTqA1j2FgfrOIoZ7dz3djK8tCDvWW7Gcr5vVkV
N4pYugRZOfnVz0mxMZVnB/QXPktv11w2IirNOw2Qm5L1vrIg7/Hgw0UKqMgZx/0uQ9eTfELJ7L0b
PEN5bsuzqlWBOH0b94Y/RNbYfMBuzO4ycRsw/Av9YSTvfN7BM8c7A1X6zDBJ0HFm1zSB7mCCudNK
6gflpzR51PqLhcY5l176Hp8FUZBC9a0tdyclpyTLI2hw3jhPZHMV75R+hxrsZe3qSmV6B2vYy2iO
fUnAqyW40K4OMimsrTNw66Z8rGnCVm1IOjTbFclOzfZZ7B6sarLHDHklW3I0EIsOAd24Mdb316Bw
XDTRJprhlS0mJeGSLcCfv6mFhPLQb8VorDtPTj92OVYuDwi799fbBA6H/7q0cs5TCWUyDV1ne/3z
PgGfdJsoUlMeyfplIOX9go/cNBlImdVJmp019UZktTzWt726Vah+DXH+gErPYj+zcvJQqtNIVMOB
NiebiyYuoUiCbCje4bK2AuH7pgCnSg1jiZ2CIY9gnQc9P4rVxnMHzPMWMntzO4JAC8d6UA/pIkK+
hyHG7ipHTTpDyGgskLtkam9ukeR3zNHv2ipjjFx3xSSSwhHyMwOp00Q6d7odNvG+LY/ZkEVmFnME
gcaiFF+N5lPTeo3iFTMw2WJ3gSEY7sQicaAdfVXqiDxXcUj82mDDCgqVavNnOQ3LNvWMYQcKSSIX
Jq1pX85i0Vf+3j4a1mYn620inkgcO+k0e7YPpvKS93fCAnY77W0VnAXoebCDp7G6T7bqyOH2q1x5
lvKulJNQLPLG1trJKzglWnQj0sepiXTC0BbjTCXdU2rQTcPsTmNPc1MRQqHcI92KU3+un0a+HQOj
lTduBzO+28fhy56xHAsXsgSqdIwaLb6rjSdOPJAqJU/ekWbNOj2oPqxEeLDdeNxN40EaFOjTij2n
g63njw2w/XmPP6RNe1SQunTf9P2dsQ1OYWFBhGwA6UF8qw53rfD9sWdlm2eSyyUaCp4XvM8ktf88
FndR68te6+ZjbixsHXYYp2150/fTB/ZC+6mAORHs9Zp5y5C0rPgG4ZXE3/lJywbw+4Px/6x29aM9
6e/B1+b8sfo6vC6D/VQVG/7+/Y+Tr81/p4nJAvOP/fyHWeT6af7rK/ipcbtexP/+Hw/Q0T8W0z9t
TP/TzT422zR+zP7rbqq/fGx+rHr9/nL/rHrhitaxKGNIklTze/jaP6teyjWJCFeRKsMpl36oesna
37A4i+RlkRVu6pSjfi968UdooBlpMvUu3ZT0f6vmBX3npwH4j06oiUvqVcOZPYlqZHOunPIoO3aH
4UxbN1TsFtmWbZ7kw/W36tk86x7IltmH0BpuB+kBU6N0G99l59mPvfpE0zGMvdWH13TL+ekgO707
HPKb4mMZXRdLy2btayPKvcfcS9zV1x1otE7hyq7u6QcoRt4cqs7Er1dXDlq3uI8PMpr99Zg6m9OF
3XHwVAeR/hHNaiSErJcuHdKwj3Bw+2KgHrqgCHJ38wS/CfVD+5AcFFdyi/MQZKs9nSS3jVq/9TW/
OifnGWukr7hjCO3pdFUcQNy+KU7g1c7ywbjVg+68nVJXj1R3P5TnLJrD1q/CISh91RPC6WAemrv4
IpzLh+JgnZtTFXZXgb+XORLXiQzBE05aYDhoyRGJGXZ1Sm/B+sV0tdn2PMUXSjb2+glXQITSx8t5
WcUf7K+RN7ix/wjaypEC3c082Yu/6Q731W9D/fvHUD0p5BXcLlBcioJ2Ew2+J17IMTnA2Q4KT3AI
UQmnoHZTH0pFtHtK0B8nVwr6UH/fH+nO+4qju8qhuDG8xTeCIpKC5VKHM/9qua/uUn8PrLsps4cI
L8bd4hpOEVQHChBFMDuaUwebOzsQXez8kB7yg+kr36RDccG8+9n6wE6JzzG4vT09OolDtKdtOLOn
HYabxddvm0j1Y5tAkaANRb9y03C6Abpzu91sbueKvuiyo7E7V7/N78Wb6sv+js3UlR5CjUe2OzZV
Z9HtPe2snK3TEBUP7RPQuWj9Jvqjo0WGW/Ei2SU9zoEc5oGGVWP0JK/w85N60twyiNELwWxU7ezB
uBhRz7tR0A2A3/t7cakPmUtTMchc8VkN24N8XJ5pWbgobviwpjd+zvg1AYmhel8dlWgKWbg2yTHP
6r10YSQGsZf5pdfxnIj87Mt0LJ+kS8aJDISMnd8hbQw4YusHNRD87LZ4yE/5jXwob/RTczTv85PB
E9Df5FF6qA/EYhx/mLH+pDwChuEXj/qrushCmm6jN5102pzFQ6m0+qNLCoczhJNt2C2foXe/fRuD
zDd4KsuojXZX9RApOqMrPCI9sAev+kiJ0ykd9vXu6MNsdUSnsN+RRuNP9uJQt/SIGcpCye0jnjC/
CCUMJHb+OfNI/HIKJ3U7h3Qg3/A53PN9K4zy8agmhyooHBRlDrRDB+FksIbNnXZEq+jhSAySIAsy
Qkrs0jhAShm+7p+qpzkcj8hDnuAMrWEWbLeEAjH6qUHPx3vBMRzhHWgjfjaG8fvU16PyqEaFE7vN
k/k+OcmRdE6yG5OxdNJvGZBREsmP+712b3iDPx+MU2WESTQfkhtyMs6xP/jqrRYozcXkb8c2oVq2
dFoDsEUM7/X6PPizA6Gdn3+jGO98fF/an/EBeaADbPb+7uCR9+sq9pdvOf9+cXkm+buxg5/D2WyC
P3D8DJF2WG4IMglyJlbzDAUTf5Hmz4hGbcldPE58TubXQM9Ci/EoHJNnRpzbOh91W4wyZ3cwifHh
vjCH36gBX8pJONY3hAG5k4e01JuO1qV0NH4HLtMffdMzQYTaZYDni6EnB5pLKcHFkekRD+Rodh0J
t9vh+r7lafuU3OoEutQ27nMn9xo/9XgEoi5sPDVgS+etbmG3DiCv8+hkLiZ9r3cXR3WkY+GJjmJn
fuEv9mL3+KUmlprBA9JsT/a3hBVhdpn17dWtI83FepbaVpTzt7pQvO/CHKmj8T5xe4Zf9tLz6pqr
RAIrkMAwzrk0xJdufG9EaFNtORDClhdJD+1T4k7OXz9G7Mqupbc/9mx/LJmvSnKLAd5WwcN86jz9
tLOUIfwLBHt0u7Ai/YHvBAa837umwxVwK8GZ3aR8EzVr1cqtsFzBfUCo50+exi+JPbDfAc/0N6+y
v9QOQTk2EV1OHMzcScPlzH3Ywuk48RhCF/CvjyzHKnd1P5iBHsw+SzOWt9ynTc2qOHi9XxKTy7C5
LpL8gQtYwAG64c38az3gjBmZh5iJqvdNpvLYA2Blix+mQxldX3AIdcaY6FTn1e/4Vcqk2XkD/02g
fY9mgJ/OhuP1/QfFx+t4HkL60/weTWFU3Ku8EMmyIaRaT+Zt8mhxVi72+uKdJ0U5g2V0/3EhORsF
OK1MBqlruqW7Myo5iAbqCWmDA9/73cTVyQwfnYthaJ25aSziis/sxZXzbPjNx/yR1+e+yjagIk/3
xGD0aYt4klt5Gf/pDruKA6/H7WZMCZfyKfZMr+Mjbf+HvTNrUh1ZtvRfKbtP3Q90gxBCtN17zTo0
M5NATi9YTiAGDSAx/vr+nN23i9LJSnWdmu1sy8rclckUCkW4e7ivtXzObbFSmw34Ck9rMZ4tVDjN
OlvWDmkBG5CnhU6BZQQR9xmwNrbz5MbczhbLtOXC/qKTFobP9KgQEauw0G3acNh08FNnS8iI8pjM
GWhdbubCXeA7QF3iGJF4YCPA82I3sumCGBckSzlxWryuZid8SMw1RBC/unQ0sGf2LJDLkVApd/cd
dJddXsQHzTwmiGdUlCw91ECYvDi4PNIPpX1mOmhx45rce+IJb+al3TDI2ltZqLbhVQZyp5v22UcQ
ggVrOgt3522cnTWGfsY1nFlwsTUnaaQQGFMhVmHNnpW5aChQzO6G/5NJRgafoA4Rb/xAlYgGFNKF
BctwfK2Te4Zv+DleGcVjp+VXOtigTmV4hMCIxIMrn6UT5ckeWdgrJ7wuzBqu4shAV1bq7QyrEkAL
59M0p8nOkyURd7FN/kZWMtYF3XsnxHjMnJ2XM8XEHRYlSytzLo+XxzCQU6odQrFMEPXGBjVx9U3W
t+7RdWXDyqvilbevACOCnauxZzUv9GgAwy6WlYrGjgfl1K34O9efWcdOK4B74sl2yHkKpBOF8ivu
AEqOHRLqYqKtih8G+ZuOGW51xVZtvD1TqrGk5VJRYbRjZrTOMtjZTVaVxlyS5XPYi051ZE6PI72P
TeNeR3atF9ky3ymDITfnE/7avJta26jDYfVmFjGSi+qrir2NzIe15Dkop7AhMfXekfty7Nd4tRj+
Oq9JA3p7OjRmZCOfrQOOgn1BGF31zF7jzWD7Vkdnz8TFUCW20xcE/jBrCa+hh+Q9K4Con9YMGB5y
X9ybKptQPrmlmq7GndoExK8WYZtPAt5OXTpHWaB4MQSm07ITm2DO2jDJucvE2tV2/WrbqtcVfnJr
WCzxPLJbzyiMXq1M7LFTrTrxZ8qlU2ameQWLpILVpKOFdVAzm+yng4JZyDQS7ojXYyiHbkhsgeS9
QrX6LnxP+jLV2zaCZ9aGacB68njqtAjJTW81mRFip4PI2xKohHYd+8QpvHMxevEgGp0/Tr4ECjmR
zZJwZedjOdjqM6/G01r9VqQOHU4lzoZ9vO4t2pT8aY7p82s7dkEVt6m5eZtzF2p3ODh1tr2sl32g
gaPObsuDumURBJGSnlIi9JY+Y3HJBlmgcl0WmArto7e1TmoJqfmgNmpPlJR4qYsiFREUwS1xzooj
BR3UrR1RkYRdFc4nWyuUL5cuCe8Va8GZoWWljsQtqLbasXvu7funrmGtXKhC8I9bHn2v7BPZe5Xx
9hpk6qVDU76Z1eqnft1DXZmQfW1Vg7TT6M8mJI9z/qc6bk63xpQ0t9ElEHNCN4L24JkcJRoe2VlO
AWrJtEA/dIzJAWMS5B36JE2ZXxYK6Y0B0pke3TSHxwpChmo51QONCK7+rL+bE9p5eUwPz12NFwzH
eFp+gPjvGMPIA9/pop+8JH9Mid9ajChIO6R8PFwkYabEoXTcajgLr+JsuU70Da0Ff55xXoqsjaKS
bUMwz32KG6rh8Qe1tTI1JDZ9QWKN5s70F+ouuwsUjK29W/eOLiUN7j+NtfWtj/7/Mmg9N+j/zMse
tfGMuhXrhP9JJjyZmE9uLwwdF4mLBuQ4VrLJHCaBnMNa1/vW4g1p+vOinzqVZ8JTFmAl6878zDbV
YkLmVguWwE48GrVZ9MJ5IuVqv6H6qWZvR/vonpwXMowYhZ0ylclOZIxNq+noylAGqyuzU9Zuzm9n
W8LQA2G3fo0aF+xxk6KFFcEb4szF8ZKyiae5UIf461mS6vMMs5pvLerKxyXD0d6iYBnsnLB/abin
+dndOTM+TqJbuNsnjl9bPmHD+2tsW5NPYhSq5S1MvzLSXMOFZcwwcuLkVaYW75u7Tf+88HQ3wblJ
WEcQhFmjLaGV+hxEe02H1Y5ZX7grJ7IN9gMFIrfGc0jee/gcbhxr13rJrTqOlsFbsmmQLeVbbgDd
Hl0JtmVxX9oXazpfeRLPynTJEYSGlgxnzzFPvEf1oYKNMtShDcVC7XDZMigMiqJrE9d0VisMEtE5
BwEafPDvkSmj9zjepWWDGCSSlqiu0llZODUOo0goIzSAT10TSXEdTDrHUI/0O4MlAc9AaKmLkZdw
ELoboe7KMd3tJMH4t4KNB/v/qg4AFpVn4n6t06DBBeh+q806mmwD5gundHSy+4sL0xyjbOJ7V87B
M33ksBSO1JP8S+6FYoYdmWWOABhlwoLugaz+PCNirLi0nnZWzhHfQuCieAEDJpByw6DaXvZXgcTY
JhUHV1OcQHT7xMVQ/XDSD47aeBg5LlaIKr6OvxHv+ZnwW/5+AzGnhrqMzkla6xGkEmlGqOmRWMKv
O+/EKQ7kzzM+JKYAhCdv8sENnOyBXBCZI2wa+rCET/ReIT6TMPdiL/zNUOKtU0DDITIcKJbhFWrk
kohM1WUwm856s96u2xrsAs05BIAUyXC0iFjpo2fXCKqP7QY5o+x+Mzk7Cz8PaEiLMzSw2FWsP4ka
P2pnvY176MAw5BtyoDiNXt6hSwkWce+a44Mc2xjh4eH0cFLDJk4o8rIppbYBbRbH2Ye4gdpE/FtE
8mbtNPyaSnAB2ajZOam3A5s7wh+IqWopatu4fuw83k5nOYd2w7+gP8rD9P3DBCMrZ63sEDY/cab4
FVppdCpYQ6p8bWNeI/Alf2SnOUZ75cZMHoklknTiUi4cLI+EqHy+RebEOrtUzjlnZBK0uuKUAKC5
RxszwXMkRpuNTq5ENw0SDUTNSru/2BIbSPpOc1I3w5DJROBLvYpnuIl9uV4O0j8EhVvMFHckw43o
eGeaiLbj+igz2O4qIZV1wKIjxk0kjSU/0XrJ25MgylxjzKVjBuhA4BzuK6MLG63unJx6m9Jh0MBr
H3wcs3fGXlJ29Vacs5Yu+qY4f0jBnI8kjgRXT4QoMTanBa6BYoHVyAetYdqrPqxGVL2WVUK9Ve/I
9hYjAmR5YVkRQRgdWtAPYQnubFmTdA+ydxy1OgCu3OmKSHEf7BT9ULARm9HJsML2TgyIL0dbDtfs
2SP3kcBcsQEHEiLuiX8kxKs7W2RGQpW2Nw4If0sCwxMTtw9wrdiSFKshIV1KWEYmh6AurXflUEKD
B0yqWC7sWHf2tukvhkf7hE2SlEOEmYmJxsyy03Lj53arFD5udiuQkcZ6E5rN3uyjNtDbLYqdxMnE
e9Pq3WVMgzrod+7FlkDWxDRKaFlz42FlcCTLnD81guW4MUw6ZNVGlzcUKgfH+brfdOs+Pt4x21B0
3HAwI38s0cNsCDh8TLmsU/Pq7cs8Ib8J6c66OBpZzrO7DAwCw7zLAZowhqNxcCAk5hDn0gFksCHW
MIa7TnN6aZPfs7MAp+ms2wlLZNmNuhlHzN4TzhHTb1f7awzexXFiki7aUHvK21EXL0RAq+HLZu6e
JOeW1IThZ0FrRMfe4xvyDttg66JM1GkNNgH2HStO+pzMW32g9bNOM+Do7cgBf+W1vsGi/rCyzl+w
YqPDH/h5NLKVvCXZD/+t8/Gxobnqf/+vos1tjUbe4Ft5pmVIpaVuIosJiLiuCbz4W3mGR6iutMBg
GQblEe0Gk4zwnKlpvIa+F7oGcvn/VWcqNe1/oEjHC6ot9PJrSHX8EkiyyN7dpJpMA5C0rl+R0fSv
q+pNxn27iy76iiYXrbrm0VJYNagSIna165gaMvhBvrMNxFvi8SYmCAGioqNskPtGvWPQ4/WMmPiW
TPLFBjMCkfuITUec/eJXwQ4Y7Z3p6vhM3TF1xAHguo0PKw8NdxqC7tYOzQMb2y49mlQNWgCSs6v2
LoZd1Z3BJ4fOtLcaG9ugOHzqUOBeJu7s4C/Pk2i3V1kPpYD7bBK9n15oN/ISexXUSWmSuHo66yAD
S7LaerGYX5yhAjVJM5PFbhbqmmfCu30+fzQfkufts0av3YfqxyFUzddaajdfk+fkef+B5DoIyssr
DYjDcYSkuYueO32YEoSNgFfu7QYZC5SVVm8G4N7LltbuvawOcdY9o1e19oArNPZPm8r8DFohOobq
tIIxURLh1Is14cIlmYWacBORABrdcdOPzcd0NzI3fhXaX2WaakPdUP3LvDIyH/fdaHK5Xz/VnQpk
waecAx6KtdK1yqoCSQS1d3ecIWdB+0trh7gvL7zZVJ/VE8qGWUDL/0nDLFsgV1GTG0f0N1ggZVah
CGD517MKnxiFFnryICtoqg4CWiphN/c8qm22kUFnCG8Zb2knuwEGuUJcd42K5fqcmyWIorJPKxjp
X/lpmuyrH8sPV5/QAr+EfzHADlylUm8vDvh1stDpm016zCAwPZI5Xdkrm01vtYh56BDJV4NIUjLO
C05BX+97JF6/HsCVRnM7u5v1BdhzqJPil6ziFmDa3tJ3KGzT00w1HqkbdpHHznXrMDFfTu8oBWlT
bUsfCcVPEgl0yFlTqUdrDr2ExcWD411/XbYjtG1I4PHXafSxGOX0IjYsgGXraaUvoM/OclrlONpE
z1utPw4+vRS+/aLTwIm27Yh4i5IvDbQU4RvNXWfOmqZwnOpnljGh/eg8jOzKtNJb3ZG+IJ9Tby+G
i6fLC1i3vY6+Hlnju4UOWdrqztS+u7s3yLduVLcJCOmxdp+9o/0zOD8cOws7ugPst1HLO3rC6By5
GmpCaSKhXSBNS6ykAbbYOlJOf6IbV2gjLLScw2mgx+pb/Ja+7VZKYHwLVU+V0X9HYwS3S+6YajVH
y3SKiAi43M3aSyrWrmGfdKSaVfysdZZ2Rk+aWIEj249zsOo2KLuwU0UjsSxyL73NBfsefb/Nf8Pb
XGZNhJT3e1qTn2IS/q8xa1SJlRumEA0LMKTtAdJKeN7oyOItPo6aPjyfwOTkQA/91g46Q6Wur9XX
BqzsIwvO4bf4yNqnJhOtbKPRqAI7bRRcxLqhrbdoaekUdugORf5o8nAhbUpu8OtrK/2gQjj8T3+Q
9pnTA73IoUSHt8nR5KfrZkm7Ws3MoN7DH6T+ZqKJFTdpbq/pK19DK87N0hM0t1ZmWPV4dnErl2VK
59Q1fXt3Z9Np1CpbW4vPUXCuh2k7pMugpS83M9Ce4dY1zljeXX+bHlJaUGKSVzPUdmbryUnTwdKu
803JvGmfLYrbyyncoDhbG8vdckV1t06aLUTlDBohpyYSZ2SAEaFBkya2NxQwt5QFqhDGHk9L6wQJ
Cn9Bqi1WzVMvfoEC2LQTwOUlTvfTbXo7vsJ9XdA4qLWKGB9klTSA65cGtCmii/dqvBuYj4Zv+nTU
5GxgDo6vNN/wdr2yTj1lt7xROJf8zW95o+Df/uhbLiuuGObd3PFGwTDT8DGuahXCvO3LFtwN2JqX
bK/CXlzi6MuW1jWDdxPO/R5Lq+xa9Z8ak3/6WmvyRsVJBT6rITRD14BqtWC10OnarC7Hte49Plat
wYCSpXp6mo7HJVmJ68356nMK5mRBk7lDSz7n3F7c5eBCt6oK9EZqBK9pgEgTYbugOQ4BsHtF6vtb
TZvYrpv2Y/Xy0radiue00YlVNSLTVD1I8SxWYKuOwElK7Yuspq8GXLQvu5O53CbYl+QiFfKjmi2s
/YgM6RCxbUonCXVemCHx0opHaXs7QEasqlswomfTZvC1D9NKxnKVXb1dkL/jWMoWzNXf3ozln10w
n/rtm4VZK+z2RrggFRmxYA5ujhNsZ88BTibx9JZKNw7sol85x5K2v7mu42qbVek6B/rFPr1FlGYG
m8mW+pBm16UlMUKbFt168iZFiTrt7OqTNczoiwUgYqY2HJeykgGV7ZjrjbgZ0J++Y0rvWAFV+2vv
2HUFfLFDa4VIOTP2rQNccuCEANLQPQVTO/PR1qrN6xYSjRGQv1+9Sgrm8ndfJaWTULCrv8UkfJZA
bCFlgu4FboOOMgXTWF+ta5djluqebT8n6pleaF7vmUaK9qO7stXHwgEzADxj8GSNMsre/njcB9cB
wMLvnK1H3/ap+Plfb9+6+Vm8ejMovRCLbfa5mSUXBlX16BQMYvFsGSNkHd1wAm7qTLEtBO7kZu2k
kwmy6tHowZwcJfP8jWfSWw7kncBK6+q+4r5v/foTmDwLaWc4F2sFEGwqYNPRzBndb6za0HDObfIl
fkCveirGBvU0UNs+vQA8AfnzDajEGy4AOsHccD8ECUcTaYq2H7uOjtrOZEhqquIQO38kPWA+w1x9
VCwvWIO/OTCBhrKcJ0Rsefu1Zb6b9gctr5Rj7VRbiBHhK676deFlLt25eHLNW1pvw0ZPRd0h9WOn
4QQtPFQTRBPgFnujqAIDdAoOFIarkDkEryVYf8RtH5Z8pGED9u5LuqzmVYOH1RzZA/fhYJ3aXM/b
2noz7O7T0X7om+qB9Jb1MLyLLI9CezcGGHO0Y5yx98BD3QwWb7vtmIqn19twKi+UwJMgVu3+eDSK
QE3mbkMZDjwW+Xo8Av3ovJ8GtHcFugpbBhwfEN/3e+2KhBSs6Mp6b/A6qP3AH+loBf3msbNXvU2A
YCP4WcGbPvY6q2AHfpHs0CDsgvOWN0vtHfCMY/vwuJ3Dgk7B6QCKWMEp2FP1BSxCIbmN5LZ7GmqC
rgNBWR8IAFNGOKMkObPu1wA+6EOr3vtPDW82MNWLP9+r+/vqCCzKSVWV2nY30DQ4h8BZqT46T+sg
dwDJUJ9/ysAUHaHOUEDtMc0VIAHBQnn0wVZ+bPlH8CglO+HTiO7H3Sm1uFtHlu4vMM9ldzYAlG+4
Ui6g5waJt1SD3gk8dgxkwR42AT7U2k9Z4NTaDNE9u45ll0R9ZZZCLzjxP8RSlM1PwdHv8u02P+2u
8yOLatZrDo5Or6LQerCea8CAWwBC2i/nrgVbiD1AWdtdDLvt9nhUMj3lRqsQ5n83Wt+N1r+m0SrE
jr/npiyzD4Ww8ve0n5pgKv7hFEpZix6AiLCZRrFuV9Hz2QX6tZS2dmCnQGLhHwWNeIBGAkwbcsfe
ie5pvOQKwUkeO1/ZDPn1eVKRksfgv0AOiSGioRDSFsQZWn8gmOnxDcB76awARB/85t0B4iMMDwgo
ht3iX6DTfmNExUeDurNz4/s9oEZDAe9xhMZ4cF6uuH4gfgLyg97iVMZnvCggQ1DoR8BXEAUJW1KJ
GOgPa2NN+wjyqulL3XpBFp0v2q+orvcRWeYwwTverb3hnQ72m84E6i6xutperbut/vYNhLXVxdPG
qjvsPjwZJAVCBd0B1l0C0O9y9dq46ffOPfr0inxGUxEBCrxxtFfvMjdzGdB4jvvmcSGGSFDx/v5O
NbQNhWvtLtwN0K/MhlMGbim9Av1AN0639hl0bgRrRYICIVdtvK/9Nvez5F4XQvmleQrjxQ4t0RT2
iMAm93AI9nwJ0g7SL3eyc4CkAvif26i3j04axBCV0uAEQlMQllUghIaFMB+4zQa4sAVg8xW/xeTX
I1CacIvAaSJgyu2Xv20BG1ZIZqzcJYypDY/zbHDUqE0DEgf/6Z6ABXLmTVt2dRCBWHMEPbxTa3fb
PT9WkCtC2mAAnRbybAa99mwT6c8cTWkACRugkq/8abkYvmqMCsA8l2HwfQaNJ/S6/Eqtijpbpw5y
tOZWSQRtQKMJ9islAkcwxDa5MwmcVg28rhWDp3FCX20n1eDSr4+SLhDfbu4BKF5cUcIrwGhHt9aO
/aVShOeQp2EZOO4xyPt5X2i1cZt36o2gi5ggDSNeBd+UJSyhJ9L5MCBkyvf0YoMcAmQ5ARaIXAzV
ZOFk6ldIdM5UdMg7EYBqYG5NULcmwOGmTdAum4fEgN/strpL12+BNDUmZ2D84OEXAYyUFSyPkuVT
aioKp7LvpuJvayqQ8vzaVBQPu7O9XlkvTUwFOgQYigyC1AGDf3IFXvzNMUC+gUYk1Cmw24/Cmamy
A+EwX2lvyKODkoAv4UZexXoT1gOL1gmWgGYfabnuAr2HUCCIXaFtbsCptu24l/eOgfF4Yj0LR6Jm
AQ8dADuw2RULJ0ZH4CLnC3bv2aL4z1vqg6rqa4/hXW5t6GyVe7nH5oMpAvoqCPtJQFEfRpPsHKxd
GQylWeI+i2chZGPMODzudK9OSkB2NJppDkRACKRC4my8CRc4xS1e3MbjJhCmpI6FBB9//VkH+11T
hrX3NnAPa1hMHRR7BgwcfoywayCU0poJvswMXhAcG4ceDu0lrBt6UXu1V7G9ayxrjH1dwX1CbpDX
CdxcnrscoR2GcVrZ2x6vw/bWXuUdakDLt7w+hPtdcWi/AukSZ9iJYDVdP4FnZh/yDFEXgPcif29v
3GW75m/RZRBbTg89qLgR415yXzZA0Tf8hIHFdyQwc8G0800Fz90zArH6YO65jsjjuyes84UjmYtF
e4W4AvB6Pkn+ZZxcScKz5JOv3wPxE/I6jG3/4EeYXDG7TQIIsP3A4ofrQCDBXWGn0LpTtUZIIASb
u9Wd/pgEmG98a95HDbQNABscMgmba5AjvHyhZgontGaLjkPE/UEBEi8nVD1h38LPh4YnNjqx8/7F
wbrDsRUwPfJzvqxHuLJC9cMvpVZuQZmG07S6E9JLBd5H6FSGQsQOYVnaqxHSQRCXhZkorku4jDug
y/SMgq56cs7QcyIeQ5aJTkyMUWessB5YVyGEUSH9CX0U6Pjd2a5ZXdNFRo/Agn5dvRlBA9T3IbXd
9sIeJ6B+PLqYQnZB6gCRBdz8DL82swhKzuwtSKekn5lJSjItskAIR/Vo3AVlahtk3azb9MbwrsVV
kQkRMjxoe/Dua/uxBi1YWIhCTEbLWsn+EimGBZSZOsj/pd3xoWtCtpYrNJkY4X62bNuHWYnblcRX
zr6HigPzBxkislbNUYsRtCB7KFhMB6WaZA2gCyF20iDD0/VJhQdZQK/QLnLsj/qb8Yas6Rt6BaSr
1l2ze/ADztUJ1FwO2lAZCL8i1SGVY8Mcf3QPyIRwa4k8Fx4otWGlfYJ3a83B4Fvz+cYavVNOt8bT
/stKTadH9U7UN+OGWXt/NTX6dkeiPSgWCrmDEx8xkU+hixcEchQPhYJJukdivfuWv4OHcbG/kbCP
fmsI3Z4ZkrkQA2AQyR7gO5g8fQeDOIb0mtCFVO4fjGBmC0Yt7h0hDFgM1IWIeroAr0jvHd16O/Tb
3EkJx4UHfoTwAw/e2rCEhJgPQYjlcGa9RhjYLXEmPVSToOnVmLh623iskBqKPS7L6mtQrtCecrpW
6Et6T0HSgp0RDRaDeeKsCSIgrNP5FI1H4la5iSiq8Vf4DgyVdmS8TaUkZYEQUInrKaR09NRcpodT
Rp3kmq1Dmex6JpENKxGqbAoqKNfzyelRzh6yoZM+zsdd+Boc2Yu9mzQg10AP7wq5Zt9fdJr8ngfw
pCHRoX4je9ewehKmNrqp+1pT+ylWzKbtmFg3rJrYMSJWF8n/9h7qDzbXXo/O0723GyM+18s8+Ev8
TawhlriTeNhpLPMKC0wDMmE4cuRZk9tcC0qQL44ZLVhjg9NIG2vjZXf/VOs3eusu9Jj+4SHxTvAU
Z7hISZGSWR2ir4ENx3aLpYdufrWyeAZkONi3Brbw23tX+G3RpX0SJyadGJZl40P6ZZPJXZIEI7F1
p4ZqRnh/hC+ISi4UwaV1HMKDCk4dLLO3gdkpY8zR9pjZJO5yhwg2RsxhQ4xNXvrh+LCD6rMl7lxi
39a8P6vAWUFfYTEJfQ+nDWfRfdlZFmH1juXJfeIOhl72CjuNv2kj0zmy/+UItPJqgXCNYfZZZ4lu
+fcACVzOoBJu7Ak1cmJfCTbknkvALqxkiOH8JrwWYbYsB/Do2QALVxjY7DHMI1/OCqO9ZQGLU94z
GSGrWoRD9jANq1jYlnfkuJXO+2Ah3WZXkrTNqxlbELvzEKS6hJ8cN9xv5ETxKpJozaE0XTgriHxH
HZUR+TihLYmghyhQiMADJzerPoweMHPwTpBvk3vFSogwbXLg5eAJYlQKGDnvL8edfVClXwwzherG
1RVdZwYiPAoBT8dOJQjZzNcvd9M+eLlFV8V+FbBkfH9oN3rcLkm6q/ClMsKRO7OxQXGApdSf2WbA
93UpIvQCFVkc6kmlD2uGIIeIRt+063yLc0XpKKjcCdVX9F5OHXHMBA+uvEOFownd11iQQvmN7SXq
I1VI3Ib1ysk7CzLoD/SQwHLNUDSQJUH7LLcLF8h5k4W8JCg4eiFHQIIOpiDqXnr7QepdRRWszcee
RLXJ3d1TCNly/1podeQWhEnkL5X1zjpmgmS29bsQipjc6qa9fZDZxity2GGtT8QNVSbyXPmridqO
/D+qRJ52J55TToOhxzHKQhpzYkIsLQsIS8/YeiH5+/2M/f2MvY+GyTLOs//4t1rZcaKQrm8azZy+
rWTj4Iu64jgygrwXMZNarwyUaZQeXmQ0NwCA74eX74eX74eX74eX74eX0/9CMHX4DRp02w9BMqBF
wNBNMeVarb4xqLVKFC1aYr6BGpCTDrwmMXEJCbDsMwoAoX/qM8oPYYVSwfdD2PdD2PdDGHHX90PY
n38IK42iC4WqXxVFN0vscZGiUaUzVdQ6USlBeBNBMropoG62R2miPpDCqiDHkG9D8lMk5RrXGmLK
2bRJ3lg0XzXqGKLJeCEPI/ntb1kjcHqm/fYhedm19ZG0EBB7uLRJb19V9lCYqlI/ATsH6BEZD+Bv
kpCRnMe3PGtHzsdluK/SKy3gvv6+V1pa/rpW0m8c+b9o+QsR9M8CHno31WtatdqgEfxPT5DH3UGr
aYdcFj/ZOvJ1knO7v3+/P1uvJFXp/63u+UNqk03vABM88hNNXpHiQkYLRtXFfr27qMGWpyI1rCaT
ihoAJWjHA7SYPHOYP2jDer/eO430SeqkJLS3IEealKsyUktqOBy+bSgVDslqbtSQVBQSY2308Zy8
ffG2doNU/95NyI6GCJMlAbo0JNYFEnLicB26ilcf1KWNenBzNJ+PQzWmDMBYK/b70h7NqQGIbiOi
XuTqz9a9wDYrbuce+aFKd4/s1/v7ygL7QeWP7P/9zr6ntEFesCEXDIQTVMhe/pVH5OpH98zFdY54
59zlB88QUMHo/etq/edZ9Js7Uzjbb5br1tpc73WwyvLVEVGlZ/RU7UQ9NpU7gYjzgNC3ujupyZXL
7olWo9NV4F+6IGimcGScBTJZtE5D0mqGvlRkuTHFqxXylGe5lhU51/t3oDbn66zNwb6snPlZfX0l
1xLqPwTVN1dSgEud6udK46RRDzCe08fZBzBr79hujpcvxqg60kanIR1c6HET2hoQS8OqIhZbo3Wh
avbMMeRAXUMyRNg0p9fkzaDIZ1fAYqM8hXDz2oI4qI3oj35Uh6evx12XTN9X4y4E6q191jykM/bG
uV9D6sr+kBJoZL3VqBnZC8QklwtrGrkRAuYVez1ej8MeWm5U7tAo9SSnLfjgr8d0Jdh9NaZCWJ/v
Fnp9nUpthQqVCP0alELqbt6lfSD5+i01KvRk/CvWxMqh8decBCRQ7eHotsEuIe9FZZMqYHYtyojg
3IqhopxHjehICXPTo2ZE1BR7jSeRiP16+GgBlcypPH5jl1dxSFeQCuOXaoHI50mRlrpBTyA/Ikkn
1QGpD8UAl47O4k7gSwcqcbN70cjVnHwgaLRsuuFfKW9LkXlG+VnK6QJnkvK3gOxlvdOOjOq7t0ud
hW7XR4vJjt4vur1F8Y7E89lHkTtAeh9I9rJ7Ikv3YgwuDgLvkqZOcfcUfrmLJoVTFHGpV13LaSSh
ZcSb4Jvicwvtb1QaB4JXOKCWhn6lFVMonqfesfP+PnPm82n3I/LuhvFaxbFi/2GjljY/QvbgeN6y
MxBqkh2XnLf4fflJyyPRladQgGA4v0sVSHLlIji8snbXejIl21+5vLQCRWKvx8vZuc6Sj1DEEwwC
fF0URi/+cVr3t0qqZ0uEW0UnFcPbbmMxxiKQmFrTqppG9nQ6TuiYcL1CbOLo/Z22V1cbWbKQPs2z
/mhTrgTNm3VUPcXLQ33PQLd3m4GOGpwN0sw7eImgwFAKa9iXrvZQ8qFl3vLKwrv51O/e8o/ylp+f
GG7WQ6Fq85ushzJjrBWCpz9vt5SZ3Ssy8Gbhfje7fy2zW4iQ/mJevSxQugpF3KyuPyJQKgs6tUKg
9FcJOsvCfq0QIP11w/7mZ/otJv00RVGsATGhYB0byXaB6Aihnjl6PoDcGSQnPxjE46xHMyqwCB8g
KZyN+kBVlkgO7IG9nwKjt5ZtwgtEgMH2IMi+4HiHWHcDGW4RpRbd1ksvIROzUgD1Dr31FVcRIyZL
95Kp6M/SpzIcpV6Cgvxot1UjFJW7kDVLQtnSyyucz/5ml2d8GmCZ1WaN1tBQeYsSgGaURctcAqzq
2YoneyAy+kPTfpTQXLCwJ9oS0bhswvGDA8jaX3eMK1Z0a+17ggNduUITOaBegwK82jcBWoHbE/KA
vRoAsnKjXosjv0CORPpcAJdAeRB33/Hz5C1gENCU9Wh4jZrb2jtfB3KlF1eIFv5WF1f/FPl9c+cK
++5cXS9iTT+g19Ek2dEZ3ZPXuH/kHA32jk41yvOGOhmXg3XNTg694SiFLlOzOI+UHCfEbf3DYfVm
JIUtsp2hZLRpMJKBG7THX9/D0sss+Mzf8TIbMqNfXWchUdCoJ0tjvyNVQycfsKR0iiJJ4y6xXq+S
fHkN+si9P3W9BfzRZTvok7JBnYZHBq+AHXlaYpFDk7TC2XmuexlN36Kh1qUDTMf0o/EiV4n/9ezJ
iL4accE7XmatZmKeGDHatm6HhN7Xb1/okPhNosy8ufMFL5avEz3RmliPXQsxKLU+W+v7VyGT1bq6
VeXfGARmwxeEpiDRN/QndGsdgY3LCT50Q/sui6z6fAcrn4zFsVunXYDovdStzd3F2SnAaepwdGZ3
Xw+8ZF5axfPvyahWwgvzEo2eoI6Nyg7Yn3uNHyemVUjBp9tTmNe3fEAnh0UsTYhEZj4ht0cKtaIm
sjIunL1fyau6gfJgssX8oeG+XsjuffDfxxCtm+lOPaXEtDvFKCG0SYYQgXOrvVN3+ELk0Mfk8eZV
VQWWNy+5u3WZhS9WT0vj8Zt4r5JeKqtqyEVgVc4M/rGlHrckgCVb/EzHPNEtp6859p1mxE73SW6e
NF+wv75ZZfuuVTDjf/191xJLcjNzv3TflS3fgsHd/+bLt2B0/57Lt2Cuf6/lW+IdWwUb/Iu8Y5kB
vmaybhbaX8YAfyqYZ5oUoppVvY7yY8ECx+tKLWsYR917DaEnZV6CcA/JxgdsnTUmRJlKCwi4FFKk
KmEu0F/4U8P244cXrPPmkmtJpX6CXxtZ2/4KRtEFLuzZ6V2VvQaRU/djENgC529BpjohNgXOc9yA
CPXa2Y0XtMTZqpCO5BxmtnC6xMKjqVH3D/bsCUi62+9Lxy/NntPY1qa7TKdK+XdFN8sdnSjq1pgW
VvY5ONFmhiYZJOyXbtVfoR9CRwQYP2NJtK4czV9z/omknw8Qa+nuFfoaAbRmV23NfpE4essDXxtb
dDdLJqdg9c80c9+dZ9wZuwmTWrpjiMXv0NgJJ4CGI79UMf295+qVTSPcGtjG/KWpHv+riiUsbHq2
UTIXH5HQouPkPrd4pfSxlKhJmDjCR5R3e94qHvv2FQ7lOegHcyicSA8OCLwA/FOKGZQMaVlBU1kF
29A6Qe+SKjuSW/I7cH8YSdDC6epEIyYhWBx5FdwpGtnS5ULQ+7W2NCM6oUfz9ZT9jH/6cTkV/FO0
qEX7ZM1yosUfanavCxVsrbsJfd4lNMxoV+jKH2SNRE4cPD8/nO2HuoVyXUrQ8/LyjoINPnyl3kdz
Ou3SscAKWQyRXXZvSxd+wS/9Ky38T2Wjbi1Swalud7P4kEbcxWs4L5kK+ZKbJuHbyp0EEzhEcIkg
kF+D/iX3d/L6uiUwG83v75Ee+PiQXkprzsOzQCI8+LTd9nw+h0s49q15hXKs3Ny2pmQ/W2MoevSU
dWmJQz4DgpvUa1ftceicVYnNK726gkf/e11dudEq+PrvRqvUaBXCkj/NaJVGCoUz5m8aKXwaaLdq
1RoNbWrSwPincfxsZiw35xO+EC+Vsd0XHOHxVgkmof1iuHSZapfY6E8lZ82bjyxc7lKr5MZK4yPD
Zu39VDVRpTB3NGDJX/UQ+umhRkeqVW1nr9dR5MYXNFL1GlKj+lq1qvrj8YjQ/jaK6QtWTYfRQXtN
6bh4iM87r9Fc0wXteKiWjfjTgOHHEeuFUC5ardeNWYbhRInkAA8XSE4IuI7OqT3ygznEXp+OgO70
RUAJ7T7NhssQb9cs/z+cVG+GUAjool1TPxs6Q+BgLSb6bkGjOCAx6KxtlMjCCG9wAU5oRHQ1nm/A
QnwdA2gSFX01gkLUFJ322TrcMoKenI7fRz0RRBy4aPrlomozba/UqOQjy+a9GHb89vN+VTL/6qoL
8USW7vNjpcJV0+KOSA5c2JZefEtSHTQRhZN4Yb+IMAJKPgeaTPbh8UloGKlRDJpgaQOQOPvcEol+
6SopWQ5ASvP7r2fqc1t3szwKrv1kHioVLWaY93jrV4kwicoIO0lpSEj7aHsHCz2iVA1FZPFNR1hI
ZBu9/k7OIULs9v2JRAIy9KPkYyyI6Pf38/H865GWLmS55zfnud9+IZfe0oIn/ZNuaZmZlK5ltxP1
55vJst1asOvRYl0/rlPWYKR6w67/9bopefMitvmXvfm10cQXu/yKj7hZlKtTvVGdHXFJ7BZ6ZtMc
c9tDmMRa91YPueoKC35pbfoJkKo9kmPoayD3lao+4gyCeHqXisOT8/UVl+3pIvL3z9vTtZIgoigi
/1sEESXe6Dp5N3fsN/BGpYukYGOjy9JopjtZJFULKTH6d7tES3iAzBLpW/EJFfV8osk60iWA6M4k
QNburA8W0QPLOJaOviWRSemYitb0rzCmgn39LTfTL+qD+b/3Wb572Sxf4h/Ufvfxsv8hmf8wzl/y
ZZYv37J//0mvy//86a/Zt9/h3tkv+ctPfqFt8zI/j/Yfu/PdR7bf5P/5729Xlp488//3wR8+ru8y
Oacf//Fvb8k+zuXdFsskvu1c2WoaeqOBXf35/pf0F3lPfvifP0xe1h9ZuIxePn39t/aXtTqtLJt1
sPT/h70v25Eb17b8l36XIc7iQ/eDpIiMnD0P+SJk2S5JpCRK1Kyv7xV21anMcJ5M+AK3cRrdhQKq
4HAERWpzj2vvxSUILUFz+Tf95Y9PJAeUnkcMZGMcbk/j/FD8z//B1CvKmRKaCEEV48eIoXfj3x8x
PCJI10IqGH7wd+gvT8Z9q4hxwSPKBYpMFPr3lAkR47g3F4jKvcnrPw3/sIQ+9rZPwbqZLFWzcz5P
XAFW6gpsunC5m8zHD07u9U/9/7CHkhz9y3/Mwq9PcOJ0F9lgmfZ4gq5FFm7DrJ0mT11k0vl6PRce
eNnuTTne1RLzISQyqcG3Hw/wW1J7XX71rsdo7scC+UPIvrp29WVeDP/rvavx77N/5d/+0CO5/88Q
dMjPg1d1vEh/XZCb+xoX5Ox+u8fN9WX7ULp/fOmnZDP+CoNEwf6nwwhsH+QIE/xJ7IpPKGJdoiIO
flUQBEJ8/5Zs8kporiOtlARbE+hg/5Fs8grj3wnVoBMMJRGU/Y5ks8fGS1GJ9cHtCnI9PCHjP0CO
D4xX0w9SZW0ONLaohv00Bqq5mVgea2fSjKnlIshYg3E3rT7vaRPnM/5ISeEP3o3TkpKiY3nSW8qu
+4naS9HpYN2TucboRcEQMI/LYm57trq9P47Z3M1LFri0tVudunEJgts+7C0ohILFJmtTCnPW9KaI
s1aC43SgI+r0qgFqpVq33u3/u2T6tv3e4CV//z5c37enov0fKbRAGEGknpPc1/dBVQZfi/I+6Pvx
sfT+/e2fIqz0K0klsjJHYhAWPeAmxidQsBGFjIbRiXJmrxgTXGnF5JHO+Cj3fytn+gr6muAjCB1R
AmzCfxuqv1Qhrv5Pw/WUapTHwPcf3RhQ1LVgG0B1/Dgs0XRtTdsE5uAcx4QmqUE8G5QYnUQ3f6fz
KYsXqotYBHN9CF2JAWnMgDR4LUGATivanruRgmUmisp7NXl34cMl/yi4Exf5Vn02c3+3jF1/084q
uBRN/V76CaC5yNfxAkrxWBT1GtOsbZMtQvcMKQzcK6sviqJSbwu2BCR1ehFnro9ug2ycryo92I/C
Wv7Z1w136bSWYzzh4a+7prrL8hE9Ehvr4z5rsz2nAU8FE++IuKdVDVgeWX1SlD2mHnaYIUlnTEHp
e3MdsdBdN1mxHlybLQnxaxe7usFTrvjbB9EH81dRNtm7wngSxBPJ86t5lfIuhxW+yO2mdm2nutSF
GxzFfq2vhsrBuDQMLGPMZu47M9wdjGT5wQXKX7Zr03zdaJbt/Sbz9xkh6qMaiIznLixjaq2/CDQh
hyYv2ZvOrWzXS7rtq8qOFwVpVErUetQwIf7XZnkfC8hXIlWj30kfbcgADN0W06YH0xDX+c2cNzZp
CJ/OM5E1KZvb8WvPgiWKDWSriosoxGS70M8XHQ7zwtWh3AndszPOm8Gkw1KZ66lt2us1kM1rm/nm
kJUCxKCVHcJ9Ie14xrxrrvkgMZ/WhOZGRn76NJZTm7ggU2+lKfTtulTBVZO76cPqqurCO4EpXkXn
07quq9utdfZGLx3gNJKjsy6jTSpbMsm4HrIsHvIITJuuKK7HVgOiaSY00MlgSCUFIf0iKNr1oo3s
0E26YSpWYVagTHzYx1M5JNHCPtRBhpYaHa0f54mZP/LCt9einN5EdRvEtXc0KXUZ3SpQUMe9GbKz
bMDrYrTEPN+1/y7qzN6MvGgSVdD5Zzz8f8w1+M/VnwgX/r17++6+yZ/QmvjOv7QmD4UAJaGUDMSS
R1zKT8OvoldKEAlm9pBSjv8+cGnJqyPBOv6RqKQLIqDC/9aa5FUYKQmy96Ppl9DFv6c1H1v+v7Um
O0UxzFnO4SWWGFRLl89TOZJ0yofubPAZObN50cWGr/VOyLK5KLcoj1v0gcSuCYdkzEt/ht2MSZtX
1VUVsDntVtOlQe3quGHNXVnDVE883C66qK3vfZ5N52WQ1XsiNkyJA3tj7KNeHhY+5slGxAJGmJ67
2FjxQbrya1dh3HmV0/YGymICn7ge7ks9r9fQcXWyLlm5bztLu1h5Of+xzkN4MTYGjI02CC+aTrvE
jxNNZkr1RSsnvou61u9hKSmaa2seVXHoDG6mCIGDXSL5RluOpL5y8mNXYth67USbsDIc4nXeXNqM
R5J5kvmk1XWdyGZbzku4ZPE0tZ8Co4d3ruBgNqfd+rHUyxpvZQHmd6bHvfYqT9aomZMmBIsu7Vkd
19bQnXaNSGTV/hmEBLNIp66NQ6WPsNxRkdip6Wzi1S4CFDMZBXH7QpjyfV6tUayyaESpXpWYe+Xz
txUXQDSw5nreRo1NdKQ+jPlcHQLq0cc7bPm3amjru8rk6m3UZOuZdPN2Leg6pcHgl6um7Oe9VS7Y
R9HUX6y6PDSSfo4WW+xIX2CAOx/7pB3CNtYZr/Yr5+6i2WRLY+ut2o/LFp2ReXlfdJh4uIDnpXa2
OdPcX0u7TInwOUbbZVNwqPLlqsZ5n8GhVHGeh++3aNnJ2WTnqwLAg4wCBYwI1Yu8raa4m1QQNxFo
O7uavgF9NubGl7O/GofGvpF+EAk8mgZbrPRdzwbMTm5HUCgviIzASc0PUxa2Hyc1t++mqUZnbD6q
y84CTR9XbMD85K3DYOV5mUEjU/qP49iPZwrMSjseyPqga1p9+qEX/r+CPMKr/r2CvLpvh+K+ekJH
4ms/dWQUvsKwQAqeBfbTEURY+5eO1K8QjkRSgaM2wn+g7f4VHIWvokhxrilSEFRCFf6jI8NXAiET
0UgISNQQQ/F7OvIYVZ96lgp4/ZNqTw+CYDt1XXBGCekS1rc2XiJ70djyvGnnOW6X4ksDseEr+QIq
WBGP9XzVLe25mHrATGwNyD5zXwjJL/t6+SJd/nl1OzXai4jeFSv6N8z4hnoFDldS/5nV2/uArp+L
bX4/ENMkk8YA5bBvYj60YB7vSyB6GcZ2Z/n5ElSx86bY60HfjHMPP0rZs6ptprhQjU3btd/PwXrP
gZgqGgcPy8urrfVxQ0Y4qtWf2og4d+VVNq131UAOLS+2eCPvaS91wkhmwTIbHiQuGbyUt40HEznx
n4tefl0G/mUNy++jLuA/j11cUvrJTNth9GEKHrA/qi5YYrYalB4XdRaO6tZEmNvdTbigxbsFqjju
Ixn3UxdH1MypQ2ziKvI+z2eSrsJ/79n8tnIZucZhNcXQx4F+Q5dmTKPNAgZVu+tVT3VcFsMY5w1G
C9NC7tduuglJgfEFNUHZqMy/tVEYxjBCacHJWdeWLA7Q+W63LYDrHMS0GmKG34g9eSugNBJRzUU8
yeFNtGGoiJU3OrDkXFp2FoSq+GD1luhSf/GZADiaIhZV/qYpw2i3tFanW7Da3bquw8HJ4ZCvdkmW
cHivtgFziTXmQMBaOnbWqa0/K8dyuSrEUB663p6FU40RsXqcbrfci29LBH5Vw74WSxcdoH+R111Y
cNBZxtJympOqxfjb3gdJS4eyjqvcJ9HaNTujKnvhMtoduI0QlwxW/llYt5vMqn+O2fp/WpNBe/x7
HYYiqL8vH2U+jyWHn9pLQBFRivwJFJQ+pi3/pb3wCVMIi/VREyH9c+yk+yu1QyXiYhXBpP+dEvqX
9qIC2gthNLI7hAutJfkt7fXYwVMMGVFOGNTrMXAn0Y+w+UFqRwSCQTRWjAYponG/KhBdN6Zi7w3c
zKutC6qUmRGFJYM6WVbo7Y4WHqN+V9BIMzbz8wfn9kSYzo/5/3906c/HAZcOMrnIIEh6WkQUbXOs
XpfwFtttBMmHGfWF9uOw7CqkkuJ8KbP7gHcTAphhqpOtrYBNbMsWDlRmro0YizuxMv4aLt0fstRr
mvGZvcvWbRsT2878I6nXMAlyHnxhvgQdnveCqMRbXoXxolv1keZwXTF/AsO+1VCCi6EMvI6NlIFC
hJZhui6yze/WTWCEeGYwcFnaEhOkueY8bo27FsFQ8MQrNX2vonbgMQm5NzGV8/onYSoXcWNruLST
XuXd6gcUsIPQhPHzB3lStv55kIwiuc0FFkC08DjtEWEYqgmKFqR7atyRmu7oTOEb6yqeB9TSg+x6
qr+RlpxNFYYn9HdNHZ2p4m03YVZCmO+depf5vVL7sl1jbZbzrkIpcRRxiz8u+z7JbJlGBIPceXTg
Lrh+/vEfJ2v+enqmQGPJjyb8FOWzdXZwuenx9HbC1Gu4/wmxZXP2/CrwKH4RNonIChUDhFpIsD4+
I6Lgide+8qlaG74LBF5pk70Z66tK1XebmoEy7Er3QgnspE6OvUEUGIyLwPZCIdmJ25Az35tWDuC8
aDrQPfA6vJrrdYBxKcPlXlDDEBxwY2JNcveG10yChR5dH19bV9dXolzdVcU4BZd7WAOSWhTBVWio
+WQ6Yj8Ua8XSzs/2bJEr+HEN+OhfEq1jXfzRHcUGoM00iyKMKBLRyQagSDax5tanRYXkrmfzkAg7
Fcm2DUAVGYks7shksk2Z2stwBERzZbhzYasSR6LlXPTFnIigAFOwdF080LY/bCxAP+ksIlDG+wsh
+zd1NUxJDZbntKZCXRMXzLez0pj20YZvh21tbq0Byf0oYKOfFwuo6sf7A/Yd81OkYhEyk1CMj8VC
TAHDY89daibuD9T7866MpiSn/E9Cwb+ltu2FFX/RelgR6fWIYrVIRT8oZR4o4coGLptqrNh6/37t
DLJy40xTGyBP1bPd89sjj/1VCCBW4yiFIbEawQU+nTzlrA19zz1GPIUyqQYBwoywVEnDyyA1NYv2
3Qo6KfcaDl5keVoufz7/AD+U+CMBQuQMtYTdhhAjeqqbxizw68jzLs2lzs8qV/OLaqyz80ptmMbS
C0yWWSkG1DRexWPXgdyCddA0QoEjBGnHGIWB/iqctE6dGvaaDe+3yYIdBhm4JEC6LqUFR/xumyJm
dQ2vNirAwdFIluq+Q/G7CsX7GmOxIjPFw0yC13Vj0T0ghdjNk87f9iaI3k/FiMn4WWt3yiBNuiHk
24mlWMGlO0TuA2QyTEY/JR5ov7ismLlc8Gwfy6IbL4hrMQNH4dUtdlt+Aof/G9yr/+sKEsfOh3/v
Zp37+8c+1vGv/3Sy5LGOQH+oVIruR+TR/g4ROX8VMqWQKhMsRNB3bPv/u36mX8H9gg9FhQ6PX4ci
+yuNBicrFPDWYLTDn1/7HSfrVKEIJWR4rG5A1Ilmx4rLQ2RUsxmFBBilu9qObXYx9bS8LExPsgMw
M0zfCedadaBNPoTBC5oF9ZNHuuy4NNcYLyfQ1AN38sQNaLqtBAt3Fu74WIJIsDHr+5lPfTJOYdG8
sNbpNqEyOWpCFPlIjVt9iv+Z6p4IW8g1LeYalHM9+4Z8zLLfqlx+It3Q3hS5ma8eSMDrn0rjYcn7
yTUJ1mKSIpI/NeEisMviarWmEV+BKGVL9x3+V/4paG1wY7v2LYoF/IU1j6/rofo67hOVKcLhnCD7
cEw6PHydYhxU2HP4lrzNwWWeDYbd2pVRcPw0S/Wu9jDbz+/yqRU5RZxwLMIqoBwerziv/earwq2p
mDt7ycLOXEq10X3YsfljGCDH8NvrHX0UmD84R7BIJ+v1lelRaOjAMcTyy2ICx/VUFDde5uU5C+lL
xO1PvEMtUBsEBgPeKoATj3fne92X5ULXNLQdIBLLekuC6rqsxyCWjTiwqHj3/PZOvUu8QA0ZRXtQ
iEQ5/9Eq/MDcruuSR9Vq17Sk8kM/GX0htrV+4QyfWkQCCYIEPgFiRZ+cIQ0WoFh6DyqUjKBQ1s9u
HePNRdH585v59fQUZEKhiACjqnl4tPYPNtPZtgslI2uaz34bzqSvp/KWSUfz/RhopXcISorqcjPI
MYn099aGWj1m34iC9hTHUPLx2rQ2ddMVfkunacXMibwdPpBiCvdZDwB8XjaYKNngoF/QM6cne1xV
I/LlHHgEvL4TednslikAaDZ4Jk1Wp1xmEjXPiOTb/vnt/bIQNBkUKPAPBLISIdJ+dLRDIL0rlNjS
QZk8nouieUPrsLv9/VW0YDJiSFNC+k+sg4qCuQpEEaZ1RNY7a3QfpSIviEyeX+dUUBTBTn5kPHGj
jws93s3UyTY3LttSMUr7jUOn7kJB6ttQ1uNlw4RKECwM+Qsv64eFeagtgddCeiFUsKMRHMofE0Ee
yGc0ZlXeGwtyVHrWSlRY4FD1GCZD2aEPxGE2YMdpx7OQvSQmv+yXSwyUFxiAw+HL44483i8f1z4I
bL8iAmYoZluWp3Dc0MgZNaj55NyVIBBdyfD6+WM+tbgI7yjRBBGY0KgWsJNlUaCeZiSEMVcl8qvc
cc+2bIxNtnZg12tcUP5uqIz1BFLcCFVC3P5Ta1Q7P4ddFoRp7juSVtKBDU1b88JVOLVACiANGiFi
gDdEsNDpriaCOx1VUdqWq7hcSrW+9muzIfcZLLtiKbcXLN4vp4j1gAxBDkiFcJqOqKeHWi3w3M3L
VoBhqdAYAen1kseqmEsflwPMxQtC+stFx2pwDUOE0nDUUHR9vNrIl3ookSRIexXacz9EWbwVi3+h
4++pPUkgFHELkXHQ8iRubktTiGCLMEoya9XXJnTuKzd908cVDV7qfnl6LWQJceeUQiLo8Y6GRS2t
qKRKpzCrdt3cl9dC0vJim5b1BYF/8vCOyEoOXwjO9Mm2cmU3IzccHs1Ne4mIsU82Vfe/qyWPrwiX
isD3gpU7nYpEe6Hn0VjQbanJvZ+a1lzUuWleeEVPifnDVU72ImsEmkxA7GpJg8vc4LBWNhbpVuQM
4XhRfXheWZwiNhGLH7cFLBw9BhriR5PoA+3oA55N0F8q9XKYP7StKd/NKARc2nK1e2LkD3QL3Ue2
Dy88C8bUTiOYXOmIuqQV+zCf7MXzj3SUjEf6+vhE8MMAmj2Kzo/swYMnKmyr1FpDclQ/1fuAEH+F
er3a93NTJD4cv4Wzpx+fX/N4m39ZUxBERsh/cPiBj6V1rJvNLTVR6cIoi8NZbGe6CsCQqsbgY87c
2xzIqOuhWtTh+YWfvCZA7cI5V0eUxYmaKXyGjHctwGDXTexA2mrbleO0JVUZqheihmNU8Ose/1nq
JGqImq0q5w17HIsZ5Z2CvKVjaVF+E2iKZ/Uh6sPtXVcGdO8YAErP7/PJOypQa0C8K5G5P1ncAei0
zAFeqjdzeTbrjZ2tvW7S51d5+jT/tcopALrLV1nMk8J8fjYtl3xEdbHRUZuIlvsXnJknN3RU2dAI
wLqwkw1V2xx08Jzw4qiezhql3J1y40uBwpNyKQXiBITtx4TZY7kMxjIXucGxLUI2F5pt6mLK5vzT
ohW/d0Q0F4jnxVnUcfrCUT69ciRglkA+Bql5vHIRNeFcU6xczZascdE5cpBhGezF6IqLpeM+lbLc
9hiMa78+/xafOtoj5Pc4QZBifuCJMdzKsA3mYMLSrFTvNmAQL0q65C9ovqdk5eEqJ0e7qn4OWb8p
FHoI6BsCx5OO9KgtLHr8WY/8t9jPlzZEH5/lUOtaRQVuXqOm/tx0Jtv3w/hSWvwp06GQgUAmQgPJ
LY+fP9Cbqgl711JsCNVWnRLMgUt6DY+MqKnEqIzI9S+IyJMn+GDBExMfMh+iRkzB5Sir6msDeCCA
klX5sZ9H9l+4bUhfAVARSsQOP0oaD/bWoYgwLhpmcfKefVV+Ws/9vAwvmPinNoRsClo1kH7n/Afn
3sNVel50ucCdtlwDQhuS7JICUoVaVFTsnpfxJ5ei6CThCMwpoPOPX5YvwrxonYnSronauKwD902N
AtCorBhe8GSfkj4UfTVBuKoQ3Z3IRcXN5hEUqHRgHOMW267d1YGwLwjD06sA6Rsey7lwYh9vKNIW
+GqfR6nMWhD4sqi9Wt08nj9/bC+tcqKVVtsjjgnwhlZvoOXzCeykzNX/pVVQB0E6kSMkPr68h3KQ
RWG5TNB9rttU3K8LjYk15Qsi8NReNOpvqF8h1kQx4vEqdso2vtXYCyJlHmua19Dt7KXszBOChqQr
rC5qHccOj5NVeirG0cwtSbUxuo39QsYF4HLh9yLLcv3CPf11tWMSKESwy46FRX2iEjbB7WgzAf5m
xCHlXqKQ1cGLnMPgPHSib15waX49QsGB0UYFNURzFV7V4yMktAQCMSxoGvia7OFK+XjMo5fmvT6x
KeBgj+4owRHCEj9epY9GigpuSFM3dNUad6plmELo88nEXWSt/W25kEiVI0+BZBrIWU6T9VPdwaWw
FLD8MhTfkOBaOXpOlvmldMyP537sEEoGrwJTLGjEkcc68T1b4DvWVkSYlz+tdv4jazrZqR1RQYg2
TL0OQOhHPTgnPvFVcSClJjYD319TFKMMzRBLIBbAJ2+R9Kbl3iE47/aaWJB4uCzSJsFnpKn3GdBJ
dJf101Yl00Q8O3teJ/z6eo6F0lDBUYDh+yV2zr2xbvAM8cKIOwvIgJhy4Np4V+4X27i3z692amUj
tHFIJFUV1CnH9T2RcLyxDXEPKoSNQO4qnuvAfhm7wlVpju+hIBgtmfnNW4U1NY3QpsLIEVB4msEa
e7Q9Vg0HTXW/6eiynRkDI3rEApPasalfKqOc3qoI6VS0WKEhBtkc5JBOVLnQ5dJpO4My2hcKiYhQ
8i9eTvQFLfvrSR7bHvlR+ND4CBzk42sVRI03bihAnFWpzqQAG6vva21onIusvRN2JHP6/Lv7dWOR
Rr03Otp45CRO6+rIBM/IFdMMF3n2h7ZvzHk79y/N/jpeHzz6w5uFcA4/zwFnAoAEevDE5PZ+7htU
gdxuplVj76tQBt1BRXBe3pZ0A54578Ilw+jPbPyMfpw5LUZqbytfR7f5xJYxxiRSVsZq1Q1oSFwx
vOuMze63ug7KxAdAIEMbus+bzS91Tt6j34MfCAXyOuYmY6B2qXV2Q2p45lLW82s4uhWwQ8i8fCy2
bti15Wbe0Sjs3wZUdxgySgCpujTh1raXswCuYoFvVRzWcUGhzhKy3jTKC9SdZVm/F8M4n7Gs5Odh
BfW3K5URn6Zce9Squ/UmoN33lgYlgI7jhol3WUG+1aYD6RDpzR1ZdX/Z9qp6PQcEZjVwvnjPxrLe
KwYAZYYnAfQ+a1Mu1j/sgt6ceOTr8A6wIVfEelobmi6mIVk8dYHCEL6ZG8wLyaO8PcvtLPNduNVR
H7fbJIIY8KcZ6Tq+HeRcR5fdAI5PgKtVlRQBqIU6MWw3de/MTonRJwFAsTRefReyGNEP0PzT6PaA
k1sCsCLQrzEDVMbseF9FMdoF+us1rxnozm0TflHZtHw0HBkRS6lIrOjDeG4NIPZBUbDvnE4UI6+D
oKjjYizn2LsWnVU5HQ6mgL/7cWhVkCcBEceTavJc3RRmnotEzMFWg8sGmch9JmuAcqKyEOoTY9Us
Yqe78OPsuPo8F7NA/0NAdJ22EXH3lWmANLDov/0T+NnmsscrHt8HpHIAfHmgmR0qXQ4lxjyW6HVA
P0QxtvP3elMFed3n+GLKPJW3aiU6u8DP9khObhYzhYpF0naP+hXKY2YeKnLdsZFOO+Bm2kOWV9zv
OkD6AX1wOTrP6ozIyzyszQRUQjG1tx2UjjhTtSjDb9NYl+2+0Z36ZFkRXHg6bOVujPL6E13MW1Ks
Ll3d2H+mK1V1jCYxBZS9My3b5cPGq2SZnP66kcG+XtsRRD1jVZCEktxezwHNlhjQCZ7wsEI/uu/R
jAht1so5RdITKNauKfN8SZq5dksylOuaH4AemgXgykZ2wk37UpECs2EsX9tz3m4FxiuVurrJHZC+
sXVLPydz17c3Q4/FkhnNISLuXFRiOJykAyiqYHfXa9OWltVvHcIY5FqWPLPLBzYuBPdobl2fmArQ
zaSuu7V4CwM5mj2l8yZ2SpvWvJViq3GzZ0DQc0DReDW5W92ZoL7Jhz5AmwWOgw7JIvJ+TLchakWs
rbI8Bnyl/9jNUQfGwl4H+V0T2oYdFBrVgIsyeQB0TzT0t4FcdZAS6KVexzxfwwIlz7bOkjIsUTOZ
VL9NqXYYGx0HapjwwzRbs72KeqN2MsrXIAWQSeOq2U4DdoJ+oj3HXR3TOWyM2zdr1L6OJtykfbFU
2+tcb1GTZnJqUGdaVoRarMvltzrzPUsC9BYVQIBmjOzrYkC/bdTNwHq2+Vo2OwZYFBgYw4BGu6K3
28cgD4SLA6bRv6dKk6NDpVqK27I1zRZHvmnvuQ3prViyuUzHsAvW1JGey9ij3/mqIFvJ0mie7bmi
uQouopLk33IP65f6nm5Ruq3ovoA/k1eAYDZm1ima17Y/ZmNDlrRNNH2ZNmrVGTcERZbA9fm9BLqM
p7XLQ5RbC+Ac4s6UBs9LbPFJ+qDDCNNunoMdSvxBuQdYdDmbhQqKJCxDxuNhcbKO/RZ2Q5yzbr1c
h21qEnQptSNg9ID879qwB76tzVlNFwxUiBaTlnIx6lzNZJbXsO3I0UIGanIRAvFm92Fdqiu7lqtG
P0owAoykFTpLOF/opyLvdHk2sHLByEyZGRlvzbT+GQIsUZxPUWuX/VTk8krbEiZrEm0I2rFoIa9p
165lQvzWF9CyhfpzJFbfwHVi/FCUo/gi5bCFF2zwG4pei9HmwNt+csnoGugRZzj53s7ltO14Ldov
Vd1IbGpenYv5mgP6uSgyfNr0EJXQepttDwNMxxvblhQGwqGfKPFbxeZYZEpnydBl0VWGus23wDqF
lkaC+TSx6YaexXmXle0ZQZdnn1Sjkl8hZEOeRrDDZEc29BHFLVsnj9YD03NMVuOVOSsmz94Uzhix
L7qgDpNudss35wx0UCTXvkhHYOyHPRo4C5M2+TKrpK0Vr2IUiPSahLSfUW7kBv5oD2m4Y/hFTEVd
smpO0GPEhl3h++BL6Dm7m6sSWeCprtlnw2srcKK9tWcEBeZDLxTGvZFuOUpUDQxiHLZUXxFh8iot
W5997wK+2FiJ2alYey4wbEuiM2Fvkeig6OEsx9uIVBIdaS5ALgOZu97t+MqrCHA3tkRJUwDFn/Zo
EvgwlFsVpr5m1sIqz924F3xe/tgyKOsbSYvxQ7bZEr1jtpjvuNrsFbg+QhrzsoV8DE1efw9G6Eb0
ZA2FfuPkvJkkKoMGw0/Xvq7QhTLMDu0qSwEG1LCAfZuCDi9Q13pm6TpZFZy5NasBC25M15ytbivd
fsRhYx6YXbHFmeQthqMuVbihPULIrwLdp+yyU06ZuG2aFuO6WLShyTlcgYW2cxW5BFesxEyiJRij
eLPQs0k1saKHJsiZSakl7qaYMou2MWQYNFyIMteIJrRYD3514d55V5NE6dmPn2kGTX8+tZb8b/bO
o0lyJEnW/2XvaAEnh3cBgiXnRfoCKZYgDnc4OPn1+wHVM6+73u60zPGJzK2kKisyAgG4maqpqpWH
pZs8+0s6LKV1XF27E/e1WhnYxxhp9XIs1Dgp3F2V0zytjbeKAbVznZdfA7so6u/9bPgp9CN+uers
Tv64dm9gymqt76egHwxxUoO5ZhhDmswt1VM3rZOdnkZvc0Ie07mdNKjesFqYF2FXXhu7XL96OJp6
bXzsKL7hd9WhX+ex+F5UuS0+BZayEZv3nTdxFNGwuTxpWItPWvrLcqpU0aYHrxfdEBeZ7PVDalfl
tcMb8LcjvlzjtHOrH5zXfXYMmlbjtMzz1YtnCQ2Frryp7bgtpvxHV2YpRiB7bl5MiZbp5Hqrd1ZM
GqpTzoCziPuBvznwANt3krEORXXkC40dDr4sUZpG6K517TI6LTJrP7u8tnEMc22cnaYfp7Mh+74+
hC1NaSwHT7AXT87TU1X2rn8zT8L4hJGc58DNAqs+VKtap+MkRWtFp6b05pZ5UoY90pHlcEQ0VhL9
ZoQDK/7WMrs2s8ZSV0Ot5/WtbcecJJXQ1eHHqjbaKtZ1UHwZ0QKSIix6qt8ajWt0EoNsnWQaYEeT
aV3Cl7nqVZNwBfFs5sMs0lM250OeODZGSRw+yiqPoT1Gz1mzNPe29kvvxiiM8QbVjD/HzBzzz4tw
nM9lqer8lSgB0ZxxQ5UP+dxxYrVN0V+3yzQNcRCRP3A0oqqkZWTY9TmoZlsmNnxFdmotqy653qGr
ThgCwke1dNW7JeQSJJLoBTMekVXTOjsI9Q9uGczPVaDVV05E+1Uqa0Fkbadtdl6dsmTpgGP5DFxX
H+uo6vP3TWVBkJmwh++L0dUmECaE3kz1oi9L2ev0iA4OX1dN3Y8hasySbJp+fJw3N1Ds1Vb6o7T9
HuyifVr3ZlnFjzmknB1r7OuIbRFcJ4NhU5lrVguB4VKrvVYqpy0cOyfQp4qKcDIEfNHBsUqHmO3I
0S429bWZ4q4Q46d69T6m66ITs8q+eJODV11uH9z1+44lN8vw3jd46KZ04pXTanywgrl4aMPhu+6j
4gDZVN7NmeIDFF0bZoLCU3ePOc/6q57m4h2/vj1c5f6g0GgPzcmXedtyHoWWSiiFHYaOsTsxVDFO
pchsOuRmlV+Hamw+lob7MgOEiBbs6Y5ijZSTcG0l3PM4NupQmt16MNuiCZEJ25hYh8wn7RrXSJKP
hU/CSZk+yyk0F+pqY92GqXG1lmF+mJbZenVNrK2raHXS9kt4F+ZBc7KXKPoQMYC8iegRMJwonMGD
ORmvulDGZ+kK9UKGgXEq7NZ9be1pfBpDaZdxGhW/K2wLgNDVmEjvLkGv29fWHvQaroQnWN65SGUe
c2AFH7Owm15k5K1Jaq/jvevJKlFNS1NlkMPge/J1ndXFGrREsNKzunH0x2RqebLjfF3WZDTrIaH1
GZIxLN2PRVMVF6uW5ScyKOaj0YsocadGJV46h3e+AVXCvWmn7PpN+Vi1WF66gHqIKtq9npaiv8ph
sOO5N29xqNwEin2qwbLEaFR7EpHcmlII1Rf52E3EZOFW6Qr7ownEvgT1LM51PdufV8z0MIBV+UEp
PMSxn5nBw5qv46mdw5t5SdXbluLAe8ekIha/vUnd6NpgGvO+jF1zNY3Fp0i6+b1jGjLRromBuaim
eK4842NuOs3t0nrqNfTc/nkx+sU/jW5agVgn27y41dIfTW5FZx2dkyOCzyNwM14X84oxU/2xHaB1
10qRFt8bYbyMTXcDCC0Wxq5m9LloyiA/uZjUk7yL/NiVbXhZszI7LFNdXCHY82+qTq7vYWg4F9FU
tNTCLg4RMHqdzN997RvPVSTSi531xk1Z5MWl0NARcW4UZWLN2WPde92jW1nFa1H4HVmzg7jL59m4
gpeYL0ugOcvG5ceAUuMk09mKvdIfPsFH4UYZRB+nYSe+pSJbr2vGjreVV39R9F4gCyeIS+26h45Q
kptJKlJjMlm/Ivu1r5XRsgU33bIlFt/nGodmhUK2YXkrLSWpg65RObEH63QqAfVxxyNzhRTraY1Y
DuuOyF4T11dtvK6KG1iJia01/ugfNIPZa1MpA7O+dT1WU3rl+rW4GYT3wU0d43ENrTkmCETfeGZu
cj+uc/3Rz3VwH/j2MwdG8EOWLrXBz5zHQKTvvdt9HPgMX4AfdZtIMrt+n6so3/I1SmJBRNm92Kvs
r6u1aC+OOT1WanB4bjhU46VJS9TGvvOIHIO2y+2nz8VYFPG8goDnIS2WxHFAItQlx8oTqVFCs0o5
q1Pucpl+spxF5IAoeLJkGTo9Jrbd+1GsXGu9VLqhZBez6OnQi3ZuzwR8EChD/zY8Y9X1D4BR63nM
apMk/sLx2iRSsAqHIR3EErtNZRicW033PE8eXWvYVvaNX0PcxrjfnE/ak/UaG5lvf0WRzb5YN+rS
k3DrwEjWwS/v5yxSLOSGqUhZqZBN2aHh2yoTzRGhEqdqeskDr8NvFkes4NHzvTPuVJtUm3FOEWkJ
Qb+VdoJ4BBwUvhMXroKSnXLYnjwyZBQX3ENEtBuT6Z5cmUMUe21piVhWbUnwunYG60qocBqS1ePi
xcYyYxme8pGcCWHmY01oShU8GmnhhwlRKAG700Nn+WyU9pInZemndlwZmfOxNjKrjplN+GQdljZL
mUPTm+5qtwmWpLRk9L2tje6r3/f9Y4X/potTw82yw8ip/Y2QoJBNEUQysOS5jdiltKK1y5KwDOzu
WPi1+6a0wdGGprIQh8kgDiYu6C313QCNwt6lnnTR0wgkYtHwUjXlsez87kWN7KyKI/QYAUHRoudW
YG73pbKX0mUS2QakXUz9zFa2ovcgxCYl4KGsLPSe+sVN7/rOIvpKMXQiuagop/vI05bBmZ6RwyD8
Rr8F/QJvTBB1+tH1xEy9bZciO7i0Yu9DK7wSk/Sov9SY1+XVTIwYOu8ptYM7w9lAM7bHcE1Undao
iV1BobHVQks50PrjRE6b5rMeQz6DXGBNoxHmKOak5erZGT7xOKxtuST2rDUb5y0R3o2qCp/XZoza
kyxT4cPutMt8CGaw+CHAdWReNSM9NoKDdjqVWGZYEd32ZXmyhpEjslDI+g+IPfCLRyr022u7ak15
rs3OuCyp99nxpJ0fvSorxXGChu3RI2NpTZal3YznMutZd8i5/cFvnPRHVlJ5ksVv1HNYFF1+a9PU
kWO2TWrgfKrwu2Y0OR6zoDe5BbM8fcadFQaJYds4v2q0n/JoFE66Ji5w660aU5hsbsAS2Bdmfn5E
6VVr7OS9bOIpE+OMRd9loZZrL444hWk03q11CyCLxg4CSYcSj39hKqSUNgRSmHTaDEGPMhjs1zo0
huy9JFq6Pw6VtLsrC9LtTi2ZHl5Mkiz02ah5pIAhzeZgUi4X4xQW5kTiq6pHecCGSAExndHzDsWq
ffa5K3KAEiedjJsAtPK9ZIAzJcG6EN5mtaUyMZyHwX0jVPnFmiPCBhoySx7seeEAHDDHkb22KtUc
U9fr7wcyBVir7VQGd2QurddxCLLg3A/LyPJvXBRlXGkUuombEUAVjy2Q7LpRFl/8ockn3fuxlboD
1afXs/vWMwES7I/sFJm2CHt8N8ntqlpp3yqmwKEzpe/NUgF+8GTVRZxKbfpxJvVQbYT2sLyFfWVU
R8VZB1/rBwKcw+T6sR4qLP9GU+G+bSIbu12fDe50jPypSu+axSNaBVrUQ25DTFh3Vlp0iNeR0tso
s3Q3kWbQTGtfxAu25Pox6DlHY3f01jCRqxT6cRFWa92Zi8KYGY19DSqR7WDCjTvkR/mIr4GiU8N1
Sp1MBlfzGCmNqIJO4eMCPTgehonu8OTVqNBUnGIaMj/M+Hg97zTPDARuoiUo52uIzLF/7DrEuEeO
fHt88boQXHUcbIe8HbjMovTPdZG2zWtZea7kzjGm6YkN42b23tamNK5zRGH6OpyxP584WJr2ZYpG
G2Waxkb3tc4d7bMsDm/LIBOrcA3v7DEZUlcdXS4uYmX5WsU8eUVzX8D5ke0T6Xy06sSUTJGseNbD
VJtJv9Z6sRLJwPodG+/8VXggtQQ4Roj/wVzYU0hGva7m6gp6po/eKgINkZAKaazkpako9ZsxBgsa
UOVVZ3X+WzQLZ35YOyOInovKhvyximKkIyK7asmYDbsOOGCJPOEdZ4C0/AR/Xk1HI3c7Q8aNVZJD
E5fG6ol7X6Kq0mfGlc56tjyrFZfahi1KMqMxgJDeNEasG4mW2afPU0ybyNTsurkjcNArm7PO62A5
mkFrBNdTmhqGJtvC0djEaQEz+UE28zScg2Ye6bYNSrnxPNlFbogYP48xvyE8LvPmYJayl0bSLlE9
nbvUq6NHWfbLcpPWUZHd+IB8FrIOoysODpOC4tDosS0rals0iYtRtb1+ZjqV2idPCW+8r3y7ZhAf
DY0Or0WKoHaNh06F6kH3ddB8URbDrpelMhvpUe5mQ+ufY+H/uBT/i7n8n+ae/0/WJy7F5i9pNtuP
/3QpuiERicgYtshOZJgYqP/hUnQI+2Lii86QoBor3KRP/zApBr8xXd8EZX/8I/KHf5gUyVVEH0Dm
Ir4pP2Ck+u+YFH3Sbv8yNsXJjQwZhb/HMBhRVPiL0AK6yyOIyVQcykaxJm1LBlemvNpJVgVuS4vq
ktYpUD0LGih8DfmVXzywS/4GLUeVM+fcy58Cq5HidUuE7BnHqxbil6tik1BTMxsxuw4noOzNqDwF
FLHsbE7dnJ0iKox/jRpWBtf+SpCNH4uudZrfh0a6y3Naa3gujzit6rpkAYn7wV2qruMcwrMCae9L
KzznTJ8+mzMxdgBPaDv6NoPSkO7n+7Cf9e1+7mftVgMoGNSDYSsNYdtVZEEUjcJ2v1ePTG+VJN+r
SjqvpB6ae7Vp98oTbUWITAinORI9NNTn0Vx6CtU4Yse684bAFU/011Qze69sS9P0lDkGVMDuAy6/
abr29moo98pY2pwm5CtsFXPaq2e0LNZrsdfUca+vRCYO98bPqjsIKrCzV+N2K8xdtbxVwquZq2wl
O9Qz5MkG8ggnE46KxV7fw63Uu1vRZzd0GSbl3gtYe1+Q7j1Cs/cLlExCDVuvsPJTt/cUGd4FGgxr
7zay3CV+kN62eXMbqyKEcetHxr01EXuboveWpdrbl35vZZy9rVmGKp2Pzd7upHvrMzYBbVCwdURT
5rji5O2N0rw3TVk20ECJSPKrXZU5+bHqWrNJ5qzT5ZW39V5tNhssp95bsszZ2jP9s1UzuvQ53xs4
ZMI0c+HW16Ui2IYne7vX1U6f3zZ0PM/53hAGW284h8vyQS5Qq8dmMPr1UkYRjWQrZwujGTZ98r/2
ZrMZws+ZaRoXZ29F070tjfYWFUhEa2HvresyzlhxlAjpOOXW3TInwrimgjmzrsK9AXZSvc6HwVor
brG9SZ62fnmZ/ODO2ZvoaG+onb25huauh1hNHSMTW+bVQ5Uv28ho68oHznRWOu/NOkqwTSfkyaY/
z3tDn7lbc9/tjf6yN/3IhFp5pTcswNQIWOBsCCEsBsgIbwcOcsMQ/g4nYPj125p7gIx0BxzV2E/3
ZdlGaaytShDIsqETQAZABQYb0GLkG4DRYbmkoOZNGCZ3kCNAcl8iK8NXke4wqN4hkdjQkUktK4/T
DpqqnwBqB1PlDqwmsqxGBr8b4JI/wdeGw6Idkjkh9GjS7VBt2GEb0x0g3LChudRmoHbIWw+Ywk6Y
/lEVQ/9VbBgQMAocNM1xumu4FaChJgFg1Dt49JgvfhQ7pMzEBi+7QC+f/aIBdGbGBkCX3Pcfqx2W
Tn4aMLteIybf5g5dRVUCY5mXA2nVDm/9Hep6O+ylJwMClzscjlwNNGZH7XpfDBPyrWIHz8YOpJ0o
m9XBs3MjixcXi+eF+ebMoAx78jd3x+TNjs+LdKyQROy4vdad5MLveJ7UZXFf7Si/QieangoD0UcG
l/m12RmBZiMHgp0nCNfBvll29mDdiAQ3DeAUxp1f8EqiIQ4Oiuo6YRCJpV1tdERlw4EWVdg/E9QM
W5E5OL/PIDlYDEJ+tyHERm4MacnwbEG4MiY4l+A/vBXFwKHaaBFvZ0jUzpbYO3Pi7ixK1bvcc2zq
MK7scHVAIut4tMv8QVGpClvGvpXmxZbV9cY81LkKKtbzrnZ5j3p9vOXryo5Lbz4JL5se8qA8ZEIz
Pagy8Tz77k1VNs2jCBVBiV3xsEhE4qFxU7f5S4rchopg3/SLfkwnwmaLznATPxwfnQWYZTbXvkCG
CMLTpkw4/+uLpGsGbvvWYdJN80Qfd+225lWerRB4rHXPYqf7QI0TvIH0OVBh+SaW6YMm1uho8iZ8
M09EOwzfM3M+E9rzAdfvVVrkqGAxmk9Z6j9YaXoWkfeVOdQrAMRPEGPzjaS2voz+qhk8iLt1k7iL
zjgjNPpa++KtC+SQGEN/3did+0Nb82kBqd/1OCiuZ6fr18OAQuSTmxVz7OfjkvRjl135U/7a8AoW
ktIMgjPMsyQtETNBMHG/x+kwNJe8de6h6qy4ZSQuTReZj+aUq22GqZn9QI5keHIK6ZOouIjsCFrK
Dqk9h08RMZKXdRU+dSU30E+YXwKmmcgWa8Eez7o5ZUV1k071dc9YNnHGIna75aEq5FPVi1tjXHoj
nlpPfB9a704YsrxZM1I9AkVF8ZtZHHghdE7zfTkUw6sc4c4IfzIu7lK+TW2h7vjaxzgEYN6morMT
wpinc4j4B4hIoyxM9ykHJ59HjySdcyTas62M4GK44q2RVQVhQOVlpAfFXA43tpvC0svo0rjiLiUK
86VjcsC4QFpP1mCHQAnnaW4b4p7CSf3u2bBFoWzCx9SAu1h9cwFsUarRd973ISH+iYhgkw4e452X
cdLq3QtI/nHDmgDWMV9Oy2D6d70x1w+kuXy3y8y5agx1qBfgSbwYgkmvZ3dRQlDcj662HjqbkCDY
AZeY6yWrX3w9EZ06k3AsO6ViOLzisczmMeOhqsb7usmDg86loLr2OkMBMD0KHYE/8vy1nfOPpu6N
J4tWNcHV1R6LQn9Mh3GMqyn7VlX979DotDSbzvbFyMz61Sdp7JQ2wvkeWOlbacr1rUK9GWP2pn9Z
oeyWiY1UbjESV4U0h1lj0uSVuGTa+R0jmB2zNf07E9nED9B02OQ3F1FmvATId4bDWPkHb2GiZ5Xp
rbZxcc49S0rzgJ61qG9FM3n3zB+ZxjnzXYdognxALyrPAaO9q96Nrgzhs4uN2lUrtV4tBvqwqmOK
jITwFFpB9Tj4mf3dc6rndFo/LXb+XgzG+GQY0/Jqwxj/TjwuGpQrklghsguP4A0+vNL2uandTl2V
tYl158iBauON73KVfk3NRZuPRCyN4s6G6gohF3sxe+8NAqcZ2o1gMecwpU3PdzS4Xffc9iSMXNuy
nUYncfMxqt7JKrRRFxJYPfWwV7W96sNcm6VS900b5tgnqikY0WMIwVzw2xgCFYtjjfF5lqiZMkeJ
ewZJgwM73RRSXgPXB8y2lS1Rw8VhyLz2qcydvnlBomLMnz0ps2Ab49JHOdf+smJvOecyR8z22krD
shEb+dKcxS0BktD2jwS9VWH3OArydcsvadNmjTx06Zi+m1EekFGItIm31CEM+93Fchk3edeuEIi+
Bes3uv58HhztP5dE/MbSbEV18jWioS72R0TJ961RGs5biZHjk+PY2jwqO7fMj7rIXUP9FIf/B9WC
aoGD/3v2znXdfv8lfWf7Dz9xrRP9RkoWAjggLVkJewzrz4BWtldEAE28PBjHzQAP0f8FtkT2IEXC
pEB064Y6/wJs+QsEwjYPP0Je9jP9EvX/r6L/f4YG/kkPbNPVk67A7wfE4JX/1Qw9zkXUd/bQJxEE
1cWz5XBbrjWnIaxXFFxAiVWfTJlZXrmsDFxPRiAPjAJJ0u9at7/JiIK76iznA448hodFOD/ZTf95
qEm+xyp3r8ZieTNk4LzaRAWqhJUV01k75XxCf7XezgTmFHGn+0e89c1d50m/u3YmK8qO1cypfLRJ
FG5PkWbScB0Uot/svo5EREPWTlElPuf7HYf90A9J6KsiRTFKAuuPytsmcwzrXAIjHAJpWIaX5aEB
kwwNdiQH2yZmti8lETiH2s3mGWof9Sy6QgVLNbnBzdSMfnOjgzw8rnohhJA9lk3spB48sNlKyZg/
yzg422m6CmtlM6BAhhZb/arIZ6EPpbo4xXAk8tbqN8XRtPr3aJtyOzGpdfZZDTRZz+R9aQZ7REqy
G4fNClddP7vZ9bQWFqH8a06jjxMrKLKr1tHRq9MNqTnBAPqdy8gJfuzGE+wKMSxDfm7kPAe3VaM5
35oZD0SGPPIBJahIygULdWhKq7xzo3Ie7qtI87oMUwKIShV5X5wha/kMCOyrV9OHpoVq2I++1Soz
mZ04eNIy2uZWUp+6eUzHnMymsIwOrT2nbxZZ1d6VLsO0KxOyF33jOhKYAgjnRiGNKogskW+Zj+IR
bW/pBTcmI3tKDjdRn5StX81oawfFuuzQIlRn5peCbENSOU5eVw4nrfrWTKrKX+WXdRitMmmtlJLq
4XtxfqiKDF7GmpJQ9GlBPzUVHpzhJCSqV114Fa9orN96uyR0Zp4JTk8YqJufGQQWLN+EBjdf7LZa
sjNcfPqhD8fsS+Uy42dGjT4g9goRASnKXLyQEO71sRculRtjuobGJZh5qJPcLEM+m66Hm9CfKdfG
QH6v5+pKHrYsjIcuCxB+QhbDEFtMvsnxzGVxlU6h+x64jvRje0nDG6xCqAyxOadj4tZa0JcYbnAL
e2qjvGuC6FI5aIDiXEzrM5pow0QK5XKxltmN7oQZIoKqIFivROsUaCnW0m1jBCjLa+u1bFctJjF8
DQvNYge+8OB7HnRDFFfBbH4iI2d5c3RtsxGPhTMKUVBJyF3KUp40cZtailtbIXq4G5bcic5EcxmE
5eapUjcZ25z6uDHq5sdAnEd6HF1Z5ggf8eWCibJeXQjqsO7cMcNmGobVjQVFbZ0MPbjlobbdcT3M
YhnN2yw0exalt1h+uCC+rk8rUhX76JLUVcXd6GDuUT7D0kMXQp8JW34wWm/VxzUYudtWOJFXc9PE
+OiJ7n1TdWy49tfiVCiFhq8sABJHP8/bJnE9IpafVh3MFTIzR38I2qz7MUQqck7U/flT0UrxHKLx
Q1ExO9aFYCg0PXk9zgg0eaHg1ATB/MCIVl1GBuw4WhcLGsceEKuywzZ1Q/e0pnMnTo59S9UG8g3b
1LX3wxMaJxmbY+Bm/ynELGW7+v5//ovy+a8KMej/x1/o5e3Hf5Zhg9DK3/BXYSUju2vjkf/JL+//
hNk1IFFlT8Hb3Gh/MMyGFf6GTwabI6FtTmTt5tE/KGYMC79ZmFnIxiMhD08utfPfKcW8tz85czwi
arbQUPhtH74aR98vFPPqVQFSbkO/mYaWAtOD2eZHtKMoLUjsZagYNPdsnVCIZu1FqBhLGRkCrW2d
yY5g6ctSzExZC7lmt1PL8h64Rzl9XwQjwzgv9VtuNpjk2lB3d7oz868rY7mfeTv/aQH/i9nDv7rz
bobpS9H/5d7b/sM/Rxsut8gfMfz7AONnB+j6bDZz2O7DHpOITEyHW+Ifow3zN4v/4nNT/POe/Mdo
I2T5E/dHSJqSE5K39+8tf9ozdf/UATqEvXlk/uO/3lZNhdsulT9bihcRDAit0K1bDBtYUAZjjaDN
BJy2iQnOrlnVVxM5DbeJ1ZP9IP40x4Y2myYe0ta0Ek7DQiYqE/UCSKtTclmKPL22CXUrEjWmDYs/
orlN2UGRa8zrQ27NCVRflt4NwhfwwYwN1YXfNH9rs3LBaZGam5sMn51zIOp2vt602HACY2g9kbGY
IU7AP8UYEUlzAjs4YqgYhhCcjJJcx1pb+LdMwlzRso8afXrQqCs4q9mILd2ad0Ya+uFFdVV+2xbS
ZZrs2lCgrOQuHqUdrOpqIq0gh9Hp2vEwqTokRFGl/VFUS/Fgrv392ovwHixp3NkRMh8+YOuWTzjA
i8/Q7h5kDrrX8WKg95sZuhaP+RylHxxCBJADQoJ+UD36gASVCQMcKoTPfLwxSOP22WL1PRpKwztW
maoCxj6T4V3jm5qyU+W3fncEVqaHZqkLpIFB6sI/5Eur7zNjqb3YG0Mbvsasbet+GHPG7z4yNCqg
FV2QGFvrmfmIkz+pPBpgYjOnZ4FB0aePfds4w3FykHY5WRCqS+nU+mZuGuV+9XG4IOeyevtdwWHT
LUTlI2SpD6fGVcbhUfgvrLGqbru2ZGVTO68Lfzu2E0OH0FEoqmf9LRf9GpvKDtxPXmZPl4oR/Fbj
9b3nsG/BZ5sVkgAUEU7voYl3r9OqrT4GgsFbQju/JvA4VQxTb3rHgaXzMU4/wAmzweJoLfMD20zg
KQb67JGepVFZEgVTPbJrDM/Duazn9m8SkX7ZlcteNgyv+1jQ3+AYbMRfHx23ziNukXU46KwoThvn
fbZNzMoxwE9OKK/8EesR+CJuHHdk7t/hQFZK+RckvvoGB1LwpIPaJQJD53epshBnblcOMn3+O4Mp
Y9I/lZc/3mtA5hqDTNytv+Zkuv2SmoKlQIcMq1ERl6WTise06MKQb7oUc1yi9UBWD+uFAdXufmew
Z843jrZFdCT6aTyIFqcvBhJ3beMZV9+73/vZOwvasBsZkboYkXBf7FzQ1pSypQkPyrK+yW3lH1Su
3v0yvHOmoL6veRBPyHR1jYJ1EIeMxQA/osUrn7Re+98luibWkY2KOGGU1E6QdLmVfpCeYfxYspQF
nqwhupc+tq84bRw9MDflJZKqzRE4zEQHnAcp8DblQFf5N35n61f/7PaV09hxPfelK7+mIpXWHIxT
bg9ETBXecy3b8dPQ+G8iL+zLklX9lWdmLFtr8+XYMM9A9d0HuGyH7jEwJnZisI/sLYXUPYhqXG7C
3MhPQdOL02LY49985f/DW/VDtgXQvfC9k3/x17szGlWOIBbv6traw0f4fYZHpV5P9WDaiMWIP8Bk
jVOVR+nvgtz/pyeDsbxFpEew5ZVse27+XFSiqM1DueD6y4gHulICIa/FPAyzx6JfQ2O07h1psy6z
6OSJxZTIt+p6TNaoPqHBXI+miH6kMjNu3cWW0P+hfT1j8PybeMA9m+WvpS+kwnJxUJTSw/26/zAs
1SxrPx8OVcg2FXJku8OQdekLkm5qx7oAZTv0MDkE/2CTH5gOx3R01qQJxKco66bLWPjuJ5ssUwhC
27hvU6M7WuEoLz6K/MscVMM5UzYsd57mf6RH/lvN1r9MsSYE6BuM5M+lsv9fbYzdNm3873zbg/yF
bdt+/Ger5UW/hVvaMfENW87yn7r8LXH5j95qWyASkqbG5Hv7zmHe/ikbsfzffA+RPWf5Rs39m+za
fhj8+f6il99c/WQ0RgHhI78+gUWP71OWxFhYRrgtbCSHW5zwAZikrc+L9TgWq9FfjWM4NnfkI0eo
EYYZoh5RODZUQ0P5xAbD5XdtpPj1AAbpfWnX7OVs5ICOdWODN+OMFTGZJW3rW9j1EMFONmoyNqNQ
IPsWkvx2sjy8F0ON4wdzaXIPIXFdLnHQ2so9uJHm3PfNxnzqeyP/pNbVw0WYh9uoiedmjhGgsukC
MsIWFzLvvOoGijBn6NC182eJs6o92HOLP1REASbxomla6+R5hl8d+96qh5MN43NNdGCZnmUDokqm
Qa8roX3tJmxfOkscI71K6qBXFeLUiaJwXiNEuOTGCyZ8UPElf55LlKZFtkQL20YazyIDZED5TwSf
G7uwDsZ1wBYfcRBT7ryMFh8yqRcScen/2r8Jjft1ofVeRtnUh1/VBARC1P71gKtSi0OdDEJmEJEG
/Q/IneN0knK6+GnlP/03e+exJbexpetXuavnOAveDO4kAWRmORZNFUVygiU6eCDgzdPfD0WqbyUy
T6J5xq0Bl6SSKhB+x96/SbLS8QKDNEWrRtYbuZFbE9e6GHaGMlj2kV9cbIhN8sA4ueFtBbgTxAte
yeRSUD0+/SQlE2EeDQ4CjQBb3iiSOaISNHC9R2N7q0JB3b/adW9/rePX+uIX2kNoGOdYdDh4H2sr
vZEhkPtMnSvaG5t532Hx/Dmwy9bL27L5ppBq+0M1FUpJCzKKxxICxyr1itP+daJJbfQvbQ/R9BHF
yXC4RQk1cYM4yDa6xgGyGkqaWnQPubpwLjeWt/ormaUG/OdiL2l70gQ9GvBx+S0exLyli3bWDMcP
ADX+VF9si5YRftVMPLRlMoex5YUSrHFkm6s99XBrd32eVHURG3p1DiG3i+UC9sMAimmOFXLaTjqM
+hDPg+5ipdr0jm+OhoT1dDho022vtXH1DElBNj5nOnlkFAPV+GdYJKrwQdmWdgDvqDb0cYdhIhY4
coSu/OM4ACgDPDzoweeE4rjYhWqJLAYAdqECrVDzIUCDQQ6LI+Ar6YeDbEH+4ISa1B/xPTT/0gfY
Q/7cdiyglEMStEChU5UlpdFAZp1bA6m2wR7m/HOk6JU0uDgsTTn5f2gYLbh7sm57EL3Zh0GTOCPa
HnyXl2TIoh0w4Qn0d4WEF5ILKdmUKciDP8i9GQGe+o57HIwaiLlOgrlELbq3DTdA6vIFoRsZE7BQ
aTTcMDWpkUoFji77QsnL0lVg2OVvlBnSodeaXVLkQEd5hN11aHSyEvM8lf1QVtqEhHcssoI63DAF
9znv6dg3gPJnb4JBFuazmZO9dm1AxMZXcqcFQrSUJKpDZOPMeCeXRfCJcrfUeM4M4PnTiArPtzmR
s3fYH0OH3zWVErdvZ+B+ycfcwZn4nTZVXf8kO5ZIjnaclvHDnBZ4bTRZkWcLT20AmuMl2AUoe70J
pu7YzqKvIN+NSfoxjCc9eV+p0AxDV6uj+M3cFZKKNvrYTV8BPxZ8SmtXzmNPchPh6Nyuoz0t2iWV
chGjRxDrxtcpzTL0LcJp2CGoYfTwf5NGfEekIMVQJMHGtztSPXK03WyCVzao89eS9Cx1mWM9I1wA
GTqOOzvbl/Hs6ItCdN4+N1FX6h96FFjGj8Dcw8JvQntEmiDP0CNVbGnqH7NqLsIFilNlwScYU5p5
i2JR3e7g3Sn4qooMnvMxagdLgbaDEJP6t4qtpdQeBNXe6huq99YwuCFRHeG77eCCDequl0Cjx4rq
WZQBPrSFCdoHTfI09Kg/98VdpgU2r726a6Yj3GYAmECsrAMyC5p5EHoJXUiMC4ynZXLtQ9N3Nuxm
SdIsv+W7KWIUc1Tsqxpc0REEQfl5UlmT3tylQ7jrWqcYPXmAVQq8OwwCP047tFSSYRKtaw110N7a
LSl1PxMkFXydrMmwMwMbmP8UhPdyAYueFKIRUxKgq47f2g0208ag11AwLaGD+hoBrUpBQbKno0Ad
4SikwSUci4lHYuyICfpYFMFCNAX4+HvA4ABSZWo00zFShXGXtLFaHCD+Ol/i0grFnmS9FXrwQRKx
r6rYMm/MvMKHyIJCRX1eQe1914KaWuAldvGgprjKPPYtQJWnKBpV6VhqndxDEJOLN02Prw3nEd7Q
sP6D8Env6a8L4J3LxeaeAYKhdImWzw+TXotMQgfG0XI+eTaZXL48s2hngUpGJEaLN6OUIJaTj2CX
nCN+aRknkI53oH4AQG6qYXWLwllFEdTriiwj4WLHVeNJ1ixy/RAPRaCEWw/K1R2AcJbOaxKTO5ur
hhzzKpDgCGkLAPoILY0JpQdIGWmgv0FLskr9TliO+Djm0jDfqAAm4oMsheqXlm3i3Bdl1bf3VYrs
3aEqRtl2lRa5FNR5kDp5vn6FrJIHurogrMmcKwo3Ip4xK93TogjCKMY0E4ZGoT86o5xTXgmGnTYr
0sbVu7ZgemlLI5n+ctEThK8uK6JJwcFgRXCK+2JPrQu/SiANnq6WxscJCbD3AhIB/04N3wS2JPsl
qTWShZG4ud7pVXyzfIhCUZxHhL0on2urTiNghDfuQt9RUZkzj1w14Ved83DcxQjHOfd2Hehbynfn
q2FxLzTkBblu2i+2O68jgoQckC7p+uAp1TB5bcHpmo3lH+r4LWsOITXEvAmpcFd0VpFUT2E6Ej3c
tnJY5P7xPjj0DjSI6+N33hedcgYjR8xBTLqWGqtK4p4sjwFaR62MxpGu3gxSY3273soSZb6ObbTF
9oWnmmLjmqXT3mlsozXqQMk6S7wO72ts6yvdNUSm7J3S4Yaww9FDUSv+tWv/6O39b1/UJ+/uqy/0
pb3/fqKD2/jd/sKbOPkHhHKogL3rftTT+x9Nl7X/1JmW//J/+sP/8+PltzxN4sf//a9vZUfBnN8G
6fzUOMphgP/92/sdDdYndY7lv//9+Fb/xbObFy/1BBs9ysUI4VehAzfPxVgNjw0k/g02Nkvl/z/G
qejzGFeJhHlNLACUfwod+r8w2VneF7+pH39U6FitxsVacGmZEqBGVowvOV0nls4pqoig8Zpa6A+K
lSe3say+ezUYF55EZ42wcw3KhPjWU4dAOfW0kY7npmQbWu0ttiW3Bnohx6qagj87mBDG59cvSS8Q
QKT31sL4id1IJSdX7aErJN+NZvwUAbbdx71E3CRLyvF6p5iB1zvsV3NUqBg6BOjtZYZen0nBGEqY
iIy1F7Tp353VkLGtHeHN9qQgpWEM0IWneON9vRQ7X+3q322yq9nWhmWuPS7KdgEAajJtZn12n1Sh
c9Om9eSrrdYjCtojrGVoQAr06SYxmmnjUl5ddy+tWzSNEYVu8nrSTnvcT8B684zWnQpa/zBAFCWj
0mCk04YbHT1vCuYcbSwu3Mu5v/z89RMQ9f6sR8fVQ2OFdIVMBFXhUewaMNy86/NIOuBsVNEEgsHE
EoS1gF71aWM5r4qmiUktZdBvBrcquxz9civ8AJ3FLHzCwPqLLYfAB+NKU2J3gmh+kxld/iWrAg20
bzQkuwS9GBihffARZFlUevWUxj+BMWq7sSisT2OVlmgbjDgdkZRPVJvrstbQVBElbzBcaZvm04Tv
2V86EKIvkhLFT4FJihafzLlT3CBoF5NCWDiB2wSRaviRPg7l3g7BPeYI/N5HthEHrjkH7T1vTBOP
764C4qJAWvxocJ1/C+a60324iVnDv1W5r/tIdX6OZexIrlk1U+JVVRPCwS/M4M5K8LgVvWM/OIkW
IpZUOx9BxAU/rTLsM7fDGfw76apKuRmSBvlgXBbz5zgCYoPHa7Hg4Lv5OZ4N+2kyJv05qkuKVEVg
jry2LRVuVMiN/jnBv+gbgG8l9nJjSBSi3Dx5E5s4jQMss2D443KaFX7Ic6XzDDzF8MINjBGj7RH0
GIT1pvWMFvbRTocCRs0D0uTfDUE1iT6T0j5BvSnddQ7vKa8Q7fRNmEX4Q7ak6qFPk6o7yHUVfZKN
JH6Sh7gB9VUb5tPcagOxLi7H3wExQ1Yn4SU/DImE3E8yzX5ryWEO2x7k3jxH0SMkVPk2F6reAWSS
cFKva5s3P+EtmK0BwJiJ4B223SjsBfDISwVtlR7IVWfgww0y3HyjaDBEd7mTON8hnjbvYnnhmMow
VSFCZDV5UNSX4HMCSO7cSMzJx6BDeAjGchs41C+orOyaBHUNIVKIdnBIjbtUQ3FqryCShiVxIcZH
tUEZ0O8VyL1yHKrzMTL10guDCkl9qtLpscVA5zuKroDcx2lu8fxTMtL8EIvGn8CAy4/ZkEx/N1R3
/pLkei4p2s3wdTiT0QwZFWF+so1KXfjaZQ+HxerVv3h2Z64G3Sffx2VrosBV2wei5v5rZ7fa+1oW
jReXc/+zbRugV4PS6JAJC/md2imb6tPrjA8nGPbYHNjkJg18std8RQQn4XCRWfWmirop4onVZB8G
57kIVZivo5/APmlQdZM6EzHGD6L6Nmh3AJLcynljOPdj/jgklTdpD3bwRJoGF5792GSHlwPpf6Oo
/+KYeXU2n/FgPww/vv84Cbte/odfYZSq/4soistn8dVQF4+uf8IoRf4XqVbUsRbsh6yCOfrvMAp0
05IVBd7PmwVZucUm5ncYZRj4f9oW7jGEPoReMGv/CR9/RzTXEMOnVwhFFT5gMd5Q+GUWXsCrK6TL
NIgfg6O7khgnvxUA6LLUajxkv9QjVd/gp5qUpt9w0gQb74nTq/JX0+SZsQKmqknIv3oYqnnIzZgK
w7VqGzUCVRcPMUxJzxZK8Ue38j9NcVUCvybUUla3sqzqkaKitePag155eTrOblyh2SH10rDRq9OQ
8VdTiBtRtSLiIHW7gn0pZMZqraFXCqD826Ez8M6s9GnD5+PStKEEj2nAC8ptCdpfhxnofIRJIEpU
CmfTObYaIqn9JIvbriuqGy5qAiqqOZpfdAmiR6/W9oWg+DR+/N1DSN06IbGOB8gyAq9CnK5SzSxJ
KsOtpLYBt6bXxU0uZ+W+zzXJLQf8lQHBdn8Uw/1uldnjdUG7zjqF72SDGGqkct24zSY3lKfRrbq4
OAqyrRvx+Gmw+tIUDgYEcBqxFUXF1RPUbpV4UnIozlwJqCjXnabtTTOy3pl1OpK3wEwvsrPAd+x6
fAjEpmv1hSXEwlnOA5XuQho8HeAijhL855jcfqyTO7V0KDUxma3hX5/I04TIr37C0bdQySVepcR0
2k4vY3QSojnqanM234hWQzHENpt7QX3Aww7SPl5v78KGX4ynuFUV4g7bWI+rhCQhsQkqmTwQj2Y4
IM83mdMz4tjJxhq92JRN5RfGBdT0tadQtqA80Zox3HGovqEWbR1ICLfvItS7Nlq6tFhwpsFchdQI
dZnVKRZgqdrAH2cQ0R72LS0hzjbzUHngGdw85aOM5OlgiOijnAbKfdWTars+qhe2Iyl+cDMKpW5Q
LKtZtCRkHeHVGURXqvTkBID0LOh6N6hXjc8dbxEPFZ5sYyovnD+sUPyawDmSSFyDDDGuFWOoMr5l
TAIaEheFGVszEJwcpNtUSN2BuNvYI+VR/7ze3UszC5mGI0AhpXjmZYLj69i1ma27aqGSBlc64zCj
B+BRytgyFrzYSRCb+OYA7AY9fro/IPxxhiLX47aAk8jgzcnNaI7KV9H05kPeTfHbPgMktYvRidu6
Ri50k9NHM0myaDzSFyjp60M2jvUklIWhU6tLsiMu2onXKA4a+Cibb8zlKkP7cg6QPARIRvJQhruw
6mcDbyld8j9uCIuONzJ6hFKBwiVXKQC/KbvPglg9DOgjfNDyUvaVxPouyVG5ceyu7FN/fwfjTNGX
0wFjiNM+E/X2PbR7NJA0qnVAbJ573IT8OIKnOmP962EqiSKbk3xJhrzaS5384/raunAgEqLxIUue
k7N/mZRXN1vbFXMoR7ruNkVbeeA+MaAGXrk39bHYp1TR/vxOI7LHSxLRk2UXrTosCuSBdKo3bluO
oLeQg/NkI4ypOEr2xilx4ZhaknlAggE4EvCtujb3Ui0bQa67Geqpbmn1oGt1ZRo+ABKsbyiWmscK
bO0PC6rsY93nxsYxeWE9k9Jd3HqQfgGjtVrPU6/KTSFlrDHSD26nSybqjNHkSgBYDtdn8UJXSfET
F4PK1Fi3y89fzaIQbV/ICCC5FlfQ46RrMS6kvaDMFjV7pGNVF4hd6Kd6a+9EGlX+9eYv3N6vmzdX
u0nUsxSWk6RxZS9LNpTTPTmKcmM+T5fqS6S+KNgQC2lAvckfnnYSRtcgItSX/ALxy52m5uZfloVx
Z+nIgY/wXLqBjb3YnrbYp4CiYFRX7VH6blWKusJHtpLKcd0gWy8KpnOI/8YtLdzo3ukcvnQPFiNy
JTjz4Vy2TonKahjIidWhPgq3AURjGu7nWf07FTqGdr2s3IFyQhux6xC6IM7eOBFPr9TfrXO7QRQ1
eWi94AxfrSCpU+QmzvTWDwyl5TSatF2qwmTsZAP2dzYofm002tvr6+ZSo8sjkZWrwtt8gWC+alTp
AHyrgCr9QUnym6wYMl9Gu8ankJP+tOwkfUd2aNiY1tMr7qWnOAvJ3HEgiGEOrDKjAck/fKVE7Uvo
he/SuDRQWJ1MV8aODDQIOrQQLdVuH85C2xjkCyvKYXeCoyNwIg29fNqr/iIe2k752Nd+3oYwyyQp
vG+F47hQqBRfrWb55vr4XuqqQhKYeJAO2wvI8HV7VoTKoqoOta/InXDHOLRuLWOoXDGa5n1WIlrp
tppUvxewUjfO+YtdRbqV9xrxKCja06azCMZsAKbDn6whQQi4MnZR244f8dy0/GQat4Z2jWZb3vGs
JIsDziFBbK3th+Se6nIRYo8ihObsi9w0fGFGs4Lh0SyesSzAqEPAJUbuTXeiHxEAibdJwI2uBdrk
K/0ATub66K+CjF8rbSm+agsz2iDncToGqTRm8Tw3tW/lwzP7y947IXmGMDFat4Uuvxtr1byHEqD5
tlyDYh4GbW/rgHmvf8jpRfTrO8BNyZRjHXOJXk+/AxI+0H0UUHwkFlJanuZbsBm2pyBYtbG5lhX1
qujxMgv4CpPZoYBEULGadjD0Mh6xSeujIuA86IOKdlYg2k/XO3RpcSFciBEXaaLlGXLaIYWbLprM
svWdGuEmFdOYfSZPyrPcmZ03YovyZ6HprxEkjQXVifosVnjqaYNtEMFfljF3GiEQ7LFeGm9Rgx9u
BujLG1f5pb4B3OUvqmOYzK+u8koLC/QnmawsqypfyFZxRJ8N7GrYIc02tdX++lheWhwAASm20T0Z
rO9p15p6yodSg5NT1f2w7ywDNo3pCPTE0Vm73tSl44ioj1IRKBH+XJ28+iiTPYmi1m9LU/UaYy6e
ysbGmksnpZsSr1OGy0L4uGOQbsRia9LDy8KE+ABMEfE72COrvTgL2zInM258Ozftm8aZdX+M1Q49
mr7dq5LUPcVTE3yb4qg5Uhlx5GMbguOV0FOMEAzNgsc2onyWjxCL7kzkM7BRkSK0qpW2BhRrTfbG
TroQDvAIoxRrshrYUauzG3Z/UKlO1/goBCsPjj3ej+B43zqI8j+O4dg9QkvW/o6bCYAJuOuts2tZ
0acb2UGdAWkH0EzEr+tlkSEFRSIz4OyKUry+oi4w/R5XB/RjpNJU3GhuUOzEp8v5W9SS6TVd1zY7
7FhsvL2L+jkxZu3j9eVzPiJcnry7l4iecOHluH11e+pCgBayUiCddtDurQinkSix2tvZGNQvlTxp
z1h02O/yupneTSI2P19v/nz1Lne3yZCQuyV4WAW5vS60wSkbEh6GVblGhTT+Aik+qE0n3VbA3Y8z
CDd0kOpiY4uuXonL8QPQn9Nbdki2kLhazoxXPZ/Jo1h6J9G0A4pHGA1ipv0gaweQjuKnJc3mTWMO
4R0oIhH5GjCwRwWF4OfrA3B+UizsYc51DcoYfJPVqYtbIQqByM/5miQsT89QhWoROcDErJxu/pOm
OEIRF2IM16uPXVxSP6epdNbbrzXseCwua0Tx2I3mxka7NK8Urgm7KQgolrXaaEOaGlqi9cJHXqSZ
d0mAQJ+rUafEQNCev80IFOzQorDgxFdOvXUwXVrUXJecwA5gbWLC06kdkxwRYicSPugv9Y46qI2A
BwK1gZYXbqoG0pFXrHRMbSm60wtlw+J1WTirXU5ymRiYSV0u01VkkARGZbVqJvyks4s3oegHwiNk
4+5mQy6P6P79eVgISgapCEJCmCX4X552t5/6FjczKfcRCQ+PcSXBi2wQKabQPM53caiM5cbJf/7G
WHA58MeWk5Ry/mp6A01YQxw4ud+TXPI6LuyHKckt8nRNcIfGEc4sDl5M19fvpR2rspRIMdMub7rV
ddOXyIgg/FT6VtsGBy0z0geU2ML9aDj1O8norFsQjhlCcmHfeEnZIlXcRsP3619xYcNy0wEBIVVL
GWGd22lstXAACZR+rffK10np84NmjfleNep642y4sJC4n6kAUVsjdaisRnmWlWWZ1pXfp134o1Gd
Ao8XeMNaCwQF9ZO52pjWSyO8xJi8a5YcDzzW05XUZCoGiDYi5eSAe8OTqjZApSRIn2CsBNNOzvT+
S8VZKnzcUvRDY5hB62lhYGX+H4+ytmSZ4J6TuKRoffoh/ATQkhFXPmc3bnsZNOpb2Ar45AQVucXr
jV1YzXQVXJoBqEzmKjptbLa1HshLX/np1BoPHYZmbzEJMo6p47zj8A/9XorljVhgmbvVIQH0jKIJ
XH3yaNbq3IcFpQzxRAfDtFLeDj32vJzc+bfrPbtwDJPWoY3lWU6Oe9WzpOTLjckQfudg8TS1Wnob
pHHjQmLPZgQi+RmeZGBZDrMdJf/B8iX85YSg+qSd4cMKzawjY7SIt7Wguc9F3Ls9dmWgVvRROZhR
CQjmencvTCRRxFLJJNfOCl53t+2tskYc1rcRb9yJxcUKafjhcyaC73LToyWJ/br650uVrelQ+yXf
DElwddlkvTzL+UT6T1jxeJOnjv0GTafivQDx+Ol6/y4cCKxO4KwgdCklrJN1mmgUIaUW8SMSdK6o
sHnFbE+6U2IbNI5ZFhsRw4V7VEdtB6gIMG9S6atdyFxZiyZPs2iHCheTP+0tj1Hct2K0piG6lMM9
fG48iziPsVaZJmsjl3X5A2xeNaQMWUfLgLyK0YzeirjI+IBuDoovdZB19xDWcCgsuvxeODoCPCMO
J11hlZ+SWv3rz4cbSjzJD4qoBCqr1pMuS+ShaxqIxpSIWigdYIwEZem+V8dbDvz8cL3B83zLUtfU
2KckePibNTzHysmwGUbmePacWsc4FYmLBpniydL4VCSFdoOQ/ehOM3STEfXOj1OHHkYygrqsJLt/
vP41Z0cUH0NNF1s0ecHIrhPQ2JNUnaO3jhejB/ZQj4nhTXag7/+8FZ6JHIPaC49vtcYCvIixcjeR
Y7OyeZ+0yFRVfb1VmzLWx62qEvW+cG4Xcu/6PinpozqHKlbMCAy4+YSIM4TVAcNDLTxe79B5UxpZ
QVXnIgFzg37Q6ZoVocXRBnHAQ2yn+DywM2DdNJY7VPEWK+BCU0R7gESXSBtS/urocXBCIOU2qV4V
hIthKda6AAOTsMBbt0SzdeOkOzt+SNhT9llqpqZOBLZ6rBk1ypbxgL5mPZlfJYhqvgHjaF/3FgWQ
fJA2BvJs89MS1bPltU4KhRPodCCVdAq12RohWQVR5MUIE6CdXbSP8mD0D3LZNLcAf3IEsZtoPvZ1
Lelb23Fp4eSSXvrKNAIQhw5B6fb0C+AXCSPWofj3HLCNGyqBOblWMOp/IcfdJW4OD+0vPZl1KmF5
BdQRp7KJoBjlc7Tm03qsNy645QI7+yCeVApKEyQ/13cNCslzCpIQA2B0lb/YAm87HC2rt2qY4brW
zB9AkbQ/ohEdu+uL+sLUE4qiSLRw0UkSLnP16iDO0RmX2oo6VIa8zO2QaaZX4UN5l5gazoBzY26c
PedpXo58h/1DHRVsGSWF0wadbta6sTNnjzQaCRMI4YQP+Vyze7Osa6CgG4LnJSbJ6GNM1HiwgYTW
JrlyEtQ/e1klu3d9CC5sNr4IJIi28H9fWAyvh2BCkTgvOKFRYZmSm7Ky8AqSJ8dnl7cbTZ3H4Quc
hmueaSb9zv132ntVxWwklFEX0qjO+Zgi9v6w0N7xOij2OZKVu17qC3+eIQPFfQvDdGqaP59yolN8
N5wFnXU2A70kF1ZfaIB0cae4QXEl8zBmiH1R8bAeuuy3PB1UlvBH+fbXKn5NG7+w3ckkUrLXDFAS
xOKnfY6bbIhRB5c9TV9ogUZUPSgYytw2diH9UBoN3wgdP8J3AEWQm5oJbbdo1xcWOaCFJdwhI016
bpVKTdANGuWZRU5OLL1V5RYpg6CZn4tRnX8MpVP+pgv92y5f2M7oRpKRtsjHKJD8TruMNmo6OUGg
QFqXh+g2xa/hVkPg2XAl06gQyiEOrHYFdMYYeFzQbWXgLww5Tw9uEJkYhy4v3/dqV0eJAUrAjmRP
sudkL2czQkxTnUFRNTt8RwLDqj9k0LYPlQqhFiT0f3BXEmDAo+d5AKxgPQBYVtcgE+vZwwtW3SW4
ce9KJRx9W4uGjUfehdhKR9QDCiqVBmKAdSw5gtpPETfVvRGXeYi6Ytb8gbV/b+MousMHzfrcFFB0
0N6xj2nmoOM5SorxZqoteDtGG22ozJxPPlcaWligENFto1ZwOvgTaT6lp4TnGah0PoS4XMD0hbDQ
QQbHJbYRbhfVPYI8xdZQnAd2ZKZI93K5UUXT1znHVCOmHtFn8sZGj49WZvS3EltyAyt7vpsIgRbY
8bK6YLCszrB4orQt4H57bCv1A77l6iGpIt1LtEr3MGbJwo1T8/yApjlCVmXB3RiwNE8HVIoa0M5a
aHr9nOZegQONr2lNvGOmxf5P7wKaIre3gOlN6Fars2rIOluyMwSsuIwV1+5s9k0TWa49WlvH4sVh
JPrgQEJThLjytFeQkGPIMIHhlal2P+IzssfhRvN7G/UzLGbijRjv0qoktoOnSrFsyRqcNiercIpN
WD/ccpV4AhCMlDuIardVm+S9mBF2xaY5OJRmkfzxfcOYWuS62Joqr/fVmM5UUwutHxjTGI2wXmho
8w6R/FC0DQT9VNqqxlwcWOoxMoLa5GvXxXTFLoMJSQbTcyhtHi1zyJ+c0OBdh6bBjYlH/ffra+b8
sP3F/lv0HheR7tVhm+R4Mygp7Q0mA6ji97GLJqO+R8lC34cOHo8SjBbXrp30pkXJZWPJXuouhc9F
54PUNISn04ltR5FracbwqmJyjkFgaAcgTWg6tI5+O4+wi653d5mu01BVp8QGVxlBSHbJugIgpiHV
w742vRTJ24eMGvYHqTE1Ysc28PDPsPahGW7Fxxcb5SkHz0GhJL/Od2mw/DPDxrUCxKV+i6oI+ssJ
wZNA9+A4SX11GARa4dd7emlioTEvoAxefuoiG/X6FlXGRHOqoTC8xg6wxu2UuN43YFJ0TDp682cK
Vap3ESNMAcfEBd7dtRU9Xf+ES5MLAJBUKbcod/kqkGijaZhbSHGeHLTGbTlqvQ8DP/CENLde17Vb
L6NL7ZGH4lXGNUIyfHVKOKOdYUQRkyFWtekbPijKHrRn+VkBWY/bX1qmX6938MLZTtoLnMCSI4Br
tnzQq0glzWRR5p2GtQOi8lyMEwa4hLwYjnbfrrd0oWukCmDbs080LpLVeQsBKs+UcsbIA5h10hR/
Y8EeY9WBQX1SmVvV+wutgbkGcU1UAtRGWYWcZZpJ4xzLlid3CIF1GikJq9MUr0rh1TZt1G8EHeft
EW5AkVlUi8kbOKv26iqIclNC2xyZsWyPtnXswuqT3DxJBndEemYjCHjBg54eA8iuUQSj4E4KES3b
04kTWY8BEeb1fl1M6jeEVO1v9tzk7/Khl9/Is6Z/yTPRv42iJLyJBfbIB0xlo72cx8M9pQiZQkPR
uJkd2H8RwPLevT7by2yuP4/XzaLsRiDOTJx+nqNJ1MSLKPBMNTOP7EzhqlM23Fxv5dKos1N0aqFc
5MT7p600CIPDxZgCD+/h8iAaTMut3HrKLae5aaV2YwWfH4KU5Lhg8KjFAJwyymlrGrU/Iscm8NKx
wSgbaLnrBKWGqGsx7iPDyn24Wls40vMNSkqIuIFZ5oJj95w2qmtJk0TmjMCtnMkuSki4SqehvifM
+ONyDaEdUTMhCki4JdF22lTZO7OCWjXv4iwab9vQQgjOrEp/zkS6Swe5uptLZ+tmudA/g7chxw/k
iAUQfNpoMiKWJteINSWTAbZFxhwqHKzuQ9627Ub9+FJT1BYt9YWxZ6+foSgohVEaLA5Hk6L9FJi5
IhcFV4CtoCPBc31pXtqgiJVza6B+vvzNagfw8jOHYShi3yrG8ocw+/pxGLAYc3tqVAc51wQXtY6L
22ir9Te5K0q/KcKy8IYSnn/bctU4g949T+EQPVTga/zrH/gSca62KFR/ivnLLpVJdZ6OfJkhpoR2
Mprn/ZQhkq9oMeR0IT0msSEjxDlgXhaPufp2HlTxBk+f+AEPjPhQVY36UGnl9AipOARfASZ1lOug
2UEW7h5VKSo+q4akqTuiBmqZFYbp1z/95fReffpS/IIMQSqdAthqJwodVE8etJHfycWHUsjZjVJh
8gdNCptgCwhQlDctwstC3Q1W2h4kLlXICZ39JivU0AczIjZG8+wk4qyDS/giYrdI2a2C0AUjVgzR
rLvJYEU3YZE2i38UGUQ8ObT3hhzk++tjcKlBtssiXk+1nFfk6ewFbVFK3YgJHCl4/ahGjXYrOhUn
86wob0Qfba3ns80D141mwOeSPDM5b0/bs6q5040AGpUeD8O+gq4CPAE8wjzYo3e9a2dPpaXgt7QC
HUEDAbcaS4JeKekNsOv9UBn1riFL9FNRYBaSGO2o2afy0UFcxCtQDdxo+kIvF00UTlu+gWt8dQRK
PMaaXCBpM0qd7UPTyjw8p+G06F33/novz6LbRRvwRSUQmwTrzAhIa5OaVBSECzMeZqQgKosMRTB6
IrfmHTp8jZflU/k+UqXes8N8C1h+ngimfWvBmhDUW9SJVgsookVwQwntQ+nBA0vG1dlp+uQoLBP3
HUH9HCP1vAmafawMypPTDNNDaonqGKKe5V4fjKWxkw29fAygHiiVJDYoa5+uLgEKQrFC2C+h6sCJ
Fwreh4jU//kmJVhgWWHoRLZ5zdmSq6hXA+S/0TAL+z3iX6i9Alrc2aJ3vBQDy409erFXvNXwnqTi
wnv4tFcTBBFrBMbsalQUboYiLO67Co2L62N3FpYsY8ejYQG5cSKuQ09lyIGJDA0yTJIWfNdKgi4t
NouvKUUTyQUsr7+dQBxtEJwvnD/Ab3nhk1mAo66vXkYJwZ+CTJfm4rZkfmrUAhU4wxTyfsaIN/Fb
rd7KDV1ukc1Cbm9xYlitkVqtevy+4O2g6jjsch2VLqzYsaPTZhDqSdBujOv57KGXRcYEqAxpE7L1
p7OHL0E647KouWqnSgcjsdsbyo3Gxho5nz1aocYIUgW9UGtNpNEdlN5IT0OGmsP0Ua3txNdqZ3oz
4AgNcHOSnGRXyo2xgSM8H0yCLuy/dXYCPIQ1lo5XEHsalUfYelWGGWqdHHV5sP3YRuHIsLNxo5vn
Zzrt6WRoEJzi4l7L7lB1zx3ROICmW73wdWssbjpHtXxHwW6Uyh9pOMNudmWubxHbLhx0NA2pBK1a
dNkxpDmdxynUpQEcNYI3ahp4IYqU7tgaql83WKtNYJJRjOnrfY5Tmoef8riXTEl7Lxtgd69v1PPL
RUOcjWwG1Sf26vrEbXswT2bCISfhuOXjkhy5KJdat6YxbUXVl6aXdUVanugOAYfVydPE4SCpAaoR
YdcaniU0DEAU/EaRre13StMOG9HuxfZQVIT7T4LzRVzjdRqhyTRlADPKcmJh+aGUM4Cdmd13zCoM
2WbaeP5eGkqAI+xMA0wSIdDpnHbmYPJcQMQhtWV8NuUk86bI7v0OGeSNWbt0DCy8bVLfMEHBOpw2
hdFuamoFTSGz2fkOgZ2n4bC9EdJeGkCwCyQQCWnJDi8dfpWHCYcpjLCjNBBBre1dEGHAHekTMotB
8hXLTGXjbLt06gBAAl9FgYhBXD7nVXM42aaqsBSIrU2DA+iYKIcsLSTYnnVz28Dsdhu0ljYWyXnE
QxqPvrELoIpQlTptVBETxV8LPdEgVEBHS4nTvR2nsTvK1sADpMAw5K0tVflHPZUE/gPy+On6Blym
6jTK4AMgJ7AFbajbawYfai4Tlhma7k7xhNOz3EGK76r4oEiO88R7V/CYKVBnNcXw7nrLl6aXXC0B
DtclWnir6dXGpijNgfG2M1HtG72tcP4r44MT4vHdNWisXW9PvTTWlHyRcUCNiGzxKpAtMkNOTTlk
QzbOgD17WJiwJcPO/j7YPHw9Nc/UAoGQwERZVAsNeTflcfFGHvvykxIUOJ/qucD2URsLJUTxU1g8
quK2GXC+LbEBdKIM9V4bZN5fTWwqP5EID1u3QMq1OYL4TxsYioghu5Tpkv9H2pntzG0k2/qJCHAe
blmsqn/QZA0t2TeE7HZznslkkk9/vhTO2a1icRchH8C+EqSoZGZGxrBirb8tb5TfC1eiu0gPAAiH
k0N2HLaraA/gDTvLVrNBYNrwC4Rdm3M9Nin965UB8U4yH5QWsL9bQTmesyRlTrSb6tOC2MnJpFoX
ltALH1yr+5yagIjyPDoGihiIvsTtEQ+sIWid2EegZdWz3xfLHunruL3+11waQ3Ka8n76NBqAUkPb
KfgcVWaZnztjQdBiHTP7W+PbCW1yxPKcazFO8Qcnm7o4NClvQ+s2QwF7As1V5WFC60VpAVbzUUCi
fuLmktAaBvP0g9yA1OB2CbCQVU7aE9h5mg1nebBA+C3ReichX86PT+meKYeOMagEen53tH9WOaEc
xYXk3AC7ZOto1RjDyqtRjgf12R2Hp2aD/sfU5kGsbeXtMlblOJPxKsy2/Laq1CgkC0zLEESrfJJo
Hl0er3DXLHyKDKFQpyC+u/2YNhrCnp2xQr9zBcx59gCtez4j1xrq7dR+C4JMO8d2fyQVsPNl6Z5S
6FJUusyfb+xCal5LOPiskw6h9xPc5B2oXb97E5v6X49XuGtJTRsS1ylU48bRlFUzjBLRu5NMvRpA
sPQugd31iOZ5bvfHY1s7TzEv439tbSJyWTeiTiZi5XQo9U8CLpw/WtWXfmxld0XwQ1FTIWhELWCz
Z3rjz7Daw+xhJB0o7i74ODVm/ZI18dGs1J4pg00ySUjV9MXmVGZNAPk0iMKT1doMaPWMOwDVKZ7M
qUqfH69q5yQSV9AIoYVHmrgFnYrKk7OZxmQzSw/oCS6Li+ajcVK0IrlCWGh8XGTl/P7Y6N6GgW1T
B4OmFjnw7afM/CnwGsGGlUvFWcwEY7wmqPnHVva+Iuk1AQWjXmzaZsMon04uEqiK0KE3f0/6+u8W
0bOPblf8g7POUghSIJ+iwrXZLrTtAKhC5nxqUpG9bZyOV8RMEqhZ11g72K+9RRFOM0qHLyZ/2dhq
FWNEGczWKTVnmCh1YHfjRFGzWZajId69XSKYhtYF0SqSro2pdDFmp5vxjcaATvTaJOnVG+NfRjpS
y1Mzu0xa85U49Ldnoa0df3ZhxDh5Y/8nUV+HmrG5IlWzLCfhivjp8aHYXZSqjRK3q7RzsyhXCxa7
9ZG0yCiVvqmngWwrLr1Yjx7b2btXTPD/jx21jz9F0urFMS10m0/WzJyWYThtaNrdBPonWKHEQKGg
5G4f1A53wkkSH9JoWgsmDA0bo0y1JG5ZrxgdGDQNERnJviL8PV661PPelqPftAf5yd7nVKTsoGPR
ZyXlul1mbhSIQusc/d5pkXZc2+91opsHWd2+EQ6Jmm5h+H/zai0Iec2mO1DhqcT4EnQ5UH2zkKdf
3zE1YKZTNqNuddfmMpAAyEbTOgFkyt7APFOexjKDxXWBBxWlytc5iP/z2OT9wqi0mBR3wD9Cnb4d
P8iN0WyNmbNfkh9EgdO6Hw1h+Z8fW7lPb1Q9B958hjNViWXjB4dKmGnKoC1TJF55hT13fTXzzH9X
dzG6kTMxQAPvxKlu8un82PL9JcAyJJkUlHFWTI7dng7YItoZWDkb59fVB0Risq+AmqfXZuz6Z8uO
67MjATU/Nnp/CSgkqcqjwtAyiKU++k83j+omeqJcPsavZpXKOD5zdJ4W2c74reYVvfwTc8A5mRD6
UTe7NWdkiQtrjzLXuP3JCrLgFPOARjIf/1q0+Agvtrc6vGXAqB5SodyGW3Ojk9MVXbnihZiYtgKW
F7lpkYYGg/5fiqnSDuq5e0dUeRM1F0kgskVGZ4bHTE5C5kJulZzoaM5PeurbBy3YvYMCHoPC1I/C
zbYElveQ4TGCCNIkGLJ3JL7zVZvz/KSv84gQDdJEjM7V0eOd21kaXSQIRdTAI0iJzekERhmMDGSz
c0hYvZZmmZ4DgZd5bOX+wQb7ReoJytnBxjYQtjvPrcYSK1O1ALT16jTMECp8D+HXkY7izlfk4FNC
4e9STd324mYKUcKtuOhmrseRZslcycetSBehwGbYEDlLJzkaTd45kC5teorF5FH3DcC6Q2+orXno
Unv63SgS/4WmVv1V02YkeuKqOIh/1KbcpqFqXhakBT0qepxbFK/nVDRt1wUuMH+ZP9j5LM8MHXsn
mGGSU9m180mrtOpFJmn10U/NI9LG+91kOILYAdll2oCElbfXr0xFqQeLBzS/SuY/fBd926hmOO68
NksyHTyuu8ZU0YINRcVzOw5YzavUp7VmIrgr+muHMtSbfl3QtkVX4/r4lN5PQMBAgya7GqGnfApN
w+3Cas0zy2ZaKpRlSsHwj5BnnStxDvJpeU1GWbxxJBxIMkUPeNbkGxt67g+Pf8P9fcQu3Sr1SsEd
swUegKLRXIRsKgTRSvmsZ0Z7TrI1PfDXu1bUW0vASfhnq4/+0/NANs4ZLf0qms1pfMqIckFWUPt7
vJb7W6ECFUZpVHGPVZm3ViBCl1pRU0SzBsrdVraKZ3MUyQtM88jpGs04HGzg3rLwYRadfxRm79Df
iT1AlAycIFo7q/84GoX7VrT+cBA97y3LAxMCfsVU/JabjwdDPvy2KGWBlyvsp1RCAVCujYTrTFbh
aCRH9u49mqJn/a899Xt+2qyloafMZEodeYv2tgQP9RVi1uUpc5qckU3/jzFIg4NLd7dERorpfSkA
HeW6uxEJZKOntkpge5Vmb4cin4LTbHv9k62Q5wYi0gfB7d0lxx4jAVShEERRKf/tEr0UTYExR9kC
9bwM1a6Wxo8FvIFfOUaPD+WP9s6N81S2kCr5cUiYnd5EghL32EDkW0XIqS/ByZ5l8o2zJN976ySg
rsuqmqbbgmJANQXnrg2s73qWm1ApF3r+ZlxT88tqWvCKLjmUuAhMU0eSiKBbdl19h/WD319VzVeS
+uHJcPvlNyrYAso2q0OpvjmS/d79cvgsGjC8sHRLb79c3ULzLLlOUVZJ982se9PZESQ7KPdpB4fi
7hyqD4cZABmKZXSLQ5ikZ8mZ1Bvt4eUPZ/br73NcLdc6H1NQ892Qi5NdZkfMd3tWFUKMUUj+vxsC
rIOUmNKSVdRoxnIO0G5n/sFBCg/GnEs1ajowfdM4Pz4ke1+VYgkDyLA3AvbbeK61yKe4c7UyKh14
yPrcXKIBAk7qhPURkHvXFA0fsGZwCZLf3W7gvA6Ll4AQQI0aIUIndbpTkc1xlFL5/lV/zAbCqAfB
OxgBVXi6NQXR5WzPvl1G41z5V4+uWiScUZy1Ik0vVlDF/3r8Fe/fU2UQ2KLNcAWUEFv0hSYptaHo
wmMmkxxVFLsJLgCdy5ep15o3c7IOr5rMUanOi+bfWdCbZ0/Pm4MXdecAYQXoB3NrNB62BC5BBXqw
qf0igovBi/rMaqJV2m3oQIXxLoiDLnQr+0j+dmdXcZ3EhJTVefi26JahGhlW9O0igsMwQ7k0nj+v
hjfQegEp8fgr75qiPgXpMPMdxGW3u9rVJJfLjKmk15PrMKAUKHxzejc4fXmQVe6aIij5AfkgQlLv
708vEeyDwrZqDVOiC8ImXv2LBqHSqan7o3LHXYhL9KO47ID1Qu5MCndrKqlyBVOKC4hgqiBCxt65
tj+kiEQQ/OU6nTwLA+rUXiEWIJU6Sov2VgowW1F1kUpQmLg13xERuTpCoVGfGmWIoDLMra1unhDt
mg7evp23FpgpwAfVIcAJbDz46uVpVzlTGa2W0Jkg69tPZQxTVRP39ZNRWf9X6OR/nf/cuw8UTon+
XKAtlF5ul2ZNFEncQpZRkZjtS+U53Rkx7foC7896KoyqCnNUGw9cj1rE5tGFEPy/RjePbrZUq+hh
0YxkbAkolKty+cRQt3tt6sJ7LiwrvQQFkrehtM3i98cXZNc25SywF+CogU3eLtg35DIKE4kkU47W
61rrY0hkCGJysFI0T6fvRVAbL5N0j4B7e4eIyrGiw4WxFbzJreFgqWtfy7Iy0sc1eVrIfb/kOgUE
3NURLHTXFNHaj2dS0TbdmqKyVdatXpeMFBi/rZXufWqEx8DypMcHVYo9S1ZAJ5fcRNH2bxbFR0Ot
a3WLCGxddlqHVTvPEsXgXHr95dc3jlyMsXeCPRCJm5tRUxfMXR13A0Vo/YxCUo+8bVl97Lpeu1ot
E8s8khpNgF5+eWx57+VSMo7Uj+k8MTmn3NNPng7YKQSFs4OnWzUjMlHjunS9Pjz7i5uepl6iz+Rl
/lfRpU0fmqqVLqixHYSqezeVZjkTVrgFXu3N+pc4K1TdpIhGOw+eJzOFq8+u01NX1t8NH75sWjlH
tG53KRR+VyFNFDEgeei2K9VmZiWSdsFmxvintIfpN3h//IOC2t6VZCgF6iJVx2Dm8/bzjlWyyHQI
ENKFWuY9er/a1V9kfOG1/MOLnXY9daPXvltc6CwOPurew6JkH5ibAyzpbVHMcy2gMeqrMrKF2bcn
e8zmsxyK5Mlxiv5rPrb+dz9IZBr2frWchtXXj5QZ9hy+msAHhwG9B1HJZvFT0aWQjxaRyyN3In0G
G5JOeTTrVG/y+v/pg/6vDn/vxqoXlOgdXgUq+7f2stI1klHDnpM75clfgjUyOje/pEF/JFW/tzTG
f0j6qQ5xbTem8l56Q9ZYhD1BhrZX47uM8sfDU+nWy3keVvvgHN0vDf+qSDzpmlFd3LbyXbs31jhJ
ikjI+WPSD9PLqBNolqB4DqLIPUvgMNSioEqiFnz7EUtF8hXYyE1WeTtdZ53LDlReXFBlsw9O6D1p
gIJ78B/daPVibv1eMNQ2xeCKiFXL5O/mUIgOXcEM4imY69dPC029f8+ylKchmDKa4s70m2hqN0Tz
nh80z82BN7z3Q/wYxZOKS2T6cgsoLHXNs8e1wA9rWfm5qR1UyUtnsJ/cmXIVavbt8CWZ2vpIjnrX
LhUWmIZ9sAbbNu9kJlU/iryI4EH9S2pahvRb672ZHErhZNtLVE2O9emx59/bZ6Y5ECVQJIB3YPuA
3pdddUh827NRMis4Fxcvn/W3i4Wexj8wxasGVx5egDzp9kit85Twj7LNPejGi+MjjB40nYuQSX+k
P3V/L02wGpDo8GIrcP/G5QxDOjqTjakZ4epQFMy6j8S4UZck+hN4M/P515emXi0QNsBCgW7eLq3P
3Mmsy47bUjvvUzQMT7zl9cUf0/XA0t7KSBQ4HQqsefdeLXVm+drMyko3U9xEjC2sXZWEMsuGT2M5
1wcguvv3UUFEiJoZyCCr3G6abS6J5jVeHrlG112Epw3vO783DyCRe6cQ2Iui+1ez7NsGvWE21Pir
Fh3pIRYhlQ/37BS0uiZ8zvnxVu0t6GdT6qf8FOnUmT0iiY0pvymM98UY51cIvMVB/L93lcmjaESC
52difRODS55CI0H8BtKwQr4G9ei/jXuoRR0h4z89OpKndjzsy++cDSUzothX8Ftc59ulJUNd6Tz3
WUQX7d9xTOmmWi0PDQzmzxZmen79S/7g2AZSStIPvcytuRhWKr+B3AQegG64DKkrPzAj9Wu6ZzBI
Ayb7UQgj2qdZsT2AfWBWdtphZapa0QMUjptT17f5HzLV5DvgpUcdiZ2zyFwCdQUiUW7athYGA5+P
RUudRdmfGAFzTm6awqmcH9KO7JniwaOwQD2T12/jpqZJbyXtjyzSrawNkxhlFpEYI76YwtHjY7/3
yKo6JhNVxCpEu5uMyUoLpr1xulE5xzrSvL3xlxFrdh3GmWJXKdFD8xEniFIZ6NcE1qQTDCjltZ7q
+jRX7vT98e/ZW7qCJSA8zs+i4nF7eGxmzWdH6zNI2bXsvbGW8VucHhxFenKEf9y5i4ixEvoyyAwJ
0HaqZkD8yq3WNovQSilDy+v6S9FOYK3TrBdQFBnxuSmC9elXF8jrAzgAuBHMAzCa3S4wNWnj+XrB
0FWfBWdTTn1YSBwCIsD5QYp6f+8tRouBhzH7Tid4q/EApN9r9SJD3VjOZZgNnTgDWEOrpWGqPzDg
1n28tHsXCnpPVVYp9rHIbZ7GpDAosRFC/RWquK/Ueqszc4Pa9bGV+xMCdZJHrsTloMW8hXRMhXRL
5trTSI6zFVVd3sGVNSCxg/hL+NjU3oKYZSUxg7PqnrR9riGbqw0tiYjYNUBvTCrPlPmjx1bUkb6t
CWGBqjD6H5xCTvPtiYBzlLagSGVUQ0n1m94H+cV14J3qyQ2vBX8t9BKt/m1ALfjXDwiPONVFoiHV
ctqkKUyeezJAOTbiBUbKZQymy2ANy9/1mqMWURfLwdnfOZBEQ2q6QXVQGDq4XSmiS/HgjNiL+2oB
QtWUp0qfkufA7JarWzLTe7CB91ec5IFIj/6roVhittlKO8IvVBEhD3kXX1uGdiE5Xc1TnPXOC80q
+8XKpvwgaNkzyowqPozMHpIxdYB/iiREYRGZSykjJufrs1lM3tkb0Lgy3El745pJ81uGttlBYLFz
KwAH/9eo+vQ/GdXNHowEAAg6oW58arrVf6UJNZ/6sUw+Pj6vu+sjTIfkn5txN5Q8FmU/i5bzijju
8qdhzMhm+JlWXzJz0aKh4ijVjffL02PkgQwicuWpRUPxutlKG1KhRqaljAqHKRW6bksk4SR/IQYN
qO85/q+7GewRoiEmoBL5zS4i1h0gmlXLKPeW7kSoM55tGChPs5d7B2/wjgMgtftBBEjfi7fodu/i
WBtEM7UyGujdvK7wLZz72GLIKM9zw3iCC0e7xoZev22sOT6wvePiaO+pbhhlGIoim3NTmDKfumCd
ee/mTwNKSu9lZ+efH5+YncOJjjKTx/AzEWtsyyFETUaNhuscTaml6BWn7Mrz3kZFtnQHecnO4WTY
j56lcmzQEGzCmSAriqUJ8J5+TXe+L8RKRVKvXyqHfl/Z5sO/tEqUB0Z31gfpASU85UcNHtzbDVx0
baU0k82RG8ggTOtSj+BaH55ybx7Cx59S7cftY8EkN2PiDKhTfoFp4daU6wyxEcyM+3Misz80gHAn
mxGpj1Txqiin8H9QWdq1B2oTJA7gI6oft/YWEBft3BMP2Yvjv1SlzN6mZdIybyyT6s8umKoDg/cH
kgXSm1U8bSTN247T4KfdLI1VREaPRkrSifE1G+R48BLtWIF5TgGMFCUQFBm3y0rTtbDMTpsiDiyj
zcAgXtAnqg+c8s7Ho2jDKCNQHE7ltmC0CmuYDF7VSKTWbBFRz+Iaz0nxVeun7HU1+vigCrCzLDUm
pZgiqE/xzt4uq3HmJqOpO0VBY+vX1hPaOT0esr+/Y4StNCKgJVd2tkjl1TeLLnDXKRqdIfuQ9GP8
ovVLhmeeDcrJk/cBapP+YMf2viUMFIQpkDmp1PJ2aVmmTcQrzgSmqfL/hPe3PCW5lE/pAu12LuQR
9c39nSYDo+6oSDoZD9hCNYegY+arrQQ6UBVCOWnWvfQ2B4bq7RGMd2fX6K+AbKLexijmFvWzTHmw
DmPNka9F99LllnEtUlKSx55jZ0HcYuBgituZNW2O/OrkWu8bLEjGZfnBzPvxnNsN6oLpEbnqvSXw
IuCtGagHJmNvfQbNqtQb84ZYxNf79/agO5+DqlpNhhO7ID1Y1g8dz1uPiLUfuwRRMi5483pCtyUy
RPNkNGVpI+ACrxVEf818L4TXgvRqpcvyNCXVIq4OMQ3sP0vmwCBV5zopbKs7ZRijTPzXuGrOcCqC
sfkyz8vyl+YP2ecltcVfxK0BQL0OJrSnhRKzFZazaa3R4w26v1bMAFJggCpDcWZsUSKCwYbCSrIx
yhLqNWEqq+ZLQdsoYUzOt0JI1hnCCuaDe3VPfUBITnWIoQIIWjnym8crwOMOVdqOkWDA66uMVw3W
Y+GsxrmdpmW8ZtPsXmylsXvpZ4bP3SW2/qN5feuGa5HawYELu7/n0G6TOyoIBxzrW71umSblMNNh
gHt8yF4HMuXzkpToV4lifC0yLzl4b/bs0ZMGNUJrnDOrLudPgbON1Hth5CPBV+WYpwpu3HPQMXub
gp0MJ/SzDt6E+8tOmRs9crISHMzdgzoI2iplQ1yZeVkH1qHnBtbFUbS8Z0W5Sjq29Nxx1berQgAU
mDZgzEjUeXBtkMC90JLqD07s/UVXtESK1JAHm3hkExyItTeaBHnZKDH97Ezdrf/Njrsi1LmDv4wO
UaaIURkGpxG8xRDkC2D2MugI/5EXC521mv+oPMRYCcnlkxs3yb8eX8a9pUFTAf0SfJeKGf32A7Zw
rzHJRFzc2tI/9ZCS56FZN/CXWW7516/bUoEIx4/iPSWbW1uD1k4cGMiqlsFOX3n94jPFp+Kt0Jb6
SGVqx8lwIIhVlXYTgcJmXb2UNZ4gIXnTJ/1Jk4EXwnbXhC0gpOduceTJJE0/P16gWsCti4bMhNgY
OmreBYDltwuMjU4Go65ctOwmwIpZ+qkq5kmJCfifFhjDnttYeJdhEca3x5bVv7y1DHMzuCKAfjR9
NydUBkmwriXbOHUUVWFbg3oE/z/7fz62s3dciI7h6lIjaZDl3a7QLz1vgqKLtGOlQlzRRwzL1m/R
i23lwcfcc1gQDWGHt5XcdGOKBsIya0sMtRmXL8xhlbu0OfQFud+/usUsfn+8sp29I5SEJ0ZFexb4
wduVrbLI0IpVyWntGOiEgtCcsqDtQrGuxtMyokecplMQCms9IlrbOasq8CLt4Nqz4k3IBzrDMKu+
II5I1oI5SatEmiADK2CZo/aNFmEdSq+V18cL3tnKG6ub72uVybKuM4UGC/IfZArL5dVIEnlqg+mI
0GV/gar8rChDOTa335ZFa52+4NSknmQXabsLUJaGmsbEG4xm+vzqF8aRvoX6RzdXQjUVICtWxNvO
FifpxY2EiMOABbDQIYhO+uRdPK+/jsfmSaUTqSIqMoQtJWkpZx0C2YxnLki+jWXufSxXL7701mQe
jZ3+mBzcroj6HsVuAigEEdVn/ukJh7ggXscGhIw7+NV7Jy2nZ5HENtDhrHlnSKn9e1z6MTIHb3iB
D7r5aM3FuJ5wDsXH1XHw7GPpOghsuP9OUjs+EWkM/6HXSvW1dBak4ZLpqNu4d6uYpCNFo/GNyNem
Ehon89qULS+nma6KYApq8LIHXNkAMorgcW7OyVSvZ/r62sFDen/mKDHjEnXcMZ2P7Zmb3dEZC8+D
xkpvsyXs/KL9Ta/1bg4p2GcfjHXxjeeJcZ/kwPD9vaIco5O9URJFCWKLYhDCAjKyUPwdF9e9rGMX
vJLdl+Eq4viXXSSm1BwfpM50kbaE1e6ox66U+Kx80WpmeD3RRlo/u+8dremGsBisI9qi3cWpPBFw
COCYLQ25rnU9lC0Tz+rozFGWBe6lQkYjzMzeeHrsn+6PDoujrwpzD5ByDs/mtMeTmdvwIEXV6NmX
0VyLvwut9t8j2DucW8GwnzMyCKrrxRFE//7lwTKeiuYcxRNqJ7eWrcTqOjfgTi/tKk9BIeM3TcVL
l8YzJAd10fafHi911yBiS7SuqXgBWb01SOjaLUGmYmXf6149RvjCssmbU9VL85JmgIMf21Nv2a0j
8eESpYNFk0JlsJtPm9gGQi8t/rhCBv0l6635JTBg4FlQforgZyo/NYA5ro1o19Be+++/bN32VD3d
4gfQIdkksolZdhM9QfI/16avnGQUbUOr8vFhQT+eCuY7LoyY1W/zbBrPhtkdodZ2DvHND9i+t3On
GdXsjdHY0cSjPQKGZKzEm8GRR4NO948QQQWtK34vgFa6z7c7K43CC6qgniL0rocIOkj7pPsQtz7+
onsLwttxIakkwhW7PbDz7Lit6Kaoc2nZxwuOZoknlODz4JcFNChCUEWnNUG4osjWbxeU8YetYU9T
pBdIpsaGXYT1DE9hu1T6KdUOWaT2lsYoIYEDKyPm24Rlou5l67T6FDlFUj/5Go40HZv1bQtS8/T4
Kxo711DV3ODmoA+IKNX2XFiqC9qbE5g/RpaJvuhhh8WieX/S0grWEC1g54Lq8lJfF5Mx/3MK9857
f0qdik7bBMMQaAljOlNhbj4VS+y+8ZosT6EgcJYj2ufd76IUHCHhs6iRqz//KRag70Y1qBynyMzG
/mkS0FPJPv2cJWVw4Jx2CifEiUiFQTAAJpBS9a0pKfwk6Aw+i960w6UfGkTqNEq6bZ+3565PP+XM
S13RXZHcXd0/+cE6vjCy1R/sz8728DsIIqi3kRBs355uYQx3gqguaqYyQGU1W50Q4jb3RGprMa+Y
eL+c7PDOuXxgsgFC121XNUUNrq3yZI5kmk3Pni+oVwpB0c2JtYO17XhkBgfAn+MuyBu37Q69agDl
LbOIatdCiYAZsec1r/IIqZExYrQQiMyoi6duTdfIqrIj5OXOaaLOTTUO2yqr25z8yWWUNmt8ui1Z
or/4pfVnhfjOv0R/eMl2HCLpHCBIbhmV4C0cu4OipdazGBrnurXO01i0n9e4yw4YznbXA9CcIjP6
SXSEb4+s05V2Sm4qIlik1pd8nedzWmYGRVOtPdi5nTCFWg1UGMy7APLexmCdF9QVHRgROW5afZnW
oX4p48D6aJiFGYoWaao6M2RYjfavV6UAeVNKoS5lALULNi7A0zhRIM5FVJWdETFyQ6zbNfl5SUfr
IGDY9QGKzY9eHHAePP/tB4XcGL4lh85fPwbdRTeq5FrVeXOWRfppbJzig3DM8Q2+qIqEuxbhFPjN
dSI3Ovjaez6AsJoBc2aVwUpufJEx+X7nN+UcNQvseGG5DvSbdKOUX9PaBjCdLlClP34WdhIJ0NDM
DzNFSW/X2twNezHdcs1p6gbdmNHxFxbCVK736i/I7EgUyE5aDF/UY6N710RtLI1w6FZJnG+/98Io
4WQ6E9+b/CksXal9tJYm//DYyt41IbJWB4hQjEnyWytebmWO3aOCZ42Jc45j0YTrUnTvpNkcTZjv
fkXODc8IhSOADbemgmTJJ5S9RITCMQSKRsyIbTaJ5gwX5N+jrMSXUrePSgB76+O9AknBifF5u26N
2pXhTG7TzBHEHJJDOQ1NpE+u+W4qnaMHeW+BFLp1TqfqMmz7dmW/xuacLrgcQ6T+s+uMWfaxg0Ha
+WJJ9UolDWy5jjmXR52hvTsB+pSyAC6N12MTY87rYtsjRAtRq8NPnxDER60YpsuUGfMZTOERQ8eR
vU38HhuxtNoce1k75pHeifRcdn1z0ZfAvyTCOmIV29tFB2V51SkH2bslr1B8QmJaGhFpYNi+IrmH
QvYU29MZVfDsoEtyZGtzTC3J+H9hAgMAgmKe58UJXuqFelizpEcY/V1TFItpLUNSRQvx9nAmo9XB
EAkAwGor58s4jdkpFZV+BhH76zN8dHhBbNB2Uzn1tiRRiECbG5Oz2Wh9cIXdzr+aPSiAgOtxeexS
9hwXpJQIJCrsG42F21XxAPm1YwoRMUhlG+ea7ynUFMKRV947hGQDnHbomQBfb1xXWmSU2m2foNR2
s99srXTpKjj5S+vZyQCL8Hp0v/e2Swm3MgtJ7srA0+3CfETiIaxJAMwSoV10d7IvXY0eWywn86Dy
sWtK4RsQbN0ZFKGzm9TmGhPo6kt9LhAN/czBmKgJOPmBqb3tAp1Li4QiKZnj5jP2sW+iAZyJKIjF
8FyT233StEO1gt0FgSV3eUbp+m7BSjB0rX4KjVDUMEVxzd0KASxXTE2YNW1x8Kbt+WFQZv9ja7NP
o9VYfu4BYIBtoLwyyuS/epr0v48lg52annpRzmjZPzj19OtgWQBeTr1TBYk/ZWNl3o7dlOOiKG00
f1dGzwRXMvrxQVSw+x1/jOGqwWbgNrdmnLLMp3rm0DPhnOfPRpnYL2kyDP1VL8CYPr7Ju8aYw1JY
DYVB3jwrPRCvJllacgIx2HFotU76soy9Rqpn4OXDf2ANQAD8lHAUIcl9uzQDAitdFPkPGErzzo1n
1EGk9ZKUh9xde+vi2yGrA+ZJjQTcWoqN3DM0ZuzADpVJpK9x/4wkyJdUNNoB7HgvNSD3IIUkS0fE
ZxN+uGvXu3XGF2yRuvqqSZgFvMYsFPN1dhbjqIe11MrTKsuvjz/mXiUDmUZYqOFvUcqjm0uQuIFW
VDNZFjza66s7I/LdOEtzzScBw/ukOdeysuWHrhXZN/iT4tcecsT1BFt3cW7SZri6eWL9ocdT5b4p
3bT+e7LE8p/HP3J3H1RvAB8OVcj2MMM/3uZGwPsX6LPzKU9n0LWllvw7EPmResneY0GPBpQFgEnV
i7jdcqdmMLXzeJTqOICgFv9wcYcFhn8T7AOqXkdD1XtLU9AWIl2QCUBOb+2NtZHxlEie9mKBTax2
86+24kBvRv+fJIFMFNJCU7knlJe3pri6Ka1KluZ2OZIMyED1X6HUFu4pa5ET+Qc+QT0VPnRAjHdt
069GCQwyhUHoZ+TxEyQE41NtZtYJYcP0/Ph47O0ZKDiVd4FaAW96uzAhvDSxZ6rEQjXwExMNa1nb
1NGqpEBYOxDlH48N7m0alU2qBsC1SBg2/k7Y3ehbWT7BXmZrz0lpQghdi3Tlko7xwSO19+xCPQfL
AYUDlZrcLo5k3msWG1uNsMXHonBHLSIdFN7Bfu3YUR1XRscYYaQntXmXPHNY6gqy2siZrfTZqZbu
XMZd9fvjL7drBUwAMBzyrLtOKxM9lUB4mFpkNQzNRTSp+Zxk5hxc///sbM46FRyQiTyBEdAsGS6+
bIFupdlB/+5eLgIEADRoP844Dd1tvuHYQSYMhGCj1rTS5cUtG2mETVvilkRXFt/0MWu+z0vTT09W
UxokI1PKtL0NquQ7ulamddYXZ3g29ERLo4qe8xTWWenh3kxv/KOvDUMLdSvNPo1ZXZpR3NYUF3oD
QtN3oi9q5QYXS4Qirq31NDFHW1BmyO1nfyCVOPdNsX7ul7I/IoneuXBq3A+WGBISqmabEs/szkDH
bKR8E9+HNqDKlk+W24gnu8lraPqXo/mmvVNDOMi5+QEn33YSiri2gxY+iAhy3LwK51nvQ29s26P0
eCcgpDTHZC2hNAWxbeXBHLoqF61Ot6fvGUQzQf0TrelR01bGde1rOPxIiw6O6o4zUVMVNKApQJLf
bV6Alc7iao18TB1Oj6c5l8XHAXsh8wH2r4fwlMMD1fiBEYEo9NaXTCVVFVSwR45r4VAAq4qvFn3h
g1hmb7dUC0DxcqppPnV6fopwW80UppbUNO06XfsGsnTOw5nqePT4iu8VGlXYQute8XnziN7acYKx
sAfTH2GgziY9cn2ZfBAlquanus7cv7phZham64dkfjv39fgJ8fblz9x1NeNsGwU6J49/z94+Er5R
1kHtiDmEzaUAsdjmwEZxORa1qzUxzCcQsf+pjfEIHL1nCT44wFtqtoIZuduFd7Mu9XhFId2nIva7
MOh2QTFbyDBGaPQg2N67EmovySEojTFdfGurkElRDpY2RMagecZbM/E8wIwi15qTDbVt8THINb8M
If+Tfz7+nntOhhIqXoaOCo/FJjBdhrIfDFRuo9TRkRpZxhLJHfR53htB4p6YTF/+wQbSEGXI1qM5
yrj87VJTR/NtTROEEaVZhJqneVArw+zfumZ7cHZ310aAqQb4qcZtSRdKNK/tYnbGqBnt8RkZJ/cU
O6m4Crednh3Fgfz4W+6eGIC8MMGBHKDVcbu0nqowkS0+xh5E/Jo2moWETmC8WKlx1OTYWxoNZiWO
ThEJOM2tKQFX0ShgDmCEeHCuk1jyU9p62cUb4vFfGvYP4pYf92qDUGCil1qBKhkQUaof9JO7Ifqb
YTllCqKiyXOqxOQH4SjlayvrNQnnapBf6tVe/rK0joeVxm360bWK+uii7H3in3/G5lJSnxvshDp8
JPgsMOMzuAlfsAMbSpr8gxcDdwfS5QdtwhYDkqaWQBaHGRoI26ZTZtcGKM58uHS9tM+PD86eL4cK
WN0/Jfy1fekNfc7hSCMDThetOBWmOb+h9Kp/e2zlh8fa7iEiwFRFKKgoRNRmD327H6QmJ6ZgG889
57OxXKzM7yJQ/4wau/78xrHy5k1ag89rKmk/W0UyXhk07auQ8pccL30xecw0UHS5gv1uPtex4zyP
5M8H8fgP9Pvdb3UUvTzsnxz0zXttwqJYQzc2MVrWj/+Hs/PakdtY2/UVEWAOp2SHydJIo5HkE0K2
pCKLqRiK6er/hz7Y293TmIYW4GUsQPLUFCt94Q2/ChGMx36tLZN+z+BCqO3xTK6KoB+Ptl10L+Dz
o2+Z6xQHvHnlj1w5VoU/ZdirXaem+sp6XdqFNDFJJy2Wi6Ty9EPWCt0gixo40NQuyJN2SsMbMJve
Xz102yuXyoWaBQMAQqKjgPzDuZx6Q02zF+nCwQscEuS5EvsCr5JkzYHmIJj0c4CffaPm/NrteWGS
0J2AFSNQADHuzYnvmnUlgKOgO3ai2Q/tzEH3JEHdznLmsLhyw1yYJ8rR0L25YWjbnnNRXfRepzGE
iyTT0I19jbh67U5BPLWqfgT2ax/ywvxuz1N/Jb24OM9N4o06PK/9OVYn6Bv4oyX0JMqUE0gTr9q3
SFsezTG8JsFw6RalCr9hqEnOEDjffpf/3KI1zKXFsVoOeu3kN+2i7bgOlI4jidWxMYRBYqX99CwM
rhhjyrEecJY/tnViZFqYsH4RfyOBOL/JUxBQ2UDrCzM6db+GQ/tg07mOa3213Xd5vqRsIDY2W4pz
H94glC2ofMqw42oZH7xaeJ/ggIV30YR7ipl1RbyuS7CrkJKPA2cJ9qFMrz0ZF2Iroqr/9zucI15D
CBykI8jJK7vvvs0mTWkfz5HP6B3Ud9OcR8+9rIo/zwGITWlOc27Ic85PbZ9GmVFVwEfGfpxiFDfs
+5Sw9cooF6KAjdpAy4piwubhcrqdBCKtAIgZxcLV4UVkspFJ6w7B0zot5j7NqNRcuY0uvFRwf7e2
KrWtrd9/OqJp5r1Oe5OP6WbLGldRZzaxnUXur/ffqkuH8r/jnMU3UAYzDJWpRdIBUYdprtJ9q0De
TNXUXlEBuzglG5QPZiYkh+cBaWmJVZie5jygiriTWCgkcK6vVSAv7UL0V1GXYStiMnJWYPId1CuV
ZKm0S5gv7HSLfd15r5eu3WXctTfV4l8jY138iij5bBpn/Pu8zRP6DWqd+t+KblPfmQuC1oOHFRkm
CtmV6/viVtwKB+CeEa88z6+tFdjEMNC38hu00GvclK14DbnfINyVO1H3/ef/YYdsEkUOfBQA/2c7
cQrRkRYzMZPTOhXKsqObyGoePjnYZ97+L0MRn5GwAEE+p2RZyxoay9aTs3rs77JlaXZtKMN90DjX
iNuXVgwDK5TW+R+l6u2V/M8D4XYoyVvGdlm1Tfuq21X8haWH9zDVVvry/qwu7fstkt844giUnD+4
5PFDoKetnWTK8AUKdflqoF1wZV9cnBBlMLJaxOHI208nNJgGVJOBF48qnnHA3aONp6JTN1Ntplfu
pktbEHYJKGa0HtBvPNsRApeS2Qp5yFWpxQGtdeOm7GTxsjq6OyDTlV65OC4daWACTGrTsOEznk6t
g4oucCsgQXDndqe0GX3IxDzHIVWPfZ45GV69a/r3+6t26XuyXlRDQSERsZzFxb40lJrxSNmJqghf
oPlPGIRrdZ9OKKq/P9SliOw/Q51nJeTORVsoSi1mmFXzIc9y46lsAkPF/pRFSTB41eMc1MAjue6i
3fuDX1pM3k2kTIkdKJmf7ZtVydxVBjjtzTvokWzzQ+l15s60l/Uxt7NrPuyXDgOgLlgGW6UHfPvp
Wtq4JaIKOwELd03IQq43H4ze/HNZJ0zWSO82bhk35Xn4N6QjoftkDDstMuvWChWmNsVVWadL+5L9
uEnTUYYASnY6lyxFwwnvL/blqhcwOsuylyUl46Hz7INTOLh6ZEhTv79eFz8gwDU6JcCeAM2eDlrY
lS1FT5kQ6F5xVAM2FFBCrjXXLo3CFcy2pyQJ6uNsV6QIgDh+XtLYmCsFjAB/mWVIq/37c7l0xghX
0SwBfU6qvO3N/1zC8woH1xvZ+BKNzq+5rOcYUs8i4qDw/5eAaqOpwRTlZbHeAGMR3y+1T0EjUKF3
kF5TwawJr7G+Lp0mYlFuRgcaMwHI6Yw2V3eZaROCkDEMKK27WyDgVUdVFdVtEDTiyum9VDUmCgAx
s4EVGPPsHaOdZwK8gEGJbTIYzXyNjqWR+w+usWb7KQXG76zKO7SrNOKh8Gvc6tz0uNrLNS/5SzOn
07zZeyARRwvpdObDNE52GUzTjraS/um4pUwqoC64n2FDYQnpfv/zvYOe2eYkgsMxfIDT8eYAiw09
MF5tD81N4GbN3ndV93V0lukKpvrSYaAzukEnUFB466Kep0sYTfDasrmLDiLqiy8TJqrHP58QIlRE
WQgHEkieTcgqy8yxZqhQKrWNuLak2C1GSPRqRP8Dlw1qDlw2ds4mfnJ2hzTdlIG8Q99L+kMaSy9t
4tZKx5dymZYr3ZMLdyQtBPrmwHaQ8TwvuPdFT3ks2qTEMs8/OLKv46VU0wGVtA46QxAmtGWvyRRe
eFA3a0/SJ1T7N1uC070xpjovQ2uYEF8w5F+2DJ2bpht14vRd8XtxuhWmaP4cpdq5slMuXGi09UAa
0t0m9T/vpCvgD3Tz4AeORm4f6Nz/7MfOuzGluBKdvNmSFIs28uPG1nE3qt7pDP0R0/Q8zyi6ZWWf
LD1AgYam66f3t+SbM72NwuvGwgFNohl0OkpWtDXV+5JRRj3d+SBrnmqsQg4Eh5+y0fhjjfNtOAQZ
4KCzX0jfTocTpTN1o6K+1mRheDRM3e2M0ZWYs1rOnx42GoeEBohQcYHwJpyHIQsdzLQZ1K6NZn3n
RtW66xdZ3aO2dS0w337USYGVoYj9aVQizAvm4WwocxBVUAnVAnOYNi8J5cVB5xeHpTaimxSEb4x6
S3urKH7HUzT/sZbfNjw5ISKokMkoMJ5+1Ap5rybvAf9UCB7tqZS1n1S1cUsJxXZd3dL46pZrQcqb
c7ANSrN0w+/zFJzPWZkdtmKVaHeb31HSw0g/NAbenk6eisP7e/TiUOTcANoohLN9Tufnrzy5veeo
XbAG67GXNneLT7CuumC58ti+ucuYFcEDWpOUyjdTntOhNv8qH3CH2pmR2Fr2Ttp/t7Naz7FQrvHc
OIP3DC0j+/L+DC+cdUBHG15gyyJBxp4O2/KrdJOw1G62GuQKlpHoQjTD//Adt2mR7PB8A5c+HWXC
mpfUl31Sj0N9dDzD3oV5aMXDJKL9/zChDSPAFUaJ9NzUViyBEbkpE7LNQH1yKg4p1TQfuaH3x7m0
Nag3geHksUM3/XxKA6XurHQVAl95tQ9b+XvWEcCUMbrWV7o00kbOQ7SPCVHLP/146AxHBmWSZudb
a3gTAlqJWxmZD6P01J8+MWxC+lesEbiHDTR6OpRgkxhTQGXEU/mElfNkHsN15i3t3fL2/e934fqn
IQLhnU0BR+acackWyEdEzOudaHzdxv1SmvLRJsa7LWhh5okKQvX9z4ekOQDia5MAftOfxyDOyZkg
Hqj9lO+hj7qx7Oc1tvDOPtZheK1JfulI/3e8s0hhLlMWc8Qe1NOWmzRqMBI528ttqFMHvYYsO6q2
uKZ0tC3R+YtAKYPNb/HivbEpqXmuvd5s651t1PWemriZlFRU7rty7RA6tdWDQJEicWbfvnLy3k4X
HulmH0L6CAs+OJtukHudrzpusBqpsdtSrM5uGuB8jKIcPpvF1N4GNkfl/TV9ezg28iolBlJkeHTn
4neRDXClHRFo4N8OfYjauJvJI2IbhYg/vsTYrfxDOQORJYY7PRy6ITJjL9NoLWfvtR/nJZ69tPpc
dYG6cjj+Fbk/XUWEQOGW0LcDZAEV+XQs6fmlsTIzEJnrkGM10Ycyro2m+F7OdQMjEKPgpO0rMSR6
tvpH4OY8tgXUM5u3SuTf/bRAVCF0gcZeufjevhgk1YSFXBRQX8Lzg9uOTVsVrs9nMBz5WVKcS0ys
Vr68v65vrwc6TWAjELamRICm1OkHwC9yKLOQwEaaNmzx3PBiusfRiy7UN3sawivtw0uTYkDydCoF
wKa3bfafYsG6+J3bUuHchf7gHjoo4O0HvMn9a9qGl6a1EWjheiJi8qa6SX27Xtk4LeTjFuGxISuL
GJypiOuoF0+9Nq5V9N/qG8LiIYlHoxtsEFv3bNci62RScmPXhjITt7OYmye3WZobn+21X1zPKGJ7
to1H2CPuS7CksAgR0+ofUx3p74Uf9bu0iJqvsg79+34Q4f3QS/+3WzXeF9VmLm66UnwqlZXTvmqv
gnHe3mb89hjobsVZZB7OGSBBSsrsuHkHD3eog9iICvO5Xe3yzsF88ykKBvOh9hbn22IZ0ZXk8tJS
AVzY0GkEf8i8nm6JBf2tORwdQuvB/a1nET1Fa1vv89B97cD/XqsqXhoOyBH0WzqOG4D5dDinzqPU
7PJ+t+BU9LM2vPlG44KBFoQTxrpyrxV3Llyc/4qaBdyaBDHnJf289t16GI0OoQ57fMqGzoqpnrq3
KpyuiQ5feBgYasvyyADIvc4Ol+lmg1lglrPrvW5cD2Gr1b42yRHuBODwu9Lpw10v8vxKZf/C3gFe
QxWTW5Sa5nkXxpqoONCt7XeyFOmX3oWpd4So18/3nrOEivppX3zPOzkcLQVC8PD+Bbat19kNToRJ
jXhrAPEunBU56z4tw76xu505af1Nahcx9bCaHzprylBc084rmgQ1HhH2lH9a6uLa+JdmD28BaB5l
Vnpr2377z40W9WsK8brvd51Yim8Kv404yPLstg0MkYS5XF8Wpacb1QTXOg4Xdtbmuk46yqfnZT5L
KSAQetYw636nQiPYtf4kPtqmyO6BLJTP73/ki0NRjaGJvVUozyE8A8xo+iYNEjA1DsbVKtxYA99L
qhyM9/tDXTif1Ho2vZlwK4met0YbbcHRR31jp03saI6r0U0DL7IHxNMalmrf29m1RPf9IQFQnS5h
KB3cmJD4xDk5oDvqh2lONuj5RpKvxvIw9t78pzxdlPL+/yRBI5yO2Ab+Ig0j7QCrr+tO+B1doWFZ
H7zCuXYpXJzcdjbp+v6rfHU61GT0Vp66BUKtxeh8zSNdPqyjMrCmXnIQUmXkf3x/AS8dCIxFKGaT
hHITnc1NZb4y1xwR08zWeZw2dXMbjfmv3M67j1Cgl7ug96InVBCusXsuxBaUKkCSbv4cdKfO4mI0
Dvreybtul+rCh1JYdQniWn+eJcJKowKzoYG2VvrZJbu0lXZ80uydMNWPpi7XR8eyUuiay7B//0Ne
OHS499EqpcKFPMd5AbTvVbOKkTTKT3GYRJuv3U0TXhHI3l5D/Vy4RIl+mBa9PCjJ5z17d7HsHlRl
tescR/fJbMn2vtPQ/xAGMvq7ECWt12yc6rvarYsHqQHYvT/Xt9inrUXF+BS4yIg5/KfbdA2DMag3
bAI/fMbSd/o5jlTxWqNxj51DocbK/HAviH/ievCjI9H6NSPDCycFOiUpK0EIv8MbWTFpLvOQY93u
VlN58KU7fZjaCHjyvM+rqLx5f8YXduu/VUvI5hwVsJGnE0YOvZ/TggkjXpHdl42ffRl1n18Z5cJh
ZJR/i06mR6J99kaU2soCQg7mhIXw99Es/DhyqvYxCpS6LzA++ETMooj61mv3zqUtRUgH35zLAOmr
87BuDpds6kyKAMLybrJOhbta0koSuZxu+rw36KlZ9m5eneYQhHP5+v7nvbSYUI1pZm39NAqYp5/X
lkWZKpeagLSclSsn+NYSVhxQsv1tGpl9JVe7dFRp93DfAVYkjD1bTJA8blbnXAor22aOm77u7+y6
yJ9Wqv5XjsrbJaXrzih0XGzirnNybBNGnRxb5NiiKV2eM99LkworjRjUnndEul3tRJ7CgEr5Rd7/
ptbbaW4ZFWm9i1gQuNOzNW1T0etMqH4XeAKjvyLz8r2tjY6LFh/wMjYX270J1snbB8YYtnszWIpj
P9ZpcSiazI3Noe1kbPiVg0KgAedndKfhx5VfcvvWpwEhuF8KFBihUzEkPDpd+dAXssknhES7WSz3
9rq9RLpoYj3MNQJY4fCw+p9o6e8i4U5ZbM6+d5M73R9D2EgwwPEgcbRx0GmFnP4aSEv4SgiN/FXj
+LeDMX4XPVZey+iWBwsZ1L1M12u10rebHqr2xhbZ9Kkg4mx//p9YVKx2k4u0h+WEI43cG+s8WnGJ
jqZ5BL2OImQ0dIs8vv/B324KYl+XNh2wHrpm5/kboLLAKTWptsaBJKH5KJJ59NMPvSy9K9WDfxEL
p2sbkJy6XJc8wHRCztZWLxyJqEKKKjUGFyejNq3WuE+dyI4tlU13Q44q+RF/yLaJnQksTDLW/vz3
2hmjs48cibiLuXrhY6i7rkqMQI/fJ7vDmcIIl/AVNVy1HDAfFkPc12b/oRlLPP3e/1xv14i18fhg
CElsnc2zKAVkb5OWkk2pZWkm7uQHCago47doshK65Fi9vD/eheUhOyGEoMhF3eU8O8M5mR8fFN0u
kK7w0cNU0fOK5OFL5018tiuDvb2cAK2RC9LD4eLl/5zuQFVI6S1dgMt5aTbtY2E7qfd9Kib865HQ
qMInUC/eFBv48Q47ozRwnvQqLdNDQN9cHsppE6peulJ9tekf9nHT+HYWh2aTPYoqp0KuxyylXGKs
T46uRuwXIhV9aRUs7pg6GiYM6RQGH+VaZy+rXpUdmwEC9IdUetmHIA31wxQaptg1DfFQ3JYZbeSi
dJBLBEHYN3tQRh7uxSnYvmQytOfhXo7t380I82tJZjUt+WHNaondIwRacVcVpXbiokG8PInK2YQT
hh5cdI+/i5CYZedyPAxGG+r7kQgv+9aB98S5wB6EjfZghPatI8z0ozMXlrpBpQxPjNoqu4CimB/+
tSpEkP44vwIEQakFtDXVKvoPpysEwNTObJ+6tQjyKBb4sifeKCrkk6NoXy5ZsL+yJfh5p0cWBhJK
wv8CIjbKwul4GKb4Vg+8G8BwmX3r3VbtB4SXPtYTyvLvD/X2aJGbkqOio0QCQEZ8OhQ+AKKF5Nnu
7KmtjmloZffBgh8nueNyD+3kWgL+b4/rdG408thVXHzbS3Ne23GGxQH7BIJ3ST3cTBe7W7/aUuf6
WPAfPNSOk/7do8QrdkSwqfhYLo1bJQ2FmTUJ/DRKvzThPH3hqc6buKD7m967XWf9bFTbtTGPS/tV
D678mM8NdZQsF2v4hOQziX47ium2MiTycWRb9px0hd+a8WDnUYaqXeS9Br0jvnn4bL+0VlensedX
ntpXopxFvGrpvXZZpZsEUIz6p3am6rMpa+P7MIKQQ1NiCl8z6o9V3OWiv6VzW667vNbds5CG+Qus
OTLeKkrlGgdLTcC+rcZXW7v6FeE3/67sC/vXMmJZsvPdNf+b+K5Te2vG4yVWJda9H9YsrOiOyDZ4
zsayf8WiaKWObqR9lageavl9VVjhlxWCnXiq+8z04op9qj6vOpuyj0HquAMCB71cy50tzNr7mFbo
iCcRYRcHD72AuzKM5ldnyLwhMZx2/GZ0Vd7DzOry5dBwBNDgRD4IXQasKoudBkxWUdVIi+ey2Gyn
XSvVTxM6TWasa9TrYmukRnpoqE28aEOSvtb4hgyJn7qLjDW0n/tVR830Uc+rsReCLtiV/X1+lW/C
6USydMk5u5A0zvb3xDEDDQzoa/Y7dWcNUfkAM0QGSbfwB1cG2+6B/+7tbbCAp5bgBeoL0MjTwzQM
8CUW7VkYoJplMpc6OISpvgbyeQN92zobm28fL9NWwPOc02Fov7stbD4zsWSdGfs6FPM9laZ07wnu
3bizo/lzKjx9749tj3huGbpTXIamIROrttpryFa8XbcRTydO2IZTCl9z0wg/x2aiIGjn8xLgP1ET
1r0EujRG8GJe1KFT7ufe10ngcev27kYFtFpkFMTk1esNSioSidO6nQegBLaB37saOvU6Y/3ugJea
MkAUop6ynR11RRD3SnfyJsW2gcqWGkw7AVAypM/Kk4Wzb3q7yuJ0zlNrX1Q+rhs9hIu9laX6Yzf2
gr9dZtuVE5V9HE5hIw4AFdcxwU5yqWPtjcHvyczb+hg5Y17upRFZz9wUQb0vhzn60Nn9/FeVCneN
2zz18mPbiOGblyv1MdRt9GN0DY54lvZ89En4/ZxkfuP+aNUIqDNve/2UljDqY9E7ln7pxmJ9SW1l
fC8a4T8FiIqZsNI6MSWWJxAtbStVPBhRhAxdUdb4g7ut3dzLLJvHB9fU4bema90FR5quuu2ztRdJ
sWateTC7cP5O42+4XbpZAggpUutFu+HgxYZukHosRPOBJlIjd7NYsYdrw7BIY63DxkmEHchHqODs
Lpppywtk+OAO6wDCO/Sl6aFUTarDGNMkHB0GCC36SGqFAmdRLuu9KKsayDiGKEmA5s5fnAd+Qxsw
wJ02tSfg01bYDqnSaKZDK9wFYlo4y88+/BhrNxZeS06WYdsYd0FXqF06VtlHURO1fNJh2/2VSRM1
aIEj4Rc6fHUYz6k9fa+RmjSAQ871T9PsV/+mQbp4TQqjCr/NuegMIp5eFAnwB+8bxdrl81gO4VMW
4gObLMYQ/bPyy3+eO4WBAxoc/vehsWSVmIYbfTHnNc32vZ+larfUqxUAG0ptZHpzR+FnMIl0SJYg
FR+0VWd2Mg+wiGKci4UEk+PMeVz5S9S/NlXY/xyN0lz2IOLVE/gymg5ObnkP1draxS7SbeXEXQv5
F2CiYRq7qG/koasM9KI6tCCcA73F4Gc9lMsvkviAH93a2hluy9CDnL2Wlv5NUlF3+yyc1y8erJXl
S+AILEwxYzf6JK+7yXiYls5rkyALpdyNeeA/o9+Sf9awIb17r+DrxeTPG22u63NkSGs/r46cI/Gp
c8YQP7G6WwfJmziMD2gzV9GdJ9xmSsZ89uf9xrXL4mmQZb2vW5/fPKuX0bmt+7n+hh1uP8dtEBjH
TA44CKBTk/2dz3X61ExhW2J9pMxvHrDWIK4cRzzrCbdlyA62u+NAkBYak9d/dA2vtBM/W5xfY1cG
Q+xqmDrxjFrLk52FHVu0GMvPAiqyfURoqrwvxjT0HgIrBRgpFleZtzhluF4iZZF7MhZ1UNuJh8Xs
gxO1mC8Zs815nQv5qU638tpcrPNLioNaCqhX+Cqu0mIak2gGdzU7tmqJQywXg5wGTtmTT0IkbtIx
Vx9g5fs/VD0FXTys2Lkkm1tVd0DLRo+x07Gp7lzpFB+F4QrCcker4GtfCPtYTTlJlCcqJ8lyX+gP
OrXL/NnG4LdNetk1JdK0tHBjUiMr3BnDOH8KHLsLdyjQhAOSrmr+HNB4qJPByVJAOSIsm9jH1HyM
rVnm5cHo6gxCU5hm633vTl15V62u/MdISVtvSymaZY/hT2Ye2hD90gQgcxDtUj7ZGofzLHCLWozp
E/6nG3PXzYsntMlBktho2rR3UE59lR9lqposbsQaVY+j8MVvOhVBsAfIvzgHw9UICwTlYv6YJ7q6
MYomk7frrML5ScZNLNQs0jmumrJjsgkZfkSRpEqTVqUDmJxgCoB427Kk0uh6g3lnGE0kOIqrMyVy
habzaLPtFH8aRp9UZgcfxsBy/xJ5NOU3q1KT/xE6sC4PbRNl1aEuW/N5Kbx12bQr6w/BlLEmuANl
2KTk5cq2tkt1K22v+mFu8jIJDqX62R2rMDviZlvPd8s41zo2msp6Xatu4Gq25+xuROLTo19hN9+o
2bkj4lL19FosiJvH0xoMAyZwGEVPncNxaeCgtIfKLcLnsbOwb5mtIfB2AInXcF9qgDlxmXszg/d1
+LubtdeBPWjrV46lOcb4vhjl7WSn5j/SXVt1t+rKesZVw9F72Tf+XYHCnjqqsuxDPlLTfUp9n+jR
7Gx/fZ46Ke4NQlQii5RlET1a2reBUOWLkRtmz4PYVz/yeWzsWLXK/Bt+bW7HaboMj13KNt9NM/pe
d4ha9Q3If9fLD14WRTf+PK4QlnCr7eK+NDHLyaZhjBIF8Gena/gjO3BxnXsfZd2ApLxUcwvCqy22
8li0/NWOGx48sobhK/iA4UOZWQtvZdeh71jo1FR3jaV4MXEay78TZboYz1tR0yTBCFj5bsrHLE9c
/MAV0YFl3BGmetCo2PVrecSCrykg7ObaRR9waVCY96RysYAenNeua7kL81XnP8HtCjs2WrcUt63O
FztunLGsP6ZtDx+wWUe7fZQh8iZfVkLv/KGho5LFdFfWCOPLWm7gl8z6UKxWFcW+U6V6v3Csx0SM
VumQGQwhPN5yXbrYHxeaP3qymz1QtLWn2tH3y03qyiXblUFTvZqllGlctI360BtF8EO7FX9N+sJD
D2julg9Kwo5IhOCmOqg8klEMjkB+zQ2pnukou8N+LKxgPqCnOtlY1hSDTHicUkTvAwVZpPEnWyak
4t2hVGKhCCHszIzHcGZ3dL03PSqrXUdQPLM1PVjWTKa40U/cxFNt+gnTbsrmllDpJ8OwdJ0IEDU/
ZiEjZze2ZooOvDJZpsXsuierbczgOOVd3t0pD/LE1zzPieQCqb2vvTSNIcHbMvgWrlQ/drZXoh0V
2DpFpy0vxSNa72kYU0TW06OXuTqIV34qEMGG+kU02EYZz43tUPgQueEuO92EE8+KMiXJO+6dvKMd
M09EZc8fAr1IbL9S0/9IYhXe9raejKRmtJ+4lwpkjwUKHb1TOuXBlTYnsc2xgD4WQtv5waRyHsWp
6tJ/gBBA9iWEM7PPQaF6Z698R32VVlBWsXRH6yHyx5VlqSznNaPAgLyZURg3SBIZ4U7bo+scucvb
h2ATSYjbxTJ/UTDw8KecNaHAFKa7di4Jm0wnzdKbOZxyM5Gtl3WJ8iZP7tCusH7CUDC21RAWW9dy
il2ROqE+oOlSf3IaT+AhutiLip0ob9fYhrH+F4xY3o2id0FHWyXuB7wSdZMljZDhdO9wQcn7cJRz
w1nuwZogoRfcrRVI7HiZ2i49cCS7Nqn8YX10695Od6EW5RLngOR4VwO3o7ABwGxKylGr7KihKWt4
GC29ctl7+AgLHY43uW1YwcFqavurV1MGPiL4wyFoZ9N8Jj3Ki31g1WH0kBV4MsZmWk6PpeMVxW1p
8VjFyslRn03pmnw2+84a9plezR94rnXmIRV21x1lObVfA3OmlUQOIT56E4lU0mYIwcVeNCmMVfuF
lsFgYrQk/Dq8I7J2IKNTKq2OFK4Mf9fSMTURa3c4u3XGe3OgX2Nksb+JtWHwg2c2yVzj463Y2n3s
knNQrcIPoSPIg4SSYK3Rv6SRx/fpkRj61gsUftic2RImps5CAsra+6vo7aFNSlyCuIzY1jzllE8e
urlFO603e0BaNs0qgypF0C5xYQ/9Yz2XxRi3VbCC0fP7UiVhx75N/LX0nIMrqCDEqReBGGftIW4x
shhjNSn9dy9zv+bqqaJX6evQIoLs3DSP8c3x5TH1JwB/dHZUSBiGH2dcAGv+QuDsEqi5/hjG7SSc
f1SNflhs4x/VH0KjVfIlrOeIjgaKaEHseeM8wuBTlParKCj3OnCKft+ALfRigOhKJRU0Hq6zKMJ+
pFuNqj+Wee7erc4smQZ6U9ax8orKTZxGYlu0OnWxJjATZytxaj1+9NZsQmUOvMWvVgi/JCPIg4eu
aXFOseuwDngCkaT6mHKNf9fewAsi2ZdrXKz++sDNQFjtNB2hCQ6/9q+6yNLnrqrbb/1aGdWDU4yL
gbqcN++nzEG6ZmOspImMguKLOS5Lm4zpZPt0lcLoXorFe2ZFLCfpSAMOcC7sYJ/X4/wq5ALOpQCx
ZiXumDoymT0R3NsIrvgcLlM9etPC497lYZ3DZaMzuksn3y0JtpSxk52hlyTqO/+3761edO+pIXvN
MB5h9fU4f9Oa7tSuGIzuZ+NGlLWs0Q1urcYd7STsHefj7FhLTcWvLR/mwuwBcxaZenEbQZg5Csky
TwPmSYnf4kEfd45dDUk9q/TebhGiSyYIps4un7OqTEbRZp9HdIRb8K4dkJc8ynV2rzI9pfjW+FMT
U9ccPnfN7K37sc/c5g5tee9XFuRuscsHRTruW5MIbhaIYM2uz/1hirsiMr6std01iUfBsDnaldIH
39ZVGHu1D42Wv0FVrDLJBPqxanS8BuMsOXaRyndsT/dvnr70R2ZIxKO6WWnsw7nPK8ze0+Gn1w7a
fgyqtez3TjT4v2a6JDiHrqokkyYwjftC5nI3RZKKW4EzkOLZrvgrq4Mt2U/LWO1/dCvYxqaUmzAB
HICeDkm+/FrSPLsTcvAV8iTIwCQjNbGvneECr8QNvuKgmbXBxdhr9wsikeHvwFo8fC2sIcx2cpz7
4GGq3OG51n72HbE2v9zlo9kXMYXbfr1b8dr7hRfAcBsScUU4j5rlP5ZZmBPvb05NQXeh/myrKRc3
gwnZ7iZMnYkDaM7172qyJ7kvCMwKCqG1822uy/GHDmRjJFic/B9n59Uct5Km6b/Sce7RA5cwE9Md
sUChquidKHeDoEQJ3iSAhPv1+0DdO3NYYpB7RneKIpmFRJrPvEZvKcJUPkWYcurm48Z1awPRrrYM
xGiPMlSecu+0TtAlQTHaBggbI2bHzR03lyVxFYdL05kHWCy4sdYysdwADaLsZ4mlQBrAEkCXuwZ9
/jxgbPRN5X1akEYVdbkDNKUK0pmcu4jlj//cPG0ZTzqno9wRlZU5dUUlryc3tnkbGOFRE3JHk3YC
Uz7tdTmKz3o70iRw/HwcAitr3CbIOWfqqJt18VM6DvnEmG0tTzQXyLvzDFgz64vvXdX99BHiSZKF
CQHUgza32kBgMGtHSYPGC+C8dVzOo6I7WyBaEVjxhKdtT4j/UVbSwrp9HtWzVifyupRZ8r0qmvjT
vGTZV0W0TK0aFehHaSDXHMZ1sj4ueJjzfLYGk7W0vSWw0A1JQrMEG+iSm2WBkSXmVbeQ40A2hbYZ
LbORHEY8l++7pRnuFy+j3NK3fV6QTEuuxY4CtNppKTdEiLJ3+8FzsVgN7KSZ7zivqSHkszY9tZrd
/JTt1LTQlTK3C8fVLupgRbrvDkEv6yFWcXFGNqB+inWw7lN20I+5bQDulZROGlJ+ndKtn1oO9CCp
O1MQo6HrBTo5KL729uI9SjLDMUgpNzwZRt+kO1Atbh7J1iH8Ru+4p7Mi1u6WOs5SElsP+RjSlKm7
O0EKmp1b/go3IDcr60uXOvWtMs3xyS/aYryUS+lNtCYnVwS6dJL2MutSr45Iv9HDnv2p2WW99Juz
gtbBc0ap/8LHC7I+R1TSvUOrbBOYo+3Yhkh/eX1E/FJdr3M73sXFmH+DZT5doH0Xp6E9pNZjNhT+
EtR1TQFZ0cq9cvu1SXBvcpAOBsBV9EGvavGpqmYVc4I6HDnT4ow3i19S/Tdsre6OHMXtfrCrVAsc
M+Ywn7nPaJHpjaaHFWf23WpwbcNsHqhNgowTaDrpRkOhNE/qe8Pp1HJOdcN+WImW6fqNJM7RbOCs
FCSU4FcqjuV8NlbUTMMy03uWT6dRxq8qLPCCvFtqI0w9zS+jZbDmKuxUie6ZCcjupuwsFL8S3y+8
a5sW4s8SR9zHRpLwshe3SDpdCu8siaspJ2TT5XTHbqA4hF2Ouu6TvO7QonamKix9dHLDouisR2E3
dC8GvCK2/otWG5cytYbzlEJGHEwddN3D0iWrjOKsdktSamOm6Tmt7fdpmbNHQLmN3KHHl+S7OBU4
CfSdsgkM6KP/jKdpvlzkuD6XBWfqld4YEzsU7vdwIBQez8XamP1xkaV2dBY9UTSGHBXvq8n360NP
/PLkzzO5rNWu5r6NLVntKlvmd/jIaje229oPPb3ULFDSce9gLFdfZDZpWVQXrmiDXjP5k/OCL3no
iLEmNZzsmFLAvHB1dOSNIrQ4yItdOsQb1rgfNlfJehm+EtTmn1LlcTG6sdYm7H+PPhbQX3WkNrIq
OK4WG6QocrItd9FbZBj1GoGMQhIo+CL7Hluj6INhBKCFrticlHRkzL4K4Kw3cwCU3nwkPHHu7XJ2
+1CV3nyeNK3hB60rtLNyXAb7YnLkdDaqSmXHcjHTx2qlkHSZovMo9wkSvRmx/kiKYlut+LKSuKSR
oNDN9ZBTsDoOrhf74ULr/xE5IJHvYZ81YqfKRaZ7mrjJHYipEl8Vg+JU2xj+Aey8+iLk7F51s1bQ
ZCtM/Qxwf97QYerYCEXlF5cG/awhMMciu9VMg7u9U2OfR/VQx08J+L82kGPHwYiTM5wwr1ztKtAJ
px7iZTQII8u6GCJnjPtPa1mDge1aTo0AycXuEeKi9j1nAXwfQDakIT2L+LNdmPlNPxBBhOskLfrj
iLoc1NpR40uztlbR6CQ9rodjVZ6XtdKSvaH32rnHwedEKKTY9a4f3bg+Fn25VqGDeUIVtJnDxdP3
wri07UG5EeoExF5kwVCYTTdL935nJk2YdtI4WynU019opDrkdMZEoNKZ0NWpxsmjyC6HmvqZY3NR
c9oSbSSg+3yOn4VmsZ9fuV3jEx6J1XyuwGR8a2yEX8PCKA1iggFFCz/JOLQVyvEh7bfeDfwm7m6m
as2MHTujclHxWLD6s3212AfHKPWEJCJdPw2WmPSwWJzG2g0aNR+iCUPlodvM9qemBNN9kWK/ZAYd
QJOrRVt8I5R+ZdyM65ZmcviI9AKsafMhxhpkA5WYxr0gkO4DWmq0dauyOB+3oCdEdEx7cCVCIghl
5eZNSbZT38VmtT5XgB68s8au1aOXZcmtI719lrR6f5w1I+2otncmdQF7KWzgBr5/NfjL9JmWhdce
4UhVFyRE8lkrE06Gbjb5jaLSzNt1Wnuf2HIcwIqSDty0XEU4VXkrtduYIIKijmuXpJyFlUZbwj3u
krbwdhysiU/xZlLy2AD2onrUlohfLHjCl5ddaaUclvaUXy92PH+RXNv3Fi8nA8s1mD8bLyXq3dTy
LgfLb+YDz9jc2HneEsbmc0yl3OIzPcM8K0CKGPjXWvol6ajLMg+wurDhxVYjmEBe7J01xdT2Ke2L
r87sEkGYXZx9BxuB3NOA8mceuEh0+Fc0eCn6ebVNgQp/G6HvFlao4PguNQhN4Ey6m7ROKj1oHDTD
cH53hiRqajl8sH08wy4UjY0+Wkroc6TDDuzc1llbHENwxn4CTVK0+0Ujx470KeeyMbs0WQ8+RfdH
6NHWVjYWZC7LSMvpuFC1UsHQF3DJ0s5IwBglbmUHRe551IA07g6uByepI3utERUk6DPKfbYWQCEj
3VO+LgNLTovYj9ZQadcVtWeMbduiHNofbdp16fWceBPeBX1WEPDgY2ktnKKZWZhRWc4aAJQxAdLZ
XauM9vQSOr0l1aNUUq4HApg20YI8tsA2+TPgTYTpzFR7MIfZ9lCjNwsgUkFSOZyDkSuNOr+3EkeO
caAjL1oiIbpI64ON+W59LWtt1inEcOnYx153oFVhq2kSZde6pn3S02qqzvJ5ku72e1XWXKToVagH
xxhXQi3NW73mBwajJqENbT/GGFofJkOgGk1MpPnrpBtHMRfmdCVtiuh0DNqx/omQ9bg2Ie1kErF9
1zpJ/DP2Vxf/aDvvy4u+xh73U4HzyvDsGdyd17rXxE44Izw/f6Td0ukfqtEhFgpj36mML43WCt3Z
lyU9wmNsjCNN5d5avfVZm5sN0EM4lz7VQGeLA8N0dBOTzY574UrEnOCzZWs6m9twE5N6WYGkMAL5
Xmf3SD01ABSowNBRQeWhYHYgT/TKFcdRrEp7qITZEGmoqRU0S+KxW4A4D7pkSwlwF943R1qO+005
XuEOh4w+aZIG9uzkbU8FKrOrz63HLfPsk7rG0ezNVnYxZ1k53IhFIo4dwntD8jt159i9mDsoG4fM
GsfqUidDtw8eDhtTVFI6X++clu/fBLpHqwAJfxz8npMsmcsPTqpr89d4mbk26JUs/rFjffNojlH4
B8riajwzhpErM9VNWimU16bufNEUos5O7xbjsa8mvESGuswmrkrV59cAolK5byZXNefdqq95NIrK
Kr6i7BFL8tze6yKqnrZ+7ICarEFeL6uxs7SlcullUGwJF2HX3ueCHXOPJmA+X/aLIJtZde7XaJgH
ZBHQe16+qGROf3TzanRnDodAsZvtIv6iJV2jB4k2To+obCbmftb94j5rKksFsOdLTJa4/uwIFbOi
+Zr0ReySa1n+fExafijk3ljis4Tt8qyEzMVOB+u8HABmGo8QkKgxCWr2fqB86nABpBrtlk5qUu4K
L1+/LtJt7uFDGx8WL9FdEqY+i3qZZjVNBGLEIJXQbQNaKOlVTe5966HeAZDZ7isRxE6cfh36pDfC
UXTDGFRtu3yuzHWZCGRHXd8ZypTfF0TJP0+qmM81gv0SWEzjnKkewXuSNCfSLPYFJpfFmZXnEszA
sF7SBhrLqElG+6Jh90zBairaN+0SY9BrZ1NxWbqYZE6kDaSRVttWwZiaLR4BNMbpzFME+latxvyh
bVqX8qlbjvVOlsDbd2tK5/c+50T8oGtdT00aDVPMIYSbLvQ1LEAIpeEA+kiZ3Q+ZFICmi2bsPoM7
8u7jojKKfVLHrnvf4Pz9SWJoCWDHnsWz34zFQjFG9MsuXkRVh2Kai6hL/HnTdihclJoRDSvDacYF
97IfjAm5jlJWZ6M+pccJMHNzJaAyZaTUguvb72pqGcjJ0a9BbJLaz2Tq6SWkdVGGrYrzhNpzj38v
F39N41PGrh1I4XZfZcLdFM1LBZ4jJ3XnNi58nG/VGi9HylqJveu9vkovQFNpFc6GWVVGWbyqxxWY
QB+RRi7fKsdIvyNk73nBlIr5okL4adwvUmZfu2ECruylaX47tHZG69L0GnCLyzrQZRnM7oJ8ifQV
GX7/aqM3JKFROekQgvShD0NzlW7vMNY4H7QVvqsBhqM9l9VY2log43V4SFMy4wAvLsTzXSKdbmfP
y3w75NbYMiWz0IOUE2gNks4tOfEMH8BVMvYc576PtPrBoKT5icY+yIexQJQ6ZFlSuM7XrL1IZkKs
aIS6M3K4baaEYs3kl0Ja9gfdn+My4Nhn3Zj9MpiXWtt1WaDTCfqcJL1TkuP1QLqbvsu9PYeRl+4x
U033Sm81Fbo0r4x9afj9neiTdcP+CfOqSTrnFmkdZF6rhkM80NbCW6I0W5bbDGjug5VJWV10vtOk
UWyPeRJKQAdDFIs48ej1EGTsvY6u+FZCoKw/CpW01DINIfeGWeXVXrW2T/2HBJAi7DCPoVoM9bXm
7rXD0kAH5xMUi3rdSR3sG3W31E0iPfUzVNJdq7+gk7I0n4189bJotTXvyW16zwqlrOcxYnOjnpBX
dYW/+9z79pnUm+FqnHG5ClFCosruVVV9bjYaJezUIJPbEyCYH6UYux+coTS3ikzfikVUtnXSz9nw
wi7HDPoxz7v1mAOlKKnBarRmgQcVj13aiQ/GjDDxhcF9d7dWhkM88DZI8zdcGWhxZJU8VI90YrpT
0aO6HBZFUEUdts27fTWn4mzM3x3llAqLyC9yRyiAo0zno3l0goQnSZFOtdZe2LbUoN2Sty8aA+xT
AaZjXqwkzFAjf+fRfsPnbYP+goPCyKSiuH3+J/i9SgxuohhZahuX4Qt0kpuHBouBQ0UL/68PhWsy
YF3Uo7hVTglbKPAY5VK0btga4AosLxsOiVOoQ2rI+h2tklNU7aaXvLm0/zKFQInuBKGXTm3Nthu9
MM7bOihi3BIKt8oOS547QavW90gMryyQDTCMJzXyZiADT15dsbRrDITEBz+wmGflOs5nHgfpOxP4
2lOBaIbTaiJ/+tsCgcxeucWc+yEQPgxnJxDgVmwUu3IUtH3zTrwDp3xlbRj4uJsE8rAl6NS/XBsm
CPG+h+Ef+o78ltl6sUsmMOaZat6TB3lt/pBGRK2Kg53VeIIShSInW6llfkgFpHsAEOBelYS978zf
b4S9bVn48PRYEQ76Cqc83VZ0guyQ16QNFPGbojWvQG0Yu87TrJtRemOYl2l8L53Z+EhnUUUmGJmH
v3yWwPEB821zZ8Ko2abiTxuO1M6FpsGk9h3Q+TDzgaqA0rKsv+pVYkDu2pakR+UO92frZCAzT2Fy
Y3gKS9cd7QCLAfBkk96an9apfU+28/elYiECSU8L6C3npH+y4bTU6GmdkMJraTF/o39Cc3NBE+Ez
RLvsPY/pU8LG9mQbV9exNtl5nvDlFOZ5b8S0OSh4uYZ31br1k6RLvSeq+U71qwrhV9i7Ihmnd6g8
vx/QjLspdLD/NkjzybjO7HUaAT37QYxi32LXFUplu/vKb9udljhLqBuVsX97vbz6sDgWs2YAG0PA
efmwgElmWxb0lQaKGXDZgbqD8Vv2M4aDwWAXMjINCZIUcf+/vP153M1IZOPXujCAXo5c2xKDoGr2
w9haq4+lVtX3i1VSSp3mqbp5+yl/PwCg8KJ4vN1/3EenwjGZ1eftKH3GqhPvoE+LPBgrfYS3R3lt
lQoyWqhF7H/jVH2AtDymjOpygM6igzHc0LdSdXWxgI9/5wZ6ba0IE+YXZFJ36wW9nLy18HvposAU
+qC1rudhia9tsD9fDPQY9Git7XgKCAJyEb39iK9NJPp3uKDhqAiNdpuCPx0vWq5T/1RktutkVl9L
MxHVrvQHa9q9Pc4pVXbbgxArXQidAu0x6+Ru6DUD74PF8aESQBVEApYdlw/Gjo4E9EkADJjPKPHc
AYK8nizvr1pVbsNzjAuXziW6qKfW72o0ac/SXA5jRLJDG7H2IDddDOemHG1DfXhPge+1lYNm46bF
alG3P9XXTBHhyBdorKGn9HGPB8xdjGnQDn80751L6r2RTiYWBdE1WyQTmziNiMrKwPAhL+JdJVv7
7O13+OpQm0eriWwFcmMnG5xyVpx0se2HtpbZ3xCqwAndytqPbZa+51H+e+iyWWv/z1AnlxEBhqNo
NPnhmPqIVZv4iSbUzyI8vgWATLwl336001PTFAQum6KD/kvhWZyMR3KDmJsqVDRpk3GAfTQDzVr8
fbF5B1jWPO7dhBKOtZT9OyfZ6aT+GhlhIDiF2617yl3MTQWn0TRV5PWF97NqGv+soPuLML7RvLMH
XxsKxUSdsxm1QWGfnDEOwvvlMugK0uzo/QRSb4fQIj4MY6e9lyacvr/tqaCLbfrAmxvD6X4rS9WZ
WQKKVbPmKzouxseumrqA5oRzX3rle6y409OT4TZyLkoxYBYRvDx5MmNQGJ94/hjNWgZG0vEO4hdp
Ag4FTdOm4XvQvXvnzZ0eadugHCfEZfaW6PknQWgmRjm4DchMjybn5phTHEekSB47uMJ7Ig4RUeRp
zlMlvad0maeHv7xkCWl4i6RHFs98svHHhCZat1RDVC3dcBiKfdPcW1WibqvUExGt1gbISPPeQ7+y
hmDm+0ib+egewpp6eV+MimCeQYao6HL6NI6prSERqvMz6TKwBG8/4muvdWPj294mgMtiejmYVABD
iM0GiFJWFvqVM103XdrfxsaS7gcJ2ExrG/2d12q8snahTCHTivwg5h6nSuVl5iZ6UrQDSPTOvDYp
29J18ZzhWzk0/lGO0/TBTdfiPB96844Mr/xEUdiKJIxdif8NrbLYrzIqU9A1oriJrcDAXPy9CPrV
bwlCbRMQBGN6uuRnknRcpXNAyToEPTl4a8AqEceu1Ppj54jy+9vv4rXV7kJ1gZAOdkE/je4ge9aV
5UwqskBFa2AQtTKOLBBNgGXm+gIv1WwHeym+KLKyP8ZoXoz7t7/BL9WHP7PWtg1HbOTgdI8oMhCK
l8uho8hpbg5GUdE61QVlt2rv4n9+dJOs2LX9soZNP4irXl/bSJQNMG7ecCSVKmilAHB6++u8tjix
mvGIsxGLsE+leADwJ3Fj0mJep7S6qJZhuRt1yBVaKr4VbeLSY5rlO2vztTGRfCD2RSSW2+rkmppK
XV+1KRkimEF5aC/muLWiBvcuX7yxCGjeUU2oYtt95+Z4dVzMAjalSmAJp45oBl3wNaXMhnm55dA/
GOpNOFbhQ0o3JYU2q+npPi+k/c4rf3VcxA23Uw4i9+kbb4Z0zpSoh0g3S+vo5oXjACse8osY1vdu
bBaDpghksnfOnW0aTxcaW4srDEFsBBy3vfCnoHgC3qtMC6YHgpnjY5bN/c5Ujnh8ewG9sqMw9oE2
zgZGL/JURwAsaSkGf+0jp2vyyEd16AxaACCKPvkJbXkMe3M2Q0IDCz1/ZZ29PforUwtbU8fA0zZA
7Z3GHcQJS1cYKUupzJ2L3AE17+HJdCBC7aOhNtEPkP17gjmvHFoMSjWFqGBjsZ+sX24ylGZ97iyl
6CGjnMLtvFBUL9w4C10xjX99jyJ1ZG6XNK7L+ukd6fWb4LLjDZFdLtpF7/TdXQqyt9nrcCOzUC+H
ZL/47nL71+eWzJ+Qjok1sWJ+uX4GGBMCNP0QaWodDktjVMdBtHoEy9a7NcGrQxDslrv/xaA25Q0T
aZQtdn45aFv1mV4KbmanSJuL2abu3XlC+5607XzQa/MaY92leGenvBIOEAawhE3m0USB/+WgS5y7
TmnHQ9TEVU+R21IPAx6bJfdDBwX17Sd8JUjH2AI2NauWwU6T/nEAQajGiYBrgVtsQR87F9NqPWj0
MYMB9nZoodG9H4q1+/z2yL+Zj3L10AjFQXYTztosb18+p16vXPGLD56ISgH9iUVeS5qQPyFgLPu0
tbBHtdpOfPfauIW7DkYZMIdm6uclxt+PdGMAJJpTne5ANcEXePvbvbaruJfZWBQpSSJOXoIYJ13j
5OZe9ACreXilQx5KnCs643oQJ+NfVfb7NRnUrqnAEpPhlfFyMpbUM1wpSVlSRc1aDKgXmBQnD5k5
mH/9Atj0gcGNik29+NQMh16R1afwwaIYjPmBkPdjzS4/cMCQu/iduPHNqoj++nRiiIvuHRL6+O+c
bCQobY0DiFtFomqoFRi1upmyeon8GGCJjdfb/dvjvXYSo7Hn+RbBnIcL1Mvp9God382lHqPRjvXj
nCoDDn0/PMJ+NNCeruJrp2mK9+oGry0ahEzxcUHyclNNfDnqmKX+lMApiGolrNDxJciyMtN2AAO1
TZLAeudNvnJSWCCEbYv3iRnI6XitxwlM23mKxJIUV63Iuk+daS8H6mnFl7cn9JVHo1KOFBzPR8nX
2T7/0/UtVmqd65pPtCGBX7qedKEROxAQNQX4G6n49Z2w7JUBbVjWXOL0+jZtv5cD1o0NAwWyRFTI
JN7XzvSjsjPziFVai/pR076zQF+ZSuQ00fWlw4umxGlaRCNd0ffVp6jn0IpA9hUHcA026HLnPfHw
X6puJ6HQFgfhgIbMF9Xkk4PPSYGOOdk8R0OeLkdhoVogM03d5So3ds409KSfen2bqV4/71v4NaL3
1xt9UsnXDCXsb7C6bRQOrO44boYsriXihyTu1LVH0nfOesiPNSSWY5IUw3vyZK8lDPAUSFIpOorf
Ta5Ww8JCE/xbJLq+ASIUQ8QS5iwusKirPzUgOYhilzn57HMfnzUyQ3cEqJD2Y7CaDFIIggD97u21
+codRjeANplBrOPSwHq5VHStQRi1Y6kYzqABNqq8TX1pRJUFRFdr2MVx1fwecmVjvZPAvTYytXkK
2fQiUCo6PWaEwg8+TeYo191nDCdsAvZ1uIZRLiJjMMtPTj9mwdT76p1I85XlSguEvhIpG8vVNF8+
cgL7qx5aY44QRU+BlzlFgEegFQk5vmfD/cpRisr2Ng61cPRNTp7RGsrE4jqc0WyIN3C+PVUHkDoz
PdwZcOOydkdXmuM7D/jK9t9OGiwoCAx087SGvhhCdUUDsb1dUDjRQcSC1Uau47hOc80JgLRHG769
jH6bU1YzAabYehOU804zFFr/jTF7amH3Zf11b6T1wWzs6QCU8q/2BU2GYsGiUEEU4/3mR9fm5ejk
LjoYG+jyHO5dFhSjB86IivY7gcxrT4XSlMUb9BCtOb3ta6Ndcs/RlggqMBX6qrNVKACtpMCUpjJ6
ewq3a/zFyYaIIIVJVNIpsAK8PdmJHjQZkLDIJmTApa9BYNPqX9cGAZa3x3nloTh7SHhM5o9//svl
bySIHiTSWqJyRAfBhvMF/wWf38Rv5NPbQ/22/DddRIfQmBOb1OOXtuWfLj6n8JEg2Arm0FblcVB9
G/WwK3eD0pY9pe/lk26U0/7tQV97Pspz1iYnSyZwaoaVopEHWdUAdAR8Dd0MM7uvF2p27gA49n8z
lIUFwfZwxEovp9KB92aAWtzwTQMutaIHtYT+HJB43/1XP+4/vs//mfxobv+1EPp//hf//960CxJf
6XDy339eZd+7pm9+Dv+1/dp//9jLX/rnTfujfhi6Hz+Gq6f29Cdf/CJ//9/j756Gpxf/gQIBL+hO
/eiW+x89zJ1fg/BNt5/8//3wbz9+/RXE1n/844/vjaqH7a8lWVP/8e+Pzp7/8cev8+k//vz3//3h
9VPF7z08qefsb/+ne/qWsfr+9Rf/+9d+PPXDP/4Q4u/bQqYBhIgxoeNmSjb92D6x7L+TUVMXpp8I
nQPQzh9/q5tuSPnI/DuvDLsmyjgUEJHu/ONvfaO2jwzn71u8xqHNnqfHaf3x/77di/f0P+/tbygI
3TZZPfT/+ANL05cbG714eHeb369HGxpB8JNLIMGbp+whbQWlNBoNdnpS/chsf0Kct3PF+Szwl4CU
uurhlqHBurSG5SNKOJVBAqtJP9SdqvzZVcbykCR+hY6PPeRH5Zn5wUS2CaNDPUVZxp3iBLosG621
0UHs8wVBTjPvkmfwtvLM67XHevUESv16fYEd+6CTnsYd7qHEo2adac84XOr3LkysPaZWlPNM4wuM
AKSBqiFHZ0lN5TGVhCpnbVckT7NZOl+InTuYLW5578EBzqnEQaAvEGYKeSWXfG8feCcmlB3UGVP8
TIbaRxSow4lLqtq+FbFThZbW2yGcqemOEDpPw0IhkwgyqBkPvT0qC75NCrerHwaoEPNQTDtjWKv8
rJUozlzE/exa50VR6hlAzS5/YGeZ48Ga5gVrM+A/wxWQjuzQWL2JMFWL/gz8MJidg5vNjyZXZX22
xnl54aKR8SNOnfJgk6fWu9QDuxCUpiwf5xQnuN1iwJh5qDg8k+lY1zIuviOgUbjggcdCldXHuqdF
h2bAFFeOPHjeascfxtXDHXsn2lYaaWSPo5LjzymddfxOAxpWbd8loahUbGg/kBzR1K0p8T11fF5Y
YvpRncWq6bRd1XUoTlzNlfCKKqT3lyXXxL0lugosb+SwLCzbHVUUSOgYtW8gJeLBEYVe2mU7HQQv
RNBaV8/TpC18YVbQVZmLvjubpPIdcM154116a49AgOuMdDY1Y3Y+wVMlx+wdD3tsuW6qPehG+E9K
CdB1jSj8C7cbxXCJ8b29oqbV1Z3ax+lA1WOcFVIFJaoFoVKWWV4NdmmP945dwQKwKd3bX4RIl0is
cbUEjepG/9NGGPzgyaK5dlrcYPd6OhR3LriV8d6AxyvO0JPs+o+T5jkfQdzmzynSCvaNbMb267wU
dUY0p830Y5H1COXs+xMUhErceq2TQ7VstSrbOTj8pI/9hD7lAf7IUIXg0KbvTkeHLix0GI67pnS9
74DDExgyrTng7mDOK1oWFFTWcBBa75+XU7F+htEkrmDd96gQmhOyXQA6G2C8EAGzqKu1FeZsnUw3
XmqM83FsoS+sm2vA3gIcfAcxw3wUYjG1XZzJ5QuKA4w91t6mWVeoYj9OlR+JwhuMc8MbIYyuRFhh
LEbrA5lB3IcjQKbHPF1NWLDNkp4hdDrpuwkWYByKZJLoaSVyWp8gGHRT1CHVCWbVXZL2PKU23kMS
yNIZSTUL/nudDO2NZ8S6RB5cQ1muTtE8Chrw3U4wGdKwb6omQ7VXXyz3uYPm7WBkMC7Jzpy69oNC
8Wk4a73Mof2mKjSPUuliiFUVzrjPDFPDlaDy/SoaugblrtZw0qcW6QWk1iZEYl1jtPdVrRVfsBbN
lx7LIBvFscmg0Y5LzNRfJLTd6iCH5f9jdVrrtqUWfe6LyUrQh8KgDmkkXe2nsinXYPBNiKao5ejZ
LtXKrDmH54z6Gt6Dzo5KSnWsdNU2qEQn9UdPW8zP6+pA5R+gx3wyAfd8mQ016ODSnSzZGTWqJEEr
4h7yqgu5Aj5e1iNn1yQJVK7ZsVL0dWx8KaWtkovCauMdvGt5syrH/6RxsLbB5LOH9il03TM8Sfxs
70ljQEN8jJEt20ik5H25XJHYgv1dV3tZoaocmFld1uFmW2TB9B2bzWEQ/6sLq28S98yEkNynAdCH
EhkQzfTqIUD2m+VzsFBLiB26IJWI97TT0zXU4koftSCbFqMzApBMawfjWddH57JtHNS7OT7QE0Wc
IOmRMJN4F2YmTJgsVCb9cm/cVXnTol6FFNiixe2tO5lWYSMRISo5Cno9kjnt2STTajvXsa0jOTjD
YdJZHbIz+6YNNFuDrQzBVnk41KncRRoNTZYyrO3NlV5aAlr+GeJ1MFPJig3jstbr2dSjTBn8XQK6
UZ+a/WLjhcuxo1B1FBUeTcht09s6eDaUSWhTnYpd2HVJMisVqdS1pgs8e2PZBZlVOHNxq9krYPUA
HHklkbUytO8itSoVIMY3y0sU1dKQ9rzxVUzNUjwsrlb3O0Fy42Md0tUPmfTdBuUSpQ/BVInFgYlZ
Dd1dTpSrLhFJdadjLvyV8sTc9z9L1Gc+aDjHULOgIpXwBdvqR1qlZbKPDaeHLLCWcgkbaza/tmWa
rh+0aYJVAe+7mIJRMwtxqFBHcG8gv2yofhtxpDCf9dhjW6Q+rIQs3hgQU0kwHnoaYi8H2fPl4etl
Ve/s+spDywAZsRZpmaVz1uFmWGHBBapKYFtBI5n6vWuUWMuEk6xX+Gg5x7FlpoNzZlE2qS5T1PfO
FjTeJ8QklE6KbvI34bchoWRf546cIUHqtGSRLe3SYk8P1nHu8hmtRagiowmjx0L7oTTW1g+tzsv7
68nxi6M3Ld7NwBP5HxMPZSUOFXsU12UZj/Z5qY/cUEUHXD4NqFbq9Q3yJRMg/EkXN/+XufNYjhtp
1/QNDU7Amy1MFY1oJJEy3CDUMkjYhHdXPw/Yf8yoQA7r8KwmuheK6FBnAcj88jOvUSsnb4J16Euk
ErZS6ye4SmiwbjlM3wvELVp48HNya43K8tmq403w2iRstksqTDhdelb2mq/pg/6kwfdnckldJp+k
M6TfCq1nYl5XOWPsJZtXG+HfpMH6uBbVZ8TDdOuLks3QqQNlzAv9isiBN2aBIVBfoFXltX9MyUN9
kW5ZeZHMylHAROmxEfHZ/V2MZSGT5WNWTwWmUXC78qCPuwneMPpGXToHRWM2xlViqtnPmoK3jtwx
gZUl2IvL/QiEP3ka+rV4yqCIGAG1Ij8U8Pv2TYsK0WFJyptewrXvrIcEKx+YQ6Vl9SXCPRnMcpQF
5gM6L1r8YfBie/2kudBDH9JFqFm0omjnUMV4jf5U6WLo7svFqmDAzM5TVphqE0FF143j0OPgg3a2
XreRNZn16E9G2ee8NhoNiMFrZTo+DRkCtESHrrAOCB8PI74UCgzUMXeAJ0wq2mB+gRvQt5i9rd6U
omyto+HFq7js3XqxIMHUXAX26mRwi6lZeUSjUTYuS+e1Y2Qklib8VFnMA3mXuIH1r3+tijm7A0FV
PrjSXZbAwmnMivpmgp3Z2SNZeK9xBauSfLgTi8r/34XNjDi5iSnaknvtV9XrkRAyxYD+xTJZjgJp
DzriXY48Tn6naRaM2iGvvAvgbti1bNIMAQJgc3qYC3W4ijsVJmvdVSM6f40LUykeJmwFs9n+rIwd
rDgVvG/uL/kyHEhniz92XyP7CCWc3Qxa5o9UrfmxHkbtOMbYMl0UaNZ8WjmqlM5LxxZNHUKnzSPA
ioNFNsapihbFOtwha9f9whBrUn1NTQdka8kdA2VVEHTe7OB6OJIm+0WZoIf6bmIzLULEE/Jc502q
HtlKtYIXGIHX2QeGEub1KsxZLf1uNMQviKWNdbAKWAm+DhGXm7bEIvkSj0r7m1Ty7Fr2o9Gh5KJi
XJyvElj6lKvzD6ulz+AbDqw7vydfFL7WFTZC3lrcOh9cGEE3ihZrEtREa2l+Z5WIIFdycO7J0r0f
JfonhwwkquX3RoxixaIPnBcD848pJMsdH8QKu/Fihal8b48DgQf+V3ZBd2Jg84vY9ugBtPM/OcJt
8rKEtlz4nYJM9cGTGgR71ZrgRuLupZXRRGsSb/eZwH6m/bK1V/5q8+hQOmjzgEkmXKmUn7tqEN5n
IRsUvBjK0W1GKspKPmdVXIUo66C1XNqVFYxkqvfgzuXFysV+rgG0azRtvwAAsUbdzXzAZhx82rXg
smzWHCPkoC7V+LZTSvMQI1T25+3eyK73A3SYnQQu0gDDzjzf2JqUf/V+clObQRmgYZCbHjEhJ2X6
M1sT75zih2/TA6OeQwhm63h8e+W9vvXzKzbou2ILCR+eJuHp0muxlUGTUgbWvG7GKXiJ1sFgp94H
fZ4YRnqKRMY0XmfeP1kcAUVrbEzVBPOiByb34lx39OUbZ2JI6b9ZIAJVfbbY+Otd9JAL4wK9+WBd
DPNAp50hQ7wkH99+7tdWYepKow1hJdoQu7Er4Ak5OoLqgUHieklhZJLixNUZ58Fde42XC7zQ0xi1
6jgPgoU5fbnWjDpAh6AfXQnqdgI46FyqlmZ5zJYkkWe+5ctnopvMikwmHMZn+ykdJgCx3aOLRELm
sXWgIM+Rip7CO4EgPBXOIIBQN/gUUJC9Y8JYqwPXHacyjqsRYSjFIl+Nl3bwEVuuotzo0/hM83A3
/9iWBHhCD5bZwPOY7vRFAi1Dmbsr0VGwq+4PaEXj3hJivFbFYD+o61T+5LqZAxVHmXM68y++IY+K
BJ7Dw6K4xTE5XVraau3ZC7YIaHtMROrZUmgVdai3+G2S6U9v78s9bWkLBXSctzHrZkILF+t0Ob1O
4ZogqBuko8G103szF0NWLMujNW7ARNZHRckS1hcXLZ/qaLVOfJvWefrt7R+yPdZJ6OV3EHbhTQBH
ceALnv6OpVMz3VCsMsh6wGw+JFFKCK0llwpU0JJABwr77M56JQ7axPmNrkFAemE7nsZGCQUWKSOr
t6wvkGK1REMX1dt4DZU6JkcPP0ImCnnrJeX7LA85MgBG8clA1pP85kXc0WCcUgMLZJTQlLlW0TNE
yEpxuz8IslPCvOvtMsazUFEG6cCAm+WejTv+CnJLZw/qbGoiwPNUXg/DiHtk49rf8aXIwtalM3hm
wV1s2Bbk8iLg0fDlCfcL1h4i4PogU0S3HPqhGQJXxfmouts0tI0xjeQW29rBKvCLfbxz00LUHt7F
fV7WUesxZl7NTjiBROD2wlbnd16c/y64LcdmhSO5D3l2mYxyjOs0aBNDfyooWL/OhCA6JggiJfSB
xLhwUN/+eLuIwKLgiKg4IDExe/L2EaGDTD9lS407iDL9QkJyCTw5/Cp0ez7z0V5ZCEAYQvn8S2Tf
Y/7Fkmq1jk50sHAsEH9LFgQHcRWBUrG8fyn8wBhBgWnc0JNbX/6vDTmp06KmFAGI/Ndofm0PVZCe
hnhSnVtqP9nf3t8Gw8LKmW7rlvecrlXEtpV1cL6D2uCJtBpLaRqeUz/eoKi7Zlfx6iCvI7v4FoI3
MVCz1h6r2rlc4+NoFnaBHPJcTNF7v6oJ3MQEUrPRX3EpO/1VeCC7ddaltIhXyjosmHO/dAewnduf
3r8UVCbeMw+/sapOl0pXnDEqkSD03oyPzjA9juXwiITi4/uXIXnl7gLkDOpu90RoaJp1JWiZ91oG
8Qb+fWRmruljsnZuHvtyp4LSZAwEY4qdyibaPdEAP2bMkQycunJB7meNb8EFz0G6/entp9rdEewe
E8itgZ/JM4thvxQNlgKhGsQjyHWwJ9Fnzjfaj+slqmbZBfON5MZSqvHn26vuKpHnVUGVQShgMLWR
fU4fcKxyJQZQAi2/EEh0qtSat5M1DHde17NPhZi+rmk7XGL/sgS925Rn8tVXXjCcBh32G/gPLo7d
t6RYntxGQRYgmcdav3dwWXoCtUBuUNqbZujbT/tyNR4V1B4KS9BFQGCePm1ZFvXgOQ2yG+3yqODR
EPR2//jfiAUvF2LU55BZwXblFrR2+4aBsJuMiGVR2s3PJ4HB2f/oJIAgBl27JcUuXrW7t9ej2pra
iGMEjb2OYco3+tLMAxqP25/e++qAuKJAwciOm/1FCjP1PY5lWs2r67Kr7Wwjk3v1PznbbATT4WhT
lTokaKdfqLAsasSGOalrAhim3/qrNMwKw5r+19vP8yJxgHjJwB6XF5tqiWrodCFLKMgj9rQ7MlPL
Lkxg3uH5p3llEQdUE8BP+uYvF+kdkDASMJNfGFX12bRE94cTdY6Q8Moq7lbF2x6oMoq/3RkuJzx2
mIAi5T9ieML9Ul03kM/efVLh4GuAw8iACBR7khX5LSIzSE/6KBrpRmjybONxMDPSZy/vyODf/j4v
TxBrmFva6pCKgCs8/T7x0qE7tNAq1eW0PBbTvF42C62Kwnbm6P1LQR0jk6Skhb2223NGsy7YOxEV
2jKPZ5jGaKYhfbxu4DvX8d9e7MXHogmAkC+MFVBZGzDz9LnyMkNL0AbOmsWqiX8JEDRVsPneuQpZ
I7bOHoGB/YBMw+kqCO60WLzanp9u2w343BjWi/vuF8cqvDS6f9t1DJ35dJWhzkbFRjoM2y11mC4G
1dVGauXS+UQuaTZnmg4vknBWA8RBEHreF/usEbZJh8dsEzPPyNMvhiHBLqhG82lBOg5TGTs5w35/
8aVYD0gweBJuCvK6XYRAg9ttGKl7/nNLWbH1MZw9N7t495diHcMz2Q3glfY5U0xpI7NGxjisoYd5
jeIj5aAbz82SvHfn8aFo2LjkZ3RvXsDWlx4FUuTEOFFlA/uM2WmPkrVbeucYktaLVIaVtswM8OGz
UsFuX3TJNFUwzrawR+wevXy+SeMYlTLQCB/qDuVLIAS1vKs9hp0QJYwi1JIl27R71cz1V5EDe2NA
gsFBZajKtYp35wfwDR297L5MI81ZhtuhH60nS9qGEuSi6G4drcQr3UPk80jjc3m0zV7W1008MIhy
mozKc3LM9CMjbfp+fQLkzxd4NyYwm5k0QKG0vjbxZGRXZWwl3zurn8VB36qsx3lq41t66p3hM7yB
A2WpVfeIYJyb3GIOF5s+Y0Djvkl0dw07AA0fPPxMEDMzkziLTNhpm76f7v1GUsfGa1EzJx3muD1f
rNB+3Ns+7bSnzFFId1xnoC363h3m0nagJKeDxsW6Pzdd4XYzguWo4iXksOgUVwyezu7jl6fTfb5L
mS7SboVGdRoLYl4H4jtcD9hT0E4yijm+rbyBHHJS4lsNcaEzrbP98URokkILUBV8D2qBfW9ZAr6k
RYRdBR453Z8Zd+JjUY3JGbmUV1YhkNLlpENGt3zfRs5cJV0t4B4+cmSk4ilp1mop5ee3P9H+suNZ
gJfC0gFmam5smd3LK1LkGYUaM7sfcOfDqAQ96AIZBaRozxYarzwSFRoHlIKDRHifLmCMNKSwzxH8
nBTTx1MO2CeDy3+jzX+wgicYuP8DQtxjFR9kyb97+OEJbPG/B2c8/pYbELDb/6/+P0Qyag7R8P+N
ZIQLPv1Y/sYwPv+FfzGMhgYcUaW9xHBmuw+2+uRfDKP5XxvBmKuW+5z/8ixV8h8Mo8NfYprD96QT
j0Hp9pf+g2G0nP8iBG/VK7DHTWjEfQ+I8TSqb5IuG/OUtikycvDsX5xwG8H9qZdrqMON+GkrWn2P
ugfSxope423LBL78AN5qOpMInm7XbdltXrLFrq11jETE6dlYwUmpICPt0CyU6rEm8hyFXnVnoslz
rvJ/+8L/LsPF6KAMgfYZF/7pMh463A29CwtL4XL4qnWm8tlalPZOpjim+V5q6Q9GPzmUWmrv9oEo
e/Mz4sBd4+OPWo6+FGqfHpmKukZodDaADG2SsovaQU9+qs9vyG5RugiLeYZU0uF0RyMGZB8a7mqp
3aRLsfZQgvARiMpOqvPBmUbxkDMvzXzQPcyjNH2kPSDRiVx9ax7MPHBgRyE8bCRafDvDwPml4nkF
kHSSA2iVVGo/QIZlD94gdJOJapYn11NXTZ9FK8YmYgarfundFDuAHoskxONtiYFCaUy57me2VY5X
MRC5z0aRTWAk4inL+MqqBwwWDaXyuLroKl6szDhtXBty7apFdtYMIK90RQQckmmaBgjvcmnqFIfv
empvlSURWMAVliwC7B8TM/hfaKxapReDylLBO9xXeWrrftlM8prauaEpCGMQwyJ1s07ZapA5/Ov8
/SdOnWBz+bC7D+8CGeZ4kFsSfnexd1QXaWipYoSNIXEUixXNt5lShw3c5yBVU+fMTnuG+u4W5ADR
kde37Ybe5elOE6gi504+6GGx1lUfVhlQww9OO4/I4Rs10vGJrjdRjy7lJ2/Ew9xPkK4Xx36IaS0O
hpkKnGNnVE2rfMm+WUCg/gHV52S+ag/TdEFOpv3JF7dPDwqeFodWcQFl4GGifxrR990+FXP9Ku9I
Z1ZSm0s8aNoYmF0MXpJmkEQ1HH94D+v2WlwWmJVrvutgMwJ9luEYiA6pfOnGrp59PJe8IYRB016B
B8jQgCUxi31ZJOnTWsnsfZzS5zOK0ACARua65OP7esNbNKA0qDIi0DSuEfYAyTFFe/ugq2V/kdYA
Xt/eGjui2b8LbqoOG6WFik3fBQUtdwYLeRgtTGLD+aeUShYK5FMCxaun245xHSr4SZZH7pAmD9I0
UIkeC/BkLgohXxIjr0Int9pHFF2n2Qfn1bY++f5UHAutQFaOhrBAQUSqh8nlb9Etr85s7mclvtPN
xnSWkROdKIup2171E1tSN6nW2AjLSroZmrxdel1WeE/4w0xi7neIet0XKcLckZWiU85EHPXOKM1L
zmmJ8vEMO3gu6zBDpNEKGoAVM6Z4A65MwM4oxiosidH4rEecohMTB7OxjkGIekar3+H6oQq/dzEy
CbAEKex3Fe7b59mSMotbbwPxk3SeniS7MyvNbAsrrHn0mz5WGdJaQ3Wx5pV65kXu5pfbWi6gT/AM
vE30fPaMkpyf0W4G46GOre4QAidfY3/NHURurQ6ccDAo8/QLDGH91GCmcu3a5oQqOXZi2pkL8eU9
vEkyoT2jo68Kq2YXP6CR4mKMyEnkYHcXJR1wzLVRtpjp6khD52Ya9AhEnln1+QI83UlUdegw0nAE
zKHty4i+SnJsD/oNv760RdBjygwUp6/rWyNWWowbsynPQ6t03UA6uQsyOReUln1umR+KpmWWNeiD
koeZ24EbX0XhLH6LjLQT5Ai83Rl9RelXMcTQoB1Wefxha8e36E3EZoqQvZF8HZuKKIfaeYYFRFIY
votCNasN2ng3uPnYHIqOW+uqlUb6FX+7As97uWZrBFHMVkNMMgaCqadgTzDThPwCaKWSl1h44EpX
rI6aoliCd4lGRYcbW5HUlwnGGIlfZll5V9aUAQERdT12KO8Pvj14M5UfQqznqLSnpRRbDRFRdKPw
9GNgDqF694F7gYiLh35ypJej9zvtm+yiWbX0es5EfFBzU545Rq+vB5QWRVskKfb9r5lrAWmzTRSb
wuPgtO6y+nbjKRACejMSSJo3ZzbTab3z/IT6ppeA3iymTIglnh7cZdYTZLJlERnmXHJchQa1QyzX
iplPD2/H8B0Q6D9rQTBlOAy0A3ri6VqlVnQyJw+JNCQfP8x9CmYRD1SJA9vQf609tHuYh1vzBwBY
9edVIDXiYywNSDkdEVM482tMVjs5Rdo2qWYTU1HSndvPq3thx4w+6yLirGrYboNSv4U1AObCGvMP
uESAfIMC+wuUfx+kUIRhp9hutPY22tWLlnyQbdocsZQuznwSbctz9r8M2Qx+G4Q5It0umCqAGSc0
OnPQ7GmM/GEutY/wecj50qXH4TpGIBiEOnbaeKlhXY8DO2Dhp1Vp0xjJK2+1g3jBmCjSLcVB7w/P
z3tVpLV74VgSYD22SUV/XYCkbo9vv9RXdhOf16Z3RgG91U+nX5he2ZoZU+qFubLYF8juN1CbYvWT
qjTn1OpeXgNUzOhwoXJAhCBd3K1l9x0IizlRwkLvukcs76qLzEzKH0uSatDH++RJ2ACF4XWsh7HT
3X9SiPhnBGReOa9bfcgm4nORQ+5Oz+qY9AhtOw7peZpATVVTPgx2mR0tG+wmFi8usMq3X/HGkdvv
Dh4auODGEYespZ++44xGa67UZRwWqaitY9+VahYWqonifOWm5WMF6PcuidHYCwsLZXivqxuc/ehB
oCddlbMO/WF07DAZGqx/JjydDsugc0thseo8ZuuwUjjgpvsI88GuD2d+vfHKr6cQJu22GJOgl3L6
6yU0xy3iOKHsY2Qa01UCubJh/E80d+1sCGiNOpPP/WKOoQnMi4adaowaBVpp/+zMREHVS50MHGG8
ST+nIfY81NodPZIzwhP/UwMI2i5EmXgjp209OiH34xpfTW27KGFex9PdFE+p7tvsxnuMN6w6hPyg
XE8DNAdyMSNvj3PmZhj+4SOW+Yvwug9zhruVjw5g2YZW52ZFiKeRMgVp39a3BaBhKDV51f5WZq3n
glQMOYe9voKIAj6kjZHqdQWYWA+jqkcjaec5HAYhHmwVLhCdVq8bv08JRp036WpTJKRWlt/GdjE9
DF2v/zRLt/jj1Yhc+A15/EAqoptYntWloR8K1YOZ09VKzoWbWO4dbLr1M/bV828YhWl3YyWCumZ0
sDXypzHDNapM0ga189aoiDcYP92b2Ox+XzNn/NRljbCDarVwOslsylegyuX3tFbsX7kxd781q4rV
SFUF/lQOYnc/BJRg6TNY4mpzEtB8PhZ9BZu5dxfbN5TMUI7IMczfkG4zIamh0XbmGL1ycjd1q3/V
EcEy7j50ghCASbdECQljHT1xetfM9G0/F111ueCW/e6sldqb6Qz9X0ixRMbdxse4J6vSpVTCMbba
z+20mOFQp/1BLB6G3a2JpjbUVONACdr9tHpnOAitOSfB/krsYAIK9pUhGwITe2F5shkzY06Ey+yk
mTiBl63fVqN1qSPUGmqL9ws/S/FJ66yF4bIQZ97Bi3SZV7BdtBsFeANv7d65W62YwOkYXbdTiQu1
5sowrrT1Z2/Jo8nY4RK/9+lMhOZkvIw4m9UC6kf8wx928dJqFcUjaiihSLx+DHQTJJwMhqoRM96g
BSUTpdWA4/hUTOOFloF28EvMzB/GrITigEO6Yx8XHJ2usa4BE95LUrQQ+5DZjNQ1NR8UMQBj6tdZ
/UdiY6r6lbJ03QVMSoLaisIJ7soiU0XAUNPDc08R9gUvN9UhD3rpJ4z/wOnoWFEoQVOiSYbQjooN
i1WuDe4xOpB0f2M1PmgWDScfLoV7NyUIicrGNX/j9F5+7Is2u+/yFIuLxM083e+zudCOdSvjjwVs
THF0lHX9ZRE9i8CypvzWHBTxz1AYSxZp+SyMcNAyMmnoMrMMIBnrtT8Pa3GjTSr3mpvmzRCQ17l6
aGK0BJHJW1fvapzE9NRiO4jgY2mqT1iFZWqIE1dP00bI6R+VoQ/YGaxQPy1LNWOq2GUrr9Cuh09r
p8EXmg3ZfJJ52mOd3nTpU22bUqNErafKH+C73TjAUtDmyXKjgf6ZWneyGyCkASVY2zCZ0XeDaFUN
NMuWAR9qrECUFL1LrJkwE4xNJbAHo/jgyrYdghzeyLcUA99f2NWUecD8xL7Nl6r+hirIhHsQ7iK/
1XHGrmyw5/qijbGV1XJXVAFAq/J+gYAFB0R690hPNJ87LEq/LJ6BO4kJKho3U5FXMwF7MvGu0ZUJ
CkqtJF8XeJOQJUf4qAHTLCVB6HaRtCtT2X4VSostaNqjORog9we3xsC27CGrQBr6a1YrNya2uGDi
sY3XQ8YF6rFmcp1f2faClxbeWtkdrpUYTpqi0i6Z+UhUbPKtV8nwLxl+vH2BvxI3t8oEFBtN7A3n
eXp/l2ORWzJFQBrndfdL6hb5rTspWpC0Y3OkieWdidOvnN6txAa5sTXdyYZP19NGbGIk1KJQgpGG
S9ZWV9hVwdKsbOVcbrJljLvLn34/iRUycmgC7ZVoUCRWcmllXtjHLaSsufAsbNdd5RIsphY5aW8+
riZWWMdqSqdrUr/u45RjE33mkV8Jky4YN3KkbTJEdnv6yIY0LeyBRy90sc71LnC7n9ZIz5WOzobA
Zgw5nqEyopK59Pg/WBo9QrC84CEQXdjls25baCXSfHGIIWx5NZX2cOhokF3OaPFcreXSXAhlzs8U
Da+UO6g5UWTTRDIZV+8SedywJkvOBVtq1o3pKGi0czusGX7fXmMRMb26te/KcfACzevTMxfEKxua
/cyz8gP4Ec/Xx1+wVCA0WitzqYQJ1IefKRZTVFP9ELgS0UtI6l39/e0TRJL+cp9tfB/KbRQFEAXa
7WmdIXqar00cSgxr0oOG/9uPJB+6yR/atV0uRg93pxCN3qQKvdmNtYMmQMt8HFvcI0PPlHS38kU6
AZQr+WOlLukCYauKBztsi3KVknJR5MuK+WIx6WgjJ8kq7p24zf6B1k4yjfVzfQMkgCZa6vbJt5SU
WEaTmUC6k9PstAfpNfY3tPTW2dfdmetgUrPO4NL27JuSVHb2E3y1v0qvn4YQ3J1n4NXRY2I51Rgz
QNIsk+vRoW0R2eCxMCdI4/5KawywFMjdYw1qT5l6sSjPnrblRDMrpSfyEzolg/ox1aenqbJdhkwx
dOqJx+95IMGlwABa/nAc7HcPGMZrZahAZdy4xHgs+3OSg4FpareToY1L5OMqluauEqLYfoGLeIZp
rPmA752uPBS4TWPQW83Yv5VNjxBzNwjlB2EWNEYtcDHzsajTTb9dUMLya7W1FTr9ov8tp9H61Bpa
9odsL8Uuu4He/DnN1B5PeRHXf9wljZ2g6DAzDgtpTJ/tPs2VaJ7rpQHAqpkoQYt8mP2yF8KALlum
SpB1U5t8qCdV/VhiwYdaQTx02FwCOgxi+mnUTC34iuM6Ot1vL9VwhlblrH6tmCvQ4zOXvvclV/BV
3GA64KN7ioU6rEGdwVZj1M3XuWimn0SezPSdvIA/X4q5vjRqLnaqj6VlUMZ13Pr6LM1fRJ2BvWRW
83RUJW6udwZGZnXEoM1Owriv+b+UadyaHxiSrNqllmSdDWs2ifVDidfP5JuexE5E7RNakszo4HZK
PeWZraQZn6ayKLFqBkCE2d88ON/mVMHjDIlB/OZG8lQs6UGjWAEsY/PjaLTrfIEI7fxPisfAHLro
YfxUxWz9TDxOE8wqxftDBmM5V25uSHlMcbLfzI9Vq7lK6YVgyy1d+cdY8RGjWi+zD0DHBQCSdkuH
2wrhKhQdzOX7qHfzdQ2uJL0RqaEPgRRYOuNzbf7U1hi2dAbb1QtSG74g8Um2w4WOXV8Pm3Yx19DB
5k7Dd9paE4zwRiVqrHYBoxe3Ks/VIc4cMBOUKzhRTbHQhYinLmwLMVpg96rqgV9SSCjaoigCDa6R
campvZleg9HvsLKmrXEuK38tGgGAoxpABBQOwC78JoVjzYii0EcxDdRgDIHrujOa81H2kjGURWfb
wcLoowpFE5o2vnzB2wHxlSseqSBIbP8yR/b4T6dX8QcGDIP9hVVdWaPUbpJ4NRHPEWeoTy9vVioQ
iF4bpQz9IW/773/F+r7uMYifTTf0SrFlyfDkIi2dkl8K9sBHq7aMAxIa1plL9eXzAY3ZVLmZVoA4
3Euxo5MsTXVwnHBy4/WSEL1Q587y4+qq5zg4L69SltpSGFByQA32M6ZlNgqgs3RXYBjIm9xOZqSE
aE30vZHf4Vjm8QGFPXzrsuLMrfbyGmVl26Eztc1mXtCNUBoZJs2rHFyAM4ECe2z7yyCXW0sgSqF6
0/u4FFsJiaIB1wouRnhEka2cfspSSKwblZJGTVnbXEvGem/RhvnYaVp7Zn++sms2jxZ4MhvAEgGr
06WWzGuLwlUQ8GgrmmxNry1lUDOtTzaD5OyyS6Q45rI7l4++sm+gzYJ5AuetOvZe+DVL2wTKmMpu
tSftVpVIS0H8dr+sm8zL20dwJ2D8/DopjsE86QzvNlTJ6TNawLXUwey9UEEjcfxeL6kaDmMPecYT
Rf/baTMzPSLUtOnJUCdjdsZNE/G7exG4a620gVFDlAoWYZrdZS6q9kzd8crLoOeJNiUDVNCZe562
IyUh0nXicMqz6UbX8vWiwnM7NL3m3Hztle+NDC18RFA2pML7KCEyq89wu4xDp8WFXleWHCfWAfp5
Mym3Va+PEf+hP+fG9zIMaxv/Cp4w+HFYzbswvBh2sS6K6YUG867kWLo6/ewC1THqaQWeS+Iq8pJx
r8YFovfqR6dV03PE6NdeMpUdMyaNhPhFLsywoNTmWo1DNWvKPxXNlO/qsmy2FQwKP7695V55ywzC
4YJtLBs29+55W9p+po3Paijk0nQHMXsNXDqOWXbQzLngqYX6xerj5ky+/8q6tJcJ/xvpnz9sY6G/
7oA6scxmXiBJwx2UUW+r2R9JVVfRBUr4xsmEyzRCGu+vY4kgkAKex+MAzXbxarZjxW6Yn5IPWJp7
dBa2LWlkJSPE2vszaIlXrgGekGYb2Ti8Imu3GBrYSldzUKKMxnqEgrQL9gRXPzQ6l+LXsvTmpWGB
wfVtr1XS6O0P+8omgqaFEii3HS95PxRHkUloADBElODt/Lkau+GS7r56oxSdd2apV74lHQhSB3Do
FFL78Wzuujn4J9A62oqK/gfDrJUoLlxK5JJGchWVau5ASOviMzfCy0fUeTyYKvRzGRTsFV0bqypg
LDOm1VDR+eOojfyqum52qcWjdfH229y242lP4nSp3ac0pqbPJp2ZaZrQtgiKEvECHy2Z95fBeHds
NHQABS5RaDdzpE2JsFS25FFWiQqvZ7e7q5h4fUB7BHAbILPD28+lvfx2SPUD7gMIj6IA2hOn53Cg
iMwQTioib2xGgCxZ6aU1bDAYhZGzmvVtnLbT58YT3nxwEYr8mNM1/MpwrT3GDH7wF1c0zIkrcgMB
YCyrLJS7YhnWS5FdWlrM+PbtX/zsJrL/FDAQVLoUmynr3gSMag5qo6uISIxtWgEvTYpHMdWiv2vo
szGcjZGMQx4NgY0I7XTxZ3DK3gmVtkSJcfSKKj8munC+qQB4sJZDSpa2byOdp7aomXcYeRd/HktD
PKl613ycwQplfptX5XQAJDQ+livGnGFZmm6K0ItV6vQPvUX3ax0G/7tTVrpfgD01Nh+0KWs7AH8F
Sc0pDco8kUbmrKPnq5fu7ezmP+LY1B/efquvZB6bgyo3AUho8Kz7lDUbFqd0lDyJDBrGh6nstENu
4IPRu5lxSy97vZdqM30aSDpvTQmMJbdSVKNKUeObnuNnLLKqBPMaOwxz3v5tr2xRvMAgg5C1AxHc
86xWzOA9xOX44FpbHVtRrgevxl68HbP1DsG49TKFw39mmz2DDnfbDEvjDSLhkf4Bhjx99246onAF
xT3UxsW0GAbk+g3WHWsT1tU0q35eaY0ZGGauGYciX3TnwcIf/JeuDo13E4/dXGAfMtEdipfJLDDI
bpxvEAbS8lgOduId335HL9MW0uLN9oeSSgWwou9+LfoJyYART9Q5G8MC1z98RZq5SEIVBST3yjKy
0ccjwegis/KyW8pe7/fbP+GVEMlPoGUKFpt/n3fYX5uVKx4vbQ3xPz5GeUDocfyN+Ov69e1VtkC7
+yybvxXE9a0SwOzj9EGbpQNTsMYikgn6cH4xaUq05ksaOs7Qw8XEEuzMIXx5NDaIG0w/uoRgc144
TZRLrcumTa1IHdDFoSlQFw/W6jQ3IKTjgyKFdi9ABx2tpW4vMVfNW9SjnmWUcqf9PIlE/dDjwXRM
NeZYb7+NF58dXV86tUAkGWbCyjB2byMb1LFpbStCo5SuGEII8ttaLS3e7p3RaEc5N64ISDSSP7Ni
TnGolzb4lbd/xIvzyY8AKgxlmbRqsxs5/RFL0itlKUc3knM1AYMr10vg1IB1eiVGBHbJr9DNy6K3
FzVeeXTMQrm8gDHQMd6jc3o9mRSZZnE0dAhP+J1prs2BvLVafd0Ycxl5FZbxh6SIjU96HovfoC27
n7Yop3+mLq5pJBpu82eZ14bwbigeWsGuSy9vXYr4hy7VGhG7ZrUbf+6L6Y8zAZEn3hete0Aqbvw4
jWb7kSQWG2TarROWMdBytcAmRh/ddM5Kv5iN+R8LEUk16vpEuy9GtXCCVZ2S9XI0M0cPzGSxfC23
LRy/+Z3inkx5tK4KJzbsM/nLK98I4xIwQZzCLSXdfyNTGZvaaNsodbI6rJayvettIzmgFHVN/SYO
NCm8cxvjRUQgkaGtjnQQbYLtdtltjG62UFuuuwiR3+5C0hBH43R2wJW8vReed9hJUHgW7rE9akX+
4Q47XWiY7LqutZWng9N/M3CpBspsJUcza82ogWMXZl63XHiYxoSJNSAfJGbty9s/4rU3vMk84L8G
qgAm9elvACJmNGiJtFGLuhw9tHSJiAdI7S6dEeW22VwAKRblmUd/UWJw8rB1Av/K+0XAbLeqBk4I
0ObcRXPVGZfVChmlRK330hZxEaHcJWEQdj/aCt+P9z7uhisDsLGRauHZ7K5HoTSY6uVaFwH/9r7r
DMpQqF7+N2fnsSQ3Dm3bL2IEvZmSTGaWVcmXNGHIgt478OvfYr07UDLrVkbf7klHqENIgiBwsM82
rUE+eFauYdzrWdBhT3wtvvpi/+eBtwXFhsw/eBacT3OH1Z9jxS1UbK3LHzEz9o6Tkas301BqdzNJ
iz/ffs5LtuQ2IPUH04tVCBXIbkBTiYdyTftD6uWqDLustMK4zOJ2I024f0k1zEI760oH8w2j7YPC
GeRjOy9051O9U6+FL1zKcrbfg5MZWLG92RftJqBWnGThTOkPChlHVRp2cWe0AUzkUYRGpmQ4ya0d
DJoBFYl3mJNs42NXpakHddnGbYC0t79Tu3oqbt3WMPIDGpV+9h1OB5uS2i5wgqtsrTl2xUw3m+TQ
5M9awCe6heydvZupFL8rJlR/SmxdAXsqOhV/LHC4sMUNUffzOjXX+35cs2/KCBPDn1MHPbIbQw8k
q1s6GAyg8A2KMbXfJWMRf2LZGM/E9+aDb81t8kVV8gVT1H6dNDofWm0Fi1Dbm76GYnhsRJs8o7iw
0FGWUoYanbmTt6pGDkUXvuYBSYYRh1Zb1MvvuAN2PcxQeY86bZcq9eEN09DE6NlLP3Venx6dIm01
rIrnpD7FqSHbG6pjEWlpv5Q3BteDz9WMZecmAlqNE6oCyEGTMbT6MZ9G50SvWnVhkJTyr/S6rj2Y
bQp97u1FuK2x8/0NzRdXADZwsEE4O+drsBE0yua0qQ8dNuUnSEtOoJrZerJoRFw5V8EGLgcD4QNi
5fpJr0/dV1hNbWaW0MtDzp1xeJ4Us/pWuFtC/dRvXDllVpyfXFFjtEFLunyjOjL0j1VPanFEaaT+
wglvmeA7FujR63Xq/mqoYImswrNN3o2xGD7nAKrOTbdxE28LRV30+7mqSsjkHY61qICc6RPWNbUW
dra0zTBTVzw6tSGvPmaFig9x08JQIpaHa2k4wcj7jJH0vAnuTOk+dQ2U98NCqEgZxhB+urBVcavz
Rwf1zkTaxhhMKgIsvJxQSfv0LSFAmfNoWfdWl3TtiQuv926p8vZ3keIuDht/zFW/gO74XpNSdUKP
AHYMcAYT+qHljcrHmp1APTgiqe9p4WLwzh2gb2+dloyAwCiAl4KFdWcFwirr77kywDIbiTVBR1Qm
ox1Ys+2c8K0WU5QvNNnZcyxBWZtoU7A5jptBRyt5DmUB+B/aJffCiEhVDrd1bR3A4WquTmlpC3Jt
cO/9nTpJWz6bYjKscBlUYGHgZPXGnmxSy+RiZY0PVREyTI719G/KmUY/EPglHibipr/OA0gVf6eW
mo841dRGYMLCGdGlWzJ+L0XbaDCUckcLoG8M3+DfmxPou5H+wSe/dT8ueTwsx0RmvQ2VZ44Hn5xp
E20VLT7rtiE8wQsKwS+KSAmOc1TYw1x8Ymn3+btuGub3hXC04iBj5A3hkHkr/c+lwbQhS7GFkFqv
zA+eJvIviyFS8wgLo7FCW7Fl6MxdZQbUgP2M+7Q5dYFOFilKvcIGN/csJcO3WJV9duxjvIeDuJEo
73v+sY6dRxPh6JGEgLZOK8c8LEkW/ks7NXMjZJhtF9SYsfxI88VbQL41urdxYqyPInbWD32rqs8d
/JQ+MCeRkdCke+kzBoKZCDe/60+5tiAu0vKRH9XHtO8CNG/yEeaO+GmjnhA+0vASAKafxG/hTJlH
9w/6lV8jpfJ8hMtD/b4XRVe8N0Z71X0rm+BSD11uhFkxy+eRCNZPb287lyUNVnIwcLbjHXTP2IqP
f250Uh8WlcksD2tVJaA/GKZvPIBT1eowjYZFf8aieL1S0byy/WyugCiY2H42I6TzQa2W4nxqFxJ6
MWKAR9ZYhxxaYeSCgXxJ2tk6/ueHZDyKU/QH7LF7u4lxNJexEuytVSXWY2MbXARsSYBy1g83TjzZ
IF7lNa7Na1WFQfoKZBf6dVB9dhWroqmdagzAJsqgDM6Bgmf+K80W5Rbu5koOZ6zKb7EIAOaAdj0U
n10nqdoTPC/7ucfG9ZpDxWuzTvmMFcbGS+Wmez7rvYrDrrTT7oDpQvKlXfGS96DEhjgxrIeuXq4t
rVdOtA1X2bxzkG+DWZyPl/dTpWSOOR70ps4+tC0ECMg23j0Mm/TKC37l0TaZFiIteGvcFPXzoYy2
o57R+/EATj5/mL04ucES47eLbPQ9SNi1jugrFfmL/csmTcdydn/TElZbySIxxkMVE9Pg06sDkViU
NgdFy0mrVPU2QrVc3FTwLq8kHF6iuXTmtgYpzQbKbqTb58+aNokzEyFApmKjGicIF8VNw/8bxpTx
h8ki0rcgFzAahkyjHyGK0Cg0CJS9NQfcSHPDrytbRq2tz4bfOm4T2rIrI1UfLDd8+7N75c6GZRYl
LFZdDn2YF33FP5vLaG8WnSPJlknfF1/Q0Yl3aPTkJ7NJVwcTbjF/a5GQHxLFsD5i1zOc8jEerqyN
SxUHE8Y8vdCgN2PQ3bqPt9ZN5ZBcCkaX50dzIPHiUyloKB8KOJ592Oay/Zho/WiHU5ppKqrtvPw8
Gqv2VXBsbiLpsnkkVif9lTWpertm5uzA9C8Ap+q5nr7CiI4/mrG2/vfNGQo7NwGo7ABAeyCsTkVa
2T3pxbW3OHcjTNbDMKUY5TZVcyAsBKLgmpdXqsPtOrkrRIGGuQ1xz7ZoKu2mSxEwP92BZpZDVEGo
WxVe/o0wrkJu2+d/MQ4gPxd6g4yqvfcAVJQMa4eNtVaPhsTf3K2+db0uHt1+NuHZkhRzKttmiIrE
bJtoK9DvYy2u/g9zTDcYihbHA6Yq2y72zxr1Sq64ltuMh5Yg6KM5q9od3rFdCEKZ3Vf9+lvj5L5S
619uV1zuaK8DbYGegO6djwnvxfMErnyHtMqKm2JM5E+sFQ034LaXHIokNq64SL1yFnGv5YRBNgyK
SD7c+YhZYdtjqa5skCQEaaEpW/NI3kY9hkxp8qQlLmS+NddhH9aDlYKImYn22II0f1fyUfvznzcG
BBpcuTn8NxXzfmMARSjjVk7zwRVJgoyMLcKYh/KkzC7csx6bgAqH4IcsVzdxLblyKX3jb2//iEud
O0pTHG5UCh/aa/gwns+J501dLxVrPoya0WuHZoXgH+ikVtxJz85n5FEKP8RF56xwde6691imyZJg
INd87whLJ1d6EFPsq13XfYvtpS0OGV6BS7iAW3wjKgZhvD3lxHikYzGfpi5PcYM3E/2ajcdlH4M9
lrYeoW1bYwBF1fmTTAARqZja+YDgqKTLv/an0qU5x8lkMHcSuzW479lNDmp5qJVUI+ZEgYvvo5cC
61Sx02iGtL5x+qa8TRO1OaiT0Zzenu9LMNeG67B1ILdtxdy3L5phwc+DWJKDRe1Oi6dAJF/VsPZg
BH9AKbA84QOk3pRQOw/6lHVXvvNXh9/sPjeXRfbU3TcHTkaCQi3kwU6mYfEJSO8WXzqjE9+XTq24
Qd/R2oa+W1izX5kLRFeYtbFy5fh+abaeb3sED0A5501hTEBMwPm7Wi23AOyD2cIp1LgPfYUF9n2q
jaP2DqItMiRBd+wpBsz9RmZNojxa+kwA0pCW3q1XDVV+shPDwJKhnkfp56aLKQTZMhiwtLJdUn/S
uNVi9F95XbDQYtVvjBgCAurDxGjRfafKj8rIgLQrtaX4XiqTEDK6uQDb2qwgui5zXGWLKeEt4Kqp
kZpjJXdiLkbLz1NU5uEWA3fSVxLmomrGciNwPJHddEWVAc7i5+T5dZ6s/e002P0Pd1iaLx2RNh+E
neT55zk285uWwqr1bckNwNULszkSj2LeO5NdbZF/qnqFi3hZiMKvQY+kUrRBkthXTJMcQLAmkw/d
lul9ZXJ1K2oSOVW9rqK3F/lLpbl7vRT9WyLmZmyFm9H565291VMndSNseXpL1o6qcRUNGyhbox9n
pt4dEtCN8lEjVIcLuMBnB9Hjsjq/tL5r1ZvKxhPrE0uRlsXbP+2VQ4eeIcIsykag6z2MDONzbHsC
kg7jmirfiIWqQgQX7c956r9iFLOGbw/3Sp2KeTiOmWz0gNYYsJzPxNTG6jhUG8YkDDTJPvpJFmw8
q04GG38qxsgp1Nq4jYehKUOP86ALp7IutGiZ+6k8eKhfJoLCJki+9WwjTW9WA6lY3vXT0xQvMWFA
4DNXfvblWnFQy3FW0goEb99n0TpeioEkeTe0GWL6RdkwTtHYzfNd05Oj8t8HYyg2JR1Whnthi9lz
tgipr9gEaa1zS25Wd3Cdsr4TtNWuDPVKLc4hRxG8bYDAfntPN6/jkooSaz3UVjLdr5rWfFVAoSMs
uPFdw7S1Ps2UmRGHJmmASZp8hix5Ler+Em0ArIcstbXcuRS625//U2w5safTGffWg0V1/QsSifNp
IfpR9wmhcg4KhOcJXrtVO1fOnpdP/Oyz3OJModrAgkPOjRjkfOAEtyMS53DF6BaUZbejUNXHrl/z
/MEqF7WJkq5vsmMCHPMtSybjWzVV2SdLI53qqBaz+4cGb/LU5JRykZXTGOaMh49JXFHTLqR6pv3o
T46UMPFjNnIFeTfC5LYXxPDmcmh8uRJIF4y1CfHejkfrl6kM7nPdSTGGDcy79TYt1eVDt6TqErj2
2MDP4Zf9sUHuJ2zcp3HyASdFftP3TvL57U/14q0wOcwL3W902DjU76BniI+JqYt0PWxoXI7RTdnc
dEOv1Yd8HjXHH2ZFRC6up9f8ZbarxP6tQGDWt2CVDYbaLQdZESUFFK0eFn1Oqtsl1jtOE7Q4yARG
K//cJDZ++ZBRtRmy/CKf337ui2+d54ZZBiGStimx6LsdKheowZO8575XFJxzrrWgBcy0aHW5ur89
1CtPCsTGJ8YahEZ9oYw1BXykqlsPwgX485OOFrQv7IVov26276XJZUB66GK8JBbHt8d+kRXsphm2
K+51WCGBRu1bC2mqco8SjXbAsAg9J3KTGkzcK9r7OtYqN1zo2lahQvz8qUinUgnMuQIzxXcmS07s
72QccnlQl5spFojxCG8nKTQpCN9MFjOefCzezI8KP98NJc5rA6YzWRyVjlar4aDW+paCPetNsOJN
+m7VpfU9rRL08bnWir9NPOVe0DIv0C66sr+ytl96d/uHN7fAmY36qgNxnn/51qw1xhhb2mGL8W1u
VUXTfi+Gk3SPYyJoKOBEVRNHaDnrz6nyVhyV0KvPgac6C6EXrXRIIOxMEgtqmjELZWEcdFUBdvb2
S3rlG9wYqyo87s2B94Kj16TkIhkbRt8naPQR/a+bNY3rLg+gSfZ8FIjyEt/V1zi9djRsJed+imyC
Lzeev2PaLzHO/+zK8+JUbI6DjlkM0a2BlKn7eZoG+XfUCDYhwAro2TXBzGHmOI/AxX0TWJOdfzPR
VQWobNMrX8vlYcVGBD8S51aMCVmxu43BNQQG4ior1qCH96GuJnmzskHroVNl3on7GmllHNThWjX5
e29a9XDtKa6uvJNLVhB8U3Q60BA3GJPwsvO1o6G7ZTKkesjh1iq3jYrbYQBzaWpCGtjxr8bB/CMw
LRjyU0WM7omcUygkKlJGLH5JA35iS8OIwWiRbAcdbdn/MRzFLfR/ydi+eHVcqTC7xEMVn+gLJFIn
28slWcc8aFhkPpL4JwI+W+3D2K7V56Joip9vL9OLItIAO+bGDGLDXRPm+vmMoHsfIVNOxsFtCdgK
hEmgY6aQXusInP99pwJUuvIWLrdO2LLgRNt72CLVttX77+qsrTQRS24eulGLg7730txXyxxXOUOi
kcgySQ8wiwmTREqwXkFqXlmJnEz4b4Gao7Sx9614pNYL2nHXPEwJ0HUnPGKiU7XptLs+S9L4YJSy
OmEB3nF7MpvbLB3V5M6Eq3rlrHpl4rk0MwVb95mr4zZL/8xCm4+N5aaWeWhGVKADIvgfPXdogsFW
skKDJdVX48pXeHk8IoQHVKA55KA1uijgV282zFZYh4Wm1y0yr7EiILpT7ggHJvT3Py8sIE5rc4bc
aA8vQt5/ni+vdRrzZHwf8IACl+4Jq5vIyHmQafkbQkhzhba/n07y7Cg5NvUFCwovqd10eo4gizdt
RZRZBo6T+EDeogiRfajNsXWbwGq7toz3G/zLiFjXYdm31Rq40p69wKoWbOOWSphmX9n3CP8HnAja
+r2K4wuKe53oa3e8RhkFaeev/Xdv34a1afDTE8HKEcL5+bCTTqDAkgn3gHum/kgV6zVRsbTLszZC
gvMbbzB+m2qs4F3V1IAzOPxptx5t4MHv49jbxDCa+oTfBxKsye4NlaZ2nd9Uepa8x5B34RpfGVYT
yF6KD21iVB9t+AHYcqo5ket4IM5RXItNHVsl/Y8hVcev5TLgnEsml+2QymwT5IHFBoGXckgRhNSg
kI+EyrZ/iAZ1Kl+QYxzNcEzU2z5bxlu9ah1MKqY0+Z6kEAponjZEQ6k98dIBKQNg9LXSUcOQIp/5
rtKsJDWvOPPz3/30Q0Do77aGuZjCrezhr4L2/odVMpJKvVJcB2lN613W6PiCBDv1P3nSwVrJ2M5b
v4vlkh3yJOPBu06JzRCekvLk0fhNDrF0sntpEVcbzGk13JDb11eHjBhIfJcUI/vFBQGvjIqFFvuL
Z3efY8rP+hC3OmalmiW10ae9DW43j0b+oKgp0g4kzQn65EJHZ5ySx2P5vdYJHUcfpV8fcf/J1mDU
24lbgmkonS+AKu87/ux9XAqcZD19UkSwVNVWdpbErXPBao336ww5IZrqZvpj9y5V4ZKZ/XNNJ+vP
MNXcXrj0uvDZBlE/62UnsUCdZUvAKXmOJEwD1GIUoiV/2Tm1KiTbtdGDcVw8CaU8xkxOluba4EwS
44aEDb3z1RlVTZyySt1ifhxyDaUGi82n3GlgkHbqZj1n4u0aWHU9VAHlxiJ9WtHJLZ0RYTAa3VEf
WxfF+iLpiEP2mOjNIGMmkd33hEcbNdPHQdwYo0bW9OwpnQPNaVqcAK9d+XtVYyT3M1J906/KtHgY
oWpjITauf7M4tn67kESKAAkFkBteAUvIzjgl96C4+ffMyvlytXK2ZTByOSahHC3kLzLiU/Ug9cm5
Jzg4+8nEIam2lJR9+e3tcb8X8xnjmrv1ZLY2Ft3b88/Y7JG/6HiORapRN0e3B8F0pSIhHavLt7eH
Mi93jM1alIbM1qHAbfN8qE4QjSgSFbpoS1wxcm9rulcau/1PyU9bI96k/YGbJ6KeDRTYVRIuoPRq
F4OIDBrD2kERefyOJrLTBnYBHWGSbfqu0+xrXflX9kPU1xRNVNnQivd1NhYgChhxmkTDJKqDKlbt
hJuN8cjNs3/U48S69uYuyHzbg8JkJwGVUQnx2Ob7n5PNMVpZCdOIodHpTv9zXJfhG7d8kqO9VMm8
O7cVyak0Kny/OnTzz9iOID9VNUwPgqGN4+KL09sQpwiSHB+JXdaHk4VlRBtgueNZoS56pQn6QdM+
a16pD0FP3+JXSmO3jqpmoTEtaXVikpOiufbjFJdRX1a5cafEpTr5+OTKd8BQZud7sW5UkSst9T7J
m2lzlijMwVfQhCjwq8oqosZYM78s46mGKwVThs9c1WySiAvj86joXBGQsI5f7VwSzFO3iqOE9CwI
sG/UaRhoN4hcPxTYOLcBmXvNx9GS63hcsCRaIxTTGrYjstF+NrXTJZjC6OzGmcxIT6c7lvYhznva
TMVXOWw5AtuLLocz4+d9gidxU+vVY6wRqRWqFU2szYFvJfFNwJw58mF6vzsPBNZfLdDWYBVe/kuq
RfVQNJ46nt7+hi4ETHhuvij82f24fFKb7156ay2xpk55tBqJbgWymjEkd20F/28LZ4fCKsimxnY7
GpNau+nXUQm8MY/noCDVOuNGPasrE5gOf6rKkGgYmxnTay5a5ZDKj0ZsOnee20nu3mqdhotcXd8j
NTHAsKcKOttcHrGaq2SIyTWqgHq8Uq1ddJx4Ppo4RGyQU7QV57tFPW791Gz2yghblAXenrR7aPXJ
BIqTTnrj0RSLATeA4pq/OEcuCSW6LH+hPxNOaPZz+ZS2Kf4KsqndU9NsTPnEdVeU7FOlK1c2z8vS
Cwot0NwGMm07zW7ztPK+TI24aSL4CFpQt0gGUhjqP8Yi/Tol5jMPqX56ewG8iEzP6y6qSuzn8J4B
Agf4OV8ANREaXAO7JlLtEYsqo47r05K3an0glxDMsEs0uwp0ILDyYJJwBy1WKRcZVvrQk8wu9bbz
E+EUn6C+VZghzoMdv7PbyT7O8UK1xuedQU92CvdzimShDO1FaxvwFxtCgwsz9ilFsDI8GNJbaasu
dRf22EytH8Y6MdJ3emJIBIemA3k9SVH8EQuHIaQa5xhNmeKPGIX11YIpmKIO9hZ5m+tF82OlO44L
tBhoGDruQJ9JnRLayW4mqsdUWYaf5ToJFjWiVBxTMm34hC7FLI4VU/zBLjb41NPysr+J+8r5yt1j
nm4t+Ja4/8AG+TbOE4C+k83pg2dCsqY6KKu/XUKUK/AqmlO+elmFfcv3Tdc2Vo4lPEYFuuqa0FRw
irEOihauYUBRMT03i0ZAemLkY3ejdfaYIM8pMM8RrVd8Hla8iI4znNbWHzT2wvDtFfBCzrhYAcD7
cFzoPnFlO18BXbka7jB5WWRkOv5+udANin3V7P3YbuExTkvr+CsuXydL8jn52mJbn2vYqNVRT+zF
CFr4998HMkKb+8no9PJx2aYDrhgVN5ejqbYekGfmXcDeTNlhSByGfT0vUTGypU1Utmpc1e+8SQwP
JBXIOXSbLQC0XLBH5+hTnD9kRypPZCHZvw27xCby7Sm4PGsx+MTDhzoCCIWovvMZWFBYOpUp88ha
6upWrrisZQJUuSIZ+gjWJ65cWLdvajfjAEbQOBAPoFfYQ30T2TjT1LR5pJdJouGdpFX9g1cU6/Ht
57osxogw4FqM3pvGIqjd+XNZmpixi7eyaMKj6SFzuhqTz65/JztdXllFrwxFo5hUc+gmQLjebhuB
ZQpkZy1F1MNEO+JzCPm8t90nsBnlitrjAiZmT0cBsYE79AHoTe8qslgX6EPdNI1iMxmbu2q0k1tB
I957nKeFFohN2UGNP0B9d7PR5kJVpA1eSqolkUqudnbyKBOLxzhzVzSJ1mA8eXkxUqiMsNJCVkqX
3A5D22EIoGjixrQn6++keyNaOm3EaQhsZ/zSWuamMS1XmiyS3vAQqFbffZZ1b9jorQBD7+PevhpQ
cblWbT6cl/4opSm9uPN32io1pMFmKCOM7pcqmGZv9D7GjqLcKUXHZVhxp9m68nIv3KcB7LbW34sf
D8SNPfcoLQtN7YkNizIlJ5SxHyz92Ge9dVeOinqLStk6lWld+ZiXjX9MRUgZdG7aBZ5RWScPtzjf
wmDzoatWfcT8djPx9soCkrKmjpWv94a4UtdcnqSkJQOKQiOFu0AFfT5LbFRUMrDhNjaWGq0adox1
D+3QGvQ86PCvPBaL2V35rF8bFP8LxDlYmdO/3n1uCeEf9jq5RcSCcY7zYOCGNVRh0xJQ1ThdeTc4
yRD910+cZERtC4/Qtn/3JUPcuHnJmdJF6DC6zMeJ0fpcOQWMsAa87+2xtlrwfNvaYgSRIXMx4aTY
+y6aaAZxYurraF0b78BN7+DVRYRo3+IWVHqPtVBlgBRD/fb2uBd7C31gnoxIBUvjzrO3dJA2W2Wz
zG3USfcz+AJR7K6Zm5GcjPbD20NdfF0MRbfXcggVI3t0b3aouAsysUVrIkzi8j9G2ZtHwKTyJ71/
0BlHrNf4bntyIbQuHPNoeOm4VZDzu1szJueA2/V1Ew24f35M4rLfWNcIApu+nY+lpW1uO8nAn3NK
3dL7rCJ84dwrW+oFeszPIHqX5EEgVHgXe9JRWUwNzgRJFyVZqvzKtMkN4FzYB2kh8AIjm807s84U
AwWhW/ijCh1KulVzZZ+5nH1ajnw3UP9c2hl7epik66Su1jpGaqHJh7Hz1pDJc2+0QswqvwJzZv/t
932xpFnOXNY35waOYRb3+T6hTahi4jTto5jYplOhA2wilsmOpVjWB8sryVcZ8bamV1hc8Zy5XNS4
FtHRhepD0Q37+HzkaTTMbsV8LErtMddQyOnjbU1YsEXVlcVXHvNiZ+IxN394vh3eNLDu+WB8s4pE
P9xHbm8YP6AXaKe+V+uwNfU59FBk3ixIo68M+uoTQuTExQ+CDeXl+aDdZNCrJxsrcrkxhaqOGr9t
PP1UNPlwZed9bSiORI+mDfAiPN3zoaocW0uhe31kqIntj+P0A1fB6avZO+Lp7QXzyhJlaeK+hYMm
FePeEwUCf1E2s07lmijOrZyX4T26959JlrgDLD1uGm+Pd7lA4SZtJy87roGl2a7WQR+soOEc6N8o
c/HLifMkcNbYJYDTogft60tpdCjTOnzkpeV+fHvwy4dFyIvwTaXS2qwAd0VdkvXeAOOQulgr3CMx
mvUX/OjLW4Wd4glJ5P9hOL56DSntRvzac18AKIjZ0soiWvvVfDDXXvpLSxPNEk7+bcZb4PD2411+
FcB0vEZIcC918m7VbGXklDQ2j9cjKbJHe7lVqzEO23FsfK3XlLtqMa5RqbYXdnaI4jWIq+3GYoGR
gCjjfKmWlDwLtEPOzVHakSiX0pezgmi2a5uA668FvkKvtjfr4t5uJnHlmS+/FIZnMdGm3Fzk9nlq
jSM9tzH7AnaQnr9TGhdPEBZY6NFEubKbvza9mJZws7TBzqDWnT+p6Bx95qJcRPOiTfdVzqUvLkqs
YpPS/Ylb0gyR8qo39AWvEQIfrATKLxq/NOb3zC3YQM6qrFYR2WKu34vNM/u4lnRBIEPpN9ZqkKeA
HysNDBzFHtIiG/2m9KyfLjFHwYpX+Y+3F9nlBwyXDXRlM49DQ2Ds9nnoXKIacTaNvFKtnyqJ+HQ0
uIdoZokZldsnB6c3lNCrO/c/v+oN3MMNEc0CS9zbLe9EqSpXEgUSqU2ef5l6IBRLr8ebNHWvJQZd
0PYxJOMlw06CVPCyrs7ftTWQ0cct1iFyyvFOFgY+j/SO1qfNkPFUTJbR+Vk9utGcGYhErBhFV64V
X4pKvcajudiz+CWsAW+zSKGo2Z/o2P84TWlNDmxxSEG1vnyi3Z6+l70gv6o0rSvH+MXr9dDqbYou
uDDUi3sCSJFVxiwMeyEjbmk/QBW5l5NmPudzXp5wJYifzHrsfo6OrpzeXleXzwm/GH9snUsgXVpr
+2H/oPVMNjlJ2apG7Vhb9Pi5fZk4Vb9zcvEjr/RrLNnXhtOgUlCysH3xiZ0Pl+Jkq9dZo0UDLnJ+
jer4SDwHbakZVHUaG+XX2493WZHSZUBAzEmA0ztksN0+mXqVKm1l1SIV1OfJ9Obs3Sjs9Fgn1MO+
LKbWjz2by3mWl88yKZegV03c+t7+GRfaiy0GijReGv4vF5D9di0axSrJZVSjnqzB6nOPubX9qDaZ
9owsBC6cN1vJHHLjGkw8pis3IplJNvc0Agfq5MJYv+gOH/2hjQ1t9ZVWna2A1JgWwrVEcOP3VWsP
QYXvcImldUzUVCWQapG0kGFr//bDXK5VGjfQHxA7bpjv3i8TD5ihsPpZi2r45RL6lON8lnDN3uWK
HZ8MpcgOKcZaYWEv1+gpW6Xw76lHsgiqc2ps2nSQZPYSywHGwEha1Rrks6EHonbt26yZ6itkif2J
s42ymcfxxqBDIZQ6X6QEP+lml6hrUGn6+itz0u/VYhckeHvKA00gmrVJd8375+LA+f+D0l5AC4Us
eW/NP7smEoTJXANBHd/SH4SVW8duGy6m0D9pHY5pRYMCMoCdln6sB7jKqyerR5ME4WOXTu2VjeHV
SaB4ovLmzMUl6nwSzMXOEzJEVHgSFfus85KHy3xJeBIuthLlZBxbSCxXvpQL9SLzACyOgz3VKnfZ
FyuHfzYkq4y7uoqHNVDIlfRjo/SOSpd7nyqzFr+zFspG1mBu0E/qckTUXIG4E+9e6NwvMR2Sj3DP
2siLYQ6bTlWe8E2EIlYOxfMiCNAQhZtcOR9fcqV2i3KLDqeWB9HggNxxrbO6XzCwhzjYmYNzbxs0
wwXufHilKQKRid056C8KT8WWIZmjzsztkDhX5+DomfIJFicFzZBdQzcv5AjbPG7kRqh8bDtsgOfv
T1NqQCOhb3zFYf6uF/1EBoucvC/zWru3dRoraoj1qibCRBnBL02cXRS/bNTxZgFspdXJRZ24JVVR
3ykYDH5p7NR4Ao9MJ7+yoHtEb+8q+4py+7182tzyuD5Tu+8+ugmqTzVMuYTPl/ZPmJmntyPpKOFo
29eK14tD4WUsFFloqDcxwj4pbC5sqrQCagi+e8MnXXGqT4oC+UoU0/izFarpQ83KWN5NepCK00fr
aF8zxN2eZ79quGhuNKWtxNgLZ2zRs3ENuO/Wxvpb0VIa8R3ZyEEHCfmbVeXqtWW6YRC7AbeqCuhr
O4PQBJwviI6bM5Jn9k5jHemn9TIJFGCFE3wEkrqIKSIXos6dGz45/VjC/PXzZZGt3xjx/P7td/3K
s28+Z5soDrLdRRUweVhN1qJdg5JuD088rKHIzOpWVXuJqeVqXLlCvIjM9s+u0SLhoo0WAn7C+bMr
mIjFjLcGAyZHN/oMufvRqpeeBhtC0NF3+xiWYaH0FPhjNWZ2IODQ/xgtZIS+SaoRdldG1mE0Eivy
55Qp+KFUY4K5qGOsynFhu1GOGIJ03wnANt+LYilZNKIZbix7sOYrW/Nr0wdvkMULkMnevCuihOw9
CycgSSuzUvx+tvNH6Tq9P0PGD9Y8Nv8jdYXPBRQc5gpaRiqofY3YjliuY/oug9bJf4zerEakWlp0
HtsS872CTaJo15u3l8jFdgD+Qjlqwyag+sYf6vyNtauAF4ZND1mCpns3rSUKQDcXOMro15JYL066
bagNFLZoBXHf25XArVjnNVZchtJ75Z5Ikhk78koiXLNsTNZq+7DW/XBlTl99Pi5Tm/vill22/fk/
x1xMeLRp5F4V0jluf0AZScK+U7HH3azO357Ki6KJ58Mob2ObQrbnNZ4P1WUs/wV3rNCp7fo5w2c2
sFNIcddO7lfHMVkoG8qzuXaej9MQWoR5LtrNMo7XW8AQcBePiQ3zNY0/GXFeBfhHNN/tqZzeJZqE
uUY8WlDZJc4S8eBYv4Z2MqMcT4srM3DxwRDCjh4KSjX4AUf1rpbp9HbWY3zlQQ8N7yOXvuWA5kYi
9ZRYreF0dAWOf+XlQiR2bbKOTJqZe4HRRK6UndZ07tvacXAE0iB+EC8UiNW79nJfezQW7cvj8Ynu
d/U8zSQsBb4T8rhhxWdwNnuRNMFQ98WxkZpyZSpfezTu55vPCVJ2WPbnL1mP1bywEFCEI73Qj0lJ
al3lNO3d6LjXgN89xMXRYOEnwzNB9qfxvAPVXVgBqvn/ODuv3riRNQ3/IgLM4bbJ7pZkyUnON8R4
PGbOoUj++n1Ku8C62UQTMgYz5wDGTHUVK3zhDajFBPChEEMVCMejOj4ZPzksxmOHwcxbVKxG5dQo
VnpUs74Pbh+cdaIjfwDT5MqDRAiaZnUxVL0aOmGJLbrtNNMTeCvlXdkWzZ007Xy7zFPyIJB1i+lB
TsXp9tDX4ZscmxBYlqE4TmvJFXLZqtdsOKsi7avqaJtDOp4hjmCWTeQd3jUqudcDlQi6yTE6T845
NAuBzTLwW/N3tpTNydFQ3X9qltz83MyUZg/dosQ/IiQX0TGF+7PzKm1coxe/ePW5oqJUopbcPsAv
p3t27Hm8h+SWwno1QeggMf08moTmt9dpa1AaTRw0UgY2pTwef1yjtoOVF7lwFYxemPye2xbtLS1D
WqjoxDtwdsMpAiZxvD3oFU9Gbgy2Jb1sLlX4Oqv7BDUHSoFKUQVxo3nx98RDkNVXuz5M31glmqCA
vwBZBnU7mvd53GU/usXqkyMk92l6L9DLR1iyb/DwM+YSnLkLS+359k/c2rqsB6GOzKZgGVyuS5Wn
oE1j4ptRFM4J577p6I7oDWr03H+PA9B4tTGLk1vneza8WxcSaAyp4ihVl6zVK6CliWrmc15jemb0
6BeqqMzwIawvLpVwvGCbf149U2mgzvd3UVa5Aqc0eJTlMWDooMsaPehcM8Unpgp97DfVYzHFvyrV
SL+hxrjnELAxUToaqPxQhpA6I6ubEI2dJLUoxgZFhH2gZvbF/ZBnQ6ArinmONHNPOH3jebV5yWW4
ADGIvy4/qXDMJqzCiIUl4NNPg2uV8T16K7vaKfILXQTLMDcJz0nAaVEBelgNVCMPE7qCrmxoSGjZ
Mqf2eRzC7lG0nUC3ZlLOjVJnfhjTUD2Icuif7GmA+19GhX2gUhEfhKanH25/542TDiBCpoj8D1t6
lb6ks4ek3qAhawj4/+2g95mvANu4K9uw+wiwznhs0+rz7TG3lpxoACqZbLPw3K2WfMlyvcQLBU/b
rgzyKLefHCVuduppVxsJ1CSZKEIF8kIhA74cJa1NTRRIlfpDlKZvNS1I0YpKJQZQH7Vh52LYGAz5
GbT9wCnziV8q8H9cmElKWVChs8NnLRMfHCb2smEFJ3Ya1IcBTNTOG7o1HjeQlPvHk4Gq2uXknFrv
dHV0XL/CqB189+id6YvaT6pbNn6TiF0k8tXuBc0lKYJsYMCvgKwuB1xoUDj6pDOgrkDnUfLY+Reg
yRQdO8xksSIWbRUH1lKj3qxHyIPFsDB0XwPY6x2pR1NfqvTWOCoY0wLN5y47WckQlydcXePfE1Br
D5u1qDk2BqLWhzqps0eRJPV4xh218w5K5NR7KhtXe585kQghCgIXQjPX3QEDEf6yrAvXdy0F8psO
Rha5HiiPx3Ku9bOGrOXJsHZlBK9iPYYl+KFCQcuJC3J1w+XGYLvKAIZDm40O2OVkY0bVlwZwCl14
Ownf1VmTg6EeaBF/gONfX2/FrCIgbjGYKc3g7tzUwcOiK6doT1l7ayDkQCgw4tLGO756vGuF5L1R
Cs8fS/DnZm+Lj1VlFV9uXx1b+55OjjSH5h5lGS+3obArQ83nGYC/7vQfNYG1XTXklb8gqHbfN2hf
3R5v41tBloThR/WYu2qdL7fxMMI+K+B0lRn1xqHsqsce6WPtUOlV+/P2YBv7kfuDtXvZk95aBF3A
AEpSbLqQztS6J82Yfy+GSA9mnQ33XpkXjzlbdie83FhQqYSO5SmwHhK51V08I5BGcmN5fuWOEOYm
DOMzELa+ggnpz2XUdyH/8kG5eAbpd4JYoP9Lu0OyQi+/4GRlGHJQ9PUXFKRAoRcFthck581QEOBl
SOBHOY4tfUtDYGqdBorw4p1t0Y53qD7uiaJvTp9gTv4cLu41CgYBo7Aa9DiUsI3hXIwVpDlZ2C1i
5xuxfHK6/YWv4kcmL2M4Cj8kHxSaLifv4PiRLzG3qFKGlv5AnO28zTwxPqZwhn8u5qLeNZ3h4lKi
DcbO2Fu7C4KliW+uDHfWsauJYEo/OnBj0hD3Zwv95ccmgYVXFm33PBSp+IhH8rTHLH/p6qy/N4xR
dhjIbTrtq9uuo4OAM1oe+mUbWfMbJGmy4TtYfQS2h0qZusqHOzsjWOB6+Qe3A+vui1Hr/1WWDlPh
zlScCVIhFM2z6yC85etT6H4MQ120fkL2U56TmPb2weujvvExYfGKgLWF49eEU6z/XAo1/pSOfUl5
HQjJ6JujjdyuiSrQsbYrlIABdHjlm0yZ2vyQLhALT73udskHRM/GuzJRK3Fou6L4bIcW6t+z4Yb5
TmPsukklMQCyMQP0Az/GFw7AH9HDrIZJV6UTqlXtbCPegVrjbzusiocG/HDQ6UvxA30bNL0Gr77X
lrQ7pLUnnnOF1swhj+Z6zyxk41iAGYCvTXiBtMkV1mdw53ToJt1PwnL4ujTClk9iOr5JETaWEstR
tFPbuapKUN36P+Q0oSjM5suT0ZR1Uwkv1f1+6kx/WOzJB6WunecCqOVhVHqqzGndwNEkCGmp7yXw
am8fzo1Jk3IQBROd42rtyT//4ytkSEu3Y9TofsGq3NVGNDNkl6veEUnq4e1QzNDdbg95/byAx8eM
hWNHdxJoxOWQFf4rNJdrw6/SankUZlMc8L/I4YwOe5Xf69mBxqfUzCB4vV25IeixPpDZ0OjMU0Fe
pZbzyRnSn6mbJkddS18rgMWFCv2euw4fVZMYdXXN24pQjYS/fWCjyDxMY3yu3bz6MmsUvF+/iDI2
/V9wLN6El4s4j3obVbWt+13meNlhqpLh5zCUtnOiTQVr6PZo1xuVJBGFFRqAPBd0tFejOXNCXhEb
BI0ZFfQqzX/ag4eFQ5Zq6nlJYq8L+kyBI6xldfVTz4Wy92hdh1oSO49iOg0E7D/X+ZPXms4QmQK4
b92qb5Z8MZ7ZNMPORLc2jDQDBHYMa8TSV8dBWLiZ1jlkwHSq0KWy59AIMgP+cknV6fPiceneXtkr
mJLcM1JQAXEQoCWgES6XVm0b9LKSAspS7bnVSZv04dgPHZZUiL+/B74ARyu3s8JvirH5GtLoIO0o
w+9R3ujvb/+WrYMJJRG1Fnp1pHOr7dvN/dhMApZXb8dYMVZFfJf0tnqWlgs767wxlIZ4FAUByNks
+CqVm2bDUBx4MH6Yavk7M3WfycTDxy6aPt2e05WGEevLTKh9kjdC/16Lf+DmhrlS2pq+M7XlR0pt
9aeQ+KcmIpgTdJSAQr8HnGDOx6yJuukwJa2D83oHV+oQ2x0WTbFTDsdoaCr7YNlwbn2tgaX/+vMs
jVWJEimI6zQXL7eBqytql4+g2WmsNlitA1E4oT1RCJQj9CrYWRQZ4F7GJ3K7kS6Ax8AW6KoAYqGJ
0neD4Rc4khjoQNTasGDwpC3xRzebTTgTadR+n3KPHgBiQuK/wqUhuZj8e75qiiraOwbyg69/ERtB
yk3DZ+Q7Xc6f/lWrFm2q4pgX50cEFIxfAyYbJ6yRlH97ONEdBIsCWwjQEAleF6V6mpe+21kY+fSs
fgWAfq5uwnUgD2vZlrhcpAZlhC+HGCEIT6SR9+gkpc0h8pQkJuwY8+90ZYudDt7WLpWREKg9AKJQ
yleRQIKypxI6heqHZS4eVLNP3+Sp2n62+mh+oAqKl1YxVX7cLISAuRLpP0ZVre7yKRnPZdvlzyB9
qh+iUvMHq7LS/27vl427FwsAdiflDtLCNYDRNRFALapM9e0aEykDGXI0SFo73tF3vcZSSNVPUCrk
urA+OXmXm2B2w6qZI5zF6ka3UfETICXaHlbHIZrqBsKqOX2qydx0qS+hvksXeIRIwEY7oenGI0BD
ChcwqUUq68GXP0PY5ug4SasSjBXxJz1Lmq+mniRfYEfbbybwqjubf2vX8d6gQMWzwzO7el016adc
u1iPWIgYvCtdJzoOIi8edE/U973Rgtuiz3l/+5tubjlocxw6sJooB8lf9UfkJ5hNvZAx+TZP3j+y
D/ZQi3z+BBS7PJfukidwg8Pwt23P7beCvoAJqF+at5Cfq2/NaLLnQx+pBSgBt/8gigqDpds/ces7
gGCDI0LvHoyC3JZ//MJqod3E24HJkaJGp2GuvffQ8hD/g9HdfHDMpd3Z51sDsvnofIEQ525c1QWS
zBsETqaaP+pVhJ9sMycfMmiCBpKVdtL4+jiiQXN7kltnCwSipIrY5B0vzbs/Jql0jlqbzaz56mwu
z1jNfcEzU3y/PcjGc0sI/P+DrK6XrIzdeqLv5c+tdIiH0LYg6udFZYEyZj/9zTICkMXqjU4r1cbL
7xYuLa9+iTkVyrNGcSQJHMSR/T8jjtjQXuviPd396xKDrONAW4M9AFdrTSZSFlNTyjohGk704r4e
8FScss46DXjx3GNu9IuSR/1Qgu++e/3CwteAvkSBA0yEXPg/vp7Xp0vmdCgjgAiGdWrghNpn7fgW
Al23s1E258g54FmSZpJrwc8UkIRic/P7nRdN7Xet0ELxOKUYStNYLg10sJCROkUGhlS+rk3Ra92k
CaSIF2AvADED5r2uQqZVkovYJVnVUbs6RTOCC626lO8b5FaOt1f1uinKWDBSsHBD1gsf9NWNWNMr
q7Bo0v3FtqfpjT2mYnqHYpuIfGQXWGQ8ygEzl2rWKk/ZZKJ93nYlSWw+6woIf0P5GZqz1p+dPh6+
xGpr7gk/bl0VCALTsaWfTua+uioAMSWYJ4d4PEXQyWotwStkibtHDIt+QXdbdgKErSdCUruQ/VFl
fLQ6Uv0A5MSaKGEheg3PsTC+jLi43YVDnp9d0TgBvPN+Z29vpSbUCGl78CHIM73VHEvHSoxR42oq
l3Yov7rZFD+YrddMR4CpNbjPFOX0eVyU4TAkpWI8iC4T5UGJgSkeyJTj6i/2BYkoIEsyerLfNfsL
4IFWsftUP1amSjmrkaX1J+DNTfYNQLPjndrG6fJjXxuLOMdRAgGOqD5lecbc/JZqhT6Sm4OPPqgT
dkbA3rVob/NuXOjcA7wi+LNA91nzVntdKciWO5UyXoNbRBLqGGO78+n2EZEXyypS5b+O1ilSCri7
r51taasOIzbuGHmSTNxP1WJ9KYbhg5o2yvm1I3GxsgNk9x+3q/Ur7Hlh2/ZRbSNWIIpzErloflAo
/ydtxvL59lDXu5yh6EnxGeWI67cwBsBgdEZn+4XDg+8minpiM2HFoEA/mBVNnCZrnnZWcnNQkIGy
zweAbi3d0CymA0kSlzmepZ4Chk0hnhqAe/JQsH5MCnO69xp1Tx/1+v4gcKGOAZKMV5Ir7vLhyLGn
MfTGwdsugX/KG4z6yqRaZ6R9irNT4Yh3e2k3YmuIqHT6JUBQk52dywHRqhJDRn3Hb+d5+RwXNU12
wF75M3zj7giCOHzSUPY7pq1uPIWTM3/qqnnvubzirkjsIPVwackji4DrPCfGO1KgRWcTYdWak6Gs
JXWqonQaESWA2d0cNL03HqLBmX70Vay/yxep5WWF8IgOemo3v9XKdn9YZVr3T1Yhmq/INSCoGVvT
XB26UZl+NY3beCcvN92HxLRa4wGKifL59mrKxbo8fUyDiinLCWj2qhOtxbPZGyht+Y7WCPVsF1ri
4v+nV9TkY/z2QHpP02ngCsuO2WAklV9RozDvb/+K65uGcgG9R0obKDSjFHP5SVvd7tTQgCOopy3E
SStNPnRojOzEHdc3jcyH4bRL8BzlidUoCxaTtbK4pq9OQqs+NmOdK4EpzZvrhTR659HZHI0qGFmX
lKKxVtsU99Ihi2zP9D28StsHOkcifVp0hI98x+7QI7y9hFvDUYRC7AC5Vikzd7mEKABKUhfOIUuf
uD9sNy2PQxgn3yp910Ni42shIQ67w4WqzT26Knn1mOZJQwuHJLqN/9UQ7vtSR8lOnLBxrUidcoJu
NgZ99tW1AvjYBVXJIItaKwbuC1V2oqgXQ/CZ2sW+L1CT+HF7CbdulosxZeD6ZwysAwRxx9LBkQMO
FaiG+Igi0nTqIdt/pLIZPS+z5qY4TorpnE6x+mbsJvH19q/Y+JAXP2K1b6ywXcxx5kTOiFIeM1xm
sVavW3Syoj1N+K2hUN6nfwqcgcx0NRTYwa6gpuj68FdaHbmbJXxQloYLSpmWvdqA/I+tbhrwz8Dv
iHhkjrha3JqmYe3lNbgJZcyNcx3nxnvT6hbj7GlFkwVeoqMga/fZIu50W0CoBVYbFq9u2VCZ04Ah
kxeDpzBX20oNI7OlL83ezTr7F0TP4h+S9mk8pIYu9jLirT3MASH9BrNLXWQ12EjbvoRKwWA5ojjj
YpRvNUHUG2dq5+vuPOzwZbe+Jw57jEVayrO0WmIzSpJ01FIHaIqjaAGqBq44aImahEAAx+qf2xv1
pYi1/qIOXUYKXOSroEcujwsihoDzB44o6Tr/NIUYer/pkwGMVp7rz8mSzOaB+wqrHdg05XlsDUov
JQDMvB/jD0ooxuD2b9paAcwtiSMhLsDzkl/kjxO8oI4Yxej8QuIxh89F1I5+TTMdWralnW8PtXUL
IkfEUrObTW9Nl3JxCUhyaqB+kor2R0pV/aFGti3eudflIq4WmbK/bK+SRYKrXS1y6MxYdJYgY2LL
wnMby2T1F4q+CC31imEcWqVQf6T4fe+8lRunFQAesAVSNFlTWz0nZmXMBWGA64vadEtEI+LmFBNX
mifc8JboMM82LjK6Wkef+nbKMfEWvaPt/IitIIvrwoOxBxdbErEvP2ezTNWA1pfn12HqIM49KtoS
tA6w4UM9LMrHWCmKxJ9sJ8K2GWRKhN6+tYjASvrkkyqW5b85z6vvYGxZwMHW8II2B8eJDjjyGp3v
qh0EM2dO63uliQWwFaPGjjdtgXi+/mhaBKxSgkdaYa67IkqSGN3YSOWfyfAC2v+YTuTq8stOG22n
+Hx9BjAxYSQgG7Q4iacuF60TxlSNYR8HdAb6RydBhQatxJynJC53Nuf1BcdQLjcbZHkHguJqc2q9
k9Vz1IIcHIfmnNlSrNk1ynM2414MUmMPBHN95qiiymCbaimw0DUARyGnwh8pVfzSQ0U1wqz+4A7p
HsjpegGl16b06iVNRMZD/oo/LpFmScq86yGJKKgtUyrOePEpUb016t579bZgKKoA8PBlCrUGqHnT
6GKDNtEYrUC0tPUwAGKRCiWuUZ1u31ebs5IDsXxgNdbw/HA0MBD3ZmhOoR2e8qJqfBT61KNeI212
e6jrbYGM3kveC+uJPohxuYDpAK0yjTPF1/UcGb/Us+ZjooQziCXnXaGav28Pd6VDS9qpAhQmWKS+
DrVodU2oCByjXgbMb8m4Tg60VZAm7UP8WPEQQBUTjXe1l23BGPov5LXWGw59b6nfXZRXsVlxjLk/
eF1rNZCf0kG8paUg9DM6aNjyHJaqwftm5ydfdwnpApB40ZiXvcJ1gT4kkBxoiCj+FFb2s91O03NW
JdOhGTAk5KeNQeQ51Z2dGg86IslPUYJC6e3fcH3FS4oAGkS8X6Sxa0RZPFvCpLqEGrGwMaasJEI9
bvRT2hYVZbBav3e4do/Ib6ePeQeZ6vbwG20bxqe0xPyJj0AmX+4SJ8bMHhgoIv2ZKyFgsHP8FFn8
X7qhYPmASGt3KKK0+h7PWvsxNpfkRFl3/IWnQAvK3RjOVqx5pyofx/CYehjp3f6B1y8vvw+wDQpy
5I1XncyXklyqOgo9PM89mlmYkRdoMS5F8XBGbGIOtK5odwaVIdrlc0/vTEMqnM/CEVp37PKka/FF
RxOZLMv6GtZVxfvUjoFeO30wq/ZyPyTJ7KfKGO8A7rfuB6ldgboijSpC1svP0UAGBq+Zo1GraSgb
pLoTeEXoPhhWuVc82RhKNqYJVNHdkrvvcigl1pNyNllZSM7Eao7IgGpNlZgCUbXF3j7bOGoMRoQG
CxNzHW+1z3BoTvibRyPSndn9ntRVH9CmHAJ1mNX0mOt59BvVHC88CRNtKhjhlneIp3JPsmlr1lKI
EDYDs+e2v5y1py0ZFmvwTLGhSyLf0yYNN8g4dN50rlWcb2/ercHYvLSSELEhS18NVnWOFg5DEQVe
PjhY+akY9hxG/FVB4yE4v4d62BpOXmWcZYlPXbdUxkpXm6qFrdF4AiiMklffChVILiIV/dfXz4w7
g+CeshsxzirJoYQ7RB7AF18xyVlz0ynu0i7BgmNCkfQvhqL9J7WuJMJYv/xiYSdqFK6M0I+m1MNq
YjEiv0vH4j8ltffezK0VpP9iw+NF0gppr8uxILX3BaawoW+a0TgEJYTy9oyWM7aIhVv0r0+UqNSC
ZEagDRAa++RyuMxo+GBCCX0dB7en2BaZX+WIjBMZG9HOMm69zzpAVInXo0QFa+hysERHlGfoktBP
TSoZb3gP+y+hZSvPRq2Vv5cwazoUexrzLamqQ6UcYVuc5DS3RtFmmf4d8DEIuQGjCcV0gglMYmwj
ezegNP/r9gff/KWSm+witMWtb66ODb5uc4wCiTw2RY2OQe7CxVbCuj+mjWN+JIIbtEO0xPW7ulHj
OZhRYTwqgzYekrAb3loJypYJps/c0PgnHvF+XO4cyhh7gIKNt5tjzV/A5pD9WROWog6Vs3K2COYi
Rzl2XuY8wn/wEMsQxpHypxmgJYi/czN21iHvII3cXqiNCA/+LcJrHHhWak0DiJJCeGYKoK/siuHU
DsoI8p1nMZymt9BGXqvHRYAHGpVnCa4f3MJ1ntFaM3Vbj6sTi+IHHa0oH1NwQqQuF2dter0oiBxO
DoRfB+OuH+FiUfVOqFggpn2fnFrqZ0c4D/G9N+FQ0BhZXeJ1YA2fljGvv0aOV97H3Wjft+Pi7OQH
8hiuwgFAlYgCUx4H8XeFq0Y7YED0WvGNUV8epN8tCrVmd3f7a27sJpJ87m1CZw7qWqOA2EfxolCP
gwH/xrtsiaP3Sio8pCiL2i8ACp56fvRh7lEMS7Thtc4MfF1kOIl45FtFi3x1PZSGMrjGDOgG50Pt
VGDKgaW0hqJcG5uB1VjqwUVyZCcs2Lhv4W7R736BqTHtyzup1yap6kPq2mihcwQdmgUY5TnHUOzf
fxsRCGIEVD7BKHJa1qWilkvc4yTGgba0S+KD/bC/mI2YHlpTjY+6l02P5pQsB2SKKQuIDFpDHyV7
eg8bMybjt0mdXQJLSqCXM046r0Gxz46CZBHaua8IKCmc5D8HArW9G19meKt9a0pVDSAs9PrVtZp1
ggWUQ0c/hhOXV/c1feRPra305zLJ8rux6JpvedZ78mEtsSaHwHtvtjVMkdwK/xkaKNFTD91kJ+HZ
uLTg7Emcg/xJFNMuF6AF5GAaKQAKxUt+Gx3oEiOK3aNdjOm58rpp547cWm/yGzJTSrKwQlYB9dKY
ICBrHWOWqaT1K/Ae4X5uIMHEtEb/Ym6UPEFeUfelObMajJpqh2L9wGBVp5K5Tt6jl6fufVXCr/Vb
o192BtxK36iOgDC36HFxN622E7AapbBQ9AiEEWvnsTecswOrNQit8Iz50DswsLZ08cjvIwKQQ43j
6LuuHbWgQ5btITXQqhyjGvE+YX6/fZ1tLTx5DKQlepqEpKtHPMVBdXYzIwkqtXJP6WJ/bdFkC7oh
jHY+sZzjepujV0y0hrUMAHZ5DP6oFFFVVBfH4hKhJv3OjvviZ4/DLwWFqn/0Ss3+YDmw/T1Hyd+/
eoo0MKiAQfPhq6/PcqjYZhiGZRQoJbJ407RgD9AlsO6N8S8iRVD0gFRozkpy9Go1gR15Q183UVCN
5XK2MGd/Y8cQl7Ku3BMP2HjtqE8ZHM2Xtt+6ej+HqPEXclZupIVPRhwZT1W1xK9PjdDrlpKJlF8A
xq4mBDsozhtrjoIyGSNMqdrBa46pwH6+S9S9LsHGncOx5POzgnQJ1qGvMfagdBIiFyrX1qNXjLxo
czklh6TxxjYIFbPf2f1bIxIzSKdayZxfU4azcir00uCan5sqPDv10gTQGX/HthG9ATe0R/vYGo6k
D1UNaW+DbfHlEWgjdRkbx4qCrmmUoG8088g91B/iJXY/Z52b/MXXk1kEqgfQoSA9XI63IOYTdpUZ
BbYgys1CKjD2jGM9ll9/kdSCwsT0VCUQJGVfbZSywcNwNKVdV1MvQRJWre8UifUh5HF6fTTCHnnx
1OXKgtJ7OStn6aFclUaOfLG+HKJwUO7UCP+HGL+g19d5KC8xmLSuAWuxGqpJEs8pFzMPZtF07wy9
sB9wtRWP6aKInTdi4yKmLWCT1EIH4G1aPRFF4xZg65Ms0OMa3YCsR4LJbNqyOWTjOO0sofzdq7tY
Mi6kPS78gyukpTEO7uLQGAsyS22+gGpp3nTRrr6JfEevRkG/iqo2wipXPDxATTSkkjYLOgie5zl1
sctokLMSi4sDFqzyg9NqKLFmU/Ect85rjQsJlSH/SQqb3Pva2i+x4XPWXiqyYLZjcQa1+mEIk+IT
AqD9fTWl4c5euVbxRH2AqrrpMBwJ3xoAPdGLyA2tSYOsaAku7D40qQ3boQim0CueeuqJd0pfOsfB
TJp3YAjL5w4A3mNUmmbiV0Vj/GNaIvn39uu38amp5mEmBVCCgt769dNK3WuNokqDJRlVMIkK9JI4
26OybDzubCO628DoEZlYt+zCmSBqwLKETz0DDwW6jx2mTlKCvsWS2edJOPYbWxDRuJPT7BWCN84O
dTQuA1IjqsHr0AJGyAxEIsuDPJ/T/0pHiR4j0dgPiVvuFNS25knLHNQVhQQkSVbXnD44Y8mHBoFR
tvYDeUl2TyygHqnZG0eBXv9jaPXpmSDAvLv9HTfeDt5f+jYa5RYAaHIN/gifhi5WaytljvQxk9+9
ZXVHMRsjHsNW090NhdhDgG1NlYoz5R1mAJle/vkfA/bxYsM7AuGcDep4ou87Hro0gR4X5zidpo37
IRyX+qCjdf3hL6YKR00jKgXOtMa8k+wkKPGwyCYiEQdkrMXnzp1/zOo0nd3Sc+5vD7e1eygb0AUm
t5ZcgtVEZyA/ZjohDzBa5beptSKfcjN+XHGv/7491NZHlG7dhBoywlmriNYlcoHlouaBLkobjlmp
/VP2efF+1OigGnbu7aC0rg8/VTbKMxCrKOjzgF1OLWmXthszBa/DZMl8nHWqt9247Kl7Xi/g5Sir
MAP7vKysctQIWj3XPo9lSW1NK/v3k6Bl8NoF5IoB5caLwociXb6ckKa0cxfni4SNxs4zSq0/lKWy
7zxQ62/yctzD616/YLJbT+OF7A2Q8Lp0aApLazI1KgNXGmVUJKndIYOk9ladlhblF3yLD5aQuduE
/yPPWZa0O3HB9ZbhJ3jUBujjA6x8weH9cQzrEMsfFUGgAISb2wV6adafrKkbHkLDU845CjWvFmjE
IkeKZsjeC5SPdZQ6liZ9FpcRVbppx6xOtPPixh4NKHNPCmFr5zAYpsk0voFgyMn/MbnOrFvqO00Z
ID7T02emX/EE864dDnloeTtYj63DgNqBTGYQ2iZxuhwMJFjvRp5AENGE8Eo/qDzgs5rshQHyCbiM
euSMZBzH7UXbbnUaMqQU0e5B7StpOpPalD0ecnu0aU8vepAak3eaZz0/1no/n904pNsf6uF/t4/J
9d3NK0AfDwADhcor3SXVyWK3cvUiGKvROxiCTKoECnKPKX3qh+Y037Pp50Cdi3GnCLu1XaUiNsEV
SQcQnstFxjd+ccKau6DP3Pmtlc6/c0sfiwMyo7aP8Yk43p6pTJnWq40OgpTY4fEHXHc5XpqDUY5U
xlOd5ZfQFnM4VKUoH6e4d3yEmOvDEPfxDlV0a3klBuXF7A7a8mrQCnGSJu+TMvBMukJdSDiFJAKC
K4WVPQ2Dlp2zxEu+aMoQvb7+6yAaIHWGUYWS5djL+ZZJ3dMiQhhWqYfYN5SyezvHeAP1KEUFeWlV
vm2n806avMEJ4jGm0043hC1FPfRyVKV0a3v0EMmkOItiUukpueknuW384IqI+mMEgKS8V1AO7Q+t
E2IlhFN2Cx55lGKrndD3wE1yG60+O3AQjNIkQxnA33oZCAKHVEXLb7Fa7dBkzvKArD7aVXof/r69
wzYn75n0/hBqgHmzhnBbddRZJr4mQZ7ZIqjTIqsPMcIF9YFIlgfVSsbHSsTLVxDnRGEkjOOH2YqG
c2Omnr/zYzZuF9nb4eXz6D5gdHr5JeasLyijoWVdODECiv1SfB/lr5i0MLlzcZAm6naLewsFkqDy
9OzU2uYeq2TjIpUZDvBkilwybrr8DVofIlmu8BtACwgMEUZc0rvq7vUzxT+JgV6MY5GuuxyF27JQ
wow0PyL4U5+a2BJPpjt76Ba0GetMnBxXB4tAtH1U7CT+EuZpK5BeMckzb/+WjTCAVrP082Dh4UKs
Fn1KlRkD9ygLFq2rHwahu3eZVoiHsgIiphih8VD1Y+6j9DB8nuAq71w315sdZCINYRoihACUcy5X
Yk5MjKpH5KyWuQALjSWgPxlKfBgHpQ1uz/T6On0hldB5wSEK5Tn5538+yPlQTwm2uj5IPg8mr1Z/
GetsDsJmKu4VXFu+mpOt5q/f1dRzUMCACE3Kzv+9HLavWm3CtMHDL6XX7zq4PUEGIf0J8pYIMHTl
alts/Rl+xd0s3OqNNnXFzm+4+sYsrC3barycgEFexL3+mLmSd13eG5rwZy0BVpYlgELRA6hy+FKj
4hw0d7E+xtWc9BTq26k8Un7N71+5+vwG2tS0LklDSGhXH1oowCt0sD1IEFjRQzb31dkxm/QYp4rz
QQy5d/DmXTPVqxf7ZVD6sogfSJnBVfrTaV0fjXWNkKFS1WidxMNdWJvDsZuLr0oUjufbc7wuk8jx
pNIOtEJQFesQHob2aCDtLBDWLLwvVW7XD60Xdw/1ssyBgRrUXe/Z4oGAwXnfDmn4AR9U627oveGx
mlTjRxP1s7Xz8a8edFlPBFhHi17GLWtQJNdJhtpiK4CWKu6prGodK/my9802nw6Wlwk/cxAl00ds
WG8vx9XZliMj//BSnyFYX+18C9dPbwAh4Pe5Fx2btmkD6POpPzvtHoZxc5KyQCs9eeSYl4esoENs
Yq43+o7dKm+RX1QPkHm1u7ZI65PwPOXU6k17UOn27sTEmyMzpMznifLXwjOevZSKVzNJ1xqh7bVT
oz2VoMZ+zvpSnSvNbT9gYtmGmLurxk7Uv7XA8tuCUaCfy1tyOWu9q/vWrhib+GVs/SoxjH+HOaV7
XZlettfpu7o/SUp5IHAKg7QDOHF1gpFWmMpugknhFnVxXsYYIGaCse6zEJ04V0bRfHDmAZPM27to
c1hiEzIP2vRXcppoyBteO2UjFNpiOYeGsO/0csLMNV2So/di1FIk7c7W3fiqCDuiAwwaARjW+sYE
f00iaSNi2GVtit1yOwRY1xuHBloWrIIx/GU4Irrvl3Q83Z7uxjeFRoKe7YtSC7zwy29Ki1wbYRCg
Y1uq5T2M/+yda4j8P63W9J2tu3E7UsvlPYS9IjtEq0OTzY3RE+2OPiEg2jQjtkvYbNTdYz4Y5lNZ
Re3n23Pb+pTI5VL4Jb6VwNbLuel6hB5O14y4YcbmMUrn/D43PPQ01LI9Jm2IYuCUlK9lerFtX9AO
lMC4IdZ3MvexqwHjH0FixdMpRGbuQdRd9AbGd/wX345OLCwdNGZp3qwqOCrLaXMQR79FBvWcpK36
5Iq28BN3CL/fXsqXtbrIEuS0oJPZVGppla6r0n1nYe7gRKOvpNrwblCyFNQsb4rlQ2r14gPCikl7
mk1tsA+N4oXfvWjMPuamF4pDGqUDDLQmg4YSGvocILKZvzcUXbH8Uqix89DnneMFSh6a3zxC8qe0
zKMfDZr/OAD2dBkOM2XgV4PJqMcShHLi4HvyUK2uMy3rajUePa7SITUfB6Pvzp03ZsdO87o3wML3
uvYvFhWrNZSSynJTyJO+xlra2v9wdh5NciPJEv5FMIMWV6BUCzb1UFxgw+EstE7IX/++5Lt0oWAF
69nZtT3QhlmZSBHh4eE+R4vREHK2sClcrEHwjv8X0Cy3/DQPx+hxEWP2w2Ell8tQFkXxMW3mfDwA
niKq2Tth8sEdwsLzLb1E2gMIVszfpnya0LGwkDL2l34ZPueDNu5EzRsnFx6J7KHk/HITr1aKMmxu
x6EyBSRs9JzjRBf9bnurwZky8eLIR8sjcXYShZvMiK/DvgajJ1ckZpe/6VUQqeE31o6dhmVaPdcf
I8/7JfRK39nWW4Ng5QoiLxUEwFquBym6JdFEpxMyxHnvx6Vp0wxTZsf7h2fjHgL1hN8GkwFS05po
ttS1m6hCIRbVhuXCJx0ezEVI9YBoviwFGuZZ7Hk7T8rGxW5QwAEOlG69pAPXU0vNWXjFQhyWtW35
v2Fe4uUUKo5BvQEFuJ2gb2uGkOjQtmGfEP2uUBx1WDojjYj46zrBNq2YzfqjQHjuW4v0I7oXaXty
28j+eH9dN15N8GQ47RSUUQxds73SbtTGinaSYKpUIYKotJOP6Yz844A5LxJnuZU9q2aWvMvFqOx8
063lhcUHfZGGXhC+1faErZdopcflIauCx76d1ehMzaNbZEOgMu48Klv7lA0qu+zh8d+0Z5SqN8FZ
iqfAKUv7B99c1301tfcQx61JSedZOmOg99Kdfb1nFs9rWot6fIAb3ozZct09DVNtPCK2gaTj/Y+3
NZaUfXeo8YJtrov0E6+zOvfQnHswroMVT4Q7naa2z2nWdv/hLEh1eR4uYh1nLd1RIhkJrxEDglZD
PTxkewQzld7HWdXSnZOw8aVIx7i0qd5K7uXq2PXjMqJDykkwVATIu9oMn7KyrXf2w8aFDICIIwj9
dJJ2J3/Fq8vRMEthFPPI7mtiKhljrTlUDy1R+NYQV83jnNv2TvB/i93h1AcfmAgVBUOw8NUjAHTS
8CS5AzprdaIcOd3qv7RMme/QcZr/h5cf/Aot7WpYFt5UqIcsiYqz2iidTjdchdjUm/ePzH5pNJE3
K4Hl9RLERQTRqky5uoFR/HSaHbgBfXUe0UPZmfrGVoW5xctH0gUwvm5KTsdJT8E5Bix9K/tsdcL+
2jepQatclu8MtXGlWaB0JpVNDjuUi+tZ2cBufdtjSQSF3zx5ffFbaNb4ojj69N5aMvXiNvgWoLFr
fHjzclKhloIhWApKOY/rgRPBMoYGc7SsOX6J8tognEjGOvfVwph3RDa2FpR8RirK82igTHg9WO/Q
ltzPSC2UTpd9zVKan1XFsJ6h6aYP9+e1cVKkrh1BK7AM/LTVUGZj2bWKIQE9msr4MneafvrDHu3Y
4QejHfd4aRsvIeM5smCFMCxs0OupZZ7eebVmoXFb9sMpAiHzlaH5amuxcXFyb3oo1V3fLXnyVnEl
1xrfjnAJ08Q18dRWVARMk6EPZsvMCj+iRtj55uzZLxGaHrVfGUPxLefftf2obqovuptVe76NG58U
tA3qCCeFpk5HbuxXN1LvhRqte6xzZGXFP7GpZJ9m1Zvf2a5I9gL3rTUG9KLGSW0V+afVGtut5SaR
GZPXYWD+0BuTdaRFaniX4sp9kGJzELrzPb3wrUV+PehqIwkt1ZbIJgGq7RLHsMWZH/Iloss4zhxc
y9PkSbHL3wXJr1R7+w8vGIVQ6q1UrhGmuUllM9XqYjk64j7moRq1+kS7vYJTbNmd7p+YrS9J1wdV
CbJmnpbVl2zNKAJLYnWneJgvWkneldOFchCpre0M9aeBZr1zpZoWNWt6BG4CDjx/ylagPhg4g90d
l7ZOnxZFT59aLc5+Vg7aBb6XNs2nptcDK+0vfV3YjV+YbUIPQ26dZfBOBL3Yv3FCWFJy7t76O+7R
VL2/JvLjrn8nrXiy40j2c9qrt8+dFt2Gxo323Vwqv50pnnQfV+DmU1fT/o32iPb5/oAbH4FuCa4s
PgRLsw4j4IyXIks5TnSmYVXp5t27Akz55LTR8u0/DEVvk6QmUZJZGxgYI3hfO6g9itWt8skoM3hQ
2VxwbzWDsZNIbjxvPC4w91lFAqR1yk25oClKa+6DxkV/WjEoOHac8y99mSooYpb1pYZM6bcTBn33
Z7kRlzEyUZlU4QG/XMVl+twBeFtTH+SGrVywP7UDjwaCnX1yK+UEKQJMQdI9PNn1K6+uV9dgU5Np
LCYbWin04tFusw+O04zH0Y2Uoxkp4adx8FJ/Uul3imoTqUen3PNu2tw60qNKqmtKBPX6J3izYXYs
BK+Byqk1I9c8KC4pLrzB+XB/UTeHkhg/kho0cK+tsLpIpU0qddml3uxecBPI0PDMtBO3ypvJCXJh
KdPTRSQFtNdMGleN8nihKBh4tRMekwG4SMR6dI5i0QeC/Blp8Wqvlea2L/PPqBCjETeUDpOrXbPE
tlrEpdEHA1rqp6VwsiOyg8uLixrdheKxM5/qymxOmZsa2CtWeQUZNxyeQzUfT4aejudBGVHmc6I+
PubwOA4l7II9YdmN91AG5rLixP9xsK6/eNO6URrlGqeqi4b3fTKnPBOV90hfYPoZIUbvYFNpvNz/
9hvvIVU+EioiOM7Tmi1iopMAlYpt1vbT8EC/SfsjS5f5nbos6Xnoi8zy9bAPn9MWGQEl7vU9H/Gt
WXPKJGvdAOdcv1NTKoB1YqIeQ5ncc96501MbkeNFZtIfGgWvjUVX8h1OztY1IvcBSgVgUuzF66VO
hN7pFfB8MFiV+y7Cr8Tvo3HPLWTrXFFzBy2SNwn45PUok6nXCIdzWZlN0x21uiz/aYru3zBtxE4i
eSumJVlcZBtUPKRCy5qA0IfsGRrz+qDuQtdHXFJ5X5fiu22L8kVXopLapakf1EiZ0Xot4eyrVYcr
fGM+l1kR/7i/pzbnLTmCEiij/rIKPaphjIdMl8+DFYqTIZRfqM4OXyiAVDu1iI3NwxNkobQB0goJ
eXVkyi7Tic1DEWRepUZ+V/bKQ6mnnemjYb68T9rK+IjJxR6ZbGOCkkUPBojHDWI4qwkuqdcP1dL0
wQQ891MLG9efLGG/n4ppt/t9a4poysNYBW9GtGAVs8TI+ofcw2Q+vWqe6jqeviJmAjChj3Yvm1yd
g9OUXeiPohMYX6F8eMoSp3mAf16ePbOaJ98t09Q8DmbvPXgJFahDpFTKcbSa6T9seeh1tM1Jbj2Z
u5zNq4ezzrW2TkYPM+QYEDb34uSQp2H6bA/tXm/U1kcwuS9Auf4U6eWfvxpqUuaqV5qahWlomkum
OvwV93XyZDuVs7PNNq4LmePKiIBNfSO/1SaJUkQMR9WEFfM6uzhqodC/3D82G9EpVAepMAyZHfqe
/PNXE2rmEWfMHiNpoeozYr9j4T3n0OZ/1JNwX1Ila/93f8CtFST5kh1mBE10Fl8PaM5WO86VwelB
F+5imuKLpih43STdnhTb5tRACOnnwd4ZkGU1UpzXTTMyEvpqBIc0rwVJFKJXlKvTQ5+W8c6rtoVy
yehQxsEgBjg7XA84x2akOw1rSYUlhPCoxt8mFCwfDXPAuaGFWnPE2UH9rvaW8Zz1ofKi8Ppehqzp
1bcjXMT+BKuyvYh0bPVZu2ZsBzwd0TYc2+Z9HhbGocHJPvbtPt3zM976oi7cbGJzejIQ5L+eNqR5
g5SWda6LKC4CtAesx65CONE3lGz6dH/7bN1MYARg9pBW4LuvQK5JaXNloXgVVAhB/UiyPvveQEr5
WNGzJQ6jvcylr1OF23ldtg6jp6EAL2EDOjBXn9Z0Ov5myxRBMYX4yIosPCl9pZ7uT24jLpKmbFBf
mB7VgdXZMJLesZOWUVJPjIdwTFWfdj4akefCCmgwzZ5DkSfPY4U7dWgNezjM9vAUJsjeKTOuo38l
mpQQaS/ugoLO6HKyapreZuNoLEI8LI5YHoVliLM3eQp1WjPcOT+3nxZSJ6eGQB2S3Y2QSTtOTSpM
6ASZtiw/piF3jyFqfemhmjyQ4SJ0RsUfKkfduQJv9y/ZDv8FDiYqg897vX9L166qMo7HAJMdIJq5
UD90dvu+tTiq97/vn4joGgugYMipJMGCSQjSdz3UrOSTkXbgI1jWttZxRMXig5Zgt+rHc5v9UFtb
P4e6o/yclrR8TxlTf/SSNH6SGPj3WhuUZ6Rv3c+lGu5J7W0tPqUH5EdJxyQ+dv3L4JCURuaEPVBJ
SLdPp2K41GL3XOFA1cUYRLqWn3TLHuPrdstxmIFWJdWOG2RtQCswt3ZMPL8Cz8uKxq8Wd4ak3tnd
DziHmh0gs5CejaEefsYLWpmnzFgwo7r/VW7fCX4DclMAZNyWNwWypehqh264IYiroTl3aj68JJGo
/9IpXH+hTvNmGQ8JcvLv0Z4H744W/OulXpy40t0EmHcsgJ0wOMoOcYuzGcwWe+dIbWxtZgS/A9YX
u23N0OlRS3banL875zkOmniI4LO4NlJN5V6DzOZQiKPRd09uB0J/PSslFaXdmEBBqhe/VK50VCo8
rXyy9X7XjnBzLK4p+EDoERO6XI+lD04elTWpNUiJ1j5N1lh7lyrD1F71yvmvN28POnNlRykkaOq1
q5MRx16iDh6D1Q0eCGFsvqTGEiaHeHSKgzaP2V4L8u1bg5oecBZBJj6dPAbXs+MVSAzMiAE2IXC8
0OUIw7vmJrg/rY0DLze81BOgqgk543oUs80US0ykEzOiwNMhdtG98Ou4yS7z5HhfErvVj2kdVnvl
/s3Z2XAaiE+I2W/A/ki3Z4ysuWhCxR0DL6mSMxwOdY9mubVHuGKB7LjU4DvK3/EqsFV72nFAjgF4
jBYWbQeJt0D2I0iA3g73l3JzKPm3oekp47/VUFmdh+lIVSowajUKiJK0x2IY/jH70t3BQDcwQrTq
qJKQcHPSCNivZ6WgDyFBRC4Lt2uC1uyq31W5uIe8MbOHalHsZ1OYn6Jh1H6lSbJ8wxlprxlv6wMS
pHAmUL3gfl7NFlVsS3go9QUxXVRBZC/LCaXudGdNNx4GSnxUEBy01yhMrY44jmhF1eYFDM45XngG
xvBhsObiaFRu/040XodZnwCHRbX73BjensPQ1ieFOUppGA468PYq3jPq1oitgWJNvyTpaVKy5oAu
AKVVexLHt+8eiJuQ5mXswRN0/Um7eFLcoqwwoS5TK+iaOT0MFnZ/k9m8uaWQv53ogzoQbejcZ6tP
Fwkqz40K6Q/V9e6XOnT1Vy9Oi4cYatjOTt1YQHYHTW8mti60K62ul2IWZqksNXU2spCDWcTNUZmc
0S/Gznv7+43Kmk1wjvood9pqq4xqOCCPApqoLrwAiS4G9LWl/q0L3hYFdYaJzP1PtoF8ybYf1EoQ
XIPYuOYztIWVD6p8V8sUWzO/yJfK+tAr46gdq25q/rGFmQjI431p0faXOh+bwtFor+xC5/2UYRty
jOxS6//e+VkbRxOyKh14nuyLp1hxvZXSyYoU2+V2yMupOSmjnTWnXoy4snFp1P/aFnSSgAbEWP+r
i0f7XYYlUx+keVy+mCkOB8+TFTsUB/NC/SyMKat3wpGNQy1xE0ThqXEQj6xOFUI5k6UmKegJZOiD
DUAUoAtvHr0me580uCzyTGmXYW56AHDD3CmwbG1JXTexbAL5NaDYXq9O5Vhk5DYTrmO8Z+GhK09J
pP1Se1vbQXq3RjIk0wW6FS0F3uqcpV4eKQ1JGnsPu/iqAvaEdRMH1jKNO/fkxjMuk0WWVfbuQoi4
npRBtBUj9EQwGTfzU91GM2Fs60K9SIzo3OgzztsNKPr9nSb/1lUeg/uOyePKg0fOsIqJHEDVjga3
ATWyZAxGfcp/2FZV7hBaNrYLoziSE8jFSIPG9dywJ9LSwYTQomGQeygWoT/FXWb87aWpc1KEGZ8Q
rbIPiRfpfqV25qf7k/zDAVzPUvO4WWBjSBxutWGSwTNzmuqHQAw4YF/0kIacwJjDcKbRTovDIGxo
jDk6fa2YxzCuxOTjOtH9m9LZS79tr/5syrg5V3gQnYYwjB9GlF+/dkqW2McoG83uZIyxrvhJHnfg
QyPX6DGpOrs+zaBh9BFa+Zg/OpZSHnMj8qqd+d1mo4QQkuMu4QbglDXckOH2JWwiI2zMvL+Sejh7
oS0LuDId9RSPylSBSdQ8045UwMTS5FWHXv73IrE/lgL9O0t8vL/kN7tZ7ihU1f70+RNMrV6N1Bqy
hJIhUFI0W08CNajMVxtXfYrAnU6OcGmlJuDb09iQH/LqQ/8ZlhIY0Qzg+loatHbwIct5OIJo9jxy
c687mR1E1yWcHQihWbfzftzcD38ODmQSxoImsT60BbBVjZY5gHXjeOe6GcZLHvZFIFx92gnzt4ai
XU0KiLjE3GvyB8ltCjGdYoW0bj4Iy2xJJvoZ72ltj3Utb+/1KkIFoK5HAihJoNfHtS91q0uKgXYt
tw0rWrWE+XeRaeE3mjK7A16ZqCqm6fTSz4u5E21sDo36qaS4QEVYl84Na6xS1Rz5gIsdo3urm75b
p8PZncboeZLS1UXT5n431W/2I+JT0mDP/0B9mffqjsqUDpOTDgZxSuOcL3J9QRvcHo9h3u5JO2/t
Uh1mKP2ZKAjRe369vpnRWqnlzQLXyy73ARLnw+QhwVlYVn5YBlvfqe9tjgekazMaQfi6ogYSyUem
DBCoqqIeixRue2OaGOG4WG1S5Ntr598cj4yQtaRHhPvoen5EXOk0Lom0eM/GT6JvvANdkdVDa0cQ
TNp5zwnktkLPtzMcWDkwc8hn1guqK1UDHF4QAQnUNU6qginNKVboaQqM3rHeF6lduAfDc3reHU+J
3leqKcYPatwvrH8aj6Nfdkbp+m7Wu1gglLRq8of6Z/rvrTdnJPLHInb/x9SXfHi1OuSek4ZOBXUT
nvujN7npS5iQNZPY5t/v38K3WSZjQRwiQUfdm0RzdZKjMSmLpVaonCiq8p0zW3/PzMW8OP2s/RJt
SQesVrRUvbgEPpmKu/yrqW3v7sRrW/uBpJrdAPyCaM4q1w1n+hBSZNMDNQ+XQxYn8ztT6PY3NUyS
77Wr5n/dn/bWePizwE6WHkKoaF3vP6Qbc5rZWuDv3ujfT2Em0Lpfhg7XmzDNDiKp92gIN2EU68yF
RbOgAeIK1Hk9YhNltea0DTdmVylfaIPUPsZxuBNFbU0LZVM4nnxRWbS+HgS/lmUZnVoEozfbj11T
fE47KGhWppAATIN+ub+KWw/O6+Hkz3mFu2gafFLVrUSAcn9xiBPdC2JkXQ9dl9rH+0NtzgzAQ7KV
DKqXq2jB7YvBKShAB4rbzs9gkurHinD8e008V/nKzBXsv31E0ACpQMGFCF3menJq6NkhebwIXLcZ
L54rOh+MwvbLyLKPOrTCnSNw2zrHDkFckcgPzggZ7mqK9LNZ1mTwpsbDZMRHS3TGRx1Mxz5R5W4/
K2MtUqzTmik5Yso8J0cinMjxrbYUXzGtmx0f3QktD2IK8NYD1wcd86WuD7Ff5bVt+Imaax/SuIMI
ZeV69pDi9Wb6g1Gkv0cTD2F/QLpS3/luW1sEnIw7DD1/KcZ+vYodH8auLFbRcxZso4FzT8LI1LNH
uXknUdnaImC2QDkqKougEddDOW5ZO6VFSaucsvnYDoX1C4AsC0bbUlAB1vcy3K2pycYeKtvcI2SA
1+PF6mIkWrgwng64WSq9EQhkQs6mGe7txa2hEF6BPIcCHj3Oq6G0KDcBHSnxOnmYoM88Ns/pPNMI
05XJTj67EV4BKpBL0tQMqXRdSR8sxR7MOe6DHoPzf0PU7Cu/NuchsFWleYR7WRzHWq0Oo9U30c6R
25gmOTuEeINqCWdvdUe2nZslVV2CGehF7duNJS4ZNEnf0cbsdP90bw4lWYLwwilGrT1eHG1ujaYk
2EiS6H+DqIyTXvcD5agx3RlJfptVqEwXM641VL6QxVzDi3UW046t8sBGpVIdU9n5b1r1ninA1nws
7g1gVF6zmzSD+9ejM5v5CAvtUj9u2vF7I/RxINes819vXzyeMeq2sM4gR62+0+x1qoVlXB+gcZcE
Sj92jzn+CC+Ie2tf7w8l/6qb1ZPdidwh9COs26QnLBPtNAde0TxsInW98s7GMvSnLButAP1pDWh6
fDPKKKWJgRiJR0AkSKWuTzYSvu1S9wwKtyV87nkGEL4d9dMc0mc6QDzbSdy2JknKRi7D3pd5zfV4
ekyTi4PMVNDbojmOZj9+wg3cvLCdnJI+qrZ6SNDf3UmkNu5Lqc7NncIDJ4uT16Muk9lZAHG8N03r
HPNydB88hGeweEZRDyLqcLz/Kbe2KJUTilA838CCq12TpUlUISvdBVW/lMfM6dVLpYz/QOTeKyhs
rCcd2xRccTECA1w3vMsqg+gcpeOdg9Uch7X+LTNzxN8rVaVVwFFbBctPoZs/789w4+6U2reyf4jR
KbVdryiXadi0MsabWmM6uKli+dqUV++qwlykeYDhp5UVU8Apmp387VbiBbVT0lL5DAHx3DgatJjj
eG2PwandiupTRgt0A+IwjO/FAAKNC4oROKlanNJeVAd9acXHzhsRu0c/+p96VttjpKTVf8BauJL4
WWgCyOdktR61MRm9VZEwQ38Zj4rV6A+RYYR+6Yn5wY4s9Xx//W9ZWXIVPP4hiKJJYR0lGq0bgzmD
DWgKMH3QKRUBUqYXiXtRhn75pM1lZ5761IsewWcr7TAq2ZAGZj23/xvcgdjh/g/a2PL8Hk416rUy
RJB//jpAbhI30lV+Tzz1hI91aeH8qv8AqvgP8bHUDKBELs1l4Rxcj2TA5gZrSQEMEK2Iz0tDdunP
jiGgdFpF/JJ6Rr5He9+4QKhKAhrQGE98vC5eO1ph1TTJdQGNss1p6PEemqX2csFD9WnJEUa7v5qb
4/GGykIMz/a66RHhTTuaXb0LnKmyfwox1YFQcp2CR0RNYSrerMTPbpIih8DRiIPcsHBdETd9LqwO
iRcz9M2xUwMDrOesC+W/DMVl7uHDIjsX1s+csjh5bDVaR2eSQQk0bZJ30+z9Nr0x+vT2RSQ8RjCe
Rw6cWy7yqy2ph0s+ttijIzJgxxerQ7gRN+rvit3hKiXIBe4Pt3UCuAhlTzrETHgc18Ml6DbOHXlF
MEVW79Nd4wVmlQjfHnfhuY1Ai08lGQ4EQMgBrY5A33oW/cwxgLJrdtg9J9oFdfd256bd2oSSbAmj
C/YUL8z1hOolwRNPo+Knl7rxvlGwL9EhlPlOXak+Vd1yJx7fvNOIH+GCw/GXvanXA3qJ1aW5yymj
maXkDgEUTCrhHZVWSw5LNvanWbjKgZa3Umqs2H6vF905ah1z55dszVy2ZCHZRlEZ3t71DxFuS7eE
zvutuWUWNAve5HrttP5EVerQNKhj3986W98T+wuOHguN69nqeyYUekWS8D2bPNJOWeRYQet59of7
o2xtUElHwxQQTQqCvutZJeQWmisyEbT4nx+Bw37XbtR8qmF57KzfVnQgi6FYiUrLwzWvFFixHQ2D
eMtGfzpIMLf/EY5t9QzcUQA+JcuTlyEmQ+wQfb4/x82V5NBzdUrW1roWa08Z4sICnCYeCu1bWSU1
XA76YO6PIr/HKlQnFZYtPuQfSG2s4kkxwHKyayAaugmUC7X/5EdilDXykON0NMYORQAEny5qMaiB
NvXJTvC1+SEl1+7/h1/rxLf1mNiFxyQLo7apfE/WB8Qb2oA2t+Ryf6abX9Km1EKojlDVHwGfV3eo
pseKrinszJbc4VBpkXpmj6JV6aYEN+FiBFTb2pNwl70+nM0zyByJo6Wd8DptVdKkX5g/3uBKlEJQ
m9WDGatWEBPhBXNDG/5/mKkcDT6hvL9XmUlqNbIvi/GqIs5fvLgIz/MgWz/dIp+yY9iZyqd06cWn
RXOrnafjD4VhvaEI5CBsAthDg5Jf/NUy20JAWnAj4EVKLfPD2BiDhl7dkv0F80HVH8hAHQTXdCX+
MKZ9bPNO59kxH+IQKQk8gexApI3q0egAGdIPM6+r/Gma1NHvGkdXjrPZqd/cdBhbfNkHw9xZu60N
aYNBSt4iIuLrJh5l1o0uxWA0QL2/PxKRa7E/qQvCZjW6+G/uViFYeT3a6racq1QrU13uSeS3TlOe
qZSZkyJ5TBbH3MOjtrYh6T/KE1gsYi21egRHeG/d6IE26KJZArKw4qKijxq4+VydvK6Ody7prauF
L0pnDI87j+FqJ0RLkRazQtEWgrTyZKARqfqmPc8q3ZzzUAcNKnjjodf6+K80t9x/ptmkp/X+Udi6
RGmxk+gzlHm67K93Y5bEsWJnLcBYHqtPS91an2272OtfvSUi8B1J4ySBl2Yset6vh9H5emnYuTQ9
VPGSnRP8T39H7YgKvsLOR/bXDr8UJT5JaC/nxSHR8vhfJ3SbhGIRRpcghBFllHGaindKaYTigH7u
MPujYiy977bF8rPua1EErlHUjp92SoiqmG1Nsa8rWlG/JJ2u0UmeN2V+GF3RvJmZw96ghgrWAXSE
TvoqIHSaOmsL2Rk59YX9fnDDmlZdNTsJoe68txvnj2dd9olRtKXlSX7QV9dHszT47dSgKlljmT6C
FtaFECv09RRW9P29cStQIJmeuH/yzcDEbpqpURMlkHHJ/L0wTcvAqWu6dxfkUX4mqa58pLiaOn6U
Ir/6QL9Qb30WdWWzh61oLPzEsjE1WOZUe+cCgrV+qtZ98tx27fixm1nKUx3hCL2Tm26AJDIigOQs
y270KVwvzwIreO5SgF4TzsApma366Cp6GdiL3v2eq7hO/LqobGvnVtyKZ1FGAM2TNXxJ/7get3Zy
u0liUu3WyM0XpRutA/WNuPArYBHahBGFprN/HLLAzWiJH2bF8+3WrY4c8T1zkI0tQjKpA9UAvEl7
6OvfAr9dLM7iNQGyEMavJB70o9a48F27Yc723tKNBac7HMIebzeNi2uKkasAOWjuwFsaNuWzmwkj
GLohOpHyIXOZ68VPvMz7na+8MUMGBePmPiECXBdWsXhC26VdoNCODfLkfa8/mL2qYu8t/kOpRzoo
gwTwXAPey0fj9XlD3U3v3LYLOnMojm5NCXXIJ/2INuoerrK1lPJUQ0mGgHJDbl1cd7KKnCxv0BGE
gPeSBx1NS2e7hiJcozX45JjxXuy1tZRyCckWyJ9pabye3zK6dqRjSoYOZKMFZpqKkykcuABJJ3YC
zM2hCPD4D6/BTT9oPqqJNSRlF8SFHp8jrzTOwqvHQ9mXe/S+LQIAVVX6U2iHoRFhTTNPErWi8g/0
UCactIw24YD6T3yc9BkTmxxdSauvMJhO6ungeVTI1THrdlKHP5KWq1AP1AP63R+xMvii12trOrVa
D4iwBlJvvTlVfNYvABXR16WtHQT+M5d7ss6UPLq43UBv46TWde0XQuQuN5YTPTnaRK0PqM9+GMuW
sLxF6+vr/Wt+I+zBkZxA9E8tH5T1+lcOcVMhC6K3gYuSMvWceDkavfG1a7X8MfSsaAeg39gFdMlh
aAKyR0ywppZW6gxpxQZ/gp2T4+gdVnRZhtFzXS/q3gMmF3j1AWRbHEIgsg0cS/nrqRHsDaExgTLU
zRTaR2N2+gNFbgOhr6EpL1OJHbuvhSGG1sasnFP8kAvfVizl9OYlpm1Oxgh0PWC6sdoINfiNk0zA
K+owY0iMw/0h1pP5aHl9+1SVTfTX/fE21xi+nGzBUSlLrC6tWiVBmBaScsPrbShlWAACc4jHAUjg
zfEIuYxncG+h2MD9sQqaq2nWdGEbmBhFuXfBVASfLy1WT0Uj9gyOb2clh2IQqS8IVrPaqB3m8Fg3
223Qq+V0sugO9tUh7E95uNsLdnsmgNohgVB15CWFqna9cebGycywiiSeuKBkbg7xA0Xw+LjYeuNT
Fmge7n+wP1Do9U5lAaWIKEGTLPLIub96ZhBfdSoqZMwNMN8IysG1qtOgkIr7A2fkfVqa0K+xt80I
YCxhPlWZ6eEdYLpRh8T8SOpgjDho+KFTFtkRpSjjMS3C4XfqFvopDBORHdpp0p5ZO5wMa/SYP0Qo
eMTH+xPZuHhBKXm84FVT2ie/vp5IWCmzrWZKG2SmOf4LgF88VOjcPZQFPWe+owhxzCbFOzfY+D54
bqh+A25vo52Tv/X9pKuI7HVmq6y7xxM0nbImzrhkFFs/KpGjnNSut85DqOv42e8aLmzEf8hMgOtB
aqThh6DretpeGxuGIm81fMStd+U0giYYIlUudY5ZZZ6eYtscnzNuvkBEk3MQ7FvN2pU/ug0h+BkI
7+nQzZn7un/CnHFP7QVPrBGZI+YyTn+e8nhArLojcgd5vGRmugfzbyw20SZUbABA6iZrWZiaxGjK
O6sNvNal68ep5ufQSLqX0cuyntbvAXXh+7vsFqpCrBF+JS20HJmboGV01LIKpXNakytwARp1DvJR
R9a8oe6VKIqFT92oHpxBb77cH1nGzqtzKrVpMDWhdqIRFl5/Z+DAqR5rALg5nsygLqv0nbvsCzFs
DkNPFf+QViAKcz1M03fZEk5eG6hmg6xEaM/Vg9vNsy9CPet8gTBafFSQNjxGM7Brmijpl7FItIPq
ZfFH4Q55dWrDOD4tseHu3FVbn5t+XAmXQzqlvHP925QOnUo94WwtaaV/MUzaX9rRyU5OBMvloIVg
fIf7i761q6XCE80hKC7hrXg9YhPaKigZIyqqKI9FbJpBLFznvfAy9OcUnm8LdGxn0K1pvh50ldJb
TbUUthpTbu8zm+JE2hw8hcjBtEP9/RBOb1aHY0VlGEapU5qPrhN7VR3TMcpwlrBnb36AXNb6Tdgq
R0yKFr93pvEIaGmesX7ecwC/mSl1CNpvQIHAQonNVzOtE2e2KfDTC6MkTncxzTZCBENaYCDul6vZ
uVymaM++Re7gq4NEXkpARBJHlyT0rxWuHi5xms9Uz4Ke7urirPdG92y1ofZU2lq4pwp3c5zkYLTA
SHUPsNc/gfqr13XuMlHrVUUGHC36+6Kf9JPXlM6X+9v05lZiFJrhEfCRCPptaUelg4mADoLNOMQf
k5oCAVTLGgTbWXziCBokQTAPXTXvtSTfEiUYmnsQBI8U1UKM7vqESCHJqlKAyObW1f7u9Sr+l6jW
nhFChRpAKGZIw2kj+Y119/IXmkeR50dT7b2EaWvNxzrHLBMqeNh+ur8kNydX/i5eBMBFaEus/fXv
ctxCmxSBplWbCs8ImjrUTs44JIdoIGZru9oCCtFwSbg/7Mb3RhuZWiY9BKSB62jKkcxnT1LN7SLM
vpWlG2tgheYu/XljeuAesugMcgpJTZ6sV/uK6LNp2QyMM6npOTdjN/M1d0qMYGxm9yu4MUmdovTD
r/vz29hpsiKs03+DnxkthdfjZggO0qbCuEtEkbbsWnFyk8r0q1hbjt6ieXhduaYPJrlHMb9dWUR7
SdtAKWQEvi4UNxMUKN4elG5Tp3+nhcr8uUlEt4Pv3N5IBI9E+vBrCChuouE+TmcmTvbepZEXpN1g
XnDH+3tZxHCJJ3De+8t5+xlhi7FZIHGhcw1b/3o5cQj1esOknJ/Qx5wHGOt0p0wX0SU1rPBTaI36
Y6uk9VsTYclRAw35YwXIPl29o0U9kJla8LkW9NhOUVVMh6owkiDJpnrnPNxetgzFjSQ5S+TBa2qj
MAcrTVx4ND0y37/iagp/T2muvU+Bf7/9h7WU3Rd/IEhipeu1VLR4ZKkpWFqIaDtfCz2K4qMdJSQr
pZr9H2HXsSQ3kiy/CGbQSFwBlGrJFuxu8gKjaEIlUgKpvv55zent7tjMdbeHVQURGeHhwlYg/tHp
hDwe9m+Rhn/7I9GAXncpcJ//762ejzKpAP/iZYxlfxJlvtySda1OGcDZf3lg/vf9w2AIvh/eeTAM
0fD/54+Ea1oRRSmAHaj6yUnkEP2dahXMKcsk+ayGmJPG+6K6z9lY/stG+H8nLDw3EKldH9QYK4D/
JkWhE0HGfYR3blAqXZqVxNuCvdEu4fA/iPA+5aVdj0Mw6rUgLPypQVaBgTDdXfLyz/f6b4oBQNEr
bIje4Vpq//MyRP24WNdjj7qsekUsDoSlbUIZyf7lcv/d58BPBPK/65TxP7HsQwImKXjZeKbyVd0O
aSSPPp3+zfr574rO//+U67f4f8UcCP5sBHxzQMTaFyh2kXBLdA86ON/EdoTHt/n858v3vyL8K/Md
zIW/gGVsdbL//EQOADBiMNVssYJOX5GBmY9dT9PqgWHJ/s2gBt8AsElgmUtsdoHtyHZH62x6Xnu2
3lRjBhHdP3+jv70EcDtAcgNGG1TE//pCMHKYliuZgy9Uv5URpzd+qZJvkqxVRxAZ/W+Q99+9s+iB
rlAV+E1wHvnPDyz2bVVbADDWL9F0tthmd73wy+Fqq/QvY8vfftQVdARJBdXpfzZDWxVsSUARk9CF
HUPF6AVEg62bE1uc//ky/l15wLITskPgYsCg/+u9KNdon7eBaABVFa26gsz75zb2+wZX6fxqF4u0
5FhN8RFii/n0z5/9Nz/zLyUnagSGNHB2//OKhquCgsHjozVwq7zfvYyfBltBOQrhzPGfPwreun/z
ZgK3QiuA5hPj2X8Dm7lGJoZU4MxXiGxSt5FbCIKSJXa2SILJ+LMaI/zMoRzTcFLJvr9CAu+AYhMV
bU0+Vst0TEClfYmWMvrhvetfuOr7soE3wZp0Pu6l7TSRSd0gTdP7k0+KwXQTrab4JPZC/JYqy8VR
qX37VTLmXKOCKsdGm0k/+RjitHYqRf6bSLf8TjY38zOygHLaSC3cF8TK7LwBknZt0ueM/kJPn7wx
olSJHYEgH1ZXRp984PPHNUeXg22c6xLK1X55nvIMfatKkUuFmHk9zg3kwvG9nk0tzoBcIapCywkW
xhwH9dsYVdIHWgKIApsU0zm6ViR71Qi57jtHJ1WekMsJ95QMSbXHsQ5kOvd1X2O2J6wyHbwt2dh6
7jU9YI/CQhfxZHJHGITQcy2oBawmIpI16+rl8KTMwD9Alx1+MMX2D2RxFhxkjVVoyD7hvtflJhT3
iKJFfCbUvuYB2FASdVG/766N6tQlt/28irxBkZh/sWIbo3tSjckz+GQS4VtT1b8kSqDR3GGxBEfK
kYJ8rmNWzc8GITDzgRjQ+RpaMP8OGcA4NWm67R5/Iue34ILJMBHBmbWA7wiQMjPqexYipHuEhOE7
7UXSu6u6avqsWTUgOg3a/aHN3eL0o9ggB4QDGBy0jgOMs4A1RlP6ECH7ZbqBwxt7mKqqxy8d6+Vm
KKK1OK4Ej3+LAyr/4GYef1gIYT9AQKyRYg5n/xj7gNmfVhyo2WFKCuwGqJvhItfnA6ZgymbsCRji
CO/zOPf2MPBKwhxyShxrhlEhYxWkWr+eNpEhrYsN/btZQ1KAagBznE7ZZM6P1c5rCmEOE8s9bAkS
kB5WM97IJAZxDb8iOQ5bMeY3Ue4AcYMglC+NztZRNMTAhuVcmCqOum3XKXJVgQXdRGNPPmGRhJQr
MQItwgXdanuBrGRGKM4QVz9yW8viWPaQ/zQUqUmkSRNYYz/vji3+NNXUkQvzRTJ3cKvkxSnre/xj
UeT8jc2nIoJhxMyfSCr5IzKRxdbQWOm7uR+zZ2unGP7q+2q/lyVW/W1qwQQ+IY2LLiDkbWVxk5C+
z0BNwoiJaHrQ+I9Bk5AgpKfQYLFNBD+TVsbRS1zCTvUWvTbLmgoJIs9FNETwi4yHjR+pVxJmJ7vs
f+1l5ZdzLvvtF+9T9u4KRDWA7W5zAGPIG+ZHP/jkzziX852P3YRSVI7SNLmrFPT01ZBXDZOqftFD
hMeVewksDdd4OTs8ixBcljt96gcBS2uHkeDGwTG4OiExGJMk4yn7o2fsN0AHNxv8BxA4uzTRLvWl
qmhWNAqNNztSwFHAa0a67mdLq76rQc/PD8tI+vQCbgJfri+F+QWYONsbC7zuuUa0BumMWu1lKIj9
qkwE1q3Pl/5b6fCodAxJrupiBjd+Ytz234pclrIza2ZxUvrCwdIfdzruBKmjtaVkr5+30lh2SIdx
GS7RGKyDJWYEH6OUCTkcMmLjpMuKPQ4N+Bh5fF4yLLkPm1p62XAOWXRrPay3DyphEZI4QxyQHtyL
gXQ65ixuFBtnsONjvs8P47jD611PuzedX9hqzlM/u/62ZtyqmymG2r8ZK+QitsPmjLlwElGkQ20a
iJ53cKw4R94J2VRjHLnv4zQ4+ooJN/+dEDsiZESMit+DwZACSl8CV+FJ4+vYA8k8ADH4zrv1LpFZ
5U5IMR/ILS4+DOpLD+Z51NaSztujJy6bbvsQmf4gYRTHf5eZKdePYaQMNdF7GQ3IwS4JPB9OZaHq
6mc5DZr8HBK/pRNgV6M83Dxhj1u9p0sBa83GFmGPXmRezPWnR7soOrJ4pqJTPPYuiZrC91iANi5J
NVRWkSCL8NDZKuvjlsdLuZxgoa/HH7BIjmmzZYGE31FijCwQbFIKee6HAj7dtz2pUbPaZKq3+HVz
e+LeQEvsYR2W8MQ+wDdx2n4vezqm71E+a3ob4VTJWngxDv0flSFRfj8KcmXwnDAf+fkJzNnU3js3
+lxiLqhBtG70mkR87hQQR/451SFlDH7oG99f4HQ+8dvFWVlhtUcC8rvVug0fcG0rYoHHJ96Hh9lK
kSPcb3D8bgBiD4LNvhY6eyUp/G4BxOe7AYnUZmJ+jmipl+HA0yWbcV7JrScCvgygn77gusVZBzpS
qh8J9pdD1AQNd0vY1YR8yH2L8bLg5p1mED4d5pgRL1oHQNpNjR+I7c9buWzjw7bWRnyuU7i6RNoM
j/5DLq0vjgneDRBxYvjfwvEmBmIzf2JlogfVmQyR3JcRE/TQpX25PpjUbdtZIV6PY1WfG3FLOBxm
h6Ze4deTtaUUvH+EFaCAxWBSBZ+Thglbw8pnHvMde7qc0+0+D17U9yOtqqHx6657EH8yD8OoBmml
dfm66gk3Bdy0yC5Ls7l6Fye31LM7L+uep2dOCp1fFu4KKMRjXs9HUYIe1+T02szyKKOsDeu+xwOC
Buph/E2qYIYHAY5j2oRihQPdII3Pm3jf4RqloxH7xTTz/lFfbTi60FM0poJmHOFQqRVIsYBD7Xrc
Hc/yVlo4XkmEmG5T3SFOcMV+fJmSGAprhnwPhmSn6ykZ+rFD9BjM5Itkp49ggMOkOezJ/DZuYH63
3GxFdMrAaHysWTlkTcqjeu+MSbf3OCSbaSi0gMjqiAd7wY4OdtJMVQ47qwnJM920lNmjp05/YJtv
Q7vnUaIazEK9u2GiLn0HScsOnsck0+kAzwtYG5XVRsE/61P8fWzp8HMtYLHSitoM7OyLQO8QNbrO
XeYEv92iJB7ve2gA/CGYfnw0qHu4cKDUfi2u1LqxCelSEhxY2P+1G5MU24gK/227zjuag2quwDIz
IzDVdlYw5IMBEGIoGhZrHX8Xi16xjttqJRq0ikQ2dV+J7IgkPVOfCAwwisZqJkhXbRyVWQkJH2qZ
7BrBA/Hut1exblaepmkN9idaxzRvsOGj8+cY2RmMEUQl2FOvIQdzD4Mds+UYhmBD1NiaWflBGN3i
6hgQn53C660v1EHq0tKDTIY6+pkYFX8TCvr9FKb30l9iqyxpSvCv8V5N81QdYiTVR42HnGfF3oek
2y3TxXyO+2JiNwa5baRJ4I62PyWxjWP034UX3RD3LBxKTHTq1m/Ou5NzMt3Q2Fb7ikd93vIOOXkI
0E3WGuBsuboAEU1iLMySCxIuyHcaQ1dzViQHMyn0ZQ2maTU8oBgny0Nqy3F5mjaWsEfP4Q90mDOu
OPRTxL3AsK+nZzD1qssk6Sha0U8inPIJINtdjft4ymko8Gzk6HoPMBN1yxMvfZYdRiHJjZ6j8FkJ
0BydvPaljE7sYSlW9U4RzaWbSsZoUaTDwgFEXbuWDckmkFGrkNGfeGu2nwU0GHGTyiDKOxE2sR94
vJZ/SrIP+pCVVq432cKrP8bkeuwGFM87rmDx1g3lAtr2igZ3bZOC06lzsl5fLMrEc67lBoEjqIM4
p9eJ9Q/IK8hUo/cFTi/wAE7HDu4m6bMT08wbtMf8S1hxul30mOKkFWwO/Q3OYQUnw5Ghi93UcHUf
qzy+BClG6e5rBIzdL+JqIqVUZJYGJVXydowkQ/jFtOrvRKzLE2o5CVhys/XNLQtAPbwJ40svCvyj
ewlJZuvA6EVnZiKvDnaeYBFmBsQMHsrN4+M1HJPPkBzYqsFqGVq7ZakZ65SOMI7Bm61utSwopNCu
j5/GaS5mtFUJMus2ovnt4Ey8vgOe0z/6XnKwDk0i1A3eyeoU7aAefStHOozYd6/z3CA7pH8zZjay
Acku6K4eqIobNHjT962U2zGSNRNNasB4fw0lWcOdzkU0tUCBt+2Gul38NFkd8IUhGgTpNRuJPW85
qsA683o/ykoZelNOVbgsCnfrmfdkvEsMKuPBqzQkN3g1e3YB2sHXJpfIFLmze5D6RHKsEI6LZIh6
iOqplGgcNpMdtgpJ9x86tQv7SGxcsgZWbGx+s2tU1m0UeD43y8wkLEpYVvegOMntxxBR8Dsw+cxT
3q52F1XravR3wK9TNLgwk0jD0czUkptRZcvSrmKM1QdMNT1phmrqP1LUVnhu0MF8zedt/BYvwb6T
kMs36Sv24FcRfmC9NdMLQelwzWTwJHfpWpj11PORfa3GrQcEOuHiMfj9bD+ivcpskylQvG0pyZsc
y9qch03XP0m/BX0qht7kz7Wa8+IgfZr/6qPElV09s4JcUMZRUosJnaoKC03uiorzu7FEU9XgoCBg
uUoRP5sVA/sZ9jdJ9jBatemzRfw5ikzVc3ZPddiXs83FnHxdwy7UlyVBv3snzORO8+pmAcKAiW5w
J92vPEgjTnnELfuyojHN7vI93/+MoGaqTlFIgpucXL3IFsI1b3c+IwNvK0B8uR8nCtF5ArvE5LFP
SbTAYa4gv+PY1a8UuXLbBWDGlDZ2piy+3xEcdbHTQvquiHJiTkZnPVqxraCnNWN2OE88nr5EZrXu
tmTpZs+aJP1xBCSz3TE7F5fSJLxoB5uG+HbF1UHc+NVtD9b3Cbtg+VrOl4Fl2Ws2SIrmItsWMOoV
yd6TOCBQbeMAbptoA5J4Vf1QYAQ6Sxd8OoioDVTZGCo4Ak0/dtvLGcE0eEZnEffpQaaJeAZvNGMt
zszoViqp5s5WGUITcokPbmDnoT7TNerRtfXblIMPTacdre2WfyucW9ZLqgS8ivpSZTeQeMxVazD7
Zl+c3slRpRXpT0VYU9ooFebtYBCyaBuz4mHqUEFR3ND/uV9JPk6s49JEcUMGMn3yWfnhsJelu5ks
fNxcQ5MhA3aMyFZ3R3nPVZPvG6CibJoKHCh8ZvwYe1AqThjyNjhPkiiMljcJQ+IQ4ncIf0iLaHFn
5KYASYth945iAlmWumYr09s0zMWtn9cqbmJg1cnTzLUMR4BeaXE0WK2/Z65OfStn2HYeYyAFw006
sy104N7CiKRPp/mT9bDEb2AYGCUnvNZpcjLoUdazy+EEe8mH4Kfb2btrYg30WHlDN5glYwaMRtIS
3CN5ltlYnXafQUCJqpNAWgHnpOI49PsoW7D4k3APc02zHVjN0/1ti9AnHgK+zgE9K/TrAzgUvDUi
W0bgbxh08I7WQwEzsxjYicZHy2aKquplSHpWNdM4rGMz8B1ICxkHCbnRwvqoTWGD/zhFyLBvFsi1
1WM++uq8xHRWHXCr5AuKOP0AyWHMm9Tl7OcY5esN2VOQcKN1ipeLsOgTYdZY2LKbl5A/z9BMfce3
vaZJLMinP83AKL7BAiR7XfH2mRNNpaQH+OIU76z2k2yyzKr7Lcfh9Mducf4VBteJPoCJPz/sgyEB
E0kJ7AcQmv8OoU+OxFDj0rG1cxpPd5HCxWpGw+1F8ExzWGOmydM+L3F0HhUi2O4KbAP2Dg7P5S2D
+mTpOJtqcQSfLXsma6Rq8I7TWTVlGfUKQ99f9zbYOvoNlE6Il0ASoR+rHMmWB7nngz3kuSa021Wi
XwoUic9g0Km2MBVbi0tGtfkaK7icHwSY7/WB4LhJUP2JuXPQJuLJx3tyWlxNo6+cLfvPkFaWdxsd
M3lMckuvcq08PG5SaHoxUDpuDc7P7G1NijB0ZN3H/pz5vH8KKXd4neIIPbKNYtlxM8JECS6hUOmM
eoSqINvc4Jo9bDLDbR1w2/Y+VI9gNAM7xOOzpQ2VILJ0HvTKszUwq2lSAbr8wbE4Vl2+QLSCbmxn
cG9YuP9hQLgV7dxTuzRTxSfAhus2PsOYvl9gwoUG+gwHYuA4S6GXp01A1HYEWqteVbGAWgYy4qZa
6Jiw35xGRX5jtnGXKsL82ABLEKd1SoE91Bvl+8+tTqU+ch1n4pYVg4p+BGQG/qnVtPWtpmN+1ysq
fhMAw8th9jb/uu/9dAlpP9ADWoZiago7ImeWAEL8ky0Azw7jrmB+raS2cKdgPbbxDe7+sj8rnrpw
3CBgMl1ApbjkaKbpAcrC/LXuucPCboz0W50x9+xKHD3UAydq5aCSV+5Hk9+sTtAn520fP5doCvZj
FFssNz20AuqEjad+pFAn0AallT1GAcPjIZeKXQiWgGnrAnrI+8Kt4WRhAog5ISR0PaTjvL2n4D7r
C+xZ6YOgumdNNRSbOSWRpmfieDrdrFcCCYacYuUAuyhH64QzAsro3q6/PcB0D8hZrWlrtgztvO0t
5FZrGba+8ylx7wRhrbRZSJV9icppxDzoSHwvEUO5Haq0dj/Qm9K5jTeMbl2FHp+2sDRyH6Luiy9w
NpzX07BU+VdFcoB1pizngOwHXwMG5mT+sZvpeqvTUBzKyLFv17XH2IrA5hxqwT08sXzFCAcPC1jv
hrgfTaPDIL9A4orU0tVWO14EsVZHYvPePphS1gOoFGE7hHkv9cNOInRMA5HLPdoaP3V6mlLTuaq0
SVMDOn/lA8LM3ha5rLhMiEXSLzEGsG8wfiWhFRnSlx+En/a7HIYwBd4GiMtnlDyRZ82CvIw/lGPN
dvJeiQcoxsqAbQBiNR6zqcQDB7BZNHM6X5vpwUp+GpjWB7RyoNul2Yrg2xTO3S8bGGXsthim/qxx
orzwwNI7nl7jy1KyczCE17oPT1E9ppDkINapccAzYTwURyK9H/ao+AlwsBAXzPHFfZC8HM42SMgs
of7KvoMmv/zsUbGAYkPjducTOvEGDZd+o9lEI+xwIntfWh7h1UcwB5yGvcyzNl/JpDvSD/EMZcWK
9xOvam0PVYTfAuDVVXeeDFV+SGA2DnIzcpMfk6IAPuHrnUrwFDSJGyBOedSkIwmvQhXoLKT34BH0
UYZ9jI5sD3P7PCTtkAgxNEA98PJg0gIGip4Tpr9VhjgWtA9YZFyK2YsYGGpI5zNAavOCMzpKusWD
rnoox2CmuzLROHcc+jb5AITSz3eG1xh/4DucisuaDGPWFXPqH/s5rN9nWUEqYwrEqGYEUYgPuZ5x
2eBNN0XtIjYa7t2are+mQAf2Rtdy+0HNVBTPNMs0QgW3Yk/uCBJhb7zLJ3OwSIrBG9VnUw4slZW/
6VIPSYOlGR/vRxHb+01r7FG0qvePdJiqGQgkzPSQAh+qRkFgcitKwLXduo7ugfez2V+U2SZygIGE
Yk2eDQKbG8TR3AxuGenX2tfpfr2tJfz6reXfskqu48VgEo4OGRz8X6VzBk8s4n3qn5kCGId8pXh4
s5aSd4hR8aWnFb6BDTwFXd/t3O28K13Wi7NcXeVuKVnYk8cD6m8yIfqvBDl3+SvjayXbESto960U
s7qB6yAIMCHO1qhdVeqAzxlVI1sSNX9Dv4SfgopCYcUP5UhUn3vAxNGZ6SiL7ukEDsL9FUr8Uc5Z
6WARUaItMUKnofMsVrazpjD+EEVz9j3bNx01SVQz3fTOyOkoLbZpXcgz9QZIp47O2+LVz4RhnfEg
slX9Lrd4ftyoyaDcA7U1bbfUQ9i5JM6Ktppq+YRFPJRa1TDWFw/nsPR1KSYsk5IMllod7C2q+t1h
i7acgSg7c0emUr/QFVuznzrf97kVycZR6MvVdxRTgMf8hwG8McGVxW1a4306DwaR33dTEIUA7Ahh
4cXDoZu+6nFUU4MmRo5Y8ATAqRoDXt0uo8kmXMXKA8wulwdb2Jw91Xbjf5AeniMVCwQvVNN1iNR5
w55QnJFWih+Ec1/j0oBGVpxBP6l8y1UxnX3U57yr4W51XSH1/S1WPgXmgYnV97DQKSfwzeoZVgi1
lH+yHBNHlzGN1Ncy7GW4qlD4E4Q47lHOVLlWwPCwxwkqkHpRYkUF9BtFde8GwtPzlfkF/39R7dMX
rFzhV4alef8rxsQOk461irDd3UoVWlIm6mFCVKdqxmQKP7D+xYoQwaFF38CNFJ0K+KToWa8GlLe8
NDw7a7HM7yWpUTnWOQy/9Mr79YCZG39sQeyFES60eaERO9Dz47yS/ncoV/WZTxLNtl2SCX06K55y
uD3KBwnTlP2oRRYd0E5G41FOkm1PhbHinKC/C0AfacGbccTEdAT2XogTfkuVAvpa/UtmwJR+lpi/
5ck4G73VdPMwGzKyTk7w8pbissAjXjdLPLovBFuX+bClgYNpPfXewqskYGQBmrTFCDhLUAeD1on/
yLyTWCbWzGE4JRRiAIdocdeGysXP++iqH7sck7kNfz0fDCIQ2jkQq7EDDzZZ4E+e1h+xCmOCTYam
v1jSww6aRxzSznGNy5Mhep46/JPzyyAjmbzUDEEjjU011cdayUzDTKjyQHj2DGuEBTls5RHrsnwG
zB9DGGFB0wpNwXvBbrB+gisissScOhIx5XG3DHzw9z1sNx9D5kHFQXGK/zBd0TsKsvd+ovGM9Lil
dOVhRkm5QpGrpOCs4DUfa4itWqFsOsObLAOEJfaN3C0FEdElEwmfD4gEYuIeo+ewN5j3Mchna7l0
2OY5cVMvBOvnFKMpdtUkNfxgcAgAQB4iAHPwlfuhsmzB1pewTRxGlkpMKnsq1oYZ4b7BdUHj3HMZ
PYH2OQSU1zWfzvU0zPomx34T1yG5PrBUuKErB7RelwLs26nNKgt8TPMejkXAUeBCAE8xlsNbLS05
PDHG2jULH2vkqeGAApMkC3jpIwblz4HKXTzIZcI+EtySkTQYTMQ39M+zbzCo07JJKrRkHQMf9ZlN
yLq9nW2FKSjSBfIcYMGdHSHCWVUXWGXnu6KQYj3UQ08AoBRuuK3raPF3EUIg77i2UESpLcUKL3cj
FPx6kDs/45iKv/J0jT+L1COiYrwyVIHk8BVJ4DRZ8LxFvVvav/y1DnrI9LE3C2PfHKNo4s1SxA96
G1bw3x2D3DZPVQJ8NfJaNQS6bd9UiJO5wCkEm4XcFjRvwNkcX5Ypp8lx23vsstDe7LdYZdvxpJMc
a7uQDPjrQYOHc3Eg8UYg1+ebaAIcoBU2nN48D1hG6Zauw47/oTfYxWcBVoh+rebpiJ7Zwhs3RtZd
gznLXmq/FFWLNdsir54d4dksIPV3AxRB5ExHKDAuEzyh3iT2kzc2bJ63HLv6AS3TbunRCxZFDcUw
cQ21SMTXFbjKGws+wELNXikKhpR06/pJw4IIKvJZ3kRYUL9ItE35V0yDWnzJMyerT+DuI2gC1YTl
zQpAyHXUjgkwHnAR0fUOlv9cdqUFdLYamjXoWfpLv85wjtN+yadLljjtO/A4UauxNe/9nzIK+EOD
IegFTA2Kfj3TIWtA/okxGsm6Pk5kLCrU09WnZ0rF8jIPcvo+7Ngjw6uFDyAsJLUJUHay+RM7jQQL
hoBd3IRy7og++iC2tANWACIE+nHQFrGrKuHrWW/1LfMKwXgVQkDAkFoLcIoMF+InJgW0AoFU9BfH
3sw0bgIKdUjWxIRbvyzZwSPf3UDoksquAOldXDBr7PpABygLOmQRljdpfmUfmBG1vAX9wuOEK0aH
TbkoWNxSngf1yD3MIYCNIWeu4QKlTVJwDs5m56jXRJXsC9g8Mn+KU9yn76UINJx31HLS6NiM5ctM
RFpBaTZjhe3g1jI+YO+BWofNMkC4VOdpDakvjNaaATAX3taSMsAsa2KBvNHsDZsjHP3rNg/qrbQo
++80nyhG0OuZj/M98+1eb/oVVP9+OVwtscYOl1m8S7tX+/3E4nS+AGXB1n/966eEmNAcNxi9ztMw
ZSAbOBHmdy/8KJtlddDc1WKY4bk7TXMGEXYQF+fQ8lyp1gtpU9nD2kXDeOUjB5SBJwvkkLV1iP1g
x2TNcVRV+D9/SFsUFqg6iV9L7qbfsR/noQHpJP7JdVWOt72SyJnD8q7cjokX4tUqv34SQVU4wNVp
tndiX/cauWZEwic0G2HLG3Y4A98kiR7+rJEmYwvvaBg5QswYP2MGAv98A9494NpjyDIpARNrLpIN
57dGSW8Zgk7sAZZww68d1KjXDUx6ix8wJ2VHcgkYUuV5lHaqZoP9LirNXxBVX4OkFPRAj8inTsEr
GKeyWzns6eEiIiVMieJEgT8QZL0hPC8P43SnaZW6Zl7gtdVlgwZ4LwFN3gUQAcAs8q74IysDm19Y
r8uvyHFTMCdRxL+spUiSBmdPhs31AjvFuyBQErsqbCVCSgEP9/dSaUD8WrqoOgg4Wtrvu2Fx3ppZ
7fE91u+JPOQM1m2HNOrpI9EsdUCqKE6xXu/BPJU2KstOKW/lzewitAxqUfl92We7P8Dqahu74OY6
PqC8ibgZSYEsGol1zYEToUK3jaC4XfFZf8eITsqj8SbJIYWSwh9YNJcl9nyevkUG9EBABDuu+WLB
AHzqp6pGwd5FedujT3jpsxyEr6wGbdUAp4HgpJelPda1qh7RhvBvWHhl6oHoZT5vcersmUv80zDH
oMtDknMDDzMpxGPElupPGSi6BCxcCTtiD58/KrS+37As4EUDfQwINjACh1GoFK4iTTGCAHHpcyBM
0fB/HJ3JcqQ6FoafiAjmYQs5OdN2eizbtSHK5bqAAIlJYnj6/rK3faPLdiZI5/wjkdb/aq/c1lSg
DoEdnbul3jFlIn0ZNyiQrh39at/30tgkxpLmFdiFiCE8bFamFN0NM6jdIf3eU3TLfU2TzsQk2kDW
7GXQFijAoPNfesxGQTbN3viTrxxjFzEhz9jlTuOYXXfbJFllhWawzovqqselHd6qGr3fvUUD39tN
VLqlsb9upxBUefxinR2/oWpb73Fq8qXdoZrJg73F5Hq/KXjUzJmt7b4al8VP0UMkQVqC7+t7gqGG
1zII6BLjSeYIWqeA449K3u5RbSFVpegv1iY189r+Dlsd1Gfus+B7znX1uBKg85aMfUja+Bqgdkcu
Ub+T72/yzLdBXFEy2fETGL8/PZQhF0/aDWVCVp8Ozc9W+UDyJPQU26lxy/phtUWFSgouH2BjGJFD
xH0TnxnSvXJXOjAguzUs2rfZUIh9QBE92FdRGk4edsnhR66LuLZDbvFISk77bMqb+uBMNLJAIILE
fqyyncbUWHQ5o4fP10c1b/PwN1DbctWuZ+Ijw33u7Kd8MgkaRiv5vXV1wEJI3j+oEqoi52/koRXc
18ZTx1tXBv601isZ/eYkKTOOonm8CK9YJtgDYu4yE1betbMC/Ydrd17pjPHUsncnR30UYqvRH43k
e55kYi/Fuav1COPZt8mj0+nQz9Y8hlomCKxxT0UyyXd27xZKeqmKK4dAH+1KNL7f3RqJL88UgPE3
cOzDb/vyTeTKi7ICzIi/meweHsa6jg95TM/EPtrs4r2xS0Va5ITkCPVQkxeI5BQHarGM/QvUR5Lm
M8XBKElHD/BpRNXK+BCXn42umnFfx0n3llc5hwKKgeAJcSxCLoe/77kdgyTgqChEm+qh98cH3VrF
FwArpbt2VSmCRZOOYzYs6vHs+duyZouqSHUkMG/5B6qHcZPI/q3JtIDg3hOJRnis04fJcNtFIvul
1o1ykastTklwutU+bkntfWr8Fe7ZxM58ZmlzudO4VczR9Tdve64Bv/6IeF2srNMRWwVrZhEeKm2i
XxuJ0eJxqTa3YINt5FewWpHeLyEfCWdstbGVVKOy99EaTQA/ZSP0SehEYaEtvOIOLFrIg3RCcQk9
lMdw4g1XarOuoPzb1rh/rMVPrGPRNAV/TtK7DwKQ2eIpnYdut5Wxx89ZXfdzHb0mPKLrn08uS8Bt
3R/6p3i23HI/BgFPZowI64uUOGDRufAk0vGmfKmGqCiyXuvgbxtGKI5aqvnenVY6r1VtGQuVXEi4
z5xQLZv1EaPHwWqn4CsyU/O3qhzzi4wM3Oeh4uNlTrM2ECyRmFQH0fafQWqij27YW2xtUnv3DZrB
zwoVX3+YoXEi1B032hlSTuNlpDu7Q+DN1FZJv1szxFkFY7HsmsuUR7PMhtEV737uOWs2kyZjHbf2
RvnT/WOeW7RRcCd51PxCweMr1AgOH5RbhQGUMXvEUxVMBVWuVTL/MbbgtCHBKb7PbRSWh3md4zkF
qy2+8lrbqGitwCFtymvaNbUEzDvDI7FSXVF1Yg9G2n62CBmRZk1OQ9+Qr0icGW+5OicA0pFT3hld
UENRPOc81ojLKwugYhxkjKTFDyUZ19pzT6V2bHnqnWC5hlAaIpsQ+0Qp2SmLSAmaGYZbnEhk0iJY
IV1sH+D1Kapz6wW5FKKMYpzEuzFwdDI1bK1nkhJqib5qrhA9Y+hmZWJUhDiyOv9IlLW/7qYhSnr+
wQI5HfoHtaUKEfGUlkPeHQD/BwjDZC19dglTmN8JGVR/hZ9H/9ADRRdvCACSnZm5Hp1OFSa7ONHl
tC+8xXWPEZ/BW5RUrr9HBKfvNGk50yNNW/XfubdK+xExRmDOo1oafS2dLn6G71Qy68zgPomZDLKz
UU77WyL6RnLl23THtdasHykwDOe01l51j8hk6imAb61fMIQlumOE6pnbhdwU7tw2z6qzou+Z5Nzk
L2JDbzoIVOc+fOYsHhDMAz522k9+lImBlTyUZfsBSynVH26tqiw2k2+d6tWIDf3quslzMOXLcmxH
p213A+pC/x4yJH/SMfz/YRlkBwzvFbl9WEYBuW/1fU1tgVcBB7G1vtroX5sDi0V4GNbSXg63LhIc
IlsXGxRrGmKxhnST+yVGCvJier18FaMyVx3GRXfQue4hCMKhz3ES2rDpdeD7IAHG8gYCBN3gUsxI
/1J7TBRh/w2nz69Z+vXwTaw799za9sLabcja6gcvXmX/ErTVvKR2x7CAcN/UTqrrRe/CniX3VoBT
OWk4wWiT/o3u4oC9NoKJ6YLmsYhv7Z6I4uwDbSkuPgg9rZdCGo56EiGQhg2qLX4qjNEhQzfwzIXn
wtvLWXIWQsB2Lrrjniuc8PdmJXU76L9nN8ZzlKt58LMQwzqgT2x0ya3R1/27M7nAOiyqsIvzzWuA
lLyf2iOVdao+5TRevxR079b3g19pyUwt5gsal+7XSoj6ZW0KzwGwqjjW7B5LJJTUOi/Ozvfm2Nlb
XRL5D7GebXmcHD3LU6cqe93JiUkYpAkgOHVoReLCxj136gNk3BiMvRphlnLqb5YiH3PR4Mzj3qnQ
viDFL+lZRWlZXoLGghMqo1LwJMTe8tBKctz2CNHk3q5CpVh3445fpVmGL39c0ft0plV3idvBKvNE
wIfPfBvj89gVCDGHxu8eko7bIi2stQxThKNDfo2NUyEYylc/eSoTam72taaX4CEy7EIZ5R2Jdzc1
RSsZN8LG7MolZButES/dQzcrdWSD1c+B9tGnFT6G69TJY3e449gaJ1Y1pf7FEcAWovtp4iDfklhm
AWqm/BBQaITupLGVc6dBJ2h9iDlJDE1gb0PV1D9RBE+2pyyNlzfqR/1pAbN7nIYsfCkqzGI9KKRm
NNJ1giyr2jHNu1uVc3loa892yFnkct1bZRdATPdm5qaRBe3woejiXxvKCQbyJCxBP8SCtH9GN8A+
oRDmVshzgcxyDf9fxna9W03eBtkcrOZKykO37HGnV0O2bXqFIDCTbB4k5FGXVokr1K7eqIVNNz73
hfe6Xpcd5CtajMkKraPhVDOHkaKc8lBu/k1jsMz5o7+YDnTa6so87e3ZfBBxPTzPaphYGyk6rbIO
6X0AZYlRJg3auloyr9btdjfzNAPmtmv+GfAjnzwvml7bka6oveSDgDGMDELjoYmG7uyBlDyAZGky
Rf1bwoLL1XEd5q0Wh7jsImL812rBgoP6cciKxbbF7ubjhzbl1PyOMA14+7Cb5pogZ1ewjuuFvpxY
UTqbVr5CPJv4HAqIDPucFdsgiurR4GjiZlrxapkqGu50Htj30tUx0JqDk3FE9wh2ECgvvNgRJiy8
DbN4obN9hGGL5HhZahPxUoNSfde5rcIDADT/La+5VDPAiel1Yu7IU29KqiuAQhDvqyXw6msUdPp1
lp69fAivLNy7ierJ5FuacLlrRm+wIOvz0v5ZYcqGRzkQibVD/e4Tee/UzXTM3aU+uoj1xT+Hfqrw
P7uzF5UiDCAgVbijQ2N43NtPVCIA1HXbGLxug9e2v0LW5AE4thpuj/p2e2S6tQV6t4b4yG/prSec
EPrceG0RnkKvcRHZRlu7d0DElj0u3baBeyKf8a7A5rTw9wyw7Tmg3WdRSM4WC2X9f7Lw7R8yBxEf
kc8bXnM8TEDta4GDUQA1JUc9A2tnmgyaCZq20cjIbeF/gJ45w74jTn2BhjXBTzJ12EmQTaKedhBE
f01dZ//OhyEJH4bGbPpj5qL75BrZkp0fEluXoeYoOkidNvzGGQNMO8zBUD0aNtZiL5y+WTMqv62Y
r6WeT34HXYQiqqzDnex7cA85dvbrUMJxHvllUEKysHQfDZLgcQea6457lzYmsWcRaP6N2BXFf1aY
y59aouA4ijHypp2iMPglqGDbxLCx/3vAJsEE1Vyuv2weawqDKyqcsyTZtqtA5rueebv77le1RIi4
0tko8xuYpJ+OPgT5woLqT1QRYuyZ3htduOJl6gIy9XUQoq33t6T9k7e+c+8NMxBRHTG47tqYZPi8
mEGTndV21gsSxGbLxNbolymSGD24O+ez9I0knN9qkUjCGPKuDonPiezphrNn0FP4VIbNgpTdKuKH
0VNTfHtgJpgeO9xEnRXekJSfrVgLkTJC0sYAe+OQL1TxbZAFVVwqJIXD3WSiHi37GLIQ5LFkDqUs
a2BM7tp13lk+DpU01s6wMrF4zBb8Eu7TArs0HU1lL2+8XIM5CTEJ+1hw8Z1gyhBSTf3kPhBz6qzf
Bvog3/MhIxT1SadG66R1d5/UBJvsnIh96G7Bauij+KHWNl3U4qIWE862/Zl8SgivLhVX+dHA0vn3
3dLGh0YY1zm4RKX+zLjVH4CaEGMvIED7QNyYHj5eG9I4mv9/FAtTgjUr/d9kx9t7PSBlTZ1BV68+
eVfzzm7G4Wqt/qqOMmyA/6Q1t6TxBgUYnbfxotPijV5gRxe9WrLa8QP5LaOxB4N0+vw/QJYac4nb
m/rQjzhGsrriIWPCqYvPsrEh0ZhZ5yRr5QbeIiJw56xQCFbO8wpOpNsRlHZxhA3N0IHLsxeKtjkJ
uCzvabDm7YrJAnfZPIXrpWFH50q2p5Jbe7TLKd1wWTOt+S1mygo0MXxcDCYP3HYcCHHv2i8II5Zm
53A7Rw+mG2R/t9JgibXM55Hcs18tV2ZSUaeiAjdmscaNCPZLzjEarsTTO/S3tr8juS1yd/VUmLdY
MDKfnbpkUfJmK7903Jd3thfqj27M4eQ8Wkfw8YsWAdoUc1Iccsu1P+aBES1tRa9fA1x5TzjhwU+k
yZsvazL5mw2EDA63TrXK+n4ofsD22KbqiRiSd5uZ4K/tga4C3THJQ7k261O/rYaHvsYcc4xtaYe7
mrvpGdglAN7W2HePcZwH76snpPWeCC9nHG6j+EOpbvtUzI2oLLaKqcsEC6EdtiRg2TI20sLBacfH
hge12UcFFkj2sjms7otiXOGM+J0AJSgsPYOSBPbB17Gt35ugjYo7u5mK2/fTllhGysVjgGWygxQJ
PEqc+6h6BYzMqxOpEuUX9hh7AYeTA/xhgGXpwBkh5VW2dvBId06FfpSowre2ltYnX41cM2Ry7bu6
cbqZ8oron6Em+T812Iz32uu8YDdt8dD8aDmJ4HaCurOCNO7s98GlhO+MtnmTr/DvQcHJM8VgN4J4
qp+BNxOmLg97xl9ROgxqte1mxJEZBFmrRWO8iev6kkfGW16Q3npnPZDWSHAcyoKTlJ3Vn9wRIJ7p
Ndb+ARShQjE+oxiCShUJjPTgf0+213DPkJZFpFs5T08EIOHyFNjS38bKtv96Y7Gex8KpATUbuHMk
gtvyhPW3e0auVihgDfJlnv3S798r5Vq/dNsMXqaZO67OaFv5qRst6wGNZz69uxLf3Y6gUnOi9x4Q
22qNeGFK9Hq+vsK4KQZv+xL3KkKWm/AEpS7oE5EBwWKfolZH6uhVxdof/bU3y74QGnlo3E2BeEro
Ka2+PJUMyRVgYDEPw8BwueuW8JhYpHlM2v3tb8J9hdaxR2bucQ2OZW671WnE2KBuZJf7H6UaORhq
J6Zn4LG6PCFqrK71upnyCfAhLtNqC+d/5PtzPJW41RcrJaav0ge/ciIFTierLRvziBtaStxhWedX
fnRcF4CmU9AGUbdvVs8/thNl6YeyoE/jyyU6siQkSwxwzgLtGPgWUMBOrzEubxQOrIi7dVZlfdd0
uv/H0V28bd5kmb3TCKiqzhvxyQjamf+zmMIvyObX+aIitt7Mr2ZC3rSzefvZ7YJ617exiA8bEZC4
KRYQ+6bmc6UxhRs4CNbWQPO2DkZXJ3e8O5zq1QcakrjGZBnDFTIA5f2btVryG88G9E8HMEowwKo7
D6PIgM+zUkpdmqJ3SGmaKDQ8ziNe7V+kdc8TVBgYNty9qkKG+MBnUG5W5EGtT3sKgrvpbwF6vrCy
yxp9OaZl4HHXQpyIxwBJbu+4/CrDElcHigm6AOW1SQqwMhufFuOo/oRYbH57XAIODxgLNSJkURyC
nljcm0IgeoOGKB8XTDllKpveV8c46BDfmnDzoL7jzr93mMz/c2W0Oocthl9Ie4Ji/o6s9+Ud5Fz9
z60CVImFMeabQ6Rb0Ngzhh6wyak/lVNFMT4XDp0Uj5s7pOuGIXbXsBfi5AlkDrHsJ9FvbLItuSBV
GzswSa36jiI80wN4a5QJBr5LXkwxlWiDP/xlFEBDpmY/SEi5kEreeSglXiQl9byUzbIE4JS1+s9o
O/7yNZYHgpEgdd1i4b1PLJ+bsRvHLj4Oq42ktQjl8g2tLfoT4rnwEf95tV63CenJiWUegpHQ+U3j
opzsH3xngGP4FIpza+MlQQjpNE22lN7i7DGwYsqMpjC+OKBvzaHZEqyGJBCg8fOd2P3XbU70oYdO
P8LTApHLWJr3ife45S0P2wtmGMRuUuOSEq0HZ2GvdXWdR8+3D+tY+BwlxYDSvkTcfbYCbpwdbWHD
lYTw7juuHP+/tevry7biB4Au8xWMHqbH/yh289489lLYUmqPrEMVTZRv1QaU0fXk1u6MJv8bvWKB
+IZfkN0WycT2xFs9/EXxSPz/KGGiTrXThScGAIIUpLJwI1mjRIdIWqTYlb3nBl8Ja5TeiSKQbubL
pFxP3rS55m5uanmWgV2VWWHJyD/Bfas2K4gaJD5C2dv4GdCG4dwhJ4d3J92gRbyEYG5ECsKDn86R
XO7Z8qrk7LAijQ8GCfKzWvw2JImgrbjPY2bbfWwTyZcKYdYHb75BMI6Yk2g3j77PP2JFsv5dbfhY
jgDjPOZx7VjDC5lEvsr8XCSX0rJugFseimtAn+I/GxGJzf+9ii52GRe/2QSSLY3mvAnviGqTzaVr
QLNfnKq3qju5DdW2y1H0I3CV0gEiwuYSCdHVT0M9CycFplG/2ySBdvKlhEWcHRoI91PhmHJX4zZ/
xASKXZG10sesHc7LPR5LuPeIwcNNO7fVSFJ1RDDlWLf+snOdpQ64NCkrzbpRm3s3H6sfN5589RWV
i/NngReSYme3fS73eI/Kxxh4qznOak1Q9VGAkGQTB/UVMYbn/uV9avNLWyr3kXOy5HBWwTzdKw4E
DI0Nf59z3wCteeeaICpxF8AJXudyMn8i1Eg/Nrvky0S2or9fNjF+xmNVmH3pT3J+kQi+dyW2W1z7
Pa2LMtZRcqYsszjZqp1hPYuh3FcuWcG7CEV1cfByP27vwFxlT+t2wunL7z8sjFtz/a6T0Z6uTV2J
S8Szs8Jb9WANuaH24qgBgQmMauomc1DU48kjEP6XM9+EjyjRk3cZ4+NNwznqfxem9G8ctKB0TIXU
4GUJLHKV+kFd/FESSgb1BNgnfRrQFTsuleVViZD3qxLYMVOLc224y0VuPgPm1afCaRTTg+/OP4Ez
zG+LoHyDIVN7hwSL1m8xVGO7QzxmnWw51n/iYWIhrz05pbBZLhnqSJe9XQmJbQ65X5VqR3mz/Yni
Sf2xAjFeeCJ6bsRSRC9tV9n5xaX44EKsyeLdFTFp3AeUs1giiQnSL6Qhd9sO4x6GlI48kfzC9oTk
Jmoh/NMV4mFMBzfUHnuQCr4g5ZLy5PDYcwXWUfsLGGk09wXyvOYQUjRqiHu05X8M7oFHUUHi2txS
LqnzuB1i/zSwAWGjG3uFJcRdCjcT4qZWU5Vw2nvS58x8qJPJg8GVjXpuYSGBhhwRI+tf8mB7kIIR
mnlGh96d7N1EMbW4dX5YA4CK/Rw57oHMrpi9GA4CcVze9lmN3ZfWznpacXmurnU3zwwo+3mCnkpt
8BEUBRRWEDRhZsW2RVLScJnMTRDuutw2JEmPEXKqHBsY+kxxpVQWLssTy0AUzWxoSmtp6DyQy71x
1zbkvqREzg2/53ls3vJRru25WeV6HetcPzIHQ1Z6vrsimxz9/j5HN4rF2spHhnDP0lcXp7+Lryow
l1GqZPuF+397jOypK1n9XZTTDLMDgNsWYyTnlXhZIoKQDla4kQXMpxJHRLxwCp1FzG1/DKa2mQ8W
VCOXLUI6sSfHoL3S+ctLy9Xnv7Ar+/KUd6SakMHVy8+hyaPL5nDcpwy27a/eE+2DIXZZ7Yomnw5s
YTFGNkCeOwZdFEy1UiTp014WHwLG8JAFV4XQ1lHUbz+d8lFNdFvQ76Yqzx8JNJmKe6DCoBTZ0NoJ
f1Zvfll1EZw7TN58qlBox6VZfbMfERHqVAGXAsxXkdv+uDMFAxctMLyZ1Kr8RX00RKz8bXsP9Zg1
OYuLp53I+9n4wZJK5anowEjH8CMIEahTsgl76LJ6RZcIQe8U+9bk9kU54c0qhNFPIKi3PGQIN9Vj
Vi/IzvHAuT4o7UTSYDp0yxrsohsMAzDj5/jn8KlvaY8SaXq0VrQi166Owu9u6jw0+gwIw37zl8T+
4Ibr4vNC8d4Gdc7hm5aLGrCHLaGFHiIQ2zms4WNkas1msg5dz0S4m+yeE1yi6cxsvP1FliBfxD7M
3ZgtVWwewcsTXqyeue4w1PhUbwnmi3dBTkW5OOBAj+SwEsNPHuqpeEc5Wo6HgOcozybVky4Uw25h
7q/1gPMWA2H5pHO3e0FGZPDDsgvGGVkdyV9/1nF9F6nS/LTLWj7o2ISE+nRtcLW8IHD/1OQgoY4u
UaqkHeyG3t2GdpaCssZ4OJg1nEkMmG8usrUIn0ObKgAudasDCHX1OD63Ne55fpjENhaHSzXu46r3
X/KbFZaJ2/bbPTusjzt5RJqBg6lU9jPiCqRxxi7U4813dLe0SD2AVloQjnYosTf1SdWPrN4yqo6M
TfgavHB9DTvyUX+vBQ4wY5K4fVqVX8q7Mi8H+W+2QP1TLBSQ+wqeejyhz40e0LNPMGO9i7chAVYD
BsoT3vwW6eAz7D+DzeBqcn9CAnk+hgj3SOqtwfoGFu4/D3pYvitY0K8w3zrv0avFRpgNGzDgTCdb
poCo+c8pivWfDYeTp9Omx9eaX+iGisD+7uoSdyK7WGV/jirKXS+loiXm1RT8tQbKrGsTiNJJBYj2
mZOgb4k7zgSRGTASIBl7p6A8qES0Ox1wDtnnYgudSh05M4byzFFya4RDxBzuXXSE3Jq2t32jKTLb
jgLmOD7XNRBk5vvDculb7q997dZFTziVq7zXsOnL4RzLXP9RMB94oQhU+XVztFZEKVTLIyci81ZU
cTkfhrIFdh5GtnXSNtBZ7FFble3v0uo4c7UthuROjLPzXK7ELp4c3psiLdbaPFo6WXWWEL3AkhGM
TP5jP2iTsddjHYUTmLFuOoQPo/VX8p9TEjmYtkkdTHtP0lVFlHeBL4y/JAf+csPifkL09RVBaEAK
VCXJ4/4UlcmuICulykQtlidFY8CH1a7b+DZ5PCE8pbzxqEK7Vr+zwAv9EYVI07HAbtO7RUzPB1DP
zbvfl+opL2r+GmhSfU8yR0+JDlVlXZrIKXgll5AMgrkSG7cCyz16SIwHcZYIO74mzjRgAF9Q+xp4
g0qN937kxSg1nGJ68vIoHA4OGRUflFGGf/i4veDk55vNwj7iWz3YQ72EJyS24uzQPqoybwwcQDPA
AYKhJtS+2UbNPAQ4a2/8kDQL67BRMf/sGoZrfOnVOt+roujH81zlEQxaTExMBogUA42APGCB5X8B
IoKjVwd8ALiEDN1TVYYFROPiqu1t3jHBEt1Rri5v22qK3N/VY4lAVw8FEgCgVEbWjthktALkpTn7
BT/QEbVFH+4trHwMBaB89g6Dpdumm/Qxk3vKtZ/7MceJzRGp9nhfSyvTGo1CVo3b5uIjisVwmueQ
80U0qhB/W3aricwdKmdTs87dV7luiTqh7fPD1J764q0KTfFuMMHDXQbJFOyLSg5/gKr4vOKyHr/G
xrZhhzCVRCk+ouEeWh5WYBpWgrhcbynjI97C/m+tiakmzCNe81RXEt9HjlN0PWhl5ueNjtk8tSWK
XTJP2vqVVJnNORLPjiEtD/kazk1u3LnhXLNv8cakzzXokqzgHOMO7s5VExFBIJnmxyNbu3hdR473
rEDDNvEPACXvI6z886GRhK6kcUUY3M4rk/xVt7Zwro5qwzvUALrKyNkpDiQw181pleVUXRDdcaGN
KFntc0KorUphzib8GQn5gYiSwiNs5DDcOwSsOVk8GPU2zn7y5mCi9g8DL87N9K6so+6qvjjyeN5O
eW0NnNK6qw+wuhr10OJGH2PYIjMcFwsBk/F5JxPt+se51+g1mspt46NRow53M5bSw42uxeeC/fSG
UPpAoRgc7e6wTHP8Yg0K0Ufly6nZJWj1v1aSu6Jdg1b4BSU6bFOO4xgpOtWNQ6o7N2gJRCnRMC/D
gKfHgilJEJliy2L8qljUlgAFIfaihVy2m5iw7J1epBNxbD+GO/V9URtZAwiQ3P4687MenQ3/xJ7w
DKvg5zbjacUyZV2AaL0wW3Chz0hz6+Aux6Cqd40sAUw5OeYkxb32/zO4j6unVrgAnz3sVOrANeaX
edXSPujGJROBfBzP/zdGfvwY99MwQ8eTnoNmToydk+JejuysyhP9zJdnGsgMqb4TeoA/OwQ90Tny
cmGfnMReE8Zm15X33qK3kLctcH9j74p+ccPXzl6j+GTbrZzk2xks55VwALbfUc3gHC3K3gHj4k/S
j5ubtcTJ6POWF05xBMRO/nVh15V3jmcXBJ8DwlvZ7Olu2/cUEC33hE541Y6Bijm4VWb42IbcL9PB
ihUGZqt0ELDEATN7jQbD3DlhO/H6JE27HDyFiWDXFaD7+zAg1YO8PYp3Yf9zK3olqQHzRVigvj1s
QIuAesHi3zlAwB1EjE/wWkCW4lnT+B1k5I2Rc7As40Kpn+3HHCEIFp9FvwgfPlqDc5fIhC9ejLGd
PFhe0Z2AMSK4z7WWPySs5O9eaMnqhJvM/YYsIpiT8WwmhlO77n4Fe3OyMB5HBc8VYB6uTU3eXIlP
hrvcNhROBeaWQY1wmIEvQu8tUyKA5X8+9i51jgJms0y0XP172r6iW4pfiU+T9yph6Sd/RL8zbPEt
KQobt52/Ro74svtwXBCtdQSiFOXWPnkJlZDHhSmYJxxcoH0ho1OBVW4+WELNsfBpNWjOT8hjR/Ik
2whAkfYRiQ5bumGO1ziy+dJnh4/62gxQE3cMJjSns00t9RnRjn1rjDY10aNBU8b4emOCEzBlQ/9t
bc9NzmGxbZeo0RKvSLs18SPW2Uk+AkCHX1EPJfdmkQIT71dwO36ghayLYIutwxrlNWI7hjhUwcp0
VfTfCbLHc4t5a71H5mZvR2/GN3w08TCYK3xqftUqrL9tOY3VCyJwdIs8gysQJU5jtojeo8bE1iaI
fntA/uKMY64Su7EtmChqvkCFwdNFCtaParLOpZvbv+qV+s5TrRfxZquJiAOj1IyNoC7wCcVx1Vz4
YMxTMipV7bl+VPstRmae/WhVW3/UQbU+oCcnenx1hvCzrJEXLrzfvLbFMJZIYKNiucqbuhIEKn6x
iafC7ut64tCD9s9QLhAIL7IIEV/gI6j1fZ14S3SwrVYeN5sNCI+u3RNJwbdxcZzO9Bl5aEm4N8I3
8cGQpYpePyCtH9uF0PJu9uLhi/TPDorCg786yYVkyP08sticBKEQ+1Ukk7omwSQ/g2qrP2IiA9mB
nHx9Wzch1L27IKfbM9bE7r5w0S/vimUr8t0Ur6gwSwKZeDcKtFogyw5MEYsg/P4Su8gIW8qqS+KD
tstCgJA+qqSo/YzPrzZ4e4uFh1UN8qWxxGy9Iy+mfTcRdLXdR3Ri5nvUx2UCZ2azJDnzLJsTO1w9
PIxWPz7Zi9eZvZlmU6FSEGWwd4i//KxRZlWHaEwmfYRcKSm3TVi4ls5F5QFJ0nIRbpYwe5303b3n
qc4nRybamuOYLy5vcYCKl73DavWfKVn+x9l5LEmOK2v6Va7d9aENSJAEeW1mFhEMlaqyunRtaF0i
qbXm08/Hnk0FMyzCstvOqvtYIkAADof7L0BflRYagFDQXecwA2cMN7wnDN6Ts55JxB+TtvgycicB
99C1NttAEMrpnlGTH2FZmXGG7IXqyg2QVjk+kw8a5RZNSAq5TlJYd0YMwPvU18UQnUrWgjIB0Nfy
ASToMOxmUEyPidMH1ruhTdzkcRijkWZ00owH4KPRr0HTlMC0K2bRdGM2TlTPEHsy7Hw54I1mveRh
X41P9H5VvW/SrHHvRg0mIM2DARI4rbU22OnIfSKE1Zjis1ZYHZWQ2W65/tVEsQfdnBjaqB05sBWs
bOGoaVgTOW0u0Auc6UZSeTMC/V1TusGATpmtrF2JzjchoSXr2uslNSMUixDmm6U2/AKtYb0kRQ3/
2sliaMeyKKZHeG/hL7KQMlto763nDiP4vyWWezx9Rrqy4Rj8VdQx9V3AG1QERS1kTJMtr3+jVxb9
4JFFA8kn3zsoagDhA2yxBvNt0Gcdrhxt2n2IhoJ3XRtK/31S6cWvoYV/jJIDxMJdojdYv4bZTFFD
d3Q04RXVThctBwOZLYegwUUEveFzmFWFc+cHRfd5zuf5AyIa6C+Qjf+GLFUQfBT+xogwNO5RNqC3
EOuZp48iqawFzDCBCLTZXe8bGcZHLLWCZ55NNKDsFuL8XWo1vJMW1bFiizwYMgpmrWvxxml7XZ3K
Nql/ddUARdKoodWjR1vBXXKoPkxHARuh/FymiNDuF4Owv61kbLu7nLN7gK3st/djmycvVBQbAbgM
3zMLmEaL/CgclBe3hy1FJQ+kL+c3IPHunUxWO0TpCndTSz87uLEbYBOVUQi5G+M41Wn6zQZ1Wwum
AqiZMnlCqyxInxCpIRQXfUKWa0tKvl6V8mRcHrG9f+cIGos7Ycyq2InaRbPWyuHRbUzkZMFnwm5v
nwpO2nezdttflSr8B4R/BKjmoQUP0pSVvujI87Iht7eTeTc7of4eHWigT7Wblu9BR9DibljmY4MU
GA183ojfBfj3xAPGi7AzyrHIr89+qSc7LZH2C4tV69scDe7wZEajQbWmRAZx61tpYt1z1XXBAT0i
MzzAomQJ+H/2RyfOU24mS6rmwQcS3dCWn3y2YJM7X0JylPoYCGSs9TzXflvCT+bjnHeRsR/jbi4W
Nk32HsQrtVhz0Nq/BQpBEphGO79kGTJ7j8i31HIf9qL9iZB9+Jv3zPgUAW18bw4FtL881cvPiaPL
TwQ99ynqsvarC0+y2wWa60CRz0zYWoPxJSCR/GzN8zBsAnQQWp5pc4y7OTrYpwRUE4i4SJhc52Jq
Gy/hnQGr3XFA/bdlhyyzb/rWuxSYvUYIjbufvJfpXqZDpP8dgdH83ndSfRNlj1+EHiN2xGM7sD6k
RgcwqsDDl2sqsYd79LFsuU0pTBTiGy2xzD8VReAMu4yyl7mNIS/Xe6pc2ofZj+bvhqjr2sOg2vpG
mZxtjikRLyWEZ+vnCR0DJAwQbKH1DRzpnRlQCN+QxBikSrkePWkVeMyN2wbFsHM1O6VyRi/Ia+rI
6Wio04EArmoMv80pTp8x9/VBOXOFoVTlmw3AOR/H5a2lhjF+QItTfGp78gKtT32MZPuR0qVw6LMN
lsq1re9K135yZldHdbOxxDcbnsN70DthuE2Ao2JAmuMijxaW3x3piEDjzyvN+YKTqtI9jRxwTzET
LaIu7REbweRpDPc5Nx64AbB4W9hRdbyDE0Yd08qQYvsLuL2AK4eaCOyzsqNzPS6tiJwmL1SLFH7R
MBt6ewiBFSyKAE3KmyuiB7xpLHqDKIcBHrtDvtA4SAxcq3eNihF8AJ6jGYdUH/FX8ilAStDhpZ19
7myks8A0M/b72m4W6dyMXzRVdfsriBDQoXE36OUduVTxEA+tjsDGOJS/J1sTDwY1Gkr5NMgfZWKU
3d6ZXJDVCQdWPlAmnGPPkqVL1JXc2E/6BGRiN2eRlu3LtHO+8DbAlk3UyC1uaCxxl0bTjIRfFdct
YjFkgMM+c2bSbl86Rb30loPIswYYDZ4ZG0ubV7P8T5M9pS9tTpb+Yunke3uUSPXuPqsQuNkg8odG
fl/RRdyY8VzYuxzbyIEeA6WTTRiZ1qchLAv6DY5BbT+uIijk9IPKX5M9ZyPqjEkzeBFk136DGlll
4UNv2L8zMH739dSIlwVYFGz0njcB0Yfqw6ZDXXDhHAHZRxJ2cj/oWdAnz4PmdOF91JQ2RD5I/BzH
GtJrVRQxtKg6aA8Ztq8IippuyvtTm+cfESUdxO+KWt8Xgd2alHQcE3xgi5Dyo1+ho7PBvb1Jj4Oy
qGjBRxP1xm8160OEXPCv1kYTGQkXd3iXuLUfbC3ZEGH9iPO7t0KgCvu0tiZrM8myeEJtl/69hj4L
+rGj+GI3svnRIkMOosYgDT04di9+x7gZpU/ctsUTZCasuxtf6N1Oq30BUDqFoMgEgpj6Jyrdd87Q
xh+RP6EfhWRe/ak0Kww6oQP1P1HoqopNj0Hj79oshO8hO0EjA8Uz57lN7ZDsgGiLll1lxi8uRxD1
X6OP6TqZg/0wkADDUQo79TNDwrZHbwrtnE3KU1BtUGEiCOSpGAYY9zV8Ope2691ckW7w9BrJDNDm
sX/ZDRDvJq5rf2ukPrdHIWv1CPocggtIJPcLmPLwaNQRajx1NkBFji0EuXesB5AQBMtbADujo5Y2
WwjaQpdVkr8TWWn8LMAElCcXwcgMjfJG/MLZQ5PbKcgllNHcbuODAK3+ZDpj1h5cw5/7bVrT29xN
OOmIA6i76cl2xg7ayhjoo5clVvl3GgTRNx8g4yfTdkeE3saaw/QLN0ORHdB+6pqNnYlAALbpuvcR
fhH+Ma6TJDqBdSCnBmTXnhyz0BGRAj7+Zcwj54uDtD75S9+PwF6yHpVpfe7/jjJJtj63Dei91OTJ
CSDS+jg7pqKYiSwXNEQLqxV6MG0SvtM03fqkuSlcYC0x08XNkxp3h4KBDVYiq23wxJScljQAf+fi
g9XOBMWyhGlHt7Ppm73d59a3Liht6OXGLD/aM4BCHBMCsYvpU4PUQFvDoPds8jrlDIUWeqMQLTzg
yArSZQk/cCNoiEY7fVKUmcweydtNkBFavZAa2G5An6kj2tCp3/YK0PcTOJAWvTKaQChbC0gQRrRl
LLfaiW5I0o8BSiM+MtcjzUewk26/Q28X3oFvJyPtON+ZsiMXchR4lEPM9CglaLpdafTyB9q/dXQs
RQgYO1StfEDNvk+8DgQ/0d3ED4LNpsmveh3YH33ets5OZvqcAlGC3uZJBZbDA7VDmgqDsXgYsUv5
nIGH+NEVtZbT+nPMT1kz9ahkwL2mPBGU+le059O/nL6emD4or0cXKYoaH+X7JJ3uKmEvJjoU4V9y
YusE4q0IHcQU+5KaOxLY+GooZ/yU9d34tZoBu2tOnABBbub+vo5GaszSFBFauOC7P6Xg8Iz7EQ8C
eGHkWIusADSrA55M9bPeG2yQAUjdx6mUBXaFBV8JzBD0ZUQaB/BUaItDwbBBcmp7AEboSrWYIH5A
fi4wvlt2Q818wPrrKSSK/zT1wJj2dow49aMGu4Ra8eQ6MeEVhXeKgZl0ns00hH7QQeCodrMRQquM
w0lOXgAE88SN0qUIkhYgpxvNtP7qMqvjJku5nEo4pN0mMiotIZ+06zu7j1zXi/NQkaSgECN3amz7
77Oa5Gc9nHLDa+jK4tHVVw7bOsDQzuNLT1SPc0g1EthRdj9ZQgqKLK7ffgsH6NsP5CvTHfxlo93X
kpp+QEiAYk/7Hj1w6LzFM9hPnqi0bsNPPV6hIL67QMYe7SCHwrxPzcPjSZV81dD7qLZIVk5qX9Lj
/ZqHjT0iPqONd/+peJjwGqLLpFKLW0YUCHX0dYWI+X+q0B2GKk9xonFkJh5qfER+SD2MqQJngt5J
78NNQJq7kj+DFtIpNDTga+gUDMFfpUVHB1eXmHJfnqHRQBlGtABdOnQBv1Ma75znqg7z7pFWtkEO
X9SB/1HvRjF7RjSbJ7hGUQbTpgrzzX/cQcopJ7fzwNbE9/QVXHTD2erJ/j96ScWipEDohcq3f9Gr
az/lMo6WBAoYloCZ/OU/8wyZUfQS9q/dGD5prQCsqIFupRZSZvb+P5AnW1coP90VthHKreDyvBMJ
JjzHGAzzdMMW6oKfkbH4qvFXlECoYvEc+sMZSxcB4i6ybLdgkiaUpixALvtxaEd5HLsgfZjB2H2f
/GQ6ORQOvP/+r//1f//3z/F/gt/F8/+3BP2vvMuei4jK1//570sWQya9b5J50xSuvvI6HMhpFLGO
pw/sDqBLSNJSznPvr49yyTYJqTwTUCMIE9dZWQAG8VRjGcTrSTNorqLC+KJ1bf3EO2O8uz7S4qF1
ZnxKnAB1bgrJ28fig55/zCEOgwJNLSxlay26H+bOOHCZDltTwxfCyuTftT0gcI7Bxn1jdT+vD75M
YzX4soa6MrF6telKnw9ehX2QwMPHOyKv41MpIvwqkerYN0ELQ9DsQzR4knR3fdBX35auH50/hhMA
6gx3tYLzVA5taIF6m5uu/Cwkwth5WWnvkMOP3uqpyMRcy5SORN8H/7LVMtIsG1v8DSCYlWWzz5Wb
e1BVW2/0cVV666xMnZqKbikTZUJbrEy+TN/oSzTwEZtU9ofajdPHUVYvZtZnT28fiLekiQu9zmcU
K1O2VLctgE2oBaCT22xGKgLvDKLqnh447MzrY70ygGMypoMJpIvPngNV93x/wLDFcCVzza1CbRQt
6cnYJLKgYQFKeIMhRv/Ww72M5y7LRVwx4MqdjxeXbYDQGePVoPEPaD5qO7Obs/dvnhW+noZLk0JQ
2jBXS5VVwcxt7pBwYke29YvY3UMYRRm3FYifyMG+4Yv4esMjra3g9rqGoiO0PuK6Bg82E2DwUtE1
W8OyaeZWyBOZgzN/fvPUYFcaFvtd8Q3N1YL1S2kgi7CbmPPU/hSXHQ0HVZovLQKFB/Cq4VvjpDJx
PgfLR3mAA2YsU//jKtDwA+CCBEWnIcZ7nIOCjBwI1Zbb+5Yf44WvyLbAwg6JJhN2zGrV0DhoF+IC
gjPogB4xdOEEUJ3Zwl3rbhhMXh4KJdrlfy47/3xWhg8zBQ7RcpbNaqMZkTj5AAhrLTZvBKgLB0wS
M4iFQG2J/qv1Kg1AhmPIVGpwDDB0eWAPwRgfQmtAcW2u4rdHKcZzhWnblsunXMVevD6GtHfZijku
yIdxkIFn4hl2aJv45fpOvPgNDVciNeIIxYV9/g0h+eOdoyCGJzVt+bkL/F1dYFAfj0H9byYloVMK
PqFtydVQASm9qUcjUWow0MlDKeBk+dAuEH5QN1wjX9/W+Dsj60lfDYAinrbnswJKDujGR1IYLZwc
MPOAas4+IB+nIY9d6MtQ18D1WkOjCzKDS76bXMmD9198Wkc4rqk7jnTWBu0Fj/e8HtF5MHytwgMJ
tjnFyvoonCG+EZD/+VvnGQL8ZYGJhS3o/hr6Kj0RQdYWNMTkNp/z8KtW08HZtCPWRiUos3ciTJPn
qK7Ne5pjzQNmeOIdV+68o9XunIDiqN9TUva/gWXnDu97sFl095NjHOkUdzXoLzcurOVkXvu5q/XR
NGCqie3IbUK/IshDOrD+iPUBRhc75NrFNpvaCK1hhEKur8k/eee1kY3znYEyChSXgZEbxBsBPKAs
lznvbApn20q3+3t3gQRQJHjxa1k/iCgLj1Xn3/gVlw4dwZ/1spfA5Sz//Y9wDHnIjCXoHph+aEv6
ERrjDXD/EyLh1Y2hlkP1ar4IKHDCgQHb9urQUXKJO6h75tZvv1tgNA80ZXLauujIlogIXf+6lwaT
i7EoSA/oD8Yq53HLpDUX/VvajnmgbwvdLB80FdcHaxhTavEmrLMb89MvfUuHSgEZiWErY+1m7MKx
JovAgxMBlwZtX7wIQGD75UmRrp8m3L4Aoxj2HrnA4bnkpqDDhSfAjtJI/EkzXPt+AvVdefBnxL6i
WH64/k2Wq2G1AJCKdeRTHGp9XCHna50vn79AQgtUHMRKpwJvb9J6210f5cJX4FpySWi5oAwhVtva
n0e6r8gebJtJIKlrIpCiLGMD937aXx/pQmglfOtc7AZfXNqrvZsOsgdtR+5Hd6g+zWHun0q6O1vK
KEsLws4PfaOHaEG62gPOIfXbgyoJNbHOpuZNVF1tsWyE+RkNobV1tUJ739oCboWYyuIBynX69fpU
L2xnC4tjk5cCG0tfP6BBSMIBrhgLoPDiAiDxqaVOB5p6riCWYX1249teWEWbm5ElxKDbopt3vlcw
0UHM06KkD2ituauGBO2/snUeasNxbwy1/KnVtmQoVzdIa3g5ry2ccelpMAbyuYxTRQsobaIOidIo
RAQcU7XdYArjEWcs7UaEuDhDx3BsC8yNZenLafkj8gHirGPUmVBEg3Sxp84JiqREEx1WR3F88+rR
mUCPnDPsKORGz4eyNbTkoZeS5M6++GBWZUzfANzxEVZl4oLD6yvjRjC6ODvX5lXJna8rZzU7S7Y6
MZANI4KgrXYaomKPKJtYsRdBLX/7c4WvyBLajm1IMuDz+bU8nFCD41OirGKDNCLPUfh17+oSeOf1
T3lpXkQuxzVM7GCVXM0rQUa7AH9sbSGcWRgMoT6spXjUdoAPb2yQSxf0cgJ4PFDSgeu5mhZcfWF3
HdPC5EkF29IpeguYgCqOCOtraBiHSA6ng5sPvNOm4XddV/0JL5/6bu50kvO3z9zmLqN5TlC1rFW4
aVJcodSATiamu+rYwYDaj27zqRsgxf6LkVwXPSzwPdwWSzD642TwesOglF9AtmhgKAA9DKkjA9wr
jng3vvGls6+W9xmuavR9ndVl0Yw1EK0GOEUJ3PeEHiNdNtyrvJoezh3C0doJaqLzL44j7wv4t0Ru
ahTyfH6BQudxQjgbRHEawLQFhpGFtv5tMrNjObv+jRfvxTnSPlImKRZ6lquFK+A4OMaEbpMfFd17
FZnxFg+e+YiiRvIASxDLCbQK3/5MJHbLBVqlk9bZqznOSNCBr0O6PQWrqu8W0ig4wVYZTy5j/7Ci
MPp2fddcmqajHPYmO9Qm2p1/VZTQTH9Ex2NrT1bzaZwRGq8L4KwxjqSfh9BJH7pBm35dH/RSOKCu
jKKoy3POtFbhQNS5qswBpQSoMKNXTNq0tVMNggDd4sObh6LuSU2GquBSBFp9UVy2F6YZvQPov7oX
Uq18oKyc7NPK72/ciBdmRZkcmpNQvBnJcc4/ZQd9CVJWg1KsK8Q+AVlJLyS1kb92Xq5PavlLq7sX
mh+bkvyJaoxYLdoofL9JSr3ZSmAlTzWm1SNczxyPzuvjLHv81TiSRzBUOcGUVqHUUVWexEjbgnep
3SNnpTjYY2PjOy4RnJpt9Un2YBZKrkNMEFTy4/rwS8RaD6+EDbCERplNUej8gzp13lmBkpx4YQ0f
lC/mv0B1I1nq9Pm+mnLtRsX1wllQeJ1SIafGJZ11BO3AJqowoaXozAHMo6xQvwvRBNuI9j4CJos9
JRDIv948SWI28i9SSiF4SJxPEuljRPvBam97F3G6ApWIdzbd6T16kGia8KK8sab/fLXVV+VSZH86
0uIMqlXwdtNhok3aIKzWJckPK8zUzyXE/xAKSifcqRp9dj0cQyhMM6QP0FzBx4wKpO1dn/jrr20p
2yWjkGRZOIuvjgtkDuSbIgqlwtaM95gmpi+0JHBAhYBwj1SCpTYTBBtzc33Y15vKUhxT5g8tBNGG
5RT/cU3a6AtHDqZK+BfiOJbki5QJNpMn+Cy/2YTRjVleHE53lh6Tq7tcmufDIVmoQ10C5LRoAH4E
x2Oe6hRe/KiNkLLDApm5N89v+aL4fEGC15nj+YCOvagSF0MD/UejLRnLrP0wd6Z9ii1/wECzaG/M
8MI6YujGmIp7hLR1dVHKqo8yXJagfrpZc4xkiXo91g6e5vvJMQw1/zRrmvHu+iyXyHO+ianpE895
4vCK43l1PksKtAVtJI4qnh6gm+oRk8GEjEfpZfnLDqvqV9w2+AdAMrpxfl5H+WVkm8yA97gN/Op8
ZBNloamuLC5M9Et3tJ7VqZaO8YDOT3GjZXhh71DB1SVVOUq5BMHzoTTfiMvQNIE4lGg21uM07+BW
A3aeyw+Fj5P39W96cWasIHUl0HWmtbpVkkyF2hwBPYHinO8LMkhg/r62RzonvfERLy2fToHHtV3a
TkKtNmlsjHA8skU/ZoYA2NdasDPR3UHhW36m8WscEDRabBJG7UZWtwSV831DfsWQjksayRddbdZk
mHAmyuoWCgj1JQ2Xon1E4ePGkXi9cLw/KB+zLwk1r85gr6NJAvG73TZNjKQOpAAPEZpyj1InikM4
w9z4nPqyE9bTUsvjjM6TQXa8Og61KBFJbmVL06kyn+KUF2QY55iambKKcG3x64MoG8gCtsiOVZUh
VRq57a7tA4msx1A9CkTVPl3fTq/X2Ea/z6CUR+eZG2S1nUBeB1DwWOMmS1GH6AmyX4OkHQ/oBNlf
2hYm5jEeYRd64LgBWV4f/cISuLwzyfr4B97GKsy7yh7h5VY09pv5e4D8MY0XTKYnKE2EwP31wV7n
SUQhnTYt58aSxrr9vJjiIoiIO4UA2n3EkAuRHTUPRz/DMpfCmjoVQYaYZNe28c4CivD2erDiEDE+
v8JGkH11nlJKpAKBp27rJPEvHkTNIw7tPkKyifn++lRfHyBGIiGDQsrdzXzPY1JXYc2XWOBtjDGH
cVyF7SGi3XljQ18YhQyMB+aSGtCTWK1epbnIaAufDzq70H4x/7nTDKRSr8/ldcBTSwlymQ30FrbL
+VwKNGtRkh6RZ13kvKZQ9idbj7/KYZ4P/2IkmwxP8rKjarbKZHtEy2CvDBi7AkbGzzRQdxniw+h9
yPR0fagLe5HaOY8QHZVqOuvrBQodbGnsRTsG38cGlkRn7c3RGB51g3r9JpNN8jGb4O01qq++NIP9
9koy6nNAhgwACjadztW5R6CX+k4GjArzwvyBdvi8KwZ0KRMxmrvrc720gP+AFtx/lm/dEEQDpu9U
ZwzI8VTQpBLIZHDf42fUDm91JpbPdh5hccdlRguQRSAovdqRjo9JlT7BtqzkLD+gd1d+KTXb+GJo
4Hs3feu4XlbkxZuvK0YFucaDUqd2tl5M5HrGMQ3MfjsCpbzHWKn09MG1/sU5wOCOOuCCJ6CRe34O
hgljaGEi0Q7jEF3QWaLVKud6i5ff24tUTIX3JPGDxioVwfOhdAPGMiBrYE8KyxKFSOsOJzxrE0jk
WN6+OZZaygIioANurc6cUTeYAvWy31Z+Mx1mF2XskEbxPu3HH9dHuhStaMRxzSzwKprT55OyW5m5
c4rbRlWX3amteSHnDkj/66Nc2uxcqNKCW4sqprWKVqX0Kf3FcC8rB9sQVPmRgq6t6ji3RX/j8nw1
FJMgq+YljMkXCJNVljSjs9TYHd6uwurVAXuU6VgNHTUGWEi767N6da6WofhyNkVSMl1zdXNpGHnD
K0LuKMmz4Aj8OUCCqA2f8WRrvrm9CSU1xrGjuDHDC8PaZLnYC9FF4JpZR0la2eyDEi9MrgCy6vYr
ton6Ic0S4zeSq06BCJRVvfWc8WD4c9DV5reQwsmCcJzRsisgpxkY7KDK0e6naOiP1z/rhRWkk+cy
QwmERryCIkU8gQw0E7Ylwpt3IJZR5lT4uQEAN2+cs1d53jIroJO0a/mWACbOd78PuCSSY7IYc6Yj
1mxIu5oSAR7gC9qh7A37O3lY8mFUzY1j9+qmWw282jpougCrN8N527b6sOcdiHpRZEHV1Oe4vENt
PfRQ8oKBj/nwA43l7MaBvLiHuAw4+HRQqEyfTxyRvbmtXaxORIgJ1SYSyFp6QZjmDz4SATEUjQpl
kAmJixtX/OWBpYXuFF00Ms7zgWulI8GK0xZdvqT/jOpH9beBDdEBKozyKqHmQ4IJ5NsP6tIjpxrI
9QcQbPW1h1Jz9dwvltkC4t9Ssmqyh67N8+Hn3Ofacx82sUYFt6h/Xt/Kr6IrsCJewVRvKaBI4HXn
s7WL2awmFHC2yC9oM2ySDlQ8jsXq49vHIemUpJsuYNJ1743rwqicGv60TRlqcdSZav8+DOGt3Fi+
SxMitFK54MhhwLiaUNTOykz9RCyayJi3FvgvzE1/qz97IQKoP0dZHcswQaMd4Q+xRQ6kPSjbR8U9
dBcVIvXmkggrRLJOjwRyJg2a1XWBjlSV9aEB6MYujG+hNunvjU7R7QJP5F1fpAtbX5HU4lpvL73n
NY4OoxzHzVNfbFF8Q20PzUpUwYfpVPfCOQY46256xNlvLNiFCEe+Ytu0D3TEN+1VJiFUqDRMtnQk
5rL6J5WXv1FEnJ8GYsI9FPzcs+bFW85ViMpfn+6lRbSXChfVBOr9662C2V3QZgm7pMvs6QAtHSPG
GJafgdbOjcvp0q4kawf2RmXEfgWWden11IGFRAgF8OJQiKLyFEWFGzFziRJnaTRbhWIhED4Fe9FZ
dw6VieRnNePiBrx6Qj1SVafF73ZfLXaXQzUZNxpqlz7gUhFZwJ2K1/EqRrsjlnHYfBnb2sqzXRF2
0x7nr+kAr/FWHfTiUIoAIkjXLZ6T53FKVDChaDYZ2wpS4o5oiTAhBmXoTqpbENmLX5Hbj7oipUFa
FedDJRFo/UylxrbBE/MEicE8lbin3I0wF98NlgwO17fhpVPHkhEZDTI12lvn4+GcELetzdSkrH8n
0BWPUQtrLsEh12sxjMC8ei5ujHlpjjx5/imbU1NZQwZKAO9BPhL2J7cV21mvktibqiHL4dDjw4gI
df5wfZavOyNsTperDfQMwQW+7Pk0rcLGEGByCcyx20WbNPpH8np09X2CfDLCdaiGEeecfRRaqNHB
N9T3fiGgmV3/IZfiDfPmCQ/siybNKp4mSscnKozAv8WO8axhyCLAaNjDgXLa8DMvWgvqErL0fVPL
W3C412Nz/gmwGPlRzqeWdP4NSi2wx37ysesq4srrTHNM0MnbGO4eblLjVWY47Nqs0XbXp/w6+jCs
pbOXzQWTtX7oQtinrrVc7Hirmzs1xf5jgvbd8foor4/oMgBob17S3BRiPbnEmSeM5EawtL5F4Akw
00LuZT+W1Zc3j6RMosDypiZHWycT+KJTpBuVATtRGjs3mcPD4LjVQZ8H+8akXh9OGukLcNexAWO8
ApkFdmRpeRMBzXeRVZd5gXq40JClyh1/DyBWQ2qguQVUen066TsDCuW9y2OUNsj5NukUZO7OAsQH
dzM6mhXetjU2c8exhXnbROCI3/o9l3ISz3neifSa1t8z75OkwX8Kmaxw7uD6jjWRoeDh8ZCBr7mx
GV+fgfPBlm30R4uw7PxwGBYEkapbhKidBq2IoJOemK0Bq154+6ogxGe4et+o91wIQQawL8QUwJ4v
ic4q0hbCaq2A3icd91g9YmPYb7XQ/JprFm5FJbKnCJNiHzsiYVrVOB5bmdHfCIOvl9bmwoRQtbBL
CADLfvtj9kXkOmEr9Mmbas2904YpOEyp8o9JVs0oDE23UrrXh5Lx6ENDY2FAKjDn46VIOCIB5E44
6RjuIxXnETO0UHqB2d0qNrxeWCUIMoZu2DyLIWKcD4WazDijlTF4Vln3qBr2TfspctFs17s26aAM
j9Z3jFfq+wA39hub6vVnZWwWFWSzSWVlTbFKJx091bEYPAer8McBBs0xpyCL7pXRHEKhdzcy5def
dckbaQST/jhgGOX5XHHMGTU7UgOGiBXB243HDXIaGJ2K+uv1s/lPy/M8qVMLwJWrk9ba0vM6HyoN
a5eKfTB5WMci0zhk4Ik2tYlVKlA/2X3u0cx6tlHaeQcqd0LrP6Y5slkEovEowGB3M6SZfaN3+vpC
UQYBWJA0L1fZGgWIeFQngBGjouILTAeR8wm3csinl+tzX67i1dThcVlLokIJ4FUchCeO65Zuoq4Q
NCgIQXUXW0A/VXTQ8R0FmyYBOMCUcjzkOlu5ySZ0867/hAsLTdFlGZ1iHWIQy6b/47yaro92bOKw
qS2RPJAitEdRW+IOwLy88RC6OBT9NCg4xHyQv+dDNbEkC2n0wTNmrcULLQ91cxs2DYrPSg7djcfP
hWBIsZgHlwQJt7z3VjMLe1ZCIFmCEtKg5dvO0OFLo6lzJ6GsbvtWh7cup+gAS9h5auY6eA5m/Rbf
89IKQ2OlQ+QA44YRtJ4zGoKGXoz4C+n6w2RIfGIiKnd5NqNXiBssSpeG5qUp/H6ymO7j9dW9ODzn
iuBhsZ/XD14zbfwwIXB4up5YaFDqNJSTHlq0E1sjeong4wFZd6g8lNjEaurNeGuHNaCxvJCCltfh
ag1aG2hHN9ajF/RZ+aPEsfAg/c7aDF3V3TiyFyIkFw97GU4oVZE1qSXQO6c15mFEJiVBSgMH5eMw
AvJG6iZC9cZoD9c/7aXdDPCIzi2dTJ3k6XxlY0wxE1OxvareHT/aDODBcGzv4zK6heS4FI2W4siS
LoH1Wu/kthMYR0ZgHRNZGsUpzB3kljBCw3jg+pyWULuKR9QouLfhvMKwXVNeVTr1ZVBwwxWVdO4x
R7V2foEMUdG184fWQvQauS13d33QCx+Si3upxyzICuMfdMIfEQidUzUECYJ6dlAOmIjhFeSVcjEJ
qhvEv26EhX8Qces50mMHbgSLZOEfnK/bBPA4y8WEZTPo40FH7zx3Mfybc6H2c9Xr827wo7ZAdzmb
fiDKYKEtj9wqgr/VIkczUCEdNq2IkQNNcLV4Ap/dTgd6onqwHzqk5Ge0Nr53QmEwi3Qba4RtjD2/
1/RA8zdWHfTODqX2sb2Ljah4ZOJBijKz8WbOKHtFku+QHrkwHYxV2SkPizpVVocoH6qYH0Qx3AUD
cot4aKm71MRK4c2rCB2O1yYgWYuCybLKf6wiwn59k6apyRO3c786rQoeCgQKvkmjn2+kuRc2DAx6
B8YoYALoI6uhmqFCZynsTK+SmfMBmZjsvhVWfrRHhA6vz+rCgVgaWVRlbJKTV9ls14TwyTqGohE+
3pNcO57ezuFdnNKgg3dpPBiYH92Y34VIRnJJn5MvSQvNXK2cnI1a+UiSeVlu5+8jFZ2wsSAJqweQ
8W17C2N4aY5/Drc6EHm6PKmpa3gzflfusXUCBNfEjFnixm24qno6pDjRmKXYXf+4l9YRiUw0A3h9
UiJd5ZgR0qnIDVLkHaZRfEuo1nytRFB9SpNsfr4+1HLPrA49HRZeCCawKlA9qzk2OqonAS06r5pm
saOIiJl3J18w2cHEa9SMbYEBzEvV0KC4PvCFj8vACugmi6lDyjk/FlaMjlbvN7qXtAodnsHQPoKa
eik60T+NLbhKe9LzG9/1wv5xKfxQ8aXvToxbTXZwSqSTFWP2fu1wUSBQ8pgBAow3jYFLUz45an99
lhdWEpq4WAAjdFso0J7PskEWzO1mBEwHtJC+6aJtniYzxsKXVt6N9+WlD7qQuFlNgjhlrvOhtBR6
WIbkA7KjrUAdtK0Hp32v2lzRB2kNY2vUjvM8lLCF3j5HqI1SosFEJmUtX/2PABdVlH4kSaRX+z4W
Qi0qqR+rVKuRV3Oz+kYyc+mDslkpKC7ZMpHgfLBaGW0S0Vz38tx3vshiKjCWiDCNsJ1oupEjXjob
1nIdgtAHLLJG3CTY97VYwOiecv26wQdO7+/71LFQ6+IhSjlmiQQ0vYwdqgDdDdD8hQTVBfBDrkF1
mNFXCSKxdY6r2sTawCq1/jSpNDgqH635bTUF4MTa1DD/ynxpf8x6q3vJG+pT19f10vSpVC4oejqT
/JDzT40vqLKGppKenWTItKeNFY8Hs0itv9OkFicL0/FdCPLPayYeaTcGvzR96jWgnRZG6Sv8gjTG
bizsQSIWFubpblIyqBC7NKoPiQuU1iz85B7DANvjudrvoMLfwntd2mg8b1FgWFSFuEzPZ5/Qda81
VIdAdMocIdxWbKLSNY8a8hz/IkjAEF7Q8+QHrxL0UE/iUKFX7mVDiJ5j6HSHDI/XU1bidHJ9TS9F
QIYA9MQDnsxydXyMINeROYulh1+9DLYD5ZPf+QAkeYO3y3DfY9f89iGRWuD8UGMEl4w2zfmHDKyi
RCusnolLQ//cwZnc4duJeQ3/dvy79NEtuz7H14HQQdcKdYlFJ2mR+DkfEIHx2kYocPbS/8fZeSxH
jmRr+lWu1R490MLs9l0ACEkGNZOZ3MCYLCYAh9bi6edDds9YRzCMMTmLKisWBQKA+/EjfqGo4jt4
DVSuAklxExk7pwy/RBcZ5vFC9P19dhwfpJCNNaY4i9gDrZGT3TKqMh7QST+hABrKhT/2o3I16Ebw
NsAqf0yDKbpuwwZF7KnMzW2bieGQ4Hi8mXpH/vvrB/B56ZIFkjYw04fu9mmu2qNyikiEROcPM4An
GRrxzxy84KHMq/zl60t93qZkgQuYiSOVqug0fVA1ZsOiFrPfoba9GjPVWUX41a7KrDGenKDLVvIQ
1y6nq7VtsjFYfX35z8t5SUKJEExYyZVOYechTGmTdhiqGIgo5qg2JEjkCVANJGdqXV33vVNfeNFn
VpeiLcgJ2mCg0O2T086GJd1jWDj5ykLL6FOzXmmd5KywaZl/4oFUbRLVuv/6Nj9HYhSc6dLbnLJk
mqetY0zKlLGrkCismzh+TjP1rgns4oFIKG2VIUJzlOLft0mGL4SLcyuJ4AdWGBQ2NejJzYYZpp1O
lMhYr6J/1I5qeCWlYPuTNgkvHOyfsfa2TeYCtAK/H1bSaWO1abs6HQwMLjRAoQBqB4HCfIKRoF0H
xQ2LZ3BTLGZ9oQ7jzlLC6SEm73pCbhUv1DZNDmplhduvH/y5l83Qkm49MCwygJNNjbuYwMyAUBLP
kA0wBbUBo2PcFHoB9haYKyE0vMsdA923ry987o2TStGtgS8Hglo9jmGiwMxLjMPsN2U5XGMYpH7D
rTXd2Y2W/T2NtbwuEDxYK4k+XFjf57YU4QuEuEp9TIv7+MpKgT5WUKGbTL+/vRkbpeBeFekFXax2
X0dhcCGCnFtibGL2lAEWl8nX8fUygLqDFWNPCX20W4+oUnukfhhFjHZx4WBY3tZJiCZW8TSZuBOv
Tju6RYYR7+KQiUTu2N4zoNARnG+H5z9+dfRrlpqKvhT58MmeqRABnOxGTLh3ZmPl4Vdo7aocwRxF
Sso1kpt0kZq4xV0Ulod0Yd2cWbBkarB/yZEprU5xwLRzq76hW+XP4VzinlVVO6Mc1JsOa7Ir2uWd
Oypj8edRmHSCs30BK7F2Tl6hwcjfiON8UVBt8HTVdSw38IVey73xbCexuvn6Af/GC5y+R9C65C/I
HhicusdLRkPNVk0wd/QZlCYe4s/JCqvKaT0Phnlfal3xqqD87E94pqxGGVfEVV3L5gYPzeQp7kp0
61GU1D2noii68NHOrGbG7URbuvi4sZ82JEnlmGM27eSbhaXeJY4076y+qx6BvuU/Q1zhVvKEnGoy
1NH3kqrxXWD5IyMaqRdrHC/j1Yx/wHVLLNrKiRgurI4znX+aJ8ytlipYp/t/Es8ghJezpfWjPxhF
g7ROOQypHyOz86ORNclaWxI+qXsTlYz3Aex/6BVhLl+jzYwSwYUndSbOsAMVmcEdQ1lARMcvMRM0
h6OC/r/R41KJu14SrjsUnq+WSfu8Qs1F20/YrW1NPJIRPHfy926aynhVoFXmV5aUH8DF6pvYKrPr
pB4w4esSybiwtM/kN0RBEik0KZdhwfL9/6xt+8qC7yWPvgiKkRb9rMdX6lRkV5yVzivS7sjrFqi9
8yjzqXTldgq+ff2gzuzohTzAsAC0vUZEPv4EBmJ9OEbKbK7YwNovxC57j69B/2ymNsObvkV4e4Vb
n/3n5wCMKy650BYBrpycA6Kt1J6JPV59UldiN1pjE/0R1ZoEhVoF/oDRu5Wpuz++Webjig7dChSb
dlr0GoGCOVY8yD6OQ3X5GkpTtBVMPauNjVdA7IYNblF7nG6mP+4s0k0kbNM5IYix3Y6fMiBEHVuk
nM5QnZQVPjgOTi1aUqWwmANp3uJYrxWXgsUSF0/iGCizRcmVGT1pz8khD/1ThTKdoF9fmKjeKcGQ
YDHYlVdOP/3UwCCthdzdjU7Sb0Z0VjwGwN3j1w/8c7yiPQHBjnMe1AlyeMf3rWtiHiI6tT5IM/WF
ZpEBm85AwKnJ0fL++lpnog+4Fpk0dkFhMNw92fKRQ70jz2yWWR2a4iojQOW+lkbWD72rm/qQzdNk
rx29nnR84SE5ek2ABjeeNVlxic79ORcADGL9JnSR36KLeXzjQ6whbQIZA2t2worbVEq0mbHMubB7
P0e548ss3/+P+NEOJdwSW+t84G12iDOp3V01Jc4GeHo0b47o9fXXD/ncBdmwdI7ADTAQO1lTrTA7
Y8ySHi86KJN2gWMQVqaQqHBAdAPgNhcy5HPPEcT88jppKKBmd3yDmGwqABKa3tf6OjwUc5M/qcZ4
6cj/HIZpVaCWoSHdRJaonDxGMHPOkGddj5VA1awhYyam62BBc8ekqr6bDSe4qxJJOxRlmPlmL+t3
Xz/VM9uEa5PdkKAaC97k+C5pbUT6ILh+lDW5j/cWTuNt0xymeapWX1/qc+ZP10sD8kEgInM6ZT8g
Zt2pMyQaH1unBIuUUkgvIlOtfagoWHszjscJJFeDDyqD5FLX7bNo39JzozWE/hDzqk/jgErCaiBU
W240xtzCwxEkuLKGJrnK5dasED5Csfa3peL3CK9kL9DL7ltbde9Z1GpPTTynq6SMRgQGe+uaGVH7
8PXDObcOIOMCmV34pbDNj99DEY06lkJZzyi7K+loIzL0IJlFtJmkUtPwjbYt9O76AQkjocmPiLob
F5LPc+udPACVVIIYZdLJJwjsXA9qh08wGDiwulGQAdgVdnOh+3tuG8PxBPoP3xQ+/Ul4SrDW61Vc
5nxJkvvnqpATnCYxYZ02zjxX656x8e7rR3v2xmicmb85Gp+n9nGj4ySQs5E5mF/kUQ1uNJMi5eur
nNtICISgwUTQgOFzEi6gc+dFEREP87SVV60UWH6c9ZiDFdKf43doWoCKp2OC1hzl+/FaCeKIaBtZ
CGb0ttgUw+D4ZiRHqyB0ygu50rm7QjiIHgmtKC56sii6QinSWHM6H0QpSq9d167USMXYPIoudWTO
LQyLuL6ILKo0oE4fYNvWdmkQ3ycMzq5UuRU+xt85Zs/CXFwuhj8G+pMVgPVacCqA70/PSQYbednh
R+QHkIjQ+s7qTT1Woa9g47b+em2ciXyqTJINxoIChSTw+IUBgNIE/bTeby0bydlgdrwwlwTgkb7Z
qqFDkSDpwDWHJLiwqc9UlCgTEfLAIi39p1PB6kgF38QYqPN1KWqe82SyYh9TTstVYoB526p0lB/I
TOOALeOhNnnRQDuVKlTPF4N1TKlYzR1uZZxg27CEjOh//WjOLLAFv0qHk67uolty/GiKyS4bhmmD
r+N0sJmr9EeJPRB64eaFAHsmChxd6CTuNAEl/BCBppzBDYw+KiJYlmit0Vzo9n2uaihB4TaSNoCD
YiJxfEMdBtxDJ7GM1XmWN07f11S+irSqdZQEbTmXbyT0BC9c9NzpBpfSZDJAPQXl7mSFqYwFOq3B
qLQTZlR4szRhBKyhGerZQ67+lMpMRsdCbjVfUGkOWL1o+n2uleVDWU0oUhM5uoQsKgivBGXnhh0z
vnz9ps89GFD0y9SNiKKfCvAk2BGaeolyilAk8ynFlHWlxZ20ChOH1ooYLR8zbfNCVD530QUHyFSV
/s0nRU5U9fFftYLet1nMWxEVrykwp1WLPekO8zD8XgPon1/f6BITj4sfJhOcAgbhRSFEn6y0QDQz
bBuJTMMJ8x9m0X9PEMjcxGWbX0ttH+xixUIqa6qLqyRIPr6++JlpDdkx2xH84+KDckquLe0haBVz
OV+hFDR+1tTFTTxZoeNOxWRs4qJNvSyQh/UYK+WwrVPgQkOTA3ZliH6J4XQmpi81GPMaIK8LJvN4
M+BzmYZ9qvDOsybdEWLHmyFU31qrnvbmWDWbr2/+XJxFmwPrlyXDAwJ1crkE50Spwntino32F04/
8JfbrDRWxlDhy46DaXwVIhF3Mxulc+E4OXerNn0fRtoMjMhSjq89a7IosNRufaWanI0TyThFG+ic
uI5TZ6u6Gi5MTpZ7OV1laAFzmCxHC8yf4+slWRkpTsf1SE3HVZrheSyZdbFODKu7UCOce6yQaWn7
AoPnP07yDZHPU5JhpurHljrEq8Y28KGjGYp9V9NsKVTaD1Sf8TAFpq2+fP1Kz2zghce4gHoBKX72
aVHDIslCrt3lkrnupHZxIMM++GDzfytPz0W7H83KXn192TN7GPAOQ0+Cx9JBOHmbkVGlbO0aBmwY
m/k2keUByzKJHkIcSOPDaGlDtelVSXucwLKjq9DolyqWM08dNAhNYHMZyiHjffyCTcz87FkKGl+y
22TtTOmjVfbYW89qt5ZLp9whvh/5DYf3hV10ZmWBi1ggrkR5NIJOmt5BbNXO0KatL4nYfsWbVt+k
k1oypMovSRmqZ28SmiwpAIrC0J6ObzKXZzuYZXx3htEyftYYGO+ZTKmbuk/73dx2kR+FZuRZSpx/
67BENCFDANOYZR0PpMQO+tCFnjDs+nHU/DwEjkhgzVF3BnnefK9KLcIzKTdvh2CONQTX5/41g809
8DznYd+lceURJgzbpSmF654wq200xZe8Nc7eJbqJS/MPFuspLtO2Iyxtm6HFj0oqnqRx2Keosk1Q
TNXaZbY+SfhWjvOBnmt1ofg5E5ZAL1H6EJqALp8uZBV3w6i2mtZvsav6QeR8rLQibAC/gk4wIvX5
631zJsuiA7ZwO5Z4/0lypKuEHZFHtr7ZlFTR8BU71c3yS/op55YoACLuCx4bamknS9SqmqDPI6n1
5arDYCNPshgDubKZ9qWNu+fX93QuFgCpXU4xFD6ZUh+vUVxfhZH2M5WdpE/Pta3X+f3cBlDKu6HR
DgP9qAnLo7bH25LqejUkWPR9/RHOEGbAXSCkwOQSgXGamsefQcJroe81BX6lYlQjwv4ox6IXUTbB
tTnn4F3qUKu/oRKiZwcrmtTFErwPUQxplfeknJIPJc6G968/1JnQTI7LOIjEHazjaYCKGietUg0X
Y6CWw3UmsK/uW6NdZ2E+reK6USMXNZ1LwmVnrgqfeEEvOeRWzKOOn0SkJg7ek1Ll92VjvjhwzPAc
rAL9US5VfXIZmjhXSdQVf36zzI2BrNLA0jhzT47b2q57cKvoYvfClhsvgS10nRQMcDwHJ5QV2tJA
NTipLmzfc3e7yAECe6Y9yJF0fLeaHCuRGcz4leeG82JU6kghoQcCWkAdlmu5zbu1OYbjhcv+bjue
ZBegTsihllkrNo0nVYycK3ViqxKo/IS9ddCUBk/6XnPSnxM99Afh1FriptC8t92k56arJEwU/GAQ
lQrSPcJo1kYa11dQ/UaVEdoCGmYt1mTuXEjhx9fr8Eww+F07LsNvXs1pJqQYSTSUzoDQVZ2rOBDr
qRNPd6aGMkeGbWNXXwoI5y5IGGfMSGFNaD05mUGwlTTVUdaSrRKsP2l0elWnZbzPWgQRvK/v7swK
YHPRp1iWAEv+ZAV0o93YEce9HwTCeGlq87ko5+xg4yjsj1VfruMqvJQBnDk00Lkj0/vd/WbBH6+6
iUGlnpRW5U+FhD2MSBsLP3E5RX/WrIaXyhn+P9rgUJKhkS+FwtIKOL4i7sj63LZZTSMrGhL4E2Ju
t5E9MsRNYge9tFmRooMV6kO2H+ZKl4Sb16r69vWzPvNiYXkjkM2ce8mpT551zPQhyOqq8pUMgPFk
1ZorhRZxLMLQbv31tc49Y+R4GIKjf0KKd7KInJSGANu58iNR9w+hkk7PidxnLpe2N/lcRhc6eWfW
EdRJfCJQXCINOFWhtXRaHWBQqAhTpbpH7g+n0FEW0Yi8ZStuqzIgw7P7/hL55kxGsCjWQDQkkUaH
7OT01FJFGGrDaCwGfbOK0ITwFZvi+OuneebNIS1J+5rZgoac6Ul4jmUntpykbPw06Qoo5vq0F7i+
e5GTVH/+IJl8MUQgp1queXJDczG1Wa91re/kRlW5YQKwKylC+4En8AGnyFrDcAhXf3x/DtaO0LSY
L6J6dnJ/AKblQrVRYg7yer7rJ1xukQqVwAIq4kLsP7MwkQhZlLL+dbSfXMpOEuT8q5IUrmujX0OW
1StFyPI1FCDrIS/US2Tgc9dj2kB5t2QRdM6Pt36X5nWN5HXrV6NutSsOVjFvecbOFSmV+jg2nXEp
vn0mhDF8gHwG8Ri2FCPSk3uEGBmn/dTTpFNT5A4GC5GH9UAfPBNu3CuF8KtG1p6V2JqTndLT1F2H
U9Vuwl4m0dQrOdAQ6yoM9WdtjFa9CWVDfNiBUU/rDA1L8oGhFtn9zH5cBCO04C5s8vDvqC1b7OAk
pwC/OdsvaWFnmecEuRpu7JRB4IW08dOeZydwgoMkAmdO9/kkqlK6jZ0R19wmuJd7wRHlj1otu2mp
z1th9O88h+evF+rnS0LIpy2xqLvBRTlVRIlmEJBJXhh+JRq7vwKURPmmp3jXu/QI6nktJaQ5+w4o
z6XM8FOkYXrK7IXSlROEQdpJ9G4ELnfTFBp+I9CYWIWL030csAD+dC8u1yGQUg8waMcD43jBNnaA
h0KFDQ3KJsPkTkiJe4OUatfTaGc/v36cnzYH14LxAiJxIfM6p+Iq6HTkVoc+uy+0INjYWml9r2vt
rpOiYFVkHcfgH19vyTTBAFMvyrRqj+9NtbIaU0ueIQ2lTOrcygycX1EU95hvpyzhR0fL0T34+qKf
yuMFg8ton+kzCNlPnQ6MqmsFcyguKodoo8ui8edSZH5dx50/AdfxDLyGbtVQu+QQsyyJozSXK8NE
WfhoLDiUg49vt8BhuGtiYfpNVEnPfQhQbSuQzvDUsLxoRvk7VTu9Gu8SOVNSK9bnycNt1C6V8YOH
duKgy+o2baRfVxiUDy5Zh7iXbUiObqCGKuV5pSJzbURCulUKw37ATCb7pVYZ0gdcMdN8ODLzAvLM
u2iXiJq018E67CAnkYJMRRCN+05AmnLVVgYuaQVtIVxZQojP4/2JV7NIph9fv8XPnWcGHrIJ3Ie+
2QItO6lR9cggYcMjzS/DWL6GKqAOrjMaWcHHrEXtDqPdGStKu/KqM2q0Mq3JqIUrjbHV4kuiWdn2
60/0ubu0fKKFCk83i1L1dKguN3pU054skA3T42HFS02adayFs7RChVFl4DHP1CR5AzLBxR8+/dCp
d5CHDLHP82Yhm41X49VeuzIY+Nw1EeUu/HmUdXkdQ0NIvLgR4i6v5BTNdM2cftDvNkq3Ra0+WRWY
nDxNqoUKVprouGNg0Nzu4nlwYmwGDAVyD0T996/v+fOKRrgDCXX4q0iy0Ik+XtFTWsG4mvLSh/1n
elOhpts6a8E7zMOlSdfn2AQDiXEOpRCj/E+c1aqGFxKiSOKrdt39iHrdhMBlKhjzoO3nyhSDF+LE
2RXGlIsaYUkVEGQ5vjk86cJsQcH6aiuGFSc8GNm0TlYkRnA6+7z2pcqW3UjMxmoGwLHNpyDwIquI
/wX4+l9HXvPNb+/596Kc6hi995Mv/+e2/Mgf2/rjoz28lf+9/Or//dHjX/yfQ/xeF03xqz39qaNf
4u//+/r+W/t29MUqb+N2uu8+6unhA8Pp9vcFwo9i+cn/12/+18fvv/I0lR///Ou96PJ2+WthXOR/
/ftbu7//+ReeX/+x4Ja//+9v3rxl/N4jz+Lt089/vDXtP//S1X9oFHGA+gESLZ5GBIDhY/mOZvwD
YjpzaBYkRydV81//lRd1G/Et6x/YDi+cJjwPOUuXoNmgLbB8i78H8oB0Ao0SSggQKf/nvu/+FVb/
9Up4Dv/++r/yLrsrIPE3//wL8DR38h/RftG21JmQgmMAvkzj8NR3hESyHkUL8zfWpCz0ZtrBbhsF
svaRp9PQu7mWAW0o40bN3pQsx59Vb0S31uxQFOvUQI6HHmM7JB4NqIKWcWtn4yorxq71EuarGZhi
PsAVBCVZ9ayotN/tMcmxb6uTgSAMeMKW9k4nxS2FidHHCIrhy/RMWZM40KpqeUjddrbLuqbOjqwI
DQbZHDPfadHAjtExhQbzbmY5Mtk4KNmRk2FM7iCoeqNklt49EkfHxWt0akdgGq1pppYbtsSsX1oG
jFgDF+4kq6rT2nGbpVbXPOBNi+ROJiJD86u6RoXdddpkNH5pStfboae23ZgcOgdaxp2NBNpPQbdI
qVxjYn48ut3I+OVblWZdvjPzsVI3U2vNyOmKQCHoOX3NiEbq7DmwQThM4jUMx+kpFWZzW3WcXl2g
eHBeoH/mSvTeSOY3KPA3bdi7fTga12rabiZZdvF8+Oji6L5K4VN4TU4fIu+qws0rRXan1smQNikO
kpoNz2g3QoKzm/oaBJi2MgrC7mILysd6CdDuYH5TVocm0fe9CK/Ctn0bh5upDNd5Hl0lGVIUlYWH
gB1MOzwmIjSJIuvBbI1rRrkecjrXejrBOda3VpGsq8bETj0pv01zdSh5wuoBdepqP9TN7TxFaPxM
4Lxda4juhzAX6zCdheYWbbcfx+ZmDlRj3VgALQKj61Y67hPfZ70Yb8zI0G+6XrmW2w5V+rEPrGkb
JcbjwId0lS78RpNE29aRlNwj5qW5VDIqE/xgS9VRb7JxClcjlCSPlvZzK9Wl1wsmIpkaBZu+lBK3
aoN9KjiRe5Qx4OqlprONA03G5yx/BMTsq3X2DWPd0HcYnrhJTRHhmR2ad/hcldFzX2NcY5q14ypT
ZaMrFkZXsvOB3U/o56aBM4fOUNJLhvp6wIY6nC1PkyUVkY19YU83YW4KY1VAzn0qQgcjl1KG2Ogr
Q09Hm4Xg2hkYbKMm6ZkRTrMQ++wZHOMWBjSSt++KubjpNbkErufQPnGo96Nia5jTQ18VW6tEqHOY
23wD+/ZZSQca0lLrZkE23NVAjNwiQ4OItiprIUaFWTK0emckJa6uVTZ1hxT7Gf7ntI/Sbr4KcvRk
mo5/WY1lBG5hmmTfjJl3cqXcaHmQu84UitFDDeOnQptDzav4Z42NRuk5kfjbAldRengUvzWNoV23
Qzn6aNVq+9hJ4ivLLPWDCSzc1ZNxC2O0SsnjsLmzk1nFYAIUojuXQ71uyPM8ULwHQUvJNYUUHJoO
GLGawfzkrpw7snbowo5QzGKtN+NboqR/D5qSr8s2U26g9aT5Vi+k6broS2Uj0nyMkcbjtyvcUP1h
kKXVIEmhurdCtQ03sxnFnpTp6Pbk7U6o7bDKOxW9E8BDDfINebWZoGez2QCFEQlstbL92Zm0fuHb
9t31oAmR3WaV9EuRutsmKvHqMrFf0mLJ1O6mon1qxt72o2h8Sqyy9JRudqO2fZarIsX9NiyvZSPY
h7X+HSpkKv3MtIpGnGm7tV3shEJdDVk+g2CCA9B74yAuJQ+5fTNKtXMAInMTF4RCeodp7waFdKeb
0b6Oy5s4R7uDeO4C/ddv017wQzaFjjEhOyP3re5KMm8zNDtOAk35lYsCdF1qo2nZVx/1kAW/6sh6
TR1ppfUOWbcGlHWWS3s9jcFL0E8HBTfxHcDu+VnNSTHlwKl2otduCsrWxIsKvcAJvMyStyKQ8tsw
H4CcGVns1zpz5lzcaVJ/MyVhrbpFYrfr3pKUtdQprKyusL02qXFYj41FYNMQbmnUtOiHK0XMh0bv
tRX7iW+Zo/yiVFXs6U4TSfdKWBlXIPhSQk3InYvi0WoD355lvmi2iWEkmBt3PiyVwRsaeaPppXGT
cFjuyqBtfNOM7GFbVoQMdLV+jeTuxBzDn6ERumHRZBjeWY+BFv3AMey7ZRTW9eR8a/NqW9jVeuwr
ih1M4GeSsUnMu84xu++ZCGTXcrpdXl8b8250CrdPq9sEOBKRA/KJRiI9F9W3sJbbKxDRuMQDm11F
lA9jk4xeF78T6TpXRKFxGOkvPWijHv6t9R8phmIM93mCUtPgQk9wmJL0fvFzMBayZ5BcM6yNfLms
buNZb1zE5ORXo6keJie/RknwwbTfytboKWKEPzb1tp6D26rCI6fomq00ZQFeXlWKGkxU/HTC7ra0
jP0QKYesVfaTSO8TdUfvZT1SFlTBXglbb9Ry8oDCj+ThIMXddYgquZcr0vM0GTc4sN2ip5GBqqh3
mRp+EHyHcGcFZu6pRnQbxzo8FUdc29KvUrnvCg6VJl2THLz0ziy5whSlqwXOCitgx7XiZKNncRr7
Q5W8l8TJonxStZ82CXkf6VhM/t2VhYs2yi25wVrGokSuDwF6oKNOYpGHT7HOyWcrhKKWblXoNQ3O
V1G8NdubWnrMpPql6naxKrYdR7XTBH44f9im5NVl6pkIinVjtU7FsM3y7sacCT6vcxN7CNR6lsnZ
blqeZd8AcT6wZe/IJz1UsrGmsLfVXKETRtmIE1UVM+Vqyk0Y9/tGHbetUm1M6z2tjVs71u6irFgl
le1lVMtojJFf/DCk60xDP1mpZIWUoPPn3jmArScqviSp5ZuZ4qfOStX/rmWVOKXGdx2VihWH+7Eo
hVfP5qoONM+QmpUtVddOilNcEA59z6HtFPdzU3h6pO9RdlhHKvnH6NyWduA1SbbtzLuqiQS+JIWS
UIGoh7zoDLcaHNaKrJb3wknIRciRbW8wcP4whV372HNBhwuy3axtDJymxl7bRGnjKyWrJZ3eyyLs
90OXJr4VjBtaJ7fDGLWuWSlBy8suOYbDubmfK0ndGfqQ7wvJiDGcJS+1u/VQAeQvRMvez9vvDdKC
O1EW1kLPnPOE0Vhc3wPoecjqWysSxbbPlgFzNd9iqnEFDJYG7AqnuslXrYIGwyIg7aKA9mBoWflt
1Jx+a4a8gcTqS8cTVeYX+i9rSu4wF92F/IoL0cWngfwYkol4k2F02z6fYi+alHWW1Fc1A353KKdr
W46AJaSyb3Desf92abopWoE7mT6UK/6hAZR/1/Mh2g9A9jdMQMFv1yZpj5BxoLfV6C1SzZ1liZci
jEgPB+0RXYJVFDubxc9sspqdbqRPKlfOa2j7kilvhGp/0+kwOVPLfEm90dv7Sl1WvJb6Zadh82Z5
nMV+JsXeUEzXSozMghvyYNykEDsk3mmp9F5W2ts4LiBphu0qIDmeMAB3gAeZ8bhNTdmPUrl1R1I8
pKh9YPXrUpK/azG55qj4wVQ+ZnpxI8YJgUtLe27k+mX5LbNOv8lj8hgL6dUxkoPVtw/o4Pxqpf55
cCqU0kgJXCfovRZHXrclk7qdh/yxnIJ1lQokjvBoS5W9pGV7C2XoKZJDF/D7o6I3zyMy3Frxs0nZ
XhbIJUlkV3JqsgLMV6UZfzjd8MOurUPYyasFX+DGo7OW6FLncfk8FsGN3hmI9YfmWnRORjGSG6uw
pWM+WMZihyAFK9DIE79bEXPRlpJonHtGlKQ7NUatGQsOWeqg94elOflZaPAiZ9s15nBNURDDIUKP
xXFe2z6urxi+VdugVvySjB5JnlU6xasOs/NWS+/DYO/k2g87GK8S1ko7hqssiEiRIpkPyzA6rZ21
KOx9mGeulJVVSE9qa3SUUyL6Mdvm5Br5BIqtlN+gc4JBjd0imnyb6CgChsmB6UfNr6jV91g40V9w
3qxGQgDCegrTfmMWiptnKdbh5vjTSK4CSXVcvawjV1UiP4+cW1NASs2czA+0+Uo4shvOhoFIbiKu
QEDmrm6UW0aSRCGNTHkbtYlauZrxXR5AD5fTSlWztTWU1h7s8tqy0AZAHExp9Js5wjakpnogUyHK
rFCyek0Tc4UMoj/IYqVajW/1vWcb6TU6Jftovi1kWoH6d9pXK639FRbSqptRG5t6Ly47tyhqkr+W
qTIjjvxWzjqQO23hG2TGwUBWFcr3s2puDaPfYoK2TkLblYBuyZl4LdL6IJnSt6a9tfLxsTKiQ0Mz
UwnfBvJJf5ycdWiah2SB/7bDt6LXKi8CG+rOiZQ8ldDKY0+rZ8VrwhvRRKgQxNIvUxtX9JYyr2du
EDThdGUqI6bhaURdRfFSpe9J6OjddWAB0HHlpKDCQc9oohrSbPFidYlFINRHcvFuLoL3NIql1A3t
bpwfInQGRy/PUb7ZWKBpFLTQJvnDaoT6rqBp9VBHOXiSQInNt6iss1dHbjLd03Ch/FUHOWG9EoLj
JdOc6VFH71hz5XCaqkM0OGKntXSVsHDE+tvrHaOiEStLQqK0SZTbnhpOcpFfwvZJgFMoPLKs+k2m
RiTLw0Fb89BDwnAtwbVZouHbT0upFSI+zmqIXlMbwv8axKG814ypNz2560xO61RNmOaKRsJXo+ra
cG1pnbWSi2BcW2Ytg28zYEFC4FBuTHMsXrR50g6dGsmvWoW2jNdlMjV/qkIZcEdpmupVNeYIIZEk
+1qktzEfH8l7N+7SIuEnpDHHPa0OVkAz8/Iq5+GSXfW0ZH0JuNBz2MwWodvowhsj7u3c7zSFFHDA
DvW7nnVm6WV1GkTwEbrGRKM0Dq9nexgZclYivuGDDU8hFN1rFNRAm4hqth4zy2LRxH2ePImxTJ6S
yjGe4TsOvyRDAQIyy7WTUtzlSbyAzzJAi81SWQyjzPFqpIbAOUJPSeDUQgceMuthMPtVZVWRF/ZG
BmuSgAHVqqfcpFCuzYcgLY0nW8w9kWXqReoqpTFI16JxstRrgS2a68bMh5pNN2fJSpvz0fYNNNYH
FzSRdqvrON/4QddZt3aVjrSZyqK7IrO0VUwKMKrykpHD0tPtKV3i+GC0bhgr4lFpUQEgJXAMVLT/
N3tn0h23EWXpv1Kn1gU35mHZSOREJidRFClucGhLwjwFhgDw6+uDbHcrk9nMY696UV75HMlGIhAI
RLx373eTap59OmrRW5IVyhdN5FC2cydL1EcprWRZ9Uz1qxxnzVq1eiqmQCrzH0RS5UxAJDyWj2G3
xOEmJ+0vP9I/qob+P2ucR3XRD2um/19WQykx/6+/q47vqqFPZdJ9//Yf/1u8/f4f6yIRb9339rg4
yn/+Z3HUsn8zcAfDXMOzZS7c8r+Lo5b229IwMem3AXA3kcD8n+Kobv8GCsJaLJPe0sNYuql/FUd1
/TcbNQBl98XEz8f0HxVHl8L5nyXUpeaLfG/xZBL/SAdukXudtm5sryiaXE9BsunusMlMr9wnVD4u
1O+X3sPpVVBoodKiwAHI6aTr7hp4k2taLbSjLbFSKmm8Kn1f8c1TkwO8d8VvBlsEcxcbX3KZVhdk
7MetkZ83iYCCfxa++eKFP+4e5MDDq9AmzUwit1orhcq6q4GNN0TtXrjT447m35cy6cLoPG9KZseX
MnII0LoymkEOSd0s5s/SZo8AcqfxZ6dNfMyCPV2i5EIL7sxjZHzpd/EQ+ZfT7q0gFtnKsZIFElc/
FS9P2dRhOGx/meNnKunHfZ8/bw4fG2NJuw/lxsnNZaiMUPdZVkA/MaHpnZevCtfFUVaYBzXL+gst
rZO2z88L8r4sgFmbpjuyu+PRRG1Xab10DArhA4U2qyv2CnUwKvihXomgyxVyX7EUO5te1+0fci5e
E7Wi8lVq9dPH937Ccvr7tyBVW8IlMDGd3HxLocPR4sgMioE8AN12gmlM7kIqx1E4hCtj8dBVYXtj
8Zv3aCT8PqlsIgKo8ihq/8/yAd//mqXj8YsJ3y1aNfFMBZYg1e9gtto3leiXK7Vq1fjClD4ztyDv
IApESuIBWD+58Q4vvIxGsbw9rbcfyefL61a/AFI484pacPQWgClL4ruQxdyhKlKWOk+aN/UKozI1
CSeNd9kcXtIAXbrUyaQyw84d7RQSLWFdfPudmMJJX99AsruUg3d25BBtLx5TmPungjFDjagxsSIF
NaWkdeWozTVUUXf18cx8fz9kY/F2sK4ttrNT31eWUrusHchSFpX8Paz5aT9kebFn49H+i0stflL0
IQ56hlNxcMxjCkvToccsi+5LkUbKbnYL/UvUhuKCgun92OEiWCCZkFpcWoGnsw6WdkOZoA4m6dTb
uOLszYluXH88dseipeU14tEYno5BlE8D34bj12iyvVE1Kq0O+Hpr3+3WSA/tbHsr+v/qViLI+z0l
u2n38UXfP7DjixrHF+1HpymckD2rHWruF+pNAzUh1el8LffsC0v2+2FcHhW4T6YhcSKnjfOqQVtn
CZtahgyXTavXXDVmF15QRr7/MCyi/J+zb+HqnRqHMKqzsR6sNqCuqe2MtnZ2iz7NN8C7bKWmWBdQ
Amcem6UBDcR2h47vHdLBykcnNgQ5KHPbLOW4majb0BmpD1M/vGoAhqy9MLoUBHvmueGsXAYRyBNS
i5OFw6niyPBgkQcZpgwCBUVxldPrxpikiQs3eGZAF/8ZExM0iAqM8niKxHEzoO0fuEG1H+4qS/SP
6py4QVVTYDVjzx0vLPJnPrV8ZZELEpS4xHZaJzfXRlk76k0igkylVam3XUloh91YjZ9Lw/HDpMF2
YlfCeqsdMytWouu7B0+TDdC5xr0EWF2udrxhZHPLGLOkwRJ6lyqcdCWI7rwTgZUbtJDHLgecrXVd
NvlxGTWfYNEVjj+NtjYTXq6l5oXhODPBWJdZsxdROPqBk3VhKFsdCCXXx2cZboxSqYNc4qXiTPnW
p168b3rZ/dPFlWowWwigOSxKC3zm+JlLV2oo4ds+0LUyXbfQwqg2uhzcqvL7xwvQ+4fNpYBv2ez+
FwLCqR6i7ozItVvOvBK7Rx4ALERiSL9qLwioVukeSHM7VWG6nqfWdFZ6SLCpK83+ysllcwlJ/+61
grGt8phxWwJNBJh5ct9ljt1PJ4UMF4BFzrfTfLJyLf7cWFV64aPy7rXiUnAzSIRA/MmLfLLyzqU7
hYpVdEGtVvFaJKmzIsVufApjKiUkmrsvHw/0u9WX62GiAMKFLJX+98lrbCv030XIiiFiz/sDvbi2
8Tqh7D++ygnqga8Yl4GlihBrsdfj3zgewXQIw4S8MW6rzsJrraXBTAuxyoNOSXT6UqYQ6wwHwKKn
iDdTE6VrJxuTK1m73X2hZGCoxz4yqcF0yfrj33ZuBCyTrSPgR46y7smI23o+UCIyeJGZBFeDQSTO
XOXxhd3jcoNHy8ViB6Rt9PMS+FaXKfbLbjjpQyXKrRnkV5bU8Soe5uyQzFkUBnXT61uDzu4NjIQx
0Gm97ix8JZeyb94fD5afYEA54IDEsu2drBhRo2VaRUoYqc5wbUAZh0ETlgDOKt267vMGHUIetxE1
yNF5Yo56960EJexmbQYwQmgA2K30wmf57LBYSyi7s+zdT1eUSK908Dc4P7qwSminwHgv2E+pHW04
9DE7o2rHHZVGsdHLzltPtaaEFxa1dwspw4LsavGS2ewcT/cfArS8MhKaEtSp1tzVjIZvZ1O279Eg
/5gVhNqdMmsXXvOfQQvH8wEIgwp8FUU5zXV9+VW/zAe7V0flZ7RN6BjPprglB/PGDZXFx+nbhrLC
W7+HBLQa4+k6nTcUFfeG821ovQBSiG/RtS2i+e7jN+H9SICEZOPHUrdo3k41wLGnjbEqaHpYwsBB
KFv9tq215p64scVwPdOKm5z6948v+n7BY0pi6mAvgc4aLMnxQExNKaGTV2pQ4om5nn5kLXKjuljz
abuE1j9zf3wyYZjy3cRBeEr5KKRZovfCDGmldBeNIu0JmCzLx4y+7S7ME/dAArt+AX/yfoYvxBWq
ZJQ8+H6cquQ1Mw7LhlZOkLiMYqyX0CRn0AT5VFvwlks32YU0PQxiG/rpttPref/xAL//eHFdkw0T
HxYq26cVCrpYVkp6wxyookdwykn5OnSq9qsU+SWQ5PuldEFbYANauHGA405ORHVaL/uxeQrG3Aq/
FWWYfCl74+s/vR/cb1R3eP0QEsOOPJ4wteyjKCL6lJp2Lx4bzarXCnCrPzJBZ+vjS72fm1yKU8AS
JQKd7ZRPKeEnjFoMVFiDkr23W7PWfEVLWLNb+iBxMnmX2A7vR3D5QkLMANWxWHqXP/9lWZDcF8JK
SLYhENedIRrlRpcXs0POX+XncQtbGpvqk6uokeiNGl6xpZDihQmuQVBeZJuPR+/sVdgfY+2nJAWZ
9/gqc094+Zi0E4kA7F0KUFnXfXrRDnzmGUFVcYDokGWOhHb5819GLCO5huoaqCypj/q+qhp7X2AM
/QQPOQ40Vftn2a3LTgYDGvVoKozmUho/2TCNOBToWHC9wk3I7ksVxUOJmZeOX4zjpc/juZsjTQEI
Fi4QuMYnc52kHKrOLeonJeziIKVvnKrRD1VN75k95YXZfuZ5LS5+7omVavk2HY+kFrnCbiZwJo1o
PM5Mnbnq4uYSuvL9cvTzXcJXirCCOs3J+FWIR+NIsfogNaPvRZiYbHaMrx1L0vbj6Xf+QovXgyMj
a8XJJFd6zEgaivwAEnT5qZElwRuUuw7h3P/zFYnZQBLP8h2HrnSy7CluMSRuqPYBAMX63qjgLBBd
WD+O9WhceEY/cRzH+4altv1/r6UfPyQSovTIBW4dNDWRZgOqJrEy0DVDECq18MEACmpvCkXTWnq7
Yi7ZRtVjt21Kh42fMZFgR/8WlrffWdUw03LTuw6t10DUzFiKsfwMzLz+LqxB133IOpMTFDNhVMHH
z+YESvvzLQIExmaL+UZP59QXD2YsjQelGgJritQ1kuH2ph+77mXCGbC2vMJbO2GIhqUwZ+Wgt0m4
mxyz3n38K87NkGUwyYHELk+D63gs+4kD7aRjQQRu3WyxNmWcuux+uzCcLlzqzIu87PPY6SwQJqb9
8aWmrq5I45RDANs4uynRFyM3jMi/EyjD/To2GvvCtvbsFWkpQPrC7IjD4fiKVslCNsA1CEzKJvvE
sPud8CJklhHK9hsDYOj9x6N5ZvnABbz4KNgk0a87XT7m1uWBTxK0WFWhHpuQ8en2pZiZM7cFn5MO
EiYONgGnrrguN8NpkKbEw1mrQUoC1FWDx2w3g66+U1pIKB/f1bmZyoLvQgGiAstonrzcAH9SWyeR
KogWGwZO2x4xlY7sO02rz8g8lLfCkKkSULqVD4nwvN/dnk3Qv3jv2cNRo+dLQNnpNOgmiio7NyJS
FFS709Yiy8q9Qk09Whlm3B8AtMZ3RompddJj0uNslBBdOqp4P3HiaXlf3+d6oVKBnMBcINHYxLJF
wz1EVZCHvIr4FehTza7e/+Pd589+lMqpAuf7O7wQ2d4T2hdFBrU7Japf2sq4A6mo3ZelvAR9OTcD
mfG80hDUNfWUwuzJSFHVgghUNUb4EVd14zejFW0+nhFnr8LLDBMZIzrkyuMXSxI5OutLhi0dvHCX
Y+i9qr3hEnvyzAGRgcNXxCaQHvq7hI6pjKXKFkTCe4jsbzJv2n5VzDES0Sy0vb1aRF6/0insPk1h
UaLFtU31dmjVfI9T94cqcSxa7Eg2k5NF95Y5VIM/UeXYjZo6fPl4RN6fq/ipbIuW5EQd8fLyzv6y
BRsTyxzzinGnyDHvYTgWhzwScNgQVW9ljgi212rz948vembxpphC4xV24oJ/Pfm8N2TaDJVHkkHR
Zc8Cjf9KVRH0RYBV1h9f6ewD/+VKJ7fXUuFM1SUzoVxcfCUa6pt4zi8lwJy/H5xftK1Jnzn9Ivad
HUGlIZq4WpDlAnVj4Sfkgvml7qWXgm7O3hI2G0ofdIqhsB4/sTQL+0aRLGqZzLTNtGjvRKteAvSe
u8pSN0VKtJTrT3evjTPywYDsEZhS9mttinvA2uOlSMtzA/frVU7ex0xT20YzsK4UnOMe+8oCZTtW
0xezDnHAfzwVzpSlKaEtJVomHeyC066H1GC7pVEnmQawKSPTxReklK28GqLCfZbC065GwxUvY63m
T3qG6jvs+uTaLCbXDv7Nb8Hjz7mAwh40wOOHOCDg8hSzlcGkazkr/ZisCzV+HjWgD7Fd/hiMJCh7
BORJ186+PSbRZnKTC9uMs8+YYhGAdjbaMF6PfwSxw7E6zqMMhNfUO2vQOr9q2uLCV+SEMfZzv8ga
g7Bh2axRFT+ZsE5tukhcGfJWRM71XETZQ8be9ZZvbesGemh3V0kbOet0ysrfgRIWqxCs34tOSe8N
N4h2aR9+btL9+ntOdgVYsR1pjlIGbujOfi8YAPoZ9brS7X/zri7ZojCdODKBPjweYUIyOHPYPGZt
Mjpfhiai5Dq7BHFZ3pKTcwUFP+JW4AgBjzhFhIteuoMlY0nQlwkYNEEuaPpy6T09mGqGOHzAcXBQ
J9AjuDlIyvoX84g+Dwg5zroIak7eYnq2kTNHFlHfWEeJWknFqs4K8enCO3NuuhL8QUFC5R9cvceD
qTdxhtOVoocwpvgt160oCZy5Vz4TCIgVoRrxC43p0GLRKuM/rIy0HB+wSt8AfCSOS+qtSSeCXMMe
gnqMyPLj33fuS8qYLooC0LQI0Y5/XpM1yOoHVVLMUI0d5KkJ51jn3M+uW+zsCkegaRbW548vuqwT
p49+2VeCyYbG4p52EqOoT3QYqqwj8NTXSdxiIgQd1tvWV61Tvnx8sXMPwGHkaUOwq34HKNGrHv/X
xOtCw1i/Mhq389XU6i+0Fc5exSDGjaI+dqlTNN0ARMcpEsbRGG3E/2VxP3eDePz4Vs69MrAXl94Z
7XaM4McPK0FYzRab/gD66vZL2HnabeHO7VWpiO41VExvTXxN63uq1C7c3rknBgyMypoD442t1/GV
adANaYVGKDAiHFBxIuKrpla0eF3YGR7VQi2yp4/v9eyA0sSD04N4710ua1Pp/cAvIsJKel6AWdCE
4XyRRXpuVeWOUNJBswRgc7LKJ7HQXUmoGDw5fKFGO3pXtGK6vYrv+8Kbdu7hLdGCCFspESEwPR5C
CGc2quwMM0VkyNsMi95TSBDPbhSRsi547PtISeQLkR/GvxhKSq6g+dDaetYpcL9WnZYOqcJ+xRiT
L0lVG6uiKM0LvZxzD4yaBvUoTkIOh8/j+5sxsidDbrDQtXGFx0MWhi/1yvs367YL1ZoO3qI5PGXk
QzvWS7vmXDp7o7b2pDdt7Yksp4+n37l1kaYlG0kUPAzayVaniZiRwhyJLTNDedMnYR6vZa9ReVU9
YQdiKpQgVHN5QeNy9vAPD2dhOwNYpYZ9PIp12eEc0thbyt7E1WuVjXMfdlP7xOJo78JhHPYtEtDt
XKXDnfTi8j6fm9eP7/3sntNbkvd48ah5nG6xzFlrK23krchlqG9yzRu2g63Wb2kbJlugbuY3VZ+N
r5wT2tWYt1ghorSz7iM4hRe2v+cm1a+/5GTFS0vbrrN4ZkNv1z3GvVjfQNtsLrTKz1wFzTjfBmoG
lPZPtwJgLExS10hDiOYhi8EtGDOej7zWLjzdM9dhz8rumXo+++fTxm9daHpdtJ0GyqgtDiOI9K2g
u3NhzM5MXZq8gP8WeRutsWXN++VwXKplIyyiZAPTVXDdEBP8R1Fk5Vagz6EJGIHt1tE7bD+eNB7/
15NvOtPVpBxHJNWSo3581VSPmzKKcy2QTaw/4DWKN4R/jKsM3/eqDydxNafEZKphPC2UiPpS0OCZ
lRyZDFVHRO2LZOjkrkUs4iyOIi3wtF69LzgIrZ1STI8OFu2P7/TslSiKsWWkA8SEOb5TkpXmCIQb
kqDWna4bs2/Wc9Yoj6rRXfpmnJkwKGWICliaufDtTy6VyLSWYeJqwYS8zB8dW+LUicPg4xs682Ui
gw/4lwExDuHnyaNzhRUKAe4+iHD+JIFnt/FzlLo9lNVSyTKq8l18G+tWa26isswuRd2ckeqwb/rl
+svU+mXC2lkb250HCjMUjfiB066/G0zctjPRrcOqKsxya/SyWJuK02IZcEdtC/XY/KInyrWL9bdK
AKtEZtT+8fG4nB19uFGLrnFZCk9+lyyHOSXeUwviqsDIOk554Ez2pSzRP2Uwx68O+26UKJxDaJlz
FDq+f9Xppae00YLUnh25cwCovMyYIE1t/gq9apXlrsi2Ftn05gquTPy5grSbBa0We6iA+7C8jRQa
KqsOXoyCO1/rrM99IpTojtWovBn7Ga9cL0BS+UMTueoV5DR805M7uvY+MvQUbK4QThTYUZTUmwob
2Ws41hiDsbNVlt8pk0U4RzxOu3nuJw71XatHhyLGeejzG6YRLMakJPx1KGDbIkRRxUhF2FoSMSIg
UUlRMQNNj1o0Li3IjlG4rbfWZJ7MvlYCRFx7UxgdJquen2Q1E4galTPXH93GA+EzmDJau1KE3VUm
p7pbJVgscNvFGdZaTRLi4evSoV6m9pmM/KkPCz2A7lN9FWLu9V1pGUm5aSGtghqqU8tZiwGxjd/q
be1uc23KYjoy1eJCiaVhbweZOtvUUbz8CphXO+0AjLsNykPaVdet0ebAhh0ZRavBrO3HcMTeEphj
J3Enul4iV7i1x4xQtcTKnowoGa2nzG3nB92Sk6A2Ps6Gz7lLaTZxn1AxYltIuFhClu6zTrEBMxB0
jZuqUeoXy2oNCBaOuAJbPoe+BKxSrXIZG48lpYsMffvUKFfKwH4J9kA/72oztDQ/jSZvArEWEpRm
ReQtXZOnFjl4Bdv2U2slJskcbka5OupoKG/z3gYzXIShc0htB5QNqUz6uG0TyBl6VKST3wEdvE2i
KYZKE7PW7yn8pDgzO73VV/YY582hwVKk47RuxWLv7ZtrzwjR12VxPseB1y+uPi0cnGY3uGrd3+lO
qXwJ62F4ERORritH0jW4dvvS/n1ixr7ZbinvhIaV0i3mgvazKnWfk466mCNT+Vk1CygZqSnklVPh
mffR2GjdSouqriPeZSxGnO5u5N6qXespO5l40fi1J9XFIjleN3BBdt0A7bTLC7KnBtX4MZbEQkE8
MdLtoAjlR5VQcgGSgV8FekDJjFVBY31isYSbMJdz8WwVwFj8MqJYsqIgGL+mae3ujSQpvletSO6l
Ng7pXRg55nOWNGmH5IZUEV/GcUyOu2mEghlToNQtvA4PsCSyod0XztQKP7em5LkcVJGhlJBhdT/q
Mwk9bk8HaDV7ifhmOeTq+lmOa9cPScN47RLQ37sGEFe2dtLIeo6VXA5bYkxCfUUbybjL4tEDOsiM
3cToaZR1l3tz68fmxEs5lEUBeSnzanXtCCcHeKXM3l0W5QrW5pAfklgOxJSch5b7ijdp3wRHndvS
MwYyj1VFAV9FQLRvuZn5nKDmj3zXqWfJFEiTLBjRoEDPxUzj7j2s0mqQENymb0oPBs6qbefkXudd
htMfIUlZDSFWgxVW9lIBoZWXe89MSFlJ6tKgHSX6mpq1rQMryMcG9IweAeZ+6BWdBvIYJ70ZNGoG
+U+61pDe2LoirVUyC8/2XSUWPb+fIEu/aY1YBBxdyhddqq3n90NRpdvJE7yduhq7BbLvIcx2Qto9
eB8dty/0eRYFut9hh7ALBOjDOLrWo0JYmA5sYMaiPUlbav4cZ4kMir7F2B6iwSV+dFEgk66hQaGx
qkxuR1tMABqa0J6viqEttTQooGSg+e2t1ikyeJBKqLW/I5MrR+VBVeRsg2lT4QblT9WYuYTB5WOo
01r7r7LBZ0dmgxkMbVLeUvvyHi2Wos/kaiiU0xqvXduJnV+lEBEgN8iEhQUilWgc/WmKtZQ/9lrx
BGKqZkbllVJe2CO+E4SSoQJmGCkoCWcg8U5rfqAm3QFOiBmkdvTIcAEh0MIJppaaB9UQsjEtBXHV
YfaNrxIW7FRxwLVQsfFMFpu6b59+fuH/x6v7n4gcftnsvPPqPkMi/A//rcyODLrLf/OnQRdGISZY
RJnIM3Go/wxu+4teaP5GFxKtzqLJR/Oz7Ir+phfqv1korVFXLC1RdI/80d/0Qu23pUdPCYLjNAp7
DHN/+4jv/9wKfUQvROHCluiXLRMx9JxtEP4hSqWMiNjxeMtkZ4NRxwkWC83LrobQ/NIZdn9fJ5hM
e0rVO7th2Rmko/lWlc/X7jze6zl5UGWhOqsRcwXpcwO4JPqth14V5lZV6IF5mTHfV7Y57sYkbWLf
HHVzS6sxMDp1uqYoC+i0sDvwTU0IsJb2h04naEmFqNZ9iZfIsxXHR0pwLSYSgwy9qayNEXfKrZyd
L0qPeI8alrIh+yH9EU6Vdqd3WvkMO1W7r3pDedBnW9z3MlGv2OoXB2vo2PaTq7HQCgcRPxPu275i
NYuBYs3rVGxbt78Jx2rt0I5IveF7swC44t75FLEcB4k28yL1im8XsPQNOcGiE6968qL3ySNMxUNs
ib2eF1trgggDOvcNUuEN4uR7qyrfQrt5LefmdyEg6ej9One8axnWh8oZN4ms753Ivtei8r4oAcpZ
xBTKUPsMhCpQ7Hprk83k3Jdu+hiL+rF0kNbqpXPLZmKNnd9vJm1NY+U6y8d76b6kiRMYSbjiy7qF
mnuw2/EwyAYrRl9jsFFem87uWT2Lh66NHr0JJqRjpa/diC2iK55tdz7EmXM9DeHXrJqfJfFqoQYu
sWqf0BWtSXDdENz+MEExRoQer8qIvZBTfW2LtRyxpVpKeDcM1QQ3KfWl+tXID1HzfZzmoGrSQ9ZU
n4gmrsA7RNdO5W3GoktWbqRfW5rFL0ncm1grfjQcr3xWVlvxbqFW7prWvdMbrogNcXamdBe56X5O
rZU1ZAEhA4BvOWTe9ZG1bkT4xhH9W+nMgdI9KHp6l8bZeprBuGSrSNtZ+n1fEn4lNvP8dSj3bjx+
ibWZvTk2AgD4j4Wqv9WVzk71ztSgCqGg3npevgV/UULS6V6UXNkIZd60UfVkhZ8rA25Q/kloITaH
cdvr6Zbvdxon94kS7RUwIEJPqa7pt6RC3nYDhKrS3TTVl7l9Dst+j33idXbQpRbWjt7UGvrNDdni
V05hviYiuo/DbDuq+d2ksN8xK67UYGZvunYVGfleyV7bQbtiI7GzarZ+6rQaJ2anBoZwcLeNrt9Q
/Y5uOepdEe32aulvzKDrWbQbbVC/ZvrX1P2kxTynZleGhHIUg/zBJ/FBzeRjOUDkc+NtlDUgfoy9
U76UhEugBLGuKYms3bo7GNK74lDylPQA0rsaX+1Ni3/NzfqN0D55/fCspc7GJFgNJoh1TRBc7Utn
2nrTeOjj7FrYeBTTKzXKN8aiH+cj7pTGVk9A9rfRq5fnM7W78GHK5aOzvHyx633Whl3TfzKb7wW2
eyPdCAhcpZVuxm5YWZjhpbu3RbMhUedgVOnGJpWvogLus/uoypVMR79KlkTx0heVw9YNaJVR3FmK
eMkdazfp4RNb6nVb1wclKwB/Kd7DUFvXiv0wRA3DoG8rL9rrnKXkvC1JMpjKYdda7dqKXyfTum+J
ug7Ygm7lqH4Jm+EWqPIzneA/NDeNIMFKNr0CMF23hqZk2VXCPUfbrq1he9Q7M7qKs405LNgb0+91
HV9HOkIoNL0n1VPvDU+scqVn58juZCVoEfu2lm9G7ffJndgIzUHkOZtZbBumL7t87DjDlwXVz6oQ
/ojDmWyhmQTDKrtGnrDvDWJb6yi8rsvyW42RhgU9hH0KiknVzSsxDxs7lo/ACmWQu+ClKfMmqwzi
+LNb1i0rf/3qhbE4mHFa34gub1ato15zTL8zlPnQTGREmlLBIECu8F0f8rbSYYq3ZpJ+i/Efhlp+
IDot9922T6/DIn5YKCd+pWlMDmdX8J/6tY2BtdP0r1k5P3ZW/tZXwy2pbPE1FG02312p7qxMGw5d
rWOenMzi1uTL88kqWv1eToZ2q6svOM6sNswD4mkCmaqrKHkiBS5BER7lzN1G27qJs2m9G0jabzm8
FiQPxQyWjXTsqN0hwHroCshx6VQ9KcW8zsBc5XTfrsutksFQSzF6dGOW+g6nf78VoUV3W157uert
cAJvvKqp1k2UPLPmE5Y5PephMPd2ss3V6lpP3ZcmHp4qM1R8otWeRNIAXOJhZQ6tjr7pD0V5nxQA
EfQkBBgE6HvVFuPVoFffQMn9MffGZ5g612Uqm1UYZTu3VO9MpYWWpKkvtV2Hb7UAQhtTXugS3o7x
iuxqXnMfolK5IntgXsWcBUDZIYzoSl4Q2QvkORynVBI2OTHba+TLz+ABu71ipNHe1cabdH6Defgi
J/6WTjki3RaFu/CIZsJXlW9LDHcxeH6izFuvbGSQRcZE2WOOfM3Kb8t6YuMBGGrhWJBd8aL2xg9l
aoQ/a8QXdyleM8uIQiQQnDT60TxQ9zlkefhZm8PXTIYPXh3fDqX3gq7wTXr6PXqsjWF23+Jx3+if
okoCSltAvXyUPsuGAliqqkpgWIMKWZHjmF6pyVZWNrnEtV0cgClx5ifsJSBOz2D5zh+NPBr55EO9
HPL2VgxzszVbq9mEy4jl7M1XupeHmyrX+psudnmnp+5L2YAAGMw8JMAsNnz69tEhibObxOb7DQKZ
gkRI8UMxm+G7qXTOxqVdFYw9HRG4QK6feUl35XTxt9KWIdup+YDdEuTfnEAs0ophX4ZWdohbO7st
7EndJqbWbSixAAZtO9ef0hqxqNjphQAQrTHKrsNuaeZ4Z7sj+E6z3Uq73Oak14N5eqnHr01iHiKr
VlaFF94bjixWBsgHthcW65T7mYTMuzYX+5FlxFAJeG1Ri4yd8AmbvI2y372KAyGErX6tW9OtK5tH
9OiZLxWgkmqmPACsjtZGXXzmLHk1cTpz41CshmaIN7VRPjZjfJjLVGNh6whbTEV9ZVu9e112qQCc
rxjObe224w2d0/zeFcvq2WQcdtPOMzeVNpUPBRUwrNNXtWo9uNHk7mVcv3SgZzdGsmvVVPk0u4b3
BNp/mn3Dq1OVb5rsEQJF4XrMeeKy6YptQx7FNm6MZ/C1znpolR//VVQEkyiDgU7bcB6VodtPagER
S6EA0ij9vlFg7i3y3LGebnSh/560RaAP+reejSZSppWe/HX++5/j1n9SivjouPX1e/G9PDpqLX//
LxaSCfEI/R0+qaWz//NA9edRy9R+Q8BKTRi5Okeu5dD091FrOXX9dbTS9N/oRPDC4jkgpgTZ9T84
Wen20vH+5WSFn2Bx8S8Sbk596FqXovgvxfgaqIxF3dL2K0+Jla2Rsn+/n0ls4IsTdV40+Hk+Ltvk
qGmV5ICepbC2aB/mO2emZrS3YV5mPvYwpdnqRtmg7EnnDqu4XlBJd4qy+DqB6XZIGo2mZwp/zle3
ymbwymFWPbsGLBu/l3iwaxhnleLIVU9FzwV+aCzQr5DEyQE4qaAzCpE7myb+J3E4DE/EPEMhj/Im
NmqSKESq/Mjy3izEyhxiDbu+Slkoo2CmpIv/Fxcw6CE10hQQpAb19AMZfXAum7aMD6S8K/Iml0kZ
B3Ou6rAG8yktllOO295bamKbe2qhsVESHSqgY9dTk1Vvbqcid3Nj24iEX3IuiNeao2S5L5zMogSH
/TjWt6mEO3GI+64Dlx2iIscVJXvrjVK7q35mo2Eho86EMUOPTqxEgcWeirQqvpSG2wyv09iO4gmI
/qitajEWkNxkGRZLXTbT08DzsKYVpInYxnQ752CiH7w59F5HZMr1nrPiEN+MUHjs3JfoQlPBV0WZ
QmuJdMpSfZXyPwMmhN+tLswtliOYn2HEyWcjOM/q+OMrSQUNcmBai6jgMAZpgLUpdJxqVlOfoHe2
9T/UhKZBvPbmqdcp/Zd1HD8pEjIQres0Jrc4iIwCi4g/WN1odIe8wfMBWZZSWPaHTt4tWMo6LeFP
Fl1nFrvUdkXyo+lNRX9k7Su3c+KQ0m0pXvYUqnX3hvsghamZw/L0yo7diBqm+XWDED3d0yAQSxKo
VPkMlY71gjX7v9k7k+W4kS1Nv0pabXqFNMzDohYNBCIYwXkQRXEDIyUR8zyjrd+9P1C6mQwwklG8
uypru9eozKRIDzjcjx8/5x8q5QTkrl7ssj6V/JM6kEcPXxCVcmtrJde9N0IRVq3yumhbZO7wkQ8D
u+516ZrDp9k2cte7pZm2X+Sitx4aMS2eER6+xKjG+Cr6kTDC6VXU61yp0u84ddChUpVWRT8CDuED
KqyQB4ZITR4KcRBvSx8edtYV1jeQ/v6571McX2kFt0un1CzsIjGwWPehcKsU3UQTJ09OxzChEqGO
WvPYa0NxnQS9+iirFXLdcoCaCaYAIVrayaSszR714kbgbEx7OTyNM1FYz7KISlZkW9o6gORrZGHN
gSSa3fzC3TF3US7kajSJd13SIADcyvoZznj8ClWubnwzu+leOxOJOrygFlydjriruHlGjsfmiF01
ohdzW6d1njvY3kQIUsrlLCAcR6nuJlks6lylEyVw4saL4l2pYVl3GoYShkBm1TfmurO8Or5IRGmI
XAUXzfSBdRD1P2aVCMtJ694Dfd6lSblKNV/Qv/lRPfJ6xwFXBDShNTKzYPKyVTYhAnYxDV49OQKG
HsalReaiYwlBp9rOpzh4iamFd5S49eKm0zvrahjC6tmU4sawg1g3AsccGrnhN4X5F0uAtIZaLi0X
BBubjsVkgYZ3K7GTRKDyDfak+ahGMlz2JmicPJK49Iq+KD/0Uleh2CEpJIpyX6gjuzyKjXWg4uLx
lNZBXO1itc+jE6GYfMlNdAwY10DwfSW3B6sPuq+KXpoDN9sulx2l9aPgrCxMGiveUNVTY1deqSc/
jT6Toyu1KIti3Sh5VYknU1mNE3ZVwOvwvSjl5BQroJTZqSnj+ai5d/RS3pxwv4t2by1Glt1TENg0
M3BalhHTQJRm0VVGpxY0stF6KGw3AiUXA0j7qiiq5pNd2tdxIByDOAJ/h6bP/oGl0WOZDKXz7AnB
5uci6MdnqQqOia/Mnfa3x+I8ChVzci2QsbgOLjrxE8IziU4HclagVE5gcodcjJLshlR2sEuclM5H
j03x8RS+QwPNo8Jw0AFUIULzTsQi6TMLw1Ncg2V8TsgnBwVpbxFlZdWYIrdVo3BD5xoTi7y0SrRN
CyWxC6CQRyCUczV1+fD0ucFCSUAedH0xxVaSGxiI4/fgZz4Fgcg/46ilXGqO1fbjJ36/aGaXPJ4Y
dQQJKAJpztvswyRuhrmEiHvjZ9adNnnSeqrHY2jG988DUEWmsg0TD5bAEvCQGWnUIV/O/cxiP9SW
XGOsnnlnWMUUn94FVOIR61KZOcwolhIY06jRiNMzz9ZopZ+a9MyCXj5GEDrwPOhJzMKYYJlnDs/+
rCW6JnKFiyzyeo/kx1fRlW08s7mS46Q5xkg48Ir0mVzNztaRIloCmtEj1jsfrsLMTHsQxI5qgB+H
R9bBoSciDwXQwxqgzL94okIrFSFUe8vGmD3HPqttm/g07rKJvCpHtWT16WWno4Azc0Zm7oiyQN3p
aJ6h2MEzxXrdruUK4Q+IRYn78Sjzh367jVBTg8Wh0x7BW49gtQCbGmAVEYRQLTvQqJ3VHXVEvWVz
V0LX7vJM/PHp4bgW0ImxYMGB5V/sJaMxlRBXcIOatBB+HbjanwqJJZ9WrZVfKOOoHkHRvQ+RcJ4p
tCGYRTQGh7W/Cv2J6lRZjxTWrUC3k8Z/AlZD+b6TLkYdaW65S4+M+H6VMOLsA466DGo/SykhP/QV
xI8ZEcGzfD0ZJRUP5oHqYXxMW/Lgw81BA8ESaBFLNqSmZnUH+Nqwyb4R+477fq1rcntnmHSVfCkK
vxh1D6jg41d46AFZ/OyCmYAJXH5/Sis98YkgrWED+Os2AmZcrlzE5bouuO5/PNT7bY2oGtGdr/TW
eJH7Q1H8yzySXs+W6IudhoIx55l1d/LxKMstMB9okA1gm/EHO2GRFGSNiVmJkbLmky54jqtYgPuc
Zm4zJt1lShtm/W+MZyCYqEKSnwPw/lNFnp+MZkS3zjIQ1QhUcFQtMPqHjrDS2pS30iPT+H6dkBvQ
OAUoz8EtLcGXYTsJM2zdtCXgY7S8dFJvOTDiO1Ue+h1kXfo5o172x+CPB8clqojzc6K5tHjQZuik
amzxOyn7VL1LilFysgSXjqzSmu8jDMxbIQdQ9fHsvl8zsv5qKIlOxEwHWyxPNbRGQ6hx4aQyS4+j
TkTlWQYpcyQ6v98F9FcAIwPstIDjyYtno5DZIeYoW3TWcMOAv/+DGJRvIms4Zpp7cCReCQUXBoPo
ub9cukisqOKC8s5FqabNREHPVqcaxQhU6o/RrOaP/fY4QAkZ8SEWCRuBjOcdiVX3q1bSwZzkXrKR
k0l3hNr43vsKlTylOCIK9P5VgTeezf5A+iMislQeiIy88iYhA+DSd6IjDh6lYi23jiyIdwCP2ZhQ
JijzRHAcgAPtT2AQFEMSZAalXG/qvVWr9zTO2lFux5Uu5JmFU5LJnEadETzQV6lQmxdx87IVITCK
9cj2wG3WC9TUbv1MPCYCcXAS5pQCeYJZ5W/x6TRuml6t8NRGoZeO7tHPH3XvmGzk+62oYa8KPIHc
iHX5WmF7U0EzgewGZks7Iahj4SxHX+fKF4HqSWZd3I5GUz6EwGOOyHu9fzTUHJDwg8wCW5Hn25/4
XjC8FoU3066Z1k2gjemqtpLgSHSbw/PekoUTwCAi7uZojZpLFq+BPXgsDLVuV2NWfdfCMRbsMImp
RIVyWparChc/4SIoI7SvNVRWjmmmv9syiOCALCFXgxM0MyT2n9KY6jBt9ILxcVo4a/2JsoVaSeA1
spFu79SEx6jY829cPPGsJYTePEk0ZKRF7GktrwgDwrxdGoGafVG93Jtszg5f3U5S1FtHzsd3rxGs
MY72mHwipj3Lqu4/oFxgo4l3uWZLTS+vLA9qBTzwTx9S8yhEVJJ49Cxgxe2PklR9Z6IAotlJjAWw
kuXSRovV2pFyWXJAkBQ/Sk/rjsWGZWUZCjO6Auw70ieGtxajZlPjgUHGJiW2fDBv0vAQ6tJ9ZhkX
ZlDfaWn3rALNUI3uLshBe3x8VElz9rn/IuFbwPSCRj0ray03SNNMTS+NiYZTh1a5gipO28CPWiee
tOFKLymjGWUTXZd1228EgMEnraPRefvx8cdYvF/yRyiP88cgo0MZfsk0iaQ8Ay45pU5kZDjXNQim
Ugv/JG3gdRR8gWfasjr7vC6CQRL741SEOIFqQzk6YRmg5TzF0pEpXQQDRJW4VfAmEaKfbdmXDOkw
k+GMyn3lWDiL4Rnq6dZTU4dm4giyUo3gh7Q+WuMljjpR347J9PTxXC625jw+kgtzykM6PqtV769i
DQNrM5hAg9PUFW44OTpMAhV9kNcC7d/mczdSRuNsg0YK9Qx5rHdyKDolMj8b9AY7bNoQMVOP/2Ic
tamtG715THTmNU98s1wZDjYApL0ZgAcDXV1EuoFGcRVKReeIiimAwZc6K+ttvaqNftPhydjgaA7Q
EhJApY93pcUHcvFdMYWNbiVCeaFWFrBh9DG6Tn+qRLjpK7UDLbAyZF+66/Q8xcfbCI0CWnvW4xoG
ALQ1VoidiI9jIleiG8VSYa2R48aBwm7InHOgCKIa/XqL/78n+B+aSPT+Z7uUi/yP9Cn7X/UfyVNG
FPnlRz0bkLz+3F8wTIRbqVSRTcz1nfn+8hcME4ExIgh4cbINyH9/9QYV6U9uH2iQyWCp5xING/dv
GCYlCBM8JWUOVpdqfKZZaLye929WqUwawGfi2sjhyHJdivknXQ/gWoMqi1PBNgrPykq58Iv8OS9k
/EvlhKAAoEzRv7SeuaM4uYP5fl5EdqLGpyho6HiFit+MQjIcQQeGrgw/ffoVY+qfqYDCgATlpreW
wqe6kR/BQY+OGua+3alq7kRd89RhJl9C44ixwZ3q+izTMAFFrMyR1fIJ6KYsn0S3VnSJSV4FEly1
x2Ltma6eO/nOKiCqbjRzV5pXlw2tFMPA08sJgjMI+O2mVN1UAZDveo0jS3YPYLxZj5Ft1wZeaTQw
sLSkc+6K6qpor6z4Guu8ML/xolMYNGXuaN5qboPG1CY2cnyB7ZqlbpPb5DZawTaAEvBSflHEG3BU
oo37Nl+VmPN4OkvWyVr7KnirEVTbI8io4pbaCUjwO0FyMGkpMaAMfwbSTXaL9+ldmVzkwj1tB1D3
kw3KwbcFJXcmO5GL8zLaiJVJw82phWGDS+AM4rKDdFptk+EM/YwTvb3OBThE67LFqluykyxx0Bey
pQ269Y2MGKzTPozfhUfhcfwuvv4pvv45fw2empdfX4Mn+XvzIn//1/+6l+iJrvBG/d69qN81YhKQ
Cpn4NSIYtPbGtbUp4zMZH2bVwgYSwzulReVhlxTpY4Ll2Vqk9Cfn30DtTejBcZF+SJ5UxemAj8V3
CH7dDOI2brA/3diSk2+DycUZvPc3VoVexSVS7JK27oMVPAU9v6xKZ5gugV0gLcHvMqQNX1s6i/ml
WZ0YNFcmunVYQvMl09aB4KIW8G1wTBBAVWIrEBZ3JT89ExdvB2eo7NayrcfOUS/tyuXvmU+56mLS
aTxu0uokKmj4XYJrtIPRVcSN3zqG4ejDGifF8YrnDHBLg9XVrLB87m31brwKnj2AVvVViglythtg
LJ16OGScBC12jvXs8nDjC9/9+jLVz+Rt0q79DT+eB/fDcDMoj1q2u9LFdSQ8sFR9lSCPQDk+qyv0
35zZwNcc8zXqv+gwIxo5W5J22zhejbkTqqcVEFZluAraE6XbiBOQm1UpuBkPDHjZsJvyHPKBI4CK
cQp/o3nnindenOEwN6xxAWzOzOtHjbKsBd80cKzLqtkFgevn7G9nlO9q4aruZh0pSvrVKhKv6AT2
L8FdeHG+Wq9MCFYv6xIJIiDST+eCrYU2RVjLyVRnmta4nBc1eCSnvkCyr6Yd6VrKWQUE4U647AKX
3yiPrua79egO+CHPTt7yWZy+eOFXmCV2PMIZPOsdFWNzmGI1fXFVBKWpcasXNFtD+RnPI7xVZzyi
iCyHcGIFpwmG9FL4jDEebre7Cvxvc5aBFS/iM4u7q0fnlM9mNW5xJT6RyYYQtO6BB5Y3afkSw+/w
RydNBtcgHbmZyBiCAqFGXMtMAswl2MSoFk+yHyHoOdJdB/AnXnGzp6oDNo5/N39cAmPgo/FGI3vY
YtOq0PVxJOMx9kYnMH5avfC1idaJdpIU21E5ncULk8I2/btA+qqaGk+6ycR1nN1n4r2YuAUqbRfm
kxxRdQ4wiIWoM+365FSZHZlNl1u6na3b5Eoc70AAqMW688/ac+NrTzyU7Pw6vbZEVCVspNyE13/I
Ltvz+vz1P/Pffn1HJLxip5vZ0xzQMHL79X+tduqf+TlykXW/JTBOp9PXEQ9T345pPNOzW6H/CSzp
qlQvgIpJ4zPLHh0hYXiuk5TO9IU2Jqykr4LoYjQUtuypEq05rOSBV9mJiM840FHhxqgEx/e3fiFw
JcyApm5rCFeWZtg9nW9z3EFlD4ptpX1JXa93e3MVUzmOphYrTk9/qEXiKildccOsZlTP8BNF3UuD
Opk9m7bHyCvMPSdLBmOKtFllbXK8klubnrZVPCS9vk5WGdQ0o8BX2Lae9LPoue2dMq4dFR/E/EL3
73OOR4/GWXZCxmgYMITW00UB7Fx1cAod5IcMS6GG64HfCfR0Bzc02TugFkx5csdYvmowzE1BWQjl
E2UqN9tpbNqw+apqg1ug/2E12lo2oAbk3jrpixdfS5wCMS+ZikrU5jauz6tY/uJJ8TMH+7cooRsx
CIOtglsB9bOqWrjTCGJ6LT6K6mhP07WY05H3O8e3FNtsJadVpW2d6a6QFKezNas2mitFwDAhr9y+
f+n9M7OG0tBvdB3v31AMYOxfCQq67gEIXJvG9kodw+tQy1RXwMJ6CCcq9uhK2VKNya51mQ63EthF
XDDcWFbh3JUI5Rv0Dwo/tftuWgsUcYXhESjpRRxJZ5hgXhrJcJ8m+g85Aw6oXgbZv5Gl/nez65vV
G+n5/HMGuslJPf+4bZ9/hHVThd+bt1no75/+Kw+lfTm3wJE65CryOwfV/qRWQb1ZoYxAWfZtDqr8
SVtGJ2WlGEgbz+Qi/K8cFK8+5IxJahHk1T6Tf3Kb3L/Uk38SzUCho96AVrY6A+TetovDohQ0CkWi
U3rWZJeprjqJhZATNgLbzkzWkYzCuiF9hSRyVamk4AA9x9w4pxirunlTn2qpfpIiLYVL2qUg6Lu8
Uy8oY5yafXyPa8KFGExfukEfOAaNXUJpoKvqEynG5zuTn0fR31WqeJOriEYIsZU5SCX9SGl+pR00
HEV60c2Z7FKn/SZJgF3nUfRsxLH+E9ZrPUOlZOnLkFntRtNKCHvc83adaTRA/SVlOwS0SbAhbu+b
uNRsRU6GR3H0sI/FcNoRwK1dB3Bl4/rJj4v8EvlDMotC/16I4bDCexvRgKpOd77Vd+sMruglDMTg
RI1qIAIFZeK5QwfhQIkSfGsq/WYY41tf1PLv0EpnGi0yFYIsqhdN1GrAhJUMxw70AXCSKHECjjMT
oH1mfC1TwuAItcmJVI6y1ExQ+dQq4ClicQWbeatEQ2p7URlvjLa6LWTCHgrTSF0lnlvl/B2utLs4
rf1rKy22TQkRIiWs0lFwvDzeWF3qJvm47bscwZVgN2LpbcSndR+fmhFEGKVyqhTKQbPNTQU4Xcbt
P7dNbboIw9IuRpKtyAvuR7/jL+QXgcpxY1UNd5CiftZ8Y53J7RWv/ttQTG5f+I5kPoAGXE9WaYdq
tp3g0JALCQY8Dsuhgo7JUYZrMlQqcD2RpZ9JgYBM69BeZeWYfSsinRlWOgN+gwRw7nutTNoq0khR
JbWot5KcxffKDCdKMu8CXbVtNSXVesjExwEh5i+zBTbmvuLJ4EXRJdK9ipDvNC/6qXanWKqv2Wxr
IwLyIchTDExCu+3AELGAv1dxnVyR22gndRvuIjTcY4+PmJadgJoMfSelG9exhMqaImU/WAeCMxmY
bvOx4rUsesVpmiSXiWcAlZO59tSldjagFrxV1BFUl4iXvFHW9CIb/1Kdpsz24wDHZqt/oN5tOK+R
6FNlgf9uAReFcew0Z4jHP8fc//3c/nHe1hw/f1/4//6534hg7U90dwmpyBuBT3lDvtT4DpLeqM5D
oqT6ZVHz+k2+lLU/cSbAnkl5LRDPofVfEXf+Fr8GnX+2NZ8Q8PAnIMKvdbU3l/7ZHpUGAB0OVCso
LhpzjfNNf0PAPBp8PFahZePvlJE0ZIw8rNwVDB+IaLCJotjtteDWwjlZmPT+pAOyBMwUdhCm52tt
ksaTwde32SSyyjQz/zfWzv9MB156VuiXKrTxTCroJnL2Hx7w/+fGvXVv7t3V//3jK4TfnxWnPQjH
vcV38Ff+deqDCBQVFJFmwyYasG9OftafNNdDSRMR/HpTfVL+JHWw0M7ip6hczj2av09+AErkCwBS
UOiZk4JPrMNfgJI3C/HQXLxdiLitKVWSVpLjp55mV5p24kMgdBE4m07CJkQroO+CDfKs51oiXEdq
d09au2p98ldNhbynBLFdtdBJKu2i7WLboEnXWvVFXNbJo2kOntMJKorw9Aht6Gzyhkzgq1LBTQoT
NJhHibPdrEb1UoT34kbh9JJo/jc0JLL1iHX3mZB4XB6QnxWT9KYvuBikQNWv22aE8tjl6raQksKx
GtLksc9W6NwFACOskJtHl1flTSWTSgSDBAy8DYfNCG7cTgw0lfBCW+cDKiYZ17DUVNdWB4s4Coor
NaRKoWFZZSOfcperylNQhRdZqt+IAfBqTUS7vzQB3UbBRQ47ZcrDe6R3ruEPndE2OQ9CeQOefXLT
uG7hH5uQXTQF0dGomBxNjsgBDGujiq3sZrV4DjPmBZw1xF0fEgx06bO0nc7GSYQyrdJ6SDuzhU8r
/qyD5Kn29As/GGoqdHCTFVWIwdVW2hrhFA7S2txCIUK0F+GYs6zgPiN1XHbr+FQpcGP3Mus29pJt
bkHGk/1pkzb58LOqyxewSLUTaP7czRq3jQQpLsZ4ITOfCm/YejEYe3kFXDaiKwk8yHJ7z7jMwuSl
HStaeUXbcKKnALONqrjUJ9A8bcJdNooSOMmByN2x9pt6K48igiqVoF5kFfUlavDVRmUK7RbredcT
h5O8lozbXno2EGx22qAOd2MY3Aa+PJGPZGlha6gook3h2S0SN1/DcPqSBgYiK9hgoH3puWU25Fcj
aOCzpur7q2lmYXRCL+ymrP5W14G1SbGDMY3ke5cp5Rr8Lno1sueqWmfsyHgiErRZoEYazwxovxuh
G77UzcxVi+kqOnJBHUxu7RwOUSEnJ5aRXsZRfUeF323ChuJMC4PpBdz4GnKmEymYOCBJZdet4rRZ
4HZFaAd+sc2pI1bjIxwrO25LSje6U8NkajJpU9Ht79LitPRlJxO/daSGVjS4WpW6goe1FHwJvIlQ
0tfYHOCszWRjVFdiMGz6mb8OpvYibk070YGNKfdqqJ1nkOw9U6SqKUiXhmrKNnZCrohITtahnvbl
81nHP54cc+7yPS8IoH7QIFfwO5eZtRX2/sXNmK3xuv1ZjTc/6zZp/hXk5r/5X/3m7/Tgbix+/ud/
fAfe38y/zUcE9m3mMHss/HOuYVdPU5gs//6v2C7I5p9zojBL/Iqov6o6J8mva51gKH8CdIYlyyFP
Z4/L3V9ZhvYn5w4gA6S1uXbhuUQC8ju6C4ryp0F6MdOVcPYDj/Op5gLHxJt+LS1FEhlEEJF5JPDT
WVhc7RTBzyLZr0ab1izWR1PQNNWmbTM1x80Kf6n1m5m5+nVqvEWrvx+Ok4nmLEh1lL5QkNtPaooZ
PxE3KmWHuB61H0MSS2gA0r4QVPgm+Jp8/3i8OUn6++yaHw9LDhWcGEp1pHlLPLkYZjEaEQAWS3bq
TUNid1eGerT5zCjgtZk47toGKoAYFYnLVK2bJssXEQ6gfiR0KzxBOseAZup+PAqH/Ztn+T0K+cEr
yBnMwqKxj8F34Zmzw4uXRQBnW0qrVTYkj/4wlaswtoRPySjO472S4iC9zTkEK3H/XSXShIbaYFKG
r6BRhmY/rIOkO9be3n9Dv0ZRyFPopLFHsKjbH0VqzTCicVohMRXIX8WwTLdNMUyrz84daBo6eeTS
5HNk6fujVGUiBo1B22KAYmc4gTWAS4zJZYjTGJpwhyz74O7jMffX+uuT0VWkrYhSPjCe16rKmwTe
4vAo0g4psrzM5B06ZBqKQXF0LrZHJeMPDDVbHEpz5YgK0XJpyEUq5mkbM1SCQTw97GldhG1BjylN
jiDc3q9C3BQR85aBXs0o7sVMaoWemQKqBnYX1tG2DSP9ZPahO+OQti57FBNOPp7FA+vj7XhL8PHY
5FOud4xXZdJUnKSSVwhu1OnhkXEOTeHsXwqIm8cj699fIR4Kz3Ai8By2oDZ2OPtOIFkbgKaPit+V
RwY7NImvmANwpMAPlnAnq6x0Ex9hdOFGmWS4q+SLQNc9B3g5CL6BLOLjSTz4cHSjdco+4EiWCNJO
pTHchHKJKl6L1JoVyW7YyIbth1DtPz8U7XKwudAXQCEtDhRJ0DSwayJCjrPaVCMn+kUdTbJtpX51
ZIPNh8Xfwf11g82Yzr+GmsuWbzZYNxlFVUs8lTbll0Fg+BszHst7GC/qWa/G5X1ltg8fP92h1fh2
yEVM7NQQ5n8sMZGBSJcLFYc1RV9/9W+MgubSjLgB6L9ciygPB9WEfJoNuqi9iiH+0RjMlE8pSf+e
PhY7mxm3G2NpeeFpnloGllHaeZ2G9CZzfR12+TEX+ENLHSAEgvDUtWFPLwDvlWWEiFXopS1UYNUd
00riXaKn3kta1MGdRbxqjmyuQ4udqSMcIs1LuXoxYiQESRXqSgmaxtA3Sdd+A/P/DKnWcD//mpDF
At/HWod6N3+QN+sPsEbg99SU6TQjoNanGFaoCT4ZH4+ygNTN74l6Fzo8lP+RcQCcvT8MOhSo4WkZ
snhKpdh1pvR0sYLILQoaxVmfKwigaBvPi+ONos3qmGUH1HcS6RN//EneL376EABtZZlqxJz07H8Q
K0zFrus4ZaSsSfTrrFaDehvQcqqPvMEFvvnXIyPjxJlJ7UsDB7Y/0lD7ZiANEHIDZDF2YiJ367Is
lLu8q859nKZ2VV3kmGXlkq0wPqpGcUDt2Gmkxtq2I8Csj5/8faQBjYa5BAk3LhnoCOx/nn4kP+Ka
R6FbNHv01n0r1W2YrT4SSKIvF3MZXb+p2wblh49Hfj/njAyUE08qLDnepUcoaA5pK3FSDEpuOlWO
XN+ktMe0gQ8+35tRFktshBI9+SVBuw+kjtJNIjt96QmbVEXm1fqWoxrz6RDHc/GCmTiqrOJczX27
d0zIswoZZQnsg2u5YAGN69TmmPPl++DDKLMGIlhmievX/P03OzTLZS+ujQZNWd/Sb3JzLF10pIDr
tEn0DJtiWn/8tg7NI0tWF1HuY58sIwLSCtwUNU4kPerVAi1IUziVPdF3sPmoz+VutGjC+2SBR1bJ
sXEXz6m3/lCWOQ4mSZpVp1Gf59siaKfzqBWq0xZuiSPSwj0S/g5N7pxtgtgkgVeXXhxDYaZlUmVM
bihpiKm0A/IuyANtoNNCSAvQq/v68fS+j+xwiyBuK1yBOBaXuWCr+H2m1X5pd16drfSyRFUBjilG
TcPn005SaTIYpLrBo8M02F85MZ2XuNfVgpJhm7hiPLUU0LTPJ9OwnekUcMkH5f/OMiLDtjNX5bFA
Oq7oN5hvpHYcGddiOYPUKvHI6jwQS/ZGm1fRm93Q+7JeDzrRSgwTDwR6aMS648nVNB5ZGSa/aD8x
m0kDtC9YHbSFlwbB7OMwCcAM2+j91rvAFNJNjiTkLk810y0MvbsbeoHeWjr2Qf/5rQC1jrII+TUX
8qWWuxEPYLBR+bUnRIluk1KTLxF0aZ1C1sptXukTemGBpx154gMrE7oLF2UybLraS9g7dxK9UaSe
VFTygDApFt1fKaKCLYIw+XgTHNjrUF5es2uaVxyP+2/RLOqxVv2ChCrIO5itZbtNEQ/chZgwnWC3
O0v1Aq8/Mq0HXiklDrjcJCI4CS09FaqglKemYVSl1ZGcS8LQXPVhXu+0XGkvBjWP7MzEp6IMu2NG
C++W7XzoQs6kEQLUFmHb/QfWvD4rypKIglh+YctiptCdNbojzJ53b5BROF7pqKAGSaa6yBor1NSr
fmLNTmEj5VRjo2nFFTc5UQojO2Lzc+iJZiQF4GBwwwgK7T9RjMJyiBtGAQQvgwpftsL02Aly8ru7
S4HU/5lfHau2kUbNz4RZA6+MygCcjP1xwgmZ7F5sKYnPhjh1ARdZTNp0Ww5tfSS2HJo+2Hzg+mAp
4M20GKrpvSzP07n6Xvo1wIxRWBXT+C3IxfFIcnho8siF2AKINuGmMK/UN1GsTM0gHOQCY0NVDF0k
l1s76IPS/XiXHRhlPmY4Gpk8kTba/ihYzgUW6jGEMG0abBEkhV3mqXlkLx+YNRLqWbSAMUx5WX0d
Jb+QcXvJ0QjqSC4JVG4+mNG1V/rTt48f6OBQhItXZyLOmkUKa0AcCwQgLLZatt66iWk9xAoST5RE
jtDFD00d9dC/Rpq//+YFZflYetOsMWfp3b2JXqeLel1xZL29Sz7gF81IKeIfcZda8v4gEpq0aS4J
QKj1XDwr8Ty5xa4331q+pk523g/D5uP5k+aMdO9Qm0dE/gGeCHxDYAH7I06oeSd9yYiqbzGBpRSs
Bmw6HM/q5AStAS84yYbOd8dQs4CFljJShcKu1rICEfg+vvn44xyaZPIFHaQY9dlfTds3k+xnSdqa
HivHsDrEbAshAuWX/fz8IAbwMnwDuX0SSfYfWS/7KawLzOkQ6pFD5NYjvVnVolV8ztP6NVDR/lap
5cizCoU1L943T+OpiCUpI4szi7IBeVwYjWIvrCWtO8mwxTiy6w7NnQks8pVObbDN90drYVYOaZcX
ttFoHnIXY7ktiKKrz08eLCa8a2aG+jsOmpEYlTL6RMSohkSZt0HqDhhkHCnHHngWpo1LFBFxZt4t
Zi7OchBxYTDnqUZwkfSWCqhaCz5bKqLRNHP7CRvcbRBn2J8xc+qERpjXfhwq6Xk6DvKq8DLT/XjG
3lc65mFmVz9wN0iBLDVPUtrCmpga2E20XngmjKaylspkl/capHSxQzhSuykEkRZuYHin1Lt3CAYf
M49/l1/xISTkLmgTUG0xl4nAVIqt1fjgvCe9A2bTDEGdXamDJnZnWtv3ijP0VhJuqw5ruSML80BQ
4zZA0w/OIoI5y9QOtI8mtrPdxphGSuwEoj6u+iI8U1Rfddra4+vHM35o9cytOF6pQotseWq3sjGk
k0gUUYMgtPtaQUY7nY7thHkN7kdOZDXgo+KnCFgVlar91UPN2R8qdOtQdwt9JzGNfDtmk7FVPSs4
soTezyBDoc2AviIjwpJfDIXQvFgh5WbnMZJ+UC+S0rTFKZC+WAhPIwqEJuCRfT7H/eXTsfPmSiPh
C7r0/pBBXGqDX8JuKTLM6pCy0+5xAJuey9ZIVpIEgJUyyHAKETg/SSu5PuIi9365IqpIYsBNh0yS
qLY/fJqVog8/LAfDWiHPqxs/ksqAqkKBqrQyCP5wVD67aOYRubTSTaPKqsyL6k2wrvswCmWpzO0M
rtFGKdv2hK2SHXmT7y4cWOmgMsYJx/rk7FksGjlqFE3NmxxdMwGRVzMLw4dyGlN1VRWeelXG3RTa
sRlQMzKSpD52RhxYs5qIs/qcA1I9Wjaqq6kwYnQTcxt0UbnWfNwqHcuTMIWqKyU6MqMHAh+tEq7K
Bk4Lc/RbPKwiCwjSNSIbX6+viIvxneRZMZScCqc3tQ6021hJuSoPXl83a9nDQQh977r8ElQqtjQf
v98DMz/jxqjMkV7P6IT99yvjNFhNZU+wRzvUoX7ePPc6+XwmDpadjF58Xpv3UukHnz7KmATa6FTO
AAbQZdwfV0ytRCsLVrI2qkkOARioI7hkKayPTPehd8vFC7CDwnVSWpJ+kRGMPCAOObrdrfelGyMF
sqFkeaeA2Vpj8/FsHhrMomxFBRIkPpID+0/VQKkOhAZB1InK+q6Q8vaiz+CGwQ3u7z4e6kDww8j1
Fac/i+Msu3ySp2qjkfFcRmR4P6JGGr+YjdFt4G0mJzQ0g68fj3fg0ajRA2+BFwDjfunqmqhCmLZj
TlzPDXMlBDQwK/zt7Zyf+fwrQ8KF3iW9UoNq8WJthHpa+HUDY9Ia1cq31aFF8VCbMmUGelML/PjB
DsRUQJ88GFEOhZqlHlQ0ZChCtUJmS2kaAY8PYBEIJY0/xzNr+UczVp24KTlrjtycDo1LuZEhIQkA
JlmslbbBm0tW4OCgakQFZ0BD6QJAXOpUCK5/6fFOOzO7QDiS3B14jQAUSAHw9qJs906Nx+jUtBF8
Ql1DlcDDOAgOHhQyw6g/Jywy5/kkVDQbQQBRNQb9tL8ZJqVvja4HBYhKKPLo/4+z89qtG+m67RMV
wBxuSe69FW1JlmXLN4Qjcy6SxXr6f9DnXLQCJPhroIEG3N21mapWmGvMWVunzVuCs3lMS1xIMvFO
oeW1SyOt3tsn1ItJFp+uN6x+NqggbGlxOt45PltW0mQu44JB8Z7D9/4GPgsDdjQmvQYf3RYH5NOl
HG+wZLaBGjayooYLQPmoRId9fPvNfHUVzl1Ic3QDw78HyX/OXvC3VeO57CZDWQ+HITWCyxxHrH+u
hTHNvmPDQB0yF+/vqfB/VplyWm+Y/bJK7SrGvA2v3hhpoa+WbMCTh3e2yFf2LbCi1I529Bon/bNb
ZxjY8cwF+5aQ8tMi9W3TDQwxE09F/lC+h5h7bTVqfDuWkjIxed3Ti+vbqfTsno8bBlV20RajfUTJ
6p8bSvWXetXzO1f3yiNjcmpHkUAXpXX6vNjnQy5Wuz3MuvQ9fdncsKAyd2b6XhTxysvOEv8PHorJ
7nOkuOodM5cF37FaFr9JGrQDiV91QYHnYTp+evtFfOUuchNpTdJpR2j+fLEU22LGvII28sLcbRN+
zvCTqUrgpamgkEvl38n/fXfkxN7x66jhCbeffcwaCz+VK6sFa4WHUcWctWOljNrOeNA6KR4USpnr
OyfBa/eUoBqaDch46kz7bfjPl5DLUvSNcIgxp/rCopt4qBucIisHge/bN/S9lfaz4T8reT2yMFRB
2G3OsljO2aplzbB7tUBZr3oe5dvLvXLUMMZCLr/HJpwpzy6M4VMmyCazjaTS8gT9UNxoLw2TwZ2G
g1DhdoFHbfrlf1gUZsZfCRLZ0rNFR9zKzSJAnTyt3MQCKchnVP+fc68dj4Y32Md1yp131nwlPWPj
J6qGeItsARTHk/s6BbqbSntnO7QDU/t5C5JC1V+2NC9/do3dfHMbY0xcYYxY9qjmnbjlZSy9d4XY
QomoEfg+//gNBxcvuy7aaGYE7Ha2oBfU+Zh9F+kwX+tgn5ZPh+la9NM7J9/LXWd/XflSiKMpKDw/
jlrp4BFCfRJVPsIhWhrZobRL6/btB/pyFyDr9KlDIiujjvb8fF18VOyFlVOwSef8W6bzJU9kN3Xt
0QGB/03Obvb97RVf3tA9z6WkBosFstzzfSeXjciNkQgCbzDmNGAKuDfhrMEkj7RVjq7duhF2ScYS
pT3TkO98Na+t/jeKBzjHuI67//l/PtJF4AdjOoShRt/n2BQLPkxq912+xngUMaeCW6Vek14ZfXVG
sdj8/fbVv9wkKJPyInNKUmugUvp0fY+OBGEym4SlKkZXK/t71TvrycqD4PjPK1EipTJEK+dvgf3p
SuQOVqhrTsk2DYHktwzabDjN0NM/eou75e/c2JdfKfBm0gjiQp4pZYWny01MWgJbmjhOrHr4xQGS
VGsJy69KqcDJtjtlzTY89qu/GyzZzsPbF/vyY2F1SukInrGhpiD2dHU5e141T6yOcqy8NHvPwOW2
tf75k9xXAdlL4Mvp/BxYyBcSoNJeiRBXgS3a5nxYAiXO/4dLCeB1IdgmgXiuq5nQ+glUadzIVfc3
iNLx/SwMY3lPC/bKl09x26JU6TNA+aKdRP/UbbANZDqV2bUkHNDUQ5jNztH7qYsgkOKfQ1IEZ4zG
0SdjZOGFImzKrK0b9kckRGkfaqbOP7jUvQ5Nppybt2/ha+8iykuG8faC5V87mP9+5DDnDfIt/D58
f53OjXIAkmQ6mPZsa33eTyO+R/Tbb92x7B9zH+jb28u/sscQxnFLqTohiH+uDXbrakH6QfCdqkxY
0UBF8cYJamCfhvLHe8sSMANdpxjuHYyix3cu/mVcQITFrMTeNg6cv6yB/158J3RPS7mmr6Y745GH
UQDrsfgYGbXKauBRyAyB5Cj3f9hwWBh9AQ+Zbed57V8WxYQ9B0nAZg5TLPiFoAV0/tX0Mbh4+w4/
+9z58gBpoSokAWAPJ7J7+rmnS942IXCMxFgnF14okGezW8p3dtDnRb3/v0zAfgY8jk37WVrD+FJj
FDaMlZIehQzrOVlw5j10uE3FgzcZH+gntheVLW5SlarjQLfzNp3lP77OL37Gs83N6Y1VEtwWCebz
TaRcfzwRGK6nzm/spAr1ofNssFYNBT8XMePh7Xv97MT6uzoCPxQr5j429rxbP3ZFV5T+XMA2yeYL
d/C2g5HNy7ErsI98e6nXHut/l9q/6/8czp62/Q28ZcFwKXOi0q6DxFJT985jfbbx/b0gzCJ4pERz
JD77n/9nFQFO3s2LMk/SYoSoYKCCTeNp66vx3N7K0Pjk9zL9x2huX3Q3hkDCQYOMcPZZEGtvzjCC
Ec6w/Muzaxd5U7JXrt4JVl+5NFypODyQz/DX81B5ZlgkxTkaF3m1Bc3lbNZ2dSbtxrfOmAubmAHy
e3b8t5/asw3n76Xttlz0L1ibZOTp/exSP82LzSmSRhkldjpMihYQEPS0miPsIl+FoJryZYXvNdBt
f3vxF68M/XzefdQKiO3Za5/l5uMifUekULBchuzPjBHuk4fw9Z1Vnu3ozo6DNsAI0EH1/tozP73E
uS4YYNmZr1kBHyPe7Lr7WA4qPAhPYSTKUDLJSd8ebUtn72znLz4/lg5oPqOHw4sDpf/TpcOyM3Yr
IDs2jS43b8BWLMNDIaUFBwiNyyTf6Ua9th7fBWf+TlFkqPHperl2aisV/W7C5cAPW3WA0aNVx+6s
x3c+91eWonYfUsJH4LT7tzxdqmeia6yQ1MQpWcchHcBTKc5ltrRhfOcBPosI9geICoIWO3/7LofT
06XKyhtMNa9c1YQZZ45x+0mk4KMs4Wd3cqHHn65zGZeNsq9W213feYgvvst9eVojBHVMkfKmPl3e
EmFIDJwDYaTichJaYvXrjRSmDWETH3TG7b9+FdCG6EFzENPTRCfxdL0+UxXD5mxrVl05Z1XdLoeh
wGPp7VVeXtWTVZ5DrnFjDMVQ2WlMR9/HCA1cZK1Q3pl5eLssUJP/fTmqs7s4m0EKru/pRbkttdMi
8LKETcxgsL93RubGmWivbTA4QetsVnvYZF04x7cXfrnHUBV26Y5QU925xM/uZk6pEQ2/JWI76LzH
vKKN2U3/KAfiITFWiyiaig4dIL74p1cHuafO8YSHL8vlPIZG1yZ0Mfp3KnAvL4UBCOgr+1iGTyz+
7B6Wy5JmaxmW8Gvp+rhB0R0EXmLn/3rDWGWvEdESpTD1vDQ1dTbmnNg+J71jEZkx8nosjOm99+Hl
9oFLEAIqpHCMhXK2Pr1jlOrTDUZDmYhl66I8NzjeVrOEB0Sz/u0LenHE7YomYiqb5IVhoedH3Njx
chhFUSUDo2I/dTU3966bDUfm81UyBZ2AHpX/L9eHEgKkMeVZ1n92faPmBmcDd7Es8oGWMVL2CWt4
MHTm+s6X/Nqt5IvifCFfoS7y7LVw63wpGP2ig6Nt+bHPuybulsB8dBAY/vPHtE/voUGior6X9Z69
5wYk+q2fgyrpV92dwqn+M9ree9KDl8+L92GnrlBi2t+RZ/vtZANycJhs5QX0t89QJHSihZNfMfc6
XRt5X1+3Wozv9cZeflxPV322T6Te1jGylRaJbS76DAqEhHy4WGdvv4svYxGamlTQODYZQae/+fS1
d9VWVIPYwY/BXNw01ayjzVctfoO9dWnmZdqAc0ntMyeX6fe3l37tAjnEyGyhiO/omqdLKz31QuD5
l5SepxJvtiqQn8Z7laRXV6GoTXefai8Da09XccsZuW3qFhC4l+W4O46iITPfq+u+fOXJadgId0M8
0D7PyyydbzStKfMyMWadzqdu7SfrqEuQJWdDY0FJe/vW7a/1f5qLXAbLMZACqYEsimzy6UWBRHeG
QTtlkurBwZdw0LetW9QJxinUqsJ5Cd95TV75BKj6IcHZ6+aEx8+eVS4dB4OdFSNmn2hDSpOelS+6
4IxERR4XdOVXiz9N/2YDsT8uRFtM6kM94uPj9j69Tglm0DCHpUwyDp+j25b6PC1mSrodybyX/PNN
Jfj3aMnx4ZFVPbupYWtsfpgNZQLVLusYPyP0i1EfBB7emuGUn1UYRjbvhCGvvDikcZSxOODgUTz3
hHD8dZ2meW6SlmYosBwnvfdWaZ9pu1t+vn19r3wJNK52o+Hde4KC4LObOft0AfKlSdDR+/FiQqqr
dfjrf1mESjR1DkbBnqfDhtkDAu9kkyCAXg95axhJu4b6nRP0xV2jfMIxRt+Pms0udH16KYrkjeZi
2SXMlg+3NWX3xJjG9ZRvpvfl7Qt6sUHyvuPdQ+jB941BzH5X/5Pft7iH7+LqISk7175PUWal5wX2
us2UdOlohAkn9wrayVn7ofpWrjO81rd/AS3UF4+O/AmpJAHyrgRhwv3pjyCdqxj6rIbD5hoVc+BC
27VV3yy1noA0eY0zNTryikbXYcT85IRzrhE0hlfFJq27dDiEhWE25ifd2Fv+vajQYjjnax304iH3
WyoUX9KtKtvyzBeYmP9qm1KkQSwKI8VxusAAsCoPxpoZqR3nW7sMRiIX2r3lSYL9tO8X1Yeii708
X/d/P9eD/YhxSyP/mNLo1y/a0p79YWz8sfk1VI6cY5yJCvNQYo41lFjU43B7gWNwcWH4uPnSHCuX
7avKW0mDvJ1hbPpHyynaGeB9tcAop8MWjNdGvdMSSjuvgwfKO5Zz6WXLZPwKJ2afPlckhHYZdYxF
mW3MnWl8wOSinFt+fKfSi34sGxnTuW3XT+YmPMYlO1mmadLQJK/icpPh+Bk45Fh+HDtX2Gd1iDeu
m3Atnfs41NsMes8eVuW7Z+OgQegf5FIqIePaqEPHPxvzCR6vbJBaRRMxv8KXesOow4qbcABqvG19
aoATT+3trps1dMi6bz2rOEmQNF+GiXR2SWpgneIDetku/SALPKUPw2xOBYnKMvFTPZQlX805Mxhq
tXXb6k+9hxNSEmagIw5qMgYZz75bl7fTzqFpEmGLOfzipps/fevnsc4xXDGcdv40dSVF12hpyxqH
Z0ukoQkR2pLqziuUrMgiMj0P9CtLY8ezYVYx6y+ewnz8c+EGyyCOEATWpYaTvsz5rZ/P/QL1PSdq
u11XTIfXSNbZCqRr78oSYxebp7ovI+w6g7yr7UP5oDd7xRiqWFwtbgOcjuufDic2BgGNEEE2JXod
gcvS8Tfc+VPn5Yb7G+drJ6soSk8DwPQ8W/wyj4tgGc0p3uahG2WShd0KUBpz0zq8L9OtQbM+916g
T1vmtu1j4FYGtGb0EvnG2VLP/vqNvXKxjEjOTqVvhjlABolBTbhNdmSV2LtlcZVJex6jItBW+nsa
WwsXhDL1JsYWxLaZxtcAg+6JmXVHaaiqmFMP22Ofh9q8WK3e0Z+ddpyzTzZ2Q+09062qTtwwFSsE
aFvD+zQwKk+WrtiM6ybIUgb+Kcbrh1qgHoFCP3ssPq6Df7Vtpec8yDKY9TFIO3YgwHDzlBsJo0Rm
Js6GrabzGrWDs22PrdPwoR4bYwPTEPmVoZGItKVoR+PShjvah/HeAg+NJMdAeFoORh5QBoy0VdEL
uJwFk5w7Mx3k3C83F3SxkjSfUAFFZrcZnXNEItQGTMyZQm9mVBq6XR9RWIoSArfmOq6A+glUqnB+
kCVHWxdk1Xd3GFVfxH5maOPOy3vgCUztbGlYRhihMLAZscG688+m3Moc7K+VheMc73qIabrwzXpw
5IeqM9x6PB9lDfr9NCpGg6d4ISnwvaS3vdS9au3Sa2bYRUXe5ueS3bpEI22Gso9sGDaYoDlC9FVc
zGvQW+fabti+Pqe1u83zXVvZQxUeJqyTVvMzvrLkPkR3MJLLvScp/GsltVKXAaKhyTr0mXbWaA23
2TxM0wYWKAnFWo43TTlsw9kAz6MoURTKrsJE3rXW8FfQWPQ8jrLcvD8Szwj/0jSqyfjmF9bU3Tc+
E/mo/hArITxkkLT7ZdnsyZG1EC3EqyqW5dLwej+930iQ5wdDdmMNAjnzrMspgEcVs30ZP3y5s4Mh
ukNlT+Hsrm5qAolYh8yMvGzNrr3Uyj+GTB4crTqsPtJX6+n3NH44ufdB4TbYjHvjqCyAxnmXf/T6
ZWV4t7cHBycEm9r3T66psL9Kr5woC8xChCd+Fi0HM6/mLUaHUNsn5NZGfQnCLnUTbyVMh44YWsNX
e7YCcPeiaYb+SrhVWN9ZVVEPVyYncHozOIXartjv+q/aMbf8AcfiIf3p6yJobstKBP6tHAwdfkUL
NHTHqROFn+Rmv2wnYtVNRgvo5805DKJJf3fhZI43yFaL5qiyQoU/eGU73jmMe4bidvSstv0Vpk7p
MVg4ch8OnV5G+3fhLFSnI9GNFm8174ihbl0by/Cvot2k96nd9KAvclE6jPY7Kq2rhzQLpNGeOevk
Tf7RcMdMmWeKRCFVscbJaPyzBNtq/F4qZ8ByKJemM2OSLIVj/bBGpXYDixYnJJ0wobFMsPlll8Fr
h15ZYN+wdvmuSh1ze1BT7G3t0P7258aA198Fw8S0LEREGX4fcIjvH/zCaQoiho4XPY9QhmnPiqtu
s12UKebcyJaNFErkKQgW3AAq+h7DdSHc1cZhEHeMKOgU+znSg2l+bNCFjhEzVMXM1mhWZlyhA0Fj
aXaCRpLqCmRFRlU4wYPKaJw+pKtofmVtXwZUK+ulohrcmw+moGIW27yLduwP2dj8nGYd3CHw4sQO
G2iFtzgtqbOM7yu9qnI7b2N2n+FrYNL45YBdqscJUc9dvXXlL68APn7Wd8q+7dfVu2XwNJN/j4XH
LDBHxZzj5F20eNHPn4gUcM9yczdsToMGbnECaJJKcIepo2KMC0f3TE8Gshbkvs1DZ/o8rE2L83Hc
DDOhNpobMMAhHsSIiMERuENdl8fSc9MrsputifoGG65CcH6f99LC5KbPpxUJtpTNYRzM6uhhUe0c
HaPNTiQfUEP6reoNRG3pkCd90+I1vyAaT0a6F/Np5Xh7tNFi1hDYOWNit1p4KMVWQwZaULXKeBvX
uTqfisXfImcJ0I5BiwszCEJqXZJiE5O6yMBebBA3W/+sakapQNasgZkYgmMoMvelMJOwIHm25pw6
8Wh2HgBRZSnY6nOGGYzU1heMHXfH1S2cPjuln312M5X+yens3Joj+BPuiBDGMS86+kjwIzFVYDY8
XHExnwhWAcf03lWfNqq67TqAmyfLmcr+XHXM6BxngN3qc8Wk+ZA4gy+KqHSnlTZQx6vpTWHjHNIt
wJ2n5L/5uD8HKuFb1S3YcKeWFROjdBhwaWIRdIlbwyFS+pjQeO1sfce5rLnM7E4rLCG4URFTOdI+
FUIPTJXrovwGDNbEn2GtxdFm8tvl17ZIily3b5H9NZWFM0vQHEun5h8pwxKDZ1XQ5pFdmtnDWJVl
euZk6WpFPpEKEowyCLsYPHP/saq9ID/6VgnTJpxmTx7tbjJo6YcaM9kOl3QgrAvK3ki4Zu7w6TeG
e9Bz09+t/tS4n5pqR7+unsBso1F+P0VVPih17fo4cSR9ZodZ3GarbyYdz7P/MGjDOuuysnHPO7vG
wbVRwiG69GdTRzaTQUskfclmNunCwUCqWcRHC2lV98Psqi3CMWJzosFTc4Zn+8D/1q78sDos4ULE
5/mFm6EUb/3LsC5950SMG4g5qsO2+l1pW62/PcArX5u65zwp86KwkxYD2/EodWZwLebUxkRLDujH
FbnHRQqg9sFytym4aFPmAOLcXrI77WctDFWU95dqwWEtWtaVIG/RPY5sXudkOO5AmgW7mKviZhss
69vkhPlVUXeNE0nDziSbYVgWcZsubIyrNp3Po2Vs30RXpWEkwHmZd9YsQRa4SByar9U4LNTGqknO
7Qc+y00DW1ScfF5aGOImJ66917MA7WJ0VnHZme4cxh2ISQL+qqtw/snywD7jUbnLUc/5X+JuG94t
jJuUh1QVMo0yetT5WbGKwTtWSHWqaGGMyT+mMqUcrEXa5FHeKfOrs4pdEMU0Z3mkCDlhyrOgBk1B
2560tRhwiNwMZ2VMFvP+S17aa9QHflUA0p3Zu+hs+NgjrIxINmcj86431N6sOqF/tJjngy9NJsQE
OQvfl1eI5QRJU5VnrYNz7CWxCllbxWMpwfuF/H+McnaxBlIO4/AMsORfaOs3vy1TZ7/yvlt/gX/J
v69ZVWMPhjYPFybR3+hyru7bVNQqMXihvs52a0wno7LbezypDfbMxsSJzFdeTVBgpKFIXAIK++SZ
yqzO7bqBm1sQfOuYfJ/sTcvWvsNRy90OTCD14NBLXHUwY62bGBkvfKy0xmSFYLAlQV1q27uhKw+c
QjPMFB7R6BvjUfijrz6XbRhU59KpCIflYvgHXS+cQ9FUtDamQ/DqCpyQRf5YZkzOR4jWjOa+nLcV
q6RmSO0TW3F3jYgiZcTX1h5jN3Po4WNcwgpASBH+MUZL/TGkCP9Mjktmu5QpsObZmF2alsHEeYbA
rsZa1WysQ+qSnqN72YGRymyG7+u6MumS5TamZFOo7Z80S8iBZAjHWksxfg5Sv/vRtJuwL2ym00/w
77GXoZw9DrA4qAIfmVyp+rh0U7QneT6YD0uXLnwunc6+eW2/fvC0k34P5SZuZ9uab0OBb/apJ+JB
Pildpor9hqbToSjL4bg6zVQcQlMFaZTPxXa9DrUyjrWzqh8+SNIqcsUmf5Y2nARIL63tJamy/FNt
jAv2NVWmv0+Gg1UYzZ1WnS3VZP9YVwaumOnZuu89m4c++HNQXlulZfyx5mb9sAjq4Ed7mLzvS1aX
97kLJYORxnq6mL2MEMmlmbJEGxqf5axGhLslw1o0f9RgiB/tpEqL/W3bPhWdBMsydbrOP5bF4NA2
bZb2t1lP4xavW1hVh004dY1ys54vRaN6zLrabfiTeU76bQONfTtzhN94dS4fc+kGTbRw137iZTpe
qmYwifVbnnkEgwWX3roSxIF1ne9ju86EbAGTnxrobZ7PHzC3IpErVbU7UW35niYEbnFjWo1qj7iK
uFTkTYhGx2XaFlDRQ+H6JzqX5qMnKxcvv2ISH53R5XO3GLv0KVSRwyeKsfYxcnyF21uJkiCg2yQ2
MNy2YoSjUqq70PR8neNqkdgfrEHS9pSOlCe/5F5jWYTlb9zN1pzB2vZ5ydLFcT6mYMwfUF7U96s1
Uwci8ZunyO7DwYhSCAyYsHiBuqvqzP29dGF9vU7FlF2oXNjOIQwIYo6jagIZV/PeUcEhMzs3B7+W
R6XC8J4zvSuSxS3ay5IJb3k+drX3rVtsca1Kod2jGeT5l4yAdb7wszG8y8N0U8w+VswYUGPBymrL
h+EQmMqvzgbTacs4c3rnVzDYIK1lm9aXjh71g7POWJiO7uS1II82sUYbT+bU0Ipcj8uS669ppjZ1
xW7hNsfQqqxDg4cJxlJIJghn+4zkLuXiuTtbuH0l6bbv3crOPlUjg75RIQfs9TJBDJBY1Wb8qYuy
uWTcb9/CqV55x3Epej9mikbe+HJbdpK+bXID9OphEOIaH+G62QoXM+210RIIbzhkhO1uLGrHOHeX
lcsMGYKABdmsuLvwPTs/6fCln43emb44yOm/0SbYLrN6xotO5nX4JcDO5ReVwPpmnPvmR+lq+7zj
MseYLjnpr6JLBC0DzT86uDVMz+12qgPWnTfeKJHKFeS6jeGr6aQDd5Y9gzqI5U53NXAPkn0LVQS7
pz/cLGSpawTItzQv+02435Ztcq99rxy/10XlfLF9WmjR5NQSLx3IU5GqqX/GU9N5DdteWVvROE/B
dzrMBMlzHmZX2h3UiJmk2V1DjTYKRqvUfNXPGUGKYc4476R+3THWNQgv2sg7HgXSrMeg8Bx+t9Uz
EoJwozs5fZnC/l9GRQrEWCnJvy664ZQ2Yr1Og51A7dGKldGQWz6+j3kXzAeipg2noUmXX5HppzfW
7K1L1JAf6bjJ9qhtcJburPVgEkZL7/ldnNkM7F9gVTB+t5bNufd06LB3C93edq0MvriZbW7nYZVV
970su58SifU1+IhuOxZeEaqog4Lx1cCRSEYWJzDD/8Vg3tVLyxGA+QtQKVd4/i0mNv6X2e5J5VAR
Ow/5gs90vHYbUz/eWKn6QhqlfVlPJMnEvnY3J3Zriq9F0IGmI2dISUgDB5jTRNRy1egWE53eqQfs
GgfD+yHEWmeHfFiBH5VkxHGdVdXH1iafoA5ET/lUD2l5NWpACadUhOZ5MFX+76xx2gv060Qx9UKI
YcpA3VNZ9ocEGXK6xioQQZ4Ebo+AvqYgBi6TufnrgmbTz7WWoXeUsrOOrrcQ0bey1EVsjeP0aAxr
eOMh7kNr34IkiSq3qfFDhv94SSsT214ab8WnrKlkH/eyxRC1mBZirwBwlB1JO2s+zaHw17hZe1vH
0jHVlRNkW8hRKIu7ABIvho29LPyjHczmkWeMDwNgnuq6sSbxiLiIcXeG3q0pcWt3uqqZjlvPKrpE
975Yx/wCciSHY05YnUfsRbvBoaHwecx6309GnCLayM3YZDCQ8y9Ss9YfJ1kP4UGrvLrc2m3Eenh0
NzsKxTZ9LFaPU631M9qY9Ty2Z4VPo+igUR5+ddNefx9CZQwJz7C6mpW0zCRcJ17uukqbL1JU/Y+w
qZ0s9ohQftJk2K5Lf5V5Qs7cfpBqE3gQgmKQ2V3YUwROVGdLEPDpXIyPpo0vLGDg2Zk/OKmVeUnQ
BsP2o9LCmKK2knwFIpA8BYNQncxwsiv7tAsAGHEuxvCn5xZjexjGSa+PazqbnwIah2fbgsdX3Ohl
/to1a/izmbs6PwZm2z4AT3e+zJ3AUGy1RfNoFJy6kUHG/VmLMgS85IXd0Rw93tLQm9f6ICaMsA5q
xjT+bKTWPUUY0pn6KqtDYhZNWvzJcybKi6ayIAPYFLDrpOirQGF+O3fqEARlV1HmsJtPlQKcAD5d
txjNjrl6lE5JGGr5Zusfmpofk3TLwNIqGPwJ651NXRM8D+SyW70NcUNFrzgwnd801NT64bvYFvzI
ftb4sMvDZgzDbVCKIDhY4HoINtZhW2ONLR+VKX+WWH5uCucKqnNjH3f0tP9Ym2+A/uU5FNaZG679
tyGdIZ2m/oxDFjVm0prNt/FoxROi6y8mxxI1mE7bpjoEXI8q8djnTdxq7d7M5VpdLYbA+AQDEFKh
TCPbi3M1ApLPR9mvR8sixkABkyEDbvpmrGjQqPauHGfL4F9fug+mXRK3baU2mqOm6utg5VF4t02N
aiBS29xTcasa/wNYOowsZO/NvxiIV3NEMcToE4/H3CfNKHIKVn2Y3SwbYJyIQkllnBZUu2viKgid
1KHDYOTVsZzrOk2nO5oqDbn91rXmvn3X3wvlzGzTcM/4zwui6Qi74uXe0k74sW+UVCfk+uXN1Gam
lbgwIm5lCMARpreE+t56q0W7ysxnIgFjskxxnENKRg9NXmZoPMpsweW2awt9XTkVqZrLMdhgxDXv
to9aAO8UtcbQsxgD82zse7lEPf3/+5y3SqKsqYOcWoXT4YvSFXxQBVqZLFLIvUhEPTc7zZkd6AQ4
cU8rMy1lFgWAx9PYm1P13WlraZxystRzaqr2x85fvT+5HTp4U66Z3OKJF8iP3LrWmI7qrNLJmFrL
/eqKRkSmWWwTbAyn9mnCFH4T902P4HuDjaUCRBe2XinzooetPqww1NyYPu06EO2vwTVNovFzikTO
oOFPKQSe7aqp+pmSRkCxDlrEWzqhHzULzqbadOofIi80RUmMhe9TOvT9AcPbcMMwTwU3oSqJnJgu
GvPIMCZNnXmrq/PUtpjrlYq2TORCZmgTn8gVUxZ6fA1PUnckAMpxx9gte+dTOJrk1SZDl3e0fExK
GAP21y65NIZsGMCWfAWyv8Gzxy8TmNzVOb4/xBhLJpYhWdZ8+WGlm1ET7639VVk1tXluyVTcj9qx
b9H+6gavGBwNk8Zox/HQ0O271p1LASzPXPn5b5MhCpew/23No/oo2lQ+iLQb6kM4DuVv1644TvtF
6R/rJsaP9tbmv4cOhAfJgZ1+7LfWYwtKO+thqR2YvQvVpzPf6qyf6cyWx6XyjtEX1XMyq3b85rfY
DeIFukDcmoO8ZiQZlAu8ttI9cM45H+mgTXekqrqP7czdviKSFt9aOhMcZOFu+VPPpiivIZbST8rk
sHzqtyDf0PtrrA/wBBx/jwbMFqJ177cA5GjEJKPBB8tacTXcRjV9Fqohss7lbFzX5b7TqBwvpZbj
E79EaS6XNEeYvkXI7IsoLSbTu1audrz/4+y8duNGtjX8RARYzLxl6KAsWZYl3xCSAzOLOT39+Tjn
xmoLanhjbww8Y6mri6ywwh9ozZTF/SwW4l2GrG61WcFephm57xx7M5RubUt9aJwqay67yNZmGkzl
aAaxXVCmREbb0Q5DYyCVZaKwYga9qJbfPKHtsCLUzP2acuqTmBKKpflAtuWZBmWPGGkS88AliMFw
WUY0wrW1lPf5pjSwwz1yueLY07GBRoMI92lHkb8jpTQMv5qThlR41OVDNrvd5NMvTzvswytEX7Q5
FfctIYjqW6B87jrC/5bjwEloPkEfGWDGz5g89Uk8owAflTVWjZx10JPG1F6OBozAX46ZZYZXisHA
x2hel+dxyJTHWGRtSiu4bV+rPKJaO+JaknvDPNZ3FvKkP1punlsqzeIOzV6p3TVg4SNKdmWO/cbW
IZ6zSrTfIip/6j7Tl+GuVEVXXkZWv2LOyfaydpAR6f9lyiZ6vOkNh2XXEcvrToqBct93SuoDsU3e
qpzaLCTKloRWafOcNlGdJ3cabNghbPuxDeOoo8U/A+Xj+S4aQUVbqNY9/oZ5w6OOiRUkaNA3Nacx
jVkVR7G/ZDMr1pGq/bvX1eXBWIaxu6wdiytngXMjsOUy51fq4Dae04CQ9xbSt8kxNYDHb9ccmph1
LXXCPxlTt0OGRot8yrrrczaP4mXJC0d4o5Yrl5De5S/Lnig8I/SM4GpGC/jbUNjj5llc0sPHe7I5
lp3CJ5ft2BDSGnZh4hfsmL/pe5h0O0ARbM3iEs5VZXSkWQjHqz+onVAWrzjURh8HxkS7WtpS/Voo
RqOFCuY4qT+lhbPVkSOa8XZC/TdAS04+5JO+vM0guV6YEC4tJBtFFdqwQyzfaMaux4apsC4o+KiT
J1lCX4iWqiKI9c30Wjqrou8X0esvqlmlT6BUk+8DtdkX5DxFsqdPXT41WWr+aleZzB5BD5ZZBr25
t1o2xvXsOs3Uhuboih8Ax+vV06IMEQAL68L8qObF9K1a49a80JIqaoMeNAgLGWLnb/bj3FA9bOgT
p2OxEOKBvGlCK1eSOuxaXMw71CZoN82V8SvSSyoBQjqYEraTNe3sdAVNmA6mqpAxSKWLr2MzK5kz
nQHFn1mvy04Og174Je/uohJSpZcMIfNXXk/9fV2tBLVK1EWmv1Cu1kOzMufMr9VCVy/XqGixbVsb
80XRZjpCVexoPdaz9vpg54rA4c1UlOWYton2CBwWZQBVJMQGtkTDRfaC6ky8xQFeHEX1bVHpdcHh
PlVflJb2GLc0jh/eKmr7Xu2sMd5NSl9+t2uiIz+tKFZ7hRKb3GdaUT/2zWz+hHNBfabKB2l7bV9B
vng2UDIU1/qyaOtV3mIW4el5RLVpjE37FqxunQcO9/BKq93ZvOkVc4BeN6IOsYsxcCn2UdHY2aXG
8UHlOWl6EWKKlD5mebxQ7jEnJQ0luCSDcp5GWbnurdXXlgH0sMjX/Alel1V6JXoWMb/eroFVaWvv
cUXS4xi4aX51iOgaAR0fcWFNZZSjYelaF1buKDMF/Wn+kvAon+p1hWQ8YxUmfSXn7PPHREuQHK5k
U+8oCcV3XbLpc+DHLZ4UNRm+wfdg+1VDBABlKeu5CxLD6Qw/VmqgGEbkaBiFs/9ewQlwQBp2RaNL
0zlsc8IsNmel4fouUkoMiJsAjkQ3sSOJTa2mxxuoFPq+6NF94zaw8WKbSSI8I1/cXTX2SnZlLlNk
ec6szqkXjygT+UVFQfXgLJb5qzab5FvFkZLwEOzhKAUhUeCAgTIe1rwYrhZDlekV0Zl1NdWYYO/N
sRpT3zRLQDVEDlRrhBhFG5SjplCAWWMWT2Ka8mVc8GwLGj2N70uSrm8zOQEUH0UicLA6dfQ1d2Kc
x8W62jY+fQltAFq97WVdE6bsSmrquV9ghjZAn9XbGzFM8odSKGZ6OeMEfYB9PfywxsIMVS0ZmhtK
9/S8ekiRC4dSY/3Gtzf9udBb/VVQfX0yagvoRFSj6OPreUz01jeE5kE61sZtD9wDhBg9WHSUxmWm
5TAaOabvyJAjujm1r3YmOQSHhGo5N0mP/VuWpx2vYrJZ+r1TV4ZXJZ3x5AI9ek0KMT+pjY35YKlV
82uFSLQIsmRU7oknVhAqDV/edsqvhjG0T/ksVdfjrBYZHChwJyDHjJagZYmxvBOTVa3kbmvXeykC
MJQaUJCnzFXbreOJYTZeTdEbX3XVHu4NhQTV65yx+6GpcUU8QhJUBxFtzWPJBAnpokG/TAlJLb9I
xw5T4wTdasQ+dYRpxxqQBVu/rPfchcmbbUxmj7z0suroPDWpFRiKaadBxAMUPrBcm70asQ78VNNT
YMtohtE/rwFs4WwoaLYIXrDhtdhKXVUO5U46cnn9hMBU8TOfx1aCwl+L26og8gyXMa5pa9HeLQM3
G415N2e0tZvZKht/sXODmUWwRMM14oKhN+7M3+tczV9JCOBxp6WyPmpiUWGtKM30aMRL9qAto6Bo
JCa6cFwfsvbBa9CZLpxe3o591NyUhqZ/bSsy/XvKTrrhNyCvvi8w615iuZRfOisnxAYBnoEJSyP9
KTEXCQN/SfUbhTZ3cpBV3Lwmo9wQiOQguTch49bvB7XKFW8cXO4LZRky2kk0Ex8tC1BLliBz6U1N
1f8aIVx8t0hBY+INnf2pEyQQTdDjckNpTWnvN90afxW9AExU09HZXDUS2hWmnHjOaYn8tDcMmrif
9Wm+LzEnqyldGtkriDqSkKUff84gi0sv6bZV3HVGKg9rnVfPkoYwC9ot5tRXKAyoHr2DxPUoOlGK
Wq08uU76urL91tBa7uGJX9o1iTEk2HskFMcLVVmKg1FGAIe6eO7v4y4CYpFtQHvPMKZkAY82KM/k
5sWtblLq5slnym3d9vEddBrEcyNRGUdN9NSA2w2ixIYzTQQiczk4gU1R7YmiYv2ixpNmhrZaUJcd
21TcgJmsLB9eCYUr8jWLrnSGeafPOQt4g9Crul8GLGICpdF54UlPKzlgC8DyiEHsPSuJXmMTmmB1
PSm03znD4/nVqc3o0SSK4TlZyvAm9JUuP4T4FJsZYS4k6sqUPIkoNaMLJFmn26pBMWbHVuBgA5rH
XSlNTPfowI5NTOSut9Sbytriqlhke6UYnC2e3cd9HvSF0ayeYi3RLXyL8WHUnP5tNHqjPQg0Qy6r
glY8kZuMaEsa5it1vInjz27jg9Rh2FOLTeVenRqQPbOh1JdMtQPaYGsJJuhQrn6lrB9GQMN916ml
9bs2ksIKlXasXrfjgSyNngda3kQSRzuaS2QN6Ze+NM4k4DskeozBNpg3yjPUKG6KFnIB8Bgrulnt
Ake/lUIcWIRklWPgRjKuCYmM9GI1KyrYdQROnQIG6I9doyz5Te5KLs+yKSeN5dPqF7lJzwnNG1UW
5FBW/qD2c/Zjkqv9PQEPDiAz0dVv3dqQFJkFqjvGnIC2iTUVjmE8qBFhuTXq31iF2RVQ/B9z1BWN
r1c10Z6dEp/bq6OhCFkV6iHTavBM80qTkwM7a5IwcwjZcTglE/Uy2nWAjdxJOwLKSZwQpTu8maxK
0V8rwHCcVjrXcFaN6iHpGrYEhX/3rtNq/a6mAl0F0aRPL43GrcniM6Y3rcJuyMvyzLocO7BfXuVi
djsttMuoSU3mNRzsiRUOuDIJB4B9LdpQtUE2b+d0MaxWqBe8uBasRj4rj7k7xwDZNgCiNHEc2o/N
mHLgRtVLC4n0edI7eVOp6awfsqJWd5Uy98aew7XB7LeXfWKAmqAkiB0Q9YRivMgr+p9i6ySCqXM8
G0bpeJhds6TfUKZWxwmkUezFKAWiA1r5tLdHPWc/8RKiFhxTb1o0PkbnOp9SHM06nfL4NaQyqgfV
nFs23jIt+FzKElQruDeSPhxru9B3OAVR0s4GvX2WmTb9miruIBS56DgHWb80X2xXKMUVQN/0MuO0
KH172rIqesx8CeAyaezZxF7P6JAql7AWaWPb65S9Gokx/aLHx6iY0eduQN2qcG5bA49i+ir5Sj6A
/i1d18ox22/w4GrzMjFl+hXQQd8TcI31AGQmVcCMzFBZcr+tQWAdYkpq3RV02u56BGg++A7lrvWA
Q2KdJrf0WmftEYTF+kbgNYKHn20j6p76OIcKErZIcNlHhVb+Kyrf0/Mc6/OwpyfvyMAlKwZjMSio
Q5JfU9yO7VV5cZFEQ7bLsdybZMjdBDRY4hBcS/mlo40PsEpN1TcFeEQVrGluRiHgEBdoFKlpGRgd
GCE63dsGMIYFsUKtcsbGd7hTLCJsG6QZnT73sZeNc78O+qTSrFyZJgzlZg/Sdrpex26l/LZyMgQ0
RoaHGND0QH9I5A01TSd/SpFH0INByhbVH1CABJl5uVAr7kyOnFbkJP0OwBABZKzve3ApSpLTYlBY
NvRvkXHM69WODg215RSRIgJcX6oaLUNacJW1Q3asRpsJKTVnR+U+527SNVpzBjByNOPalXS5akeN
phVmrV8IHqcxTFBQvUBMRlBhUStFITnuWL7TrKKqgAHzEnn5wvFOH5GCzxFVcJJpACc22K41E69m
ruXwhytkNFFbHfM5KPXR+JmsFWegkuJG4yl6SY3WzcAAewOH9UNbNMVXgIl6HZLVz09jnJTJUSHw
preR1vq9HWsobM2iZkX2VtULuoZCXE8EN69NNjpfkAt2AR/hVhSFhbtC6Vx1rb9pnVT7nkjNNoMs
m9Xjasayvm1d2d5PS2WqYDccEOxyC+3LSM9bH2NsUGFE5ArM68rqvlVJQZ6bIQvKIQ+IMwqojBv3
HAf0kOCYAcnVq0JRAL8pwx3H1Dr6epaDcawzFI2m5r97wOjd0ZOq7K85GukTgyOKnmFiFIcFZdU5
APBAexCYT/OywI/rggbAW3OBb4r6O54rR9+rCjU+nzKB4CpRLRwkOVwUJxSTTvqJ8Hj/s4y1biKg
zuMnNHbH+yVpR26Y2opfm35Zfsc2MLtd3rr5m8sl3YYWG4tORJM5DRI0mQ0udCHk9FnxNLuNRGHf
wGIg8CP1zn9Qo69eZW2nkyeQhn+ii0uNZur65VrKyX1F+wU0Dx1js6ELsGZAlnXF+Vlk5fqWklsx
K1GAaRtKezT8LM3MfmvnmaOvpnbxPUXbFeMesUK3N6jU0fVMN05HN7qARSu5loBPVJWXH9O2u+im
Res91dYmk32AZzsooyxuQ6d2gV1zt2Cp5MTGGvs0ZJsbnMfUJbBVS70y4wqzgVRMhdwTP+bfGsmp
TBAH9GjQao5+AI/lD+Cm2R281h6cYaqVSggiPLrrOZ8SnzBfkKalcviigRX/WtO7eTQt+ggGt+NV
KQv9ISt0o7pvsmlAasdNx+WgOeP8pUu6DhnUtdWRAaqLPtovUs8ehlrvqDxNC6SVRV2pNhK7IJq6
ak7uhGRJihWmhiRdnLvGagOtZ9eEcZ/OnI/u1FbHCvf2ATruZDgutVWT88HUe/46gc7zo07XWvHR
WpMoGmRiyd4cCXBij0TGGF2P5DgAuuxofJjBzf0ySA141WITc6liau2RkQAnW0DAAG/o1eJtaufo
MSLS/4ko1FZmXebJ4CAgBgyh4ugv8EFAepTQg16adOYib3vh7ptiyumywhAqDzP4zgdylRpj40zr
gM+bkIMmsTbC7wqYiF6uaUUBwoQiSRBF0GSII237jto00aYJK+Aya4HfBSkWk5iOi4HrCXCN/qQt
Tfo2OyB7/aKwiXJh/7WN36hOdFdlBjgjIn+CXNquSb6Teml9UUoNIM+AaMhdp4h+9RsnGiYP+hto
ptpW5WNup8t3Z7DEF4uGlhqKaFWVIHFdmhN4Q2GqnrcloWmh6NW9cHrnAfdG+aIqnQlgSUos1TkP
KR/iDlddQUlTKnjNrf6KnjyAT+C45bGFeDWGAt333uf7qI8RnOeLdZ0kGBEKqD+7PI1fNKppIGqb
uUzpxLLEPE0vlQWk4LjhLgG4AQ4AAv8tqnCjD0AkrbThbafeg7DnN3WwdZJ7j+4bwTGQfG/Q0UkL
47a3b/rMVGaO6kKY1P6y7Lmt8/TRjXL3jrYhFZcpilZlK3DN0nMsBWrLnBqE+wsn2ytBA6mGBsrS
6yVkBw9iVfRmYTu/7Dq3yYxgAQvhgvPqlwtjtUq0LtTthsnUpkhDY0woyxYgOvRQlI59u+WdJofK
sB472cWtHw0jtT30m7SrblyNr3HOKeYhcJniQERasnPamnAG8eb29wTh7yptyl4LxlalX546sAp4
0ixI3+ybuPDGdVGeISDyjucFSXQnXcWjPttItTTgLjVKY4Ro3pRLDeJNXrn3fR6tpkeynhA0REKw
IVRN+Tql+vo1SsdBAAjf6syIwQ2vRtbpjb9O1GH8FQeKaNMVXGi4UTO6K5c6VoDPklZ7i26La+hi
7Y3jxgCObVES2ceG3WMW5dbTzElPe17rFlq965xP0Q6gqBEfCtG590qVoKLhunTsL/VxoptBO7wL
Io79DooFd/1RywxX8boeL+W+ahVy0Z62e0iyWmXQEDMp77VFAAsAM9ZBoolU+l1w5IawmZOlDlp1
FobvrFCg/VkdhtdRn5QpnIZWZDs3cXP2VOJaRFoAUFfgc3GcBYKSYPpzjinMhMOqiNEvJQR4ArMl
B3LhNlp6gf6YW15PY+rcmWleNIE+rgU0LQnG7hbKD03tAZ4CD6PRy58ir0S3W5I1moNlpmS1ixMC
40DwFNtg5RAntsjoUvFgi1oRVIW06CFtbGKJBusLBaDnSBCysFd/FdWMoXoK7+NB9gsKLw02ANcY
IvTPYGYNmpCys64bk76zr69LDbTYqTO0GI1IgLzl5PIUGik3IhJAXmYqqSDxJmDZQQF/6KeM6uWr
LER2a4BKVzfAILVjqrE2iaisfzvRSPJHXZdaIdVDIq7MpGHT24X6nYhv6n1SlIoQdGydW1HrjdhH
hrN+j5VJvYZiOqqXkMn0n5Mp9K04UwDPxEsoPlIYTlb6o2p1C7lAF2D49SGhzY7BgQ8IiB1lz5l6
n2B6kPvSUHlho6qaj0PX0lZuBov2bq527nFR4n7aT7zvLys3+HwwqGYcM6on970+UkNC42y4AhDB
LSlBn9wQHXBdFGonR2/tKGLsnbRpKWBpsAm+UJMsCEHkqIGXqnLn3iolYFium/i2KUASeyNP+RsI
9fF2S/SA4qgFfDBFkd0dPMnoR15TQfZHfSbDMGanACaCpcqLmyxs5rhOFht8VkG5oswQ1g1RwzN+
FBTbUIbV6uQxMaqezFd1mxd0hqyCIltV/IhF04KCiHJKSrC5ixpMelU/CgkCgEMW/IVhonnspR2m
5AG7ePnuLtY6EsfrYEEmSrUmKBzCRnDSRvFgpHAZfLpQ1pvptPY9d1Cn72QU0+dm6bah2sctIX5b
67W/nc7LTsso7oTZ3FPGNp0VYGTilLcbBnUJkrmZr4lcqs46xHS0lzAxhNMgLdco193IrXnIpdSP
DjURzXMQmCeFl3MtbjvIgD/bSF1vLdiivTcBrBgO/Ur97Q7uWYS2qWJLnk1imDLExau3r9beKuon
8gLlSXEpjNIGqlXw+VZGlNtPtXgpqtVQiQFJj364cTYqHukXGMVIQJra1w2o8W82rqEuLRe3Mjkk
dEpj4GxjivAAgNLlK+jSEb8NF+rSTq/h8nhyWPCi/ZzvvGkJ/ClugHkA0p/INaiInFGFPCF3F2Ix
3QbgDw1hQ/uuDDLyhrwZ9nY+zXeKUiD2qkQxr64fgiIfxP7z4U8J39vweLVCx3eQsaUL9p5rDYe1
7YGtlB7UK9KhAijzcFBBCeqwO+tbehSut5pGfNnOBbDgzwc/dRXDYI7RNVWl66hbm37K+9HxCbNM
WneVl0dcuWErIjZSiS1gmJNVpMCaqKLFMLPpn6dkVHBEw7wCbUIQQ8G7sfrnM9/olHt++o1OJFYA
PEdNW/I6YmlwDtPCDLLY1XxCpaeGUJiDh154CxstLPrJRN/LWfZVRQVAm2Kg4QslB/Ak7pkndSoB
8N/XwsRwU70V+l/KYs3MCT0YpMRVGVNuhTsXA+woqEbmnbRk8PlTOBXc2EbbFD7sTd0UTMyJTEo9
GRU27yBBgAM7b0Zq68DjoEsRFs7m/IbRr3ZGROejZYjknrDMbQ0K80T6AoBkJ/OOPjx0QO3OAmZC
mCvA4vbqfAQ95+7rCu621K1/s3/YLA4tkMbWtgIZX5ysQEfCQAT/QrsPITwoV5R/0/praXAXHKkE
0dr+/NH+PdH3452sr8VSIKbUNcTDSp3IaKflemHcS/AYOljxpg8ap2keXLOId5+P/PfKZmTEZ0xE
jW38qLZv9oe0Q7eYUqQGKxuHJPUiBtvKxVvLf9Rq+e95YhLIsoGRQRHn/SgMnepuw47WJ9FfmBv0
zSnFBU356YsN3vrMuvl7X6C+zfFB95iGIG/z/XCO4UZuqbBS257brKc07FNx/Aa5Rhw+f3x/7wkD
nQ0bN/LNGkU1t8f7x+ODytW2c8rdEDVacySCgYsFfTj1AXjCSm4p556xXf9wRB0hJhjwUBNO1QsF
GXZTDuz5OlGmH9FCocvts62S2Cb5HWqNzhmdkY9WCNYJDkQIB/mnU3XxCUcIg84tp3E7kK+4a93V
QW13Y/U/LEUsiNCEF4bBWzt5lilgciIKnuXa2A1Y594FczQ3Z0b56PkhVy4AT+GCAib+/RubbHC6
ecIoPQgBC2qhux6yRGvDmRorHXxqYZ8vkY8Wo6u6oAcIyzjNTnaYJVszXpxtiYjRvZ8qhEH8OY5t
JRwKgpozJ8mpSNG201zdVnmKBqoRpzYl0h0KYmCYx62Iy9eUhh740BzoylpfOV21WRIr/fj0+RQ/
OL64GBAhE5yVOD1r75/pGjmrbgIS9dAUgNEp7GjfLdRb9TLbNUXkUIXQjb2hA3g8M90P3iYisHSb
0WTicDFOApVRS2XiNOz0LhqcFw3idcZdLMYDZmXDLoYfHX4+1Q92wxaQYc2iC66k06Olm9wejF1B
Lwt4aGCibLkbFP2cK/kHb9HWUHSzBCpFSD+fTAu5mjirtj0XabmYQb3nXbbXu06oO1GpoJHTTF1u
Bfjf5MyB9uHIXARQ2DALRC/9/auMwP3PPW5gXuYM5NGQYaIg6tgbFEk68cbZDth1gsoZnRn4g23C
eCrRBWLX4Nu2L/bHSdpCebdhmPJg83q+6Cp1DFGCVe5dKihnTrQP5oj8n46BCVtlswt/P1RTqNo6
mSXsfLh/gdICLZvNFuJtSgPpvgam/JwL95xe8QcTdDdtePyDTCoo6sk7hTCNBvPIJkkFAjpqCxwJ
aku0j1VYCv+8SF0wHy4uG1iTI4L5foIZpHPqSUwwQhAocHtwTFNjntN7+3srbI4LKiarJopv1qkk
oDo6uHg0+MAoCAjc5lMOni/JxjOh2AejbNp4/I/TEwn9k+NzgK9SVqZLM9oGI1qLygStk1j/vK2J
otlyGhqKmor62fsnNqvJOBO+A7IANFLetojryEC2Sn9uf30wHQ5mgZq9yiXHSng/EB0lI66on3rr
hDJpWmqtD2DxjOLw36fif5ai6GVhEU/4czIbjYBlmiuKnEw3v+DwTJcw7cB/1DOs/xCGdb28/OuS
Q4wXs0Yg6uZmrXJybqTAuqkfEDHrek3Kljj1rl7mOfh8lA8mZjuci4bK5WaR571/ehP6rXGbN6Ti
bkPLsEjsK8xkup1jD4lfz/E5c56PxyMFwMiU+O5UFX/U1MG2qesAQVA6+n/YidJdjWKYNpmayfth
bvUfn0/xgwXCFLEx45ZB8/+v1Bt9fFgrPMglqVKYu5LuguzXf1/vaPJQGDP17dR1T0S+3c6C4w7p
wBsKNbpzZghPXZYvZ9wr/44LKEWZXCU2dyWU+JO9G1kJclObfKaOtR1IbVRZYM1MX4Dsu3t3cuDg
5vFMC6/ry/3nj/GDN0e4hV6giVehoJbyfqWMqZo2DYYlnrSM+BkKkPkMNc/odoVEtsOzciBFu8+H
/PtawZiCR7l1crg9Ty/tZNIqd8JF24v0at2boLK+FwodyStFIz2/i2DwCk82CfXczwf+YMk46EQ6
bECH/XeqNYvvJQEseoPeiFrVTWYapdfV9fTPcSzTc9G91CBcIfl9cn/JeobL7wD8cgun2sNrjBB5
UyqbrVAUpXlmgX60dLiaqQZuTxTQ3Pv3N+hYYoFTJS915nSPthfYuiJVUKWP7OwaPcLl2qRot9cJ
rh///XHaPEbcRhyWj7ktrT8iETuldh1bJuh/wEx3As2nUKKpeCZH/WiB2ho5MTGkSap6EjOj+VTr
KM6DTLZy2+sALHzXZ1Q9wd82B3gi3eF/mBWpNEK3pD0c1e9ntSKnIqEIsjoNWacBLPfaAuaFSNaZ
1fjhxMjyt+CDfzonuT7KVMBCUWhAwSWCQ4AzMA2TTrpzcchLU+0eVpg/5yphHwy6maSQ9/AwucJP
LoZVA6Zcr/BsFhzb6FFB4VrAwUt0beKyDD5/lH9HciwOMlSTPJVbQT85W8oph2WLrA6UqB5ykZ+u
c1M8w/2ymxmG+DJp57K6/3xR3teDN8sUMiuH50r0cPL25tJNYovWhOey7cowHXv1eppREHPTvjpE
Dq0jkTbdPgEZiQegQnvKixebhmCJRt6ZpfvBeeMifMKRrluc7afhZTKBzMQdSoKtaeMQI10gfDFK
8Z8/5Y/n/Mcw22v4Yx9mVl+MaoT7TbSus+W1wyauhVWkYfql7va3ZpkoR3Wiv+YUKNbWBa1ohMsd
XHky9YxP1Ufrizf+/8YKnAwnu1UiJhfZBlOOwY77BmjVX3rb5EDC1Phi7MjRPp/8R4+Y4jd3CTfn
Zur2fu6GteJNgSyjZ5t6g+4aDCJ7Kaczs/poIdsYiQvE8XXe5TbrP54wyGCjmAfyBCT0mpcoi+kj
Nlr8ivH2uVDgwwmRc20K5WB71ZMHiDoyAAFBwNFiIh5ELYhAGjXJmYDjw1EglXDwUPvg/H4/IXhN
Ua1hm4pNcJw6O2SKjCEg04IB/fn7+ejJYd/D1UrhneLDSRjfEtw7kFoZSOnVnQIyPbDlaN/XMIa/
/C9DIfzsboE1HuDv51R2c9e7Ci+pnvv61on6hA6nA4wXNNGUff0fBsPtihIcIbY4zcKRs0lQhybg
HWnA7Iahx/gShHgw9kW5+3yoj94VIRoXIHLM3PAn8wLDZFhdSekGp4jyHikL58ZyRufMWbV9yunB
iUiyvZWHuCFOtZirYrSWdGXdVR24SW8AK3rkcJyeEipUu3qA7fP5tD5aGRT7gCiCVqKHdXL96T2k
8dKidYaeVuVnK/S4NsMkjLg+OfOy/p4b1RKDRcHFRyXjdG6TIdyiA1O9sanbfRI199JpL4DKWQe1
TcczE/tgNAfdZewT8HzZ4Gbv1+E06Apu47TXzUmxLuLSVR6xdoK6I4b1Dom+6Ey8+ff6oLIuMM4h
jtBgup7s5VS1AOwrElI7PfaXWqwLNTdtevj8dX04Ci6HbGNKGfQ8389KUUZrXlFnAtGGAqsxxu0N
EM5znkofPLstFqLRQnJA0Xn7+z8OWsr1sKMccPXVuIx3QkQbZALW74VRTtY3rYmK3/88LZYgRSYN
tXo6PCfT0q2iTeOElACFMYL1UvuZVvY/elRTWCAfMDiWONC5PE5DSk1BbKJaR9I7qaOi26EdQ3XZ
qHygGBDUVN7Zmd3899viXDex3ySnJMQ8bQg2Yw0DZ3TB8xXNcGWvWXStDpM+/fPpDqVCtfGosTnd
NefkdHdK8D4AQHKUMXoZlnn5a92gZq2VnbPB+mtCli7IwG2VFFnDvfxkU6H02yqDChFRNEv6Ukql
DvM++ef6PKOQmhJObGYJTOj98gMICtrbRm64hYbbeHnlIIUzLVOuX49DDWwv61xAdPDk2fwoXTZn
+2QfzXM7NsjIOUHoOL7/BgWZzkb4Bb3UFmBl0lZProzULP/1/uc62Ty2uJi5mTka3w+jIg8/GFsZ
D1qYE7j69KsCZHz4fG9tsfa7K4WK52YXsvXC3e3/7wdp06pr+876PsARrqVyb6WHUrV3UmgejjcE
OJC+8Gs4syb/qi5so0I2oqxrbIJBJ+8QLCFqvbP1fR4u3MS5KsdQk5FfWFmwrs+fT/B0KGrHKt0H
THKouMKAPjk8UnQlVqChsIKtOb5B7STyh6kcLxX01kPVgqdGZS8JPx/0dIX8Nyg9fnqaGiHGaWkv
Q3XInOSceOh35PfwA4pwdRYn+HyU09v5/0dxiHl1fTPWO9lvNKFj5ICZWgLNaQJUomylWFSUfHjl
5wATHwy2mYXAQ6PjjUXGyanfSolNmbmhEZOIsabaeeBC48ac++gfFz7zejfUycI3rSiy14ah4CZO
kBjKaI+4yr+GbNsoVH7wxqCuxklyci4Og0hA3qPOyCFj7ie6xjTbVnv3+Tv6eyXQnYUFwTlFtYn6
yPv9BeNgzUwLcmKU1jVZbJegsFj868lL5+fdKCe7mIQETYCZ5BFB0MhDN+tFzcXL5zP5ewFQjkCa
FXOOrdtkn7yVuVB6LV6RUsO0yPopZvQcCgi6m66Efc4q6b+l++exRIDBYJQI6JbQXzp1qJvQSDCW
kS4WXXRUZIgZFcjadnfVKmVzA/hW7nprGA6Iv2r+nGbaEZXc4szZ+Ne7I0fG80SA3nI2DufJjMsG
hfUysZ/dFAZAg8yiP1v5uWjqw0FAePBM6dhY6ukgyL4gIxy/5EtTuqHe6OZFhVedu/+nt7chYgwS
IVooDIT/yclZMRTF7CbWPHmY4SUgl2vnK7opUEiNLDmT453M6P+HIsrFqpUeNnaG75e8HtlpXhHc
elYJ+btjgsFQKOLcIaG+H4eGLs0tHpuh84K4JU+bC/wnoYhE3F8eb3e3h2C387zd5fVuFwS7a59/
vw74ZxD43oE/BdeXu6N35Geur/nXiyDg7w7BBX8XXvBHfnp3PN4GB/72ml8+8qO+f+TTdnuPj+Tj
tx/ZSX7/+Li7PR75NI+P88Ltr3fHnf+dH+EreP72X/gz/xJ6nn/wD4zLz/KJd/tbPv4yCPio7/yX
Y+iFIZ/4HFx7x+Ojdwx9ficMQz/0fX/7sZDf5/O2D/Ov+MM1M+EbPWzD7w/+xVN4sf1oeHH0Qv/G
D/gzsz7sJZP3+Xa78HDl+7vj9W77ony3Pb/54L/yqQd+9OLmy+Hwf+Sd2W4cSZamX6WQ957t+zLo
amB8i4UMBndRvHFQEuX7vvvTz+fM7C4xmMPovBhgBlNZCaUkkhZubnbM7Nh//u9u7SY6av1u93DI
7bXZO4c//nwMviUu/zWrP7yx04uaPGlaFdnSzcE/Pu/8ex7Kc16c7d65O9PSW7Lns5ZOgnvXNpnc
MTZ89+bp2zG0j7b39coR7TPtKOu0+aydk91FW7cV9cu0wyt62t3e8p4d+ptXsr04uBeOc+a2/ySP
+LELT07kgdTVCU7qNwf3+Z7Rwnv6/B2hcDnzSOu0++V4hz6b+iPckQ43F/7FOqD9w9s//Hp89pkb
R8bq4fngPx+Otc3EOTw/8y7tyw0Da3e72W02G2+zubSvGGF752LLcP56efk2HC9t52rL+2bmMS1c
5+bCsZmf3v7Gubhg9O23Z0L42YGwrmq/PI0qgrRM6C/3yb1n3tBj50b123b/szFwEu+w2qGIkSYu
/Odj6DEtme7HdcLTbbf8b2dv+K91Voc2T7j/ucXL0/7pbrfbn6N9c3duiLzdiH/2gU6XlM5Uknwd
lMfd/dF3fm53se1v/LXTDz4xzr07rGGSF8OL8GxioLP+1j369+797vbgPpXEto39dPHN5wfwKMeN
vbm/Hug+lyhyu9sw7rw947yyvauXxN7f8apdV7bdGwbEs2U/eFdEEt+1t653QxzaH9YA8/lQfTsg
f/acJ3urtBQmRWKkErAP9hMxd7D53F83vn37R2Tm8QiiF4574fMhPOLu559AeduHfPYRTjZeC9aG
87h29RPh/UAvHNa4drhzj65zsdsRrbfPzBaCNRGfVWLjeTXh1ffpc5ae7boKuE+8HP/Z3R2PBGzG
zfE2tO0vjCKfd8Iq4e2ZhU9E7b39Fst2m91xd/u6C+3X2/WHfrs/Psf2/WJ/C+0dwY44dLzlt6+v
jEZi/ta5uiPG8uvN9s672/50CPnbO/ueVWSy7dDeMFW/XF5dfbnab72H3X774+6GlcK5YTlwPO/O
tV8uWYi2NxfuHVPU9vb7S2L2fkvXu/TqWzfz5D/pbhZXWmRt2R5Ylw8Xzta7Yqq/feHjHX+8BoU7
9+Lm6YmB6Pw480Y+j17s3N7Pd7BKpWCwxLBKXvAvY3dzcFnymPq24+7/WOScM+MAVN2nQROY3ftm
08EwhpJmaZPuOByZ/0y1tdV19a5tZpH9bV3rCZfMi53NFxId/Nt1VeZF8+L5r1u+YWdfsSHw+a/1
e3e7zRW/bu/oNHfv3LxtbOhWf101mVFXzNzd23Zhu98zIdeh7q9j8Oiv4TSytwwhup9o7bvE44v1
NbrbpwM7HXd7dPmez1/Aujr8a0Lob5s/FDlve0zI5KcC0aUscfcsIgqgIxljXIxqLhVxOaejOq2q
+KMZRB8rE5lbBO3kNWNnOCBrEqhuHLRmm0z1fIm5b3+l9aG2ibjHoOB+0vDHoKx+TGHb4V/ThzsN
Oz2Hnfa589fJ2ejt4+goNNaTEXnKD9fEZiHjbIyDVzlPmd2qaXYx4TLlx1gOHD7v4De5/mkPU70g
s59HU0nK8v1QU9UcIsfM9jpKmvuemmscTZXNEqRbSBJbrWye+3h87iWohmpwV2j904QwcCYZV3fp
DlzQueujNcyefCDyKyZ5FkumuuFUxE3lK2YpJuQiUWos5TXHlj/dFy3is2sszYvUT+Mll2+x6o2/
LzGQkDMi8r/ofF3XFREFOTpWPJHfd0jQLHKPK/tgo9gHraCXpUtZV+XWUZKdmeh/MbrfNXWym6il
WY7mddhFnS7sUgbEJTnC/swe7K9bsTg6UWCwpijeP1CD20hQZMyhfgkjX7Ymwa9kLEA/H0h/2QrZ
bgllFtoQ/WQcWcCvMhxxGUdlkjxjVtNeCYOg337eyl8NDhS4TAmurZDUnWyO0MGG1ZBjdpPGUrIZ
crbLFOpKoReqYXcpVphtyX1V7ZUhGR7+ftOmzIBAxy1/nCg43hTSmOP4oHBnepgkbXwBVyXscODR
rnPMfnG01fVrjuTnSjY+di31jKTBUZGT4yQkvH+BwojiRmgSbNVMtT4kaVFuI6s9J4L52LUmwixe
nWiK5N1PZRSRWA+6WOWzjVvCrahrL4Nq3geLvh8w1sNKv9saanNmc7luHd/PdS6KZUycuP2WqZw6
2VpSFj5yG1LMGILgIfVkVfBatpWkxLqD838VYaXdhmhjcE5PHj9/ne9X9nVlMSXSCchMUcWgdD5p
Gk0zNf4pTZs6dXLKFCReWUW1B4KSGtSuOXch9FePqqJToWAKMS3pjPcvcZaWQA1lbArbERcqecqT
L1kYBj7lbwmeE0a1BRFxDsv8MZatKi2U41T7MHJORQwRCGj8arC9xmdScFKxFNxUbS2/wvbU/bw/
/7IprlLw5sBimhX7/fPhn7uA0cb7D0PnUWYBEVPRC6y4yH0pWSR9+3lzH+YEKGQ0rrrKkF0llCcr
tjBhaWNqFMZqE5ZqQoPtaJXCs/28lQ+DZC0gpIlVmaFBql/nzC/HPSvgBL1gDYp/cW62HnvzpHAz
PdJ+ULJvYlFbJar/eZMf+vGkydN+zPBlMAFNOThwVK6kpq+JIXVuXmfDmYf70IVv1ZEoT9ldISfU
T9aFaJkjEafK2Annut9hIZc7lGwXZ8bFx1a4bkIcif6MJRWkzvsuxOx9SIwa8xgrbTWvjoYFI019
2Xzea6ezi70Ls4p5xSiXTQzi37dCwbwEihMBch8E4u1kDbAsw343K8Zgw4WcbodyPpMx/NAkPUY+
ea2mW4vpTlPxmWQok9JS3xq3jeROYGU0xyo74VrC8PJomd1qIzx33ucPur7+XyMmd5WkJymyeZvT
5CTfP2g2jf0gpvA5Oz+2e2f0yo1ykN1zN04niSGdoPG+nZM1h91ir9cZ7VTu82PhgkSzf+yvXz5/
mLc08WdPo7x/mklvIwwZaEXeoPO0Qax50hXuey5YOkfzUETZF429h2pkz18+b/v0TuDDE64D99e5
3aSZ2qykU2GrOqNDbaL93TgY+7+7rp725Drhf2lnygpsugraUW+CTY3b0SN1ZvvgzLg4Xb1PWzlZ
XnBJSjJhfZrFB9nm4OfsFE51Zi5/OCedtrLOiV+eRYkbSU3W93WovW+pc/+qbV4e784BzaX1tX82
LE7CLvVl2SzFNFN7VAM52ELZj3igHxfHeMBWfXdmJKxj+bPmTkKuBUic8EFzo/MNL377e2Hvfzp3
j2ea+YuA8evUPb0zyduiNXBoX58KY1KHOzwHlKNjurr7svnaug9YOJ57YWfCxWldOqm7yorWNgeX
gx0TLPa+LPb3h6vIvm7dF84EdmQnZxaWc+/vtOZRwTtNztb3NzvfFl/cACr1Wj+6ineBnW16+0zH
vs+af4hV8kkUSVWsLXB9WB8ycnL+UW2M2EnPnxv/p2vzyfA/VVKrAoTICEGZvRYa2kNAhWrZ9Psh
Nc4907mxchI0TCNpzWKdaKb21AfbGIRFJcOgLVIc4s7pAE/Sjh878CR4JKYga/jA/tGB2RF8lmv4
oHmdh9iNXbLKM4FYtH+ee8qTdPrHhk/iyRjmIJ5qGlbu5H37WF7Ve+VbcM0tMDSU6mW+L/bxUbnW
7s+MmHPdexJgwm6K9XIdMQpjBkMsxuewZZfnBLbhVF7hha7pmI5+Jkh/SLacDqCTSDPLRZq168RA
F+bHW8m9zx0Sq4Fd0b2lL9tn1/G/CgDotKitXE0MKK97H7Hb1MwLcR2ytQcCk/mhuBY7B9WxLnIH
svJNew1oZNNs1Etrd6aX/yqu/tr2SS9j8zdn6FbYq7ijpz9mfuSP/uymfruTt+dyZn/1SpF5oCWh
1gGt4smBIIEfksxN1doNUB5RwhQF11B1fu2Lxk2Wm88f7TQQrBdn1DHJCCOpvURL+r5X9S6WgyhT
F0dQOsXHthLYhdTEoG/n5UwIV08WJ5qi4Ab9JaXhpoFd6fumMlPWJ3kAaBpgHnRRWkVBmZaSnYmh
p723tqIiLOI0sJqYnOZVVGmGx9TiQtlhlnLEC9zYN0PWOuIs58ekyvMHKsyl67/di2RwOFaxaUeb
pq/j55fdRIl/VdNWILThgFcedvnEVLXLb6AIZefG4hrCfl3jeUDOcCRuqI/UqIo/mQdAEpvFMoTZ
MYqhsBwsydoHPHmxtmy0UknvM2no8OHPjWq0ERy0go1ldX6dJXPwqHVFV+LrNAzDrs51+QaRbw36
sYkr065EcJaf98uHzTdSOCRLaBBQmVsKkqL3HaPCNis6w4AtLg0DKDghC2eiISiByJ1aPaCARdeG
KfEBzw8vDYKw72FrhaYrIdpa/KRS9HPGQ6f7y/UjKYwPVEc48IOXfP+RBLwzY1GqJgfyVQr/QZFt
GGH5V/QYGkay1WDu50pm2Y2H6UzU/DjZFF4aVQPkg8nQv90w/zJMMNgXxpmiXafpzOcaTe1Dhyfk
ESP0c8U7f9HSWuCso44kq4DE+v1Dhu1KIrbkBZfjREfhSgm6W84JJu7Ih14/f8kf5zUpTHJeuDlR
QiueKiVDQ5zyEodRx8Ch0OuaCe5mHZ45o3445PDaMLtQqJRB18cSsD7xL30XcjmhJEs/OIEQBfYE
6N1O8lCxGVD5Pu6X0jOyIPNkMVEPiCyzVy2fpTMR7OPU4zMgh16LyFH/n2ba5mUYw7JmdpkgNnQv
LAPhTk1FSjWsDovCHVQJHPb+du+ucYy6axTYEpn698+da1GulFmA/1FbYkw4q6mf54ay/futUHO2
XhYgBcXA5H0r4ThwNzUnA+57YNYxqAT+UM7i3+4/VVR4EInM2ipPOpl66aykRode14nHqjhkaiu5
sYAp4Iipu5v3U+D/3adapbQUunADwshRT8aMPItttsgd2J4lDvdJKSy7AFTemUPCx4BiyhpWGjwU
V24fakEwY+FKbzZbxxDiwhVFbAkz2Dlb0dQEz8y1EcP+qR12gdD+qZT/t+/T/whfy+s/wn77H//O
77+XeHCuav6T3/7HIf7e8O5/dv++ftt/fdn7b/qP4/DadH3z+o/DS9X+w++LHy9dXBan3/PuR9DS
n5/Efele3v3GK7q4m2/612a+fW37rHtrjs+8fuV/9y//8fr2U+7n6vWfv30v+6Jbf1rIx/rtz7/a
/fjnb0zCf/v1p//5V1cvOd/1P7NvL0VMsuaPH/Xn17++tN0/f5Ol39kpMsok0lprQSUr5fi6/o1k
/c69Bzc7GMBbLEs6w70omy7652+q/Dv6/LfqNZVfUVv+9g8m1vpXivX7ellCvc/qwsaSpv32n5/r
3Zv615v7R9Hn12UMRPafv61j71/LOHY2axU5gkOE19xmkX57P+Pqvo4xdw6wcgMbc5PCp0CkOiSC
V2b4N5wJIkyv0+YQploa5V4senz+0wMfviAJuJQ0crqmVJ8W4tU3Km4AG2VtXx5MDAAxAzcLIBhl
Lo/fWiU3Q2KrPFzNyawr27zIgjfEVXKcArwsvTBqe8u1+iq5UXt2ANjO67HoBIqVX7TsfUonB2i0
G4Ck4CduaSkG6ZQuPKUBYZPtbKCBG9BlKORhIK3+/nKSP2pRk1Ml0STKTao35bWFIJ3PAvPLDtPY
GLjOyNTBhcoSPzVBFe6A4SDt1jRMV7hnSUbYUciJNVtsCtlysMKVny0FDq8zz0b02JJHXrfUGTzh
qcgnk+8UAI8tQqfkLuUGguGYaTVchU1WfmmnIL8oxyq5DQujSbZckauDk2FrBj58rPvAEQcApLbQ
1/X1MBhy6EndLA2kudNa9zpp6Z7D0tKOURAtig97Wnsy2x4fZICesk6FvQwAG0Zy/SiO0hRvhTYf
cCWFeHVjpF2Ru8UsV6RVKqH+iqA0+AIpOStd7oMgXWqF2JJmEZd6xbyO47MqwiSEniyZX2DiTFj2
YvHzLc+RivulOnckWeu2BfIsmiZxPrQkdn8hoDi107CqMRapv0lGRRfseuxXiFIfmxhqGuogbsYJ
TTHYzMa8YNRWIn7Gs3WP9RYll2VuAm4PiwobYl0w9OdoIutrY2qsvgjg52SH21QlBBwyR41fNHN9
PY/d8C1pxl61e2vperuM+4l6X7VFqY1JmfzA1rdZnHSZTH+o6wX2WzjOEOLGcX6A3ErJrFasF/YY
JgzHgRPMgg97joU2ftSaqwmW4cOnlqaNAmvlNa7EsvBUuRvdVB6N7NJsotECsWzqP8JEwDEXoK14
X4SAJVwxaprFmyuKfreS2LSUvmVD/wQoKYWzMEeAVBWCo+xlqTE+hxHmZXYw6QrntbIROyesjThc
sQyyxmXVaOW7fOYKcKerVCQ4DBPhm5noRuTKAqV266gLNLvt4og3G0FGdVNzbhV7krI3IJVQ38Er
JzgoDdk9X1ImlV1OqsqTExgFt9RtPU7fzBHEnVPXKT63lSY3ZAEWBXJzLcQtcI9qxnG7l9KWOjtL
H3+yZK1+6mbGbOZj3GvKNNbIJKLW8LgXh9tWCtjb4uQ/W7iy5/DHuG4f+/u2a6gdInQ1pccONz0Y
WlkpdipM5lU+FULkRYtW/1iUoV8AgJJ6t83aKmcPD8/upcLdAjtaMSwNj9KM7HmcUYfY3HOD4wvi
2Ag9DPGV11Fh+3pIqtlo/alq2nKDsjPW9hwJwnsAMdXoyWBDC1+L6+57Fi165/RDLiqHbm7T2inZ
Ho54HUYw61dTksYmsaY/LzqoE1dJGvnYAdV+NOJWvKcwqrgNrSjliEjV0rVmZZrkLbUp1y6Ue8Di
b+vT/4klu3ot7rrm9bVjzf5/YKFmX/TJQl38KAF7/rpQ8/V/LNTS79gcs+9E14GoY/XD/a+F+ve3
8kbWSerZ2LWvCdFfFmpKpVnb8YtSdGUtd/tzoWYNpyCHMjg8Yfhz8hp/Z6F+EyX8ulJjyLAK9nG0
xLNQlE9lPLKFl57apAkGzKX4LeYS8FqdysnGYbl0FhGvFETVJZt/w3wYjKzbkt8QHoK6uqwpS9tY
meBZMIwJ3Tv4JMMR5pqJZ/YUP04NC0qMSaIXMuAgsFrUEk/D91xsnuFpDe4gzDcBI3RjKHkG9hvg
xSKX6S7TF2qZMPqDr6g2z40UP9eT+bUal8QFdHYxT8GDqEeKX3RztMHV9kKi3NGpp+Kh0qX+ivro
14BFsIZaYZeh6orZmH+p52Hw2no29sC1ug2EEhJtuWR4idCC05Om7rsqiLd8lPwwUPaM6X/jWSP0
XdgOEF6qWT6Gixn7OfwGSrExwk6tmLV31AcX1IDupmN30WEC589hX1D5pS9+N+IuAfL0R6kugRuP
ZgKlJ98AnB3u4RzdKmH1I0iFL+oQYLjRxtpPYcJTdIqj+wDQ5JYgvLVKOduC/KhX8vOyXwaz+EPe
8bdm7X2Z8//Tifhuz/3f24tvXst199qe/qj/Czff6zXL/35S268ZG6z810m9fsMfs1r/naMX1+W6
zI75zd75j823/DtKOPbelsjVL5oOhW35n3Nak36n6EynHBxZFGZzq6/lf85p6/fV74GpTr3RujNX
/86cfp8kXAVITGYyQNyw403wwfFLVJMpI/8FmUWb0XaAiM/L/kufqRfB0HS+vLSbX/rlz93/r7v9
t+upX4LIHy2SB0P6ufqanVrIxmVYjoieNDZh7G6kFNNOVFBCco+l5Z1s9TdmBcEHxNgXq9e+i0pz
m8TVtzmv2VYIuAP32mukaZdsCx29bp9KXDY9ys1YMFvzjGyQ1/P+sABCiVOJyQGdEl5e4mmKsZ/D
QBeDAE5YOC4O832ClVenV1FsRdCHcPb1dTVKtp3ZyfeNmi43aZxuGmC4m2RZHqDW65wdCpKgCooT
dWi4npigO3AMaq8yJfqqwYKyEwVUBJt7BWiJddOoiqsQUW1IAPJ+MY9Ye3RencK1Gyf8+TtD8YY+
HB6KYlRczchnF3zYFtFpMnhBCHYYoNI0qMDg8gV8mACzVJEKgV1eYoetMN3KDZLQvlHqzWK11HnL
U3jJ7t5wRbxUqWYvn/PF7F3oDvjkt+z6XABLphtpyJdJ+gg3YbACpuUiBq9dKVtkQrAIFkjOWS96
YMKvMMwz/SBHGoI3+Ky8ErfS17ZUE78PcWfsZOhmoMA8EXwl3sHxXQugzo/y4kvUqdaObOXTolZQ
CDiFhVLntFOW7uHtJZukF9ONUS/L5Vr9vUvG4FECbw2m2JrsGgMU9nVh45I+EjY92VzgG3XrhYOw
t4b6gRSZiCET26Z8GQoqwAcBplsmf7PUPtkEs7Lh/Vlb6GP9EY8YoDRDoR3iXN3lUfJjBP9ynVlB
fMmZo5fcwlKiTRzDj0zxUNgkVbwZ5lGBdliL2k6zAhMcphWoF+bMOSXOluiulgvZK4O2cdCeel0i
qPZ67+B0A0ewWVQf4jTfJHNq7axFfimshtNYia/AXFgTK16Re1LG5dkSN17fLYVLbTa0g6gprzQg
u/ZA5TuaN0BYQwq0Kcr66pBxBnIKM/iZAHf5geb5BQlLBvw7A4oc41m3rYA73CxBnrh5KEGU0Rmh
iSmVbm00ihOiD3CbIQp9diHfC2OJX2RTeByjTDkqLepMtqTtBsaVchFJ4YsBcu+p1lvxLoUm70Qo
vVI71ILWrZRQPTT4aniYRuBvpsGbdQqjKvacYK8sMahYuwNjC9sSijAeT24LIHAnxFXhCrOUempD
sW9T6ccokZR71NxwS0qNY0UDpLCqy+QqgM7pp5mlfYNEnXlCPWvg7afGh+R3XWpZ5xka+sAkt6wt
sS98qMXptsRjmgkaZn7TzVuAX9uYQ5Fd6c3oNhKMr6CpOOaH0bZp8snDxTu4zVQ5RUpeaRu5UMsr
QbSWr7NsjF97NIE3SB0aD7xGjsKBYuiNHHPIMKwb5AL9RaPPjZ3DTDuouFVA6o1MN5PxEO5AIyq2
Aoozm7SjLjWoPbIVQRHhCSXPh3g0HtRZ+aEqLTd7xWhsoBn2npaKQIPkpOtuBthojiJUvtKY6kbU
2V6No4FAhSuv1mtjNXYB+NU/hkmwQIOq+lcs5x9zjsTbN/vFMIbI22oVWs1wDMpHtehfFjmvrqTU
VLdGo3/BMTZ5qEO9vWmVPrgqWyk8EIJiB1Wn5KUg7LwWteSx6KzSacpZvjY5uj7PQpFsEFX1N1Vd
VZdVXGTXcpIOjlFGHFV1bfbkmMJZ7LCh8gTVSzLm7aZMyu5nENVwXGYjPGoq520VDb8zyl35VFfR
M4xw+rLvbjsUw5uo1dSLXAPc1AvikYPyvSCrXyZNfIRbCIR8JFFyAFwTbSHVy7ojJ4N02wKyg8Mu
SzvNTFo3I0C+SlNhXKCHDBCurmwpo5IajDAroAw24CZplxs1I3Ho4wujiwJwZVIDVd6omNekLtSY
s6iyhe03b+pEkMCKBWmsIf2vgUnUa4m8Ao3bBaTdfzXYBsY+eW11sesIBqKD5Zl4X87lRM82xU+1
6vPt0smKJ2KkklwaobTpjADJXZz9YGcqu3FtlhdqNZZALVWuvywjML5pUlj6QHYDqERWJNvAE2Iv
h/+8D7UGnmAGWg2OqXagFKy6CZosPapZNm9D8Kq7MCA/DiFXRo4f15OnmX1w3xogk+I+GlBywaK6
CuAN7Ttc6G7CBLoew3pHCW6SOmnLSZi8xewLYrm4fTQB/9HhfHs52l03txbB6yLNui4bduT0WLbv
k9EtKkuz80jTbQV8qg9uPDmklRX8rEt1wOpdHy3soGX8C9TeF3thGRj1I0gtdU5DaJc9ORh5yazL
Poh+jkJrPZZNa3kCa/wLKKHyQu7VESMaYekvwMam1VXV69VmhHuHm5WUZ+6SD/mxSgL1mzC3IsaW
kC8ndbiT6yLYQ6zpL0JuPb0qThavsvrXKA+zq5ZLH083Rslvs3HfGG3qgS/qAKaqls/105emKUFy
6qS1WQ3KaDvHheiEGfCaYjKTQyaKoTsXg06YeAMpZpZ4Uwpy5wFDnWBbmLCklQoYF+5b01etJB2p
ieBKM8u38voYtUt8lY5jtxvS4NJkBTqwM0hIta+ez9nAIknxQ+pmTTbeVUZe+UIXj1DoB/T8gZXe
djn3tUyI4FLgTuKLwr7DqYB7HzWzVrcQc7b5kDYQBrtxjjxgVHCg8ZW/rDNF2qW4Z/zsDcrGkaGX
F0IbQfRVq2ZbysnPuDWVXazp5QVAQesRQnc1ErKFaYzctp/rZi8m1TDdxiQcwAiHYrenSsDczh2G
ZmRQowyEe6v6yxLh+9Hq00GthdqW9Z8ygF6JuoTF8rN8up61tiCDK7WG24nhoYmkCpc82XJbfRh8
IUdor6Y9q1qlqSxJunY1NlrtZr1QPS3xBJqTsqRtq47BRTQFzWXITewXkCuL31ZmDS5uiC6aYSKn
VFv95Jt1k+yLSai+qbB6L8ZUb1+FKQjIJOVh6cl5OR7GcNY3CnncW7BeN93YR25RhHdjKxU76Mcj
WBVR3lhKMTjlimfURk2EZiR3W5Pw4/U477mw2JOLEqvwozmaOvgVRb3EGLXdF9bcbRbNuI4DyXKy
CXa7aqavmloHviak4taIim1qKrHf9/A8wi6zIIjOTEBpLl0wqLAph7rYDgl4aWnKvqSIhi8jNbhd
isa4H3MNsW2cFXt1kH8U5VjuyWRzQZ0rjxXX1zfhsGwzZFNgTJsfTdi55dLAZRpAD0IpZ/seJTeG
MKheDEr1pjd78njKYppXrKTJ49CzeLZKCNUxqeuLzgBuR9XAZWEl+mugtNWhnRr5MY5D64vZBQE7
hdlylnA0J7dKCv06kovxelRmCIVDOEUuxCsrghTYD1xWJ9WFZiUtqdTkyWhwbW3lMXMVs46B72XN
lTSHbAiFLCF2l9eBlN+rrdA6MgIwewLstVF6bS8Lc3yXVjDFshaNFryEzgDUqyjzU9JGut3pVrZL
pH7wy0YvgV8NvlYZd0S62MmN2PI0g5VsiJKfFdbkLqe8H2mvv0APv5/L6mbhLHbIUvN7pSsvZAWi
+9LiMlcK5QPqnvuKTfY+j6OnTJ063eGTubElpa44mrFjCVCq7JzBN5LF9tN6GHcJ1F5Hk6oKiqLW
b+Og0/x8nnMX6jBQ5Hqqjku+3DUlhFlu1hIuOybdEUOJ/lKveZPwtebmUGVidVvJMkjtnBVUpezG
VkvIkTr4s6qd4Hmx3ZzNhmbxx/c0MUycmgXMTroZUJ0SCHZEXde9rqbRZaoHwkbTUz+UdKBb9bAT
2zY/ZFqW48WBhmjpsbZW2lxlM2rK12KcqQBcI9UnK5458tJtQ8kY0T6Mpp+FuXY7TtUPhP0ArOau
5dhkOJ2YDPakWZ0z6sp+yDrxSrLUEULQonhGaDwbldBupyaeQLvF+wTcux8m5nIBOJt8VSE00SWK
JrcYVQ5cLdDdNBPc1Ur0JiuJkdgpu4YqqJdVo+TXUYw8UMLkBIhs1u1bLIJXYi9XJF3L7UkRL5fp
NJk/rK78smTFN7FeRlfBiyq2yZ9O9iiLw7cwXfe+hpLdyV3Ylzj+ygxUHPm3RdWYCNz7El0nLHl3
zrphtjtVgZishf22r62t1QtbvHRLDMjEvuihp40VQ48j5hJ0P8NU1DycZgjHQItjEHoaayLJM7dp
xa91+3MMp2k35KaZ2VU8fR3HwTpOkWx9F9JlcbkSG4HbkmMHTw84TAonf0rLfENq7rbNSS6rQH6b
1PpWNOJd1kXhXi2ZDfHCMbKbjbuYS/Mt0ifpacIhfVNzJJ9y/aGzTNxTtfg5z+r5SlwjnWFlcFmT
YNqgLui9PFdNRJ4Wp1mbrX55aeXSzpyrzElko3AtufzRYvF/l4YyxMxCEzdqmB4zJp/LyrKg2dTS
3Zj3MGhiPlndW3s+01d9fszmcPYLqTxyWJdvG2PajDpcNGiO861WGrlvwp/7Wsopp2Qz1DdYJEYb
kesrW03Wo+ak8WiWBIBt4bzE5xt8kXyfU5pM2KpqEleOu5yJxwN4TZjsKwzUfAaQp0dJurEmtsDi
dDnKWeK3nMMdI7i1uIU4wAJnybLCmWyA/lAa2ZZ6N146lRSX8cLJdRGtzjaJi8sgqHfwYIVH9tz9
5aDo8y7H8+i7MXFe1wH77RVRAyCctl+atN8baTMhXYgQolil4pacz11BG6t9oieV7KhKJT608VBt
AnDyh4X8xq4bgDUaTanZGWfZ10WZq++L0iR+k1Bq9PcT//9fphC5iv4khVi23N//46X48Y/ta7O8
hiWHnXfXBGTv//OegAv4FUBD1h8n9/US/r/uCbTfMbhHIUSBDpVUyqoO+s97Au13anXw9eHOG+No
pF//yimSiuTiwDAl7M7RDGIk+zcu9HEwe582k6mTwTwdxDvFeNzpn5q3TX1RaRyDQFOT8eKyfFJZ
GII8Mw/wnAjyZI3ar+seLwWrFxoat6hLrzt5HQJx6HAdSvyExCd46bYfX8JulB7aCE2AG8wLQIwy
b5rEm5aRazKquykVncwOqYAmZ7W5q/Rs7F15ICGEsg5mI3tvEi5XmjgBBbfaWfzJxfeIQGvQg8nr
hyxbDfKF7FFgF8lmQ8fEyim0xEBzTip2b8gdURURmfVo4ev3pQmj9LKxegsWX2Zqd+MYcVccaOyR
MQGf8l2QVf3oUWg28gehLG2leJATty4scY/H29gcOis3l00ut82FOQDftgdzlVEZfXMRq5l1J+aW
dIjnIHPxMOLHYg4/XI19kFzFs5LVTp8MZBS4XMxzW++XetOlouzx6dOnIAybC6TzAtfXOpeA6CJH
LbDFZY7xCay5tLcFJalvG2HsfrYRYeQiU+l3t04FS3StPLZiVxmzxvTqof1f1J3HjuTIlqafiA1q
sSXpOsJDZ4iNISMyi0atjDSST9+f30EPbgODwczsZltZVRHpTpqd88vIOW7uaIo7MsBzxJSeKXZW
bzJOCn+QoItdlH9pUvxo3lVB9ODI0pOMBNqjOXiusnujIDrQGGpoyAmd5k9bmsGP4d5UcnNTMvx5
UPkgLHlwzEQRRrET1kACcyXkW2A43hDroFmCFIdUea3DWl1HezSN+FbRXSUBXqMikaHSc1xgS73z
y0582TR3rXHe5PYvezDMU1nclBDWWg1Homq9IeHDn1SyUaLox1bt5m9zVXDp8V50b0VQZ9+N9HWF
8awNwriv6+29DimYiuuso148WN1//WjT5PwumxI7mml6j9uc12zGHepA8NIqWPYwUra4+P5kVzH7
BRXu2OSsS7GuK0qoIQcSoLZZAm+Awr3Qkcyv1geTHTtrVJwq5vXi1GHk+2ZD1dfA38rvfDEBd32/
reJ6zqy7DfDSjicC8V5UNGR+PNPCaNFgWbBXDBQ1O6mV5/WHnr212Rl0T5dJ6DcHQjC2xzXgS2Tn
0MHXmNmOT+jXiNjAbRAMJls4yhcjsp0tnvI1/MkJU3gPQfrRUwCb/uZXWp+awBbz0VsH5gnDnz0j
IVmgvHSi7Kx7R88heldDkBbdUiUSpUvmW7+8PvBVXM6jerW1rGcE19sQJp4xt+MZWGYykx59WU3R
Z1D0V2i1xUlWpro/ZlW0JeXJxvZYllHzni+V/ROJevgLEt5bO6h8Pra1BGfT+qP2LP1B91H57Gjp
rAdkDM0Ckiw7utLnMjRj2xLhs5jRu8cisEYXQH8hWX6xKGLYO1U4REnRmAqYIaz0U5STbkCneu0k
gSKf3Zm6d3QL2w9aASoNJjMfSn5Pswvi3oGejxaPlUMhgj2rsavsNOwb94/uSvfTUogS0jEfUGuw
CgYeWBLkXw7u7CRaZrLatVkJXjg69pqKTtM+O4hGAfAuAbB9ZNF4VhHegKlbLHwrgpF0IcZoAvIs
RRBXKwPybqDHar3jbWXeioJu+bsZunratFgpZTcN5aeGbPy7oAUhZTa9rdbFVuofbgkazz3gqTXx
TLu7GNHWDgmvAKIF2y8quTNYUt/Hlj0sjrzcvE1/U7vFnV7y9q5g9MA4uThIWYylQEtUbKaqr3U2
ND9hFBZ8jFpPTyKi8yVBrO0920Fv/iUVwjETd9usIvVDquLjTW02JZjRtnlpPpJaeA7CUi5J0InC
SCRtaA6tUhsIG7bddk0iICRO9Mw3jmOwDOgrQaEaigsy+xeRLVVwkNgA3CNlY+GLUZVDRB9FV3l7
gy7AKw9WHSX+oADE+lyQNRqMfEmJRR/uPyA0uHV61pDiZSOuszoPVDYbb4Dl/OuS6ypKAqNX1g5d
vgovWeRh9tWdFdF8x5X9FekAaYylATBjehJVsDcmw76afrk901VhWGlkyClISJVdvmkGq979yW2n
Y9uK4CJcC1tqk4/Tj5K5fpj59vqL1wREfTPCS3aBmdx8Xie8q2VG5Pwk5de/zSP/C+ruv8s7A251
6h/QamNcYD1B+PvfhXpuoz3O8ZxtVxXjY21k8sStHaRGoLKdXTReCtjUXBDPBv8PE+P/GaP88P+Z
VOT2If5vZsK/1e9hGv8brcx/8D9oZcf+D64S1B2owIluJjr0v4ZA2/kPjCWMX+7N90HZCt/kfxHL
Pn9k45XgiSPSFA33/xwC4ZyRXyI84tWizwf/+P/NEIhD+/Y8/DvTi/2Duoxb3A3TIJb02/P0b0J1
lHdIFYXtpRYRt0BBA4CltfTBoSJE9ZiBrMUANwewZSsdJiMkdiN7mHWfO7EUW3Xh9goOjdt89ebG
PR1taD5aTyXFasCOcQXbnT2kcORRPI3mU5NN67HmhnqB8gx2lQZQl/Nw7qlhicPCmOLR5ArGUzTe
tJ5G6gEEncNmOPj1tryJ8BbaspmxI/yRWpPCTyKd+6kSxZJEVbHtoUkQPIYKdq0OLFyWAUH+C7DU
kdCSz84d4UVxc8zTyOuXjQ9NtUE8aNqzhTTvLHvr0577NwbFkTszUMCIXXfwKRDjStXjpZ6Z7Loo
yvYt31Cc9Zm+1Pn6R8sm3LVB85qR0JmQlHJv0zD+yH3cswVnCPysoT03WeOcHDkhdRkdkn6iur3w
jGTpYPYmo3VlHEsxwhO3uZE0ppwuSzlhOioDOixDmJ5Dq4VNHrGzUbEqoUfmoS9+WSFbqrnp7bXq
W/+SG52ISzm1KYEuIAnOVicAyXfUrk//qCk8qijfnptsPru+6hNZW9D2oXVX9JuXLK19R0ztei5q
UeJMHGi7znSgdtzGf/vOriuqH+cumShfirkblre+dP9EZT6AEY7tPhoG/7x1ojsS2PzbM7aHZszm
xHFLez83BoPtVoKHg03sjMW7IQ7IYGHSHSSow+PizOU9JeroQyNQ/SXnMXCq6LT2LUzpWAQJ5GN0
zLfp5EDHxMIATpzbXKddWXpUYVdUwKv8gmH6K5K9seuMPG1drk5ruw0Guk43Qxqva1aoRybZ4csy
qy3Js746St2LS9Z7HcibkJgvwxmMwf9dWG7qTrCElnGXVVbqIv8vSxD+he/R68Y7hoGkt/w7xJzn
rKnffQhjHja+i5uxiirXwXpbxqaIXU8yqUojBlVnTnWPMwruh7rJ18QarO0onLrfmV7VPDT0yiBr
nAaP1wJhOK+nO/5SS+WFMEetea5y3V/yxRjeZqbkaoOg49U6lIqoez79y8D2dVPJJv3Wg9xO9mGG
KZVjZyUQBuGRPTd8AN51fgrj5nSCMkzGbBp3rjl1e5cWD5D7flUJedHqzjIX5zx6vQvoNPTBrrXY
6mpzSWulmT7KoIzdprDOLuBJPDpzfl8Ix3+q1KhZJKX/R5frNarVbipgDHOnTRuiZNMutOfU9Aoz
tQWrFTqx+s1trTau22z4UF1WPNZdR5eO7a1nXXb4RGc5JNqZlkO5TUDSE6kMrKdqeeThvgtGe3rZ
mCNivzXacYdw4sMW45iMIF6qmM4VCfpwG6s4wFEQVd6Hc0WkWOWd6fBuUfDegnW1PkgA67gieyeR
c6HOTvA78PvgMs89qH1eMmBBm98Pw0QQykos+z5w4b8nayjjyN+Mp9weUV3PBScRMHgi9SJ2Q+6/
+XL93EbJrmiHh4iQ51M2B/TEh1NM2fgzGuA5KQQhyXXkNSncULBfiWE5NAXqj3w0il0ZiujcC8Fm
6WeWd207YTzbkuNCFp54JErnSnQKKcsmUuzcp3pNRv90IJR1RwP0nJdf3uA799uMIpDz494MtMcY
Jm8/d/buDAhLJyHQAN/xrfnLJW/tYa595kWvUUe55LhW+/paAH6nUTT2Vxl61ZsVUJJiWCEUGsJC
KLAOko1pdtcPTndwnJElyPaCg8l9g6mrdFH81mpiIHeDLMbRuXML6pOSGQ1tHjdtq2IXHySM6/h7
ZH22dU1DpPVQR/Xnuk4nuW2vJfdENgTnpTN38A2JFc07dwq4wtakiHyYsDWpFxkmsz/Gkz9+4yOK
VxHwa+d3Ihv42fa1WsLHLMrPnnfLx594K9snptYe9YtB4oFVZGlnIVueZg8d9fRZ58aDmt+1K188
9mtsivgJBvUDiV4BEhuIqPkLLlH1mAUtcyScnYH0kMMpWSeWo6KDkPiei/B+BTqPPakQ2cg+l0+B
dMyHiN3ijrkVdW8FuZw49qTSdak1g3pbnVbY1dcuC/+09VJDonlvolv0weujmV8W90HcaHs5rF4/
X2ZrBgHHArZTpvyHJyw8Rl5R2qnXd/kVH0GNKhkGUih3ReejFkSLRSfSohzEAxpyFxkSv/lI/F7N
3nZZG3VvS+E7sTXq7FipMr+3+1t7Mqq1+iDJ6EkD3YfPXRtmvw2/tH75Yc5d1ReBOpD4QdONgHW5
XxyrPFMZ1t9vuDE/VOEcF7U63zJYsyQbC/97KB0ZjzDFByfSzAzOYgS7Udne0fBxcMBe6ejUDcZ6
7Juqf0VfH13XwOwexrHgtJCA4byGLNBlV/c8c7d/Bl70tx10HeeRfxronMtiFUr/sSy8D9sYwWp9
D+IwnM+S5pLPdhrdtM2wOazQ/THVJdPTMHTbjsaetFTG9kP/V1BxMg01LrSpvkNfA8jC0b9vnfCl
FajnRai+RZOpeGsk1vOqXIH5N+uUhV2/D9po2Bm+X3/Ps4zuebC+WoCbmK8oA+WIPPPU5xW59oMX
Pst6Cq4VPs1kHWnSmc38KkL5WQtbnZZu+2y8+lgtauCFmMx4GNjs9Fqar5STmidVRtVxWjEwN97S
vtd16yXYYyK+dNnfG3p2cvbUTbAo6PCOgCfoeDqjki4YjD1st2I/lqheG7XdZcB6B71JSjr97qGI
mjpWZWYmHBPaj12A8qQAMSk8yGVcNaxHyAVKcKbaoRsqWH/ns2g/myhH7dOFy1koNrs0HEE8Rhll
aeGMGYFcHqYBJ3wqVSD3A4VMh8kjcZ+xazvZVZMfJkvXv2rLnhNPcXvNug7pnxtEOvZdfYiGKs3N
MyPecD9mLMzoO6ZUu969oZD6bgrUynRS7N8vtOx8IYB7qUozzinMUGp+rEawSumLx8wSJGeECljK
dWVqEXW0k+b6um2l9/4vC8iaryim2+InRG6T1t7U0BIt58d2DB/8tYXLLr2wTOpcfReb0NdttAyN
pcCqdl4XNkkls0c1zOV7YLjem1O31oPfIUgiiWVhcjYVTEnWvlZ8indRZqs098CzKPUq02lekQra
GurQi2bGS2mkahbLn1KE5qUPjb2zwb4rDAgxdac/mbPEyp5l7EXdPij1dYjsNFpE7Ps6sXP/CFcy
xl7XPQfLdnLL9aPNspM/OZJpwN2NfpjkjXu2i/AjX5Z37XWHwTOv4CIMd0uGkGnGWWE2Mg5Xl5qO
KTqssp2PtZC/Ct/brVsPMtJPTwSWMbfV49nLo7OFazMUWqR6zufDtk3PYefvSq9CR2ns+ubHnIJ0
lOaFxDiwPkcOX7URfk2tOMnqVgkWtm9zWP8TrvZeoJ2LG97WRodXpytg70fjvpmx1YTqDCO5k222
25r2paAuBOjeR0FhxeAyz2TP1X9nXflpuwTLuZ8m764r0Ulu0i8uoyHb66jXjhPeTaFxOwRG1K0b
WcCQFMjx3sj8HNuy/xBk5ifGSSNZahsSxwUYIToAe7bOqyPS9Xc8a308WpxiW7Ryl+btubTaQ731
Jvzh+ljhzwEyOwVdvmvMJmKOH7O0JNHhHsDCOc5dbj12EOhHRHnl47LRiJbpq6G9OweT1Kel5/ZL
ee4VDjGPC73YB4Hukeeo0YfKcrLnutbmb03nzX4ri2hXmNNfRxr9DgBXICTNptQaJmxDItAPaBzX
XVT0TRJtnvMAAXh1wulpqWhxarvC+h0QjbpngJJ/CwwxMcdN8d0gWVmamfMr4NWZ53ezKZq3yOr2
GpGi38iD1SDaRG/DpYCmorR0EpTdckWw9cdvrA6vzqCuzcZN6ph5GYPewtp5/l9ptcxbcxslZuft
dQ8/v7ZVCP+NYOvi2cI55037V0xITLZ1tbFWZ2+jDV5PwSiqqPG7KFZ1rqfK2VkYWA+5Vd7bqsh+
R0XYSXxyY7ElrTuIRJByt6vAGH8DOo0Xbx7y/Rxuu9LJ9Y7R007mspIPyxjsdVBDLXDt1ccVif/o
tfd+sNEovA5PfthVcdDQgubJFzDDDxwX94BXSyyy/NuTZR9nWb7TRnQ0ivbM9SZjw5zyM+Ye9z6c
mRc4jvKLdMCQwhE00KxNP16K6k6MTG5RT62vO1scf0XovIthMdPabf3fTe+oT+Q3qaPKdHOMtJgj
gnwntWux4MnO+1XjeUtYg46udo4VhEAzDdFx4P45VB4vNR6tOZ5uojWdvWFrM85LuD6RL/Ttu6LZ
mXVYHvy5+z23iEoQfIde+VtpPSYdHY6veWmbe89jjB47jiIROZjMWi62vF7ugNP8uC+rR5waDwTH
BbGtnKNl/J5rA9EEMg3t+sfc7s5LbTx6APW/1TID59pFdQopguRf4v3LMg/NwjaXx1x7zis5LKgz
vCHc+466DJjUoD56lfSdZSYQYT9TPpycoK8v5E0XV3erll0UlBP48RRetD28RCVrDSpY4qGC7ivU
IjqGc+gfwbErVp2bBaWwOFuj7dEx6jfI6mA3ux0kUDBDzVRnJ+9/gQeClxrzcATdAArPWeouG2rM
ncuM36DYdnvQyoXtGe42jEOzZliu3Tec6NVbMFoj45dtnNRYje9uFTR3RoAMahhB7FRQqyeFKKtL
QWDFzp0lESh5xYZaWciBmtqWj3mXofQmxyvVkpFDec1813LN/43WukC2BRDsm/l6V3v+W08D19Gx
q/pbtNbwWhq+veu3vPk71A4JpO7a7IPFLdPVFgQ8ObVMIzHVqWM7gjPHKfet35QffVVEnx21rr+h
LwE3c+9vYU9wOmEFg9MG/R74FUwlBDaRRA/FszRvSq56grrn1mm17M5mSBuMqJxyhwpm+y5lZxx6
w18SDx2jiEVldM98NXM6VlGHDTeXibn6y5xMGJhis5mDF/ThoOOI/Z900TrPygnyIR2MpT4qMPn9
Oi30wBnrkNCjOz06c989so2Hd21jaiTpKrgsBoQ87ESVlCEe0rVYLATrIwNIi0jSkB3dshuaySrw
81OYG+brHFr5vahskdZGUN4Xdp6uNWr4UBTjuRBZKPmR9fzRz3wNaonWk2u25mk1vZe86g/5xNOS
kYGyR9fQ8e5ojtZmcfVlauwHe0Bl7RHT4CJtQh8Ym6tibUax8k1kZHdghKFF0kLsFwxW8TzJ7cMx
6/tMT/3VrLpw57QlT2Z2E1S0yvrTi4HWJ6vg+icBuh6oXYOxwIE4Vi9LtXx3pbEl6BWzl2p00Aqt
QQTinYlPy7BxPRsCDMFmt77t9P2hk0a9q5t2BSMcgWAWoYPr6qJmsMvs085DtHZ5MJOS2Of3EQg0
EnPDwS2A4OlTTNV4zHw1c0J1fG5u/unWHamOwvwW3orPko/nwrwp49VFzq666gUV76ehh7tICAvg
aK7TfrZHKsHWs9E4W2qOgcMoOlsuO1W2nQkPDY5zUJjvYWlAILmLBQc2GO5y6nWVRXhKUV/TMZun
FiJpwiRBLtRshke/nap3h26pYwNhyCdmbZeBh/tC1Wn+UGYuekgKpd/DynwY+s7NOOYEB3O/QXGH
owkkmTX5zvA6QZSjsO+0uc08hdt69YLSY6dr5BMh6/XZ3BwM5hmuGYmABtFRVLi8EOovKI1IN2vZ
zq4hyW2aDAKVDH3xC8c4mL1tPZCacw2hb3oEY45TLnG7LOK1a9p/0HWGsAvMCUmhyy0eIukdCNgu
drhljBhQkSRnczROg8Xi+y90OvYxtyS2kTXJMoput0YWiyRuOYQ0+aFsPGT9uQr1nRNFezHQaA0y
mBQOf2czYN4m1THpIyfnNeiWl8oS2R2WdHs/GSI7bXal9x17yKdfjLtKOdtxaORwgZ5kjHI90put
aymD6rXzRvaljlZl1enw5HsVgyd82r3we+diu4LrcxnNs1Lrcp9X+frQrgySLKE29gZVp4WdAX66
wxHtsVpj3QZ76tn5guv5N1mmf8QKMidzJlykhLXZf+LVMI5dhMg4WGrKw+gOJRNTjP6hmKc+qcoK
rbMrvxbbQ/X+alh5KrZzptsUVYM7chdv1hMWy9PSj9u+LfHpN30UHcjsbZn0ejhJBSytHnq/uTe3
7kFT+EZ4NmaonhQDF6gl6g2bc6ubdn49/eKRZneU3lMNgRSLyPxgMTtHmiEcYTbHzXxoYXj+AcNI
6Uh8aeogY27tsz/C54tApLBvJG3mOIlJCOIIf6fH96xm99n00Hw3bvmPlEx+YO7Nr1pChbpm06f+
hpGod5ZvqynEXujyuREZfFUl9Ls/IAZVNixlQm9sEM91lvqW/OyAU3TnPhshGsH6TH7SxTT4IKMq
+qe32z3YSIJozcbf4aMJl+Ml8J2BtZ7UAl9ZfkrjZX12hgEm27sLscjEUTFh/ZzWl3Wz1G7N1g93
8GTKZvGPNYz7tjLFIe9wxVcrsW2GDg8aOPqYF01/WbrG2M2dPK/BOt2vY62P6KQ5U6asuZRR8Bn4
WvyxQTm12N4ssO3XzK/y2w3qWBfcDN+s5hDzGBvisQy4S9bc2vfemrTMvw1KGYSYg4j4Y4QBsksd
A6fK3TiZ5QB4W3Q/rMEGGsVA5Q9mvnHkDKvljBi9zXY/zsM6xRU8NEBcOVkkw3WzrL/9sMHO3dYw
svHUTo6drDCfPj98C26ANOrZJJ/z7SAcz2Ar0MITydZX3R9fRe61LTKjPIuwgFjGzBR+WjPqXOy/
VvuzREMUpr095N+qaJazPWY6manbWgGvSYDoSPL4tXorqr5t+VJZQVmfGb2bsM031Wkhz6HhoMDb
aKSbEIuaI1gbZPmdyWryQnsrkd2LYx5wjpm8qyq6ZtlYv+imlJcNkYpCTO9BREthprOYJ4QGLuxN
UxbWfmrX4DGyWPNCM5MXs1PFofML/0QESupJytRiI3efps24UIr2RctqBaKCX5agkrhzgsMa/FEu
r9KCCUqZJM7lRf0+ASk/BKMrYsNgGHemJth3amhif23g5Fcb2mfDWLPdbEqR7MJk7TK0hKP+0pH3
pKy5OG0dZoFs1dkzVYwpOfPkVxgcQ0azlW9CFAwjHcywgCWzmcA4XXWB0HvclQE2qdKtSKZk07NQ
7k59MaeIxLAmi6o4LDY8R1WDcBdKhKmHxMfqfTA3+WQtZvQzz+Pye1wNJEQb9x9MvzfH61bgXWh4
5WytthD1iJie6ml9hOXm2HBuw0rpX1c16J3bat5i3VaaWc4+OPkmT2NWvLHfvPGQ2slg0fznmJ/S
FrsgzF6ncDsNTfRE14fzD6BXz1dGRWVq9rxBktjE3YQyX6KcGl7DdQlOjmn+Id0CyGgOgbu1Uxxb
N+dvJUy8D0F3LRbvr7txG/fG5DwgHIhdH6+S7kwAaLGZDAUrT/REDscXqDsGvwULjnDKKW2ZRuLR
RtfgTxLKprS84zS0aeuPmNTczUe50j4PhjqJUcAVRSzNHPdOnM90j3aLdLEMBsXB0FteYxcP/UdV
6ympRT3t/TnLPkHB0dYsQ4nZLPA/ImzenDEm7ggkxVzitfFhDqvgPuE6J1M9yJtn+lurD2i3Jt0Y
aFmRG6Tv+T9bhxCoMn6srvV2DmE0n0hfvoDmp0PXNn9Cnm6uddwvRrz1PiFLOewJHQL9UbTs0Wrr
owOr/2tkgf67A6NPm4d/uP4qBPkiqa1tV4WiuS8cb72Avi+7wRyHF9cv7fvbN6iCTCbe4Lix6qtn
0zRvkSmbG2sDWFJXwo7Rz7eJQYBRHIrtoS665tCN45gGs5/vtmw+jT5RNW1d/mBEffOX5qzlFldG
ecwcDzhbYlNSVVjt+3r4FcIO4R0TDiNz0e+dSMDN9sZj4BLBwwvh1g+E68+s2vnRI4A7zlxnjREN
6a9Rm8GL5Sjzly4KH6NDH6Q2C8JzU5cRw0jp3qDzYudi+LmDapTP/Vqg6ICiejJtZ7obVRtQSRDd
PJ/RvqH+Ialy0wDt2brqdWRQJKddIF0ihu8Uqqh4UdjE9jx3k4qdYl0SFJXrvsZXk3LuOWj0/fKS
+T2BJob9w21p43LQ3O8DZCYyFeCPqMXs1+cvTmj4F6dGfeIP5V0nyXzRnWSercZf2XZD3+wOB0v/
17bUyao27vo6794GGd4rc3RQpzO/YPO0OwML8BBTyPB7ogcF4U+Y1vjUrnZmtj8UvOC2RnCeZJQ8
pk3ALqgIgjnxMDZXuhK8C0FGQ9qZxIPU2bPgFz8TPpis5Y3DGke0SybcMetl414i0kS4pIsEkOZd
9Q1vKz02iIrVfbsY7rn3e33s2jU1FtW8shaOiavtV0PhQ+m89rGxxnYX5tADWTR6CRYXJ55W2CpJ
cag7IPpxHAG2W087VqRGcsUIdiRj+UFHl6OBISvqyW8FCmejMQ8DmG/pG3+MCb9ow/8NZpPgtqLo
o3u7GfoNHN124Yj7m3kIHtdf9S81TX+Vxs3TNuzoY8VK0LYfFNSsXPsgsXbljI9yo81zkOdI6J0a
xQ6Do0zpq6yTtrdfe1knjSoufe9HOUO83p5Il/SvXPrtbrPxzRZml8pS3/WjlcdUm/AkDzeZfJ2d
bOx0aeDzlJUKPgKNIjenM6LCrtjNpqdo9stzPrZ3+dxfs97P73Py1mBF67KJcVAae61riODAfZsh
S46ZNooH0TdGSjwT0K1RDqCijROe1QKmHLEeLfn6WUNZZLyhJz4hHEWulQRhA7JrOklu11Ec3ag/
F5LmqEfhHixZTH+ISmSdXjL1XEZbx8yKkHBH+j6IqS3UjhbhYIu1VSyYAIIvD0DwYmHHB9Lw92Pj
ki7lXgC2HcRaTB9hO7gvYSsL2OulO9Jd7cc6a5pLKKfi2ueWYkJCs7oZZpHUa2PFVJg4JG5s2bGr
rUcktMNlWrmvpIdsNMJTzZdIkFMaNK7C81i6R0xEn/p21JWiymI/mCAsfPjGurHrk4sQcUfISXYR
wXC2tsY4NDSENGX4OXYK2/SCHBN17Y7ErGnX55yy5Wo49xo3cb3JYyaHP6Md8ImQq7r0h0JVz4GP
oGu+ALAl0l5fnZ5XPIfutfwO7d6HxReEnp/ps7onsMpOOuuj6sCTw/7F8EBR8pXn0xjZz0B/lY8k
EP2ztkFXe/ugUHr6s3VVVHDs23luE+KH3nldz9pUL9j0+5iQzlM5+gBq1FWvc1rjbC94j5q+3HW2
OizavL3+kMEI9xpVrvuydkASuMfGjlN6w4TS1/apI3QlN6xvytESmzelCCEHM8yq5A7hIKbpASd3
s/GbS0V0gM5ZK2ec5c6JdQB4wThLKwjgn2uwfQhCUR0sBs3T1rrWg41Ll2embnOsDgsZTJgQd1XV
mglA6SMpReGhLKvlKpXY2bqbjoUHOwSsxGdomm+bNg6yXZpHTHkqsaaQ48oN5YM99W3aRdjL0N6s
qa0m8+gLsKgSWPHe0vZXEOQIQ1qrPPFuuOVdntX9I/5MN1F5IU6qn5j8W24zzEnfC608B47Ghw3x
cGpAinJvu28qhDjpcll9cFsgEmhaBOKFiA5yKD+JJKx5KdFs4p7akAyaf0PqeR/yAK9FvowTy2O+
pq5F8Vg8B/77Vk+8wBW8Hlh6v5oHrKHxQPxCYTifDitK2zaHyB6IMOO4CwEgHN2lUx/Aq6825WQF
htzWOoqgT10fU44V5n/YW3ZD35KPs0bHLB/PVhf0u7BctpTkEkTwo6AH2XfEf3J3ZtuRIumWfiJq
GaPBreO43CXXGKHQcMMKKRTMGGCAAU/fn1f2OpVVpzpP112vvsmLyFBIcgb7h72/XeE9zvVrtNon
t8CZPJt9qdAcb2EXIeCjdRwqUH6X92L5tfbRIYenZeYg51VbbGB+3FtpWmZQFEQaiTAqFEzwcA02
aur5FhDrwRdM9pXzJEnffdR0dXQ34VNVh6+WVxnsikxl0SdiWGNdU/qUrEMRPXAlrPuORuHNtTWN
9pgO4dXktShuPF04dwgn+SkYYHVi2ksUX91vl7aOFSL8uuM8Cx1b6+qh9hbx5OdM/peowBI9rs9s
wm90xhLfsTnWSnedkrwOszNWum+RAW43paSZ+AHoSoYz9GZpYVHF5Iwv6puMDl+VMO5KkqCW4l4W
/dNmFT86a75adHYVDsFD4cknp2jc3cbQDxoe9LTMjr5lTs+6Cp9BYpdRw4Ytx3jm9eicBNcL31ou
fsNXxMJmW3J4sVXeYPLO3Sj23bB8xrUElWLO86w8sIieIgTwTL233sVDJVCIZfJRAbJLV31ouomB
jM2phxcxS0zpA4KlBI1IIvIFQ2jZqxyFsxPlV+HME7lHWbsF3yP0sXuV6/w0zJl4XoqlLPf0+X6E
b6jkcfYVImm/xqvfigCr2bipRzyK2TWVJNKzyL3MsATvpRm72FcuU+R6abhbh22vxto50ZTW+7n3
mkReBps2GoOYHDyUwd5852tZw+Gz7yXQ/R0qnA5LntirKL2YLy+vWBf/pudkJ5lnw22O2jHBXQlD
SpcvaONyknvGF+RjtATutJ3U0GSPK6k3bcjWoZRtgrjrS+h+vxkIy54VrokL2GmHPdDdBdHcJWFQ
gkbRnbhqbB9zZv4geA3hQXksueHiPB2uu1rdicW5l5V6vsw/D1ra6uThpoldI+oDqFci1aeRHZcq
oud1WYa9XKy7oXJ4KQSMGCY2eSzQhydkZqwzt2Rh3L5TdXbwsu0+rLJ4Cy6r4YssXNnuk22t+NaV
RGtTf69a5ArCV9+UlW5siWWUSAtLh+P2jLho2QfOcAZmIHKsu06P+ZWVRxO0a26Wfa7WjwYR9r6T
eGh70g9jN2eyVo79eZbUq22/VUmm0SAauaon6sngRk5i4vRprbPd8HTXzt8fqTk7dF7vHFRbZvEU
Ld/ale5tFEyaw2VJZCowpuQzwj7MGVRnGTvwGVW0mvDB1Da6fukW3b7eXOewFss1dUl/03XKuhoq
NZ75RICkuHXzlgG+ieXWhee2oOLrO/OKT9YcS090sZVq+ICZQSa4DdsV27rwrtD918wyAURDZhKA
YsWDNYP783k/QycUiY7Sz6adqOnybN8i2zpac2QOzXypXD2qMgY06TkS5p3Fqz6i6eT4xH6yt9w5
wrctsqPZAmbzm8keJuax+zKy/X01sW9JlSfuENPhxHO65bumarnmez0XboEnL1+t+2oNMdYxRUof
Nssjx6Xk/TA4gzgEcq6+U+kv8croGHqBGz0MeTE89gp75NpRCtF9eB/ZIMwNUvztNuoW3EnBVBdJ
RDjXyQs6SqNoqq9wIwMDwQLx6Na+c4NZwdx2l9i93YK+BfzgKsd9GABcYPK1Pja6Gn+Zxu/on8s0
/O7PzgNlJFbBdgQjQ8E4siQVGbuR1zXHSpBUCNvqfb3WYm+xFGZdwQ50b/HT7+cBl+TqQqtQnZP3
710arlZcIwr+7cy9z0sNKdcuj1Y0fJ3voeTN88W+0a5W1EedvgVJOxeHcb2oPnAwZyH+VTd7qBy1
PXZOy1gGuxvFmALXmUOWzEkFaKMANa3r4G+h3mpEeHlFo10dyA1zOwl8jScD78Bn5+OW97d83g0N
En0YIlRtYJv00Q+yPe7IB6eFPiTpV+BnR49TYOs9wldx4w3sxxKvaGcX0oGxI7pJ9CAW8719VC03
qet871RU3+eGcmidq7Pxou7Rnp3pUNbTT9V7955Fh1N6bIkbUIrXuEOt45Kypm6UQ62XMTbLiSPg
bSTfRrXZt/ZYnDJLAX0J7Qe3XNbjrIBMtvK+DRm9y/k1p6ZNoylxo+Wgx/lGcHWKsv+pouylxLUi
8lzvmQSc0yA6LVOdQEjnAFsZZJQL5ht7tqrDxOmod6iusus+AyeO07WgyVmtm01n/b4cc++KKihM
8NO5N1np8z1R8F52RvM7WWmHTglIuJuRBzuHUxFcbCtwCcT1vGT+U5+zAN2pPLV/almC9Jq7dP6x
4Qa5OF/LnyOurH2+jlFABiy88sEVUzxS3JKkVwzp2a678ZUC7BHnPm4XdCDh0cr0fFXRuUDwIZJy
R9PwFTQFwI2ge1Kut9ACr/e5I76U77CJtk7Yw8+iJIajWu76bo41oL5i8M6WGr6lrf8RsuuipvDo
G0km9Q55mFqHpbS658BhN7xDw31XlQV4gB6DMJZxCFSNnwCt4NBGZI/XawqXOvxZD5LFANERALS2
1v054Hl7W0YquzwrwIgOzozNnRAE17R+4jjt8qBa+34yw2T2ERPIc2AYPe9o7rO3fLvcpbUKfuDd
23bV0tYnJiaKGtSlHuZMlGa8b3LhPDdVTWGfF4h9+im/kXnksVyw04NrWc4bY9YnwS7oWtY8HjQI
1q9m8i2Uz4WKnona1PtKgY13urA8Lj4pCmnjbq95AfMT/xTseMZIt16zlt8L5LKsJSzr1Do9n0dn
/5x957OLqH7Doi3vnbR9m+rJu6VdWV+E46RHJNTD44r450qjYvkI6BFOU9f390J03gPqeucGO1F5
1ny497yV2V0MNWiqiitZDa05ybKqPsYhQhGMMiNaMAZ5E1M+dx2mc+ts+R2OtibJmmG/BlmZDIMd
HdUYiZdykR9lPo83s2HeHNSouhc+8LvSX6O9v3iPzZhV5lgBMXnPyKPdS8xE33heY7akGM6LQJxQ
R5+rxvxufXPaxmy8WcWcoiqZSzBRUzfMie8tX6ZFAVbU2Os8Zz2odBr2/rT+suQ8glzq1CNoaCT9
1VhwYtn1o5xXZositA+pAvVCm7YG30rFP2wQHcS1UHrvyAqAgPbfR6+q1n2ny70ew+mX5AXX7zYE
yLTSPF4M+RlS6c3urgrpOHcdiLLEdssPlVksEowXXge5/tJQSsYjA6jmoKxJfqMDcxI7yKBXQO5h
qd69lzMrRmMVPDZhKPZdsz4rjHmIHQusXL5/cqxQ3TEP8m5cOh+kBTz7a7m9yRxBJsvjiGAjp/0G
7YujQNfBetQGBDI86nNzWXOES9s+N3Xg7bYM08A2c1HbCumJlBnv72L+UgHRy7PT4LJVDIG3VjgH
JntIsaYV5YibjsW+dQnDMFqgum/yWh5H5TN+IbSvhew1N0d3nn0W6hjCjNzkG70HG+MxONnudDP2
DjqrLvWmYyD89Maueu9KjlZ1KmhkmX4QiLw2+EmnC9ejj8obH5vNHQTQkPlER7bOBbnVhrDGBGMd
vwIlHJR5+JBuI7xpACFXPBEbK6gt/e7AiftswwiiDVTeI+VCfdy2sIwN3uwrQcH1Ew0gSkiHWa9k
qk7dZ2PWQy+V+JDDwAbaL3MaZNBHI9S8hikj722RvTMzoTAKBvGtYXkfZ1YG8TsI9FOto+vIdRUc
iuVWyfyz2LopZhlZnlmGRrFdGTcpUUtAi27pd1yAXsewmGEZIYuI56X69Gvzoyvog7FmI5MjQ1Lj
zz2OUNHxW/v2Qen1O3DH9ceSW/cosBlIy+h5Kpx2VyrxNmMUhN3oZ3EhLuLhPjoFbXvX1t63KIIw
YKSGMFk1GoPvhDF89vHPudlV26YimXv15HBMPxpd6avG8rAa56I8ulagAG0jhdpXuF+enbZ7RG3g
k1sSQTUTlw3syjRWQInZZW51xwohMX3tfe//fnO0rf/kotrAGbduicqp1ByHCVRUMmncjWFoxduq
zV4MIrYE7WsBVSKaXAkAQ4wnNJzFkVqb106whT9wYnmcZT3jPGX1x94UYRwFVXvhceEjsSz/SPyr
fya/oE3CDHsBittxopcc3PYT/Yw8FlhAs0bTMqnqVliFuJsmy47z3kv5XJwVY3gLXxFfY6x8Khpk
IbTl48T7Bgnu4vbVPsMQyV1KjwtpD46G3T0Yp3fvdYjS3s3Wi/MSg/0PZOPmOMzdcqb0GtioWZ/b
nF9mQ7Ybc1Pfd7qn1lnLhrnSpdbKGogcm2vOgS7XP3ia/xE79i8Nev93CNn/B+mw7l+jHaY6+zn8
czjD5Sv+8PE54d8CgUmPR/PvtjvgC/87ncFx/gZylLwgoMtkdmD1+y8fn+f9jSR1LJnCs2HH4gP8
Lx+fh4/PJWk+suHXh4Ekyeo/gDkAgv1nGx+8Z5972gX4BqhW8O/9s43PM0UKeYBbzWRZeT+DqNr7
FjU8fmAlQHHm6KQ6TMesHKQXfDHmwf1SuRNm+ELQpgdhH9iszv3qbvCKVMcrWiriR7fGTqG7jNur
7Vk4Q/xBYdCwKzQK7FTGTcbV4juKmnAZ0OTXKWMXl06AsznzYNf9fZWS53b4OFm+tAgpdoKMGbti
E946pOHEbpShS7K5ONRsy48yX9PzmG58W/beFaiYrpPiJP1arrsqZcsCT2qqMjia5BagDjfty9w0
BzyO947b3Of++GptRO6Y8NbyWVkz9I4ajb64OlwW0D6eMCdbktRpkrxbjmmLgUHbR/4ewv7SnRO4
jkhXQxo4dHfu+LBEwv3wnR9DpFjGity5LRlsImGP4cAnODWPTLl+9qO8Sy34eGF50/URy9aFoipQ
O6sck83mKydpUAx3ACDqS1ZzLBYDghA15uU/CRotYrjyUABJcEmv3QBrpIypOtzPcnJfsZMc1rY5
Db3XLoeGNa2LA2cMYd8VHDp17r87/RK91RzSh2Is2TUqvSz+Xina38AKsxcmlNmr3St0wblbW1/G
WVmT20y2b+eBTpMXD7vKRTg2Wyp3wJ5i5wU9Q9c1zMEi4A7PBbayO2ILFcuSzPXOK8f71dh28qau
sCk6FR4rU80DbvwgL57GAKl9gZdg3VeYyYMdLzKmEQFgjMNgw95EsEjljWvcLaDad5z8WIWKGyQn
jDY4Ltmoj82jCKb1wHpCHMxKWSyG5RtgtJp9gkjNb1FE8AaCOT1WdpuxtrRSmZCA0/5ec9OAips5
GzNRxJXPijBEDXkapdLHXpPsDOwz/1zHFqW85SNPpbKp7jMWRUmWdp+ZByKkXNLpN1w2B5mOJw86
bZB0RXazhtdyUeDVwkVhX8CPV1AnjcCamDak6tdIE/eam7F7QcU3tUczpNmGJciN6P1LgzRfaS5w
FNjQ2ZCC/li2qH5BBlEj3ph9/2FhIAd/C8DMOzNHqEFr43+sLd96h3Z5pc4qdXv23ZLpP1EK0AWQ
M/noacvVZ3/RRp8uJQX3WO4w74qa2Y7JYoJmkNa5/tDZNoVxvmamSMp0cFSCZC4qDjXVEpj3LjJn
rxpLkyyLAAvsSZS9jE6GM5a+VMSYc/nVZ7GuVEEdvoKzqr3mi62N+ZTuIPI7uynU8FGVlc3Kxej2
qsdUiIBaWt10lYe4KC8sozQ8oiJBv9qujPux1njpcLPo1X3l5uF35O3E2Ltn9EtCiAeFpuAYpxEw
c6POdTOVxQlpUKBPapQV6Jq2IYCXfDnQYNOAeQqmJ2e4wwOAJlACZwYOwbKIegVewHkr8chdmWVs
MP2nA9rPnL4kxadBAcceUVhesqCKSfEKU51fttZUuowD8TVN9sxssa0NypBcu2itWmxFet/kEaO7
djFZfpfZPNZ7PqpeEhul3WPpcttde3ZHGeYpcWn6nUIknRdd2ucgnNCkVzIkFtK1FnOYDPU/ssvJ
DQ6NzpDG54zXugQvC0gJBgjmvoAIYKNUb9Zlzxs2UEnkDcI9hhvS0r1tWIDdLNS4nwS8DIhnpw5F
JYE2LPrY/RLpYWqbJWpJgJ+KEYtF/bmPdDieuikd7Tiq2zI/qCWSr5HCf3PM5xWR32DCVB96wtHt
kyNaND0AkvsKuU8LzMwPfQtZ18qk7NoSaWvOTTa1NbSdCarJpMPpYaHov1sVBE8EOANsgpo9njoG
xiDFXWy2EoehH1mihHbaOYkDm9u+cnluL52QqB2cGZlBJ+QGfndexrH4QmQxECoN13S9l4FqYGbM
jp0n7EzKE8bDRcT23KCgk1kXegkzw8A/IKugUiyHCjKnobf+iXdoPqe9YRnjRDC7gIcG7o4jAFUm
XzjbDJA02vNtYaTDXJROJOXoZEsnxmKJx4E+6gSjZ6ovwjcch02wAJKhgfHeh7b0sqTMZlETvLUO
rHJafHxuOQc309IhHDNWFZyN9utyL9IcfzOHOip8y54qVPwzhuhd5gzs4NlAoWz3ebfqOOLc4U9w
WHX7fpHjcnBD40gYJUN40YnDdN3BCNLv6yTxBEZdaszBLrDlxWGZVnLPZMX2ktRDcUfIEX3WfnFz
JgZBGrBClgrCdJLVm/rV6H7+mFxmUCj0puDCBUz9c0Hv/KX7DIfXDEh/xSc0p9PeYz6lbedbH/GP
203OFE+UOcRp351Y4dd1c4SO6rtMlur1zDTXvHgoG0KatAXdqy7VXpfG+fAZYTVsDs3F5G3sAnFV
pm/qGckDqqi0ra8a1RTFFbh665HYzA2jRqayN1/+yHwipPLGm36BIF5rOmNveeZ4cuk3M0SguzDI
ok8PeahH2zCu9+tqjU2cT8bBs2QPpCaX8APIgZzYdfEBB99k57mfrhpRbTvGBwWHdLz7DNtQDwmc
XOVeNSmLmJ0RKcQo9kbilCMg37CiNozKUEfKGE8dOIQI/SP5aKH7208NwGiZMfq1+sV9d4zrwx33
JHx3tQZYMSE1Gl59JO5B3AlC+zejdQZsbjczzaDxr3AmbCpAboGIHR6d3zOi3Soln5RG9LyD5K0/
saBPwU6aics39sGMAEMJLpIbOJxGkOnHBJINsnoYsTgN6vrJHfq+iZn2oFtRBOPACpBbyt0kIwQM
iHRYQDrNpS/W7dIDEdhs73ruXAThaA6yAH91ZQ5rJyFickADlTeu6h9zNndowQmie+eZjX5tejOI
4bbgQhEFXGloGoFC8D40c3lgVr081cJrH8fCxXEU+Yxqow1HVcJKm6Z+EWG6JhvH5TXCAWoPBCk2
C9qmw2ORqnLgHm5wy2FM15uXbIIBEuzEzflALcnkiv+Sg4TrWsZ1M6AGjaDleH/E7v1HbdX/n3SU
gF7k/0xHOQ3gUdpff6ajXL7gj67K8v92CctBsBmEfoD75ZJ5+EfuhmUL8HkhUTu2C6EEfso/+irf
/xvhOj7ZjJ4t+VL5j77Kt8ngYZUXBYR58HTxv/6DvuqfEzShq5CSiy/Q5kmTAXjaS9f1JzgKhzdy
OcKN495x3gLb3w5Rp5yk3BqYqS30qz99Mv+G3XOJ+PsTjOWP78dPfgGxXDI/5AXZ96fvVzlw2JHF
d5SlFR4eNokNs6cMcAY5DoeRR/aKAZhi483SJMeo/Fr63Mvl6KlTp9v1ejQLy8EOXVI92Xtrcpi6
1xfyxF//oHy+//pz+pdtUOCTVmn7Fz7Nn3/OiCHE1hJ3ExdyeO9x71znbk+479r3/0OQ6n+/ArBp
OIgFFxpcovMv38meNDBCzfRthuZBobYEV1gbcF2VoXqXC+biv/7N/vsVALcjuXEIeglt3/uXK144
ddFQCzN8qgw67HKDRF3hogCZt95OBoJr4Vrh/3Dd/80vCSGQ72bbZJg47r8wm8DaNbr2YFi1LugH
qyZUkKVihVtv7Y+usn7/9e/oXG6jfzB/LrcZ9xY6Qx4s6UVCwCT68+Ub9ZC5dUHymIcxnf6gqObn
3K44vxXMmteSoQa74Mm2vrkSNBaC6SH4Rr/l/5KCaTia347FSrYOiHcDtiLEo1n48qGrFtuyT0sv
uMQ6u5+5acV7X/jwxzpnC7+xD7L741//Mv/us+MGuSRmssfxxOVW/dMjMxSMDvy86+MF2865HYbq
qoGBTMFZqaSdnP8pSj66THr+9dMjkie83B9Cyj9GMX/6jpsfjC7iewzrltTXaVZe9LW9Mz1Ql3YY
FeAAXCl28yiZpwUHtVu7r3OgohvFBm/dCa9xMR8Cl2HbvJVIM72wZenlwG++tsosWJNC0jzv+qhd
v/AO+q/95FnQmL0sv811k2E5qRxPY78CtVah7kZLutrtj2kgMhAhSZgv9FfQg+OMedVtWzGzSWQ7
OtedO2SPLAZwEmp0HqzVwxxFs4Kxl7F6VuXTMmFQ6fQsfvbYuLludj2Aq4lgMyOB09HTiA/CSdyx
ZUrL0F2xCEJ1Ee4Wb+x/RISLDkSbVBAzbMUgoieYmH5/oCzZbWXa+0dw1dZnWiz+D95pRAZys/Uo
7Tb9UE04Z0ErApmEM+c9buDGywSAhYBPAr3qXCxN/QYapAMkV4j+IwV/+eyBGdnouQAXGhdQBHpL
iBb7ZfIXLP8mFZ8GrR/WMmTRD72Tu5J9pl6AwCvaQFRiC/1lk0J+3GVUkcjmGNr78cwmG00d4UEm
UZg+e/zCec9ItjP5rYSo+DwwFCEroJhxo7JctovYb91qTdbVoD4FV838yWEvvMOfmsuLjCQsjtPc
WRKJEbQkiCc06tQhcno2DiOjOGdc3+2msfDetBHYH+ZOrEzidDcjFNUz1nd0RxpYEQzGAsxUmeQk
JqQH2gxGAAW6KeBbeU9kAuUon4RDvwFXnJaKwMvN80AbjyOo7lFDM4pCSS6q00G/31t2UDRxz/P8
gyp7zvaYSchbCJAsUPYaRdxogEfoJeo6WNlDNFhvNVIneuAlw0DnttOGmUJW7nlspgnojSiXl4EK
FV1JGPUTEy1h3uipuIuGqFx+ys6X3c60Y/+Q+3oNOqrhLgRiGSLoOnhev92tOdmPl1wVXrfltNRX
+YReO+7TSc3xzOxk2gckPx2DdVuDA9EUYH46sJXgr0kWfWC1g6+6mscSbmTKmCOZQPIRz1JXv2c0
sihs7Ll+QfhjHoKNWDxeIIxa4JZV2R2MCSI+Vu5rcwDCCYDGR2N/3zWO+ywML7tkDZ3uRNZ1Q2yO
FhC+ZwOEIQogquxhrAYfufBB1HQegz+YHFrvVr8tfsl5skkftfX4hr8UtXZOLMB4cAcXbitLPHwS
wuojZ6fDfjlN5OyxxGNP0F7s3RbNHw0UtX8ICWkcO3/D5W6gHrJaFvHAQHBMxqlmd7rJjchLAiGD
ib2gbd3kY2i3IDBSBNgLMEb6kbzwsTnMLU95Tr17hn8yIxpH2qyJrKXzi8emZnY4ZVAo9+TPiIzJ
igVQprVqH83l2K0fpesb9uZWXzyMFnzf3ThpJKGFbmjjA8jswFXIpYCDUQ8EISnHEHzes8BFNB39
YofHD5tCL/p+kbw+NmzXxdXcoVLAL9IcOyHSp8vz7F1d7DvwGvQ8vwGmjV70xkMEi79QSIFXmgGQ
3dHcIsdpoq8oHPON4xM9Tr/YPoQh+BDMf/ChctcZh7JKZ5n6VrCuwa6Mt9fiFnX0uapHH1H8JPD8
rcEQXCClvA2wRuDQGnSunpl544ooYcn+QmU3vo9UC+rKzNrHlMIjvbcR4/rxyHgBGblcwaKWlZqe
grZocS2P7TId6GpISKlDuvHYmEXMp1z36T3RWcz75o41ZOzLHNAHqjRez3aOvQjNnjvulzpzXxwz
hN+7NRXoZVZneo822SNZGA1SYuxUHkogRWAvWgR/SBoH/fQuy6f+dlwHGPfQGSoUgCBneBK7d8Y5
6jMoHVZrPqjQiTe+JImhdrByLLOx1hvKifxehH1dJSJoGXPxSvZ/bb41kExldc77BFM5YwQWAYQZ
ezj4c5uBtrAp8W8RAdcQ+yhwqsMc+BosK2De8DeX07RPqPt9e5/CyCZHtvFWRuFj5vzCNc2UEizK
8HcE1rO2rPp9y6XYWN3ZS0U4pZnENdxfD/TZmEcV8tLSvIZhVsH0kpuPNHhALMdgulHHdC7gyBYo
a+qYP2UV10fDAt8jNE1sd6n/OZOIw3Rq5WHYEYacktbDSDOMDftww7PdZPIUwsTyOcQsYmwWAd2w
nxXgJNMvGxZYW7HSRcvCXDAtt/ZcBuy/ExqIAhypzPEHz3LDXKPR61m4xlR131dEU+/7oaixU69p
+rxSmep4acnIooN36xcOLQytAaiVhESOGq1kl24fzD9h4XCHrt+aSfR8Gg2TZeh0MwqGLVBwXnol
PDRTYx0N/N8AmtbcVL0bV2MT9Pu1lcWJITYidtlU8iOUaYWIzjZY9IkA5rVu58OGUrhznLMKcof0
n/ryK1A1Dj96D40qUgrJYr3IERuRdbHyUOJhD3ejVjjQg63jefJqxjbeKt3fzQzuJSZ9uUIbJjZe
pxP4hjcROFZJlIMKP+0ow/qDSql7n+2pB9KXrd6TBwC63tH1l2dqqwEiDhzgT9lL8RXg92b8TwG1
E3pOf2czUgvWxA7yOrja6cvAYJU5p+t2/t40ZO4U4eT+cjczJgQLEJ43rYzK8yVCqVG5w0ONXe7W
Uks5cNTVGEWt5SEsQO8yZEvHC5NFjAkvmOrQlAMHi4CLAy1CnQrM7BckH7iZnpwY5hqoN75UV2xv
vp973y2Fl9+RTDfpIvWAuB9ZNN4HhvnEyzXTnjgwP7j13NbTR/x+5sWA1u1iPjiBWUc6sAHLcHqZ
KZJ+LlOkbQZKW/U9VS3q89IZmK2gb12Z39XIRXtflq9Mh1UXwwbRByRR2INGjHwkzMx0CbspK3iw
RMVwc+hklyH9pDrfh5e/E3Porr8hPGDpamwXWGA59822G1Erfdvg5rn7vlm3FyiTFuO5xV/vSgZD
kDkqVNbxxC0U0Y5iO30CYXAJfIXO/b03HW9mZ9HBxWye+yqPcdvr6FCSorXs6RrSn5PjYtpAVPA9
YGcKaceeHJSNpdLPDNSj8piS+/HKTSu/w4burjnnMpZSDRLePds01ECUg320J1c8gO1cq4JkHhMy
HhJOP+bAgbouTUr2jD7wAjy/14Id6KlHpVJcWYj6i50DpfvVWiUHYoCJ3Y0JoYIZjXMjPzu5AFwg
/cr5cB0bwqgtkMMnRdSUH324kEgeDqtLDRX4rDuKpi9uvFUsKObqOnoSUx9ER087Kts5wtffxpQv
BJKdm2d788vjJGbAVETCg7dDFffkhWH0q2tgTdlyXLc9EUBiAaIMJn7PRYPLrpmrv6X1zHCQgwA5
PBs9JzsWkWkfdaGglNWyQXXDcsi973ONjygFSYGmyWS838M5M89FG+AqWfKVOm0sJ6y0DoUAgdR+
ZD0MZUaJFuAZOM3EgRIjblnVLw/2GrSHce0eV4ixQKyBcF13Q7cK1pQzAEAqgiK6WjB5UaY1Ju1B
5ngh+tyo2x5KCBI11YHsfgn847QetkPmZlrobd11GcsEKBgB9IVaXy1V6CQeJwmJc/YKn2qcbK7M
NM0Py5pTnaezZhkDuwI+iXD0em8xLwR/72SR9ej5NsKodGMFyEmy2V/ss5k85dYgd2An0Vcyn2au
sOANbXeFZyq9943KzVFVZklIUioWRJU1wxg59dPbMEj8UWIWfKYpL9MvNsQA7z1s3PDhK1Ie0b6g
61KNXQR4Tadc7jMM9Be+UQtxZHSqlnsJJ9zPmWKIvXZapXMckQ5AmNxlGRrj2ZO3Za8JEZWsK3gP
UBHuBimwMVn2sFycy7VbYqAQ4pEl/ervsDkAI8dgxIinXsfV25u+H28lq5cpzthloEvU865yOe+p
yvnb7N59g4EZzfRXgEUThx8awpZquOESLsM2HBeCkut9juCzQEYnbcFYf16+X5xGRNGrCq0ytf6J
vR7K3plG+dRDe4KKUEMCmOYFVgFTo5fZFqg2Jx5NxrVjv7ynDpHIThuK/rABy0HiXHbOQfv9ONDA
cVQnHWSOx8sgFsVPUMnvaxDA+10UA2mkdKQ2JjbDJh37De+c2KIuwBFUzssTeyvebFvh2Q+Z2vyv
0R4p63sSrnaD2zS/I3fUn1WehctdqbfuzW/L6bIPZM6MZK0Yh1j1qmseJ924rxO7VRmHZBxZsFdt
MmyLAVgYfC/Nk5MpMVVJzplLVhi7136f6m570ePgLTfOsDCt0+Xi3tl1i2GdvRFv4hpB83EbVrq5
hds+QHonEU5pal7WwAXyBRNCWEA7uSFXsJZ1+GGtDqgbLr59Xw82+2UIVDNZaACq8IBq/1qrKfAu
6Yh4+bc2ys+RzpSNlSAwVJUhL+SdsVX7naiHANXHiHCsr+3odilbZPydQmfQ90MA7qrs6jcjh+XR
ZKn1VYY9drMV70J17c6o6WK4kg7eSyrX2y27vFNMyvo6oU66NCoVm1xoK1145fRk9ESyhesi1rY4
ja5efrEPcterEClosNehVWQk4NiMFCLXzz68yRVcMNUSE0x15MZLfyEGzbVtKqwKGIKcHtMNrXKP
1ZB1dIsgjvWPe+BEJAeDSbBVHsbID485qWqKgtmrfm48xRBWLKCMeLr5tHPEYXc49b3f5bB6X/iU
SPQopJyPFG90cIuJih/OJn1UaxnvC7xpaRp3OXrZlWIBj+2q8Ue1fYsBZySzCQVD4P3uK12y5mLh
lr2t/4u9M2luG8na9X/51h86kJixuBsSJEVJtmW5PNUGUa62Mc8zfv19Uu4bLYJoItTruyhXhRkV
iZxPnvMOuWmMnqMBEvL6pkaft3aQ6q2LYEZoVGSEjiMibueiGhOprAm28djHVTnuiwjy1YmbFdZv
C3aiQN+aigR18lp5GEHB06sgjDl7op53MnXsaCaEK/9uNXjYGACg/pboyfwnRdD2sYkmBYPWTPmT
iontAOnAbJwqv5vr90FVYVEAzI0hVoayru6Ba0zBkRdj+VcNYxeyUz1DXivbIkj3FIoD572Br9kn
lCDs6QD/D3Uy8qMq2AbHgBvuymdyoYdYrTZNEexTkdowhGoRfzbbwfjWsInHc9ZWxs8pGubnCsff
gJIysH5eUwF6R0UsTIjvpo9WCtLLcBhRyVQeEg5h/jopnM+6ambuKTIMVB70ouNICdkFgDoFje2R
N+nxlNJ7B7PVJGLEYWKdKcZbAs5IWBGS5p3+w7ZixI60wmhyoESAUD27xB2wwVyk5PTF6xfR2dQm
0e/De4Nc4Qo0fQdSbrsmjtsThUorw9DFQvuqBmXxnvwx2A0QD5N5qtq5+eLbTf0BVXRQ13jrhT4Z
ICs3AOqQoQHlotX/jCYCTeAcphXja6V2HzF+VkLPCpLkmwE7sNxFA9aOUo2B7J9fAPM6qF2ZVPeQ
IAgl4V3zvtyZWLdiUs9lM3j86rQfQE2aPyJR99xE7aRwGeZd/BVeYo663ww7wrMyHxXIIJgoMdco
IycnQaLv1zDFzuNMaI84qRtlP7jixsdGZFboyZQkkHtcwMDoVLEPkJE/DoFqWrkHIxgiMseSTy0T
Mbinqk6JbIJYc6p78ifxAw+KiVp8x4NyXzUGZlnYNA44hPTkFODhQoCSNhBQPHDEwDTv00jf8uPQ
KQZFeptKYot/FnQxpwM8q/fhgHOp1v/g/u3ao2tr4TuwYYF5hmFg5+e4SMGH6FT9zUMYyEUZW8jU
I8w5fvtfDDaFmrcKk0sW8ansq/l5cIL2/f/ixDPNVjaQCE8Bo3kql/YdejdBdrydpF6pKnBQ64AD
VdM0CBAvk9RT4vPWq0i4l6oV3M9zM+yVAG9DgSABWsate+js2v5dcQR+iVLt0+98/msT97U8tU5a
TriyFOYai2IS2J+wFGwB8nqErl1PWDLElXWqzfxH5YvJQ00IRZXETg+3eytkdxb1BZjKFBl0jRPP
sBY5eVXxZTIllme1rCwH+DiRBHZK8wHci/6ojBqJAVzOwPbV3UNBKlpFphyswgw+bmMUxNowoOot
TG4UGxkB+furdL3ZZCSpa4ZBRWPyOWlgpGs9mYRhnH+Cze0fM0VHIHxGXG1W2v7cG7gEuwaCI0ko
w9Yek7cyKDXcZ+3qidqMdvYDQc4XNMDblwnnhk55xtQsTVuOG6yvxp8HWWVPFIOcUof0n6J3wCDs
5H2VKf4nJE6bjYrX2mw5+JCZKuUgbENsWWF5NUAAPgKkPSKpGkB1ngK8AP8ep/WpNqr4oCqpfxZa
BTCMioEX5dgEQ13zeeaaxkYd7LqsaOM/a6gqSFumy9Ivv0QxnQY+mVlicdRp91HVoUAGa/GTpbbz
b5Tzf9wcssS1WKJUQFzThewuvdYWJTetqy3kgbgOgcc4D8ArYNeHXXm+vRNWW3GpIeu2rF/q8lx4
NbSNGTaisnkQ6oFUc2kLxLqKpN6okV63wnvF5VQxHGaP2+uyFVLMJOtrQmHkX4pjrvsaBWRqU9qb
p8dBF5ER04EII+q9OFDyMMVrOWyLPVaeAikWOoKiLZlkidO7PXDXK8EBbg3vkTIs8yMWTZkEzbYa
InVg8mZ5QKnfRvc5Vg911VQbB8TK6NkqhtCWaan8o8vfX80RlI/RaTKCdG5D/G9lqoE8Yr7RyvUu
A8ggiEcN1hqyv+piwZmmo2CHTDOq5Y6YYJEd5kZ1foy9jiV7EaHfnvijl4fmfDDTgpCjRHWr1Xxr
Y+Vf3UUOmS9hEVGwXkCNL4Y2sK1a6Uy8MJXe13dOL28lyBcP6VijYxONuid1hDc2wtUhTKO6pgFQ
13U8iUz1cpDtgeAkkks0lw9YnRhy56N5tzfgdyH4BIGmV1vHSyMKG7dX0trAaybUWdO0uQhVZ9Ff
MWVSNY3+hgZkEdzZ0RaIsen2lUx7rBWkhAYXUlaMxN1D1xcE8TGWBI6vjRtrem3gWWMQARh0IYxF
ECA6X2kTHlv7JIOqiCzTYxbLeiP6DPuAlAXCZk59d7v31+NuOBbITY4FDlVoxJfjbvHY1vOKzBxX
fXmaeq3CbVY17yGHg1IGTcmzWp8xuQjyjRlfGXcTV0kwMyZzL4hCLptufYXKY4jtcmHZpLqyunwg
gcNzOw+iL0jVoymbgKMEGBkeIqsGYdgBbqOGHZxuj8HVWcKppbkSFASeCIjR4kPG2EkyLLEK5rnG
IDbHk8HsCdPjwcl2t5u6OktoSheWSisEGy9UkNdnSTpUvdaaBPw4eiR3Fbi5g6mjs/HWVlhFbCf4
xraM7BYdmkQYGt2IvEelqjV+9Fn0PCqoyN1u5XrY0NzEsM9wMWdC9G8RN7ViGOFAYAEB/wIPjRAR
fkRGwC/01P9vN3W9MyxNXviGbWjQNZfkFT+u+rCDHbjH6FntDghKKsc2cqxDFlukyGaILfs0aJJ3
t5u93hzcy4QAhtBMzkJnEfhEVa00uYYoRmPDtJ5MRX8YUz9/7MWApmOrIQ9awFhDp3Jjb1wvE9kw
4QBsT84CiYd7vUzwNUV8o+2Kva2N4x+piwIE5Ibk7nb31lqBGU1Q4JiuSicvWwEg3pSYCQDqzjTn
HRJQ3yRl+uN/0YgtZC+kiZi9OGD6jlAArDPpOR1Vp0FU6VM/F87GAhErixGagwHWD8qUzf152Rcg
x3WfgfVlqjok6CWZpycmeiSBpOwa6tw74Uqlhgbp507FymhuOqTVNQQSvTCO87vM1KIHpxmVz5B4
nL9uD4JYG2pAoZomjdxUZIAvP09DzALt+bjYl5n5S8VM6jsE6mdrmIsHHaTsfdrg5TJDOI6B39rd
Owcrr4OwO1SYgwn7WRh/Jw15sq+3v2ttgbsuFwDoKMIPdXHr4n47GRSS0TQoRXYMChTBmx6ZYzdD
uWyu+p9BmmdHMbn/vN3uymwZcklIjCZFPEf+/iqkIr3maI5gUWAuT0Hbd8iM+BQUBxV26O2mhOzD
RSDPioBaB2LPRHcUSMhlW5Que2Wu8DuENw1aqET3IsP+9JClwKJaPFCgkUXu+6LJ7femO0NWcWdl
492myVW+/AiCDBcLIwJ9gGGXH5Hi5NCResHOwdD8PahL7ZASeOxstanJ2U7xWUyje0/BYvyrVFrt
TzQhftWtJQhAqIdUmhJ+SByoqGFV2U9gTudxp2WV9SnEsHMXYHUjzffKUduDuTZJ0EeqQ2lG3QKg
riwYE7yrCegNK0x9OXFUCie1xLZ0Xwmj+2kGEc6rJIYOJhryz4jRKl8F6AEcfMjc3Z5HOU2LEYRE
Kd8wACBNfRktwGppS5VSwT6j5R+QS9STCvD1mTBCfa4m1NRut7eyY6FjWlxrJrhBQtPLGcuBEmlQ
+TJ0JCvxTJTdfZhyQ9/o1cpGsBlPncwPApNieS5ww0SxcMEWIV9XfVJzveLECiK0hErx4XaHxMoa
5D7RmTzeMgCpF2twbGF7mh1uRHUrwr3Qs5QM29Q9ICMCOAPFrl07qIJyNcZgFdYKpxoLHRH5j2Sj
/Aetr948wrbgyCEB9PJWNOT3vjoEyrQKkg5mJgZYIj5hDDeD3smCja13vW6IGYBi8uzlGCBcuWzF
1YIJ+e4aqGM6Rl/zmkRljxwvqu268h452WIjwrueUdozCfGAnAI81xZHqoHOMdEm7RlaHh0bgwo7
NWb/GKJv+ObFQ1O2CxCcf7FUF12LKPal1Vjin9119dmU8RH6s+PZjBAouL14rncDbbgacHr5SCNY
X4wiksVouLNieiRHjmZmGaewh0Jxu5XVuXItLkmNIA9Qz2UrDjoByTjQIR/ojFQjqh9yKh37FoMJ
JG6SfiMAWp2rV+0triF7rNTIwV5739fd/Kmy0LsCTR4fwzHbSiKsNQX5Wl60OnoT1uI4qd3GHxRB
1zirnZ1h2GKPuGX9gOCpsRE8rjXFRWeSKXNxX7DkKL/aVwG6i6PAewYwUGucURb1kd3JxPtCbRXv
9oSJ6xkDA0/m2DFtCiaGKgP3V21lZg4mqgUtlwtN/Kisgne6ETtPpaXpMYKMNYLMsKs+J9oMgKvB
F0OmdZ+ssII0bpYVThYVMtctAHOq/m0JIQzQ+MaWvF688iNZVAJYNnyxxUGjtsSNZccha40J8r7C
948BxdPj7bG4HnZHI5C2NAIqntPLRxflaFJHPUJ4yJPgdudn6bmqrNkzErPaaEqO6uVdCNsFezMC
amJeEsGXo15EnZVCP0hBHs154gEWsL+MDsCaSbS4S6ipLYJ970xbUezKbJOYkjIFjsGL3V2067sg
aQ2CaVwYB8vf5Ui5U7kW7R1KRQ8MfPHM5Df3LPX5PUJJ/cOU2MUJEio68jYpq31s99HnEaVQFdjA
H6LC2PWtk0AqxrL4SlKq1FIXXxi47VhCswTGhzjvJ0UNinedSlYpDDBZvN3U9WC4PMxYU2QhmQR7
8ciuskSlaBMl+1Rx3T81LUF3HUjW6NXtVDxVUzhtbLbrZeySXGQpCw5IlST45azHJfiDqiRVAjut
+ewM+vTs1LNVb/RLfvfl4iKw0/GrU20WmVhyTUrTNwsnGUnCUUi8n8cMcHZHPQ/UtINSQluCj+mx
RTkr1B93bgr46/bArvSTtz6RMmRtlQew/P3VmZKgg+RqGTUGwmgXBdIOT1OUyT7dbuV6u7pEkjbJ
J6JJ54Uh9roVzsgatF0bU9DV++d26j+Smc2+mSlXze2W1vrjQj4R8Ha4pK3FGTlViN0OSg+QUXWx
zSiz/oetuuUft1tZeQGTuSKBSv6QnI9mL5bHXJQQctIu3mP52x1Q5AAXkLQOTPjJj3FfQajJQiPb
M7QWGEWKeOpoDX+3ZuOcSrC7R8BfAOFxP9ujI7MV564tKpaVfIA5hnw8XM4pME2foKsBmhSFzYcG
PPA+R5PMmxsUjilkI0ahWX5+LC3MsztStRuL+moOGBdWDacyvCZmYnEucDjWOJChExTHffI5VNzk
nY1Ow0Yr1898QmviI7IQMpNMwHnZzQSadcOFjO8UGL2JxFAYnuIB4ywU6KhZW0mCx2rsAAEVgK8P
WTj/ZYgQMTxw5gcFLfpDraT2ZyQGhPeyPP4/u/R/bPbTf2aXHqN8yS6V/8Nvdqku/mGyV2CXkvkl
DnRYtr/JpZr6DxP6m9xMZEa40FlQeYF85f/5H1v9Bzcfr1+uwBcKKf8TUCr5k+n+gzw6Z7RjqLpO
Qlm8hVt6eUIRqpAxIyXNduG0R45KXkCvzkFdJ/mPWEJ4QK4Y32EzdYb7FqTPZ7fQ2/OrQXn6fbz/
ZyiAbMuGYEtkb0D+I/WiX7YVm0GaIJEQHVQg8z+IlRprlxLlg4wGX7o3lZz0FJwR8H55+rY0678a
tyyLqMKgwLwssIFEx3qGHXGoUBB6yJWEp6db6Z4BNhgwDU23GIXdWwPQt9vdfklx/vuy+1fTvNJ4
3cDX4j647Lfe9EqFsCfOsToW6zHWTQeEU5QT5cXhPU8Ru99Zo5EjO12FpykD+R4ktnbGhksGtsNU
bX2QPCGuPshVwUzKIIsvu/wgUJxqIrCEw7Da7x9Towjv59hs71iS89Gfq+JXhqa49ASEhIO+d3LU
zMT96ACWfdwYm8sz82VsyNuaGtUZlh+v9MtPmX1RZ7DeIpJkSvwuznMLAm8oteDUsEMEXgmzJ2Vo
nPCogPj/jhbG/KvVowAJ+xp5V3JbU/1ohcSRyOwm+D9tfJ+8MxZDhXE68BWqD3LHLe6UEUgHxLAp
PlTOED0baj9KX8BpbwGsO2Ae1pzIqtYPUBLyY1MpES53RbNRK10UsX4PElhVWQbhVuOwuBwkRwnN
0MdaCdmVegTeVRqePtfpe6xElTNEJtubzAD4O1L/yWMSJvDqRivv/7It1IluD8j1eWFTwES3CIwG
K2dZxnKRFHHzJkgOeRNr/6wJZJBAxVm7DWr/dLupy9j3X73+d1PLam2J8ghYPBRbNbUCPTzZSndf
Kb7/p5lN01OXCvt4u8GVtShHl6Maxr1LLvdymCPhxkqKfuZBD111jw9d/mAYub5xCsrdvlhRbBQC
XxuMDRfDohU8sjVFxf3yAB/B99oE9Mc8o/yHxyZ6EI75l50Y9sasLeK2l7GkUWpoMr1iCX2xgmJl
UtDQGuODlaXZscuS6SnGo4T8tNL+aaAGezTLMT+yAVykXzG+Q8GNzTQkqv2EmKx2Em2MYpqGJ/Zn
BGAASN4e+utlxQFA0pq3LY8BdVmL4pxCeKcr0kNTtNopB8cLySwaTjo6hxtNXS8rR5ahTEfnIuD1
sDhxCg66oUYwh1nGXlYpI1COfNgfASpCMBbtYCMlutY16l/Epa5NH035+6sbNhuLuSHdzfvCgAAC
fdA8+Z06nq0Sh/O3jyJlfYO+cdESOFw2BQOOUxTQ7MHpXeDKNZ7mehymx3EYt2B9C5EIuaIcsj9k
5wlQKDY7i0stMRo7UtFaOmiJi4JkZijTfYFFKLyW1IfAOpD13TldAAS9qKfHLjHKd4HShuDUfVz5
MtF9jTrDfaqQofmWNlp5KFChtA64seobyKTrHcfaf1E+5KvRO1xcd/agCdS0/OTgl6I4Di3MHAw2
0iPHGx5MVqse21wbNsL09UYZIB2cCVNPAPd62qFnIpGBmtgB4S/EiqHoOh9NNtVdrcz5r3KyQ/DS
uvLj7SuAwv//a3X5BKocbSYbLpkBbms8RE7/MQ1T606ZR2djG10flgwqtQtWGdDOF12U1/1z0FMX
Pn/g7RobXIKugXnq7Dzc7s/KwXXZzGIYB7OMagGNAIeeKr0PKySNAz2I7uC3ioOjxx1cbLvAItfp
lK8yrYBS7CjTCTZounsVZ+uPypj7XjF05aM5TPbT7Q9cO03IBHEnWg5syGXOurcjZ0IkNTn0BLd3
Okz0Q9k61qcudIuvcHz9jWzy4vX3e98BEDN1m13uOEvgVIEynzXnAntis7J/tKqr/px6G/uYntoL
+vyNO3xr+zB/ygfT+ei0YDTOoXgRZ3STGYlxzcd3vZ8tdWdFhtls3DRr48GzVJN7h2LTUrlkCFyW
WohRutm1A+aZg6JgC1IpXzhsk4fcmoo3X6cIYPCwoOoNxAdk2+U+64ZWp5g9ZgiaiRhzaMH9EUlN
7Nbmv+DdjzXsQawFb8+7XHeXt7hDXUlWCoWsqclH3evln4QCeEbWZoeERbdzlMk/VNgqHtXaKT6Y
AgrArImUAliAH25gi41lsHKp0DxviZdjDQrFZfNaNVUZcMHsoDnYnlmuCnepRAwk1XGZu93TtaZQ
NGHFAR1nwS3uS7MgLk7bgavZLhSvKfrmAekGe5eVQxtsHCorh6YAf8N1Aq4IvMhiMu3Ox/HYwu3R
xUJ+5+TCOWLoizUGLwePKuF4wtl0K22z0kEEhLiiAcYb3MSLRnvkuPy+jIJDWHfhc+PbvgdLZHro
ErU+3h5LOS2LVYM+E2NJMhdAxFXqxjEDMWDjcPC7WD+PAo4nnt0dPqPYN6W8crwIEcjzHCa/3t4w
0lYvcY8ECFwv18HnKFewzQ7Gbyn6Hd/yUAMGRxCEQEyHmpTjJJ9l9Lv1hFo5EYgUEL4FiSFTc4vh
TQ0IIwVm8AfFcMMP1GN/4dKNVMaEnjuGfsNGDLTWHK2R1OA0IJRfZMd4ZvNGwZbQC1I3fAdE3v6a
zHP5pQrz9JmqjLYxsqvtSbVjIXjhX2FKK0T2dU0ZFK8c2wblH+FAoCW6DPoZenzWbrwFr1eQKyXK
AMhz5jGf8nNeRZOxbQag1Hr0JHEEkK/f9r5NkCCcU2x4lLB+StA2BL5bbQzrUtqZyImGbaqK1D6o
0qqL5E2EnSC0bzU8NNgT9p6F6OmHZCyt8WTHo/sRvn+eH8aAXb1DJR0kTNIoU/JQ2taINQMh4L4x
1fBBU8egw7lCrf+Z4kNZeDi3ul/sWHc/oDNSTjvbREWal2yLDENY5apkrJnq0zS4cCEM6IyKFwW6
+ieKCbEDdX1yDqJ0A2PjJFoJPMDkgf7miDUBlC0RPbXRmfiUoe5XtdhNp+VYApUysCQaMUhKkAPd
93PbH3IVFU1Y0zp/h40CNPv0qKWVQHYzmx7QibAwZ1K2yicrGQG+jTVualw9nJiLZaDhiRkNELSQ
48f/qDVn7bkQuCYlGl61yPNYO4FbBrapLuTMARnjqRsRh08sdwO9eH14ogxMJQXIP3UjbfmwzHQx
GUi4kPYXcDSDEewMxjTBOetLY+POW5sSKrryyUzAaZKTuVz7jdumGCOL4NBMPQLMYtLr+x73HuoO
kYm6pNZC+GtG1YVSGvR/K0qot7sBCW7PsmbcLaoWdsmcqcce8t0xDjAY3Fg11/eXLPRb3CUWkDaq
dpdfiKJPGpZtEB5SsN2U0LB57rFoeizN0jlgao+JZ1ZvxQKrjcpRIRq3yaItGg3Q8VeNwUdaaGRv
kjIrwzuqQFGCEGaefBswad/Pmb018/LcvrzLZDL7380uznVLUYdRCYFNq/EQn1NHh91V59Px9sW1
1jkdzJIpeQKI2C8ursDQCvybOHbweLLOKCrX+y4Z+oODM/2+jvHHQVG33JjGBZxPBtkAa+CyUM/n
hQMY+HIeMYuZU1EY4UHk4AfTHLdmHUNczzKV+dntI96OMrRPkKzFFIfqEhkNe2u5y3lbDjDnDmki
NDZUYB2XH4FALg8X+REFboEfDGMM7tDKqt9badt+ZGr7r3aN5qHJSXNusao8Qz8sHockV+4l1Oyd
aU75Fk3rOuyFRyRA8hNwmzqo2stvEhYvzNomcUQgjob8WOcPimsPx2h0EDQAC/LYxll2aqPBOXSk
Zb3bq2EllU77eB9IdJmki8nr8dX114kx6BWf9hurao49D+xjBiT20a3DYT8r2viAXyASy4FI4x8N
kLt3CA2hfT37mHIXqGlsXMdrxx8gN+IMHS4FGfXL78Gto+qrGjmVNoimO9F3wxHzqS9OgMTI7a6v
jjyr8iUzicHCYjXwwsuQLxvZCEli3k21YXzvyaSdShcdOclfwLSrG/Q7kYvwvd+P2vfb7a8EHlSJ
QAZoEtUHd2fRUz3ChzYl8EgNsn9T5f/U87z7Y6yH7s4uw/isWRGMvboO/rrd8No5Y1Kc5UkJ2Ign
z2XDOOmO9jAzxFimDri/uOmDjc/3xsqSw7fcbNTigPHKKh0EzctWLMQdSHSgaNSVuXqI1ByntQZ5
U7ewgz8wq8s2Ehtr5xpKmwTEFiuHu/yyPWXGYKDPaG+OtOnenGsVnSgffYFdWbnKZ2IbvCIz+I8b
y2itXQiWwAbhAJN+Xowm7P8Z+WslQsJiik69Zv8IEfL4YA3RL12J4NNZ+q/b87e2cLglJMuL1LNu
LU7wEBkNyeCIDjWiOJ47Vy0x6mR3HrLo1lck/3qKXKn71KBOsLVp1ranJQNmcqLgiJf3cYRndWK7
SXRw4hxWT1ZgmVnU4R28CGPjJFhbQK+bWlyHeZ5iO99l0UFxsh5FbzyH4NShaJPl7bEBrLexYFcn
kqcMysVEHHAHLxcQSRYlckUVHfyUOLieHedd6Wv6HpH/dh8BG9plUzqcbs/l2njSFLURQk+W0OL4
NcCED1iWIHmNIs4+rpUIWryjH3mjDxsLdW3bc6xKgBD2NDCaLvuXdHHiEjZRGCTFdgSEPaPgjW3b
7Q4teNm/b3ogPsDNoMKQwFuszqRNKrwe0viAkkF9P2m1f6RyTQFNiaryThr/9mpcfwdUXT7bRiGO
blW2v9pqxqq5qao7gsDB0xEbPyTI499jQB95BqT3g62Z5cYRvDblYC2p1IMyJI+9CPRsREISNJZi
vATwEVGq3PTK2kR2FYDpvoeoeTIyS/+0MUKyNLQ4GYEGgGpB0J3kzLIMN412gXYrYmOZ5uaPmtZ9
1dto/jL5CtY0EyscpbT0rgZrsnfm9twj475RJF7pN6VqQAMGtBYp9Xy5FBQwrCgWUj/Xorw7GCo+
1cZYR3eurhgeqtnRSZ2LcWOw155YJGk0MmyAFSzgcJetNnphBmHNa6PsMcJANS4DLWyHNhoxuZRA
hPyDznyGBWfbv1dEjgArDJD4iBodjNbbk7Cy7/gWMPVkVTnLli+fDtDYmCEDcsitQD2iQYK3RB/A
kdWnfqNcJRf8crpRhyDF7FImhPt82e0gSDGcQD3jINoEGf3Mb8PvemZlUmlHFac8CJOfsW43J7Ru
3Qzl2ro+3+7s2nSTAmTiCPEMQ4qxv47xRqMM2rErwoNUdXjIu0I/D1YXnXG5+1Uppr7rw7473m5z
5fQmK0a3CbjBdi4hGuiQjEocJlRrRJScdMwxziClnLOtWukd+ibhl9vtrVyKEP4kL0HejNBfL/to
j4Zf5mZOe+AXDnCi8iMEP2Ufes3fXWmMj8ms5hs3xsoi4q5gA5EWI4h2FwvaNbF2HnNKKVzG074y
BtyadTU66qOZfLzdvavh5MGCNjUoaIYSrNqiqYo628wrHtl3RboBjmpzwu6gussNRfEUH7Wq2+1d
b1aWKhcT+Efyt3C7F+GbwIolQxpU8eCkNmdyEebBVzCN2ZVqUn2KEjGdWxUz7MDCOiXp8uKPEJf1
Q5Vl6cb+Wek6hWwAzIieaBrQrsuZbQazgkROlgqJSXQdVOhU4B4RqnIwHD/e7vbVHSl7DYbV5TIm
FbQkSsUVp1ag0lam+r26E1Y2WfjYlHq4cf6sdgr80ktDQMLl76+eXUGbkOiRyP44UfBrD/xqr+Ro
Cvuid3fhZCX72x27vpZ54bBUWaSAWiFqLPAKhSrabqJm6xldXZ5M6SBTD3X0DmRc+LNqqODGWmw8
jOo4fgc31n4wwtH4nqmleQyaXjvauYsLSRAFd1Xl5N+r3K4fEySHfvawMDYW+9Velt9KQEQ5nEoQ
FOLLwXGDEf/OMlI89MTze03Rwx9zr3bfBeYJsI3Muv5eoJR1cOpsi8tytaVl0zreffK05pG0WPYI
0PUDJqO+p7btdEbJS/ujUVzzKNWtN+7DlbUG2pCIjDywQ31vsQRwBUuswVBkJXUK7rs0Hvdk2aMv
tyd+rRWqWS+1PFu+GC7HcvaHAsRNrOCQqRVnHgvdQ1eWW7X5lVYoMlGAwXuADbRkUcTC1wsSzL43
Zob+UFW5VKA2txI4a628ZK14tUP7X+YqIhcEjWMPvucGrXOXV2jEOX1eb7w7VpYATyvexwCzKUIv
hYWUDpNevABkzSpCnT9s9WNvOqlXl7j13p6cq6ZIh4NflFUOE0TDiyXBq1PAgoGPioVreniG1ofR
0KOvSTjnpOGy4O/bTV3tKTDs5Pw4RnlqUDJbrIPBQFwwDdDPC+pY3NcCmcIaCUECcmHtm7AJP0y+
+QfCxG9Tl+E9IN/FDg8cnvtsamNxc9Vth9scsEhvSJzoQ4p0pmeUnYOCmeZsxDkrw2nJqgqvf3YW
cf3lWi8DNXCCBmMLU8WHMW77oqQQONkPnRuj4P/mAaW+R+EP6B4c5SVsoLesKjDDAefBEXOEfRU7
40Ptg+HZKU1j/9XlTfnVDBIMjY0U1b3bja/1lLSRipoOSJsrrEji4wmWicSHteL8iUVoiJ9ZNrHH
wafcbmll3ZAhIlPMUYW6zPIsnvFHGzigAIOOmtXtmnacPJJ04bPRzYGD+1Vo3BuZm3/FVzHeOCHX
egn2HxAIyUAeK/L3V9sjMnsldrEe81K0lHdZbdu4u7WmpwtEWG938+poQSQIMJlrUdmXNOVF+OgD
PNXzFB/JZkAkZ1Tn/r5TrGajQ1e3viwxATuFbsC7A1Giyw45o0CGErCHR6Cf31vpFOzHSc/fg9bS
7gJ0lN++TKDj0DWon+DEl8g81IAA5sGp8jIM5VBoBolJtVy5c4vS3Lhn1roG4h6UHFXia6RcMkRa
qCqdg9646t63RZzdxRRrpQkJMbtnDC1GzrfnbEGNfjlaeL3L4il5Iogb7uVwdjnJMQkS9OyWdBA8
rgJWUzql4lBMQf+cCSTWd3GKzvJU6Q7SRJni3Csuzs4IaxoHF011yDVq9Pn2d60sWz5LUld4FFDs
XBxDvVLrDf13uNjD/E+VK773gqCfTpMzzhtoqZW2wADIcSeXLGlEl0NgFoY/jTkmKVFSgDsosEHJ
8szfhXqmHW93a+UkeEH9SSkypgyWxMVuRMQYAcUW2mfd9NkR1+sOnxtNKviqSDmHet1/cbr5Y+Nm
xc/bLa92krkEYwr+ibP2smXUJuPSmejkHKP7XfV+dVcC+kVZq9+yHbouVJGDU6UrGHkBCmTLXiYx
inpagLIuykY4whvIstfo9Z+SwRBn3JSz46T3/qkyAGNqdjwdA9fY0lha6y/PZomB4FRylgDXeEYJ
qGyF403I5O36eTDu01xgipn3xrfbQ7s2qcBnyNPxzrMAa18ObTC4AypvleNphq186KPJ2eOnYh6x
vJC2jrHJ2xZ7eSNOkjcjlBlpE6QZUstymyyJMjVUN7LGteP5Wfkzm+3hFOi0TKFl3kh3rY0nsTxZ
VoBCQEfl4f/qHqkMt5qCDh0yDEbS3WxRaOyT4oc1DO5GBHJ9CoICgL9NrCNtuJaiZAPAvJFCGc42
6EkiAWzniI/Xxs5JC+sRtmK60d51z2jPQK6Ao4aAZ4la6yzMjlARsVEYbn7WvpPe9V30YayM8XR7
naw1RGIFlD0YDmgli6O24L1ntqVpeQIkzJ0acKbmIDW8yt66SFZb4u31stlhLcshfjVZ+eTqI9a1
FoAYoe1Yi+ZdUGWjzIsp/0WnpCUfxFzCRcTLL5uKRRlP+GBZXohAyplaQwK8sc/2Uet2b76JKfPx
QJL6YUSnyyoRpCyZFy0tT/djvMTQM4LwqTSAGTadzFYGEFIBrzGNYJhy2OL6KZWKtPOcWp5ZUU/Y
dZ0v7kotLz7gjDH8uL0sVta7TLpR0ZfdApJ2OYKd6psIheeWV/b2N6Cz44c+EB16r31OQVs37243
dx2lgQ4F60e/ZOly6U+Y2nlQ5WKwPBca6CFWe4SQ7TR6a8KJg5+p+o3MYmctOuXyhJ1IQVukHyha
Zo0vMSd1c/bjtriDBkEt43a35BPoIkO8aHCx5KHENMwj61AkqEYJQ3EOJDmqndLOxvto0KND4+bl
xljKHbtsFAgEcr7MHzt6ETnMo++PkHstr8sz653rjgrOtFN654whmrAkU5HuHe0zLCTjnOXT8OV2
n9dWDkRN8h6EEqjeLc5knoEdevSG5Snj7O8HgfBFYbQZLixqfwfmV7wVVsUY6w58HRIHvIKXSh5D
gdF0rE9sQLU2v8d+q1g7pRrMewcJwa3s3toWZEghPcGNgNW1WEEVD9REb+jcmKfUdIZgPKd2Md0B
o4zfWvamX+wJmxoa9OUr/VFMZwb4yKgEDmrUwj7S8XGah8bDBaV+5gKPn9Kq+C+uOUm/kRcP9w7p
0stt3wZK3zgxO6SamuSOWlHruWPQ8Ect8HCL3yaZIxconaQZhDNM0jLLKNdwOJu1iE6WbVYee8uu
wD4aytlVi3DjvXud+JZtSeIUCWCyM8szBi2nlLwoC8UyFHfEoqRLjT1OI/69AaT5vW1XyuexJjBS
gW3cjaKG/R0hrDPxwti4NNaOOxYPnwP4zSGouBxm3qtYifQ63S6nmIqtOXiFHeob0dHa6SMVtCXu
kWfLUh5EqRq0aevexFgmcDxeVMkuCfV+Z+RTf7R8NPWbKLc3rt7ruFNiHKkOU6oh+FxiGIzKqYH5
W7zlyzE7GbEGQn0YreMcU7PBhWbwgqTvz26IGdzbDx75kpASm9ISYDGoU8bdWFe66eGnmX1I4hyj
3R5jEPw69axHFpIs49u0JH6vX56oFH15q2EJuzjsCmNSskafTA/EUXCctELZ22mrbrCy1k6d160s
Th2k3+2ojmZSfDlqm5PS9Lu2d2d8JfstcM9aU6TnARIQaGjU9y5XJtabqjNHwiRNroMFU320ZqkN
HPLSjA6352vlRUbhkrueGYNriTfrZVvzmGKx2aqmV1thp3ojJqnOLsBZ4luiR3l8jpNQO2WdcBGg
MsgG+9YAcgMngC2h37XtKJU9KeFyixAiXH5IlOtdIQQpVFOHMtG3rf0uzJz56+3+rt3LMkSkeApM
mtD0spUai5LAVQPLk4aoxi7tLf8Bmt0Q7oZ2UMK9gZ75D8zk0nwfz35zP7olsd3tb5BtLGMD4gJJ
6pcCYkuONvciPrhzYnmpq+Du2I7z0bL7ofYAXpWnRhPRL/wi9C2Z3bWYAJzQb0kD8MiLAdZjs2gD
xN2Z4xnfSwpLexG6OIPYvT4eSw2j+f/iMACaBq5Y5f4EAnI52PhW/l/OzmM3bqRdw1dEgDls2ewg
WZblOGNvCKdhzplX/z+lAxyoqUIT9mDGGwNTXcUKX3jDnNjoMuFgqdpPnaqo+Mdyj0fmEB77BOrn
zoCyPSRgxbDIEK4m/b0eUEGce2iT3g5Ic9PDYkbV4+TN4bfb3092PBFsQSEaKQKej8190+SR6SwG
7yWgRgM3k8g9jjmSfW6VeZ9uDyX7ZlQsEU9BqAXE5iaHMvSqMMaJi9yOQxi5lqLDw1UwOqxB8Ldz
sey8ia8Bq1yfLwfUr1ew0mMNP0c2SY8D3hvNxRvOQGH6YONIeWga/HZNb8pOqta5b5s6++ZOrX20
vTA62P2QnG/PXvZreJ+FPA6NHCD7m9OK5jq2LjbJ1tqUzbcElGyL2nGtTFhoWsXvajLW/BjjBQPl
KtMKhV2cFA/IVigUIkqlni/L2nd/jG6hwQO6hxBUxKDaVla36oxBc2di+wVq43HuqYX2rf2wzJWz
cztL9vPVSJsD1KQIo9otI2mK9k/dZuV5XhV7J1WRbGcGIUQR7WAmtHlttCVcVSOfSchaK7+Y7UK4
mYdT0EV4q9/+oNKhwDci+gQfgnThendhgl2Nw6DyPcu09zO6LPc49XxajbneCbskB4cLntaKcKXn
UdncBFPqVTDnqQg4rdmf8kl3TiqwN0wKSvNoWGm6M57kTgeOQ4uDe47W+la3c0gVtzYKbp7JgXSD
VR+uPXhAXWKMweJDXmXZZ6wZQN7fXlDpNGGOuZRYoBxsa7fa5PXOXBJOW9XqPgBvWZ4oT5BcZmv4
aLbWunMiJc8n7UZa96Ki49Iju/6AabO0pRmtpF7oLlNjqbBdaBHaxKzLLQ9uORTnNlrct1NidocY
9ZOd8aXL/GJ8scFelK/ScejrlQsRT2ZzveiZkh27XHfv+xZQvwGW/GAt6R6JQBJN09aFVUF0Qtth
GzO4ajSX5pw7Abaa9SVGU/GQVSp4gsaLL13Y4SKsZZhyDX8o8f4c2Qo8EnE8Vw0PgFiOF9PF6a/N
Ha4V9BIRzeIlQrVySIxDslTt45oNzWUomj/GXXG9EZ5QMKP/ycfePAEAODAQazmkqUthkGShCPq8
TB+4SPcUTGT3ASUSCCNsYZ10/np+xdLmxrhQ91ztCAbyaPWHBf2e00gX4fjnJ+XlUJtbbhltbbQw
4wmqlaXErU+75Fqo4VNqGr5FIHS6Pd5r9peAAbBYz88pVdDNDeREsdJRuyO9DPEHbCbbvPey1js6
TUg1BotNzDXUFmX2Q7qM45vKwLHdzhas/sZ0ahE+M9t/sgjRN2NI14/GpDj/3v6FkseFbSWUV0XB
Bp7i9eK7xtLkyC9guFmEwwOR8c8papq724NIvjDPCk/4cxWKmv31IKbaDLUzDU4QTvD7QktJcSit
R79OnD2y8mupAQqlL8fa1E2SBQfdIURdyF5a3CS8dnW0QLHL5acee93vpJl77R2kASwzwdhnXzGb
NqNDHTWZgmuVDVLMob3gHIt5wACvVuw9X5HXiyF0iGgGUafmAdxeJI6nqEMIKiawU6W/nxS8mfM2
0Y7x1Lg72errj0t2wYsE5YmqDjH/9borw5qpbpqj66xY+uOU2utd7a39zvPz+makykzUILJ9Eahs
wlPF7o14VVISVYK0kzvX1R3RGHWdLJ8XaI91+ambJiPQ6Tj8KY6I9IkMjvCL1iytxM3xQgbe0Ojk
WQE+9+ul0/QabaJmPi19ngV/uocZimYZ1z9ZG8nF9VqGTYj9Tt5YgeOV+dssTtXLitnzgQzmy1+M
REYhKEuuGPR6JIHHntFf4at5Sg94ehCCSx1h7aztiU++fkn5/xMfETMQsbwiEqhVBYw8D83ACcv0
EnXJV+6z/uTMaUrEn01+3mR77IXX0crVmObmmzWLkntZx5iTpYyB6kbJAfh9c0jmOj4lGb7yt5dT
dghezHG7PdfZ6yd6OcLeV6mOq6M3pyg2vMvtUaSz4pUWlXbyzq063do6q1GG2Lpp45Rhl9O40K9H
Gx/Odb4otrvnzCMdj1qNUL3l5t7ao01Tbo/IMplBrKZIBCyde3J1dIyaggpmhHPf3xxy2pLUZIgx
QWNfb8oB78mEOik7JXOLk2p1CFDFy/wOjnl80PXBPSiKnZ/11kh3Hg/ZTAV9k5iLDtirzMRuuxR5
VM8MrKyPLm06k4cqfXlpZ7XFG0L5evtDSmphcFdpmfNkc6OQDF3PtGlHvQFibgV6rIR3wG2q+9Dq
V/RRcTA2rHw4hmgeCnts5YdrlP9qmbpX+pNNGdCqIMzYQv1sc2/zkiL17czk37WTHRtLuGolrmLd
dQhQ3GFTugfzef0mMWcNABguCHzjbfY31N4U09G2AjyS02B14Xz3dr0cheX27eWVTo3BqAYJ+aFt
itTkiT00NbUMhMXqozompT86CH0N9py/wdE82tk9kl4Do5GnY1/F1Y3exfXnNPR2nipkVLi3BTQr
GtVTUdgptdRB93Uvqe8wOrYP2jKZ7xA8686FF6sHw868nQdEdtfyUtExhgsFQEvcUy/CeB1waE+3
0SKidkJS0Ig/elULxkYAfBpY3RfYO0q/M6x8P4virgtiimB0s5nybMizSB/4tm3vUUhuO/3DZBn5
XU+Z5KcxKMova0FnIXcS80l3wuE8o8m8V5ST7jDQDYIah+LClolrJ50xr1FN3dHLhktRZfHXMB8+
RvmqnW7vMOlIorwAKhYx9i0FCoYq1YCQcKToXeNDuAzew2Aq3d1KgWNnbWVDEdSLE0q5kW759Sdt
cKRdFJWh9MVcLglyAhhOpO1pSfK9l1o6lLh9AYkSqG959RH27t2UcCulZGGHGGb1v2uWpUFoj8nP
2wsoNuJ1ZRoKA+1qYg+AL0j9Xs8qz3vE03H9CuBKtd/1IeF9MeM9KqjkIkBWB7QrcFCBUdqsXbtq
vTbQkw/SKW6P9tA6X12cqh4UW//QD9GyMynJ+iEHJZC8ENKo2G6G0/NpxpXDNAMMuyGEZbYTcAzd
70o1oNxyewGlY0ECAdArkNnbkw7hdDKLMmFbDC0CLJXu3PeW+cPw1uzz7ZEkoTfvMekbCbpAJm4+
VV/SP3QcYql8qA3zhI539N7WogyI5rC2BhrFLr6zGQaJcHunnd0vu1mE64moyvIZaeZebxTsDvS6
W4gJJtVJMUg227dd0puB4ir9pzzLkVRw0i71I+4lbBPHGsl6NM5uL4FsscWhYBehm0R/9fpHzFW4
uO1MtNwrZo8Xsp7U96kLyQQUQt3t3C2yTSu0Vv+vuked9HowGtM6/nMFqU7mEWal9Bb8yZr6UzuM
YxZYa6Msf7GZXg65yZ3neBndfumswDPH/g6H8fnYa7H7LtSSPXlM6W6C4SfcnslNt7hMY67UOG9I
F+eqREyVdKs5z/CUjlbmOopPoTv7HM5O+0WxJ20n7JKNjZKBKxpE4sHeTJMOB+bNXBhBVSTag+eh
lhLpWnHw7NY4UtucjkNUfE+iOt/5pLL9w+bhaaLPSnXNu/6k89qvI/VZMyhbRz07SZz7Y26Y52pe
1uOfb1WI5VDDninJ9uYOKk1UT1abcrRd9b9KJ7OeCjvvzhBfrJ1JyfapqVFcJ1QX/oWbHEuhto0C
XmUHGJm3wdiN5tM4t7AYF1Uo7jg/bk9MFmSBkKHRD8+b1u22wDMDHU5zgZBxmzD+nnPt3cVNar2Z
Q7384VGs/bTA0guUCsJZokzW+2KhdYx1b7fTVZWUf2Dfch2Kkr+Y/OY6SLxRH+yW+NIlW/CVVlke
6gr4+tpqX+t6rSnN28mbxmyjuxKb1cBTC5VNhinbUmcohEU5DVHL2MMmSoI/rkjYCJCQANdtiWhh
ZVlDOPF8ZwpqK4BEnEBVI8PvImKGcYachgTlngS35CG/GnRzW9U5sochNV7B1RkPlaN35xDk+c4z
INtrAsWD0zRfn4rW9QEqQi9Mpimxg6TWvwxOYp3XHpyApaYPWqiW729vNXEcN8GJKDGJSjgDUt65
Hm1R9AmKnGYHqvCOwC9S99vCnh4TbSwukVrPxyidVN+Iqf1NYZE83R5edltYFhsAzBBcjy0Y2PLS
0QE/AyorQcIy7JLOH7DdxW4oLs9/MxQwCCDjxC3bKGJF6aszBUi3ruL5gph6eSTjb96lmrkXnEs/
IawSKk7eMy/zelGtMKsLNEfpZU8JDZ0y0t81w6QFCPUhH1VXe1gd6Sq+GG+zMZFvrLsJhfrAq5X8
tMI+OZDCrUdPcffaNtKp0TkXskt0HLfZj+suydxR0AuiZ6s+GtiznzZ1Hvl52YxvLTP5Y+lRtA4o
psHE4xqCMiMm/yLPswsKdnFPyR9ut3MohkT3m9BefS8N/5hKvRlKTP7FUE3nJQOlF5AO62T7iTYM
QdeU404VWXbkKDDRfaeKTFVkc8C7btTalAMVGIrXCZl5d/CzUPPucz1Sz1ZMAJjXXvimStb6u+7N
3Z7tkfQHCDCkqPOiRLp5zbowXDrE7e0AIRF38tMMwIUxjt7vojIV7CA477YxKidFifJAc5M9YQDZ
dsWCg2YYTymaPJs3pTLRRSbAEzfcUC6+V9fF5Luxa3yc1yQND7fPvXS2gmnEaqNmsQVHQh3NSytk
NL3TZt8Jp+HdirRmEPeIVtlJUiDVqEQPTq3Zb1dr3uvVyAIxOgWUuulbURDa7CnagVo5WFznmhcX
qa9O5ddBTZWPmhX2J33i42Zj3R/aout2LjxpPiHk/ql8kTyBP7/ezrPTDWo7gxTytGH9OZpzf6IQ
X13cavQuDSpqD45Stb4odYBNhfJBNaXe62bIHk1hcsCX5pvjp3T9IwylgxiPiVtADetdk2N170fh
vp2J7F6i5YnmqxC1gF56PUyeohWSquDRLbX7z8Qb6RTXderPudkfqVTsce6ls3p+SIBH0qvZbuEy
d5OwBx3ZmS0OzzOdJ3td9kovsq0rIgBqbRC7CQavJ6VEnZfNA4lvo0ezcVD6dnnb5uhcnhbE0BK/
6/SoPnLQ0VslRcZOeXDwHj3ePkDSfURZBqknpEOoy2wmiygwticalbZQW6N/VV4abNmm8l6pnDyo
otnBaGSoT6pbGb5Z5NXFqIdwBwsv+74vf8P20lTTJsk60JvJQqdZWeP2QesK/ZINWubj1utebk9a
9oG5oRwobfCUXrGV7WHGXi2iZGxW1XSprF6/eJgUfLw9iuwmpNSAlq+wjoYVdf2Bp5iqJQ1HK5hw
2/gZ9o1Z+G6Rj4nvjeG4h2uRXUUYRlKLh2WDqtFmDbXBwRd6JX5VjLSFZYo13n2dTHl8cGMDG6Ze
S6AVlHafRn6PgPRexVY6W+IG5Em5DNAwvJ6t2U5jrnQtpQVrck910S2XFcwSdIZ52slbxMJtw1q2
paAToYsBoux6qGxa7HKldxOsllpEvpb13sFRljLowXIeE5RZg2wp9jgU0lGfO8N4Vr6muDclokWF
6Nxmdl7dVXb2qYJ1dlYRZXijTMgHlhEn9c+3EEU4CsHPAJNt+7sySUafi2NxNQ9v20hdP2tjglFm
iDz8zliyQyECWsruhjBj3X5AHZpb5KA4lrdpdaqQ1Xk7aVW0c/Rk21RkbGChhLjsdkZj3poDgsJW
EFe68Z9VduUUtIjPn5ekNAN4hcl9j/YacKF82mGmyHYoVy0ge/7j4G0eawyx9diC+BbMQzzedXGu
+yGrcR+10Z78iHwoKAxEQGhsbcWmPK0BtxdRBkZLrjguTv+9m8PxiDBCvxMASUYin8Q2Cu1+XuLt
JdNOM55SGXhPZ0jMA1ox4f04uVbum/ZgnP94N6K7TvcbJjDFw+0V00XaOOMFYgf9EiVBb2oKIq3u
8jbOyC5vDyV5ERgKjBNbhD7blotrmxCijJQaSVQNyu8Utwff0PX429A2DqDaYg+gKnmMaXeJ+xPN
W8IqsW1fJAeONmWJanOlaJVbKu+mQlE/1SEyaX4+dfV0nyZ17p5mtzVhLa5O7ivztPx7e86SA/hs
jUQlHHQIGdj1b3DzyCBYpvIzmHb6efSG9dhB0/x9exTZhqGwD72Twgothc17365kr2ggEtxoIS55
/ZT8bAal8kPCkJ1cSDYUPCHqDuTK3GGbRc0rr8N8cDYD14vbi+E29lMZEdnY6q66m3QoXgQX9Vy6
WNtK1qJSXZ4hiAXOWK/HyAvju2yAyj04UbITrEg+k+hTeEjGcxBAT11/JtvG5FsZ8RUajWQ+xUnu
nBOHqsbtzyQ5AARjXP10sITqzyaNMwcXSIl4bUiR+6OmD/U/7jgVPz2l++HqSb9TlJSsn9Dk4N5H
C59JbT5V6zp5WFFaRdmkq9/hlYQOrzdMR12b9gIV2fohOSJaWXhmaVsYEo9Pb2krzaWk1bWL24zD
sYkyc2f95KOYMHM9YhLy0euvFDZZX9PCNYkEqvJCSKI/uDDnLre/knTZ6PoB8YByQBp4PUrm9bit
NfRTIlzWTkoyrmT3o/p2dNLvfz4SxBcueZ5nxPE38ynVtupRnaHy3pnmo1ou+mVe4uSQ2XQ4bw8l
uQtxHwdKS18Y2uHWi7AoS3o5HZFkqeWab0S14WuhEl+U2PnXUPLY9PFTUS/tMCMvbHXEs7fHly0q
6oIQLLmLRWv6elGJsSBelUTn8IDVMxTOz5VZUbqMjXX5cnso2S5hDCxYIQpRPdwUSNWwzIoCyYDA
bNpOiM0vSEs0np7vTEm2pC/H0a+nlNX61ECE4zQv3fDVwd7ybl3cBoZjmp8aZ+3PY1Fbx1ipQn+e
uj1rD+mKilwHhDJ15+1l0qe1PfUdd/46lfkDFuPKR0ddF98KtU+3F1Q2EhaaIoyEe/JKrm5eV7om
iU4DbsiyC1a43oe4I0tHNNfeWVNJPM58kAkhlhTQP/FtXzzZsze7Vd7R60NxIv/lDaZ6b/Vq9j0C
0HCPulnxaM3G+BcHnqYE/VuPBoW1bYB1wCTyFDnNYEkzw497miJjGfa4Med7oHJx5W6yHPG+iMoK
wo9s0c38DK1uVwOmZNPPJDNZOPTnpKryN7HhhKe2t+onFOOV/zw12yvryB4fXjcaQ4CqoB5vhm51
vR6VOKa3melQGSsaPqWzZj5vhHHs1LLdCSxlUyXMo5YhSGiwi6+nqiR2v9gE54D2detuRNnH1+ew
DUoj6kRvUfervmyPSYy99e39KrsAIDfSBRE6bejvXo88wkdoVo5ewHjNwZvnuPBVr2x2bm/ZMMSy
olZHwe2VmldTmGlS1KLvnhXm9wp/hXOda8tOZCI7EYQMQpOV7gQzup5MG0MkiUL0yFazeaqKzDrX
XaGcnVopQWtb9SENlWrnQEhnxnPEPkWs55W1Vl8bnW4mzIyuYB5MOuzzcfV+3f5KsonxGKH3hsY7
9bjtV6qU2KOThKqMrtJyqabeR6SzOxCfd36SF7U/VMmwc79IZiYeP4H2hXj/SsAX4Wu1UhcF+oM1
DKPvpGr9pp2TeQeVLR9GwIkJ+UEUbuaWxBHW0Tn1erwJlN/1YuWftdrZ66ZLR6FrDO6b6wTMwvXW
iAuDpkQGc9+pbeViR8qS+s0wmDs7UPLOoeMt3PqoqgkL++thzGKs1HSgDWc5qflYasqPEC1fZOuN
+xxE1ru+Hb+pM/4O+uju1WckTw+ajvSShGw9UoSbKWo1oIgijIT4WuS9KbsGRVkzs2e/1WbT2dkc
0sGQ4xW8Lt6gbWe1Qa26NRPR5ikW70kNe+eoWwXtYnWoq/l4e/tLB2M1+XowdYkAr1d17KJoAWPp
BFVT/+ZybD7iPYrZwZrssYtk2wQ2K/MhoAUotBnJ7JQSaYSQfkbRtCc0SabVX/Ds2utpSpTygNBS
ZBJEXS6OLdkin1Rqdw0fS21RrKwXPX4Y67I7JoszXvIK/l6QT6sRNHaCx+I8RvrTiED/KaE2Hx3a
KW8gQ9qoeAe3l1q6gcESU0jB6oWSwvVSayj+K+sAw0fnaf2WtfFwT4pcD34zD+GJ9XA9pGnQovMb
Q82Sg50VdbMTf8s+NyVGUDaikgvd/fo3VGkD3T1rgVuQCLyF2j88pK09n9pJ3421JTcrOHx0U8Bl
UhfbxtpaYoWDQUGDqm3s3lV9pZwXa2gPNlvuH9QC54MeJd1f7GdydAFCI5J/pbWhpnbnKAWgwqyz
ly/6hHOtp+XDt4KE5i/OKfVoKnAu3m1Apa7XsgXknKMezaWgo87th3ro/JfpeVGeh6ZVzdPt3SM7
Pgj0QmgVBjqAEa5HG7HMSKOI3RMDzs6ecrdGrdpsnOUvaBoknGgxACBig2xvhAH5F4UMCo7YWr9z
Ws392SDv89/t2YhfuwlAcTmDp4T2oKg/b2YT9bbXhiF3nEot+A1S9tpTCB3wECf6gHH4nOxlSbKN
b1JXFPUHajVbnSv8myMP0CDiB15rn4wCGF2a9cNpKMM9+XHpUJRwCKxpgFIfuP5StKZHDScNGNwK
pmNdb2SXdmzGY+XGe2gm2ZVCg/r/h9ocZ6M1naptPETdDPgJvU2fwp77rz1umig6z54/rdp6jM22
94vUqXd6JbItCVgPLTTwgFy4m2S66lNLt2h3BWZnWu8zGCenYir6nShQtpzkYoRKlC75hOKaeZmL
5eTQUwq2Ilui9rKEC7brQBQfkBOfTrd3pfTpgFQsSHTPKe3m06VRBWa+iUAVNVpo3bU5WexBV8fW
8xVEOZFdbSLu5zmifPxorxHOKVhrVI1vL7b2FUT/fNbLZvo19aZS7fw42WrDaQcMAK+JDGrzrTtI
TLlmiLq/WdSflwqMByDfvwDNYDJPCQ2ok8gPjevVjuI6dDMN5vzQauHRMbvvldool0hb/+b6FJRI
AkcQSJTHr0ciIp+tSQcaif4wVhZ20SJwkKsaxqQZNaQdRQDpLqJUp2kIa5GVib9/sYv0sZxrLROy
c1YTf/MoE17SXNU/ZWFu75SmZe+ekDuhcoAAAdKq10Op8CrivhAoGZikR52MNyjdifq0vkT+5Ezz
vWLHyufbW1f8T7cXqpB5whFEmP1ta5LaUsYmRBrOYtvHD7NVOz5Xa136jdepQd2Ne6g46YBEIyRO
zxCRzYKGGCy4RTWjaYeZOgIgmvejcSD2jJ0R/xNXxl6DSLqqz8rH7Awx7vWqIpCjeItKhy3CwPAx
N3rrs6YUw2lcjRzNkyZRDz2id3vRpPTUvRh2cyNYMFt7PJu4YSdVP7RJXtMIq/dIffLF5G0C7kJT
Y1v3Lwxb0WMh5FCSaJBxWhr+tRYa0weoLVickRuif357x8hOhFDL1p5zNm6U6wXN2qwbQfnQsoxN
+7FbCuMYTabzNnPdZCfqlC0iWFBoAQRK9GY3Q0UqBiMz7afAGpIs9gsVHJePVsJunibbJNS1MF0i
foUMtBloodtUagX89m6scPmo7H49hdrU1MdZLzFazz336A1N/+/tpZQ9ww4YWEIaAFNkqNdLOYDp
iTJyqyCGynJO3b7/vrYpWIw4Md5YhmKfbHATBzTlW3ivprdz4chQ33SdudvgZVIveZWBV7k2rSBw
6DA2yNpBsKmerBirPh+Xda0N2nWcHnqzxhXdHCaAlxPQ+MmvB9dEJsRtqr0etew7AELnOhJBHjZz
1wuCUjYfNxfRVpUbD+C5oxMpcxZ4vVqm/uo0WoAqULWzDtJRwW7wDzcgINPrUWHZj9PQE1Smhioq
ipXxO83m9A0CjutjlVB+g165Jy0qXXzeFSF1pwpi4+bj04nCVQpNvSAG8XVCpa07dGUbP6H+4hxi
sMNfPTB6DyWPHT4Qqk2sECb/uB3yW7d3oeyUCfoROwHIlbkNEHQntkdcdlj0MQ7P5ApI1KnGXgYp
HwXqPRrClFO3TCdlzoHuDqTx9rSmd4Y+5Q92aik7l5O4VrfPmRC0YQ/RMAfTcf0p51QxjFbkB96U
d1RdbPucztl8nlJ9vesHp/KrEOl7O63V8+1VlKhciRY5JCpyEyB627TVGTSUaOvMZdRseNJdRT2E
ebF8QQ9+Go4KbO/hnGWGXvuj5U4POJtmaLiJD17M1pPZaOke7Fa6GHQ8EDlTkcbcChBWYYOsQ+c4
xC7h8sOYVT0B7OXi0KLXSNvem1qEBk5rmA9Iku5pDMmeJvJASqNUsentb44yTsGaEa3C6yAshvRR
qbs8iEtdeReZWTN+VePI3Juv7ByLrEJXqeAIu8jrj09slVjdxHynMPSst3rvOO91/ArV9/rc6E/Z
0rfHzmqMnXRGMlMA/lxYgG4FQVfs/BchItfjksIpQznd0dJ3uc7x1dai+NW1yj+rNZY7w0keDdwM
SEfxx9CEMvD1cEtWZQ0FKPbZYNhP+dJiKASx9JsdlsZyWEbPfINijfbJK4VH/Krs6UvLpktp5plo
wDbf6nQueRspem66ohUb1r4yIlvgZxRQv63t4ImQyl1/7ZwtkRFujjXZNxIXQt7MenW22mJBcKXt
nWDu6vhL14z62Zmy6An2jf0ryYbCX+y+rvzEUn4Yi9EHSPPrO9ek5DTxGwDjIOYLunvb7e7sFHeF
eaHi6ZTrubVrtAXgo13C1Sl824Z6BxvdKU5ZW6Q7t5ok5CJ9o6cPb4Yka6uAMRSWDVCaoZciWT40
fe1+gbnq3mmr5/63s9Rit75aarDTdDREv2YLkCkMSh4x4ibB6NXpI2GA99vBe3U+eLGOxWyYanpF
NJC1j84UKbW/qKWqn5KI3+eXatpVx4SmEoKKXRFz1bV6vfch5L+QnUDpgIdz2zm2lSEuhixBhjd0
lhzLm754oHpsXG6vhGwYymUCEcK/eBVcn7PGqgq1SthzWhjHVbAkFWi5Jl/zj7fHkZ0nVhuEF+gC
0sxN9GENVdp7BrpkwL2y6KANafNJ7fTQ70lW0HWJPtweTzovqC0oOGBaxH15PS/NyMrFdQmqE3cp
/wVtoP5y7GEP6yKdlQA+ATZmTlv1664uTXVxUHEq1nV6NKuUngcS3EGjOP175Cr2jojk7kebwORc
UuYANrG5+yuXnl+azk5QT4OSH1Q0N8qTYcV9dIjXoYjOlQZ4/YgZdPzP7fWUjkydmnzWEX9sHjq7
dq3F68gdXCVLPy1mGH3irWBj6rXNu19oVAwrZQlujyp7BejzCOkY+oCvioVjQxCupATt9egZA8Co
tXtbZ3r0DgIfrFstNZTmlCRG/DtuEy8+0Hpd/qISgyw1sAMhwwu+bbPm9qqVCH1TMzc7raHZpJbR
V6/MvMU352aPVSPbUJSxgACBlMVEYXNMOs8aCOIIr/o8zk74bWZ+aC/NQxmFP1YS+p31lX1V1L0o
NBM60X3avLKuMU06TV0XjqvxsIZGeykH9Z21lM3ZWwCtt0Ozh/eUD0muixwA+cCWuBLmil1QIMQ7
CHkx8E1TAxu+dxdUGlfvW2WnxRsckqwdBLJsVKEKBKSCZeWsXl8Heu5i+xardJcMyhOFEitHxYr6
u2hNvR82biYHfKF2RV1kX/PFqNtg2UZSGDEzuhLK0qlPHgpgp7lQl29LadbqgdBn0v1h0Klj2In9
qOiDeWrQbQy0flpthJlAOdqxanxmGbuPUVotj5gI9E+3z5jspkRbSzgdYQfIm3+9NIayRF1FEyKI
52g9V14ZPnbDXJ9vjyJ73NHtFofZ5anZJkbtEqqZRQ8owAEBBHNRmgc1s9WAGK4//flQsDGoMNJe
oy4uvsqLSFVTcWnyeiJVzRsxk1ZS00+pgJ0Rn0p2zo9s7YAoCKQjgqavnDMKmyCtzFwgvWmenbCj
Uk657ow7m1e2doKA9QzcBEEgfsWLCc1phiG2IapsxfIbQF500dv1G7XgPUiJbCDSSaIqXVgMb132
alUb6rwBraa0NM7CzJgOZomeUxYR7f/xR8KkCDYCLTvSpm2Lq1yzNB8F1LGCFPoGRfzsqIM7P0BV
bHdCWsmsiPEIb1hCMpetnoGpZyYcdsDza5KE6NIP2amitP5jRT/+L4YiIwcTRxOCNsHmS0UjqgET
RF6iHKc+U9iPj06CqkGXansVX1k3hvxP8HAEdgUhnOtdQR4Ua1laO0GeqtVZ0xvlkGAveVzGaPBL
asyHOXOaY+eOix8uEXS6QmvO8TqXfqwOy11XWvkOokZy39HwwsVUSIDT/N08J4tb5q1eMn11SJqg
t0cYWJVGfKzbycGaBv14exNJx0MDhB6pDTl6G7zyZGOQ1gDPiCdFAT+qWetxaWfjy2KExiWMW30n
ipVtJY8ag4mbOSztrUHG0BnIHo5EQcpUT7/TtIruJiKB41R4zQ6g57nDs0lRKCKZoiisiUx4s5jZ
lIeA9niyFK0a7UPVs7SPitZ2qHDRW3+PXbT9X6J37RAoXKehvxJZo/aCZlUDXzCdR3+xSBgD/FKg
Hk+dU38gFtacY7y2hep3lrc+1RMYx0O96uPnFBZE6a9RDsMdvk7c+jmxfHwoTKV8THOhOKKqQ6/7
UYRNyK9Km1XLx9F+sE8xQX0E4bYZqek1Tfs+X+vhtz63ueL3tY2M2bKUanNQ275aDkbcZO+ntRrq
M1J6hnpM605XArst2o9pqls/16ayP8RF5H1o47Bdgw65sb2ewuvIUvTwcOLCV4G+95YNZQ6Ij1ja
CDzB1et/u2bBMSex+nNjWeXZc9DlrD2i2z4NNZ5D9dOfblwxOq8TIZAQWtk8UQOWR2GdibPbhdFb
fBv6zicdtd7a1tiZhynW3V9/MSLIIkzAUC/mBb6+LbKFfaM5kJZdLuRHGxTIYbGN6klz4vrY1b27
cxO+Drios5KooB7LTClqXI9XeVasLyNtvh5/NzRM4v5k6G5/qPAGIIPWllMKb2pnWV8fTwalQ4TC
OPReYBrXg3pZGhUGt15gd3b+pV8TnVrkaD2GIId33mRxk1+fToZC/4fCI8VkkJ/XQ0XpoExLSH4Z
cxgPRaKE76JUtXZq9q8vuOtRxK948fInizEnpU31vF4V5z5vyuHByYz8EI+qlfoG+kd/89noQQHn
g2jDs3k9YOhquTJxw5PB9v2x0tf8ALB8PudpC94TlutdihPlH8cCzFKAMAX4TfSIrgeFvWlYUHro
S/Vx98E2k9AfwrF4mppdcopshyAFBscCSVKqEZtkrmqGvlMsjv1glqiVmGNzQEvS9lGH2VM1lp0A
nJKFMApKSjzV17MisxDCFwC8oh7P5HK0vANNufAzEu31W3udLN92iz1qu2zDIPpCqwWQH9WPzfdL
1sZoV52lTAAPTudZS9r3Y+7qR7QCmv7QGCV6BLdvFuk8hYoIryKKXK74+xd7VEXPo+9cAIVNk+h3
OMCOAVzF5qFYIP0YGHCc0SWozn8zKCm5IOhSK90cP7N3EzSQgL10uVpB3u+/DR5xd6wo/UFZsumQ
ldreRLdrC+tZEGMI7WB6c21v9g4iMzAUs2w9Uoktgy6LsC8Py/hQF/Uc6IW37pTmtk/U83gErVAB
uD+JXa8XNsw6T13GZD1OWd++Fz2nc5pNw7csXJp7sIPuuU4j9b3XVOFB1xo0fm6vsWy+TJnXUSju
vLpNnXqgk2HPzNeJvzlpO79PoJX7tjndFUY8/b49mmy2FHnww+T+Bky8Wd2a1HSNaS4do1DH62hp
4vu0LtXyVHdL81FVarh42tJ+DYc5f+hnV/92e3zpbOkRw6+FGkcEf73aWP8pY9uN65EChYv0hJUF
Ztznb+1B03xlGfYomq/kH8TnRRAQPTIKebTlN0d1wmZxDE04k1lfapd1Wp1fIik7d0OvHc2lmAKl
VvTjsDTqG1PL4o8xmLWdqGB7HfIbODsOgABkboGhbh7Mma5Gx0dej2buLcEEjOJ/nH1Xj9060u0v
EqAcXhV26OB2O/u8EI6kAiVSpERJv/4u+eIDvNVCC54Z4MyDz5ibFFksVq2QVUHVZBU4SsXr67s7
FHYS3gdAaKFuf7u+i6Hc7dA0KaCNMrzxWWOfdGuLj+PUHvEcd4bCccEhxfsSHectmnHRZRArBbsP
wBrDd6HH8TQwdXXPa+tg/baxD+uHigkUqXCXAFe0tY0daWUBvkHtwm1Cllv2Av2/aba+U6T1bypI
TXpp63N1kBXszS/EIx2pKf6Da/N2KT1UQN0WdmNFpOwoI1ChSQm6oFdZHfoO7u1SIIpwLoCeACdx
O0OiMcXAsZZiTFa2xxRNMwoDVXjhaHx8nb26+bHEcwQx3sA9OYuIbYjhQJHxIBbtLPSqh7rScoGR
ecHVgPPHEPfasgtdm08W9a27ADU0iLK284ktIxo0Gpytg0F31hn561pEghAi+Cjrn/91sy08aFy7
oU6B54lzdii1TiyYyncTXr4H99lO9MNjCn0EQAZQ+91S6niLyrsT1k5BHBkXMf5xjh2ITpfcnQvp
ieEhiSGRCCOONu+GqT54uL+c6SqsAdYgHM3XOLA5nJ7VTbYVtE7Rw9sknzhlX2jS9PlMl+X6ehx4
GWdXtjMeXaurBOoWm7BX8r7q4SHiFBxwpCzizXA32O5yJ0QiUq9X+uPr471cWceGQQEw4YgHK0fl
9iPGcQ82IYTSiwk8sLS3zXhRkf7hDaJ+GziduLdU4tzZ+NLpItomf330nYVd5S2RbYKLj3L35lZz
SUNo54+mgDJ8e2+V7DcPJH0bqdo+vT7SzjyRnUCNClUOWH5tVanmcJjjOUYomnp3KrrErd9BfH++
0qBFwXvW6r6jcLa03KrL/cokB+WKP/yMvx9EaIAh1kLRBzsVmNUtJmWQ6MyrdpyLsHaZd/ZCUtsp
XnwuRMtDyh4VihFJBpsu90csHGVOa0uwykpbV88Nnk78qYcbZ5UylyYi00EJP5+VbTLfa+Tq4n4I
uUYNC2JV5bVRFelTKWNUuupoIOeGm1YcfLqXIQfNCXSI0cbC3NCtuN046I5Lh+oOp5/E3dnv46lw
hL0uHuomDRUloiHpwl+vf8b9UXEC3VVO8YWhEe8baFrbGLXkg3sGy86c9TxMb5K51b/7Cc92Prbs
2+uD7uxSYI3jVfMTStooTNxONTRWm8xwUyiChugUhhreNQraqZhUHB5s092hIrTSYsgO2qhc3g4F
fJ/Xhzqyi1IJ/yyAgM4Qg60MOpL84AOuQWu7I5E9402CcYDN2QwFoWXedqy2Cx7GdeaV1XwOSVym
thWHTwlJrCIs+3vU7/vi35cT+RyyO+DsgC7YZFUGLmqzAO6vsCfQCUMXX9NhEUzdnIAeHLud+xmn
DRf0ekWhf7P1YBCI6ADPVMhAQKq5Al73dV6S/sRb9Dpqe5IX3ev+bvKAik/bvpIZ8Jb6YL47IR0n
Hq93YOLxLtqG2DKiIWiUPbaPDY/rauDDXTlW7EcPSNhDJyHucnAx7wy4qqisQr4ACAEkf7uJvJhS
15NyLgZ/6j7QrkKFm9L2WsIJrrDwBD0Y7+WhXJmNaCghc0GvdOu1UYeox6HzbhdxWNJ7q40HwNk8
AjkGFqpT10zjh1lF7ofXt9HL/YtkZzXLi5D3oHO5Rvy/0g9/0F7MOizrAMBRtha24EBvtZ9Y27f3
IJV8b7sVeBZYBw3Bl0cUsQBdJiwuPieen7fjejWSurnHjekGKnmudY0GbV02d2XdsIMjurOwN0Nt
jiidBr+qO0SDJK44AG1QqWxoED/ZvWdOCxEic7xFH2Qgu/MDzMgGW3sVFNtAQ+wOfqhM4Gs6nV99
AfKa/4wC3CeG8eTgZLwcCu9JBLlVFw5c5m32bERIA63mvhiQ92UzCkWPi8ve+SKy/jmuouiD7QJk
N44hlA1vPxoENMpQ9Qugf6RvMg5lzlOnYj+NSst69/q+fJlprFAMxBqc+VXWYnNbiBKSiOCtYajI
Ha7CjDq1op6fnKlCMQT7MZ1bmONBMwfk9/nfjVahNWT70KxF5QcwGLDxbqdqBr50sLRWhb2U8qrb
KfzExshLUSxy3nSubjMkSerSNmJ4xiW6nDSIlPkIuEGT0Qkdj4PosPeRgW131rx2hXVvolEMYeee
QCG94GIxEGzh9kc0R9D1cuIjU7aX5yV2cG/iSYuggJLpZuuGcIDm3kLaggZem0HI8qcJRXJXjVoV
3egt79isj9DqL8PQOiYyyzV/XfPL2+W2m4jIBsldUVuErjbQbhpa4/w4182Ql6sToJxn95QoduQo
+zLMQwcDMvv42qC2oYF7O/ICjCPlrdsVXcMCZK6OcxVVPJ2tAV6ICxKl59c39t7q4nmJWI+UYcW5
3o7XVC3ptON3RcBNXJR2VGeQAiuLeFH+perrz6hmHrXc9+aIoiLI5askJgLv7Zg1knakfHZXkG5y
syqSDDgjhsNkT1VGuzj85+CHk/PXeJs4YYJIJV3pdMXkizJ1pYgeu1m3ZzsW4UFusjs1FLng0YCL
E2+D26l1Vq0EUaYrfOmPKUQ/UURohfVUQywD6sTJv1fwMDU8fyDKi0QEdKHb8eZONQxvFCzlVNNL
XHe/xrqDC3EPacp+CJKDldw7F39QBbCCQN68jbjKDXuvjoe2gNBZ8Imi458lUVnmHby/ciWd6DFQ
fZ3VlccPbpV1IreJLZp00OjHZCDwhtbC7UR98JybBpSdghGmnsBNnx9CPtYHVaYXAAPE2b+GASLk
dhgqhDc7c9AWaOuXUHPWNPf8Xj3EhD4TWBPfsYizggEknfUUvCxWYbV9M5gH+MhppPWTf0BT3NtR
6A8h9UPvDdL6my/cxwJvbR1BYX6ZTSErLYtFwczclos5xUwf1Sx3x0uQIoAYvZZKNztYDSGsTEHK
KXo3rn9ye4y+CNc1djbOitcpK7vxx+shaH9EPFpwg6+FxU0ICiul8UzHp52k8tMetb1iKIk8Of5M
AUWPj+jsO3cXRIaCtawG2RA8c2+/sZ594H9Dvy0cHrs5TJDjLF6S9iqE1Af7aS+6rmVSXCZoFoFv
dTtUPHQThEhifLyYJY++mU0u2y56TxQ3D5D/QsybB4DfXl/QnVGhu4W2FJRVVzGnzYKOKEZG0+h1
BVRy1bWbRuvCR8BlOyT82dCFTlahW3Uw6HoANwd01bGATuGfDtVW6bECOrdakkYW2olGVDR88li3
/s9g9IYcNirmjgUu/WNUc6+M0xyckp0pQ8gJBSfcJnjRb9UsFdSIFuNByswxZMhaCd6ASSgE0d2x
/hCFvZOVvntk9PiC6IVbGipEKAJ5q4bti4VuW1TWQk/EOYDCIizQSVkgCyzH4DtyY/9KtUfmgsM6
7olPwA3fz5UmX5KOliKfQss6uHu2a7D+mjU6Ql4KEEAYud1uttlHu5PXbrx6TM7XSg1DsfSyKgLd
K/TToGJKOn5Ey9rGZQyK3BuOqKjcABKwlQ+BGqwVsLohecRY+wmr3X6e+0Nm+HZz/RkFACQgdlFC
fQHSc0iCGtjICQRwuPfgWpb/lSeJyolHh+vUj81JeSJIdVl29+0YHwSobcBYR0dFc60R+6vuwLrw
fz1KvWEIYA3vJzkdxPLAWu/Oo/Z4JwyK1a+f3L2RkBGhbgMgwkqIuR1p6jvPQJQC2G+8ekwatChJ
paBjyq92u7QHcI7dwYDFWcnTf0hOm8FkEphlcQFvD5ZaZT4J+8ygM1plnrvMH16f2d4+Wem3/zfY
5v5WyTLM1gBEea+FAOQ57s8RYDLn/2GU9TWI5gjSom1LoQ1nzyHjirgFs+bkliq4sFhH714fZXfh
AAhBhxr3BPb/7cJFRsBfFbj5HDKH/JkY+hF4uOE0w5H3YD4vSl3r1lvFMYHtwQP0RSsKSheRWwkP
BFagVFEQ9Zr/pN8mGS6R4V70zMkkgWo2ZGjV2evH+C0SpX9Fr//5DX/wHMA2oWa6yQiMkLyMFfD5
0Iss7ya3dlLbkeEVwtZz7lBrubO0bw5uzm1SgEGRfYHwAQD7iu3YnDkdVj6zywrBLBRDzu1emaxq
EUkJcfuzhSftwUfdGxAp9NpcROEUKg23HxW0FlLWUH1CB5qA7yRBLcVyu3m8hNadUx16ju5sIowG
GBWEQJFqbeUZRtqIavATiAZrp7tEgo93zJ/DU4Ss/WAtd4fCDYXqD0ILnDdvp9aSsUlaE8c5cU2b
O56wU4ly9En6YPn989FAPXQV7F55ZoBq3g6lphCvgGbErCpprkzQ7wJkgGdH4SH0+kg7VwIAP1C6
gZoU1IK2SY6urNGB9wsUBPomfJ5Ht/+MfnAJMlvQfsAzNrxvyUIzmxqCmrehB8PvrSksnnEfAdII
NPcmBpB+loBtA6nKUVk7OaqXZxPXKu/n6fvrE92JnCimoQSLuhM07LcgEQZvomiaENMSDn6z9K3k
q1sn4uAy2Nv+gKLhzIHSu6KLbj+cCNsw6CHJkuve8Pe65+xa0mrMfDXEFwetu+z1We19PqBA1y4F
eNVQ77gdb4DBaLQEaLw2ahzOs6DWTz6HzbPttH4FBx+mzuEYt48kHOTnNlL0yHblxVNvjTCrPubK
d8UBfFFqLk0SotCb5KDg2/Rkgp5kRA7Nd0DL7Y89E+2pcqhRuRahP8HQRukCZofJe7RzOdx/kjL6
VCZ0/B82VoSnNYwD1vfQC6EEggafbpcEmq+LdwJ/Zk5jD8pDEh3Bg8O6xtC/U/Y/KwCwFXyjUFR8
AXbyqR1XUKVI8kVCewCRTiTPMxtiJw1oMLwRlfKKQQZHG3p35QF3As55bf0D0XH77RFnvViBdJ03
HSs/VtJlF4hWiSfJaHjGy6gzqTe5q1e6sGlK7aD9WGq4tQP1Py4o79pD990OODnC0OysBw4aiprA
B+H22VY3Guo3w0Bkkse906Ua63ZZFAZkMwqdwtFdmfZwdT29fhJ2IgliMxxG1gLnWsW5XY1AyJrW
6ObnYFUueC14ujBBMMJIeFry14faOXQongDdEcInBl9//Sl/JbImAFrd4bjjTGn1BWy2gXsIlQC5
utaZxjPhGjbtR1/ypuALtCxfH30nkGGbgUaJOIaH6baD1VGlqzBhSQ7Aonfp4eGOt6JhB4Flbzlh
4gmxj1VdBu+C2zn6Y7h4pMa9Cur8tzZo6UeKPXgPm9QjItROyATgaoUJrhq4SNRuR5KlpFPLsYYj
kGtZJ6Fg00FdNYsWtXp5y+ry+vrtjQeiPC5wPDVBR93crXYpeW97KgFWRXNw1esPCm73Z0t2bSaa
5qiV/KfDtwkPsHtdO4CQ6UfhaTM/NdIaH6lP8qFl7alk5QhJ5khl0nXF3ays5cJkPKY97CTT1eY3
LSGa+9h42LaJUeFlCMKfENhzsylEER3ee+ZgQfY+NcJHhLODL4C+zO0HcAdgU5OkSUCrLD1sZxo+
99xvUgAXSfH62h8NtVmLBrem4i2GMo3Nr5UTcTTtvPJtACmKg0O6c0yQ6yPlBW0Q/d5tFGKUDZWB
8kcu/Zqe/aVFy3exuoNjsrOZ8EaCciTkB6DWtVXUoID8agGDUKi8Wviu7RLTNKLKKYRvwFvScfj7
9RXclo7XcAP8w5+Cmw0oxOYBiM7rQsIQmlUETrsfnRj1qIg0j5Yo5y8zyn9vILag03Ypm4OZ7nw6
ZGko8/1B6IBWtNklXcjdxASY6epgEEPrIE3QTH/jU8kPqlC7c1z1ljDgahC4Lvpf8ZXNM0qnLiX5
CNGdXyBgQG2NWXYroSItqy9zQN03UW+Ray91f3p9fXenCUPhlRoHlMmW7LKa23gRNEKQ5FfuJzkD
ZzTHAWnSpBuPiER7YyHureALaB8Dy3s7z66KvDmcQkSGmLspnFDju6qu7+IF9KZ/nxUKL+tLED1l
pGq3I8GYYcJbUxDIoJXSKlDuATRxGHk3ZKwey/ngitp7bwP0sPqEQPFnVXC6Hc8OShgRx4zkZuxQ
rkx4oL+GbjXA8Su2U2upQekh4adFywZmLNzP2laJgw27EwDwG1bIBSjqayH+9jcwQn0QwVrMGZ45
n6H8LD9KvC8OprqT7KC6j/Ywind/uH23o+DitLqwi1C4G7ldFTFnHZh1YNjIwcl9iAsFJ8tRzr/6
oiIMoGiCPYqSBjLOreqi7XZ1Xfo2yRenD74Gtgk/VIZ++OddczPI5ismFWsX4WCQyVMElBMcNrdj
9MSlMb9fH2ovmcVYK8cWyu0QPtyEl1pxUkfeQCBCPvO7mk5Jnw6Rbj66br18c6ywvJutqT5L41Wf
qFtNGSB2gt2puO94qm2A4cdx7o420TrFzeWNRAHVExSCgQnfNjksw7zBXxySD8ypzijhTieY5K3G
S0SmjTySVNnbTavCGN6oa6d++2qJZ2cMYDGA4VzKSJ32oBwNKcpky3hFxyx+O42oVr0BhEId5Sk7
wQgAPiTuOC+o3LzoJrf+lICpYeUx8QFMgvT9+1I2EqZZ9ez/e8bxp08OCfEVd7Kt/FlW1Bjjabi1
N06XqVraKAeXsjAOL6+vb6y9D7i25P9vqE0UcECujztlLEhrcS9vpmQ4QZ50PCXWoLMWj7SD8faW
MYDCGXAmEMcA/vA2HjiJJEYGswU5HIlOOXH8n245febOEH56fWa7R2YtpUNUF9f+C4z5GDGqHRdf
bE66+dviQR809ez+2yAhTTy5oft+fbZD07dhKYQzois0T/xU2kDHKlSSUIf0Zf76b9pb7RXwilqc
B5rq1jzcI9pqIsu2chUloHCBeTg+SbizpS30Ha6g7Q7/6s2+BsJoxfTgtYn3/hboMTdCWvbcWSiI
1xqZdKS++8MoCrhhvVmSgP8PIRHVDqgQoYiLatLm85YDQUPBqbDmccsvFR/gJxOD/1Ku/tevr+Xe
TorA8sGZBIr4RdMTKXldmwoREaRx8rGpui8AsCQnJ6L/y54FBhPkCHThkG9tYq+TVAsvw8nKl8mN
vswje+793uRl6R6Rl9e/aRtOga4AmB6oIGBP1zn/ldnNEavFnGB/1JOrclH7KiXWdLRye7sQpWBQ
k7Bw8Qv9eDwxF1R5cAb9cO7PsTLmM+CBJLUaXZ9oDcL0619qd1aoCYOCAdBwtH2RW3Y0zGaVahzq
zs6nqJLPw1wBkP76MC83BB4yQBMA0gQy14u6ir1ArbCFpFERsLD73PQAEGeinbvnmi1CHWRPO4Mh
awIRCpcR/me7JybtTrDd7GixOHzJPJ0kZzsgUTZGrjlI99fk83ZTQKIM7gsAZ6x661uwiIDcABgY
Ps6U8aLvYK/RcyuMrVL4Rg5XBhzvxZHBEKRL4CdTSrzZHJzqlx8Qv2Alz4DD8ofVdrstYXniMiMT
K3cm09xPmjt3VQvR/Ne/38ttuY6yUmxXbvsLXrs36llVfUOBvaEQoLJK/hWyok1VMCmsD5bTlm7+
+oi7HxF5KeSPV0zItlBFZgFbplpTlKH65FotJYEWhPQLhh7HP1/pmNxfQ62T/+tkDzM1XeL3tOi7
usl10OoHQfBscmlI3r0+q92vFUKyHpvGRR6xKSLAYsCNKzbQQk0xjKcdpd7bNOH/w4TQWVpj/VoU
2fKaBuknbcgg9dqVfXJmgfhBOR1PZQRD6Nfns/eV0H9Bm3XNfV+ALnriLZ43EQq+ZkmvoUPsd60o
eZfaJUq4/z4WkP4rJRe3Ju6w28/kxGVlT9qychnaQ84AqruoWU1FCGTfP7fLoKyyPjrxjSAHsJWD
9Lkn2GxptpZC+GWhHr30joTdVDAdgWb2dgQuZIB6/xQotgYwdmio0w0uK0BJ1YVWk7Oq2cnTv6/d
Km+w1vkBmN7SUH3aRj4pJStMX0eg/Yc6DeFpcPUkPYq+O6FihZGixIwa88oUvf1M45Qwgw5/WaDd
Tx80XHVOnmWiQnLenIFKCt++PrWdBQQRBJUsNAHBxdgCdQFAr51QBgwgF988wUaHvoGXs3cQAF++
blZuEiwtQKVbgVybQqNvWVR6fVIWnUO8bOi9MQsBGgbhvrLeuhUtixLp88HtsrOUN4NuogWtuaQj
i8oi7LsO4IJ2fFtPdX8f8cV8j8WkD/iQO0sJfWXwLnCdoR299e4YjKtclyKqc6W8DF8yuULc8cjy
aKfCsqrurdYdUKXDtt/skKpbZSegwV0s9mIVJIlVNkU9KTpEkyysLPc6ti09a7BD7/DB4Zrt1qZ4
fdfsBC6Qv/H2iKC7uvqb3u7S5P/b49G6mAPB8mbpxnOsLYKOY5t8+feh8LpGLMb9DDjD5is2Cu03
8AOqgti8v4rJKtPFEUum+jg+2KUxfvUmHVktu1DrBMsUncP1z/+6yUDqc3nHGhhnjPF8h23SP8OI
pD5r3KZP0l5LD2PXlMjzONQTXp/mzmbF2AAH4b8wPtp+VYjnRg4NeF1Y1AoLb5m6FLLyTuZJXOKu
MEeioHtf8O/x1hP711wlJXwOfIwHwrDK4sp0WUz9/t4dvObgYbxz+FHdWWEogDYinXNvh4oN13bj
JVXhLsz+NnE0+Se/qZ5l6Udt2qAS+B9ed/z8+oLuThAPRLQFEXRekGgHnPmggvRGIQNgJ/HvNRcA
Rpy7RA7sYIJ7QyF8rppF6DjjGXU7QVutjxGZ4NuZ0uSEVuUn1wKeoYf88sFQe2uJ3AesaxTHgdNa
Y9Bfn63redMrdBsLGD20YMrK7kRtWKKwefSfFlN35xBkhYO0a29v/j3oOv+/Bo104FlwBMG5iGxx
F2rqZKJsurtuGMq7eNRHIjjr3YO/cnsU0WUFfX0V/ESV9XZINRpFazJByBhOA6OXIhI5cHoR8JZJ
FXM4pFuITVhGvGlWGWoMicwHKjs/t6bKzSmcMabU08sUprKy5HsH1QkCRUdPdqkxxr9yYOlk1oKl
ItIIuN7fvRWC9dnOPv0+R0AcZ1EyJTxVXSJh/JtAsTwVfqRhSgZ/K5PN5SxbCLiwEuOUbDIXQBtb
gd2mvf/Gppb8Oo0kNrmrB09ng8C/iYFqKM4xDtxSanpRX+yg5irjgrpfSoh49rnWbH4DhimtzgMd
rP+COUgubUhrlTpTWcZnilkX7lACP6+7aXAz5KZMFX6iGbwg4L+VC6tSoEqo3kEDEUt4tVVHeQre
MySSTAIGdaqgIfKoSub/rqDB1me6gpAzoPijkNcWNt8sjaVlVWlT2sv9WDLLA+e+quyrhc4auj8j
4n86d3jInMkcN+9H6kATqaQ0Ote+hvuXikXy03ct9QMt13p9Gujmbqh05N8LGZcsNW44moz41nit
hSedN/Ec2g91aBvvnk0L/YTY4D6PS2m+tbxsvkLAsv+GxpoYU0vFdoLai1c/JB0qXAVRARq4JLDC
b06EEJP1UWzoye4RbZRjz09AWfXiLOeyfLYV+EhZTUZ58aFKAalKXYZNNrojl/kooVuZ2iBIsnTh
vfVDWm01wDZYEBcdf7NcpfCaPk1AdBSZBQWCt9pDp/GyLKQxmW4GLyomL2pRD4C9FsSN/QkgAAUl
gTgFr15/cpgib5y51mXeC19/qZg1rUiYOqJZPI3No0TU+uVWiTunpQBm8DIC7PHdHgyrM9lNnvfo
DrSCEQdtIOMVxHU75E7Z8c/w0yJdNifLeNcrqkUOhmJ3Hb029FPLJqDtiGVoPzYjhcyGkmTSGdES
X4I2Er4laKP4v5DnNuggglnUp+FAp88hfNnJHcdgP4Cq9XgGtWi0HXFzkiBFH27+biD2cF+3MvwJ
sQ0AYeqELKLgHJpDRQ0NhbrwoqF7qxLPilJlJ72d0lCzk8KjN0orEgy/XbyBfjI7MXcmIHVztq3F
/aAjDgMGq2tDhTUhdiY6GKvA8QSGuVhWWs5ZJJqEQgnXKtWJsnHqc8O5U55me2w7CBC6Nc8geNLN
z0tZLWHRGBpyiH904UPfmCFOkZXa36ixW1TbAba5Gs+tu9QVdf1jlHDsSmfOLdg3j/Q7eN/z+0C7
yLD8apqdrMFD/0EpNAQy8HlK/4cdlUn0dq6hBSTwIh9zP5IaxD5fTDJbyOJVLeyZO8FOcwWdRHwN
XMBZS0c0xIYhhHMk2mbJV19Yjv9M3MmDKLjSwAykOjKmuY6uI6DmYynJdArsavCNDzBxOIkobLrf
aCAC6NOD9moXonOTp8GpBrvN/IYRP8OPIN0dhQxknZaRZuYNrZ1lTNEjMw9RX1s+BBc7AA6M1ffV
l8Dy0W6ZnLY1OEpWdAXLvh/TwbGVyqKGEPVhnHxvPnc9HerUWEvwC+5f9BH6PCHzIPXozG9pDYmE
TBpl0TQWZqIyjRpef0sAMe9TqEsO1ZOGLHbcp52MmPOujpEYZEtYlR/F4FhJGvnlWMPvxxnRB4HO
ANQNhGUAl1CT7nJGG89L45nN5TnxxuFzEFASplFNY/cyLVbSpbU0ETvxuZyc07KAa3uaoX7rPsxg
9fNf4+JQ8t7rWavedaTz3y8Aq0HmOfF19yaoXLd81DGUs342FnHae9AdE/YmsqfG/QJ5Gzd+jEdR
OznybeudEEw0CAjUDwHzUNDa88LJ9TJ/rqvyrOyw/pU00fAQmNroi3QQbk6RgKLcJYk6yc+yHJiE
cIXslqwNqxAfsbQUdK5Do88eI6Y6BbUAH5WTaPjFnNL2Hk3I+e8JVs4LALehlghq7eA+VnxpPgpr
0uQupGA+5SIs43fRYDu8QGWN96fZH7rf4RC1IdqxbP5o6WFssoEaq3xgupzCU4Lf4+XLkMCNxp8d
Qe/skIxxOjXSKi+N5UN8d4jB34cAg1L3nl8G9Nusx67K+zZYltxvGiFSW6vafadk2bK32ICyzkLt
NZbMuI3t9iaqxxAStGUE4GkzN25yDkUdyrTqfU+DxUSj6B26HJYts1ANnJw6XVpTPkIXDpIkqu5n
dWowGfkoFAU+xi6HWvMMrFbjpWU/hPd4PI38koxLlJxKm8MWt7GmATk1gd+OX8RUlvpn6S30q/aC
SmW0lXFUdEPgfWwi2/QPFXVj2GYmsHN4D8BXWOWtH0I4HqKGgwc0Y+yyYZkgXpCoBdlJzHCbPo6R
4BaAh3DgTCikediU/Ha8htlPTePY42eHWJQVVbOAoTWh+Bh4p7DlS3zqVWiaFaoS9gWE2kCZVRpC
UdHJcGeWX2wKuS8rZWhM1idLWSMEPlof5rNnXVW1SH2g76pfcDWAEhruZ7xxJex15BmlaaM/hJbd
z5kSkiEqQkDMyU3UdsDMsaXGnefNQ4Ij73TeqYqHSKJx3/ci7dCdNWm0RML+LynjqktX9QoPWqOT
SPBqAOksQ/RqTQo5xklkE9SR8RyF+0SU2W6NCKBtOHTAnyzR8wNAsSDszyNhT8MY8rlgA5nZozuJ
7r63mqbKy142D05SW/zCofRpZ45p6PexwjeE6EtcN0DaoT2aVaV0y0I3ekhSwEGCOWcDT6Y77SPI
pYtLzZJNzaS+zCA4P43tnAA/1UcTyYa2HOyUANV8nSg1PiT5So3gNrr68zCyZIC4eEi9tJr0/NSO
OrDOYO64NJsRUj8lpodbA1T2mydooCLkcnRLWe4gFNRpMPhu+RbaNLaNuA/L57Smukxgte4MgUQM
066f9b678JNWdlfn2jKte5pJM8AdGYoiTe558/ykprb3MgfJdZl2LJx8SJ/qZszwAg1dbMZlpG8o
gLPsp+KVnpqsG0kNBBty9DYLmhgJsVNBaSvFgYirU9NNwfwAKwblX5XPPPfStPBFvwTK0eJMLaLx
29Fo4jOEtHuehB+kmENZIwUaFEkAWZMRTf0qaJNH6XeNfhQV8wf8NgGyS+pGy+zH6exHlvyCdFWK
z5EUHXkiPKGIgTbyeENTK6gHcT8ad8HD1p20vjgk5G8oGjk0j2TN9NUnsaJ9jn9YJXyzKQ/wDm7V
mI8QmGqL0IIfU1pVMbIzBAfup7R3UE4HRViV6Zxw6PpM4xB3Fw81WyuHEq9n3sFQ0f/o4G9bzgs6
NTSdLLfvC45zIE6uPcffunARJIU/ZxddpKJQLNbeBBNlLyFkvDd+oj5ECx49hR+ZCJjalkIHuQqU
7p+Ebiw7ncLoD3ZPQ5k+QoBgadUECpHIgobn44T0GQJFuFrG3OlJ+SOYonjGeamC/1xDApmZKKHP
CjmJm6Mn41+s0IY2ydwkKMPhecM0NMgd4sL0xFcP2H/EOnsVOC1pgnLFk/KSbjq3Cn/Wxsyv8xoI
qt9QSoejlUDl9F3pm+mrNrx6IxsPj8ayBpPuoRaNj/xDEhqkXWIGeWG2ooCWduCpuISRMQ+d2mMF
NEr8pkjE6HwMahb1qfZn9LdBGWufINwNVonV+H2SAc7ovpUT8I4pcNeJPuMJJn8ui+b3yRDH4jLx
xnyBZlDyWM0J5PWHEYg2ZA8O/h/hmMzqUtbRSdWe9dT67YAQzLz4OsCd7GcNf7f2OTaD+4SN6fV4
OFDrPbofEUOK19R3aICQjz63uEprvCbekZpQO/fLvvuAafnsPmItxTBlbD9N1vz/2DuP5siRNE3/
lbK6owZajE33AQiEJBlUyRQXGJlkQkuH/vX7gF0zkwxyMzb7vG3WbZYdJB3wcPGJVziKV0hKe+mY
o6wS8Io5OJjlqH8WMlEsrxJM7TaZzFJbCc2Aukv2Nn9GP5sdrzndpG9Eg7nUrrbrzHLHnO9nZZdB
c0ymurHctEtCOJRlz2zL3HUHeVDl74UeptyzqDM94dChPktliETU1DrJ5djW3Gx218uxm/UcPz5b
Qf+SYJte+DVUOTxxW8PIvJiMx3CnOAHxr9vt7CphrOzsRg1LTx3sEPkTLROeM8q96ml621l+qvXK
RRmzRhHhNILcTUQ2517TW0GxdQZdL2AeoqPpG2oi7cknpHBtlo35Peokun5z3+Qx+fScpdwwFXfI
rBWOuCISw1U6LIShrAU3AIw7ShIv7VSO+A71yCJsUiMNntq5S8gVukQzfNB7pumWKo1LjTw3BPcb
qUs6JZnTnSZshXgT6u2hUgV/mx64nKGEWBSml85Ttpm7YBjdIs615LbrFfk7Fk1m54W1lRbr3BjZ
/w2pdML+RdaEe8FUvqeWk4Wr0lAI8tPALBQSeoPeSlmUzui1ZqZmqwR/zdRVgNIPbjQWve5lJagj
1xJ9ig3xMABXkwodUG4tzMc+6prR59oOBRdzViuu4si1vilxbk79YqyT3u8MCzZ0XLaOJxV9MPEF
o76yjRKzTFylaTrbM/Uwaq7GIKuuctQyWhfmvGNfBiS72z7Ltc+0aIPOLQdRCvTVHe0uicA6+YYU
z6soW+4GrVNxNZPlhrBeTUAie2NndbemLtTI7cxIT/ZFTbnRhQqm3+PRJKatqBLnM7QbDY/6UPkm
i6zILuYYLRLu1LmuvKHItBu1wD31OinM6jHRpaxYz0S1L+PMZexlPOKPEngtJwlO9JdDTv3JJUps
4+2klh3zqUlx6QJxUlu4vGXsuMJeiItqrBOxFLP5rSrGPtxnosDUyRxsvfdA3RuUznQjt1B5GAXL
FAtQrjBTZM5VVwyTRTmHcssRMbe0cwEeihs1zIN5Pchj+ZKnIybWtjE6RFNjYFATUvToaclIuNw4
sYc16W7/zEWgxMgfFTGCM1nHhJj2GK+NesRflHrAvMrDUnIOehupR6BQyl1ROXLkyf3U7ahvRmRN
lpXcFLox9W6lImrimqhI6q5tZOKTEujxk6o1+ks7tg6V6qAqN2OLIolHykYqrpP9GmxBp96n9twL
ty1s9LXissoCznNleuHst0usB7vhm1bKUsbcdyEl4Da1j/miNEVjNcq/l/rQDhs8S0S9Yk7RRzdD
U70N5lLFTHuctdyVSlRgN1pGLOAyx81jJSdF5ya92Y0uTZry3rLL9sIAPli6BSvh2JRJ9jlGmOUl
joxgSyQrDejV5QmxhzB36TDXX4Ye2Khb1Q5FgkKr88AN8UWjjmu1Uk7AmCr7Ns7ieKPlakhtrZkD
bv9cGRHVcEKOuWRohnhn4mVaebVYumplK5MJyHmpXrW5NSH/H3V9w4vrypbJKELE/DW98vkb/R3e
NgY3bK7V6SqchpJV70TNSBjQVk8UXCyZWCQcbxOC9wKTAbQK3GQw5WeDQnfoRlWS2eCXM/GUgw83
3appyFnHZrSvmqYpUZbLE+VOk2Tlm5NFg+KNbaN+bzOnvElY8LNn1Gq/x7m8sjypJQLZmR36hNQm
jXKPY41je1LS6utoIq/FAk62BjdV7NH0rSoYJAK0IZ84nKr4C3z+7HPtKOkXkciUHoQ8hca6Darh
SfRReeskmEG7wjGFujIqw/waRCNmyTXFppkysyY/xXqqXQw0xQdPjiRMM2arD5/toSQe7MidOAdU
Q/5qalFFSSvsQ0KnoRYXJmIuEol6Ol/gyThHXu/MdGlVpzTvFZHoOzXt0y+FgUSHHwnDfCHcmtiN
Um3eCVzGq1UkT+lnWhnJk5IZUwc2vOwfFTgvKmWFmRjIxJ02Ap7Z0fPF17R8mhTwWm7bOuMDcI68
9WBqm6xSXAVUP6xKhegpyMndKjH2mzzAWQ8NH0Pf1lYcym6WlhM1EbuTolUaNMuJjbPesc6UMaRW
Ztjfx6gWLz04ceEWto0KvNY2MSB5dAtuobRYmTeJuv4uC05dn2VlvEwcyw+AxsqH2BAq1YfYIIII
pJIDNMvqqvGsOJUGf9YUvCRKK+Gp00bINkUIYKOoCzm9tBods16uQrvaVf3AUTB0Wnx0pBBlK9Nq
h1XaoyPl9XrMJTSQEL0oLUEUHI/C2OVdjgsgaY7+0Ca08a6MlMTQ48JuLbZHm6On2kbZiJQbelU7
OY5H9brQLdbQ3GM/5UXDYBxFO6NMoXVRbG8bqr1kd6WpR3uNImPmt1GS7Stt7Pt1Lkut4yq5bIxe
Z/aV4tmoZKd+Nepm76rCtB5pxTR8LVPQqZRsCkRxFErMGydRBs0Lg3mEVp9G6SHDLkW61BKy/FWv
OVLl2q1G3cYJDZ3eR6opROW9XVITF0l9N/RyGq+6Uh9bt82dLjpSuw+/tSraneBp0/a6zQ2Fxvpc
mMe8qLJwl3HL35Zl1INdjAj+fYhuZecKMO0CbttIuFoopd54iAkrm1Z0SebXU5/fNa1FqtqNFsF8
QNTR0LczncsSPUzUxdp2uALeT53IgX00u2pncq8ZmWHVBM8aNse5GOrKVag23qnFIEVbRyTJV+Ih
8kApqCzkRR2KMvA9csGBRFP4Jiy08mts68GnbhoHc6kiIxPb0pewvSEho/FmIYy9VaRV7+Vh3RFT
o59ZuiMBWr4Zc8MedyWVuq+4Jug3oWSlsVdz2zsuLD4jW8mDonS4SwbdZaiNFloYFF8UFwYyFbbC
NqSvI+nFMZqN9r7up/S6TCuCq8Iu7Xu2FV9SZQfpoRwCsnvw0rZ6KzuSFO9wxtNA67RVseQVZs/P
SP1BhPRbJiWDuClanZxQJ4lIeqK4ySCrXAV2T/8ez8Aq8ZwsMTZ62KtYPhSpXnJFmuUNp0dxXRbZ
mHArAKdeNYGh+JpRFxp1rF65JHzr2UrAqw37oqmokV405GwoBCHwsTWGsb8xBmX61hVdG++dVnAM
hp1QtyI3I8sbFiF0rwwM+0WqDeUYctSwhauwTf3MGp1P0O4V6rBxYX2dghrIweC0Ngss6Ky7VDRF
gia1CV6/yJvKcmMH9rprp5UVbeJB7ZS1bFMP4HarQ+AXRZYH1POMMHW1xurEEsbam6ykfLcak1q5
73Q9+2SEnX6FOd2Ez0YjU/ktw3HCvZzCoIuNQlKhDSY56Gw4UfSlabtAbEHHhGjkO9n3KQYi6daz
RUIEslDO13YTZLJvFo5xLNqOzRGNCU0cM9RHCpvEmvKqN6PqxqIt9kNX6z5Bj5BAiJOdOqtrh3nn
eNkcGk+Z3iZP2NrUIYLFSbcNcXRKL8qiI9NUuQJIXUxr3FN6Q3ezCS0R3xTaAnc3iqb8fcjJwjqH
v2BRjIIo8ra316pKmUc1plMQfYoLssfyvtby+Az648NOKSgMQJkWZJBTVLse4QuSBlHmo/Z5mecD
wKAu2oDhMjcBQsde6djnwEgfDQnGBU7ugjsBEvr2xXp1ks3aGWJ/QrJoqXk56qpujWCFmDMxSwmO
YRM39u8TNnF7VWjQMKlQtE6hA7QtQ4mGEfWwQnR+3+AMLzlWe9F2xvPv99RRctGBuCzGr9YJjEdK
aC0kgRz7aG8b2wQ3XC8etY7mjCQ2/8ZQCLiAgQKa+U7IRe0CMlTCQz/jDj8adKZ2hmxM26nXzvGH
3+N2AKGiTQOwaxFCME++to7tyf1pJT6qFsU1+jnlhd7S3P31C71vojNrGtQAFDn0hbT9dnEgUt8H
3aLCSHVqhaJ4tzZtdmdYyk90JrUzoy1ovrf9c1in2DGDYyQQwQz47WhCmQsnrpBzsoqI/sKc2WsU
Ao5GR0ZrRf2wFU6b0ftrg42mj+dYYO83AhscJg9WY4tS6ymlJ+qGvFNG5CXTgEZh5vTTHkP78k53
qHQGZk12VjrNza8n+D1kAGM7Fdw8IkfY55yybe00sfTCdoQPjrL30lQIKrepxH0PH+G3h0JRDiQl
4yESdurSMwZO1EtOn/soq3Y9qWqIJ3EoCppOqmklZ2Sp3sOSnIWAJIMyp2cG6OPku1xa+2aTYtIX
aPV+QLtiRU5Fwcei4ZrbxW0eaNoOtvuZt/xoXDbeYi2OkiYJ+NtxiwZBWFLuzNeS3Lrs5Sw5DuZs
rugU3UW52m6KBL9rdWIp//702lAWVQenHhhhJwPHcjMvzr2ZHzbNsFP6dN6pVtehamFn1NZ/PdiH
b2mDzrZwygRTvOykn8At1HprsxNj5gvuYChPnSKo/OTyOu2mIy3E+r5w6NTSrDonoPHBgoUYvgC0
QdlzUZ18r/rYq3B4JIJvQwZUlvfapia8BoEh52eW0IdDoe6GuhznF1vk5CUTg1M0FsuM2hp0OgQo
DakJj3pdFWe24UfziUIB9SzudsjKpydPnRAOSmXmpzaCq2iRik0l9SUSw6ry0GuVuplUo1uhK9ef
Wa/vT1iHoGIhXzE4++QEhhXIdVMjHM567XRKOk4krytZKFhYRsZ9Eorx069XzgdITAbUsYmwFzFP
FM7ezqrIWqQNMPvArrOYrrRAjF4qSMlCgXdXoKS06ShW7vJMDKtI6p11lyfnJJw/kNDjIUBgLrD4
Rd7t5PYiiG5REYhyMORBc5iJPe86p02f47myWh/1dipUUYgWt9vPEXktrLI6XBnI/O3RbaHz++tJ
+WClwd9GiXLhkKArfTonky5AQsy5L4dIyYFTGgj5TeMQFnN0JkR4f29zacPy17lXqXudft8RcKg6
C53Cd7LecbuoGg7gGuQzW+eDu2xhpaJPwD2K9eKy6n46H8q8nTV7zHkh0RD151b2Us51c28EJkzU
GV+7RqrHu9+fRSANhgLId/EiWGb5p0HpQA+EPHbuz1E9eKU9alvdKYO1iMriDKLww1X8egI5TCQL
6OQFJQzRZhD0ha9H4UPVAeXV+l54YHeKC4w4gq2KYOIa0UvxUGpz42WZWp5TFP3oq/z5GU4WcahK
oTa0Du87Ih5EASUrLiIpU3//bFq82FFrBlqIiMrJCSFbWCJPdD98xqIRIeTkic4wprNzrz8Bv6AA
kKR99JXr8JyE8keHExO8KPhh/IwQ7dtvFFLkzEmRFH6R6d1FbNVgKKeoAUeIml8rARn79Qr6cDxk
eExw08irqMsx/dMKiiu4+VLWoEIrZ5NPb37wDCk1170B/KZbZHl/Pd4HnFTSOTRpFm9Ui0Nx+Yp/
GhCGZihPRlb4QZ5V0S6dGMkrVSO4mAYzuWpGrb0VAkBOgbcNvs0DODEtlWbTVfXe9sMyN/Z5l6qf
f/1cH64s1M2Q9USM3DyVwesKQ4sDdCZ9DJbTb1IHpVxC6vlMEPHhbGOyDXqbO48q/NuXj7qxpear
EhDOVP1jRyqPqTKARaOue9lQRzhzyn5wKOH0wkGLyBMt4VNQfGTWtdFTBPQxRXV2ate1a4BMBn0y
wjU5aI2b2WrK/nffkhgU+gtL2EBHWT2VKp3rVNGpUxW+KKrgxTKS9AFS1HRVKeO8m3QIuWde8/3Z
9DoinGrckIjpT1mjUY4YQDxFpW8ZbYIQr6Hf65lDs8yeLS8G4+0VGct7mloadYoFaDIHAfvrFfQu
oFmeAcVUk8SXlOYUct02vZ4kk8TCli0TKavZ3qf6wnTr6bAXWaiubbmyvaTOut+VlGNkGBpMOToP
PMDJqgI4o7VBItAmx3V727V16AM9FW41DXhD9fo5ifB3q3gZD8IWtvScU+/iGW7QKZzmvMT7Rk0e
7cisspVF4fRpRm+19tS5Oeeq8W4dM+JCPV4sUkBwn4osjLkD7IcCDTSWHj86yxTHPgKOGmPDcwDM
aF2BmLTOHAnvQpRlUGDwFrpMpMinftxx1xc2YnCl31V24TrODDcSrBIhfnYuRPno/Zbrm1EWhOJ7
0XVJ1cFFFH5syVntGlJe51tkwxTb1Wa53VAqTL8VTO7m12v2dWO8yf95RySFqX6xUZENOlk6ZQ90
FABw5UtQxm5bCtd0wRwcwbNk0BBJQ6/2ge5e4tdVaH+mlFCAL+mD8CICfQ0IASi3H5GN3kWREthu
pgJx+jdOE6hSS4xIiecd+ZeSn9ZHZlD6dlUWW4n2mU/JoNrYDt2eaJ7646/n5KPVTQeVMhnh3HIN
vz2jQ6duc526vl8N9eQZUxatRynSD2jWpWhfJed4sa+L9/Q74DZcCG8yosunKn2VmYN9ytvKDwad
RrMczNcEF+F4CDCwOlqTObd+M0Xa11ZSratELvJrU+2bwM2bWb+pBPWq359ylDY5vrmpKBmeXoZ9
W9W9KILKxwU39x1RVls6LZGPMJeytsA3njm/P9hpCvIbmFRgCASr6STeoj+hFaE8MOWJFm+7pn0y
JjP0bRRz1r/+ct9d84Rz8OJJgBB2o4p3MtKsB5EequAjEoJl4ZpyrL2glHdO4PD9XbCsH1S4+EqX
ysRJdhMO+Lbg/VX7aVHJazC9iEtrmrS35wzJRQNEZh1Y2o6M4Zw61fs8b6nwkldzkkAPQ/bz7fLF
Ad0prUGrfQ3sEYltCgrTsqJVi55V71edbu7acuh8NSLO0VunOkZ1J76QIZ0z3X3/rWKOqFGLUgyF
nXSqsZ0OVO9lEJgIBNjBVhqH8YdDsf16aI26O7NiPxyLuJL0mhY/Co9v3xqUkU3pgrHsWm7dbNQQ
3VWS2R2nKfV/vYQ+GgpSpYOZuALp6FRfreiMqpxto/blSegrlli2U4P8U6rUyZnT+f1iXXYh1Eu0
hBGsPD2JAEdoMFscvsoxnYVLHxgSSCTCKjwze++qwKwZNOUVpg83MO6Dt7MHW6we9C7BSaqZHkRr
3ksULldznwjfMPGfnjUaTtaCNqylOj2zJT+aT16RosSiwcOF+3ZwUcraFM285SBlzroBk7EDfhxv
02auzgz1/pp9dQXEuZz9Tyxx8p4UDJUKPGzjW4nRrrNKNq8nIidftoIKJC05kgG4xmnOtJg+3JMW
SJn/HvekgqeadSSnWKyCGedMGOo+3OW5razVohLrAjfKFUKHzS5PHIcbpm3uZr2xHws8q8+d7B9M
NoketRtiQoohp8XvWQ8RHE6LBguQzvTgoMl7K4eaWzfOuS7XB6uXJcvyRbfZ5Ks9mewcc4SI/Lzx
J2BUK5p87aGkof3tt3fjor6wEEcZiLrL29WDBqnC/Vg3Pp5dxabqp8jHuU51x0IZz9xS7wMDyMVk
NGRvNH84Yt8OVaKcF9q1yi6ps8a3Mzw6Q6EVLyObyrVHFHLObMsPB8QCWuYdaNCcqsZE9qiAALUa
cCXIOQ6wqVdZajyDH4RvaKTZmd3x0drg8ERVDPkYiEwndyNuzBEeMKVAIyHUvLgwZBdZQ9mbmNQz
O+KjtWFg40qTkNsBDeC3UwlByhozB7eMhtm+UQYcwFaOmdCP+fXq+GgcomryBlRbTLTE3o6DP1wV
pWmIBG9r274TtFdQP8/5pn00b68umWwri97gySAdCa0UBkPjD5GDXCzwgHVodfPKKNjnv36fDw4w
rLwWzwpCC17s5CARitH2zVjhBqdri+0vUntBLEC19vF4ifa86XVx/9vSkCx7WgLUF5cKrHXqXIbV
VlT1ySB8JSdzd5qh2UJMva4moZy58D6YSc4B2V6slImfTuUCFBqCxeAUwrcTbD+GFIu7BNqwN9jA
bH49kx+sDKYRZSBr0SagF/h2ZYiF8k38JPwMM5drcCeWq7dGf2adf7CDudYUAhPkOx3j1NvTLBD9
GmeddZ6lk59EZbQtKrXBawGgD6XkfyMMopdLORhVWQ7D0+axGghNyaau9csIxneHRaxbF4SBSR6N
/yo6/Mf38T/Dl/L6XwmK+Od/8e/vZTXR94nak3/+8zL+3pSi/NH+1/Jr//Njb3/pn8fqpbhrm5eX
9vKxOv3JN7/I3/97/NVj+/jmH37Rxu1007000+2LoPD4OghPuvzk/+uHf7y8/pX7qXr5x5/fy65o
l79Gg6H48++Pds//+NNmV/3Hz3/+78+uHnN+bf3YlC9/7ET2WDyL0197eRTtP/6UzL9UThvUo1Xk
VG0U5v/8Y3h5/cT6i/N82cDgImhYLtXPomza6B9/mupf9A0QAEBXgsOKgO/PP0TZvX6k8JGO9iUR
J2riJEp//vfjvfme/vd7+6Po8usyLlrxjz9f9fb/N98kZ0SMmFovdfSlNc298nbpY6SGYlZX6F5s
xeJGJI6yQ5bpHt5R7KOQGeyopXEJdDMINxQ1NsBG46skyNR9nICgVxB+w88vugvlFEpzHF3ZAygS
AIPpzahY1z9N7t9P//PTam9j0389LfPCNgVWgZz68vlP9eLBroKklArNQylRPARkoBY4ksa+r7TS
BKCvY4NKyWKnIn5BRwCe320EFwEfAStRdrBI8fJEiiFfJ9BEthoca3hZWVtS0OmSyDXiGW4YdbsX
pFLaKxku3FVSowFQTXoaUXNO5pvIVGFql7NxBzQOGrzugP6DlIzbuiepwbMIbXOJAJyXNgjG2wgp
soQGv5Reg82XvTizKtUrwGh9c9Icbftfz5DyNtlcZoj/qoRYuEYsjfCTS6Edshk8fA3FvwQUD8fw
IkrL/qKH8yG20QAqPapiS6PHivV2HKrQkkQTDbBRLRo0YREDjOQH/EyeIsUHzK/exDXNbLhYBjQ8
XTuniPsqJvx2BaLUgJAVbU/Zorxw8sT0SgW+BIbiNRr8nLYIsp1cGgt62i4at4mNaC+rVfAJEp/R
kjkH4Tbrwh86Dpqah/+10nhJ1lxaACogfYa1JbmDJk8Pcq21D0FeVbHXBekAaj4Q0W0PUPgGxleH
5/s8gXonoKk8OhRgTgZtTL7NCbgJ+GsZOvko+Nmu0Q7QA1kw0XM3m2nvUUTFH0oeCtvrpnbKVmIc
q5t5aFs/kKquRrV4SkeoktG9VQzBl05TEg/IXX7bxlb12Mm8RmLMKE7MTtVtizGMQKLntvQ1Urtm
Oym2eBaEES40PbSzuzJvplU/g0WlaihdQ6qvjmU+ZbHrtEp88+sFtJxvP4GAXhcQwZhmkmbS+OAF
324xCe2FJpAlxaNsEG8aK8Buy0qYEi2zg9gbwwZNjwGylysVpu0XSujgntPpt9QIM8OTJNM1Bb6F
etNfxxbwGh8cgwK6NES4MbO1+gjZ2qFVCJvHcNFcSC6dqaJ8W89Bg1iWUk2XXVBuq6hoBrdBqFxx
ZZ1gcBRd6A1KfzEFAgyZkXU6vyS1IF4nEHsR/MrHopC6h6wv53adpuiIllDzLgtsT5EsMNPkrsWg
AUpyMDWeJgNFQ9QiLFNeaoL/qA/SdAGr0FUqvQI3EkwluCvcqTVZ4K4p1Pwggd29RJvAMHGpVKur
WRplavpDtC+HAcxqPLZZupozvb6I8oWr0MH8vY5V84gAxbgqQKVG2zq9UbtahjU+R2uZ8vmazoj1
2ZxyQ8CiMqK7xh7hdVqxdJDLsEP8z6iOCUKRX806Gy+QSstu1dmxz+U0H5wdXATgK1HCl0FinJyu
mTqjpaG0KnwzFlc8NYhrEAxe1SBSIEJqJp5lUCBKMtEz/fLXfsjpIUC1m7oGnU6M0ZZY96eDHfS/
Dd44UT2hVrjiStX4NaGkdWgM9SDsPttBS6s3GHTkbLzIwxu4ghrURZeSg0ChU7FUBiGf82p7dQE5
eSz0yBfbe7JW8r2TaF4Z9XK0M6QbAGjidaBb/SapBHIusdW5c7LorFWa6SnwQdyCupdrSWH2KSyD
1isjuPim1subDsm+FXhpeS/FqEQCMA0vYKmNOQYA2nfCg9qrhXHO9+O1tnf67Dw59cbF/IO0+O2U
Tp2OikoEazGQ9OTCLJJphFiuTsU2SGEoBUR4XpI0zhc5y6XWS9LmmFbVD4RmoI2mRkTt3ho6C0EX
SFn8b57LR30pbMGVqkJqpmp8Ncl1vadloEarYeCGcYMCXSGEMTp/imdxhZJIDUFrgoLGPH4GLT95
Coq4/oCmG9ulkqtD2UzTsyqjRQJSGZEA0UjHJBiOs9lIMFRMK75XW5NWhJw6zTFnX38dFGVOvDip
xstuzrjo8248aIke3BrY1V7lRczKlSeIUw0dezhrB8iC0OClwbEPlJ31xCNCiNcCJ55tk3JS6eCW
v6itHd1lQaJ8yWOku91Yjfrekygr3OqpKD2rMcZdNk/mhdzGn2ozbx8tGLcrZRLmKni9N8iOo/lM
3vrRnQ6ahOMYBOgS/ZykJ12iF6nCfyC/xME9KHMdNjYaLk2R9b5oMQeBzQwPm2v0UCczxlgytaI0
nOtN3HXlOstllBaUZB3VEVavuY6QTAa2uKqmc31PbXmWk1WHxBzX9dLEkFFofbvqRNhPMEpkro8+
Tz/XtWYfJCheWqgr6yIxzTWrSdtA3cJQIDJDr6nrr3WfDnvHHpKNSoWT9aZrXitBhCkQj96hNFEf
qBrDNguTtQJd+VM9zcaiGY1wNIL2t1WUSD4C8MbXFDkJ6GBmtEEJIN8CsjmHv3t/Ui09VaAYFACJ
mQFLvH1BKY4DmwopL6ik6nVZKbZXlvPwGXq6c9HkqeUrZT1yZa0gSPTOiJKgiQwGlWJUbDrzWeZa
O7fXT2qKXNo8lEONnzMKEB2I5LcPVdl5UMhmrniLj9c1Cmm9L01N5ykWUkm2km3jpnDc1v5iAjwj
4N+P3eD8VsXo9RkAti0AXmCnC8jg7TPEMbICqKDCe66G70asm9ve6ZU1hL75TIv71XztzSLTWVgW
mBxuCmdJXN4ONYopkTIZoTsRjtl1n1vOAy9G/A3LcgMKXPoW4x+YesgZVtdCLcS30tLCB3rKSAUE
oyrc3jCkA6LkcetC9lWe0rLbOnMbxm6d6b3pzhOdA3AR8yZB56twUYRIk03OmXmpmkREjSb0ym0m
B6+RtGweC5iMmavgFrS3Qme0fV1LzrQijbf1g9cJpidLZ5aWBtzq05IcSRxU76KWvYGoZ1WM2B/R
tiwuhsieIRDpuj+E1nDblJm9m5MwaV0x6MdygXyssCzix42kuczpbRurwi6muzqT4tA1J0V6CodY
oHcG6xx8xH3eFEK4WdUjUTDldvNY67P9QNxgrHspLFtXyVKCbQORnYFOr+LDldTdRQFmpVNU9xJY
0Uctn6vnAazqs+zk8dcQ99EvGWWcg0bn8mlodaLqCnDQRVqrZgnxFPEV+K4lSlNRulPmlt53Xlio
nqn211ztsy8V8kIwoMpPZGm9sqkiUW50JWEkOUDlWqjxv5b0/y9r/Ll0df7vZY1N/NQ8Zu1j83NJ
Y/mVv0saxl+Uk15LtrJFU+91A/5d0+AjYmhwYvQUaOSArf2fooZm/oUBGYeURnsTpMGSevxd1Fg+
WkQXKY+BJaQSp/xWUeNfZgY/nRAo7S8eB0tReSE0QNV4e0LgQRkltOZ+KIob7eZddZ/fKl+WPL9F
Ms2tVqb/nO7zfeTNFyje1W65GTbp1jo4h+nFuOif2x0Hx1Vxn+2kY/acPCsrY5vdz5FvfR8e2sCt
H4Uve8Vu8mrf2apetQu3xKGHedc/R4jfqG7tQVZf1Tf13nyMrvUf8ba8NC7UR5RfoBYo8CYfmvv2
QuylNTWJY7vK1sWKyHaXPqg31cXgBzfJTluXt6qn+tn15Nc3DXQgpGbucz/e6qHnrItjeTN8Gkhl
I1fczBf2ZrzoHtpdfSsdte/qXveiNUo/F+YmvTLW9SZYtdvUp8uzhmT6I7ku9zzllXawtsFDfrvQ
ML/bP6QSpBRaz1647UxshtzadDOxsvf1HhU8cFTN0VkbW/lTOB7rfeVcP3WX8R6o6z68iq6nvXOc
HpjCC97hh+oX62A3u/He9GTfOBRHy7Xcap3dEcfs2L1e5AnvHqK7n/vVhbzXLqJV78lr6kj3wb5Y
p37p6avWzTfDSxGsm86Pvhjbcq+snTUJ+ra7DG4aaJvSIfhmbdMNilzZarxZ9FgMN1jHCP95VevF
5mrRaeTno0s8SsKnTDlohTccjF3nmV6xJnzkuUZgh17u2V/bu4kule7ByTS+zBf5Nr6pDvWGVkuy
q7fGyvQS3oveMtOS7KKdtc635SY8qPviXnyTrvJL+5oRPuO/ELiyH+0IRm2mPd3EG3Nl3WrbWrjJ
c4jUw+f00B+Hjf1jumxat//s3CI381k7tHfN0TZdJdrMvavLW4cHNVxpK1/Fa8WXV9WG633dPdr7
ad8WHh0TPz8oR+mO9dl7cVQc43xrrRW3vOT3V7Gnumh0HDLi6LXFN7LJVtVXBCLd+oZEvUaw0NWu
mLS88MzVuI3QxZBXyv0YrLGhk/K1HHvVRb8ekPNz8ydjNa7qDUCCxAsvr3PP1b3yNlmT4a+tbfa8
bu9DbpYHtViR3w9Yte+/kdYhEemjpuRRUPQlvAF4ivpbfjkfinV7LDGdRP2IP/GcsIxkb9xRsdYV
1FtClI4uljTdbbq1Yn7pUJRx2h/cI+7k/MiCg5G7poGE1HbULlv3+rtYw/Af/eyAb6XnBriJQnT+
1N9Md8annNS+cKv8wP9noO41eWXmie/Im/8f5s5st24l27JfxAT75pXkbqUtyertF8KSbfY9I9h8
/R30yYuytlwSTj0VkDhIwIa5SQajWWvOMf3pAY+3FuCGRlMczHpgMxaLSyiPFUsdHuTKomLgj96x
wJQ+79XXyeyDlLGrbqKd2fnz9/a4PFWgfrxjvGlDjRPWMXqt78UN8lHk0jhlg+kIMHOTO9+LY3pt
3bcEQNn72bmLrhzmpWE7H6tLc0fklfrTemhpwIX9tbhrwsoJNGOL2O00+0DulpP1aG61IA2KEGAk
WbHVtmaTDRYko4DF9iQFbGrmfgYFIznERTAO3PDJXu7NxglRbN93Rz5h335QdchRvqy/SBk6gK2K
wncBLZ7qG/OHCwpkM22h+OnHNt0m08EpTsX39E452DtP31a+0u6mX8QxBGq7earrwPM52uVflA0f
9QFqodVvBuM7z1d9JqJRN5/s0IuC8mfTPSmb3AzzXQNlDWf0sjftDZA8o9hUL6MCx2PvYEXFvNpd
cFruv1Im89Fh37YBCdVaaCcXhsa2bQMBhxFBJiB29Fx7opAS5PW3hEoOzu0xLKLXKC22xta4E8u+
TG4mDd3aUd/kj4A+tK/mhaOfqgfoq+WTeEoXy0dU4e5RP4OrGHcqYlw7+ObYuxUh95gnW9t+JBrE
U59gQ9T7MfHVIcDg2GO4rsLlWXihtexqxIGH2fvOs57vjJx/cLwb75xHxlRQMbqvhltVBn3jUzHr
jsOXPLwjc8cKKCxUqPe38/gjcS9jD1t3OD71T+oX1fLlVtU3QtnCq9kJJdgbIqwelBv3tt//ILuw
8ks1BHbbnBTzu3NSFRGI5/Yampvfb61oPGnxbbU1rqmkTZZffXPEg4DVlrbOTkfIVUslmF6JsNtV
+LF950CPORjC9HbczBs7Ap95ykIKZMk9/85zESRfEgcS1Ljl49BCJTnSDm9OuneyX0qffzbMNhJ/
VHJg3vBjApTsJ2Nl0OxaW260dlPP0GJ9FxyMGTK/ldgMZag8FrZffvVMGCm+Xp7SZ7V61q674RvY
DAcqbnzZ/zKGyW+bV6t78K6t/EIcS+/SVHdhuxE+H5UI5RQ8yM1mfC3x9mWw1YLMn1rffIqXH/Kk
gSxtGpzhTJSb5gQqickdk4I/OUysOX/wRWyHTIdFAO0jTdUbVqzKt19711/c6tFMza2dl0/kRI0n
TuL5XZQFwAw8ual24E+yoziMIdSNF/fWvaKGkobDCZZhD375hf8Mp+I4X0bXVlCG7QtshAOX4qU2
AcjRS5e6JG7ufXOwWV3Mb8lBvDStDz/xxbgZ9+aFBS5CghDzMexfum0IYMW60fZ2KEJ9y72OoHG2
zrTj/3DgVylxEArGQKu3VbJnrFISTwXVnb3lbhxC0ppDlh6jhbbGfrCeRpoHP8Qh6sJpoZa9qcoj
KNt82tbO7pgcGWSMZnki2AIfvNin4Xd3n0ywkLa2ux3tYzTcqPURtu00hD/ULlDNfzrD/2pbfl+X
/O+8gfim8bj7Wa9duv78L/1/2GX0OMF+sB2nXfr6881enL//z15c9/6DEJbSIpq61eu5NhH/2Ypr
3n8QT67ZE7QQHf4KRYH/thdN7T9421fsOJJEj7wzNun/uxM3/4Peg739WgWm4IRA9d+0F9+Wg6iS
0Oxiz49kF7EAioGzkvJYyLRSbEvxI1gvx2iyl2vAVwkCQG8A7d6JKwB58ksTG8puAF64Tzlz7v94
WH/pGq7Fj/9zFvjnNzgoS2i5Y416V7GZyKE3yq5daYywgepFba8cTekuaOq54ceXWuvB55fiuXK3
tFUxIJyVsadS6S0JIYNKT12Gdl6N1IXbPv8s2+m3IuHNhWDi0xmzsY2sSrTzCkg+QAl3Ve6phlsF
/rOe9viPaNgUg7SvRsDbJnqdNjNo+acuq9Nc2sqhdcT8allzdurm0bqPYJfOoWF3KDlc+kv3+axN
2n6UFd24dhzoa8Y19Gk6Z7KnrePInNOD0mKDmsd1Im9zu/k6pbq1qRunSjdToRn9Jm6H8QekWGfT
T2Nc+TJbi6cJUdAqxl+4kpvFFZEEQ2c3F101mMu2U6g6B2JMnGTTqUtjHml+9J8ZYN69HZrGyOkt
PAOr2fRc7zsZOknKihoH6Klf7XZCLyOV/JMcm3MVPfbutc3vortAWEhywfor/mhltC2ZHqkCpGwN
9t0rsTlezNFksp3U3AdPGt1GU6yZTqZSZ3sv1rTr0S1ZiDpCXXNtEGFJ5EowuI3GJM9g+qRD/LaK
BN4QNTvOC75/CsmY2s6+yE7PB0C7/Lyl1+Hv9ZAgaOwTcdi2HScVbLj3H38T+vkcwBXpQ69uKiKf
EBuuf/7HA5nKyUqNCEKXXsv0QSshwQSJupT7uC7aV5jPzQKxT5ZPjp40wGJdKV4wRtjpRstSItmd
kRawDjyn3Mq8ZJ9fdKaS0fRt5u9utOjJrtFzdpCQpkGvqE3Tuv/+ma0hm7j3UadRbzz7rMVSZUO+
VAwctXxYumLYpdDEQzGYp0b3fnz8vM6nKx6XBywDmR+1EjpxZ+NHoVRbLAZdbDBd0SkyF3OH1B6u
rBIZnyiSfkvE/pxG1mvR5zORoBg4Vc9dLUkV5YoNosivZKpi4SkaL91KPvCNlWvKvG9dwDdkF2l9
5s+WGf9crM67oV3qOgEmAA0IcBGrIIltJXMPGj3Yh96bnBs7cxKLw0Zr6OyNZW6FqglHNFThq14B
1nNFMFipJwNqk+kUjKmUN7XVdKYvjYlmLib3QQlo9KpzMJayVfw6rvQbmEKRd80f2l/GZbZeJsul
+2MOSnOsK4r9UMR6JiqorLSH4jRRr+ijz8le0vgY/9mEvFE8/alFOesN/v6QyO0hxRcVDhWw8/eU
u16rrz0q30xq4Fua3pSd7+oTJx6o/NZDVRfdMzxaT/OXfrA5xgNjh0bleNedN2c/pqJHRgA0u3vp
ai96JuncvrHbzL5xbGlWbK7GXMehN3iPHTrCwW/hy3//eKxp68g9HwCMAGfdDKyNjXUw/vFtDkWH
gcmCZAXbMiu31lxJ6rNRHcZejyitSpzCX63zO2T6Q9ibGiBjIABINdsIzGeVUR6KpY1CwxUPht0Y
4aiw7ITlkBMI8fGPXQf+u99KRJiNdJp1/DzEOHI75pl1Ys1yYww1REiB1UNg+fgqa+/g7VWwfKJx
pOWLaI446rdPpIFlHkdtHdPUhWRaqc50qRF5YPglQiN2y2PpN0YMN7Ny7e7m42ufWxeZnLk4Ca1Y
B/kqkXO8vTgmDSmToomDoUzml9Y20tDCYHdlWkn8gBQAVrNgeWD5LeBEKYYypSH6MfHJ73i/RvAL
EMgyY+OCxUjx9mc4LbkYAmGTrySL2CaQ2C6py0MLn6sc5Uul/cusw9/3jRSOeF+UcrSTz5pq01JJ
icoiDvSVXExIpb0f7BbK/9Qj0Rmcz3JZ3w8lbBTMevRT6O+/c/MNDJsE7Q56kqKVYaPJKoDp+dlS
+9errEpjsg5Jhjp3TpEe7AFo5q6SzjP3/ah2IX4/55Pt7V+vYq9iQErxjNyzATu6FWhoj3tBSIBF
TcnbUIHvGn48NP92FTq6KH5RhvBdnI3MMmKKBkZIDEqrwOpHrLOxBnBc/w9XgRPFDI6ODRjE24Fn
xSU5eisw1mlEIZFeGcV+HMR0+/Fl3n/jdEo5j+irxBIV/9kjU/UpteySF0O0writjcnYNvzVXU4P
/8BnPT/Cmqa8mlfGJzf4+w7eTi8GhxDjt8SG//zWY/4x4TYTsqouYhIjCcjYqMNS38NxFtsimatN
vXhUI/NhCZZBVFthvgKyvWcTFAVRlNbBx09hndvPfoqB4obp+7fy+bxpbNEHJc1HpOvDbr6Tg0Q1
1TCbvWfO/9UH/98Xy/frDIcVTqI8a40NlH22B7QJDJpUE+5rDbXuka/dg7eZCekEnBxMM7CrdHS2
6aiqR6vLU8d3iyy6LA3y6TgniOSxGUYnui75V24nU6DoROJvKdtSIPsKRScWJsUlJcrBM/qs8k05
S0ooWh71fg/iL/a1TpUUj8ya51hknr3r1Q5AhivhzP/b57ryq0yclqjXcdOun9Ifr3jqmmScIx0K
oGRbXcWGFijxIPaLQZTMx5d6P1GzfSDTCw8KTq33GnkoVZOp0Y9Sykb9OdbzcKkMMSEBuverbqth
9/Hl3o8YoHEmKmHODlhwzxlL5GOXBjrHyJ8xtPsZKi1KWeRA0WXBa/XJYzwTNawbLG6K8zprMJoG
9/di+cdzLIGNI7vJIozE3eI3qlMdB7dvjgvY4220VOp2LAznsSygUore6w6qkathrln54ePbfj9d
2LjMOTr+9hS9S/E2pJtKc4UWO2hFn8iJ6Hfp1Lm1DzvIEL4wouVQFKpFLF5pfbJFf//I13l9tcFy
aH1/Zs1nUysJ7Yn8gfjrIFs41/cEXgRkQH32wM+neDqmANB+E+DwuHvvTjkRZrBeyajDZuIVIYkS
Ro4efzKEfi/lf846HDSQMqzWbW4MM+h6w3+81Sy3ahII1CZollIiIkV5u4NRRolIzhOYWNvILQOa
+aymB4WQEHY8RqXM4SQnzaKb5Hop+VuJvSaG5CoYwa5qL9sh9xpSTibpfGEyoP4L/MBSEYAo6ZPE
CwPBslvG+iYWbU77sS7Jtvp4kJy/KO6LIy58Q3rba9Dm2RYGAWGjtUiVgsxZ8qt4yeR2nhLlEvpp
/ckzfP+i6G3TZefwjqlW/y3h/fMRmmYTl4tCmlhfDvtJUbywllrxyQ29O+Cw/TVXnb3JUryeEc7e
1JxQwxFFR9Ooku1XtMhZRh7JqGQc96zxWmZW6QaqJ8Xd0FcA5yupMBUkRdI/l/0gkOOTpUfJxyYY
Hrp/rXSBkqRDEbTmWFqhUpUVNXKYjQbKa6NCiVPFQxKIJYs+21++21hzLxQeKBogbMVjdg5kQr45
LC1qR/LWsnuNnJrv/bh2t+fUOZq9ydI7Wfrt1JTpfZTI9tLWG+MT/c77t8YHhsDdRS+x8kX1twNf
lIUji4gMuDGSxTaNcNRr6fIZUucvV2Eb+JsXBAUEEtTbq8SSXJ+xroZAazmzNPiDDjKS6ubjwf67
iPX2K0aChTkF4B5baM86G+3JUKepIPgtKMnH6RAMjMQHDk7e3ZkS6K8z9vIaFXN/2zgp/P4snx6a
yTbGXdd4DckDWKlp/ChshFD3qJAlpds0O4kL91crl+4UEY5nb3NS5eJtl8nyG2RPdA5JoafEFOJF
yANQqs4D9Ws5hHMTNVdqrKJxk10bndJEG55qMNSpP0Yz2RZw3KbTkncEIKYTNIGgH2XxNevRax+s
SZ3KIKpa+VI2xvJK9E1a+5pYM1k66RF/F+dVSGgMYRgfP8V3K9ya4Y1EZUVu8F8SLd++rHyRHHy0
qQvYio1PrVN6v0TqoNZrI/depEYednpfTxsv9ZKXCJh3WLFEkLMkFvGZB+4vnwj1LcrWeGfJ++bN
vv0xzQxgIVaIDHK82hKX2EgWuuoYP3laHXwA8ptkXAUdwMx50+iCYCtbEK5+o0KyvP/4yfyzlXg7
wBwmHnaKPB8gq+eERQELdIjjkrQwPSM0S48WiyqVVyzadipGC1wuzv8vRhXR6yYDaPyaDdVAXEfu
KF/LdFYfBlHrTybBaHdlPmNx9qrioRA68hBPEeMTuXTTPQWR6B6wRpmHRjdrJ71IjJroY48gD8Lq
lHszIorupu4BgCEyVuyaucvI3COcaesE59P4lqea8qs0OtSHEkQh8jQ3ih7XRBNGeVM5h14bvFe2
aW7DHGhOqMjdheijuKwNI3C9xDH9hIWZ8joZAi+r+O8YUYUny0dHIw1M3VJ+pno7EjU3mNHGJNGL
3IDWqhsiRKfhefTGeKHrn1TfWothTQFUQ4Ek1IKyqm53jtxq7Wy9tugc+VJcF5EeyYadjdd8Vik5
116BwgYChhr0FuFflxPUzvTgEvX7zQIUvxaAElqelMr5IGIbM6YXk1XqS30cU5IhyB7Y6TJxs31G
wEPlTzIn2qfUOZiGEc6ah76qZiDGxA/dCqPuHiKcOugXaAShU8DAU/h1JPKrfEqHR4PZqgklKZY/
MYUM39xkzi5JIUnGIFbJ2Aztcqle1cmuNno5l/MBjTciRk/Udh92WdtdeETNANmra+VnO0DZC7q0
Wh4VFKO6TywjUde9pVNmz1FPR77eF266JYYOeTjrkvNCNt70ZR4j74vlCJBJ7swUQylSiO+Dxvjx
a1AScWAMXfG9tKpmJl1qWU4VmazLTgp1uKJyUT0n8MueiLTKyZqZOzxKjaA5tEV7rnOwtJU6IQiD
+uUF5swsGBwjKk+gF7wpnCbdFlRKIwlLXZTllVe2vbtZKoNlSi1q0V0JYZQz9u8C/xnMfVIiLQfx
rZ+5bTsEXdRzq6q9eNpGr6ENhLXhMYWVvXDAEFoKZddaH0tqfnk3gdYVtk04ElXea8eYHXpBRlU6
O0mmmY0/SoECabVdPgQzZWja/xmw0wFQmwYFYjBNPy+g0eOHQau9orfWh1ct5HNogxpmlro4vjqn
Yx6aiEovlNozW/REuTNtpzIa7gktlLQGyix5rruG/IJxWeS3Mio68m6cqU22wnai0wiuVr+Mlix5
IHUt6R6FVGeCMYxmhMGcm6IP2jJHdGQkbiVguTfZiFyHgx6GC41jtZxsr7ugqNo8pKmFTJlARYNv
ctGbL6RGcU5kMzD/nKTrXORNrxc7zFvyPi+rrqe1z56Sn1NWXwepJTHWLKe/jEmoYh2SpXLQUsv5
WsSJeJ4aQu38dbEnU8TKBj5sbUCf5Cxefi/U2TYv8tkedL8Z3OpSjo2X7IqcTQ9+BnMS5JCYM9Xx
XkX3o01i+oohaAa4Ac3gJp1MlYhEpxPmsWkKXT2CByyHCzWOLZp7mUAvOLkG6huZV7ep7kb1YSTX
0UYqU3nGBeEBDpHdqgvzPSJUTgvbfvB2g0ICqV8SEzJue3sqRJBAvu9C6tX1aS4mSvHTmHkzxzxB
SkQKzXsH/kBDRpg14xy4JGr+mOJ2iTeVG/VbxW6dIwB65VI3qEwFM/EHL2zi0UFENLBvilg2Xkhr
gf0YCZ76a5yADw+MRlHcsOpYAn2NNsCJ9Ft3QzrqZARME5m3MTCFTbTUqizaCtdJmoOaDABjB1eW
zV5Vy/RhGHQzwW1f0ktwIgPgDVP4CH/fIzJ81ePDDpzJSyKKGGuXHpoDQbRb0+uQIEd6a9DEbET/
I/XUFZasj0bnkxwwqPupzdE3tYZV3TpLO/8sKgdNkTMMxrM5zCRxithg8Rj71CMMbNLhUuY2qeVF
DZg4LMu5JvRNOmTpDAsZpSEwB3O5Ico0eRFO4Y6Xlseitx9ctZewOEaaCanHGYnUmkxEIcmsNRpG
6cLzF+nya8HvejfpCicmPbZiDzUIrRBtXsJYcXcyE+3domYWlg/tRMkDHTe5dE7Xc2gt1asSW4Li
xC9K47yUpBVWMa2JLJrCks8dQdK0aUzFL3NxX6XOzTRU965kzNAIQ5x0nbYETpj5gePJZszzn2qa
kYpnHiypBi79TOxxVxG5dmLwEEhqZVgyll2LFA578nZOYt9lbfnUs7ibTX8x4wS6q3EVj7O8sOzi
JXM03+rq06J9rcV9HgNINF5JP/FLzTmY/Av9nG6LIdnAyd2ysjpborfzMDU7jadqY2A1Ogs9I7dB
wEpkfIsTVq6qoUTaROq1wDpQEiCRiNuoctjkcRae9hS1L3DF8XcNVEhAVskX6dXyJo6cKcTltEud
/l6AoFKxEGiirE/RWDDtkm9Dl+iLORWHgYxT7rDE/t49sd+475WcQtaQjN/Uyun26uzs6nn5ZifW
pu29U6wjiHW7W0MvHyyl3lupnP180G/dJv5CssLByh/cGNMncS4CLB2IrzS+YJQN0Mh+5W18dNgm
kpi4hvIOD1qzhunqDSmU47IzluTQT4ZLG2y8K4EzjFLR1jDyQ6caD1Gffde6KmgHvACFbHbVqG8j
ugk+u+YtRIZnEg9vtIQiT0IbQK3VOz0dQs+LiIx0LQqlCkLBDncVoLrdUCd3BoLRBMteqMg480m+
27RKEfMzbuzSepba+KS0zwa2mVjJXrOh+NFHdFKmvjrp2XRJOvXGw9fneuV1VEwiKBTtkMWa8c1N
efHTXAWGMk5HLUFQGs0XI/LMZMnCUVd/1AygTVsshLJ+G2kGj9Z8PcbWU8H35OO/DEm52cfCam9H
mOWSyomN1DTSx43q1j9MLd/Pk7zi7LmzAGTiVMo4lQ7dV13p6xXgcVOk3b62GBVZrAbqIl748K9r
dy4O9VwBBHSY4ojZvhXAYP3IGF5zkSMXTRWC1UnNIbgKWdmaJlOdxqFRLzs1crYszO5TwtAxD+po
nejX78ng3KsRIla36S5zSTfTcS9bi2iUgRRbvzCUKztDHxvZBv06wjgj9jG7pM9/cL5CyV52PzO9
vB9d7avTYSnu++8SAHmDHLBx1MMYT3lESd1UI0j6dXSZE3/3aFeG8k1HhvCj1It4DrA8z8JX2YOQ
U9pntKELHL5fPLfBA2hxJmEPyQbLC4d+bm9J0Wq9AxwvvSZTbp6dABeGhrkXUkQKnapIjSDXh+U5
W0otCtbg5SqUUYP/t0tkfuW4ra1tZhKCnwpjXVt6Qgn5ecj6f3pjZLuhkdWjhDNSqyTWxiaV8UbR
QrPX0uvIw2UUlHwVxNAj7HAC4a5aFzJn85eJ5umLqtYtMdVGv+BCLuVMRbjOOrabjYYHawZ9oASj
brSSk0XZHmcVz+9GXbpB86kvksmhuHlt+Ny19r1UzepLqyfTrWmPMtvmcUKFeaiybgyww0TovPsF
pXPbue6PBJrAt8GU5I5PRt1+cSQfV9gWpH4HHQHRTF+DYgVjY8yuLylAIOGekIRHZJeiy54zto2k
m3YIB50lqtkf53Ub9EXBWdvs2pYAUxaX2zVbd2EdJGpOIcNgydNR80GZYI4VSCzRmIwCoK5GfBJC
9knrXpveRPxKwrl96xGqUxLMaSOz7FhOsEXMNWG5jmy0mQy0ZjT9Erzqrzki4IVPrZOWH7eFNNGL
eI4IjZEAZJYR7PE8xZxwqYTqirxonQXd0axJ49YokBVctUywOTJA0ZN0PxrxhZd1hF8a6khkn1SE
9SurWl5f3Yr4yZSuZfiWUyQvmkc62cbOh+5RGTB+1zMh9bTBxUyfKxItt730+LRI4cpOjluytNvZ
oHRYH9d4sjqLlzoYrRGrUuO0JWPHa/obcp/gi6WTtjwUGcqbkAZ/9EhsSPVCcpKuQzqotO8Y3AlB
VITaXJvUX0/5bGjog+VSsi0zClQoabt2kJJKeNmWzSbZhMT6eDOJnLGHD6pvaYBTKVQvoccN7n7J
2G0Hse2lt/moYSVvi/rJIdjpCosrNz8rA095zbpey5bj6PrA0FyE2LqyqrEWeiBWXbE7F3mkf2Py
1r0g0hZWdldItm+mJTyP7HYXnWobNfEhgwP0HE+VgaQ2Sx2CDksbzdakG+JFNeP6Ru0ygw8bYpEP
urV8HPOizoihXduIiDpwJBckRlB+Byr+nHkoQrDFufgDiqoZDytcZt0hqeVFOtikLhtUTLDJZFH6
RYl7NNCUXmgQpjah7ZE9eguG6dk29tbSyavOKF3Cr7tqfOGcAV3aNZZh2DYyr0+a0yatb5RK8kKm
sPFsw+YpWYNdHaUrPV1qvmXtsofosao4PO3hRouK6jtRDHSVpFB04nmj+oTeReDclgqFG4WN96vC
xvlLqpFy7VdOqbm7sjezgvMSdvuAbWcjcPHqv6kEHMW2wyI0x+9MtTC2Sg24BcO+1PpNs+Ae3McN
Orkb+mVdEzrjIl7hu6hD6JaGd2fHY3XDPyu/FlrNUT5H93KXAJvjoM1BEi143w6/tLaKbts6678O
na3FhOauc1NG0YBDUGMmQK45hspTNg7JvuuqpNhCy46bTUeOY04kFWBQwCUpZQ/wBXMTjqmpTD7Z
t0O2AZKWPmkEEz9FHjpL33Qm/mxu8o6GiV1er9HZI19/wYZSaWLkxRWlAjww5dLNvjGU42XaKUm+
kTNcVALSObIHRjzxvUi2AQc35lDDUaJBKU43WP0xOmqKq8BSu6e6MeuBMhJ56IFti+S4EDNvBpMy
Dm4IbY+fQ6YjivFcJ1ipdKyLrC+pn3QSzy/YbbAHnFIppFvuqVBFKvhwNfGaTrKqsNlbVoFznp1j
ryookAuhiJghT4g9CBFiyLiTbHrF4Mjc7wLgYGebT+KRHa0CtgqUBEHKizWxqiQWhqW5iu9j1e4f
6h5sMNrAcjQ3VCwYE202sHB7RFBCblZmZ9gmEH1gaGqTd2DM5ZNvl1ND+NWYz3D+LSvRdlbtqkdt
QIIYgg9Hgp3ZiduH4+LFN4kz1xgpIMzQ7hjymZRTaXEW6b0aj/BiKsMF/XXD3BAcxmhvEomI38yU
eKNprfO1rYBI+Uhu8XMzn+lb2XTqV2F3y099ls1LFEdmf1im1jkNI3FnvjHG0Zc5ST19V8zdcKew
k2iDok8ZYlG3opoz04nbHYfotcIFE+OnVgiNwZC06RyOPdUnH1CteCmYuDLMsfWchubUeimWUtED
hRvEsDMK2WFL7RcBrcsWC2YBEgrBJCg2nJA6qrIvlANM9TizdHV8yvHS70jgXcK8N+PrgeIqRF81
YnOTxNJQQCNWhcW4Yv0Ka5JMb6yuYTDYPdphP/dSIw2yeYHsJ5SFbPCk04rnciC6SlNZZFifBFwt
YTSs4Ar10glf+bIzF7v+luVeaWycSZbBXChLuxflnL9Sf7RPgDWHq7pf091y9sQ2hcZu/O6OeXuS
sUeRCd3a78azSdL8x/XOd1X7VUNGh9yxUf6s6oC3tVeWOKKlZ7rXJjyLn31VeC9Jow2fNPz/chUd
vgk8sJVa+E71ohpd2WQEugTDEKWXVKmGEGHvZ8lY7/tGNL+oHaxyb5pGoIje3gy7KKCzYLYCN9cx
Wrm6B11z7n5Ypa5Tzk28UzXhZVo6IuuIurVP7bQWEku9xKyEwkwBMCFjDAcaSdfq4LjBEinLBRWM
5FgUTr/rJ9e6M+153MSsxOHHr+JdH2/99RCUaIDS8UWK9fbXp7Xeu5XaYg5MmQh5Xwq1FzQ1vYX3
4+NLnccfrNJBUwfhxRtHEmGfd7inPomi2dGrgIm+GoPIQi1Pr2L0POL6UvGrd6x+2tEcLZowVVP9
guGvobYkQMel/ammj2jvTYPesCI+6Tu/703w24xVHkoPHtyBd6YBKzUYB62S10E8UZbaanMababM
Fb+sJq+LQ9p6FBnrXK297TLjuPJdahNiY2qRctGMawX944f1l8FL+w7CwAoqpSd0ptnRs0WroyzN
A6+vMuxg43SifvQJWeBvF8G27IIbhESFHu3ty9ekR0e/ooBDdSaF08dcAqQr+URP8E4iTvoCkUMw
PE1EfjQkz/o+umIkHdXQJuiyuDnNzAtslnrzqZoo1uoJ5lQSt41ro+I102GpNkpR3uvkRQQzB8gj
lAUrnPueaojJuePj5/x+/K+/DdoNWnmc2OeNl6mq3arkxBjMa4VXr7pka9XRLYnT0ydNxDOuyaqc
ReK4hj7pLh4WWA5vnzZqlUzvoph8y2mEnjD3nfPLq00292VNQKgh69Baz0B1Zg9b2zG8YBB5/BUW
CCgN1OvY4ZxBvQRQOm/ElFdHd1ApCWfU5epOjx4+fjBnqLx/fi6VH1T95DOtDfG3P3dCl1BowKUC
xUxwBGctHWvH67dT1+sHkSbdNgGoEGasyUebH08iQiqOqRo9eSWpszk7/FuquDFnf0M9uX2sGyAm
TKKsGxda/qR9loRxrg5any8nZThJKlIkqClvf3AzFto4kAWP1KJ2tnUax0Hs1bxZ3X6tBYbFTx7Q
+gm+6dnZcJtRPq3IWESV1jq0/tAlCJUgtFyb6sC2InmVsZPZ1KYJ47i0ugOCGSzoYlFvRwcwFnXF
OjQc2e3oHJc3H/+Sv9w4ogV8Hg4kM1T0Z29K1eZycijsB5Ymhp9K1kdYTsZqa1OQpEdR2Z8IMtYb
O7txFJ5M4VTGaJ6ea4aniHTxbuaw6YmuurbNvnoubelcjmaefTJD/e1SzBvrBLK+2nPth6skFGFG
qvjU/GsTRBF2vjyiaeBXqfcZ0uX9dMjpn8dIigqEPm7u7QvlSDkZBlMU5hQsTGDszTApmRA+flt/
+7DwmzFCmQwA2p63wet8zFxY/+hZpiGyApJroycX8Ve00WW1YG/KDU0ETCdTf6MtIsVraCHXIABa
Qfzn5JPChrmR7ZW+0FjwO0wi1wTt2veyz3qFg1K5CJ9WTfy4SNUeP9lV/eWNYMbS11A+cLjv7GVk
sqdUepIGQQJUIn2alKu00qrLSBP248dP6v245p93UaGxdqDYP4cLtzLqtNldyqAZc7lPOjIOFTi8
h9ageZsbTRb+++uxR0F3xv7UA3v09v1nUR01ggMzAMXZ2o0ixudL63gD0MW9ThesPJ8sPqv56O2H
ZLEtZd/B8otcxzybQeSgjY7Wsw8uUExzZNKju0x325PTac4u73NqkCIGzqC5C0XmKi8+2/W8l6fZ
yGdQ24E3ZjBiG3x7yybligGJahnYQ1X+SDLNu4CR6lFHbxXLDOM5HxXEqVOnEymeqz867384O4/m
trE1Df8iVCGHLQGQorIl2bK8QdmWfJBz/vXzwDOLJsgSynO7yr3oWz7EiV94g9Cb26y0xbjTOIYI
Ewrsm/1MKu1XU4nzkTZU3VAhziz6R7ZcBBJJ9qTQgoh1+ilBnYa/LYxXkBaIcr30C1tvzCO9YWyu
jalK3jSeFYQQomQa75IooKYPtEGnHh2V9ehaQYuiieXEsuV1SYmUcFKN7V3YWgjjIaxlPSvdDKwK
bJqJDteUq/INS75k8+CIcJVWZQqqBATiW9c56p95COg+xKH+2kRV1O+CLm7+NPnc/EJmCRNoYCEj
SoYJbEMXz3fzAz6lEu/QqB4rT6di4Lz2dVuAVVRbw3KdRcvTG/MuwMnGHKK3Vs2rN0pF7aMgg5Y9
soj2W9i1VLCnIi4B8FIfVfdFA2TrdtYm3n9V6LCJeHqV0MPVqEUTINXT73WUAA4tasOKKQRSn7ga
KMVLkOhCqPHR3Ld4B9jOu46r1ZOYAGb5pZLPb2MMCn8ntXOOXTeuywi7Wk0VwFbsI7oLpN67yQYn
sJsgRr7i7TR8VfWFGq8XMQ3aqjeVCnFGhUrDAFIGUYpRQlEilZqU5cgj5V5Pc6LlKZ9H4QHkTpH/
7ML8GaMtUFIhFd1bvi7+E5U9RdN2ynrJb7Cf/CN1WYXe2YiaYCvGEP9JbVZ2yWCLm6hPm11S1vSe
60CnO9UifIgpW26lv5TGmt2oNfqXfz7+hIKcRN5zG3Gs1Wksg7zU2TyZm6H/fq/hSO/lalVfI2VI
G0ZjRj4f7/y5gSxBNQlmhs3uXgtc0WXK5LrPS6Q+X0ekcamYbdwv53f1AgBcHPX4N67Xq9NNal/D
QoX+rlPIQge0t4+OGpX7up3tjYf6/GP+dwiNryGlXDN0y6DTpLpCnXSqVPHagBolDnL+FZHN+4yn
DOke1Gp4UWtOlFpl9PjQ6+bpjNKXSuTG06TH9MMSJHA+X51zgBhjod7E4oA0J9xe5fWzOYx42Vdo
wE5mdz2CtnDrnnJ4BYQhpXUhix8oSQ5eDGR9H+dq2HmRWpobUqGXlhAOL4Zy+C5QM1n/ilKi5sxC
UrBVWp9m1XDU4/ybU4fyRlR3aQUpJ7NLyDixbVgxZWG3xIWJhK0bSxGOwlWIjtQ4axub/oyCx/Ip
7ElKP0jQA3VfPbIARWy1txaF2Tnru4M1C5QVptBpwYJoUucXkqO8FG0iFAoqmfyGaKb9nOHT8RwK
Xb2lXzBT0TGsBqRLugAbDPoyyFsEKPyJomr/vYoEuR2ikcUZpYi55jc3Me0XcCxLjtxQl1yIaFZR
bpmRLSH6aSTAKORYCrh/VnvN1e5kp1Em2hK0efvsNjBz60uo9YhuKWb8tWZ/arTKx2Zjc11YcnhU
LAcBHcHcmktlV5bkpBr5vxF2xtGprNKbrCDb2FiXTtJSH3OgvAGzx4/iNMiIlJQGjyYSN0auEbWN
MYlHV+hVTJiamY1DhlaGqh9oIoP+UszALu047W+ccpKbjWN94TypsB3BuuAjsZCBTn+LFCWN8hfe
Sf4Qe7ZKhQWI43Sw1Tr0Pr9BLsyuqpOQKcSTMuoSq/ekGtXIyaIQ2qYxNj64OtU3B03d+KC/B2a1
dUgjWEMVF0TTtJco+j9pqMBjHSglgKpsqmqvkczk58R7W+8yUD1HauGR385p6Y94erp5FdVeD70D
HH2JM2RSWzex3Yx3LaVBtwTFFO2URsi3EJ3BJdZO6bVZ3V5TJS+9SioqL+vpVXw+URfWhBLDYqho
g/zksJ1+gQaac1RCBc2uxrL2eQ20DwgS6tOED5+PdGkrUuXjKFN/hhOnrCYL0mVvECtyqWszid7c
g4CC+Fo+SNQLvsS9Lo7qHNZfMGAyj5B1aOhJuXP/+a/4m7islmwpSpNAcanrlEJPP7g0R6AtNrHr
2CZms5vArt4ZxaQDPQ6a0pPs8E89hpovRCIfJHWIvnAH6e+jPaK2TS2LPyrHa4oMMmeR6sd6hs2n
gPFA867XeOoBX4w9ZBN6uDHi1n4vL0C6rIq/jZOSb0zqhbsLEyJA1DSoCAKs1dcESgXLU5k4SIWG
hRY0wGfKtP1Oo4jmK/LgfIXSHm7M4YU9A89UsYE9EwmccRrTogXbO/A6I6UAQKJT4tumq0Cs2aG8
kSWRkLEeq/WiFEsBE8sImCjrk0yPNwkzVHeRVALIsjOUHtGjMCQW7uMUXJfcF7SuG10GRQa6OnmJ
ktnxZaFVX/KwcejEa97kdNJt3eURBzVCwdPLEXV+mc0F/me0KfDJboHP+lU8pA3yVOTFrhwUmnEt
EB/+qSaF8rNEm/lXAe8i86V2Uu974OQS2YaBEJgR0NqDHtRkKDUoBeJZ4ThmX6coy4j/SmRddzBE
pcc2VIbYVTonvYehaH6Xkty6KZISbbg5kMf7pJqpgvd2pdyDwxatp/eqFLpWW5UfndkVxW7M1AIk
82Q1NThaqUx3ZRebL11rKK/I3pffNXDZ1cJ0LKcnybIRMsRKQu08K6uk63Yo6f1Rd4yvHSec/lrP
ZE+pLEx9t5hLBEBlhrrfUTuTjIcCG1nOgd6qaDAZAkQHXIxr2mDgHSsxVXfYO0SVB+SlDLxpshtO
kz0MDlRumV+9JO025AZNQrIwyADRORkQJZf4BIyc6eQUfg0VX8udDLwalTZQjg+2MAyxa6YGIWen
Gab7zpwSbT9JPSjwNDErnAhSEX+rg0xMHt3f+qdZZOgg4OiQxL6VQvvZmWnO3+rk46x6EI3rW5BJ
tuSlcy2HO+SLW8TypRYJVynVyYrYXSXUTb1EyMse27k9zLUAwQeKfC48hU7W9eBkweSVpd1/RVED
VJNEtb3y0OEvj6kRWNltNvaIDmU0YHcJVbl38st5RmxdjlIvac3wru8iE11CuEB3aeVM6qEBAwXW
bJRBH4P9tD9CsnTWlk+7tUp8KHycPx326pg0BgjBvgedOFYyymGDVIAZ0MtR9ycM3t6pMozJda1O
tYpZAXgXoysnyQO0PRq+LQ3zWzkKbChauR8iL6K4TJceVV/sgvMIrKo6LhLplD/IgAfDEQ9yO2FJ
F+qBlkN1qydQLSq9EL+QzfQ3NwrVmapIcmk3D8tUY77etwcUftvMR6p6LPczBDkE0sqmqq4CSEI2
kOdmEQ6vnGreZ+aglySURW9ezfBsSPUbBSe8Hq+6Ec6NllGiDwvtZu4lvfUwoZ1+1LUS9NeGWrad
i1F4aiHqvfQtMfEoy92sOSHU1CrXKVDUqWNg1yGS+TD1Y406NNiI8t7ucsCJDgDm+CrJggEcSSlZ
yI3VkZUf57IHRys4vhgm1fbwLKxC4DPTUx3dRXU03KIabL72PFg/Q5pVtZ/wSIJ4ypwKYwZATIov
CbPTHpwuQR0pGlUBSyES71Er5y9DgdeTZzWKUdzqzcBFWcsdmyU2KRH4dq93oKXrIPilYxb9DS9w
FWeXYbA+KgI0+Et9kwx+Dgj0dlCiQn7rbRo4qEDTIAC6HzhvIAYDoDN9/IiHqfZV0kb1KcyGdJ/J
Q4LWpmjz3JXsdAbRYLTKddxlteYnsineJ+jRXwEgFN8+f2svBGHkNDQdYWBSc13LdBtwJw2UmSMX
OLzt4rqu3meSnLx/Psr5a8RfDXOHShJZIwnZ6YMeTQK42MgoEnKUanUrEM/BOeDzQc4/BYI19Ulz
ERfjhlrFk0qL0/Wk836UNGx9q+rZ4pqz1Qm98CmkOYTIFv1gesOrT4kbEFIhuiNuIqX10WgNeW/G
Y/bYlMWWS+J5+RO1Mnnp/8sGTOt1xpkYOZBqNCPATBagSkRNla7szeLXEMzmddaP8AggYDcvlVQL
1PtiIW2ELmf6BNT5KWXDvVoowOT5y5z/J3gGYkbVvxlSt+/rWH6i65yVbtMpyuKRZASwPSSBaysN
1Dcp1MxrqYfme3B0UfklNB2yQjFHG6HNSnN/6bwtvQ4LxWg49Qs37fRHFaHd1TirpEBpGv3rRO8U
hA1zeGMWOeKwTabrv4cuLXFz6pDMonmupM5OjQYwPJ2sZT+NUJ6+63ixTO40hfnPz/fhhaIx+npL
4YrkcSkYrGoScCAnS+nBUyuJEee3VHCB5TWNAnEon4DIAp6MDIC7doBMaTU17bsxBjYqp6VktOB0
m+RnldnRY9838wL7xaSDIKYt4aIq83xI1UTLXHjV8JWsCtfVA5asydG0Axvd3hL7BK/qqrLxPv+s
C5UJ1F8M+hoG9TgTmufptOfzLDpocsATkgTwQ9Im2l0eNP17PdXDI4FeGbg9evIdGeNU/s6btoxQ
Lyv1ZykczRZwjzb6Gp4b0tFQku4pNCkk7uwKzTE3Bxuv+xs/eGkYn4alFr+S9gjKIYt17epCoOhV
daNDvyJdusFIhs3PtpZ1bmXlyXPTd4gwo7/ze07m6EdIlruHXKJuuUpfSKnwzZXJ7FWE+bgDV9lb
VyLxIdCoILsfHOmGcJI2/oB577dUIxpwEyedfoxtsSiLlvM4+Fiuoyc+58mvjflY9t1qPuitQ58k
BeIuXus19CmaYQntC9eoWzT/yrbYqWgw3ghVH69jrURv1q5kfKmj6bGNw/ErACVIGUoiPVh5gMso
xQufZtR0RWyP4K0SmAdadPpdS99xY7ct1+j6t6J5BuaAixae9uqMywgOUe7iDNHfFPuuCjKvqyVt
D81YuBg2NRuTc+HxcJB1oMaDXSy5/GqV+m6IrSwYU9ekKHEPVrO8qtppvNpYggtb0rGWahlKB+Dy
1i27uRKZE4sodaMopdwQjA30Z0UYEpDFUZoFILcGfwnLbKEQpXKfT7jQRe2bmGVz4xo9n2GsgNgO
YGegoSNocXqcZysdJ1wKYRt2Tvc9UgobxeJ2+mbMhnYNPi/6+vm3XwCCcWEDllDIhuH/rIX/nC6n
MaJRiMlruwn2JFv0WtpEkv/E9oCWflY75m9TK3OVVKatHw3Q6n+Q1a0h85gdPS9LK/Q7SOVDTZtL
Q2JgBiTIzVosvBtgCNVPkdbiiz5P1q96MOXR7yB4bha+zyMAvgOphUXECTOB9YGugrrQcMRIXKt3
pI+0gavNM618qWKy1ipM9TvioAqAu94jiG7Ex8C2BuxfoDbupEnKHmd8OK8QgqFYMQfWRs3ywn3D
00MNh2VlI6Poc7quU1w7qggpqzVJATJRC0IJifBCjC0vjqX9iSapeWq6QXyrqSSCfa4lFc+1utiy
obkwTyp10wXDqHJTrNe7UeUmHieVavToGFctRBv4N61+Q9F8C6V04W0CxwgaDK1VoCZnWBNViyZ4
B0jANXNs7uXRbq/z2UyfDSuJnhWEK7odx1/AU8y6HRY4zUOqGeKmUczyysrr/gjOLL9PnNbZJVFV
HCUJKyiFTCDZqOWd38GUZCgn0zmRCRLW1cg2pNfaIrHnTtogv2lj00Ihk7G/jhHrsRophE/Zl0eQ
WPqWEul5HYqhlx62TWxA42YVlnRyoNWzhq1jadX9xEWO+sY+AccE/WlMC+qXdjQ+tLKIboJ4bukm
WpXzq4/74asj943s9+AKbYhMeXOb4yiAtnmTWbhB9BOtZLx0FG3jETi/lAHrWBQC6eFg8bO+oqym
n+eQm9LVEju9Ja8WnqnU0/9jSWwTjCf1Svj066aZU5E0dj2UFFsU/XOCVRRqc4r5PhK1PLZNNZKe
BQ1q/4TjGyIgFyCfNi8xVl6sCgXeNaTGBOucSoOduAENnisDsZGbxox7t4WC8wegVOyPThGMe5io
00PqAO3BW1SrvoJeNw9R1gRfqmSutyqWl34WTrCavjjRcoLXmYfA557GGkYIZO+x7mUwP54L/I92
VuJgXheq8S+9NuB7ZCqXWJ0rL10iJ6OPBIx1DKqshIglmi1Y9IULhYo0knNohwG4W8f90ghSLAmh
aMxxNz9nVAR8KlcGlla0yD5/rC4MRRJJvR01DgSc1/0mTJA0ILhB4xYO+gM1bH38BaPkrhjMrer+
X0fT01BnAQzhlvT3QgCQfXphh0HXBDixte5Ypvr0AEMs8x26gDiJKKK8hwiMPj8+23B2pKKl41Bj
iX43NI72msQ1FYMim8OXCjiUsovkLnzU7EIAFrH4j55uSQvxCxu4a9ywptdZ1RDVdYh1DCgZmWzd
232rmfuWxsgP0HnKKwIbzWsKM++bIim/VaeUv8G2kn/UZnNNcy7dz32V9P7s9BG6FfmMTkSQVANu
ek0tDkVsNTLG4632pXEaGf+CQgYZ0Vbs/12rRbBOoJ6gsCGlYNtdqexpqvVSFiJgXzrBhzLAjTsk
qTMqmEtQdtoh5A2mucgzrAPEgNoClZ4Uq5TJSowPBzDftyioVbT8LTH+GkxmbxcPI4YAedTPr8Y0
QoBXMtg5u0KOJMKF1qwALg3a+CdVuU4OOkiGCU6hmb5owjS3svjza5e+DSoqi1TiX7Ou0+WF6Awz
R6c8x3QGR3Jn3dNrZ9iXiaFeIVkhYLONzcad9rdRs9pUJO60HBZlqKWreDpqMozd3NSEIc4EkcoA
zHJrQJB+nGPZpFI4WqbXwOEDUiT1VwPdFo82ZHdItUz9UsvOvAcCox8F9BzSOblybjHfMzYi0L/A
y9WPXNTg6eku7XtCw9WPLAdZjcIFOWTEheJRfepzz2arf3RDCWGkqnSj9cNR1p4mIN4vk11EKnAz
R0KVQh4N7DhGY0Q1jFPg7AqngmWqO/MSDTYY8u46lNAJxHqludOUPrbgF2BA5ikGKgZo1trElJCy
o9HXqy5yruAliScLH+t36H9T5NqRo71HM7nabk6S+KGezOB30+ZdtxeOOT0g3lFd8xJiqqAGmvTR
tuC0t17t5fSv5mipmi1qYkvYsA7nNCPIpI7it2vBVPct2Uk8Coixn4PJ+BEJq78H+2gDMKNVoBG6
PxTEmLdpb46HOVNDN1EwDN7YXRe2NP0ewLQLFwCc4yrEBJ4l7MCs8Midpc6rEPZ6pwykeHUmAryM
lZ4+S7iFPjx/lBZErUOPiXcamam1iVdIFRfWpDFS+niCuuy2864XLuqgm13QZd+dzjnJGfU9ThBK
f7yEp/tyEIUcUrQBw+lJT/OV8Z0K7SG4mv+k10OLXsTGY3MB8cp4S8Ho/5BOq3NQxPgJqR1IJ+/H
8enj6Xg87Hz3ath5X4bdBg7pwsVwOtbq2yYBZlBexrrZv+wZ6HA4/Hm++bIxzIWu+zIM7U7gGqR7
+iq7LAZZNGDd8Dzxm6/jbeVOj/2VcZPuRxy1CrfxxgNCNEc0QIQ3P0p75+3zB/xvZfJ0DU9LzqtX
1bQxcZ6pQLlIhvuz12K/kt5pR+SEPc3L99Wdc68cpKfkCnOrPeLie+eANaqv+MXe8NEO2uV305Xt
Q0/buPUu0D1Of9lqBerS6vCg5ZclOwvLsA9sFfwPaIq752QfeWg1bW2v5Th+NhVLsPOfIm4BPHqI
lgGz3a+n3fHN9b98+Xy2z8IlC0QUmCVODfhwfR2ZBQ12nxXyMG6dStkxsOLmGvokmUZpbWWV56ke
Y9kqmn0yYCDKkKvDQvRLE87AysnOkffyg1Gq3mlzKS9REMY/JL0j1zMEwvB05Idn8Ln4TNDcMO5C
dVbea1X5Y9YdCoSTNr8YlTV9IB7Zfolre379fFLO69TAlcAXGhoRCoKPf7/kP/NOgt5aTVmVLhaX
tnWYRVvhlzbgtbHXlWqK7pQYapxXKiVGYuRmwYAOxTjQFLe7kDYGUo6zW9APmnZdHHXFQ9aX2ka5
4K/U4cnm4EeC9QDt4WAqzBtzujlyHi1WT4OLPunJz5FS8p/JyEACO5kavFrGjCivNZrTb1HG8bd+
ltGhgmFPIpKD09ddocCmdFMrrQDfKkMmjnJfwrUYOoQTj+hQkmU7f8s7LbyTA9+HpIzQS/DJCP8k
vYc8lV36qr5YlNkSgNKDoxWz7m0sxtkhsHDFoY+yiNlBvV4TmXSrza0hAZ3W9Jl+7GOFLp1W6Xs7
tHpqoantIQjY+x1FXDfs6Cs4sJvhfAFN+P/8kkVNE+sR8r41caglwNVS6MgMk73ZtM53qtEcQlW6
FpFQDmo/7oGAHa0JPcxqzmjCpltRxd/IarXqUPlNQHuGrvPvFdcqILQpGmv5DWoz3A+C2xphZNV8
M4VuB7tGYB4M2IgA35J5/ATKPYOs4JACRuZxASN5TZjPxyEPrKtGhPKdo9O1Djo5vK0Ho9tHeVCh
dTSOh7TSMDsJKLvTfpVRV0hS3yz0es/pFn5W1WgdNG21t3NkKgq5Ra68sNUbu67bb59P/PklpfIc
oShFQQoygbx6kuIYgcrGMUg6Gid4meWx99uis/Zoy1ZP/z4UE7tw2cD6gqc6PVQIDCV1G8Hg6vQB
eEJqjvuyhZ4PWL7YKCn/BSGeLiXFESIHjjBGCKzm6VitJU2iqmLi3HxGF7caJvIpyDIpNUJPwfLd
KwonpxeGCtaupwbhwasfMeeh5Ipp9aLHNU472arkmKDa/CGXaXecixRm/1BUr6oGqyCyWU5bKPpj
FmbSA40p5VE4Ft4rcVRe6VUv9mOSdSkKGbl81MwJS0PcRG6rqSi30EZnJXSaoiinakwtFgE0JU+/
V5nKCZd7OmCJNZkfcpinuYcolvSYBKCP9sTRvXRIx6aDCE6BO7qieEWQKEAToOw1CvFO0lDpLnOq
XI1tJ0J8AQ2j9MZBl68w8IbPUA1WmKELkxrf1LbUfn++O87CZ74APyDeMI4f1cpV+Ey6Vs/hnKC3
FPfRvdIF40PZWcPRmdUECLNDAXOOtq6di4PS1+AALEyWtSAxPhxtpGOsBFx7aB8pseSoPKLthiSj
+X1OxvlFb+1yIww87x/zqeSgIElhcxG0r16XqECOkho89GktKa6wP1Cuypp8ewe+ybkOEr1wZ/4g
+ZeQh5xUZIYGOUR3pFNqaBIxTqOfz/1yGlanhXeAhIp7F47e+hnQdHRBhxSOtRExVgUw5LBgsTcO
5YUgRUXwfflsXppznW5DRGXu6IijjAj7P0PrxmZUDmLb9GJ60ddTOABwycZm6vdhMYfo0PbhANar
q8avBBRN7iND1IW+1JXAqWZhT8GOUj+yq1SKwN+EYUkx9POpubRYC7kDT/ElrFL/2gP9J16hDpgk
oAqIz6favm2iTHyd1Cp1oY2Gx9ZpDC9IMv2+QO/ucdLBIiPvM96add/sUQCbNiL4C9c1JVlacjQQ
/tofnZ7zbo6GAX29zFWiLn4z4wxhcGEGP2ThEFJtfPqFS4XBFowwvW06dKtsYULhgbPBpSKcYPTD
yLyGxbenkzQgJYJDozRFb2xLFLdshD2y9LAx/nJprbalasJA0bnWFh++9ZWQJqCuyW7daoqz59io
Ql9HHAhGBa9iOcfD6wTw5AEHmM5XmlI/zFFeo12WqS/NYEwbQeGFQ0JeD8qCPzgm6+qnVPeVkmsh
bqkKGC5hSsaVgbr61iFZJnX90UttVSECAXK8lsC29DlUQxxB3ZhyFIZHdvOkTmr9XXEEwABFajNr
L7cSqjuU9XDwHeQGY2stSfm/6TxmSS6LmGZPllb+5+txYQJ4tzHdscFvEMOvliPsbBnUNcshDAr/
LZq4N2ZSGcfPR7mwwxmD+YX0Duh+zUuGMjVZeoSJz2QjyDX3EVZ4aQzHASL+xtm+9EFAvMjMdHwD
wJKfHia7cEBvOFx7+CQ4N1THAEHb0PieP/+iS8PYEJwcyo7QNtfzhv8EYnotFLFiBlVtN7pzg2DQ
ltfWhXmjMUETi02zAKuXp+4/91QRFqrdRrQfYkXkCPPJja9JOnaxkjUrG0fhPFsHfUr1jbeCgQBh
rSLl2kCHKQTbAjZuID2QEMHNaiV/yDPUZdNCQbBx1mbPzgvrTtXwUkyKXHIDoTsPdPslr5N7wuHa
ab+MwAS3qoMXpgLiCD8QhAlt9fVzppTgiahg5Ui01gFWwUCUP9RZmL8W9JR9NwXEjMcYkvR9GWt6
4bdp3j/xN4E9sNhwAbpactZg7zwiaKOpvFi7Grj6Fo7swr6AEr3wF8BFLSW81YqJiHo+IFWXemJ9
7FRY/7O29bSfFwhp/tqkd2iE007jrzodBS8XB0BxV2PTVSPtj8QvPYUZE1wcAsFgR5FnobB2HxdN
eF8gYZx6VBTDNxSMX2dF0jywcOXWHbccrNUdh7mktkggmAQSa4OfvC9qsM86claFNXwp9XZRBqyS
P0hrz3t9mLorAH6+FGcfmCP0vj465WGgZLtxoZ2XGKH0kP0uuwSk8VmaL7eBBIJYpvQ/wCGl0fvH
GarigIpY6tN6jh9rOjdPuZhbxJKRjI37aYJBMbwntvpFHZBOsute/1PLFboW4NZ8syrm49iGyHOU
lrXxHi4rdTprEMxB99GC4x+O+OlKokDsGGXOIkoSoOm2Kew7ZG6dm1Qb8UGCsnmQ0sHeaMZeGBTh
fU46JBs8VvTVJp3LvG+MDkGsJpi59FEnu0MBpj1UYzG5VSDlXkH33v38xjyvx2LKywbB3objCxlq
FSH3oZmoetdU7lhnzVvIJnouALB+t8tBv0eEE7U6hPmcn6YZovtLtUVV3NxAjwwedJB+M8M2/NWg
KnJPNVtd8KDW9NapWGtv/M4Ls7Mgx0DEgaUjSFr++38u3QqIUhUbZeXqPUh5Lnps/VJFn7/bai0y
3iw1+1Xq8fSoSGJ8ndAHXEjuemZ7QdkafgSxQ70qiiyL/Zro9boO4uQDocwMTZ14RG/789+7TNtq
B7HbQdsROlLfWv9cq5iqcsj5uVGq1V4sQ71OYUnupTDTvg55o/2w2giR7xCU6Ocjn1/J9CZMBboi
nDN0vFYTlcLMXLjGS79PHgghRXgvWqocHRjsjVf90lCIUi1NahJhOLCna4LoOnVBjSpOD6HeR9/S
2ZV23O8mZIc3vurC8vPIIOZClLqguFb9xBCjQyHJ9BOtAtVWqA6F/WvWVHEtOfKEQDMC5TAHtFre
csW48I0ci4VYSuBCDXU1nSitpehQykjEKHXli6Z3vFzPk52j92IjHjsH7loANAGKAXEFdE2odDqf
dh6DvtOXsYIkt90S/P5HXsNMXTxPER5ORo0EWoX26+xHKzAG3+Jumq/K1MToQJLQJ90R0WE7C/9M
QnY4A0FgZnYoXMQKa/UosDZEBV10le8ItQo8CVnbH6UZ5/Wuh4jhYF5B9L1xx1xYO2AcS0dr8Vpj
v5x+Vlk5IJyyoHST0Qi/EZF2Nwuv+9bAjPAJ5JfsZXMcf/n8GJw/+YRL4PBJ+slpwLGfDmoLKnv4
tSAWUxWBX1KN3GnxIP97eMYwdASA+0MZRNzodJhR6QYYqw4iAdGkQniZzC/mONO3g9oEUgAAxRHN
U8i7elldl7JRsWFjrISXIjBCn4ghEVrtpqgJDsqgUoL+fBaWY3F6DenAHSlUAUlbmK6rE2qnOulL
iet9gO3EDzMNoa8gguRNJnK7uzY1w8PnA16IV2Gny4tqGTkRK76qckoYo0yYT9SuGtpyj2C36XhY
bRgO4kDK7LhxOEBHCXGXlXe60Kx9p3TVjMRhlaYIvwaW2OVNav0I5Sx5iIKmQ0e0SzdKsRdCNbbZ
QtKAALx0WFfzwrUv+lbCVjUrKs1H2czcqzK4pxhtkx9Ey2EMY722sXzWq2sjHYd93WDBiPa/eAKE
bt4AG9kCqJ4LkNHLZqVYJSI90t/VVZNJuYIstIpEEOY+JWxb2/qdlGH8Fhrl/FEkgDX2DiWawE/K
sTb9vui6ZwpXWbEPAhtji5RWCrxi5ERfpbrV3qGjNLpnN7Miu+MMzl+hAfF7Y8HPI0ziSuoG7DP8
2oARnZ6AoQKAKteyhDRLjwlM36Q0mSZjPKrVlPhA8XVIsOG4V2pzuK8cqzW8Xi61d5SqzY3i2vld
vdybYD3/Rgg06E5/SolSMjE4GqGNKH/CnVdunE77PYxVu1FXPL9cGGhRIaF4Sm/NXv77f4IRKbSi
DNtQBqqHwFWUJAaRQd/i86m9NAroQ3YpGkALPuV0lEYN4rBqSYaSJmRT9LntjwWy3J+Pcj5pCD7Q
LIClyt7jJT8dRe0L+vGmkrhRWNTuAmbeI1AqrhvVeP98pPPvoT9galwOi205UdHpSBV58+IIgDVs
kuc3jm5Q08egwv98lAs3EGQHfWn+EwUR1q5u/hY7Kk2pAtjbQ+LcReU4fAhAXF7dIBA1sDVfRdrG
OxjcuCZ3c++mStd7iOJWrshrOp7o+NykIkKuP+msjTf+fLYBXCpEsqA70AJYN4HoKyhBkKZQlfXq
PUhSFdHFRnuK7aT9sTEP5wcTaZlFZ49GH7yC9cHU0BniCkmkHSKrLcdvVpJdrKjNNcDs2B/iEXd6
iTfNBamueoEZNi8dELpvhM7qP4uX0OlD0wFAmIIiH5jO06WPcxLDgUYRz12Ez508j0dTFclWtnte
RiU6dEjDod0sfsqrvSykbgILiKRsrtbJV4cgYBfZ9GdQxAZgpssxFQqcDJK27941sksPQEz/6/N5
P19hWAsQ4+iE0ddG1/b0UyG9w47lyYKLZEb7cCJZpLjRYZ1Qbc3qhWeMbyQj4iWDEsWgp2Ph4Med
m+FhaIcFLk1GkS7V+ihtlZu+MHI0lEPD+JMWsxXtliDmbpp4nt1A1gE26jjTopkq97RD5saOrY2w
79KvYxqWqPkvi2a96PmkBYPSZBlVl47wq0f78aDCFH9pQVi9oLZfX8dyL0eu0GAW2mkkDsinP9m5
Db1rIpE4Cg0tkI2fdX4Lgc+H/0KDgZCIk3E6Z/iBpKHUJhmuOF0K7lTPjiYq6f/6FMF/gHIAy4Q/
lw1xOooyxq1Meyt36UtJv8o0Km5opc+0+w15owh39kEMtTBol0uckvn6g1Da0svcBpDiDFjy9bEm
DmTt/1zBpTkBRt1c1FnQllyrb+WBhFXhgMY+7KHyCjQkkuq1bXmfH57lcJzEq8Tri2ASm4YTfFb4
jlJrHgP0Vt3UzsevVRJpXzXUz75ZWiMf4SiYO2HK9dWIaj5qmnPx76uma6ZOC4olW7LN01WLgt4p
cpMcC7DKUmx18kNpd/j2FPhrff6lZ0kRYBAyWZYNY8HF6fZ0KCoGWSg1yNuoagGkL9vlqoJz2HVI
pKy1m9rOpnk+syRfgAr5HyHSGgxkD1zydoVVC7k5dh5Dh7yfSzVNBoKSq4PjGsmItceYaeIBuXS8
BSeYFz/TmgrZzi40/T0SAHYPoSGGn3OrTTf0kLtDhfCq6maKqcJryXKeGFEaE1IR9L9nIDrODP1e
TQFcz0LpnoA+mC3srko2nnH66PQdxCCAWtRFMUULlal+CQO1NVxdDEiUBO2App5VD1N2rVsqGOqc
C8+Fu49OjywkjJjboVdgvbd6EnmhWaj3jeQEMcoxfXPTIUOGM0Ee2h9ZOPVXZjmmEh5U8YxHAZhv
qPW9Wd8vcmkx+okDotdO3WmhSydf+hlb0XDjhBgVIZsQaewHIbDM7gZL+lGgx/gqrECliV1P3zur
0d5FXEg/SjkycpSyjLDYdWpiOdy7nXSPQ66Ev7o+lGgTEpFUt/0iIuWV/f9Qdl5LkuvWmn4Vha6H
OnSgOXGkC6Yt0+Vd7xtGW3pvQPDp52NLM9OZWVE5rRtpq3YVSRAEFv71mx4vUeoZzP8yfcYdC65L
ql3MepzsJhtfq10ROfEcNGaN26RX1VhDEO2nr7XO9P8qiIHgARFyvtWE3tqBPuhkjGkKheVtH9ss
CgaOjBBli4m0qiFXjrMZREMEWJ7OeAfjkctrmkhKT7d0U+vPY1EVJl703QxFsk+npz5vTHvtYkHx
TDxGUa4HvydHBmZ86wYVOpFmjSCNloMwFJ5gHSL/OpCqHl5mUiefMKmnu5zWTV9uc2ZJBEm3nqqN
T7RldTnXOILhB1wW9AMGnGyJjgBcX4+4PY8Bs8wRaxzi6U61rUP42FTWeP1xeDSntbNISdeZO+ff
07mb+IiIGzCDaPKMz5YB5SSIfEH4ExSq4WXwi1nHxXCkqgP6zTzy5WT1HXrEMD36+tC8ZLaw4fRB
g2KGcOq7BqDXjVVvdCgeEgqWGEaUNd7pPeaOqzJ228VawcO2pVBxvUSeZ1iO8D3FQRRK9xk/mLRa
WbHv3dRzO15bjCZ/zo2WrD9rtOfNjP6YTNxmlsg88iU7gonoLly7jJy5qiLxBFyWJe/jheeUFrjY
iS3SS9AYYzleHK48HQ5mfj0ClxX4jyD19Ms1301x0TjSgwcxO2szS8cdtr7WyvIIU0PYD3jiQY0y
oIgE1NHJhiVifPj4xt7Zx4AgLbTBiGxouh9tzBCJZjRYNlbbeu3dVmU+PXad7p97/OXPHG0xHFSX
ZtoiuoIYefj4ACFmocdpsdIkrQc5b0PbJ5RYfxKR2LqleIHLc516M35dGN8rG1pEE+m3bTGewY5O
CkV0B9gqQPJG9WVQtB7eiGHWXi9NFH6hpcKvPlkZ67Kau6vGIfbpT4eWqQi+j5M8BTK4zOGlpN3I
nPpvcauv3V1t5eHPunP/2K6e9trS3AHDRLzF7Dq8iu0r4XZ0dAgU7bOttCP7KUm66MzZ+51hg9qy
WBO6QEx0846u4kycMWvwkTYcMyJM2nlL6tvib+qeOUGdTkhIUkvnDCbNO3yU1qJD7RKMvRIeH0WW
uGob1lBiP343p7QX3ohlIXOjTOYoflwqDqKLuzQhP93HMYYQqRLcZDXr2exthrAM66BqpqHBRgcv
+kBLlXxtLEdWq0nIdImsaIaLwRry8cyH8s7T85XAxwNRAeI/7mB0cZPb7UjgPeoWZ4Ng19tkBj5N
Z57+tC5h1acqAZ0EpDyZNCbNu8SslkwsmWBjP8XZIy5A2FD0dbOlkSpuAOv8e2OyiMEuBfJRU+tj
8gZqcecaefrM2BAqB17uP1m57wQA3fLPhwIvefpy/mIfQ7l9OOXCeUrbNKOZ40ckwOh6TxXsoyT7
eChOa1+G2jAWeGTpqRzPAxt21jzkoBBGg4p4BcEm3vK9shMliX0/T0I9y7zGb4x03qAA8r74+Prv
vHCe7hd0S13KIenwKTOz6chMBbl1c4OkP3+QN3qeG2em+zufLxQjwq74zwK+Hi0SYsicUaZGveQQ
tXgpwbUTRdLs89Auz82tEwRk8c9YJhfECYiOJ4kDYVWxnzecJtxRv4sJ9HlJZ189D4mI9yaZ7nfD
YGT3URglxCaYzqs9ZuKpGTktfzy0v466h5sOdwLqBS9gSQw5nkFxjb94mMDHc3CiSy5VOOtvcTb0
XzmLJLC+8LPoAtnI0rvCQ856MWSTxpejk6h8VXi9/RjSqXk2sopcxjIb9CA3q+FC9e4Ub3JMcL8h
hoFTagLyXuW+qrvtPEv9e9ZL0mqpW0HV07oofnqhbM11FVUAiok9O88fP+fpy6XRArmRToOxWCwc
TaE+dabagGy4QuaTriktbBwtU/PNQM115lKn5yc8I7AY5vAEewl3oMPZKoCQkZv1XMqyEvOy1c3Z
C+q0sm88i8bZ3uW/4IZL0ZzLsXjnyihNaKyC8oAfHBOAnbZRSHvIfJpM2b+UKTbbxAR1W8ttrL/M
OJu2dthkLx+P7OkyCXxGdgTvkfVS/9U6/A1xxni7YwbhM+zNHcTRUArxiv+b+NSFyUwpk50zCjg1
VVwcnLHVBcCg68lrPRzgjDOPntsoKbLMaB4Lbya72kCDbW2byBusCxVZUUt8nqU9xKaPnNfL6vzR
9cuBpLg+j+8SGXLaqWoNDzgDHuljhoH42iLjtYNsgEHzBZ2f5lvVle1DzO5GG1DEyWeCtHzcdAlJ
u+uwJiB+s6SRREqZNgTWoKX5po6qLLuewszRAlI6G3SVQ90i1/S0wlg7NmSaNccw+6fmqq7cp8R0
2wGLKtbMTUt+bDJn6q3VWjdeqI3hsJ8iypSg5LA+/OlqB6eCz34BTpbQruNisxVkxZIrSWTc3HXX
AP0DcgVyrW2UCuuPZ8gJ4wDIwlvYqrw0VG/+srz/NkMiZJCenowDmLabf8pMRJuLo1u7JwWl2XPi
jpBQuOZNWGV4SX587ZOtg2uzmlO9gPfRtz6aK2gxtQi1M9ZGqDUvYSCgjzV9698b1H99m/47+lHd
/Xu97P71P/zzt4oIriSK+6N//Nen5BthrdXP/n+WX/u//9rhL/3rtv5RPvbtjx/9py/18b958Iv8
/f9cf/2l/3LwD4AGSa/uhx+tevjRDXn/6yLc6fJv/v/+8G8/fv2VJ1X/+OffibEp++WvReSN/f0/
P7r4/s+/U53/NuDL3//PD2++FPzeqq2+9MmXk9/48aXr+WX/HwB/0HdxmgJoZar9/W/yx6+fWP9g
I1+qFggFvJkFZCqBBOJ//t12/iFg0zgwDnA34n+yfnbV8OtH5j8W6jhQEQsAAlR4sf/nyQ/e0f97
Z38rh+KuSsq+4w8z7X7b+VipACf5Qw4t4cVB+Khc1zGypEWZxKu4LiEjdCpdR2Y3npn8v/gfx5eh
4WcxBHj2crI7nP25NIk4CnHoJQlheHDMTn9pHF3T2eWa9iGcquHZBM+6GkRV60HZl+MUjLpPOmvq
TWrJZ3D117hj3yKId/Q426slg90xc+1KlE7xFGcqL64ygc0B6RK6uPHlSJcYkF0jpnqY0mpjmaMn
A+xftc9FaBiPMk9QrGWkPe6UdOErxUXvPyYVciha30JfExOaXjUZBlcru8u8W5ZV3Mt+myn/eR+/
j//RxrGMPwddGN0UHZzLjh2f6IeUApooiFhIICVeye7sPdrlcySYb/919OJ/v9Cy4R69gYMLHb2B
OWafkB0XwvnzVdXk7OZe4Fh4tEprQ5UWIGy57HET/Piyx7sx03o5OcDD9Wjkn1A7oyQZRqvU0Ywp
yqsRwccGhJ8c7NANt/aIfM0UvXtmvTuJo1uuSv9g8ftZQNVjeXFDjRf6cgoxFR38xaQj2WS5i8xE
FeZdA/+hDDrX4RCcmfOaJm61m5Rdr3M+ljPHYfu454VnGMRYbM84nqD1OCZcdEVJpHAxaUHvVKiI
UG2IT8Cj5hQk1tRYAU6g4KYKLvSNF0VyWttdXnxqklQk+2jMfTLk+0G/RjHUQ8cNW/WaVDJ8sJts
uNeGyleXdWuQGzpmS/qujbpf7ex0UPW2aR3YiumsrE8d//8ngQvplRuHzt2kWaMMCoukNDZeV3xd
Vht9qxeGge90azuK1NhUPdTRCESJs0OBvwBWGVtQrw7IdMwxz/JFl/7FWVhvziwWy0z8baYifrIW
mgDZRThiL4F3h2sF6DhJzGrQAnJyBkSfTvOiQk19rSfznLfPrw3++Fr4YFG1cd4RCFwPr1WgbnUi
TvdYTxnY2fi956y8buivLZKa7tKevCzEB9qqc039Rsu0eoOaoL3Hj2Let9iE59R2pCkKK64IBG+x
17XSdD1lNh3sjz+ko4Xi16iAEYGNMY1M4IjDO/UIrsqIg8XOoNTkrkj9bMTNigQ5Fsz6AXWsrDYf
X/G9weGYixJywSNpghyVDUNMok2vMFFo+MYeRO56P0KzKMe/VN1GZQAQh9V8o8f5HrW0r2M2TFLR
ysKi961f/LNWoxaqi2ZOsiKQqLEFzsTF+JzQb4SRnoydufv4jo82s2WMFosEjNfIUGHZOaIWzGrs
09DmbfJxPDQWzpGBJUo+9o8vc7KmLVwt6AG0J7F4AxM4fBVqxIwxn+GTzDaGPCTw9BvcoB8bbe7v
cpNSta6n/szyfeLbxrPxTdBIJsZkcYo5ev8CWEEzh0ILdAiVyEFCNac74TeLzqEa6s92reY5kJ0b
WZAMp3zcdcShsqc4Vvr08fO/M8xIkxeR9IKI0EI9fH5bjUuoYqUFFo5Yq4nw3m2czMn246ucAOHL
Ey9EK9QipoU/8NERshA5XExRw6+ZR/0id7Jqk2XoxlexFbpZkES2/dcop/wiNGEWY9uGNG3Mivgb
6GNyU+UeKXQDUgZEytgWf3xz7w4BlRu8CSAhuruHQ6AqUuZii/ioJo/7tSDM8IISJ/rzqyyIIzg4
ktZlMzu8Sh21REb4rRZEqdHfuZUsAvpM1uvHz3J8MmGcFyYOXw0OU3RXjz5zF3WRMU+Ms2HFxVZz
umwHranYh40130xOFu0teyCLt3DDf58YDg4MH9Qky/dK3ckJFhB3UfEdfa8mGd0Cz2pc//FNxjqu
irMkYL5p96mt/DXGR9UnDIy0N1ctmb+yjs7RUE/YSMstIEWiO79gP9zH4RB3UaMPtrdsNjKxVpjX
5es2hQGZZE76oA0yR5DaR7tusDABdOv2CjnIsM8MZ1rPudtfGrlkZ40wv+8h8p0DeZcv6Wh7WjBH
NkQQdReU9/DucDLH0DTxIoyxW+M2c5zhPoICtrRY5/Hay426PfPVvTcZ2AeXhY0i6mSbmcopsUrL
gATmYR/d0Mu8svGq/1qi8YdJZ3XrhDy8T8gN1dvH0/CdVRUvKioNMKoFnTqaDD7uwYWo6IBbuBOv
85YoZQNN1ZrIvDaBY+dAE8Z16sxa9s5VmYCANgBGrKrHTREc3tsxn3BQa/QiCXTZRJ/lWDTGprUk
zAKBuhQkaZzPpfqc4De8VFgFgEXkBpPBYR292hY9hxychowCNdveOqXB2O8dp2wuo7IKBbJKvdY2
tESNS/IhrPHSKgbtp+qXMHhZoBvYN6Ou/0xgIUZ70rU8YxVlpGKvBrqqtER9NX/F0Ws29/7QdCGe
J1CRwI7tJoeZGs5ya+Se9+RFdjEGZGR3w96wB6EuOrOAIDAVc1euOstpq6uOuHqxVRUNAFZ8X60b
kkyeTW+yyNnUTDzi4nzwSVCp6IEPZeoMQe8OeNNOfh5DeZ8yvw3UNAgcVwt5LoXpRCKzjKS7iMf5
jhcBwtF2ZPlaPgh95hP2zf4qjKTcoKIeLSrZKoayVA6rtMj0NaF48ppYxurKV5N+4/upvVcZbp6e
GuqLFPHOTdPr5u1oSQ6YH0/ud/aLRXEGxYP2Kdzmo5VcmSLqyhGiv6mXzneaRBJfhWY80xE7OuMt
6ym0TXaKRUsPzfaoMLH9dlK8fQqvuOaogbIAX0LpQLMj6zhZe2GlrlHgWc7aIwZylWSufua49+5z
ws6Bd4uJL377hwtWL7MhUQrgz0k1480wVbdK8Zs9Q855rzLlKIUmGKoqa9WxZIEDXKFzbgZOqIWz
tXNZ0ewfMKUJ7WKrxICXhipq/6KydXMnzDbZes2U3Jnd7F/USUYaSqHa8gVtPRR4HY9C34jtKFDp
2X7K6XrKR05oG9iiyfKiHw2I8vUs6TM2V7JR2COQTW8gSaSvdSWjm1n5BkBt+jr1unNmbz3pW8IX
pExdCneuDPR4tK3Tm/P9KibRFtmK2OdmJG5L+FMXuorE3p+xlHaT0fnpaJh/IFbtIPul8qatBnK0
y7g5pxA6nRncDl06drGlPP91u7/hn8pQoUmEEkWjJtp1UcGqKBSspI+/sxOS/vLUeIAuiyuYLsvr
4QSMO7OWriR1dYrNfmNlksTBVmECaDSjuStI9LyTHPiJBdfpHLepxGGMgNU1GrnK3uboujc47ZHo
2qWikKspjb+a7uzuSP6yQbNt78wnuyzzhzs89/vr6EnXDTL00a4ns6So+h54QMrqq432tA5yXetX
iZiy/szgnO51wLs0J5gTJjzv485IVNiVZijGZsZq4naY2zxBUWE9N0p3npNqETETPPL1zBtZRvz4
CRdHb5xFWFtw1Th8I10B7NZOCBBKP3526b1saZSwOpuZXq5yleEzA9fLWGkcqZZYQ7sMrM4bsSac
ElQpwqnPEDLfG3JO0ICdwAt8HUc7b2lVEyQxyoupwos0aiZAKK2WbRXIZArP1FPvTUgb7Mc2sfrB
Q8I5+gyt2AEX8Bl0s9Ssh0FOyOOsdGqoNnw99rN9ZWpYfS+GRHIfJSFi7aKga0U8o9e3K7pOU07Q
np3sXGeOpzeyk3B7RBnUp7d+Q+DcFkE9GVVKOLGx//jdvbN44c0NBAM4QgPh2Hai0CIsRQbu3R0N
eY+tZLqvPIWVJnYYu6q1809mOKS4IJj2OdnD6VbGWgHM8QsyZ+COtrLUmFtQCbpBgwe3dGVSgr30
adET3quNiXZPNnt33aaRED90S85P02ik7frjx3/nBMpNQNCnhcn5iL3mcOoqkYVTPaLwGOwyeaLn
K0BbIhdtgnj2urbbj7PHUUG3+g1xW+NbDb+b3F1Dpc+N7KZVKnDz34c1Blgf39k7oyNIqQIiwz0G
ltjRpEpUredOFBF4Fxnz50HS2d12lWl8Skatm3ey9ttoMyXNeBH6ykouag4X9fPH9/DOgr7oJECu
aYKfClOUFuLg6yYRyLXdBEwQUkhUdO488s7H6phLDxn+k7tMw8NXUHpkKXl4BAfS9aM6EPTdV5SZ
bhFolTOdqV7evRhVFIgD4kTyNo8uVjh+T5eRFmQ1VvgIp94Xcr3fJNL4lz8ePABORg3ZPXu0f/QC
M3znhREtXxZOaBcxtFlynPLkDPh8IutnN8QIGwEdsCFtv+PTjZsno7IxwaYSd5KgrWdJePbYWRdJ
UnV/ORjAmhfkVPlrlRv5QgFO6yDSou+mHAYkp33+xRsM8DT03j+LJCJnTHeSYcUfs5aURDPBCwgH
uMc/HxzwDljs3DEcr6MdA1RReIrA6CCHLLpJel8FyDTsM4vb8jKP9iVQQvBCqDgQ1cRRZZYXDbBH
xFU0WuKrbtFaJmZnPFtV7F5Tx3ZndgJz2cqPLwhoxmtYYiuhzx/OribOtI5iWAs4B5RBPTXaq2kS
92PN3bCL2ikKEiJGrukHZqsox/qwx3YrDRJCT9d1lswXg4S7LDKv2DudF20brzUDn+PxRaVZ17bf
Y7yf9l17pth+5zt3oIpAxWSuQg8+mqrmXE1G7YZaUHFY4ljaJntN6X9KgVxmKl1S9phFjYIu/nBw
4r7VBpFztoViKS7bWcQws9t+8/HMeu8DF4j1sDwGuz3Z0GbcbW2JJSihIKG/bicHeX/tW4tVQUGA
6p9fDMumxXKBDp9z3NqbZqEXba60oCb98johU/ai6sCS7CryLz6+1HvviE8c1zsWFDaGo3eE6RHc
JEjxwSw8kgiMtrvI+8K+//gq79SP8FvgwqL8+NWcOXxHGXGTLRJbJnDi9itK/XZbzX28KruHqcNl
b0z+1GgJVRycQ3xjIU78Cnk4vKJAL1vDncSejwNtkNlTfSt6bTozw09nBTQhjGGg+v46tB6tN4aB
LkJ17GTjgJulrrkhGZOz4W4MN452H4/h6ZtastpoqixEQnaYo0VgSDHy0qBWrBaq9RpKTBNE8AnP
rG3vVJ0geMQagq8y2dEHHA5cpnBhqMIlC2nstG8tDpMBopzokuRbuR9SOwm6NG8f9CxKb2QRN1ci
xWsGuBlpSERIWpY60Mnb4VsmS/9xgi/xyTbn9KXTy/Ac5fud4YdiSlMe+enS4Dgq9fKxspLCZ1p1
hMAEpCTTWXF76dOODc3PHw//6RQGLTBxS2e14VB8vAbbIgQTMUBIOt1FDV3S6VOaU6xKq52Wra+N
HhNP9iL4+LLvVJKH1z16RjQZw1RhmrkiXzLciNb6ktY1zqnkFaxdrxBPOT3RXYphOjKG3rn1x+xL
kfkzsgkkINuxRxurMll9+fi+2OeYCIebEje2tJY4oUB9OFbjFo6ipexj0evocVPfd2rWtGe9nvP8
Et8WkT7O5UhGjxlFxk/iYZN21SahA3mQjLD6XtRjiQtdq+k3pVPnYpvGAy4VoLjeI20+x97z4nN3
l0SR+ZKKVmFq4E4t3eoR2zgqY19sfFiBalXps2EGlCWxFXh1mGorD6d/SujOb7PLEX8ysaadRZAD
zEHUJGKejXTdT5nF4UA6+o9OVOJh8DlXrWYph3tAqtQMyqgtv42VkXRX/SCWFE5R2xmBNtYkVtyl
ImVUMr2vcxfEk712adz2lUnwEYwQ9Wo5yBE3fmuQeR2FMwpsjOfrK7DDRq0g8+P6k82Z/DaZBO2h
/xmmll/0xTXklt4h1alX1ExIGe5hqcgfrZ7DK+mmvlHkLehDt4naLHQDNYbpsNGHgbJKrzr1KigW
HkJjKAM5uVazs2K7j1iUKrte9Z1lKshio38vDeR+m7ipKmvVjdT8hiexXfVqDtOB3o+4E1elaX12
SVX93nV1bq4nMdqXUThW2JOJcdyVdUkGsqHXbgBG2FJ6kFwKZa/r52+NNdSvDvKeJG0tUu7r0ETz
MnEUNKlYg1ZapM8bheUWW1GmWKKaadvbEAta2w8MI/QeELiCpaLlruUu8WKbjBICEaxd3Cb5Q4HI
+a2DqPE2qeLeaob0ok2c1th4YdH+aDrT+JaNTfUa+tp8h/VdlSF668V3T07QZnH3Tpubmo5CsS5N
hKorWxur7jK0ODquCtMpaJBHUf9kjIPbB7nbGS8lAWDs+6XL3HHT2p9WpG/UBgl1MrsKnSWb3cbc
Mg9aAzkdEbNS3TtGqH3RW0fB1TA87bVPlPctrVsb/ZwXxY9WuXS91dShTddDaTsrO5PuX6r03BYD
l2q+c51yR0wDsgHZO3O50ZOkeGuaHBPXLMTcf+V6UW8EzPQIfrxwwkeUnKZJclJkXEsiR/IgnfT+
ZlRJ/jVLC3mT227/NWtVlV640kgvGnSAwVxODvPTMLrHKk1jI2jaJBEBeKxiQbcm4wrVUutuhDOY
hE5bVR1vHWPSnU3s60RGODBByLQPQ6jzxG3HZWD3CTxI2dThF3uaNQyKiSFSq2gOadMw/wqMQup4
N+HC5QS+O4tHMWpRj4ug24KmuhKXYHvy2nyXDun4vexSGCNNZ6A2rHWM2CqjBAYB6Kpf8iItq3Xe
dOi/NRqVXweX7FCyWpN2WNW4Ts+rrsC+YEeUMnFStcS0ZjNBwC6uEr0hs6bxYb/utVFky3eoCL9p
uyoJCkNZVyqks76QxcafmeGWT8bAeRP9n5DDCoseeQkf3nXXsxlLNIeySH5UviGJM9K18M0po+q6
RO8soUqF/l96VY5vNjxxlogZwDsA3UKEBLaGSjrhuCdWuj8Ut1peVPZKA4Z8Qkw1vw0LTDFgF9RB
lCgrEmp6M4/XMWnVL3ojiWkeY9HdzoZQKCtnYX52xzi8S1i1McfukuEBQGC+91WUo7OEJqKCpJkt
tYOiwI6NSskeLxvPTmpeeWuQ9WmU/m3ZVfm3vjPicS3TWW5EnSLgixJN3s9tIr42Y97d6hJlS1Db
o/5VNkPuLr5DmQ4yvpg+d+xU5Bon2c+hFfqrSnWTgGy7i+5hcxGnqyWicwiokoIhrj19Dqpqduy1
SV/mQeLETE7GNE7pCp8D9xLHvb5d242NUHLoQ2ct7LGRV6E2FNNaT5P8KbJk4+1Auewnw+xZ9Zwm
Sx90r4m/cmQDRA9D2/sClyl7TdTQP9rmOM17XEpNhI0u0Oaime9fcX4Ofy0/Bas6C0XrkhUf4EVO
ZqpnaeHPCsXGK4I/K3t0rDl/Y/H2vWsdiz0yy+q6+tY7YRbvyVVp4CJKhc1+7+TPXo7p+jbkM53u
nCghkVXBcDNvjbEsu61mSlwMGt3CQBOlN/Z36UQXJIBNUlwTQNxeE/bpXcto0nCvixpI8a1hI/Wd
y8UaWytS/D6haKEzTKrB/AIeXJLxmsroKmyzrrgcUhMv/hCfyXXqJ8ZNnyP7DHphdcbeJICGpcIK
s9tugCq2hkkEJ4wEM7sPYrDJFPIQS+cagYX7aSDaxgkgHk90VzWFzBlLfxxUJzpIj0XThA/0QUOL
h8bfZBt7vVFt3NaKn6U3t+YuhL3Tphiz5TzmZST51pTW0s9kScMycvCSmoD0AdOrdcXsU/vIm7Wb
zvHjeBUNpfO1id2i52dmc2vU3P7GGOJ4L/oYSM1jxhB2ORlNH8xxO8udjtfKQ4YDT7JlGUioINwS
i6SiscY8GHM3/BaxwL7MHNy/25qLG22FiJ22oyPNu94xq3RlE9BtbtiWGico6S4lq9LPIdV1vdCg
scxi9naFtL03012eRnPYOAL6Fu7dZBj0Yic9zPm/yybGliF0if9GKauta12rbiNl+8kqmUSv70ht
ldF+MEb/bTS9IblIm3b65DEFSA2J88q/yUujWBdmX/hkpy2EoU6U9i2KV0XKN+JPGUTw38hPq/XZ
CbJsHrDJM4RXoJntm3Db2FqSBm4M6InlmZcP12Hi+t9F68rPoJg20etp6D763pyOpNGnOfrQpiHY
2BK5CdPB75jRo43/kyGk9UVNOXtlTJ2n4YM+6UnguJMwglTzWGrDwTfrteOn5o3TDf6tlvb9Qx3G
8Y2Dg+ltHBuuuiwxHX4ylYWnRWEZ00Nbtn4UTGNq4xwxwmNcpapTf1HweXVQ42CSrkNdsknoRpKN
qGwnhQeSGLv7SOXm54y8eFapWWX2Ohsc9yYnT2Dl24Okmx3ra+QK/s+0c7Qvg0lPU59VLOA+EoO3
Mtg08dAso3JrJhRJW8tSBuHXrSQqytQgt6CcMLcuvenmwen0KV2L3hyjB76PGJ+wPgqrVSVYiYIs
0rzPUmVxfkm4RZlf5WR2jrhjDiq9wh+ghaeS63lL2EGeZhcZfhOfBuyejFXtNoNYaRQRTWDCLmg/
CXyhiDxoiqzYNCInJq8ZmrLfmZoavJ1rlkl9OXlpZoIDpm201UJdpDt/bG1IT4PqA18bpue81dJH
Qq588qnoJ5AD32m2CFyMcZ71Cg9mIpfESM6bkeEo3vR+lG0mkWZqPYx+9gojCgl26Ff6iyjc6ElU
U2FemqiULqvJNea1yOpi22c+LPCeqXLXulncwjr10j3hhDK99EjC/VQCk9GmwiInD2BsDOVaYhbb
B+Pk5sOmczp3oaA1PoyZZJ72ZeZRoln+xLxWQnOvs0k3io2bEw95nVdkZAcUUwP1Sqz50UoSXfdg
FK70thV18fdx7CN3O095lJMfI8xybw4CHnNZefHP0U1D7o3q5BOZGfqNCM15uThEhnUsPfMb2+X0
wse05EJBEb+vLCnARurirjbiOLyozbD9rNd+eQs3Ows3hS6bXSXHDN4C8YVD0NXGOK0iqvlNO0R0
0ekHIBWxh35ciVpXxXU7D1q0mfXQaDd1P5EY6lRpt7YlVUCgK2HO27xTbrdtnSJD3QUnTfCFDRlL
ElqMgXgCRfVfh+W0akHhHBFkQ86yb8t4foEr39wImOvWPp4VUkqc1rPiPpNxVm88PQ9HXD/HpglC
o8GmAhqDrbDjVvz+/4rmNsNNEDZPJaimAqpCTJT6kXw0Oi6deQbhfO8gT4vbtZcMLuhkSzvp9xYv
XKqyLVpCt4QZ72ot6364WRkilbRJUThzcn3v3LootGk9IEs/JlQIK6SAtXq2Gw4/ATbh3Vp2afez
1EwR0Gg2z5yU3yGKkUG3sLCgJi2k2COAEgscM6ttgBvboTHL2apka9Jmn/TEfPoexuTPOaJk0TGK
5jnTvPq2Ub69GYQ54hE/I2iPQ79uglwj9STD8cc+MyLvQRuYkC0AKgQQHFAORx9SpF45HfZdipwY
KEsxR0B/Smu8NjztjnQdfTWUlTrzzk9bhHA0sX3FJ+XfxiyHV3Uj9iPmMFe1quFKmwxMCrI+xVQQ
T/Ft5yKGSzxrmFdNNZ3zkzq99uJsBzPU1QlRomFweG0TM/7MK7l2O6fqssqktye9p/vcmeUXCs/w
bio4jneadk7U8A63gitjkbZIZ+BvHQv2sxwR52hKZp8SNXT7/vsQ24AYKoYR6BkhH7wn6KxI/WvX
Du1lrI/dZV5P4Q/HmeIz8OXpi8eWGH4HHTKa2vQFD4dhSjQSkaSgkNHkcMl5p7i09LDZzICecVCq
/I1meHrmvS+z6RA3gvoKA4fWLMRUZOiHF9Vaw8/n+RcHOLUuEbFwMpgpfiqRxNf84GwEwuniwngT
0UQ7GqbESbyfpifD1NRQITutqrZVj9Awskl0nidqTPY0JzTW7mSzU3qcv20OJA1nGqic8YOvN+V2
hqR7aUwD3CQ78eOVNG2q4j9dlKBEg7oCxQNXo5k/HBSZjl4dm1NEEVI7gcwAyPXqOk6trd4Y3z++
1vJWj14AU3757BYe4UlUvNT0vJhKFwrUWFXXBIW12j61Nd/ZWDH+Xavet6PXYZ60CPAIS5UABwoc
Cj++iVOhDfAN+g8amKQYcZxY4O7flny4dcKJFkqJGaq+uKzM2fFWbZzYj4XRygetaYy/pnCc83XJ
toOxqWVSWKGt8L5rmu6fcwN+B2f1EEnSKiAZGjLzrziz3+4nsTyt/iVZGNPW3DT5bCMBosCo58y7
L+IKULuI611UNV6QNgQi5YPVbJshHPdtmo6fR/C/zVB34frjgTr9XJb7ouUECQpFyzHHujUn31I9
MyPNi3w9zVAaXDLJN1Hkaft8bs7xDU+XRiit9BkWV5GFbXX0Xnpt1BsmIr3yUnqvivZUkPR9l1E9
LEeCSFFdpxnwokWY3p/6MXASgemDMoAZsbQOl8H47SU4Q5padaigtkrV7lqctnHbJynkj4eUmccH
hygGqeQJs85x0tlYqIaxPdtPGRTqu5YIvy2xFd2FlzvqnALndAVa2ngYjtACA8U57h1k4BLa/2bv
TJbjRrJt+y9vjjL0zRRNNOwlqp/AREkJR+8AHI7m6+8KZVndJCUTX83vJAdKUWAgAPfj5+y9tuGx
wc7DWNx7oJPSruqCxFWIzP782X5zKUzCDg7Pi4cNy/7zO6hbe7QUBGtEQPOe7mq6BH3TEdyHfD3+
+VK/0QhwBR4W6tufSLfL7/KPb6sI8JppYVIyrKK99gnl/IiRp5HMEju4+rpYlzgnvfmmjQzztOz2
X7Yu+xRRpZlIRcN4DkBFuSOiymE29owWTX7wZxdzOS3a5YpIidcoxr+9PbYDL4dtH3PEi0JTRyva
z4K3iWZV9YOJkb62+sU6wIHaz6/cnsub8mydZRjNd01aGUtdQF37/PZo/HE1tDuRMJw22/sREkQI
VWxYv1di7MjG8HXzmfTjClri6kJLg70l9NcB0oDKxn0c2iRsUYGlDiML+40UURGd/vw7/hREvPgd
WX4xyjDHQZz40mPoKHPKG3MXyc44cPtYlCuorwX7RpQ0tKvXtDD01hx9qxPLUa02jA0ERBMS4TrI
05WErhVbuj8yqmCJPwxy6HH5Qa5ZKG57xONMfow7sKz2eND1oEg9cvPSjm0MSTJeweAsV63njLdz
W041KSLFmk2FKdazMecmMwejXre7abVn+5UX5ecQ/cVHxxx0mXlzB6Arvlhr8rzluNrn1IAUmcfF
GIw1bcyw/kLvwenTPZxJFKBhGNRpvbmNPLCnXjL3sDPeYuxZN/AtPQnkJLcHj9McVM6XhvnCo1NW
2zci0ekWVpG794mv+Opjqq/5S9X2Ni0GUrshVK2lmJgmluLxz1/qb547gBJ8rkv4JuDIF8XtQHpD
TfUrEsPkoEdAaZDIcVte0UL+eqy5JOUBpQSBEFJFXnzm/3z7uVNhaZH9llRzLm+qdo7W49RtkyAP
wR2P5R4a+/ttzDt622XXnsawApdQzrJPtWSimYjOi4y0WBVObDoduZ3pcK32V5RMv94NTG8IZJlT
AhMhlfL5r+nT27ZWxngJk5v1WMwT4y2Om9l/e8950VkGQ1xdlzfpxcNET8SreFlpIomgoAmOYCDR
OxmGrzy1l5v6/KFFFXLBCF0Q55fj0/NPY/Dn9gR+NlmkFClRc1YMJmTNtlZ1/bEqVgDmo0Xc2LS6
09XolbV3+PMn/aU+wCbA/cSSjfiJhKkXT9didtoZdn4D1+6Nw+SSyxDgNLthOltoWniK0HPDio42
c8GHP1/6chNffvjoQsHgqvicX1oEwO2Ps1kazFOXYU8WnCe3lwyAtyw61huoIW3y5+v95tG5nIlh
pAAZolnw4mbnvOXIaWm2KFmb57Vxv2947F/5Rn8q6Z5/qotpm5PQxZt5qciff6U553LVbBoulN96
H+twxF0uoktnf6RqEFk11UWdTuSLaASjc6ezHevoJlGCLfSWEGD0jr7vy2n+ZrhWo2KXAeJ1MLv9
fGKy0HxETbI+5YaYWQf6ia76ZC/7W/Rr9l0TBCo42EsZzPG6984U03cOvsD6iYxsrmvtpjvvlM/L
Y8BDH8yppdvmBf18328SxgLATpMZf2cYj0TMVvmPsHEGfcI14xeHdlmdKGMOm+PiRSXcpLWBKCBV
LhlFGY3n1k2juijcAxv9CnqSneqjneOrTkcp7TecSZb+Xc+peLte7XpHZb5qNWTIrleOKdPaWHEn
FdFStS6mTztyLCsVYErXtBICg2np07c/qnqPqCh2p783jDxQQCjJIUgnXpY3BUIrh4BaJb9F2F/y
k7CxwnyWjJrPXiBVSZCL2Me/V4v/4538Pyyt/3jHfuGdnL/9aL5235/xTi4/8TfvxLDAmgB9ME2T
IzAq1wuy/m/giWG7/+I1ITwEmx/FFE6l/xBP/OBfWIkRfSKNwsHB6vQf4onv/At3KlpwfsbGL+f/
V8ST5+0SD08Iyh9OiOj/0XuxJjx/U7dxg9Q09zojquZ+7Psi26phPQ7hOqWY5pqkMeVravbna97l
mhe3uA3OBYQ/zbnL7/SPGnv2PZHnQk7ZGEzlV70QU2UtFkHeoX7Qi/ma3Oh5ffz35SA84maENoPh
48VipIjz6mtnmLKOcu44uWjnOBo1zFel/8rC99tLwU24KLSBJP6SFD03TPKtGiGLZZhrHESXQQyY
d+D1vVv//cb9f/qF//25SNpjg3YDYJYvbiNE8h6dZj9BWRjrO8FGcizrxvkyVHX7qIzFT8cG/w/T
1nm8ddHhvXL9332N0LYwSiNNRqX64tHBb5n7IIrh4jHOvZaXKiSsR3bNfa6QSRivZUX99nokDdFx
/pn+8OLzRvkibRs1Tbbn+fA23Ifh1l8dfW0uYXgdkVLwj7f44e/d6p927N9fjq4SxHo8Bc6LnXKg
+Fs83LaZDIwgZXw/pEr2Ni7Q0DstUdic/vvrIT67EOnQlCL3fv5WTJsk9osWQbaFq39QhW89mEsT
3bZ2MdwvtvNa2s7LZ5WmPURXuviXFQi/6Iuvr/HCeXfrdcy6ancfmGpXh+kiwWhQmXz+80d70RjD
6PbiWi8KrAhNWtU5w5jNyALONcdqNN3AG7EDEgVVFPMdkjgGy/36JkT8cCeX1b3JZR7Zr3ypv/vQ
PLAIdi9OEYyZz2/yUm2alhO/yBZBh94CA69kJMprPQ/L058/9OX5+N8a6OdnRiXOEZFF/0ISePGZ
Kapl4e1iyDxxEaeUuH693Vof1dY3EcTQ5VvBD7aZKJhh//nSzyvqy6U5FVB7QS9AqwOf/vmnlFYd
DdtQtFn7ocyMO9dO5k/Gcd7S1yJMf7nQhZSAn4IDAvgPTmfPL1S4ajZyIxRZvUCp7nmPEpUHg0iC
AIJ4GxXBGd2ikxmNnj5J1czHP3/QX+4xNACyB6PLUYiG4svQBl2S8Wv0KP3cRpfX9BXME53t9YYQ
McKfC+v7glLwXKDAemXt+80HZ7Ok48azFLIZX56zf25hjdvB6BOYx5tuPHERhI5ILK823INpCYoX
uJOhj4PuaHUU+fDKWvHr5S9UYZpUbGlsoi9hIENURxSmk8gmdBoHu3B2xtIgNR0JvSKzG99KQmfz
QIIpFZ56yovXesu/3nmClPALsv1wcgHD8vwGTE2HGE4NMluBviYEcnwvXWSXgy+6owULKCVHLTos
lvmaBer3F8Yaejmz4RV6cedlOReW30uZ+ZXVHjD1RlltNN1xx6x6V1Sz+37d9NtQMJv+87N2+UTP
3meLUQbdY9qDDFx+Yf+aG5Q0xI7Ifoi1To0VppQZgoJiukoPm7F+LPv9NQfvbz4tuQu8w/Tv2fRe
qsEXH32JRtmYdcNa3Cwi8g6Tb+uzbKMgWdGEoimbwscu8l5LJvr1ytSfIdUhkD46AC87fc6yBOtk
Lm3mtKgH8troPxdm/UFurnMKZ9c5A/m8bQrYcn++zS+3XRjnzAT5XongCZgbvXiwFqTDTc+WkHkD
OZDVgufJ3D3nGg/UGwuQ8fnPl3vBS2D1uGy29gUdaiOYpEf//EGm3WVHQzUZKQet/asuSwZntlAI
HtDLnMIVkVpuBEUZS12JG1Ijy9vAMJwnNYdjNpRNHdP5cs9ykdM7wx31CT3K8spq88ujd5nn2ibb
iAU5iiPD89+x3spRVCQopr5EL2ZoDpMux8iT7zbVyViFTliL1PGVO0P/5uUjzyiUecLPmosqM7os
Q/9Y5YIwH1RBEEKaB2vXJqanx/2LhdKg+cutVTvcoajr1puWoat5XaiycjIEKLt/1J5wmqPcF7s6
ruiTm8ep7PfRi/eC9l5qzrldfpnz2QQ8Qbis9ZiLuY0Sd5wkypSh9xiirp2YTpgpO++Ltre+O5kF
4nJY2ttoqLjqwa1mbdDk+1UonLY5zY5lwpGwJflRgFeb9s5ZnPArmOjW/0ishChu0XSOMs17ZyuT
GgYo8kBDqSdz9QmbNkShP+zbZNPIN0Y0tB2PeonleKCx4KxznQgC9dDQ2nXtZqsDbhZdeJ8/DI7A
ytD2FIeHLrI2890cLu6PWvaofQif/YTohvz5EMaCl6A8Kt5zQCJICMFfmPZaLswIEXV3D7uAsnI2
xBCZqWxaQl2mXRo3A4sAEijVTl8jVzvgpbwR5llEWXEeiipgqr1rTHN7ILZPmPLNN+PAGCMeSTf8
Altj0FfFaBByqtcxuFtDhqDpwlmojTe0N/JYR7lEm03CmGR65Bh9ipyXsCVT83fxzdoXkdgGD2jC
Efj1ommxMjcw1IdwHqdLJBi8s8RQY7Geq6lav65hp+/mPvCXA82cXN9rvV7EwLMUhHuXrWUkmyXp
pnNuMFAfld6NtSNtFPx7SHHIdrrrdtH/xexQdUd7hKZ4ZrKl5oTPXaLgQAiEjzgscWvmIxmhtKEE
mi5hklopCtPISGOMjOPoeao4WLvB7Kuzy9ZNPLUhxR3zwr8LYAm6iT+qoUwlKvEqI1xrJFltsSEj
DkKE9mHx16C+Kt2K+YEwtunApu8QHUtRxxi5JZQjtTbR15k5bcs1444Z8/5QFersAzrUyWwNWIsa
ytr5HFk9AVv2JvMfUWQsiAchs0MDqcclQ4BbRAnhIPqdQ1c7j0vcMCJtF/yQyEeMvCXwTPcfm9q1
y8wdlUWsCKtZd3Dxur1zuqLkaxgVff9tytXB2UvVv4WpazSppWwwUSbehIz0hrW9Nre9bI+tXanw
XvV7qM/kj0x3y4KK/Xqg3HpcfQcNgeiZomfmZubho1TdeCN3AI1EoQQ9VxiXjblPpWcLx8NG264T
pcN0c7MQp3Zz1R9nz80f3Gac2hMVRNWjIsYSl5jDNFAItxK5Zce2hxCI9Ck2mMas3hNfkn9gP7tk
fAkT45MT5dHDvOYkvmK88FG4NliDEl/aM4LsYuuf/GJij6JCNdw4WKKtBMNfDfpBWHllvrEJox8y
mhzNG9fGY3N0elMeoDN0bdaUY6+4HeYcPWzSH6IHDj4RaP+pdOTtEgTrYy9tq76KWnO+KUcLAry9
1d23tS5rZrjrrPPUC/v83JWrtScrJRtxICUZNigHbRtLcGNaNOk8BoHItPHppF3UzlvW9o23xJw4
sNt2LObfK2Wbe1bsoX1rNG4fpeUeiZMGlxLFag/NezVWSV5N5YMQ4wCYK/cEvg2Pw5NoMT8kZsPc
IWG4Y40fC6P0RQzKsdOMp6RCPzwEStzP0irJch2FFFdYOaQ69/3Cay56MmMPcGT7KSnsZlkO3iYt
k4lH5N3NZEpu72tdu5oShNCgY6XQ37xFZO/p1G1MEATEtBFZZOp8jkufI3JW+heltA/mIl4rNEiJ
cuT+qJCBXfKNrPWw15PRxfgEZvswjIuJSIpeMhTSLtrzWAZCmmcbvsJ9t0kQZOiLCud+Nt35Q2CO
gXkqzHnB0lSId3m4+Z/aruWEpbtp+plykwMka9Aq+poGcSzWWkb4+2a3TOFcuAMjWbIWITB15GTo
1rBWbIGl3Nl3lqVN/K3s3tdF7m1ZmXfVgz9WHR6uQWxzHLaKMHc5hO3jCvqBBXTzrceg64pvU6Qx
BlAg0jfzRwDL9UY9eUaD1m/nmve8OAAN2+rjjlRyOruk+hwWvNXs6ZgZ2I7CsvjRFvWADwQydnGB
zgXvI+ZpKrUXi5wkO9xyrIAt+pGk9fZ5jmWzHddJdVc+M0dGQH2uHhFhV9gZhbFc7xNA9Iv2uZlY
BtZiPwKdaXD39YHxaZz2/a+uddYqsyrkj6d5z8NkmrCBoFAUEnvVNmINpoHUlgceKZalAs/j7R6N
yxTbS278sISn3rTwYuQZaarMPMIi2FItabYw7CoLJaJh2lfu7rg6LWumsqmDenY45FXOi7FMDjpU
qjN2oosWTzP+wGNKzOboaRT6TgfBtdWQ1IuSooP3Y7OfFgHpwhRT9OQJzC0HsXYIWnLdDAc4nMiX
174lmLiOyv0JJShBJRBBa2a+/rL39OoD/36whw0xYO9rLwvMOhT8z00qTq7LnietmK5E338vXMqK
zAn6gMitYHqnSCL7OheNuJo80ZnpJeGEkTsb/JOnG2BihnaLW3ZBcNG13oKn3sWzhd3AkiFUSBsV
IpQObFIEDiv8p+BdzJtSDd6UVds43bpWub8rgnX43GzKnGNByuH4iGsoj4h1A/uaBIVVfDfmIvSP
xhxa4n077vV9j7qMJDDMMFNsoFKmHjWa+ttG/sp59IvZz3I/d9ojFrfo3cZj7ZKmZXpejP6F9WOv
6zEdfV1/y/NqwEqE7wAFfujXy1WPvZk616H0IedqII+UEu56C+a5ObfuOjWHZScEzlTW+nmRm32S
zE8RyrtQ85KGL7xN5dZ1RqatsHhfrIE+gCzbZLaI3PqRK3NBJGgouaQ016KHFX+WOO2BtmhCMbVe
kfAJkwFPF2xNSsUUXhHdpcxkH83ijXQbvq0ptEaeIfgo1i2RNdN0aGYZ8rFGJyoyRlTVnLiN1RVH
yycIN11dx5HXhjV1JYusxlLiEeactOvK6tX4Y+eeBhgfXRbxQpuxvetNHOy5kNvVUDTRh6WXYLXC
J6pJ17mFRULOyy5oUznKcPgXTZF4q/zIeLb80KH3LuJi7Bl1KRlMFQgJd31vmHOfuboM33U7Xog0
GnIG2YL6+/tCIUpDyBf2u87QxbttwbBEgd+0HwkfW+R3RuPWMXLV7hC2sq7tbYf7FMdHtBQYPRt7
ralui0HdTLuobmY1efJee+NwVeWhlgcZdJJVzJDOct7DpQowuWztaTdav4n7mp4RLjuyvxCma7+D
O0AkSeIjfcC5tQzQdoEQNeNB5Mpo70ZtanEIjUkwt/QnPZ/kMiD4INEUoxAcr8WJ18ElsbKR4U5s
SLvAE6MBt3xuCg+b5yq6Mbym5FXlqRpBOMaM5XC27XaovkYbgE0C3nWHY2lsmmvmjOZ0rIuxpbIJ
8+IEH97BpTZJoviWVTgnY3F6tvVlqkn3w/f3ZDiz9U0CDbyogHM/2UusxukydyhBNKoebOeMXt7h
syq32MfqayAQQT8V7yZZ6AnvM2kZazC3h8AbljtjAP8Sr2PIAxtEwxLFnksYXCxsEfEPmvt0YR1T
5Sa2qkOdrVsezrRTZfWmAqWHH3SwkOtPbIwniQdUxxw9uWa32eF3VbrBxuO5rd8M4c4Tte7Ayhe4
iyIqUG7VevE9EQJriXIoT6rokbcP2jCxqDfBotKlteGKjxfJhtOV1Vdd0ww6Tjj5cXvOUXdbNnmE
SVAGpRP32mk+VnRYOrAaI29oGeIwpFO12GcYA4qyE+l9TjlpuQNeRgRMsRrbYI3dcBiigzGFZC3Z
VY3LtYvWoaMQ7sbqHMIJOJpTVBEL6daeut/CPUTYz9BRnlx3MqhCFiiWgil/kTLWkFu2bYbppVDH
64+avWtNBf5iGEMrqY6GJRuMM4TQYz2oqTOv1galSWZT6i3IGEMda2gPD6Kdg3fFak5XgVpH41Av
OQc93yQKvXc9w8yQ81BD2uBaTIozQ7kpHoguc6KxOXWkE+p4Nub5w8W0EsRBICG8VtLw9bFnjs4X
ym3lwQy2HhDHukufWA9bf68Wuo9XrtFN5nVVDsQqhqHaTi5guTmrmrJ7CodmcA9zvrbfyJJfeVPc
eWav6AJHpvXC6A+jDjtdyri/q+PJBUmJO1XtxyBSys587pNx7ERhtQk00urQ2XODy2pR/dnY4C6f
dNAa37inemeG3VVjPErOvnHX6OiKTMPtLafYmQ18ryiOXJ+3zDLstbo3dhwpo91GXWwNxX49QJkp
KUodY8E3GmCObKq1f1trVG1JuHgRfteZ7yNG1LSMKXPu/b4fcT6y+prLe11RJ/DjW1TxK+n5AexT
/sHwG2/E3k4XNcbblr+ZXTMnyBqfpczKHU1W2hU7pa9Y8/ZmpnngJFARCCRsSQdh7u2y/NHfnWPO
MReJVXPh1q+8tuMpahw1ETSmKOmIa0Afos2OisUKtb1SnvvhYVJsOSNHujkNGhu+G+IR8ei1AyVD
WJbm+yZsi1QPRU962Tbp/ejmEy6FbTAIni69KDqHeGrBfLUmVhFvLdeDkmI8zCjbYE+vyvYyy8Gp
FHswgOqESRwIvcAhQCFxRb0jGvAnmDaF24SpiDrryZ9XsRwwzQWP4aS7m9JVuL3NVoR5IkQFpD/o
t2iNkfkpO3WCkl3PoS1S3DOP8t+5874thJwVzq2LPstlYbNVFFMUtEHmGzQuro222XpG/GjN4rIx
xJL1mxpxlWkl70QUzNsZIcJSHBi0cevKiWhPwEt2WFzbuBDnI4s+OeNdt/YuZHVfRChkEVJzR/P8
McQ/dTmgomxP5qp1p4MndzneoySfyh9kSBTktXgza3U686mY89hYwiGdbvgTmYzW0XmogmKLx6Gq
sObgfy0TVbnmkDWwqPafYuSWvpsM30Fbnfd3g85ROvXhvH0IzXqxD56VL+e874SIjZWCLlkh1X3Z
bWkQtStYkWDYsyeZpZx/uPW03xTGvLOMuF653JQ7YLhkEnbXxU3dT1ZaUnasN+DCWoJvumBWmWlN
DL77kGUYRUWfG2cZ2niSHPz3b3JzRfLVs3tM953BDh57zuyUd8oIRHQI2chA3FR2UJzwYjASHWoj
Gg4NtbEmuTIKynQ3Rux9Ob4lSjO3cA6amPchNZy1/cttjOBWRvZuH5zi8pWYo1uw4+vBT32OWJAb
CzrUwBpoUsY8BtNnpO4qzMLaYiPk1dRW6kRqsS+xXcOXcA+o0FZXGP77dW9nj6O3bV2t814QdMqM
+g05odj2V+GOW+LNURmkMFtVg6e6p+Mc+av9rW9HNwc/3FRjQrOgRVdjNYWT8DPjeqO8kqzQtWcz
xxKOTOzAboXhVyu4isy5ZPHepAKDJdDpUaB8n9DCwm1SDOH2JRRHXE1igvYUKlJQB2MZgWubxpju
Wy4Ckio4Q3K0GO3iRHBUCNWB0vNcg6UVaVUt8y29hGCnjZAvZdohwF5TS3YjmqEQy1piziQo4b43
yq+rPc13gqKWF7V3/IuFUoOYoLuBf1RAJ9oJUtmLD1ZbclbPrXW9GZui9hNpAsHaXYK4CYKT+V8l
K+9Tq/zw/WggSktwBkO6K13NxGUP5fjIJb3tasdr/AGA1rjGji/y72IbCUogO9iwT4KTJDvK5GHa
6OQQ3FMh7tvJJ/OVKKlxL9aY2STc2sptww0bcTey9uwhxIKmUtNdNRViSdq5H58Cq4TH0VKZ/TC2
Jngy1dDfu2C06FqsYUg13/mqpaSm63Ld07gRmCI876YiIdg64Qbey/MwSPPDyJbzkRQSbP8bVv73
8OzM70NgrfadHDpaZFqUyklNlx88781SHHs5FP5BNEN1cr3CZmxNr0zFzu5+Y2R4lGw3dqILx0fq
Xw3lcZ4czrD9SGFPeKu1P/hL5Z63aqu/O4OwInYGw3pi+ZiHt9TQwj9N+RbgpA8oIFL6DDXPO8cx
keGFoxqhNQRHgjPy8L2YjHxNODXXiMyUZWbe5NCxmYKdL5rwOOPLxNGQA3MU8t9gGyEfl3uD1wDn
7+yk0UIRJWmYgEidHGyTCypfkMimMDM5l7JKTadZaSc643bwypZeA71HPWWytQOOrmD5CRkHBfWp
dWoc1IbDbnzQljaf5shlh6CFyVjMQ4nyWPluHWJhX7GH2a6SY2xVzcITG3GQvPaRXh+KYe6YROC/
vWg7A6XT0bm8s7jK9RUbU1sfeBaY7fWyWeO8c+r7xtlX6hhijnt6Y5OdH22ILA4BwRFEd0AHnKI0
7eIvLHV1d3keiru6joofgVEIi6IXtkFGH7riKxuCeTlK5k0mNFxeh2R2cRUnxrAZPfP7lhdGU2HM
GRN1ggj4GpN+NtrhZA0O5ylHtnmTDVpFVlyPMzS9wh8GpJRNMCbboPvPWLbd/eDnennbBa3eEOfs
GNQnyN1dgpd7PVuqHek5DH7bnmpSYAauMLEO1V0tPxQms69zpFn0H2nYjFHW7i727I42pnsg3IvY
trFQgk511IMMqi2xlUc6IZzcWSksbLxu3wdxZSsIHX4OZD0eOklaRGVo3Rx56NS92XMgtrAnczQs
reEA0wNCgZtLPaXbLiY6t+EOuqI0ipbomN5v74ScBa0o4e0f6OUwPCMZouEsn9PXMINq+TS5ZEgr
2xcf52jWXuJVPnBXxTkE9JVjVITfYI/l26ZrjNJcb5qOZCGd7xULFk2lwN2O+CcdFKpeOByXesRf
OYG+TxyjEdeSUdUlkmZX10FPCRTj/vOOLAicZPSCOyyRbRP2adjv+KU58UkiGWXE62hIf8yZt9hB
f6KyMCkt9mG2DuDu6Lx3lM+caMIKULYodhQF8EWsIGECqucbVZfbvVHmeXQAnehNBxZ63d+YMNLD
Y7hD/D2t2mypagoV1kB3ylFhDZXDZ/q55EnRifPstNDdcAKqRk95YTKrj8ZgN+9UtYn25JH4gY7R
bi2MyHP4uaabi6vNMKc3vjN6/TXW8+KWe6/QSSIhuc9RkGITZ1PIE1kLsC6qqDr6z1Pu3pRbXtix
75Wcvmx3KOuMLhe55QoA44WHYftRPNhtfkEg94jOATbVb6OiFZxC0MN/FeCBQcl0eQCVcXH0h7VE
GJ4Sm7ezyzINSqUKx09GQQI6HAgR5LjzQK2kZPx0UwrwnDAu6XvNfFI8H19GCCUch/TUdbeq2nkK
sYva32wtBcn2dhd+8+vBfueSaohzjV7vHOd4qCSvuV0fik04P4JpbDRAi3n46I9OePSHkFZilBtk
4sgASzUbpJ+Xh1JgDcqYZTsrSqblE9oG/bQuC32SvMx7ktqXoTm2mMGYjkCecs85LRAnFjyWeH2i
pvGzviOaIlMGE65jb7TlVe0HtZdExT6Ep3bavLcRJ6OKdXT2pwfBSdmiHQQihQb3/taLpkpk0hV9
eYQT4du3VH+cWBoacvm16/Q6f1syn5jSphPm8tdg1FEz8lUGU/CecUvkpc3GKPLYD7yv18YGlfqN
3Qatczevq97uwwqW0dveHuvgxq39Un3x6sip6QlUdJeZUk4PpEu3TszgUfqvyap+mV8zoUUT4eNA
hTKKt/D5zNRt5eZzaFxTJy+X86oc/95c7ShjkXMO2PH/7bL8P90tuls0Cf8JdftVd6u+Nttz1S1/
/98pgyGi2wBKNHoNvouLRvbfolv/X4h2fCYaaKQoEZDa/Udz6wb/Qjdlo6rFPO1B4GTcPf2dMuh4
ZBPyxWLjx9zpoHT6b1IGn4/zA+xlDt5HWgn8fmiWXqrjew6gu4LEGlNOLddVYH71o4VXRNnOaefB
T4RniVcYySgFLtq2/xWwBCZaigDVKBpftPkWvc/nT6bttjVABWXGMlcsVMydq+7c4s1H3ZhTI6Ra
T5V/0+eblHdVFfbB/b4AWqEX5HbDddWBqr8CQkgH0NFj6GT5RG14aXxBY3XJ6s0oxO3vVmFbeVrR
qeMMNYqoP1RNsJmf8U6ZDtUvDsgrcwL0nnpOJbssGPSa1nWdO9eSKIOS7F9bfkQTuH03cC0NFMlo
eYrajKA6BJP+pOtKaBLby90GOieW8aHaTPnoV5xMU73I3b+CB6Da2Jua3Dk3e+R+8jgCFkcILgyK
CWtd5irGRxk42YSXF7tXVcLbG0h7rhJUGAZOcWY1FDWkjJVbSnu5DK6F1pjCUhU0Yx3b4+guZ5W3
a/t2isr8klOso2NrzfMbaGPWPYzAkHx0BN6f29a8B5skUA3txXIry6k7CHrufuzTKbiMryYXdMjk
9g/5EvTtoWn61XicYLU4mVpAfsJ0wTmGu65aq6MlrPrzYnX+RzjyedbZI1uhJ1v5OZTheG924fJE
pcSJxOOYlaeYafig/VJGDKiCzW6fgOq1S+YO5HoBLKLtQE+YhkNCW9e2TmZt8OewjaKUkk6y0cGf
CeJ9K7D457bzqPM68A7QbRyZ5H6hskK6KtuJB3LAlaE9nB/ArGn9OLUh18z9dvhsepdWMmHEXeJM
9AZjxgH7VcWg+q6+FNpXYd+W7wIXV9OB4nXpMkbZ1TezVXiT13JA34TMy4Z45lAvJ8O+uybDrbar
xyOHjOZi9wt3J78fKeCW7yEES8u5ipD2MBlzi92UV0x62/6g6JsQC4PNc3pozV5+NiG5Tw+14fLd
a1Bc00GVDeOamGTtvr/n0ttQHcYc01dmBFE+opW1nBrZx6zqI/nRq6QVilqlOirl8HwREEhZsg6j
AaK7R7kyL+kCEH95MCnqq/etZCx94/HY8xT69eVvA+ma6JkA9P75h7RRS33C41rVKW51/mVS3QMa
tGMd+hOzFQk+isPqQnTAnpZRV8xn6OyB/8WFV72lW0HbiW6/L4yPI70m/7gLcswTp9zlZ03OBYrM
YWnhQS0zn7pzJv5nIWX4Bv5h+T/snVlv3EiWhf9Ko5+HBvcFmJ6HzGSuWm0tll8IWZa4bxHB9dfP
R5Wny1J12VMP89DAAIVC2aoUM5PBWO495zvJqutlKx8mZ7QrlAfYW3lSamcz+FRXqY7FQbWuepvX
a51YKAfeaOS3fSF4VPRmZK8BW6rI7ug6i/xqcO2mvFFsmRD8l+AvQiVR14VZEKTpJnMzeZParcYZ
dKIitGkn1IZP7MAyb+OOndR3FbzGZyW19KWAs/BRmXXjPCSVP6+yrjYU9SDjSJyn2Gp00O8sIEsI
Dx1p38Rt6l3UnaGft1OxT2IK5tCcRibKddKKbGOCA6ddCZBTeoesN9WXjnMhnaJuO8fOrTXl/d6J
uVUEsK6sFpGPAp54FcR1cdU6ukbD3U91OgfpeLJyI7oDgN+JMDe11Lt2zeqGouQLTiFOdjUwrJ1e
KOPQzUBCV1UKURxNDQeGSBXrNrCHTxVonU2RmvU3tp6cm0bdvS5qDj9jKrZe7Nz3WZCuqiqxN91s
3DV+/Vxyn8+9VrWbxDZoFA1yN8EnPHhV97VS5SVuFD801cDhI9I+aRmeoUHSZwiWGxPQ7lGa3x5B
nm5abbwdUrVrlJ5sZUIErp8O3nmPnoTh0O86zmLalBo0xgyIWF19QdubidX3vYZzeJxeBFlyh10w
JKl9XhcxeSPewq7NMQx+NmJjQVTSEptOPok7a92Ijx2EsYWzelTu0oLMKQQslTIRndEB4pxlsxZg
Yz3FNZ1GOt6kKUUEPOjtiLfaUidLFUxiXfaRFWzYiJpHNrbLo9kwjWazv2Wqcu6p2d9YBQchLFX6
PiHOia3zLA6ECh9iVVC1qeezKOq/NDOIMTQV8aptQWFgJSFFJ0ebFQSkdcedtetSggYDf2PVHanA
1jccNQfNoH+QmnCzZTk9RDlxxuso4S4lAyVvCtLbxtDOzCy+sYCOsPLPKwFPajWPQk2ryC9bKBBp
lgDDnFFH6b3lX7d6oDk0FNtzO3aPcU4Mbhc51zoktDVgHQXeo7vve+8aChxhDDI9U4Gz733s18gM
LswUmHc3EtoS29mOzmVG4dKcDtNUXDk47jagjkLSYqz4GGiIU1gmWai0vEoPWhN8zXqQpitYlxll
k94FYAgNk9ZyPCO58EeDAqQ/h85QXBti1shHVnq7EkoCgBr9CdSMmpmaNM4ctCnGvqDMT40LvETf
ho1bDLveqPBPVG52i7ZoKHmrMepk+BgpxjQ3/ozrCFpmSv1qpRkUXpA6dflRkD1xUynPeARqG38J
tKZxaU2KIA+NCatuNk2XlMmrDdoa/7PnVwa6g7x6TCIpjG2ZTPMGeQwmdCx+lI1EvIk9J9/Hbo6R
T0BoAHTRmv6NbEhtXyXZkDRgJ20tlENQh9QH0nM05QVzYzzHG33s5cOYKGMvKA1+aVyzDbH/ptcc
NCyWibzvt+44uZedETzqDiFjfqzZ1gp3dZHvDCOu3a8cSpRxFihetvK7OKbSwmZBX3l+31A5g7Y3
KFD8MaTRy9aIx5egTc1NUNOnBa2jpfeOj2glJ/HMXbeizuNNx9FbX+VRu6jEIsvtN8TEUSU39YKm
AbfRv9ezQl2QXQDqszKRWKGWyvVryhdo2TQd3cersgMaBg73ck5ctlyN8HZdTyyS5FR/iV5G7iJz
8L4Gep/vZ33Qjz5kg3UAOzIUUqlNEScEtrhjCRN4zOgIF2mxJKNyJEUC4VyTUkUI6dTNFtoXLW/P
8Rik6yLpvZYmtGy2jsjbTy0ijT1+FHBjJHUZBz0dAf8bEhTZFMf9E5KvaWfJzPjcNoZVMCUWxbyu
7BHNXFV0yT6uM/szJ1CyJMpOmdu41wIJIjHV7+ge7trAIU2gbBU1D1Ee9FIfsxXlXPKxZURdJh7s
cyNrvWNslvUnf/TuKbBCK5a9ARiglyTVN9VFCnxqrSp3R/qHsaMECtJMWJpxIyTeb5ZYtIRRhWax
HYddwKb9Oi3sdG8zge5Va2aH1KqLbcTGnekQPG3DcnjyWk3sqs4K2OwU/QGrPWQSIhivaaTN151A
OllRFzspx3kZdSI/m2KZhFt/kWAVnajDrPRgFgR1bJzDNdGPoArniwTYTImPO0v1MI7K8qkFZFDi
xe2rgx/01cU8BlsKytHOoyeM3HXuJI+2pXLvo9IEO6zYzaKdQbAr9aNM+0pJIPmsC3w8iRM0xcFD
vRztvd4INmNDnnZAKwqxhktmnlcCNKSe+MyaKg0C2NSw84ZRHEEViqPvusEaxTmw5MkZrpl6gJOy
CDk7NJ0T+95EdPvZoC7Xa9AfF4me2ND9R1wn0/EIG0DbZuasbpVlUXrNM23aZ1LPTtR81LY0B+sh
4KBTP9t15ELIVm7QnXp3Vpe5DIa7RifVZduULgXIwtZozE8eUiq/b/1zS3gG25mi/8iJUk+AnHko
HKOeQ5o/xjX1IGh6qwkmAv0kXY43g24sVMQOHJ9b6gxp5LHml3ixxkj0OPlanwJ8ErZohm2nFbS2
sDwi8aliH8ka9Xr6kSXmFasn43kwm2wb5AklQuGa46U7aD7S6NhPxd6FSTggsItr74QN5LpQM25D
0gVrdJi98I4Jnvkbyw5suCmlPJLROh6rsshWsvazsPCyp4ZyeQtQxejPnHqRInCp9lob0aNkDuqr
QFhFaKb0ZXLY+NS6YrAisy2jfG31TOpAfhF5mSkF/DXQoNgOF2M0FExuf0xAKfSjKeOYvoKAR/iw
3Zbpzuw8cxGpGHuYRY+yr6ePqAYL0seHTDobtmKEKaimOB+iSjvQzY/PuoSY265P7yIXqxazunHy
y9m56BFlrgSz5i7wW5M2mhOd28zilw7y5tD0U409QJzeOkNLTbklWquezOS8X2pLMrPsJxxwzT3R
AfJspHp2DWUy3wFSvM2oYR/0ycrPHKesbsXYyu3cjGmo9FjuNHjF+8g04VIyB9HGp+gG6FOnlESf
cDjPlclCjXizDus0ZaM/M5o7b2ByasePcz+6O6fS2WikqArFJiki2Z2I5RNhQml8YxGhB7SYJX83
mm1/WOAECslbpG2XasfRp5sDRtSFGN+WQ40WtxqpWXJ5LpqyQ2yCpk7XVlc7dySjUCWtOHdnMU9t
B9uTRXyWy6nSAPxe8IFzZcRX0ei62xKr8HnRVt5dTJ7ySxaQs7pSuj5flrq45AAJ37zl3YZB0dtr
vS+MnhKyloMJ1brghKpPwYlVtX4CrkU0Vebb3K2Gtnsq5o9oWJ2NqtjZ74pBy69cr+6DlWbHwAh0
1TCBxQ46T7rnRnLsCDGE/4jWIjTbTK0HYLPf2npGPAtLZzvB1BLbodQSta1a1+rXtWMuA5Jj5onE
O+qyDUfLM01V3mGSZbRqXcqjGHTUpY0f8qs7dQ5c8Wk+FnIJxtY7uC592tlTqE8ZbKGYA0a6SgS4
1hCvAUVrAo3v6fG3D9B2SBURtvXRoE8VOmiLDmgW0iNRhhYDkl7FTTdIulluhaBnPed18IIUPbvR
dQ+N58iqu/TE1okpe0DypgiclaSEcD/FkKXBxjfWk9CVt7EUCxzbgILz54hOet0TnnhKZjM/SJH2
W00syYQAeeKwbWEW0VRJkdVLVW+5MplxKWRdE134yha0uDSnk/csbuUBBQfV0nlUhFy09bTSGTMm
ffSq+ERGV35eWEV6QxpCfoEgiTirRs18+xAYuC3HKBP5trWm0aB/nXeSA5BgoyD0PPtWyILqf9Gl
1tPUWfljUWqU/WPkkKmaxmPjNM0uqypyF0WQIr8MRAbqPad/wFocD9dKRIRZFYlXjoeuN5xPszeY
/b4xVXWvem46TaDcIpBI11IAS1XKIZDN1CmfWsJK5kJhnejQZ++QMrTEwNGZuM5MzkRhlJvul8KI
i25NzaZMNubcyJi2XKaKvQeJwdgWSnpfh8Yf2rPcGWYPy8Y8WocE2u4jPNX2UdfK+XbUOxrKY62h
plID+1K+PUJMzge7AvLV53lpn/J8GrZl5if3CUEQLZv5XJ/3gh3nC5szyUAlhLteaYA/zk2pxx08
JB6x0SqNB6pTegzDGsg1Uq3ovi29G9ZvYpD0QdbfBnozCZpIss4ZWZN8zEklOw5JxXE8eq1vOUXP
f5d6Uz2xLvTJYdA07xr8Sd9smC3FbZp3GRWsxCI9rKXkssfQMIs1Ldb+qOGrDhMUPTcpioYwLR1k
UzqBoPfoKosjkaClgV3FiR8XMzQzmRZhx0OAq1FrGIfGKg6d5Vf3vWuWzjaZDaprmoLuBnAoGWne
e1LSl1EWBge6Jvwby2BKmSIho2StyB36MtoFC4zoaioRi2aG9b+EI7g2hWM0R3LWFKLeIRFPvJpN
P+pbn5Na0TwQmBKdYC9HA0eHLG/ykLMbv6RxWKI28MXhHxeNhzw4gpYR2rK0b320HmtWJv43nkmL
wRv0M8+QVWblsmLx99golg+61E5MMoQPtNSPcVyhYQkyKPoH1Ph6STNtEKzWKzcqO73BDtQZ876Q
SDIRr8TQgS5Lcsv5FHQh9ImWoDuXpyLoB89cNdNA2cnyGm3eemWdk/s0oi+5ctFooa8PxuYBYQPf
VYNRbFwPPtqEtZGRb3yiZq3Xt5ZZSdPn+GsVt8KYuP1CNb7aq6RjFcINNfEGx6G18nNJVG37lfxV
SjBlRIX1eymH+hVfkqnIAKWuIdICUiMw+03VelEdBiW8470+oBhZu06XjbBp2uZBcyx+gQkfGjHK
a23HQhhXnmC80AUcpM49cMkrkFvXQsrOjnRo81A6WDh3k4P+S18NgqiCfZcLPpKSFr9fcZ+ovDZN
BdwE9hwpGyo3ylMLPUw+FKAQmJ4b4kdudcRw4zXTZZztJHSL/BwHHvcq4bien5fTaGfOmqyCLr8w
mHrKs77Lu3s2/lLdVS7WPhwn+twgxPcIJ9D7OFK7DgVgu0bkyW8j75s3KobaKS7AjfGuMMl17oEy
INDgqlTTmiVdVhcZNpdk0/MexpM/0qOirmVRtvNdK7LXg9ZUHa6Imo8IcYe3DypsGNkgiXiXdohG
hLTLM80F14mixr5DtkF6VQdnunSMbU5rvLxBCju4q/8gbqCi3AbmulaR44FuR+fDYpfJ5tIeKoP8
5lo6Dz80Vq5+hUKA8evDgfLRy4AJIaXpvc0b3r4Z6KnFqDWt9rIardSgntITowSjhDhhMhlK9QtQ
kfm2kcZFeS0UP9ehk0ZX5j0Wis00vRk2T4g/tOaB6h2ZJhGj4VlwvNuY3ewc7Um29Gt7rSK+pQPY
s50otazQrrTXxVBC+0XE7YQZ+SyratQJQ7Za50s7+GrYOKRbJKt2himB2sWqKg4uyr+1UWl88loj
2QZGaxwVGbFItN1M/CoB+K2/9vXjBZBbkXUvzlN6QW+7MbNmNgbLB8JjKpuM7Voc4iRvN4sp4koM
9nBueWhsM+TcN3/xbkJltaBNYe7VScRyli/+6fFjWsXyH383/qPlUevTCgtEj/rhTM8L90DVOHlO
nIYDBI3nLPvFvTQW1sEPrSfuJZtW4JvY5TGNE8Hx9pKiguTUl5SRRFlEF7NNp3/laMERNJqD8CIi
aqLMEUFpTt8cK18gHxYj/Wa986WG9RGc4SpJLLP7xRtbrvv2ffkG5WR6fnQLfdN791VULZzGlgV9
VdBPv/Kx9F3BMWS7KPSMvcHPv/fljr6/mK0DM7N8mm88T2+/hIDclRrBYYdcv+RwlRSNRXjkSGLh
z6/z/kMZxAp7MEsokurmAgR9e50JRlvGMwXYQpdU23VqRUVI+HtPPn2Jlu8XH+v9QOZyWJNd06JD
Sh/gvYG6moy0Yj6qV83rwpOOKb2HaaIItPOjnEkfPctShGJhoLI8s8fa/PzzvnKS3nyz9DoRCZKX
6NBSdX/7+Q8jOh3MlOgrPNvs79vuPpHFrIUZRGOXDqQWX7LnwL+mybihW5DI/CGa8ZhT42k7Cnqe
0CkO6jEVE0VT8QJlHdKbqPL8JlQm0K+V5WdEu0QKzdDaBuBLkU0xf0CYGFLOGLM570crGzwOxMlU
UwCuPEIn9NrU92h3NKB2HR4ZtLqU67dOD4RyQyNh2YMid6gvib5AnF6xu83WpTbKL3482empYiNr
XtCJcBsMMu407UUBzOiqGEZuIv4Po77lbMGCSueG7mCbjSy6CqENHqoKBiMMsKgqt0RYLEvvEPHv
utfwq+Z15Jxaz/KusaTxt60D73MlBsvrluQew9gNurOsxGjWWd77kjdfC5XulKW4lcxr8WPcjE20
RfrpH0v0fNnGVl53lvl58KJbCUsl33HKHoDI3fbYkR4T3VdBhJBDJElyNws1X3vapFhMSXNGW15E
dKUQK9FvIeaQBb3wejYhytfIs0mcaeqencJmF10HSad9Ggl2UYep7lnuZQd0EX/pgkrD0ZqW29ry
+T1WSiUpNOe2mpDWsaVaTyJhF5VD8JFb6jTpThszvsuIbs68j2SsqYMqiahZzG8p/bzX/YjT4iY7
oobWxm1qKUqpktwYfa+MQS9PozeUBMdgyuCQH0xNG/avv6FLbS7SccezTY2oBr9LDARmT2/v9Uvw
+NDgr7h6rdW82Zk9frYeyj6RVwptz4OcM3S9Jph0Ks1DsEWO7t2bFhJaM9Ppc0xYci4iRSRvGDVo
shtALI9RPp7LrKK34FbZdGG4NgfIQmaTdvxtlzaC5a65sb290tq+3NhUNl+MOjevpzg37FXse7az
icpqLoCZNNhbfv6wvtM+LOGyLgdsL2DadVz3ffA9Aqa8sQxspylucpIk6Cle8xmZp3wbOdfaaJOL
jJjdX4F/3k++IA9tllmP65tsJ97vJsyB82HkD/S7MX4jK9QW1BEeufHq55/v/a7FCGAqsV+CJs8l
/8BFoRWFG4zq4apC83myDLb5PLxL1xdQzEMPdMD4xfS3TOc/LitoGSihGVx44S2i8Xg73VPJtXuV
1WKFdd+7SwKjfM50S7R7dJ8OpqMK6fOqmOHYnKLZqD8rHsOXn3/oP6w4AVIb1w4ASTlIS/5AKeEp
wh1JQ3ZO0uAS39PQwEC1noNJ8FD//Fp/GEBcCxoJLGgDgYbxPsQ56eLKFrY3L2zH/KvjRCnRIEnB
XwQ95jxP+ORPvCoe/vp1wceB8Aap5JuvW5wf1pg5mEytKl3aYYM/XtUThyMKeN61YSJUXVnO9K2M
J0bWz6/KA/nu9gKss1EpOb5tsSO2rfe3N6krV0bGwJZEFZe6LuVxsnUkvuS3VE1o2rX7LfXy8QUr
ovHN0WCLY8zy5aNMrFSFmj+138h7gv+OhMQ55TT2pg1kreLaQ5F2i7myPAtGio6Lfj27w7qVPZap
qRNGFfk+p1+KbqyA/UR9MU2xvplx3z8WxBeipEmD8ejwMADAHoLp0XJ62a61DAjCGZMmnZ/Wrb8O
KtLa3WyY4wHJROXD+fJYRYCaxOnnGjm2UlgJWj/AM64h49t5r8fejvVaW5NIw0Fc73EDHpCxsgoE
pmJ2kJE/N8ehnm2ol27Va3t0MEymCfET3Up0GsZM7C1MsoFo+PvqteajWWz3z5ecUf/K7id+Q1yA
XbvQFcjVHIMt3VUcRTrJYi7uhVD6qkHU05UlR1FTlvzOKqlN1rNgvoqRiaP28G00JDN0TfwkfX/e
9qL0t+lsM79UQ6ZdStr2+CuW+kwSi5nIk3jG8V8tha800C+lUyo+COoZSsETa3eAyHaHLdVGR01c
5Sej6l/AHpB27cIEZT2efB3IMuAx/Uw6GYVkJ7fRroums/d1U00UHjUnuk+TqsLYj29oP6Ip/Syb
dLhbXF5sDzTXaY5abTmnSsT4mKck89MQK7UkxmwZ2gqR3J4usu+uic5lZZoyW9lrfxx6cZIktmyC
ZnBOv03VuDn5dDqe8Pzst1oNmbqVfGiSYblVgc9S3QCpwA/1OrXToFmsLeSu+VighW+feVQSP49o
djee7xIapCa0rpucQKcHjbbJDeBgXJ2arUfzF9Qq+akytBqiSaPBdVTsPnfOBBtpmIJBbQtkv9Bq
sMhH51lFXXgrSiXbEHFGWZ6nA/pqqKuubWwcdDcYUyyHwfybKmUGYUFQaqXiZueW/iLwnVjRqEo3
CYp/nhGIFa83NxMpnkBU03VwqqfxVyT6Pz73DrtaEFfoA+GPvD+lVcjkAjViL4oDih/Y4Ztcu65V
M1dfX6eYvyQgvalL/vnP5TVPdcPeJk7Uf/3nmz+dp0+ilvWLev9/vXmR/K/XH8fP9aLXfPOHsFLU
eK+7ZzF9fJZd8dsFvv+f/9sf/u359bfcAFD4x9+f6q5Sy2+L07p6owQ1OYD+uXL0+Czk8/SHF3wH
tpofdNPVoagvOxWA+kuUwv8AWz/gMvbBcSEBh3hnmb9rR4MPQBKMIICGZwCwWoBwS30i+cff7eAD
mw74mp5HGC9HJeOvaEeXT/LDco+y2A58LhEs0Crd5+D1drnPIk4FmFfIm+WITwaCVks2NVrdhJNN
wBsy6ip/AArQ7TmDzgG1DZyEq5aUZx7QYfwm86F9GAXHXOgM+Q21Uh7dpsuqe6EDMM+AEz6goPKu
fCBNn6UxuC9Dqz3aiNif/vrA+9NR9WbsXTbP1Sclnp/V+WPz7zD+loTxPx9/5zUmt2chHtWbMbi8
6PsYdM0PtJwXbbDlkPDjWb+PQX6EbglwNzgDBgH/+c9BaLgfqCxY9KGZLwIgu/8cg/yEwL4lBot9
EyEh+l9iBi8a6R/HICs6GUdLPoblw/H9AxeM+DXpAq8eN51rydusb+aHJB93HTyYal3ag3EcMONf
E1BaP4/z6F6l2kzv2cq0Y4P05IE2uHmiS9OdzMKOD1NqFh9JNqM1/X82wvpnoTrx/DcGmPzbtqu+
PaJIrP4dxpr507F2fKz4TNPzu/nx96HmfQD97ED5swKLGpi/yMK/T3fBh4VKzSgjoQedgKv/PtQ8
g0lN54UBOnsdAiRi8+/znaczCj0mz9+mwddlhFn+6rczCwsEj/bvf/6RwPsOI+8wkEHyMdux/dUN
puR3e9/UjhvZajhr2HdX7hqUToxO07BhIHr5nsY51sCY+JU+FJroLtrY6dKTPusbdgaQz4s97hc6
i3FkeRSsWwezZ6IGNHianaBn9Lwgve8dTOrrOvUGuoNJ6m0TFY2cLjKdaKbR0BEyZGYMborNLVLI
ekY/bzbWFTyS8cU4UZ+mEYqO0IIYF3RYJnczh2A0SHZTPWazoo2oE2f+SUFRVB61OLqyUr8d8EsC
ZUmD8kRTZRYbC8IY5bGWTHetggwQUlVJjoPrZE+g7Q++A1NsnZFidGxGe8Tq4zbdHQcHOrwQZNud
TIdxSx3dKHZVoG6CKi2LLX6bTTu2yd5mf7WtNKNOQwSv0XZONOPRRE47rcoOLNMEq+ZxbDL1pUJ+
tq8HsA+Ownn3f/ZA/rtN+YuL48+nfLaxSfdYpY9vZvzlNb/N+CZTt8XizmNIgcInieJ/nkJT/xAw
ZYN8p6+lu5B5/jnfO+4HG/kO99iwTfbKSzHl+0PoWB986gIcvRwqzsuve/fc/ew5fCWk/1BiYN2g
sMpuaOES8hbeJwzZkVOQQO00G88js3bTUO+tCZW1zUf28Srf1Bg474sm6W/EOH6hcxOx++ZQusUZ
UhjhRICI3IADKU84TMomnMk6bVZWrflaSNisqsIubfvgqorJxT2No6FNG8ESc/fDV/59fvlxPgE3
9Wbh8uiy8BGY76C4uuCC36dfgJazPOz3OPGR2wb7OW6TbufPMF+OLZKIeEW6UfotRZFBoq3ePqck
9CLBbAd6EWmTxsVK0JO36SjPLf0+atq3uFTTKzeyS2vNpqsg1MGwyIsdY/VRj2Ebrgxm1vQwOpO/
qCZKE62t7xfxHnLB2O6lqZBhIxZeAkmHmGTQCbPm56hDV0kxEDmIjzg/oR+SDSbS86G8s6d0hNwj
ydrlKEJXdBXXqnhqfNI0wiH2xteDZBStByIw6cumqkeFNpq+BX7TzZyQEDTawenU5wn15sXyiCMA
M6dN8DUBEyJurhJLDcU6aHIK09IjyG8r42gAC8NNPhs95V+7frEIrmFd9EwpaUAGdS1RNqjSNeTe
DWINfRsorzPUUZN/dNCTNTukxzPGS69ovvmp1x7bOeAMKfwSzV5WiUPh9OIh8zJhryBJWHxJZOYJ
9H8GyWKBFcz7VnTxg8MZ/apPFGCTYjQBhZREB1zAOugMlDwVcndTmzU3NAoPKQVeZCZ0bYo70tMB
j12WaW/5dGGq+Vuk4CauymSwXuiLBZIPUQw3RtH1sICsxHyOkR8l6yQXiL8mLbswEpWZl/VYmWft
4C6KxaLmCRh4x6UVC9ihXgbqx9GHmRS22Bo+EvqpZsqdUDK3Y0umvV6m5KQaCEyox1u9aW2sFgam
LzlaEItaL/ZcSg6gK4Xt3FW16T+lQzQhd9aShGgiWeUGSXaMz7UhSBnBkIv6kuKAMbbcvWSKwwBa
wOWMCF1ttIWHuCH6mlO2prGX241FxhkeA8T8MjRUfhaglUH7G+Ug9XpQLUuQMuL8ld0PyePQlFAY
OC4FDxMMRn6Gvh84ak8TgZiDZgAmmkGNNFW/41wFo1HLJ9PceJhKO6jUBSUzsFhTvaVT3WrUkKbi
wPibJK3/3EFNt0hbCkA62Rqi13CPqxImJkWU7ipoDQkEqAdLENFoQG81zsONZcrsc1YAGF2l1CO+
2NBkRg4zGhIywA+ge0iedZPDpI04awIgCi9aCwmqQy2GEjeppn3Z1L6/wy5SvFTOpM5LL69vXBPp
KC0TmELMIdaq4CE+6ZEYvpYJQnyntDPwJAAfYWP4D8rzfYlyZopuJtVysxON0TfUjXoiBKIJDgFE
mZnnWyPsFGGIi3ZYbyIReh4YmKljH7PTZOt/DrquV/skGZHuBU1TDqsg6AHPkuXihUDa6DZlEZDG
teFEGLAArqPcyHvDQtIvqKWvIGqOTFKG5r1w7DayQ8/3vfETt05RmHrKQHDRoSvVhUDqpTF3V+tE
N6MGIWgrMXYFsYxCYRfyq+nk8t4hLdxaWYUeHRdLdr5Dxqq1q86yFTFXRM0tyB/DvMEAzMNMpHzX
bao5Rh9MS13D5D1409c8MusqjEYywdAWxCRNI90ODa6XwxKrgD2mtCLqsKeYOyGxYdAQTybUfc7U
CgzVBIyzSqJurNaak3jYt9N+sE66V5Yhmt/gSCV9oInqRvk90ZHsncii6CGOjS3W7KYr4o9JQJtj
jYVgiSCVflUhlqE/s4JaGGUruw0izECY1h2wPVaH480dZbKiZ5EaV3Fk2PE2KVOoNZy28I25eZNB
K+p62yMT3ACKGKDpu0DZiIRcA5DCN4TwkEZ2kLNzBCw1PKIRTW58C3HHuiK/7JvZkc0dIpzs+zO4
kkP5zU0h1SQ84+7KnyMFdJdEVcQMwgzmI7tXDAd4MskUasxqOsWD6ZebwdfHxxzgy3k6qqZbMzGD
20C7iXQd/tSKuBGmrJo2rE5HSpmfAgS2J2zd020yWUXBIJfVNbUe/9JLaPyY0ShfhF8DV+yrUWzz
nEPpiqc3V1BqJK1MGeRmwBNm8firCLtOiKkSEzouifgSrTlLBZG7lU39lhZSvmQgn/mNko/YOHIv
rLpA1khU8TutRdOgmkmVp24hnsEJG9GoMdh7z5n2uNXJZUZo2rVbf+rVlzbRMxz0Iqsz9Gp5OobR
4ORP0EugvFS9j4GuRa6fbeBs2TdpRHL4qihV7x9VB9cG8JhlXLlWCYnUiTV0ni34k2mtmVAN0RAh
jsPZM1YbbxikWiNbBNjTO7aTn5mU9a4GodTNWAK6B1szRFeToI4Cnisp4B+0AG/C/98eq+nwDVmJ
z7b1z7fHV4/iMe4e39bklpd8r4c4NpU3Eo/AWOrLJnShuH8/pFIPQcfisq2jIAJJwvy9KEckG1FJ
4IrY933/4T83yJrpfWA1sljwAnqRAUKcv7JF5q39UBHBzA2lnBgKtvBUajmLcVL+UVMz5TXKb8oa
oRUXn5AsIuW32BE2UfwrtcO/vhItP2YCnbP5uzOx3eeuodkZTXxvmi6aTneuhhkgeT3yjP1wD/7F
fvlfXYqFHQ3WItmx3HfYedO2OwUfBb51YlzBXU3h8TkfWxFd/vw6S8ny9+PFb18eciR96Ry6Ht/h
2y+Pmmor6zzIwnw0ZbGWY+YA7E6MExJGgFUIku9/fsG39avvF3ReTwGUZZ33x4A+i22o3mA/nEoU
l0Htf0H1KM7xVtjbPEFLgEhE/kJqRA347emDy1I65vwULAmzPge6d4MkKilmBFCJQkz63tUSQvpc
NVMUpnmV7LFh+596PDIXE5SX0FKy2acGktux6b2LyOucjYMdY+Ngkr8PDKQVWSyGY0/gMeB4yED4
cZ0zKMXiEOhaszdi1/uU9XjxkB3ipmFvHgHWgk+9KtmknBpks0d3rPOHwiSFBpxYwMrQVlCgBdTo
jd4LnHET9PLP0QzaSFi599DrUblLLPiJKzlAc/R723+K9Mj+YnPr0pU3CwCBIh8R4XVqoq1Tqkev
Lr4lOYoQ3fIueullp9QMiCxoCDHZAMTI+D485BGpY6xbiMQnX0Bl9I3CRWaDNNiwE//C8dohNMpe
bV0XMx7ZF954V3mO3FENTy8xalIFbzho2VCs9ghyH6H3mPuoHdAGtr2M73T0l4+klhrgzGPkSvqY
0yksp+lJ9w0gPfR1UZA7Q8eWNIKaVZR9v9HczqGFmGK4Xhcw4C6dTG/Vym3H4isuIhSJym3PksJh
97potDd5qYnPfSHzj4bNSQKUtXHwJ5wPnEhc9G+V+dWdLW2NCWvhXceptZmjVDsbzdjfaKm+yHD8
7gkiMTHuYHJvaFlCb2LXySpJqHh25kJd3Pfo6A4i9fVF3hJvIo4uoO+BQGWFiK9U0UYHw1ML7JG/
3Hfw1ECvAtvBJjs52xz4kotafIzWWN37/6buPJYkR6Ll+kMPNKiA2CKRSC1Kiw2sqwW0BgIIfD1P
PnukGbmgkUvuxma6pquyIOL6dT9+bOUwvqhKdE5QVTVeuyGt3OOYi/SL4K4DG4oI3maVJQxVhF4A
8zrZeteqf5nJ0CdYUXPzN5g+mNQQHKb9HHu0DKZj7wQl/P494PGcN/XQq+1EfUtoV43cQQe6kfZZ
B8L805+RR8CxWvypC3RnHlAHrN54xu7U/6UlYjjlQPsPjs6HuwrbinhR0zIEDjAFI894zp44L0PC
jd1n58jkAMjBCjJTptsJuBFJiomgfEl1ZCCrbA0tJee9vxjifZxlczfBv9PDROYtbtr4wxvXfGOY
ufOp2RXxxiot3oVOuDvouvJbaZ677RqXIMPq/YXFX0cA5NxP+E8sFJ1RvSLqJc+1FM7Zkbb/FlcF
peKUHexoASZ0O6b1hTMgJCUwPPqbBer+NlERfqVfBk7YuNbLS4qnPCyaOf6Tsau7LYI8zarc4uTj
dHvSxDB8elbrjk9EpUiXanwbwwMcC87JVH6V78ca/1k013LUQ/bp60ioDc2zee6Lwep2iTS7bk/R
2FI9Sd3MseFPWqf/qf1yLiNLyine1eB86l0sIJMHiMdNc0lRdvaFNfj5G4dERo9ElfqfAQ4Ye2Z9
TtQWUjfm984jjkrlHK5aJIel8DaxGu3vtSMdRJBmdd2ofoQyQy0u7PnoZK1LiiTx7vpY7ZmfQceV
DA24of3WnkO8F1pOlQbf7C/PVdNrJmnTC4X/OFxy8LUvcLgGYiPKriApizlujrWv5Aczsi13bOeW
X5WkQoqi5kF0m84clt+TnmvrbqoH630mV+4eCzcd/1XtoF7wMabWKzSRUWDydrRp41bmmh56phQ7
hDTULqc0t4wx5ERQPveQPohyxG8Z+e+djnE8wEIN8n8Yz6Q6fHAMzcPiTS/ARL4lkvJR0Oy7bdg1
8xFKSNQ9FuxGreJ3i0wbAZU8/2cTWd4AgMJI2DHeb7icFv5g6z2Isc24S+hI6WuoocXk6ycN/iZ5
5cI9aFL7mwtXnjuSjPexzQzaASYBn02Y+0abVcDF/wLoNmxAac+JUex1/r6dsRCnHFP/dZiGW+84
e6yDXsvfBYyu6oZdywhsgifHWkgctY5t42ba6h2LNviuFMs9DMquP7kQbcBOHKrWPZVL+U79yKdo
QP9B6vstOuOX9RCjRvtREnU2nPbN01P5xnto1ylnrztJeXD6XuAcAfk7zVhrCBujM0G4ADuFti40
xvP1vQDApgdxAmrLXbGj9OemKC68JXej3/8bGmPXWPbNttuQ8vaXpiufagvULQ6b3exYu8xNp++J
ZwPaTzzAt3AOQNMy4HKDfZV1/C+1ScD04w20+A568lNr0krnmv22Sf2PHvM2bC0wqwoCTJQMw5PX
ch3Jde/q3QkeIlyQTm7WPP296P6mnVhC+H+nVk14Lf0wXct3ZAnAzIKYdwHQMXjMjHREPMYKQofL
V+a4e5bKGzlQiNPw3C0MwI9w9cfxVw9/zl6Nc1qoW2X3xz4lp6spEAttC+xk7KIBBcXNgUoO80OL
cq4JfFMEqukicPm/2LQYsGLcdXJ5JXVVEOnom0vnxfuqr7iOTIBroN9UiyXHLeEaCDj6uVMeYSRu
bVI74Gm5hmO6kzYzsONwbjR7Ny1dg+1LcwJVz87GmPtd3ngdaxahAtN/FBtQ0oibGHIX/h+o93ct
zbsPgL1Eei27v02Ze7ekPRHQWazmXK7Yc83OLol2Zkc7k8QqunR8iLSvmeBoqBf1xcHguyvKOiI/
fdBX7ySG9FfZFH9qS++eU5tCU3pxAsbjYw6GUrYMfpmTvfiVd6Ijz7rlQPcAHGv+nr+AHx7LqBtj
keotPXLJPUfa4n2oWP2124YDinCmzdQ8dNp0It08zDJwRgMTo5u310zPH6DNhkyY3l8Rc8Zg8bXp
iXwjglAjPjHK8pEN6uS7eRw5pX6gnkiH0jCOz7Kf4qhpOpJjWrzHh4+AQCvPpXNX9zip+R5nNTzK
GKI9/aWXQhOHztOafcZ6iNqBhep67dviXb83JkCQlWdc5Oo81bRd7KGnLoFPKcNXoXubVGuvZeoP
nykT0mbuS4SCwaQeAhhjNUCrn7LP0cerTOrwU0FH5M+g+ize8jQQw22M+bki2+kjiwe+CRM78eMd
YWXzarga1Sm0qKTOOHMugCyr9KthyYNVtU++pY7M2GdpsCcIaqdfIJHU845o4cVYy3Xr6dV32SUn
x+73zTLfmk7UkZrMsy2W11YZ/4ps3rtW99yl8TsoumeUimtS9Ge3TO8FQMUH+hEgBEu6Up8oSgGn
zqIuhDG+Bbl58Md+j5y+WzvEUG7XwPZU1AzFpUmTa5kXeeR52bWRxg8w3pDc7g5rpYdUziPI0Lxv
w+6eEwWLm1XOLS/KLY6PyCwM0BMl+TwXuEa6amdHr1/HVf+p2aE+SNwhslgGmaKBGc2R5ThYdIf0
/OCJ5z+aSBbsuthDgxTNBYaf0/NeWs/dYpzRbckq9z3PwgYuRZYJ6xney9XgPwYAiuG3QjPfLJQk
BW1ryQBBiN1Aa75pg3Egy9xu9X51SQNKdfBnuI1ab/7RPX6JBHNJ6NsEyQrtd4u1OhLJ5Bxza4ZE
kQ5vZWO/1FitgZpK1JcZK/BgPjDgvdVnT6KnrhwDg08riAmG4tE6Mnnyt4SXTKKsvUxk1Y/ZrG1X
bm0uFf+TzsDvpUdsGfL1ZV1I7bVWj5WemvnNMK5d1M6+gX+9/BCjBHnbzF+qMi4VyZ4AkBufbVsJ
tJvB2EO3bdixDPkfU7o/5giwc9BO4HV/xbWntosZ33hMbW2Hj7dMyjFqnQKko2OsUZ7S4k28SwRd
Il/6xuXl0joHfn5+FIcoV9b+LZfh5OnAliUQj43eocZmAyW+ZlKkp8W3Ob/lvhuIatAwypXDCR6A
HTXjooHFnXBcxwZ9ZU5e1LtmdXI9rHVy/BAQuxA+Kqp4o/5W60R0vESBqi3y4QryEsWNLHLHeBI1
+aa8DUinLe9rSXAWK6T4nfhJ8Vr4/XXA0L0ZVV+9rBMcw7XV6pBODZMQzcggoo/O9K7XgAuKivOx
Xg3zT91Dkyb/ARG1shrvBYcnJ4CEme9xL3LVJUmyQWNp/oLdXc9am4l3SSD7n5ukckdcHGHXIVEF
raZoN15ajP7WG/x1k8gyfaYty/lV6OWy723rAoYrZZHgFddSmdnffFopKLf8wfnWHB9qkq3Rvm5w
rN6Aty3GYOj8Q+2lixmkg64O2WR0EGxZWO1WhPwhAH5vntN4yY+jDi/BnrsurLNxvZN3hbMyi+Xa
F834Mo6DuFluUV36wscDZdUIjbr9Ny4Ng0BHNjLeOAlSOauLTQN5Bbxz6u+QtYtz2xfOS6/qfKtb
k7iOtVYEjQnwN2bBFmIzVITPhLyR0nDelRzoHrHTiSFKtcPFmSUMhswAWYPzNn5qYYWGhUHE5AGB
hANEKCVTqXliA288IQ6QE/VTq7iYK9AzLSk4/sa6PnebQsRFxBXr/rYxOG5bXqAfC1fhP9eFLAVk
3/xZfAseXEFz/ERtzSll/1gEvcg5W6D7omCTSqnopuDePxYzkGYMu+6+s+PxImBN0Xul/52Gzo0S
3R9DO06913xZrFtH4O1lXk2Nir2Z41llHFIBMLOQ3h/ZGyx7eJAch9XnF72YcAv0tlEnkazTcy+q
h6rh5gs+hNykDmJ5/KaoTmMLmHCDpZyazDuLYTA9Z716ZIn+1YOyaNP0BJfDnTg0CY+LjmPXmMPO
WYs8dCvYAyV6tuNhh+hUAX68nKHJbZfSLYErQJC+DL2I7btTeMbHaFfwvATJEDuQdpM8V7Y6G4L1
glPNw0Gn3w+8TdYUu9HsvI9aoXKPK708sAsp03CdZktYw+QgmlpRHfdmZBhld4bpkNLDQOent0gd
hEQ3bYVXKpYZVbwj4CEifFfzXk46x5MVL4qlOgy1VkhjSx0VRG2RYHK8s56FqdozvbNFhIlecKoD
Z05LxgKXhqlt2TW8+FdI2WYfzC6/rqKVxGDK5VjYXrtj5H9REjgTv2DvECtwVHLstvk4J5d8WL5s
b/3rZFBsFD1AAdAIine01DqCGNvZABi8giGHjMQxYcm0AQ7DJjdR8HpWQ0TL0qdb2U7Tkch8f2lH
b95N5VqeUmWXxyzvDE6YlvUZ+87vhft5l+gge209q6OmdEi3xhSbNbX9Cl1r76pH9CV74Maonxs3
7eJTCTzGIGvM2tsIockLbSJtFLOvO4wNAPigik3eleuiXadq68we5GHCl6HbKvoExPrj9ylXnr3o
m4pYZaSMjhtLmbD8qtR5wr9w6oVytp61nvl+APgoHxQP11EX0GTXhESkDiuG/TO3MjHc3qWzsDD4
4IvUvrGVuC5Z4x9oEB6jxGa/1PmzoUgeq/xjwN8A/gjr2mHqy5+2GYDxlyPRZs+QeMSLZreoziZQ
nohNoltVmM3Dr0ytYB69umEV42mU5iTZIV297tY10/ODvR66ffIudTbUrpqLbd+p72XsMBfA+d9W
ZuPvud/dfUIpEBCMx3ZQ6lFTIUPI2rA+YR/SpCXTHvY+m7DZs65IneraodSGTJVVyIgBWKSgdcQa
Co0jkRAqMk07aDhxbCp26gGVroQdwdcHbkJ4nkHtl24W/3qnPqUej+Z5rcprvijvkvnxzRNwekVv
yi/L1/KDT6IflIG0/uFPYf/VGVP9RgTgsYNJniDJZWcA5DzUVsuPJLSyvWcL/QuEen1oCx2ED+Hy
C4/4fCNgEUFnQ8rgRYDR23PLzZJnJt19rjjoLDAf9RDL54q8uh0cT53RwatbvsyKQSevf7Q4np8w
kwF1IvaSf8HsIxfnGfEh5offDi0kkc4c7TlAwo8PU5VCitOVG+n9qD/7rQBZRbEoLR+Vpr953cTL
kn0XAIR6eqHDyjoxi7fbpne7D9Ky88bAmXDJ5xoGXEwZc2CTujxlOZtHAB5+C3Wg8uKr5iy0TXTd
u5qK9aBietwkceeNsOinMeFZB8lc/jIzg/dwo3G9Vd37altXI2n1G+A7rAQuifMjCEQagLATlBkg
Bd99N6ES0DdlJgDte+1IqXyJF7isECGat6JFZl9DCOJN6lIc2JDu8MD7zOC9Q7VgfqBp45PLId9T
NWCDscDiRtIDWrtJRB5UdM/pRnKl2ByUB+O7Apa+t0YD0dliFcz9dHcWOVDZSdZhKtDrcwOGne+1
zl12VK/a8EV6uvsoaIH9GvqZTtCvyd7G0ngzvGxA+oRdJxvB+U91grRlz1OCS4LsL1Y7CWBodN47
zRoeRjqOMGu0MiXORc1evd7aS/vl5t4+j627pbzvapE/HKUER9yc1m0C3rfUXv7Y7WpHOZyHbWy7
jB3D8JMmM5VHrTp0GSajttPHg9HP4s49119IFI1nwsr2nibFIWyzUu3p+ly2TmvB2c5cTb8XZlMc
1ZxdRKY+rE790vJuYmKb1UsNQv/ZnhE4qM1N1KbsKwf6onlrp4pjpv3A/VczUR47m0+TOc0R7XH+
Rzyo5UPgH8Tl42mXZuLwXGbUWbY0cdH2BhvNXl4c6b0T+Tg1oC6isirCshC84frECeATfdWO6kIz
Btovl6Pr0h7pLCGC7lm5tvcN/xKJIdVD5inqeaaX+eFnWbywKtZnCCUPMKwbCSrFw0xvLh5EVc6+
dWgJ2Dt1n2VPcw+P28zDni9qBNdiPnWHGWagu4irm/mffk8H0iw2rW3u1iQ/Jp1N1rF6XWwoc2VG
HiOb9hNWTWi5T4M2vcq0fevradM33h5NlSY/amKQQ/yKvtohC8vUIT1q/B1ZEAyGGypnuFO4Ir6x
QIf9bISlwct2pa/B7LRtk9D10KiVVisKzWTNCkdsSnoFWg7qZamdyFPwfvJPlgsOEJbCBtUhWrRl
w5VxJ3vEOr96b6s1TLP+C9QtCSNG48dos4L7qHFKiZYaAT2ySa1+ycqJ+sJ8cbohaHuTygui2Efl
O28xG3kQG9vSnriK1tCnpFAVmEPzFMcpyj9glK3julA8KPtJqj+V1XbXpfKH/Ww2IW+N42zO7eds
WUfgKzvArQcb9k+QxcshSawwbezAtAuOCLU8jw116xpnkza2zuyoDwgGmyXFx8R3WiTNV5v30Pzy
De+PsKrbO9vQT1fjMeglvLR151yJ+pnmTG5qfURagZRQUiHrNgZbAYNfxrTJXQfL17BLHblB87hb
VmttqNgB2cfeaPQizS/qMx/lxRfx6zj2nDJ+W7N5HrIsWrLibs/2qQPCEQIHenXi8k4FCeoy6c8c
9ZlhxzcllUrJOfEbFk1Z9RLr3aVUqF+80S16kNaukuHi6C0FD9ZTkk5Qof1vVWHS4uZLeHmgj1L/
Y8K6tMBCO85yLvrhMngtzwvvok3tqaSIqRTcyzRY1DFjPwldqPIs/oJ2hsbKW/4JbNkZzMf3PEx3
2sZI+Jnj0cyxaBjCe0ZYVxwDSpJxtAQ5wrlMk01Pi/YQMLHh1RQmPlkQALWYEiR7HfM7L/yn0hkv
PUfKVS8QEEykNX76Aq5hIfzxJOv0uaOqCGehPLXlsE0nhNhy1ncZfUKtbZyWaqo3YChrODLpvRbV
2abveuMk87MU6gUbdOjm5olqM1qbLFopJqvHp+HzNI0hj1Dwik9uzPR9hp+GvYp1ZLbdOrn9bXmx
hyIxfTX29N7bPDq1clnDYnBPtqncMCn7P/o88XaZ/i3pcujn/PCop13q7Eum7hMbozdT1B7K+/Rd
WhLaF0xUdhGvNk+tlt0gO87L6Kc/SqpjKn2aP537oyIs8WIelyx7cA5SZUtxhGv0zzO4jw1Jwowi
1eXU2QZU42oX++LNW7Wba3JObkBo0xJiv0wEzDZxDywugRUnCb02j75Bc9cu2s130l/+gIcP3eUQ
wwGgOWwhFW4RTGhuzCahpRcniDqn2F+eC6d7nghfgjEcgHgNV95/300GOM8xvDdwlgt9yXDTS9fb
JmwFN9Va39y+OPeQSXextoKUwcNZLafKn25lCnF6JGx59ugRfDFA/200iDnXdWUrN3uEvTdKmtML
PcyvRT4veP6QSSBaQRRSTFqH1I6Ng+tTvGXohTrPhk6sx1+vLVbOvTdwX3B/lIdBde4uWWzvWvIM
ASfpGm9wfuKDDrwsqIn9qMClHexQLkQJzalG8PH6Ot3hK7U+tVzlwGhdfz1lumVcTCHGTTEOFKk2
nUbBTt8/jkCeE7FIZonclcW+GMv0pVrj/KewzPxeAsZGMn9whK05BryVZeazVJm409AD40hlfrKv
4kL/K6WPEqMZYEcftitg0zHYnU5Pf8oUDM8+zvAfB02eTF+k2hVvSKoO70Y3tfOGDOLEywqyJo3I
2c8EqmNDPr1/6tge7kmuuy9W5q8fZB69W1tJ70rhltFs0I36rZ8lazhIW9+mfbnckQ6tL1qB9e8Z
JRmbO1HBB3qgjZxOjzc5aziAtYnfseUZK7ic2fzc8Zt5WJgLYvYDhyqTd1g9JBkgWpdejGGd4FSP
C8Sn1uI8rnj65ONyEtNige6hIJ1jmP8MA7dkxzwwN5YcLghYaqYVQRBAXeRtdLGlmV08JRx+R7U5
v5c1bUYxk/tRitn7lVZ0NAsTFTQpJjvwvEmGs10ub/o0Qoizkr9JwVugUYo4NLznYWP4eov7sJ6O
3sRMBLzvT56m3+5IK2OGerA1oOS8TpUN/cRuBkkIuGgOap2Kl14grLZzhiiDrhquPb5UtxH1BsjW
C0R2n0+iTFhK/mfn4PpTsxucg9T36bvQhnLXDvSHjfrqRq7Xtaeu6WtuIB5tXaKHEN6vwEPzaEF2
e/b1tThlo6DOPntiNWQ9p9XKObjr+eM6rp6QNvl6KzltfyzDsh5Kq0AnG0ZqVDjDyi28CAR1vMxb
vKnIZhZSk7QQG7os9i5x42pXShsbJ3DlQjxcZAvKRSPLm6lmVma1nZzsfpl5d5Be5W2C4yKY22S6
ZgNF45Mw8lNMpvhJb9xvaDFdhP4zRJSCUZJSrP5Gc0WVBbTEoGsl43jVpQt8EYory6bCF8VxEoX/
4o+FL4NhaoY/qxHr/SYhihp17jzdvFavGNecOgVha047Ofsrh36Ob4z4rr0Dt9mPHAtylul9mvCg
sZBPLpRH2ccB9/3RLloIwk23OggdaVvIiDbbfA+LQkIuSqhaDjyzt18NACxtKBZCq2wMUQDGZPVv
VTVptP4qiKmS3fWVAlO2WkYyfhqDAXtckhb2BY7qZRzFJWNRx/9Tc65tDMdFaFStBEKRqPHyxgz+
Y61x7LSTgZTgm0AaOWVgNOV5HTNKNGVsfIJSctJPy3Xxu1Pa2jAFOwss7v+gq6kzOlaR20RisGK9
4SVA0Nno61enc4dx9x9FVeSDAwEDXexRxQoglsMW/TjTsslblYKttJiJ/9Mr9P8Uj/2/TCn+/5sh
s/+PedmXspG/iv89u8KX/Fd2xfxvwhGugbXJJZ0Kzep/mPMegUSLyCvuMVANBla8/5ldIRVLRY7H
v+O4/sg68kX/lV2hhwXGpwEoCSGHr9Gd/xdnHl/4v/quKD7hf4OywN/xEAD4Hv9Xf9kwqIIG4VZy
XCB+8fUwUwME8HXUPE0aa4F5pEcJSshpwCq1RPnHw24SrBMFbBJQ85wVitoyPzaGDSxAZOnYyr8V
EK1DPJvdVwOoG3yl4X8mRA3e4Vzhc9XXV9FiM6qEmsJhoQKB4InYsS7F94FI/bcc2/wk7SL9nFk9
P+cUEpC9Ss4VZ5293hXL1u1l/ZslO8X19SLfcemIwOuE9hS3o3ZuIesmgecOXSTcudqjZqQb1Tn9
0R7rn15/x2YQFMk3ME0wPfbvOa/vfnFP7fc2jqunZgXILqxKHlZWe84023+oU6peoO4vt5nWxAmv
kDle3dYQPwkHlufJbWD2sD/5xFtCgZxDvyLiso+dPp+dp7zEoePzEDnmOudPIbzx2FrexhVU9VLM
Sg5uYmSPsW4EXVsyPyW0cvlT0+3nWcSfPnrDNbY7gx1tOFQLpHj74T1QuR6QRFyv1GW/TTASM8g1
SSm3dAcsZ6tr5xOE5zVqZAHh1k7SM+Vv8S4m1ecM4rdRiCkcZ2O54xZbLtKq6jMsUGMT2zSgNXZ2
x0hjhCPkwQh/fv40F/47DH3GqB5kylQN/Aglqo7Dmv/Y8NwNW2M40krXhnpv/+Ex5RyyXsB8dupX
TWji4qc0+k2sg3YgcJiMzLZF8MmTj3mtebuwbN90zuC85Zn46vRE3LWRtI7GceLMCb/dxVkGHNBT
ADSA+ts7VXe/Y6pygllV1h6DPDCftIq3Vm81v6bq3aEDmy7rvH/Cq2JeZrI7G+mP/1qewQ8u0mTc
KqSnsHaa8bLwfW3JQwyhg15xWv/zLd7YY/nsJUzji5RYcIqk3rFJpaJCJfw+xmV8N8Dqvi+SD04W
Sv+whvVN6KU8sfRMGGKG7gjkkIJ3oc3MDQ1WBM6GVWfq7NYfoqbo8X2bizkf47kxI/CI9jc95CwM
QCWHad/qFzCkC+NetlJW35lbm83zjQVIRyGqh0Vi7PKqDrV8+arNhepYUjq3pnZttG4imKEc1YfO
l2zWJUuSQ2XhHYHfZO/xHrl7CvxY/gO6uvX+o1maF3JDHcXKnrHHE1N7FSLraqYYGEy27b7mbDSK
bbdoH/Fb1VJmFOSs7U18UxGNrv3vEQo021aDgGWfGG/0uPaHOM50I0CFpTu9xPhn6L0VJTltPS7j
Qw3zg1Npp2/LJH9efAE+WW9n/w9Xzy8/Z+E0UNB3TGfUamvwJA4JRhx9Bjo2gH3YoWjxT3qTRMvq
fK9eSiUtcDd/S/zB4BbJ06iSXXdCa/IP2OTxvLsdDoR1dYoQTgpPIDwDwZyuNNfCnnypskwedbeB
aNEU+ZYglTwJw65OsWkjm8+G/+rkc3ci18TimoQYH5MGjt2JTe0wzSAqqWIx9/U82b8YesgcWIw+
EO3Y0xgPjj9GGOo+WvNFy0xzm5T22VybC8bc7AtC0zOm3y8NMuC25RR/dfErndM0SQ9akbysCtZz
6zg3wCnZxnN78Orc0uyhF8a8WVKsToEuhTneGPYY45jC2dGbdBeHSTMXZ7YJ3kZPbPfHLpR64+xI
U0tluy9oHQVzj56cYqIf23yaWajwIjr3lW9zT4xJxX3G07dppX5Qjn5PjPwnM/dYuga8JGakTfZ3
ou0dB1aL80hu4IyNlrb7wSJuN3RNzGe8IeST4bjnQQ3k95lC+PVmearlbGkdCm3e4nanbBPLR6CP
yRgWmWwZUQzcYe3cH/rSJLk0zB8UdLCR1KtNxpK81mMwbeXqUW2Z32FOBAK/RWiZhTwlhlkfJgez
KogdE/fI8GJ72U0ZDOINUu52sIrqOhWavM9Tlnzo8dhuJ5NWVLrIQJMJ704/hhWh/G8zGX/Wwj10
5jzue4WwNdv+3rG9Izuf8cVd84hxCJ/s7B5c3EZjoukn+spZR6hE4ThIHAq7yDFGCR6AxfL/WXl+
F2bxWHJoMYaH5JfuJ+2WgdBg4U4hGHpBx8KPTEnfe+tvEotkOgbu09zBJmWmZBwdUhlaoY9YgmJH
YGai34r+yn8gHL/SFky3TXvVqwbPJtJL2mbGZf7LAhLbi2sgh9pxuWe5KXBWZd55aAm1aY6LMaiz
kfZxrzUxynUw8axaMimODa/yQ+65XZSsRUecZbosqldHt/I5IxhP3GSR4aSYp8ysAOW2Xg2vyG9T
WQS+0xG6akxpMU/N1LqThxki9MZyt+Bu0iOnTcEtlU36z5exfIOA2u5Le6YSYbX0K1PpN1APixVb
4h6cYbYOTtr/k2lJoDsFZ4SniA1+0YKWrT2hs1/IkhMioLYbRnewA91NCqSfWDx3mGWviT+1d892
2PbgCt0hvlXPAiA1OoDvHKd1jC/kJ52oY9w+rKpsTqkRq4OWkTajUYh4ZJ9rb7pMCdY18wzbMedt
x+Z0GgOdtp83P8ly8j1eO/zFT4OLDkWA3RtZm43Le4IsmKBhHNP40a+pSy1rbXzP12m65xJoHtCY
+U/dWk3BAoNxLCdyf6GqxUOpGwHEybNrllZkVw7Kma5TjqYD5x9VG7n0uts5he5tY/8pZhwsDq/s
Q8kG7iytUW5pQSMxpNdA2fnwHzqw47Df1+Lbkiux7zhkYc0xvT1u3OR70FaOeh4sd58Urzo57hIU
tvaQBiKs6xurFeyySMUV2XSgV2zf+/lpgsiBgZmH90xrHF275UUgWmSJso6NbKHskSoLrdIKs4Ie
t8ar7Kgb6l0xLfRDx+2Tko77NLHVjpYHzd9J1G9N1w4xYcaVmhR9UXc1MiJjQKIwk54axL7ka8HF
uxVLc2EBe/USVnyDpk4jA9mm4ULeTaL/MIr1It2awYtEnKP3A3VfdGsjmT1c+T4pTTagUtuZWGeN
ptu4ermvNPtQsrikqZRlge//Tg3fDdOci5h7JMoexcGgFvxdCnN+KuafTvse25pJj7zGcqGXQoTW
CiyXlqNnpcSzF/eRs/BJLpSmRWVunxGC3yRego1TNq9e6ln8XZy6kubkqbLdZfWNvSJmwVXgl6Yq
SYEsJfSKoXxUjMp1Iv/0hjmH1kyaU9dqrOIQ1vES0OjDGTygbh6mZPybdoF34RxZEV+QFDjwWzRY
a3r13McOP4M8WR0lxiOfc1yOFjcND5rU5f0IJB5nUgqW22cbD4lzZyfGa6G5eyMnA78yT9zidPyT
zsuJDiDJQo49z+ym76NNMlOfvq26eSGSjW0i+RcX3XbW831aF13QSro5Mk4sqlDEfkX2xNqS2vm2
Av+sO22E87oN2YKclRr90ABEZidmhNHEDoiqZ9th5nxd8ssn7iu8F7awGyYCmg2cx4JKfqRWS/WB
YbBFVEkk0+yaCDoVCEmj4BBlbwCE149aY4KQ73TIH/MllAvPVAWF7GlJcmrPk8M42c3RgCd6exQW
fkDQ2q/0qvjtjzZar3KtkQxSIztr3M1UPRxbLE9qmfZ93722gq2tMXp1UGWCHW6ZX9ly9UftUfuk
UjqpNlx5/ieN4mjulWb+K9dcfJcsQ2DqU2EB2TJH6LeaEb2ITNN/Z+9MeyNHzi39i2iQwSCD/JrJ
3LTvqtIXQqqF+xbc+evnYdX1dEnu7ro9wAB3gAFsw4DdyhRFBiPOe85z4BJA66qvMm5FzhcTNFUq
dGjYinANOI3S39B7ln1ECccWv+DGJbe0tzFN7mYzxY2RlMYV46466Fzrjd/uLDeMS4Ikq/LQDtfm
kHmPHUYivsxkXin8JGyMFm+HWV1vM35soD0MyfjV22crbcet8ofrwsIfi423wiDYGOeGQ/Ibm31x
2fiR++hlzG3ZvNQHAVl819V3s800LvdZ7LzAsfQWnwmzBRxmafc6oJbl9IqN/AmZb88X3kg0d6aW
WoqrKkzO6gSD5IZxBIIPnblD+nnWXXWddo6gMGk4y8p1dSLOv8/GiGGud5Wg/p3DvG32MZHFS/Yl
7sYZR4uHYMJ1Wl3Oqn/JzMHdy2m5bH3kmQn24GkgQXFsF2T+vvFueA2IjbGE593YVbu8aqZnlGnO
Fs34rUTR5sQTUZ/ehWcDk0BeE8a4GaEDsu3XmFli+zJO2ruuob6CkySc1qiWPCfJp3xQvD8K3KOF
S5pswLD2qZ1hLJBjYX0zJFMQo3vLk8Tdwprl98pttfcx7tHh/iDz4onaKpZz3/0+WP49E9k73oh4
wpjo8JyePJeEuhau+ZivgV9ETp7jfMbCNVIgnUg/hPLH96SMlKArJNpiHDNmX0ziI/qlRDwbQQbB
fZuRY9mZjNm/OBz7S07y4BPz7UintlmGZ2VW5YFhDcUu8upoF4GYf4ans4PnZJ21DoktSqJ4E3ss
rikzeytilus7Z6QFKVLxL2Ixsl/z7elUW0wI1cLCCpkFDd2Nd4vjXOZETVjAwqA1YmzVOS2YXag+
k7Qhag635lJXmEOGRHzpRP/E5uga+294Q0/5rXCScyK5n0VKxRxNykSGMOx4XhiyM0mtQ2yZzzID
oJPLkr25J8JdowGOZ7p6on26R52LzUvbJfzBpjc/sO2sv8HWnXGvNiMXEU97jR+E873Tf+2J53MX
TzXJr9bPvdNcGumnNY586ai2PyjaE2nUxBC/QalTr2WxiIN2AYFzIspyZmxF+MlYBvt5mdt5gwxu
YKZIx21EnCNgLlCBSoiWA13g/knrpX4UPc8YkTq75zacMuhm+EBu5sGKeV3NBMT8wnkujHyU+95P
PsVphzCwsEpvEIxoilcm8Um3sRkEmrn7UBf9l35qi1OUVsVZUwlnm+H8CoBEwnI1Br31IsFAJFa0
yjCtOJU9BS2qq3B+myFpsqwyT6x6yQM5lXTPKc+48peZN6/qFCydULZXHTUNVK2axuuI7fG27xjp
dbJzvtOR0p9ly2xdgt+cHpo2Ko9mlDsbhjJLSWoFfsXgYJVPhsk8oqxnJx7G4ZoHSsitmAtv49YW
5ACS5uE9nACDQkIC3vgWyuZu1FX60rfQIsWinaMTCwzQcWvcVX6znHscB7ai5VyPX8PZ2QUTTUrx
POyBoXnw0tYIuirJmc/hWN8QMIhvfZGzedQuho/Jqs5zg4xCa7fum65tdW71Len8tGLKE8M62Mp2
4EOXlgdxIC6z65uF1/hUyiLBoDOHNm6fmtb2SEz70bf1vulHjwaViWa1YiDa1RqKmpd4Uv22c/Ba
e/EKWVYYWoihtMN5njjuZ3cuzEuNAs9szckD1WQNPVm+EeBjbE+ihJhSJFm496RIH10ZvTbod7eT
ml8dAwWwksqgEi7WJydkxp77hMfHmOWKRCROjE5JAhMmu78qcGlrgeNyWbBDwS2BTBcupwqmwtAx
vCw44rsLrr+BLxs/SA/Uh5fR3DH10Fl75Z2x0fcDxgbLMTEa7+jUVOLEZW+eyMHan8uGgXsZ5lsT
Jz6tizY7S/Q046Zs486HPl7EZwb1yUdtSP9LRYHt0e+18Vb3c7LvKgYIro5JgXVEqR+9uXPuaY/4
lho+qxUjEMiWkX230A2zGVBotlSwRTdGiMTA294IrMLTx0ZNA4zWsbmVolbPrC75sz84yUMUh+rK
NKf4UInWvgv7iDUgpw/uLhW+xF1n5U+0MV0R3WKA2E3lCLlrDMd7WKbs6DxLGj7bK7pyt06SFlfW
VNvPsDety8lriniTRJITWBWm5kmWjUUdjhzVTkZzdpFVvVbbVBrpQam5uonMqbqTqDbIAk7efx6h
c2ewRZzo08hrazXbICLE0G6yreMZpoXMZEdiZwNjOc/t1P0/IM39LaXwHc/wL+cJ/xNZmpJY+F8n
9y+Sb1/i7lvZdt+S94y59Z/7OSBA6rfJdq/1D0Dh6J0gj/0zve//C3ArQwCUkZ+Tg18GBOpfcA8d
aUofIRmQ2R9wq7WoHfkYncgS4KiYLfyTAcEK0Polfq6ACRDDMMlmA79zf04ifs3u9+boczoi+1qL
QgeYqtvzpZPXSGJwfcIOf4mT21exg1bTyVWhxP8a2OWcBabZuw+K5oGAVaLHPoZYmy3DltD8myGT
T16BFCacQrImOJgSsjHIwK6kXXYxLDGZwUw/Z+7ob3TuiVNWA8XyeD2SC9PpuKthP0L1T0I8RlFR
fY+dvGZ8SiBkYsq/Tag0fzSKip0XM/BTneLNdBGc6Yb0SnIsubyeGzbm3lC0QWrGN4ZRIVKbIwQL
i9SSbacA/akTpukEU0DYpOpONr0M/vn8DLYs//oIU/zvPRLv/l+Hb9XVa/Gt/fij/kc+N9zlf/Pc
9NO34o1VK+Ip+cG0/YHJWHEOPx8a919sKSU35kp240GwuW1/PjQO4zGmWTi1oBCp9QH431M1x/wX
vGmgELDfHOELnx/376kaz5pkTMdjCLORx/Ef8S5+tsT8AW3gqeFJYaLGk40U4DH8ez9Um2uHvHkf
4UVr8Y3Z/TTvuiIiYVnl+ktT1/4WlkEBhL6wbhmdMQHBzblL14BcbPGWHLIFkk8I4CzRnji4lu89
sbF4c6gIARY+csBnHrXxo+41KdzXWoVPlZafF1oc4obTgOck323hPpiEDZl75+XGilepUFNK35UX
Xez4Z2qO7pThfZWSMGkr6+Y0LRQx1DGJcJfw81YInIFEhTWn6/Ctmfzxc2fpeTsBsr+fsBVsaaLo
yTCb6rKz2Kq47lwiQbD1HArR70qiI/yexNWR6pc9E2sTd0Ehr9k7+cfQHacLX7OFiWJaIDAtHJQ9
P3pl+IKNqMMml93GoQ1h0uRbbn1naA6pM+MZMJjsZYlyt0VvvQAHvBVxOh2AMX1RWK6JkINKLdjf
TVZ4TnCGBovIplWwKt6cZCTd2kEyQwht9ryYsYa37EhMSAuY/tcmXgaJsOqifoswRH25672OHYjr
gf5veqvi7myifey87byXmnT/dlJavFUmiH84A8o5SpZJ8s9LS8aOoX80qseSSRC75GLGtdet0HYz
3abo0rikKc+e8+VUeMbqQaFkjzzN1VjNjNy8FKrePI/4/0qSmhMtiIuPlbFkey4ScZk7Lan3SiPf
JRx/aNoieFfrJ3sWis6O2eM/1smr3zza6Zxv2CmQ1uqdJ7evHjD0elvPwc5Gh/BTXXcd7s350hlb
azuyG7sSa3MAQykPICcLL11yHA2xQSSEijcyLGCFWsNzN3KwlKK5b60G5bodLjuJ7lnRYUiyDutH
Us/7urQxz/INUi9/DesQSJJF7yeUjBRQ1Lah02KhLzWgE/jNnCOXPTBdSHld4e8zPwPRXVjCjY2F
KR1RyD4nW7AQeeZFUPrWmx44g+Xlcm1E5eOCUJutWD8xGSSnnOccRX1PtGLaz47X7LpBtNuqnvRW
C851RH71w1ibR8+O1UaH8ms0Ougk5fjstlKCe0ZrjFvSmDlb/Z2v+89gEB9qXFn3DgUhxyRK7R1s
koOHxTyYpTgTLUAHKv42RkhurmqUmPjmibVPKkCOfi6RdeqJvE2JGIcg+BmClGSc6VmAnFR4THuG
lbpj8jT003Ho7BNFod7Rn+1DDeaAqa8onuE+vHUuPA2rpG29Wv8IUWyPe5f0xj4ZvBezj75Q0PvI
PFdsJlTTwFvhwy3faVP4i3+welLTMUXgm3zIr2ofXyzGeoxsmBuzHilpEPVyMcVRfdaWYFJLeC1B
Sg3uxp4IzVUUEbImwDRDleTwIczAcrNnpKAcC1CGM6Ad77FHf06Scdct9RJ46P0HA+tlEOLC2QwW
nDvWRnGQLfC2yvGWrV80MexJy/X2ntFdORqNyuME1y3wRjw08KOT9Mme6Ti5AKC7XLVM3s2qdR5U
WXpBRlhgLbpmcLiw+geWNZ8z5zyhJmkeNRe4ax4vRFpaiJocb3BGnIuSGStEf2tbvspxme6YnZOJ
oO7TyBUO0QI/pb+YajMy7Pej+U2HY3ag1MglqBOGX2MQJSwZa3e5evT9FN5Yg2oh6MqjpHZ57Ev1
NoTFRU4gAxgXdvQqbTDChc1zPvoMncf4WGZ+tCsa821BFifR5DbbNif/HOKPznU34ers5/NUGU4w
YpDg8eH7WOD3MAaqb5nucQDkyKeePVxOYvpK/TkGdBLzNo2YJxtjPocwzPX/f+fy36Ln+3+LsgUc
9Vp+fbdrWf+B//ICScDljske36QLbN0c/HvXYvG/iHU3b7H/N10gLX/sWiQ2IaC3gKTVD240YKQ/
di3sgGyazDARsT/3/hE831o3Je82LeyKPPY+EtqU7eLqf79pMdViMfmlSNDgiV129pIS90qtiDq2
MjKAEBWqZdJfZ65/szQx5nM4J9NB9FBsfu6L/xJu/R+nDgXZnSvFCWfdR33sdxhkMzbYE8xtn4PF
IfEZ7nqt72Zkpn+E8WKn9uGT2BP+er5pqwgXeIQRg5dJe6BcU0O0jmMcR2rY/rKH5Q8PqaT8lbC7
Eqw+XF/bgoPGUR5lg+7G9x9FN+ectYVlbvFSIWUOqOWTBYPDT0aSXTFTe1JDfYAlyGdg6Yef//7j
/+ya/vrxK2js144eSfbahSTOuh8n17bd+EER9cOdsllj/v6j3jPLfl5Ui/00JjaoZdbHOiBoa5Tg
VtxJvpF5F5WyYUO4XmaIoOQRMKj2irXx04r4l7fM+of6eHUV6TAeBHpBoBi///VWoUqilpjbNMs0
x8cGH4GgahUwemtcMRsXIKOS5Sez+y8/1fqzP6pngnmXAqIV1RPvP3aOmrnMel4ghRiqZ8/q+wsS
GAupnGF0IVbYE0kZrUoB/sgDd4O8DtdCz3Rnv0BiWOe2kXTInZsuUWp2TgvGhar0yoCyMzTmWmcZ
nq4ZW+6NSino/c1N+Wd3BTZDBb3NkxaOw/ffP8/IZXjUH2+VzMTMxCTMjmgS48QRuK9+cwt6Py7H
h78SmGkuFbc4i9bHgo55kf4EINbfElUAwNW6AnZmochQVV4ZexyVCOQGg8wNBgmRUBfKacQKbnBq
KuGXcJ3TG1U4kodr44xTTVdfQPxzVYCLCCkZOoDdHUkR2mXQ6I6abyjz0wMzU4uNsjdUjwPz1uJx
SejV2/pRzw40JQ7pEfGUw3AMw7r5LthkJ9hHvPKmjAvG4A4tQ6UTqLUdilmqQZNW7XjiaJCLg0ec
NswlMQWWyQ3IBDke68YbY84YDclFePXLS1lNdb4vUimcS03Tzhr4jQy85IN86wsnJuyLO8gJ2ixk
qsMIYQzMkN5aNh+G98WKTFhRmP+0sWm9xruzJm84aHg+2NmtFv8H/+5w2sPw7XdCUCAfoKhmnzqz
8W96u2A34mtZPzprOSZ5kKG6dbLGKQ5z1Ves6/nC7qWrownpMRekN1paUMiuse8aRf/Vs2w173EP
Jjog4JDjWVaR822UUPEwQg0UUg953n5x5ayek6J3P1H/NlmbCrAvrebd8qUlJrSqoZX9ycnK5QoF
J/pmzWK8HQiNUtTShNkLzYPsZHW5EOJluN3ddiAP44DogPM0M4ariES6832q2fVu66Uy7xfDiKId
+LXh3mMgcbeoFWKWD9jX6SjwVhCfyJcjTlNOwCIvQLCNprf2vngc4DalVo2/MXwVVRsuivrillOI
/J8ZyfculVYSoKlmF9BrMYqNOS71YJlNNVw7USvOiHeM8PxYpO54U6p853IsU/2mQmJYnqYwMoeD
a0zSPQNhK+VZ4g0iJPJZjEN6gL2ZPq4xenrUI0kouEzHjI015tvHVhBQhePjyxpfFYVvJ9kXbrVX
Q8vRRnoxUG5iIg6UVqbVMdARUpyUYQIhYbsqLQzlVNo7lMvpopluI9MsBa2MMdHLmoUMjFJok38s
pir/Yv/gxi4/GLL6B08WZ3z3Qr4Byqzxgzjb/aDPgmuGsZeCMfCR6ADU2rzAZrDjK7cWgFpXbeDZ
gxxjg9O+gtiDctsgkmxGMOkgB5YUDi6+d+MqAirlHHEtjeVGQ5wYLwlcaDcoRS3Ggxz6Zdp7Rc0I
urFDboXOm+l0Ibis/PLcGcnlPnKuMqmVNAYEudJdGv+AJ82bL0Oy4sal0P08P0+cycii1I0DO6Xs
pulb2KITnKIREPMId2mEVcRZGVah4CGTW3/M26tKlkX/1LphPNA8Svz92iQAO5F/66tzjtAxGdCQ
wovbGsHm2TE7MmJkCyp9MEwK2aYiQTMEn0G2gh5JTQ6Q+l/dXXEL+M9mPXMolDOZ6A3hMwpNIUX5
y6mNY52RO1iSu8WFCh2QEAIvY4kYAWlMbKD4tW9ecnglFxBnJtjlLplRL6sGftIRLJjDnNMyWUFY
NCvHenaw29woMvlvltMvw6ewqBNFyLXk5PFSua5eOkjCfVaal7EYQL7BrNIO3kY7bIgNuYk7qO2A
DQAbZ60bUVs0GuAtvy4yDiNOQHkuHI6d5vgjrFNoQNAJEshRD8DU+gGX46J4A5YO6WQ7dsV4SRas
KA6jrLkJe2ywVRAytySzbE3dQ4MzPcYnzcgD1cSDp4kJj4OVVFP2PNM+Gm6sufaAnXe96+4HlLVD
FU6gTGRbk3zCDtBW9z1RC9Draek+Zb07PLhD6V9QUB1f+spdR7aZFcLzdnBRVbqf9nHmYlGEALmd
TIbt8TLUj21lh/cESodqEzUDBy4qzsl8TkX5GhIl3E8jqId5LOe7Nq7bx7ifq4vBBxMBk2F4Co25
53GOwiCEya053+5Ggp85zt2rNM1fK2x2OYXOIKKxmBK96mi8I1SGcyX2h70Uo0I3iEQQd4YaNxF9
0A8tvlO8qr1lns8RISHQ1juTaSE2hM8RzK6AVnsPQlXcOceq4HxsaEKsYO8MwuXRrR46JzkmtQN5
2w8vk2WCqGqX9OzG0WacTPfc0ByvJwzvexag7MztYZfhL70nXwPNTk1oZRCeSOzjR0/9AogvbcED
iVeC9gnItcHh3qBQlp7Jod0nWR7vO8JVoWqem2XtCpYUmL62OMX3sE6LY192/SnTYf7Z57R6ZDY1
HIqOhWuaHO/gRxQib+HK4W+V05fSr56zDIcNDc07+sl5BYg6w3kQDjjcoJlcphMepwQn3XnW1jaQ
ESt8IVJrHQp0ER/qkgrf2M6cSoxtx6wUX/CPMPYyCuulyRYDUFDC27xNM2Al2qRzIIWcUYfVcziN
LunzpX6wWfW27C+9W2NeqJ6hymFjq/57GtfuzvDjcwLCXyYV6gCP5G1VErSPqvRgiPSZufDN6KNO
5gVv6Wy9Vlmed7sogzWw6Ln3SSsiAlp5OZzCWJsU2cZnwHIecPVhYKwsUHpl0+zHlDhfStfI2ZwJ
qEhJA7/LGKJNz96ACkgpzU9hYndoFjqaD3TI2jTFljSRNPNCMF2MNATqQWAHz5oXBojxfQnNgAyS
2TUOGdPJEztFtwVVyu6+a4bwxC72wXaUdTUm2NM3gGuumTmd6cSnIQDEn9dWb/EorlKmp0IvwJ7A
Apy8rlrOqkhdJ7KCo9K3+DhqvCsKtpFTrssKWPQ5Ddj6XtTEe7+zU/Te8GQYAcpUCBqNCIhpyOU8
XdzW5ScIZMsB9CfDMmg0q7tqJlOC+jPAPZoHdMdchjup41OdLMu9M9rXfaq+0Y4OYKWciRQjlA6V
+X0sXbgrZXddG2a3HUrvQL0EcFSj+BJ6JMEl/JGNBowY49Ohb7E1TpKBfsZZl1BGSkEGFHkjMGuj
ul1MgPKWho7uLiBBW6X3oGyC3pPguGhT7F0E27JfVo8oZiaj27EbDE+JMwpQZ96wo2P+tgJQsI9V
8RK1g3dvl9ZZ5mGPNMz+UMS4tqmeuKRdZtOp+lWSAOGl0d4bQ3rq/JkGhPhTZ9Ov0FczpiN9Xlem
COo4ei0opsaRjqTYNeFVkRs7GKINscwmPq8tjkYhu56+s77gbh42DfLhVjWWeYgztst0UngBZKUV
SwGm02+Bq9AXJcMDQXl7vfaJ+6maCRJiEflu4kIK6IwI2r5YqNd4qwsbY0YoyqBdvdU11RuJml+k
Gfe7GBLOYvjdBV5v1tu5upRsiMcNiz1GG7x0j96EqWmtEtGHUtvDFJjuOG7HqnFpMZm0UXK70/sI
QgANOOjYO35aHXz8MICgbwLzBPbfbmbZaygo3XoUkxyJ8C23iRtG9zTDlM/x6JK5U04Cs2ooIlhQ
wgbmgr4vzG+KnN2ySV0Kd7YW91xD9YaLxyBcio4RitNz6ct8dKggqd3yZMWt8DaEWpb+E3nXJTnQ
2tn4pxoE0FU6zKHcW7gHbqC51OG2CX37WJj0VgnewHLDYYZootY0v5pZ7h+NicKB7bL0K+CbGhNF
LXdsv0WWSysBaZIWARPu73cuY47rtCvpzCAd8lXPHpKnDnu4BVmjooSJjBxpkx879eL3kxTwRGZn
ONXg4K9aFB4uo2GGD6lZDBEDACXu6D0llWIbVkrb6wzkUCvbe7WoouBFgAJFxWfrgDinQQg7N79l
Gu4gOzQe5DKzA0LrweDGkLNUywaMCniQwa/NJ4699zX5EMY3SDckQelZyDaijFPCHVHNfx/kAFel
BsX0vQ4tkW36Fld6ULdGDUWpasxm41JXewKSWL1Etj3vSEOJp853OrFPacF9Hn2ldTDNJVdJCY1Y
hbCq6B4lenSR5DaI30WA6ybaQSfBVvHqAt9irckgNSdPCbXzJOpFqR4sb+I15nWZB57ZBd0GfDrU
Ly0GTq7VmuNMQgO4Ahat8iaeG1/uoj6EIeNE2cSHqy5/UWnjQZ4qLRjjguD/qROy+RYKlbwUIClu
GaaPL14lm1MO8BSGRlU29k7he3vudNjhgCub5ZC1FqyHVC5q2tYjQtlKzXG7bULq7g3fqo/V0Gc9
yp0oZd3NKM2F2qzdx7Y23HSjuTEJxdv5eCdVU33NBsDVHHAbnDNwSOcLEJ1oa3LREEWqXjrNLkvs
ccDI3RPK094sX8widB5sF+TvpsIzWm2x/TO7AWGgkah68iQwSbAk8yyW41e3L23c09hw2k3nDtad
zFV3G4XEf89aPuUuh0XdbvC7GMNB4q/nfTmSQevitscuZ3vLW1g41e1sRHUBRjTKn8JKNF+G3Fyu
MwyD1fqYgSV0+6h5KFLRcfJ1V/db0yG7B+SqchFEPbXw7GUwlTM1oNU38ENHvrhlSK1Fj833i9Ga
zA1hshd0KA0Oo0m8ysn3MpnsW+LtFGnITrVtwB5h+eQtNMDwnlElB2ygi+WhFXVOWiYk7GOVRfnV
6Hscu22kmztadlaj21KSoyaX1kS7PC/NrzCJsVeG8J/VthWRi8UzqaplN82EyQkfjThZFwfuW2IP
ZMNqZzI+54PHVM9ajLra6jwMsbd5U5vtp8yYiExmucdF7mZOVU6ojWwHGJOJVpdD2+Toy/siHtMI
z6vInTu7WFJvY7DFx+2pIB3R9YJdcOnWkIVv2gXlOgA5m50hdH0a+gFj9NxFYHjSzrVO5DMjC+p/
2k37xe3S7pANwmdQmNPuSpRDpE/YnAsCDKmMb2FEk7UyHDx1O1qoWhjOjadBBRIrZI6iwStA2MyW
b57d9vHBr0KqdFBdjDsvNidgGwzD1gCLphyNUeb46BqalIvy+TXZYZfNrQWRLtskRJDaI5N3VRzM
yM5vmZLAo1imFnSHzuIh4cYSCMeEHgEAqLFlPQ95h3NeG/Zg/um8GWvXew4TVEq837yi9hHohH7f
WmH2+vdi6J8obBzS2Slx4pZKrpWkv+qupVlUKE4ozDPP8waLKTNfpncHoyzH38jmf6K7OiaNFKZt
2sInzfv+owagmjAv+ahJz8ueuoAssME2BFbnjsemzKPdP/7V1l8Kn5HNcAJXxfvPU32bm06NzisU
VgWYoKC/O27jxjB+1/j8H1fRszFSgE0HTwDLZLV1/HoVbXtUOo5zPgocAGkMXnClw1bRhs93/ve/
1Q95+p1I6fNZPnqCg5S8ivXvP8utpAsxiABbXk7m3eLU6Wmmm83nXBRKppj9jEOb78n+0jNTsqKq
ra4gq1BK5tbGg2iz5rKl8sn6jcT9H39evpdPZMbx0Wlxl3y4kxLfabMsiyhws+fPQ5L2nKgq6AZ9
lOzYQZs3f38d/uTjaNlFwheCzg3L+nDJs6jRbj+RVgP+lIHPwpUwIBcdXc/+7jm+ffj7j1uv6oer
zsjAQjMW5OFNId9fdSkYwySmkwTdAnX8tSFN7D1hmql2Mqb+80UR5MxeG0gVuL8796c0/X+DZPD/
WvnmOsj7a6/VTaW7PnrN388s+Ud+ziwNF9MUeVPKkV1gaCZU4H8PLSk/xIVI5RZFmjZ/M5PlpuSn
rbXeYp10sio43DwmmiJjhf8aWtrmv1iecF+BRaAVyP1nVqv1lv/jpuETLL6dyTNBTxEdRx+NVmyf
8kWaqdpGbaau8N0kt0MbUpA1RMlZUSZUl9RShpumzJJLDInx/S/X6ubnJ/060xPvh6br6odZzDR9
d60SFTwt7+/asY6SMkbu3vJNDbjSHfuxHjZgLcvpNCDA4jWf2Z/Lrk2unMJQnFCQaHYLiUceXRTW
88lx66didj+HyWqWaiZ7fBAR7TQHo86dYa9LWsImt/3N8/Zh3rt+dRY3BnRcN8ZmlrU+/78MBBtk
SybCnB7xbU0F8PTEcvdtUnOOmBFGP5FT7PO9D0iW3ylcRHJimmVl5/Mk6DD9++tora+md39I0Pq+
6dsu9jtH8Lb88GXmuS1WE8u2yqZxIfzbs8uRgCHN/WTF6RtqvoPNXqZeEGbFUu3LlqqIo/bh4B6m
ukjis4qXOQhPwwnnbW6YKTTfMUIblkmbtOfCpG3hN+/b90sWV9DFhYsav3bI0mDvfriCRua3eSMm
iKmOgy4BIsByjy7IV5D9VYb4krGmUV4R0QAaQBhkQ/eby7Yuiu8uGy4Cn8eShi1n/R4fbj9kdRqv
OqIgjRPTSBQTP4u2NMUQzrTzAbm4qeAen1FCNBg3IH/9FQjQVxSwwmBww7tM5GO765i3Mc63cg7C
EBuT7umff01uN1dwndZhkfthbfd8csVmuPRbnqQMnz2b0HtTV9meii4z2pqi6YhYiL4Sx3QxRHxV
L1OcHqAgceYQ5oKxuIW0ZBNBJ9NOXygEvd+89e3/eJJdxUwe/gDMRYYUH3uvuM0FjHRR4QN0In2d
N3ZNtDLuVhURHNISODU9ncXgS962pEoaRto5qq3hCXUs+5qzVDSm3tkCAO+tjcdmj/KZjeeNk7+l
TWpUG5I4+q5yusbbuhRmG0HJRkkGJMNCE5arH0l0o7QYrhk5hM5Bs9MLH6e+HR8VMhCNDv16NnH7
wot+cyNb+MXf30cokex3fLUe5pUwP/yB1JJTodjDlaUanOQDD2tE/ZNpsmsezSJi1BA2K0tqlOlu
nIX5HHuDfaE7jdjNVK5E3hCp+F2dG/P7D99LsbLaNvtL6WDZZcX6sCz43YimBuVY6ipXJ6saAWt2
85QGPrJQ+ZZit0TOofyhP6fb8FQmfZXu0tFGFuy8Gx8qADodXOiTqvOJkYaxb1Otn3qzHx9mGzJn
6dinHBA5A1/8pFDXKWfZtVpjTu0wzyYlST4lyuvEwkBBLLEDX+EV3cE2dbpjYGk+VEP5tSzDcmur
HCDe4l7NGk/mBoGMTG1YrerNWGxDOrqYHm4rS3b3tcKvp/P5+9C4TERq4P+mxjQvmHaej4amc7TA
/nikIzMP2F0X55jr+CYGGe+y6QjlcLvEXzPNGH0zNHxfblUIfC0BlNU73wBamfN2DyiCXJaCXE2R
AtEW3zlEK/Zjqaf63nKjewRumoq4I475lC6XcoKyzyGlzPZF1NSHesIAazQ5BVmRHV+GWBkDQUb4
hbWcrJuWAW5r/zhXZnR0SlGeUXPSohcCSUGJs6D7oVEM1H5EwnluXCbMmTLulxRRsU278pRbc3Sw
OrPYFwmGO1Cs9Al143hXV+LRD5vsmpTNCkLkRDyvnHldMGpLyosZR9InXUzGix7A2nCvpmsbaUqz
xJlD97BzRqKg/zb1TfO16LDGTi346zY7tBTv3BgenBcqXYr7Ou5eEuFPe6qRv9mTaPB5NhN1Y2uI
3NnMprvcMkRK30xt1ci5jDrBuI5h+r3tWvW14eB348vefdZT6H2r9VJ2W1TLtfckNq5k6iYQ3y7Z
dwhZ9CdggeUxXoFwjlmem06LWIj2xBmUv8OOIAiFZ6ay8VpOOFLh8cOW7QCXRosOT3ZVFNWBXlh9
NQyc6i3lamREnzHzMOL0az2i23NdHsTgxviAkWzLxT5PqUDdgZ+TZxQ0GB4oxlwe+iEuT90QkV2e
64FV38EaUTfDlyGL6FjKCSW/epaj38RoC27QUWLgTkR573TILdQ6EKUY2dkgWEIVefVLhg59bBBT
IgNKK3fdPeMYg4lgFAnqlUnfG6A1w6y2HFJHkLI9EjzGIVrD+rwmm5HJPuVJggm4zyZX6dV3mxz6
VMoNHo1PkeHY9x4SGVCquXljYc2OI87jF4Aw+U0zIBPD7WSQMqcDNu2kIXGLkyJjgX1oSM9tplm5
SCWejANzEaneGCITj04yjJsYL/gKReWR9ZkRnoqmzy7mrFkuI5Q0LCVUMIv4f7F3ZruRY+l2fhXD
9yyQm8MmAftcxByhkELzkDeElFJyHja5OT69P1ZXoSsTPtVoGDCOATcaWShkpSIyguT+h7W+laC4
NgDwxtA+cDGaVzb4gHWCMxikcvdRm3P3ZAH6zlZRK8bTkHjNrvdZPRQFjPg8HG5Z/L/pzul3o+mT
QwhqwsUf6rnbWVgDiQxZcgfxImQRnVl3PuqKe/YCxlHgH4bvy/gJKnxAQkvcPI6MMlowjJlzoKq6
5d+S59Qs00Mme/ATZY/Plw1q9JhLOX70DAVf9bSwIcu2QBwv6+oGM+h8sDLNLyP4RwbIU/NpVdkS
VAgz/E1nUw96mI0RHxLps83IJEeDmXGACDT5UzaDcyV06UKm0fQRzJDs1aQ/Csf9CpTCMVzbRnxl
N2b+UDQqu+lE2v8YE2VS+9opPlEnCvZhasSH1p+9gyAXowEWM/jDhtVbuQ45556Kdv4EMtS9Ooau
7ovFxenktn9KjAYy6Lx8CODX4+8wtuajLAjNyFBKBhtZWgQhpAzXIjdsl9PDmfaRFUdby2EKbwkD
iNTcJ4PatkqXzyLz7UvmIg92ZQE3C4j9wTLj7EQQ9Lulw/4OBUF6YmA47lk5y53nGtlNM3rmFiIN
w8WyaZ/Dsg7P+dCI4+SnEwqQXt8qQDwX8Awgq/ivo21vY0hC2cUuDk+IZB+8j1pUQlRgwwtRl/om
a4re3XtR1bi7MF/MCVOWqIuPWmOVNINuVoUbRV9mUpNaV0NLTLMiufHgc1yBPwi2BjUU/wzgIOVf
qBB7+CVAIrGJNLfkamMQQe+1bj0yB9GuPSONKDdupUO036P36tj8SYbLzOtIKm5XHQiGhauU2gYs
cteiservIqgy12yQ43trEM0xrcKsQuWeM6tjTfU79dp8VjRmZ0KwvDNTfAnGNWZjxkuLPbzrbtu4
CcgIUiq+I7T8SoJKHMNEYAAFX4/HFmgVpzpPNNJiBkiNZQKNfaKiblRdbTM25ztifcRjPeKwZNEG
aqy1gzP0FlKxHN31l6QTu2W3mxp199QWpbV3exMrc+WKnR7r7jhnlcA+UuxaXzJ0jvVsfbk1SQIS
aOJt6ETNniJ0fBu7GrosrvIbDJSImKKkPXo1+/uVgtNPdjWBd3YyTxfdTOrQaxzlJd68FU8A+yph
xYLkrH7p5yA4GTZq09WAR/MMnwa2aJyz5vETKJ8YX5nKJuMeaVR5ckq7P8Btx7YZ5lVD2SG+as8Z
2P6RQOgszxa/xyfkq9F/hJBDdldDAOV+GAUAb9+pHriz86sZCRyJpU0WrX0qcIwbNvRQA6j9VLnG
s3aJnyLyQ76NdkGWggqtZGuHYUD24sisuM/oxBSLsEdM3M0zgFLIuMPIU17a6fBl0Zjewkljz9oW
HYghMimiNXfzu+idhwKQPauScD9KHTyEGdTgjnz0h55p048BmPxXRBDAHQSxbOdpw4Pdy+pxhUin
WaHl6kHDzsl49DzNfr+OP7VHyGCWuQ3v0FzCnoJ6UzVxdq2X72xx1U7sXTirsqRODik0xlWWcovY
k6keqqRq6SwcqguQwPY+HWdrzYLRQp+CgeROkGgNysfNkk+L2cWVEC1D/7okV6iGcPAQ2r1ekgDC
6Xnoa+MO8Uc8bAy0XCyvgsl9RY7hroupyB5620X5UCUThp3C/4yFa/ob1Jc8ARy2HauxNKdbt6pb
Wu2itk+EjvsXzI783XUZM5nmxso3QcBdv8M3Fp+LPqvuOwSsFrKb6bODNUs0ezERwcIWU76JaEjk
ygSAI1eUf/4TEQ7SZKkSpOGGixWqtdukehdgpB8BqKWp/4zCtNyBiAs4MUEUcLcPzLChENdN4Qw7
GltSyjAR8RvNiMrorsfJMxGmpKEzHciG4jgPkQURhOjl0y1XRxadg2SKhl2qPLwigzn17k6gIyrW
kfCrQ9fq4MmKu+JT2Lo+9DR7PyLlUax2QwF4r5uj22K2MhyZXccaHr1gx3Mn6JAEED6TrrqyvI5l
h5U8toLP0tQLA87uKXkiqd44eeNzzVjxYJKsEq3TMUFX0pkOYXVmqzk3WGJ54KgT3CfaruNzSqKP
sW7SzoGGRX2z4eSp3goVyXFryTJ88hq/7XbIBQkTKkVeDZt+thZCguEpsYuCPv/Ugw0CW6EvHoeG
HwyuEQw8YjrjHe9ekpP1GUJuApQVPWajE74TwQftZ7KNYo8CBmJdjpzzCYTmUO4Zpsu3MiOCdD0a
ttZ7K5iCZkNmzdyQDxBLMHjoO9AEURF634BA9MgPpTaJeiWl7cboMHEv8TYl+2OEkz7hT011P1Js
U5MAcUMmAtyZMCzF6mRVJyI+wzY1bgiaiHMyBg1+JbthGE5ZWPpPlrJHFzEkKL4rFl21QZhmFqTf
SOQCFtEDqjqZptHpPeVBN+9hRlViy8gEKL6OCSm+gqWnYesPgx+vuyY0n/2WJKIVizj2yXlkcL2K
EmEytbtyq7VluoCInLJG5GhTtyRXtlnIZxQoOt0YI9/o1q87d9hJ5VMcl0OBbT6sNDFbo5nLO6e2
kptpQEvvBSnfFigstIp15kLMQLwC5n703+IGFP8m7Hx7W3qld1/N4ynyYu8WwrU41SI13gUOTBZs
zswHBqCnJRmkBoZcIRvc92x6H9i6cTQUHiQkq3GCl3rZ2PuVp4ptBQXtqusi+33k4X1TwVX9ETCL
dLiNCCNE0Kd55MWN067SoqDn7FDm1PvM0x1shnhmmzv7COx2vHVyfEanr8u10RqlgbKDRLXt389l
ljHsT20/5gdJU0HIpL9M+p1fNgqKXVlLNHG7kqpGoAP4YoGCo/bJSGnZE5XLVi5Hs4HStEu99z4F
wbbWA6YMjmgR6LXMAfRdqhA42dbyXfCAtsV0ni29QIQyJ7p768RINLKRDcUV9j4E7DruB7bKXP7O
yjNQWa57iO2nIc8dg+xdJ5jo1LrF+BnPACKURsay1AuZu06KHNnj338IC2f35w/BY9yDesjjunM9
4f0igVfkE1cmPfRqhrH+nai7AlxF2FZf04CCjrcyEM5dW0uyAgU/B3q2yrzZ0usFuHGNYCq9WESS
cNUmznjzL97cr1MpyYA8wEPhMDgLXOfXN2eiJNe1ouprC5U+RaFF4wc+N0CmXKiiPw+Rn+5zkp+A
34CKqvYyJ9B7bThEgv2LYePP+6BlvMhuEYv0Qitm6v2rPwicCkbbvoeHNk2sdvtmIfqP28iz9Y4o
KfdfXJzLeumvo83l5WwCzjxSt1j7mb98LU4J4jFJMBOHk/OujbF+1l47ryvtBe9//yH/b18Jv7i5
+Ki5EJbh2F8G4UVEemQVkTppkLeA6TYwTwpQ5VoHvXP8/aX+rTXT/4nh/7+glx+C9V8+7s27fv/D
s7/ACP7nf7+vivfyZzz273/iD0tc8BvbXKTYLJA4SKzls/+HkV+YvwkGxlz+UGekZMD9z+2Sz29x
K0j2oItZf9k7/2mJsyFns5DxpcPckIv137LEsZD66SKUAlcP41CcTFz5Juqm5fb8y6XhVwYdsjTF
ug6jWV2h8epIS6sdyz54huHNt73V0Bchj5qj4r4mezu/IVEiFYISBrqL3sxdlVmfcZap4kj7TLyH
tnorWKvKKootdMhQbwYCY0LMnuget5XfusE70hr89V4eWeoC9zK2zpM5gr7WaTFib++iJoofszzs
iEQqOgdHvF3kVXV2M/oWFLvSIh+NVGpmcVVlySMsrfbeVGQSVn5X3hGq2c5kSWbOCws9owaaUbso
P6KhuNB2oevqqIMUzUJpLb55eiNyRrVdDuE5lFkz4OS3rdF8MilfwxvlmxOcniIove2EMh0wRxhy
A8Hfdh2q1rh8c2AyezuR9/14KLH14mNNgzzcTtT3SGA6W4PhHRWCaJLHffwQVglCyTd8tuqFN0TG
LopkVW8g1A7RdU6De10QQ/tQZwnS5Ua1w9nMYSdT/vcxPAPlJ9+0nvX95CENWk1JS9aY0eNFn5rU
87cFQ1Zn56QZCH8qcNLsTDtaBLFY5PocKFw1vGJfwTBtJ41MtnnUJBY67CV0K0L285VMenrOYqzX
YTAVmyZpHV428u7ysanOFA+SQ197EZNx6MqfZeFkaIJD475AMzFtcqdt37HS5EvWYEE4mO+cY4qO
lwk1t1Qw0VzkuCfG4nA120XfOYATFZtEzOGTLsP0WNd+fi2soLuTBXQorzcffeWZL3mWFh+RPU8o
OJGl9YWdfzfdkmpFFWXBAJaz/SIz14LtSLSexijduVcQDNJvOUSDBhrbSLwGaU81f61h9H/YZY3s
jXmRfOziiTFQmWCJUGGJpy5r5AjOlPjeB4TRsbltgr7eu4EDSUVldsmnxZV7PRsjgUloIgj0w4iC
ya12zc7YKebCTJhENiSscKNpO6s6FuiZNWlzJU3socHnwkBSFPp+yTzsmAX71Uun1YzckayOJ4dy
pCflwoKoqJ0+s1ajJKq2SgyBM3r0OyaXcd88lipJPn2RLEkudtq/DHESq42u7ekR/pdENsVcG3Kc
Uto4TIl2IWQjpv4Mgjh+avjLo7sIR1HtwzHu0g3hevUPYGTIZYuwSe9KqiQSyVAu3qnSTeU2peCn
uW/JseaD7vO3oe8zwMVpxVchjMq6KnRKIine2uQTtZue4HJkg1gFie3dWWkWPVEYOM0yMQ33hhv7
726fB8GmaVv/OSHkgzZpSuJ71PdGvzUNlV7yCBn6qkdp9VHERsSUs+P3VnQWI5+47IdzJB37McnT
6r7pJKwGR7bAdcoASx1mtPbF4OjXZ6k6Ii9wLcFdKMPgmrqLCp2QKIiYZtE15tZRuAXWTuGZF/xw
RBTB7cHAhPOq7k5CQZhaoRJsP+vBGL4qu5nzYwlWPLp1a8jPq9kyp3AboDRTH3Po4tBvXVF+i3gP
jHO8jlAWumsjXI+Iga11bBfZdz8Cv7ZjDF97GEQM+aTHvpBgSkq0pyli4GKreit7sjxjCje66IqX
MbB7Foto4L435VTe+vBLyY9yFbYxnMc2+7wuZnNj0Avy4nDoVlOQ149SM91Cruqb+c4IRfwDnxAi
uQy316sXRbo90X6yVaBFCs9lVI3+rnatGdWpxwBj204huW4arSxZfq3Nvs9PhylcMWT2n2xhBKQp
51PR7lyrL27IuiX8KYZDfSDGF+1AZI3prWJFNPHwycO7MDegvDrEd9wqraJXT+iKps8JSBDiRQnL
mmh0Q3xENmJ5l6/t95iXKdkqYcP8dhB+vhfmAAizGXjubRQ3t7OuYz8FXTcMIeNvE+nhxo5Ue0dp
m0IjDCsPWW3sclQ5qemgeKxz41Q74DPW3NbzdxlG/hNMNf01k8pwnUvBkqslhflbm/YwSK3KI0mY
D5z37g2wUqHNRdlDiwee9ATh1M1mDqxeMvStpwfMSG66HxirAgpBYNtAZULIjl6wT1CUB2VY7Ihm
LlL26EH5zLcGddAlT/vT71OeRrk79wzBbB62a8m7fGI7SCuW+BOy0xHWIME/fhqzjMnM+4golnHr
F3ZTruvU6Y5U+sTLeWLq74GsDM0KH2A7r6amj17ISo8ucmrwr9WTWEa3fouQGMbafHFIHjOZ7kSw
g0trmD8BOQ6nRDJ0ZGncWuSHj5PGZ4aA/I56AdsEZ658VeVov1mejuw1C5V2QrKJOXiFNdF56fLJ
ujfMElikwAmCfrGv5WGwSiabderaamMKSBK7GMSlWg+klCfw8Gzz3ZQOW7LWGYip88vCuy0nySFE
kJjTsi/LwVTYpTPdGhlvZ90grAEeEon2uXNiccd6nSBWTjUzYUCRWE8cXYQ5un0nOPeaft4mcWIb
UFAWShf8vc7EBorCf0e64BRvkKx1/IdQl17RthBTy7wSyiOmDpDxBRDDdUEaxbSRhef/YPG0hCKp
CtuIPXdMn12j7b7zM8J8i3xIvEVOnNyiDkhsVBy14P6KZ+tUjFms1j58cjxWQI4eglnHIZc838jW
oYhoNgIVMvT6ybNZxAS0m/HEQ3OFgSr7mHEM3ahRkOfpVMqhgyM1YMbuUOo7C7PMdCoyq9+nOS7b
9TR64M4rH8o9o2ixQLxTsawdiOV+teyQ0HrDctU577DxrELJ9HZdoH6k2GDP/uJWGO84oVr7qcoC
a97bUsxMZrQxIzMFLcjKZWpjgnFn9KyrseaV1ihtmUN2zlTOh6qsZbH2uGlaoCmD++glcwVpJObz
Bx0cB7fMCJJ+K2uy+sjRYLm6dWlyCWBuDH8iSoOaGetCLz46YywtaowQI1YWRd807mAIkMBHJed8
ThYE+VjGPf7cJtvEPuJ35L9T0u2sLCWMWai+u0OD10SnWSFhOhYsPPtzM/vLrTRZ9abmSEjP1uQw
5uySHux65TfEa7Rsme4HJof3XmBn3wbJvIocgjbdux1E/V1d+Hm7TuqKqzWX5NltGhPvA8tgP6bM
HRguuNdUrD7QYtQT3nlO+nK62M4ymTbSXMgPOcYJh81M0COpcQH1UbVKRsuU54j1WfxMwZzmeyTf
5XAW+LeCkzMbVXXfNnU77JLOHKwjmahhC56cJPTvboKCeOeOne8/2lMZqLNr04Hes0+1xVpbbA8v
f+mHbv/R0v5VQ/bz/IEew0EWwxfj0gOhsvxVHBOmwvBIoow2Bb997TQZistKFt///lV+kXv9/jI+
kQemu0QO8XK/SClA45etoVW2qR3cElQZ+fhgSc2zk5IztXFni/rsoYFPieChRDQb9FKEvDWP/34L
/J8yHgEvfK/qqUmiWP/H3zIj/yt2wous5j9XWi5JUV+/tsLLH/lHK0weFFM4zlMZmKjgnGVO9Y9W
2LJ/Q0m5MEOY0Akke0xm/hRaEiK1KK99h18QU/61FXZ/w2njokvk/1xaQvw7IEjWHD+PSWhyee4i
AOX1A96f/JVfMrZ5740dLnBUi9kzJqTwe2eSx7BKZxftBYbFZCBuwQ2SnZXG6t6Mm3nYu6OlwA9Y
Y0/lTygG67kujg+x7xIDEbHtuTRY4PSG4Zr3Ads35syXs3GDU421s5kvftiubsmu9G3BYHZCC4IP
UCM4L+wIsyS5vFiK7b1TB63YlyiUnyJfWxUG0krHu6FQoU1ec+LfS69NH0Sd4pjvGzuvVp0yR34M
Gme4WGXqX8/lOBJG4ElSt0NF8A+ls43AKCN+oN1kdphduqglGql17dbCOsFThSS7hNS+2pDeRnRg
0UM8leRnx250NTiLeYSvT7xbac9DOSrTnHITX6t5VJaTsOeO1ExoeYQqFIdAHJxBhjdn2/OLczYi
SUPIF8XTGu0Fy5hQQMtfjTNMk93Y9ba4uNHS0IDLgJGHdzvT7EVL/UqEOqpNl/VvdFCcgv1Gzen4
KmZH3dslXyW6C9Pk1p8y3OGd7YAbxNrzWkSu8yatyH2W0Th8y1SgLqGX9HSJo0d95zZ2bOxqNB/l
WnGY2nWAMwhhlACfiZf9ULMZYiOHWVtXMAuj9qqK05VtYB0srYQllMnalLjS8LUYbxsnvwqBbZGM
sokD58C7AJG7Vk4CtYsQZjJnpkTseFK9+3F5Z1rnqgeU7M8vM+7tg6hmfTOnPC4jhfkMM68oJOVD
8YGG8Mlnn7xG07WumaHgDUee0F1brt57xXwZu46lZnCKDes5b7/SerhV0XPuJV+OwnkVma9JV7J6
A6U/+5cOcnJucMok4dHqDXM9OPY+jNtXlS1oP2qKYdo3Dv4UgUVpQLlqB+VeFRPGsgqo+6kaAXRF
HUEPntgVDQ5eP4z3OqvPs4+gSWDUsHSgtmkY4KmOtHhEPm0/ePlcfU/N9miPXHP+MJLIIXMDNZ5t
PYa9zOHpWNt+MOVD5iZkuNVsXmaQ0a4DD2AyXj1HsvVV3Q+RNdeen966BJFclb87Yod2eGwB/C1u
my4kWinqmxsJ+N2JgKz0CpcpGa7JhnL4HgsItvGZoKTgJbDezelmckADEsLg1OvBfEGZvSUWhdmD
sy0avkiiIkR4O6EemWl/bT+gfBT6wSsYTXcFziMW8yYRUfM3z+nvwlk/2JK9Y+rBlIQ3WdsbtpWb
Ib3JPXfns4wktuXSsqLgObmBIbPLCNRJfA/AIwJh6gR0q1cRIEviF3Yqdc8obzZBSwyzWR5cO+u2
Du+FnuNQaVABxlOcfwcdf2VL4lanV+ER9xoAkKTjMJOrJMx3TPIgeB+Y3XyPPcqkKEb1qbGgJm3/
FjtIlhjtyPhhCKxHNZYVCVTBh2EE71xqV30xcUdAyoNeU2yM7G5AI4Y/Vj3Ceu+JrRoxZRb2Wvr1
XTHKXUjC5Up5Aw+q8tXT+kz03YrKM1hnY7ordC2ObF43fTnvUcKMmzEJt2nrXmiD9144fLkdgCAe
rELcETIybDCIKAKRs9vE8bfhkAOgi69n0yb5zc2IaIadsGNekl2NeTfej/zoQfVvkqEERW5/PaXe
jT1nLwxG9xW4hbUUxOdk3dGd/YeCWDDYVTsYexjYLmaSnIKchLncABTO1du3+Q2+4I8AnE9r4XJj
ROcmK1vlsFl4pgc7Jb1T1jfebg65XdtXevRvqhgPsizSh4XIh0554xT2XS2TCz5xNzHPJLju6z5/
HCt5Q3fokDkx0Rita9U8yLS/F8ZwdHy9tdpbA1YJGTP3w1KjquxUkiLRl5xBbdc85BJZFw99wDHP
k93cE7kWDCi1GsYJNbVRMa6KkH2v3o9DZqM8IMckms+SDXRjgL200uTCRvUM8uUMdgNAC3fjgNBS
IQqA1ecZZ7dAv84YWBxoMM9D7Mt1VsEZajHqO0gjyahhwgVEZVtJaPXwJAKym4m7wtGqaiy19cRD
BTXreiZzqhPhj3Z0SVvKDskgw6uyDJr3wiW2DFv8QdYMiHtviQdCFJr1PfMwTM0xqV0usIso21aZ
R18+7MeUrSW4JI38D8L4inN1Ju1Wu+c2/N7k5hmhzdovq50msiHLeNan47bpSNeKBWvg7kMl7pkM
uVu6BEzT884ZRmx6pI65H7M4Bkvs88gwiGzI9tYsBBqAK4clvWeTRotqICA0KmPh58Tv9qxtNIes
p2mH20sW0jXkDB6xSb7jgThjo3udW5bBc/eK4vSqm8An2s6MDM5B1wsEEv8jrXWzkwXFOzzHyHsk
8Ve8+ANJdmCjjDJfJ1l9YVbFwxYD4lPXuG/+3DCa9r4rgsGA233MTbcbWqP6QB62aeVzj0dg7yI5
BJPH8M9HTzvReeSM1wE9vdIBDZs2MW+nOQL3Od8GOCTp/ZBHcZNVG4OpjDbRmcrigPGSp2DyjlTn
XWCJxtx4mX1xLfR4UDzMLYvGU3tkT8uIaHeDgfsQHOBaInAMEAwnr40h+b6yczQo687I+fHTs2lq
9tEjSu4bmD3NisU5EmO9c5tgzQG6jNZd7lQC1vs5P0z2a8uQ5qqZ0dEM7jWs2h8ux1pGrOeGNHCW
3MnanQaAL5ylGa2Mf7GaF6coVpyPzwE8/qgq2EhPwZ0Ob/1IvoxpdiT5aFeE+WocP3wrwaVREUdu
1luIRGsjivfKTk5oMB7Trk5XYlwSwdNd59AeU/gRRlQO2yY1X3D0fG+Y6CdpfWia9gYiAaAE7qRK
H7MJJ8Jsuzs76D4jILxr102ucQ2cwAndEo/oESgPkHeYrEfXI6oILud0tLUDjat1z5GNWlZyHtA/
z82BciuGhnFhvbNhBrnvrJ7gOqKeUhtArrWd088qZEcNt2wTLSK2FDmyHt8LzwMmtdhQHvI02ikW
0Cr7Zqc+r1K+kRi8gv1y7wPstKdvNhlM4FVW3tzfJS0adDzTZfbmlj31mlghX2BNwmIZ0QUDocQr
16Z/8Fzrs/OiA+ijY9Zb6DEoaIuIzyTlpHPXvsCx3sLPTUC2FNbWYh+RGuNt0LlbzXTUxo1PPA/n
cvXsVSXYz7e5fonTdmI2nBSXxGAaxjx98Jzdwv/NEOrlOSMxWuCboeikv+4dKKzK9k4+6YIrp2ij
QyLUMYXpOvX8RaerxEdprdyHgSyPF0zYjNPTA1UJo3mLihSJt2dsY4gtEQ2B006boux3dfTZC2eD
igepI7AI2vzlcB2JFGEegI662pYhFADP4/IkBWIy5yfWg2hDI2fnN3cDdfcdvDVv0ydAKma835iy
I5AW9jXMn+defaEgBWBGQM5VUettEJabIMevnTq7vP7wx3HrxWfZv+MXnAgQCluXywsuDEaX8iuE
h5AVl7aOT66urlpi1V6hkexboBMkt29BYayQc4U89AX2GOchDyi2dHT0dLu38qH7YmHPc0ezCIfn
Urk00Agu3VVURVs7osPI6GcQ4i6irPzVVhY1cHmbpKS9KqGfUZ6qI8qwNS7STcNbgIdhIhwEzEug
hv3A+I7KaUMs1mGQGkcP4U+K91el7jvsHZesCCJEyhEC1yA/W0a1k2E+ugz0g5lYE6ZEmlMce76Q
mpnjEpcxy/YjYZo7CvsTgeRwVzKHt9EGLZyKKQpPjvxy/Ombak4wpPFLEwnZX6V+fD1Z7iGZOveu
HHHwzFdsVr4KSQVTGZuxQTQbUgqVAS0EVJR1xx2Eaf0gML5LU20VPoml3hHoehY5axeL3aDSx2Tk
i3KLYzx+DPl4yFP7Oo2bvawDNPruvm++QNts3QTTT/idAdhFY5mIcIilOWjmLl+D47yKZL7zmJym
MXq2/h5ITlHc816DFWXyuojdZ49Dh171TgQF7Zm1rkR5nRZiIQMdHNKT5v6HDeu6F9Nj03rXfWSe
fR6WN8j190xsNt3Q3FopWYtFujB2020e2/amtYw7cojerc5YKSbrG7exMrGICfUSgMgWAS3THBoP
NjO/WrpnaHrfxon42CiVh1HV4TEjbYM4OOMSyI7ShyGjlb7m8h46DFAOc00270YahlqZbt68s4Nb
KenflqQkFdnJSpvbMDTltp+lba5yfLKnMm82xNRe41tCrdRFa8ub6MSbH3OEK58JOO4CDP3pghC7
CSl/iIkfEur6nEQtlV5H4JBYqW4V8+J9DwwO2akEvNYN32Kf57kom8NMqVjQFkfmO3tEHgN2zspP
AMkyOsofu3wkyn5d0H9MjYUM0DJ9ksj7U450ZEV3cxYN96BOYFK5XXvA0Qy6xEUiPqWhItOQG9in
SV07ZNbOBThpzDKMt4PpU2bouKs6bE7M2fUVnhZ7naPc+DICv9kmlnFmxf5dEW7MgoUgUBzowWDH
W8+PJzgERCfaBHmx0WLMioIbA6Yaz4RPbWWTk+fLrHNxbXSjfeXO5tHpgk3W+ted07yU03Qg2o8x
GWZrYEARp5yxFkH7XkT9XiphbCZLBVt2XOspZRhdNltNsO2tWqJUhKBaX3hzB3wOm7LxyJg8a/x4
KwmATlCnOqVJSHJ9V7dYKEBKsXohKODoTd2POTku3123I1+KH5I6CQWMaNJpRgLgjc8xUC9YFxAh
3hKFCwLodKh/hMIJxQEpHBpvJzCbkBAL10fNBh3AZ4lZA88zxs6g+sI9gttzqJAwAIB3Ll1V0Evl
Qhf8/RHRb4o4r4Ibs9NIRXmKjded8LvkWFCzvoahBYU6ckeykLzKs8AuKFVf+mKsjU0FifscApqi
zOBuTQBFWrWxHa1J3gaBT18AF4oPVKgieB1mOot9o12C9JrKZx8A/AQuS4zAfan8OqSFsEIr5ISx
L26JJ/d4O4bMTP6aWff5/yeUeloiNMQyVPybCeV7+d+u3wn9q/7qBv/9D/0xoyTNHiQCGjBmgcyg
lknkHzNK8Rv8atfkf8yWMWMzPfxzRmn/FiAeRpYjljEk//yrXAcdGWNF/LN/iHz+43/8BN9tf/n3
nwbpP/txJW8UbAPUYc9xAWzLJeDjr2odnWJB8wZ6Qym5Q0osPftgsRO4GE43FQzRvYjtLRq6/mJg
srBUcnRSXe9MkT3mqdh25fBAqUXbPsbq3FTus01OI9KaqdsSIZtv40CxxuxJs/Zw9KwAj5FboPoK
mCC8KWmEX7kYgDb2dsoqGHX5aMofsqYy7IPi4Afli2QPt+lHn0Kxsx56zzwY6DxWCv7KCkzPwXdb
KsvuWKpvUHqGFegOBghO+Fj0f+wd/q9p0X6a1f8/FD4jBC7pv7kJSPKYv5pfOe6//6k/7gLzNy5n
SAg2I2c7QGr2513g/ha4C+IFXw3JM0Isv/PnXSB/803X/if5gIvzT9Ga+9uiPEXj47IE4tn1b03q
/yHE/Kdycslssj3T5F0A9PH5cb+I1uykjZSFZQTN+xy/Zuj616ZII2+FfZ4xkanMdh1kqMp7sphW
fSzVxhoMeVuoHOzfTAZ7HQdkV1pRexO0un6I7ZG0k6466rCzLoBjg6vMyFH8T2V/zbCdoEfRptV1
mbD3TmbPue6DZuu6UhxrYOfcisiMTyPBoUc/g2LpGTXVheit4cq1jW5Pwm92ShtSSKy2mkEPp9Zm
7F2/PVYBkrUIT8WVlY4PjM2T65E/zTK1sQN+LBMzZEPNqw7dEaaebneiru9yLA1ASBERSARnPrTH
ONrDhqV4ayneMqcjHqGZII81ceLuUUkg/CoYM9+ltUmiHQ4GIO2IybSjnL3tpPVJaj3s8wj9WCFk
/52Ktds1tvPVQN7dmlXCxpOH5lqgkD95OeO/waAvMOymvwbI25+sXGWszWlxjkMvZLFlLoR+37Lx
zY15G7+a5WR8CGNm0l5jxOgLvCqulUwngl0ouKQFGYodvfgooBsetCagimmTCt4iS2f/i7oz2ZEb
Sbf0u/S6rEEaaRwWvfHZPeY5pA0RIYU4k0bjzKe/H3WBi0oVOguFXnUuEgKUGR7udBrNzn/Ody4m
nfVT2zsxLSRDcRravPg10ckI8pK8YUS7TZv8tvRU1RkoZ+Tvqso5dkxbT0Gp9cto0MyQSOIbnGP+
VZuoRm3cvB1OddLihJBpoa6oa7W3PRnXMyxkceukVhpuPDKpTDOy3VxnuLPS36ynRTBRaTjNbupZ
t7teqV81aY+rwYD7WqJ6eVgGVz1QwoLhjiHwue6d8Bg0whzRwtqrYWHZ7Z3cu3j5UIC1mqqTj4tg
E3NRX+glIiTY2vnBhjhwbKqWgTg+6J0KIrVrwNg9264FEMylMU+WabzxFAxZPfnH2SQ2dYxLxelX
H9su9z9HH++XrGvFR1dYO3/y30JZgtzsOMjkuCHR6hqfquHRvanaSMEwIBVaAD/dkd9jxF/SBo8D
hpNM2XQnHaqMGUB4LIfBesXYHDy7XtQd0IlteIpAkvaFVwT7jhH6Pqkz970u+uSEC5MhhopldUX6
js2y1RKAKWsgZFu3zez3hPKSI+nW4QcWecpa4zWXC55b7ggl2mdkD5hoVpUmx7gwRH+L1YVf4Vwk
WblGB31FsnRGrqN5yNn3dc8fZ67lsJmx4VJIOLKJV8X0HZYnrekdx7KKGRaFxoyBSEBvC5uiN5tq
6IJA9xblwj46Qtl3oUsqty1mcRy9ctjXGkW+KvmIusGzb5pmUtuqKvXJmzDSEYNsmTi3KiHCoUl7
vzZjiAYaSQuhWvXvwuuWFzkYmmEHkkhtXR6saapPlWhJnguahD3A5phkrT3DteiNW7W/JtJUPJTJ
9OpHoX/qoR/vQZPxbeQI4dxhx30sUmCDczfBx03z/D7qqY118w7gZz5Sd9Qwdu33YZ0RhYapnb96
cppODvWfnDoH/6uZEvtqDsgKlbbXOlsAdOnWaSIo77hgu+vStSaxx6WKwNd3JSW/8dg2u8kLq9sk
b7KrJClVRA+qOQIBppGqXz6RP+ebRNfLzwYwLmOa0puPmmAZETUKi9pA8PRfivALT4wAd9A2R5w7
Hce8crySOXBzwvMHIIovuXCp3k7HzEA2ZLwyXtiiD+FdWs/OshXEmd9IEFi3yM1r9ZSolodaVDdB
THzfoVLjzKMsgbMx4RPbUhrDN9R3K6R2z9Vn+BzVMYmg6+4yiWkKN+8mLcVF+vG4m/BJbnBKEouE
gb/s0kEW+yAVr/DhvKslL7NnRqKHMhwDdEzw9T6EDeLja0yPueBx8vDx1BEOl4FWr7PjJtQnENPE
R+m6R6k73MP58MNpiDGGfVaenZ75gW1LcnQz36BkguVb+C2KaVFkDFhAGKQexdZDWh7rsmXg6FY/
vNx8K2ivpZv63S+KW2ikTx5efzCPFJgdyAGRjZTYYKFfTPrEWO5jICl5I+Y6vmY/zC/rOIZkWdHu
8Rg5ehtPsX2iJMWHUtvezmFPMDKyKTku3PKSBBVKwBTpZ7qz5u9pUwZ7hKwJ8RDVoumHFtvlUn+T
RfMeDvNtPoZ3QccCZQbzszONOXSyRwfy9J7VgkRd7k+3BGzcbcxlPVP8ddX5MmFaHJDAtmOQN+Nn
NYrorUPP2jl5le5I/i88tunQJUSR7dIg7FnMkt49R2ySN4KJ3GMcyfgOaqC766n5fiiKlIEN0fc+
jzGWKR7AWJ4ENXVuGlpPevDzD8A7nCkLlOAtqNboTDS9Oba4gVnt+uJtJuYJHQOzU+AxgLLaNGIa
7tfvva4rFzZzT2+8X3tnrCYOdeOYx2yvIqTLPMC/UnOrftYJBQRhUVoPBpdXthH8qnfoNHOx9dqL
JFh9IZVD3d0wqewqrZvifoqiHza5r4sB17z1apD3UKuehCN9ArGgguK2U4gn2j+HeTruIAkl35o5
VeE6aBTfwGfqc6WiqdpbwJt9mkN2rMucGDKFDiVw+GW1mq6UnLy7fLZmipcLWz/EUM4/SAaSAfAs
4JmNtdibpGyrGy5xBKDSx3E6ooC+Orn11tbcUVNAj3c6FDSWL/j7YAoXh9rQjm2XvfMiIzJiMdxx
uiPYehJgda2GGgs2EaRMRUFJuvbedRrwHNSOuYqsJrrxZKFvE8MIzMTtdLaBz+0S0dDpXQazptOe
ySZ8C/GD35GqMXt1RFMdHPi3a973Kk5w/dFshdMBP5xUhhrYuIyul8RzjkkBA4zuqwJmTx6Sru+b
aDmEsBtFq6tTPZQ3mCrtTQ7ANL4Mrg+iHeEIzWhePBRQN9+D1EW2GTAN7seod793gULalwEdVVVm
4/C3Pf9nha/uFFA1SKO7To5LHCyXydjmGc9EzyOEpojNAJ4VXLzV3A+N0N2JoiyFskKJLTWKntNs
ccra3xHMc9SpgCJ2KcrgWKdxfPCjQDzlycTCVUdE+YhP6lfmJw11bl7AHC8YObg5DQcyzMCAmxPt
rwNNxgjbJfW/m5RpysYmUioP6G9i2/pNdVReRta2bn8ZR/wileQwCo6I+paELhIe++VGdbr8CB0N
gtYqsuaY4/W8NS5Vza1TBq+Lt4hsx9+KC0fbo43ljR1JUj+5bosOypHh0FAE+cgcDu9+QM1zNw4o
n2TfLUIMAXstME51yYTZVVN36Ljgd0p4by57ycOkrAiGi09X+jRlX0FJL+t6Qj+vvtQdMIz8ZCE3
7bkSzWkaluWlAm6yH8rvDS0lOB6rHPmWa+On+TX9bxdsExlbVY7N5TcfnNqG1pZrVy1PsfG6je7E
8JF16jbLO3PfFnl8Zp/ygCniUHj61pjkS9bhPpirx8YKv8C2PSIA/3ByeRS1hb+1XiROu+CZGO65
KPz7qNA2mFSbVkrEa78iXts2tPq5iXc2scezZ8LwyEIICkexpyeSQpHyUdKn+DllUcKyOZLL8MMu
yw5R4rWP89TY9E6m9ajPGUKXeKixv/kPIk9/kADMHiSx22cYY0yFkg6ObiVBSYu4ZUZHtmRb0/RO
RsUpn6LSyQCvUJ/YN11wySlD2I/LuNyFoFwpjQwNqtqSRtgTFk94PPXieKdiMT6MmInnQ1hYYpd4
JnuMe/4TlITQUL9ojVqc2jBLT4FeOC0kBU/X0nKTs4gLQXF9zSCs7rvl1i2G9MtyTcyRq4bNq0x9
m0TxsHX8VN270hhsocziq8le6CnnvHjs2eVM8AUoavH5POkl3yc9MbfNQB0NUH9E4KVkTJuPUbUv
omy1vnCBiZgbh2ev01xlnRy3dhBPN2Xnrknhd692+SDaahLnCrwIe22PXHOPQbyHTcIJK7Pv9czD
NZPBY7FAmqj696qMtzxM+qcyXay93y/lyYP9cQgCShdi5V+qshsviOzdcTTF8JA08rpwm3uv6RdE
wLh5s4RxHpucGRdQkXYH4z258Sgb2LtjUzFmKkhXZ358VlJEx9rCezKzBb/zU+aviT1JyKgeM/Ci
ZxiZ+c1DVvL1XuQ4nvuWpPg0TzeDSh98xUTO7UZxBvZQ3ERzQ4LaqsKMwRJJ/0OXDuXj0k0/eyId
pxEnKTqwkDX26Thhx92LavUC0OQQtS3Z1WRKXzDJc8vGcfhoI1y+9VORM1+KSAjvx9Fqnw2oNI4P
5cppS/kQr+PU5V85jIIUqjqkOa/SKytsoSiWFUFQULGNEyz2iVu9x/gHb6lD4ts2kPu4hhQQtLtY
i3dE1WxflnhqoSxYl4Dp82UZFg6shXOCOl/B0DE+x8gsvl/GKNyzwpWPSi3dgVaCZdt4OKlLFLVP
Qw5ol3VYaEkd6Oan1mX9pjpVjJtuYh3axKsTBeBCsh1V5LxOTWAztvLyp6GZLWqalDp0iynOk7/k
N2nmPvNlYPPTd7N1WURLitpot9yCBsGC1EfA1qy55vmccX2TpqWOg4VlfS8ryX6a7kpAX0+GdCqK
ctoG7yVfjKt2DDr0Dq1vese3to6Z5+cAkuvW7yfxGS2MINuqTX8hrwXv5EWyc2610/M/alU2SweE
dZMqO1nvrhYROnJOKhztbepbHzZRjqt/9H62UFDgAmWjZuZkNSHzgTicbsmM3Wao8FvfC2N2C+kD
x86MNnd7vv/PVer/lyjp/7fynUsS+P8u373k5iOtvv4iYK//x39Ldy6pUjLMVrjKYhZ+2/+hmUqQ
pQ5p61CF6NguANr/ke6UxH/r2fYqbfOXfymOdv+3E6z5cSWxxToOP+8PwfpvBWz06X8W7lAMObtg
fFjbGXwMvX/Vr0sW5Ez2mEyyXIaXGKj2BbnMbP7p8/j3fnMOc7zKGuKmPdti8vOHPOinOihTvcAv
iVI8+hZP7NPUlfPn37/MH2I8L+OEfKKBhxjKTRD88WY4FWrH8dZKV58cQpPA/qI3WJxC4pQXv6/a
F0GM6Ip0bNb/m3f4G0381w+SF2RQQaYbOGvg/+F1L2mFLyzs2ORbOL99Fg06SroBvAhchhAoBq21
92U6ZqQPpx0x4vi1s439rUL4iXbs4TFziN6BGBgLX1LPaqy6uoXJnGCt+fuPiQHMH9d87f3Eoo29
G2iytbquf3w8plXc/p//Zf8Dh9SQez39SXbidI9yDV+dPWsunJu/f52/khRX27+yVkgo8GjFSPhP
DHnWymCEYjntuiLv2KE6clJUXJXNeBPUo2fw6fXgRN8TIsksnX//4v/yJgO2btLz2czbTIcksvg/
v0n8s5nNNDTY+a3ArZLM/hVnenP4+1f506DO7ezZkv7HtUaVSdAfr9I4DJEJFNq7zM/ab4PHwX1Q
jn5V6fL+96+0/qS/fL9gq/ue65BMd2i4kn9cNDWHGgMERJ6UkSgRTi/igDmgqmI7EVdFrur5P/8E
Q77LjrR8m0mZ+mO0lfY97k4vw2jAsR/j+UB5qFeL679/X//yJWFBtDhZKixVjDXsP+4b0DGQ0uh5
2TmWjh6pl8oPCJ2cf6fUOUureXXqufjv59hfpnj/PLX7d6/5xzpBY5oLGZ/XlAEl4rKMlp3NJF/j
vnrrAjyYqA3+5T99nyxJvNfQ8n2LNf0PbC7edsBY2SB5TRFdwJp097YDCiYXNRsvRRdftxmKdIz2
f/+6//q98SBoK4uliS8oIstf74MYlYZWmU7umqkpHgdlko+CHpgNyy8Z1sEr83+TLfqXW4IVkH9s
zrEA6aWSf33BmqYsEMVKYS8P9J0d6kbveoKVlOsFmTj//buzVfjHok+WCRYyLxS6luUo5fzxwdp1
QzsK0eAdFXoFACYKOaqLzmjMfss6UyBO8yajQ1wuEk5lhxKOT3zmdF2sGFFlm8b+mIrJUtYmJk9s
Lq1GbbrMxp+JHZilgZ/qzAAjp0ljmTYFNrs91XWRt6+Guhowf0yUV9AKPjmnvl8HFoPBNovi0Kdm
W5q51HemJf56NQ++XV3GhZPGW7BMDMG6uNi2i3MOiyS0905pRzy3qngBSpyEU/fpps2EaB7gl7ge
mb14p8HqQ/uSeZH4YZuSI2jKBOy9rqSvzsiQGNtClUAiUzRrEPXoavBVsUVDH946+HqbgbT8MQWn
g4cKExt+rEL3+U0G94oMAblSeYyFyu7HJsScsvgyGIhvjolzaKSv3/WcC3FgJ6r0YQI8F+CcFYxU
IEkEemvTZ3ZHoGdlVcQWfEIrxIoc2HFOPy4H6jn+weroTu5ey1jOCa6tlmTwRo/E8duNWXz3pbMm
Gq0AfVJdAfoWLQlUoGTihZRATxxlbq+ww6v4GHKQIXkP8YhTnPQLc7Uw9j9JjKRi7zJGQfFy3Ogh
1N1oHa3ZDr+jDHa9ZkI0MBnCeWt8HL/FFNhPI48L+8HF3Noey3ku8R+T1tQjx50af50I8248TUu4
yEMyDYPAZD1xXheCIfmzX5dTtampf8FL5AXxuK+7DoeiY2cFeUhJLPuehqJqOQ9Nx0HDtgr+HBnP
zTB7rfivIKvstywTQb6j7l2t/W4Tpw28WniToywNn9HLsMrHGcmZDYyn5jWgytPaJDSMY7DDaJTf
0hqh5wOCS3SOXB6AkEOTAut9p70nY6jK2ERO3tRXrOtsNkqNBoc7qJVr5LNSH6Zq2TA1QYBJL9eO
Dt7xPLtfUZXABSnnZbAPlihwlUvoWYK206l5HTqH9gnZTPnBwW04wlhCY90Q8SELBNiZZCQJ7JF8
H18bGHxJnSKX6oEMbhtFr3k/NDgWvH5te8M7oXeLltwWFF6ml3pRDDumodMPUM7jai/6Imp2gpvI
4bZCIDj6VR2/0bRq+CG5YIQVt5J+NQojm0/YGnZ4m2b1AH5UejP6cZDPNJf2A1U8y5L49HyNkf2T
QktTbl2NbWOlgjgOFeBR90OVkqlU4Bc8jEg4r04tYeZ6V44O52WuXT6f0sQO3UPrVEIfZicgmaRc
ufR3mo3VuPOTQrt7a+a+eS6pL4ofeQhmMPY8eCGo2U5zO0ch8W477cpvuLGtdzGAVIDNpODlphOc
ijhr8/QM0pR65DAUMniRwKsv3LrWN7S5OeboKuRT1cZL+J065QDTcOIqSqgBn5nwO7pAmdw71NQw
IxzsauHnlFbeMjDSkWqwTg8uVbOVNZo32y1Ne+/4vWmhQ9r90+DEKjlbtQHZzmk5SgA8WTkP5UMw
F5LhiSws6B7ExLNrXbDLOxgJioVcU+q3j6NfS8zmIHTFcCoXPNq4YtLc/KQu256eRZNm1Yl7syqY
q7Vu8BV7CFiHgr0pNaXUXNExOYuJcN444hMknNxWj5T6AXwBGVgc0CW6iSxRXB6RTK3vaSDcajuv
fWGMl9r8gUmCNDs70vkjm2jrNVncDq9hoGkT9UuT7ayxaC40DFrf6tKevjxy8L8qdgHOUZkmudNT
kOr70iqbTyZY+ruqnfFB5oT+tm4MRA+Lmnq1TIcn2fdjhKWQdXFrCz94zIpQ/NRhvby3o1M3u5kj
YrbXnWpJZkVTc6SEtBl2vsUGEriWKsk/OXF2wpSY4uTXCOyi8p1dtWRyofcwoyqL7HY97SiIDZlj
piHagYBrR9tEEOnrPITRCwKbFWtoWBnXQlTKwizK5yAtq/J1tEaWVTqylujYYShod0GtlGH+OvRf
Y5i2Nv5CI17jJsftJqDO4CMEibZrjSO/JmBb1UE2tdNdslkOpwA02VoFWXO3R11QnOo8jcy5ZQj3
MeYBwE6ZTP07oFmZb0pXZB2Z93m67V29PFAsR/SwT2KfsYLyErHRIMKXfQk6nb6oqgCJX1dZ/QUD
JPtw8mzGzhS2CG8NOnm7KxTs2u2wSGMdYSU48QGcFpMpHA/mebQ6aIx27wwf66X9Ad7VYYOFAk8q
TPBON7YHe/04q7y/GX2GE7gZJ5dxEj3e+zpr43vLRUPbZNWcvM+K94+KnbUVSvII+VBOtNPuktzg
C46RrO+JwTRm17XdHJyGckXARKHb8AT3Na2T3ZKKTzriRlJrFFethTZj4u3z2am+d5Lp8e2MItfv
GpdnyLM1DwBQSkiPN9XY2/Y+qQK9rwhLRye/rdKvBGkbF7bwmeo4ldIUSGNfOOR9JjAx84n+yiiW
FLuImCW6ole5XFGmOXsF+gEyKnMgzcN3vouCkRla44eMTcJ5ThSyvle8ySlL2wMAFjXsFAkTMmEM
95Zt1rFlJnZrq+RgqxF6rbBBkm98/DH3k9E0BjtpbX+0sVVA+LRSkp4qz71xI6k6/qCZLHqvIWiC
7wGZpLeROzkvy2iDUE0xPjE37/r6Q4jKY+ZkSbJok5HDTOvwBDrBM+3EoIVk7sGEqXnE0bwkO84u
mvbbPKzHY0UE0tpqrX2605Uspn1O68JBtJLoA3dIc2GIXs578NqkcF22PJ8pi+JjwMOZ4nsm5Gvn
2ei1dJ+sDJWO3VcH3y5g2bTBpwPEDYzvHFp3sbrzIDpACX2Qu9/wTrfMAvqFRFFL9Ua/b6MZ+gMU
BEg7/ILWQrG2bE8TU4pnyNGZdY6qgiLiCcFggpi0aOuW1hCAi5BCuao0iCWPPvtSsRujnO7ZSZp5
2MFc0HvHkOY/4PofPrNgwC+PnxU7D7RtD19MhxFkS527qLYuIMOSgRxzQQof8/g2c4JgBATWZ/gH
4dBAVgVfeU4rTeyCF06wvjKJ+lYkrkc0ALD1cBo9v3uMYrfqLrS9IrSCdE9eNVbDZRNMLkUZFGc4
d43uK/dojTRrn3ynzLq9kzVsgFO7Td/GJRo+jKSmYk8aN/B3LgGFX1GZaW/TOhHZa1ro5K9BVSHh
0z68WLAvYR212rwOjpW/djJ2NKtJxPc5WUqs3GG70h5Cn/aRmF5LvXX72bwixPc84/1ef041I62K
GuMXkAsLgROj9cmvO9600akC0q7Wkjh/jCHLzy5RjQVWFo/k3KtIHAxZC2YHTD/4Krt5a/NBS/yZ
VnWBLb145MZtaxV1tP8qklyvwN8YQ3hhL+G4l+XAb8Rpb2WYIG/gHmllA2mfwV/CnRbaNaxwb6S6
ww38K1lyQNoknu3cUAKv6h36Fp6KZbIVmUefo/DGsI2LNh0xL/BmatDhZQbuNJB+9bynyp/c/Kht
Vd1gRVreDTu8bI+nnm2i1YZs6CSCN3L00oxnJqPVWzRHxHlLyP63XE4iWcNadENqAyILUZP5e7JU
hrHJUJRP3ZBZT1LO1QtPINKBzthFX0M6Ea+PiTzchxGjMgaFlELwXZuD2yDq2mkbmil+DZcmbbYx
lqxwyxZ7+jEkZXXrOtN65uDCYnld0rbdD9Cd2QDHk6L+g9kwq1ZnVWcdpB0HAFXTeaY94TA4Afv1
JtxeMYRh+gR/bsn48Iesrs4KtZ/KXzasDwsrJOiifqizQxim0dMM5/8DYQ285zwD8Me53+tfWM97
uALx1HzCgySD7CWOuRuziCMBaTeMX00LYpnPPaS2QpaUP9cAtDdFv7ADSafWMbskBl0DkN8bvzFG
As9NcbK6ESNr+468av3EtJ14Wa5Tl3MGwzhyxpEblxe4HiNtFSxFL4POkk9supo8Shm5dxWD3+SK
JbL81s4OTrcOHtoT1DaPUsWp7r93xlP8MR6d40hKk0lsXUeva292foYhV76F1upR7KLM7jZW54pr
3cysoQDrw8ei5PS6c2krIJVF9RnnQfbT7JryzOKGnWKGa6OXwtEGRI0XwoADfPfo2Dwr4AvkOLSh
JtQU0DT2M4fFr8xw0tpYtMr3+ym2wmmf2YyjT4tda/Y09HismfOuxm3DUXYz4GHDhzy5Bacgfyqt
LahD/+gWrLnbuqWNdzv2yk+OhmFSxDjUdjDW1SzOagzUN/YtAOlslWkAsABM8a9gS6RMJANQLdkJ
XOEJYnaUtVFGbHq02+gB15lVbrGajd8G3ClQkSkcZmXNqtve2F5ziywYssAYyqhYHmTJjgofkt73
HFFJMzCMZQzeLT1dKNTDUt0xkUCMRQhLNym7ns7HbOwgQ/VB+WzjInq2eos4SNAFzlOSkyImwTtw
hGoCNo2cztvQI9/Xpx8ULhMqdIky43IJOZ4FZcCS3iu+6eT+QzIJPRSgXxQ7J1y5tE8OjO3y741K
hy+GT1N1gETDo4nrIdRxagmvIT+6XNVa5Zggxs7yfnkUydZ31ey4sBWHZQ43tUs6CRMUMXAMVrMs
D+s7/UpENiTbJMMTYCtwC5eoYlMLH2Mk9sL5It+m7px9pYLsBuwKtsCb0pZEs/3YzSlIbNnbb+Q4
F9drKvK97wvnOm4tX2xLS3PgTAJPfki7FNeDmbpvxJ7S1Z3FckJaNusemWsrcrDaSrLDIO3M2uVq
7SAKZmJXANt19Mn2YAXiMp7jLCs8fo+VoppvLMP9sPFsP7j1/dx/gkgtXugWaj6iqFh4sjtp/NxD
mkjOWVRD1xWA954mNlHJNixTPC1lVVAvGA4hP4fNAarFzKHkp2zd5B1uoH6JfJmi5xfAM09xDrVk
07WLrdfzE2lJGXhLd+aQyvbSSJPzPnJ2HUc9duVzzoUuSXMpdcpjinixrYRJvbVADZFEjPtdYk3V
FUMJpfdytlKKM4N8oWAL85yAZa6dx9HLG3ufdsVAGrlSzWMO3JjtvOssrCmqxJoRUz+77PzeJTc+
NzEbUJHn5qGKqAHYcmibazbqrMPECuoUjLcYVHzsVavvXCHkt7BbZ+1SCzaPrMvwmIK+R17SaCjX
fTnX4hj5jM53vZvATF/cioR9aXzXnKIwSoOPijkX2bWlxI4wjbX7NpiaZloPI16/umhofx0dlcHB
CGj/RcRain1DtXaya8oyPIMBC70dyLyBst9iGl47nzQvxQqD/dGzPxWcguYFdrvmu3mB02jHpyFk
WIqpW4CTAI5YbAUkXQ9HNPiCq3KcDf+F4oQaMJ14Hycdq+2atXDOyvj8DhX88Y+GnDkuaQqLwyvT
hrU4mXpKyk0demsHFM1lBDxnDVA8qRJPnZxo4aPFE0i03jEhyXBOhO1NikO3PI8hRl8cbSXPOKpr
NchRncy4d5pmXA4mpdlr78YqkLsyxDgdc/mGQ+aSzt55Ld+VveWiIrxbiFUwGKqElXkSUxdsplKB
IHQ4RUJGaGwCoVlLVJgccoaJT0eSkFU5Ti/cwQsRZhz0D0ndq+xkOEJ5mGMjEotGaWvEuuJNX7ld
O+8cNuaZpaJbfridpy7S9iabx17svSt39t9MJs0PCIiY+QcwMQVoy1F9oR7ju+jcOMXrzm5lhucn
+5+jP5GVZaPefIPJamMv1FQvETYLXnhq1VSL53xPj8Mw1A/MOCz/JjCufumcMsIIxjQbGleVv6Nr
RDkhxKRjI920bb9r7TYhXeqvz30xBaZeQ2H4OpVOoTsEnC5+LJFGkiHKSVZeZ5TwRBPxsp3saPw+
DEHsfjqZFT0R5jbJtvQjS90sQVsXhyyyafmkr6HY2h2F0Sv7zxlPEPGL9L5N0Qp3ZklMvXPglslT
2uED23gsszs4/LpS1HVX8CmRLKt7uUjuiD739K+qbvvh5HhYrjY8Uot0C6c0TbaZtQzli8iz+oWm
Q0xrKV6OZ206F5+b47Nr6BSH0NPgd37DTUScAc9Rpq/rqWU5d8chZFUYmDCg+2m9mswbyQ4I9fO6
p1CvQDbBOrCLBd701S+ePhgP5Xzj9jGu625tGk5+lw4P3IQzxuS1jHjS9BJbvyuKhdThWtMXD7xw
DRRxk7aldzcvsGJPhYvywZcoid9CqEpE+Wa66zZoekhubeq7P5k1GHtHtRmqRIalwuyqusjICRJ5
2BLXCGD2TTZ2zloueXBiaR7eAyweMe4yVbH/tpCeNjG+ZXtTTFUPoy9q9Fvd1PWXG1n2U1YR1Nt7
fTJyMZGvtr1smxdWzOFWDj5Uoo6DJsl3FuhfDj04n3J2yKgTsxAEt8mIOnsXPtx7pOIp2/Y9XMXt
MKb9jYInjE0yDxtvP+ardCJqRbC2Y2hJdPw361IhAaN2lbUgrz7nGjss7SrvzgrJDH/zMpEEooc5
r6BoYvrJ7sPfbM0wrOQpdlbiprvCN7FUw+HMhB2Fm9mNghc/W0mdpl2pne1vgqfVFfAHaUuE7Il0
D+Uz8/s5OHCqiq4pVACRQSMPTNBsxYNGyKzNPlqhoVYYy+JQSYHvfVqxoi4zVy5apsT3qFNwR5ff
DFKN9BfvfVCZkJLqEC/OCiwdf7NLE6inb9ZvoqkegJtCmIZzSmcY86L2N/+0W1GoA4Ahnvq/CamF
Y+c/GDYjImWEHyi5MNAxr2vKUxa+MWBWSbRS1w5WxWk+BwrKo33X+AjNrJQQWmv4fcW5HgG3Oqrv
ftq/aa48aUx/SX9TXlsxivCAVde+cx0fDmxujxjyFajradc0IaxYuWJjDeuEYF0keeKvdMZrl+fz
m2VjWN66bFfOztgPHYuHcX8UTgx0saEwPeQEHVRvmZUGuMOtObjLPK0eZ5SeHxZSGHrS5IvPpK05
KbkKW9fRC1WHxGH7+lebMBbdMQqIb6lP4OClWkeeGGoXGi6tF1zFcw/rn9ALu9QO6fYrDBfB+tSL
8loI7Ufbkvw59mta9j4xrWcT91NNPjvp4U1tajAoMEvDlJ32mDksszNbRADEHTHcDee2gC0g/qru
VDuef1khnT8zZSUp6yizA1bNMcW+FHCVDhQbqooGocrArzK071zN6GeSohE//YbvnC8LJzYKmNjE
cxeTRenuXCXn7xOANo56VLxweEx7jGCo+GtAgGEtyF7soc+Jlu6XrAAm7jLdTrf0WVJDa0UOlBeZ
1qSnGmIdj04Cf2ITuUubAxhJYKg6MV+LLVhv2JID48yZThFvyc5M2dTd6HQDobDRGVA7RpTFvWcC
FAIMfIvcs3eA0wD3wQn4VZKRZk8Sxs9jWQIIkBHCPQhcuAhX2jOp2vW0htnnrg3U7Vhr695ev9ts
sXjg7ppO20iyhYPwHDMUXou/tLoep4I+oLpSi7hzRClxLjpA2DYjbWXhoTA1oCpbBGhGjhFRcEwS
xpQ4liMYt31FHedetwXSeFijyQD3rE1GCRmaxrXHLcs2UvJ4vMnRRUkwo74tu9Ibqm9lAO19Sy7L
TgkeOeaB/YiowQ277L584M60wHAuwOavwA3wK5G7sZlf1seWkEBxP8omHfcBXk4q3xCDLaALGgEk
KpB2Dpg+WhcBC1476DGTRduAC0z/BTcK4CSB+YgIzdIz9BiRvKiEKsNfNAR5wbHzybb9F3fnteS4
cnbZV5kXgCITPm9J0LO86a6+QVQ72IRJeDz9LPY/f4yONCHFaO7mRgrF0SkWWUSa/e299sbUJjgR
8uKmPnI3vaMLiFxQjMeI8FKzGBL59uiUB7qq2AZGFY+XoWj84dSntkUUttEoatCAAejCiKIBtc3S
X+5qdBdljARLgBzcq/fcPDGgihRr9lYSBIDfZczyynOrrR1BfTblYWVV2DeBiB8ygID3onbq77D3
LEpa0GwC2CpFw80unuH8litHoa0sc7+OPJ65mBQJM6m9ihtrYY1b4mcPYj6ZMKCnt1U8r51NkDhc
XcWoBAEMB3YWRxlu0aK0VuvMMTiQB6gbIn0VCNr9D2pnb/BYZ0n5fmuM4Og7vGrxUDeVbw4c9hHp
a1RPTV+NYPrp2S4G9VvhD8TshWvZvpk6cwlpLfnCntnbDAQI7MDY90W3Z5pf5kcCVgN0GZim91wT
4vZZFCnXIVyP6Gpw68evWAJQkYGb3BDz9h/evPOHPV+yS7v7jJlDuFtJwe057kOq90UJo4ICqv4Z
11L2rauzG9zsD+G+bYHdo/BzWh08pV/0DYaP5WVJ7tzEbQA0KAdIX8dUIN3rPxx9q63UsMEAzd3d
8dYB/A9XOEKBfxj8OrTh8cs/bH7nD6d/dlb9QYFjJ6J6sIHIjOvof5iGkAeTg4zuxhE3d7MVue4p
gAMu/KHg4l3GtmM+Sy1a/lstdfF1zvDVbXDPDj+UNzTmJ7cYzFj7VGSe+1GzWumWfAECMriyHk8n
2TjFFrFSBZNEfklB1xZgulnOaGM1rXH+wAAxDio4EbT8UIsSzOTNGJszTdwYJwvH33iaUxa3ziC8
koVJ4ldGEWnPnWoyn2TGWD8sIq/Jxs4pMzxMKXOZDXfN0Nq2Kl69LUki95hATpcoySoLd8JgXtrl
7JQvVQjZcoPqNJxmFUC39+iZfl/Toasi/HB1dwkZ+Ds7tRIu37ZsEOvLkklnPrhpyGMPMiFfIwi0
YkGzp0zrXBtmkRH51SRFu/Xp/jJWK4p9UQ6OdWomTz2GHPb0LiABRyWRn+axh9vYG1tIVwlHrE+l
+mF9bxLImKfaT/GOYyxAOOWcDu1yP8YhJKA2h7snAp6Nm0xNi91GmRjFdVw1SpjpKsfmuR3AD6fO
rRzQq2prBRI3DelNYvKn8zTR9lKNulD7uGEzY07kkh9uC+KNyITpjbZnqbq2mRGuw4n/qJgnhyXY
qWoDk/gmFS4Scz3U4/q2TBM6OPNxQYkixdRzo6kZmm+Z4oQ8eo3f/ezZpl4s/MjcCS1nGbcynRt3
Wy6ud3LjCYIaQNsBfbGKZx1JtF6DkCuILzid7EFnFgj5hChnZqg0mobThZ5T1rdJ9c16kANVYWfJ
kPtuXXqb2suglLTr5n669QtNc7ida6o/3HYA9ZSlJSEZwgTI74OxswOWO58f7hb1+tbg0M4pdoVM
FYFWhrW7TfhezicAkf4PcrPqBxTUad0QdrQnhfJm1f4ddwdiXiQtEZ5UIwL95qHxp4+UTJXN77By
zaHoplzfTyUjgNOIXoorfGYmAJIoSB+QmLp+h44Cc01a6HWQO1Dtq/eF62uNSL52ARbqqpufYxuc
HW271Ngd2M2Fv88M9gFwHCGifz8APNjeYl72VSYU2BF7GVJxcJgopg+zyVy1S92gbb7abIrVo2Mp
utM8jPJ6i3SBCuhkfvsf+Jv/P+UEu9iw/oWDGXLZr5//44IF9Get/2pk5l/8XwyCv+FFvjnYcCXf
PMM3C+x/kTis8G+c/mwszqytyrdvHTj/DSHwxd8Ys2KAxpml8Ge5mPH+G0Kg+Ed44UNX+UJhAfy/
MTJzPf6LQ9Jz/dD1XbzF/DR+PV7wr8aztejhtd/6tOF+LG268TmihKC/SoA/VWMp67AUJSIP8Zo6
wpAk36Vusz1dEu6pFGCn71eqrX7TLCp/z11Vn0mUJ6elXIL9rIPsFV9Ps5uRDczLuq4z5pO2eRQW
RFB/sd2vUCSJ2qqG0SUpLEp1a7ouv2Vzn33zZR4gbDcEpZyeSWgUuhUnPwK/eADasqDbrGUfcQ7+
ZLkvU5EP6qFQVX2bHud9tVmDeeZW74zNeFIJNXB7Dfzjqz2EVoW9xx7NDusCkHc/1upXQ+KMSV9C
VQGXQos7r1qEpOaTPRJZswtte2tkB8Owwn3T7hNAmN7JCtwxfLZVShsvU/h5ZrnTQUB0sAP+hIpb
8vENSRtNlOAcKj2F6i12vYx2+LJNjoh3Cy+hZv2RwuF5mNqbmLtwXh8hBAJoWu2QiowmvJnFdLOM
d5p5Vb6d1qQkT6tZsg8at9Yupn+cMCKuqGte3049Elm33FJtC8fW4zJXbFXpLj/79Ta9IJ24eFA6
68A8pph5+tMCZXGK3CqAHpRZS/lST8p/sO2GMj+YqcWdvZDh2HgpOz2GBmUx+cncitkAONuzUWx/
dCesct8xfvkue+2TU1VoifuebRDWUscCyBDYBp1ZiomKoiJtKExyq+F1rZG6tkz0KO7AYaK6Eyce
8V3IYTmQq+X2BwuLAoaKrNB0gaYYgnWluHyLiXg6iLVbkiOjMQbj0jA7y3XdP41Tw6RpqP3sVfWB
wWpiW9UPwHTTzxEm4dcaU8Kdi0vp2HpJcKG1U1v4MsYgiCY1EglM6RPHX9hYr4Xq9LOax3aIpiUL
Iken7QVpiO6NjC6Nl6bUZh+3IOvxqsOX29B7VLzXTKIfTe2UFOOqqTtCa0X87pKc4Vi1jvGnp7P5
R92yG8D779bDUNci3jDG1NwDZ+Uj9hJ5SrcMU7lmWEvFtCMvjn5uOe+tHJQXlXRW/jKxx5WkyQN/
3KS1ZnBqpuAzST0MMI6M6xtmtjkYgCbtTuJwfCAAA6taFGLF2cRxGrg2B/BkV+mSa+DgxPlnaJHb
PqS4d/Zmmqc7Hz/9I/6iatpPXjoz35IZqfSOqM0GRiEsuxXJECNl7ZV30JcXuAI8tt/9RdIuT4sy
h8O/W2f/fTIC8yorH/mLW+WcT370H9yrmr4hgfiK3mWiWoijb5Ljf/AKNzMuGUpI6upmlP87t39H
OtegSiLscuZag6PAZvT/9gr/sPCqZpgc3fAKmkgs7yHou//kFThFBTxWof1PVnS5JrRHQ37YDEFk
ee6xzc2/eQX7FkH53/566Kqei4NUeRJKLcGFP//87z6mhLETcYEbYamv3fkuHRrxsnY6/JIlriUv
wrTEjwNGNowXwuqucuEh201QwvdOvJZCli739+18awBqpRtsMcIsjOPlKPQRWLORcJAxxVyFxQ0m
kmUBhPxf/xn+6vTmHfDtAeUfELcIoVIFt/3x795BixLW+m0g4THKq+h/hqo430699eT+m1f6q8X7
v16JknfPodWBzfsfAySWiyTP7Vdu7KV5jUOTX8jTPVWpXqN//Zb+zy/kKN9HYyI8/w/frLWsfMz6
8NzcwY80bmpnqt8zNX391y/zz59cYHsUhAW35mH7nx7C2ccVtUgS3wL3EToTvVNV+DFX/tGain/z
Wn/NHtw+u+CWtPoTt1Kcif7hgc/g5bsiq5zNEM6nKoccXm/mZkUev6TB/l+/L/nXI9GfF+NNEYVi
DsN/y9sb/7uvBHYWfJWc3pkfMcP134UTsUcoq8az8Rnc8vtnoP9OV/2b6Agu17/mb/68dAgUmMiK
TdqByty/vvQE+DxpKkN7jO0Nr4EcARMSIi1x04e0G1WTmp0t0Y7gJ2yd8pz01frsTGO9w0BCn7kL
Jqlm5LBkD3mNQWPLXKViBlfjGGLsMVhfm0mXh5GRlqaPy6ouoB6at0XZfFu8Ie9fYy7BH/Ha3Vzf
uG43XUgbEIaSNs4iyZ2FaZIecBVTfUZHkJs0eFhychvXvGGUW4e3m2QLoPF72UyVvw8Se3rzm3Cm
0aqV/g4mRvjsDXrqnpM+wHiatC5xDiyMwrlgwxTf+6bJHssCQgTwi7hlCOpb61lgYHQp2VLZszMk
4E9FQhUPkj4FXbNqmOMu3BQjZuXyZer8zL6g0tn+Wc1J+0IDnalPc+OZ/dJQdZYtSf/oVWl9Qpes
jhrU2w6Pq0Rxype0Zho22uYwDr5z57hTN7IHc+uj3jqsBbXXteUChA4CePb4OL/nmQUUZh3WhoPn
Uuj5oVnbLmK62Oo7cgzjZxwO9YXZshOlbSuelNOFj9LQY1UT7bkSK2eCNnKc2iYgo5BoPVE/2Apo
w34cezG8JPPN0JQjJ9kbv8DOetdZXTJdEr8bLUT2uJvRI2EkDYfOTgdvo4sgWCKHcuWXpgqY1ndZ
WHyoVZ1z1rujV8/xPg2N88TBUL1MFWv4QSaYiHUaoATjQQfUgE3Ll/HVMoqiBR0PybXJimo688e0
912LY3AO4/HM2AtiqTCQVjAI5tXrxFOzsxAbZiYqLB/XATJMjS02ha7aJ1N5WBFp3xt7BaulhgEv
k58D7KkX36SPHB6CbdvlLa3YqHI4ibBq3A09tVadZeW3TnCTnewmTula7xdBngLj4HDRfJQPkOzb
E6FoNo+qWqblteC7czP85C3aeSp1wVmFlE2oXiFqlzevynoxfeXfjHPTcvS6mu8yNNU6hMJc40rg
hAjbqBdBeW6nERCOB7yTmkp0W2E/TIQ+8x+jcHy5i+f4VkfoqXJ6ATmXfwLdVfUFvExwIrdQoeSp
Gnb1opX36heVya7UdHYQRDNGbFELZOAbiea86SN36FQcjezqB5c72bxlKF7SyyFNQH7fCJ86MM6X
X6pC3SRJu5uQ9en2JZ+lXlKXxDvZMxyMvrD7TxvYwt61huloLZN5nIXyOT67zW9bTi50aE1tBwmK
Y27M8Bm2YtrRVELR2Tzf+LbSLW/V5lk7TMTc4/FIEYX1hk8IaF01adxPeTKkP+tBhc9xPILcsKZq
/WIch7qZoMGjo9IcX7IXi4qJ9+idO7tZMXGx6u6Br/RfUWLCz2VpZYVESDgBrlT/OA45v4dFHpBx
S6vPmW+k9Rl0dJkeSINbcOTJllCqEc/onPacWDsfWNC0xWswjIdiLWHTr8sX3O/ppza6ukoiMT8Y
cjNqYMqh6h1X4XZhuJUKiPuWDfIaQ0D2tlBaQ9F5B+DM0zEVfIJFPNsJ3FC/JxTeqGgcHGEjMEH/
IFQDbU0wr7Af0gAz+E46TbbgwDH9evXcTECxt+jVBLQ7q/ZoZQZpkTHI/MQNc2rvzC3q8q4pSweK
3QroCVnUZ40bwQcj+zOwRO/jHH0Ku5w9v/J7V5FLPvSTFtCx+cBOq7aDdlk68EamPo0A+WJdnDyo
3GMK6FdsjM7HQ9XK6WDHk2wPQZDXP8FBlAsymm3OujXM+EgMrDvYMJm7GQUFYykaF+NlVWVva6y9
t2qYvd2SV81ZNTJN0JqRQtuQYtWwcfz1imVVQGFa5+G1NWQdthkug8feosePaAjotkGGTPkVlaF7
v1gbBxJfGjpvZQieiwK95lJSaBrQ+UFs7QTuZjK7giwTnq9sXZrphbtfvp5LOizqPWZ8230MerfT
4ATbqd27mT1kT77w9U7oQZwBUNXyG7Q2WUVh5rXu48T58dqinD9xA1vdo2wnOz5iJ0yjZLSTe+nS
MU97qu1uV7+Bqh3KeMS5l0F7q3btMvvJp2/4u94zH6WUC+GAKsl8WPHTzBNOwfe+oGLvgPw6X3Bn
Jce6Iyl0x9icMSjXcHNaqBJ90c2Ia66a+qy8JB7aMHbsGhNHMtlqN9uE3s5odSW9SYEi4yD7hKH1
EBtMHVi3II5QguLjwMAEbXi+w7VAKV0JLuToF8+j4mk5ElO2/SN7gzl6CC/63iB3HzKReF90YmPS
yREdpn2MxnjES66/YLFcv64sAME+oelo34FezpnM5uOpLX3JU+J7uLILO5WHRJjhEXf+GFyBkDAA
cUnTyH3R4e8nIaacZ7dfKz7ZeTo0UK4+kz4zt17VOHtxik5wJYiBvuV2vINxDI+M5El5CPQtrAA5
kuMIk29AJF7qsYIFGCIP6bpidivhZ5PoGaUkteFPJKNlHVfPbu0GzY5ElHgBIm5Vh07xd8caY1Rw
72ExfgYaxdoDGcR9W9P0mWVa5njHxqE9tvE85F+LIlHTvbbgkhEWaO/bxiKglyWdQCZCUR/wlXKL
2pPqRSToKwzxXHgZdeStCOmjIjVJMVI+n0dRlNt65WiFa73U36y5LHnuMMij6XRTUeKdyqD5yYIo
HxSjqqeHBoOantB5EaoacXSBnRRXpqjQkrLQsagbMrlEI24ThYkGOXdBspFeB6skhmkFWqWUVPi+
T73M2MZMqcJ7X665vpgZf+yW1m6bmBemRDx8gh9BQaT3dVUCHSJM+vowQh8oWGtNIY8JWQnvlDB2
qs4d2PAobKeeya2mjPBZxgw2IxS+gnQSvL5IW1Wyh/K7coJqoHbA6RhfBGUIMsvyM7ZNjCxoM5Rm
O8dWeOl96q7FIZ5UumeI0G5jiYUl4elnQD5A8yzhHx0xjVAkGXpmBQngh1RglKL73WK3xbEGqW9i
qg92nsgDe22Rw9uMSWU9jXpqi108gvU84oTt7+keFR+6nZuChWRodtY6LhcNgRGPYQ+0ZYvCOlNx
4Hdu+XVCP6HWp9Y2NbD1Iq92jwUeSok7UqTS1/adKlwbi/Wgyu85mysHgxsGryr8AltOMfmXeZz8
xzxe9eO8BHVImmekuEaJqonsblU5W5offMDfN/vUadYdbgEaTFpLfFizG4Zb1OHuaXbsCnOH7nwc
7jJEdAjzeqfUpBl55Wlo78PYcrbpklIU0owcF/eYBefq1pQYf9c2Zm6p7cr64C41rMwJmsV6CSqK
bdCcMl0z1UiXzz6Pi+WnHVRx+12amrKvIdDWwGQ2M/oFCyxLSN82OJXw0HPWQsaNyCfDGEfrUzua
aumKoH+BlKHdOa/Dorkn4EBbzgsi4cmSGV0koRtb4ZUdY9wS0k2IvLht+7tyceqGKJubWz/JUhQX
2iU3FP467g50VdpR1mIsWkXaAuN4mhxzlccPcybK16bb9xzlO5Qhsi/4xPHVOb1+WL0epVoWimgu
58h1BdWfxFw3ijV4YmLZOptp7fDYt3m145bh3Q90odOApIffZeaVbzxyIWUGRXihhdTeg4+2fkti
tnzLRb2cJkHl8tmL01Zc1rlxODUuVfLDJwxzaNe1wTHrFM6MpTaM7W2dy0rezqhiL9dsmQEN5d74
3tAiyC1MYTgt5r7cGVpUGY9SnRMZjDrXroSPsQuCkPbPvq3tQ2zmmN73dV2SU2mlbraVnRYHPVUt
DpZynPKT5dOFezJ5m1TXsPSZuBO6ar5mhqErWUzG5QRxhpoWmWGdKHezneXEspieuFSBjwSwK/A+
YKL6wW6QV9ti1WQN51TY56S93bswsfGqFdV8fjkGxzzpQWuJBpt6kyfp9EyWBdc/Vrn8kQaL9nsb
dOMdnBEPyyuNY3GtMH/bbRHX18HKpq9i7EfmwNU8DTZ8Kb9n2Uz6OYDIBXTtWqOiB+c+bnL92lch
8iRoryHYkSkpvmIbNMWWs8j4PI+l82TNcfct7IDk7ZjKrdDxRH8ZvdL9nLWdmG3ialHdrdMkYNhl
vUmf/VjYdLI0boYVcrCWizUmy7RrXTHfF0FfHTt3NNPtbgJDDwQuJSTNaH5gPhoeLIuU7wnVsfjO
4J4Yx0htNdGbZk+palzgg0vXD09yPsc9aQgDOBl+kHXpcsL00ob2xbZLwzsaPX1+I514MFchksGb
slVk+cZEPjF1toAuaK5OPk3+KVc3clXncWZQDPOXsuB/KjXus2Ls9wtdqc+NnGnHFm0A7DJ08NZU
IsSMnSbfctS112ZpRh6uGBxfiwP7qTadeDfA/b9Xqyge8I5Zu3L2OwxT4PY+bNMECHSyvYR2Zu5T
TA5lhPv3lsJJp/GL8pvsd1mXDEftWVHa4KbLvT8u3Mt73zA3J95DMtrP+oeldm0ger7s3mrXW85M
nLNolRRG7HnkvGRbuq6/1ZP/g5SPdVegrWOPokXkiSNp/TGM0u04elEEo1dswTRqx8nAMpE0OPV7
j5smQyFMaZ7rHfxx7q70y1Od1jkywkKd7/nV2yfHruWta+olrjgmeKgbm9zJBMBot5RdNIt2/c1C
AxVATcSRYz+dTky9m2pTrFX1pTMDhEN+mntfUPyNWcNg0uEm6/wIRVDsJtPWp2kNABgSsZ1AKRru
InHgqo+bzeZYzw0alTV3jOWdju5nejfjdd4FbtqAk+5rYpmsB+9UdKq9zU3yq58SADjZnYXlAZNg
dc5sSsZUeTMhj4lfPFlZOH9Q7quf/Zb2LM9K5kvJsOY6mRj7uiMDeV+Hvj6Oi1M8m5ixu2CgtK2C
sn7ou0wd/UJhKwi5vG867ns68nt/+jYM5GEwBXX+MYcMhqwjW2/YY8kqgl0jiEg6bCjWZpr5BbZZ
W8VvrT+HhxXbU+Rjh2P6Bz/Lb234uVm3HhOGBCcz4+bCEO70UTWN3Vkv7kxb4pI/pVIyYSFICQwi
yzReAO1ZazSiw78M5eQfCAHOeLj9UVNeiWn0WNsxigUhgG0bD52/qQc57UGhs/EESx1nBISGsbh1
YAxb1whS69OiKG+jwJj3W5VyfiIEDnI1bs2VkFMfhQ3jQ6LZ2cGbWNc8udxat+3bv9Qprd/LJbeL
Q8H6sWykVyZ7p6HrbuKDoD6A5NO1kgq71tgb71fSFTVE0qb6RjBg22dh/hx30hnvmnXwotvh+S1c
yFdoWIYDx9ZgKH6soWq+LMZyx71FPTPOM2/m8ZmbEfuwnOuGWX9ILVC/autBrj49p9NNG+QcMIfi
QGQpIEif92Kh1l56n3XmShZjdNHIYAb19gAuDIYpU8KAWAqhIiVbOhRTExdk3Ue2I6LUP8bYB6fs
+o8uOKN22zXcpLAoTON1GHl0Agtbxcgz9dhVXvjLX1CmFm0TbentdP1K2bv7Ne6W6RkRjLukIu58
CXm6aO8JuyGkQqngCp0ONsM4YuS4hLM1e6F+NIfJngU7Jas42zfMpSlLLfkS7IhrYwUNg7T1yCXI
4OphwSi3oWOSJ98sgFEbpuOcfvnmkenYzONLTJijeafOj0CTPgjZiFNXM3jfF3TBDN1VlA0Npdr6
2S9DjLGW+/ivePAtubNiLW918NRIY4u8TCbA9tzLUKTHCcTDZ+BqEppB7UbtUGfLceklLz11DqkQ
S4zmybYa+TCDBYF+LIYd6NUpEpqcNBmfPr6Hrqcw4be0ctL83q3eXZN1r3UzfAahGXHT28uzSxzj
ugLWYZXFVmzO3iF9Kvj6HZe4L0mNuZzHD4EBub1mFYAd0euZ1RZ79x2a/MLxsObSRN43PUGzIa1u
vNZ/526IESikwg1GyDwek6HsfzYcKnHxqlBHY8NXYyPBXEYh6hSWfHyByCcFERLOwd/L2ufvYHyu
jruid3A7pWGNy50IwirvqrCu1NEYAHqE22YMjxw727t0Cll9ObIB2M/XpXpT4MVhLzFSepjTUdUb
MzgsHDBCCCLmqh2De4d+33049sEtycbdAtOBN323hynLDhAwh5Odlp06xJz1P8lr+4e0GYtPy3HD
JiJCIc8xfbliz+VhmQ5Zqx54LJ9I+/vYozDLefAg4pMyg4u7tMvKalNxTlZ7/L8O/WTEZDcJTmas
t4mB2Du6W9N1DMFLpeMvhiuPIh1Aoeum5k/27iPCBkyK8s55dmqGxfGYuydf8/vvxYRtMQL3yrHJ
GW3q1bI0nshEly7CoAO56y5OlvAnguav2tZPMQXIHtbw0H5YPELg+5VRfLlLYNW/EAUbDhnmJfz4
xQIroIs5eIYWCI4qqJk4k8lU+rrkAAZ4FNJkxUdHCOLWird8Jg0GVqosh/ndxYLXbuKwyC/SqYBm
kC+TEKJIT9PmgDtu3Ia4JvXO1f5A/xaMk2JXJmAesNoDriD5rZlPgr4d41fqD0wfBRmpiD0D5njB
gyli8OQKhmhHGro7FBXxNSvrbWejdLKoY6rR9+9T6Ss6lY03t0wUluyHRBwft4Wls2vuEv+MCHgu
wdFZltw64FMBh4DlmFAZJyc/Ukk5HCBTr8UT2LDwtfG1GEkxFNN1CAZ+j6BJRHFSU4H518Czo8Ja
pwSiH0EEWsC+xnpA+ucjg4HatdOnTrvJJq3ctp8jMt36s+eiBR+ac++pYg2knxHDAAmbxrafJHFp
ADO0LL1at9PuMXEdSSVWDXW476tqRxJMPxCN614GusDQzVshf62Zk+7nijYIwosVSGZAR+TuBbbA
a8nnvp8d46NAS7HnbJLduWMfr4fSSswTgfgBzq6Xc40CIPrQxyJ75Fg33VdOR9gwkDOwGDKC/L/8
Of5ZLYMwWyv3CmfLrDYhuVDlYApErSf34pDqg2Hbxe+VE4pIx/jrrthm8L2SNrLX5wGHaL/N+BK/
6xXbIJm41OJoIBP9bmj0XHZFO5TgiYmc8wVK0E83g5Xk70SZOu4aqPlk6so4Wn23uyY9mKwlgJjD
vhsyAarnT14MrDSmnxaToGXeStznTNbYsX65Os8fydeG0a2KoD8AgwvxlvpEwXTYpRrs4Nq89Mvq
TtuyLhz7Sh+Z+l323FwxyQ8wTlOordMBEsaCI5lUJXnbtQnHTdKr8jhX1JFt6zlIT9ToQYkw4KcO
5EvbDyrWvLt4sEDnYzl9EQ7M/TYvx3IT/1JNYz1pqzP7XP3Mgs2iPDI6DDpRDmYOoEDOK1ETmSik
+NXJSbXbccZ1vKmqOHcuBfiYL7CNGwrPhpKrmTB8n5kpqzdUwYcxLV9j6RUkpPwUAPmUdA1/xRoH
ST8PXDSa/KLTpT92tR9gU6Fh4rJUCCFXEbsq2btqofwPCEzfnIa8qhgZ8Ke+d/u2GncVzlsy1XEx
2htjr1ZyEZiU6p2uVnIdcYzAx1+cMC7T9KJ8EBW+lKZiMBThaUljfsk0QaBfmFrhKDHNUTAzfG5v
m27Sh3zzfNUUFNDydH9j0CdzAK02Je98U91dZqBvc8Nf7ddO59UDKWlOggW6Ix8VtzdKz8niHjBw
si9UxIeI22bgh89SjsFXmvmyCyD7bnkgMD2AApidFkt9Ks8wB6Ys0lNN9L5gHvG9kG2V7Q1dbtOX
pmFmsQG9lWYH0zhstiYL6t1oxROjOlSbp2Ya10uq8rl4qhjP8c5CIGKPsvfCpywDmHUuc8KaNGIG
1tvaNeJBJMnaboRGNvKKVgtwIqvgUmf7Ngcd5c93ulmDLw6caCKJVu/DY69K/8p3Kd5zjhJ7tWDp
PM+9dL9z4uQT8jxJrzWzrjeSbhAA6OkgrN/pLlgPtg7DPqINPrdfW45icGUcqmcRFteB1xusecvg
KAEHJ3zq6f3QYrku/dF6v4FxoKawpZIwKZfv/OHkHSShvPhW8LYB9WW29cJQtGS4MhYpSQkrcF6m
PoTwCDm9iwoC3yUtwmbKb7On8dRrlRTHNWkac0g6b33NyU6XUTnN81u/OFkEksy5LsjVT0zR829V
35oj0RttTgEh0uKYmgoX2OzZO7yDaJQ6XgKzc8uO2mi5kOemHZZaXYQJ9QIWy+3vyt6ayue+joNk
S+Zm5W48htRmYGEg1lCSMUVIrBJKDIs+8H9bmF7KUz815Ni1Zn3cOqrsTiR/uvp7wxBnebP8SqbP
XawLwiyKPOEWjgGSPhCL6W0cSVxF8ZxVb900K87I5HZu+B/HssBpI5vv11FZ6VMf33BmWVZ0H06S
6BM5+fToEt4Dh5KX63vWOS6+x7l4Sb0GXQm3c0znoONjGEbnEO0mb7PZEBecGnHtJ7zf9wWgKfGc
pgvf8JzvFo0KbNknrRdJIS9TZu6kKZ8+BDt7+MTB2d/LYqIpwCEE/5SR3IXB1fb6EeBi9+Jw7Xc3
PuGQ7BxTPv6UJHIerpNtV1Ch6uTD5yDUbUbK/z4ssloOF5xu+WyBSQfbIemycZsYNpctGZZ+vlhr
kg1b6SZzR7BmyB6dpHQoEiJTWH8h7zbdlwQquI0nRfmlEjgQNkJ2/Wvv+YBa/MBhDOw3FmJ/Vp/D
tTVptELgokreGQpvs6zcIba6LYhNcxDWVwS98onf3ZKR68re/VEsg7mMlWcepc/BxHZbLPPtkt7V
Hnldh5F7RAh6PPvIJpRTeUwO/JtrfSGrSLITvDMhA4zs5D2C+RkbOJPPQBj7Ka8G+6crGpVGaeaM
GPcxdX5knAHRPhd8ESTJ+uDY8bycjJcPV2ZuwTfZDOHFCV0PWd3Q8gCsIi4OE9wDzUUwI8Tu5uJp
rO3xYGc+PUY6W9w3YI6ssOPAghT0LbVBA3dippa6k0d7cLlkZZXq2x3eWbUDDLT+ZsuSGFcbQwOu
l5ef3WDMHdbC9LGeC1yFfK0qsm7of3VUWTghNxWG2eG5tVv7sSNats/0ON8LJeyv0vTySirZ27UN
P6plek/va9Z5egfCoorovoO81tUL3xKXRPY4CTqOnNHKwzOjn/kLSlG15+QMhUcvDXl7J03uAq8J
3sVww8wYe7hv/idp57Ukt7V06RcaRMCb20L59t1sQ94gKDYJ7z2efj70H/9RFQpTCJ65UEgKSpXY
LnfuzJVrtbW198HT9+uIGjTvFcklgU9hLCEmpfD/yVlyNk1WWo9BUZOpihw+yNWVrRtL4oPi10Ao
IUAz1zHu5L0WCe5FtuYGTKPZ0fLnyfEfxyX2u/VbsI5H15RLb+1E+OM9QToIWK+FFyhqnfglkMr2
h5L4LpopelsS1btWoTx6vpOVe3B8yREuJn3fWcS5sHd1KTtaFOLnHnwD5cwgD36LsjN8l0uNyohI
pa3Yk67sX/NBrMQ7jwogc6HG6MG2Sg3iFkos5bfCMdw59LkWa6UKoONLhDB6dl2TrANAFum5JYdJ
JEXWbVWGcpNsPYGypxXTqWq7vmK+xohsaRu9qY18UwY+ILcmjut1TD9KcnAsV/DWqD9nwpaIAoKW
iBrhPoncIfrWjyLWjRC3tzJxHU2xIV5um3Kl3YD7q6VdNMTJo2YS5PSOpNDymEjQX7G0DnHLuHBb
pySofiDPabo/mrFBX+CdORa3qCKs3bhx72q/BCyt9EnVoFtNmAX7YQmLRC5o3aGWB5Wss0kijSOe
84iE5X5t4Cbp3UcFdOVR0h2iqtnofbbDX6Dn1BmhD1d2BblcnVCWZyluaNgeXqm2u+U9hABOQP5Q
cffUP91vmeBzrto6uHclnSQ1QD0XRAlxerA1EoEnLI96zsXAhCFqTvS87gaBvrO+84pfRQPfA8yJ
VfNDo7UTUsncix9pR7W6dUh9CxGlIEk3JlWJ5Jm+bIqXfRLfOLixe54w+kNddcUT2m70yctiQsWi
oQfZcuhCdcwqbOyhzqwxpo/UbZCWqrHxZC3e1/D56NAniOIzhTMSvzm/BdumpjqHnsumOVa6Xj+0
eQO+EfI1mNgKbeSPhB4HLA1yFCF0LWipPiqBKt91ieApN2Dr0u6g6D4pLrMQ00ehSkKKOw1HhUq/
z1sjLx7cQtU4G22yC4hvbiTHG346Rdi+FDQuUYGHHPIWDsih3GS0ekK8aBBgbTMLkCck/FFzIHMt
v+lE3u9AzuFgcDSFsoMK22udOtC/cuyc9LHLunCjamFjEqL16rEN/cJ6hw62uKXjswuR5aBBdluo
cR7bRSVA1mTUAVUvMQofAtronS1hggTHVJuUOjVTEwopqhBe/wKSICo+CHvoaRfi3NvDvRv+KUXR
FHb0yzXeI095E8Za4pm1UkZ6bIuNahmrQk3NeDOWcaF41s2OLD0wnGfcQAhySUy5P+Cj3RVDJb8a
Eh1SDomtDTMufgfaR0MhUhJVJ695yRDwc3O3PGIHjXQENdMItxw3gUN9qKSma6WUa+BkEnRS6wQA
6PVqt4Evq7d0C+ToWQOMe1Vou3pTFdFYh4bsfcLDahX7Qu0yel5rZB54LUpkpvjizkOzrOzeEVjz
afix9ELc4HEtgFhchhAHmIX56faDHB4S9Fe0O9CJRbIhgO9CW8tS6a6nRwy4gNn2H1WiBv/4XaL8
zCFZgxYvTMwfHsgmiKhyGkip5rvmp0f5wsLFU38hhdoauS2AqcZ1wdZ5KL0gfggqGGQ2ErgMVE+M
Phv2dE9YT6QwgYHIrum/NHEhZvehAyUsxxAeFhrz26x5iGnZPXpS0/0SuVd/w+TowcoVyvidFMU+
9nlgdh9yJqkvfS5IcK0WaFTtx/DMoFpIamlLPltHmlFOpOAWLBrsBE5sSlCuyVb1UfCavAk6L6SL
rhzJvGscNaQ2DcVkGi3k0VO7aFbSJu9acLGouRva9Dpr4WYYHHLfIfxSb0rdqf/QYtr09FDDk2Z7
XK3VEaYadK+onXdPVSjU6e7/VN2Q1EnR4ML9UEmhUlWbP2ZdKnTgkYF+RkDe3EnQb972ndv+lIMq
Jwcrit+vw1IvUb2GCde3YUk6UZQ4SiWcolLTVmpKr+4hmCyfe1++izm4ljEsUEPPAG2pRYomhVAE
nlR1ojkgZoEj9FVANR7hMlF49i16LtN7armZusAnPoN1teAsscDYa5ATmpMBgc/KEHsjozsgoi6K
zrcwdZ7+es4sQ4TI3lAYjzhtbtKUDPnsEBNK9pQZ3xIEZqwFsPUlCtoURw5t8GUaPVnyBJlM/zBY
GC9XKUq36xz+Tz/cicBkoategAebLPAZ1l43RfQuuM0tw5S0Ly2FE1hykhsKlEF0O/dQCAak9Vqf
9nQTvcZfsXn0ETa5PnnSBbgfg7Q1IXdrgiLXx/a0sx1Hf2oBzlZdldFgNyQPRemYFDufJmb/znU3
DeVefQF8fbnLR9gzGDZZg3pdnGLXZZeipgU2DimyZxqJ901SbZV6c31klzvPEmla0SRQ1oauTrdF
ZkZwjOuE0JL10NVvlbnAzi+Ni362VCwQO47OApDIOkf2fOZK8qdGV0A1pJa1nUsiTDbvAQyKRe/R
VQ5vjZDB5dz8lMu3kocxucWDHxgLQhIX+4UuA1oycBYyAuCQHJ1/hJTGwLotKFl7RXtIvZFPvnru
A720W0F6lHOYfKv4/vrMfmHjJyNn8UTay0QNgQd9QpyvRxbYS08iSR4goZa/Zy3RQKm2T6WQ3vYJ
0t2tfk9BbqTEQdWSLp7HzlTsUkG7LB/2pevewYD0vPBVM+vBVykazoDJoH/gfCqKcuQmp40HLq9/
0ky9EYnBtEBFdiK9M/Ua4km4AZP61ZKjB1jQqBEo/8iqtNDEMLsg6NKgKIB/lc3JghgwK/VuB2Y2
j4FcamiFwg7VIlROpmMfkoIB/fPr+sgv3Pm4B05Mjp904jOgQKWAn2CycLaZRsaDFvqWYltdtAgG
L5zdi2M1MTZZe5isQDi3GGtAx3BhU8g0eE5cH9GFg8AIJ8vQoHdQZBbzfEQAIvugTtBchPwIVjCU
WENAtsSC181cuHWD1lqD7locBJI4+uQEu4ZQVUKlOETt5mOfiH90UyM3Epev8ISkb9eNXY7JUkUu
XTy7rupch+djymIFwTzNgBjWF3cSwZKrNG/s4oUL93L/YQbtI1EeiU0kYxzzyWZIK1duqsFyVob0
VsGURq0cJc0cdHL9YWSafX1Ql1uPQEKiiYa+He7fqZNtEZisrNwlnYbVlerXUJ40m7CLn0KE3ppk
WLA3s2JcjipbQhL5+/R0+ZAQxaEkO2ia/YOg8X3UVc+I3a3UxL25PrILS/TpsCcYlMUkWvrkUEFw
ABQ60KETK40n/ku0QBv4OnLIgtceGpLXrY2n5syjcgXL0JgRYNALTova+aqJRVdAuTU+cJCjVF8k
7U9LH0giUv0zNnHzgbb65rrFi+04WlQNtohF57k2PWI17EChK2IRcVXIp2iT1n470Pr9tRXCSxrQ
FY4yvWqTcZFm6mU47ygyd/dd9l0rHN7kC1fgzEphw2StoCMmTpv4fQpZmUmrMEGZcGvyiFeLoxG9
I/R6fSiSfLlGDIQKEfAeSCu1SdTcVEpvwtlOnFkK0i29yNU6N/LuEHVKAFWU9gc2J3iRXXJNWZPs
EVSgNkP1ZgO1SbewOy/OnUkorZMrReGZ46CPXvrklLdlHlmdIWloOaotwAHq7WasKt8U9OYPPH5J
RKh1shDxXE60oopwEmgGNAEmrAXnRtWabA6VDorulbUKi1+yOGyd8NbRv12f6cvBKaqis2VoCARJ
OO2hdHstH4oKIB8iCasGHuPK1+Cs9KH2tzPrz3Vjc4Nib6qirhoqdieDihVI7iSLZEAYZY/0bh5o
eQT31942srC/burCNfMIwpPIIgPTaaYdx32yaCEMws3gJsYqjsI1xMRljjhwSaJcLjdJ9Yui4HV7
l0dc0bixaJ3WKSOxX87twUWqZEqAMPfQqMWN6MTRmqpheuxQZlnwJpf+C1MWjKEQmeoawci5qZEU
VUVXgk6hxgwPEvm/ld8g+Nr1eoquiOjrCOj1zQ2V8TeDwviCmxm3+7n7VDR2yugFDFm92DFd08Pi
6tQwwTVwvQu0quULGlWX7yQiy1MTk8nMJLOGeB6EeuxLo9iy0K+1Pq0PBaAvO++pvSpS8hmiUmIj
2/Gg1GL+t3ff+AWoOY3vNS6/qWxbHDmOpzZ8AXSqcHUih5rqKbd7/xGhC3N968ycChrkNAVZRjy3
PG1RBSXck8ojyosqiCmFo2jdxTG3bPn/aWf0uSdHAvkT+hQl7FD1WrfSHXyN8Gqadh4tXBJzO8SS
ZE1BZQy3KU6u89xBA7mWqMTmqfSUZ+6vwBAWxjJz3Gi245qTeA1K+MfzsbReCM4t4lWEJE22KpXG
1uQObT8tX9jtl73LJgtzYmmyFzvaWk0PneZVDeu64z8ObDzvdyUgKK6hPlGQp6h/lmBPkde+vi++
NOcmJw3TGhcAySn+YTJIWNv7ClgN703pm+8+UP5TxX1ePrbyTqS4pvq3aXMUu11Gn1rx7BW3FPtr
a4tQ45D+XPiW+Qn/91sm06AGlQ8dC9PAt/Tpzq3uU/GHA0+Bot3ShKhrO7+DHv4G+WSKpBs93Pb9
wpU4s62ICHQZlJnO5ppeiVKjK6leMB1ZAWetUmdcWGAorg905jDqksqNAVkQ2YbpG78GJEo/NDlc
+l/+yKm2Bb/7m8a5TY5swl+bGimHFNyMTMw7UiOdnsfcbXM1CxWEcYzivfH7p6zUbsB7/UJtY0kX
9HL5iAx1AhmEMEk9TXOdSFvkObwe7GJF2OW5+UsJZTqNre9/OyTM8BCSRfKQErCy8yH10D5nPYqf
K6Nqbj2YyYClb/y03/D6XEiMfN3g56djdC2jTD1lauN/Ov9P3JmlQvuZNR55hqA1zKeMrP/BlRWh
fYcoMw+2I8tgsSE7br6rStUFFPwGbivBD9veJguHnJXQ6m8RjdnGnVNk7W/Yl6zhltYD8PAGxbl4
ncYaQW41UFDYUk2L/vQI6FB/HHztTaZR8lEsIuvIlunQFWra5lvmFbSxdIqekKrKkmiHTHgHMMXz
i1dDH9xvsDkH3ylmVIcg6erfjhFUB3oWumDBQV7GP1+JTShdCO24pSfnVcuiXkH4woQM5R/fCuzA
/MyRUxjy+yA4GPKCx7+MIseXokl6UTbYy18X+slaEMAqYCYgCBfMAeog54na3UqqmzuVm0wZnL++
nVWoK2QSjiaUD9CMnG8zUacdWCotk/eiBDntRlParTHQt58sGLp0Ofy6YlFbNwwaxsTJfpa1oim1
ILRWSfpdUW8Qj7x+XuZ+n1cvaTQOANHcJCDOLHoN3ZQmpn5I/6mocQ+t8XbdxKVDU2Fj+dfEZK6E
QGhocMCESI8NtckVp8U26nUFcv66pZnBAKEiD6eMF7IiT64rBKZI0papiY8pqdvCkqIsmZgZzJmJ
ya6uhqZtadky6bSEqz4OO9cOUrHdDzTqb8pU7L5dH9JXCWDiZMjuSMTbbACDesT5Tkshnw1rM7FW
ANRWupIdszBEXBDlBhgYQLzfgGD5Bp3BswpZsunRBZImNylN0Ab9BZIcPF3/nstzplPaoWUbIW9y
QNokiWYVQxD5IwGllKjPqurSD1rQ+V3ug8H7MAdp4VFzuaKMm3YKygcGMsYXj0OYcgW5hlc5133n
NigNpBOrYcGRX15NIzUMT0+yCWOee/JSox7hQPROaVZtfvqpCNTc2ApKurCSlzOHFR0kPqkYk6tp
ctLCjE7hzvdcOyulX1WW7Bw6bDvBoBOoaBPa8szd9aWaG5bCVUiqRBTHcOJ85yAQ2jcCdF22kX5L
MvpnfQMOuSUHdXkgkJQ2VMiogPEq6kV1x0TZpXAt6h9GE9h+nfi7RMogY3DDZ0NrpYUQ7PLpOZoz
cVQ6xC8Xr+rIEYwKrWIIcEyo1ZwPQJcbiDr3Q93tFdykrkXSSve09fW5vFy8c7OTUwjuCm4NoBd2
UHdHoGhbWvSOJnQPXVdtcQgLCZ/LpcPjI26t8MTlOS9PzEFakNCkiBIZSNdjmYs0sPXtTSYLC+nj
GTtclcR/8BNRh1YmW0SFaQ4JCYpXAbzL2kivJ96G0cf1uRs/9tyDjffxv0YmVxjNYH0fEbwi9NmG
NsJAh7qMbFh47IFQMHL+QGr9ct3kzJsJPd3RZ7AzVekiUm/8DFbyGhElTfafvFbeqjRKdYX4S5Lc
pw6N5DgR3wHjksBDZFUNF27ti+1i8WQXYQblPKCKroy7+CQaqWkqj5qxxbcVm3xVtcYvKzG0n7lS
w95NNWod5Un/en3MF2s52gREwDNtvG/NiX/pWho9YPP2bdRK8o2uwQqEX/Y3bsuxuG5KHhM8Z0uK
LUI6rJk6flkZv+VkfF5gakAXJN/u3S18GdB6A6Ye3pCd3pfhWx11wJ5v6fK68aJxqu0YbFu30+Ng
Cz/1QajvC+e3YRy0duG6kC/ui/HDoD+l5iIipz51skPRt1CS6749JPSmkgALiMispATbC9osvgv7
FFUUcKbA3X1Br1EKSGXt0YtkYSP6Re3sYx/u7mOBE+ohk3cQfQ9z+akFB9msi6bP6AIX0Jk3oS5T
bSkE5GzT90+8nse58lEbPog9ypBBveCBLvysJSr4A55rIjWsi0ojYiXow4lFYGeka255QA3rDHJm
GyUVcS/5KA5eX+NZe6TYOLhk+SiLnC9xWAyNVCKrY1tedJSr764vw+ywFdWFwH1m21JSpzJBiMuB
mT53/YimBtiJGFef33Myf8H/gvC2uXD7zg1nTKJzGyLFDuTmfDis9+BxGwV2FPyQtM+m2erKZ+Yt
uLp5K5rEHuRZbU6rfr4vSl7ty4Htiodq+BxgQnC7R7/5vL42c3Om8iKg8kfMgvM+H0wQVVyDjuXb
qL3VO8RrYkh/VFS5LFSeF4IjeVzoyVn/it25iXjuXJx1ZBVyyOJDlIi9VnyDOcKCRdgLpKeuF4Fp
9qBE4QtE7fWfMmmNbQJM8DWioew2BslrPNJCncVw2BP57KjwgZ43xNL5LKFD+DZ4bvTLMEptD00C
QNa+MY3vaoB66t/PF1kOEZcsSmTIJ/nqvOY8tkjq2rXarx0POLuV7i3nr3FDHNFTM5Mjk8hOSE4X
MwDeaOffu5VoI/1KI+bb9fHMbTNdJfWtU22nIjtePyfu11JzGLdUgfHEBtX/pFPVd8kM82ceusqv
QfdwgNctzlxo2CHkIofD3hYnl0tpBQoLiVQQrxH6kcRGuGPx/umSsqLfQUw2LbmkhVBvZpT/8+jl
8cPb5+uOPxklEiJCzpMf6GULF2He2jHvgN6M904bL8RBS6YmIYo5kCPJQ5IUYfqGwtkKtC0Y4w9P
XXDiMwf3bEiTaYQTttKUBDsAV9cump9G5aPb8de0pGS9YT4lKLcsmfhjsj/QHC7UAtQ1M2fCiV/c
OzSfQz+2vb4p1EvPoFo8O3VQhXCmGRMzCrp2QVCPvXjBe6ujoK28XDcwM11jjckkMCXPRj3mfJ9n
CJajKFSHNkQOf/wq3iKPuAKxu3AFzWzusdQLsxPejVft5NyKEFh6gg6gFFKFWxJr1CQgHEs+KXHR
JtQvHKXL2BQ43Fg2kER44sfI+HxUBcR5YZ+EkF3TOQa/BUTtg34QE5zk1pAhjUOGzyoQvP77zYdd
lYQnEYQKHeq53SH3EkfIaLGgqd5WQm2dlgIsqNLm+qLNXRiAPyVyMOQtJFIX53b0srO0GPFou0Fg
GikGEp5Plvmqwv8GGQC1gcrf5M5RcXdN+gYRAKquBVSczc8su1FH6P6mqx/I3F7/rJnNSrJOBIlD
dAxWZjLrdMGjFkqPGkd8R8clffLlwsLObSN2EUtKwyCkERMngsxvh2IUFkyu/Z52rfKhoqQNK0i5
BIKYOxgml7+EJx6v5Uk04xq67sJDAH2Om+1pMl67oXaAynRhRPNmxoTP+LTQprHZ4KqlYuIYbTcd
bJ06rhbqK1N5uL4yc1bwU1wuIId5t0wGIzueBXAC2Htb3mojRxcCq9xt143MLD9VFeJmiToW5N+T
zZ+HeSYqCe9Po673Gh2BrN9CxDwzDoag82Ynk6TjTM73fY2AqRIVjAOh7zeYVrYlkCUxMv42NwDQ
dURLsP6Uv/VpBi7vqqQOFANwe2Wtpfo4oANjmP3CcZm5Ec+sTDZzD3X20ARYaXo4SEZZRjhLe/TN
DHHhMTk3bRAjg2+hBAWQc7L80BZLvZn5Ea134UGgjUeFSsSp/N31DXCRhRinjYPPASVyuohglEJ2
VPTkI9tRC/olIYGgEn7sLeiGNSYyy6t1Xf/5b2wCUAVoTRZn6nErp3B618AmhLAbvyEiPmTSU5GS
uYofoU27bm3G/0BuP2ZaqOWPBcrz/UfmW9NTBb5CBSUO1AAOMeKVes3FCSjWaBYu/7llI99HgsMk
RYsWyrm13DFpy9DohHIH8zgqUEimtpHLhdfH3DYcEzjQq0tjgmoyplqD/8ESYCQQU3035t7QeVy1
cD1AuLkQBcwO6MTU+Ckn4aav0klr6ZhSCutbRM858tfa0K8LvS9+XF+pOWdEHRRfR7DBik1GhY6k
z6AxBVvgweyNB0iqFjbDkonJaHoNOcHMwUSRddbzgLIdKUTXfb4+kPnl+Xcg45Y8mTOvB6U+WFgx
W2E18CZQqYI9K8J/cbVSnh4xmsCbKI5PfAQsPuKQ0FsCU5X6MoJi0NHbDygQ5n14pwjmUv5uzlmc
2DMmD0YE3b3IdVIObkZrZFkgUp02LjLucv7dcWCS9t2dl4bb67M5a3XUDSK3TaJnGqK0kauVrp9H
9pBGR2qLWfRblroVXTqxItm1uWDuEuSES6Qs8B974x46WT25TQyYybAHX67dQ54lQM8mqSKEtC+t
9hCTYdcgIwo214d5Ca2c2J1sf1WC2gWRCaSGoUeBUkXNn3oFXrddxWiBdqRljwgWnBblARbu68Zn
neTJmCfnQndGrvsY21RN2DlwAoqd8NhHLvIVLb2B8d8HN2dzPDkhagfTp5eOY5VvXQla1BLuRdqR
r49q9hyejGrcWScrCU+9WyOUAx+CBeewVv1oy5p2GzcARLkkRfEFJJwkhHSTzDqdPETUYETPjUVV
5DalSgq/0iCf9WqounLjF2Iz9C8734J9Wq9UKMxgx1DEgwj3VfDT0XW7cT+adMH/jDvl4lNMSx0B
BmAepw/ERgbjVWcVbwi//B2bUC3U9IlHprtwN8zO74mdya5RoNcjp8+QBRk+wgGVvQoOk+EHnJD/
RZzK1iMbSpIXjOUkiHRzUh6wb7E/hd5aoUgM04aVLhiZmzYiILDgQFRncEyK2MVQq8MpCpWR6Wa3
SH3e1pX59ve7ksDHovQDiMGc9tEZWSN4QDAiOwz05Jsu9tGhgPXx1pMt5U2Lw/fr5uYe1rrFywvY
DxEQOibnG9NrRuJBv4cIFZLlpjqQh02b7zohX3+sBWg6jbsIYXRne93u+LPTTchbbIy9WDMaE8/N
pohiNLWLcjq74Rb+JRXlwF5coahYPprV0YveujqFJXURETf+8LlhwKESSQSZnCZx38RwbiGd6CuI
Q7jQ3EJhVhm3gtd9CIgub0JKGqu4Nt+h/B7eqzbr11XQq3YZ+s+uovxoJfdNMYvwXtD7YRc20G4g
liosvFUuoxC+j5mhJZrrVJw+ICNBLIWxlwm55G9V9t4mH9en/vLGPP/9id9LYuQsY0/ikS3tQuHN
kCE0e4rinWauM7f+61NzbmyyvdQgUeFYYzBOtBZdD/JPaJugDro+pJnbkQ2MN+MlhMagOkUjyGXV
UFkkcQCMfaUab1r4Q1FehaRb5dptKL/m7U3ZbCFpk8OlWr40s15jkQl4HqKGYz3mfCsnRpOiVV1p
K1n6LoUI2I/ctvCb/jE0G5RTUUKrqbUbq311wnLrWHeLyQD18jSN5wjcwtjjQaF/sqkFWHPNrmFT
05++gRgmhEwr94+VCqCHhgDhoYZqtwk4xrqNwJSdpNtO3gw1dODrVn2UM7v09jkhL0ryIyNNFewa
2oS7lxZCD3FsgA7tXPO2ranavQObafCiFvseSboO9fCk/Elz0ToU7qrsR6z+LosXy3xQrV3QizsX
KAUVjih+qY1jkixlO2fisfOhT3az7xvOkEQMneZ26N1g1CYXiSiOp9LSugZuuu6DZw3el+s7buYQ
nc34ZNGDrhOEqMVs02/rlio58/jCS53N5t7yEF+IVRYWWJnE1hA4h2bpYi6F67OiyV+MjmEHOUxj
yxKSRv2nCA/k9SFeXnhnMzvFOfhZ1cBo12hQW+iow0J3DA7TR7TkuhlZvvTI4yXAC4X0z9j0cX5+
nL6H6KPGTj90NnyT9Gi+JNFvSztK9ZNhCCtItIcQrq33tgghkdnKyif5+1Wr6ZB6tSuBxGSm3LXd
roRGTRCyhej368qdXBlnHzgJ+Z2Yxg24RZkIWHUq8xhAtJqoMeY48zC71L+jHolwGGYN93Hwf6QZ
eOB4hbr5Ouksu/ehhrKegNfRc/FgwslYGPdyqf+8Po+XoDcYBHhoaMCFFYP048QJkK0Q+75kHt1B
XguGbYWvvndAOlEGYxTAG6YazyYpckp5Vv5OvrzuPuEKWZit2V1z8hWT8yijJWGEDl8h0kmgOp85
WM8E7uqFwc5umhMzk/MnmnAVRU6rrdrCUp6TQRJHtI9202lDQQcUDK01QqJ26MhkL6Gd3NS1U6+C
UU+nRHV74cEyE94z9wjHWibAZrqkpnMvWkMGx6W2ivInlIS84qCoEXzi8cqw1rX1YaTfRdaflzF/
/dQ6eJKt720Bbujb9Yn5cvUXm/XkSybzT7+LoiglX1I2A5xr+xpIbxKOZOZHC2J+aIglKOAE+UEs
n0Vx6w73Xf+qCgjEBvuarHUQ9Cu5PhaUO0pzE2uVHUCV1qkVLVkfEH3x1sx21795JgYdZ2/s+NU1
OEOn+HO4oloDkVQNYPCHI6PN811QvFVRqrsOvIjTDHYFjgQUvFQtOJ/Z3cqSjeQYcElML04IqvS0
8QcNIRvEReoKbV/0oT9hqo0Wduzla2gc47+WJuvimg5swAWWQEDwTqEHxdtWkEfptb4wpiVLk6Mh
xyyaE2LJVcS1w809JOROo0e1XojhvxB1l3vtP2Oa3koQ1ppG7+EF/XxUJYYUkn+MjlkNt6L/VAvB
RsZVupI9CPeSuJOVo+vfqBZR0VtkfSjZm2EO/MuPtr+jHE5j70NixXaQb1J0hLL33npa2Gizyz1m
EGmEowT7dYxPnvy6EjkgJ/hgXXDuOw8S38KASheF4KpTtqGsbjtxIJNjrKG2/BE6vwr0nm30sHaD
1aCVvNQTOL/zTz5o4jcGT807utm0VaIP27TPbEmETce6LT3ZRuiGjM5NKT62lb4y/L+/3ilRjX0l
zAeU+JNtEsux0PpoN69QtiBfJdw5TbSpomwBkDA3ROwY1CnGMtIFhFcoQ5DKBhdCpwmBLaCYsUJd
EB2BHm5baDeFLf+vs3PovYSAkRs2DnvAMo0ZLQx4LlAfuU7G7Av5d3Pax4ruQB94MW4mgNO8c5V1
aklvSqWv5S61rVR7QUf5ABXrrQWrMuRNT3orPfiqutWacCFFPz8rJ98yiSnq0IJ3T2P26zEpou0Q
xhL1uxRqDnhxldYuxPiITmAdLxyBmRNwNgfjn5+cACenizABnoSsRHCIjHbrD8kmrf6+cGxqtEYw
QFwepePJvo6AIEj+OLwwOEKgbFvVQjVgfgJPLEz8qdQg7ikmDCS27l3jvVMOZbwP23ele4rTI6hF
Vb5t06UtNMbZE493Nq7JoQGr5HpoohIKGq/S8O4Izi4Sj0LyWKAJUoEqA+u3lN2aXTJlhGHp9JRT
NzpfMq3iEa33jFTVOReOuo9h5E4Ta+ENPU7YxdBOzEwmtEASpzdGMwhR2Vm789CRSiB3e07pdYN4
ecEVj1H9NXOTmSTol+HD45YK00cp3grBHQBx3/2NShKJD1iauRntNPmUVJSh24WI4/qUQkB4PqVR
EEdSFeF2ldKDwVJ8gJn7ronM/+aw/WdKDVE6N4MeHSm3iDFm2nNZPQT6x+A8X5/H0U/8v6eR7qpz
E6kvemLdsWrhIKzEFvptYcHC0lxNnmdhWolwUmCh9ryd0vHW7dzjKIdwfSDjLp4OBIwNOBAaA0cM
+vlA3JyWe1NkScpCgZ0VVSjzTsorcDA3gr6E0ZiLkokBxvIoORsFkq2JNVQTtDJgZdC9afo/mifv
k2qfp52tB/CmWw/iAGFVR0xiRDR67kSj3Jndi1WjqvZpqfei8pkan4KCCuWjVSXrMk3XansjGD9N
vbDDSl6I6ebc3dkHj0Hfid8e9bQiZES5u0K5fJCDnoRMWv1SLHpO+YMQUH7sv0Gbndx4/eDbQis+
mF4dLXzHzCqdfcZklUh08cqEeXHl5SQiZL0SeWPUzSGE6QsuFpRs3SpY6oAfXcFka5wZnXgmN5ZN
9CcxGg+bhERWm/Srwk82wETtGoo+UXk1jUXWt/FwXlglRPzKqclw95zPuJp2SqJ3bEitLVblMYhg
6RQAdq/N+8h4SPrij6rHz4UuHK4fhLlcJm7+P4bNiXNyGyWKmOXxLfmtbr9L8p8v9kbzW1ocqgCY
zwCH302OqFitLdwBX1D/y0ETFo65GPEih2DUqeSgv6Ktqi6LN55p5Ws0a8RbyYGjooHYahUlbWur
VvDiRTGcsu3g2eh3yERyALgkY8m/zXgfJuPfD5qsvSfXJYlNJkOnbT9uvrfgnJpkwcXNoO/MMyvT
tdb1vHF6rATcdQ36HX7/Rvc4195aMX8WcMJ6yYrcqZFCbSzaQwiZd4LiYf+SBdUaBuG0+pAtMqjR
ahg+FvbD/EYcK+tj27Q1zcOVSZLFWc+apPVr199EykGJtg19Rx0KUz2g8JtYtWHOu252Li3HnPxr
Vj7f/+FAo5GFcvWqtUgyjvKRHo87f1OBAyvKtQlrber8bAKIugp6K6kSGTaw9hX845HwDHGybNhw
uQWkJyvzplz6vnHhL3YqfV7EROJ4b0w9EWiu3BOYFV1t16Nqalg1yGg/IjNdht/7YWGLXLI60Bs1
9pX9r73JRhRSN0IsgukI/G5PMkXy25UnbbMMXcKjn7025oum3UGy7nU1Kck7pD/QhP4ddGtfetKz
RYKLcfqvjX+yZfVBj6UmGJdH+0jq4VBEwxaN1FXtv8qCHdZvvSqT1fiW93zRwl09l3Q/nYwp1APy
Ma2TaCUm21oR3NxGTrbVnTuHgljMcyn7tDzYQxbSDf8Pq5ZIkm3ETn3dkSd3oMD1XBiVoq2G6LsV
iSst+YBMe2Xkr7p5yLvSNowXQRUWBjvdaDQUQtdD3wChgkxwMol/GrGlZVEwwbGIB0j27RZMgnar
SG9F85ymCw54mrvBwBdzCPhtWYTnbBKXKAXS3g26g3ZTAyGs4f6VrXplhdpGiZZwSNO7fBzMaIYy
LBjfC6I4DU7whLwAlMCJ6BR22ocpRPzII5VEPjAF7QZj8A9ukUQLYfHMIHXaC2G1oNkHcsHJINFu
zUcdm9Du4AhYceTqNcnaD2RogiOC8NLquiebNQepFBwaAMTUL+d/sm2KOkWIGjJuru8fag6yGu1W
yP+kpcz3V/bo9EgyofSWULUdL06LdOK5x3ThoR2lDWnXLIAE6QgzoRKYeKuBipAC4/2H67yWCQTl
77Kxo6bSyy9IT5r67vp4L/Ic0+8YJ+RkwFXYWWLt8B164KxM2dlG6HzFj/hJNbuDW8JJbg3fjqUN
Mjkr07+1hIXsxsWRmUzExDeXA4j5XuYDVETS7dZ0V2Cl0WlAcjQRww2M65tC1hbO6cx2Ppv9iYN2
UJXSAlhWSeV5myA7FhB4RN5WaPZC9/36DM+a4m6kmExv1wXDT+lYtZxbnBwI08lo7TJ5ExX+Wm7W
jrPgEMY9c7GnaMIC2wYUVp9uXjNMDdUtKGJ01sNQgU59H5ZSKfMmgNvCrAjwYPpKDUS1SfIRP+6h
9fsl1fsncj+uz9hFUPu1J0ES/6+RSTThFR7yhDqvFrGklY3CkFhuBMWtP+LGija6Gah7NxzEl6SL
gm2UZe1tBUCqoatB8A8haqlL+Yfpw3n6QRO3nntov/mqyKjltSHahQdEwVxrzo2BkqL3ZPmHHF74
2lqjPOVrdiEtfcA0AfI/H2BwTVKtA8A/SQ7IVagORswHGAFimZIdCxsFDT3xDu3MFI0CVJisgto5
BftfqrYQ3V3cpVPrk/UQerXXEH2lDUncedX9AOmq7P8DIr5t30VzGxXbslgY8fw++3fAkxlHlS5v
koIBK86PKHzus7tY/XN9m80eTOtfE5OsapqLA9JSmKAK+39JO7MduZFk234RAc7DKxlTzpmSUurM
F0JSqTjPM7/+LOrinorw5AlC1Y3ueqgG0sKd5ubmZtv2luufYNsy+6mfATNs4ca3FrP8/2cxVs9Q
PkgL9k+Lp8eie5cc+aBuTh+tBtKz9QiR3Ek0LYFwHystL09UUPXjgO4qTyHYsi1nI2wvKePHWPPP
7glhu3DyxDCW3RvnZ6QMdOfRNO/H/BgBKGlvaeNc/1hrW8goLuNO8OgtjLyXW2hqVYper5N4ZfkS
Dd+DmC7EVt1kw8bvY3D2mZBGVLKhxwby23SkEcFGK5CK9/WVrGUYZysRE1OVPt5gVljJUu2LOmj7
rt3J/ZC4irZxhtYcgoIiCB8dEV4mpi73DACEjhg9PT0wBkF9yOhPTP/pUB/tjLvBP15f1urmnRkT
TpOSGubYKxgb/GFvBi8xg8B1/+O6kdW9OzOy/IizL+QTiEjOMGJx+6j9Q2YeUMVG0nAr4q2uhuYy
vBbGMsgnuJvd5gFK5NykJbiR4ufYD+6E3rOh7OtK3dvh55R2qYIe65x7Xb2btKdw/F5vEY6uLvef
X/GbJOJsuYCo+kgq+RV5zGTL99G41VDm3uJZXLMCUzJpPZQLPGAEN3EcrlIzAYoP7Y+e7Bz7URp3
9lYVdW1HyXKX1zd9e8MRdtSExq1BpDD1mgAFJuetAS46xBvQit+lWDEqwf4D+wCPhkVN4NJBJvgH
ZGexosj0D7u0WmQs0sI+JVC5oX2JXh3tkDmt90Fidw+2PZd7OR6m4mE0rQY6Kzu1q1+DxLQeELgi
cFRvjkPkfoNU/SU3KZpiAGyBwxVGLlcHKPILlN7trG3v+14b5WOaGSMJQq2X+k7X8mCL2Hp1GyFI
ZFhwAXyKg+lViIj11IDHlirncYhUT2F0uw2S/Z8fNApI/2tGyI/TBiGl1mQfJ1/rXW1ASNEqXJg3
nuIuPf13tgTP0BNK7lKPrT5/s9O7PHlIy8duC8i6msSQOcEPRXFM+1CiDZCYazQ+oWca8a8OOoxK
7lwkNXk46wjf1s/QMu4KmPTqLdDn2gGDLG2hIrfwfpGzIs1VReoivlmlqLvc32cKEBko1P6UPHNJ
0yg6sUiGF3kkCVdyWSpQ4lussKqD7lDG1t9paegbD+S1VBhWcJuSCpYA0V+eML/TQwksOu/FormL
AOkGebhxb63uF2oPC2cY7AtiDdPsw66aZ+YVkUROduP4Xiu1a44M9I/V1hTm2nIQ6gLkwUQf9Rph
z5BhKqpp4kZJEBGzi5c+fb7u3asGFrZoHbopeB2EzN12ekNKUxZjLKDf7iZuf/4bA/TPUSkkfosj
kE4Qj4GjMwIJr+BfVLoQOgu39CM+dJQW10KUgEI/3x5ye+GrF7WaVXWM9tvY+Ecl2jsqxYBshxiq
ZnwN4kXE537RxIXi7d+s7h/DQlrRlwHjsSkjl1aVf2cuzdMDdQN0suZu52sT7gylSVH+DllboL7B
07PTxr1kG4fJ2MiQljgm3k2gzWkjQmfMG13wBFollh3PAFdqS/ERzvo51tQ7hm91Hz87Y2BCPZ3e
y7AGXN/B1eUBYIIaD0IpR5xmzkxHb/0es1MPQ5hSabsktpCq177m0l/XTa27CXc7k6gmE3ZiXxZK
9Cw3l1msvtQ807+3iqfJhBbvRtV+FdXJMF4k9YvVb1wgyxn9sLELswRlV8ioRVyeDvksiRwrNBH+
VEHn5H9V4Hvt5KgPh+srXD3NSIkRKigOgla5jH6F3odWpWKqanllNUp98oN4q2+6ZUR4bsPpk3PJ
YwQ2t6+DL3+xYIK+vo7VLSPuIb215JeijJg0WQ6Sj0SlSep+VUF0U0KYCzb6ZA/vVb01ybz2EIEi
8X+tCQvSZN7aQ8EJQ3mcRFru9lQ+XWTfYAX55vfOo2J8u76+1bImQ14AxYHBMFWybMBZ6oxEo5RF
EibRcHoZ5sxDNfAVleCvuYxEHvMlRo5ybF4iuaP9R3Omndrpu84u9xYS6dd/y/pe//NThFzK7+Mp
TStCmGMMXiWRRT0iYtsZ7T4dN0ytbDTAEUb1FrACL2XBPRuky9GtxXPQZtqVDZLhu9A4mVa2C+x3
BJCvL2zLmvBZo85ue+RSOXe8l835tQr+MwYqDQieTM6tmZ+um1sJZExEmiwMsiIuISFPbMramNWB
wT3wIEfKb530l9F+Qi15I2CuxGlEORguIP9lIF5kj9HHWorqbBmqo1lWfzEH2Cxuc/2kpOhvqbye
y42y7do+KpRs1WUWCQJaYWF21oEI94ma6fw8Vl6Yj3fqHo36fd82G2OWK74IMSqFaLSFIAQR2ftk
yawDeRnnbBBoHrmjXKT+8JEscP3Eejb/GI9G4oDBRcsI4i6accLa5qAY/QT5Ty+G0b6TbLelszBw
zv7cN87MiHoZdaOWRruY8Umx4+ahbDy/VJlb2oj/azccMjAO3TDmx4GTCSescoyuLWcGO+eyBnUL
RTFsO7la3U2p/iKNTfRiR5P206/M9jDlDLCHsdmFrh4iQr1x/Nb8lJ2lKcen5EwIPwUhZgURUpVr
YnyP5HcoONN5wUXfGsyXO40bbdXgVv30zKBw3ufGr6LCxGABTUmXImz+iv6wqxaxN2TvSrhx3tde
bGCN/1mgkHRKoa1mLRJBPMHvS7sBW9PC/LLkufBGHiSZgE3bxqm+X/elrWUu1/PZ1QEOKhv7kGUy
tvVSFQSa0PxahPZRcubnCh24Id+Eii5LEVKYi6UKOajhj77W5FrqleqvsdyP6DfrN4Fzbzk3lv7k
tK9ddqiMFOH2m8HfeG6txgQb6hYgI4uuqHBVdkM7F0HBNrdyAEHBqbW0Q297MrNHwxbbyAfM0O94
wPsUdSAm3BmuvdzcJBj9XorYXM0sZUrUUbMfhgmgSKZnjGz4P/UgLpmtHdRbmAY/S4hw7wYLZWgK
wA6XeJjdXP/aa6une45AEr1lnmlCgHIGdASMXGfnfRsJAwiy4mPcHGwpOVbZfLxu7ANOZln+mTWx
olfEWtCWkUF9Kn/qFGTXq7oC1f1C8PLCQt8NWbzLa/WhCg+lslM968aMvpTxPUEa3XVEF+LncSft
lHjjh62knPyupR29CEhAQnn5WSQkuCipsQsj7cmkKp+4GjY2eu36BqvJXC1vVRuWkUsTTuKHtdQu
pzmJrGQ39QlQoMkabtCYrCJUlZ328/XdXg0g5yaXn3R2kvWuTVRST/LOhRCw+t53r+a8HxTa699G
xIARDZTerttc3UjOEJuFP+kicSgEikES16wyHRzUHJv7wd/C3a1uJPqr1JN4jTsimEnxlWQGioEO
e3Mvp3fW+ElSj87wcn0hq+eCN79BG1lBsk/4XHah1ZVZLOciyJ8TTbqtwurzZMN23HWPIZLx182t
7hsKHyb8QBovK8Gc3AZDm4F/9rSuau4as3DuzXmLLmH5I2KUxQP/14jgD2VMYTDsMWIY485JKmRF
kl2lbtwf624HMyTdcU47jnDpdil5Vx4nsCL0evZSDwrzlOVNNIQnCTbhOdFPXencDcYvy9lKCf4P
04uQwcKAqInjsSZKRsgdO+TInbZrozdFQl2uVg996Htjlx0z430oxmOgbLV/1pxyYcYC9wZXlSE2
qPuKJrGdA+Gbozp+6oKG+qY8Jw9VryCgGrTNxktn7VNSxAX/BCyIWUAhYFGzNSSQVhRToFj0u5uZ
2yH8dd0nV5O9cyOL057Hj3Fu5CHESC85jjuWEJwH0j412Np4EVsejzMVsDx2XkbLQdgj+uu//AHC
qSjo7klpxg8IpOyg50drfgv8R306tk2w7+oXVf5ia3/TTb5ud+0wnq9bOCdN3Wp2pvExjbhAp+Fo
m+PuuoW1HGuh8iBEAsnk5XO5s3WgBFrTTBx3eGA1Za/0r7F01KVTBw1yygzpdXNr3klxCFHaBQtI
7ebSnDH70NyGhExFuVecwYtbeDri90KK9tcNre3cuSEhRW5KIw/ArEC+X+afuzn/ouXzxlrWPJ+O
5IJB5q7+QLMX6X6q2T0ZVNj+x6aeXD3n/+Zhf25iWeWZ3xtym1bZ75fF8MptaTGTzpvS6wKvrZ6r
Le7o1Y9ztiDByZ3EkavI5+NMya1S98hcQEBnx+64leRsGRLcepRitesTdi72bxX7tU8f6uaTFW7k
OWvfhzIxPRAGUz6SN43xbM+mb3NmU7twe+mtLKvTEOQb9/Oap5nAMRHTVfmf+BD1Q9mYdYvQYCcx
2ty+0jFNocSv1/15rY72W6B64VqHQFRsqMptbOUdAozojkjvXaUdVUljzEb2JmhmhzGEg/WHBgdy
NdUHpwv2AUfKLgMv7ewNv1+NxggPwJYPy7yBHvOlV2qlOdDcywj5c8uYetSPbjLSj9ULsPUF+uyO
V0QVI/ORy7SOV8xbs9JLUBLTh/MfIBwL06nSzMqXehdpQ94dEusuRwkPhECQyfuuKHgvedf3f81l
z00KZ8PwhzgoA3rzTj0eovZHEx2LQdvN7Y/rdtYgd3znfzZXOBtG7kyRtRAmTsYYwXeeu+UAt6VV
3wYtJGeMRu2s9oc2J8dhyPexGkHO88dTNMvr6PxHCImTjlCBPSwb3GS+m6qU79HItH/Nxs/K/DGF
D2i1eIl+bLp/UYBDpu+3HujSpBV22damMKFZT0hV4lNgoQRV+Pdq/Lm1d7H5I+531zd7LbU+Nyfs
dVWQlUk0e7wgnL/lU7XvdZM5eKqLSx1O+VNF3t+7uigCEibQVBPfdlEbxY7dQO2IytVuqnZF+TjL
0O1sUcCsLouHnUbveVFIEc5nGM1Fp0fYqbLPy6Hoq+OoBDu7erC3ygirpiClW8imwYSJ93lZZ6FZ
xxWhQFbQ+Ttp0i5DEMD/Hv2p/PuyeUs7i0Fek+qz2B+OJntsQdeTObT71oBQ5qVPnmRz8Czlvmk3
Tvva1XFubMmazu5dJUrKILQwlvdNfuxjRUZsT4dmrUMb+7oPbpkSErAkmSs9UzClDY/W9DOVnsnW
N2ysBS+Y08jwVIihAasIy2noqxYxDlF2lZt0hQfexEViyXX+1WrOLAlpF1M2zuwUWApahkA1Zsv8
x75/u75la+H/fDmCf8dVr8tFjhFDj5g6/tRUkasYR0X5kk2V24xPVbW/bnF1AxE/RG2HWvMHpi4u
mwCJMar1Y/ioF4dSvonSL3Du/XdWBK+bAFV3Y4WVMkcETwmk9zmdbyNFfUpDf+sSX76EcIcupPW8
2FgPAUkItSEYCSW2qZ9DErqvGYsbINYzq9TtoEBLpRsd0VKuH+M2YFDUVxXPsOuN37Dy9uAnwDIB
nwVlLPFIjyWAj3L5CbCuqda+r3elcdPDHyhbP/tNdN1KqFraj0D/KaxBbywcNLUZi2ZeXgSZ0cPu
JB2Qr/uim+OJcYC7LDC3BliWJETcYDaWaZml4wry8/LQzUo9dprG1wTUtx9Me0+F/rq/rISOBWK3
CJRDjQ+L7qWFvGnSqdboj4XSexk8ZtPoxulGTXrLhuCTehrJVlZhYx6gz7LfE0u6V+zxcH0lK+fr
YiXCtxmixNCCEk+o44Lpfi+tbiLtswIX1X9jB+76yx2bYf9VIHuHY1vv3UJ+AhDRxaW3DZJe2zZq
AlTX+cfC9H9pSKXLWGk1z+q5BljldvVUJpDbKc7OV1BGBNtZhMU+6ypn71MTvwmHcbgZgTHAtaPl
J50RBoBQprWUL0NkdexqOM5hGB+w1v1iHEeO3Dqsclg3HR9ZwDqmABmNM8TN2ZQA/G05ddapo5MB
DqlotH2SlqprSPP4zR9m+S0OmuDeicrpfQxSy39JOlV70zs4dIpQoh48yFZwtFPF/MuPkvnZSlVm
QyW7z49lWeYDKLBgiL15REfsWPut1d87dSJVB61JlPCoBEH4rTb64ZtUV5oGc2ERvpWTrUSuFPio
pNmt2p9oDOaHIa5jZ+O+WwssQKOA+vEyB+8l3HdzyTWYKZRM/bzdtcaxJn0t9dNY3Zf6PrM/XXeq
tW99bk29/NZB3EVTrGLNqgZ60oyqtaFrU9y4bmbtjJybEVyqSWbcZ8KMApFe9pL4n/ruZ7XZAFv2
RgxbUPuAkCNHhZZzWe1Z6lP7RuhoMDJ6TfWz1HZqdtT0pyRERqW8k+IjQCKnejbNjUf02puSgfF/
zC6rPzM7tOhj8R6gwqf91UM7VGSfUjRpzH5vGL0r60+NtG8hSNhCdn/g3yOvXIh7VcInrSdgm5eG
7WpuJYBZmYee3U+9eJ/78QA8Kuhfu6S5NYNpb/MgWERHRgZuEuOFq/RmDovbSbOO17/wyg118VOE
PWhrO6Uvw0/RB8WEENnYSUYJeLkNvK5IbtRii+9nJZFi4dxQC4RUtkSyBN/080jPhsxLC/NzkSJI
Y5eJZ2T+YycVf9NfODVT87nU7b+uL3QNHX5uWCRLMDIlGSSlRyytmG98OSXZsTPLayW9fZDNHrqS
Mk/iu3hurOI2CSX/TrbSiPnasgn/9idNlrw2MRWK61n/LKtTfIozG4lLHVI6lfl/v30LE2P82gf0
5d1YD6vbcOiN20mW02c55kLOg2IDX7rmwmSlNHwAchmIYQqeFAdz04b9CMJJ6nvPB9Uu241BVNDf
UGlJ9nWdfKEi82ykx7lKNFcZt0Q4ViIRWBLQdwv2CIyHECLANc6SFskZCUH2TdPCo9NYX01lC7O2
EomQUV2KP1QbSInF8DrEo2lUfL1pmF2Tngazb114zIBXXPeTD+P7y+GkmaGo4HHkBUR2eTgbZaAj
Zk+ZV6lvIw9MHV71Xa3ssvm2l1+hxoMdMgxPWjW6KdMMsvaURjdhcJI1T+XfXf81H3d3KVjzeoeK
i7vFFFIhOY1nCf9ZcOsZaLZTN+VeOv5xlIeU2EDsCNQ43iRS3HRhb2kjAAO0Rqj1RrvReFfVr+PW
9OjH5PTSjBBqSFq0qikwk8F7MOiPk5Ns7NbHYLZYINs2oeqB4FhITo10ipTMwEKhdftJfs3nHbj+
YzrDT3Vz/cOsLUZblMN1OCWQRBeyR9Ocfb4MbKXI2rXPbR7R7G2zbGNBK85IR1QDkYYRcG+i6JEV
GBZ6X5gxp1cDcdRQyb46Q854SvrZacDfM6qTSj3y1jXMI4sWZuC2RvS5VT/rXfzgK19Gq/QkbXMq
9OOVvYxHmbRxEPuBf14IPHT7NL2Wq8wLcgdxVg1uusianyjcuhDA7MsZup/px9hnh7QBEGV8vr79
K73OS/uCM8WBZPRmW2c0JZxDX/VuNUkoyirh4+z/XTfRYZJ0BrRI78etktqal9FO4vZatCE5N5cB
oiiApcx5wzfhBRv1D2q2W3IVf7ybk61+z8ewxzL/sSVCRqKBieAwwpY2twBoIVIZ77Tozt5Cd62u
iXE3ehcLMblYJoSEj1KzSRrAMJOryAWzMYduekzb91w6bny6Vdc5s7UcrbO0a+z1pkssbPGWJEX+
JSukyCfTLzzd+jFTb470QwEKafxy3fDKGnkZgSgjPkA7InYzVMeOGksvcvBqfwe55Ko5FyXzg/Gt
tSnCsmqLVz/uQQWR/1yuURrqLI+7EnFktaF9dlTVo1xC8t50bvvn/U1wzmA6sWKAIhWzybKdKjWY
Kmw1R1N5mNGjbkbFnbuN/VtpB10aEs5cqU21mY4Y6rK7JHyYy+Oo/aXa+5GapdW5fX5HC0RWvxbF
jd3su+Tl+vf7mDliXqe1xu0MwaFYuskNJw3IDXPPNwYAUYzCozU9LO1J63PelB5k38nW2MbK+buw
Kdy/GmFezXRsznp6cOKDkvknS7s12q0G19bihKCCPpoRlyPTZxoanFA7sqjJ7ZKfiuHvWr33IvkQ
2W/XN/Tjk/ViQ3WhMkHOMSErwuJyixLYbdvsZv19bnTe3N4Y1zd/bo2LDP000hjmuJcjc3bsp1Hu
GXZReIcX0V5jhDep7yUKb0k1HqpuAGHRbdyea4fw3KLw8Qyji5BMRvlTUspjM36XMgaUbfMQhZkr
bWZRq9ZUHpR0PxZKNuHIg3qLw6Rmfe1Y7Kbcgq4GuP9U7NSAYZutN/OHbwcNhGbYGggjkmGSw8vd
9Ad16LtOkeh+euiBLaxjoal6sfxgxy88oK5/uw/ZzmINaTDwNqShH66HMDLyJvWxJjnfm4zBJf39
uoEP7o8BQMxwiiDvSFqlXi6nLxoLfSUY/HNgqNQv+/axKb7GE7JqaBdkzakctngZtkwKO5hmA88z
lW8UTO8pnT9opQuYCVOwl9972/CcrbnyD7m8sEbh3lO7ue1zapnuOD7a6kFTC5Lt4/V9/BCvBBtC
WubPwZxZITZC4qIfHJwBirFxV+kbh3nNIXiJUb2g+IdLCIcZlCu80xF26vJLqmVeXW44xPpm/WNA
OLtm0k5zViwGxs+80hXlZZObbGsNi4OcBaTWmLQ4aTFhh8EB3Q931rd8bMOEOJlQKDGVjmWbmtB0
9eCr7Gx8h/VtAk2tLm8Qhgsv1+CPqtmjgswa4saFo7muP6nmp+s+9REesDiVTRMPhDhzhOLH1ltY
DMEjLVpWyS6ooLipd7Nz13derFuuaT2FUu1WHcR6zU6uNjx6dQsZ4gK7BRkDfG6XK1SCxEzgXpdc
y3+osie72Wg2rJ6Ys78vOFrQ932MzjuhbWIIU+v3k+3K80O6NYm5tQ7B2ypTC4xpOf1FnbqZcvLl
rQbyxzcR32kBRVrL/CXoYOHwM186zsPIdxoheTUNZsDcIH6sNU+bbkpjF/uP1R83NxaTtO10QEgE
A03wP7Op2qqXWVXCXJvsTsoXHWhQZZyuu+Da5p2bEZwgiyDej1TMyOqbBVuK2f+6bmDFC8BT0yFB
Zp0Xgqi1ro5liBwIky1V86pQk6x2k34zOl+vW1k5rVjBi5eWIEwYQoqgxQvIuZ4lN9X3OUXCsE5o
04TedSsrm8VrwIQFnDoI3VbB02Dos7QuR3oudl4d60UON8h/PqyCkges+GDDDRhvqcZdnshwodgF
FBZ6uvSYDHeJudf8P/3emGB/FrYfBtud3ypWZ6G5D0Cl10Meekw/yOknXdv4+4u/XDQclr9P6QIN
IcO0aGVeLkHq5SDKhiL0Wu1vpf48tLdDeMiHXRhtGPrgV4IhYa8Cx8fnEGn31GJm8vQ2st71dC/X
f/rJESqAHwnwDZgYUk/hfGhZLiMJPzDhrf7dRruu32osr6zjwoB9uWFZGyvmBIrdM6yn2T8wiFMC
JNpqN618FqrIfG6DuhpjAILnJn6m+Ea7WKkeUh8RYvXU9oWHvsO4FY5XnPjclCm+fUan0JQRUzBY
6cWxa257e+NmWVsNWbPGg3UZJRXDcVqE+tC1Gh9F/6mXrp3f+Q1TBxTrkg0v+3Di+fznlpavd3Zc
ctWcaQtjqUBlLM5pPmwRf6xsF89uPgqICRpXYom4HYY+0Rsj9DKeG8mrbu7jeqOXseJimADUDE/i
QhEk+DBwZ99ufVgKUu2XrbtBCeV6/KlAcPR6eFy1wwDs0oLj1rKEs2/bg1NYpRN6krSLNS8Odqb9
NG+NKKx8EurP4HaQGlQ1sO6Xn6SLNDUy5y7ykEVSpC9R9np9FVt/X/jkvdrlYabw98vk0GTPbfn3
9b//cZcW5WxKnL/fYx8icBQOjtbUAWCCWG1Pjt8+2vrc3LQF+IhqDLe6gqvmlq45MBnGvMWPT6ge
ZyeGkqCa9mZTQFp3iDj1gbQRKD+eSerpjOWwNA6kKqayTToj7tX5CWOzT0rY0HA+DOVzpzaHcvh+
fQeXYHV5x2AK6SCT7hi4ALF0n1QGPUAdUwiQOS9JLo8vQ9rczVNSn4q+iTx1Gn5ozTTeJdH487rt
j96BpjukLUzKWxCBi0CrIdBGqbbZTuhnPN/K980Wbn8J+OLqdO4uUgHAVPQoLv07iCszzc2FYsHo
9pZkuI7V3iVl9K21Jq+nWG0h+fgvFsVbk/I0AYKlXZqMtS4KmV4HjV49x3bptlu98LUvxu25aIMz
4y2LBnpLzeLfMGijQkIlRkFgNzrPdOPlGEWnwfW3MCMfoyo1nAUIQBRilE8X8sE+i2vHrgAV+vnz
TK+qeum2XqAfH29LNZ9Yx3ivDjeC+H4q1aIr7SmABzD6ZvmeDFtpfxoDNFwDiEOfe4ZLK6jqTVTx
muP1D/bxUF+aFpKGsh0VBHQxrVrjzagwe2ky3Pxp/mMA6OUSLaF4pKTtMLZKCJennbpm8i3My0O7
1bb46BwXixGvjdqPhrgZWMysgFEEngHrwKfGGV1UT74GCqJ39eA2g7MRsD66CGaXlAj+JSB94j1S
Dk0izzpr81OG7eNjXXz1/7jIvewf1QPuXKhtPqIUq6CX+sVG5Zj9aTCcX8yYPrXSVJ7IOw7XnWJ1
Qf8YEwnhe0dLyFUwFmq/DHk/EyYCfcPxPr6EL1ck9vCt0OCJrGFEl+59fdeb9zEMwXmmHWr1tlH2
c/lTlf5zfWGr3n62MMELw3h2JsXHphOp+a5O4wejn3QexoW0Z5Zva45gax+FAJzJfj5aBSIfsvYS
+s9VD15nYzJiy8Ryy5yllaETh7MVRHwq+wcZGU1P1wo2UtePVOjLp1ropEFaLBDF5UecGWGOydAH
g3UYzoOE/l/1UOhu27mjdvLTGyP6YqGrF8guatCV8aSnDGW4arvxpP2IoxF+xfJxz36Fk2sl0+j8
ihF1Nc1Vw9FV4c1NvofjU4ae6+DvTLTv+q3wvOo0Z6sXkt6wRt6lbLA7xZ9VE/GME1zTO8b+r/vm
6oHADLLt9OoZoBJ2uZk7eA587Eg6dTqddSgm9FU+3QkfCG+4wF1kZYe2+S1kiNeNf8y5AOeDxgDF
YttcQ8KrjvE+Y1JUbCeVfcvU2i6l9DWM2rtZWDdBt+VQy6V5mZmcm9NFvO1o2VUxqQj+pOR31q9y
VHaB7+rNp5Kxwjqvd2FxyPLhZgh319e59i3/WSe7felDZiQ3kxpgOEfXqNLMmyCqD5YKZhKixOum
Vm91HZEJXpfklx9u9bRrxi6PsGXTjnF7bXbtboY3P91NSL8Z5bhf/n3daI+Jkp74rcB5N9iEVs/M
+W8Qrnd6dm2eDvwGyYr9L5Roh7vMzHlUzUXv5TIUFoMUzEfYqKbbMlLrp2ysjy3vrw0Kv/9jM0Ck
/78mlfg4VdAXojDCD5FNYBjtru9OsfVTag+JcQgQr2eAeWCTKLaNW+HrY6KNs2lUXOHWW3A6wjev
tDiC+aggRAbToyZVQJ639MNX3QrYuMF7Ul8IGC/dSp0cJ4Mzmm2O3mG1S7S/nGUM/V/kGUxEoPAB
KJ4WpnCdxNKoSUVZL3mGcduZxSnsGM+Yfmz47dp+MXZBELJo4H9QELDSMlLseEkJe0Ls6Ntfcwut
cKOFD8bvUvXVh9wnbjMfLOPwYyyL/zSN9VLpPvQvmfbqt7q2EZ1WQyM0iMyCUDej+iCE4D6VuJhq
WsNJk+19zf8EjunUzhXCaAg2+dGL3mV7Y8z2QbqRMfwuy4mhikcaBeFFpAbomvBpExjHNUikvKR8
rs3xGNX6j3RK3Kz9NCvtTgnCX8g6LHXcnj5eX761MbfQUKs3jZGQqKmu6bxd/0LLoRV/Et/Fpq5r
8l8Rxj5ZTVW1Ew4djUis9C+ZNh3hPHB9f3wsGHj1ky3aijX/Prco5E0lqg7TNGOxjOcKcTB918jp
W0TdxNjsmi8bem11gpcrUjuP6oCthGzaGSLXKr+Ww8YNtHbfnS9oOQNnuURtSGGjOBiZCMFxXLlR
AHvUrR/y+Nlf/1prj5JzU4IDFWnbhXAcJl4D/q7J96iKWdG7nwQ7FVGpKejcstsI++sm4ZQHJUs0
0oTbPB7KKEEKm2DrV1iKvTpRbyZHdjvTefRNiLqyp0SaN7i91+LGolTPICZkDVDYXe6plNXGFCoE
QU0HcmvZj1GwlSOtfbZlPYwgLDUoEVFRlHIEq3HL9W1aU/mcTf0AsI+AYeyitIQ2ImjR5myQCNq4
zNecEoEYKNip4PNSFwJQXWbcpHKPJsD0lGiHFh2g4d9cIrB7cYU4uk5rSPhqcjsOeWQMqCB236X5
MQhfI+fVtA/X3XF1JfDOqHQFba5F4TacrXFKuUnwDTv63HX917hmKmWYN7x+9cIHiWLB/0It+gNE
m/EjP5DHiRTPeTDCvZncDflhqo919ywb+0LZa7wRzHul//Iv1ndmVwhV4ah04RDOS/jID04S32jV
pyKTNnZxLQSfr07w9TiI5iBb5IlCSy+9WrN+LUZPTqTnnlrm1iEqO2VX5fkG5GLdLiAfmntQSogn
2xjySmvo9cPik3lRZt/1lrmbZunJl3I3V6SDaf59fT/XTjWH+f9bFAFofptFvcZgmacVgWfHj063
hY1cvd3PTQguyeNGr8wAE7btM4rMydqHwXMwfCtNj/aSioSZ324c6LUQ+RtMr9BOZkxdOGy+URrN
HBu4SU8r2XiDMtAbk2GngWqK6vG21bN7eZhurm/mhlVxM0FpjAlTTKx0fJpLqPqf1fBrLT03+qmu
vGoLsbV21s8WKdYuHc3pEnDlIOpixnjuQo2Jw/BfnIRzG8J5Q8SvMAMVG3rSoJToGnroqlS062k3
tQjQbZjbWpJw8KbMTqZKxpwVfk/BdufjflPV4/c1IqQgJg6/dP8XvI7YFtCSoK0a7lCvgxg4Oihq
H7wh9Wf+jADuHpxCyT+PhZ08WmNbz95UB9IT3V3aYkMSDPdhlaZ3rWFD2Hzde1bWvhDeqqj7wW5K
tfjygrVz5jJbXq8UYG784LaxRtfuNwfAl66quPjldc6DlZvcEaHzKE/WhdZTIxuGyriX7Ep9DjLj
Lh0Hnmy1c5x6ddiRvjyM8Ca7YVzMG8tciTgLRQWDYIyaMwUrhAOz4OkDIzLL1JjZgn6Ky+L6Rq5F
HEwgYMaYuQE4TrjOg7nyWyMgJyvMO6c9jc3eLrzUetNDmSme4zjwGN7oNK99PHqM8A4uNMIf+PNS
U8tavVgyTuk+NY8SeSdDqNfXtRJezHMb5qWD1IoMYqnNidXVDmqKMdjN2YMfvUJLydB+9y9SCUjd
aUEyWrJkmsIuNs0UmJ3GezRSbvXwthzf7Wgjp1zdNVCtPP3wfMbKLleUVXoUhjMmbAWX/zlkD1O7
8biEkGnF45c8eSFBpg8s0mC08VhPCVzkTOlE1esiCPnDkJP+K7IxJVSAvvqeNrlz40ex9GjlcXsb
Z0q2jxkKOfmFHN4Ecd2+6aMvf6/iwj/JSjAfYskIeFWYhXYs+sA/wLvd3crm3OvubOXzWzLBcGYG
Yxq5/ajLJUSjdr3Lprh7aKNU3k2NWXpR06kPzWRJT3Xljy3qONN8rJQq+K7GSvpgZl354pfNeK/H
UfucSnXHazMsYbpLMgc6oq4JdoGs/rDnBLLqXG98FV24sv3SdVG019s+ejSs2mh2kRFByFTSIWWY
P7TgBpwRsfnampD5sHHDp76cgxvFqJS945PouF1n66ewHIuSknNV30eatvwyP77p0fHYqVWXox2s
h5ClOsVwqEyjPsj54GTHLqi6E1XG4cb0syjw5DnUXoN0tm8HsxnheBhzLdr7ejqVrp7J+r1ayv4p
GByYpMpGbhq3YxMPA+JcOwOcFvN/Ziad+i6NGNU1eud/SLuyJjl1ZvmLiAAkJHil9559H/uFGB8f
A2IXO7/+Jo74jrs1RCs893liupBUkkpVlZlbwbp4l00ee8+aKDsi+2g8iyTrvk+BG9zVZU83hhWR
Fv36lKR+jGooXUOQlaKv0EysNzLZHsraA7tKs9b6aFNp/0uL2LzveSo2hbRiBMyAHKRrIy/Styxh
fQU+5yL9mQfOcBQgtn8VVtcdityaVrIfsxv8e3sTuS4az1NObgJjtFBYIdHBHWxxY8dOtZbFFJd+
hXTvm1fZ7KHPQ09AAlmSEgAcN+23QRaG6Q5AcvtQ2HXzkAhSbYFK85qVIGQ8ouGr/867yEStVyJZ
7ELleNcDHCd9CkbbexfQjNs0qEQJ9vf5DIemxVOYZPljkU+sWIsyKg9tUVXfQsoiz68s2X/QTqBx
NLXGyTnaUdq8C/RHbsWUlsegNclz3pYkOED+NQYzoD09QO0o32bJ6KyMwOAPDq+CQ2PVjrnraEDC
TdVWgeWzHHnXFRXJ2O3Suh4e0rIbO39IveC6d4wMSCOj3QdxaVg+H6riB4A60TPBvER+BZbap9By
6nyd8y59LgQdnmxQq333SrDIhqlnNr4oRf6ck676cFJkFIAjYoCDRElUvRV96j0EXlgzPy8JAec5
za7cfgg3UwuMd1rU/bNdjbb0Q0MWv4auHzYWCorPNosBaEldFIv8zC7AAp3FXvREkgDiX7ET9X6I
4PzZHm1jWwQtiXyzMFP0/AdD/0pk2B+CNJOen/eMXfWlHdyGpMEGLkxnwC5CM2OUld1V3yfmtxGd
T76dVBSf7rhBBjbegt9mEg9sUOc4w6EKYgNHB5PJCEW/SR6pNJL7UUxt4UNspjpULku2udMgX+ZM
kUT2wRmA5RDJT/R19S8l99pD5qYeCttIAt7leKPlQChF61IW8iN0g+gWp2G7NmQ2/uCZXW0nChYn
0uVD5Ne8BCHHNI7hVdzFCF29kQW7iorsacBxvTVFbXc+DIWHwiurLRo9khtaFuLRCMZozyLiYDsk
4ERwWdRsQgJG/XScui044ZJvmVcbPh2jdgPOCr4H5QSY5FjodGspR46kn2WjJwQEquGWjhySkLTq
N7HI6aboEqfflYxJb+Vm1Jl8wIhrz+/BO9es7ahOIzzKJKrDTgmKVr8DqdgGAP+GrHjIkw2zkvTZ
hWw8+trqwYBkPHXkuALeZipXnlknv0ATDyzlUFTNa1V4wWYksvzGadDsuyhNtuBhqL+R0Gj2FbSS
V9Jom43kslyTedKj3JjeqNWav3qauD7nSfGAxgB+HTZefQWZjOlgwRHBJW5EOpGLpVIAOAL/3HJK
9BjFxgghr0CASeFxircmahEW/2Z7bybqyRNbGaWfjFuqkxZZjObmdsGZSgDJZMWsRA9UYc21ZKPe
VWCDT6WusXIx6jmxMH/BSS4vbEs7BDUFirrt+L20fs4k+54JwQuChFD8j5em97TRgb4XQ0hqAojt
IVeOBrL5pX5itaq5aAcDQUMytz7GB6fbtlnsQ5cojvZD/BbQn6LSvMWXAhVk9Tg6FZFTQch1bjOu
I1AXz+XrIriNY79n26bc9fVNoHvULYVdp4aUKYWi0+h1c1XZkM+tfCfhodXJDS75xamJ+RNO5k9U
gYziedUmfhgyB4zH5O9L4wwJLrzk0OM10x6fWyjQyEbtuf7m9Vf9uOPexnM0Nek5oFbfSuDIB4gU
pAfsUxu3VWe1aXVzyXZyr3s3PTZxAtXJGDqy9vpybL+0JCem1J4MyXldZilGE7hPLr2HYqKla+39
jGQHg+ipDeXlRRDl5V4EG2AkXIGBDiEiKDMnc80DCZYV49pGZ2HUMShXABpIQEWUgYMlt/xEDPsR
6nwDXmyN+Z2jSeDy6DUTrbYPuTypgnrupJDhxiOvfYvMwjHUNUMt+SQkBgDXQyuw9UkJnHVpDaIH
vDxt+SuRz5F8+cIo5swrSAJAQa/qYCEKqoOxxmsm8zZV5TdAmYDu0c11HZSLvoIjAt3/LgDHqkBO
bwskLxI8b0lwtI1/qw6MTZoSg86EckKYkJuGPDtMtO6T18WASKxNnVyizsb895Mjokhk51IXT2a3
+FUlm6S4G8rHr6zIn5n69GIGiU/ZYxglwrXKeXOL70G26qWufrDoWScrojyVY8uOQubATg71F/Ii
Ok1eWDdVym1kVHggBRRTVWWbClKDtfNq/TU5/3w6nIxBOU9FYoNTrsQYmvoo2jfpPSXBw+Xl0EzT
70v3ZMW9IEc3uIQJm75HKYQ35BfuhFn0AZ2pyNchBDt3qdFsk9HMUKPKrGMMGUHc2OZfy7XM84Sw
DTA88Ll6apnedA278hrs8jFDM0t/7xoPrXMTooGdaU7FpXjg1JKyCSvEzVEOgNJqNHc02ofS9Sl7
AAVw8fddsPOYGLT7Zk5XpHzO5822yqDKBSx11tqltxPddv1X1h6YKPThI/eKPvNzE3KAcJEVoNDe
lDeOV/hN9pW9/seAo4whzZuCudF8uncveb9l0VUR7JgOtrS4E9FBBYA0eq8xXefD4GacV3U75+D4
rg+3RpX4QndRL92GYBwFDgNlILDsKnFgUU6Aw/aorUWAlGfhNmGjD5YuS2wub8elIh47NaQ4GCSa
Jc2a2VDdlNdIKiXHHEmNDW/q+h6Iz2AlO1DHdox9H0yrXrPJ2aYsJivwDOsi7iVnx7382w9RPbaV
4CRtyFRMNrYuT7amPQBO/xiaVw0kxQZLk3VcOoZOTSk1jby0K+RVYGpu6I3JQw9xjsszu2wB5FUz
GgwIN+UcIimIysWcOm3qXVnckk6zmRY9BBn8//2+ch94OVi65IDfr/KfohXrMEe2xOMbEutIpX/T
26gxMJ52AB0hdETPv+KMcETUtMBhtnI7BqE6B48fY+uEYFZEzqqZOFq9uG+H0KVJims0LN+OyP1N
dYvMWOcLUAET8BDFvbdvrds28JD40szF0vvw9AMVJwY6rZ3aeS5a481l9xE7ZtEmKqAQeqzKPdE1
XyxO/cl8KAcAco6OBzogVBZREKvjxmflCGjhPkSC6LITLR01pwNTgpfcE4COjBiYQMMkeWmMW9PU
nACLfjrTrqMvAXUL1U97I3fACIGGC2FfR4mF8FtX/V3c1n8sqPD7OE+9Aj0d6BOAZkFaP9d8m6fv
aX1tZLp2bM1gPGVbBx6TfWVjMFFc7gsRX0NPa/+VJflvvtQXek3scRABRuOxdleQHnm13E95qlkW
3aQpLl11iaRWgJUfASEGKQbPQa6VrGn31It0/f8bkuLPYwkeRdB44dps6JoVLxkDttvVzNvyHv0z
b8p5GJhWzL0a8xaKvYkmUFnfjP1NxRBAQb/H2nlke3lUy1ebBzA56M/BvqB2W5diTHpKW1wn8XWc
HYPhLkXvsW29QU60BZEP9am1QiXYx0vxK/t27sxC7p0AvqfMaD5MCfLTMB3Vx7yNViYS/ZFOS2X+
kU/H8okRZUY7mo8Gm3eu5+4E38msRku+pnS2uKFObCi3TJXHkzM5sDGAbyafSQ1ajfPpLChBYdiX
ZWwYsIC59AOjWHW6ptpFz0PhD/Au/lt+4TxeK6AQw4oMXVe5K54FjlQ/y6DbBiZXtuKgQALTzfiI
yskHur8OX/DBWVUSaFrItwNPe267SvpauM2AAqoTPmQuAbjnua8r5LLL667mq3wwH+TwY2pe0Re/
ocZfE3bipQJqXQSqM2qYf8oTGNAQkhbGngkrAYc0H8097QwHKvVlcu26hfVyecRLTomphoguAA4m
+rHPBzzEvTVTocIpI99KwCuf303hqNleS4fjqRHlWoTtIS4pjETkn5ijoLNPnRJPyee6fb08nPmX
1D12aknZY8NQjWHXIjwuBzD/gfIRAKOVjSIRab5dtqSbOGWn4SZhKQoxiBe9jzDc8+SJ881lE0sb
YUbAgysSHCF4wZyvjW1XVR33aC3Lgw8eQzsH9ecSFUnT770PYmyr8Mdlg8tj+s+g2gzlpi26iWsY
tAuyYQP6FSDJm6EIetnM8iL9MWOfj6ssHEva+bxIyZblG0rXefpE6BcOqpPZUx/9DgThwdoOK0S+
Z2LXlZpM89JBePr7899PMiMcQPUBIkZ4kgwQR4Pwq9DdSovrP9+G4KYA5FV9HneiTkEJZ6FPmT/J
ZlyJ4VWaFMVE1EEP8YgykQ4svLhR0e8KSAMg+EDYno8pbAqOnBUsetZ1HACPIrZ52Pt9ayFu3l72
gsX5O7GleIENCm3HkZi/CBBQg6FnXnMWfGZenA/TEwvKOyh3x5zKARYqdGSKYymfivBR0lVe7VoU
iBE7i6MVbsFvDVzXKs81L8rFgIY7v6nS0cPyKaAJ+oxZbQAPNCKrF37Gu/GFxgYKzlK4BcDRQY7S
31A9ppxldwwgqGI19yDcWMD3gZmWhlIz54sbHHANIBVAdPOJ+JrbYV/VAcEXdU/C3tT9sfE0h5bO
xLz5T7YFybyxilOKbmbBb5MWfGq5uM2ljuN3cW+cjEQ56HH6dm48wUzdpc2Vw/sCwYh1FEPM1rUj
jq6XQkJchFe0KnSvvMVdcmJbOZf7po2drpxtkwLcSluZPBXRDrw4gL98YY/8saQS2QpRd24oYSlq
HF9S02906uya5VJ3PCcF57KAhZQiHC23Nhp+aKYpTSxu9ZNhKFvdG6wS7Stwu8565S5sPF2epsUF
cQlYm4CPQvfgPMgTn8uFgPxNhVpUjOyQ6YAqey3SGyO4RxHssqXfxXE1wEBki3cCDhbADpShJKkl
UjIDOUAP4Afkqut+pQEoEG8NCEM1xaYne559G4Ob0rlHSe6y9aVxIjYE8olCFgdwi/NxBszIBQRx
MY+i/pAResuH72guuxucZ5LUmo28tMOAPgWmCdgE+knhrSjwTHLnRj+bmuD7ucrEj4G4vlOsovyq
S9Z18+/l0S0aBPULAB3g53RU5h8DQqB2GTRI07jF1Vh/q8FW4Q63kdtDwj58nrJxDaFozZQu+T8u
URey6rMCtVqS5nj28dwCjCShYLCDdEN3NWp5oBaNgPoL7RboYQbt8Pm6ee7QIrWIt7Sk9bYOpkMV
mbs6ZJoVW2woAXky5JAAykMeU7m+ZW/PtH/z6yFOb0Z5N4EvNpL1LVjVNuh13UZVdA8R08dR1Csv
/bi8fEubHHBl8E8BDOQiKXw+SOZNOas8BPkVlBCN4borfl42sDiLYMBFMQKVYORRzw0kNq0Gk+A6
5cG0myt3pWFuw9DVeMR8QX3a4SdmlAvMJNAg5XNcAhVev7XRpZttW/FEvwB8nrXI/xuOspmtwgIX
LfpAVwFiuhh9OEn2UVnA7+lqUov76sSQ8lKJ3YC1JQh0VoUNennvg6KNM31q6F3L13kR72v3CyU9
F21cDIcHyuoqlV7Zt54pKyTrw+Q4Tu8m21vyC9VVqBKjZI8Ay7HVa8sgYNIRBhI2nhArPoCkAlek
LhG65NGnRpSzniUTuIhyGMmYe2+y9sHLHy+7tM6CcjAQkmcFxOSwZyCdYw13TqpZisUYFLU7Z0aw
QZhereEl5hiHvcSurN03swBW6Gq0n4z2RUQPIF2ObowbJNOmr7zwTqyqL5cIsWfqzA/+PpnQHvPa
SO6X7lrLij+7rrpXT+0oB14ozX4ARVSysiqW72J7fOiGNzl592z6JwOez+fJj8srtnQInVpUfSJP
SJEU2EyJA2DCLDHQPiZ/LWKIh8upEcUtMru2QxlgWJ23A4usD1lecJASHSXl0kl3amb2zpOwqeB1
TwYOMyVeYOkw+hn70fT70tQALRY7804NKSc3Ha2U2zM2D2Ktq3D8mAIs2E1QPkJ4D4JNIKF3bARU
XyjpAeYLAj4klYEUVzMAnghFbc/XYdqZxybnt52W3H9ebsUBYcKbCTdBRfVJOyVwin5A/z1M8Oq2
mp/J5eTHUetnggApUyFZc+QkX/fO+xC+26WOSWFhCVFRZC4DggUQVZXEgXWtlcU2LhETjEB9sRPo
0jC/OzqC7AWvPzOj3IkA/4Y04TDTNGgCb4a7hla/mtxcX95cC9v5zIxyJTbtVHXxjKVMa3EDJRbA
sv3kYeDejSwCH70omqt+4WbkeAejigbk7edamrAMsxI1rnrBqldqF5uo/RUFwJ33T3Ap9BT/8OJ+
94UxnthUbmODGr1TNfZ8ZK3l9CSTB98n0N8WjaZkvrhmeCcgrmVgJVTJActaZmE8G+pHMHW60bab
smM1hRoeEZ0ZZTxkkCHvTZgZml3F7kW9TaP95Smbl/3TJoO+HZ4+EH1ExHR+TjVBBY0xNM+vuh69
+vHGk8jiAKST+c0XajSQr0KPCGiZZyZK5ULxQA6MoAymhqhft2xPIJ+d6vIHi1OGRhH8GoR+QeF0
Pp46I4BJOC6yMIDSgb1jRI+mE2pu/qW9ZJlotUUojmlToYlhONhG2BpAgQprF0RIhQsK0jo6rr3O
A+hlQCIxLjQrtTQyCxBBkCci9PsEqRM9i4CZAf9l1EBiyZNZteZe129jMmmGt3TwnVpSTqRp4gzA
BAwv8igQyvQ677xDCO5B3DSHy+63NCgb9XY0boJt5NNDGFQnQeolSIqWA+RhTbDJCbYZpafJJy95
uc3wDp11q/CKU7y84q2XFjEyMV6SQwFjB/3IyL1i3B/F9vKAlubu1JJy70NybgLCGwPKjS2YPXzG
f3TepiNPl80sBLfgDP0zoHleT8ILy7DNEH+FGWe64723K4pSc4Avj2Qm65xlzT9x7KdZCvkvgsRS
lv8aARH33ni76XWyXYsOALqo/1lRjrg4sUgVzVnTtrwv2sMISpJBcyssmQCTDRI7QDfPNOfncxVn
mdf2M/i9GW8H59UARa1ZayZLZ0M5duTQS9x1sOHSLQ3fewsMZjotuaVTB7VTD4T60NgCjv98HENq
J6ASw20A9OKPMouuOwLVIyK2KRhIncr1XfDH+pf9bOkWn/EEc14MzeBqDOQUUvRNiHHFXQmQ7a3A
gV1lhQ8i3hUrN0BgQv/2ssmlvXpqUlmurrTTsDSxV6uM36LvY2X32T9daW0yz912PNMcq7oRKitH
JTrTAoZZHYuyWDV0+AhKoz6kXf1edOY30wuLTRB7txn6wTSTu7ygfyZX8X2I9SVDWmJyJ24NUONC
4gqULN0a2g8fQxF8MwvrBiIAmjaGpX2NnCNojZEHxE2pXMOQY7HH0pjPwv4KzwYyJP4Ur2Tw6/Iy
LiXM0EcFCR3AUgAEV/s+KICMA9DtOD9sdmMmbDWmbA1FzV1liKss+da42cEBDtEJx33otP9cNr/o
RXMiCxlUUBqobMCs6zoJKmQE78U/TZLBceKtHXa40j4yQ2gWcnFKT4wphz5xzDgAKxiSMuDWK9lr
MiUHr4aEi/GVqBo/99+wlDPAARJPMIlhjREA1aZ7xXOOuBAa10NxJxpzLaPGdydta6xuhPPfT+6b
HJ8EmjzYjUS5t1O5Ek7rO0B1gCvrZhjHFdrl7sMOdDDC3Adt85SV7I7HfQMZ6HRXJa1vaZkqF5eY
mSAPmlHsoGI6/yagaVPZt/P2QeY6jbYeeNPpGlQHvo4kbnGjnlhSRt9zCRaMCKOnw3dK/CzdpyiG
WGIdhDmUPzSuu3iXnFhTTqRiBAMBmccVg8HEHN8D5EktiBBe3iA6K8rhE/WJYzjp7EkO+lE3QH76
iMY0RhYP15OhzH8/cRvSOG1kjfMStc078ZrrqGXrLngFGm5DWbyJo48cvbqXR7ZUm57VRv7nGKqS
gugiUZWz1cFJtySOD2CsXFldvul4s0f0jPKKWIMU47HryDYyyo0bfphGeJ9Gh8tfopljVSK4qQwW
AO03p6HtNY1scGPGu9LQyewsBYNQdcDDAISBYExWTnSe1qXjJXjzhNyBkjzbA7C++8pI/piwzxcS
Hc8xqO9xwtVdeBQ8QjNp9BpMk8bM4jFzMhJybqYgTeE2I0ZCx/Ag6/LG6h6t3EUbCNN45lKxET1w
kN+kgGCgC0iZNOo1tUEiD1EhOOmg6DY5kFr3HfLK6fswbdvgzun9nHYgf9jUOsSp1roynxFC1ZpK
DNRGbqmgDyw6Ru6qL6/A8Zu2P4DIxn4EDXtno82q31xezMXj7GToyizXvK9aOb+RixgMZWI1sV0Y
t+swe8k9iIevLltbylCezbRyO4ZhVEYZXnmraLp1uk2JNlen202xRFz1SIzH1F4PQlMVX3SkucNx
3hDkE7bR8NLe9ArYLIPokMsOJOz1JneNXYshXh7f4jU0E3oB4E+RrVQcqRudbAxsvJadCKKYiFON
lu5SvDAm+o5rS3OkLA1s7k/3IK8DPh+1DDkWIXUMWiDgJ7z2ZZL+bCqvW9khi/3Jdl4uj22pxIGa
pwloBbTcbcgqnG/IsPDc2nRgDp1qdFcn5XVTV8XaacLhAEIktmsZ+aeJq9of3LZYkwEc/mUwPWWs
1HHCLx2mONTRHkDxNZ/4YO2sIQOirHQlUu9I22pFK36Tal9ZC+6Kytf8HIU0waynrdxZjQg72yUd
kojxo5t/lN1DAbbeESI5DNX5TW1AkotrfOjzqsImUmNojyWQaFHLr4ZrR3ERwKbIVlb9FLsSHMGH
otfRXenszH8/uY+53QqoSiKlPvJV0z6N+RYK2ZK+XfYanZV5x5xYKUUPOn0Xo3HSzo9cgLasJ2qi
Mv582c5nj5hnDe6JJlfT46pzVnEEpYNmHk361HcPuXlX6Xj7P2/ucxPK2RU55eR5s4mB/wj5wZLr
sEA7w69JVwX4fIcDc2La0Hr7rWSmtp80ICwxxrlXeCgfQuk9mm6ryVkvWoDCDEWebdZHUfyaWCIK
4gAJ+VauGvFGyV8fuTObJ+QQwY83i6Eoq95G5VgPv5Pv/KUmWxIUfhLc5YAEXV71Je86taMErvaQ
owevR+qLZeswTf2Qg1AJxSCqGc/SfKH0hOIPEkdgTVPO9bZB4FYyZKakd2cX/6a9rbsYF5zLwbmK
cJ4js8JV+W8JJEQ+5ggPW6eEQPazCcXPiGcz+YsvixvP+0WZeGhIu03Eg9nVexQ4nlubrE1Lgk2r
wBlR6Z4Fi9/EQJRKcObPImHne1e2UDkDlB8hK0uvgqm9krG1I5WzHeH746SrXi6Zg5YIXB85QLjN
vMVPjoqiAMdDz7GYsp7KbyMPQBSTTRAXXRVpCjF2MVoUvCYt9BtziCWHPqUd96eB98cQIiEbr51S
1wcitMgh0eDOjFqiq18CJJHunaKjOpG2pe9FnYRBZJaiNULthgumLkAeGdMz4j3hB4m5Nqbh6MbF
9WA0P/O41fnIDNM9r88QSM9BgdimcEUUXM8naIR07hC6c6BoSMgk1Oa6J+01sF1rPo1rWXlI42TA
3fY7tDLqVmf+8U/G4QsUnB8zQ6FiHMid2mgnhDZD561lb+4N09tyE520jrM1WvIyxT1CHrTT2s9d
GWoSVQsbcFaPh1jZrOiJtqTzoec4a6YsQAznhD/6yPVtcFj99VGCRq7fhQfQYAAkem4h7cKhIl2A
rG2wodGhsq4GECTl75etLFxTZ1aULTXkkQX6Rcxixw9yAMS2uvPczWUbCw8KAiMzVQ72EdJdymTV
coonWaM6lDvDNgHYwA9Dz1rxxhp3jZckUGLok3VagIh7EM1wi04zJG+s3jnWWfvQNdOo+aKlnQLX
dcALOCes1RoZiYOeogEQ1Kj2L1QS/My9DUzjvvV61CqGtWb4S54KFwWPJ150NlzmfCVJV6OsPT9p
SiuAWEpWX3sg+tpEVVF962ImtogU7ppw4rcgvL4RrsEhCpFoHPb3JKv7BQsAmVML+xU9WudfEThu
NHQBCCmGkvUNIMIZMVchy+iz4YEip0laCZL3IcmjK/RwwelikaBMaQFkfuBcyOeBJCCqagxOP9wu
JGvw2U4trrYsOZrVmEebZMIv+XXD6ufCi611GZQz21nejJtwYtmLzRpn5rGxns2GGr+qvK52njDs
VycIqn3ajNlaRHS6jmKaoRISBJEfghftvg3loGtU+vzMxNojMEO4jriGqTIGyYCHt93l6cq1gfey
+X3u/NOgjJBYEuycZDvomhgXUs6wCIKA+TKZ6/LK/IuO0b7leK2048ZzH0i4ztu3nD9H3QcE72Lk
YNgN1co3Lu1vXAaozIKiHXSZytbrU3t0ICORrvoI5KrWrOyS3DFJNc0AC3EP7hzIYSGfjY2udtP2
Kfjy4gGd0GnrgcrtEJffhfvO+PbyVlrat2h2ga41m08UNWfVF5K0wPakK+r2G3tID8xL1lFN/ZR8
Cwequd8W5+7Emn2+Y6bO7oSQsNZMIBC37U3K76tBM3PLRkCLj2bkuR9FWSA7SoaQe9AeHLL+n35g
w73Lu5dCNIWmzLzsgJDOQHkO1VlAi86HI9DCI/v5dV4EPXpOf9QjOmuuJs8PB1QGNzY/dkCmljqa
6Dl0V88d6hFsNmgZAcGphPYubXjAMswia16m9mkoj6EA+YCfGC+m3Fu6t8pCVgBIALTpz9IHAN+o
OPkWAn4ZuujgI80LcOsDWZnJOog3TeJz8U7SVQir7NYtd5d9cykiOLWrhP7CBqVg72Kcbt3sYj7s
+1GHC1ty//mNhMlE3epTLlU2fWOnIDqdodllfaj6/Vhlc99wwSZN9LHklqemFN9PihBdb4iAV24I
9amQ7V0n9c0s/cKGPjWjXI2hGKtJRjATAFRcDvdD8u5lxSoYf0Zgz7y8QEtHPnqJINrj4cynap/6
nO2v877BTgNUw3v0hOd7zoMMnloITDNdot9e8geGwx5qRwQ0Zup5b1VGV0kyBz3o42ws3yuf7Akr
tzGqhzp4BRbcoDdt+DEWq8zdk+RXXd5GvETlZud2Vyb9KY3Kz8qndNrnbB3nOg6eJWc6/T7FX1lV
k8QJEQ+AMlqYfjduJX8g9Y8m1kQev3uy1RMANx7Ya/BaxS2kHDxEurUVOZgJaUdo49qlI6oZM3ms
3yQPFRvXkUX8pMk3aYHLN/1eEtABrdLqH4cck+E1d0E5OqxM9jCEmhN+MTI9/TTFzVu7JCjzYhKq
7ApsVJj8DVJDUqyJ9yyyLRPrLtkX0GALs3X+9xAsArwlzKNfClxL6huiqpD0QCYKosHgOkfu1A/o
qtdJ5i0dv6dG5pv75BGb1KWXA2CIAMD61jS+0+x4tiXRc+/ss+DO1jVILAUCp+ZmrzsxV1WjE8Yj
zDFHrFzmU3I7ACzn6V5HS96Lp74JZQBkflHhPbfTjobDrAKnLUk6IA4PcnqMQExHrY9Ux7qxcG7g
uvzdR4zuNuT0zk0BGCuymMJULJ5YKAHnBB9xcReCa5GsAAi7fEotrNeZNWW9emGHqTHAGvRSpgqc
j8DnxxH1me1n9Dt4dtHyojkYF876M5PKmgkAkXOng0lbko3ZtOu+uDF1jrGwYGdGlONm6oUI5BxM
hX3mV+kRBUdMqw+m9a7ShFT24ophPwEzi1QfiiznK5blgqZ0nOcwfYqHQx/fNjkBSG/thBuaP8eC
rqLuZ53/jNl1MO05keueMp+YWxdU5PGhCbcySNdWuwGyajWkLZg2t4goEqjjRXe99/eXIKolfz5X
mRqcj21ux/h9iR4FD81Lltzx6kdvuBv+87J3LfCKzkoLf2wp0Zh0gdGZ5iglqH4Uzro23mKkQ73G
T6KDOW5kvC3JtWdt7OK+ATvTmK8q+9Fz3tMs2pW6K2jp+D35GohIny8UlMuC3jTxNR6mGYXVECKw
Kycx/bo7gJjcD/r3Vg47x7nPs3U/fKHiAPOAzTGClxlw7+fmQV5N6mEOTYPqfvCe7QktIsVxiDQX
4OL++mNGBfMaU2B4dQwzef0ey34dlvu8yr+yiU+MKAeiQ41oQFsTptL4XoMXu403TEcUvHQ2zX1Z
M66Cg4FK2VdWO/RpMpelI/YjDQ5TCqHIg+Qgm02uiuJteL3srEvzBlwv5P6QNEIrs7I8ZmOivzcc
se/GjeHuHfdp+sIVPEOH/2dCXZrS7iHXXsKErG7S8FvFNkau2d3Lo4BqOfCtSDapuSbQx08NMXpc
H9N+pG+muJY6NNmiCVROmIk0IZCmyrpEnW3JiWMU3fCELugxuUbV9fJaLFUewcP3x4ZySI0OtC4g
MwL/ku/Td4qce70ynH/t+HvbPaS4Fp0209hcHhbeOcBE4QWppg2rsmlpgUaqlSMPYfgrRvKIfFwe
1tJNgXLTfyaU2zawTDdDKh4srcGmN/YIwp21yG8nb2PXmve3bjTKInljmEa0hSkPsuuhte/j72iP
vjyc+TeUSBuL9Gc4yiIl7djXlgkbVTz6cepT/jq6me9ZV0RXIJpn5pIpZXNavJKBVcJUX/xjGce0
/lUOeCjuLg9o6TWPfJllz/3RCJLVR9skeiihQPtpNSK6Q88kJFssP2i7K16xVWBLvOTKW+6S3egE
NxEPH6JKgzhdOvROv0BxkRJdsCBjwBcQ99CN/7Lu2SYoUR9BwlO429jUjXg+qJWJBbLMsUFKBjg3
2EvPL6XOm6KhtxzkCSVkVCI/jV94sUmD40Anf/DeCFLIDd6Of39/AH+Arnlg8KHwowJrE9lUAWhE
fx9TrrvOml03bC4v5sJMAlgz60hB0coDicL5yMqMl0MVQ5CMVfGqcbfM3EXER/XNd+I1Ai2hS3kt
+Oipwd9n2sljhNnQlyiHAEtHhZ+KEr3Eh6m9FkRTi1rY2md2lLu3MwFGp5mHZAnE112OBPbg11+4
4M+MKE9VXrZOniMsXUUAQ3nBinhvvY6TeeH8AH0A0pBzewk8Yf77yYQlzJgykrB0hbLodV20UK8S
V00fb4oZv9kJzbwtnL5n5pTjCow40Ocw4XOp/TOpYj+2LT81NtA9dzGXOlSozpriftJpEQnksGaz
tRQf6MT0qdwPydqxH5L212Vf/+wSFMU7HDwILfEIYcrQTDNgecuhScHrCtkLiBh2fl5sLxv57N8w
gjo4RKhREwf3w/lyOVOGCugQov6KajRt15UR43X6yI3DZTufNy7sELSRodiLcEl9T4kpLMwyhh3L
+pWAuRZiZtWbDcm/DuxNvF9FjiZi/uyH5waVpUrNvrAgB4yBBRuZ7zvvWDffIGallWlbCGtOLYEp
/HwK0S9S9nkDSxNlBFFzEMRb3gThjUWE2MYe5DDKTBY/acTCx8hyox1rveT58vwuDhc6urN0BTIa
apEmkJ4kmRmj3bO6qdFynNoPLv82OOtKanbc4kqeWJo96mSDZ44wZc5hKenLtYcIrmKQ+RrQ5bmP
+reOPtBGE/Ys+uiJReVIcWkAFDiBRZBwF/1msjkaWv+Ps+vakRxXll8kQF7Uq0rl2vvpnhdhXIvy
lnJff4N9cLdVbKKIGexiscAAk5VUMklmRkbcRvU/dFnxJdFfQ28TrzkcnKeu2RMtoacLQ7q3SdyN
Y3TBMICdTQ9a9h7ZD3ryNPk3wMX/y7f7z6wtBBCUddPYLbl/BriHwPCl3bn+tvS3+qgoa0hTyqeD
IuDBiFvQDlSwpNlbJ78elztjfj3vjHw7rGwIh4yhabXHKAWUmvNSVNsCHaF+6SA1lwAX+zykgTYf
BxVPgMoz4cqjJ54+zAY8G8wl1AAsnKbv0aLiuFNZ4QX7VexHflk4NQ+QxLqk6SODnnmm0gWVRjvS
JEiaCOqSthDtdVtU0eLDRuME5ZIGBJBTkANQVLvOfylpylgZEs6XzC/7yOAbeUJN3dZ+xc21b22X
NmhUqlGSlOEaoFqxPNMAsFUEXWkRy/3Fi3ExHLdOeTskYe89DtUNcAtZFXrF30c51HsAoXXQMUDD
QFjBlFrxQLIExZL0yjPucue1+PtbDtoxKxPC2iXg3EzHGUX/rLzrzbt2eG6qzTLfmuzvjzH0fZCQ
cEKjbS0OdzYMfQ9vAMyERHe5/pg2G0I2No6ZdD6cDwfZxj0xJSwbgGfEq10sG8nfe+3VhQj2pqrn
oGPXRvNipNdxxBQvBkmsn5gUljHXbBtEvfAOFerReF30fetflar2Mf9bTp9DvHf2uYZCWh/mrFtm
Asd84/c8/IDuXeQ/NPQhTw6RqYg9qUegPuOlGt6WEfMQGzsKzT+0jlF7HIDFSDqIGF5ZTPG1JJkI
QgOfdoRMlI2DaWU97MTLremEUf00qDBX/K8Qlw2Lhj2EPgjAR0I8lD2hlRkBkB6ZgGLq75aqciY3
AGIz8LahPic+5iyCd7G3YLgXamGQlDcfF6dSjPpLTaBgxpvdgDSK8MKMGs4Ip/k+/V3VDy5mYc7v
Gtn35hW5/zcgnHa0N8xpKQsUmIp7HZnazG69/IGqtIBln3ttRgirNm0GnNvwg3bHpXzxmiCNFBEl
OQ64wtR/nggRReMuplMGT0j1oiVvPoTUIbWZzVmQq7gIpV8FctyEWFz6Q1TkJpk9Gp2Olr2TXNl9
vemKRvFZVBYEZzJc3aqKA1WgbmShAlKrtOKkH2TlAv/z1U2g7Wu0BXyAvzT6nNhP1gwi31HxRaQ2
gOnhI1zoI4iFqzhayiabALyqpltNC0l1ZRXv58NXdjKjdfyfCR7eKzfyNu4yu4aJer6BpCrzQxuw
yfq60SCV3ECSVTVNJMvFJgHWFu1Q1MXFgiwwbdAKstBjoPOucbvQhOZwPoeae4X83IDp9rx/0qBe
mRP86yHeAYYZmCPt1WgcEu/Fs8K5PdQqLLH8W336JSTLcSCgH1pgiE3f3XTfoDJrK55BUl/Q6+eD
WBx8IhxjpPELjIqgx2fVT2P9nNCjHQPx+pim/3DnMD8NieKEDRtZUTRI/Pp8GIon3OHzejMAgekq
RhCki7YyJBQfYpMAvwto68al37S8CjCFCT1ARQhIM7SP8j84WDB7IkacDqh8CnYHhLgV2OhqtSTU
GSZ0FbdpacZZmREizejT1KAxzJj6vaa9Nlp4PpKl1zMAn/GJOfs5rranW7VK3bSMOPaoWaAKp9FL
kmahlZgHg46X+ngzlSXgaWbZBKXfKZoCsjW0cAngDKT8X8F2D2ZmaykRehO5rbI8cNLDqAH3ejzv
oyweAHTiZxCqg0QkHKT9YC0dQTxUxt6M/gzz7eypaqASDCPKMJ9GRH5B8O4zMG/ACKs3wKiFJrmO
vDfb2/vOxgBgonxI/X2nUliUhcfaqhjqswVUBLfalZcJdDjrvx9Kg1sewgKRDkI5sXbRmsNSLzXC
o580l21sL+32FgY3m03jZS6oQZnuF4qYlH6vT5ti4QIAiS4j3GZT/Sg8iFS/MbY7HxLysF/ZEBau
GQdQeC2wYbhH2hnB2DoAV93l/d2CimUXhZW21c3teauyY9HC6xvEf5jCAFL4dK9N1mKg/wCjUQ/l
lQBQ4XQAPZ/WQF+mJ3tnNM2w7urkWusjFBbnwtif/wGyXM/VGzilD54SIrY8zzVisRw/wMbFIre2
DTZd5OeBlr+YpeKaId3cvFOEMjNKzTr/yqs7gF5YbPB9htd5m4RLWm4heN0EECfGrclRTYJKQ2Zl
TEiTS1Xm0dSg56fXd7Md9uNzRhQhI107n+sOAjDM+cRO/dFi6uVlPiJimhLUHFrgkR94ZgLkiok9
6iiOF2mofFoTFa8at+kBMoNDc2I/UvK2tK+xv9wXpX6plwQnJ0ZTbBWKV5pNVkbNUxfzuNHM2ICL
BZCh/Ao1/ENNElNyGIrGaAvuamKlsChq6KZTuGWn79aiBcsYWE7gl8+OaoxC/rk+LQm+oH0z0Y5H
BNMxq9MFrr+xkvthQH/v7R82FQbY0ehwcIiK701IucVW706oAwAe5PU3ULofyBMQ5EOkUoiVhfkH
fhytdIMzsp1+IDcjc2IV+EALGAGyetw2DG9D8+W8Q7KdC/ofrj+MsQyU106tVLpTgl5zxjvK+5Fa
7xNwwE1027mKR7TsC2FMDQMGGHQCKaCQglnHxrilWLdYu2LxUTdv8vHSrO6Zq+iTS8/mtSUhFnQA
KRjt+Rcy6v3S+pdpD1yZVVogVqpZaAwY06iavYmRjanrftfO6z8sKDwEygZViS+Szqwly9L7fEHB
autrdhg32x6ZI34/b0caHis7/JW0SrlE03L0k3WsKLlMnUs73Wmd4myW5SX704QlNBWyyYUIcgJX
puHb7KOoOx1S0PTG1vuM/pQ53+gqrVRpNAJi4wA/5KLNJ4SJR2ZzNCI4VaDXZc8b13inoN03E8VN
WxqOKOwSADOBcnAEO8WcMDN1ECTZckATtk6etHHb1beOqm4odYg/UuEPLlViDsxZ3FVxaiIac+3o
tu/EH375Odj12kaxw1SWhLhv8yiZoxaWRvMeLHB28c3igmFxtj0fdx94N7GmB83f/1wSLjZ4CQPx
GhlwqSHXy1AFlttuhjJ9rjv7oc3YVaLX4C99MuuXMqF3mH8LtGTZjuTNxvtsrtvt4iYbr0mP9qBi
E1ItAj/0VpuC5U7j2g1+G9htO39b29c6DVvt4fwSyAoQKAdDqg83O5wEQvTEjT+axgBsDJm+5+x9
GDZLetSbi7nejL/Pm5Kd0iCIAw08rlYOEdse9pwaIwEF3iabbivjFhQIwXkD0hVbGRBWLLO0es4a
GGjcPEytq7kP88baDf9SfVw7IpxmnlkNhctgx0m+J8USOMa9kf0874t0V6984b6uvj5G/wHT5DZm
VgRp9jrV8SYzKGbjH4iqhS1dNwwz2lDVIBDBFs7NMR7wApxhq61BY/k6dYEOmRJVS1IaaSsrQpKH
eMaIojcyMMXWcdNtHwVAYTH9jkQ7mzydXz5pul8Z43++Wj49zkfL4CC3RL+OAPrugDvf+cYTjTdd
e2gSxVVKsYLiI7r0NICi54+D8pVV+6kGDOspVnF6S49J3Nc4aO+DFufUKaOuIAJVLXg0a2S/GKAg
dvvrqPeO59dOuk9XZoSU4CToQ0TgFNtQqF8nEOE2v503IH3Egkb+P0eE/N5YVpHZoHLYLOa7zfSg
aQ+j/2LbD2bzjQKxBPUpUqlyvXRHrYwKuX6iAzTtMxh1auR21IVwPwyzhAa4HIeW9xtKVDtaPjAX
N1T/bUroRmPfKr18GjAq3aQVSJ/H5/MLIQ2b1U8SEpbG9NipY/ykIR3xLHusa8xEPLTa/rwZ2QfF
xBzwZ5z9AMwSp3FT1H0xVL2LWogZJmA2KpZFcQeRObKy4Agf1I8zty0SAgvDt0kPJ+/e8F5BqHbe
D5UV4QtGKRbLajzkxPzPBIKIOAv66Xvvv583I9tm6I05fKgDw71iYdkdqy6dGjhToL6BVoxj7xZI
EJw3wtdcvHmsjIhFZWLWOjVbGGkwslPEj34T+uk9iKC69LKr0rAeVJzFsvy7tihsa92Mfcyuw6Lb
gLN4w0zsADOYy6vxd1aqWlqKNfSEgCA+G8x5hDGtespYOA3PliLlGtJo8Dm8Cw0N4DiFaOh7zW5n
hpqQ03ZPHoYvD9Ns7rxmeQV7ZxZkIxn3U9fOYQKGrwvi5q9j1aD8l2795Be4Ja6cYtxZ09IrAGGy
PMM1JKAlwbUyPGGdfZPZVOcAeDJoqHUkYISIUKj6kbpBr5I1lS3z2pawzC1QhFoB2b5N3YwBev6b
pf1lq1BSsoVeGxEWGsd2TGYOsy9nwBJiI6zy4abQwCP8Ty1wVKNNNMLwuAb5wWmmwtWE0C6ecDAY
oQOmYlr+OL/tpB9nZYD7ur4XpCT2vQIGYgODgICdWywJouGlsrdGqRJWlOVdEJR4UD8Ax5sl0rwx
Ys96Mtm8Yfm9Hn814+68M7Kvv/77BWcaymwvjiy8Xha6ia0upN5TP6lmRmRLtrbC/3y1ZCWaMFGB
8b9NlR4HZx/pGAkdNjnBa+jxH/wBnQeGDnBWoWx/aikfiwqyzDinZjvdNN3OYtHO9BR5Q/pRPo18
3E3W7jjRYHY6jEQYGCPeng6quUzZfvGAObVMhDLw/4IbJZSUqinFMWU1hwXqcGVQTg/pv6BFVlaI
UNAoPQcVTxN+mPGuMN4nULuc/xoSXl08crgEHcH7EKhywQ/GHOSXGRZcdBZK+4h3qMtuk2kPGiwS
Hev2G3Zo1u/rGHo52K94CZ3/BfKF/O8HfCH21bS0BYSal7/opiVB5D5X3es0HM+bkW6jTz9FCpRY
TyAg18FPw6ABwdmQP/qqq4t0E/mchp1zeUKA5TS0o9nqQH2Cx3wJbp720UmOenmsum2qQinJTnmw
r/9nSMwJZjXHKUXpBBUnc7wex+dZO9j9a1scbFWnRLqVVraEF91YpWU+e7CVohWzgGSiThRnqcIb
8dNU5mR3M8GymQUNugztiyvCrpo+tLPvuavo88uMQXQRciuodaIqJJxzS+zbOeOZYcqqXWKaG+Y5
R7a0h87wQekwBX1bKxrJ0j3G1VYBAOEjWeIoo9VHSRLluCdVySay9ADtEctKQAl1GzVHhwRJ9AcX
tyBtbjLzysvCXqWWIX2LrX8B/8irfKiRdjCSAb8grm7MKVzi0Bl3dX5N4+u22cfpQ4S3yfkNJ7eJ
QgOvnkMrQKwEAYXS9wk0WjYFhhFGG22bu6S+09pL6nZgIsQ0e5UFmNpWmOUfULxzf7CHAvzAaSKE
kywnpCxKF2b90tJ+19nSoQYMWQQ2acWx7DiYFPi7fYOhqo2XphZux+a4vOtk0fHL0Ogc2PgvQBkw
7qEcBhIajLUISbZBjaL0Fz7BpVdB2b825L1WsjzKNurKiHjmTah726OPQSfSMQin6uhiKdZWlt94
QwTc/Jhz8sUnppOBYCfukwJPMxpU8S8GppXM/13Wd8qBC1m6XpkSay2GPZMxSeJiM8V5CG2Uq2Si
oTmNihq0yoxwjWfpUmWtCTNR+9BZ3/LWwmZUEejITri1L8L93SyXuS8iWmxsbUvohUtucalKR8XH
kX7+z48jwlXyefEGTYcreI0EXmMFngosqfJDSCKRbhR6acCCk92PBepfsGH7Af2XNqwPyj+QU/OM
KV5JMqJXTd2CNVmL25fU8+9aQ4Mk73SJidZ9Z/aH8xlDunCf5sQLSFYkqbNEiOrBYfvJmO4XnAjn
TUjDjDMlcDU2sCgJYeYakTPEBUx09S8LI6gZ3Y7x21/b8LisIXQPgJvEe+Q0xTO3i51GqwvoIM2R
HcyRrt9h0CL1Qrss82R73ppkwBjYMofraqPAxxk9T81B9TeyBhs0WnaRBqmGXOpcRWjMMw+t3029
ZAFh9GDkd1bb7yBiojhdJMf4iXlhT+mDmUK6ucWK2jsNpWVQsQ2hD9Cupd/qmuKCIjvKTqzxM2d1
fHaYH8qyBNYs66HHU2zpt+DlDDz6wiycMyhOXEX9P2zoE6PCdnNmUOz2JlaY1rd1POLupbp6m3yV
hLPyxASP25VfsUWqQsvhl6bdR86uI1uLxqGtXzvRa6Ztk1IL2t9Woe1SuqXJN5oyDonEi3fjAQ+X
XI7uLz1+m5snMkSqAONPmy+/zXWgAvOhFSqSM2D0rWhAjVgAsvZSgGBg+OEsu7Em+6J9spcQwQdw
sGoaTrJR8dYA3hCM7SgMimUdfbajxuAqtdEUpNaLW12n/e78zpEcoh9D+YACo/zhiXPquaZbk+WB
9KEzrb03/TLz3Rx3m6ncTypxRknCPjElRFADOBNxK5iiRphrQIAe/HI/q8glJfnzxIoQRJhN7/2m
gxWS7SfztgM3/PkVk34U3NX/f8W4m6sohcxbZdYJDKQmGLKfk2FHEwXMWAbCAIYQHW+ATc2vcx+U
tqBiHjBr4CX6FsMz0F3bFtnPLAoT48rCTFC2yxMIo+mqErEst5xYFvK2ZuXgUrP4lENzDwXXqgj1
9CcKCWCCTuoQ3LLKp7DUJGbTwPSIbjAKMcIV2fDTKLcGFFV7FuQgncXULgOxZB/0MwvSgmFYEbeI
8K+/IlDPn0ZFP3WSzhnHTZbLXeXe6ca7O/06b+Jjzl7IGWsbYr29G3pnNHTYsOrxyWHNRRrNQQqA
fYeRrqy3wt56b/NX13jEPbxxr4qJbg2C9i4J9AxThw49JoO7mwtIArjPZqRD5+xXgtFb4FaCwSnv
ptG5TTEtfv53S/bpyc8Wz9JkoIbT4WcPeAWa1W40Xvwk1EpFSpWcmTirAV/UcQdBRV3YqLFNo7qb
Aced3cV+SXy/+B4jOsDMZlv0ErsCl4e+dNsKi0HBSHzeya9pArz4oJ/FBQXM8F9Io8a8KTAwngAY
kD9W+mWZK7z7miX+x7vPTTgYRRO8K4Y6aaMUf3+HXovfxJtUz3a+/nreCwmYBGaAlUKpDKV22DpN
Rryj6UAAD9wLyUMLis9sp1v7CSplcQxg7q2zhM0QeP5Vv2meHDvoNxto1da7RZWxZO5CpxaYcWhi
gXlCiJme1kY6m3C3qf5UmXvVz9p+ZqYCnPYxune6o0BNDI1pMDEAfYQWzKm7i64zrdaRnUbXXWig
AV3ybtDCvZwrc8gCPe8BKeybBSo5ldVBVSXHCOBSGK0VGklS3Rl4Vt+iUd8lGKv0Oze0xsjcjl07
TFBPZ0UZaJCGrIK+yehT5LHuaVwqrKClZ+RgRqnqsOKf54s/ALmBjwG1GE9MfQ0rctdOW7Ss7BjP
lxryp7mfg1NdIyRozOJqbnPc53JMmqXaP2BXsJq4K4NNFRBTYMZOV1MzJh8CEdiBVf4eu5dRsh+i
b06xPx+j0tBYWRFCAwoXQ+rwCRPSPWRZaLQguTCez9v4eosBoApTbLYLFVEO2T71hHWA2tfWwMG4
9Z3JnGvqW3s3WnB8VAHRIsXhIUsefLwUitZQZiZiG7BrLC02GFxqgWn2WzMw6Y/zDkktoFSFGwAX
gviSPqIKTKOUH0+eu/PtCBwSisEf6ZKtLAjXmLlBp7TOYGGq7gcQSI+PenrpZ13gq4SEvyZ6fByf
E5uAF9vAf4SPEw1QkzQBxE2XG0Ag9eYQ0W05Bg6BpOP2/LpJuAhPjH3BgrdR3JYclt02YWFej/O+
aLYk2xrxwbV3kxVW3W2RhFV0IJZKPVcW6StHff6+Wd0MoT0CqAB3VG+uWpTC/UOsUnWTJYy1CeHp
V1M/iowFJlgesukI1gCkeOgApP5OI5tOJQguqRXz5cTJgsc8vp74rp7KLLNLgHM2cb3r+jt9eTXT
A+luZwrdhz/EOub291ob0dKH1Jv+o3MUFTHZPkB2whEK+B5uh3zJV0saNW6cMgv+FqA5wexOMJiK
9CS14HF4kwlSHIBZTy3oS11npsuRR1YXGMW1nqg4uSTFCaQKrCIIuTh/urgB2kbTG+i44NRy0E+6
LOYHwz9o2XXcbys3jP0saDogJPCvotQv23krw+JmyLwh7ocBhoFK97W9Yf1M+xtjfu7qC+PvAYon
TooademMvV9zJ+u42nXzj3oxLzSahOf3t8ojcYs1Ze7OHLVNQaDmLrd5eYn7b+T+1PsD8GMKa7IN
vV4/Ybcx4D26TOc+oWnvfe/6i3R8O++QLA1jVEznc9geIHZCcqxrB3S6PSZ/SGSj19kmf5LB1IKx
gloKneJlC7oYFeuIbBFRJ+OM7cD0ESKE/KRRK/E5gqPIHvsevOUbTX+ujGD2L0YVKZJkCQ3O0/4x
+omBY8E/UCUalebCVu+jKmba7lPdu8su90BteH4lJanRAL8ASttcTBAjzKcbOdYhyzuCz2CTQO/S
mJObuLoDYvpGM+qL2rqhurUjDq6D561KqHhxcfo0+6U1MDFcERzkj2TyDxitgviKF8bJizWbB01z
L7r6qY3p5UC7EOc4iBxsfzND6yJdICflPdspPdjM3tiG4vVpSb4yfhjCCjP+uEGISJA2TofKKxG8
pMJkg8bi7II6lW5ucj9JX/CaXN6In/vHxGLjIbXnLGxZP45BbfaQee2XKGiWjH4r21q/KyMzjUJ9
7J38EHUZA4PyOPUX5WRN0BadXSv0TFr/ZukQj6GpFdPvHOzNf2gEJuLOnuYpGBPX/OkNrXMsxzm7
nGPCpg3O6uWB+a2BoNCzt6hrkiPGXLodAGpdcaWVzL/O9KFSNF2/PnDxyTCUBpwEnkwQRjuNlDzt
DZvW6PEb3QWeCpr1e66u80g1VfWhDSDc7jEpjv4aH3bCILVw88XDd+gbaqP3N7SlvqGUDtdY0/E9
YVp30G0Gsgo3q6efpLTZTTmNaGHoQ1ZvsynrLkZvah/yrEJltweh33Ob2Nldk2vsZ+1ri2JJZMEC
XiAHSHnOCSwGS8x0G7Ih6EN7s5bsNXcxt27jH+u6bY+WhSrQTEgUzJU9/P0BD3Es4FH5+QhZXuFb
4PGKav5Hf7S7B01h4Lnb8xtU9rHXBoQc3ttxTzQE+gYEJyibVFodRIm+Sf++oITBX1zWOeki/kdM
5FozNCzh7SjiNlvGspvSYgEbWsWRLrmugKABWQ6vRU7gILx0ymJo0jEbUYcmY5ho2LTT5vyCSU4k
PAhBEYiJNhtSU8LpMFLI4Q0tHDHnTQsKcWhaMxNEmEPQGpbCluTjoAvtuID6cEUbsUs46HadDxE6
0bQKhvJ7O9321TZViWZJ1gxWUJnAonGFHiHGMsdPTDJzK+WbS65TVeNC9fcLTyk6D8uQ8+4wmcpA
17bxVCrWSWVB+Oqpnrp9YcKD0syO7pAeqvpw/qvLv8TnGvEEsbpoNzXNm2WGD00Z73wLhDDTNxcl
2L8f6IJ4C0HZjYsZc66bUzvOYNR0KGCnMO4XZwpi8qO3bvyUKlZMcu84scNXdOUPFKW6GRCuAgOT
d/Nw3Y3fNPZ2fskkVfpTX4SdkrmR2U0DbCzxQxoBGF5sSy8N4vHQL9dme5+UR93/Mf9DRjtxTQg3
FzSiWkJ4ONuQ9ew2rNE3dXVpqT6VagnFoKPV3PsM7kXk0alv23gKrCw8v4YqG0LYzdUSFWYPG238
sJBDNW6AZFZd0aS7B8VCTCviEQuundNYYMRMYrvDgjU+MOhO6IN0bA54Zc3Tn2dwCyQvbf7YRVDb
BEKX5U+YOj3vpqTHgVDhd26owKOgI3KSVV0DyHSFsGfNzvLuh2IH6MJuajZR4Qc6oH/6dJX/PbGs
A0lNfvvGhkOpXbgRe262zK3h4WpaHDDKB74V0oXtsD3vm+TqsLYiAhZavyCg4IIVp30t69BerslQ
B1mHDLKLitfzxmTxwpH3fGyMU9gKMbnURlYRHaiivA3bFtJDHmqlD/9gAyQMBk4mm7/aT8NlxC3H
b3yES1K+l/FVD6IV1SkudcPCgQfhStzORbhuNbbpmEwIBw5XoBz9h3K9iuxfFvb+pxERrTsR6qXL
AiN9/RShd578S8HLWVsQVwpXlDktsHu1pg7QmXTZRaTie5ZdRwAtALAZDPK8VXP6NYrZw54eAb/p
jSt9CtnwNng7KzvO48s/fHYbj3CUggAp+1ACW50YoLQtwEmLz+7qhyUK4/YYmc/nTchODM4lAtTl
h+a3uCNZ1Q96vwB5Y+RvtXaB909YDdvZfYi8HfH3mfnu6bvKU5R6JWc7rEKlCqtoQANeWEKHsshF
SxeJHIISJtSyk+jQ4CFWqYAp/HsLDx4YwkQ4eNfQXBN3jpGzvDOLDGACl20rqwkigmk2zMBMgH8Z
W8AygKjVgJoaoau9ZD/Pr64k3k+sC9e8Ict0jQCnAVzrFJTkxmgU/knXEQM2mOVA28QVm1y5N3Q9
quZwDwk7096n6UGj11R1WEiSAwx8mhH86KnVJ60PM1Z8BZHFgR6caPcPS7UyIdzCFlMjTZwVwDOC
qnfsgAGOn85bUDnBP9ZqN2kteI4tvlYoQQSV/04HqJbVin6grNqPwR08uPDkQplYfLaCqSrTQC4G
LAZ01+oETzuKsQErKMsbPLhhD+zb4D2uq+eJPUcq1Jek4nRincfLykco5w6ppiPgiiHdd773qA/N
JafLii0XiCzMg08FArHbn19aSUY8MSucgUmexnhMwenFeuiiq9y5now3q/1uqSYsv35DvAM9cKjY
EAZHb024PxTdCHpA3UvRTNVpkLHmpnC1INepIj99XUfeXAClHsQK8Ab88iboWdOXs5uhe9cFNruu
p8exmTejddShXwFR37/H2XKkCWxBORi7QCzIT3Xh5nXtZRt0kjXjOaMPWvd2/iPJ1m5lQiy9O8wt
/aiCiRowztZ+tZgbdnN43sjXjPeBmMFhRXAMQ/LjNABn0HyP4wRJ6sYbt27ahaPqDvE15cECwUgh
3s7oc4qlssLW3FJPIF/uDUGtHR1zO1ig4RpezjsiMQP5dV42wVgAD+5TRxBlxeAzwAcK9uz4l9YE
CfgnZijehDIrwLyD2w6NLNQ3+Ddb7VdHm10ji2JYySMMjzTRQ66zm3HRuqOhR9rhvE9ftynBi+PT
Gv81K2uZ56SLZkGTvUyaLLDrH1OZP5nxG1nMw9y/nzcmCTewuIJIAfsIrNuWkNDTtKZR0yCc/SoG
jcKPCdApt348b0QSboR/IgyZAtULuqhTjwBG7iuPs5RNwF04Aa4y3j1OSvL7vBlJOvjg2SZcZBuw
RCHtzNQvjIbjwbxoly2vFDxAaYLRr7AydgD/olCkGppEEw4//fTmQhDlqHgBWGKCrly4ydJFK3wa
g0vWqkm3BLodzRgU0aM7gCPx9TyKJ3dAMcW/8cjAQn+kY9AYBLdqvJExd6ChOtNt7FEbQTe9dONx
HDX7pYg6XEUSfagPaW1lSzhYyKZ64fZ0z8YcWgMDMutV147sChXk9qYx5phd1l5i37mLi/22zMvO
7Gd66ZqF/t2cK3I5JaQ7MoRXguGxAonZXmwDzcMs00AxFPvue6FX026xyfwz0Wbnvuqi4pGik/Wt
zgi7tP1s2jmwcV8ToD7qsjRpWEz+cGHnrvs6NBTsTtlMjWBiYz+HRqyVN1UCQPOi5128mVt9+MEZ
PbsdCNCqI3MXpO129Iq7sWz75RJd1jG684EsvcWoCxk2I6gS+2AqaXX0HDq/1KylOy8ZwARaGeAH
QEHT3dPEglZAREB3HsZsxgDQYlLtNjdL/TVrlui+6rsE/RPPaY7FoKUhBN+gnDPYZbdB3YqWl2Wd
VRf4jFa8tfxs/mM2ZlWANS0rnkBXVOOdDcLwXdl1yXvXN7m507y2xJvY81iGd3nMXk177N+qJYam
zEBJ+hNiDda2jZkNaY0yt65s2qH81ruRFpwP+a9vaNTEdM6U5wEmAcDH6c5KcFBRrQFXslksGxvc
D6bW75dU3yegZo6G4k+qqRpXss2MkgTXuvZByCYWRZwo9uyywC6zsp0L8BGb/h5iB6dWFoSkXpe5
V/WcLTWGdKyWz8FYHs8vm8oHvqyrFNvPBrPnj0yB+OqSm8m8P29AcsEERZGF0wJ6V2hRiLmoB161
KvsZxY3K1L57g+e9lTQe201DSpRHfRBg7orIj7ELC3dYgp5GiRn2mVn8bmMrxfdLuss6GYcmPP/L
ZK6DbBT3M9DboVQvJPw8jqYxtgGMGNmzZgyBSxWNBslhCc8/DfAfsFpb0vZZZX4QG43mS2aCxhEI
DGeuL0pTYUnlihD8TkKK1OPSii3aGUBf1ErNKNnp6OFNioc3KLzRBTj1JfET5GeOTUCmCk3vxQfH
IXUUX0RqBI1F3CdhC/3uUyO2lyf1CH31jUbuh26Xs9CxFCZk3wQ8rP+ZEF6GPiCrbpSiS9dN3zPH
DVMGSHY5ooOpYrdUOSOEl16xqh41ONPNB6O96HAjV6EQJPcjgooObkjAPQDhI6xXMszmgLzHUQjl
DqyDu2LvPlIQK9vR31O5gg5hZUpYt6nSi2zWUKKM6uQAsdMyj3dOH/b6NaV/f+s7MSUs3GR48ZBF
GG2tpijs3SQEw2pevdg6mNw1d3M+CciODbBogtQYQjVAswvGmrgaWOdjCcd6k3RJUFNo5B0gQxU4
0EtOVUEhDb+VOSEldEZmz6UGc3MRBckQzvp7NARD/nLeK1ns4Z6JAotpm187qWA5Y07uADJCIX4A
QAIBaMNYVNxMCiuiZuxcxrqbzLjMpmCbIvTOtR9cFXOybMFWnoiDdsXSLk32IX1aO+5+tLIWZX/j
egElHppFUfp4fuFU5oQwT2bIm3c5Fs6yfuXeL8zZbWpMDtH023k7km4GmPtwZ0DPHv1hQPhPU12L
7dRGDCPyA87dwtn4zgMzH40ZlY8kpNWun9WNQ1msc8gGcO5QsAMT6qlNn4JjPa4AprCqkk/0WZcV
Y49srIut0d4M6OFovgIUIctQPlj44aLue2hSn5rE/XG0vBFcA9pos61m3TkZi8DWUOrHmjSv4OFQ
taqkFj+4AMALxgWtTy26rLe7JkParebcQ7vNgNpwNibGdzOLNLpp7CbK98XECkUhTXIEAzRluR5B
MQScw8KTC5+4zNwRbZWSOseKXXtRsz8fM5Lt9j8SRhfILHSkBM+0HDroNkPlW8+yYuss4JV0224C
FsP78w+W8A7GLILPR0EFX5bad1EIRpZKKxREzHvm7Wuz2Z43IlswTJ5zzhjMpHwpqRsLoW3WcmI3
dw4mjGFZKuURSSj4awtC8HkLpGB0a8atCD359C7Vd4Z1KIqrav6HezpH9qI/CmgESK34p1vd9LJy
Kmcyc0ylgSFS5m9q+uv8akkSE/qPaEUBtA54kYgizsbUq63aAkGIcWGOF6W9ncl75aie8ZKBK95e
BfYGrPEe/hE+vZMXbE74laJPk2rns3g4lIPfLoFXOm4cej4l14le0JvYp6wK26pobsYxzx+TxUou
8sIsqn2E8e40aBpmb003yh95qfzKTCcQ95pQZgeK3Pk/0s5sN25k2dpPRIDzcMuaNFiWJdvycEO0
3W7O88yn/7/0+Y9dlSKKsM9Gb/RFA1oVyczIyIgVK5DgbMexDfykpPvqYMfxrJM4iK33mYd8zI4i
iH2btG3d8OzRlGIjChRWXOYqsA8+NBrJJL1duZYczGkYNBQIeLlZ6mEei2Bntq1yO3YCsO7mg66P
5sma+/HUDLW7u/4xX59k4OlZQdmYIumrMaJMCh3jtKKsiFxJfeycNPzszhBGiqD586HrQAk2J+Qd
COiyO5y8REuKhPpi1g+z72hFfBtVtuvTrrOlD7JmFV9OqH15hs6L+PIQkJ5RyjGj1Taaq/a+dO3q
SU8695tbGaRwrq/g6+MguqRwqpYL/RaB/EssYhvPbgc6SKvqsTYoJTHXeJhPZqVsfKpVIAc2F/P+
bEOXhT5C3a6dIh0oM0NunGON92r8lmk8h9asn6/b9NohYtNvKLmXKKjMUl06oGYbjb+2eJz76st1
iNVPhHYLhUzX8F459trMOXMVEOMQ7vPAeJcygy9K542bauXNjylQsqnzwZvFqsvP08ceWbxspr4y
HvvlOc7uleQl1G8tWrxjRmfW9wsz0pO3VQYd88N1G9eWERUDMVmbq4Uk6yW2qijOEKcWBWJGNed9
scvj43WEtVV0BfGbEAqy4qu8T2+VgY3v3cXVC7PeFv3pb86S8PIuwkZCjFCu58xhWjZLQ/vmmN6o
OYMLlpuYKOq6HSsrRRhIAYevZHKlGJcr5VplHVeuhvzHrO369ED/yAbCyumBI0+2QDAMVP65RMhr
2gajICp2RfEQRG/j+sHx/hv1jQfjih2iw4shAXQA0sMpOQOGZBZdWqTFbmTAo/nZ3pp6s/K9cZwM
mOZ2p+gh+9Ci7buZHp5iV6GsO6Z7vXg0+o2Jiys3kg25gE8hslHs3cuV0rPAtElxFbtaO2n5h9E9
lc4n075VrefAYmIKTb3XP/6qUbA0xIAASO66eCychSxaClM9HAEckjeW9RI5X1Iayv5vGJJRc6qG
femCsRSPQf9IyjqJ31+HWP32v82QBwQ009JC7QbCXOajpmU3M10Cfw5BSwQnhP/TyyU5FGc0ixoV
iWKn0Lwa2w45+vQvrDiHkPxlGzsR6R0gsqXxPdqdh43XyeunHyE2qQD2mEdYJ7ss2xqQ7qqbYmeX
sW8WH5LPFFZJcextKjXTt+sLtraXCVYRCRMUMKaJXW4ttpyX9U1XMADrcR4Yn0w3tUpNzUZ/8DQH
9kndGlu2tpkxkFFD9AggUS95sj6JSq8qB/yMHWPPXZ78028J8a75snMMsRPPDkxjNAqvMjCUwo//
G9pParhPoo2NsLJ0DtlPMf+cbBT1/EuQaNSDqVFGLi3rXrETP4/e2/RBRp6v2ffMjKqXDb8jdpYU
CUPpJBJAm4kStS4d0bHVGTA5z3wr7/2i3JvMD7B3RgfpYt4SG1v5SPRr8ET2TK6DV8N4XHMoiMXV
Ytf0MxLivC7ND/W0VZR5hSJEA2x6ZYWWIlendJRUla4cYjSoh11KD9O+0grfiU/Xd/gWiOQ860rz
umACxAogeKMvZhR/MWxN6BIIBVo2NPQROcZVtXGypwlhgkQn127sx7DaXTfj1Zb+iQAGNVvR+i1d
nF1fVbTKUfKeam9f1HvXe9Yyb6du+IOV1SLAoNWbMd0iry/++9nJCcqmIoyuyITXHWNY6WSaP4V/
HJTRiM+YXzIkfHXCP8kWpS0jqxETrIrIeDL6YW8VjN8LN/zominnKPqlKXM2Bn0SCBT4k7aqnrS4
fzScLX7SKozBevHkN3klSqdymHgz2guNeENmvekm48GBPKLn/Z9vY6YiE6EJ5pDowJOsWRTdbixR
oiDf7UA0qw2fAtL1Tfbq6uHDoEtDTEPKSiN+ugTRy7rgwWlDCrWs4+jFB/oyT2MIlydLnidl3EfR
lgTPKy8qQUo+IHGr2pk6ihV5bNJTfYirf8Kg26d02pnZ0WxOKF1dN1L8xQs3SlzA+1qk/mB1oARx
aaSzlHZldRRqXbclZnfQqKkO6Dac7MV9HoL85jrcaxaswBN1BA21YhJP0m6PAkSWezGZayTN2GeH
yqZsfyqTXel8TNMXTXuKos9eeHcdds1KWiFNpggRQsAYvLSSGHmM84aktdHchRH1GVEyvm8nzy+H
Df2mFddE8olCIwUMOqk8edcUabbUJVC2rt7mRvCmz1JkjOr/eq97um7VGpQokqiws7gy5MeqWZTt
aA3sFsseVL/Vqv7BjebuTdXWit+F8194KpomPXJPVJxEZuZyFUfdbbVASEA3un2g3oqcNdmyPyZ9
s0PgSQtuPCHrqxekB32D3UOKC1V9Z586oeMvWfEUaxmdp0V5nIvi8/V1XNsdcKSFbeJ2l59JtdMM
WSMGMLiD9SObp5POFOYlbFo/cdNja2+piG3hSbFSO7VwqSLwqjz+T406hpJOdxMZ+Fapn+zmj8OX
nwv62zzpiM9F6dRZyoK6BUq7ygfG9B7LLRXGFcfvQFwm2KdqQpwsBbJFOXto4GHDlOq3tfHUDdYB
xt2f3/sXKNLKhXnfpInI70+RflSb4HPf1Q/G8j2Mm436z5o95AIFXZBghtTg5V43ljlJlmTGEw/P
2ejRSqb40ZbzXblhSM6Rdud/JHTlq9+k87oJUB1CIErbR+onNf4UtIlfBO1THTPSdcNfrMI5bHKo
bjD15XmF8xTBLhC9z+1S3Tnpm8z4txnrg/2joi4+bEm/iG8h3yzoGhAEENiwipLPRZW+V9uBiCP1
vO9KhqBjEW+Qh9ccIOGZweOJMA0drMuPxCFidnuLryVLdKv2xb4f56+8ROiqsjbuybX9QPzk8EgT
GWn5aRhr0PMKh0JJ4tzAJYQJfdPq2Uba4bXkCkf1HEW6PGwzzgtPzGDrMjP/V1ks+y6YjOYdClfz
R01ZHDrH7epEUSUjN+m090lFNsQvmsR71L1xeG/nB33cEqx/XfOVfpZ0GLx4toLIxngF/Z5sPNHh
YS+70IqYq7Uva2NnRqd26x5Y260UjbhqUPsy9Z+RxFnwrSG56yzIEe6qpruNbeN2ifs3QTbdzBzF
oOnvUrP584hP1Kl+QUpB8lDac1CEQKLL4Xem7U/u9y7YQ7g6UEks4o3zuHZCBGuXJL2JUoDcm9Nn
1VJkQiNA84J3BorkU/3x+s22ekBoe2Y+qXi7yiQRPbQKb24EAjzk+G5Qcy05TYZWR35SWcE/XTRU
f7OGpJuQ/eDlR6b58kwO8zyYoWAPdUV86h31c6FWd2VFysHRH7oZMcF8ayrNqpUiz4keF8qZsqeJ
6mWyEroidg5FAXNRUU0s7s3So//C2sg6rMavfCzh1AB8xb3TnSRlSCp3d9BltMSOvsmd54THJP0+
Ob5ivK2D945+NJ0N17DqfzgGHARTcDalZY2oay+pKcqoreMzOuYdHL1jwDCZ6xtmLTQhX/i/MDIz
pnXnUO/FoVOb8BB2LwrFgro8RvPCjOMNl7r22Ujf8r1IG6HcIpkUWorGdE8R6E1QidrA/derR2en
dFOEHE16um7ZqhOjEc7kkUPZgLfH5cYMvcGlyMfXsnvjbdw8l67DQOpyPGVWeNSX7Mu0WIyteEzs
rR6XVUPPkCW3EnRMtGkt9kyc5Z9H9dOSGk8VydkdBa3jdSvXtgm5RAoeBM7kx6QwzKmHIggToNLa
Sv3KMv/zuvyOwtrWwK0130XJFJfikIPXZPXCuDOYDDjRMUnZ/UtZe5FvbMr5rq4bAhE8orhy+XaX
Xyzpp3wsOjAKBwIxA9HLBAa9qSPXuPE+XN0cvPVJ8eCxRBfoJRQyOfMyLlSb7a5ztbvOM8LsgWCz
mnyTUQZQ1IekdX171NO3ZmdFz3qk9/cuZPY/z9OQaUQqj1c5Tc7yobDiqnc9hR+SNt1H4mna2vRk
X6Aiu+GnV02GTiUyaKLoKFcHEkuLMrfGaxIG3xluEvop45aDNvoaDOO/i6e/RLmx08vincZz6Po2
ff1lebTiqllvEkWvJGcsY7TGilhnR/XtMNpIxJf7EI3Loni+DvTanwEEX42qp3hNyhGiMYxWb3jU
J4L2TWF/nfLQz4obHuRURjZsen30LqGEzWfxCvJelTGZQGkzU/W8g1cSLG5d6FsgUiQ2WFZba6Kk
wySTsP3mKYOf/vGIAFjG1D64ZsgK0Ssn+RC6PRp1Cknlp/Td2NlwkzvZ0VC2UkErpsA3IkSgJwuH
JRcOZ42gstLIqhet8w9V+ZMT4JDDKty4ZjZwZCVmhvSWDGdd2Gv57EeVcmyV6RBYWzzjVRjUnsTt
TBwiU8AVb5iVtrZZtTkYdqpbur5nl+h89cGfOyuNKgtd1qSQEBGQ33Fh3eCpMsT+Y7vyc/fgOrs0
eXDLeO82X+0qOrr0BC1/3KcinBIMDHIvGqw3V9p6dtxGSRCD6mbZB7ShXvSKsEdVmNBGD5BFs1se
eofrx3fFT4iWM1uoUCKvJO+RwQiTrF/iktYf9TgY37J5PC1E5DMzg64jvc68shF/I8m7JIjLsJ0m
kDr3I40txCQHJbAOy/TV0on1DvVWbX4LUApHsq4MoHIBGLW174xEjG+TkR63T7HjHlrls7NFGF9d
SzTP6M8THBD5Zukds7emNi13GrTFOXqa9HmvBv7gbITIr99trOQvHEoJl36wKSu1CmwMSzSDzPUn
01t2QbJTrM+598lVtkbavA5ENExCVIhNiV2GtI7OEo1R2OBGavtenyvfQP36+tZYOdlISAkJW6oA
Iqy6NGiqMxIN9PTuKldX/Vkdk0PaId3C3KYtXfQ1Y8gd21COxTmTX4RU1DIl0x3K6WHlW9a7zZDq
ZwB/mZVhsJ7oe8aDwCCUA52+gYPbBJziyWoLvwqseye3uqMyJ4+RqjzmrWndBfr4RlOUO9dtbhW9
/FjXy0OlhyE68JzCNnpHDckkbB7uSkbgBAoRWagaw8aJfC2dynUN6VvU/4lTWJPLdR+bAQpTGpX0
BtnHSstv1EgIxqv7amA+2gQlOgl26vQ9XKx9ooVCaW8j3bjy5REXoMOaXBkJM7ls0FYBFchZEXyA
u3Bw/LB5Rtjq9MfbCxCaZhmVA4FGPpd5ltd5NYc4AuKwoFVPNtL7m7PzVsI9yh48jnnaOdBm5GC6
T+pCM1Jgyik9FP1HZxbc2G66WWohp9PvZwZPaRVjD612K9ZcXUeelQKdmEJucSQMrI3YAttM0MSa
ut1UafdZtEUJWDk9gmH+C0Z4wPMIrGhQYeqBiUvqO5n9tou2Bq+veG1REjRhVBK7ondyCeHWjBPK
FZyb3Tybwduh+IywTjc9u+1n07zpg43YZSXdwBClMzzhbM9M6ubODeY4KXdLvS+bt+nsxyS/tf24
3JnKV8/wu/GjMtz8+Y4kiW/wDIFiRThzCUovbplXEPmoT6iPs1HeTaH1GCuf/xyF2hXNXyp7X5ez
NkhMQrbMmOJoZfOh6ebbumn30Hw3rqO1TWEwUxSqFRy7V2noMXGjmniITUGLitH+IPb/cztMHISu
ww+iEieFy3pCQ8Bgt2xu9YNm3RnMFMg2bFg7P1DsRKsXFCE23+UHCejILimcsusYB1I0thAZ8Tfv
hrW9Tc0epiDkU2476SYNbbf0yIewUvZ9T6sJIiba+JRG+yL40Yz7vNyIY8U2kq4i+CGidw31B3Lm
wuqzvZ0NTUM/Ok3OBpqcTj/5+vjUle9iN/azJPbrrdlZK6tIw6EoyqpQ1gigL/GUebBqXjblLi1E
t677fQi5XAx9izy4suNE3RLWiLjIydVd4hSGVgVRrIpQslHullFHZnmwtqQ611AowpKDZP24IqXV
c9Oa1cvmkiEj9xMDpbdaNFd2Aw3APDGQy4U+LqfL9N5BbS3i7yvNoVJJpaZUQz9o7Rt0+/XwNG+x
1FbxRJGS+BQlB7ngBj/FGjuVVXPK6a73phOZeN/2/jOcb8QsqPM5J+rGf9p+jIezGeyHEpuncr9L
izgORT2mhDhcTN2NE46MGd9SdPr5N+RtjlmaUI4ieSsHEWZvRCVSt+UuJPmAMEQW38bqQ0dEzGzM
4aM+++7yjsE+YfxP1p+G5THa8udrW+X8F+iXGzK1pmGqC7Pc6cGi3DHxS380a+v7H7tBIan8y0zJ
RzVGqrGQmJmk6kHh34xAunUQHLsOs/KK+VmCg5wPaYUGrEtbZk+dEdsWh4swoqvcnTYxVyR+rMst
BcU1dyGKff8f6WdAdeaerGaJ4yjXyl1mLDe5iR6JlxyW0X7+c4PoVaPsRMWEPKe0blmq1UlP/msX
knt2vPDb1MQPKhEvaklb0cTK4lEoRVZF6M2z76XFg9uYZ0YIlp5U930fvltm++Q0OeM43GOadjeq
8U6DXpvVOlLmb3XtvW03b8LW8mvjW5OmG6avRTfnv0de4q7m2d32/J7FCj6Vg3YwG+3Oqoq7JI3e
tWQ2MniQDvEq1aYIEZGNLbtyAaEpyOgi9FVgeMkuZxz0OR07yIlF6/m5djtpO8YKZnq8yxWiui/X
P/TKfnLx14IAB0GIFtrLnbvYYTPn6JQxdYzRztZpzv5Zhg1/toUhnXQrKNPMC6Jq18SFvwSnYg73
9WbT4Oo2OrNE2rJhXU2q1mKJmZ7c7otCX1G2j5LD9fXaQhFe7ez8RZVHR2yPLTYj4ELICrc8+3T3
w3WU9RWzhZAGQ5ER4L9EcbUlcdiG1S5jGLtGA30WU3w6XgdZN+UXiDwnIEJMR10a8emVh8J8zJ2b
ZN5N/QYbYnU7kzegcYnuvFdzuOrCCZLJYcGU1iDs6G4ro37To7JNm76+G7XgpI9byZ615ROJF1pM
iHUgYl8uX5Y4KSKwNGW7bkLm03uj5sXJ67SP1xdw5QZDhYUMIC4fIJk1WKd1os1VzV6w9QfGC5/K
4Nt1BPFwk25phPPEYDGUqYUK1KUh0dj2emMQHDpunKOlhjBAGo30l7fF13FOevximG/4v9eYCPTS
54sIPkPwDDnRvuSK1XkmIVYX7wfvi2kcgv5uNL/26u5PjQMIaWjRo4PDk/1+HGhG35aEOVX/ebK/
BM1t2L80+t2y1bT5+jtdAMkOvS2RpspG7kyt+eykuOyt8fHiOF5+JkZ+25SLecuhCCsnyFpzWMqu
s4kypvule2cXJyX61IQ39Xhf6fdhu0HmXPtC53DiYJ/5oDIskr7pgcuqeTert2gqn4L4qzLddMkW
+WcVi84/WIhQmahVXWINCzPkOWlchupL5yY3prU8lUZzUJrep7K0EQu8Priig10Q9VCN49/SfreU
LglLcVOMY+47znF0PwbV4fq2e+32BAbCs6gZMJxNVhYok8Gdy5EZzH35w5qf6+RNNEMD2Xgcr+05
GNr0uRIYUhSR1k3TmOZoOAJFe7KDmIzI03UzXvtVBoDjVHke/PQM0lL1al0VVZ1Uu7LY2xWzOL+H
5qOR3ObMZk23yJpru+AcTPyYsx2X12XU96gJ7dzF9OP01nKeLKvyHfW23XpxrW0B2JRw2uDnwfCS
rj7kbMfCili4mtkbWXMSA+CsaEthYBVFjJPgThL6gdLqRU1pkTbOKoZQPc0e6mbes+JsqbGu7TSu
8F8g0qq59ajgaQFZOJzlbRt/X7Q7Vdsa8rb6cagxEC+Si2E67+XHKaqqddIYGDe17nMadm94miJb
Gk5fnd5+0MMg3zhCq4gMf6ZMSiUF7vUlYmRFhaUG3K9B/q+4YltnVyu3yljtu/J0fZuvruEvKCgB
l1CI6XVtUpZsh/kGqbt6rHzPIqzbgFndD2cw0nG1A6vu+xGYIDvYw5c+eq7il+uWrC6azfgS0otM
R5UpaAyUMBuoNtVO15+G5NhZd6oXQB7Z2VsMvlVjcD4qlGe8g5yEieitH40cY8Y2PlazsUtg+EwM
Jb9u0OqnOYMR//3MKWT56NpMs6x2aZ+TG9tN8WHWbL8r/8KVim6X/zVHLOwZDi2imY7IPs8Hxg8b
vftSLOHffP4zCOmkkhsLGY4DxBA+W/Fj7D0u00Zecf3z/7ZCOjOt6fW1JTYyolXHKLzv01ONZEVk
Mmdm80kttqsckJwtmRzaI8UxtrUJWF9E9KWOomdgOSnWV7t3952TH4bF3Nd2nyBJM9yki/d/W085
arAdmrrQAvvpXnv9w2CegnYrobmxy+UZOnqGLIFbgZE13t6JHtXO850t+szGHpepqrVdjgyTA0QL
9153GNyjpd85W0md1b1BAxK8J7IgjN693OGGOkeRNoEyVt+Z+VHPhyF7yoJw56Rb8dzqqkEnRuSD
NjXCukuoyHRahJsrHJ36wagPWf7D2fKlq5HJGYQIjc7OaxJmneEGWGMXL27xbdL+Sb3d4L53R92H
UHPdCa0v3W97JCfkDEpWjiZvsEZB8iju99E00RHrj9a30nq5jrVlmOQl2jAc1Lpk7aLGuqF2M0yf
LKgfmvFFrx4G/S9iYRoVfn0pyWFQKU+b0ARNL8xvmTPHPhXLI+NTbq9btZLvIpL8DST3/ENPrqi9
s4RdeGiCD1axdygfLsnN1O9L+6aM8e7RTaBukYeFAa+c1BmudOcu2oR8MY2su6BJXwYvufWmD1Yg
MOlM85KdRja6bv4mbD4DlXJRZbC0UZgC2o/NMdefqnpkkutJb7+MDGbOx+/XF3fjuMllONjRdaqK
41b00IfpCW266jlTnA2rtpZSOnJo81rLkAOjlt+tZFd1dw66cLN3E4272fPbrch2yyzx38+OeJhV
kTIZ4AXzg9O9LcsPev3++sqtPaDOd6V0sIc6q2pPQCzj+2n+Zswb9/EK9eBy20tOd3KD0E4GANyp
e1lm5VnzEr/SoieUdhiAYt3HxWOV0SGQ21snTgSt13a+5EgaV6/VJAbaNssXI+/fJFl47zjzXWbG
d42n7paqQIjaPliTuuEv130Y8SczUWi4+ukMzr5cQZtrb3Q450Qxd5n6XU2iU5QvR40BM3mTPNB5
u5GtWN0rXG3wXXnOvWK4GzQITFkiTpzFSIB6PBSaiezLFnl39SI4g5EONqMrGy+ZWdMuHo656+6a
MX4ckD7OjR+Rt9VRvrqM9IKSmoVxQSny8gDYTWcM9EgSF3RCODPdef2pQ79NXXy9/JQO/vXDsG7c
bzjp1jYR7m+Rc+e8lS8KXBj3U1vul/ZobL2Lt+ySHAm5vyCcWoD69L1a0Eh11033nfmoqHem+eP/
ZpTkRGgXU8pcVNrn/h/HPBWo101vtPjBS/bXgbaMklyJ4KX2ZglQh0qX+zYJPnoBclnPZfFm0v/G
rVC/ERxYAinLFD/m7IB5amDmKT36uyh2b8vok2pYuySfd7YToXREgWX6robZ+8DbKukKK2SnIvLQ
tByiD4p2yiWwZbdWv4wAx7F6OynePe7zKWnshyGKtg7b2n1zjiUZiYJgUaoFXmTS01MU7sfyqV9u
yNgcPMUPIxO9NfcvjsA5pPhJZ+tq5mFVZzHmtdl/uXuv9P9NHXNSAjR5t0St1/aLeDgjQAkHiLrY
JVTTD92UIeaxW9KjE9Bg+1V33wRzedT1vRtuqXSvXkTncJIvyUvHqPoWuJqY0jFvs0j3Uex2Q4pl
3hu3PFT5j962Nw7F6nY5M1J2KVHWOZUhPqHy4E6noSRtCKPB3lITW3P/59ZJHsUo6U3ryFHtyvFr
qu7U6F06b0TK4k+82vnk3pmjSLEMVbHL70VppA/tmhumdMu3QxU8E3FtXNlbEJILKRjS65ZdQ4BV
BW84/Ye63XoEri6UaAhh6INoWJc2OAmjOmY0E8QjeqS06EurTn6ypSC3enB/gbyiQZPkYlbHhCt0
5vnr0n2Iveg2Jpk7fWuV90msPbnovl33vqtLB0uMUqZQZ5a5vQVEApc52qSJ5q+N987cau1c3chn
f1/6NJNazIMiQuzYtm9cL36MUurkYakcgvlv8hooCLpU5qFRGYb0jexoiNE+xhbqnZkfOkrux313
V0dbtbH1zfALyJTSnr0zZXpqAaRWPMqqT//TtrPhUtdX7jeI5OdUIk8nzgCxMjodM9+lyb//GEcb
x3PVnVrkwRkG5NClKvm3Qmm72TWAmQWPN8yiXZQzGM2a4t3iTX6VZjcjT77ru24lYkK9iD4hFE0h
WL4isBRWEsFnL+kLOSAMbw5IdfhNuVe8l+tAa89noSxG5xhqW7TeSt4nRfnDzm0PtpbVH8w5PynZ
cgwYn5k1y01n/qAa/dYiP5XM9pvE2iqvr9kJTwemouhY5d+Xvs9e1LEYE8gqZl/3e4PhNAdtTD2/
T8uOQTJ6sVcjJKKu27xypCGgQy+l9E33gUxQ04u+mAON2lMW9BkSrt/GmVbL6xgrqgM6tFWR9P2p
tStnsYfFau28pxBkz+a7fIAPBFp37zLj6E6ZmSalTMo7kk3OvUYIsNOX5B8ad2EO2UPqxyFazsmf
C/aInwTnla512gTlOm8162o+Gdg9WN+t+n0apnt0h1n12Q9sb8NvrriACzDJr/VUWdXKBmwKJzgz
ijXvdOSlfCWav11f6pVLASQKlTzPeEHJZ6Woybh4LaFVMw9MoIvCwc/iWNlrs3Jbz7F1bDJP8xGI
+dFN5Yfr2Cs+6AJbbLWzsI4pez26RxSvlMXe0S/j6PuqMw7m1nCFtXNybqN0SueE/GBbUX0J5/at
Q7BTFyejahiNgihseXPdqLUFZQYBvSyIqEGkkMCibmn0bMKovmWGbm3oCGWp9vTC4B6LFGjxb5wh
Elw2Q/JRbfp848G9tqRQz1wkI2k8QolQWtIJAdd+UuDuLVXjJ0vTvbO6tt7HFoOplmXqN/DWlpa2
IEvIORhCJ/gSj863ITRTrK1pZRz6F6+964MbLXyIu40jsRYq0y/yC0ruh1vK3LRiE59gTlbga9aw
m8vos9XZu1QPPqV9cwtH8ftc6bez+hdP4wts6bYsWov0L5kvXnPJu4Gx3KGlPSpls0uHzK8Wx/EH
S3l3fSOtfUqh/ImChEYGRX6JuEntVqMoU/f8Y6s7Jfioxel+Djc8wMoVDb35N45++QmpfrZDYoDj
BuP+odiXBY1L9TslPbr64bpJq1CGIXilSJ9Bzb2EcpQ+7Q0LZ1OiYBjG+QklrZrJN412Y5n37laT
wiqckMZgDXFxMskosKrc+lla6dUwvqkXW0MuBpbMnJfzWy/3tH0WBw9VxpS863aKUyY9SpCsIjOE
ajZ6EjLDwKh1+ihnop4qfxTSPGjpqlsjLFaNO8MQ//3MeSZpYQTqCMaUON+6Ib0P4nhHtP2eyOjW
iRrfUJz9dbPWIB2kaMXgKua3y+ywIR9rdxH8x1H7oCg7L/ziLLft+CGnuLP5EF/zo+dg0uVQ9nrA
xHBoJw6Mlmj410yQcIURqRr/ZErkB+N9bP0xV5WhlbzAqNKTbqOR4XJJqyge1ERAKtpynLTubuni
Yz/ax+vLuNJGCI4u+j1UFhLN0Eucpa/ntha3uz4yF9N4H8aUyFA0gWC918PvFGB49Svu3sq3WjTW
FhU1V0G44zhYsl5eoiaQyyvOukqljPHUhzz+qDovvX0XOs+FEUNJ+Is7/qeUCg0hQoZduiBofguT
VmFNtUh/39O12Of6IaL3pGFa5ca6rqTWOeq8nv8HS658u1MEZSRlXc303wgd3jwIih0sqo9NGB/i
orzVu6n21cp7dNXw5Tr42kUoFA+hlqHL+aq2SolnaHuV28nLBjzps8e9D8nI95RwV1QbrIgtMOls
LAvNO4kG2GB898KT3mX7LPlU14eJKefX7RJ/SnZl53ZJAUWztHTnCi7boL3o2T/ocfzF36fQCYOS
bDrdBpdnIVS70K08/n7r5e+1aPim58r+byA86BfMMkBNUYKo1MbwSkpKiInuM6QTVQaTXUdY8/eC
Cymm1jj0McsHOuiGMSHRtXPUbmcV/tyiAbzVM7Pmfc9BpHsaRUjDbUSO1/A+1s5tnu31xaVZzNjl
02P+/bpFq5/9zCLj8rOgfzTXVgGYPim+hm6IqW18+NU1c+guRtoGjrPM0yaLHDt6Q+pmDiEO0Tgd
78Lso5a0f4VDLySnEmE++dswpYPTIug9rhuNJ5U4+JDCpd5rWruVd1j9Qh7StXg6ojY5GFbUJM1a
C//jqc2hs++SeG91P6wq9dXigxE8//knEsIJ8LThA7zq0vYWxH4Lh1dNNX/qyOAoW+mFtS/0G4DO
pss9MNeLm2cuAPb4j4MRtXMXbfnsLQzp5EQUQdsiAWO2j17yZFhviXSvr9NaHH1uhnRuKrVXSbED
MQ5vogS1stuq35vthp/cMkQ6MBZ67HpvgNIY7TGv0yOTmP28azZ285rnR4SBGBq+J89M8TPOoj5H
0b1uFE5ADDty/cj7mMKKTO3vhfff9WVbNegMSSzrGVLi9TOxLUgVuuw2mrq5fcrajYhrNdFzbo+w
9wylpt9prkaWbYiXJ8tV/LHm3oy0vW2mHwet20dex4ebKWzZe3PpBr8o42OWJW+betr6MWvxw/mP
kS6K2bRafU4weXK9l5Hmt3gpjxnSRk4Z3U2m6eNCTnTP7qP8L3hTQlzjf7+rK521iKdebwquWRg/
TNO3Gg2s8YCgxMyca+39/+nLyl3VRRS4HX3GpH6d6LYIkbAsoE71WzIoGxvIlc6drRXzUjqsJo2s
jZ77Zh/6jCq+bsuayz1fNykSKga7tmNBdrTmd5q+04enrn3W0zf5fJNv3VhbWNLZy4ZaW6ZWfKNp
fFP0tt8kDFkf2sOQRO+SwWOw37Bh3mrSQygbIYnGGxYvf3k+mror51rw6ejVCW6z2ciPrONnJw9v
E8Yh+0wHsXaplbwvPe9Orefq+Mfry3OP9x5BDVVt+Qk9uEFklPCWdmEZ4c6+j6XLcdxZ48kc7pKt
22DNXOBMmyI22WXS6pfmZvWYeDZzhHdupLw1NSJ5qyOVFO86JoWkiMDNkX2Y1dZX5+zmuqUr2/UC
WvJ3mdl0bZNhaa49JNUhq1+KYANixXkDAfvS+DlrTc5qF3YVxJNgciT1U9LvFfOQeMdguO+MDSLC
qi2M66KLgiQgM18vl3GYU82KHZZxsG/0+S4qX5Lxw/XlWrXlDEI6eJlih2kQA1HEh6R/qBHkQ8Rs
mW68La1fsfDSC4QWrt/GSHtiaUZvSis+DPKieXw3V1+nEBL9t+v2rAS85PcpFokJLlAopIPmpEUT
LQ47zrMYf0cFp9saobn2UX4jvCq/pnrsTVoPgqq8G6Y3bnubB/s/NwLdEhQlOERCg+Hyu6Odog+L
qLaFuTpBXkPJlPg33wh11j7IGYqciHWq3lCrkci9Nz935i7X74vkU7ecrtuy4m2Zz/nLFjn9aQZ5
r0QxtiQeAokI7U/3WXJUkk+e8bZYnq6DrX0b0fFOflkIv8r9GW5PyznyFRB35kYn22S3/rhU0cGh
BW5j9dY2Gr6cSj9IEPGkiFfpeerg1kVpZ9y3S3c/q1uV6rWlo6DDi9pB+489fbkNLDcach2hzl2E
EDYzl5nfW550kklJ6T2Z0TfXyG+vr9+aN0COTFDYablFPvMSsSP0HZlPRhlgQl9wqH1debay0Ldm
xY+tja7iLTApsKgNmAyZJmLg4sDU5d083bVLcpw1JLE3rj+xUrLvObdLcqSC+eGmotlpmN6qSLkx
4skPkkOe79uggwr+TiEIv76Ua1vxHFJyrM2YDvPQERFDs7pLC+9zR4OxYUZbNda1TcIeIS+OEj5c
UGmTDAuPk1DhFE+wGPX0pXZePLiZzq0W3wTRRmi9vo6/wGQR57LL59LRAavC6GbMCtou+xvmPt3G
ZuErzvJDt6fedxV1q1FkzVedWSm3aUdqMtqJoHyX1v8j7ct24+aZKJ9IgKidt1Ivbtvt3bGdGyGr
VmqXKOnp5zCD+dNNE018GSS5iQGXiiwWi7WcE4Rj+zonVrhmR0ASa7aNaNbTkqxyjDF/OwkVudV8
S4nThWbvRnWx3PrNvGWmvcnN9H4OPkwv3tTBq2E2+7y3wsHj91bzkswOqjxgXAPd0j8YlICSBHgW
MhOfenBso7QbH2dz9pKrvofDzobf7dpp/LXyVCL1+QdEV5BHnbsA0qMl1jbgQj3zpY+fB/u+q/br
z2R5+wd1LIDaEQEZ+Wm4ltN2MtoV/rPInWjBg5D6GELUlcWV2iAKAG2zACaUSwFgrmdp60CK6RWP
+JaoAMNSDGAXVtbXA9FdCqpGEnSw/ZUnWc9arytcGcIpPGutsDN/runXegY/+ejsUIg5rmR5ic1X
v+8ir9QhZysPyYlwycsVszGVRTLBoZrlTeA+MzN+LtJ152Nl/2HzTiRJzq2xyQriICxrXVyhXWPJ
v466cQilMlQMWQKWwcZ8+rkdNjOfnL6CMln6s7M3QbXLeozk61B/lG76rxg5PGmKjLldATFmj3mZ
po5mMUvyL0f3RIhkFXSgk5V1Isjmzy2/KvunPDn8w46ciJD23qjLBDTC0IO4UABcRlaKdmWNc1Qt
FvCS8aaDLwZNuLQnCSvG2K4hpG5vwbXQtbepjnFB+XRE4QcOSED4AV/vfN+zxiwLfzYR9AQ/xuUl
Sf0QHAyYsbwb4SfmPLTy54D9Q3kE6Ox/pQo/cpK/wsNloeB8wcUG0oDBjDz0QF/eIIU9QyE8/dEE
CjpGuZ+kRSEdZxN+1Zmt18LG6ySzk+/j7KK7Y9DlbBRuDz1dDkFWniD2luM4vnirN/Q4nwb5iUnm
jbcUB6NaNoHbh3b+47JmCqs4EyZZtz8nxEo5hLHyepw7xB4h55pKmXL1ThSSzBt8JqtNJjy5V/TE
rNarVT4VmEZNjZ+XdVEEOGe6SI6N94bZN/gLGvr5FcO+O39ABoq2my6gx2W0X4FevvVynfnpllD8
/MT8vNWiE2div1Bu9NDawGrAY2pchPh2KQg+0006WUEwJkBhhW4JgAxYAN7mQddGpNNDOkYjUnhz
mUCPfLZv0IGPGQIKRXQs3YoY7UwT8fOT5UpBPVODzRDW4O+94TYYdnNnifMUugOLao1NqNcNkIXA
r8SzSL6JBkaYS3t472apN3Z/02Y6QiJV2ACF/idCvoXcvgtEjzWyFmk48pCS29mNANjiA0h5LsKR
RCgPejqxai/xV6p0cFM6GQOpIbVs3bC3Hxn7aObbKZ3DZNacX80a+tL5tees6FuRyfIALM+XfWDo
LnL1yf2rjPiCE5uojalueiok4G0X8HBOtjzfs0IA/wPEec+rq8uuQrd60pnNUEqbVwaBANDF4N26
PmS8iMZsw+2vlyWpT9Vf1aSDyyvKOmZCEiCclxEZJxJWRNPgrbp3z0xQOrqtU/XDmIlAaEEf58bL
3rrq64Axv8n8WuWbxQonHeSSziikY4w5KPQnO9DLJl/G+Ks2jaZbNylcIe0ElPIZv3+g6Tdj4VeA
EHsbGnd3eXt0SycXfQYQI0yrMO4mcTD1swPEUp8A3BHYpunRqzaVde3q8LCUFyIQVIFw66I99HOe
E5d/bMEFBjzZZMw82EjR+MYPH635l9VT7tL/JH3Kd3YkM9k4QtLSYbSoq8Om/xf7PpEgPTlr3x9H
U7jzDlCw/vQDrEmJDpJIeWWcyJB9XdD2eWdjj9zywwOvd3KHMvVcDpiTR8+pZsmUrkEAkvvoiwbS
vOQaiMH9FlOyOEvWo03KkASbub8ds/vG2F/eHKWJn0iSXINJ83EsHHFq+yfT3bjmljY6z6A2gL/a
SJ7BTqysXjm04QZihmlr2MO2srakGcKWRHXHwRQC3Gj0vn0p2Ec9RXzUnDDdF0iOAvh8CC8HaNnX
Pz37B8qcl1dReXecrKLkKNaSrjGbhYbVl4Q/UQKajId4fJndDevBydDomqA1BkKlMrG7VrFTgSEv
SoDG5ptRvEY8AfhXGk26coVOlHS4PN5Z60iELSJlZoj9es+W96m4dnUwpDpJ0hGzMa3C/V5I4ga6
Vm8yI41IH3rzjznQHDCl9wMiMJpXARCJ1Of5Zd+uCxBeMd4ZmcGbMYAkwvs+uA+9rjdXebpOxMin
y8rKPhE5qtX/htmQid96sSajqjTtExHS4RqCiYy+eDzx4Dkdfi/O4bJp61SQjo6btx5webFSVpWH
ZpFszHFvx7///4RI52dx2oBPYp2syQOjGMP8/t5O3v+/hMi3LOu6fMBTGU8z3EO5tV0NN/QzHRCb
Zr3kl3M32bnTiwQe8V9T52uW7Mt/QJHChv/PeAMpFm4DdGIGIuzBgHfkTl+yqY26+rbIbglG6S4v
mtKzncgS5ncSFRuZlRZ+C1lJ8y0GLc/all/M3AadrbkdKN20Ldu5Hvu4LFV52Z5Ilc7NMBCvXMWL
KeFfnebVAMz11Hm7khBUlbwgrIpCRy+p8Qgy6mSdTjEPxP0+NMD3T0Mab4EtFRq6Tg6dfUjnyfeq
jsxCNWs5BPOG8TctrrtOhHSahm51TFx3sA+68+enqvyubbHWiJCT/G0VGMuY/Fmtl3J8oP2Tk2kc
m1oEWsVFMRFxquzYSpu3pjhIyzqGaX5VxK9oHrpsZ8obx/4rQ9qM0bPimQSQkZXLa8aGMJudXTHH
YdPUH5Wja0BWmjXq8UDdAmIw0gHnh6ntXPQ/2bjgfMwvAFYspONu6rJN21yn+cHUZY2VJo3qsoOu
UAx7ONJ92sVrQRcf4jLzw1mug/aQ1hELDpfXULlPJ1IkD+EWJRLw1YKDY9+iX8ac31JDI0IY7KfE
E+ZowMYKPdBRe75uvCstjyVIrpaYKjOvSLHtgTZozZs+2Tv+HK7F2z/odCJQ8j/daBmFbUCnMlis
Ww9xSRSPLuoU5qJDdVEu34koyczXoCnyeV3RREGLx7VKoyzxb8pZM56nNIUTKZKhW7DpPhkhxSv3
gQ0k5wdm3rm6znQFoYRoEPu7UbLn8YDyPlOI4WuywaBhaXahl961zXauv0yYw85uMGiSxTdT/7Tk
ADnY0X960PhiKgkIKAJlU7IVBxCb3BOJeGTI7fnWXb56OrehtMcTGdJq2qiUOy5yoeLRlNobxr77
w7dh3ZL4Z+tsW90kqXLzTsRJq9obyWB2MVRynHd3+UGsF4/eaLMQykDSB4I5IDCR+pfxB4OldOtK
7F2/zNHUfk9jjQ0qLf1EgLRq3EmdrPEhoBv2BbsGJBPATS6fW5WDxRsd6InCp6MwfL75GBo10iCB
x7OXunpq0uGaumgHWcfcvR4wWHKXmCAGsJxexxiq2iK0jQXoHULv7icyV2uuZpdWMxyG9+T7j+hO
mq2bQveMVa2gDZRxG5PnFuaLJEMAXY/RtKktjpe1iYHwk7grmO/s/eVVVFiCYPgDZgLmeAOUms5X
sQfGsJEF4Ek3MQ8KsJbYDIHDpoMqEgdRcupnUqR7Y6KtP48epGCo/aFpgILaljtA3D/3yFt7SFxf
VkqxduC4sYE+ITBiACx9rlQ6lKUTzIKJfUy3ddf/sIc58gxTk6dWirGRdQTPNcg45fDfB1wy4AHA
cj3lzXs1oY+ddA9Uh6ahapdHblPAisPYYHPiM07Ccj/zmOuk4J+Og8rdBm2RP5le+r4WSb7N7PGW
xc1dkXtvNZoAw2n1jnHC7NAc1jac45Yeit7Vocqo9tMCcbJo/AKFiAwgME0W5odb0EOLxklO6zWs
Bo+EPuLdCARKaZh7OgA2pUiB94MRe6y3jGOXzn4C6kDGonne0fE6djv8+7qAFrXR9eWrcrSgu/sr
SwqmnMybcs+BrAWQrCy9qqY87LPIXO+GdWPbjwvgBDpje9loLYVfOZMqWa0HxvS6n0vAE7BC4LPM
fn60SN1/jeNgOQZDZt+T2HN/xXwOml0yjGDOLD0zPiQmmR75UlaoK1ikRaFzNg+UTN0U9V2P2l1j
jwRkngYlP9I+8bY8S+BYBvRdz2Fp2c1VXGTJa1o5S7lpjSHdZfHkavK2CneNWSycSLQKYsxWbiC1
Sc0NQwAgry5I1eznkR4ASJg6e+4fq0nTLag6mafCpOCbJ7BcY4QwTMRaVsiNzvxFMMj8NBpZ+XF5
33SypG1bMqOo2wKy7ORpcA4N2cdF9C8iRJ8qOpUdX7Z9q7ExDjHiuJXu77l6AOW7ltBKqQXCOcHD
jglseXp9pHWe8Q5OxnSXfcHNEKUE5DJ1XUeqMWg0VoHTG2ymaE+T8xlWORbW+Ge1sjpcFud7Uv1g
Y3lrYTBvXMqfHfEj4uSRy4qrFZwxSZE9XF5MIjZEvoxswXGKm8H1XNmfFqU5kM4WGwbugS2YY95M
avCdSzHj0JY5mKRd59nsgjI0zexmdjPjw8/LJ0ZGbwuEFEOzuSrHdvo5wi2cuHfmNiRbhS+d7DTk
ID4o1jt3iEhxzejLZdVVHgZ6E8yR4XICFcG5qApj7mlf5CzC4BEGHsYkjuIK7x2yFDFePb0x6Aqt
SokAKQIbKtoEcR2fSzSDihe2kJjbvway5ai6t+uVp6uh6MRIDjsGrSwnDcQU9V2cb5r4OOYwLx1W
gNp6QfmGUqCHW4iKvTzZq5GXRda3BYuSws93U1OHOc1v82V5oeNbWpXHrhyj1szeRs/YVeV6cK33
y1uotBZ07go0DV80u51/wZT0bHJcXE2DAyaGL7DlcK73XfaT6bpolA77RJIUs4GQEtxa4hLsBndD
i/c0HcNiNsMUb55s5Icm5poskCoWhXWCTwfQ/7ghJN2MZJk6W1yACIjnkBXzsulGR9fIoPJ0jghb
0C4G7KNPJrlkDggeK6xgu8mL1xlTtOa6ubxLygjCcUwx+QNmUVPuv0Wvqu+0BgJdMwHa0PW8fBmD
XbfeBsD4AwME8Te+bjRY1YwMepu/MiVHkmQxOE4oZFqgPKpBRwhP1nyb7Ds73rXWZvXu0zZa4OiM
99aKSsBQ1OZmYAevPtBaF4IrGL4xrIpyFIaiBQyTfFRo1YtHO76G1zcJDV3nVzw/NnloxCG3nr04
XJMtAZNNd+8WN3a9iTHY2l6P47bhH2W2rfPd5S1RGRe6ev8vbQpI9qT3FImZ0dmkZ9E4zVNoigB1
aOpeM4SlckQOOh5BBQ/bArbW+fGkc40gvRxZ5Jq/1v698XyA4AUYpP+H7kpc1gCdpQ5yi0j6nQsa
i76fXYczdF4fKPZ7zR4C3RC16qTA2aEtEKShgO6RnHefBfWIYRwWVYt75bvt0a/JlUF6TbAmVl6+
j4G6itcSgFEEBMu5Krwo66Sk6MXifUWzcOXEvJ+AcXfdmS3b2N1gPk6jNV6zZTC9aGFp9XbZNJR6
2mK3UB608ef8A8DblK3eiA8w2kMyfZjxnum2S+VMMZn3PxHi5ycXR9vYC152ENGyFEfgdvW22bpJ
JhPNbwFgCrf/oBFgSfCsx6riz7k4uy3sPuiEuMmKHEaP6exul2x9uixGqdWJGOnaHVs0LgwtrB1Q
fMCn9rsurIw3r3+hxqHRNvuK3/bJTk6kSXZiJZm1OhzS8LAfyvcVOFIpe8XdmzZvQ7CtazMMfpnt
AfiL4WU9/0S/l0RLd6G59nFXL1jPJt1b5vXUbVN6rIyItfuk3ARtue/Ma6/pwt75EQfb1PlIu0M8
PmQ6HH6Vf8G7W6C5+y5mc6WNdVt0troB1sDIRff2VVNvsuQLXTWPNdWJQMAGuEiQy+PdIZ0Iyst2
IeCBANM32Xcz2QV9ul1iW2OmymsS9G+YMrbALIUqybmdJq439bwTl8QCCJ0t46n725i6sQiX2Mrj
Hc3GeAss2eGpRMjqR1OFWineBCwdNDe2SmOwtwEjXwAsILd3/iUkH0Y/LiaYMt9R+2vFQtPQNVqr
jsupDMmAC3TltekqLodks/phYV1ZJUAr6x3QBrx/aODFQDWyX+BUE5soLe0IiFBchlCoW3E9jFYe
5mP+D47zVIYccTBjRjAKGXGA0SJwP5KD1afffdb/S/bnVJJkkCg1+EZS4borX/r6zhvu5/Vo5vfZ
8+WDrtyhk0WT3DQLeIuObuxQXDwnvROW4I92NiBYW509om6NW1HaHF70eJAhnv/Eh9m5gzeURAz8
uDdBvi+tR08HlaDyF0BT/X8i/hzAk3vHWuyu5a1YN/628p9WvyFdxHRjYKrY6lSK5JWszCrskUOR
AYzY1tiHQLC4vDGqpUKHJ4acwb5qAkzw/Hi6RYOUo0sQiti3LsZNGZpOdalwVRzyJxNuwrsiSSUd
Tzpj+qxH8RFFEeQV9yvGMRnePFaThHOzH6pik/PtZbWUDvBUpnSxeFVBPHhB+PNkDZ3qdkg6jNLe
mGzHl6hP7oCdgZa5y0LFWkmXWSBIck3XNkHnJ98hxpDkHbri8U5A8/Mk4MrYr3xBZbX7buvQD/6k
FM6FucDOFfk+VHMxJyi5ITcpx8qfMIs5uqhNYwrSC6ZwKbaT74ER72cAgD/uvjdkCWmSIk7eFQsL
C/rbztcjQ4po7K+c+Zb6z4N58IKnZKzARFpufODt6Lo+P6+L+FQKdmzsvwsi9HMbMzO6NCvDp5b9
NuNPhH3g8TaZeKPMvy7vwKfzAuBdwUgKv2wC9kJ+gvYU2Ld96pVgJAVffLs6Q1iUq4739NOZEVKo
K1Ku8DCf9hkD741XZShPYM59ve7r/nWmFkjhKu/1v6sDKkoLSPY2KkhyTm+yh7igK6IFM02+MaTL
ViuJLov45Jihi8DxQt4fVSoiN4hUg2GXyHogodt8LPbzsALqeg5JkoRV9sX1tpelqVYOGVU84zDF
YfkyMoBdNUuxuh3KVFn3xSXJbZB2X2iiQ/RTmAECdDGda2L2ispVWAJmsYwlNaIf037zl/6xR2R7
WROVCMslmMMTTvPTM9Gc+ThTHKkobUYvAkbpAE+jg8H6dHAw4OfgaOM9CpD8T+npLsOgMTACWERK
hOD8xa6GKHGfDMeOVltTWP50oUGWC1MANogj6E+lQ5rFbKJL6WDNAiQRfhtkw9aHcf5yedlUUjyg
3wA8w0XqkgoDObk2F5cj+VW7In0zP+b2d0wqHZsqAIPiqnHGn7PRUAjI4shHiSOK9MS5qNZJPFb5
ENUBsXkerycb1ZgrWl8Zzg1xo3ndekiW5Pwj92/QtPTf9cTDHiU8F0UZgMacC6cjcEqbiVUA4q6j
1N/7wQHvyRAlDY0glR2CPQkGiM5pzC5LEUJgg66WLhCEBq8IPOZ3c+I8XtZFLQLhLuqRFlBOJV2s
2uxSB/CFII5NDk3PMTM5NT8uy1DZhegixtsL7wRM0J6vV5KCTQNkqxWKWN8DpLP8jw6kxeZ/JpGD
TWBLTFgeLB2PPUnMmBeceh1Wy7mpW3pkjr/BrL1mTxRe7kyKFOyi3MFtkkFK12BoP+tAVuD8ZBXT
1FuUa4Z3iMD1Ry5UHj4ZMjen9QQxifeegR2yjMO232iH9z+PxYlF+58cXEbni9Z4Q+3mHHLKqt8Y
7X6dv9r19ZpaYeqBEpXe1chOtFGpgypSXE1nciXTtlpaJlMs5DrDFqNqUTXRMC+D7TQ7oWM/mcgT
/GcrBIgwcdHjAHAfZM3ONa3mOBvmAbwt8F3AJavDbOBhbH+JdYN4iq07EySO3Ikb9NCUT+wFgnq7
ZM9+ZlsHlHfrm6VrvhaAm9bopVhJirIUWilcH4PjclfBaGBknNhwEn1TfAGu2WZIxjHEHFaYm9XR
RlIudiyNTJWKIEXC+xixRfApoVL4BIjI+VhF9uwB5GwKp3RDK9A7tJrMsOK0wcP/wX4W14qc5cwm
3rWBD9eBHP11wKo09AhqAbavw3hRaYTg1QfpPdjqkLs93zS6mM3EC2i04N2fgYuXPtqgROlszcop
FTqRIxlHahqON2UTfGHs7zOSRJbPNkW/7i4bu+qCpKf6SHfxHKfIVDHoE6/VpihWgCTuen/rLVHj
XYNbfQayb2tsegxvjutNZv/XJh/xVsKwIywEgbQr1w0qoAiLafIqohgjIEaxtRZnS6z66bKaihjq
VIw8sBA7IymNEmKSFM+g+Cu322fHrDeDRa7qRmeMSmniIhYpRBQRpWJINrezwYMVSsEszKa+MZ3v
WfYrmfpNitfPZdUUFzNQnlEFQj3IdRzZIInRm+gWgmp2Vj0YzL7122+XJShN8USCZIqtuXQJo5Dg
51NUJVO4kuEJDBUaU1Qq4rrASAD7DgJ3adWGrFrYBPqdqA+SR9Ofn+1MNz4nDufZc/nPyxwMTR5e
oBQ0AeeHt87w36x2Yexz/BSLvqr6xUeyw2nC4LmqtsC69J2j/8sEIH/Fhv3ldVS5DjDwAFZYhDiW
jFFfOX0buwtA1PPgPkcuquI/snEbm6vGdagcvS2Y26BmAFh86Uh3LuPEytCSlNv+EV3Rm7n2wngp
QkrL/RSQMGO6q4wodUMCgmIDqQ+aofOVLcGUWHHHqYAuab85yXzwwCL31S/tm2Zwj9XYe9HqpC9e
5z9lfOahW6Tk0DncvI5Ze3Cdzt41Q8vChNivl1f9c3UBm45uFITFogIFuPLzT0P9C3lHUGREbduH
bmqH3HNCb0I1hc/5warjncsBLWW0Y+jmRUTQMeNWxwITHxPa1qeWh6372211A22f8mH4LFzneP66
OLSWnLqB/cc8TxFQV4O/Qa0Uqv8umn5fk9dqjYz62LDN5ZVQnWPfRd8mLn8KbnTJ+hvfGFA5L6uI
tCy/as3SiQo7nY+1XXr/IgoKInqiwE2Uz7ITZH1cUShXd+uRLihKz+aL5/Pnyxp9bt6EDB9S0MmL
CsenZiMUPD1miqh0BRWoX6Sv05Ad++nXEv+0OT8E6ZCG7mhGqOU+k2zeuoBH3xiWCW6ZkWgCftWG
AqEc64o6uOvKHdNd4xKeLTGempyEdh8B8DBpd6CdiNGSt9CXMdU4TNWZAwI7WFFxdQKMXX7HAKc2
87oEFmQlYTx+9/1d1axRpuuPUyp2Ikd6yQStnxpBbSBtP70O88NUHUwX41Yoj9EjaXYN/4dYDkCO
QO4Sbhr1lfMDm8FLGjFPcWADYIsju24YPOw7onGTquNwKkYs70n47QxD3hOwggJg6IH7dThg0CLQ
9YSpfDFcD7ZJOEZLLn7jHDBGxwxnbr6L0yPrgHjtX1FzN1TbVMfBrdToRJi0UanZ1T0rc1xvjhm2
7Y2V7XtAVl4+c6rg5lQjydMXfdKjkw0aLd3O8MeowiBhWt8O2as1/YuB/9VHZm2cMHzHywSiEvLR
BFdz8dhZL62Oi1R5jE6kSPeDR3kx9y6k0OBAm7eluUev+cQ1l7/yECGlATvAGwyjV5K1JeWUZwyP
vcRONnT8ZVoZsq1vfg8QByPbEduMgkUXiKoMQkBpURDT4Fkke/wsry3W+TAIRPFbWrZh3iXbQAcP
92dEXg6rTsVIAeJAgJdjUIgxkC5/HQt3Qs9znw35dnL95dnBZGC8Azh15YZoERnZpiF0+oYrmW8W
ShIM8QVTaUQICUj9FFjG8GUeSSaamXrqo2W6g6ktKTqdaFf739my0qfJ68oGCQcSPOdxTh9nD6g8
E4v7jxa/BdVYdG68ly2YeIe0TopdYjjTgGIT8DPCdEC967HjSKhtcDf1AHHNW4BwW7ZZ7Hg629WW
c+70O78vPYDWrvam7/zmoYnbFQSledmV4dgMfuTPbrNr0bfAkgFzrr1TV2U4p2NDwwV1wTvaDWQN
PW+ufhqgBn1fzGLIwsxHC2MIfBK8qmZnRUjdt8kYOXljedfF5Nsby0/MZ95Oc34cncV7ICmj8xag
CzzZ+rNV3gP4eNygbznxwtTBHJpToocJs7Zm/CVt6OwfU4bnYpRz278nHesOadL5uzmf4LQXp8nN
vVNRsLzRJfdfed4mQziOU7kn3VDvmBM01S6nQ49qY+bwG3RFzt9iM83HiM9GA6ohqyk1AYPqEJ6a
kOTzu5WvoO/D8WComvXx3Rg/+cgtBcXLZe/1uSSIiAFFKAFKjDQBqKnOz2Gfm05KRB5zme+r+gqg
ebm5W9pXgNKGTX4T+wfbuLosU3kKT0RKF80cTL1fGUi8dGhDbqw2RRakeUya9eOyHOUaou6IejTa
1nDmz1WjfbtOVQk5w9xdcfT+123+mtveUzNyzXapl/GvLLnyPS8ViHtFxnn1rkjw3VweByeLluCb
02zXddsXoErXccEoHhmirRp1Iw/5dMyPSJ4aHR5JhwZh5ALpMWkfan7s5h9J+m2po9zdLTiw2QvO
eYipVqsZwtraZMX7UH6/vMyfPfn5V1jny4wppCAeUnzFVKDTMX7ulmJTmXMUpxvevKVZlPWad+tn
A4JE2xVdyQJYWNa7cjHXmqVDBVYCN2paY+dkwYHHOjGKHC/k4EGCarKHqqZcmIv55DXlWuMm5N6z
Q8HxO6Xd1ZDSa89GsZhZBY9SG4+8IesOWQ1yLGByB//dtMRXeAJBGY81jCCer29M0KNMCsT0rP2S
0V9FuoR2h1U1Pgz2bVruMEa8rLpSjXKJT4Q650JNFpdJ52BTZ3e9yon3PqTjru4cTRSgODdQTlQd
kE7HzJmcgTBRI4xrgKkCgh3Iguyuoy8MNz+7D8B70W1Zf2Sxrln4s18QMlE5FEuKe1A6NmDOGenY
wXx69qvrC0CW38Xxgl7CX5cPhnINT+RIByOmtF5KH7p1/XVdfh/YlvDHyyLENpxHGueqSLbRgUIH
bSpQZegeV7MOZwCIX5agWyzJEAKr9920ghIFuqnhtQ9FFjz6wPDFXI1GlNKRnKyXWM+TBwhrghxV
FShTBfeG/9PovXCdAR4WhzG55SQOe8Dp/HftcKJEdz6oQMDLcC6S2u048wDZXmtwQLlzv2R31ZTt
bB2uisoUTuTI42g87e3FTCEnJdUNaGu2g1du1jLR+AqdGNmy53JyRhNiRoCLUIwbpazbNEzXdv55
MAUEI/BEvgfOWAG4K8lBi1eTmQEyoE3GV9RNeOzsLED0LeFcDDY7YugK+augNe4yM5u2drdUXwPO
phurFwyQvEP/z+WNVGp+8kXW+Ub6ducgkMYXBfH0XMfkZ+87G79+vixFZaGnekvHjVT92iwx1tfn
b3RowFqHAdT2EW0HqbkiOHtH/fyyRKVeAV7KSImJ8EKSmDRZ0aQWksBZFsS7vDXd69qeChQZSx1A
uMqXYGpK9NSgdxLh4PkSgt9tSGohahzt2y6uH7LKiy5ro3T3KEsJ6wHJK6jOz2WkcZEPq4lKQAss
/qTDMP2VZV4N0w64bYQ+WF4aDqNmzkflwbB8aIZH3hNBkiTTMChoFWakf905CX0yROW6HJjjbL1q
0OzW5+wGAFiQyBatbpAm93T5BW27NbMqlPZYuBqbdUpC4n101rHi11X3enk1lYqdSJPSGz7jw8oY
pKXIdwXgGzcHZB76sNbh5SjPO+5JxJpI0eLUS27SWLuyr4Rei2sCqHnY2ZRtMnReDr0R5T7Z8OUN
XdzR0s7HuPR3cb5oLEelKz4A+S+0ZQnrOTccxuoGlFi4hlK8Q2P2YwzSDUP3vUkzzR5+zufAUSN/
inImCHQ/9eWtQUGbTBTYs74/IkWe7mMWjJthASwsXRcU2d3Uerm8k6pTjiZAgnsIEhHVnmvXTLSh
mYn238QD4VbHyj5KWh5vx4b8uixJ5cFEex6QCgQhpoxOZ1RgIqAGq1FftKd3c1l5B55j4oPuqneC
b7W39PdulnA0bqE8iecg4lLNAivDat/DAptAUhHc2efautnkJXPhIxlexaFtc5Rzn1saztVXd7nP
ivvGufe8/doOu8u6K1fZQ9YHRLDIH8k96iTwRyfhHoIl45vhgFIIr/gq0bxNFCl4gkgCrcPIffsY
2pTcjdfFzHLRSxr5Vhp2y76uH+b80WPI/exT78rsby1rt2ZOxBFnkA9mamIA1Q4H6C5wYE9okZPd
HWaLggpdkaIx6X4K+E503A4PbnBr5wc+Z6Hvd5q7V+X1UF0DGpSDowO9z/czwG6SvoTGc/BtJXiY
PDA0s/cAovLnTdLrQF8VBxSOAM8+4ZBQHZVcgdXWDWazWtH6HbQ37eIEYInrUsAqO3m2tZFk2g9D
0McaLRWdAbj6UbtB5xpQbdGPda5mnVtjyRjkVstudu65G050xHzxhIcvOFWO1I3G4HeAOhoKFBvi
/mcgdjFehR5RzKtishDH91x+DDQWgw+AOmLWNc9+OO1jmvy8fEJUjv5Ehi13NS2+G7teBxk9dR4t
awwZmA1m80fuFrfoSLhCTf3rkCwfyG+G1kgOTaGDH1UY09kXSM4BaRyExgG+oAYjMAVeWt/fAW3n
xhvmjYsuuyXLdf5InEjpEYVi2R/yCAwEfmpwaku7GFfi1JHRJKu3N1zevY9rEgsKQD48pUjfPram
4bKd5YLmNYxdP0luSeIUV35TT/ZuLB3zOqcB140JKUIyoPTaKIq66N/G8/h8y715qudaJBjc3N0b
a7BrMl0XlFIEzhIGEACX8Ym6Z/JYsfgLnDFwtQ6thawvujIuW5Xi7iYYtBYEk+LF8OmNPy4tXUcX
rwXGrqw2AYvfbZdZIU1jzVaqJCHTJzDp4Bs+NZh6dV4WVgIPn+Uc2d5kU9Nrt35MrH+RgxgP0BU2
ESXX830JysDpcQdgX5h5Q8wfZtte9TM8be7qcFqUR9JBTRwFR8AJIktyLssy7MZJ/ULA693F/BX5
mNBMr0hZgErl3qhfvfFmdK/Z9Jp6muZn1VE8lSzFl1NldVnaISoxl6PfHkl1sIgRufadn76S9eqy
kaiiAjTaiy4hH0+dT6RLuZMmbDHrOmqoc+vU1tMyvdCp2SZJvWvyIRxsfjTN4jYwguuexB+Xxat0
RRcvKBR8kS7+swsnuYdsHNwRxHLi1qZfFjcNrdoGW3QAAjbzHcZ6MyQ6lCq1xohEPJF3x7SRdLqN
ebHTOIHGc+G+zBj0NBaymclQRIWX3HqEY3IFjKuNHbnxT+boxg5UkQpop/CsRK0cHTjyhWLHKfGn
Aael7m+DBrH8IeA9iswL+r+vAroN6J7GuxIodDnSgLtCBz6neg0SD0ysAq0Dga88GtTRLO5H0KVH
PD8QFKIGNAY4xu8UvsEzrsrl4MRHcB79951G4y7gGP40Jsgt/eg8TtpUXDCYQc9vi6FjIPEZ/g9p
57Ekt6602ydiBL2ZkizT3kmtliYMSb1F7z2f/i7q/ueois0oxtYZSJMeZAEEEkDmZ4o7K0V6vQ3v
jcj73sVWs9HEX0tNsGPQKIC6QNV+ea4pVZaEcpM7aqngU5zZhs5lF+SPCOHj8ghXLkgoQdBaRccX
HPSS5uoVaiUaOdy4TvuJOcgBTTu34V1oNdWVgUj+5WhrX5H3BMAWQlHC/d2lONk6beKh827xpODq
8/LbwlrG6ESMd5JZHvr6sbNEp2u9vU8b8nLolTk9i7xIjUKO200/P2Zq77H3IqfJgC0l/l4xtvRO
17IwoTi8ZrdLluvijiuME7SXlPzQTMq1Si+Wk/82EHxXKapdnKp2WgT73Hye9OBm6vVDLW5VR1cH
a8ikJ4qVbNpFtsimsJSDjMFOwjcgZLVQ20XzXNNlvjypK5kQagi9BlQAFdrPi5G2Jk1j9iTXXKm9
rsxuR6p29FL6KWTNUUiHq8TbMttYgaTNVlAcqPSyeDwt3yxqYRjI/hIzDq809F60a8k/VMmRt2dm
HoPJTY0vmnCbWXs5+oxZlI1zrmY8tP9aRZd7NQ8KRFQ4vVWcTc/P2laxhkAY+R0R1YX4oCqfDO3O
rDxa8TdWsmXOsfpF/0TTFhSCbhjLkEY7M40xQSN+odbgDoNqF1spby0hUMxgfqm4zRqS58PyEnns
23bi0S82DugKmi3tcyYVN4ESPw9W9XR5Ba1uFpKPDBUMHh2NlvN4tTiIIW/F3JGsERhfgS3HPm5F
Wy3uEMJBydcLn73sNTQRuQs/XQ6+cp+lUvUntnweGwNvSaxomoNb9MGKR7dSsIVbnXfA4r0AbBLM
ILUP1EyX9QusvorA9JCSTARzZ4IC0MSRW2B4dXkka+czaK8ZyweVdcasnA9FayG7qw3N3Lqy8kPo
B6o9qan/lJq+5XbakByCNr+LDJ3ggGjqUY3swB+5GPraZ+TVm6suT8eNy/zvg2o5enCjv81d4Pkt
AQPpyKUhavm4FZX8LpHsHifrUnuHl3mjijOXnQSsfrdC3S606qC2lYO2+jFMHytTP8ZaY3v0TiM9
vPFM/RDIApD6rQ7f+tRpioF+BxUqdclZ6eo28keLVZB1mMlH1238Fnk2UBK0ij9HanGlhm9Srdiy
3n+S02QfRZVdiVtsj7WFwvJAJZvnCJfbRSrlg0hhTFvOCRWIOqEqDUfAyCDT62rjqr4eiXeP+Zuu
+PuqeXIGU78rk3Z+wkaqfDSl4Fh3yU5PjMPlJbmWsejU0nnXqARDWz9fkYOoCBFEVZx9wKIU9TGM
30MoxeqWVMFqBpnB0zwH0E76UKbMRmhcTQQ5Oi89T94F+PzsNbFquEgI3efOHI0vUitJxzQwitva
qKVbU6+kGzUrENWTLH8ro82peLnorbn8ApAVJuiyQItJs6xos1VFXdldeOvl763wS252BrLJ8qHM
DsnWPlub6tOIi7vNGBRVbc2mmVH2tRSdRKYuPD70ylajf+1sOI2zeOR5qSfmdUscQU72QgnqzBoc
YaivsNrGKSXYSB9rt4vTcIsV1CtBOIQ9E5k0b1OFCkDx0ofPouDmXm7n1v7yepW0Od1/+HA0Dejz
z8pVy5vFFKWRkSmcsZRAAGem1TBUh7qszXrHltGvq0YulZ0PqHo/4lb9KhaV/Cho1qhcN0ba0ass
pGGvxwrGHi2FEn+vTuP4JI+5aDjKpCjJI9mnPBR9phrH0IuH77EEv8DRRl/ZBZNPGvRNP76pS6vp
XRnSaIU+f5cHu0ETqutEzIVdOC9bJZM9JH5aUXq3GrE+ynUfj66YWkLodkGUGU49eOa9JpQRsEHJ
LB4VXxU/lbKUvGliihyXIJkTt/xa9EVHDSUPKmLeRFdt2ivcW0cLjTZYdPwGs73vDE/R7EQU/O9S
FRYuVc/qRSmVvnDHtux3bdSI3+AusNdVMdRhBqV+oO+1oJSv/R7bYLsp+iZx0rrXgkOdAgwAxDir
SkiJOvOyxKNVygh7NkkrT7ZVDOA7oiErSU0o3V/3cWChXehH5nuOI4cztob1K/YL6SpVrPBAlWB0
rQQy1jWgerSeGsT67DJnkm2/jsbIxbGvdcAP4jzYimr6T1mM7Z0+WXmNlmXktYjKtshp4Myi/Uot
r/kuhc1oOrFfVz/bWspecpyjPFsrR9NtTMH6lWhM77ORG/49Nhpi5PhjkkOOUKdbFXHjXVfFGClI
HPtZb5mHLvPkAZ57c5U2bXQ99X12RaFLvhIbyuDlUPShLWcBdrdVzQoTKmCU15o20h3PtNzcyUIX
+i4CjhlydJ13J8qFUB3HTDJ8N5ZF4S5tWbv2mMv5m1yNgGA88IKqU41TWbo9tmv5UzFEwY1ejYrq
lMVUQt8ZynK2KctrbTfEgb+Pgr6+F7RJelGrIZwAQWPKbstKLkuPhdZlxa7tpda/E5pKuR16ud4p
XIJ/QHovDwhsAFAtWBnpxhNjNb3PTA/6bGRUZck4rqqG1ZPiaBwhsebJh6C8k/uvcXivxHYWHZX8
VzW5o3Krm5sE+JWEwKuGGg+0z1nHfZFX866xyjrmZgBT+Bae2L3mv8e4f6D5cpAJN/bdni74TZmG
dp2AglfzjaS0kgJRzQLLD6IMNe9lHyETxCkN9DYHpCHZsnPQbtteZVeK6D9sWfGtZHeuwvQz+Y+r
+DL9JUWtpqPBvSCPaxQZKFl7qEvEUBstOaESa1RKfAO7ICo28vxaYFhPsBghsGkfRDokIdFqqRGo
bbUAfu+LVKefehy9T54SbqymtfmkqoI6oYx/B1n+/FJSjD35ugQ17dUqdbRSza8lcWgTG51bRJRI
X607+VKc2VOr91vyNis3LzqZJkAYajuosy+iN8pYh1NPdBUn6FpsOci8qyTc8sBcuQ4gFQhLX+VJ
AJhhGYZSpFkEBdcBqdlV2hErCk7sT8bWU3Hteg9UgvsqM0kFYLk6R30olMIP4fsxV28lfVqKcSN0
IqcBk45Bqu7zK4IoHkFy96qn2yOH3Deva7vSTnw/vs18ybgJ6s46Br4e7Dyv8G+CsBd2kpp0FC1q
PfbcuOnpiyY6cuFy1QVbFJ21ohSzBcxfnqG/4H/PF4XVhZkmtlhaFzrVgmCygyTbJdO3QMlsKfgG
iUZO3FSVNpb92mo4Dbv4THGdpXIVEbbV+l2RflLG8ZBsWQLOv31xp0FfRdUBXs1QmuVltEmUeuxE
LscddWpfCR5iv91QUdgKMS/H0/dEXrGxfUKkacwX9oInuQn//Ztl7lHTFEK/dK5An8eoStHokhov
KVMsnrNa+O57yR53gY27+3yj/DBbJ2EWBYE2TCq9MQmDfXqRPOTQE4LwLrLsxNop3ZdUP1y+c65k
PobFkGC16uj9LpZAWlI9TLUawfsxcPO8eYgmY9cM6rXceK6RjhunyWo4hC5mcuvcXVuEiya91FuJ
+7tHtVWakp1W6lAh0PVSgrtiyy5pJdeq9KD/G22xLqBgDEI0Eq0SHqa+tmX5vY7vGm0f0KHJtpLR
2qeDqAGFkB2M0tNihagxEpxBP9u66P+oxs4yDkP/K4k+Wb3nlu37oG612NcmEzEIAE4WSDhKVOdL
UlUG6uZ+XIK2gxuZe4U9Jepgt3HkjIExOq3e/ri8WlYSBtUB7rCQ4+f70OLzpcGQW/ms05DnQMUG
/cH3tYPM7di+HGdtZFwPFd7t6CB/kBgyx9EI2Wtga+tdN90gMGpDoQkqLodbvM/1UPTSyL6IQiwx
tYqHusGUAKAyqrdcFIGjfR7B9RXecdyq164tEB0S2f+FWsJq9TDmHiWBUofGJVf3vV668qQ7Brsv
Mb+ntdtsya+sXV35YH9CLpZI2GYo2QyENLDYK4vPFvc2cUh3qhA/gkK185liS7drtroQD4llOb0n
b2CMVi4DM2wKXX2LSwctpfNlSquyq6KJGU6wSw2Rr7aE6q4RxCsTyPTldbMVak4IJwdBInSyIsza
QOVQHs1ScwUurs0QQ9vbOHLWUguQfMgWOLHxRRc7QRlGqzJH4KdRl+08fApcWchfhKHfRUa6MxNh
Nwz5xhG0dsydxlykM8OP9KCLiJngbJ9VChXCl8vzt7a/DTQHVOqQoCuWm8ED16fWI7jFQvNQXEzQ
tAdwZ24I6K7O3Z8oy32QQUXrph5c8tRaFCuE1zC27mf4rmBgfOSrh87fMkNb23onA1vW+POmkPQp
BnCtB1/05NH0fsnDVVjvpuQxSF/07p/L87i6Dk9GuDjFoyaUxXAOF3h35oBg2W6qXjfF+lfXw0kU
5Xy1hxrdRGWex8qgc9FHFNTjQNnYvWv58XTm5h9xsqVy+j5SbxEExrUtD0epfa/UJy38qWu7v5i0
WbsOsJxJ3l8Mp43axpByJq2jKRCJjauER3yTLO/1cpzV5XcSZzGiqLZamtGMSJmXWxv/NAvR6aVo
HyfWV81Tr4s4/ptscRJykS2MrNeiaSJk2lAY9dwgeK5H9DNpIWo/g26ryb26/KAqQ7UDqEFX6/yb
jX5tJrIxJydfsJPuvgCJ1oVPWrzVMlhdHEAhZkof4mXLbTV53SiLKYHq5IuW3gnJHr6yk1m7knrS
X3y1k1CLLZVRkjMGhVCjcCvGsi2n7S5Jrn1qI3F8q231lVf31km4xWJUQiUQrWqeQrHcx4F34/db
fuIfPSlQmqDg8N/ZWyzENLTSUG3n2Ru/ZfrziKV4MNjmeN0g7z/toeshbpgUxyY6Yg3n6OHn3nrW
m8cRybZa+HR5flevCqe/ZrFGwYsiEq/ya3DGaqsbunm2AWK0q3270G8srmCyuC/rmyDbbWph/O74
LJ89QEDwDUQPA/7i4p4i6JhEmfWI9oEpf42RMZfL/l5ouZtI8WG0cnvKKneovmVWAvna23ItXI9P
UQbdD+4pANvPd0xHT7QPBZgeraRfKUqHg1liZ+1nUe9sNVXQm4T2m3rfVb16U8WN7LDW/wMjC8Wf
Pv4sWrcYfa60HShSRt/1X/pMdz25ckdzlkIvXz1LvqLMuyuGmKUx7HwtfqN6u/P05rZKN61J1lLH
6U9ZbDMAtZjMNExEZkFyD3ai9Q8vM7H0jxvLbR7T8oufBlrMeGOm4kzH4qpmcP2NXxUT84DCrvNP
etfi5Xgoqb5EtA2CrR7SWrVlNjuZCaqwM1CqPP/YwArirrSYbl/JbaUAMvKuiE+ptIswgoijh2C8
T/8Cg3kWcz6UTo7RSWVntSUxSwr55U4ORyVx9SjtAY6Ew1coFf3z5RleO+ZORzlfiU4iBlNYpJ1E
RIQrI+EmLhBkyO1gcBTxLkq2KtVzdvj4Of8zp5AlzqN5UjlGcsHnNLL8OszrYwGk3bD+uTymtfPm
z5g+YhmmCvDyPKZxaJ3cK7mNYJAXvqQWw5y2mpqrKREbNohsFLBMawmwSWRJz1vskBwtwIBnckTx
SVMTuzA+mfoPMLtJPtqh+pZ7D222sT/W9+F/Qy/RNvUgaLE5Eroph30v79O2dVMMwsK/kFSYTaV+
Y5nIPh+6G0Y1QJiSiZTmr4G3r0ZH9u9ksbcl5TqJXGNypk175NXNfxJzsRuMaUoyKSemTukgNvaJ
SH2YWn+0F7QbHXlSb6cLbih9v7x81kgRZ2Nd7ImwM4U2kYibpZ1TWVdVc6/pJHfsHm9BdIpC41LV
C/J9K9uevrVHVr8pgHIwTbPpk7I4YSU6gSAPwccnefW57aOnsO+dPnhNhC1tqdXdeBJp/iUne78Z
ugR1ayLlXuIWQeAq0IQLIdtdns+1AVE/ZvUowE9RsT0Pk0vdAHAHrmIiQH8woghin08ezVT1Wyy1
G8/f1WggN/GC4J+6bMOZZZVKgghVSJAh+nsKCNHASYXyCX1I5/LA1uYP7uB/Qy3Wp1LICUI/hAoE
KMmx0tB8hu7tFrp2uBzpd4F1mThPQy3m0NCyoOtSQuXZTS1/k61Hvbhvy9ug+Bnjpzp9E6VXyTvK
3Zc8fkaGytoydF3LqSc/4LdX2claoQmr17SUufrk72l6LZq3s8WkKT+m4Vb3ae1IOg21uOd0pafW
Fgh5p56MX3HwGmehneudWwgsHBCpnZpsTO/qh6RQCTwS7NcH9XUh0oW47jw+ZKZdgS7+3BaBW3Z/
weQAafsnzOLWpJgBPTSVMNwib5pc3U+ECAftCLZvwxBsZQ7hVaOFqAOEhhe5mEMsWv/vcxlWX+8S
T7XcXkxxwvCNx4iqmqtVA1S2rq427hMrLyLE3KAJmnRoKSrOU326TtDID9I0yB0tD4VnpU0NJ0X5
aeODzct9sR1oGtKJnX3xEJVabIepVLw8VXgYIx+it64YohaCotA3kwpHgiGQVG3wreW1caHMT+Ue
20psTxfjKvOOimE5w95gFShQoJO2QywXb7pWQ5VAO+ILsQtl1Y414UpBd9Aw/J3WhIdmiuzK76lc
9a6n97tJNz6JuWSbZkIlNUaDKXaLzHJiOXYvJ42VTKhhmEYSnAVlqJicf4pxwIJqKAA1ZnWNnye3
kchOove0ebocZ22taVBf+QfX5YNNodFlAlUs+vFDc9BwnfSCKx8EIsI5anM02Mf/W7hF1s2lahKN
aQ7nf86twJas+6h7CLzPWd/Zm/L+a88ApK2BBWJ3C3Z8SbBNizIcalGHxty7CT5zVmNHseTWMlBf
u9aupvwu36Jlrn25Wb4bUAcp6UMX0ZdbbQiSHrJD5TZK4mTJP9n4qRe3eHIrSf23TPh/4iwSEoK/
dBcktpFmHjsEgHRbE1Rbmpyk2EQ/zi+15ZYls84mGorMC2C5Gv2hqtSQWIb0OKiPwoAUW2cjkNc2
HdLyewj3ebFHdglF24O5VWpd/YwGqLWZ6Dq3MeepOMlLqW5EejoOvxdpI/6My2+Gtpc75C2xjkLX
oD0kw8a+WEsZpyEXCzVovCGrdb6iXlfONFkvqSJsZNvVD3gyqkUeDHRl7LWOEEIZ3JYaYo2okXZV
eKfFyZduU3tyrQDCFv/vLP4WCTyZRVlP6sJsmEWj7N+r4MHArSQJ/AdqYNeF0r4Ivrm3KFQ26lv9
VzCns+iLQ83KrWYsLEYb1FdxuSujASTjs9C+e/6rGdzmxYtk7irlU6Fu3CnXXgRnkRcbJRRkORtN
IuNV4QoVGj5NcKvp0UOl55/rItmP/TPEt4Pgd24cvYzKq9RtqedtTv6iFhIr+pj3BZMfl++J9wSi
0W0sJ40eut+WDNnEW+xLveX1u5qL0DDG4gRgvLQ8asfRF4dMJWoguVnzYtSPXr+Pso2FvHaGIHD7
nyhLFdAZ3JgLGlE0lTO95XTdT9JR1r7JtV31ny6fICu3B4oCIvRgKJkY4Cx2TWiMGaR/UpFlQryJ
D3rxOlrCSyVmNvQrPDxkO9GCjQ7JRtDlU12FcfT/me5d7ubdZ827iXhQBhr10lvDD2092zj+54S6
SLgzHA9aA5If3AQXuwWFOcsHgMcdSXoqEJmSq6ux22rBr6yOsyCLjaGleuo1CkGm4bHhlZ5YSDRw
B9M2Dv2twSzWfiiYEoiCOY75I6h6auGebf57EyYAjAD85jfqbzbl+RmRlTho4mbBIkwcNXmlH2dO
u1FDaLTY+jir8wZxieOdYsoHQQtLBlWdi4QqvIep+6fsXwz/RWv+/SuAAf2JMp9QJ+l6iukoJQJR
BINCaWKX5k73dmX71VdKWvgbC27tjEXMWYLWr3NGiMt9Rafbr+U5nJE+VP6PXinxqX7VtSdjOkr9
rm+RIdhYFysHIAVaw4AcD56Gisn5CAEdm2oyXwYTrcHGFTUbY5cDdjZvSzXcGN/aDjbIggBsuZIB
JTyPhX9rLnvmjDvFgDiPryzpc5C/mcNga83PSdlVZODLiWptlbA8kK3iwgR8Z5GoxlJP/KgnogZg
UWg8R1DRaJg8V4ai9D+FWr7v6TnEWhnPoYTeiYf4KMhfFGj5U25u9THWR8UTysKjnp7g4ipW+7JX
DL6WO2NTJe8ZbPEfZiEJbyC1i5fakD18lvPEvwGEn9wm02Tc6qOMUYMkWcFV3Bp5bpsDDvSIlKdS
iwl0UHauqKTdxv1t5UwC3iBL1gz1pd20mP1CG4YaegSYZtqxFFf1+lHLOzuBGqbkAYJvXy9/grW1
PHtvwYTlzq9ai1zq623RFTXxgqa04xzVl68D13FdfDTDv6CsgJiCP4LHDaqjy+aGoFZ5q8xjm8pK
+jLIwbiTjeKuQrDWBZx2j6FCeGTwG5iOtWe0gW7GrMzBU/HDfg0SBXpoBLJYq3Tv1czE8Rkoh/Qy
hYMsOUqXNF97XYmPsppqv0qttb7DXu12ddcqkT3Q87lSs1p7Y8f7o603qflsRrEWH4Rc7XtXL7sg
2FWdHn/RAgH5el2pXXR0pF/+pFDvkCRf2nrYrJxM+L9QL6YfSU1i6WfW+QF29SNW0qjF3ud+fptk
CmAY498nOtRGAF/S90MjaAl6h7RoojMdF9TC7QSOhyi/UPu24h9Kv7HsV9Ic2ZT8bcyCFfIHmmGW
Bbkazny40obQWoy4s9XX1UARdTikeXDF97i88NdutoSEEgfdHh77ElBkClVVlHg5Qjr9JcYHMq0t
taGdpE43xPvY+prnr77yGmUbogJrHO3TwEuM0VC0sdgoBFbRliyB1NeCG1mPmvddTjq77CHcXFvl
AbnY0MLG+LEy3kL/65Tf11vcgrXu7tlPWZwuQ4MxTqvzUwShcjRktnqJ/nbqauL3yKgdpTrK6a0/
uRDFfQRLwMZmf6E3iVw2ZppA/kF1LSnVhuLBvlIASHsIZUTaQxDotphvZLm1WwKnKFsGGusstblI
q7LRyKmnz0hvimT9PpG/e+nBnBdytY/G6wr/Id3YlJWeO4uL2/AsAYkXJTQycKnzNj65CnkFP6WP
Z8R0/lVW72QrcTX9qZCfZHlwg+G6VncABy6v65UD5CzmfBCexFQN5M5VE9ymAOdmSmD8j9/nToGW
JFDIgPADurkccXUVnQ5zcbYOY+8PhjqHrHZivs/VQzodZqSEZBwLqbHD4sry76gGNyU+Ik+F9Xr5
B6wPeRZZYAXxZF58XB4YRdIlUCFF8a7I3bp5Nhu659MOxEhGyr4cbe1dzgz/N9zyURWHZVx4El81
EgNHkY+5dT92V23pCCnOwBD6PP21EI80nFP9fajUrfjrq+pP/MWmzdFdgLjOcP3pClshNfxSwLET
nTH8HCjHAVdmP9qIuXbenA55cUvoQ84GeZ5hWX4Kun/E6V5tf12e1rUT4DTE4lJddF0yDSKzGsDO
z0FRidJeAwRhpUd8tKr5y26cACtXHyyJIUdDAkLJcYkQE3rJ6icFUPxkXcNdFDvTtqofoXcwNr/Z
WihqqygUATJWPjiQWVWqeqPfF84gfMszV5vAUsU7BbbcMG0B31ZuutDXZzVreDsocCyWh9poJlrT
A7SJlL58dst7fBdFP7vyePmDreVUlMapn5DbeJwsLyFSJ+oesgWcY62GAXJmqFDF1ERFrb5usEAb
a5ETZbDE7FYXTDi7adT2iVv6Q7rRKFmd3pNfMieIk5yH3q4qdoqIUXkwPNXTzzx8a0AGjDG90Wnr
0FydXwsFMXTYVETtF/NraopfIdsAMmjCYsUzBNVFh/ott4w3IQEwdHmWV6JxLUL5A0oeskBLaSsx
RMjGzKMSScj0i1k03VEOzQo+dBE/dd5YXV0Ot7LRQcIbUABJptoH56fA70KztOBtiNFk2m0Zg+aS
ZMwaG3VLfXJtZDTr8JjXkEHAOvT8o4W4r1oYC5WOpBSHoMp2WdddDaFxbNp648o1lxwW5zCQBsgG
vNrxyVu2U9q+p+lYE8qMmmNqDIfA2JLmW5s4KCE0Ptl40gelFi8QxFJX8KmNGp7JGJu8422Flcpk
/HP5C61tOxQj8D0loUBdWF5lSopuRVH1JdgXkM9iewOgYmd13lUhGgexqe5jucRfs9hLnvm+EXte
28uJNJCa5eKPyTF1l/NvRtemjQJjKh3ZG3eNN+3yJkFwrNvrZXXX6wHnfG2nAkJnqXbIxiDaqIas
bPT5I1K8Ag6Kit/ipK/arIFaL5ZO0evwQoYR6YC+u6fNE+zUSEht0Wil3eVBr33Zk5jL4x6ZDBZl
J5UcTNgrGd9EHkNZglD05TBr22FWuZVntQ7YRYsclkLhEwxPnhlT1kHsh5+lpB21qTrqirS/HGrt
6YNTDYeRSf7iJrPcepWVqJNGOS7vZScDTql2quuD7oTa78Yi0Na2dNPuNeZW0XX+4X8MvxiqOYAW
80vC1+1g7FCkhtAR9vu+UMGWhMLokMwfBl8Y7TLyfxhadOuZ1Y+NH7Fyi4JXqGArCTqCyvwijUNm
nIApaKUD5+NRx4Ga2sqwt7zyuzTK15GnHFrA221g+TbpY+OSvvaxIRLMAihg+GDXnu+jzKxGs7KM
0uFddNfXwzN6qc+CL76Vk/X18kDXlu9JqN/p5ORsHMfCBMtiEqop4FSPWfoQdXrg6JW6VYtdS7Mm
bU4AAMwr2mfno5LHxlTA93N4UBDlSfe1V7Wfl0fzuxCwzEAWeAgDyOps67v4bCnKhtMYy8XsqVaq
rljeTON7Gx+TRLGz+i1o9Bvd/zwWV97wUkrvkVU4ZXInFPt0OhrZQR0BY+4K/4C/Vq9sHJ4fvyrG
3jzpKJmYqI8vZSDrQfPVvIPxLcGew5+rTX1nlH9G1vPlSViNgyclLvCz6OTSdmWwOqWjJ4imD57s
Gk2JqKd5hZreps3AaiSGBJfstwPwIt8HQlF5fYjTH7x1bAyfUekZvYch/X55QB8XDlSh3xXuGXiA
AND5wrEGXDRNjzpT0yc6ptAYiHmet0VlXxsMO4Fi+m9R2+V9tW4Fra4CXhhdMSQ3XEuFu7yS4fiC
c/THvt7og3zceHMVlxYbJNG5urpYqZKHfsnkUXKoDI/7U3vQWsPR8y0lqbW5Q0V71v1U4KUuacvo
pihxkvH4Hoxj6r3LydvlbzMn4/MNxzAgljMW2Drcbs+/Ddan3ainEJVTDYlG20sRgghukDWzI/VK
bf+5HG19NH+izX8/yVaS5IVKEhMt7LXdJCLemhju5RBzbv0wIOQtLEnV6Kssd2lpKaM/5byPxFa5
FxJzJ+VfreHZkF/lqUW+pOUJWG7pqF0O+gGDriRmqWsND8BeONbtPtAOIzJDQ3oIdcAolB2LLZbQ
yvKbLXI521CMpt4+/6KTmTSHILK6QaH2VJfYLeyFSXTjTdeplSiAvaCH6OrMWrAWi9wb+nz0W669
iZa6ej5A5hWoS0SOPEZfxkj/1OWvmpC4sfcEw+UnHvc3kEUqS3FLdLguf1hJ/vhlz37M/PeTIdc9
VXFvvoNb1pOAV1zRoHkcujFHoN2YX7I2v+mAcFiTsEv6u2EYN9LYymTwIKSezOEHU3DJ1JEHpJej
fCiRDTQ/8W7zEdbvaieuk60b3Md7sKzS66SNi3A28tyLac8LKQxpy1VOPmKO1+GaaheT+Fga/k9N
bx/iMjY2kAQrGxOIJcoBQJzp3yxbAVqDqaZcNRULeLoFuXbTZOXu8vdbmT70CQBrw7NiXy4fNn2o
hWYky6gc5p+K8TnJDuO/x5XMcovsCiSLUGZd7v1JM+PSi7XKQYzAHRAwQWAXaWT/3/vLEocu+Ixx
Q3NyOVthm3R+nxCnRE0cNXNPOZbhlSnsL8/Yyok2PwN1jpdZSnDZNakyHqTQHCvHF2717FkujxNW
iVt8j7Xvws7GF1Hk0oVi7vm2slDQG0pDrdjbLQQ/89g21j7s1X9d6WDOWMozWA56qLE4aGJfTekI
MmfphL3Gk+GVNjxekxrZX0zaSZzFETOm6HLnAXG8VNkHswuBoX9GIiyz83Gj7rCS9c+GNM/sSUIK
Y02JzJZQI7ICOla1vWa5eYlittS9VvrPpMLkekvgaKU+fT6R86o5iSo0mTJ1FVEnUD+o7VnyP6OE
YBmJKLcN9QrFPB7JTSODpL9CqOzy9K4kCoADmMAB8pzba4vUVFl1lUWZV9FPiRxwOiCk//0HhIhp
0I/kzJE+GB6n1DX0YW5YZRijjMDijK9R8hJOG/eEtYFw5YEPo5g8lpfaEJ0ct0WehbUTlg1EIKfn
Gnd5qlY2Fhe3PxEW72D8ISbEAIlQWFdandhCDdjtb0ZBSiUVzQ6n4mIxlEqh9Cil1k7SYTZMm0va
stVcOYvI138iLNKDMLTiUBZE6K3HMNkJGap4oJU9O1M2Gk1rkWC+UKBE/h0E3fzFTha2Mgwsa0Q2
nTG9qRrqT1wi3vPQbbzj5Q+zFWjxYZo2DcIqJ5DFCusl7DR5ztJXAqWw1f5cIdnAspYNShDqfPZp
i1g08BEl7ssav70eI7e3Mr/XBdQKf2qji8Zz0/9U1Z9Tfc9rXdEqGwh4a26sw7WVfvIT9LlUcjKv
ZVq14jjyEyZw5p3+pOYb9fmVcwrNBHr7OleHGQ19HkAQ8yzGLLp2Gkm2e64tlWfLUmXDxr/84VYS
7mmgZWvdFMa6jU1GIo5AvlGzv1HD6/l1zMtYU/dKsFGO2Ionnw8szwWp83XitdExK9xK5Qq2TzVH
Euwi/WVsLZa1hHEyj8sj0tTAS2kN8zhh8SBCOv/hN4+XZ3ArxPz3k7VQN0qtYrvOp0KNe3hNpftk
C3mxvhpmQDfVLYk32HmIvoziMAsZxYw1KG9bfxcoh2HLjGh1Uav0wSDqAKVaminQgTKEqWUgQySC
nE5ta6sRuxIBrTA0LLgVg1xZotfiuPKSUh5LR+cCbgPScZESrzduRfP2X7xWaa1BtkXPh0Nv+aZQ
jXhqIkstsbGrXEE/VPEbbYUJV8SifQi2EKJrQ6KqxKPCpLvwAVdUJqo+VQEVPD0Rpxe9KT+PgVX9
+8IIZZg/QRYZD+pFhiUVxc8+rGzcE64bXeXA0I+XV/LKzM2QC2nuyMytkkXSKSNPijJsph2IbsG+
7AzANjgS2lmWP5SVZT57all+CpNS2wi8khQoyuF/w+OMF5q22EJNF3itCeTCCcUr39y11mOlH6To
roy/1Q2KIE+Xx7lyWJ2FW5zwqs/wDXWm2Y36rhV3sVDsorLitufiG7KxHFcWCK4dkNF04K8UFhZj
81WraFOr425ZXnVp7CSgSi4PZyU7nEVYDMdIEg2XsoHhFABIstipo2c1vcvrwb0caG3eTocy//0k
0wU9AqjYn3NRFZ/qPrczH4P58kbKUWSGzXc52NaoFmu+0DHqzcW+ctpJKB/SIB52rVD6T8VkPYlZ
I2+MbSWLs8HmLhKGZ3MGPB/biNlcMWqE66ynLL2qwner21gJa9M3C+6ptIsRIViCObsyHtJRniqn
xt9Ws/v22MdgjV66f8/SgKFxEmgxFk/2AHXGBDKjI/YwkfhodK7aumPwHHQbF5W15f0nFjfm83kz
2y4CiEisZngJ+2vzL0ocNJyQkeLUm9l9i/vC+P9I+7JlOXWm2SciAhDjLU1Py73myfYN4ZFBQohR
gqc/iU/8n7tlogl774t9sxxdSCpJpaqszDRTyusJjoa0Qa3yvUAPvGmspGoWynvoMYHCDrYocjV/
UKXJLqsnhOzYQmmcqJi1ZZx6UWu+2d3Hjm0DdQIKawp/XnfxJZ87s6rHXiU4zOx2HltQfRfMfbcb
exu0/ON/s6I9L2XFQlFKjA1h5J6iRaJk1Q0J1vgQly4PtBPPhSaUmVBtv3SEJOQgF3IwGN/8WbGD
LJ+mikZDE00SE/n1+ph+xSLaJQ/Y629r2plnZw60ynJYQ3nY+xwUih69cHIs5NyTCTh8QkBCPjUP
nZW6G5e31ckHdPMIAEC7NQ2WbyBX3h6zovRi2XTBtqPi+/VPXFxcwCZ/pZNnJZrL+SA5czoZevjC
8kHSO4Z2YvPpH0yA3gj6Hi6STLqJIWBpQEtMgjtBmHig6L9vRVQmyUr48Ssu02d7pnGD+CfiA2Tn
LseSV4SPpTfiDqP2dujee7wP+syOiyLcyfqb7YdRPfQbJQBNMYfbjoxOJOtp1/afpuCBZc3RsJwb
JB/uXTOJRbimArt0CJ1/H7n8Ppn5dp0U6Lut6Hvn3JZrwK0l3z7//dn+2cVXOYVDHQeHnI1DiJTH
qRtiP7spiodkANxuJQe25Dnn1rSdBEEGo7CBY0CL1uexmZMDb+4aAHTpdj23oe0frw8mWQvMGFje
CvpC8NKjsT2uOOgC8sZGIRTw9Jl+EgVobWFSMO2rkmEok/0mUx99mccG8NbKP4J7w2tvHORE67UH
2dLYzo1qq9WGpA4SF94qh1dGX1yG19LtP/TtYWgIWWceaYT9Oqgt9/uhBGk/rAi6zesSfW7D28T/
Xgjz0ox2/wVlkJi0xkJBSmqq4nCECMw0gWdrjKBIGTlk5T5fXrKzcWlLhq7ZVpq/PGPsoA4JpAvQ
JHgVnEpSxHKWHmGg/a4AlQ7rNb6IJc8/n1Nt5ewMyHZiYk4T8zHvP9F+36ib62fmUhB2bkLbXIbt
V5NJLcQTij0NgR2NUK9v/ealQb8EKgMrCbilkwnQ57naB4KPP3B09WS4eZvAnMeMH2Mhv3JIlFwf
0eKkEbzXQLCB7l8d2yDTZIDKCu73vA7ec7DpWZV3G2TuipmlJDla937b0TzRQhNf3TDYycr8ta1f
8z48eiMDxcK4IeO7moy9PfTPbS63qZwFAvNNMLLX64Ndeimef4TmnY5fWrk05ytvJPd9kkHZqt0W
zDkZXnqDIsnWhZ5FBfPXza7NseaYA7VdMH7DLG1IhIxPJCzAsLzjdStrg9N8k+RVB4QnrDRsE2AY
6pVAp50AQPKF0Q8JysDX7S0elGcrql0CZuXROvNne842S2JAnHj4jlavf7CCliu45kw1o0swc5aZ
0EzHq5GTk6n2bhrL/pZYK1HuYgiP/lLgLFHWQ9ZUi7fy1EdP4jyYvHprHDvKb5qfvhf79j2IDnwW
q+HLuKYiu3iYnNmc44azuCDtWuKPAjah00SLn8rtIzm+h8Vdt8pzuBSCQO0ZKGP0HAKLoQ0P1N4+
0sHYfW5w2/DbPrttnPtOvJHpEUjEv1+xc1vasHrbmMa+gi2HZVHmbUUSO1DkMuSKv6+Nad4PZ9MH
kqW88iBKtcl6tq1UAJGl77lng7agQ5892SBK2f6nkenIVIil9HWTzrMo7qv0hz+85uD9Cc2VCVzy
i7nuDxwYaPVxmV4ODHK7pjR81BNdHzyf7M6TNxMYWJPugy3210e0dDKdm9LWSjlMVb0HU1CISqov
pn900x//zYS2TLwCyhSvZ0Q6Fthg8gdDfKvV34N5Z1DG/6ZMfwuHrUPLxJp9Lu+dbWGCIdZqoQ+Q
o3R5b4WJubk+qEXfA9AAmTM08yKDcblEXicCINnm55my3yb0um4mT8WNHD+YjKMRg7yjx3PF5tJ5
C3YOhIsoxc0Z9kuboZNZaSNR6C0r8NDNJ3oHbYeYOc/Xx7ZsB/B9gtofsGja2FJwLzlokGg2IZdH
iLUX0PEMjXQjxhXnm39IfxcCvIkIGI06MzrsckBANBRtO2ES6+FLKwAQJGi53iu6BSES4VtrTax3
cV+d2dMurFLwVNoK9uzpUMmI2HHaffKtWy7+Gm2M6oQFwodZutaH3szlwOzSsFiXF+2mshAcbmV3
m0AUzD7+7TrBCngDbISGyA7rmKTSoa49Tgy65wWa0E5A4TYqNtaeen9OGnBPSOnP4vZI6+syH7YT
Fui/d1DPbmLIGUP4qxRgxXwQa32Ufx5Fl4a01ZFBmgERQ1A/It9AVV7ijdx+vT5jSyYAk3aQoUV+
84++RSsA1N4YghYufWqtn97wrVrj71kxoXfXqrCnnT3BhD0eC/dIzD2Udq+PYo4WL7fNvBAzih7J
FCCy5xU7u/eEUY9mZwVIleWQ6ehQmk+rlZTN0ijOTWjXQkoKU01AzAN8BvIskR5AzbKte/7XrymM
hJgmEkMgwLD+gLoS1nVVhxOtku4XmpUIjtEsdAuw0JOUXbDjrr3iAX8eObDoEICeUUh00Ep3OXfO
CE5xME8iZgDQgKV3U+jthwHdXccsI1HXROVatejP0/TCItEy3EkNOvF+mG9YdLdX9VbV+WcoMJ4m
b1hr8PrzUoIpsACCbgOJQyTpLwdn9wHNk/lSAnnLB5p2T16JpJ5Rey9KJk+9OcSVN75ed8aF5vpL
o5qrtGYNLlYTt4WfTg+DAD1DGXwLimkT+p9H34dsZb4bm4AB7GU8elV7BwGVvem/miyJQ2e44a6/
EzRdeTUsOvDZVGjrXANGlCQlvsrqpl3SN3cKUOAqq1dGvzjjOBuRSia4lfWWOifI+z5Q2Cel+ux1
TuRAyAH6myDzmNSh9Y3o+mQvncV4pMzpcXS4/0F53ZkgRSwCjIqVnzrCd4FVP5bTTz6QD+h8Xwk3
Fsd2Zsy+9KY69FIfRVxkU1qI2HB6oO3RDCGa8qHtjlawxlWyuGJn5siluSZtcrdpMJVTkkRygHaO
a25UvlarWRuV9hTvDc80hgR7RHVhZJAvWR4b5hereB+CD77x/fp6Le79szHNYz47qQcI1Ic5skPo
G7Ejldtx3X1PFT8y5Pv+myXt8mwN3uTmHEp5/GdFUeq0I9q+8ODvATHY7ThZAE5FJwxUuS5HhOZI
xy+sECEbcSLkbu86xaKspYfrw1m84s7MaKuExk5EVQIXg+ioGSdVbh3AeUC2160s+8LvwWjLw3PH
bIMeg/HaExr3dsT/OMij6PaesamDT9eNLfsCCOsBGoJis6lF767iU5gY8G/wK2+MHtGN10ak9qOM
/z0tMBYJ3FXBXHCZY8PLRao9ZZHEw+zZOVhpvSdSv/vKAMnTE+XWxhIrvrd0KuG9j85G9NwAVqdP
I5lQ1csQ7fLGjWhz10CqoxKP4/CxWaNoXJpEIKIJWvjQVvSHijt3+jEoOELeKkWz5tCk9r1tF/me
C/cBJFrdy/U1W3LDuSAJEivw/gO/fjmRM2zGKbt05mUptqWd3o2p2l03sTB5wDNhMIAQQ2pLX6vK
TZtgKgBJDY3HfLgtCDg8ROwhexHkK+6+kOOae8zxaEDvCGrV+nurqXCTVQILlRXgX52+hcKIob8Y
iXzc5chi+ASMxaYckQObnri7BhDD4xHzpUWuaL1Eexa6NsAkrBc9iiooR5dSQC9tFPvdosg++elI
t1YnzQmqc5S+8MSQW5Ok1dHISfmtqwJvM4AH+nkQQfaSdAgi0hFVWMqNbhcUuYunT2CcJGmGu76z
JFoM3AoeIQitv6GFv/1ImSIbt7XER2D6g2yjLGGA+6ZSX03DcJ/aOvDvGhYmYKQsswPghepH3nsl
uVOJA45jf47T2GR6Pz3VVW1MWGYfxaSMrUwndpzMzC/B0ElB9ejQrDi5AjmpCHUr14zcobPHeFSj
5wN14HAZUa8K7T140R10dk2lk20LS0DYtTX9FjBbmcktg87M1k+S4efQq7CNMr/I8k1Y9CHZJBBJ
OY4WUR8KyyhPLSvlS0An8dYa9Sv6tx9gajioivsAapvTNESdH4IbMrPLWWvKJrt8kOxz73fBZrIE
e+qR7D6kbWihjcEGbyRXSP8DUJA3Yut4VA6A/pre3nEZ2XqFWRwtxu0ts/Cq9SA5eYNNY4BHoGmP
RjPUN+4wBMcRMIwBeSuVbbvB6LtvNOmt9AYMfgw4zVIEkK738mpbO41PbmSmbHQgYMoj7ASQ3/Xc
REMPayBSgkqweHaavEDwSnFRQ1T9rRQNOHWMMNypIQFEoPa9Pgqc1vysxgKMQj2EOLzYCVMgA60i
KXboAUfnZi2G9Lmf2i54Zkz142ZAe807l115EA74szfeVNId2JjG76afAljToOl/Wxp0eIXkUGjH
Fk+8aj/VDmzajZu9QzaxDm6ctA5fEHmXhxE0CnYSlXVCbiewiIUR2MTQvMGtvjspW/j8BqUcx4Ga
j21ueW1mVVSFKDVGhEMjPqp46KOFNRcCG1FWw67n3HnLy5QmkNTi/MYoTfMgEtocFFrVN0EzCRzv
TDh4NlHb5xFNkxd3IFY8gNfltied2qG0bd+0Ga8PidGFJyJZbsN2SiHmYXbpoWOyeAId83QEah1p
70nl1rZKwGjuqCmNGhEOYKJyXZnGgvnDEVLyUAdQubLieiLWT5IP4L5phxyR1GCrJPJSlZyIYbBn
06/kj3Dq8+0YTvRxlFV3ABrb+gHONiEjVQTTB8qLJC5TlzzWrWVs8hKsEhHBmHduPVDASI20+QwC
69yO/FKkn+yiQD5U5CKQDwnn5Q0QoQZypGbHHh3Zhs+dXacPJfAGn+TYjv7OpCTcT9JO+GHyjfaU
WczHXe/m6bbsqPc4CAbhaxkYzDp1JhNPLro5PtiGV/ysXMSJkZxCpJIdp5XbIOV9GHk0GORzJznb
FEXd3XiTP8ZuWRZbio6hce3MXrjxIAYFBoaZMA2iyVrAJUO/dIO2xNmAfREbE6itVbkZ/TAGoAPS
QcWrW/9woFkaZTg9+4jefB3TKubVrWuqr9fvqoV+P7zSzz5GC8ta0xRtSufrl6WgMHgpeRkX/mel
SDz16c+q/lan7ilLEHl2YKFq1x64izfY+QdooQaDOHvA1ZzyksVNwfu4r3nMWxuQUweSRtbBcbqt
x7K4REkAdD3vKxMwX/j6BYbxI1sxcxiDUfEyIDCMugBaBReY13ylmRNnbbYjvP3cs/cKIitRM1Tb
zqvSmIksCoVaiUcWnQFJCx/RL56Aei4O0DMIcvmAWAMofO8m/VdslZuB33BUPVZGOqcl/hjpman5
U86eLpUB1YOuB2bcEHWch1uzqLcVGnKgGTsOb16+V9lNb6+E/QsBOTpn54c0GHig/KBNLzWZkyAl
jEgS96A7yTcI5h2myQRPFPc3oqFPxloL6VL8hfYWEKyglRuUeFqIl6WGMbEeJvM230jIMqd2BnK+
Y8I23Zq6ykI4aUE7ChlICw8YorPTDzxrHUFGxF/kW5fKyF/rPVryj3MD8/yeLRqOQbuuAhjouzpH
j6JT3nGZfGSQvMfDkNXxdSeZd5vuIwT9diCQ/JXl1pYLyA5c4QCPbfjw3Mi3rHhPvZUM4eKU/Tah
d8pkozEKQ8KEIir2VBu3zf4/DUKP8XkyOdKzYaFvvgbDofdf/6HOAU2JWaQDNQGUOnT2FwIUx0ip
hWdEngHoA0mRqm4jw7I+cluchqx7nDKoTNdyrSq2tJ/IzD4GLUF0cOkNvpQw9H+bdrsZWgtEAl/N
couYzcimbctelLkCg13yPvS7hZANA0EZPPzS+yBp17dkvqqo9VJXWzZ9NfwPau1kWrIC0RsL7FzY
r0g3XFrpM7w1TYL1Kvh9i0bPREU1wZX+9+gGAtjwbzvaXnJF2MmcmhgNeKDNyj+0EztVCBwZN1fK
RUtODqX4ANHPvJP0YqIyGkjCZlgmXP8nFkwn8K0c/t7LwdSIe2N+qeMtezlr42A6uLpRxTF6P0XL
GffjWuXJhtsoHv2DqdnVkYoG245+iMuwoYz54RwktFGubjj/AfGq6zYWZwwN67MOH1rY3fnvZwfd
aLG+DgsDw1EP1HSjxF7BsS0dbd6ZAW2+0izNh25M2k2KSjJ6qiKnlhFbkyhYIPLEZkGrKGDG+B/K
15fj8PK8zirqze1sZn1oOUXSxu3GMTaywjhmlexOxVQjISqIW1qbNHCK56k229dKQkklKS11qMjE
b0UD1vyV0HNpjs+/TdsA3RQ0YBiEyzR8AHJVHStD7q4v4wJacB4/lJZm8iJU8LUbpDaLnMgAxLd0
cvBAJM9W/Una2YFCkk9wlJ7KH0KYj4ObrYSyy4P7n2Fd4gRw6KDNR0x8Ulg76Wc7bq3Jjc3frt+O
Z2PTib67qcos4bnoHeTmWyfsQ5q0+8nPNsJ30ojWKaiXvYdWOJ+uT+qS657b1V4MjDRQVjMxtNJ4
qNnX2rjxxet1E0tnMJCrszotZFuhznXptpBQUIGfYNnQBOXjkeneewCOmB+vW1lcozMrmgP2INyg
1QgrMv8eiGO/hn1Z/H3cyjh6Z3zlr8fG2SEyeRwnZYU9PthvhjxRc8W7FxfCAysoquZobdJz5Q0g
PL6yUQruG6jcGSoa68dhMleyr8tWfB8ktLh28fq4XAspM5wPEqMY26dKbuvxoaErF/uiCaQLcXUg
2AN396WJ1Aq6oZM4bevxV/hyB7A8KLDaf/GqMzPaegdTid/1MZK6OLoORSfCwfHezHKltr3ovGdm
tAkLmYlsRpkCOzMeSnGi/rE3IOezue6888f+sft/W3G0sq8Mcz6xFFZsfzMVJ7P5DF6l0DoGamut
ESQvjgiwPvwHRRtAaS7XB5SUniJt3m0K65RPaFgp6LFovqMvcQWOvJgAgBLf/1nSR+UiURTg0Mao
xk0vdoH3wRXv1vie8SPlFcKkY1c8llBuTtfKg4vzeWZ5Ti2fbdYBqYa04xTtnBnQAk9ldyL9m+rv
yuKk6r8H4OFaAv3WTPsJAJ6+cxkaPD0OzCQArfcN5JLNh0ZGBrS41+7YxZ01x7EzHwHSCfPfz0aF
oKIoiwQrl4OpvHWsSIZfh+x43RUXz7kzI7P7nBmhXtP1YYFFM9wkstQTckbXDcz7X/f1udwEJhlz
BsNpb2gqhhL82FibCW/nbsw2U8puKxVuUtHuud+svAmX3P3cnOYKaUcAvhMw1xdJxJx01ze/+AbX
kMdrw9IWxwyaDsqWsBMGX8rsBi1YI0NS9tAXu+vzt+QF5wPSFijspSu7DoZcVIjBhFZle1uuMYov
8F4QkArNjeBz3vlPhHNb9uCEno9Xvk0NqKuwDyl7b5wjOA374oOZPRlOBJa23DkV9gvlmyRbCaqX
JvT8C7QD3kzQaSU7fEFX3rPxGZnNCDl2JIOisMj/4VpEnQEbCy2ZyLloUZBv0nIKFM7ffLy3je91
uSNr6ZylZTs3Me+7s31lNO1gG7OJsbIeeQGBXi/ZdaDSu+4di0nPczuaH1II4Iiew04X7kP2pTe2
aPRMq5/ERascj7NxU4b3ak2Xe+HAhZsQG+JiINn8QyZigq4oAgJYtZo6sqyvQw+iYVARWs8qQYWw
X9kDC5v6wpy2qYcqZww1LeRI0uah5jx2umI3AAiKCGplQhfOwwtTmmtMCMkC6c3hzFBum47epK23
vb5ma6PRXKMZDJ+MHUwM5f1kvY/WczA983+IyzAQ8HkHkPHAUmn3fi2d0KsmXFNKPqM44OZH3q0s
y9IL7dyGDl+zoEfFO4EbagxYDBRwHKZlBIb6T51fRXZabzvwQEHXB3Rr4+P1SVx6HV/Y1u6VEaId
oSth23Q+FmIr6Q0Thyp/m+ptm72m7qEjz2N9lCJ2zEfirZwgC6fVhXXNIynJHKdWmN0ydTaZ+b2B
Ci3N0iipzLdKrHG0rFnTnTJkGaNzDAf2Cov8cAbIbvMhMssPqDSvzOv85dp9jec2gpi5rdIBdPjy
4CKFsIcgwcjcsb5za+NkIsUlu/ShLjKku5JPFUchvLOeJE3uAyeHdMLH65+wcHRefIF2E1RlYIQW
xWgLhYpJEEgLhbfGAoVQvdZ4tjixZ4PVNgnYfcre5Bhsn7sfMiPdCce9IeEQUZuhF+37vwwMSXHc
sCC+1yNHM50yxkHqvXHrIxgPpwrF1P11E8sD+m1CO1tYDul0Q8GEhXq18iNBJ6QYTnTYF/TtuqnF
O2CGa6Bne2Zk15zSRDk8b1yYGtkBcowm+QB1Osfe5vxJePXKflve7iB+AxRmlvnTqU3hBLW0TYbj
DBLFLRCAlTfX7aeoGIdb5raRC/So7aVbL083zLKjCmLavfsNwJqViHlxis++RNv6WWapdhrmCBOw
TgkhHY6GOjQVNbHMVg7YNVPaapq2DDsvw6ANH7KGHuBZHY2bpo+K4QcYU9bmeKGsZ0NK4H9zrMUS
ogAzuStgbjTeFWRJe3RUzzTGKXiBXkLvAU0LUb5GwrF4GwYgbYKqOvIsOu7ImGyvrxoYTXoajchT
BJ54RAuBVa2x/i6eK2eW5i85C8lct0aPmwNLKfJfOfoUBiMy/ZX3x7IR8LxAujsAikk7UfKg7ahr
lt1GdghPArEr2mCXmWsCF8uz9j8z+s1LW2VM1IcZhR57I+bJAwiGZLiS21mzot2xARpTM8U4Zowe
3PFnFz4UPE7Dv9e4RCQ5c+P8/zn7hQw7W5gA6JfRQlPMBldPdzTb/Jsx8Pqd0+KHNZBse/3cWhuU
dm6VrAtCmmDqEvrTG7dh/gKyAJburluZt+Yf12iIgtfcwg9MgLaXXL8NwmzEu5qlGdk6wktjZ8z/
KZQ8szKP9WzmchVmAKngLMohmYQn3N6GzFUCbTjAla6PZ/G0Dx284udKOBpLLi1VrMyJNZ96ng+J
IRulIjC2fungGuG9AZz0f7OmhQCT02fINMEjVNN9IMnQRrVowao8WMD1ERO6j9LLozIMq5UzcNE5
zoapbd+eOkB3zNmKZnwWJVoEAerh057ZZHN9hPMP6f4BRiPoM+DmRD+GNp+OP/Qdz7G1eABcVAfJ
2iqPRtvYUmQAzamNyyDcSMIO180uLSNI+NDND5QlyJA1569zJwVBAZy/U3dhucma59Q6puXXTIxR
U6wpVi4+EM7NaRdYBS6twRxgzs9Ahebe+byIKvOQkAdXvub5ruw3nP6D75zb1HbeIMB7yRhsph1k
iJ0jb1ik3DuEBqb/GKwhBJYe4PZMxe/PxIMeDrHLjaEU2tIDt0IiKH9FUwLp9q2BfGcaFeQ0E1qD
6FAFsZ+ule9/ac/+6UG/Det7X9aJZwgYHhI+p5CL4EslXmu8Kw3oDAY19gcxjmNHo94TQJU2ceX2
+6Eke6gYR2HY7xJRxCYnO89YY4+eB33t2zTv7uo25cSAd0/IjdrJE/c+FmplBy0FR4BMQEAK8AnU
eTUbTQP52GaEDSNDa9YYciNqMzmgfs36LQBxdxCglSv0Odbi/jkzqh1MQ+lPpkoFQiS/ei2U3PtZ
Hwtgd/O82qFDcTM4QE/Xn4SZfyjcn4ROt471ykwjIuBJ42CRdch0ahK+v76vl93w7MO0g8v00l4N
4K7bEAVaWuPd7g/DsGfjN8fNIw7aDHHrAw7WH6/bXVxo6HjN/KFQYdMBF7zAIxggZcyH4gfX7w52
kKJUvVaNWz5IUE/EmQXYxR8ZOyBFSyDvsKmHZtxA526Dnvdthw4yF506YK18cbIqHnwgSadsZWqX
bvK5lPl/prUzzJHIf4XzGdZ7w01e10dIf6y48vIs/jahnSFczuzWFIsXApULjUocITQSyPj/y2L9
NqPtGMGBK2PI2GxyquI2LLbMa7cS9M3XzSxebWcTpu0RFOl6v52vtiA/utMuqJ5CHP70VPQQjjz0
az2Ua5One34HVpNqxPowK27lreedPPX9+ohWXEAHmhVFIkMxB6hG9aLI/WoYt/j7oIZ00UENMJbO
UQqSX4SL0zwEft81z3V4uP79i6cWtG/AEoT2GBARXt5REIypfNZil3YmPUnqRcQqnl3x4jni0Hjs
w6DWmqnnX/zjAjizqPlAXXpmHdqw6I1HDzLvQBsYB7f6DpqK60NbXP0zQ9rqy9BMgQOAoSy471sX
6peAFa1R9CyOBohatBbNtXr9qqFyMgqoIuMIkLhgSqaO5giSqsz8aIJwuJvMlfVaikKtAJgfyJEB
I6A3TTl9lSRV2cyDOrTOe2DFXojiwcrZvegVoDlE8AmVFKDyLr3CqBIoo3iYutRjcdPJqGA1bk90
RqQHnjWRUa28IRan8bdBHVeTdZXISwmDdbUP7Lum2XbVDzN4sdbIjtYMae/W1Agga1rPIzMgW9HF
IDaj9KttbcJppWq1tHOJD+ps6PfN5BHz388eYGnLwtoPBkCFbDT4Dls7XKvfL1lA4R6Y55lvGvv3
0oIAoWQYcvSroASymQQaC/4BNAkICr4fLU5Qw/W0QNJpLTJZCSyEdNikEqi2OEMka8iV62fxEges
BYzzoAgJ/mhnK7qhSGoJEofQevMZEsc/PP800BdqvxVunNGbYS2lNbuwdgy5CBbA24RHKy5wzRGS
pi0zVUPIXnmvFYhKynvh7PHICoIM2a37YO2gWDiN8NRH/RT04JCe07OUtg3GN88C3bNZl8NehWAu
Bmh9wL3E1urCC34BmgKCVC9eHsAPz3vgzPNYLvIBLaro4wzNXSDGL5Njrjj34mjOTGiHOM8HnHwu
TFhtHUFDOO7k/bDG87Jw1gVgMoKCCA47tAhrS+TVfUFyASMTwdswRXsyhkN3KDRcvyiWvA+G8FIA
TzbyGPolm1oladFwNlMN3SjoYqBiMzh7kkTgE+HA3rBbkT1ft7m0Rkg4wt3Rlg/QszY2MGWIgg49
WJmDcscTcWR+s3KmLgX+GNZvG/alH0xuBvA+hQ0qwDQA7VmCjnI+t8ftmi6e0KA1xVm3y9K/T3QC
UQQGmxCoItwf+rkUcpGHgWzAz3eXJD9y9VytiZAvugaQZYBaY1P9kawwFfQxR5R5N514qUMrSsk3
nxU4Zt+uL9OSn0N77n92tEM84zlatDrYqcSGEoip31ndSoS/BI4ChNv2kCcAmheo5MtlMvycKWgQ
wvvK6nEqEnFIwPnRTATCDqaTHqCCN+0bU/BTZWVHSLJ9CiUIEPmUlk/XR/sro64divgUEKeihwaF
Gz0HZDmcJBZVoCNnKmVRG/rtm6yy9MFnSnwbHY6ey0IKHyINnkvjoeXBXUYzb0N6dDVCoavgB/x4
tefUR4N/jcvppIJW+lCS89IqyqfpIZ2lh3NDqD2IB+uTyNLu1QWHZQOctJBmZKZu/sCV434HzXD4
3o02Er8QEH7LQ2mJOANT12OeUAsO3EQKWm7gKLWL+6qfXxCJGANoVQz5rqJj9VNmxphGaHQwtym4
sR4sXiOQqa3evrHBwPEP4BFMH0jJZh3OEEo7lysJBqEqNQN4C6rvJ2Y1e9PgpyRN/+HwReke9E0Q
ycRna+e7q9LSE8U0E9j59wL0LCOqwJELtcfr7rB0LkIXCokr1EED0N9o45lqSw5+Oe+yEJIFYc+Q
JBq9Oq79oX5u0naMprSyNzazZOSBQnxrA2/ycv0jFgK2EGnyWT8btyfKiZdzmiVKMLAKgS2yQnxN
ngtBI/A/D/JVpePKiblwqlzY0g5MJ8kGZxxhywhvwmbvZt0tlC2Zb6yE14t2kBJBqIP4+g/F0WLA
HpxSzGue2cHjaKNG6Boglgo9UCBMnstfr8/hwmUDmjTkw+Dp2Eq6GARXNEeXMsYVQuhWEsAg5drL
fuGgvDAxD/ks5hg6kPWNoAneSKimFVDCDq0x7oY1gfhlM0gqIY7C3amHBGkeWNU4u77TfG1KdBQn
z4Xx4/psLVDOzqxyv41oblCmmdsWsxvU/q9EBXqEFP3IzaNlvRK2d8GOIgZU8e56AKvWfGPh6QXj
iErBlwIUmt5YOGUG4/QXd7XXQgTuINsSFPp31LvxsrhFq/31wS6EwSF43E10REJgHLN6uW7lABHf
sZldXshjUjh7S6nPKAN8qNLh5Dh8Y07O0SXy7brZX5QN2k0DuzMwFyE/+jg0u9LoZp4w+AsHaUpQ
veIyAhdnuZvC6dAGVkRGtPgX+dfU/WnW3XMw2lFmF+84euPSBXUMkCe8+Uyh7u608iBAmMfsYSWl
u+RsSOAj9JwJ89CqeDk3DDhfs3YxN3aXf5AoqleVulH++/WpWFqBcyvazsmngPfoucbmbIW8c0BM
CvbTgJI2Mr18Opq8pU/UDPepn5QboeTDdfNLZwNUQh30zYKoBIf85SBFkhpoJMKOKlS77+zqjrj/
8FhAX9dvE1oQxYaiJN68aV0zfxzM8qnI5GbGf10fydJyYd/MfaWIXVydKccZWzr5PcebpAmBoJl2
tpiOYTmumPGXdugs4ox3HNoWiT5jtZ8Mje1UkIjJrLqKWIitA5IMV8ZmSRt3N2SutwuGWj0HvRju
BGM0ZmCPwz8y8JFRbubdGPlm1tpRoTpQ+YCmuIpNtzHGTZMV9AFCvOQWFBItmiFB3SpamYL2wzTV
KRn86cYpkhLE13aRRnWY1O9dEoJpK7PKLuq8Lj/JtpkeQ0eKl7YIp5sBhfJ46MQURHnpgeGjglJV
GhEhimKD0BpwWlDgDN+Iy9JhW9lVdTC4FcapypKHQNo1bnjblztIsXIw2DrDntQqLCK7DRpkg7KH
ZgBhtGnVydHgyZFWhn30DXdriYnsuPDH3SRFiBp3ON6DaXjaO67hnNwaL5MoY30FzT5OAcRTwM6D
EM0hh3Fqp7ex8awykn4hHsiE5HoEYpAuiUbw+GzRyzm8KKasfV+X9JOR5haIDnIPBUsD0sIrZ+Ri
HBRAh9rClQO9W/2xZodGy5mPRxSgcf4JqtPirod+x9FB+ucNdfEEfBq8V7EwVHBnBX3BQVMx/r3m
DUFJ+PdXaNcSQ/5RSBdfIcPppKgPVqZ+f30LLZ1FgQdiUPQWQrJe1yiXCKdbZ2hwKgcWtOsyPLtF
itNI7AxWfa3MCn1vwVF4a1nNpSAvAE8rNH9tIIf1WlEYgi+StEiOcOtk55vKSIER5cg6HoS5lmta
Cr7ObWmpi7IvVOkPmEbh16B96Vm5A7nbS8fq5qkNjX9QNsCynY1Nu+ly7PP/R9p3bbexJFt+Ua1V
3rxmloEnQS++1BJJsbz39fWzk2duC0jgoqbPSCQk9VEr0obLiL2FroC8cE5HEqUtaiYnYWdG0Z8k
TPeTEZY2EDxyR8yBllIZQ/19e1Ov6UX8A0COQV2hhrTQuYYvJoDIpC0GIFU9giHFKhx/Gj58oVkq
Rr2mGYHnhawaksask/dckjpWRQxHEKZM9V/ztO+pVaEAt1Xw0K2BNUJESXitAffk9gSvnZ5TsdyO
xkVZ+ApLrVW1wTKtkWGrCXyEHAmcJcJoZqt4v+VUFrebeV03WixgMYHPR9IcG1qubs/m+nb9ZxF5
tkK05ApNDDk0Mg86AN2HYVsnH7dlXLsDJ7PgAbXMTrRmv8WKBfl3VAsEcQiKL4K7tuoXWr+WJHFK
C6gGANVm69Wi96+YeqoOj4rpTM2CG7NwBniGbWh9ZRozzMisA8eY3cJK7Hm2q+ER0FIL9mBpTuyM
nMQ6Oeqq+jbBDolZRDprJGEJZE2nahbi76tyAHyGamv0mqp8KNAFVqvITCsqbWgXuV1r+1I1iSEt
nLjrcpADR4oVYQB/Gqp+AiBRyRJQSIT33XcNqCpVc0b/+1+cOvZY/n/lcGehLtCQohhYN0lOXUuv
dqLmv8SpuYFBW4L8WZoT59YGWTU1qYHcsWb5HzqSPyRAKUhTpyYZCuPh/29i3IGY0EBVNQMmJuDU
ZQGp9cQp5Sc/XLJd1+wz+AL/s4K8KpenJO1UCErGnBjd6ABnlYjWy6xMtImS+6wuASJfLeRzl6Sy
tT457whDQg294dCv8WZIRbvUd6CGJZMEdJUMfqQbtpl7e0WvXueTiXKWRAwHQwRVGuL8XrYR3ZFI
6h6TvIKXLNC2WOq5XzotnAWJurpHAxzEpdpEFH+t9wAWA7/MEkXiVTmAdwcnFSqAL+g0hqnIpWlC
Rl63im3oo0YFrUQCMlp6vkQAenUFT0RxU8r0xOqBI8heaODN/dbHFUo7QDuQ01r/F8XoFjKReOUE
4Dvgajij2MnmUGY5FJWmgPN6Kn4bYbqpZBl4WjCPtTouKKxrLxunAvkaZ80A2l8vwqogsF6LpbrR
o2bbBOI6795AqninazqRQhzTTMQ1Sde3D+dVC40wWALfr2ThieP8PlRjWoBQGLuYCqUdVwoQGT98
zV/waq6elRMp3AYWmVx0bQwpIsMa7vq1GMZulyDg1IqFC341wEH5B/CsENQi58TpFROZhzrIIEto
HblP7USO4HzbMtD7apWYgT0GClH/RRezhWQ5QmjgVrJM9vk6yp1eZemAd6Jq8t1RH0oigexLF9qF
PM5V/fVXDk+/MoXC4GcCe8RJLNCIvSNRPeQd6U0v9nuq1Z+apTq3jwjbnAs38UQkl7UeTTnXBAUi
U2yYFdrwfvuMNtV7LOXI6yzs35I0zrDOZslgb7GQKiupfAyEB93ah+pjiI5ddQEGYWkxOcM66Lmu
5iJk6X3lzII95W47w7V/AdpLBXjHZLEDeUkiZ12TUmAVZZAoTbHbar0dW4EzzJId4Gb7Y/acRuOd
3i0xabJ/9tYWcndCQjtWbxYQG4AXK6tSvDxpC47ktZpRC74dQAHR/o73FW4x5dyAdomQBY2EXdi/
1NVb22yVwJbkVVwgpwAeXXeeU+LHR1MMiQ5kc21rdGulBGVsRG+f2atq7WQw3DrXUdb0U4oJ9/pD
1k1OmWyRo14QcnVVT4Rwq5oqQ6wNFWacJBulHoE78i/A7PB4KaNfSEW1/gX3nYGtStse2UYBSyj1
X43qEzEnAM1Z2L2r63UiiCnwE7coURVUSVcQhLolUqDxMlBeJH1Bd10KUYHeKSIBLSNZDnaYcyE1
+tUAisUUiTpQoY+8olMR3Ej/9baci+E0CN6gAyVRsPemLPdOboq+M0Vtat8+YZcm7VwKd9wFFAAB
EQaTMWfZzuKXOo1I5X8M2vu/kQP8bVZ7jHccTo45llqc6vB91BaE7qa6qi2jJMrQeoDsW+LXvlRP
mBSwPlA5AnxG8Cuc75DMcJRHFfn7DscgnB4VdOAadghQBCBhI5LHrV04eJd36Fwit1lZqOhJkIqw
Z/p8QIxDWis43l7Bq8fuB4xPB+2NZnFnuzfGwgATOi6Rkn7k+aC+ov3F9/zEWgK8ufRTQU2lop6R
1W7jKYhzptJSmEdpUvH+kBQbQHj1LcoskBmvfuFt5/akLs0kRIE0ytSAPaXLMqfgZrFqum7UoG2l
TV2/SvqTFK/Bkzwp0EYLC3jFpToXxim6SJSDQpghTE5tSd0rGsAzIiKabl+ju+Kx9p15iT7q6lKe
zI/btGkAKXoU6XDD054oXURmoG3D/+j91SJk6LW1VHR0t1h4CNF1nq8IZQ5+XwgGtq0go6CQ0UJq
vq8A4dLbXb3NXm9v3RWPn9VR/pXHnfk8MtQyNiAvT55blaTiISvfEWFQq9gLExlH1+xoYy0orGt3
G9lbFO7BO8VLJXc4x3IUwiQFuB48DD8GtLwF8h9HCi2SlCtZfDbV9e15Xrt3gC4DXDIwSFD3xgZ0
YlPA+jEnUwWBLZq063ejeBn9r9sirjxvq+KJDD7BWGlyKbe1wN7Q68c5n+2u+w0W73eVZS4m6V4q
1W2pge/eHLwKvVHJ/Io6wwWDc6Xq6XwUnNqM0yjEMDDTYShpqX1Ufn7MxsKV/JxG4MYbArjLO0GI
vLrvgC+eLhTRXLssp6vAHaikkLQMjUHMj7WcqizJrL7O0k6L741xITd57RSdiuLMUYGEYWU0mKqI
/HRd1iQwbKX7UhoXDl3SrIz+3yifU4mcpis0JTaaGRKT6SmuPCB/B0VGBDBEtP1zYwROKNJa/O9z
4+dbyqm8sYbRm5nU0XgukHFTl+z60kJyCs7MJK1pGL1Lk88hASwpyEF70uTRrlcKR1H8lxzVm3Ou
Pdy+MteU3elycmpAaPyyREkv1IDSE218VJOWGC2QpcM/cbyO/vvIn60j4nBDQrEwyoTOlcDcVnGD
vjBEHtn30PYI+Elu2Zn0fHtW13XNXzHcIcGLdC8Z7Aa0c7zym2mvtqojytWCB3vN6TudDXcqAAMR
iI0CMWLzkA/MKLFXYWrE+ur2fP4XlfJ3QtzxUCp/ioHLjVIxJOTHtHW06FWfbdnwlAFdYS4LEzU6
hzYeeRdci6v2CVjgaM1AiRrjmTnfM3NspGJWA4BOptrwJ0vU0dOTOV7j/dvEK2Pm9w9CqTavc69W
dl93xUbFa65Tx5ng3l6Gq4oNj84A7QIEFph7z0cihGWSmAlGIoh/wBk11G4pbAskwsQlf2pJEneA
WIFWHGaQZFoBLQwnL58K8S2oQqcokwV7cfXqn8yKO0UBkgBqV4bIZaYu+qDQY16pE4qHSpJpEVrO
X6Xo5fY6XvXgUHf4n4XkjhOss2DMOo6TZnigZBQ6RwRZQKxTv7b77mhNiNG7pXPEduc864C7fyKU
UzVW5Udda2BNlfJooBpQ1LZp85rOktNIgZvXLZoTkHY5osy1tjbJUgXk0pYyTXjifyip3kVGjWXO
QO8cxk8MJAZhjKo6RrTwMvjT/nxrqpyv449aHyUNpmrUnR0NM2RC2Bw/V4lOa+tXpoAgoxy2rZZ4
laz/MsCNIAJYux+Hndh/Cyich+5cp+KnJYUUbzCeMgpeHPkPVR1v26agqbXEnfqTCb0cNMMrhHMG
3h/uHFbKBPzaFrxLmrSDwaMDWGTUcDXHB1xzcJuaKG7uxwdQFuvD02BtdPHV6JagCK7aI/D4/c8g
uEMiVXNfY6OAbi/oYJUZ3hGcRqCDmexOrICB2thjpxkLR/OquTgRym1XJGdJkYYQmtREqTBzvEmW
SzxxgC2/egH+Mzc+nO5Ac2/2GsQEo4QioxpQyK6fhBKou+rxGSys0oMUDvlAjSFsN00XhQ2Js6j7
o0qxqpLEn6wPEeSzW2DXW3uxzcyWBLmlTsd59NtfRZ9UO6lvfPSzGVrzAEyhzp3AQha68pBYdmEh
aGqjUehIW5ZWR0Lg5IL0xUyrTRBr7Qq1I8q2MCoklSpBOo4AUX0s6i5CrgnUWSs/LM3XrBn8TVIH
qD0vBr+zp65Ewk4Z5kNuWKkXC6PlNXkDKiMBhHuD2eW7LG4MG7mx2p7Q3fcMMqJh4+sWaKdAzYAE
oGXm+xTVQXcgSDd+A/bP3GfdXHakMUwZvfpFb+iur6n5RgnHxNV8Q7RzlHuCPhAt/EPZKL+iNunu
i0aKMttCozqe0ebcntssfBLiXidpmJn3bdpPBlHUGqh9+jxLKxBWazkKICf9U8QCbsMqYO27Riei
ktgqQb1cWeG4Mi28mqFszQDeKWO36SyrfjHnfnoCzUB1b45jeNegH3Nj9om0rtCI46RDL35Hldwf
i6IWf4HyylqD6gL/om/WmVtORjXReZLadY1c+iZIANYGKMhAsZFcN58BHtHuw2rSS2BfivmXD54e
F0RPnU8DFFesJDMrM9i8tFY3XTxJOpHD1srdxJzQCFr7vgY8Oj/pRoJstjwRM5alh2lsgqPqyyFr
+Ej9QwPGrXvEgOB41SszezfqwG9IEQdlhIWvBRN43Ia1EtVcvRf9pN2Ai1bYW3rLEGtEM3YARDB9
642u0mIGv7x320RdNYog9FR1oESjW4Mz9VOKcw3UDpAGt4VK2qna6+psOn43/M5i8zOpu52RY9Ra
Ma1vS77u71jIpPxUpAHG4txQRJUCYqUxQ++h1Li+0iS0MC1w8VaqWyt9gMZRAToZ7+FETIE3IUgI
0osiXwjimAm+0MYno+BNdFsXpoi8NUVO+QB0M08V1nPmVfFg357vVa10IojTuD0AfwUkx4HJXXUd
ybukJ2Xs7zRR+NVFJunnJXLEq94HyrIVVrRlmkgtni+wkCYWMJZigJ4OW0X6QfGpjUcJyqkN4Dba
/biPDee/nyXjk2BEf/jmey1U9Np06QSZYv3BqOAG7VUHN6PZvWpLL+HX54csB7jiTQAH8UFOEIJH
DOUY4CQSn4IR2BRbLd1D7domSrcM1Y1AHyRJCxO8ZsMAz4xaZNAmSBcU2L0VBWXf5uCYmHOiAb02
bCOnROhzex2vikHlLNAlRAjii5GCbsqq3odnU8yrOgH3l7CX2+/bMphzzR997UQG53wjrlAsRYaM
wCgrV6rRA16ByG1hwa5dsFMpbKYn/qA/TUpXSZDSDzUQAysw7CZ0kO16DBYc/OsHQkHAiycvpO75
NrhIz8tYECBKG2pnHjQyQIma1UyrplhrVauTHDmMsDZtkCEtXbefLfm7nHh9M/FQAMQcpN3QVi+L
DADvZKLAkC/Aypxl1I0fs31JDnS1PW7tb8teLRXx/Kjlv7JMWQL0F4Sg4h5OKfi2OU9qNIRiqCKY
ytIeaOOASdwebYEIBGUuTkFDGwzXVMc3IkXaOiMdbIn6JCYiKalgD8R3DFuzu4UduKDZ/BmXrOGJ
Bx3/0sVLhpAG4iCY1kAqh42rt3sbpd+0wbhm8ndcBo0oPEw6uYP9z6gSO6eB7VPDNmm5oHkvwIwQ
T4volUJHM2CULmtmpAGGGJmfkZjTOkqJFNi1RaCj9MfGlQ7+Ssi2OumwQs8hefxaWhSZvwG8eC4i
6sW4L0D2MRIhJOAMko+mQfP1+11B4VcqAFsl0dp3y9VnT1OSE5yciXwDMIEuPZQAGo678gDgZsXZ
MtwXJFwRXZ+f0Sqbm16pYp3Ytr217b293eN3LvtyXeKu14Tgl73ruvgdWROvJWvPIw8ePv7nBwLm
/IM8EA//eY1fH/D38Hcd9t/xQdkXxQ+bfVBKbHo82it8bVeQZbMPfFN8sb/C/ir7g/21fTm+bL+2
pV3iT9stvr627P+CcW4XTsRFiMAIb0URxUY4DYosWfyWaGEujmlmEo0U5P2fw6nctbZBJicikde7
qFm3M/pncCtqKo7/OG9Sb9gOpCMvpS2S7y+TBq5hTxthYWzSxXHBzWEUJ6D5EwEIp3MKM5XHOiuE
NKTbt4wkJGBL/flKHXpcKA69gD3FHQVOgorjoKPLG7LOT0MIwAZfyxEhyF5tY9M9b9fYKcF+3DY0
PzD8Z+qKE8RZmkGRx2SKfED8kuxHZQHOFKdbdxT8ScEk2XeGn9u3N3tvOfs7l6xHNnHv/lMlO5VU
tuaUjuZ8knu4qQTPN+TVcx7p6vj1tV0i4LowJCwuB8S4gmomUD5jic4XphvREC43yECVn7FK0cKG
2KzfTG/Dx/grXbD0F7uA44ezaKGKA5uOjeD2G/AzUj8LRUjf3A93/ef+0zk8Bouq+bJQhBXwgOUL
T1DgYjYuntuEUunCOYvoi0aw14TssLqEOquFU/XzsHu62Ww+8I/A+QWaZQbhe754si+nhYzwhkK9
7N23/T8/XGiVPZQL+/pHUTBlwTSGx/THGv87+/754TjEycluR6E2jqvv48reHqEcvl5Wt8/lhWHA
UEGHrjPOItZIK3JmNKtaTfWLDvSLtKFQetGPxqKrpRbJnwcxbk0ALYaeUIAkITHB22txKLIkm7D4
TJtB12LSDlm4Zdd2GHh1ErJ/YBaCT8BFGLViZVkVgX4xIdvty9bev7veK67Pq7OwxRKLHC6mcyKJ
U59iHki+FULSdr/HtkE3/YuNQbOxBM8eJMkgQj8/Q1FhFXETzUyAbb/t3T/Ew3GgqwVde4lWgANw
KoebiNRnRZgUkLN/f/94enoK4KY8QfEwZ2XG7/EniHZ2Dl09fpf08ftxIOzn90QmErJfFt7dfgpd
+aVFbQEKJkwoZJlHfKzRmwiyTgknhV2X9R1MMmwkDOVqBUN5e5kv86c/0/8rjJmiE5d1MGAFtYoJ
g/mH4X+AlcdUV8xA3xZ1YQLYVQOOtwnM9x9jwwWjItIiU2uB6ZR5HczbWLNrz+4/cwF+3IElmdfX
8kSmfD69wErGrqlayESNOcEHcO/w+YLZJvBA/3iv3v3ufrdzFjbxMsXLTZYzrF3Vy6GYQDA0YEFc
98n7RQ9LSuXqfT9dUk7RGoEkl3XEpmfvDWJBe957OKnPS8fk8lWMmw5nofQorSV0nELQm+2uPUQ2
C6fjIp75OR06XHQUaKCIh+/eU+IiF5Lpn53aGuQNFOSO7cL4l87nj6qkK3YHFoper1//E7Hc9U8U
P8tmCWLZ+UjIW0ffXgBaCHMw0dZm8Qs8QveBwFIyr6OF10G8VyC+/sRUKUFAiZ9Y/wXD9ANWdqEF
TgbGGSYTLMQzMB3+uS04RPb+5wMXh10eZlFhKtllZR/4xI8dfv25TD/ON1YL13jhDrP7cmNUfBW0
UPlVJ56Nio0MA/rHerNRsLGwIMD5saRLI1DYkeZHAJABlGAB8gJ+DLcuRWGlmlqjv5MJ/olTWKjC
opBXzP5AN0xN2kd3yan5yVudCUZPqQacDQuxLWopFU5TtnEuxKGpwCAV5C4gAcloRnvyB7+byYjP
gHlTDsZAMBRvd08f1g/e2nEwpO/v4xc8rrUL3YMgZ4tY6Pjysj2uOvIdIBb/WvRfL3KNMvwAwO8A
hBbuPcqPzhVfJeha3AliAhYxMr/53w1RVvNH+hGsi3X8UJLaS54me/hYYry4NCjolrBAEI6yA/TR
IwF4LlhI0Sw/okuVWa872NOnJ2ZSsAaPE4FXtVral0vHCj4VXE2IAzgJoEk4gX6otugYlQWie/Nn
tErX7rz6o3jCpnyJ6AeoNqhO8IxBgVG15LczJX52JJg7ByMNbwtAinBSzuc66KEu6L0B0c+y99bb
yUu6HgZP8pJ17jWrakEnXMSFMiePO4JVrnWiXEJe70qP0lv/JtOHhPqNLd/vhp28M2zRMxau/P8i
FMXxaLNgGRQuqVWrnRAPAYSmKTUC+z06zrt+9dmAwOQ730IDunhnea6WHEw+Bv5nrn/Fct5C5FsR
aKAg1pLp9HDMvkUKxGkaidvh1+tkZ+tnVLMs1tIz7XGxo9hUJK4A2IHu4/Md7UTcmZlNdrZItdE+
ZW/yzH313dpP93FKprsQa4zkEYmfxa3u3NauF0Hnz5xPpHPeSmU1c6UCdZtMGplRAPECgwN4Kt8R
PPl1CXf4p8Pocq54HkCsKyOPzZ3eIotQbQJcIhLvqu/qRYY6S7f6WvLGh+Jt3ABKi1agHyRLKuKq
YDi2uDgIIJB95gQ3id93pQDBWeagHsJBG03l5VvtISXDbnJN1zoOq9GLncXsFzur/JRPJXNaUTB8
X/ZVtr2YG5E3pavet4QEuyawdWKS52aVe0dlrd0v7e1Pn+2ZaMB8gGJbA6cjkk4A3Do/WT3IhYCL
niGnMyLBGaysO4Wgd8j2XWAfutE2cdptdlRpgFQtcM1f7gcPoPLQXjnJ7ps7nIGt76iHw+zltFjL
JLCf04WYS2bT58f4c8sRp6Ls/aKMem6aVCk68Cja+stIDAcMpY5yeC/hA6H6z2t30aan2Tok8UE7
pg/WOrOhBjzhqXC09cJluHA1wCAAxY6KblZ+jyjwfMEs9A+IRani8do1ZBI1RHZ8u3SawJtkImAN
568FiRfqnJPInY7AQv1VCkoSWgtu9CKg9pBWNN8GuwrXQf3U/h/y0sw4cSt+NknOm2lBT4NabIjs
NrmwLzMI/GPRkYpvUQaGLCJlNrqjvNsTvYyKVBADwzhbCpZWw46fL60i6HOfj3pIe7s6BMQg5sa4
yx6AQ0AHN/7WbZQcIDOd7PLDt+IM5JBSkZiHjPweSPBxezCXGRhuMJxRwzN9o7UFqKkn5AM11uem
TgTIkjsQn320ju8CB6WiBV4GZKIXxP+vK4g4+dyuo2NArpoZizEhF5mR5lC7spM+AUXmoV1Jq9l7
Bt6AmxKwrNjtAWBdm26VU2uhwPFSKWIYJiCH8BqOnMdFX0EdwOmMWiSi2s9GIz1qxNfRNnDMdfgx
H8Q7zQtoFjqOtZaWLhrbbe4Mnkm+OA2on6h6SG4cFIn0b+p35813DUG5jLYX3qtdE+GWLynES78N
7pokAYoGSW5Q2vKHUJx6PRbAWEbjnWLH68wZHMvB1gtwpBUv/g6ejH1vUoAc2eNnR7uW3D54V27B
+QC4gxdZeqb4aDJmoZ8rrOaISDvzu929fZnutBntYDtu1W/ZUQlqr/Jt8qQCaomKm0OL50SfAK17
aUQX5glLwpxYdPLhXhoiN6I0ncuk6+FnhQodHLTFCylU8fB7Jqbdgi6STG5MXpIneCIB/RJBmLow
ggv3hw2AYeUCuA5H8CdaPskGqeYoJIaGAfQRriDTAepdcD+QRd/jUu+dC+JmWqlxmspg3aTaY7oz
QLdAqpSU22id0Vf5U3ZNi/gL1u0yJcNNjjMoSZYDbFiHTDxAPIkbkaq/OqznH/MuojUyetlHviTy
2noCyAatLfBymJN1rmiNthLKXoSrrL+Pd2hyqfCsBHvfrwLPsPD+OTvOYE84VZm9dJiu6FVJ0RCd
oCmKbabOmRZTr0cpMtuUJqu4I+Nj7loUBXdOA6hTKuBZ2Poz63TeB+44k2a79OZ5dblP5PNxgxhH
paKOkA8mp6Ox1muYU9OeaeENznpmlX8Sfbx9pa8o0bM587Un0djHXaiy0KQgqKknycZ4A9vwR0Kr
zxGTt0NndPzXcr/kWV72w+DOArEIzgrazzSos/OdbiMZPSdzgPeinfJVu/NbtlHXyr6GSXNQh5KT
bnV7rlf055lEfn3jtsElQjUcFSeqvher0Y7vpn3w0K9Sku1HCu1N86PoRs9gfDI2i5QpFxmG8xnz
a53Hki9GOuSHa+HOegwQ+1YvsZ3szKcpcOaVkZCcVk/yYRYWtNRlSMqJZtrlRE2NUpgkvsKm7vU7
MV4hVqPRn8kiHVrX7wZ73MhbRBG28nR7zX8gIc5NJWBsERgaeD4H3QV/n1O/0wU5rROqetGrCtuE
Oe6KvYJQaSs4YI5ZW7vRVqG0Uf5hz8R/egOg8XrcRE/+W/WlLpyBK3cM42EwwYxsGj47p9KAhTNr
Woq6Of+oPkhusQmc3kJVhezCX3ATuxwIXYoSLl8rVRleOR5FkQ/DI8VPUvpk9WsgE0q9lSdUeQRo
9uRpKO1QfxWedQAaePzS7ADTt+CkXSa6mUwZIEZICKCU4+f6nciM/dCQmrFKoEx6W3weI9ITFYUt
JsEB35l3IrSosG1dvNAvHbbLqACigWTHqDkYvQnnHxZ5ogKQGGuM3AqJVoEj//J3nWt5aKV/QJf9
/e0zdlErgld/MHoBuRWvtNhVUz4/3IqajvWQCMwXhi5x67d2fQd+JZPqXnyv2wYNESa/tRudWF75
ndOSWs+g8kGFUbRU6XaZkMBY0HaDvCcD/L3AYmviRmmk+GcsMkU/qBaQfIUadTBf3EUftyd++cbA
CeNUaFEDy77IICxEGfqq/so2CTWo+inasTN6S3DGV48UfG44nkh94IWRuzuqWFWBL0CJyMcaHmi6
/ohosEdPVoYwSL733WYNKEnzENwtNddcegVsVf9K5k6UVc9h4OthQuvUBWb/d7ATP+uX2DMWYoqf
vn5OXZ0J4lY0t5LIr0MIAuiE9Vi8uLOHHBr8a5XoX9lee0BsQesDQBL1Q/28RHV+xRpjnigFY+1n
oN7kES8bQ6hltcSG7ouH9s68V0tkPCqq+NSiAY3fi/tpO6x15PFeF44SW8GLiZ9I5u6QZoWFFbKj
1L6ZGrkTZiJ5uq0YpPgEM8fk1iSym230EXt9ThcDKvav35LONMqJsooEUNOFeC2g1QsKHoPVnQSU
v5fBLjeCF7mLjtY1BYV6AsQLcDGReOeOU6+kwLlqoRv1Y/Yb8fxhXgmo/OtctDV2tPy9hLN51QCc
CuSOVZJqZiBnEDhQCfSV9/Pqvt+ia+Je8ZCUFXeLKvgyLsK8ANyuIirCy4vICYzTTNP7DGbXP8Z3
qPqHGuo3oBmTHeXLf1g4Oyz04HdPBzQvqzoAhQGv7ye9UEc5hr7vKNgIwox2h9wFHKBT2fpdtwYZ
7nf01D2aSybuMiSSYd7+yuUm2c9GKJQR5OYoPzu093jRGDcx+RJ3MnJAEvT84iPRtWtyIpJvk/EH
v01CC+uaruedslXsiloHi5ZOtG4+xU+ZGLtppeHWPswLVu6a53I6Wx4bIm4GtQFdQ0KTF2unHkfb
cn34y8Ovduu76aZ/mMiSTLaAlxsLFgKLFVTJvMKXOj0atbRL6Pw2HCqa7JL7eaPQaEn5MMNxIYc5
CqjDYYxeXGzbx0aihTHkNMhuz49I5bvRpnzNSydAS9p2WleP8TPYj+CxrW+fXa4AGccVJvSnustQ
UGRxAcGV+ZY85+0IX4UOXvSQ2poLNIWV/uKCnIj2e/0tckMcKtNtds8TaVb09gCueeZnA+DmPmqR
WegBBjDaexQgf0bbev0n2enr+KAgaavnZLMEALYok9N/ihyNrV4N0H/7sCd4orLuYlf3omP+qu2R
VxQ8tJFLToRazYXZstcgfqcNhjcMUgRGtMtdWVUPtEZgs60Mlq90dDvbCX+0zfDUbRdTJtesCtLg
ULzAC0dczz1NJSNCzKma4a9s6p4ClduWv2qT9vB4g5ZIsV27C9O7pgkNA/xO8EbB3cU7+kNdSpNs
KAl9SC2i3SH//qshbb4St8oxs2tHfoDw1dI1veo2oL4dpV/AwwEFFbequZqEc1Qw83K0XNUrHuYV
wxJdt85usg14xWQHnBy0Ji+5S1fmaygozWMvujp8Qi5bU459loixliBB1NH0q9xFD9PmScCr2LjS
3BrZKWOD8PZOJvkhcIXtkUUdS77Lj5TzQ4VUER6UQc4Hnwk9bzh0J96DDoAFcex1lknAMV6/y0jQ
25Xjvzfe5KAZjbzs5Y3iag705UxeMxyDfhPYLZ6vhJgAOO237wQ03E/eEsDllXAA0M/stIPrTAeW
CedWgVlEAKKAAPXyUspO8Kx8iL8mW9b3aoA4cOH0XaprFKibeKgAIStSkfzjupEJU+0XOkvXNS/d
bwC8fyh2+FWgDxHV8jXKor+AQv/a7s3tEifelYcwUGox5FDACmIUOlPxJ3uAFKhVoUUqoVtsAnJ2
eA7wpk29bpCPt6jwHFHkRXfAFj8I7zUpnNKLd8iRo5HSCRaUzEVDBeaOAkXAKqKhAhx6fCWH1LBM
i4+xKHfvEVXeGucRqS2vc54+WWlH9PCZNQ6S9yxnC/Ao1Y52JUk3xWPgzo7iGPe5ZzoLe3N5U07H
hCrN8/URJykYBpb7GcCoQwYHCDpO+5GK5H6yS1RqR1iJrbBaUrjypY+EdCbDPAX4EsqKeUrJsUKP
W2FFKa3fkt8qrXOUY/UvaCJ1g51yINVAVRL+3nRYq2YDvrfvb/F9Mf/B1MD5BcUgDLAJ4XgCdJJX
ExMQqMyxi1MqgWEEjdueuRF/I32dvBReus1DOm/G77FxZbKw6peOPtoz2esxlDJy2XxJbJwrkWG2
eLouDtI288CiZYsCStI09KyjnWeOybjQGnklyXgukretktEBRwQiZS9fRw9P+Rqt6dIr6yoqv7HX
XniQjtK7go6iGs1HX7dnfF28xTqcGC7aBd9hnZuVms4D3gfuxJAGDwweEgt9sJz5ENFoHTxZHsCw
Bptldv1Dsf4XWXQswMkIOG1sCGImjDEIoUdXcrXH8CkEDYatbiqv3FYxqjSosaHBL/GtJtayBb60
+UB0RFAHK6ug0shg9/BED0Uh4AflGvMXVv6++C00ZHxQawcku7aGfmiSLeaxL51XSEQtlQgmHxy0
n0ezE4mZNM1DI2HDxaN+lNZwqORj8ydDjcJKf2wNW3j2Ue9GASZrL2qVaxcLVwtOMyP0Qena+WzD
jK2AqqVwnPM3HLi7sHeBC2IHrY2NtsUYxBG0+FgMoK/O2QIRD6JMhiLHORxqOSlzqLA5Z1vD7d/A
80ZEsFbEZLrPSXOvefpjZ/9Ge/eSu3xtf9EZqTMbh/ny5ZS5FgVmEeL9C9xMzkiUgPjI189e5yZf
yEwki9u7JJBT3Dqo5QIxh8B4133na3/Tb9uAgNJ9/hbBlkGWUl3yNYEGusyQNIfjelHGrxZWV1uV
jHdM4G+5xqNFIrCvED0k9zvy+jpTgtJ6Ryer5W7Ma8biVDS3rXE2AON1hGjlrsvs5kGgwgHvXl6w
Z7F8tS6pQ0YneBzs/FndBagoua29rjiycCP/zp2n9c5NgGTPgpRS8116DA7Fi2TDQMePf4T35l46
bsBXTur90sP6lcQmjjAjO1VQz8Iec8+vUREMfpD7eDpGHrX6P5xd127cTLN8IgLM4ZZxyc1a5RtC
ycw58+lPjYAf1s4S4vkMAzYgA2pO6unprq5CS9Uf5hihlF3a+ZbHc3enWAOsz5Z8CL1V1A755fTl
CBZm6OyBLgRPYGrSuaFo1KoJMgPdTL2mY8y7ZA8BhcRNzNjpAv33OV66IRCLottIBk05pM6oSC2T
07pHJhfyZsZsI5NgBF7wVW/Cp+BcvmNrC3dqqfOfPHwH/BagU7mbPP3+DQu5DDwZRHRTotcJMp80
g4IQSeA0UfENk8d+iS8VKfCiW81I7iWj24KpwoIi5VpT9dLuQlCI9AIk3kgvI/VaCWOmzRkekKHR
niz+zX/lrRkRYVbYwVd+ACrzqCHX6sbnNSdymzUSNZS+cCvBS0NYglri2g9moSKFXdQk2EmvFV12
gx0o29WVxV0YooTauSwj0ELFCUmb653cpjlXpW2FgGfSpXsU+0z2MfP8nbIHJSYy9fvsMzeybeqt
Bpq32xiWEXQQxB7e3HTGkfMhyCXWKCTHLv/qv6FJcQec5EVDMc83i+ceB3czDED+e9lRPIRfq37z
dpIhSoskEvjhNSQYblJzTIYXmIibvzo0ZxaNww8aAEqD85nuJXMP+Z/QVJwnbqMHLhjP0QxZohqZ
GyoK/OhvX80U3l7NiDsVJDkQeiLwpBmES4iyamKBqznuYAGuZFPswFFbbv1NwKMQhSRh7sDJrR2t
25AXkT7K6hqpcqIsRu2AKCuBlAHdjcGfu0dsbkuAhJ/JurNX2JDyZO+bzcphvg0GiLI2BC4BYAcI
koaT98NQQXbLT43JQVE71XmjuFO26dE/AZr1Jw/0JNJ5wEYYcw3yvHBXEtOEqwONDWCFogYrCknr
JwkcN3eRLqInWowVv4vnd+nQI+FtJC76xLvNlOmIfAUDzGHOsOZPvwHO1/77+huoeDdmI/AmafgG
6UMABsjHdU0qrRGvs6HVvctrWe+FfX41ZnKJ/4g3wygN+zjEfRG63b5AN43p7yDuhmDBy3XuzDjT
Uwd8zKNw376srPRtfHA9VMqBMtDHS0UeQ62fQbHnRqrZP6HNGBxMZKGN9i6x1zbXwjECsJwl0h0o
qaJ2fz3aFmLa9RRhO9cga/Dd8n1GR1qlQ1BAD46SUe7Zu5FBh9rKSBdO0ZVZsgg/JjlmhBg9sCpg
SA7i281oB7peb0eje64u1Xa17Hgb8wEW8HeUtNvmmGqcKx5BZqMHDnB0GB/KNgecm1jPHB/38TM0
Iczw7iJ4tZHGJqGLj9cuj6Wd9fMryFf+GHQxdmXrh5jrGXkTPdlDEtQIL5r1xbsgG0IDTFnp3XY7
rm2r5ckGhE4mjyiNLsdBU0BNaogpo+GkN6VNd8gM5i3Di83XSbp0NQRaPLJE//d/Bqn7uEPDKN9w
xEc6XGr7zngfnAHgnw0OjS//AqPD6oLmhLyWWLRIUHu4AytsMPlwkJ0xfrRYx0xXbGxinb9EwHWV
59FY07BaqDhe26Q2sJqD8l0OcFRHW/yTbAcLQDKn2KWHygUUwZbctQuPzBntBn8OkprTVGprWelh
kHWCu+wh2iXuaJUGe/f7yVzco3/n8ju6/bFHpTIK5aGGmd5W7C7WG1vCcPqVLblmhbpX4jycOKEi
s/cxm8HZ3/EFri/B/X0sK1P2fbv9GAtKwn6bDrAS73wHRC9PjQkVPXvNuywkoa/2wncN7IedjhPb
IB5hRzxzcGbttrbAGv4M5M/59wEt7LrvABdgbGThAaGkLgif09oy7FUUDDm8otTSyP5oAKk2AunK
UV6ZvXxJzGLzu9WFKABWCSEawgAVSQFqtUjeOYwqH0UlK79H6tnI7BjJN22Xuo0MXH6+EfJHxSmN
86BryE5ru9VH3O1SouceQ9YkqM0raMe9dp1sw2sQ1ckQBOjZXfLI9XpgxZyBQECPvMjxwRAiAMCx
763Azi4gWPx9ChYeVNf2yff9WOIKgrWNJgCp23mzzZmpLb5wh8nm9fRB3X8qztvnisFbn31lkD6H
HTvX4LqDQf9V4vQBhNqP/ZbTNUvad0j8/UFdZW2Mt3EmkW3HU5lFoYGgY67HGLMTU0sjlrk2mUt8
qg79JVZMeQdunV6fHe2VMxKz8g1BWvU6C2l0cIxgeaGAjtQm8unXtvusqsKg7ZBWvPQI3HfPhaHM
AI2KoD849NsItEgSElKV2Z2y99BSsQWRGxLWpuC2ioDPIM8bcB5D61OlspvC4I+F2uIhqfm21On8
fjLeMwPvSf6k5aZwrtxoh7Squ+Z1FzIkyDDi+kIIpoH2kC7v9JpUh0OJpG6HCr2y0S5faLz5wBTU
CMcAPnPYzbDVNuXzoJlrN8vS5gbVDpgWQRYGQXDaf8VVpnKMhsmP3rR7KBDI+ryTTTw1A2RmECX1
6LRR7TV03W1fLsnJoCkYuUbyZqfNyt0YgFcSSU61NydL3Icm7wpmvp3s1CSwbNUMARzVixwCjmbu
mG+eoVor3fYLmPTrj6Ci/UgppVpkJ/K4wkMSJ+td2/pms4/QlaztVb36TL52vJ4cS1NduWq/B3h9
pV/bpndbVavgfYVtbDiwA4qvryivvnxInnpEaKjLZ3S3vWbn4r49zO9yBGZ4g7P8txVPc/vouP4K
yrVCcSWHqgi+ApCwlwqafaNevmcPu/6R+aNuxLs2QcXud5v8gqtB6y765XHcECd+Ayh+uFMhiqCe
OrNIo0BF5FhBwNtpQRWnHO9jRf9g9fCPfP9U64xm1BZ4L00UWIGS67AH5UO3jdfg2wuwRGSCsfOB
V+OAvFQo9y63kpKEvpjhUT+A0FMfd6prJU7ioOcIrCpo/2SwHwZ97vQHxlntA7ldAphHihQHAspO
cD/X3k+M+knOOBlHXtomgwkEm93r4znaz+c21SvGfuNXW7cXUL0k+43SBpKiC1jIuZSKVqokcAbo
jd55qOK2sQ7lIjx0O0Ayj2DJA4C63Aggo6snlJkzA+hXiKojHlztI78NCK8/hr+egWSGxGfa4GPg
dYHgi3u8EgJ4uvYU21h/9lm5AxYWtHyRcVi5ahfCm2vb1L3XqXnEJTls98/Jn8kzucCqdPHUvXyo
n7Mz4pHWboadrOjxWXEK8hhffQ7fvsKvP4HyQh26j8qarEVhaRfhuUf3gLCXHDSXG6PF7M/8uVxj
CrhFMCKHBcQEdNqQpkZm73rGOwCIhqAukNppnYm0GjZ7uN5j01jJaVwztjA+wDSg/IIdjnuevt59
H/RBeaFAKvDQOOGTCK7HHd/p7OWUPIdWEG8QOzdrl/nCnroySrlXngmzXM1gFERaTrDhdBUioZvm
pXxS9vyGP0qg4QYDQ7blSMr2dw+3cK+g3gB/opJ+Jx5grOvpVbR5LP1MzdB44TvVPnZVL4Bc+Dt/
CozxnD9GpuRGL8lTdImdtTzS0o5GgxfU1VAu5QCWpx7EI7o2h6ascHEa+T24tdGJI3FmlyJ11sRo
oiU9rMkucFQQ2KUW3PxT7qzGUrcRLC51lFyAbQQUGP2U1zPQt3Watww+orLS0IpP2YO6Y10eOkMe
6VTgIE3zDyHstU36LkNtomAk2Kx3ygUUgqTDS7oT0UmfgdUTzz9DPSpebrD/PWl4bZhabjCER9oY
1kh3n9NTb5IK24u05ZGhVV3FQvuTrT1yj/3eNyRzZactHGSFhQ9XkS8DiJRuREGrMqEggQCu/8B6
5UUm5ni7UtEBNK3t6kVbuKdAZ4sCF5D012saZf0EepEJqUhozqEmzbxpvQnQEfL8q+Na8BlIsP+1
Re0fZk5iEJbDFtDH2SHbq5+hTTDkvM0fDVQb9uw7uyKwt/C+Jkn9vzapg8MV1cQPHGwWVojqToGb
MTQJLZewDw+t7qmr2e21UVI7lmE50iGIMqCCe/eDfUwClJEmF0hYUwPDJ2ekXueuFZMWegOvxkkL
DRdZL8ntiHFCV6ixUDKDWoUhXvJtbJ6UcwOqx9836W2bmgQGE9J5gRZ/+CT6fdOk4hzzWlQgwpZs
5vA+mtlbo9eocFeN7kwf9dMdOZv5dpccQfPxeGHuQ698BZep8/uX3C4xvgQAUrDZATFFCirXWzjp
S60q6xTo4w3TOuqZBTUx/9JKumyK4HDpneRjJcC4bSOCSWRNMHrC2wk857XJVhuSUR0hQj8fw91o
9y7EJgzutdiJHyA/XnNFJFS6elVQ1qhzA4JZHzsY1lobMfUGsGOH29bb+YB25hHR3cp83mxgYk6T
SSQJmjRAg64Hp+AB1bFZVRgCB4KAFgRAs/6NAZMhmrvrvdl4w8NyreJ7+2CGWaSjcL3hpY7bhVpG
X6p5vx4HJJ/c+Kju7+VP3kW7n8ciAYYevMY0cKaYaGUf3yK7v80CkIRqHHkxi9ejnfJACeuyx+45
ogLcmwHhpVDvEcskjrIvdvWjvKm2mrvGBHJLDUAZpvaQVDJDXmYd9qrzOsLwfMx3A7avLVwKPfkq
dxU8FYpyLQKbWK+eGM/qABl+mwAIltzVeJ3cZ/QmI9oM/5sHapPJ0AsKWBmf0zaWtFEuwHpuZXCh
8JeyMBt7tNBxual20TF5MqAqtrLnFqyDNhsFeJTgwR0rUhF7HCqBnEF13pAf1FdlRyiSG8M/aZGO
GwJFJHP2eE5n9qqNRrIV2wv7/co2tQOquJ6qroJtMIj/yR7rXXoStkCjqRi2VhqzIVR6+cA+rZgl
v5aacHATycCUYOMhB0odM4hfIfVbwiyzlcF6w+2U7bzVLOarMScoCujsdrXufDtSQHUIohSETIAc
yNTVFHJDNCp9UZIqjt150aE4FA9Y2w3SUghlE7RXdRvlfmWg5K17PVBiFTzTHMsjJ0SHGH7YplwK
4UKjxEsLBbqXfIvU9h59aiaUkD5/t3b78EcC6qc1yo0k7diABKlCHWXaZBYIvR4J35Fy6L16k7ja
A8i+rN5q0SYnOPVdZJarmWVyUm7GS9oZiFQ8Wryot78cF0UkZm2JRC+o2Em+R3arfb0JgHN0YdaL
R517id3V5b09RHiWIMuLBUb1F4rc+LAfOZg+RZGhhzMzprMEDvgzOE0KT46B98vc/AllUi93JjNx
fUC31/zHLUiKYMcRRqLpFOlmYIWujeclm7FpkkEv71hE6CsY3cSZTtWzaMsXWX8r/yDRZRUW0O0O
+pLWCkPfFUFq0lGCxODBQgEdYLoimrJpk4sCtnbnEaaA6YyQXU9EaB0BOcK6/mYycyt+UJ/+OwIP
A/9hWaVc15xocxAQy9IxO6TH1gb80Drl9tjqM9oqyKFq3vt9XenS2otsYcHxIOWBHkbbOkAs1IKn
GdM3PFSdoeUHAXGUwPM3weqQ3FzNZxFnRE0vwh0VjStA+4EJgHzJj62VRLKcFiFXGuJ+8oK76RAh
xGPcwM1grVt7lNy6Rig7/LVGB7NKAb2mkGFLI92F6Hood6Ed7fHWtANndiSnXn1fLwR0sAjmYPQ9
oSSLRvTr8anMrAxQmSRHZzanQ4pu5c/ammz/KXxl7FXyffLr6OlUQaWAQUIsAtiza3NBG6f8kHYl
1HIsDo2feMNHD+xJ8snjfVeuccTc5qUl4NuBHMTlClAIT9uDdnWTQ7IGe9QWNqCdtUQDclJb5gGs
T8ML+hoM/h5iafvS8a2k1pP37E+yuocWVvXnR9zgrGp5zDoZfnEMkHuMLBagsk2Ojicwaoi8UR2Z
+xF0Iq25ciMs7F0SV0Ark1VJgpq6aNGCU6XJDLsKqm2bIUOb2St/Qox54g6VGT+xLuQISFML+hXR
5ZZXerVdxdqtfQQV7YV+kXNxhxVobW7HQSgOSGXeGv5kBiSgZJcgDXxUmfNH1j4H7433uDIJ5Nqj
dtzPSfimAv5xgCdBKaEYB/vxDmo/DncXoaVmPKmJXqNej8xkjiToE2/7d/GT/MTqw4Y/dIZmPghO
Zmare2HhACDSQ5oacHuA4ulGw0zOm2zMJpS775rHBnokEI7aVScGxeCTeGhWH+ULd/KVPcpJ49bM
1aGAPWajnieL3UeeUJjpU4nWKs6NndhLTpKxhp8VFgIu1MIgfAEaPDBu0DDWeYp7SeiAPAP5lwjm
Fg58Vwi0rA/ORNbM7s6BJXgKaEWQ4FH12ItdRPpWtoGUrjtuJyt3IMlqXfhddcnR+fX7nlh4OOOb
/n6dQh2MMpsVOavwdfK5Di1uywPy0huQYy/syc4PvsWaf343uRQlXJkkPuLHNhSlQi6bASaVy3Nk
zS74bF95IzzuOIO0+Pt6FuriLrIFVP1/N706WuoESrNWNxUP090f5X5+7o/vCMMcaLN4p8wZjWSN
52zhQYvphUoZYeZCj99NUx1HMIdigrEGZngPiHgc6umfyaqsI/runwYzuHDI07hQE4QMz0qC/rsD
nDrwaJ9E2R+XGsrvtLdVND8Ia7lDgt5KASABmZD1jXPY9Tyg45L9POicrRwjXTsweuN0PYDGhfES
WgI4WlV93HIWGIYPqjkU+qZ9nrAo/ePs+Pq5NP19aK04qNv0OsDeRCVH5UhXLlIr1zsjiYMIkBt8
b/KINNJs1u/on8Dj66tzEnBxuuFOOgEmYHUb+fDfs6AwDow76GJJNyjix2vjQhIzdSYB544eqFco
ao7vo2xKtY2rP9eF0+878TaZD2vo/gXBN6GFQYn+2poiy3kYBz1qQTVOu0LQmYrevzwXDuFNkT8L
R1HQgwZWJWY3G570OW3WuvgXIkdZgfQMiRyBtKOpEcR+zPmgh9x6/Zwh3RHiVRZ7/t2E5iBrZbRk
7qiNqAINANJBEFqBo4UKHaM0Cbqo9tG5YIhGfxlEUPLqEwTaHqNt6wp2hoRSfqeB7h6F0ZPmak6X
o89N1qHm2wAA9PvnLLmBn59DN8zIhZ/kNaNlRr5THRnVlMBK9v4GuYVwK3jRZRUIshD2XBmkQstg
mKqyiDH+COy/4ItDr9m53SgwNT76YMUonc+VId7UaSTEzn9nXKb8+jxkvtAnsDgYLRQtdTAleLF9
QqcuCiW8k5i/21ty6lf2qMs17IZBzSrYa812J+zm3tD0BDX3/Cga7FsB9leoM5oHLHGItA722j+4
9qsPoA5UHtaF3BTfH9DsG97GHpPtj8B7wqXqKzoLLWowd/3XUSOY1OCsiLvAs4im4IjiDlK2CSKq
yeDM+gmlk7t3nGQ07+NBFMKbnjz0bJw6iM2t1SJvPQgRAcRZUtATpMFnUf6K09C1OihtjU3MvxLm
zsj6eInRnx9Z4MqzQZug5/CUDwOUx87/XREE1kGpitYVpP3xF5ViEVUmlPihq40G1xfIhw6g54FZ
lB6DfW8IjwLOMpp2s/tNstrsd/tSQ+0LeSR0QaERi7TsXDvPYJBHRiia2uD3oC4Dq7DqJsZT8Vy4
ib3mu5aNERQJaOjQik0DmkbB78SoxTwzyIfOG80gkULmzhbqSZtV13TzRiBD+2GN2sZhqgSzrGFo
lSV7gcfo4TE1o0iXjy/iNo9Xju0tyJUyR20idLxUHIeiLt68tVkCoQCFCSVFyw8yRsbvh+W2PEXZ
kq9XTeZiABU72Bq8znoft4mDvoBngh1n7PG4mg26uXMoc9QO5cQOHFZkaO1zZ01vyrYHmRNgZyKI
PYJL69QP59UzeVNJpWxSyVVkn9SBK2BTPWeb0CS1sMkIdxDMETLQFbSg6BwdxFesnTtrwdONxye2
RVAck/oXxDgoDzygk6yZatjmPrTP5M329zyKjp09In3tFe7qct68Jil71E6Voo5NSrKc4p4BsGhA
qEJ40CrwtyPnRegxWyPdq0bu/L6PbsIWyi61Zdth0jKmgl1wjtlqrL/fSQ77/+g/WB4fCd7RJQWF
Bmr/pJA8Cjmth4fzeKf7yvZgBQGaLQPBUW31b5H7FnrdFl1Svw/vNjj5Ht9fu9Qe0nJBiMUYrSqE
e0Imqoz+rn6vLQ6goTzVH85rfenCos9BLYCTQVmF7UOtZD8Dw5pH8OUkOtN2jXXk3Mk43j37UA0g
fTXKgXf30cOXrE8vYEDQA9sJtxHYN7X7h9VcKnEDV7Eixg+pZYInArJIokUpmSLmiiQXa9CQo9E1
2syIS0VdOqOVuxhQAqx2LIhq5lPHrjmopdOL7hb0iYEZAIlAameFIkpAzcTWKGf36qY8ISo0LPmI
IgW7Eq0sjvGHJfL/P57AEQtNjGyEpcrqobaOt1aurYzmNiIj84iQCMB6Qvj2jRT8YSNRM7HxFRn+
72OEBiaeGI4CcIfsqjswe84of4T6YdALMD4oLr8SYi9bR4AgwSehO5tO30LrKqu6Eas4eXxm9oJR
4gFncA528N3ggFdD0kPGgnkrJGznGlqLzdXerNtCEJkDQK8BwOTRKEZzHHV5FHJJgSZeed+8qXdB
BuB7hAzH9KHYaN5+E2ZdeK2t4J4FVq38iGytX1mGpVsPCpjQRiebiuh8Xi91yQfIS3ZRY2TIz9vl
EY29trRnP1tUoErQJ/HaP9zpVxapzaXwU6c1OSx+v/pBMTqcNGBBW9Cw1WvVh9umMKLw+2N41Msu
K0cZxAshVNgd+RyanRWbTAqy8cvkKJ8rnnHhfIItiwOWF5lszCh1w81Zk7I11Bpxw2E8EFfJdOzl
ES128n5+WTG24BTxVAV8GKZQxqPhHWMkV2UAzmM8lrQja82gCwRjIQR53mI9dnB0V+wRt065vSt7
1HWT+GI+C3wGyA6A0WfRIcziNnoUkJ4yO01vLeFMLp5SL3bRH+l+xTpx8b9Zpy6dMRgqec5hvTMK
8oA4vPc2i+K7arKX4rM2wq8Vgwu3ODKiYLwB3xQAB7QqA8/w1czwBZSx9wB+D57sSNbxdEQ9oNxA
5MxJdQ+twB1SEf/QyEhkiH/Ypg7IXNcK32qwXZx7HfUAwz8mTm/96RR9rSS6tKo/TVGrCpF7Ph3C
sgFzer4Lj+2G2TPntaLvkpvDgCAsyyLDiJZfykqrtDzAzhWxMoPJpgWtDGr5YHpx681LaBfP2p6/
D++mbYxgJnlPppXNe8tj9j2jfz+A8gJ1NnejxpIPACZ2OsvAJqnOCJEn9hPgK722QhvQd+BTOQ+U
uLYCbaHQGY+a/gjCfmtla5HR0nsZCWYFJQWQCCDNdu1xkzqq5oitAV5B8AK/i4xadwjheAPCZSBu
IrMDmSDrrK310ksRNIJ/DVOHKGcgftWMMIzul9llcbmzgE0RDisc4Kj8B3ULMu1/DdIMLH3QxBB8
h8HXwGsq/SvXeaz7DBzlZLLId4C5aWVul1zwT4vEj/wIKqSxyjqJg8V4xxrdl3+fbplX0OwchLV6
5S0oixocdUpTGf2XUktm0w5doH693MwcDVgoDC5BazWkNDb8k3j3+wi/n/O3uwcdU+DDQ62ULuVL
qBO2soKtrF1kT9kKT2CDQIP5CT2ImFvWLo0nbGUjRTzObliTe1krEy5GDNi6SG8gXwqUDnXNhdqY
sp2KgcsOkgBG/BkCV32IToyZWug+dddgnIt3+E+D1KJ2sQree1RGSBsm0rKD/vTC681l2hQge/+X
6f0xOCocaiqErLUPW4XF+paMvrhEZ1GIBu3mE+FrIsWfk3/6KO8Cq8VLPUFdmv3vpUAAVhEVAnAF
EQ1gDamTOvohBw2cGdGp4zvZn9lut+8z4lPFAq78EpxKRwwQVvw+9tuOPFiVJLKkYP4EgoJOW+XK
7HOJUAMxWoDSxsr2gzNiQ0t6DgE2dO6zyHnjzK4RftwCY4hhsKqgCAS+3hvMl1AlY9PneAoovDFu
K4+7Y4zIkl2QeM7nzu29DIIG4wv3uSZ6tXSIgSJVNfBqsixKYCTK+uEvxrog9CcTCcBHO4bWXLBJ
cYzF1vA34gWQJC8UEU51q69oso+oYwwwtAZ+FQBKMd/UPhPxvoqmmcMr2lRAX2keGydSLJ0XrHLv
WyrcMiFGXg2HF+IoIKGREQWNLXKT9KNLlcdW9VOYFS4g70tt5VnQTP/S2LMxuYjc7GYyV3bVwnUH
BQewFkIYlGi+U36ymDk20RgEpKzT3BFeHnQU4+bNdXHj71DKNVmT3eKFt+IoF3czIlbgycAqB/gR
5TWmGVX9rB1J/md+Bs5deI+RyTtEXvsku+25vJMDnftahc0sBI5obwJmUuEl0olC3e5Q5B2UqVSQ
RdxrhwGs+k/JptxE+9pLHzijgaqXG5x8y//Suk3yvuqcb0ALOEo/zVOeQ2jChtWI+d4uDui9ATdj
/o5LEEDGZhMWa4EV8fXX21iAHgjCOrygCfsYFVhNAzePWS80eEYziMt5/N0guBIOvKfZiPMKpxFw
KcXACXuKi5RMYyAxs+ZAvguvN58BmJIGmCqLHDg16XLPqi2T4Jez6F6tDOQQbMHp8SngKtp0gGSF
IHNPnBwOm4GKhuSy4IIV9/+w54CzB06W0JHhW2jxbnGa/YEd1cYIHusP2eLQXXGUHZRdvhQr38Tg
4ea8aYWueeE+vjZKLXkkaaDEJkbbjwlNgoo+b+pdhBurscHKe5g2Kwf61nVd2aPJGruSJ0KBsPdY
uirk1rMzo3NIcO6eNBQM2z23P/9u8fZIXRuknPSUFdArTWFQuQhPLVomQHx8n6/LhNwGj9d2qMBm
ZOc27ibYid0aMOBdj34JG6QL99hFVuFONqpVqpV/v/78yF7LLC68Uq7tUx4rkANfbMhCDpaPrLx4
aO34JbPgsbYj5KxIuKFgF7Nu5B7+jCf+yEM4LXr3scRrOdeF/Nj1t1D3U8HmseC3+JbgsbOQWQYH
NzqioJ0G0tX4vXkuHxknPlzC/WDEzhr3x0JAcG2dujM0aZKkhKzE5MmW76iprgFpxKGbkrTFqx/J
C3NWN6uZKbKRKDeCdlEEA3j3IyGpUd6MycaJ4Vu4Efk1N1vQbBzrJ+5QWplbfFaI69fKs7fOGmy2
iLM43FMoUtJh3qTxFSNlGgk2x2cFOkqZtW0RVIvGDJpKQj/h2+BCeIA71adCr718JQ26NNE/vgA1
xOv4RxsqYUxmfAGzAci8svaZ1b6jq8FJQblefPj3zWl4ql9XG2kW7g3YRVFaADIZSVjKYUuK2NU5
gwVGbfYVGmnQGnqFzmbgXirwr26yxFi9GW/jEDLZf01SblII5nlIfAyVNXqX2wSdKZ/6Fkh7zmBe
ZFAOxB5/YE7sZpXPl+xWeluBygZ/SEsqOnSvJ5mXyikUWh/ZB2fc8Q/AEcYm2GM2uI4cJJdBRHCp
nWH7+J+9Jsb71yp1gme1H6c4YBp0peah3m/jP+j/RbOIzn3+bmghr0Bm9q8l6rTmudwkkYjxZYDl
HtrnHDlsxirQdAeR2NZZ5RklfvC3+aRWslb9UuF62IO83EHC86yynnsoArj+hbXfms2qksnCxXA1
QMoviPIY9b0Cg8IHmAKy/cwa/KB3z819MK+K6y3UvMF7iOcX+hQQRt4U9IE/RCW6wsJNqdk+Nw7/
gvBhrx4loKxWVm5pZyrokUSgSrAKdC0LumaVNmdBC9bB4E649CZA5e0ufoba7p0oWh3UA9s3UCut
hRBrdqkdE+WykAQJ7HIfiRU+5mYEzWUepN4KIG0GfxBfkXRlHdIm/y8jBpodDCCElU6j3rihzHfq
lCq4Y71yx302kMaEC2IfAC8LvnbMfn5LwQAtrHF9LAVpwDliWdE9iDoLjbLN42pgQXKNLXQc7dCo
AKc7sCdIKX1UtuZ2m1UJ24U6LbYR8HNo0Ia+Nchbr70Ok0q9OFTQOO3e1M6qemv0wJspOKkXgbIc
tSwQ4IBbW3hZmeEl1/7TLrW2XF7HnFwTu97gKEfmDtfbvuiMdt9ardG+rAmALrzhMVDCJwKoNnCZ
NE5bqLlBYbuoNbSPSdS1p/DC3WX7hEj0jcYAvlAGZSx2W5isoq+MdSEUJmz8aMYApwy6Uak5ZuOw
GeoKphsF7D2s5+eAsc3WdAIv2Ua9pHuh1LPj6jNjKW4AKRlA6Uiro22C8kdCkVeJNGOKW1B1Io+s
+5fAfQn32roIDfGltK/9YUqkAoR4ULXAnzHCEigVJPwO0nvyVeynI7jSJ1u0pVNis6/BS7iOolrc
SH9HebOu0yAUHRklaZNClhOiEsoh37w8+EaxXV/LRZ/0wxz1yuD6uU2hSIhJRXcUByk3I9pDRskQ
7ojKtLJL99k/UO4T/XlkcVECR7sjshTXh5SvR2CK+bhFSR8U1RBG3kj6aI7bgQMxKV7x0msH/RAQ
LJ/H08reXYqHfpqmXhvlqKU5RC1aRCXSB2/lBbJQCZEeP6I7TztD6t0JgCLzrXzVGS5c4PC+RMID
yS8kEKhjw/HhwI8cTE8eQgZ/z9kNiBZw051Qfpc8cZOeY+f34X4DlqmNDJvonIJcLXAbNCZP48aE
6yPYbO9JEbhAz3KJyC+AyCXiT4u0kIxWZqMK4skH/Mcu1IetcFpv8yCH87cPofZZlQCCNaT4EOmY
Go/JNg31TDb41lShVwOk5uYNerWVztznD4IbrjGPLXisq2mgVr0Y60QbCjINNoR5QXTw3IxGv4lN
7Y67a61QV5ByNn6f+1vcvAp4IsAFQDuAKB103te7PFLLBBJaKbaal+/2uG/7U3yCkMY99jiov3Sw
8dvdJ2OeYzz3/sE2hzMGESMQ06sSdR0Ncs7y8ZS1RlVDyj3ZoI3gTwRhyGxXb/JNrhon/qKSbCtY
8DbT3e/Wv0v+9GKTKsl3IIc+W8pTZ8oUBFPY4n2V66HBerIn46jLEwR0CaF04kr7wT7E3ssJKnHg
Ib5AgNxMt5JT2Tm4FsEsvkoStADMBT7h7zfRLr1kh7oW5AaFq+MzYwWeAO7Q4pw+obUOfA3xE9hr
rXPC6tKp2gYm4PboePt9WpZik2++RSLfhkZ6+jAmdZkLmQbtMnBAiZ4AcuSQsK31yLOAKegk6Dxi
v99tLmU0rmxS525K/b6WVdh8D0AJvBuf2NN0Yp8r8wU0KIBBwuOaoSduMeubVSbRhcvlyjh1AgZN
iDUt70lCg/S5FJY/GYnDQLBpgKwKp0fg8FVXM0qLB4/wWv5vnqnTHoDFwi8TmGU2M7TTJL3wkgQV
3+ZjV92LRyilmfJeQQaeX602Lzrcn7YpJ99OiHgnAfMtHDl7RiUdge/7nQzEp2xyHntij5ohOCKY
IpKnC0Ra9X+g64Df+fkJ1Nnv87YeZB+fwO8FDluste5mfbQZ4/vo5Xb2XDqKJ4A24ve9tjzvEKeC
8KUMmW76xT/24tQEPeYd9G3YWg38aqf3zwK4URTkdcptDJECvPxBKOob/3bFQBgLJQiYJojBa3/L
5ekQR+z4nV3hzGozwfW9Y9a3H/ljqX+hAnE/6SCaN9JHdbV2uXS/QRMMTQcQbNIAULo2Lvd1nVQz
jAuEW0jTUbY9Zm/QCzCkM273GrxGvVG81FDvJqLp7srUL11wP81TW36ooiiTRzJ2UJB8jM/JPkbX
cGkEUEmAcFHyRkTqs+Pn72YXnaoCQQjCC0LAjFROQomEAQT+KITU4Fg/98hUKscctKKlm2wG0PwI
KJFLCTwcuqjRVBNb4AgJH8RVkpJbRwNmAzDJQjVBAIEmXcPtmoIHshKlVB4e7dlmLyOEqwrsONnU
EkC8h+fA6N5Bg/b7+L8vsuuL7tou5V25JkrUScbqKvq96qW7+dRY87G3z+CSws86yGJ0+LECEnz9
XrIQczw1DgOoo2TVVruJHzkDSHvcgcWuwDkdnlZJN8gX/PaF1L5Ui6LuSoF84TF0wnvw8UGuTwXf
Fb5gWwISCC4ET9X5O4iZhCCm69duve8qFP0FSOkg0IeQCSHpuz4ZYjJ15cAD+Kgcj/ILgPdObYJi
Q6+BhjLabSnpKLG7hfGBIFT/Ax051k5Mxk7hn9bggwv7VUTh7u+3UPs1DQKAIjl8C+rPSOsDwvH1
qkGawP+Em4RvQvSLf2W9JsSbksusJygWYN1Xn0C3exdyX8WphE9AYThDJxAPUXbZfa/N7F3Shc8J
lCjlk8+QziHU4cGHAljL8CLcfaAP2y7c1BjMxFxrOP4+IL8skkZtZHHGwUpYfBW/j+7Q2fwKcrLE
882PXP8/0q5jx24dSn4RAYkKlLYKN3TO7fZGcLdt5Zz19VPyzHvWZXMugX7wwg3cRYnk4SF5QlW8
p7clkpivI/LV8w5PXtk2ElxSTueEM9I8akt7WJfF2r/3sMFD9Igc8nKPyqm3BZ2lyT1CNuyK3QY3
bF0kGSvzZ+eNygANRHvI1zOENjgTXVQ77esxAlUYudK72dPm9Bv6gZ4Tkn1XA0x8hvaUTpoO+Bxg
BSxeZiulxuq6uGuykfZKXZmonK2aQ6A5qbofIHkLUi/qmgsKTuBNUflz3mV9PiiAuaboFSRr4Sq5
FITez6Sga2WwrT0Y1GvyGV5achoJMVb2DIRx8U/hlnPK68UuK4wrM8PLmu7pUB2q6tf5gQjqozCS
DQp35CWd1WTdCJR4JVad0YdQpg91MN22uuWqQTMgMN94+ioP2RhP6MuTFT18DiWcfsA6DZsqmqBC
iLnMYbVdOn8z0dAzLfEH0aqD0tdO05WSlROdcdvxckZq5OowDgHGW0T7bniJp9cufhmkccXPoa91
VKv0lI3+ReQFuVHlUa6WfYp3Up/+XBTrZ05nH5TNjtaGV4P+MeBFGfeoUeq1+EKnKPbOQZpe1C30
CMwoAe/dz8pSr2N0x+ldIVEklXycxcXlCmZ2cRhgysfFqePLxdqDFs02kLtWoIAtK3YU2zGqVeER
GMQnOTumdtcG4ToVhTU7VYFeUlIe9aKQlDIIvQ9urf/AcIY86eqIUinAJMNrV932Cy7P+s7KLHdG
K+PisqT1z+8d2cA4y507NaijAYhKvridBZ0ra1bdsptqic3KgDibDSOz0tV2nUH2nBo3KGh3qkRW
3iWcP2SN8KxT12giZ7E6S6tYbVElH4BRu01fx+QmnBOvDX4s8d5ABrs1ZSTSwr2ILh4LsgXgteJJ
ibKq781grZOPjZ1VW/uxhcr89dyruy8slIW0DdrAwGvMuIVKu5kuZQoco53dRT9Gi+r3JPXPowgd
2QaFW6Xc0huWoI8DlOjVVdHO2S7syBvrUI9HaX9fhoksPiVD5E6hUgvoMFUFSg76YFf2b7WBGngF
F54+vKBJejw/PqHX2IyPu/WhZzox+xpoQ30k6nPSXBhjdL80o1dC5VWz4v15PNnoOIMs8mVI4gZ4
WTvtcqbdVWbr6Fbmx11yM5U0k+wysTX+ayW8V7Q6mjEWw0oGFRWc01PT/q7Zz4k8nB+W+MT9O488
cQlqKOOkKoDT2fR7m4I0pUkKcgk18Cua52jamCbTL8C+6ipVjpIKOvwmXSUjNZCNlp4eUG0MX6Wu
o23IjlpeherZPoOMAJPFM4TLiGY57DtUBoOj6RTIpmZO7RnLGFXXeb2b0nu1Qty2eY2Cw/mZFRro
Bok7AUbC7GKZgGTTl07BPO4KRBGKxulTywFNxVfsZe0pXTlO0M7JeRWdjFkXD+s61kCKVS+HsGG3
0GszGyWZZ+FibaA415I0aaVUIAVwUbvwaNHxLTFmtxjNY2PYklEJz5oNFOdT2oQUEArDJOoh8ji2
iab5/l23pGpkn9OQuCBtcDhvkuiQ1/3TPFSAImrxCrxUaFR5BWyjzp46yOV0d4vlGp133khkU8l5
lZRFU182mMpa052O2qWTNaDChV7LWBgylyKoI15Hiebjtc16/fPU+Ou8rCDMCTQjmX5lyBkpNLy1
pvDY5fG3oMjRS972vxPoJaU2eqgs6IgkrZfUgQdR3lcdoZjzo1/x+Afq5nt4cpiBsKIae7RsFQgh
qairtnRQcUWmb5Q7YnqZ7YO96gszDsJBA3SAKPPVNc6iSJkZ2lQ0wFTQ4wzhbF8vZ2+pQKVNdUmg
XlD/oitbMM6ssoGUqF1Ch0teX2rDpWK6enw15l7JnkFPkyHBH8tuMYKA7Skmt8h4p3WQuF8bxNSL
Ir7NO0xk5XXJY6o5Zu/p5XWoHNLER+4q6K5n66COF1H3wGK/MS/jUBYHEO3gzRTwKRpCZi3SMnxO
a4Tfx7T9adJ0X02BJBu4elPelBACAp8HNBrB0MK5P7UKSy0uAZOwfj+ZxZtqLffnrVV0dGwhOLdn
hxoC8KgXdvWkdVr9ssXhv5A7NX0JlB//DYozUtPuLNap2BhNqzpRft+SelexS4MUbltKZk68QH9n
jrPRro2CPIPAtwtH5CrgICCo0NQlzyExyCrRA/FltBRwA0on24pbgl2XtuiWTCI3D4PLSiskSyQ6
c01QBP0Dw42libMyqJc1H1hcT82TSdpvbXFTZt3OhOByBHIfyfkkvD5tEbndtmh6oSQdEPticqPy
YP/C4LSbuXIuYuIus9sPxe4LxoGODFRg/m9z9qkX73AP7fq191EJUeCGnl3CRj/rbmz1qdNkZPjC
fbUBW3/fxEOqLCxCBDbxKKo0fxpjWCNxwf/vBtVuCFVHHXxdfSnt+7pBiOSlB4e97L0knuPNN3B7
OyyWbLIbDNg0HTv4PukPUYoD2dcJTrDKD8bGsfTblr2dn2cpLrfhK8YiNrbAbZbUgZKgMtyXoJCj
uwoqXyTLncpEolf3VNwMzkMLt8tmxNx2KfKBJMUM5Kr3MwUaAOa0H2QvGvHSrrpJuDhBl3y9E22W
loyLUpJwTSkuitd2UPPRuv7b+YEIigVxGkEu4h8Q7mI/2k3H7AlVA6p9C5ngjr7a9r4hV7l+M8SQ
tnm16b7tbqzyo5PRcgidwQaau+qTOtXJgHCPq6FcozcUZ4mfSIQytkZxTUgBEmZIvIHoPoPQAerA
UR7JPpVIGFWRKOGylkhUT/Nw3dkOi3dBhYIMDcLE3cEqfcn0iqLNG0T+dB0smrVzAcSB7Tvqm+Xd
nC5OMEDvL+ocDa+NtnKUTFYHLrRPMPyiuH1t3eUfG5pqIx9vANZWXoq48WMFlS/hcJCMTmihGxhu
A06dnY5midyzRT663qnZFVy4YwW1S8C/DX7vhj2C6k5JfBp9D+vJMUomOR1XiE/3is0ncDtx0qIs
S6I1/V3nnhIZu1R/mPXpruklR5d4Sm1otOogdv8U8EoaCxJqE3J6Jblqp/s0uC7C4/n5FE/nvxA8
LXXYF3XZ94CoC+TMWeWN2Vdig1Az+WcUfJt8rgaQC15HYaBDsUlLL5wvIymjhdDqoXAAlhmQo1s6
t7OVUM1iYgElS6M3/L1XG+vQsMpPguW6MLT9aN4XENHBW6KUHIhCp7KB5s5DiMrmSzzgJZSpL9UU
OXY2OGPcH/vgTRu/t/Ui2QNCl7LBW81m46TrSDWScVgn1F722jLt6aj4VUmd3B5uw9rcr3mJOFO9
86YiGya38/JpmDRlhaU2eSHB+5DVkdNp867UvqtD7o+0kgQVhI9TyKGAlhY5JmSVuUXtIz23uwUz
G1PoAtPpWV2q61it9paFUi71OVbnwxTiM9gMgocAmsqOTV7RkOtYLdSpzXF3fgqEuwUKCwqqD6CQ
w3dQ6VM894lhoYW8nvYZ7R+mSJZTW53HJ+fyLwQYak8Xd6jwxl8iQKC+ZDRu8B5M0r2l77TpK15s
A8Qf9b3BcntCEW5gBm4cQMWoi5wqXQ5FJIs7C/3YBoo78KmVlbGyLuPQHQbz3hpfO1V2zorf1RsQ
zlYKs1uUucN4WB4iQKo5IyqPUrQDBJ2bFH7HfLpGFFpZuk4KzG3/IgCrf6SuPckKNACD0FnQ5a4f
BtQ/NZMzmwetvqnZV46GzWg5H2ANZWolBKAF9RjRnSDcs3aQ3F2E6/ZH7hFBUZTJcyBakeWTta5b
kVqHKQYtw2z6TNXc87tKaPIbGM6x1NScrcQEDKQhnL56b0rQ7q0UDckuCCYJmPDw3oBxhzfE3lnZ
zACr58KZs5sKDHBz+KMtF4m7lAGt7nTjpc1QbfDsBFBc3CXjHqx6DkOmL5ZkSmVrtB4WGxijwgGQ
JjAEBV0/eZg/Rsq8y+v28fwaiWFA2Ql6cCRI+ZJW8CdHObqiQW+pQbZAm5EaeJyo+iWD+4vCOYoi
rZoQeQlQAHbGQbWjp7mO90lhSyIPwpMM1Ib/DIZzFX3MsrC3bPhYhFKWaK8HhW/Ehw4v9Dr0FllA
QDZ3nIOwmmDU+xJwYXkTUVDxDZDclZW2yMbE7VXEvyLbnDB1OYK9XoPSD5TiLfmPOLNANqikiE/V
+aj5Wrb0T+dtQ/woxlGFrj4IEoJS5NQG9Z5E3TgGYPvofAOqeL3fRahxKm+q8sLuPMhP9ygmCCfZ
mNeJ+3RW/sX9U260sf0iXOp5SDHmRUU3M0oVgkl2AxFeKzcQ3Ck5D6TLMhUQEDT2CEZRsYMJR0sT
N51Sd0a5L6TVQ5mClWxk3EZgBcScsgEmYxB2nKr+ZWmy/flVE1rlZmTcJjDMuG+VFotml9dNXqC6
5onBOs+DCK+qGxDO9EFnYZF5xjgQ1Xd0cmzhBRuqOS0WzJwgg36xkMN5SNnUcRshG5W86CkgiyBA
UD27gO7L9/MQQte+GRV3YJlagDSsBZ9bo8y3aK6LoNz35nUM3Y6vAGmgGaeaoaG78nRjJWY0BrpG
QPLCxjs1T0KXFmhunKATYemv57GEpzB4ZP7B4paqqdusM23YQ25cImwwqY2ndZ6Gtg7w6ZyHElvF
XyhuidoMZTBFBShV66+0cHYT/WHKQcCg9OH70GRHdLP7YxVQyXSKTf4vLrduupJCFzbFdFL4+B4E
fWb4HE6jJMMj9MSbieRuGBo6kAJtHZ2le132UOkxqtYg6mjsqsb2w2h3fjLFxvh3UOvnbJzg0g+9
reYYVBb6AzJkQ7XX2u+6KSsdleFwTl7NxsGqFQyLotJmWt9+dYysXPrYl4nM665e9bNj/2dMYAA9
HVNhkTyILWDZ0XM8HkHGqaXgLOzdZYRyXvq42L8n5anUO4nvEBBGIDT579qh3fYUeCJmZi45gOMW
3JvJ7zaww501KU6HC0mdkn1ePQ7D7NgDVFnw5KyGYEcHKCpq0FQY2MOk13dzrshS3udNCmy6p59V
dExvhwxr3CXP3XBpWPddGV0k2Ytpfk8bU7JNxNsTvGEqhOagPst5HU2dK4j54sxrMgXEie5Qon1d
a6EQdZyKHzOKr+xI4hGExsXQwcZURHDw1Dgd4JQGlMYNnDYilw6L/LZ7a7VftSl584pDzxuc9Ts2
m4X0c5K0AYbG6mNVHPMYlFUfWXPIh/tZ3asUZ+3Ppn+us/tZD7zzG1W4iBtszi/oVk07cz3TtfqQ
mahFh8wOkvq9tetDT+nH/zilnF+AyJOaqB3gwvxXHd/olVtDC9qQDEp42m4GxXmF1k7MrNKAMqTL
0TD6n2pPJbf187aBTO7pmmVKYldFDIi4Rgsb/BpBkJfcZfXu/PoITwdwF4CzWoGmB+Vs0LIH2iV5
iNzHVF4TXbs2c+XFbNjDeRjxbXmDw9lgF1VpH2jwMdr4iuygqvkJ1LZUEBGGvtJ4BPJKgRP1imRX
i21/g8vZH51J2/YLcBtUqTVDfREsmoPHoxcUUCJMwRJr/2iL6KNKQMVUo22ib68YQ731+fELl3Pz
GZxdasFSaGO3+rKsv6j06rJFnVw+oZGHLBIo4ZVmA8UZZ24b1YjXF7QK8p8GDKdJ8Lirdu34CrrG
w38aFs+4nrZpUGjrmzJsdmEUu8CyZ1fRJVdPoROBRpYJyWK0/1ncIur6ZCZshJHW815vf6H4qSpz
L1Y8o3tulFayu4UnwQaNWyu7Z2nHJqyVMn6nzbM5XFL7ZQwilPleFtVu7nrJHpQBciuWtgHRy3Id
XpE4IbShyLXaUKcpb3LNN0xfk4WDhP7r7wj5Lh0jilBsTNEmgZSCMyPSsCTd03nLEFffbDC4S0XQ
ooKqmDAoJVPu7XhE02BWDk6ZU1A/ZNNNPSa3Std+NNqIInB9eW6D5UjWlFYT38aNGrlNkyV+mWmB
WwzIdkGlO3cSOyCSI0PsAf81Lr45KABjqxHV+NBEWS4IshhZpd+ENSSVzs+IDIe7YIDVJakSBrNC
TPGgBaVfs9aBIIQERrxX2BolRfoV9IncwWHqJerWMBxmPg/m4rS513fgvADV2nSvmFIVc+GtFQwA
4HwAEwA4I0/xwpFNQarDlrLUzdjslP1VjiTvFD1NIJIrDjaKkAnaRQpZ653QiDfA6++bW00Y2yQr
11azmdV7Mo37UdYCI3TaGwTubMyi3MDBjqmcQFZXLLvKDLyUHUpdxjkjdNl/mkwxgRYevadDYUli
T+UI0yiiB6P2Y1RUKLgj6X48yA4ioRVuoLhZCyY6KEWxQtX3aM1wzFZx8jCReDQZCjdzeRiBI2B9
c5L4ykbmP0Y5ZyFr9hK6TVQvg6kULPCfCn2jEcVgaNtBRYWK0Hl8NSduCdpmrb21Mz9JwZOqSc4h
AS2RDipS9LOtEidg2+U2V5UNaZ4yQHaFk14bD/Od+dTe0LtgB8Lbb2DPwRXjGP7GFeO87xBt6g0u
f87SJi0S9U9IZDlaIIxGZWxyR8PLXvXm5P48lrBbcgvGeW4QeaUDrmVrD6ftQMI+hBwQ2Asd8y6/
yPfVpb04EOrNnutd6KXQLw5ArHL+E0T7YfsF9HQ/IKWpxaYO81mmXZ9czjNiJE9W45nqj/NAwjTW
FonbeSBqLOgYAokml3DJ/dx7mnJpGCgd0Q6NuatB41LLghefFVpxLm5RuU1oWUNIB4IZbp3yesGl
81FJnCl0EIqPXrvn4OGyWzvaY+9H4IeyXKsmMyZuc9IljZUBLFdQS4x2wZN5l7y2HvNjUFTO+xAL
ep94lqe7zdF4qD3yHS3Dxz3YQWHdldsecIiDMRx8qgftrdkp9+Qylt3aRa6doYMT1D5QR9d5yt3M
nJc0ydEMyKabIJ7cWXpsiRwUg8rW2v9gqFBeOrWwpsi7TJlxeBSBY8woYsv3gbQTQfj42KJw69yg
Exq9x0BBo6sCknWWXUPrVY9+aj0y+xnZ2apfK8+Lsh/tnTErvsS6133CR5S2+NxKZwHplJwBP9NQ
A9qGewUFYEZWVgeaKCjFTi+iodvrVepWeGWSZDyi0ugr6a3tR6yn7Oac1pHpRH0kPkIt70cCImdU
KeaFLPEofGBuYfg3QpcTLU9h1XiSN9auba+W8cUkJtqbv7XJs1IejPpYLw/np1h0Rdiicm8FUk0o
K1+7ZPWaXKQLuxyz30TNXtuZ/DyPJLNY7uhpBqUsCgvjY/OdoT7Pw2MX/P5PEPyzIOmzvmAhBkPT
xaUxdQNt2S1Z4Z2HkS0Vz9e4WHZk9OM6afqO4EWO605vHRt6Oxj+qP5M1MtS9RQzP57Hlcwgf9EP
o2lQlQiwofGtQd5sUO8N+noeQ+xb//Ur/G3YsJK2yiusUjyiZnWoEe4g3yxrvGwM+p5Yj60VH84j
in3lX0TOx8x22mR6AMSmvg4UXLRBFCK7aQkxUNwIPkZQoH+qSCpaq0UX72oYfXRT2iPCI7Ze9h/n
RyKcO/WPmhDqvAx+7hRUAI3ZSqVBa9ObiTMr10E2e5RoXm3ehsjW/Tc8bubycJnTZG2xT+uHRr8N
0l06XyXWWx7cT2YjucEJjW8zOM4VMyVOUmVlQ5iHBfX3xyZtnSiV1OQJvdEGhHO1aTiMSHkDJBhr
H13frhLbeH9btyj0kJidbLE4d2uGRUJTBVAlqvxtlKz43fI+T48avSSdJLcknDu68rwxUKx8Cs2z
rp2rLMB1CYL2xjxeqGAPqWX85OJr7waFM4dCpxVBGSVqbK+j2+awHJC9OubXFWg6EgeJW2iUedqx
cMl1vlNyBzKjPpWsn0AICBfDzTdwVtL1OtGbFFtg+LjVcO9+QU3fz29P1ACpTe0NrrFnkKafXyFH
72oXiwHGP13yDcLyw+03cEaE2OiUtyHmoQeflZePrvEwXbZ78Am+1x/RveanFaivatU/vxvFl+LN
2DmLygo6m20NXFBmWgQy3tNld6A/g5/gTEFuSdlRp35HlvQWpOYa87/AInw696vFb+4pga6nqR0D
33i8tnNcxIOrEfXUCZBnx3roL4MHehMsTvh+fuDCTbsZN3ewJ2ZbGeYqnZiALg1RGkibEL+VJYEk
KH8eQpvRsRRtD6jhxsHUvCfBpZG5aTI4Sy15Ia8f++nG+Xcwf47+DQw12gCseOskhrmbReyXhpeM
rUaOov1eIgWPKwVxW1nJrNAZbVDXe/AGFSqGTTTMQO2rnyTQvSw9BNAbna0nE3HDuN2dXzEh0dJm
i/y592/wwiq3Sb/GT2e3dhnD65h9w3/ok2U3RgvdxDflvXOVB3JV7LtnPXGze3I1789/hcQr/uFj
3HxEB5o8eCzYTa1ir4zqrtRdSDF95dzaTC3nkUoQXw/Rajd1UziBWbsG5DpS2ZVQtoCcz8maYi1T
AIqSfLSq3/ZeHX0YqT+ntZNIBchFIcvt8nGexiBTk7PVy5KhdWaGZuY7hXnx0Ht960UIvBnVjnUv
aAGV+DjZknEuhva1Am0IDLPr9wg4TNkvlFJLFkw2lZw7QWl6CRlcYNjUGZdvY37Ml72FWj8IUO4W
UxKpkex3vhjNmJu4H9aFyy2f9H4M5acCWzA5LnRwZ/tyIhKrlx3Tf37fmH1lwebjBouXHVG+TS8g
cVtddZe2nznxdbtLnFZzH+bdc7YfLkbHgGzz+W0nvAv/3RB/fMMGH90HAXKZGDFJOz9kDKFAiXtZ
ze+zDzWoDfJ+EA/yxDxDTwxNp7haWeVLHx2ZfdnVL1HmM00yFBkQd+MxJlKX+cq5VM27OgId0gVa
N7PR679URgNChn+HxHkRcxjzaEK3sKuUH2g2x800Q661lHXwitfGYsgQgpcYjWen58CcaIqamSvX
EEpccytFMdLx/OqLd9dfBG4Hz0pEF8uE9S1q4sxxjdOldAOmXw0lcbLQ8NqRSY7UP9H/z/bwF5Pb
0daarqtX9rq4qF9TyvDEywrofNpZfmBtpeOADXNqgGs1nd/iXs/RW4w2ezNjBCTjMdHeab+0H/2E
hqpGt6YrZZyq73oXZQ/ortRBZgX6IQeVAPEhX1pUrlZoJav7zvqNssLgpZ+V+R3alZDbqidQu6Ya
sd25Qz1CaobhIexYsMs7Q8OtrbLTazaEwzWb5/CIXjiQYnbdddvFxip2o09ebWvxx2DNUJlKbeOw
sFb/FSl1Au2NNEdsiBh+ok2PSsXyfVobj9pE7INeUvA5kviutGMiWVBxMAIG8382w9PLzMHCUBqA
2QXhBUGx/7Q4edLjmPtWQxqRXC3lM3Jn9iAj0BafBX9xuSh7MUcqRRHZGoFcwIlCnCAz3fRrx/df
FO5mRFhWgGIJO6IGzZnRu8Gwi4Jf5/eEeAo1sLcpkEtYGXROt11Y23pazADpk8dw2Svj82LsU1z6
0J+RxzvSvjdrRdtXDroNKndn0Fcl52YCatD+iOuXWE1Ah3dJhqOWPqaGLAQiXK4NGudaMhYb4LwG
GiFvsfaho9tqYf5/nEjeu0xlEgY2QJLqPuhvqX0zKaXTlxdz5LWIzBelOyLnUslS4MKDQLNXTkPQ
gYBm7HQBq8jOsqUDRRZrgv0yTW4eRzf9GN40bP7B2vwrB9wGjls5UDSypqfgsgnVN712ZhI7THP0
9GqSzqiokh3tx/+OjFs2sxltixCMzE7o0SSJE1mHyn4juJOr7DKN0BOs+9h45xdSdCtCAGsVQAVd
tPJHFG5zR6hBIEiKlfNunnKnabPdXKTuWPbgBSr2UZgc5rxFo7nyeh5WtIzWqsmNgkKQOvEljAX0
jCB1B/n4oMUBy+4HI0nhlFs8+OxrBUnS83CiLbGF464PQcQMokyAS5X7MWv91npOOpmbFB24WxDO
NFlj2Us5ACQsf0HOIk69IQPFAtgVyksamJIbkbr6Q/6sRasPkrumuioLcHBxtozVZINvxEwjJwt+
jJaD+mVPC0BF9NTjzGuhLoamYXvunEB9/8KEglx7RQdPAB8AzYheJVaJZnJGf8LPuvHy2ske6ML5
3GBwi1bnhtakK2dGGlG0yuzHEK10CW7tb7T/qcvopIQmYoFeEjUNuokS11PHYmlpGRojdnqhIYgT
gWLofTJKyRtEdOtDYPofEP4ET0fQ75KVRrAu25eoMHYFKs6/sjJ/IbjD2qwWUvQE42ir2I8Qnarn
zjWHn+dRhPvXVqgKRTmQIvLGZ2udHccJ1mZQX7rUpWYCE0AuFiTSbMgkpi40hA0Y54QRl1lomQLM
Hh4D80610AVvvKNp1TPYMeq+0LAHL2yjyhySIRDIOTWEoC8qFqircACt9iFrnGQy/CKVbKD1m/nd
u0VZd/fG74Im1SiNFhuotG8ClCaYbJ/SuySTwIjc+xaGSx7347TM+spuES7FIev0fTugzFKzdlVK
nR4czsV0q6gyhjTRXtqicjvXToPQHvsVlb7Z/W/aXVD76bwByuaP935QeWmpCoi+mxA+s5HnqSz6
NhXgeFIfzmMJh7O21+rWyl+gcCdzwbK8G3TwSYywBEW1LkbdeGvAq3seRjgkpDr+uB/wHHIwVVcm
s9oDxsDTDYVc9l1f6b+1sNyj+nZ/Hkuwf8FjSlcbx10QOtGn5tcksV6jpBj9a9bhlkJxaRxutFhG
XreuM2fkJyjcxi1mvQQXQovWl+ZQLZ3TyI4IgXkDAPJnCgjDKRR2Tocxm3M8pwEAjLT1cvQxLqoO
GtOnpYEuY0A+ojZ3WiuQJHkE/ggct9RGYRgInRSeGMsOIlMLmw7tZQweXAmcydTvWRU5SXHVXVWG
rMxJYBgneOv3bHzFHKIsBPURKFEbdmAdSNrykOXHpU0l4/oTh/20XpuBcWdgEZlm1kYAUtF9oR8N
6nbmPm391H5h447WBXp7DlOyN5be6XoLF1JZRbhgq22HytOd4JJmjBXFF8zzdYZiKmod0uJw3vZF
lVQnIJyHz9fe4mVdv5TMfjChzCWxnXhqr1obAQmWoLYqciJ1fCxx/ZJs8v8HHD2+oFSjBorfTxcT
hRfLPNIe3QV4TBtotyTWLotfC/2xJaUTsCO0pBzIT54fs3CjoGDzH1TOt5Aqo6PCBvTV9Ds19Arq
4qK6U+p9WDpVjnSyjFNfvJB/ATmbRYddkZMFw2zaa/S12JNbT5LLlHAqUXMFYkwTurafaq9mnQVV
WI0wVyXubiY7mjylniFur2pQU7PR0Qre/R7NUMiMGfpigverlHEjiMaprhL0BkgxTVyHTpczN7uZ
pOOCtgJctYOQonXxJip/nF89kbfegnA2QzKUhy3DvFbChu6UfsvoXoFgF3PHRnIuiBrs1C0UZyid
AtK2IMN4zMlHff9U3cfGa1Q9Tt3eRn/4WPlZeh1l75qyX/rDmLkoII1jj8qI3EQ+b/sdnP10saVY
0EOEzwNbSKW9FMrsIeaAqvpJsjWEKwhVjVULGvWy/FMmRdoIRfUUI9YMEL3vZkrcqtydX0FROS6q
Uv6icFeiyK6iTM+Akhi5p7beNL9bysWgXEb1PjAuBwYpJnoVp9cqc6f+zUh/B8t7KyvnXGeNd/Db
r+Csda4UZex69Atrsc9QSziWbl8bThcx0CkjbtlJogvCuYW+L1gHoPaC9prT3WFaLMgIA96y2JWX
tQbyO4z+MDpDFj3URHcNaM0aq9bsqnLLQWVJHaVVhAk2ICRZ+5NnOMiYuSkkoVMHSR6oi4/Qsu8T
J/vdHOZdfJW8/oK2+i29iT11j8PsNYPqvXKQkbuK5+DfD+MLohHXqftpxIfV1mMaRI62HFNN8mYR
OQj0gkJBWWHra4xb10Ub5ywrNPSGNy+1Ah+RgCzjwlh8lcp6Q0TzvIXifFE8Q8py0TCcrvUV5C1S
sAWc3ysyBM4F5XWXjekChBKaKK1aO6ksmyQ8ObaD4LxLMk15rA+AiJMjCDEi3R/zH5FySCA6TS6C
9kqVsTmJrAD6BH9En00LUZvTnQC5+XxO1NUK9J1i+TWaDWQQfzKY/O6mICJYBQpwJeYbJAM9wssh
gRVAyPWi3bV72/baj3j/Onv9DkrAXuAGoOBwcuagNtqXlcKLXPYWnrMMUuZGNq9DjEE1qsBP42bM
9It4kZz7Qhzc9SH7oFoa7P10Ki1zRDFXjGHO021senrybpa3Bn08b4XCBdugcA5boWRcuVzhsMGK
Z5KDGaKiXNZOJyq7xpUM1BEM6kMGRPNOxzLSrGdDiZihbeU3RNk36LO0XoLwpV8czSgvU/suB75u
7dAoYst2mgieQlrGQhwPTygw057CZ7MZRmo5o45xVesZvYnds+jVmD5o8URqJ1o8VPdY2BTaLZXx
cgm2+Ro+slDVjli+anA7omV4f0KdE9WgCvlpVbUXtoaMIEuEsZKmQxkPb1082E7H16dD2822iXhb
NVSOOhs7COjcnzcUwZlK6RrRw9UBkVCbG4cyqmbaDBBuNiILdKX+Au6Kxvrdx34LkerY2p2HE1j/
CRznuswI9AXxqhNNRtBvEetaIxNaeXCnN6bDeag/RxPnUCBgiculqUErGaGP0+mLQO3eBDYK8ceL
Eg0YowvCFseA7JfXX5T7IUGnTem/o97PMR4GFyx/kBcMvY/cS680V3EYmi7Of5ForjcfxJ+lxM70
cdHxQUuPqu9fM4s8uOwILC9DeF018xcexJgAHeUAaC+FLhi3PYfQQAddATx1lQCHaq/uYdQf7bfo
YKfO25g7JXPS2T0/yj8alZ/n/S8s53toMyA8CboX9yX3wW0Rgoh2D3klJzjqd/HVcrB3w2XmTI7t
29+RusydH/bxR3sAtZ3mhLv2/QZkad1udgP//IeJbrGYDwbqCTxdNeiGnxpE2MUgzg7wYcEz2VVX
odd9gMrS8oKr0FfBvbR2lbn58QtsSyew9BQ2CDOiLisjcNhCyFIbHOv1/MBE1awnCNxCa8poDDUD
wvQxeNoB7Yw35U3yrX2O3eDRQAzYCR/1bxWukyhH8C4iP3V+/8dP4BY9r1IjzEIoRUOw1QFD17t6
pXvl811+/fFWXRv78TVwsdLEsxzDmy9l9NWiaqWTKeDukDYNQ+R5MAXkcD3d5r8tF30o5sE6fnwr
92j6CgqHfNcfrUd7z+5n5+f54Ysenifwq9/bBLmmBnVEeozhG7e3lmvuh3fVm1BaG95DcLGCMrPm
gq1RRmQjOOUh94XeKlSF4DTiPZwNxaoqX1JwTQf+/5D2Xctx68C2X8QqEmAAXxkmSDPKVvALy1u2
wZzz159F171bFMQzqO1TfrOqptlAo9HosFZT7gwSITueuqPpoUijtmeFX6GlQo1dhibJ71Hoj7JC
wOYdTC0ddTQC3gkUYj8rPpVWaVoggnHnFo9r2jqJqjtwypjT2VN6LOxb1jgcIO1ZfjOzm1L2/t26
UNBRq0N/g2KUTTjTyghmK72D/MG4ZrHH42Nuc+SDny9vsEyMcIYHE0PZjYr9DTBoO1fFCRPh70od
PmitjFdii+mUUKYzEwg5FrrwBZVC4GhrxmJLwC93Wy/cB/fMT4/jE3vS9vTQX48Pyjn//Wj8RNSx
w1Wya8ADPbrNi+xUbXvM1acIatdxAzQIBaubgA/Y6/EGxtM03mVuhTFKd8Q0p9Pv1d18ZR0vr/fW
G2eJeTQ0kgEkCMmLz3Y1Tpgg0vQYi9CCsswa9wqx3RaEqsOYYa4jmm6RYP2B+VWfNDJsm624C6lx
HXaFl/iXUgaQkGhVTThWhGPS51cfPFxWbuvYmiBHBPKUqeIxJcZck2EDYwOrSsJpGh1eFhbfjRpP
wV6W8cq/LG35NfE6XksTQq6YV81UjZCWtu0xx6ht21B/Yr2bRMCkCN8uS9tcO6iGrkAVCCJitamx
QOPVDUULlxOhha05jWoqeUFtJfrBEQ3IWHRA/cmgfrYNHhcT2ELL1i2KyQEDlTOD9tSumZ8ExXWf
51fBAIoKPTpYte7MTecWGvhua+oSw7i6rC7ZcgzogQT0PlwQAAeFq5f0Gad9V7fAEmF+ObaubgfX
2ZTux2A8aCnZ5Xm6s4ZHrTDdTKX7tJuOAAp3KgZWACM+gbLPDcEH2QGhqQu+x/mPBEUtoyuBipue
p4gNAHVIUWC1JGHa5gkDegXiY2rouEGEE5boJFS4ii/XqldrOGm2Q9q3ElSY4Z1ROmN+bapSgu3F
X4i2uJa5rObqmjQDo1bVBjJ5kzgRqtM5VVw++BlVdmpxO9pnLU0du0NHza77i/QhWQsXjl2YBmSM
JwjvBuVb28RXJntqtNaPMRY5BpWjT/9cNo7NqGAtUTx6OTOasV3UBasXQy4ozN8SJC5N3TO56QyV
R8FhAnhPCvyspnVSdQ8Klzz9NUzXlv1L8jWLKV5afOE9hPpJytURXwMmUM8eT386Sw2PjP4cJL4V
3FX5q6pkAGt6qdJfCnuUyN9oESMWknwmHLqOoq1wVIxEq6uQdFh/8lQjGtLDZ7zSCTkaYMq2dnaC
/hhZDXfrybWWKYSleqRp5aj3rdukj2G/Y9HVpIDShe7AG+kUXOKZNlytzSw8pVGg01BdE46UYalh
bqloR8ua1GkV+7GqGbg9wYsafe9LWcFz2S9hPz9JEw5THWi1yaOl5S7nMJpzBrD1wPIK8yEZGidp
zjqV3MrbEpHjBpHZ0oUq6IdWLT1PGsSWVpSCzQspOf0lxsh9l9HHofuN0UEAtcn6F7bcvY0nG57x
6GtBm59gN7Ee961poCcItJSNcUMAvE5I7ui1rw5HkvrKnLq6gr7NH0ZXgALiWNHDZdPduNQ+fYFg
ReE0UIXbWGlqFa95U5ZHuyW15CrZNJ6VmsLi6tGg8GJp4Yp6fuQ8ck3jvjYjF5WkXav/RVMvVELZ
D2PGuLh00RnErZWNM7bSjlTfIrPLohctip7agu2mGFarlRLjWb7/i7l+SDQEoD2EbVrcd0v3GHoL
S5Iegoa7iZQPZHuv0L+D+WY8jf745NUVo5g6G4oYjYUKnmROqczfVRlX2oZTwdp9iBDcekBoOZCl
D06N8wMSo8Aa3i1tBzn3RmCzEeX1svltWoZNwPBjA2YKrvPzrUnHCA1kC9Ockju9QndNcFtHe5a6
NJ+8y6K2D9tKlmDqfW6DBGqALGsu1LupLc92ZN53s70ve3RqUqI8Ej0CnhYyys7YpNMdKNKpXxnh
VZdm8W3Lsuyb5JsW/b5YzuqbhJNh9+XQ2xG+KcjiZ7CAfs/U8iZNk/dgeM5QAEwAxTwowd5IYmfW
Ae0W8Hdigo768ndshHo2W32G4G+LwuhitrSsguCtt40rDcRywfhsybjTt+UYaM0BM4/FxLGkuckL
1KkgJ+IuU/cWT44F5q6k3eFb4QkU+hAk7LVu9GNEO6xrz97VsNubU4uUaGB942F+oOmbaYOqEWgq
dGq9rHlpSH/XGfYLOKccLU9u4gkjprYMPGLzcK0+StjsAgX8UQ3xUarhEOukI05s2D6zMHeASZVx
kmzqpldaiRM2VVGUTqkJFrubkPtuvbH3CvTT/I3lYDcXbjBQgAqR56CC/nOM0e5XlS5YkHbADHcM
NF8lmuQO2V68D0GCZypiM+inGNx5Sf5TN+Y7K7oHAKyRe930ToNB4tG3DfVDmnCH1EPYRGg1xYGg
FC9XR7WbvaLVN7Yq8UrLD311AP8KEq+OIgMEn5GhhTaM3hpkzVPVy9oMmNcvVehZLLkGKN3lHdsa
zsfViHiVIfQA4ZiwZUmAzsU/jchzNh5GEH1paGfIgcmc6sVNAqBIxSx3zPjZdb+N/BfB+CxegiB3
tT2zyyQfs2Wj628RdnU2SJXkGe6bZohzp0b/gDdUNPT0KEwOl/Xe2tK1KGFLS6NIWaxDVDLwY9pr
gHvrjiB1B0CYDLxfopU40Tp15UhGjBa5hqaciwoZf0oOpiWpb21eaCuNxDFWWE1aWAHEBEq67yL9
RSnQ8W20vsIB/dUSN9HQyTaY+4WsaOpj34pQN9R1JxpkHHZbpxNeHVx9QNhAqlRI7DF16JTKgBk3
fHBTEDuareU2tnEa2n8ibXwcQDsp8TyLmYonB8CK6KxgyKR9IVYZEKXU4UK1Sif6za5BIdAUcQqh
eeVVlEwe5zIir+19/RBJPkcrQRlgtmqh37VYZblcmZlfRwO4UHtDVuBaFuyLdpqJ+paFg6qKN2Wm
DUpkUSwosKHOEf9pA/OXqN1eBcdUnPy2jBhRICgRSXcs1F7i/Zbb8YtwpH1NE03PS/L5s55Miykd
Kggvp3gXxcZD0s+SBP/mUq5ECAefxGOsFjMcbGcmO7T1H9Q09YpQNi2/lQoCnuiHKsKppzl2KV0c
eZyeaPhtCEM0Bd83xEuqKzMEqoL6qmAq7i9cDUXOnoCDbXmGfF6/vLIzu2lwKZod3jpZsMvjbm+B
Z05hoaTBaNOrrUQJJtkZJsZkdYgKmemPiCHiaUDV2b4FZffdZa02zzhqMhT3PFrUxRHNBLyxqLti
KZXURbSKmfUc2AeIqersH4Pxv1rDD2lC9FLzpNHTJbAItLPJUMKMj3YYOYkszbnpRlZaCbYOSkTV
SidoNfFsP4bATyl/22pzNYYvPShxLy/h9m59KCVYfREWFUmX6SylBUKrfU6sf9pguG1kZr8VVdgr
pQSrJ3nUJgQ0NW4/RbZX8SBBMbq9b63hlZPhppuGyOWYP7lOzViX7dymcPR2oHRm68s06Gfr79GK
pGoZhBuAclBKbxzfleZoZ5FTNI9p+VuKFLu5qh8CReb7klMM3FUQWGj7ofrRtZ6dvGSqbFZxC47a
tldyhGONKmwVqA1A2VoPR4D70SHwOrTiOrpj7H8o58lrbmc/8/ijcjL9y5az6S9XsoVz3tt9PFnF
IhuM70Ya7yxiHzMqu1S3g8OVHOFBPhsgpMw7yEl+6L55RXyd+cZD6U+7/KECtCguuz3ATSVR8FY1
7tPSCu81PuAxx8pF7HPhp6GnHAJfPw/P+q9snx+mFHxRbv0bVFyGxKltrusfpkwdbcBfGq0wbBYV
QQDBjJxtDQOZlTdZtUy9ZXe+XKgrKcLuKaSNqLZYTlzvjebWAHNPhibxufHAW1DywufTvsLbDBeS
3T9dtpzN07GSLexonll9VCqQzVv9ekohRK1OAEDZ15F5uCxq05euRAm7CEgJ4JNziMqVYa8AM4ZM
McjT0LBgpug4NL5dFifbu+Xvq3zYWAZll+YQp9lvpXZfLH3TMmcmW73l7ysZRoqkEZKkWL06wtVw
n7UHbl2xvxivQYMaCn8qRT8XSl6fxTQtbUOWqLiF8utU8eryPZSCsm0UKTBoYqAehoZG/BNkVG1f
ZowgqjPaF411V8NQ1t4wv81Kc8Ygut/P5WuuPSV58Xh5nzYDh5Vg4daLmhy/uQQOERJ8duUWMxxJ
GzgD+qLMGETDpvEX1Yq1qsIVlBksmky2hCoqBl9HYu2AyTgG/b1WLb1iqgTvbrHrL8f7Q0HxAgpz
NQz7JVaJW4wodPxHP2EQ6/IiymQIl08OJgMbcMYAPMWu4WUQOOqkylJGm9a+UkTwU1PaGnrXQEjX
lQCzUg03IMyfLQ3hVyELhrYabGCQy9Q1uvjQ7Cqc36qptIlMWLYqPhTzPiru4uANPd46f2opEpDT
CzGOXXxXhsdGVszfAhz5JFw42MPQFnm0jMLqqZ8Y1zo5c/PFAKzC6KQoqFUnzXBYL7ltNkMj4FFr
OlEJIktB47kqraaIIDRXspcxxHRDHHkDIX5p6E7TmCBJjF01U3aXbWdb2ZVcQdmxCdloLnHnjBaf
KUKZ1uROwCZ/LJ6BzeFq03MOkrCCPRuJLMMlFS74na5JqQVMIIQuSY/ehXOR31jGO/ikvMi66qx9
FXi8PgSy9MimLa90FryOwmduA5oaPoD4Tczuq850jKDaadbz5dXdvIZWggRnoxrqULchBIVWeJzw
mGRKvlvAXS6Lkejz56W7uoni1ojH0ljEjHbgVMP4EtLZUVDd17pO8k6R7dmfv6+EhYmOun4FYTH5
rZX+SN2AHwOU86sFuGnYqd1ubIB+LGMe2Q4EMdFtYG7YBFCr4OaKLAMYFEcs39aDw4GYlIwckwTK
ntHMoXVxIOmE/6+Puhr7OhZama3HFANwqf080V9l1h0vL/v/shQfXyT4xLLGuORUY/q7L++BPjH0
t32Keb/wygDUvkX3CmolZuvbXBJMbTV5g8rjQ7AQuDXgkDFyhqWYq7ea031rEmcczVtz0jGBY/ml
wh0tvm+z6apnIyp26tEIsyNVH2kaXtlG8FSZ/wzsLW+Iq3YEZhJe9RYKSQMJ922h/WrS2uc8capC
U52+Qe1jQQwZKhlx12ZYuFJECAuJaSfGZECRtL/r2yOP3yu0Cemqx8dJslvbDvZjzQQHWwdlbwfL
27Mi4OJ8bIJxr5b3Wnur402hWCi7PF02j+3D/yFQ8Ky8VlNTH2AdpR4Afsg+NKqGEc3RvyxGaoWi
E80xIdv3y7nIbsHeUTGA2WQOV9H8dUwSN+s6D6DQgyatFixW9jm2McBPbACUC2NsyO0KK1ra6OYj
KgLgMjo1QbQP9CsTFo/nSxf/kyCtNcZun5/GzKu73kHZUqL41wWGfG0ZVUS7pGqJBSbF7GmDojQC
8AqwOQ3yW7tEvdYj4gUV8zJjcq3irlZBuZi7c/NgAOk7DW/V6b8jKn7+DuE6IRjz78IK3xG2c7lD
cmUA/gjQaPW8vg2KOHKASDXtLiu/qTvItpGrUw0EDYIHGGaS8MSgCMfsm1Q/8OopkUFWL5/9ZXvR
BssMHS9sVaRF6+cGZdAJgziBWaJGAHoHAxQmTMdQTkg8Ozg1mGuR3GRbaqH9lC4s4kjfi71ECrFg
UDrUGqcbE5Cw2bTj46/LS/c1XMYNspIhnMvRtDn65nU8qEKXKTAbaf+VTAvhREZTlQbjsjlZ6PbI
0U83Vfp6WYnlI8XNWSsh2FyHzICtKBBh5beK1QFMyjf5qW3+cw7581oJAcyA/dCWY+aO1ZmOPwsM
NGT3jEpKGts7giYDZFkADWAKUrLJHPiUYkc6Mjgt3yWtZMu3V+tfASJERRBNbFITCCinx7pe6uph
8Ej6QGK9X68YrBbo2gGQxoDuJfZscQu0QvayWkHPAViJdnc43rkMjJ9m3OUv3FCSnyBLbJ/mIAaZ
e5MmgeQVsanon+knTaWYuhJWMo/1QS10KEp4iDHxY6Y6jZU4mQyodNPCDQgAORZSBpYQi41WlU0N
4DUxQPed9RjuCQDoY95ftvGvwQGWcyVECK/M0FKqdhGip3sW3c3DY9o/49Jxuq6R7NymBa5ECe60
4IGWzjpEseBkYmwz7zL3sjKbtrGSsHzBKmxGF65ZKj0kDPprFh1GsBBON1r5rTEPevxaDJIi2pbz
1jBRDP+NE/UFIaEdmxpEfTYCq+Ipp0Aswch3Hf4My3fd+h7lx8vKbS7fSpqoHAYOB4T/qGpNhyr9
RyklSZvNxcM034KiCjFifiqhCR94r8Dc+peWn6h6k5QIre03S3+NgZI+vF/WZ9O8F5pmZNwAlyc+
xvNenTI289aNex1EiprTlDHatWWBg0yMcBPVVmZnQwkxqXHUbUwCUjgF2ZVKNjdnpYxwG82xSdi0
KFPvihsgVxz5d4M7jYGhPz99NtzcNW+u55/00fKGV4ZxwNitT0CMvbykGy0JOM22zhYUUISM4hwi
reiM7rkIswKpR65GL/puvmHE/RA42SkBgaNvPymlROi26h8yBQ/ClF4PKxuDt4hQzf6J/Pdujs86
CW6jbpVYiwP8fkhPdXkw7W+2DE5+20Y+VBCOVhbZg6IziDDZjWIcOUscKY7i5q1hM1zmJl1ywMKt
0bNoBnkMZGTVAorzAxmnBbel+e9z0AYG5uCWAP9lLvfkZx+oJt2Ii2+Z3OtNuPQ56R/TgIWYAWEd
+WdMwuK/D6x/ligYwFxRrvAMA1X58NKXV6r97bJVb63cWiPBAOZEK7Oe4Pe15lD2vwcKHvdp32ey
FO/WVUjwzIEs4LJ86Y6cNC3GVBUcoDp62hA6Bjn06pENDQK/w2WVtgxuLUowOCXMQfhUwV2UFGmc
OfFo+FKxyPu/SVm+YnUdKr3Z8riFFCDqZFrvoixrAkvrb4QAW8VcQHzQL/NZyNwR22ztRRUQvYBK
Qwc4WigbdN40AYzq/X8hQiReczTj8BBCIkwszTTyTAykJokGuvGny+psSrIwboU5L9UE3ulndUiJ
rF6s4fhY+sKLeRuPh0D1exlx1UZjDEJXxK8L0C+IT/8k51d7MyZTRCLkZd3e0t3KsJ5jUNLqdK4d
TLg7YGxzpwyzzQHfmY2s63uxLvFds5YtWB+bWloMKKW7JJ/dzqjvZluTvDa2ggkgPzBcicglWiLA
EQ/nMIe9LG0dHPdtl/ee3gCnNu5sdE4VwCdt6yDxCKuB8DZ0koLQ1vHCFQiDAeiLDof7eRN7iwTW
HCFUskCQwzggt0t2Clj7Fw8BipfUMp8HDAQRGrdLFVtHyImILPAJpst4X3gtULnsanfZKDf1+RAk
wuNWUzGEpQlBVG1A+KvVQfuYZ+Wg4jEHFkzJid62zZU44QpBKrKYsgJhtBmNDphGnTRWD2xEhJta
IHOJcre10R073nblLHskbMXUSLhgfAQJF4BvC1tHcy3QxojheYd8k24/lGUIbMfqFCbE07WfLWB6
Lq/tltdH7wEmgFQ851Rxdsyyu1Fv88XrG0PtqG3IQS4Y5QdSAXa2R5Woev2/CRRPHzMT2tYQaKcF
ksK/uak6cYEg0eodQx9fLkvbOuuYwAQTK3jXACcjhB1ozqsG2uGxqo/AS2Um6gYy/vDNFQQOCHrS
LMSe4lm3ZjWm2WKdGhm93PQnI3FqjOUDYr99vKzNnyhJdF2YAUbpDnE6cAUF01TxRkjTpkUweLQP
7Ss5U6DfOePrcJO4wBAj7+w47OYb0/mWn83b6W66fUPv7cE+WIAAwVivf/l7tlZ3/TlC6FMNszqH
JT5n2cQxKFAUfr4sYQN+wkD76YfGwoGIiowSsCm3Lt0ZN8EZkBN3rWcdrJvsqntTvP6qPJsOmHKg
ZXbK/VYWqmxdiGv5grm2pKnQUAb5OjA50/TEopugULwCpYrLmm4Aty+aMnC+oBy97O9nrx2naOVs
BkxU4pi+KrgBkyn3zBFIWWawTzO84bsWNH6YKsMQKXpCPLXoZK2jm77PQlM+UHOBzIeCy+ePSANt
rvQGL6g46a4CIzpmJnPiutt1BEgIKXf66S4OAVUY/rys/paPXwsWQhwU4yu85yB45LnTRYccE6zt
eLwsZGszLThXzUT6F2UFYYnV0q4T00QorVj7OQB6yZ6Z/xizxMNtdBYsdz6gJpChAwW0CN2RdIOu
d0DEcTV+Z4KIFlP1bpSkh15rjn3SHiJjejTLN4ztujPPMSauXZE8lEysbOpqIypFtywwvMSEp6IQ
oqD5GPgdbeqiOzcuuJPVPqgHL6/p1o1lfcgR855jrjYMHTawmDx+oFHsV1r5fQ5UryfcKaufUyRr
19sKrhgOgapjjAQNzoJP1+cM8xMjUAqCiIIxhc7ZoS6QHIzH4I7S4jwOfeiSQglcohEZQdOWt0dD
/EKKsSQOxQsadBhNXE+AYaDGP/Fw12e/5sEdm9343+dIl9ECCgotC13AVEyzYmxB4QmB4zHZS9kc
4/itid6T8q1T32WwGRvlPcjSgXVjoDkYTxTBycZD3k24/rGiSCl3/W5CTWvYaeGtZuyYtmMEzEnk
hcjylZv5mrVcwbmOCZiYVGCxuaq++zm698qhqXfs+4PyzGo/avz6WeJlNnfPAL7FMu+Jf4J7M+cU
1ZhlUp6lGMw1TrrqUO2HGn8LZaiLW8ePrSQJ/iw1hoJFiyS8fxwQ2ZXqjyFxdRnm+KavWcsRDgMf
LTqyRU7eolNWO/RO6uRX9L5F+s2r7qrANZ4uH3iJZn+ukNXTLRji/7eG0TKLj4nZ4qVIQDSVPVyW
szFFCatEKgJsPsCYI2I2b26sAsjMI67evelqB+1pV7igCmO32nf+OLvxvroDmMfgzG+XBW9dRWu5
QlTTLqTzBRtglc0/vD8CQo7bu8siyPIbYiC3liGcuF5NaZEokNHvUuKQZ3CIe+ORHRsveCyetMHL
XQqoPMPjP1L3GvMH7t+ke9ZfIJy9NLYUqqRY3ZmQu2RWdwC8ck00dMzsrq/qo0Rh2aIKV+9kWO1k
jlDYejT3ha+9K6CrBu0ov8FYxTR4mpd60R75ps6ZJ0d/5fv5CsOz7+Ez28kSQ//L6i8BOyA2Makv
rH4bWdycQzhxdW/sin2wP2auqTnWTrup3Aagbr7uNSf6Szti1jnfx3vzm/kXb3QAUf37CcLyj3MA
4kkD12YXX6H7lZhHJgPt3jyo4FGCW1d10DAKzi5rdK1Si0XL8mdX/7b1HnQ5j2b/+/LWbvrUlRjB
0yVjVaKnG2LQ3N30/wA6IijOBRnBfi4NT7dlARXUxvw2UIEEK0rmZJzDALI46AbSDpVOE402P1pu
uOaApgFzcJGowLsy+dWakWdN/dk2Gm+u9bMSs52S3o08kfjDzZgZlvTvRy37sHKIepMFQa9WuFRA
6tyBF0HJXHs6TiDbNl/n6sDUGyrL0y3m8cV/AAqKopcTiyE2r6q1PRWU4ObMmHqfZOYjzvNfBHYY
0f1XhKAWDRNlnCoEBSSnfh27g7ZXE0zU8OOkXIW5zB9tOoiVOMFam85ulXBBMKLIuAw95rlTJAJB
rvYX1roSI1jrYJba2AVYODPRDrzZFbHqITviKqNXygYZN1VCEgdeBpGm/QfPc2UYHHFo3JcwDK0B
FGplOnrr/w1BHFgOkJkHKJhOEBcLC2fmddoiKkXtTfsdUq9BJo7quyhwFeDmZrEbmkB1OVxexS3z
s7WlnIN5PO1Ln6Q1j2bFDGxWmQGDsaY36VBLHOSW91qLEG5hpQK4bhVBLSVCyjS8TWMnB7QTLb9d
VmXLpazlCHdBVAGvCwxzCKDQxMCa27zx5zF3wsJvZUydMlGCz69IoSWNDlEJyT2gApc1wRivW7en
NHq/rNVmRXatluAp6zwxgQiM54Ny6CanJQ47t0fdt11yW16DHtFLncTV/Hl/xW7Dh2+x+417sofa
cpZEJ7X+BsGDZHU3dGq7WGaX+1nuD3OxGzrbMbRrhaMh8udlnbeO21qccBAqgG5MBYM4oK0/KQvy
DpBDgQwxyFzVpmkCGBR5IQ2HQEySaEM1U6VDzK1Xu5meSv3M+I9ZZi2bq7eSIngq247SjHTIB0XZ
fmD9QVFAkBtcj03ml+yOSzHHl5fCl91ayRNeEnmF8YCgh1bA/mO/LWQLXqmn3tMXMJHy3im5qzxP
nnogN9Wu3QVn/vgX24e0l7W0FQFjSLDYnoLVPJygr4KqRQKYpkh3TRmd36bjWgkRTJJPZqj8WdSg
iDyVvETAKb6sxmYeDwQ3poXp06V1TXAocwJ+kjFYXmTKbVXc5Rzt0+hTfY/0n3V/awIdrzxzZZ+o
T5cFb5r/Sq7gXQKizUm4nPhm5qASQQHXQkQke5VtWslKirBLSt1n/YyErFvlN3rxS59OpMsc8CHx
Mgc0WuoX5vfLem2etpVEYcvGoqzsvFzsormy47eoP/PmzZDd1RtSgBqKvgS0ugLxXqyD9Gqpzi2B
lDJQ3Niiu3QonITd9lokeQptDLlCxEqUsFE8AemSleMpNAI9/FHrnfkQnee9ctbv6trJjtydru03
TVKt23AnC+EK5vxQ21+wyT5HqWWjdJQPSEoCeYqhjASG7LkLHV1bGHl9MPRe3rUNa/wkTlCypUNq
DQnEleSUKQ9afNCUh8siNJlKgi2i221g1ZJnrY2HAZM2tZf15y71gFSK3KCv9b9bfVeza5Xd1/21
kd810W3DvQ6OLZSs7taTEvpinAzlUAw3iqllrVENZR5QOC89fkNvQS/1WPzQ3Yfo1J/aQ/jQ7TIQ
ZB+SU47qzFX4rZExa20EF58+QDgmeQAyLyPBB4zBLhh3ZeiF9ltv35ShrFIh1VW4aOtKjdLIgCjK
PQzPAU+KO/rPcPcrOb3Hu/il0LzoyO9A3X7qnOip3P+QJUdlygp3I2MF2kNt7HyXeYPu6bxx6syP
+HcaP182Mpkk4VZMrWJqcxO66pPbB9dVejWlD830GESyi2M5EcL9u95AcYwTjQRUj2tIqglI7r+3
iSSg3sryamBz1vFUMBhid0GVRi9JoC8sCSBIMYJbTDOM6a6iuzm/nkYPyqHHxJ11Q3Ih6hvHFBjq
OBRA8tXQzisULUPeNGWKKjMQp6lXw7+Bnhull7gFMO7gpyxw4sTltnnIymven5XwGqhQk3Ft0pvB
eDWH+yiPHDIBoZrvk8CLi95H3X1Qr5N5NxSeNePlQ51JP8YsuO4CIBez0e/RfIi6ttuMzz1wXdr2
B+mWKpprgT2oTK6n+tZq1d0Yog6N1gUwCcs84IblEGCna0C2QyhAxBsFCZmiUGYDcQA8IAf7DgA3
EtdG+c6QTfhvrfBalOBsiwFcrilZREUnUN80oUuH2InACcA9s5R49k1hmB41NcyQEoyIfb5I+DwA
j5BCWNrbDsAndyqAX1vtVRlORXcTl+3u8gncuJkXQf/KExxb10x5hDcoXk3Ks2oB2Zc88cbczZ1/
WY5ML8GrgUuTlo256GWgXxSggIy8F8aezuG+tNiRSSGkNgRSDWP3gFjCs+UL+qRCQhYAjrtzNQCu
8vIYzd8nUAvk1W2k+TIW8o1VRHcaYyhaGUDqFK//LLeq2eY2QO2NwJ3Kb1MwIzOwG3KJdWzc+5/k
CKZYajTUG9Xq3Ny+HZNzqj1FMsqADUf5SYRggHSmdkQrrFsb6C6hg2v+xegBRQwI+ClkTlEsFkyB
zNTkeYjF0sPupc1nry/DhzyWxAybeqykLPaxSg/1GlPMSIWUBP6NtiCNkY1XbW7GSoLg8WMltEk5
Q0KV/SornwJXUkOa9PK5kQgRyXd0o6AcB6RzRzS+tMZxYDo8r6Q7X7JWIiMVy6re0gtoonbGbdgT
DxwA3mU9tupN612n5PN+1DVGjlHR64CCMZ8j82RMiTsAULKdqFdG+WlpNcvDAY9x1cHMCArduYsp
ei/sATo5qPtgeGwTWZ1g2SIhKvj0UULYnvdx3toKVjfrvrHisZpuOL9Om2tUpbTE77v7y4uw6SY+
LOYPneLKJuNA7fOYLDYZDfs+ArlR9AJa0SCRDH3J9lM4w11vs6a0lzOcxHddXV1n+dNlTWQShGuj
qLjNRhUSMAwT5HvSahK738r7f9oawUuYUTqDqwxrlRrqE4vj2GHzwJzOnu7GXvHthO3GqHDa5sHG
mPNl7aTCBecR8lkz2BDgQKhPWVCjE9ituttsvgMz2xjb7qBc5wqRSN00RmS9cPWj5vCl6tDUzOS6
EvZuBo8V5H6kY5wbTc8jhgN/mA/qX8zUUfB2AvgdDabkCzsiG/WmBH9vjwnU/ndWF08jcmGdlnsq
mjElC0o2DtpalrCgQ8tIViVR72qnBtPE3ElO5Q/rHDx+Iw/1eyGZndpAGkCL10o1wTWzAPByWg5x
/bt6Ez1bj8nN9KuynfLamlzqe8bx2bjnMhenXlbSWP6+Ot6lRVLwo0AqXqf+8LvPHOOsH8PUCQGx
IhG25UpWGn4B5dTKQs1HyEKh08vjyp3R0hY/MH1/eee27p+1nGVjVzqFRpwmbQw5GbWPZqpfh4CX
GyZZgkgmRnDEnRbWNGsXMYbqsuEqRnZNlrXf6uZYW4WxOLWVLhghtaZuEaIcUIzY16/xU37SvPy6
eNUfY9OJJG54885bL57ghzFJpfbJsklN/sx/gO73e+s1juJH6KhsDUf5VV6Tpx5d+ffp8/9t2wT/
DL+Z1lENyZS+D+yZ0Map1G+XZUjVE1x0PyWaoi62YZ4pupu+a057HV0tsM0DVCpe56vxLvHAykL2
TPbcljgUQ3AouLXNcKwgG3XxKnO0Wx2FeMdc2DH8NxVtBZYkRtpop1r60kDBh4FCEKCKk+3BhEmu
stXQ7FxGeNvfZulVEoM7zCNZ40Xx41Sd8+DQdftq8pTqJk4kJ3Ejw7B8AGAXMXWAwrTYVzGPAL1J
c3Rb2+glT/rUy0pwZ6PHCpTLARhTj1NoghPFz2SIk5q1rObnOOmzaOHkFIyj3crCXHRiXnMLNckM
MLmHZDiCO1uxb7PiVFevBd3X1rNtOD3mZ5TCp+ovTfth4o1iOOqY3KM91LG56lPgYw5nVgWHuU9c
q3xClgTkA1lRezYaKJuyd9r6O/AX3La95TMoM8oDJSEKlMf+f6j7jubIcTTtvzLRd/aSBAGSG9t7
oEmvlLcXhqRSgSAJEKAnf/33ZE/PTkmqKX1z243oQ6tSStDAvOYxXruCBcvcHtqlRKPmKVis1Oo8
qA2sHHdTLKmWW2p2taVSM26Vtc6KLVNL1MntEkApft0M1+V0lhHo9KmIFzyR6hsXew4FS4aoQtZJ
uFxUxblyQQNawf1d682kzgv4K84ru0O8qu4gemdnm8LfBOFdrS8h7wZLg301X0K+xnfKJGg2vrkO
upUsSaSHA2W7gl+y+mANt7l/H6LhvxzKZl/D9M6UW7++kuVatc/ZeIO+iQqv/WFTs8if1/CsVlg/
9gAxNfHaehCoOB+XFTgoqYAkiXyw28faF5C5zmCxkJbsLIeFnXOrimurfiYzDHMyaFnAgoxxPK4Z
PTVv11pJKF7dmsYef7TnI+wPLC3iHo0Udyg2Mlhh+sVFfZuZDfRtl+57Z+IiPNjZOcpYQ3sblC8j
FHygozWY0wPZw/NahVNcDivupa3dbi2QKjroHlL3vCJjZNfBOigfgBZaSZFCP/er8/5z6HSipJ6s
XTwbbaGPdF9JedbQvD+BcWJn62+bVZf0qYiqQxt1dmRfkDNI2aaYYdc2B0H2i43wJ8Mz1KK8MHRg
qwsn9PcHi6lo3TcnmGBxADU2HuMyVueNHWXR/TWDYafavaJxdN+m5osb/4mFJroOP4z8YWGyemZ+
g0PtT3gQiEI7Ey33sC6VCF3jKz/1z3TaHuZNvvUTnRRr2NZCmif56iT4yf7w7jI+HHT50NYdH3EZ
bgylMQydJWyNzXhc1Q+30H6PwsQ/lNFD+O3XT/5zFPT+9j8cczAngiyEj34ZhKRy+aShBqZ11JOv
7u90/R/2v3f39+Gks0sJ5SSK/pWM5NGLyT5flbhPkwzrLs327aaPvyop/aSR9f7ePpxwMidu2AV4
pvIODlxbtTKwOE5Rf0yeu7NjtabxV5IDX93lh6i5ItDZ+RO/64c7QtfZdCTW5tcv7Gen6A9PMrQ/
xMj5rEFRak5LhfEXm24WW201tF/b8RkdpySspududCO/zCFrHIBeA0raKIbLEx/z15fyEw+8Hx/w
JyXvMKxcHZ5a8ggGL0OYxKzUtkjKY5a8lOspWa5wqkVos0TtKoiGeFwB7Z/saBFd//pCPk3ikAAd
DjAuAZsA4PcPi2e08rmy3Qxh1Nys3MDEBptr65+589WvB/r0fjEQiKGAVjBI2oEA936bCqul0gyG
TSi8Qa6cKdgMpcRd/XqQz2/4wygf1qQ7kKWaWowCUVVoey+Iz6K6gNIvsLdbEiv4y6J5Jb/YCb+6
tw8rVOlR+twUI/ifl11xo+lq/ErT8vQV7zaBDzf2YUGiYmm1do8bswrb3lalkfeuRVgBocW5PvP7
ovpu9cX0RR3zZ7MD1CUfdHvIbQcfE72yAExmWKoR7cC13YIE5t6Nzd4lD1+8tq/GOQXcPyRHi+dC
SnjGAwwR1yXOtGJrvnMfIQnID8G1utJ7elZuadx+hYT8nJadnqsLjzR0cehJ8uT9yNxfwjEUJbwl
tlh1W9+O7ptoSMkavIz0xFeKv7jV03H86UX+MOCHF9lz04umx4DsrDsIVIbXYUwv/adxNa3zXXD8
shzxqTDw4Q4/bKwWndXo5xjQ0NWU1PEQuQ7s6mNvpWCq8cW+9rlx/360P4tbP7zJXlX1ALEkEGcS
5zxYD691FbVz6san/GxZs/MWgVEed8+YTfPmq3PrpwsRuQAkXwGc/MQCm526Vu4iRwCrAGkdNuOp
ikXZVzf50+lK4ALqnaih3scmAusCX4d4rAi2+u+wzohZah3MTr9kF37aoBxylBd81X3lsfvzyQpH
JLQuTqHeR/uHPlh6zgKMi8bSq3cJYP0qS6oX92aJaWzO+5cv5upp2X2aqz+Md/r8h5dJLbfq8rwe
Y98FkqWD2WZEYrEGPzEZ7ahH9vfFk/2MPzhNnx9G/BDM+n1WMWnhDoMnPkcGdeoVlDiHqFixxJmj
9nxO/LW1BUFk832K/Se9sw7FFwz/U9j66a6hle1AcAZP+iMGsKl0G9TktBlVB8/5HvRvv36sP7/J
Hwb4sAUAWTZCjBR7eTcxoLzryHhFXNjBleoBT+11CLwLWvkNeG+zhxJ0Dss0NLnHfMN1EUN8IHJZ
FoWLOR/1uC0DEjljcx3QAaU+S3yVYHwO80/v5IfL/bCBDGVQGts9nW5sy57GZ/idsVV+rTdXOmo3
watcLWNS7Mhuih2WTPGcXP/bCJj3lxB+CNyI5U1NRfHE5LI19pPVXwYiDoN7BYbNr1/OT18+Ciww
lcS6/uTFXAzUiKLF/rWg16UWfZwme/3rIT4XiE93A+UIyLyBiEuDD5N8Uj7S09OODC1vCjr5sT+u
6B4ytPNjF/EbuusgoR+LVbP69cA/3bZ+GPdDvlZkTUng34GJLdytp5cDutRQ+5zTPH/99Ug/f4r/
vMMPwR4sJejScYwUhPdC3Hki/fX3n1bIxyUKlAsgLwAPIGj9gDvxW51D0stgSnK6blH0yC7C6WpU
a0dVR/kV3ONnd/PjaB+2Qcn0krcVRpvD+56v6u4rzNNXA3yYEMwXdHJOA7Dg+iQFMWx+/bh+Fjye
lLPQ3aEA6nyU83DcGWp/QzNCkuWlpUndrVuxApsl5PGvB/pp/P3DSMGHhVpPoNX6JUYSxB5ileeo
OJfFmeTfYBWz4i4BuLTqEjWE96NQ4MGp7s4ewGagQX3MqvaLGf8ZsYulBpFTD+7CwJl+0kuBg5Eh
g8L1lN+dyAmTDqCiNqoPR4CUUBDp7C8ygZ8tsTAAAAjOUCEQNB/CSU8QqG2Zdox51sPv46CJBLsm
rdvkzwf9H6/Tf/K3+uLvc7397//Cz6+1RhuFQ+f7/Y//fa7f1N8uqufXt/a/Tn/4P7/44ffWb/Xx
WX7+pXd/gy//a3Bk8M/vfkhVJ7r5sn9r5qu3tq+6P78fl3n6zf/fD//29ue33Mz67Y/fXutedadv
46JWv/310fbbH7/9CaX6jx+//68PTzfwx293z514fVZ/gxjS/OnP3p7b7o/fHPd3jwYohsE10vMg
SYY3NL794xNsu3gtgMkgo8GrUTX00//4zXN+PwkAB5goWCOg1WO7aaGw8I+PbFD5oHLnwLMeH/3j
6t69pH++tL9B3PGiFqpr8cXvY3Ec7CB0uT52fGDHoULun6bPDwFVpy2XjxMBONjOo6a/FN5l1j1n
kFr30ZyBHw2sS6drm6FqujlfSX0VinOX8DSDZC5FY9SSekVAlbFCg/T2Rpk7ou/ofJuPt/ZyzM1F
3xkU2kJURotpzQAHClD6fQ38I58OfnZFnet/fx7e1BL//XIKnonXpm7r793H3/rfOAdPOgf/eg7C
RaB7U2+8qd/NwNMf/X0Guvbv0IeCNRzUH0PIbJ0m2l8zMPjdw0YL1QjIDJw6OT9MQfL7KRAIQxRh
PGSjJ0jhP6fgKZtBXwTbN4wQIRfwb0xB/P67sxNzEGyykxGM44J+jUPh9PkPc9BCVE97UpVxRQb7
5G3Y2CdJvc5rozyfJhNNnZ6ePOwJbtoPMwyheTFULJqwcfNN5bgFS/U8tekgtWunigfs0MKFYUkL
MXciWarZvvFciNtFkjX+t5IEYwirU4lwmrrdmIwVlTKBX5mJvc5r3nwPppZrzwr9lZw7mgR+hhyq
z/JqiQyYduee8goYJ8+ZRDvGKebbaqKobwuzZFFvDFB8Qe8Fqxqa00vsjZrcSmkNJoINx0Rje1mA
35in5mlGAR0G7zzIYRjmt7fEM6GIPTwBK/YzL4N0vK4tWPdJAAJBJoAOn+VQ1HQ1t+xNQSxyWaOa
9sZMVVux4zX1zjN/57DVQiZLIILHboL9RxSSroblU+H7OlFQYJTIQqk+YNMqd4GtdX+s5s4N1r6p
8w0qn3JCOE9de+PNLr+pFsJ3wu6XCSK/lY82VUnksWQLa+Icj/vRgp3KfdsSt4vmfq73IO0NgL72
dT1BwKoAHkyHIGKProa6aTFDT0PbkoFiP8KO2A60oVHtmeHWWAwBdM7h9Bdxmk1+FGZtwaPeD3AT
2pvL72VPvbOJTuU5HzzyQlVP+rWUAYUbRd2HLKl7GTZn8LiD0omAmCFeb+9sQulUcJkNp8vaG4I+
Vcskty5kUfJoGHNmAcHatBeqnlYm7EMH7zkvD4HliXtojIR3zO1smvaZTXZ+34OCUonQwr1UnTVH
koZXfmlVd5jgVQ5RC5ZNaWChKZlamYIQaptRjaO+KZvmWMJG+GLpmmUPuFwwoflUD33iYfIFW8vX
zp10KwfTnzo8rcYRnSpOjUHpB07rGhQ+/myzrC8Sqx2dW49ZwzNwfR7cTqduLFaV4RBpKgevY/FM
uU8jPYdWEeXabx5te6m8aOn66YyXFpC7XJFmicq67K5K3mVnI9ygMUboQXdMBTnKFm4tqq1UrGpi
4RcMllr9ski4O/blBfxHfR0H/qTaCHOo9uJgyf0CBMDGmwCgri1AhawWI1ALW0kkcTYeA2X5ReoY
D0YFxVBbqYaESpOYyRZvuQui/HaxNZjUVst3SFmcje9aEDSHpYuSSV3OjdzVHtHbtvalWVHpFCoO
FSeQtrGHgkZLT87mbLSTLiTuZWH7theNSDT6aBaehEhs3tqXUtinQjuxpoNEXo1JrGwKz3cDjb2b
TvpdE2EXHf4q0/wVprw7fv8n9PkYI/3Lg+ddvHSKpK675u2tO3vW/yeOKCQ8//qIun5rXsTz++MJ
f/DX8UR+x8kEhi36hVDYAXz/h+MJFS24m9v4DC1NpDn/CJDY77BIgFyNjQ9s0OyRz/3jdHJ/h7ed
hwD7BOT6M976N04nBwLJH48nvGrAVoAICyF3Dqn998eTEK0IfY4DgDXFsINbs5UOVU13ls/RVK6d
/t5tRsiFFywHfHN6IiH24tztmvOgzbKDGIX3khm9xGEhgm2Vz/l9XizLivaLd+iKAiXXHCfzg1PU
7VpXmcr3QIaqi9DtqsNYt+L7yD370gINZhsunXWkWdlcYfmbo1MUI1QDx/7CdrzubGK9vmsXi0Op
JC/SkfY0cScfnfDuJHATutZt0Rkv0Z3Nt50zS7QkRQPmuz2Zy4DO3rXX6GVNkCC91EDZRn4uxi0h
i9pMGqaa4zwu+6ljdDN1uXtYcmdBIrHIFWXYLOt2PEOh8IK7TgqpmKvKydCKd51rbJoB8m4G3kQ3
9XgMJHsOA0hx2LWTgr2I1r2Ad8FyUjUdJa6dC1iG9rGu/F0jfbMG/WdVODgCCct3LqnOGb8d5/rK
olWzyTkdL3ocxSsZjjyMbD6O96oZ5oNSAcfV991bMGpvLapKbpwFwuEV4gTIx43zi1Pk9rXXS7O1
Zu+mXtT4WGYhiSWgh+vR4cmYk2MBof/14jTqMpO1e7bUgb4dlT2nPuvZxq+t4YYL6Fw3TPM+cu1q
3ME+gwFu2vZ3HZmws4x5NaVI/WBW2+evvZGpU8g6kgjxoXgrSWwFBJxzv8te+3zI19KQ7pIQHUaq
An9TZ/2QaO2dUyvzErfuLvy2e7AG6wQ7IACguYgqJm+rJE8mzyQjuv9H0093XGPLnic75mX/4hNx
RVFwSaGFdGZnrt4FcwFYiVyg++gVdVrTZd8N095YeWxhr6x085K7sK3gPS9TJYfbwQ3yJmp5nx8s
00LfujMwXIxap+kTVzHksiXYC8bv73q/KPdOHoz7LMDTifi4RC2TJhazJCsbBn0JL5oECpfpaL65
JpAAsy5jRFw+bX1I1AD8E/OWACUw1da6YWMSdChPuXmW7eo+Tyc1lGdNOPaxCIMiYS1AFQXxTqFR
8ApPaW9VGy9zozb3g2RwnP5iHr3IY3yNgjWcnYAnEfZsRXSuhrigKFk2Vmp70MjJl4iAxO6oxUM0
V08b4wqzc4fwrWmcrTUB5+sX3d6BS1U0kRn26p0/neXDpNOG8tXg4swexmI/uH0J3iPFgiP5kI5e
uSdaOLuhMrBmtuwVbYCf6ogiW6EJOba1PrZD4F1OCKei0jevrdXc+sNYnzsBvVSuLeKq02U0DxJC
r463pL5vPU+6KQ8tE8VVYxc9KrTEToBfj11vEvFUMUTKPpsB0vFgVo6F0DwvHaRMmhzoyBJ4gWig
Vlx2GT/vOtyRLvJHt5L2eqic8a5n0Hfoa9Nf9y4966BAHhe5lSitdj6KCpUi3wspto2XizPGJ++u
VIub6Oq8g/1hEsyiQGcHjkRkHF/VnImIG5vc0UmapG8CsQ+NtSICTnSdZz2ERtgr1ZQLvELzm2xp
EtaJeq1mufEdrKYkqIV/EELoO2/GiV/UzWuVF5dU0f5CtF6Uh9BeIc4WYf9d7bsyErzAnOz0dZaL
b2r2n/3eHOlQ6aMv4I/NKvCxZJ1t8koUO6o7UIt71mytqhzujCXlGeQTrQjGDSpyF+OD7FiVr2QI
m4Pg8KIYp2r53hR1mShSjWldMb4vhd+ue0j/kai1YVsIqbos1o5n7TrtVKu2mKaoyCusJ6gFxB50
gdfNDJR/PhZoh+UwPPPCLE9AHvfXcp5RKFo4S21JXpbRg/zkmLlwYFLTmkNLYj8jgNuHg5VfzdBZ
fBK1R8vEzzvnODDZnMPGaOfx8jJzjVZpVYUCmKTlrCrnOAsDRSLlsPwbs0q2cYaweIAc63z0m7Z5
C0tJ3ya8tl25hJfOUCC6C8bphRZW8DzDMS1qaLbHjSx+UkFtmBu+DXAUpYOhzrYJeHUtffGt6xw/
8WpDEqtz1F3dLcOVdmV1185yQddg2eYN7Is5d9WlVYMAHc9F6MLEZmEP1oQynAplekr/Zl/dZtKr
k7FYLBJjGzgOpnwdcxsYOdHJ2Fh+ldh5BV7h7Bv3WeeihZKV5bZ3IshhAgi529yOBOFkNZWVD5of
ZAiu1MIYmHtjZQXrdra8bWBN1iMZtDog/CiDpNTKv/FsK4AigtL9ow+1ww1yI3XRWf2wDcOyPrhg
3yUtvNs4NDOlqyIC37YDKVo+xk7WuLda4ZAahIttQMh+eOntAOj9TA3ZximNvgMegt6AHt3puNT5
goyhUgyqq3VmPaM921/Barq5tkigriCb3V4jFAlAaFQsrlgPuIjkWZQ5BIrBNjatOqTTOaP+cjaY
tt/lZaXXNFvK29pz7mpzwsr1st6HeiI7sTTTM55HjgOYmfptXjTaP3MOsVz80pxUoiW3/jxBlaHg
LnbIgcMBymnIRanWNRQrIEiohiu3p3Dqok1MQlskPAuvCygrtIV9NE12ZZU+TuI6i/tTjtKH1S2b
q+y7aEa2moGqadt5XdFvQaASy/bXnTckpVhebHc1ZH6Z5PkJ/F+G2Xwuqjo7BCVgKkMxbj1neA4G
awIOCRtF7ApLv5zCxT1BJngheduheLBksEHJ4SmU9fWzGTIrmXmvT9P3jJp+HfpYoyP8u4EvGtbW
wumt5/RjgjCCnNkVtmMbxnwr5ecRZDiX1LH99nIoHHYLm1LEbrybzDVI/G4KCZDwIueALqKfTmPR
45jJKtek/VIi+ymKYJtTVmMKIvrjnQYsLxzZG/Pbl7nyl9vK9CMejmzW2u69b3SmeYrYq8UJCoRp
3yBIg3TpntZLdQ32tQ/dHdMkzcTWY73Anix3XvzCvkOq3ydNS9WxDhtYaRUGu3qdTY9VJjb2bNYu
1iW11IEH9Rrq3dglQ8BQFtez7wTecRMp5Px7HELqDX0TRCnLCOCKq4G4yMRIoqIq+DfTls++FTTn
rnTSQk/0QEiprqiGsg2aJPkFhI7cR9MMA7ghQ33LWUXOgYlrN6yC1mzLJifW4+StkUIXr4MKM9Bo
UT5YSkJuR17VCAWUCb4TWcGEwIWi0drVCGfrGtoxnoxzB6IybDif+Q4+DHWi5JqOPhJWD9zejIkU
hLTqgtdNvltqt9lMbRfAVK3g53Yw9OBvLwAG+25vJQ4q4ymotXSrXHHZL7N/T0keHsfFoNxD6zmP
xODUt37A2hp2hC3azDSfQ41tXBAr9WAtUQBHSVEStYqncS43BKb3vpNdo8AkApg2RHyCQhjvFrPu
i2AoImjzZtsC0qLf4eIEqwWZ731Buh3U98m+0oAsmkbMmxKOZNum0f126X0XtgWOjAcEwgAUu3VY
wXaeQQ1RmjYAHUiItPebCqhWD3TrAczSA+9bmCBCNJqHqSsyZ4fEvGtTb/FIFvlwSMQq9WAZxsF4
bqM/57moZ/3UTAKJOe3WXKj6AaKuHubHLEaZYOLzxLY74IMD5eQxnrKTuK3K9hILDb3isvFsZB45
UL2oC4ypO46hjIwfWjdhY80Lahw+hO7gWget35CSjW4N2ldVO2kUu5b+fmyMik1AhIw91sw08kVv
3yjok7oYSAzQYCwqAqTBCNSxlnZw53RtiY5hbdJME/9mZtw+VZ14eTVBLXttBZm/4mqpE3v2jIGv
k0Xw5qULm8uAwEJLwO29RWnhphpPQuykkOfY//mq4Ajk2q6x06WS4jyzjECtmzbPbjFhQVtFWX93
rXZ5LmsY0HScATFTmxugP8HoGUP0eBaFQMPrEM25hePGbmbI0co3dJnZQVKcSaRsgKBs+mZXKF3d
uEgDsDEhqcMB4oFkggsYK+494en0W5OXDATAisV1a40rrX16yNr+URObJlXQWWB894JuKBBS215m
2PKUzdT53At3MwEPDEErDvBzUyBUIdawc3A470zHlnVlSRtA7draj1bAY2tky6pvA3uf4eRLwfki
W1XkZlNQz0rzwoDsrn1oW7SzpttCB0vSB22IE8SZEw3W+wb/hAPVbpC0rNuxdO7ZePLeQMJ6ZZvw
RWL+gmaPuuQwQjGqkxy4dVPFDDUxJF8GaVE+2dh6Om8+zwNOYoA+rIiVlrUfWKLb6yUnV2Pj7YK2
oGnHnAskDE99+I1MfOsW7Xrox3ArpECM68DO3B6vamR80UDGcBfmxIeEuCe2mB8lcPVj94ALfcwG
RWFsXd9bI9iIpSm6Z1Z6b2OR7wclWAzcGURullUIx7jJwFKoyLQENjH/Doo61qStWez1LhKGcKCp
X8D4OND+YfJ62HzBm7eEzR20S7OzpgJpGel9dWyIp7ADVcFmmacgS5AX0zM7Z36k8ZMq6XTbzbUB
+BNV0Nq2MIknP0N0SFD+Vjo6WbK2S0EOXq/WQjlqjzJ2TJpyNS2KXjcLHJatDJbTxqGPQ5YHD9gI
y80oyiePKcLj2tIBblo4ILyrGYwBIOHXePV1krkt3XRZeTMOyBCxtUGFooBwXlwioY9cREhXdZYB
Qu0s2VjCwsWv1jy0C7Qx7cGPuV1niZMx9DWFMekSTteiWF7ngHdJDpICGAxFn0CzLrsAmBj5jvHv
iFBhHfkUNAUvLPqXYnDsmDodrSIsnZToacVRTY4Gd7KOvj+EV26IlkHcZMGZQWIEfPCZKGV1TlG1
2RMj2MrMPVuxzkspbYJo9I1OJoLsiLTzWTb7VRRSBJimO4YmfC36gCH4UdCyq9p0stw9EcZNSmbC
ZA7MbU+t68aqG1QKqcER1D52HRs3SCoxXylehwGMNjIDGzbG4wHuEAfSyI8ZDBh2A52Xc2eqnhYP
nWifDP6mG5CAInmBuYRE+8KIo2s1fDshX/Y1vsMNxBoC43nkzI0Gm95204LLtWBOoumMgMd2AgQg
GH1onWfRocppz+5TQU2QKjDTioU0iR76DMghUCjx9ggiYtSAg0F2aRCYMqqr5dLp1TU00bdGY0sC
PC9MSEGxCXuOXjncO+C8jTIruy7dF8sdh7Vn03nVTo14mTiqRChz7arBf/LbYd8hXDeOU63HBodx
XTrXOCva877q9U76IFnYykWONXr7LHOBbszg/sAyHlMvWw1Nd2FUmM4ov8oxnDd9OaCrMjJYHDjY
cLhS2xw15Nh0dFg7dkUvGwB411WWzatw1HPCivZ+DGl/3pYKrCcRPIQedhUFwG2Z9ZDxLbOzEvH4
RmcoaMNEzI2IbG9HWaxIUxxq2XzTkGBL7ZoiU8V9redJLDvVmgfiqOZStv5Nl0GjjFY14tgx7NbK
C4ZjhXpBvFDI33mm3SJFB7cHYi5J5jU8rjzOIP3IugjyQXPaSxfcH+FjL7WcF6RvL3CNLxHMS3er
K7CX3HZJSpNlEUcJxkMYncpSYz3xHDq9gz1FwlB6ssY2kCtUdTRwe+sw/E+d22LvSn5eaiciIUcP
BY7OaSkETwrwqM50JTN0bYvbKSNHu+VwGml6DysPJZ5waJDSM4izLIPMX4VdQnWzgRX3MycijMtc
XWsXaHTCQKdAgyUqFUhCnC9lJDR6dE6BKkbTNVvDJkgIqwwCrVBhcpnZcRMi3WQeOAKEbziMTSDu
6Yqk0Ihe58lsIF4Cp2tqPzo4eM49GZzZCKzDYU6KzjFxaZf7Uan7voGyk8VssWK0EQcnkJg2fTpi
Rzm6GexXT/NEbciEWZ7LLFzPXXCJwMNOGXjS2PpBbHd8dFxMuJtmgm2kRoLZY4FGCAG/5wjK3oI5
fyUCdKOhnNEj44BsY4sCwMwO5nNjyAbWUchOeSjWplcWdI+6Kzo0MVtgWDxntLuSHVpnonogbmG2
iyslWg7o7zXOwbb0JVNs3RCLfQ9OisQiW5d6eWxGhBMCYLlgkR6JFxQs0PkUzdpi3kNHXf4UhgOP
/SWLiVsd9JC/+jgUwezAc/MRkj04Eg9+aHnMKhovzjBc1lOxd7t25emqiZqSgv0+EdQMRKzzqUq4
r9SNV8p8PXnTvuVtgIMDbufLTJ5NyXYy6w5O9uQPmFdkEm+VrAWUMTEDPRBGg06nTqMRo1Oquj3t
mZ80ASn3S84upwGvC6S8NGtzhE5SrrNuWdLc1zhqywKNxEWlbrYSTN4IFm4daJRhG0LeV1UFeptT
NyOnd8OZ3LKcfIdPlXPIZ8eLTE7JyspZc+j72joE7ZNthgfL65KQFyShjfnmGzWsdAsXgh65YOou
hUzyUYPO4I3qBecsbN0plBYIaTalmh6nBf3QvJtU0pi3xnNTh01HFKHBuKhe+3Z6cAuAdTtY7EYM
FJRN0fDiTIz5cnCMS28WYL6Oludhtnj3QLs/18D7b0IIg8ml3xjNX8taLuls7Okwzu2UABBfrVD/
RtjSRqE/HBxh78ceh8nUzvFcNiAsaXaUEtS1fk7DvFzw9DSEg0Z3WbmU2Y8CvYZgctGM1Fm7IbOM
J+utrdMW899MF0B7pKPTrN3y+7zc9fbjULuJwNkIrUCVSFK+zVStAl0hgOwgM8KWtkr60m4j1skB
Jaz8vi0qa8sttmA+Hv4fdee1XDeybdlfOR/QqEDC43VbctOIRqTMC4IqSUDCAwmbX39HkrzVEquu
FNX90h1xonRkuDeQdq255pwr5DR/b1ue3tRYeH/NRidAJOjap9Dp9S1wprvLsTDfZHZfAuFb9Ylw
NLmc2VnSqu/DPLkerAB/B6eTV2VICbNVy8OcEKH72UWWppz9o4V70EK1kJLBR8erzkadq32jcWfy
iry8YviXgzX6Z8no8aBNVr/v44WTqg3Gj6P10Y+ng7Mue8KqYGO7FdqRKsl3qyf6e68CTJsj55QK
fV6wE4+EJH8GltwnRXph44o6jtPXOmmuPcGiJD36GlOHcZoOd/vSvrCa9FjGKSOmaZnptAAccKtL
p9jkotl5dqZPgfYjPOBK3K1C+0hPQHGRLf64b0TrfVgJlDZdNE+sQOqpKlP9pqGVzVWaNNHZkqj2
QDpVEmi36hbBoXUuqRh0G6+sQW+Dgas78r4pv6Sc22/FsvxJc6z0ELbe8qlgs5OA5Ftaya6pfxZI
FiEmEOVxlMW5yOV+4Mb1UxLY8FNb0OSp5yfHYDylc7ZeaSpFh3YS8CYwU5Hh1l5BVIDFHeJf1vt4
M+JNuMb5fT/metfXafVZDfIiTyywr/luHHwckpKZW7lXDzVRk1yJm/u+M8L1MDwtE2WLOuqB+2X4
51J6AfY5kEptZR3zsPMvehySN4Bg/YW31nskcyuFXgCELmQjxJ130QHMutx6kk6KdqgDm5uxptDc
+/XsbwLtrCPl9rARBv5rrxbd9xeFPWlwE2RTzQQ6t0lSdQVA+r1p635rJR0HryDyw9dLqHfDZAf7
MrMsPL24JiHLpGdrNPQ7grX34Wi5Z4NVdfihCkmHEUHc44lo3i3ZPOBqiM2W6iacDcc8Zl/XfsbJ
mifoWEUePoQL9zQetPGW1rX1+UT9vNrqLsiyXRWO9VUiGg4m7qB0j6N3dIRbbVMZLxBMWyK+ycHe
v1i4nRPdRcra2g1cq7Cbwfh1Yz95zXhpVcEuiWp5Hiu6GmLK5eymmGN+WrrxMHldfu4scbJNFr5i
FdP9wL38jcnt6LIX4doVRkhpqyK3P1ilsr9mxDbtJknK7FvTZfCZRxCxaBzbrWYg//SVZ19mZWg/
9VIjaKyH+WMTLstjAfZMY163OQxFW56yAHC/k1sfOFS6nxzPE1dAQv6R3j71/chB+C6J5UOlh+Ry
KeL6NlNO8GWyVYcykjxh58dWu1tHN3sc8gajnyKf9HXdVVg8DUNxEItCgSt8ebXOY/txRDFzmi20
uaBTiqgWOqerEueqXnpcGnX9lHb9jSepH2Q2WJLyO+s8U3l4zYIYDyKmnsCE2c09YV97McrK/+TQ
lW0ipE/nxyXO89NYeQKcKfHerZBa8OuIZ/sUN9q78Auh75eceCQoxULcUQ8rV62TvgtL4uGySYPj
UEbRxgr76MMMbfzr5KtxVyVRc2iSYN3PvY2GWefeRrgj1+KsdxXklTuviJpzx2nVx9rx10uUAc1F
I3XytXeATsCA6lQE4Ii9x6pGtz2HANke3Rt3rVYPgyVsjhsr1V9HGlvhrSOSI1Cpe9Esj/DJradw
GRIyo2A4cyp7vFWpl+4ivVCTq2V5XIo83wYq7i9UohauMIKLQs1m83R4FUEQ2iq6gTfEeJ2T3Mhk
ms9sKOwXIh1DXP/8mgghLP9sGYCTrim9AjEMKCSmZqA+WRR3PRn+/n95bOS+ikBvdT6Fm2qK64tE
wwnuEfjv3TSNdqWVZhwxXn/z76mCvyRa/ETJ+B+JG/8PMgaN5Pp/ZmMc4ZXU5VP99UdChvmRFz6G
JcQf3HVYKkQ2hvJ48sO7eOELWqHzh+nXKSJ426HjBD580VdKRgRhECq1DZmU7ncByvO/KBl+/AdM
HUG7OtzgPEPW+BeMDCPu+N9Me98RtGGCksjneLbA8tjQNX5gCzbBsOKrm89X3TJ2owPwRPVi4w2j
JJRzVOpa0SXmFI1FZV3NwKwzMFr3mJDytr+z3fiZGmKeJYTAK3gM+tjCYnzzLDiz5oruEeKqc9LA
MfYXdgaIi5LGeoBG1AZXbtGoVO7mIQ9H4JG1m/IPslyi97WK5LCJh6pozq0ILtkxnqQb3Sqrlvr8
h+l9pR39yPL925BFCJgCJhR1GI1dozfynmmxw2Tx3fLKgpyQwjofreVqiWt3/tB4tVx3FbdbTsru
pEgNwRv6nVJ91Hz4949B7w5mzjZr6O3MuWvXgHGVJeT7QtZfeneasoPjVnlBFs69T0KN/oicsE7b
+CK3p3I4UV1poi+/fg7xM+HUp5BBi7IIaneEbI1neTMeST5A6YADeqqKKMnECXIZwVEwQBy0L1qZ
auf9gAKTkLhb8bWq66xoz3NwCvxu4X38zkrlHx4nYh0Z1ynHpfnWGzXHEuPXMOdueGorJ6xvx9TN
VmKXCqbQplliVXsHjDCLlLzSCl0og/4EaD/ReEQ2xW2jcnf9jTzjjWiSgaFjXYxuC+Iv6/dvtPDF
npoWX7HuQEtmF9YAkPZDEitanfvC0L31AnlgLAP5JZpLDER0UAHeBvj7bOqqyaNj2Q0WiI7iM7b4
55LOe3W+7oeiyWhEV1X2YaSb8e/Ulm9MYcxzC8TBOEAYHRPH0JsN6axa5RMc0oM3By0N28JqruTD
KMYq2/mlWsO7YVna5evgpnXx1NNeKrup3XbpP3GPD9bGqVwLlPg3680wxH44sngqzDBpdIhwmUOC
Vn0/H1leW7cooyt5ULTICa3NospxSKjhACa8c5IyCk7jqCxr3MJC6vRj2ehwusP7FFBjH1aNzofD
4nl188KV59r6Z/a/82blmaaB6G+ADQ2dO46f1QE/nKV1kGmsDu1kTzmwb92Nm3iUIC4pPhQguks4
+d5Z46wZvJwpXKriqbad2ZRQ0ipQh7H1+aMc5if/BaS55ucW/6wFrx0uWznP3mn1fK/3AQ8XmjtT
lsrtr8hIO76KmtViVb9RYUFX/3mg8RolxoAviJgB2OzNQK8aHRmwVrzXER9/aKgcNRfWUCf9vojm
HoO8JHFJPQkZm/o3Qhvz2T9MMrk3DRjdwIEzjx8kl9PPk1y61MfA1cLzMVAl2F9D1JliPJz6FeX8
FAsvzEbKclUOcbVf5d99OtOyX3691t5oI32HCxuD2ph2T6Er6Oj3ZgcMrqV7YGF9nqxxVoPg9K6S
/aVvq9hA1oklqUE4ducV8hqRvqYon3lxm3nUxcKWVVmMc5d/tz0Y7dt6bfJ8xd/PahrKZcRhKcrp
xVrXCzhPVvAEPT+CWYhO3wdgG8KueKpyl0LuNo4tlkVCU7XiaaDuMUS7X7/p21Mc3ZZrxGMxdses
4PDtm1p+TqlczoT9EEtZlCGtGlc8FXxV8JSVErUFIpF2k/m7cipdqpMdRabw4Mk+poLl9P3AC//6
sd4sAzoa0iEPU3/oooQFxFE/L4PWh800AgMdqiEnV7EcGHInS+i0pFd7GlwvGTfexkszymP4ytbp
724To2T8YR3yAIi8bNvHD9o02PDeLAB/TuawIWY7CKsTcELxEnY2EIn8r54z2+VVBi1luOmlwx+H
xTI8ZmnR2htVl7l/PlRQHy5TVcn2aBMsrPmutBf9CZBo0dtfj5SRFv34oBHRo4emlRaQrseWMVHL
D4dPGJWqUck6HNLWCqKDUAWuVk6XKXVVY396D7l8Ws5+/Z1/WzRRwOTQKpU24qwczEd//tKhdBcr
nDN6zALCRNeTrWXwkOSF5b/zMoWZFAPQpPcoBLzuLOzrpLzqeh8lyuBUHI6/WSzPLaF/HgNCEGz8
Y6o4fui9lV8liJiL2UVlCLQRv0O/ABozCom/lq4QYB7TJZtuUXv2/VmVdWIbUBW7rfJeBdssCvWn
uSqS4BsE/+DKUXYJGYEstNg69L2GDYfwZIEvEFLLcVM5WP8unoMSHdErOXKc2PhM+W+lhWLtvBms
rD9QW4nwpJmXPEy2gwSA8PUyOI+UufXyDvhcNt8h+SNAIaf1v/1mSs2OejOGRhdtk3dwzWKZ8fOU
egMl6o59fpCLI09L4YrbcUZxtM3TqUsNB3AOxb60Ec7Q+2jI0wvupBR3tSVZFpi2UGq/l4jFsHf/
zZO93YoMEF0lbTIlnLg4rt6cBbARR/xtg/aQOf40nlo1z9Rxyo66pwgzGLCWj98vsRIdzqiqZmO3
G3xfpocy90pIZx6snZRy+Nrel01Z+O8WaGLFO1Z2pX5jpf38LG9G0Qiw4pAUDW3h2yB07NdyDTFY
Aj0Pq4chHMNsv5Y9doyUOdviVMGgBWuKAwH8lMz+1g1WkZ457diJD+GKXSWQBtpShWpkPqzKzw7h
LEZYzwmkFY+wpob0mluUxxIdPhUrDe9PS9VOd3MII2DfSSQlFIGm4CTRMnrUtdrFyq8wvE+BTPsl
7e5Ddx4BJluPbwjrhp+i6qQHhAd/JcM3L+/8Y7b0tyACJZwPPBmG/IdN+SaISIn5e2ritNkVcF5u
bVWClJVD3/k3LpPX4Z3uy8vQtqqH/4MvjnyyajeIyFDIyH88EIeoSauJKtUBqQumMzQThPoeB2l2
sKu6G0+etOk8XCqBEeCvv/lNgmh2Ms7wLFWUgMSDgVnIPx7FtTNQjeVUrDLtL/dV7uPLt/T0GwbO
ij+FawjDc1jaQuwqrmJNpasvi99sl38Yd8IVowB0ieIBH35+COz/IN1H83Aopd2pA/R1QUDsI4vY
toih5ts2DqBjugUlg1+//j99MxGwb24im7F/c2WKbqG5S0QzAeEK2AJwBKvku2JPb6VCgAWiHgkq
LG0U97+7j/6WGhhJpucy6NyANl/+5qWLYqyXNVaH0B+h4KSBWgxmIOITrK/qGNtWLnZ0TXWaQyrC
pDySUQVonVSRqIvGthmcfz8Woc/iA5ZFe/x2FnJI6BXG44pzoKn9yyKK229lVMWXHS2+228TdMMT
srVs/M3sv42bTJ8gHHKIWoje6VPwZiB0W9ttT4p28L1yjnbrUkfv+9ZR7+e2I4cs5q4tt33qNNpQ
tK18/+vXfuMTQObI99Nf0CWYNHY2RnH94xaQWsje0a06FOtQxuMmrbtpPxWhhL6ca9rX2YUNtyOH
hIjsL/Ktd82iiotmHvR8cjmH3k1DG8+bhGq6gq+hpuDw60f8+yo1w+PxvwipLv0Vfn7CsY/G1koy
nlBCmN8VRRCtH/UiLDjIiVD0xEDbsYsi1HS//uJ/GhvgLYitNI8grgze7Eyvgj0br7o/tO7cvR/T
IaMyz2ZKtoGognJXQ0f/UEAugbaSl8EFKsz6MhCpc4vIU49YTIrGzy79psjojDIl0W8ur3+I6rAu
oU9DgF+cB6bz5qJts0lrb07oFSd18efkZnmPrqMu5v0Kth1spe/QzIuJv0OukZ+XaVTjBQyVq/vN
UP39IAWGhxeOmp6OJfjK/TxHzlBMbdtWPTQlmr+xlkG2KWs2jgW5tBFyt86+jUCzy9XcnlInyfa5
Z6fu3W9mzFwVP9/mRJSAIOShZrW8PVYwjl39Lga/GYNGI20uRpjLiKYT3Kfiaop2oUqmL02HTRy0
tSn5VBfEQYe1LOurYgk1pC1d1BBjRDj+7sgzY/Dm2ehRg+YL+SbIyNtny5oK/ZOvuwPRSODusykq
Ly177a87204vCC2qh3HI6weridZ251tDD2OIAtpRNHP1rZfdKn9z5qHi/PmZ8BGmdTFrRzBkHH72
mxWeOD1Sh7jKj2vb4WhPNxGlSRvj2Vr4JSdeRNO3WPE8LZ+lO3nhdE4jXN1hGabz+l2A3Gv4ND/n
v7mryJ8zb5rJLcWYmYR/hLa+RFvLXlKbHlbtkC6YdPn2aLVnaJAr/bjUS5N/d8PWKt/DnNP+p7zj
bEk2oKTBvYJClMO0pxqIkAcZeO4k95WeksR4vMJtfXRXvgG33qL0QFVgBMZJvK8QyNjgcgU2D+W2
8Hoq9ch445V/MleN3VF7LseujI/2mBf8+LrSEyraMffmqxNfS34X1V2iIkqWscGBBDHiGO9lXBrU
h3IXuXYLGYV/uOQe3j1UhFOl5DHNrRacBwS/Dpa7agqDmba3yp7Wz5Dd1uGDaNJV1CcvIFFmQcI0
4aMWO+gS95hMlpUv25R+RxWaF3yePTR0TsdrVF3tmkA5swq6Z/tFwsjt6PFg/q4tAhVc977MzJ8R
qgr/LIKtpCj9e7TRoPrNYONWTeE0mN1bK3ZTxz7m3bCCHOAGmSR5t7E8v/XN/EiiVAixDuDYjS0m
IoHr16eVHQtJHLReQvCEfBl9PLECcgjH2uoxkPqRltvkBEYRLeilSWlYAawlfQND6cQyouPfhU0d
s3jyZTxR3U18hzD7kI4QrMeTaEaXhZeB8DD0i5vbjDksjJyBzZxFj2Qv/cAbT9mQ60fSH+j4tGFt
8+9wYXLmqX2F7ZoZsiWVu6piSBLTeNOldeLz75pVTwxQiCKPtw9QPzePTuqU/l2k3FI/wvDs4UVC
z/seUBpQDyU9J9onOdXQWWhtXI3WhrAYUfyuEzrz6L82xxlzORaW+VLETCDM2yCpwycPwqR1K1Zp
0JilW81sYToICCtKtNcPgQOIdGjlOs27sc7WEcV9mfPI5cuzZh5Y1FPYJPWKoiynEtnets5sFfFx
sGyh6Os1anxrsGoMI3bF0NgGYvXw4eWFoyjtgus41jJ2z515NehPMadYyp5sr46H8go6feLi4OD3
Cj1/VZbNxTqIoJEbFCizupn8fApoQiHtAa1WGk96uewma6ChGCiG7vJdF/vWdEx73+VUyATAlb+F
Ih/67+eVdhKPohcT3L2h4QQyiqUCHVjo6Mb9rBso6ljAspe4wJcm0AVUxXaaq/FE4Mc7UvaHAUFD
VCLJ6c5GIAA8W/tdoR/biM5jWLHqknXgoPHjn2ExxDwfMtrliPYmElKzBEuMq/hDAc2hdfcyoH2M
dV2GcSPvdJsY9FfWQeid5Uk6sNhCv6hZbD6caH4ppqVmOJUVF/n3l13mDpP5IY9EgH3r6Dif5L12
Z2HFG4CTtngaqzwzxOBMruwVjhgz6dJLenOsNT1rNe9zN/8oLOw1kFR53vR54uiDs5rNTRmf5SgY
k7t6cirgjwKwGp0A/Eznm70g9WcdpanZF4vfcnamgKIDZMRiCCYUctVkgGoIfFa0HXPwkNu4o0r/
2DqjXRwF8gqq6HEGWrJuPHh0+T0nIIRisbqav8Hgwph0ZFzdzWXSEc9hovgyT9pvKcds+Nc2R3u1
TGD1Ly+MNjyMcY6SYo6vxnXoqP+VXjv+GQ5LOn7oaTQbCgiYM4VBhQpmsTdR17TQ4eiUNLZ7L2UN
fW160VlXoqetcn2gbBj1t4gpy/wsaJcgQygIx4fi+6iti2IY0ynbRSU89rMppWx23QMhUctKEvpU
QIiyLGjzfiuT9NFLe4cHTvIK0Ol1S7gQPv7CZxm/2rHQvSLBfZA6bIJqo7O+R97orL3ZR/OAPOai
i7uB3yRNavDrEcdSRjqaIrFeDKHsiyc0YGYZLvXY+edpofx1OsAUr+I71OeKHwVGXphTEEeD0c6w
ChjQyoetVG6TGvhr5GDRA43XAgxJLt1xkvKSBVt35/0CyXMDw5gsVLFMougExRNXCbxEcqq+NBpD
z4HRvBocrjmXuwh2WR17qgQRernYqAv4y3TMWhfiI5BLL7KbsluS+YvWytzXr2UOT0Dcrk+vd3lR
5gm1oRqOqtlcK8K1ysjfDdr9ev3mWWMChddLwkn8lK3ZC89UOl5qJv4QmPtqqt2OHwuHwBzi1Ygt
VLKxtTB3cd5Jc6nWM+bdCDSTVDJd5ZDkZqi80Gz911uvcRH1jFvquwn+ea91h8DKzLkZQsONYTXV
swOxi1HXy8Z/AbzLen7+5MExOyqGKcpHpv5qQPQ6iizGMi9tgpihmnET2fl1yTxt+yBnyyL1z1R6
t9qJLvuHHD6VFWxnu2i6Qyaago4FvacgPaEGtFJOW++lpER9fOGF+3SO63WHhKqI3BO2HCn34DB0
PQfEYtF0yz0PgT+5Q+zBB8Cns4AyMYV4ufqKsDLrhrjGbD1ZY39C90WneC5LvHxDWNi15+/ClQTK
3leyNBeon1ZFYR9jd2lTotygMddT1flBNzwUTk8308e+H81hFSeSJh6fMwcuETw0HWKEhop0KRPI
4RuEO3MvrqFwRz1n4zSYZe42wlzLql7IUQ+NW1f8k3UqBJNuF7F5C4phJQPZsqS9s9bGE1rcOF1Z
9fmTrju3F+/S2i8YikZOvm0JLGksPr3Gq8Um9kO/Iqbnkaqz0Hx/Bps/+SytQHXl42tYIGQhhy+t
WqPxYbVcl83oJdlgQLeS8HrrVYM5hmUWIvHaua1nYkLXMCSGbZB5LvUgaeS8j3JsBgZ5WIOC6XiN
PaTTN/z7TnjmJassJiK+R6oVTHd91KVM5hRXdbJhrZgPTPpq5HV8iLpsItgE1kJohf4OphcVdQ6M
xvPWjePGZlX4mO6x/mUH83o1y818RFgR7DbnfTs0PJrvYujkbNdMVWwRq8saPkY00kPcjzUqOsOr
5mU916oxU4cSxeyiV0JIm1UBn+lWLnGAK6fnr4MNwUcWpHFAv37X1Pn3XmU9gg8i/FSHZoWY18zL
HjOpHcS7wrkoaWok8UCwZWFXe8vFBeSauL+Rj+Fk9fXHOEui7lsY831bukfZ3oDCVLX1R4jYNnX9
Li+iNN/YdtWj8BBLW/LGVekb/wiPyHOXA1sXH/Cl6HpBy0up4bhkHZANwlGl4vGmKbReP0CDdCt6
y/SZ7lFJ94VDGDZ1zIx7lQ0IBxUkNb+REH+b1ZrGPQs6ysqHJV0dfql0X3VYBMGdGRdcG7Bawpl8
nKpl3y0A5rhGQBhZu11RsqBu+FyfNCyj82f9VQ7ZNPTbDrsefOIYmyIUl8MUNXl7F0HKsctDbJeT
j8NPXOCWcGynJhEcdjL1b4Ug+R7OiliZ77dxD14QDFmN+Z1Xwpg9S4q1QLZQOTT7fteqSdrwZOFH
Kn2KQhrkutQWUX8JCJx9IRNkKtrrxIE6R7JyR9Z5k58tqrF5tqyrqbLKTbzAiUdU4ma11V8hTDQH
38zyNide3nCBJy9R8+uR3UonhhZDbGOVnMRBYM54oOlYzPshytf8SanWz+pNlaguFfuBdKi6z6u1
xUXPL8rUhzuo/PhD7hQRM0sX0xD9BwYXolqvBlHOAZ5IoV1WW2G1fkuTp1DOQ/Qh0oJ1E8ikVw5F
QiF9LFVGE67SD8akbfRaNZdcvnDPlFsnX1dewX35J7WdeihJVKWtodxRVjJJGQmI4sh4yU39vjaf
RdNMKrh97bN783px9XKTJPQ/O7BoY650FgrBpH5OT/I4f74X4IeuF2PrmrveXWE0oAN2Tabr4C/A
aAYca6PcxauT4KEFiJXk8vr1uKCgXHMjjC0NKlyATc59qJINFZmspwGacgZ5R56YTAKFn5dD00Wz
Z/KVPpzM0b4qy8SYeVSZCziMUnYq51XIyZ7NvpMMn5M1CKB9Bk3xHJMmlRmW19qvHTSkWZismQMv
mseQO0NNNm8Yt+PEmDp1awrfeWW1qAeK0XRGPguCNlujYwyrbNk3o113t+7gdg5zPTJsnBqsGt9O
Cod7VbQLVbfXa7wO8oUzcvWD53F5SWMspVLRbYIgUGgNVDRhvuVZAyebrWNW2VZn2CfjpdhA4jpz
Xo5lSdxKgvQSOA9pDNuit1xDLqhjTMC4wl6OvCErY+KZ18s1wXKZCSkiC8sgSKIVZAj035FmDbcv
kY8cEnPmuQgtGGUnSs2hOryE62lSmXQQreFzQrFiIUnt0TVQA+xzc9NFGBJwQURKmEDL7hzdN/tS
WnF2gQgrQYC2WvEy66PPAC/zjhUSxfe21w1ot+swttNvI9J85NHT2hVnWmYWDWKhvk/utIlZPxU+
LVlHE+wUiEL0Z5T9iugbMIH9vmuSbvmcIeCAB5WlTOPRq7DqP3emNFkf24TeJMhQtauPaTu4+j2h
le6sozKeCPKEjER0ctcXjS4ely637E9OUgn0KFOGewBAGR5C6KHFqHpo+zPK8jtZdTqgwzE69OgM
DA9/PWjK61rArl+8J5GUi3Nu1UOXf8kHR4CM6iY81i4Crfo0lHoKzvUwWdN9RXWBpkGpNPtS1WnO
oC8dAd73RE9IioyHTV2YBuO0jqZ/QtH6Z2vDiYUTZ9XatbvjmvQSeWVSs+Roi2Woa+gtjBzBYxhQ
snKpnQhcDXF8xT7hZeG8RtmEASbqeQEJXvIVy03MheuNGVllGrcE8KFL8l7vQvwTImeb4X3BolQv
iXrK+za7l/W/vMRQzsuuWlYNU2gGPWJ5ILoFGnpJuYtEm1DzNc593RKhP5mwurMrE4Vb7tDZn4AN
2i/dtMoQtNgz837QbtTO69ZHZ4xdkwOvAe337ESssF02YB33HI6Y0FrmnTktVKER8Q1AZPm7BqMi
TB4qC9b8KZx0gHR6xZWKIwM6lsmDLBIEvj72WnjQeOBViUlmEptUsu0K0RGCjiKGjF9BiOfTqcIm
7JlCjiL9zrlUcnTpdhXxvugWidUOWdlcvmdLBRki0mbtbYyRfKre54m3VvM1E9jO12nRRBq1l+1q
G/gk6DScf5ku6htenKP6Riwx5l+yCMs/3BhiFNQb1a9D/mXILYH0ZwjhKRTcF0HvjdtR2yafkuts
OBy61vX6uZ0rA38tddMG33LK4TI/Jqqa+Hce9n4Mm50u5vxu2skWrPJn8CikLtlg7VTDcMRrw2rN
cNTY8nGQ9kQMxEadxIgQpWnUB9eDm5ibYBGYqIAivpxh7LgIeCJTE2ZWthQd3b/Wwk/ifCP83iqr
m46yChMWvNxDI1odHqd8Ced72zXZBtIMc3zF2BzoR99y2BS7li2BxeF/X9IGdGLYm8KsgUL4wCDB
7IxBf1x9GxoWoGnUOpe135jFJzu7Yb6rkYg62TjKNYBGF7RK8WVUKRrEV6hxsVQMfLQ79Wl5JUIB
AtNOT1nVyuJptCjjeOOMcYGV4/qCAVR2DWIiREwSbXUL+yephRcF21gM63AeDdNkf9CthCwHaQxh
Vyhbh2GLSmKs9yk+I9P71zvVrttn8HSG6LnukzBp1y+Jl3Zi3LsQU8ygpevIWKMiMoNGyG2GKckW
i5PZstnl+D6mK543XIHm1uyFs6I3xRMLMHgbWk7FYNiyF2rYqGIpx3q/xG5iKX5grPV88UrTorBk
Ig0AiILDoX/F8sBhiRyGITSHyGuymE6JIqWoxqDSlMjrOVr8neymhQWMtJn+ciFm1xFh8romHCe9
8meDDqWY//Rn0mln5kUgKUX+DTQaIcctptz8UkcNzwSY1/no49ciq5i6nmI0r4AyzQT4layZd9m4
5jcoE31SABlKhM3ddn1BamQxhe4l446xVjmA933TskwxM/bFoq9p+zNPOXoubI2cD88FmH/l9Ph/
40L8k/Lg+P+RXbZh/f9FtjB23D/ZZd8/Qd34z4381vff/oMA4T9Xshu/lW8st81nvEoR/OAP45pt
6rIu5vqQoP6SIvBXsI4iCkmQC+EA/iVE8MI/DLqKsWdEMU7EPsWx//aGDP6AhBvCs4qMS78dOP9G
ieA8U9R+LGUZ6hOkXr4EW8iQYsTP5T7PQqMka/z6Mu2qs3CWH/jOQ6eqy1BiPeRxxuNktWLkKuiK
GGZ3oL4Xuk6iAyYwx6zkbyDeYAiSV3hHCvezP8tgM9rd3qsR1uMldeFV+gRMcrAb+35sys9zX373
Wg81YHhBHfzEUU7eB51iI5f8K4Wh8zn2HqOsgR9Ok469MzbkpMS6uNhuzf/JUxzCVJ61W29Jv1TI
EM5kqJFMetGymdzwixbqW1XE1j4x6Eo3RUjI7bTcETrd8sLXOFZ8lrZzhjLL3uVJku6UjyY6c7FR
9TABKZ+tVpxCX+lV6zPiGDIu7B5iKmw0esi/R6C3MMF6trLffSzb6nPcVHvsuU7DSAkZt9bTOoUH
kfH11VB8sf0+PkIuwlVP1O3LY0nllBsoOcdyqlv0delDbL1bWvdG64hW5VGDD09wnaVArEgWv5KU
c9zyJFhd4hUUxDVIvP1YZVN743UJ6iyPM3WZiZSdcNxhXvgV6lWOgcGXHjEWSIBH7IFLsteIDxUt
I8Ni/jwF66NSzJwsArpwVtmXWYc01szbLQXFFvoUwjKVBNdKV/s864d9VZc3Vqw/6JlxcnzmCCrS
BpTkdhzamwLayzZfeZ8CGdx2jnz36GhTRBKX/TIOJxDMtZu7QxVGH2G9bZtyxK5wwrzYkdhbWdre
Lt6n0J42IW3UNlRWaOPWyC8IuNaLyCrbfTpi4RWvXnHKGu4h7FNTjH28W0T1mzyY8FIUFhmaWspz
CXh05+XucCBDBKr03eVUJmSvqjAtC3pvV2QBwjANLlbjhQLaOlEN5UQvavT+FuLBvW+P6j252UIk
gZMj9gB0i/EDbAztrNnUXnLKe5tyCjZQKGGJsT33aJWTi/h0uF5D+vv4MNS3JWjYJtMs9sDHlLQV
+9kVWzdHO85keaL+rKmW7MhnD5AkT8Ir7sq8vwltZj/rhpvqv9g7k+W6dSxdv0q9ACvYN9Pdq7Vs
NWlrwrAsJ8EebECQfPr7QVtZdayT146c1xkchaUtkQSBhYW1/oZ6XFYc3K58/kv0+jdQMQNK+WX9
x6jP2oZYE3A+Dd58Vf6Cmwobu/Whu2XHuJKAjFFOQQX2RN/QY0JVf0L2mib0364GUAWcAld1EnM3
f7napFDBsESaHRHDpsSfJcc+Ukerbb5CPVrT8lYHOPiQGTMhh6+/f9K/MStc86gEVWR4nQDB0w+h
rqkdr22RIji2ZfniwUXchehfw7omwEFuPr+IGjfetLqOm/raWqPD72/hI/7F3IEDzNM2kRbY6Yce
vQFRUZBzMppR043v1teZCC+6rt4ufrVv0/IPwx19xFBwPShu7BeAXGFyfcSXw3Efepp/2THlSE4/
Asjt8tSXn0bUujY9jC7KmQkaCl2yFYF+QmHjZpQvbkdfI4AriQxEnOaHwBjC+v5TgkJgra66YnqK
2/igXFTCZHdbJ91xfaVeg9wKBYxoQVhhJR6hav65WaCNrjq6kG3+vdDDhZWhBdeJPdFob8fiZ9jN
HCRV9TyjXriRnnMNxQoJPmrGG0p0+6JzgGxSrBRCf++85KGmu7spba+/grxvbSftv0Ydxt+cOzc+
W9hRKuez8IE7V0iUHCvcnTZ0iZ8gqjxksQvRN34Qq/200I7c5H18iz/0sm1jcYmy/aGV1kmGdnBG
Z/xfLvUn6xED3f//51KPTT7+fP2v+/H7+HP4K5MT4N7/5E9h+N8JwGOw5WCAgL2Y1Ord+gEqZ+C4
LCSa8IEPAPR/EqjIwS8CvHIISNoxidV79uTE/w0sEJ5a4pyltaP/JHvyfl1f5oosLJY0UHzghsbI
5JdwVjlF3zi6DH7GTmo6zu65JWHLCfhEECjOVL7VU9RoumVY/B3H9UDMOFqm9kvW9D7Hkdadywg5
r2BROzKWpjsB4qmGG/wcJLr8bUlr+AX1aFPlsqgQFt42g9Lp/IwwqVRfKgF8g0pFINMf59ZAdm4e
woccyAd8CTX5k3DsUTe7rAr6EkN18En1tRMt5gia1TVnPkhjFCRh5Jnj6F9e6b/ZYH6NeTADYANC
DkB3POT10b7/dYxAq+RKhCL+SemhKbrTWPuVf6r8aeij0zq8ebatuazyf1amB5j+IeS+sVX+d8vh
+hGUXqCgJOAm+H5McBEWiwdAd/lr4QC8zYFVgOgglUNKvCsO/awzilO9GDPyO1IoUJx32sdom2Od
v4KwuRxD0QyoTKEASxUaHxLT9vz9GJlt7y/3CEEZ/gjwTS+E+WUU338do1nklivQ1HkNrX6yUaJd
oyzqDih3jh4iUP0Yhs8lldrx4vfX/fBuzHUNOdI1aFEU3z5eV6qljVokWV+zhTmHYpAtq+GrQHO6
Qf6vyFX+qSGHIolBmxCw4Ob3l/8Vaggp01CNKCaY5AMOxkfALEh5OpWz8F7RveWYvQ00ezdUq8Qa
L9o1j6rb3HJaBzQxEmj3JVrEq9gMgjKm/R/fCYDd0CczAMALY/TDxiwikVYYR/SvfqhZcofFCVen
RN1aq8Hf53Hqh889nCi32wzYwITPKPFNfbJH1cPGLvD3w2Kg6r/MBupUULACwy7i1XgfZsMY5nax
lE36I00QwOuPbSfpGuDDUQ/JclzifmaK/P6SH1wweRVBAvLmbaF6hNOPmOksWQtK3aP1gmZTVFtG
Hd8sCGqSAsVQpakIAyUH9OaibpS4HgMR5LZQ97UModc1Ftry90kt6r7ZITjau8Dl8mZ4+f1tmnj6
15HBR8p+Q8eCOXJYLR9iidLIyNrdOr+AHOuZBLZR/SGRmLUXwEntvclC4qvszKIZdWu+wBVUf3g/
fxssmLkc5D0bBjYU/r9RdOPOHcZlCNsXUAVvUAOiF4UsPFrHJbg6A1IQmAdGAg3BwEN68LQGx2fR
IKAlL4i2JvK/sVLhylfTlT+Xsq3/EFY+cLOg75lBAhUaxS5vGFrqh7ji6UYmzeq9oCUSUhArxkFW
tELXMZfNVp8xbFZUmxZSu3Q1xbK4XBfrHnRFeoFyBjK52EOu9M3gbhn41HvXRtHir76EdZKt9fa9
BY7JiQFDvhdSaWsa9NLv3/+HFJ5IBZwf/yfKFfDeAnaVXx+ImQmmvZnkcxS0QRFsJWwipmKaIlGD
tNAaWYR2yq9v0bNSPj9Tb+FEOmnMj2ZNqQ5Isfb+vIb8j1HcJdtAtyFxYC2atfthdpYUW1FqauWz
7FlF3d4byti/cR0BkMEblOnnJelESZji9rJEGyV63YktAV+HXzKMl6xTX4PUf+otBQY0zkOTIMz+
ZFpbJYRbXk87eKa9SXGBfocERUiTswoN1fmdmEsb11RT2yYxWBAPF7z1Ka5n0yDwgmLhy7Dapnsj
g8EbDmGkDHwBeeicBKN7u3wSZ4ZBHp9RNS3JA3eOEpbJDcY3wvQ8gGOSBwT3UOQBeraO15RaU2Di
AELcGgfJtJ5Pmc/m+q2Jm9R/muzJgEnOjc+Jzj9V0N/PjY9Rk9GH5R8Boqc2BhXlw9Tw0gUxmUSi
TenUA+q1M0ciSSmmLdrqAritJlD8/oofo5EbEYuw/jJZKXv3xysOvQ16q/b0N29VZjJq5Zvw5w4R
xgeHEBX58DmF3cUkpLQ/DtkNoPuIefr72zDp7C9R0YMoziGPAqJrw6z4iEZfKfx3VhLWT7UP69Tb
jC0in0b+qCMaiXJonH2fRm1+Nw2xgf1JEbRYMsWjyzkbUpWuJrihWXdVpXF4P2OdFS+bQTv0iHFL
QJu0gwvZoo48Aw0obNp36BzTdjCLXdjMw3YSZBcXcFANFKycYAp9gu8TycWoA3u0qH7/xB/jWkxr
FB6JeWqe1uNM8GsYKMNUNLobosdJNQY+CSrMJYmdVjNvfZIs/yQcPTNtEWcyCIns3GyzQBebVaEK
Dfo8pQPI/aLqRgHoRFvDoOGKbjUNga6aJD2WNVhMByHVtekTO0sMzr2PnI5l9PtHcn9lUaEFg6YJ
2yZRjTcI8vpDqO7AXK1t0biP8Sg81tYoM3MDo4X5C0v3bR3DIDX4p/eGCbHShJRedmw0aFiTxjtz
YL4FWAAsdZUUdHYMbItvdYtuw1saz3wqF555xDOar0TUyTvIuJ881B/ZL3jcPzzahyyTR0OHw3cd
lgqEM/K9X9/WOJdOVKl2eXwXZRjfMFf0xvL2x2jHJWYDy9giGhG56KzTFrFaxCBPc1hX9IDWOnTG
jOaTpfQjWaqBGeqoQMz00ptWTi0NbXummK8rA4EYFGHzX40ZpFxNFAQrYBPkOGMZHAjGOAzFexso
qBAQwIImcQuaQufxMaGw/AMj88MajUkXyK4iigk4OkGv+RCdHL364RJ21sOEhCzR4ZzeuoJCcrnl
ZInm/p/CwoftyFySghIUd7YlSEUfD17w6sha5Rw9DMphhtDNG03X8A3Ah/ef3wb7VFtQwPAQQYOR
ms+UAmavCXqMku7naryLwiFOi0M6+nRFOYW4YOXohZTf5xp0H0okDRvV+2vDOpgW3GauYtOZZRWZ
15GVs+mQobzs8CXBGYPualtjCXVEQIu9qQxHc079/ZTz34imf8kUeXizCRAkHMMh+tuJinQQ3TB7
Xh6EWMIq3Yyq9KhpI7he3IZUpPtl3wm0+wBQ0yEpqIbRG+4u4ZIgXbihPNZZV31WW/5NCnUMh13d
ztkPO6/sk0bCMdyVsHerV7+o1v5LDcy4/65pr+pP/uSgNrCLiyYJ0GQjfxzUQesAid2+EynEqbC2
a+fas3usc5umTxygUKPqU4Ry4o4mpGgmNO632UyRsNxMa6+XajOjFeEXB6zHlH8PTgiAwdaGXaqB
piVaOCn5G6j3i1HA6q3QWa30it6hYCrKi7lcUrXpBlmEhymJMoRGa2teH3TYuvmT8qss3Xn+6Dpb
wCUJgqxhBlwbWz9XlzRKq+wEB2rcda2NeVaaNLZ9dLQj3ENmDTECqRLogf+4oAJYWo9Ja8/zw4xU
63gDQKGxvrBjROo16MOwf0QVJkOPVbatI4bPgNqq8pjCaJ8Pa+vH+EnhReK5NJr6dejiF6cu4uZV
uLKdoAuG49L9pCivtb0tKz2gpTvCBwkMXcMOqvCY1tjA3EKUssryOIXSHdABFJjEjIzyDHey929W
r52Y0qvTY3j92QvtMcRws/GlRPcE7Kyo6LrPZZdBNstGPaEDCn45P6R+jcrpl7Rxve4iLHyRxQfm
SoiDrJxWm229ohGlE5q7ftghEJ72a7FcgMWxRH7UgMEwiwSb4xNgJwNi+tpaCsDLBZNDWymCrqQt
AGMlWOYEFzbQQeGnCqIeX8bzN608r/gZ7iA+l1vbwe9eVtUl7nRZhL3MXMCYFuYEGNAEpYqOc1M4
dbUJ/Mnsi3Zg5TxO5gVsKt9nehp2gmuUQLvp06KlltEdspiFrg4wByxXXpRqSeLpU1h4EHw26IKb
rDrqx0CUT1EGGn698v0K9CDN8Y6QfUPURuD2CkwOsnnowna5U93h71bE6V4XBIJs36K2yr0Tsswt
LZNVIQhuZwIHg50ty6KPQQjZVkBDAD8drlcDMUoeVQaaBPh2FDGyLugtULtbVL7MH+H+SVk2XZeY
nB5oCU+PQrDTeOEB9oYZMa/CoT3ZtIMYrfumjkzI96cxiyNUaceWCbA25BvHMelR7d7I86OKMVgZ
vg7HUcZ0TFD6gL0hHA6ZjZOb1+NIOvDBP5xqNuPcIPhOLclSCKC7J6spY+H/7DoONN2hz3MyLRpi
Ds4+W9x8UIzlDfqqU08wBVXeMF6WWNsj7pS+M9/EBf25hHZSgp/dfcjM4goeP+pekCIyEyzsLfPm
g8Xie1WCy9y4m5A+iwHMjnGnuQdDfOEZ35+n7z2ve6HgJvheMMs2vC8RLccrDhEMCkAbGQmHsXif
PUgYwpLYRYB2+Fk60iZjMBSzBvH4c46bBGtg/uUNQXnjAcyw7t+H2jp//F+DfP4clQK3vIlcWXMD
gMrF9FLmoUQlGtvyhYcGhzdzESzNs9y+5wCetckGzIt5Ue06jUw1Tt4KffnGSZCqRj9MANL4lIBb
ZJRg2WAeShWWGluPXZ+XTngg2ItJelEid/km8r1295KcR7CVrCDi2vmZQM9xRtvKtgm1c1pUbBC2
9vnVnqdHmJYV44NgO7+xD6LKPPwcLoJ5mjm9uYzwRcg38TuwI/G4WrlP05Mn9czwnifSqgDBkH+7
nvkrcLYHfs9DmJDZNYzC3Pp5QK1Vr/yjrbzWj/aWHTRlgRx3EM3ymKGew29j+tOyphMA11Q+Bs37
zafI7V6cMGuYPkNAxsrD0wViug7Uss0fdIEB91t/AtPIiACW4iP1Gpj7bxRiDfpRVVmV5Qd8iPm7
ovOczDuVaI854xUtcDNX8mJIxuj4PuQwp3puZ849AxhlB2i5eCFp4uXHyQF8aD+SuRUxFoAdYlb5
Fun2lIsH0E04Mo2VpLZZUTCgZMNrEuoiaml8I43I/sr3ykXBHj2UJIvzcgmjEDjbCYUNu663VeJX
9G1hWVA2dBJH8XkxdgNfSBqD6rbuFP8Hv0bdLrC1Q6moo5Zf3U5YxlEU0H3B1R2RtdNT2KQGjpei
w8XMAIcQUiSeAc0SYeJeVCreV7URztjPFgLxwwWaMv06f7NDjFqQMq1amoun93JyMVaiR2RfVJx3
fyz+gJP1CXM6huPova2Zro0rBmzAfSKFAStiCLOPnaeFDk/gLs2jzwniIQ1sh3nFKCcpMz0E+3C1
HaIcwqlm+IDgm1lDvcpM8XP9NB5Q5bE3jnLN84557vKlZ4LzeYRKAv6VVyt1ZczV6XZvKFksYX3j
AVblEwijmDPsFKiBeXUusqwOXpXpQTXYYbkXWdqt/I31XHpLOZZTNQTqVFKiTJ2Soy8Y3LJttliE
VJxD38lvo49vR46XIwLFaNyGcEydWwhLMNsOnPXM4KncM6UCV8X4lt0VFRwIZJYXpGnlN016llqX
Oh36Pr9NvMIUKVvFdncDAcALx88+Zawl3c9wjRZxCLVEkGFH6cLB8Bg/ozh89jOI71Bk2at5+Su6
4DxV2NRm26gDfGIQ4Xd7h8l3HkncVKhEe7kNa/pSrwGuNJ/LVWl8NEimqSqsskvCZ+It88vScmUE
YMSbZ0hlYxH8OV6aKhXAVlNApr/TavkcJgud/hff2BvehvCxlvTgu+0wWv/UuVPM6Z4dzasgWlbU
v61tXDlR/0RFUpfjg511BRoiabB4YkZ+htyme0V9c+rcb0MaU5o49iVUiGRruetQPq14uqBHo9gd
Zg77jtOSUyIdk6AryCyvMaxDZQmWRWSAF3Sm5t37k5zfZScLCsTbIPAMri59CzcV/AimW7JkJpqQ
/ZvFmw+1+UTzVr1PC9d8L3Bsi08s2WI+mHpUJ+o9J3fT28irVLKUM7LF9HYdF0fuCxaqWZVJbX7y
PmXJKYlEaL2aH51L8Cac4hPbz0uPF47j9nZ8pwTksnajIVDxopc1TQATgU/mlzJrNeXAwQC1wDWR
lo0XIFeZ34gv8YKpW5o7L9FYYFGcLwRqhy0NO3Je9vnEBrNvjRBOx0bPRy7qLWDBPzF/uYsdU4y2
qs4UIYcedKtvZJDBewPhCJV1j7OR5JlHTRdvuszdzKRxAj1l6z5C3I2/od4WHLJz7COQ15VZ5NI1
bUYsz2czJ6N0dcscUMnQ1DU+RhWr8XAeEOrAJuiVcWhSLH9wrOJK4DUbxX8ofH040FPLIT4wg12C
W+j8rawsRmwmqFe796JtQ+46yrKZ1aDhPt52lm9WUDVReMGXPO/Mvf/hdPdrvctcHuRbaORuwKuw
cH+tJ/QKN1U9RJSqzqGxoAZsxp+GSvUHedwPHSpWk40QHdeiZMX/P6oK6bjsjLxq8685gr9Y2247
iVPTpyihZ0VEDiFh2huVF7zh1u99Xtl7cPz9Y/9aQghsm/kDcIWHpx3OPHd/fex08gDDsvTuQRkS
xnJwJIToYYgjb7+2pM5/Gue/X9BNEgMxBBVIcfEjWKcUPUD82k6/dDP8oWdYsMl4ES0lYe59Zf/+
AT9qoPCE1G7RGnPcGDli/2Mhc0YzLGvGKvzyHjEwqTBF+yX0lgBjUR/OyaGQmKp+VtpD169WjYnn
Xk9owMTMZz/6wx39OtMZc45SsRFmQTXGp0T3odCITLOlUQbrviBwahaVJq9jjc8KzTrU2mJMASCN
+mphZQIONDsizsPmRgrpddj1TB0n+0NQey3eFjOhZdkS6js+zvpIndt88ThPbvW5nyXPYfb3D/Hx
NfLifBv/NDomDgrWH0tPkM67EcHL6RbQvYlM61siJHFXVJ8XC5XAP6CO/t31ApsXaf6DDfRhzFDT
l7xgW92+b3tzJjqw9FAggXf3Q579R6U1sLAOYohUFgncLNW/hQNPG4bzlBe3522JJNm8DdxPWBfY
HpkN4/cDauLL/9aWqM8ClWWiGlAKnWL+/etC1Ms65/0alKcIYksZQPOsI+857Fkwf1qCf78Urw6F
GQS9OOkjbPfrperUrReFh9/pnIpMAdUR5pHb1Xz5/VO9QzH+8mDUCrlUAkDmrTGPotqvV7Nt+jKY
Cg/HfnWhQOxdyC0MpQI+qNp/DmtDD32LGDig9wTeILogGMsE2ejUV+zWQHDwYisllZ9r16f2YN/V
0Mez9mQQn0F7m8556cz4KLm0nL4N4N44BvXoWDfdvq7U6qIE09rhUGPjF1Bqu/Zmp/XCu+Tcz0Ms
arK8Tyk4vm6+KTMxJUBm1BTmDjWRAqjGiYMGOs2o7ReSV/GeoEQWvyY2sKrMVCBDj9kswrcwdj5q
lNomdGtR45Sz5Who0gA9AQa1TnBwOCc0ruIDpFihim69oTLJnHXObSTNUVa7LWNnzVElQX0Um5kB
cdZ8F8qowuniXyUPXAq5/nsi85ZB0VnTjO/axWYTj7qJyhJnizJ0EWpruWRdcqqYLm26FTkuXHNt
VGmo51dF9eiR9ibebbiMiY+0d2hbphgwTD111uV8DkvwqfC6nShVTdmVCkxElwHLT2T60i0SDJm2
8bVEYjlw73CUkpHeZ13oB90DBmrT2j7QbzAdLXJA2w1v2xGByfAhl1Sbsx0gJOAEB9F3jlPgSkXS
+c+Fo+cQXwbhrN1nJ5hxr7qlbJbKz02SFCXWb80Az2MjCRwzsgIjJCF337SwU+IdFIa1Xza2RWVi
2pKaOXjSLP6S6muottCXN7Sjdc5pOol7+qK5sIejb8OKeAntulwEXmUk3DBaI/jrX9GJiS2c3c4t
t/dY1NEPz8LruCZuF4dGVKGryKLf8iwK3yZPXJrRbDrnqVG9ZYNNVJUc2foERAyWW70d1g6RLEMI
ezu7ZelCxLWm5IEg3sb3skms6lDnQQbiN8v0fbDkAVY+6Pwecx9zJUOcuqj7eTpRyWgR3gjdLQrq
AmrNWNnUjKf+IWVSn/wsaPE0xYr2pehl9TWzc0hRCXQ96DfeeOSwS0nJbYKrWNrPONWFG3QRwutQ
5xL/dCF4u7bVo8Ax+/sCyYhP+I6O9p6sHOu8xfZAUg5h/UNIdY8QsLzqfSu7qqcB2PNACRrsS3aa
4NHhEabxIZMCFbtc5q/50KW7SiDDvPhNs4Me1V3Gq1sfFkj9YKklCnjkoUuD+VsTHTR/ElPqRbz0
c6uO4B7S1w6dp2OJQOy6wZ4nOIgC9xLpU5vfwG/pho3ltdmjntf4e2U1AUd5VT9ggpTvbXe0L5HD
EvmmtSxsIynTHaBwNz8xREk/UzzElUCMXvLq0OrhPONI58vk4nR7kEtj7Z2hHr8Mk0/BgVCwG5ZZ
XXpDv6BJUWtckCK8y+Ov+YR91wUIBPVjcP3CgUArYYxnOZr2cAwCfNbGIEL/NLX6yxqaegCKeyw+
z5NXck7CmzoYRpzfAK+23+1ikNczMuVXQ+iYGZoGpoeaTfpyJp29saNyuqD6bV2Cu8aDNyb6vTpa
o/cMGcCBWIHUwTctO/2zs6x56+bO+n0YitYFUSCBDyL6wcwVlaw2IKZ6hU6DLufLUGVdtoEhl98u
TkQg5kgFZNarvEs/RoPnEkPm/oAAqnsVYIcCHTp4CvTyw1ZpipkUy2caFKqoUQe4PptRwMJUqPX2
fjQ2twhu998WNPYPhU17G86pKsFAlNsIkjy2nsrzv9OZxnzNrfDZplCAaHc9fp6dpvw8iGUsQRiP
2WMnlu5rP+McsMEPY96mDvTqTcH90XGNqbmx8GaxwvWI9V3iDgI3RMim34saUzuaPPVT0+LrKeXk
fE5oIlxIhJi2qrdT5EYb//sQh/N1Qb1/ou0A4ZCiD1wthSIjJtrZdRhbSCQhopPATCap2aHtTr6C
LUZ3F+qwPBDoMWxMUJM5jU4r7sDpgO3Qon9020YeJ0Q+j0gdhd97L33UnJMf1w7C8rGTyENA68x+
LgzIUSBIi6FWYC/3Y58EcMH8jo5tmWGqKKbpIoSVd+zIQ51NFg3JY4Js6QtqH95D0afty7RO60/F
BN/hFeXewE33jjY7xa5DWOCe/BKNHN1M11Y/lM+r3TZHDysykFmUk2/FYhsV/JmIZBd5TD0oKMMT
9KN0K4cGZ8lA9Y9guzzuf3IvHbvxDkXoDd+oy3V3SSP6k7NUyX1d9+tVNhTdfo4IuRyD6/y28W0M
Q5Sv76D09g89yo8/vBL34Y3bLdMtxFEWDzWtT443qqu5j/QFMvMeZo8qbrAyq33EIUIQlpQ9kovV
6tPrNBX9ZzSMxGNM6eRbt8bjAxt+dmKxRTerY41gmML8UCVpcE2H2/G2Y51UKAUsDQRBsGiHNbPa
u5IS/B2MTNltQYbYh14X3Tc5Kj8zynDrdZ/46gqgElobVt0+ZN6K0bPIUJDwojI+OfT8tmg/+58w
mfKozPfWq5UinGJfL4GPEtd2QeLaRflNUdKOr8vAm6IR682+xC+5SiQmcpbM7qiyVHjsLc0TGrzf
+R3U9MfceRpqMpgCps4tDk3ALwPp5FgySfdZWanS20po+waoj3rM3WnqkE2rPB8GlBNd+Wnbx2hU
1A0WICKWO/q4GNxN9Lt3cbKiiVisI0JOtZdiom7R779arC5irENbj/019r40ehyUiPRF43fYRc++
9TlqEvg+yO6Idi8S2X8pMtiIaDDhIH5V52Wb7yw0FwAhpqljHaNpGNYvS4wHlTia1MPGmHJukdVj
1FqdlZclZ3JM9ZyIzGUb1CqdbqiWFMPWg4L8oPEwAHtvV+E1cL3U2WmHFPFq5CA+PqGAt8Y9cQT5
FBR7NnbWACs6TWMYXQbubDfFw+otqQtjZ+7sBJ0xgp19Eft0BHBkXxokuKYhUPeJleEgrt0MQsCm
t9KsKreWb7x8PVAzG1f41ed2caz1qDloFls76lz7WifF3Gzdnjr+TVQRTncA5NZdS2XrskDtYRs6
UXk5Wss8FJ+qxQqT1WP40ZWrd9Rp6tKgtKQb1J8gvBfxiN9xEaJX36ihZT0gZdBtlYO25953VCWu
S0F3dlM3lHm36winfuPVC40fDA7KU5Ojg4a5XKBvypwy6a6Arn3yYN/GO3iCIqIkVvTORZn12CRK
FUQI02i63+HojrdWkMwowRQppIjILyG5LdTsnhxpYeSVkJp4vVzcY4vCibfPUBFQKIWEs7DaLb15
oGgIVojwy4K4UURipuIlr7ZE0pEPoLEAcfwHQaiLw72QldwEMH5nuM01RjpiL925DYIbx5pC9Ugz
t05PRRf737Npel5XkT1mQj5D3A+KDceE+l6D7dincdofEePobIJE2NP+itaranGN2TQsjUn0yVZ2
cpWbCJgmHPk6qO/7pgp3fR8uGxUj0bbpp7H+MWbpeojais5VNqc3dBhje4v7mu52K5uNf5cMwruP
ABD1u3yi1sN8YMKgy5brV6eV5WfZ4XO0H7B8v0ZOuL1X3TDCeZxhDl9QNca42Krn5ALLmG4Hk7w6
YHwb3Del7eyTUbRXZRpYN245+1eupGnZZgPN64Rj0c510+l7oyBArbMLqwUKT1Xv7GTqhr1EuO8W
/KAeL2SvU3g6Gkf4roTQ54cDfoyJU6dgSAFEqosh5OH2MIad+zXt81dsr6vuiK/9tOtZlNjNY8t5
yy7P5p+HZbXLC/ILbiH9wq6TH1SUoNbQSPFU5JnzTOVtPgDaSY6tndSHSEbFnVXY/XaqQ/HVburH
qgAJlnFwO0RuWnxrtYt9ZgC76hvGmf2lQld3hg49I/iZUxy9TKXLQ2c2Fe58nrYcdr1PBceSy0k7
+Y9SeNFzmWbO19Lx9DUMSQAKssMHg5LxE8V3tzQxbZYbRCS7G4ThjP4jwdFMQv8HFrAchpemNrv2
7A4vLXzPfI+zD41QislteNEEDe5sQ5/PI72mtaVYGOkC/l1FHNngpFkEN5Uc3BchEB7auBX3gD8d
DrUwAetuS/mLOSGMU3wdKjdCuhMgZ0+uVWaXtWzHf0hObWJbSs+zn9l4NTaACIFPJ/RRwt0oC+uE
5bH7aHADB2edSoQmF0t+CgKI5mqKJdsDJ89Dq1LQUG0aeNe07voruQAq2fQZKc31PCj5UrojOg0D
ZUasKqdq/jGOCJkfWZSc0xTWHf7rRNcKEZJimvZNMXmXFKkzIFM5ZnQnAxv9CfN4Sg91JEY8Kzm/
bSzSkXFXoYMW7K2uBvNrr1PwNA5V9S2S04z2pjfgomF19q3SkXNPdy1OQAWRw+E5pQVe2SRVl0S/
Ru/nTgg8atEOwbx5Haz21hMa82uVGiTeUtuB3PdygmEAIoVJtPVFLQq/nA7ZFNJKwc6+KEnS+r05
xk7bFKqWS07tNen6tRlUU35Ch1gPO04VaUlISxAIRjLAUVm1HC3bLRr/U6g8KGglSined3x5I6vZ
ThY6TemBhlk52zelaMM22XLann25UauoBwW9WdsB0hz0r+Jqo0Bz+wjVTEtal1dLnLqejWghBzB5
B8PTCzGwB+adqEOvZJd/zbLSRx5Gs1Roo8DG8Rq8yOYOv7dDRq7WXCihrPqfQzfMU7AX4J/qZh90
9NruU9ul93KUAKVG1HUWHwk37DNlyXvwLeBSqgDJTA9gAubO4/+srSSyGcehQIwO85s5+BrQZRL3
52KtJU3DARlwUxp1oVHLqySBqkPLlThO/YJ1uEavmZ/ac3gEV72y3jpnSPJvSqK3irV9TKHL4mSb
FjpkiyAcj09KUFCIr1HPtudbG22Pxd8ihKO68rjS3eJtseWhXvXixaqZagyrRrU0V57i8dZN3oKy
GLaAXrw6vfdGRB3DPdJGIvcubaXQSgOHlI/kOJwdsu4gZYyLMmoNaJaAQrpxAXORusuEiLkk2GCO
WHjlY4Q1jJEKnaik5lsgVarS/j5rZj+v9hIPpzahdtC08fVK6hfvU6tCqGkzTiniPhvH7xJ/Hy2r
5x/p+9VPMlbVowW6ZtwgqWrHG1+xdvagTepXuynJskC/i77ct+GQiN3Ug1OZN6vb0XxcQyyPC1D2
l0meTXcB6NgTdeD8Gi0vz+i0qZvCWZZ6L70asNaU0AiWVnVfIDYUXXSkcNHGa+Tib+ZGl82xH213
O86oyDSQc6byVa7oNRFa8QTG2i321Q6FoOXLkFsanwptVXsyUE6IaSGD4NiH/ljv0jqeX6w1nRe5
wYSgc77EZV4GO503zY8exiyaKcXE0aBZrYnTSF84aHr3AKROyOqU02tmzabiQkbtNtsVqcIDPK0p
tZDNcGLAOW6XNNvUCLfukWcZTjgNRN+wK/KdYRulbtZuKSjmyAsv0TLc1ggiqJ1rB2r8CvQB2MSm
l6DstmA6cCxulOOCK6K4dZtx8sZoqCMPv5lpuM0b7ZXRPirD6hIiaQuUXQWQK8DWSeSyoPKqAa3n
IKElZY3iCG+BFxPNmbXxwNad0N/viq2iYPaCU2fP3EiTzwp9HZ5zlYcQDay7hZe98xNsQvYF2Iqf
FuAlioeFzK4twvDwzOFSi89RUfcm60K+8kQGE172fhTkL4RIbzl6k198abWX3gCTzF6z3mHkY73O
wNVSRWVkXfN5I3NbPyI3ou4QRBA8AjQ2usOYpRFNIwi6cxkg5kr5MNolRasvHIoW+DCCjfmH9nx4
hEE5+KfGx+W0031w36UZ9rVuY38N+8GBGQ8OUfTVCkJ/WJGIjYPl1oEMlu9cNaAfiNwJAPkkn5Lp
IsMJmDDfoJiGk7yG+KuTykAjOA1vkVBa3AMdov/H3nktt41t6/pd9j36IE4Ap/Y+FyRBkFQOlizf
oCxbRs4ZT38+uFcQIZZY3et2V9fq6mWVPDHzHGP8gTqrjBhPvfHRueLoxbGWLExTmMALkSkteRRk
Y32ltUV76asKIu2y4ReoSwPweOwHswF13KAbugINYH7TK0S3VykP8JsSkfJsVVs6LF7e1CMWKbFn
A0eJyzDYcKFHIK9Il9xOKRmA1SSKQjgxjrPIQMpp6EzlwO/4BnA6YCNpsem04ldfB7NLez2s+8YY
X0xOi+4Cwamq2CRlZ92jbNSg0ioZuIpJYHoOWqrmyN166gUyg7EJTMgb0TRUPPsC1rr6ihpCfBik
or4Fq4cMQGip32HFoEKT1UiSo9FfR9Xa7HWE99p+jOAgV1bjOW0QWgnnb6UlF5Gijsa2Eb3xhBNC
MVyTuYJrD5AjHZEGTpWX0AbxsEoBYlznIExkx+xxcsa/WIXVUHqykTqpEgWPsTFU/Zp7k1cd7/NN
oFWlNY+buOm1njS0pubetZWk2tcSlIW/6trkRavT/GuF6OcK1Q9yjyAqAUr5HUs+qV58qZdxBq4H
CRu/SbmqWug9NXmXb5nfSvsqYlNvqjA2b5q2yQ+NAXWdiDy+JC9g7iRPtp7IGIcmy8AXr4U6ac6g
y/V9V43qPq6Rt1xHndXPrzU5BTqTkeIx69ra4f2cic1kSzyc0tAe3MxQu+QetixKZyS30PCp0U8v
kQl0eL4oF0hpB2ADe+Vr4I3DV9trlFWBJivUSSN2UivB/QRs4QbzvuaLxXPfVXRPec0Rpvwq8yvG
ShoYOCD/X+HcWFcDRX636Bp2ndV+B6Dc3BatPHorCxluhX0w3do+En6sBj11uQ8qrNisWttYJuAU
fvuyL9XqOSLZgQ88gQpymtm0GhCUfZKsRH+IAk3HRIis/r4oMoVSGEjLWNN+jC3Zf8z9CvJB1SsX
VJx2G2rgsJi+EtHimH1f6XWuGzdNFJSc8jUmtWCTqhL+MyCBYYzSkloDBcf8Rh+B0oxur8LVQAM0
l4cm2MttkEbTHiD32HzxwqE3fhgZpna7KLfSRl97eiU32Nd3ht5XHF4xaBZqWuAjIlsJMSwHeKdM
PBstlKnWVSwqedi3yB8DwBPqYGzxdeytbyJD261ZlUWcDAnnmBHIxoZ3HjiFjTQK3wfQgrp+BxyZ
ZzyoqhEuNJsGGLtuAAUNivxNLqXRrDcUNAHqOXXRo5tExTL0Y9BCCN/OIHLWYEkZxI/8SS7vOg3J
7HAbaoOoqqfc6r0u2lCItYj7oAyhKHMdRXndoq3WI8WjOHKhtXX52sYox4+4MvgotlPX1XmSraYi
4GTYefCZI3tNxnruiS58bFNchFg6s3xusaNWjVXoWehPYYuRmWJAwK4mYL6IxtpLxHpAysbstmfK
c8cEEYp/EKhtuLIUOYHpAXw4Ls5lMjFHNBT2DzmCRfKPqrcqYoPyU6Uhi7DreqvL0rWc6pVqrswq
AaS5Sqij1OtGywbzS/S70PX5dx1Xe/kskzo9dFU0iigeUis6/qzQGKEmIQr+M86LmduU/gn8QH0n
YSFKOeWyM4XK45r83KJQEECaUQ4U5uGDHrdI0tBqZPgSb+mfLXZ/omo0I6sozddmoLeA4Dp5kKB8
hBHFyj+n4n/VHM6qObxbGh+EsVZvkFzfjlUc/iXiYJl/YGkKdAWrS8rnoEn+KeKAMfQfkJzRT6CO
hfsVztr/tONGrGFmp4O/UDXQC6jq/FvHwfjDAteCAYENucO2rb8i43C8hEEyEfnA+1ZZvfxdsrlY
wq1K0oM0Ug3ZKthbgbUJs+oAH/PMDj5et/9oBvw0CgE65G5FO1634wSCXp3G2m0l6SJv5G0yvnra
T21AuV2Pz1i5Lihy/2gNGIZBU7MF8qK1mC4pGKLVrlWZ1z51lHVY9l9D2F4zXsFeV3rhDMg1Iaio
bCrS5JgOf1O8FM/K8KqYgv1Q3esiiLdYobzKtv1IKvDp3fq4/RNY8N6lbmnR/OfA86YD1MTgK+Zi
Jyu8kNXBHmrkaYYQhyUc+QoNFRhZIcOZADxWysdSUXdo0N8XMUHrJKFRhKvKLXqAl7I67GMpqFdA
PGd96bzlTk/PTNpvSZ73mIh5cbDGIJzLqERg+HM8a2B50FkVZe2iZYBAVTkCqa22XUSKA6WyAznR
r/rQrKyi9NdTNFz5gd6stBLyBX4GAJkNUgztC1mWb32WPUx+tstzdOxN2VOdz4fzGKv254zbiMYR
xYPfkMV8gbzTVpIMU0NGgdEkp5K6BEQ1Xh+eD9uRJ11umzuIkShqV1mHIo+8+bzxeao+DJOQAYvB
jAevMn/cu8bl1ip4eRa1myC6kwmPfSS9fN7EcpuCxiJxPq9noSG5oi+aQIwl1GfnVzeVrYt2rHeh
gQtGLs7Al5YoNON3O5D1gEyBNES777grAjjLGGUzCsau3vzMKq5q7MoczP2odKcmVWsr8jfhmPib
+WECP6S6/7yngoPtaDTnTwCpJXP8gaXgn+NPMFIQB0ksVW6M/PhlHEa9U+Ez+UpKZtw26GijI9b0
4zO1eGnVSZ7y4sPkACncWpeyERfBGu5k+NYVCPA6tplb1F60YT+Not8hY5oS60KQ+zZU3pVX2tcF
haErIzNtV6EOPUVTsQl0ZRbaREa1KxRXacVNW0itq2FXsul986aL8+0QTd6XPOfljSPppS2r2o7P
uJTkqnNG7Gi3njL4j3oj6+vBioJ1rxP7Uri6QdnUdPQwAhocE7z2RBCrWg4uQVEkDta/+waaKxUb
eYVDtr8mJSs9YwISb2Xbzxxo5a96SnlREXjFebLkCJIsaq86WtfYl4YdnNlY2vHTixXHdIB3tQ0d
RQXBsXU8Hbh9WUkHOwubU9zOQBLEaBv3wZqj4d7k1Mr68L4JbMiVgzVkm6IIWtcERL2HOSG/gfp9
alvqn4DX4SCxstc6BTqXSAy0i29J67Hzr2qen37lcyDTZel5qPhhUfnwe0vF/+aT5YNy0e64RIyN
r5VYCMrWr8+X3akNZiCCBz2aHvPQPO7m6MuDgUtyxQFSS1/gfzRX/lQ/lm3y9nlD84X6/rD4PZ5c
3RqqMzzgtMWZ2pM0qvK2qdxCTihulRO28RYCYFRuZE6tpO0bp6uTl4h1cObxeKqPQtUojAE2Ndne
x32UtbxSiqao3BqF5zfS2FcoACov3pSFZ1paXvd0UoeQjfYq56r2oSXYUwZoHq9wgc3dGi25kYIw
0J8xS5N+G3rFz788qALg3oyeBSZs/1YJeHcCU2DzSBnK1M2akGewZh5QiF2FlFI3XqFc6bECFSM9
08kTw0mjoCIAYSI+sHxlkJiOkiEkakx9Ld7YIrrUe/AxM/zvTEunjmXUcJg4EMJQybXFsQxHkrAX
Z0oXRuubPyKHb6LPbhuYx+DksTH6Yd+3zS/wudm6TuMfn4/uyY4SiPKSMrFqXi5ZUq2dWVERdyvk
PVMKmiJotnU5nOnliUUjED+zQGLCu6G94+Vpt4kgRZih+TPhv65O2VNYJVSewfXgiv1YKJl9hiq9
9A2cD7dZPYI7G/UjSNNzz9+vG6WEv1RJpas2tvEsMHlXi3ofhDan75jcj+MQbCRNFHsBw8Wx1Cp6
serC6RuRbw3RT3vKYuIM7P70ZMNWQu9JNT++XqldFFbmB0y2J28BzkA/tcbvBL8YX0BcmQZswuX2
1piTgT2+GmdefSenwSbxoBqzVCMau0djYnpahPQTuoZGH903dg+xeLxURXY9qv5rhObt5vPVNU/r
4kBEvWQGMRPUECQtHusj1UVuIKN0k8k+qGX+jMbimXk+1SWNU2G2x4YlvnygYb7YJt5EHsyvAn2r
Nx3gBqkat70ygiv0L6Cjft6nDxHIvLDetWgujlrfDrKhykZazAvPgVrc3RQguzZp1n2vDXABTmWC
PdJzC6+jvt4ZPOVaEb9gVHKdiGIHKnBwPbP+3qXqlV8Cyq1MbdhFZvj2+Zee2tu6gn4LAPk5CFw8
nMcaj5usa0s3lqInMxmueq28hpl49581s1hUcYsMnmiB8Yi6lDcUhvFRH+KNJ/fnAOonno/ifYcW
yylPKtBquNi44TT9gLXmIPB0k7TiqUmHc7M8z+Jy6f6+59AXJVD6vZPfHR+9Kc8AGmy+Iy2fKdCX
cQuopoph9VnGlWwleylOdnKo5y55ovvPh/TUvgEaL0BGzASdWSb7/dnVD2HYywVLLKXqgcmN1b3W
6VB8/c9aWRzKeRMOasDLDOm1bk2uAB+0c8K4J15EFpUTKE0c/ARvi7Ux2B4GpaVWuDMatMv7F5QR
7pU6ukWY7kEu02Rj2Hhofd6vk6esRS6Tc478nfJbG/zd3GVAGYapMAvXw4PZlbLBd6gl4jkw7QeT
w88LQUOJWtlFJOr3nqI/nvmAEw9rMj4cbRAqVB6eizgnGkZvUIeU+SuUb3mZPEtB7GP22q8VP/0y
lPGLXoS/GvCjThMr6SrN083nn2Cf2PzEyvacxOQzPrBV8pDlBc+0cHOj8typSt7CCbgw6dJVhb/R
qsMlbw3V+44Sm3ZIcbV3m051ghBK9kCcuiGZApx19AJXKbODDxALikSXbAfbgrQrBgCacbxPsIKp
MhTLq3xCQ7Lztw2V+boK6gtKsk+jNDtgDcbFMNixi1ALWlxKFLsm9iZrRevkTdNL+6TMpq9tGBLT
+bhGZVINlJgZE9I0boQEZoW6bLgyi3hYjVoMpSFJMBTSb4vK3MO0Dg6IPfQbA/nQddCnVxluF5e6
HCcrdQodILyPQ5dQwo+1w1ANl74Vam4cILyA8xAQ/0mAJ5RQTNfJLeirbKqRBA+TbSeVDyKkQjhK
vth7k3YTDBq8VSoggBz67EWhdrWSc++iTKverScppdRnXXbwBbejjPmeKFpsLRRqVDqg6UNcAVEl
UfErNczXsI6vtWzch1KUbPyaoiAAZ+NiVpLe577+129+CxKRRR0Uth3/eXyieFGm2ak8Fi56qdF6
6idgP35wJ9fhrW9H9/zWmU144l5GApP8ueCxMccKxw1iIz9I1HUKF3upcV0klr9ukVSBcgGivgsp
XWZnuvghpcXFDL1d1Uiq8rYyfmcf3m17yq7JCO4/55GJUVyJxJVD4it6oJbRrLos/N6W/FCQyHcK
27hL0/QNiNMln5Zd+Wqhg8AIkr1iR+rGCIfxBn3o7FWXVG3bKqIGuZ2E/ZlRWgj//Q7B4eVyTHBK
wTj9rfL67psR3opHVDkKty7SS8ssDu0gNYcpDW4srcD+wzKllQf2GgCq+gukz4OOdOeZs+LEUWEZ
ULQhX8qcWMo8le++QYfgbDatmXPbpGuQLRTrG2MdTKZ1prfzIlvcqWAg5vPQpsukjI8b0uqiwHpw
yF01Tr8JyBEEHGde2HPK4kMTZNTRi4MyB73zuAmyFXj0VF3uxr36VPdVvQ4y4Ml5sCMvA72Y14/w
tTuzNuoznTt11SHNxJsBtjj1m0UyBXpeYqO+mLv4cB1iy3gDY/5o1OntGGS30CiArEfd1een/LyJ
PvTWYBHP4QQ5o8XMxVZlTTLgfTeODdCv3vRQUkU3Q2yJda8/09ipoaWQQD54rnZ8yG60I0abg2UX
bmIIcJNtvNbbdB1r4qIw8wtJNx8gklEPls8o+Z8aWKoXwlKBHvMgWqwaoxc4SuoKjAQ86BQgpEAz
KVCGkEFKxaFOB5Awjp8/H9nfEeliaGcSpGUjX0eKTJ43zbtNEXeY3xlcbG432fFel+pLRSFc02vj
VUNVchXC+l9ZQ/qKXfOO9NImi+MLZQQJC2OXYTFtyH9mkm594GZrv9IMC4MoDSBiznFfRT90vSAX
KNUO4IQaJKZmrJW6ejBj49WOG/CJkwbbRfmioZCJwIF9DT8fszSs3FCwDL4XmpqCG619co3WBXma
bkWJPdhEdhw4VQ1iwjQrdTu7hWxgqz98PjzqvI8+DA+pNIJIeJVQ4o6Hx0h0UdiDl7tDnc7Qcklf
qXMAVtSoTEy5cdDH1twWnnwY59dBIKnlN7DrW/Ct04McIBkO5M4xc9ASyAM6kHh0BqPU11Govwgr
SjdA9O1tPrsqf/7pJy4mm8jXQmxxdq/RFxPb+ADwsSLklhCwIAa+Z4XFEhj9evAvrYJZbUvLOrN3
TgSNCnUWakKohSPdLS9isSQZDBVube5Wvd5s2wHgupqQgSi4l0mBFPIWscZ0jcm0t0V1V1mjN8hR
EmUQ8T3ti2EZr2i8PrWdh9mJPN1FhdAPECZLWBm2dOYmPXErzY8EkJ7kT0CdLLdcARK8NFs9c2Ug
Z1UTPYJRbYA54mBQ4lA2/zGfCahESQoQoW2Z7nq1V87cSx8PHAVRRSqYDBqlquWJOkTlrG7bZ640
xqDk5WtZBopcjw5iQptstC97EA6GBUPs8xXyMX4Ai2BRip8Vs2eJgPlEerf3jWoIMVcPczdpixAw
tO0WwQTtobHwZ3utvOCBVQrrvb3CF+Lztj/cxYumF7cIABAlSOWEK7IZd1i/7sEDXfbFOdTFmWaW
KXGrUxPEnWI2gd1dZUlLcrV2EWk5s5A+XPhzbxQo3pyjnBNLmjccNvDKuKK6/aBXe6QF8osEnJHz
+Zidni+o93PJHO9odb4m382XOlmtsJQop04Rb9VGfwiEfi3C4LWz7dvWB3JIUeuixMleRefo7zQ+
i6uYpsK7U5uH+l3jRQK4Ku59Gi+kw+wN0nrRzzFuWmgy38um3PtYN6+t6hFo1/5M2x/izHl837W9
6HgkSWEAFTd3fdgjhp04lZgrtQR9owDf3T2WevR1sKTHAZ6mrRhnNsqHo3RuXlfgohDtgiRYXAI+
+GDomHbmdtZrMKq4wPkXfXmjJtEOnMuZxua+HN04i8YWOZFJwlwu7s3MTTGh7Sx1JTokfgyVrPU5
JM65puZl/W5KPfyJbULDzK1hUeR9iu5Js1K6e5Wk/OczeLql2beDt7/+QXFG09uiFAobpMU80imE
AH0HuJdQdhqvVWF0f2cQ56iDHana5jIlCLYXu4WZnjjaVQvaeQb+dUmx9aoUPYRBS86s0JP9e9fe
YoWYfdy1Krx1F6v2W1Ppr+qq3JcWgghqs/sbQ8k5o+OZwm5f1lGikexwEnmZq2D7tios/dpG4b9K
0p7n4bli+oc36bwYqSuQvAaoZS0VJWpJRSTNnvs1Qj4TAqNTnDdbu3HqctpHCXgESfvyeQc/3spU
7skHit8ldBUJl+NlCZpRkhtvnrw2XOejKm1qL3htSgwh/WIv6ekl0tighWdf7MZ8SLrqTHA1H2WL
LXj0AYt90eqFDluL/V6GwG4SsdOpUCRWf/95R0/cGiwZIjhS1hQPfsf577ZfUgo4sAODWytKcOBt
js513J5bmgCuPnaHJCF2gzIvQeU3DOv9Nq+biWM75g0rVOlbGCIIpEepQItWIHmaOTDTgjt44L0z
auOPsYgo3pLy28RqqJH8kh9iqfxlwcFdgZfucP6Kqn3Tkl9LyuJhFpbYmlO1G9X6osy1q2hQ7/CP
Ax4bimHfKUG37UMgjkFX9qu2G2RYk7aEhkjxhfxUfTnmPr7PpLu3fpXpFx4GmzPkpQUC0czyc63H
OqdYDvezwP7FrbvU+pV3sr8DdG9c5l2ISqZ027VaehHT0iYXEx5/vXxQWs3aTJ12AT+42Xazb/2E
fEDf2fGuqxTVzUx6H6fTz6KJ9evS07/65Lc2AzXf0gCrbaZN51q69EWLkuSSSfqGRu3wAL1VW+c4
J6xUrZh2g18BPB09E+P3PFupRlLu+05qNxK8l7VaRhctxIG8gMJop3hkmUlb3sGXstw2M70bXU8V
F5QcrAIBxkI3iJqE0mz8wAhBqcovoKIf0ZeFApGpN6YHSVQpoCOIUTW2SOAK8Aaq+YKMaQJ+Xa0v
0bJpSPhJ49UYyz3iIZN3F3hGt0b6rDpQLLfWJTvsgDoUjOU5edjDZHqTJq08CHUsruWKp+csWo5y
TeXYUYNcoa9Gl5YBEQRw6r6SA8PRRSPv+8y/VCR8J400gRWuK1DWNOUB3t93L+0RAegf0IvtD1Ag
0lVXQFForPhHpifFNbrIr4TZE922Nxr585WtT42raUnk9DA6erAFjg4gjDswRocePMAOmXLIfZGy
6wprjYmJvUaED8prFBkbysbaThLZDZl35g4YcQDMuzFXU5sbX8cCdC6k0Ki9AJwzVCvw2dskaqZs
Hal576RVcOirsP6iAHLBQhAei22mqosChdiYk54f9LYeMCGHxL6OysqJ/PxrbtXJ1teieN1bfX+H
1a5HdKi1e6mGqSpG+bmXfOPgq358W3mFJqFBEUE6sYeVNOrerFygo3mi99+AvkZuxsDXjgwKQNt2
mZDLXTco0pXQy7gifVwZGXaaI3rXcFxNP9h22lTftVmruiaERA5nEYOtNmATSHAxjKkoLlJKFXss
ehwDsQk3Qu2NX8+fTLnZKRArvxutyJH9N+6Jo+MnapuyuupAQO7LTjTfA61AT18lh72CFdK/GUGg
6qtE77vyYKtlbwELl6J1HLWP4ajsTBIWKxUeUOMNTiH161Szm22C2txhUI0XMxiUixLZy1VbJCb4
cnO6ARSIJpcvbduKOZnQ9XeUsm6rjdISseH75s1aEXbnJkopcaRIfX+p+v73Ru6F4zXcrymmGNoG
ZsWEyDLwMte3RuCFhD3XcNY9zoyqhVGtjLW/1tJJ3cpTTtrT8qsJqlsNRMn3S9WVzLaP1kU1wMkz
o7y4kaSsuzKR3TnUCntmq0SwRFIh1Q/wPpW9nuQ6ggepHv4Ycu8Gomm9nrpaODkUn3Une/Kd1FFe
xb6Ck2zEuPgSGt6+62vIlH6PUH32EwXhYRY6Dn0H1uRUraXQICfpJZ6AKmT4NT6HVX9tZMZ9rEHj
aIigbbIwF3EcoPeKht0G2s1ajvWbuI1ugSre9Yq+DbziGWORn9VYSHArJZRBkmvLl3dm2B/0CU8H
MxTYZ5pBsG4r5VmCnrFm7fmb1orIJCfJYQRm4051foEg3x0kLDIxYZU5cEGRaFCir+ARwPhn0CJh
ST+bBjdGycMHPQ7t1prdSAeMIt0haG7J2f1MLdbFUI/9put9ZFr1fs2V86Qm/DEStL9oqF2jTHrV
lN2FV4RfslaHJfXcNRNIzKp9RuLmOUCUgZNAIkiWi/vebh5iS7uS0ixexU1+aYWm00s6oKfyvmv0
V90ED9SL3vGmkaI0HC9GRhntOwk6j+w92W0F+wnFWwgAW8tqrzLhH0yoZyvF7hVkiVtjM5YkUkUV
XHqZsfaa9C1C7kW3nwJop2Vhf8mycEuue5/rwS+ky9wora/8JLgI4LhAQnmTk+wL9oYbyLP9YYrV
OVnKKx5+uxxBWVekC27/tUJQir6QS/L8WvNflKFJ2ObBc1cIfLNMdfZuQl8uzm5VbdrZgrNg8JPs
XlLY6fGUPmnduOpHy4WSckOteC26xpjdUH8EHSTJWPgIwaQbPVReJL2+0xFA3HPOrFrL+sae+hZ3
49o0Y6dB1uXVJuHnB+mFXFWW69v3whNbSRms72keXzWpuKoaJYECxHLsK2k3Jvqh8Qxlp/EHg+bl
t5EfJJtSN4aNCd88Njon5EGyyewm2uijaNa6Nbl6Wd/H2fCGulV3KKndYytb974Y3EB0Yf11DIYu
vDNwQ6nyOy83h8ABI4k4bxhPBzKYvz5/hp0Kq2dgO+b2mIjx8FvkrLwBeXtpJFMWwdI2O4iMiB/n
1ova34yqfAMa98nX+x2qBOdi6hOBJTV30r24DgH4XYYpZYYoKssod+saIdbA2iWNtI6RoUz6a9sT
t3BL955MRbUuWefiTQmNw1iZdw0KIlP9XU6kTXMOEfDx8QtKF97jnBSaw4tFUgi2reT7sH9d3+vW
vdqiN5itJdCgn4/6x0epQqdxFQTLh7rhEimF6JY3mykhc4NsHL6BK0nilJjukTVZyR2cQbQjPm/x
Y8dk0DMIgqIET0gp5p+/e27rMio1zZw96Q2xt5QOEeP2apKMzefNnAgFZ0wWhqxUIJELWKymIArl
jNJp7iK9dPBtw00DCTRktZVL9UyPTq3cOTDj8aPMZSBzkUXDB6WPGpO2IJ3yAEAGefyuZk96XUxr
LUOyBdLaZiS1jLzdmbbnv/pDjPTvppdAzDytPNxBGc0xGS/8kPoBfFOu/mKP6OqselVTBzUPHXpO
f2d8/9Xn5Z6ppUFC5D/IXc2zH+E4b42s2LZldq0OzeHzpk6tGFIISMwhVQcUdN6+71bMABVxKDLS
TlJGqKkpd4QoWM22N583c+IUQAgXNV5QkczjsgTjIwcgJsr7Lm4gK2E/qwm00FbboffpYO/zl/Hx
Gjlv3Fg5ccg6E3we90oWrakWScM+GOuDkLtDmnc4l1nx61QVpBAZXizYtC9+GRyEeQ4HemJMaZTK
NdZ7qDBb6nHrMcTcDnom0wcVGPGJEYEuEzvuqlX0Mzvx4xEjwz2a83W4llJ3XuyOsai7cKhKLBm6
ybgojHTapqnaUXzow11sAOKa6mlwrKkRZ8pGJyL7dy0r8qKUV0gZZ4NJJ83a2s/VQw+hg88XzYlj
Zs4BMY025zTUrONx9CdRYsDE/jPG5iITO0u71ggn8DM509CJ1Qm4CGSNAqJVhy543FCK5nfg9Zwx
Vlx9Vct7hPZ+5pLllLV/YdbizO4+tTxsIgysGbmQ8ec9bm1C46OKeV27lMzQlxTbCo282Zz989E7
MUFzfKiCIdd1Sq6Lu6BCOn9EjSJ3gSR8q2ZooqHf/Y0mKAmQrIedRUbruCdDkk1ygce8O4TjlUjT
cqU21uN/1sa8SN4dUL6KsHNgc0BFqbGm7Lhq4nNFhxMTgv8vB6ABmIE7bbFfQb30BemMzG1sGdvw
8GdXYM6Gj9mZ++R0OzMfkEAVzPBiuLoBk0NZ0E5mTk9dGr12WhasQI07nw/ZuXYWQ2Yi2lgaBbk9
oDrYH8TdpresR1T+zhD4Tq4w0m7/7M+8rd5NjdSPGhg8+gPF7042tTspDc6VCk62gU/lbz6VbSwp
A+0oKmEjGkH4ikiBp+7K6twT43QTVCZJIJocNotcbGGN1gAsgQRwIx2iJrvsOn33+YycOMlINQLq
gEZo0JfFYSl3s4yATbo3n5JfutdejWnwWtbpJRYef/1ctslXCJ1nraZ8qNMpFfRupj9zkSWtV8FE
l7q/jFUBEgM6RhMqkw+leh7RdxOv2HmMw6fIXHBI17aEVlWH7LmOso0cWWcS1admZ378QakzoXEs
/Z9F32Bhk8u01ch3U33ve+dOmFPbRYceYurwd6lQLyYnV6pc+EbH5Izp5RxV5h5qEWZ4Bvtyqhkg
KCgYmarC7CyaSQCQWL7HJaOZ0UrPUUqriHpQuvt8qaknXq1clyavc6oneKEtduVELtzyEhYASegb
ZItRJ9qqion4aLkxC2MrRSDQbPTBKmNvkM5RfNXt65dYhKtMKKuwzNbxj3Sa3xDTSi9TZIOwds2R
b0yrQ9brD1k+OZKJg4yGMpF23RnGmQvyxHV81IPFvV8HNUgAW8vcpNHILr82uuoivXul6pWjq9WZ
e/Jka6gcabIGxJhK0PFi9u1WDs2CxRxW4UaebpB2WUkBtpz5r9A+VyQ8tQh4afyrscXRnA7Q9zDN
5cgMyNVaKHm2yCCI58/XwOku4SU/PwxBUS5eGFkQN7U1MICDgXyEZyH3ELg+uHcclXNh/o1rDYD2
v1pbXJ9dR865yGltys2tibaQIT0F6plj7fTAgeNQZ3QcNOfjWfLQtUjSAhgLiheOlN3JNoJb1Tnz
5lPnNC/2f7UyD+y7gy3BJA/TDpWyXOStZPtialAZItWr6P9hdxZLHIXvsBs1Guq0fGOlPxL1xSjV
M0fByWUAUglvTiJo3pvHveGuszrkr+Z3QO1K/S9NlG4umRvSXWuptM8EXSfH7t+tLbk0YBfCtu5p
zddrZ/DtzQQfdLRUlvhfBp9y/9jzbQpMhLricjGIUi4wXhtZDEiPQUXYzmZtn2+hk+vtXROLlVDj
5id30sBKMNUNWWW07lEv+lvrDcIuj08uNzD+xzNEPSf0qG5kxKlXaNHA3MidQiYqPkeCPDk5XHCY
lvCvD4BPXx/NTJjcog0lt8EUzqg0a3S4Vnr6+PnAfWyJ3JpC9Dvj8mav4OMuZWphz/rNPHINsdVw
C6hrKiRlexMReH/e1MebjqagiwEV134zdY+b6lQcFFsob64nmVurHJ+AP7iBElxLceCmODzUF1nU
nGn048KgUXJsQpYB6oKVOW40nuxEpNnEayGeHNl8tnPc2+r+zPL7uHVpxeA+EiQqZ7rlcSs4xIHZ
TpkvxLodKCUUAPF9kp+RfCerIM7M2ck+ETaTEYUR/AG5XkIqQxGX/dRI8UaBaJJI1AvRcfp8vk40
M1vmsGHJHZKgWXSKKmQSB8hP8dBC9iaXLun5qmyzMwfR/Nccp+3It1M7w9N5Zg8sQwZ5AuEbxlbq
+jWKlht8B5pHKxLROZT4qe7AJ8NDCbA9grOLW9bPuiRsbHQs0lx/0I1io/TGLeSWv/wAnuH1GlwI
4njwKYszQpniBH8sLQVBGuMYaYCRDCXjzH10Yr0ZKBXxP+SbdB5Cx+utsaKuGJopdXEUcAw1v0xl
+7IbS0dFgyXTs9fPV8K55hZ9IrTuPeq2qVv2I+L11Y2lqqu5CmCXiKnl9cvfaA7FEfR7SFYDEjnu
XRbkstqJjuaKao3Cjouyuhsgw56EFiLk9ZnNe+JcAvLCCShgRhAfLxbGiF5zX8lp6vZTuhoU/7sx
lQ7wvrVpYKY07toRITr/3MP/xMF71OriGdaKIp7GPEtd0AjrIpxAuSG4jApZnIo/N/L/qkudUZea
06v/5//994/h//pv+Qd1Kbf93ryl35Pv7wWm5l95+143//NfkmX9we1Lws8EaTknADm4+rffP7LV
WWCKx9N8Y7IN5x9lOd4y//NfivkHyXnqSHP2nGT2vDWpFv/+kfYHVGwyFujNkPwV4N//+XG3fx6I
9eL/v5c6gk5/fHBC5eFtiwMf30YWjAz28TaJexThtSmLqV4OoZMVSrnKjSbegFe6lUMrdRrFgA4R
+b+sSMkeZbOSZorgHcXFXRSN1UYNinqLroKPQqo67j0j9vdqbPbmyqpNx+NW7rNSw5HFB4iJysir
OqFFMuoF6sZj/y2PUMP2gaJPmdFS79Yh+UimsWZT38VW9xWVvggIff9dKdBn9OPO/2UOVueU4xis
1b78ZShTwk2JEn+jifUEydBFXwa5KEp76CYgRVijCehUFrqs6Bzz/Km1xmOn4BOzQ7YZxmMvP/pK
pKy00NSwj7Gs58YuZZSnfT3D16iiXq6ZSvxjbOAljsqobfmxuFK7YbxD3xDElIbexM4LUaO24lQX
697LoSWE4bVZKNf/n73zWo7c3LL0q+gFUAFvIuam4dIxM+ndDYIW3ns8fX9ZKs1hsXSKo3M3Ha0L
lUoMJpAwv9l7rfVNXMu9ObYFKePVdqiNeKXAF3KTAOC0UEfowsaq3fVwsA27IDBqRWSm9lgHveKS
gCgSzUtKeiLdiAEqkzxNdbI7hPAds0GDUtKyDuVJvtMjBgpJZJUfzBS2qEQGBnCptILVXAjrMa0r
G0grWrB4r7bN4qu5qt3M+XyDvJUS2yiG+yLq801bEB9KGjU5QvXcqW5M2uVjBo6aINxFxlyWDu1W
m7IHxCrzq2bU7VmsZvoGQcl8X9ZC+yyX9ZMI8kK1U7QrnW0oNZQ5GbLQiuGqn7ia1rggMxkNGPNN
vBk1wTrSZ1NseFz11iiRhbHgqq87WYidSm+BwhLl21Zydr+oQb4xU/igQ1I2OzI0dZJszd4uGj19
jRuAhzaKi16+iPRCEfbdWCfdupvkDltcOuVnwdgJiadBC98ugwZaa5iCAV5ygymVbXzg9FNYF/CF
BBQngZmlCYO3XFxGYZYR+zx10JchRDilZnRnS0gkOmKlSwn2g6cNpy57Qcp2s5DRLjbmnT5mB8vE
9yoos5NX2Z3cjaWbz9VtS4gq+dXzFbYZ9YoJP90ZZVSQhVynuej2eHd7B4bCPN9VKCDre6Dk5V6r
FXPdNQMopKJv7yZhJGRSio0XQsSTCnqfAJyhTYNtHnMDw1Cf78SAqMFpzLurBNfmGVCC4Fosc4sk
fqPAozhp5k5uSP7sEyp6BnvSy7RssuPUxvk9/GvlOetL8cwQl0TxYFEn5VGeRyALRa7AYh5N4a7M
9em8L2ShsmcCp3n3EZVE3EMhWQ2nIONKay+aZnoXg0F05rGUHKOzDFsn09pdwAMSWaX02xjAkA0e
6pgFwX0qAnsdDHEtjMe6NHoXTGG6oTQcUw/O3/ppnNDJKYVfDyKRqwjWc5wQrlIIqU1T03LUQp2u
pWy2iyBxWtxUHlgEv09IbQNbdpCT9jUQle6tixo6rbElRcRAqSmBEDtViiLhBjOqGcVnTShkWXuo
VEiBM2HWLfG+XstSFIOTrgUyVYl2rPpbNuW7JdCVFwU/22tHTfZeA9p9HrSRuq1r4qia7nyhM080
eWeiEdIRzJlLtiZ/NF9XS4MT7uTpuUhi7ZSfj2V1snRHRrdZAJXzyK1e7AC+3G0bBcqhEC7Jf5t1
J9CNysVgN+57KCekJyfJmWWm0UNidcGRTKZhH8R5uCenHb+RjBfIjxpBP+R929VeKyg+zvqzaYzP
usDYmX1T2tNUPMuzssHUAyy1BQ1FdDJ4pyneBEFzhVJHcltLvNCWCWlTYbhj1dGa1+rUaZNp8oW0
Trdl/VBPkRMryOBDOrOE49bmeZMFeLqjajhaCageIVeS29wQe2KIEBjYaPdJJJISERgQ1UpfTKXU
Ji+WKPPAMFjoSGUZe6gw3aVZXjLaW1PV6qktKuOwqfJKdos4Ut4HA6ce0RLgnob54jRmshDT94tq
DLj9pB33izKjLpabuCDzWqtrQvToCFzrae0jJJOOJnivdTGJ06uspZk/tq1O1O4sbacuvmpVTNFG
M5fXoKKBjpAM5VSYc11ULCMOxyZck20Rejy/FXnMdE3tohOvskYoL4d20om5r+9FAnh3XZ2QHB6G
r4xTPpn8Ag4t3rhyIuPM6K1cdnC6L1edZN2iUzX8ooh8VgcpCuDsjoxYqOaqFroKHWcqfnNzTvOM
53ECY5fJJJhDLdLwOj6yzieVDAWMrQQQh/RlXGFvLNxy6laBNGZelFvjkYw5p5HTGzUbwlUNvZKY
r3ryTTU1/Za58toAjBUQCMxtbk23TI2rYVzul2FMrwb4S8g+wb6j1szX6tBGTjn1kd+j/QQqAmJU
U1ErIglF+lwewqk/tBagGamWzZ2VVLgzsW1vqFDMu4iixprALbjMKvOYiI8MJ8es2IUFhyUmVLtl
x+lwirCaa+HCFAlXJTW6cJQkOKYQTFOD5UfZt4OfqhT2SL5tdrIeTE4+MTA1MFqgRATX/bT4Sa/e
L5g+lRiJaX0ZTT259bbeggxQt8pAgn9kK5FmmrY8S1XkRUYgGrdCFqYrAeOm7MppZHaAz6riOFvl
sZBIJWeJkWbFLUO3RlSvHBP92kmQ6AUyI5ooweArr7tiUO+kTtYoxkfrybL2slFflEVC0MQw7xWw
vUieI2ZAfU/7xSfNwC1QNCbwESMh3qDbaOA4moVjSoWfEMZ/ymDPx6dhCFG4AmWwrFS3Zx4Lcxqd
Bso6ay0KQWJ3aJegYmSMdmiNN0UUexMqWlhJL30VRvtwAEQkjNE5S9HLGLm7HxmSvhbSUnTlNiXT
T2G2090MSaTNM8/IZQbpS11G0hWyc9/ITuu0CMykPAbajTZWETi+enZDsH1Xo5xzLUfrDdB3se8l
trfDpL5MOG/9cjKaC6HpByaRoKvQ0iZndNVFDFm9Ooxy5FrksCden7Hw9qoe5Vtnl2UUL/umCWXA
A+ZUpge1JWdgn/ZtjttYAWdibASrG0fyxYNZ2AAYSYa71Bpj64Vs6hnN5vdtwP9ul77YLpG39rv9
0iF+eWqewv6n/dL33/lrwySzv1Go5FDm/Z68y17qx4aJsF58ari5T2U4k+Ifu6K/NkzaN4IBiZdD
/UBbzzwpxv7aMInfDOxSiHL+ow3Tz9slfC1Qp0/5UTRBFbZNn0rERkbYnErOt98UC9D2WtOuDPT9
Pjiz9IuS1i/1EpQJKPuoE6t4538pNZW6Anwqthr/lDxZAyhM2NowLl6rTbDrDGH94T782Bp+3Ar+
ejguuSSrMiHmKEY/+6rTSjRnfCaNr/fKtRqYnsLGyo6lhPSkOdtD6Az93x/xl1ra6SaTrXzKeUNO
8HnrOTSADuaeIxJmmzljC71vqL0gK77SE/yaLMKRZMq2p4BuckU+RxxrVdkkhTk3PsShdn1anqHf
7diUQgOct6UUpTvNaLtrbU4qZtiB7Ljxik96HNTqPp/1VQFTRbaNEWAL4oQjgMLK0+UAgFOdXmp9
Xn+hsvhVAXlSi4A44XaQK/5LkyCRqbdnVpj5idDtQdGczXl7boTWTJN6IvxHHNyBMAs7hwjlLWM7
/lnt+bOK8TdPw/eIo58KqqcTwI3Ly3bqIn32hgLH7indmqjYpAYnSMGYuiuZs3wLVlVsCIWNQGdj
wU8yiWgjN/QM4et2CrUnURx3ZTgJTicuL2gAv8pc4VX+udSLpsIyZbTFxEmctHY/VyxiM0oijaxo
P5DhQ3qsuEvU3QqIDYgXoqOXFdVzpWpgS8kaOnU6iMr5759cAvg/nQQDkSKjhGBQoYL+i3woWQg8
iGMr9vOxD9+FZNYelxlwgGOxlt0I8pJBsmiW9LyIs/xBgD8ZjMviBkIRFnYhj4MHv5HrJpvaJb9W
bUVtEX3iB1RfMYbrPujZhw5h7Ji8IXCUyutyKTezFqb3U+DLg2Jeq7gHBS/UwXp4E/q/kQp+YsAy
nhOSmEgVWPozduJMkoE6iM961RnDZQgE7NkssuRQBARb2dIsWA9NHXd3Lf/cCWUgPs9LOVasD2Bn
uIUCC9Ge5no6T4oYFGplBbPfVom1GvomZzukt6dag1hgQMqLgzFCZrYjkqbIq1J6SC16H9SO0Tbp
U4tJ4bZJyUxiGEoVr56mZVV02eynRS2s6MiX0x3FGimB4yjOOrzmwVpNapJuDL1RoP3RsT9gxCi9
IRWqt5yDXSt418ALg8M+i+BE2VUqdu/yTPiAnUpmcMjarrybw7Y5w5QjqrZKLJtmZ3PN+xwDLz2F
BJQgvRuje4/kcV7rQmndFVZwCqyahPwekEJwwKwz7iWDWJ1ByuRN1sUpgd+VOrhFRSaj06XQHpyG
5sQWUhudvEEt53WRBawE23gYgKDmPcaGjOAF0a51ohsjlmf9qh2BznlmWA0Oeg39zFpanGtJJrfP
VRwJx7DXqnkTEQQGvyk0uJlU1UTVayZ9WRzyIIn75FqeSgqqmIA6q8VmQ6O54ktqZsoKja1JPW/q
RpPSTcV04gZxF2kOCybDjzQNJGZdseVCiZ+bRzmO53AtYw+A56qk7GdxUi0OpRWpsVWluwH9nIhu
oLTTk6zWLO+kpMI2lTaSpXvD0s3hfmlDIXHFJCFiIU2TiyBVK4vqVC5ch6U5pWwpuskt6gKqY58O
QvysLSbgyknPdJSs2K1K/MyGdjEJpJdtzLAfD4DGsvfGmFXoxsEYcrYSipXAiNeLmBb7WjM70rCz
5L0ZhopMGfM8mCkPKFl4gzoHqFpuvC5WcVUpunZjFGDThMzq17GCpjsQmypzcrNRj0E15XaRnTKN
F4iJ46Ag2O8D/QLseLSR0FZ6GoxEV8WRtV4qyIdYRZJdZMiDDU9QW5nKAN5T7fF0yQl7qsUqb9o6
LJ8I8LoTpjCE7DJn66xCGZzjrXRZ5j6TtRz6MuRMN9PnwFmk0rTbphMuUHG0wI/NsQLYEnOtZ/Wi
HKYt0VLGblRraS1EUe9mcdNsklJXKUkhlCsVCbJqqHiC3B9nqT+T5LICBW359BOnDRQ4yVuiblkv
knmFpoeVeEttdBBYexeZcBRLpbM1KYy8idAzwmuNfNOVxI2TqFv4CnVM5EVWfy/rBPoUtXwuj8l7
QmtzI8UhgYCBoF0LogT7fbHi3ZSkz3W4jHvYvcv7lEjxDSCd+L6BJLXBmZi7Q1dcYK/RqQrmjOR5
Y+UnhBHlPq6JWxlds1XyRKcr2hOPHA4CL67KK0Y05kIZegabVNHfhECVZ3ckSCu+HsZHeYoqt61K
y7KhtJqxLaY5qzaAkG5TSZdjTEq7bUKTumbLpbrFWGyLVKIOrYVhxlOVNwd269FlSjyOocYPaiqr
LI3KYqdrqVEgelu0u5rixCEgSmkX6/ng0aGst0PU9W4Zk+4jjKWxUebxrBrDyS/KDCZxHl+AE54S
W4fUs3iVCmKH2NrxMGRz/x4JJhF3XdyuRHkkbwiuyl3f4CK15XBJVnolgTkKs03ejaGjYTLzw6p9
TdTKcAjArY8SwTiFq5aisGIn1r93FHstO7MSSmLL3GRrY2RZYVfUXJ1SvZ2KKPREc1rO1Em3Lorc
mreS3tX4mtRkaySGchsxWKxIqMBK2FTymdQRfGPUxQtIYf04SjRcwQYs7LaWS/Ck4fqEtm/6Umff
p0yLAh1Kjc/qgpVKaCjqY45P7x5EfLHNisl61ptueswycyEMXktyepylctZ1Ba6PKGZeMSvIiRVe
yPO6ZFWYACG8Rt22+FIfjFRoss6pDSXxBqpr5K+H82YkSdCJZRGpnRyUwzpEket3U1t6UgIIN1Ci
hyaCmZy2/UK9oYH7xpTM1jO2IIUiLjoT86z1zFjGIzcFfH4ULas4Bv6oKvXzUCzboVye0srAjBYk
Gd7KjpqbGTy3DE+emReXVqssKzFTzhV4tVkUNU85XrcVdkzRQTPVbohP96Qhbs6XSD9W0XhVtJO8
qyv5JVTMxh1kOodRcfL+Bin2cUlyWgypTj1UBgFoUIJzoYb5NTbHJoDwGoiUUDF0qhSBY2kOVkXa
j54eM29n+lg4XM7HfI6icyryNAmrTniTjeQyxBQYWgt1K6BiXiUxtxFkFb/pdSVtuiaO/NiKwNA1
2URdxpzwMvZER4Zlpyo2YtDGFisGKoKkej+ZMXgElvRM8bd/iuSozZxZa6fDklaWH32nUoVyo96z
2tAPC29X5Awyr8x66pPsJha6mtq7OVxXIzmbtGqU6yEz+xMCrD8POr2vCGxUGzcrdevYhPQ5e076
ihCx4dFqhJiKS5MSuE1pMN5hhJXOxjmyHpZ00VVch2omglOTxVvehHhDm6FpbKp79dsJp9lhUNO6
+2WWogsJWuEqroLQQPiI28mu+lQi0FJRg8KJBwW/v7R0nenOYPtYS8QKa7q4EuMKwaVpgNiSLPr1
xHIAIKvmRj5qkVaeC4TeUgDMm/I20IVJdCt4sPV6IYoB8Ggdx9dlnCyDLbVjAg620pNbJS8IpojM
pn1v+x7E7CjAK7aV1IxLAkDb6jqrF9Z6cPQIKC16V1syRqFKkM5ypVYPcb2U6jZVQiPYlnkCfUOH
WL6HVZG86pmZhR45yMqm1TsFSBoOvSpUu0trzpEnxszPdwljgNOqXXE19aWn5Oq0qyJVbWxd7AqG
LDF4mFP8C3kejDu6X+N6rMJqH9MxeqYaxgrT1trCepyr0XzP8hp0WjstF6MBK7vAXC65FcGyK3lC
fkq1rZR8bJ2zRdZHZvTUsJeYMnm2hJ45p/N5Iof6cBlb5hy5fSzmTIE6vAGjU/hYIJHOBCsYQriV
ExXLKqdyeplBpuwSMBUkOxB5VRXTvTTm1l6sey2y3KDrRPh2ScSiNkKTDz2YjOUXg63VG1Wl+Qrm
RGuB5a0aXHUnvIE2hWmFJ1sUn2MKrIChGWeu6rDIovOhOQ0GpdXPmsO4wSw8lxb3MpjLyxpQcLia
qe0eOniAhVPnU0Z5boQCKEXtPQg/677lsyNPEvXc1btsuJDYI2zjMuoui3gRVtmcdWfGWLd3rdmw
WDLaBaywKA7TbTXPxA00NRBzGwgY3usaoWS5URViSFl3Lsri5ME06LdZrLEQI8Zsj0tSJFehS3TP
tFr0wtzaxIcvIgWHoYzgyxmR1lRvjPBNR1q/IuXmSqloVV+LEI6z204Tkg1sNFYE1mQJEMcmrbtN
kzw8zw2Tlq2hT+llLTc0bdWZBhwhlYOTiyXiurpBbBsOg7skHdDQKZaj1SALzIFNRfNOySxtFxaQ
6GmlDfXVIqFUTjoyohHbxMa7bKXjOp37dS3O7EImsb2ZyKnCE54sdx3okbU8Znnv6Fm3rGSzAIUa
WiUx8W3gVdMkryNhgX8LWnefNvPAnEAjKiya2g/KYHGswKhf5SCn3hgMJIviohavl8joL77vIf+3
QPhFgfC35cH/KrqY4uAfT8XrH/ZT89y//lQo5Hd/lAl16ZtuAMrQUTScTK8nwdePMiE/om6mkHx3
EqZSyfpJV2Gc9N6mrpKCiZ/hg65C/0bVS5EpRJF3C29A/ye6il8qTibsOYWCE5G9ItUKjTP/KCru
5QpAT9LMLoAW4yqmo7DtZnMuHaNcxGelsjAga0Ma+KMo9ftiMaFsQs5hUkmHyNiAn6ov4GgGmzle
1Dvcjq3lzB2QUDumrAJuO8hIxxb6gk1q8ZX9Qvlc3UBxImGKIJJN1bgikvTz2Qviwv67JJKZ8IX5
aZwU+SrVNbxRk8WqIoIYeisNEYMcvTxy9cie0gkwQ+AlM+pT1t00U26RvIcFtQSvgzzV7oUU62Uk
EUwjGgcE8fN53ynjvdJIQC/rRSHrZooXn97/4ulG1vR2kgvF/RK6hXgkGaCJAAGb84WeJEQXyEW6
sVjREkTM1ATrdU5r2Cni8JVR6HOR8nQpkOJIlCgRyeHj+flSSPQc8kwvYe9KWuCQmWjY/SQKjlWJ
+hcSss8V2NOhELXirKPETfHv01WPy1yVujydXN2YGw8IrrhtCchxZGsgXqcNjFXYF//BKLSPX5DX
le/d/zkNXi8lC5M4jLrvMqJ//e04vIGdbd7+2D9V7R9+X7w+dYCxP//OTx+BFOnHeHgSTv30FyKs
4m6+6N+a+fKt7bM/D/dDYvX/+sM/3r5/yhcjjsQ9/fcKrv8CERtnPwu4Tr/x10Ajf0NNqqH5ZAty
6jr8S8ClK99w3CMIVkkSY8Y8hT//1Y9A9oU3gneI5AUaEsqHfoT5TeLTTrGrjDen8emfDDTfX8WP
dVrspAxoKtsYUFC8qZ8emiUfkIHooeqWzOiuJsZ3oaVkHrEPL6XVPZuxedFDcl9Hclpt2wHmGgz3
f5zYj4OGq6DQx0StqmBE+vktoV2MJZpSltsTvLbrzWFrFvlbmyTXk9Du4gTMvZkYmV0W5RlNvnH1
4Y79XbX6l1eH4xtcZcLAKAqzSvr5+IwElQTtnWKvagqxS71WcdBr1McqB+ZKiWfpSNsV0NVSvzfE
yo3NWiDeqk1Hf8wKtAY5vQ87rEOrQsKVRK4OXgrJUtmss6yqSvefT/7/4187Jtd//9qdZven17L9
qJs8gRh/vHaa9Y0kbok2xwnVwjzBu/VjfudHCK9NoE4S0mVyTXgY/nrtlG90dU+aRsICDaYu5V9t
QOUbDQOKfbzLZDUjyPwnr90v+cmcFLM6oi7GayBTnz34RWK1uB5UwUk06QxCW9i5iRoC/E61oPfY
h2BbEwJZWGyLGTx2WiIHBYdGV9MRlSM32wh9z7u2oFNju5iNb4OA+25pSjX06G6cxEKKNL6Sn6vZ
pzS0m1Irkn2jZ8sPH/w/Wof+T38UdY0+o4mxghxi9ijcf56Zf/9sHsrmHVvCH5s2YyH68Qn92w/6
85ElpoQVJL5xElJ4CL+vLf98Yr//BIoPnD7yLTHi8Jj/eGAF2eSXICzwQDJ08TgxvfxoXAuy9Q0v
L/rfU7MZdcU/gsn+vKQ79ay/fxLW0JMbWfwMkwWSYKoj2qq7nqQdO7Pb++WLVJFPPctfD3Fq3H0w
0nWS0jXSwiFc8yZ8Gu6zIxoOYvhcgOMfbsffjPc/L8p+OdJn925mGKhhTI5Ues36PPtiHfb3XwTK
F7eRVZj2uV0cFn2RqtEY3SGZie3+sNwFvnhdHWL/91/jk233x/f4cCBu/scrphJBlVRUqu8K1VEi
L19sw28k23qO/A253Ftt222rXXDeu6TLbWa3OSgeqWX4W3yUkG7p55YvGd7vz+q02PnQYP31rE4/
/3Afs2QK9SWbo7vGXFMfTNd++WZ5vd95o9s8TbfD46SS5P/VVect+O1hP83hURPQUTI4LBGXbnMN
FvQsSWzhrr0ZdtI2sNvzdmC4tYvt1rj+D74yyS2EVtFwxUF7Wl98+MpCLSS6mnTRnfRC+KyJqOqx
dPoHM7LVa1IXSaIjbNfTRjt9/v2Rf164/HmtPx74dFE+HNiSG+pJ0ulRm1EB2nTZltuXcv37g5wm
y18u7cejfHozWzRshsq/7vSGlDy7ehBrG2xRGp8OqJ508ZTenUH54jVV/v64dDANpkud3c3P344I
9sQsJCu6IzO8oaLjh+G8eCMQCrti9rbVUREdttEXOXVtZ542ijiAMWwIAyRHLnP62CA7lkYzOuip
3JM9frC6NHXTybhKhOZRKMxb2paJlwd5gFaFIqMsvJezEa2N0rBwwwixz+7VTYv2bpkBA0lL9RUk
7xOp8K97+K9vyaLj4z0sJDTaE7ixO5okx+483E+XwJEOqEtu52fpQbHLr9Qhp0/816L/1yN+GjeK
JJwH2gTRnXKlmo5U2oKtevgFbfMoRI55jwH390/Q9/Tl3x3x05gQzFkzNLUU3UHFeKrXgTebDnGA
fnYmUot0RMsbzhc7c3Nvok1J49VtQ88ynSFdx4gACC5dR6ts066zFX9Pj4Ir74IvBq6/G0AQErEj
wjdH6NSnq7KYgxgVHefYnC076wCC4os0B/3vJlEyo5kT0PIijPn0PM9dWStqE8d3uT07+gr3xT69
LC+b166yF7t2BO+FdNj6xnxYdpE7H7s70FGCFz92u7nfd6avb+Zz+UpkOCdV8i50A48yMixsxIm+
dDWd12vRsIO3xLEeRlt7bVQ3lbwL0a3P+9f0PLATe9zB37WpWYfnT6OdfDEIf0+7/3yfP37DT89y
hoZC7CIhuqNi40Ub9A1H0mT82gGit7iiN16ioUi30RX5T3Y9+2gQbNnNffUZuJ4TPYp2wJ/1VeT1
tuV+laTwCcPx54P/8fQ+3eJ5npdCPcVIzqvkbN7Ck2hv03W/Gtb0daE1m91q2kpb8SzaKufWWaV9
cX200wF+d30+vQfFgAtpCHgCCF89U7fRA723NTHlu/E8da6xRLnTznRT567Ztq7lnB6Kels73bbd
R36zmy6K5/Onl+ki82KfxEnnnq6VqzzQdbFcNqrJvryTL9sdVfNqP+76L17jT9uWH9ePysQpZ511
zamY8XGooggQC0AD47vO7dxi01C4W1kvmg+Pw098w2NMRth2tXj9MX7FLH4Tuu+/H0m+L55+uYIs
a0lrY6XMqfx8ChALhdnUk/guvpVv5TfhUn09ebe2BV7nxVVzWyNd9isr/KcyyY8v/uGonxYXaFLo
WNN9v0v86qitBfu8PetWhCPvvnqFvjzUp7VEUxlopAQOlR4KNnt7RoTAjzeFFxwYOMsvBr3vuTu/
u56fVhC1Qi/WKIv4Tl0F28kF3HkInM6dziD8OcJheha8+UHctC7LR3vctFepa7jx3Rd39WdR3q/X
99MKw5jzDO86X5qXcjWuqvWyyp6jY/RsHcKt5iletR/Izd4HB6Tr8+r3R5f/bj40KZyq9AR4tL//
/MMqCsXOJOXkNt4hB3QzNzlmbrzLXADBDvax9/GhdnuX0OStvAvdpnP3JxDMF++Wof/t2IBr86RN
JKlC+1QEm3tC10qVa3C/eaaLat9f7Z9v/fhQ24XLE9c6w660nzf7Z8PetTarEzd3PNn2tqvKjuzz
jerkzlF2RCff5va9vnrEAOTnq2vGkMi/9FJnfRa5fmojfXE35x4JvO5gP9+G/lVuH4MNs7Dj75zC
adzWVux9yCFa+/Fib/i7cvV4kdrHhd/VbB8ZgauuRPsCxdHZ5O+PhIV5rRO4TmY7q9k9f/PPHy5f
vPloYnjzFj+290fR0WzZKe3d4Orb4171Hq8jR7HfU77p/vbRre3rW6L07ZfGnZ3jnhihTW6vS/s6
szm+LfmKfe8HG8HLv18AydedyOVTWz51sd+OjwYnd4GOzb46zPbr/nHhK7g7wfUuj3Zjn2UOp71x
/YvtbWmP9p7v89rYsX+zfg19k5NDi2Gvb3oncF7vA+/2MdjEdumcU+VjpL3CROSUzpFreXo6pt0z
9wPLqp3znUtHsDeafbG/cgd3v+ns69VkP86rx53zOrkK/+tx4kuJzsKoyVxucebt6vjITo01l+X4
ubPCUOqTJWxf6tzV+VznU3JHdXnvfD6/sz3V7uz09B8vnuZ5K9N2pq3iOFfe9qDb6Wpz7k/2w/qG
U1Wc1eBsWvs8timoumd3h6td5hzs87OFx/lsvbUc1CCutz3bepdnpr213Pva3q17+6rxNpp3xkEc
Vlq2E/B4vT+ZbuuwIiUY3F49oFrgiTsPvW5r2gzv+94+FLa31lhLlNyK3jlcyfbai+zXxde4oMr2
JXJXoy9sla0t+0/24WZ20+vQfoycfKVz4bxL/qjsbXi6d4l9a9noRu3Cwcdln70ZjreF5LrztpJz
OrO30vFdkYeNSOfj4YwDcZ5O5eyPseu9e+529XZa6HiH133vbHvPsm8Y0ER7PPcKb/W2OMm69vb9
9mJ29oig/cGV/M5dp/Z6r3D+8vaWt3vmsdofrwfXn53Za9yb2/1Rs+/XpNTbg2uuxJW37lzDvt3v
Ljjz1GVF5lVOYc/2rveOt6lrl+67Yl/dv/Ikn14jw37PXW99c+t451uSqe3D6oHLl9vvt+v70ebq
zm5yeDojgt8+PITOw+xP3tbrLmbXtBdv8IRV6UZ2siNjiOvCrYCpYIf+motdbSM7dPnU0+f1juVq
rnA6oRvvhrPrvG3gXF3cP4/2bnJbLohh8+b5rd1srm/hTrASNbmEF4ab3Yh2tq4OZHY52/aLXaT6
t6Psh/HtU6tBFkw9JhssvjMYXu6F3f3iPu9bnppb7hQv7CZy9qojc+lL5/l61Xn55oWyQb25M+2z
09oV17avOFf/2aqQZgpbXFJojFNB+OOqpkoCSROEJqZyUGxED9V0sKo2YWpnV4mP7dcdjwSJlnbh
KQ7o1y8Gfun08b/MwB8O/2kGRiUV6WrRntaE8sVjeZg2BuPgKvaUQ7DWj7pfbdNj/cXdOH3o54PS
5sYXougUFj9/ZzFK48FUxviubVB7R1pwbskJmw2pfirIIoCCW5VOODXGV1W+v3sKqH7T4GY/jxvm
0x4oz81yRCeFz8xbNuK7+a4+jPfyPTuSam+cC9fmn0vuf1Sf/i+cqM1TFj8Vf9i0IJ/6P8r3P646
GpCoQF7a/w96kKeV+L8vOF9Hb8gdoqf8qf1YbT790o9+iIEtilQ3lQYkgbUQ/VjA/mWLEr/RI6FV
AtWZEBduyv8tL8vGN5nHA8uSRZOdpjI/+lFdlsVvfAx7WSIQDSKzDOWf9EN+XvqQ1c17J57CJ7FC
fG+//PwGas3YzrRrqpUVDaWjKSNlukav/A8X5fzPp/t3FqU/j2LKpGXQxoF/9fNRQq3vVWWCRh4G
gTN0gUVjD7FwKqgjyX3/TdqZNLltBG36Dw0isC9XEiSavaqllizpgpBlG0thBwrbr58H7S9iRJBD
jDw+2AfJUUQtWVmZ7zIVfleY8b/b7/9KhLn6ZXikqSYTaVClPx9zLuN5njDLDHJTLw9Tg6A9Tg2t
f/vLloX45Tj/O4G4GKmQVm0EQ9eGVBJYZSvDFuc3La8BmCeFaftqDLW8VL0u9yMoFtXOBD3zCBJM
mXYzpPR7A5F93HK02jrVaj3qO5lhaAqxEpWGopTGpxR8nwz0CgTzLp5a5REzW0X/IDUr0qG8T1P6
AHTafZLY8b5UWp7dtW2nbJlnLiHh/8Sq5eOQF4KTh54zrXKAMedzOJSzJ6UH1QKLbfODouvRtDOL
WAd0H+ufJQyR3TQQrtrOC49po/Z3mKumx0mjEL9TamfYmO1Vgf/fH0SznJ4+TqIwiJbV+OW9YHuw
H1wHoQ10me17U9PHb8nYD7tZLSc8z70MyKYhgkjpF8HGwvDxmjE3iniXG4u+Jt6KQABMG4HQ1YvU
gkzV9wUuWU6YDX8kdps/9U4y7W5vrIt9hVkzgpCI5mFOB6Vr9aUKov1qNERU3SoMMdyhzO5RIwa2
myjNxqyeX4NMKsGH95dGsGEgjDfPJ9W0Ol3DcC8OTJQ7HvIREGln6Ji/u2XxWR1H5S8tavqt5/bF
NDIqUgsG0Bzk9HC0PR91qox6Yt9EQYSWXoQFyZjdS9HmG9ftxTwC/8G4zWA6l3b0WsY50p2+1jqt
DhJc+e5BxYtD5nJ6uqz+nwvv/z3ivA+FercDTARl4lWUCytPmGM71IHStelbHJoPreI0G9r8y+46
O5IMwjqBbCJ7oJa5eq+nBWL8RlpVQRJ6+C93o7jTu7F/gX3RPGXScn43dDtQcxdxWvxE6cxz25yd
uGTJYuxpRIvSHXB8SR5nM219qfSHHPFda0T25PbGv9gXDIirNspzkMOxCl7PIlFwLmyXuO3aEVyb
NITLBu/pv4ziISMLSVflKJ9/loPkSU43qQq0gtLZrEs6DFqY/5dR+B6AYVRaqGyvRkk6ZjQzq2Bo
airv6fDnqFF0v/0pq7oVK7PMGCeYtACRkQt7whDRnJpdybeYIIYx9ymgpM0dUjbalxxn7Ec3TMVd
TdsB62OZHGu9iA7loNobceTayqGWTN+VjYJu8vLnvwRnHYk9Sw9ZuaFqq32LK/sRbahwY0Ouupz/
fq6D96qBPCEN+AUq8uswSS1st9X4XC9cMD+d3u3SuD/o+fBpyvu3uMY6ODGMnaEu9qz1Kay072NE
uT5qYCuXGhJFXtRs/Kqr304gY/5xzVHf04Rfvh0lDxGCZaiCyZBvC34Ege1pK426Ngg1KoI0u5a7
eYkNvwwCUzax1YZB4ILgO6X0BQwnlDlu76crEXPB3rpgwmDIgrw5H6VtXVGm9cjTvynUOymq5E0Q
1e7H1kk3gvP5W+jfpeQiRzWTKUMFYHXzTCwGPUKJV0vZKbuwQLXMVa3Cr/QUIsAoFvZlTRlAnaqN
j7w8NPin0A0CTwysldtvNXRoRyH0q7IKgJf331JpQSOD/xhUsq2QIkqsB+kM5d8tO/gJqbXsPjON
cG+H1haWYFm0s4COXLqBUjrxwTZJ9lc/REGzoOygHAR6VP+jqihcVVOfYSYXGjshe+HfXt2Ly355
MoC04vOXpvn6sm9DN2pzODRBaubQw5uijrDYY/s+p2EHPD8vw+mQ9+b0+fa4F3uXcRfrAdUGRwPi
cvWZnWUPTTrg4jTwWnpCPb6D3hZZG7fjuzXWajZ5XqA/z3sG9QV7FXFHqiDOCGUVcrDSfcZPfgJt
nMk7fHaVh6mq+73bTcMpzuMY/VQne8YQxThghuHubZnP35i46WS6uVXtM2uwkWca0vEQwQl5c6T5
NTez6RWH2eSRt0sf2HrLIom6PnnpQOm+iap7Q5HdrlDHxW/Tkq+GY/YHETVIW2W9+lDAXniAuNr5
+HhSaOiMeA/pJgm6jpgkIhkGeTaK5yqfbX+aiWu/vQyILQOO4fXIP+vkVfHabNAdxGNjSO8+iO7B
r9P+2+1BLjQIcDNkFId0C48OjSfmeQgZdEXJIBkVAf4GP9E6ehkxWN4nCVgFDwKdL/riQ2wonwp1
PqQAsHDHtIMYRT/dEJhKFtUjMkrNbqzAG9z+aRcRZ/llPJshCix2C+oqu5Bh0pdujSAwIjvyNGtN
488VPoY6Lp5QxCNOgE4UwJ3O3Th4F2F1NfJqTqzaS105IBKco/ODRACYlEJMjp8n0LRuf+SVs0aT
blF/wLNYB4R2Pv1RP+uDKgcUt5GIOxR2He9rO94yIb86Cl17ahF0BN31o14YlRGmEBmQQMJc0chZ
V2MOv/z+p+ioReBC9Z70rsKGqlh1osLmDxrNrf1Z6phwDoO2sTbXdgV1CUDhIL55LKzWBl8H6HZV
ytqQXBzxRhJfsRjCcbEdyqc0Hez7IerwLmwUc8t+6tosAn0GYchlhKPX6k7vRZJIumA5Crdm8gXC
Y+ErzWDd3Z7GK5cMr1VEN5aCEuC4Vc40Q2ej/ZWgGJzX9gNtt+GZqAhHPkrMfROZ8Y/b412ZUBaM
4gsDgoNUl6/+JVPRkfirdTvNA6VvlcAyJHpkPezdFLOyHWof0td7WLd5AaTx9shL4r66AEzSbUKP
tvj5rRvlHhTJfij7LJjRs/AtxKT2s5wb3xBN+slmUQ+RUzR+1Cb1rqwqbUP758pyng2/OnqSTVQp
ss0CtCFRLCvR1RvtZssS8cpyLiDrRRaHm85eWzkJeIpV2FqMAlrgbiTzvEspNO20WJdHy2i6jYBy
OakESwIKEFzyJZSZz5dzVkay6jLOgpI/84u0/Ao3yPrmItS996TNHVjGJggmp0Skrd8y2LvcTKDF
OZtgcwk2WGSdjz4YkdqXtloFaS1eiNGeb0pHeall0+yzqsj3bDLcdVHNvL2VLthUPHnhR5AqgUHm
hbV2s9GMeoiSCJ/yGp2V9klgMUgvMjUd5WHMauNvRFrglbqNUrev6OW1TzwDrHY/IIJSHvJo9P4Y
sxm4lTMSNuypsb81rdY7PlwM5ceQZljLaNOE0XCXunh2q7KjCurMU/dRxWaPBjgEYvq4UahF+3FA
he6ou2n7pbA6eTJEVH6XER668MCrqtpFQ+u+8M7x9Vqx3W9G5AKCVMoh/o66evP37am53OYaqGze
X1zvGvz/1fN5gNOZhn1aBfj5qt9abuxdlzTlRh5xmatqQHl5TBkkciDAV5d10c8GjHmMARUKHGE0
PmqD50L7LN6QhIK53bpbglOXBUaoXEttkfHQMiNenu+1Wk1auNsJli+WKU92PoT3E5oEPucjwmMa
SbpQQP8dcTum+tLo6UvroAl0e3Yvv3v5EVzfJCnLG2W14XNUD4TehnnQe0t2nnkItch6dk/aGM3T
Lnci7QFhxfmv28Ne+3guQDa6Q8gmdVglz/h1xtFsoZHfJQ76UVWpPnP1K77pNMCjhq57TuLU/R52
TrtzSmSR0zqdg9s/4jLUIF3FmwySFTcxXY7zBfCUuMnVGG17pTDgyhsOYolJ1x2gUKd7GcUC9nbT
pg/o5wwI6AhnY/zrk/DLD1jtgLIlk6lDPQ+kMZavdTenr6NpoTvWD/R2Lat6iGzVQSjVyPaIBS0C
x7q9cYldHq/zSVgdr7CbVAfHSyTwE/kj6gr3o2Vir3t7pq8NAvUM5hfVPf67CupdS3m715H179Ha
BqJtqjtNz427/zIKHIn3FWVjna9nHIlBYmOeUy03VR+ZUh3r+cndODGXRSE8BxAYhIdBAca8CBVG
77WN6dakUWkOytIc4k84fHc+XQSUpK0E7r4c+w8F1tlPRZHNpHaj+Ns1M+Mwj0jqFpUl7qJJCt8U
XfrbScH5j1vNgbTjMvW0luV0S5jtyBS9Klg8+7dn2mImzzMfRnln08FsopSwWs84HoxaakxBYVbZ
Z8Ooi8e5FskhNeONV/Zl+sFICNjDq8SGggh9vqYhOihCmlkeTHOi7d0Gb4bY8eJDlTTfO6fYegNs
DbcKS4rOrcblwnBqFu6N0rB9u4nCEwTL9ARiT9mYyKvj0eFZqOYL4XM5OL8kr20XDXXS4wgBYDT6
nBulFihtbPtx7XRUpctwoxZ1fTz8/+j1UsBdCzgOYW670cR4uAspj9kQOQeBzP7ec9sp0MOh//3x
DCh1DEZWRRNtFV2KolXjYaK1hAjEvLdtGR9cq/wxa3P74Mx5eby9L9+r3KuNuWBGIUbDCVx8O8/n
U0GESISlIgLuun5np+KfrnL3UdcdywiUspoAuIedriXiMVXq+yR0fQSl/EYTR6WMHkt6fb6Q6REn
NoRkqqOBGyupmB9naryx9FduXsrKCzNXQ4KA3tT5T+3R+gMpTAfRzBx1t9AdDOOFTn2FnF/n+XmD
Ovnt2VnO/npyNHyPuXfthUK+uu8QkNbizrNFYKjNgNugslSoErFX2/Qpsgv7PnJmrKZoM26EzGUX
XwwMx5nyCn44F0+0PirxIihHEUwDQoVKhQZ0i2rJxk22Qg3zqKUSx4chxcFhAuS5ymUUxOeHMoxF
0InC3Wc0tI5OEbcvIyryd0MzJ/d66Mw/EOYzfIyU1GeUUbyTlTUCcbDefU6yxtr48iuBEqIzwetd
M4L30/kit15ThPmcCix9LfVkFB0ZjppovpG5W03Oq0MRScB/ID27aFOchZI6612Ku3y96MwkKNSU
h2/UIcsmvD9u76Mry0m8op1K8rqUflb7KNdr1XRbN+WtEuZwyuvmiLZhujF1y+9dbRq4s3QgeNSD
Al9XK1p1Mqe8KtMg79k5bq95n2Ta43kQhihC1n38dvurrswfWHMG5DSygdRVqKKv3vMeNFJskTUU
vVGmQuO9me5dWfwPs/v/2r29OhRfRt9DpY+zzvylUuYI2nRpEOc9ivhlDKML07+TLVNz4/5832Gr
afRs/F5B3uBgbV0sVquVUvZeQhFeG968Ojb3WLRinV2hQtigd3fXqI16hydffLRr23yaFbtAkS4d
Hgw3Dl/jxDQPExWxvwwnshC0HC3kGiJIHwjE+WqP6Jkt6B8YCIs+2CKz91MR9i9i1kNk/kZv36LA
8buwCIjdCLssT2a67ReiwFJFgL9FODAYaXb4dl8hX25JsREuLwM0boJY7AACQQsAN6/zAwVYHEHJ
vkqCEneEY2lViFdarlzERsvAtpXwiLKzevzdXcilwO28fBWNMWeVgBhT3KElEicB1Rb4hEg6HOoS
vI6D4Ovtka68Pnj1kMb929/Hpvv8+0YljXEOMeIAMwclGKRrHmHn6vcSAtNhiFGjr8u6e7EGOgjD
4Ol7Gyl5//aPuAwl9GcAhNGEgZB1AT3pedqhoZAnQQPkCIuJDMuS0So3VnLFvltuBoaBYUg3iuuB
vP38U6VUwEt4HuwysHGkAJGiHZoU/VJlDkeataFxl4EQeazysjjFYRMh0V98j8LKepwR+Nwh/t48
GNNcB7c/f0W6/PeHscyUHizKzvzK8x+m0XvBLxFtK9ko4N4T9EjrMWrvrHzWd1NRjM+Fjo1Lnva5
j1WDg6AoCm9zk8yHsAUhdfvnXMYlQ6PoBktiie28bc5/jWWPCIaWNmKOrW19C6dJPfY8hiAdCWvD
vO4yF2HV+V7q0eRrF0fYarmejc4Sgcr2pmLaVjukO1HeiDCNtgvkA7toLHYUQLZKbdf2PW8XrBrf
9b6pbZ5/pS67xWK1FoGeesoBsS+ENpkX6i79cNfNULYm5Sm0Qjgo1aQHbmw0n357nnnTuIvToUVo
XtdUnUFKGes4Q4RFjW4ePbo7o5wkooaatXHArgQxfCJxFkNzgLletxuMJI3t6f1W0/X2Xolt9x41
mG7HbxOH1urrnezK38aigPHkRIMmheVCtrnaR46NEnEquEon3VD2jaI1Pk3KzXzvynbVF8kDajiG
CiBi9dY1itpFYN9MAy6+53lM3RekCdWTF7vRvtJEh8Bu1Q0oZGok8ipWGHZrTEgDmi2ynFFN49NV
HmkdPGiVVn35/SWG/UNngFY7yJ9VNhYbUWYjmpoGkOSfhWvWj/gmQeHxUFy8PdKVEAof/b0FjaqO
6ix//ssT0kSQtrKzPA2M2k7nnQ34eueYEruM2+Nc5mOg6OiwIFb0DnJdVuPXcdBmnrUKEzgXuycc
V2wo70n7Nyr0L8StbGO0a/t26fQh+4Xr5AUJsWt0Fbw6iTMvyPA4tyY5Mw7kCBPlNTYjaAj3MjM3
7olrGwqgAk8UoKgWBsLnn5hmnlcPo0fKWZTJsars6Gh7ZLcGZsyH27P53pc+z8soO3L1knNyNWFk
fz6W6iVaPKghG0TRPsUdbj9N90wC+hha+gEq/l1qYZErqI2G2s7onY9qvViPt89u0vpFRNV9aJ7N
cPzsVP3dxm/TGfvit5kUt7h6UJ6wVgfLcYQykeylQUbpcy8S09nbY6XtHC0ZfDsX1nFIm+p5xg/0
xCdGBxnOfeAo0gZOE23VEK6865gqnlGgnUiWaQScT1XdkhOJhrOU9lN1SNBIeRhzqACyEh+idvg4
pJgqgQanMQBsdS/sbrxHbKo5GHXXHmNspjb2yTLgxfzgnM2LdkHErfXeCnAfaC8TeNLKQccuV7wd
Qmz1PiwQuEaKmO5x7Nl/lHrc300zasu31+faicfBlqYIO2dBFZ3PR4+yCQKkLI834PZhaDWi3gC5
NnKTqx+5yGSBgF7cco3zUULoolmvTIxC2wRVIrf+gvuH5lONhkfHsd9PkOl36WDmz21pGhtz/P4V
F5PMM5POqu3QIVltwhGZUMUre16ZmcbjJX6VPZK+tX0aNIGPlnuoDVgELLAtvRejIAJ5dfpCTfCt
Gapg1sJjpTp+12q7XANqkYh73c3uO1M8tGBSzCL92Ynq0Yn6R4CLyKGKV7Ua/rGm6hHrhX2lJwfL
ilCjHz9MavSsFcYejMwe1Iy3s7M0GD2BcLX+YRzFH3ld/lyyVgd9UB7H90B2sZAznwyX8zF1J6GE
gTqMKBjGD0OxvJDck6ir42BYd6ndY8oaPmCMfg+R5mno5FHm+ilXtA+VnZ/UKfqpiOEhHsyDIuMX
XUz6jsEIgpnP3b0f7PJrpxh3vWsF4VicQk3CcR/qk9LWn25vvKvx0WHDL+VDhLJWl5pjyKgeBg5i
XNAPTYwRT70uTvgZnvd2e6ire9xd0GqU8RAjWg2F1PYsPbHcn4rmBjECWbtIZlsg/+ujmIxDiYFM
YpUK1sJLQaGpaVBEXn0/sJN2tqKX/+GGRlmKjHNhEgCFOz9J9WhkOirbaWBKbfajUE19BXXf0+0Z
u7I4HETs6DDLIad87zD/cj9XIw50BU3cAJyUCdKomnauwMZPVFsd2SuZACPRoaelg+nLGl9n9Y0Z
pwj2BpPtzo+9Isy9Kkr3ZJQi9VNRlRtvhSurRH6HlQovYh7G73oUv3xZTqmvkzpfllGFf5CDTJ8n
O9zCNl8fhThJtXrpzK7iHUUEmatkkUGOZ8kuyy37EKEZv5HXXB0FVRDEZ5fEf70XHLLUIVvmrrCn
+sFOvN7nvZdvVH2u7oVFc47UiZLru0TGLzPGjT3rRizTQKZadDS7fPKHqMD0wqmijUTmvVi1itPA
3BxkL5k2kH7reevVZFA6KB0IvEdwiuokR5PdSdrhrsEI70UqeTkfEt0RWCvZMRLyM0Xi4b4xEeXZ
NXE4PziKatY7zkmZ+Nys4o8m1us3MXt/WeE8H5Sxs76MiV1nB+EogPWKycuetAmAw66unN68l1al
Wzv+RvcpUgep7GJtwOtmnBZz98LRpmhv8rL76YBGPYrEg3qmRqZX3HPia+011BvPPPR93n+1myRF
xb7Jhy6orV7C0oRsNWBr29tBVoIv3odNqX9TebejtwWV/5RrCMpS5bB+AkixMK7N6SgUTpm/NIif
6AUqhPt2lAjSlyouBYMLHAPgoZ59rzpPX37fNN7ZeDe0u85D73ffurn9NatU9WNn4yCEYEnX/LEY
1/w5z3Ro9zHOmJ7PnS2+cmRO/J8FQsHYXB6Q97TQVMETDMV6vbe/GSI1PjY8gyxQUIPAo6m38Vyt
hSOwm3Xs8rUB/Xknc61K/XaW2iNzJuf7pkqjz7Vw6xPCvfWH3I6bg5zikl78rD/VgyaPqjXld17i
JOo+SvQRVfZKo5rp2PX8B9YvLs2FUIlz/3aUu/IuWJpX1Epo2lPSWeU+SqOFdalaSZBblIYrz/1b
Gi2aRk36QW0qeV+2rrmRCF07siTeiF8tCEfadOfhu0H4nXclNXWnyxV/bJX5ECd2vFHTvBZUOUXY
0lH040JajvQvRxa3V+aT7nEw8NYjl9GtPpgrazzqWjg9zYNWH2/P5LUYQQkV2cDFEg+plfMBceBS
h9bis4yOahh6pi0qXxRkhtz9fHuka2uGabgKYGuhL17oYPb5TLFqTILETrsjrjPuR6WYKK/n0xDU
vPT+xNRnS+jp2nxChgFWQw2Y9HX5Ub/MZyZ1JHgq0M7FMOr37M/+ZORjGZTpiEe3p25skiuzSZHY
AtPCHQUKeZWtNqF0tMJueYVXcb73hFX6VZX8NUM/OtyezWs1Q4aiyfMuHA6L7vzLXH1uWoFfQ2C7
Tf4WZlwmqttofg2UZp+YtbPTgAEcjBaF2iGM7IdGr9pDNJN8Rr26xUa5srhnv2aZmF/mGRn/2lFD
ehkj5qGYa3R7Kzcx7IkESGCh5CdsYraKA1cn2wC7szR5SdxWY3YdcdJpOP9oRnsHE2s0X1aTdcRw
zdiIN1e2EfZ6JG4wbUwatctT+ZfPI+xHLrcbKe8ssMYB7o1DUophSm22B7WlRr+xuksyuLpOzwZc
XaeDm8oRN+c0cGZwelE6Aj2KTKqETVj7VoG8IT1O5VSmRXHUq8HYd5njHaDNbSRdV55/FMwBXFBS
or7mrqLegES7LTQeOgu5w++brqIoXXzXs1E9pJ6TH7rWrAO1EcqdXsmt43ShjU8t3KRSb1F5pQgB
i+N83oE9jQVGdcQMFSspfE0wq3P3GNQ/4vTy9+zYB3NKjrZovoRDegKP8kgChxmI5ytd9W3Uyq8O
1ouZnb84Ks4fmXzTpbelKXTlZkD7HnAD+FiQm2sWZg81KsJxh5htY2aDfaR3ELLc8jK8MgrC3cwD
JU5voUaeT4UA8q4WSkSPZHKHncRyMRB4228EsCsspYVnTHh2F6Yx5+p8GMyI4KwnPJsbBQj1UHv5
wRaduMvnMTzRD3YePSWtPmL/FR7UJrYOut2oQd4m/9w+AZcnbmlU8uhziI10RlaHewgxtXfCmqJf
rJePwmrLu1ox9GBxX/pR14Zz9/833vJ7fjnhqtSjBiev8OhM6eSbKUiucRbRoY6xaan0pt5gur8T
x89PuAkdWQUzTkGe0sYqpOgem4aGinmEFRV/rIx4ttAoEJCgQ7cznN0M0BbX66qv3sBpJNSyW6t8
S8LW6HZGGUrjWGtOgXsKiuY9CVlhPHRx607+DKay9avIHtxD3KcgSeapdfJ9a1i5usNIQvsYVhyX
XdYmI/KBWZnqjy6GzzUFVizvd7Fs1NZv5Wj8kJ5Vdrs2f7dUAIv8l1eI4QcE5/wrFowdCS94ClyG
zLTp/W5u51MTm3p9TNuZknuhDm62xw4NxzZNUebjNGbqR9TzVewhsrpzkX4PRX4XWmXt7ROm6rFP
ukz6ka3kvFIUC6mkzLQq38ZNot9b2ONlvmsZFZS1fLSFP1Kdeh2FI5PDNKGqYiltdVDDcEQCKlTU
r1PYm6+jm9TI6BTjmD3QMhtdn1b+4PStdswwBsFFx5tt0EB9Pj7x69PHvskbcy+mQoR7IVVjC217
BTtIyrpgTtGfxCvCWEV3XclScHmOh4KBfhKGNJSdYjZeuutKI92bE54Oopwwu3TNcKe1AhUfU684
9Eny4tYhbj9YduJ2gY49og9baLT3AvdqawK2oC+2aLEu1Zfzs5COeN8ltesdW6eddnWk7kE3ljuj
sPwydrQ9efBH+I0o+xoDpq7066xK8gUm+IWP9gRiOWwfKqf4xM48/PYxhdRMNwl5jeW5ucp6nAqD
gpC76Oh08eMwG860axT1tUhK8w9N4fjeHu7i+iNXpciFw4nl6RSHVtdf1NVpHNdzEpgRhmjsKHc/
4wb+5JoUAsc0AjsRtodEaN/Gau42ko6LnGoZnE+kz0Lf+gI1N4+5Ifu4TQI4/fEuN6IPeLR90YTI
d5Ws/rHM/sPtr706IG1fUmWsKujInq97osxuPVQ9F1lfhUEmiu6TPUFd8SbqrGZt2Tvpdr9dcAHU
T3OQW55JJkNfxcFCgRsX93ylKm0ymCHz9gW26xtzeXGdLKOQw3CXGADQ1oVEDxlgTAf5tDrCbjKy
VMq2ShYf4naShyEUYqPAs0zV2RFaxqNQRdGazom2Jr0WIy1LFFKXd5zzXJewfikquU+hjWEojV9n
3+uVtbQttro2F2nCauBVaKn7qMHgjAdPmifqLp+j/hj27Rby98p0cjOTdoPdB/y1xtiNttn2ejIB
WCgLGSizcI7dPCYHW53GJ4GT3cZ0XqYlkJXJBJeK84JLWMPA8ItU9BRN+iCsdP3OlpnxsYpG4x4j
uTBo3aQ6dZPMgqm3wgctckqsaw0k1LCzfLt9Rq7M77s6PxVP6gDc3+dnpMItWImLKCYhnn4WlhE9
J5amnm4Pol/ZPmejrA4FokVWo7gwhsO4SXawYdK9rrR/U6WBncP1saMPc/Lq8ZhGNCQo8flTOeE+
Skdz54XpPu7c5kAvzfQHoR5Ce6FQTfFhSug4JNzoo6q+Dm36octpmgB4xMjPaXbAHx4oqtiHtuva
jRW8tmOAHiy9RJAenMHzeatl1YeOLuIAewtzN/CEOQhb/QwsrfcxU9oi5V0+j9kw6KtgsgD5FsbQ
so6/5HOjkyvp3DlREPf1X06S6X46mcYHAeXcz0Pro2VM4gBmLH4kAHdUjsLsONnwrHrD+m2M7/Jb
sB9ZkBCEuLXaZ2G4XQnTPwo8HKAPijFEqAS16CHrA+WPzDaPboZD4+09dGULLR0ANAcW8BrsmvMJ
4MUY5VrHRkUY7bWIUv3Ni2T+SQMj8KbFZr0vJMXhXVY54dbuvXKPMDQlF84pHaK1oxnFn1mbkiQO
Bqd8iLQZFe8wxGR7yOhjO5QQO+Tki2z8OjqSOBW+4tJwMuz6J/WMv2q8s8RQ45Kc9//YsaCdm5Hu
Kf0Puh53Eb4+ftvIJygUKP7X9Q/HKtuDzIvuEFXK/vYcXjnsNg86biY+Zel/ns+hlCVWZh5zOBZ6
d/QcXHQ9DaGG/zAKj0fWCVAFDjHno1DkTBLYBVEw8Iz02dE6/MLJ3TiAVxcFzBstIQgUHIvzUaQQ
ggYi6keAYeY9cgSqH4tMO2Ex0xG8l5cEFbSNrXB1AuFtLCoT4F/WnTWhJrnXO0YUtKb3s+407WBF
Sb6x0y+rBCTSnHLwLxSFl17h+aeVTWimLpADlB7S6sWsF59QbUbdsYjlEQdRZH6R9jgA/1M+K1WN
U2+TqQewm8knwGnDfuhHk4q3ab30c2f6dAM1ctjGmR/SqsiwJpf8W8k2Requzg5oBgQLqGJfOAPh
UZyEnaKyJNIbdraOxJHdx//8h91F3XWpky+Rd3WVVKIMG7dmENVuu8BIc+tgN0Xl//4oZMkwLijZ
UIpbjWI4nRjoabHQMwIVxeQ0e7lkBbdHuXw4sdILVGYR+4Eyuc5Qcyk8M3Q6Immkpl/qYTZPmUp3
yZ4TJHio0fjgw6BODKCa52p8RcfFASEAlFKAhL8bRkw88SMGzVIUWzKb13IUivYqo+gOprLrnE+P
aNRHsM+P3CXyB2gyA6/QbN6r+Vzfq1ab8pDmboFkYO4mO4NqKO1jmlbt1iwtk71KPukfQAJEoolG
5roKPc9lUkjRKccpL72XKBkf60jBoEXNzaOVGvlLUQ35PvbCf2hK5f+EZkQCMPfja2WV2uvtJbuy
x5HzI7OnY7IITi55wS/3cOS1Q9O6pXLEn7v2EdjSdnEIteZ3R1naqGTbQKgW0cfVZdeWGgyLGeUn
O9PHndqlzSnOxJagxmUIZRTmc4mgnKc1s9BUJ1sU2hweAfzpeMNP012CMt9e15PxTgdfslcLfdw4
WZT4LpaTYWldcKfSV0DP5nwK22QyGmvswmMmEZNKtMfKyKuf9IJc9aCaAgl1cMmo8XtlY+xl3mYf
rdAZ+12TW6O2G9SZS7hy1I8A7aZXcGIKl7D6Yqee9ynqTfEdt2jXPGCVy6vBmPX8LY4N/Wdt2BM6
0I6c7P3cJ+p3mWn46tamOylUkbrcPI3NiD+gR8M224eh0KWfGXP6hpdpFsJqTLxpl+Tx4llhgBn0
Wy31Rj+xyij0w95SvL2r6E0K9iWLnvqpSx6bXIbfxkHBU2/0qh9JJKdsJ1KIjDsdrOxrLyvzszaM
+T9Fpxd/plVUJ8hbqtZAW9Lq2c5ewrtASf4UZuc9Jwgc2X5bqAwVUuYe2eX2SAbmDBWQFRvC+9yL
+Gfq1pyAUrTJD2XwcLtBfgBzRL2UX+x5gvkO+eOLVs4V3skGeyBIY73Ah7iTIITAtf4cTU2+2Enh
Aby07OZuAl/9mmv0eUEd6cqj1phJeDAA79zF0qBHrStq9j1W3OGPojLb18zUsH8I1fbVpXu0j638
UchcQVANR+ECwFBFwaUYwje7r60HoovzllEbfa3TNDzklItavym86aGk7e3ddUqa4LyBHJriY5Be
qX9WjuhcLHS8JNnzJrIa5DQFTwX02hRMdJTQG47wvKPvWjH3COBrmnxO+1hMQWNVirn/Xxnu2GNR
6+BIEieGi12Z3qsi7OK5Vwvrc4ZKSb5DfTP8MNZe9zECf4ViuitAT2u54lIgUkX02c1s5XVI8vzL
7dO/nO7zeEeNCvI47TDEYS7oA1HjOWMo0vAYtUiDhjECDbLU9MBp7c+/PxLInYWBigYGL/vzo0hm
UetNlFMdR2zkoWrjfzop6mfVa5ON1PPaNwEQ03GPAb5BNn0+UplGUdyPMSPxNDjWUd48zFVo7Vup
fL39TZdIeOC1KJOheEPspDu7Gkq4lesqbNBjFbXINBlz/qY4dPqJDcYdF8nkx2ZLpx+AsR9HPTxJ
jJS2otwyyGoN+RH8AJUcmFbPKsgNlQGUbgi9Y46j2DEbbewHRm88lmbxWZ8kpjgCQ/nQHfZW2P4o
UpfihvTKh0bp/o6876kyPHRd+C1x7Qc7Nux/ZDVHd21qVHe3Z+vKulBIglvIS1YlJK8ma6yd2VRL
9lqntH3QxO5fWZvLA/zo8LcTdpYFG8LFJ5W3xzp3dqMQ4JaRhcfQsv83Z+e1I7exreEX2gSYwy3Z
zelJGmlkSZZuCG3ZZirmzKc/Xwk4gJrD0zzyjWHAsqpZLK5a4Q/VaSwsxn2D45xoZKsoQQhj9k2Q
IL9/7hj+SLUqqacFXu363MVROmUsQ2vaidU/x15Dal7Ppgt/1v4XWwnLif4RHy6Sz5uPydF600tK
lvLyRPWHNE98AEMNepL9evBUu2ecrJTzLS0dIZ9eP5Zn5cOElocXju0ETKaKCufsKVZ37lbdOwtg
FvcTl+9ZsbTx1Lh1ed+QSRwccrl32zOOhA41Htq3Oq2z6x9hx2m80KnwwjXTREjTkAF5MrthujKw
RhO3/aOZqU6EVR691d2VGasg90RA4exer2ypRZIpgrZ5D7n7XOJg75tJ4z4oI9KqeTrFn5Yqa896
bukHL/lt/geQzoF6YjHHY563WdmNkVNpYzi4Ayh3vIZrjfmGd6Q2tfdVIudPaoa5MCy9zc5ODWOa
tJy9sFSi9NRldvQdttcT6DrnYCC++zxUISBmaKq8Eag2SYIaketeaKZ2846pIZZ4aXoENpK78uak
4O1tcclotBrlr/gla7ZATHgkHKxSIuU0tkYXGtosnlWM4p9LOq8HsWYv+upStxxkDr25Nyz0Nktm
UEZeqJRJ8+ItiN7EdV+fq2osiDKjfhp7A1vkzkheynY6mvPvJNayT0edwFnBMGATVFNrFYlasHxk
ONO9k8zeez1zFH/QkWVh3gUZTE3nL7cj+d438cuiW4mpqdYikG4s2jGV/NHZUfZoOEUawsMrPiye
2cJpxlVNcew/bi+8+7TSgAjtBeSMtrIZvT2vLbgkXi7zM0RD2urkGkJc1L5pg6VPqo9IcP24veZO
R5kWjA5UV86SqCQ23+FgW1mElBNfiJZ8rwT1C+V58tdo2kowGMsYIpSytv5YmnroZHH50KLZ68dK
V4RRbxGjlwKroEJZGJ44Xyylbd53Vm+/01cECgqOSAhZ1740pgf+h/lwyPhevxc014Bloq2KHFzJ
/2oMP9qyiF9vP93u8UVOHL1bTi/Q5+vPxczmKqkmdtQqlbzzVfBWj0PnkcjjlPAjFeio5lqcPKpO
bPiaF7VHcis78YfuLpeLScOVNtQm/iTt6lBtcb30Vds/q2oqntPZHZ5bxyyC1SirZ9Uaiye3x2my
Q7reb5Jmeq9Qx51KLVdPdu6I+2KY3cuEtJi/DGN0FgUs6nxprGBUQVT2qzs96sqKvQ2SWxHinRdU
ttCRXAv7ORVafEbfQv1kuePsd3XnnDxE/s5q3CUnVQeNgr+HGdirrj0iMYhqmmYwWp7TlQn3eTAY
opgofDFANZO+uXOLtXw2Uf3/U9Pi/P7229oJoSgfIvcL7IHG1zaJVgfRKGrLmbL6Ynyu3dE7q2ly
5Ci683lLqXcmVCheM8/cnImksNJIdxsSSktxznExI3Zaa9kpbjtaRUsuTnrRF2HFZRLefr6fufkm
ekvcCrqfRG8Kk030rlJtnEaL2xZMbnFfJ0YzPkJU14fAtWc1QoWzXr4JK9Pu65gPQk9ydNnE7Jxh
gs1LAO7D/Fqm7fCxr3FBCJB8Up9cNalKVKa7DgnmVEvvk9WZfpvRJFkWkslEXCIL3w4q8iV3FaHI
PSs146LEog8cfa6BZzfVadXN4YRZH3JzFBSh4g1HIMK9r8gA0ct9J7t8WyxqDNZjXtqKJK0AYrvo
EUZYdSculhYdhOC9Iwhgi1YRAQgwr3EdMNLOdZDB40G1dIzD1EVDL1Zj9eBWfUtZYz9J3mUCZAEd
3qpNz2mRFt3akuG105SGWpfiFwzeFgG+mVRNBOmYjR+7to0/dJ61PkyRSMUlVUTK+ANsJzVQtfS5
389e+vH2If2JfN0eUhpmYKvoKNFYkrfULylG5TlKFjnCC6fePjWK923OQBqqQ3EuY+tSV/njWIl3
XkSPJDZfi0n9bz6uz/VSPMRt/WFopvNUp4Gllh9HGuN1bwS5M18UrTrrSBkrHrT6mAMzGOMJDk/r
60jLHOzvzkVK00/CBiBr0o/bFBCpsIccioMbUiCBdB3ApxT1YAadaT1pXo9rlwSGHuybPBrbfWOw
D16BWplEfhNXxKLmw7rabrg4Q/dHlGbWC/7iEy5my5zzuE3v+VTv7X8hrut/grieWr8bvO9KS0vK
b8Z0eVkgm/+IwDa2J3OenzO684WfWGn2VVc0BC4XlFK/iNzqE7+t0FANlijS/8yjTDti8+5cnOwg
oxNUFYE6beuCeUDDPikXN+y970IU6yPSt8V9WYMoc0eUmls1t/2kafOzEcN8uL2VOzNaqc1kAdcB
UQuheHNrikiLnBo+SZgxD/adrHnUou5Oydo/1Nhl9K2VoTKIj6WnvSa28o8JVUZPuyMp3t1T5DA6
oj76eX1ffwgacshxDhgtXGPvHf7asn+/cl+WKbbEUdP7TvT37Qffiz6g7SmHZBYInOl6xWkQaD1R
F4e1NqFBVLhOUCWEoNur/ETObE8qEQ4PBujFMJm3X3iqouQycL318fIN0q4blkULMQWA+EnPC8y9
c4bhNQOV+zkv2wuIYxzltMT65EYz5NXUMe9sLW7u1lUObtNyujDKTp4WFBsfESM0QlHTvp3tRLxD
1f33B5ZSVF1igiTIBG+h613qVkMpu9pww2bU80dGfHqo6lPnJ7He3nlrpjzHijIfhJTdV0OODOMZ
hhkIl+tF6YevKLOsbkhnJqOD2diALRvrIEPY++xoVMKWYlxJladfr2Kvbd0a0eSGQnOrENaSTVt0
8sJmrbJPlpV2T+maeo9FObofW9GIg+X3uiE0QaTADMoEkjx8vX7Ujo0nFNbPlwypFdIxcsk8va9A
RgR9lHgfHZFOZAHT6qtOTvfcHvSDH7G70xL2BZKP23ELrVPqFOjVSPfDTUzNXyLHvPRIbpxufwS3
V/HUzadmgVec6Zy7oWK03dPQlSgGeEr/b54FvJwGwAzYvrvZT7o2Cw2WjqOqDVgNDJpzil1EXP7F
s4BlQe+IlBYo2/VbE1ZuFOYwcjbTJCYg2x9L1BAPgvLe0QSEB18QnpPUQL9eRHfLHslgouGclPqL
cNf03eqRiOHEnF0M4aAZMncIPzSVfvZAmx08416dyqyLX4A/E9zSLcs/coy8MlFb5tNIHHSmsnaF
550PmBs0rvutt73sT9PI58rHVEld/VS1lJxxbtyYD1Scuedj3VPHuOyU0T/DSM/N95RqdE8AjRxm
HaWF8qi28BxxU2mo7bUeTF87M8UY5I1Tv6z4xMWBMfBPX8kbOUlxvOKV8Bm/Gp7oDozi98oUcm3m
xuRgIPs3dyCojKQeG0EOU0EPB+JukT1wK0DRnC4ZNfW5NwYrmFVn+Xj7OO3de5IkzESRGATD4vpN
57re2AzUuYXWOHnfYgdxauz8T61tP7qD+5o46xEo0uZv3F5Iv664OcCmcAG4qNxDaCmfGKP8EI6+
XmB+Beu0Kgff5F7yjfcGGDBkfeG1bQl7TTukQz5wy4pJKf8s2mpu/Bpd73PToVWRkHk8rR3qs+Wi
fE7s3nuYUKc8zYabB4M7/AW6/rcNAiGXc61Ldh9ICfDE1zveeoo7KAxBwhjVt0tZmuPD/6Pq2Hmv
V6tsvuB1TNo4loF1QZTgDjVxM0QVEAtlq+ve5/GSvijqv6in0GBzQTDR1KLsNq6fjLM7KZ4Ms0a1
ThQC6xLYsrlx+8S+FfBiA9HRwWZFXpxs4vUyNr6EWgVUkeaSPn6wBi8hXyma05xoybmLNfdzm/VL
uHQRxtbmYjxURml+Z/44vmhWJB6SXFGCdQB2cfuH7QRNCgEcFfhVVK/bWgq1WLMfKxRqktVufYIk
Bt59RKU0qFZQ5AXDM0PRwtEyvrhqO366vfpbERkPSSe5J0gkwMhXN9tSUIisDDOikJJxbAMvi6fn
JLLGOkjhbyDRh7/hKXe7+FVrpHaKJPUnfqoozuPaNxZOj2CGfbekQDkpTI3PmDGJJMyqVMhvga/L
z11hHvzsncgHmZbaWJJCAUZu4o8z65aSTbLj5OnT8zIMxUOjNMNnTyTIi4zopTg0vkK1i+wD7s1O
UsA4glkxVHUgI9vZaq5qNM4GRBHoHQ1/adk8BNm4ugfs+51VfkIg+dIdqXxrXR9WLxPZaK+uE2oL
Xq2+59ZG51tmXfi3X//b7x26KUBLydMjym3byapwWqPqRieMOk+cVCVPXpOszQLLnJ27mbLHL7wo
f/3tReWwBXQRUBgJirl+OI5jXeca1iVmpHeNv7re8r7ytC+RrbdPVb2WP1pntg+Sg52QTtsQEqZs
WKArth3z4GmU0n9KnBDx7PiBhmv3ulj0FtxYM9BWpV/aaHX0rvXAnMyz7b1DPqQOK5shZucyvTad
+vcLBtpkfPr0MiXUdYsJSgY3it3OsEPhReJi5M1wh8Ntc7693W9vTlaB54oeH7guaHbX210LM0nx
LrNDHO/EpSWfOKEkckJRb6ZIqY5EZI+W2xzdzvC6nlNlh7CA7KBT6/bsjSB4VWeITno6/n6WzudP
scdEzUCI8ud7/6UXlQqlVVZlscPZqNu7uWcGK2plOjg+bwMOq8gEnRiN2eN2ytR2toGlQ2eHdqTn
JyPq5g+jERtA8BTWwxL5yQFxEKzpfEQulPt1nfjQaASLza1PU5iB9/XrE3HtFWKp7RAEtBIsokMO
zxTNfZo749Eo4u1SPB5wDjYU4tC2s1kL5HFIIK0wrSb9HkZedK/OeZMdBJ2dJ5ICQNhkML0np9uk
MvQMihjSlRWKRIkf8zTTLyMworBqnOogWu8sBauWQY1EMsLCkvHvl8NhDgliE2UCrztVKqTz1ibA
ecQ71dV61AraXUoK20mvMuBZm/eUdEnatZNnhqWVVqEyIYEbT/p0p8EjPDiMO1EbTzBbxfVCAgK2
cGwGaW2frKYZ4oINzzaPEH9MYuuduqb5F63V1DtaduvBW9uZTLCNfAUmjGpIUFvKvKpRNOFObaBj
SxHcTEjbzbV7ioRjPowib9HBHM3XKdZ/ZJ6RfswNYIR4waThvHreXZJb2sOKlsjJFmYfxm4uwrpr
Vb9HzOjJiabPt6Pezh79bJKRL+Meh9DZ9ZunIokoAldmDYXpEuyIDWFggkS7tEWUXG4vthPzqDsZ
P7M3Eictz8Yvx4wZneci/2SGuKIbj6Qe1p2yKCM6hxigLEox/TbqnzQLeA/VLtKcICyv15tEPfEJ
g8iNVmCbrQbLuXCL9OCpdk40QAWgtzavHWzV5uNxsjFrapGyir2Yr7YnlnMs1h65f8L57Q2UP3gT
5ChkIagzPAICvoWp4kguSiNz6AourfYSeV2MKEF6lGrvgP0RzyKKI8LNMJuR9vW+NYUzW0i26iFm
xcqD4rnRa5fHNVMpdExyPzWV6uw29XyP+9j8d1G1S1jO5nzfog/xwojGevRsxqFW2lQrojtCoE+h
5XivpIk/OMnaBYAi7feWSJbwdzeI4TDtTNnz5eNzNu+iN5qqt2tXD3OLJruoox+u28b/ZhEp5YIY
qCEzwuvt0Zq1GBBR1kP8vEcgclX3zY6b8o/bj/L2Y8EmmTIPbSmaRMzdr1cxizjPECOgtYzCns8c
JgnWvqdMAEaBSnR6yP97e3dfL6hfL6hMkLyz2XYQu1D6h0W0Fb3LpPh7qvL0IXlK4PppwxhQnjlI
vQxUYumchMhCTV8LnK5ggzvea9dVzdlJ6XFSQ5Z3XY3A3u19efu58TPBocv2MQOV7cDPSNcG0J7j
hEuaN0EzkAjWkzr4YAGMgxe9QzdgLbQDaOISr7hKrrcE3yIPDBf222mMFCLUs/akVZUWKE02h1FZ
0ylHvvteravuhFLTchpzUwnssikPYszbD58fgrmB7ORS0G2pfaZHhQbjwwlxJBsvU4S2vLF4R82j
naY1y8AkYBwAYeYNRikuV9FFjK+ZOsTQ/SErXeIoGfzGbaiurBr1lwXJRoEL2WMNGhqFSE07eL97
jypdNeW8ERzdFpdVZQllDzP/MIkdE8/VpAoMdTB/O5KS6EuQMfAFSovtiFGtXa2Shkxh2k/OKVqm
5ZKVTnm+fVb3PimG0qRwciUYVNfnRx3aGRaNLiltDiBAV5sv2ur8PSUORbeuwXia8uJBJwc4SH32
PhIpcy5bvFK7R/6wX25aJGX7SDQmm7jWzmPfWdG5iwRW4Vp5tNRenCI6kXoDMUWcxLheCk8FQ6kX
3tc0zOVpzJhoaVqa4arcc6lb5u8XMj9LNEZEIGglAed6PQ2l606ZJye09aW614dU+GJM3IPUYfep
iO/yq5cBePNUo7ZI4P5MZ6F03ICpSU0ZnpaXtJg+GXMj3t8+KD8pYtc3O08lB3G0akgftx94St8v
AR/Ilweo6VyVzRxE3qCDQV6iUI+N+H41RkZIdCIAr6bzg443JKSPWlyKGT1eEsX+pKm9ea9mBqoR
xShOvZL+BRNRf2aSpwH5taqL1mv1Q5+PX1cBvcLTwCaMUTG8lKVjnCE9xD5aIPFJQ4r91GvgUOIs
KkH6r8nd7Qfe21+6aCRnkuqjbufSRjMY9bLSUVFaoYdC5FFI24H14AQwfjS0I0ypfGHbDSasSW9N
5gBI/V8fm5wBoBolrh0ufVWisz94gcM+nhI8NYI4Nmq/gx5zQXPXvkzkXyHME4wBpjZ5Sc3JvTTD
aPhKvC6htWKoIwZzChYVJsnYFZqPlv74PGD68xRzPzI3cbsHL3Lni2uP02lYJdhzipd7Z/XaAAiY
WvkeasKXuo3wR8bZw+hQrbUr12cV165mbLcy605fjOyxmtEW+E+ttX2ctq0T5gUEylpZuweRce+t
DBm/3H45e2Hr173aHP5aaxLOGAOiztMbv+0L47PVW9pLE2VG0KBIf4e8nBV4gKaC2yvvBH/wXAjJ
eZS8NBHksfklbs1x5ZmdkxKWR6t5Gma01TXRdZfbq+xER9BxXOnomcoYuUmtQMnOuQ27ORxFj+2j
sOpLalRPszV3B2FE5pubU3e10ubUFYWB1LmICSNxbAWGXk5YYgDSVlYgR46CZW6rKu2/2US4E+TA
MkndOpso8Dn6psu4daxyviu9WmFmkB3hmfc2kaqH8ZgcAFnbRmHSJHFt1jQK83ZAoUZVSvTSJv2h
V6wjzNzuUkQLCaABy7s1Ok6UNo0tTTgkm3lzajz9I2zf7NJVoBRun4yd8Qclzy9LyQP6ywGsCjGA
2bXtULEt59lzkjrsoip/MuFghbMX1d+USvyTuXPv22OTPKQuud5Qto7fCLV9HEr7hwDwf5AT/R8/
i/kHOnE71J1+LL20Lwq+C6NU1TtHwzTztLiVrp/TSrV9F+4XshTptLzUxWq2fmQ13aM7mXV3anDA
uNhLBfQMnaPmz7xX56Pm6U7JSPddDjmBB+MltRUNQuCKlz/yiszERnoiCetqflw955vmrS+JAqpK
1ShgTJhvSfbeGObLqCfPk0Q8D3n6fqmVe1srP1dWHyyG+q5zlGBaEaC9/XrfhheyPRp3XDywYRAH
u367HePHXq+sNURQP7pH5W0IVHQADw7R27tNrkKFLn2GKRLlKOuXM+RGqjUgRraGVpc0VAPiOcqj
d9rY2YGjQvX83WfiNqJlDQgJXsubDk49RKkFUUkPB91oQsiEAhJrp3y6vcrPtHsbySg/YLiTEdF5
2DwUTSJn7QTtcVdRIpABw7Q8elY8nvu0R/kLP6qw0Lv6EuN84tdrNV2wt2tO5MXivMzGdFawDDjn
xZJdFCHMd96QrU/2ZIN953o9Z/aqffkPdAwNFLyFXXuN6bVaOtMZXIvpw5g6QjbuQOM4snT7pTuE
pDZuDsOyNkvs5KYdSo29H0vdVT76OuMpU0203aO5DxRj1O8UvVjfJ14J6NJLaX4UhXVhsH/Iu397
Nvk5NKkksx2m19bjHP/deckyzw4TiW3p2gIVIz0276zILPxMrAj+ukoaFFKfUBX23+1YjhDPRe6T
2Y/+1KpD2EJjPThe8r2+ee80U4CSU3dyYV4fZk8B1SNIFsIuiZ5IicqPdh43H/sRMeNaVf+2U6e+
FFB+Q2NFofL2qdvbE6o0xnvodMHU2VzU+jTmmZ1FdkipuJy0dF4xK0qP/KHffq/w1ZAepV9ENkof
7/oRBy2aOprfDNoq3HmtaJieykV8MuFpnLPe+30kE8vhEgce06E+20IUJFVjSFvHDockcs7RbKSn
RkdJ+/bW7QzyWAbPCpNeNJXnVvSr6BJDUyYGTGWeDz4ySiKg5f5l1RvvtPDv36YFyY22tR6MuEJ3
2n12FeuUDPPn2z/k7e5iMY/MJFJIMNQQdr3e3VbvNDsWkx7Oi/hKsaoHlgIBOvaECySt7A/O69tc
geXgjEkTVJsG4KbkbqwRZ2S71ENzVZTBp4E0+KMokkfdrszfHgRdr7U9ntypqD7mNAIjdX6y7fEv
R0dO81/sn0sXgawYb9etuIiootxqbZCZywJH1R089WwsdXV22p6a1FmOOiN7G2hBvpabCHDflCnt
L7cXlryLBAxr4ezUvV+hV/dCGlmeO0ubz7cfbW8pGngqDRJ62kwfrpcq1QJFCbS9gCeU6nlIgZCp
vYv1mhPlB0vtnUJbPhZBBKrkdvyJri8EclwhKDVN88Wo6voBmd/6HAMDfIzqsjk4hvJUX4dN7mKa
IjBUJDlzi/EjXC95klY82qrSEpxo651TrF+p+PriHKlNcVJgJZ5m4R19AW+DJkvrzAhg4pJ/bH0o
AZynehcLLcTovr2rcDDxSwxuDjZ0fxW+Z1iFqO9t2z5rryyN5qYabr6aGfQDHSa0D478zfZOCDNQ
SkFkhyC3bU5IPbQ18qW8NukKAMtrWbHurDGRMZv24IH2TgigHG5eCicQK5uPGSltDWZZo4Vq1gk/
i2f71CaDfoqp/P0eEvFBabiTfwAP1rBVQ8bLQnJKPvsvH5pE6a2Tgsy10Pr0veIiGGSqseXneDKc
Cw5Q4hvoiZ9sL9IvaqOu96beNEFbOl0QTXV5cGLfPj8/h9oHGRkp6rYdnUQdZSpDbTWkk2Sfl8od
QPHlmLpBGz1Dt/r+u9/+9XKba6FUK20kBOF72LlQoNQmDSfuyxCW8R+3V3p7Usn3+fClYgx52Tag
dSgpFEXJSlLv485roukstLI5sJ55e1IZJXLz0G+lgoSZdv023a5EYrfyVsTmuvKelDwOS+Cf97Te
jkbMPxHy18EFJBryQ+jHAgtiBHW9llc2RUy1qYbD0EVGMKlz9G0tdcs4NRPKP/6odFF+mkS0kpXh
qv6YATStw7itkuGBPzLF56rTE+VOifJ6RJhQaT8ss2t8Hc3MaIK1ctZTgmffuyaZhhIDlRUscG/3
LSq1Zep2r7oy/LCysf6EV1im+VE9rF+yNWonv28HKJHJqOhMKLJJiJfEnagDCi1rNPR/FbYlb4G+
zk71SRWTBt/NmMxvVjcQg2c5bzn97uu3qeeBotA3kMz1TQjB1YmZqT2q4dwV/V07pyo1apJ8vb3K
jmwWMVf2M5lY0BTZqh8kJKdQ0dCQj2aFuW86Je/Kcm0R0EMVIXuy6kXJ4DmUVnbCyqyBYuqO/Xsv
Gwx6rpGxPKWKNT3mQ9S/9GsewQwEZ3VUmMoYdn1wODe0vORgBbunLfhihfQk2lrr6SjPaMvbdRIw
/3DRHJ7cdT7NlamsvqXornrXjAK7zijygPR2wrYm+iCT2Z88cKGPtESi71bXpoU0x+rFfW1HRnFx
vJ4cIesbA2xD2p2tzkEm1Gjq9DuD4tG7i1OLBRJEZFe/M3COhJLlQsyswF6VPsVMqflAEOomMLsq
uhg9XUCYz7r+DprP+pQ6nfOqmjMOZGrTl90pcnAM81ErS8oAtcnhrOmIlQRaZHmzn1XqCLtr1Lun
JatFkMFXhSlc5OX3zioxd+1URfuakqA8pxWOK5elWOjeoDCvn1203ysgIyDVgyhDj9jvktacT8K1
hvHJ8IqOistI0EtJGEfSCaYtf/tAvU0gQOKQgIFaANFkbqGNk5qn+lzmS2jMdvkoOa0nY0qKd22v
AGgpvAQyeFe+2Pl8JDz7Nl6yMvgMOogUDm+YFrilMgb2GM23ljpedGCpJ8Mtx4OzuLMKVaOBuwo3
n4NqxXUMI8k0lSmjSdIP2YSU7Ir1gTnbvw0QxbRCfvuSfUnit4nKmtU4CPP1axhXffpogxELUrtw
/8Wz/LrKJnXIG6jiRtuukIua4VQ0SxV6Bnyu2yfi7Q3DswD6IFdgw1CQuN6xyc0nBeUrdiwvG79q
U8M383INYiLcQfH403JwEygA0oEVJGYa1G2bvnUjWmNsFh1chznQXEjmQnxpqaraB6HoKxFBEc1T
N6tx+ajkLazpxJjwmYnVpVL8zFBc+9yvZv+9rpPxyXPNJLozo6X55NH3ToK2VuC+1ZAC0fJqPMX3
2nXAtK8q9Xd9BGf2NDZadtRF3vmiOG2ykyCNF8C7Xe9fnmMQtdAdDRc3dx+WqY8Z43SSWKvqZVC6
nXJWioWOfJI4v30HSVQdC4OxIonZErFEOWU44mS8uthUTyKDHk8LWf03q0jEoAS7uZSK1w8Yg+t1
0sVdQgoh+qxWMZ0UIzoqL97miZIYQL32v8iU61VatS0gMZpQABYj+bxaY38HTlHcVQgABYWH8Nzt
Y7/DsaTDx6BGdjHAC24T02m1RTswiw0LkM+PotfHKtDS9UtsRAhv83H7c0027C2a9Rm2lPceF/n6
zgEr6RvuWL625drdq1U8YgWGd4Myqsi/pRWYpklvLmbbkIHX2V9mryafoA+VByHo7X7J6EM0pQMC
bGE7Sba72hnUxpzD1tSmcGrL/ClZUvtjZM06xr6DfZBY74BW5GQLziHClCg/mJs4QXIzRii7zGg+
eSC4szR+SJMueph19ZM9G1mISAkEEjQPL9QcRaBV5vCc1san2+9t73cwsJFJt5zU09W8PijNEmW2
OvcTgNWy/hPYloAcxPTvfVXH7T+KQlMGkMBUlGejmZYPpea0Dn5wzvfSnIojqYq3wZPaTmq9kQZK
LuQmZZ5FanE0fqp5M1M0Wmd4shCaOxWL0H/7NgAuREuDW1siyq3NneNkCaZRgqXGcYq/jYsynDrg
Owf1xt720r2mH0RuILnlm+3FB8uzR1tMIQ3uPxDViQIxMq1dVgRjZvG09tbD7ExmoOjjvdVn/6Xd
cASE2ylhKRUpqiiryK0BRV+/Yn2xnFEsCcc6R0PJ4iThsajHL8I0Gp/eXsUQwDPCuRyKoJ+W7iHK
8HKo0rgPinQ0DyKFPNjXlxa/ho4V0x2mL5TV178mr2l9jIo1hkVqG691V6+naajiAzbhzklC4x01
NTnzpFu/uUa0xoUe0bGK0ugNQvxx97Ff7SHzVcXoDp7ozdRFUhZls01KklK6bns50wQlnHy6gc5W
NHiNekX6RdTG8o+tpwkZc9yulW8joTyQstYDavn4z+hFMZhnuM8ZtVxT5SbAvXgt/CE2ps9tOWrK
A26CWYtSgijJYGGyfKhctXp1UPj5S4wV9k4lhrjZqHJkcP6yj4ql7VUsH4seHOFJjjsA516/KbUu
FRPdMExsAJudqTrdrzPSzD+G0sCGr0/cDyKyxDdXyeN7s5qcZ7NWah8ZZ4ZHKTLXtTm2j23h6Iuf
5arHQ2nOBfgtCOkETvntQLY9VvLH0galQwPcSAIGrn9sW9eKHc1DE05m6QTJujpkLdN6kN1trwlW
4SwhYkLTGvmo7dA+clopEJA1IaAxWKIDNY5I6sqP0uVbCZDk9jO94bPJ5ejvQiwDgy9RcNcPRTLm
9olENSFf/MOK7T5cG1ITTVPqB6OdxcVdrQ5MZWN8MOfEvKgqpqZekSmXzmr+m7UTt6ked2evgufR
zYXzWMzqvTcoy1Gc29l+namyxPSi4838//qXClDKyUg2GlaJnbxzliZ9MkTifdB7u73XlIrhUG9E
LUYUbfUKHXN5zZxKNv0XICqZmdV6sHaV8WH1zCNV9L2fRgCmX0Z1QRtmE3DKBTt0qy6acMalHRaf
kYR5FR/ZOux8LKQ/rAKvgP7StoHhNCqOMFGND/XSineos3fP2EyNwZCW1nMdlfYzMrT5OUFX96AG
fYMH5ZTgJICLEnhzwOBb5lVU6IjvYXUSCqv4XNiV58eGig5Lm6vDxxmHsHdRB//V7KKvdW4jzpzP
08H734ZbdCTp2asujXQoRXRYrl8/Hs6WPjnGGI4rLuRpa3cPTUvrCiWNI3Xx3aXkoEoqFkng9fVS
SKAqae8is7bm7t9dvhj3S5V+sYv6iAfxZl/lQ9kUAxRXVARokF6vhFR4VdROMYZNhA+pmuDK4+S5
8dFe2vjc5Ci1zKjmnaJJtH/karmeTeO3uQT8BopimZl5pPLG9mqxY3ZbG70hXF1AF0Za9FwW/VHw
3NlTWXq7Jt1XFZ/kzZ5m1urBm4wGmK5lDo6yiwIqpOGxoPg/3Y5pe0vBycLpGTgS+I7NpiYdaDyn
sgegJ4JIZsbioaqW5mGejrTwtl+k3DogoXwXNMshSW/O5GoZ85TEzNsTRy2DWGHMMrhWfmlxzfaN
1eheMe/tQ0BCRyaZb3zD5NLoSdFp5qpgbLZ5SPzajHaq2yGM02XAM8zQfKse4NR7cetryVrSqE3K
5mOXyOJbXe/sAeDZoLX145J49SXSKW753KzQMIoce0Nz/aOJyuyg6Nl7F9KAXQJtJNRG/vdfZxuM
MKIEPGmoTiASbBTq79q4Hs9gha2D174NwiAmuAJ4D/SspNrYpuollV8GvOWb0OtrNVhMEqJhio4u
zJ/KH78mlyxj0RejbyrhbvByr5+Ihif4iLiSXfQ5T85V69XfIoDlK7ztTHtgvt6UQZ5bXvy1XPRW
8+llZymamsYUIYNrG6ekyZcClTwjP6si0e+mKdZ632oGmCT1CIXdLyoxQlSjxz4DD8V1xVcKp1Tg
3nbpl96KqIoyhP7fVxmNZtrrvQXWKmvTLhB26f7F36H+bZlD/6k2jTg+ZWM3loxV4cD5nCYCTaeo
nwer70krMisBbGrOSnbWi9YqQi+yEO9wS234YI0a1rq6Oo+ar2hp9dgoaxt2ZWEFDW/hqRg6DAOZ
FcRZkEKrq/2Cz+GlN0dMPW5/1Nu0iG1HMFXe/ZLZ+Tb8e5k5mZlVh6Ia55Nq5PXd5Pn4MNVa6hys
JWPR5hWTftG+p1gHSGVvXjEaIQvQ7KL+H+bOZDtuK1vTr+LlOfKib2rdzAEQEWAjSpRkSSlNsGhJ
Rt/3ePr6DtNZyUCgApeuSc0sU+LB6ffZ+29OQFybQ+6owQEZ3xRoDSXqypKCA5qfe7f7s/7XeatQ
1Ey8V0WGiLhvFUT0FRRPoN0xPWwl4KGxnqWH3GyE8fiwOO+MOnN6ioJjAtY34McoHDbyd8OK8JJe
ZngpsTkH3xDhWcbjbMbz27pPS8PXy66NTrqKwm3QBGZKYSpbquOEZv58azpN/GGGqDu4UgSL+xjX
XaC6Bd4Ox8CJ0ErTeJ9PnpRoEz5CPP7UA2VaOPZW3oWwookY+5M1hnGKUIQioz7P+k9dzMGm5Tja
sTbfNuk0f5f1fKC2ZJa3urC1nGWssGhG73+T2NQ4yS+DU3IvGLBMrq+c5/rp2cA6BGbsEgT4uGKJ
IM93bFF3ci5VbUq+g+lMpIS6ad73y2O8VGkOqaRMXVVutII9lEbdTddVWkfGrJO+LRmyVLfyMpQ/
tX6JwbeRKnX7PEenaY4Sy3KDeug/9ECH38nKUB+ddmm7o64EpuKjeMU45YOWjrC5hX3DWMxl/ni9
exdvb44hFouwgtEAADIB592Lol7r0r6JTx1+2JCTBr1fDrom1Y/B7EgWXpGxU3mpFHFPZLDmmsMw
VU7mVRPksWNp6wqZ6qD8V8j4X9+n/xX+5GTJ5rAs2n/8N3/+XlYzwNuoW/3xH++Gn03XNz9/eXiq
2l9OffHjqYvL4r/FL/k//+j8V/zjIf7elG35R7f+W2f/iJb+/JLDU/d09odjAdBwft//bOYPP3mT
ds8N8M3ib/5Pf/jLz+ff8ttc/fz7r9/LHiEmflvIx//6549uf/z9V1FB/q+Xv/7Pn719yvln3tOc
PxW/3LbZU/GjXf+7n09t9/dfJcv5G89epCsJrMnk87j/9Zfx5/OPbOVvVHxIvnMkMMecSL/+UiBp
G/39V4V/RW6XyJGTgltIXFJQZf/8EYRHFgPsWt7VuDT8+u8vPJu0/0ziLyRdHnGp6dq//3qRdxAg
GbBTCG2Jr+BNer64imkYi6KK0FOJ085PeAW8U/PInRZ4Pko7hadOU+KvyMj8sEc1fLTkCR+LpT3I
tYKhSToEnBClg9zyXLphMyeaW8W2ehT+9I+tPkyeMiS3vTl8zbDj/U6xSbk1J3COLwb+z26ddWNd
73zG+lBhIm2LnOSFQVuEjHjcaBTKF42FGaafrGquXLUe0cE3p6h/O8+zH9Vzp3pqVBE7JdWkeWVY
DjfU9uJ3pUomOVMm800tTdqdLJO4quxiAkmdDf3Hxk6rD9NSfZGzPXmIZwLa2ekFa0tAFlgHmqhW
rLIOqp3GdQh49dSich8dFb35DXWZ6Wup14jOOLDXPXOqyqdy1osPVT1+wglTfihCbEXivMg1T9eK
5HGQ8+pzUi/Z7KqtEwBaN3vZDZ18/Bkhj31bRN1XUGzabS5HwxNQT5UQYM6L953dl54kzxRZ0cW6
bXjnW64TEdO5ZQf+V8+K6jRH8RfZzILwAJ4m4CqZjQhxsJhs4/NEvupU+b+eEGenyv/w7Pn/8FQR
+/zKqdL/Th3gX8eTOIPE3/73WaL/TXiWiwgJMgt4sxdnif43sFkqVS8b+RqwRgQXf54lqvY3sk1k
FUjQ8//Jz788S4ijQUrwKBS6K9prjpJ1eM4LAPIyGkSAuGjGWN3CZd11KV6Xg99inH1qNCU8xJG6
7DwC1u8N0YpwXxOSsah7rYHClVRa1Whmgy9VEKgmkp5QHaPkEEvanjrtXlOM9sunDRDtkVJzPvh8
0XejQ/YpsAPdQzhH3kl9iMjv5RFAp9D9EcpNVBHIv6xasu0x0zNV7f2ylODkoSfxJh/GFpfHLqr8
wXEqTOHlllqz0n4dnUbbqSRtTB3pV2TEEeEVGkSrqQNLEQgJy543pGqS3sY82wq08vVTxwEt8J+k
Q1jDq/i3raJWCYSmj1JJ0v2S1PFdmKsStLPXUyUYULK4rENKJsKl43zqlDG3EXfHTbedBps4TcCv
I2ev1LQxbBTeWIzofzjGBZWz0PoqtK2g81U5cCiFdNZHUjB7cL2tVoS4O8te8JXWOm29NcZxVumd
X9mdfj+XU4ChQrtH7l1nOliCzAvEc84HEHRr0zfs521B6ur8UC2a21rRO7ciH3kL5se6wyjU8tBz
cA74IO+pVG71z8bLDvuf5zBk9RiTE4mXRtF1ft8TwMJpq44jD53ji0N0I0K43MwUrchRkFzkY6kb
na8Ia5HRusvVyi8CpfSQL8RIbIpND42H5pUpEd52HLVoiDFn7Oi1Gk0Ag0Fuq6nyayW37ha1t27z
0mze1pZR3L6+VxYpPe4DHYreGjvUFUOkL3lMEZwcFhb2Te6VeDufpEV9tX0rvXrZ1CpQ1Go8Pbs8
o6mu1W5KPTXupzDf69DlYjhvZXUSDYPUV7jAlX7OBic1oitAtsL05i8Mm8DX0CcBFF2dRHGezHkd
hvRlCecbI1JHdE2NGEJQHh+uN7XZof80tT6JhiDqAuyKSz+YLfsWuj6Julj9eb2RrcWN6Om/+7O+
FM0e5B2MqtKvEiBPAEMt5CokhWr00LnXmxLTfH5VCea6EI7gScqTZhWtIpYVzIFsl37SGo0fdnCk
Yhnrh9jOv3MaZjsztTl8uNmL5wlyGGsFriiUlgSiQOlnViydJAH/SyUrffUkiRo+dV4CKKT/1gJ8
9SBZBZzLwic78LmfhvRYOfp4uj5yF5NEcpTgjQQmeUyKN+IJ8yJTWnaJikOtnPmdjc2lCYX8h4Y9
CAS4Bn+2621dDNtzW881V6Ejssbsc1sFJZFi5leDOT0FISE7j5C43GnmIknNbY4QErQH4QlySSEp
qWjnUdFlvmyn0VvJdGIIVS1uBimui0tT9O8UM5oecOmu3winp3cpGZMvfV8siadIdgk2NFoerF6K
CDim5J4boP1YwHrZgeBfrFrxnQy6YEogfbbmFQeIRxhxF2d+H/bOt6YLjLeKWda+FOrWQUZacqee
tjH+5KQADwjFA4G1P59rHVm/og2tzFcV6fMsI0GckSB67aqFKQFVCOEzaFcoxayixnQBiJ7Kdean
QdacrLwejuiU9jtDd0n4FYQMAOioqAjS1pqpnyHgIEu9lPq4JUZPVRZp88GUtIIkom6TMGuTavAq
WIleseTTPzUtcvwaWbDfOMlVN1Lb6qOthOqbca6tN7nGQLi1NIwpibN2OZKVKE9jVSolWthD9f61
+wDECvANAasQltliT77Ycyo0EoQ0dcofGR7geQ9OpUF8e2dnX8ROKGeJ4jA4WkBHvMzOW5FCR+5t
crE+CfLg61yhwVGOc3iaBzO+b4ameROM808LNYmP17t3iUUXLWN+w06nzAjG9rxlraJoYJtd4ltR
lEzIdCbaR2OZjaeyaubYG3vLwnzC1Kb3cyKn5aGu5hoFcDS+ljeVjeqRG3St8y2l/P8tjMx58lID
Qec9Z4zL7cfbgvgOvDyZ2gutZgCKyjiRQfZB+GnQFZJvRlTgbN3lszcv2l5CeGs+KOHIQlyI18Ya
F5eJjFQjL4kPyF7zUClHll88PTyziwPfTCv9Gw7upl/NZvHp+oxcbnwwLo4IxYjVASZp5xMSYcE7
t1Gf+FNglscu6kwPS8rUv97KRUpYxi8F2B9MQdB2Qvb3vBnEIs0xbrLEr5OmKdxMRpTVHPIJVa5J
v7NIhd3NsxJ9WsjjeCWeM7djPQT6YSi66RY5KOe117T4HvGmM8RZQa37/Hti1COVsjJjv83llMWP
3GgT93vLaGNwQbCgbkyugut6DchqlnlaevRK/D6SpiNAqeqoJOCxrg/uXiurKVTiYKZUQyvjbOXH
lPvcVYt0V1H9Mhx4hhiRK6HKywG+OpoC0nt2P+uRPw/5O7uQtY9RHDaYFEXUgVzk+vvWq+pZh2Mv
mfFvWSlTBS7VMjrZoC1vY4T3Cv7TUX+obKo/qsmK93xkt0YCVgJ5JQ5QMCGr06UrY0nBODXyEzQA
bvLFXh71TEuO18d7ayBM1EiFWKR4sq9aSetFCRMsOvw4zcc7w6kxKnD66EjkPuxMrdgWZ8Ery5Ti
mwJQgUQrK+l8mUZj1sJy6CKf7MofU2K9a2Mds7DO+lRVwSmx1d+vd+0Sukl2gJQKUubk6qEcihF+
cf9EtjIszVREvtTVqZ/jARe6cRB2h5on/DtFWUZfaszufkrQCVqMsADSoEWPTKXx5fqnXI6yoMRS
foCKAaLAFkf0iy9BEVNGRi6OiAiz5TeTSvYhEtomGiyJncPg8rQ/b2p1OJWL1kXJQFMqYfUJv4f0
xkAyz59iJ3xj9oghXe/aXnviOnjZNb0d5DqgPZLY6cksK+1HnKaTRzEGpSWQfqfr7Yng7XwVMasi
tjNtCibgh87bS4h1OkcuI1+LAuWmTmU9c2OL+hm+jIPyIFFJ9kYLyfUg6OyvWRIof1z/gK1lxRCD
8ueuQYx0bV4SaalUtwrrOKzV+n0D9vWzRb3L64NAux+Z5WNt5ZmfzXp654R1cOztyEndanht+oHj
GNII8s/P+ak1aTeaSssJsybyp1Ehj8e28/qhb9zQBJdzvc9b65f8FwAxkSgl4XY+6ME0NEpYhpGP
jkHqLUhCuuk8216mVnt6R1vrCWYFZDNcm6mJrU6JrkxQmMys0K/lKLrTomk8gpsIjskcS+4cZcnO
ero8Zkm5iiog1T5BLlq1lw6N5NSxFvrpEpX3RTMof8hWscdOuDz7aIWYgSyzStfWKPJ6SqquxRzN
l8tg+FLB7hEwYeWkWkPkTbzLDvhP7aV8N7vGCiU4MIBNrqFnIblGQs0i9KlLVx+Xsh/fR4o27hwA
G+EQYklQRoDuCpmX5/3y4gSQJHuaMikJ/SXT8/fpks7fQ0Vv7yhHBm/VsbbuMFCNjnqhVuTHksIb
Cmt6BNmfu1ZZLO71pXopyMGuAF0CdFykocnMna/VqF44QJKcodac8l1KBPe5iBaJG7StMZRItQ+y
XRiNa8xa/bNMFO0o57N+gydd8lCpYXirFWm0d/dtTYUJDJgbFsof+dbzj8plZZRiqQ598CbaT1C+
g5ebA+Djnc6Lx876dORIQtOTYJDkwKqdedTm1uyi0O9ZD7+XaoUjeAMozckX477qwYfMThPdOiEs
rCqvqvfLNE97keIF7lJAnXnsC5EXVCfIt5z3lrXg9IEloYc2J8s/i7HRPXCJ/aGLshYp2c4mBeyk
hw5W81u82Qo3j53yn9eHYmPESTk8g9/Jp8NTOP+GweLIAk4inXJsv97D/zeOtpM2O4tf/JbVeFPA
E9BLjg7h/Hfeith2kVmMEv6o3Wepm9qHOMpPRW1MnF/OzoNzqzG2F7BZXiA25JfzxjTIQ0s6dNJp
SlIgfzz2jsQTBgLPhX3Pqb/njLE1hAIUhlCgDsNGW121AOug4WY9ndMcOB5KOnpSbKU7ovibrVA5
hc0vGKRrw+G+QAzB7BvpZPVlhsJVQiwYTHvpmo0DGHQ3z19AYOyPtV4NRY5oaWpaGRojeQxnOwdM
JPY+tsIIb9bjPbiZeKdrYvbXq+Nlo6t9ECIf3sMyl04JLM2Hrhq7+7qbHX9oS/13C8TiTWvbgx9U
wZ7M1cagCsN1Im04WPDkVymwtJDI58ShdHLCSPflgVN/GarFv77HNsICFqNgsKKpxXYXP39x8scC
i26gvXtScjPzpmYJPaN0VBfb4D2gxkaHuMfI4MLrRF1g/RoagkbJxqhxTtDu7E/2WC/3DaKrOyHV
MwpwNWOEldAJSLbxNFyXdNSulJsFIa6T2UCRAU8X5UclSJB2iSf5u6aMxWlJ5PiHmdjZ4k2Q3b5D
61PwDpdT3zLT4YCpavjY9poUumgQA1AF0Sh57bBUD1Fh2AfcgcYdfaRnx/P1V5s8FNG1fX7JrWIY
mUdNYAUxNtRpVr3Vs7EN/EXRGjt27Rw43U0i9RE6Z5Y8f4izRR9cR47i76lUph/U1Ageo9lSY7fD
LhLPJ6a8ck1EugpvHsM+fHz1ohGhs8hGke6nlnG+aOrU6U1J6fExHArl6FROjPyrlB2tBgzo/1NT
67KjPIKfbDphzNjG0zuuifZWVafxoZ6WYGcONrbCy16tixjzMAaBVWI2GOFO9RvaG/KNRe3kTR31
41/pFfcrhA3wCojsng9gX6Zh4lAdPvVy0/QHrUqi3ktx//sQ2Ll5vD6EG/tOSFkwUxzPQhPzvDFM
a40BJ2vk8Y1u8aTIXo7OiKzEX2kFsj0AJoQE1jraGc3PScOaIHPfu07RSm4VFXsqR1txCZ35TzOr
pZfaxiJPWY2321DXn/G6pOwdSPobpZL/SLpQedICoycnEBue3OMo6JomuNa/0FViQHjj4lxexyWj
lSmBLmOwKTW55MrIabjIohveX2gFQW2w+sjL4856Pm3L4qRKnFasfAVfTf4UMap5uBP9bC4OYgPh
vf2sY3Heij0nuMnkBY6PsvNHNNUhMt4YxF/vyubO4qEtKiA81NYknp4kDu9Nlntc9/rbKJKyz8g5
GX5bBXspt72mVvd12WCwAOIa89O0y+8RtHf8Th8XL5mq/PD6XoFTEJfnM9t+1ZRqDtG/fGsHOUQS
pUvau2ku4oMzdtZf2MJUJ4gDQEbwTFsVSFqKbuQ22cIlbCkiuLI5EnWoO1t4I8BCPwA7V+hW1KvW
/JCgaNHLGBKmaRyMu3qO47sMtNoNhH3NjVW7uR+KqPpyfRQ3G6X0CawJ8hOQ3fMFOKBXUAwpXhrJ
MFZHUQHD51of78uuW96RNu4oNWjxzlG/EYbDWsAXjm2F5Nw65q8axxrsmVVfJan5Nh9H7aTaUnU0
st56sCJtz+N4Y5cJ02tCObL7AoS+6mRqLJXcsZfRTSsOfdyVB6Mc9zxvNoaSPDgGiKAHAResxbpx
GZNneaAVWAbDcQxl+1DwpjgoFYSbJu3qT7XT713QW7kD6jVkntHQFEy91dpM4Oc1AyN9ImBIckqT
avteDeOiPJl9YX/tM85IvdKKx7DFc6yKRUVtRALivkhD9RbQ/R45ZeMIAEwGFRJUJrHz+uAUFhgz
1geIepdBjGxB33iyHNQn5Hr/yrwikwiaHNQf1M/V1aoD0mxSvB5OFRjo9wNqzq4eDvZOSLu1egyE
UAlqBcdnTc8wpXKUW5LS8BdYo72c5Ie4b1/tB0sPuGYAoKJ5BYRyNY9hv7RJkNBKBW7+lFj904Jw
rn99t291BYK+zpOGqj4Vr/ONkOJkVWU50Pi4TRbUOVE2bTC+eP3VyX0GcAwkinhDi43y4lFjO4sa
ZxnGF5rT4ECqYhYw2lG/My1b6ww0Ckw64QRD3fq8FTRjs8aMWrT/29m+GaVQuQukKH8PO7c5XB+2
raZ4AwIOEtU7tvh5UwuqMagGoSDfWIV5MEMzPkq8Qk5FJOs7M7TVFJwJYQ8I4IOFcN5UGimDtUzo
8INYqA5L1uU3lWLlB7ibu8GcuCFXjx7KSERzVD1hCq4TxYqSwNkA5nFSGuM2TiVYRqV0JEn9T0vq
MLwOrU+Fg/J4XcicGa36bezq318/sjxlELcF3yAqzufdDcY4SFNqgZxefYERnU1WL9WLY1M7484k
itD0ordEx6QuBJn5md72YlUak92luYyvZFup0n1YGuqhCtXIKwNFeTBiFSrzWNRH+C3De7tu9yRI
trYe9ys+BDy/hTrWeU9Dp0shqiFLnuGe61o4H3gDZ+VODHFZWhGqIpy94lrVYZyvAvQS5+U5Hmps
ATCogM8VB4ULCcn6ISEic28sCo4caLwcmzIpP/WjPpziom8f9WRRX++GCmSFVICIoIXnthiRFwO+
1Io6Ifpmnjpbzu91M87uUDf8cn0BXZDnQGWgIITgGGahpBvWhcGxmhA/B9d+0s2yn49L3Ss1RMgc
+KU89NMJnuj8I9BSoqkaGb2JbAKKh7OzVJZraVHWQGONlenQjWU++UMnO4M/GG3xB2oeKV5Sk8Wt
2gTVcC/3WQ3HEiLj8HFq0CiyWsp2x0EZS+yfDGUocKiX051jThyWL5ctzBpKAuKKF1RPoEDnoxjO
zljZ9TD46MOVDy2vBa8o7FhntS7yTTUQVsiJKv28PqzrY+i5VZJEeGyDd6FUd95qZYRpriqQIcym
bo9JmsGc6QbZLZq2PV5vSvyqVQc5hYQCkTBg5tI4bwrGRWDY3HVgQXJMfnQ1elwW3fLQ55Eeo0rI
oSIY9tQtdrpDW1gPLVlRYiaLEJTjlltR/PzFAnUiKTLUYhnAB+jzH+RlfywyzmF5E9Y3qWmHN9PS
Tk/Xe7se2Oc2yTwLwicNr5U4ImsuGnVgOvWsUQ9LOCHHE5W2B7xu3rmG11E2GTj0KQX/HnUMdJ5W
R4FhJ1KoFWbtB1yjaPcKU7RSZv+DeHQls3B2hnN9wIr2SOWzVIUeNwn98+FU0abMh6Gv/anQWuSc
1eV2CJN6cvs4nY5KNCYuJXTzduLevqfEjjXc9bFdH7HPH0CSBf1YaoQkk84/oMZl2w7MrPbnrrUg
+nLBubk85fHOIXu5brg9KEzA+xWwubUuvt0jw8PJW/mOHYeFVxXq8H0yB0E5KIv41lZ67ZCDI/Wv
d+9y6dAseXfBhuLaXrNsMNfm9UhJxk+H7BvGTYnXVPVvEB33OEob40i6CMIVKTIhCbeaSK2yR6lW
5tKHXGnc5rVZunMozTev7g5mpM/WIzzJoACcz9YSjrJZDU3po6gyfhm1QLol9i4OciGle2+Syx5B
K0OklP5AowDdtmpLSbEBn5PCjyR8XHSrVVzAkNnheo8uNxyYPeGVQHRNhn1dtJPLWY5JIuR+HfYw
z5UOZWFT80ddCb1WCvaEV7c6xcuHjB/vPmL51XKfkqZKC156vlQOjgdoKDxl6a7P+kaneLgKzTSN
ncUpfTF0yZJHRun3ZorEzKJ5SarftF2euCOKbTtDuNEnJhmiMfa0IgJehb8wpxGTMNTSbyZ5ea91
5XwaHfm1sFrxwNIE2pVIkAWxttvVA7TXlFopfexw9TcjvNnPWinvKetf7ldaISMgtNMJTuTVzZ3N
BTJInQ7VYJGDEwwo0vRIiftTru1qMzAJL+9Q0SGKjADQeAmhRiCG9cVNlshGnaaSXPoDiiuuDP6P
On2/p/y1NTmsbgAsKkAWcx2KSCSyjWzKoGmMo+Kp1dJBOJD2Cm9bCw4PF8C2hMkOIKXzvjgTBN6i
cgp/TGv7n9HcKsd+dsxj6gyp11h1sBNgbfXqmZfGrUF+fo1FzXolT2t1KfweB7STbUmRl2Pk9eq7
CZdLsgfEqsJ39jmMfTFDU1/hSDNmhV+CLToWbQZu3yytnVY2lhwFIQgTYAe4jJ3VktOQ5W8UHOL8
aBxQudaL/LgwbABOu1dLbrHmeDgKxS3Qj2QTVmdqlXVxLiXcEmRoO9dObEDK2hdqtb83UfZHng33
UV98LGfnvoqbnbLwxpyJqwPELo0LQub5GhmbIBtJLpS+04ezlyhDBeK02Ovi1miSCYONzOMYAaXV
AatyLLaBXtJK2QII7jhgcVx4H9vN3rF3GTqR/MfjiffSs83CqiVs7E0JMkTpA0OPTkHdG67dar0f
ZG3yVltC1SvBd9wA+ww/1Jm+ZzO4NZzU9Kl2QNKEoi1+/mJxQum1qrqPS98qndlrJNU4UQx9rR6v
WDAk0IRGLjWqCzgugUYuGwMspagz2sdkkQB5xxit8ZJJtdwtUnnY2Q6XgZrwo0a5EVchjvl1Rj1V
8kJC9rPws3au73kf8voLS/2hUVBKd9HCVF0ABvWeedtFlUz0FAVsYm6WDY+n1fI0prAtpCDiCJvw
iw/6WPoUIqd7Zzeq/h3t+tjt+0h77OKiuVOJFD/3oHxeHaSS0HmGgxAsUn8Ux+yLOY31fFR62cl9
pXOku2RKsgddJufdGh380UQdHkAEvBZjQMfB6InbAbk2ju/VmQDhvWtG9OL8BuTYDcYyDt6RYbcT
OW4sV4MYX5CT4OpzH626xmltG7ma+zLGaO+XqEIMh8zC8Xo0t36Xir4wicjLCFFngAHnrWAjV/RF
NuZ+UHcIbCyV+g6+KgJmbRcdcH0b3aSOJLes+/BwveWNc0fIpgnotca7eI0V7fJeTbSmzv28QidX
5qHkphpS7Ysq74kWXmD9nnvJw4ndD9+EYOi8l/xfwENjlfuSaX5XquKNIXUPXewckqx5VLvhxhxz
h4jCvq3n+pAiwlVr4U1TlV+u93ljTklLEzOTiCQhuE5/q0UdFh2Xlt/3DScgwiBul6bLzsrZGFk4
wLz2xUsK+PPqnE0NdKRRmM18aTSbG2wi2ptiHL5IyKnvzOFGFMOA8uoQOGeS4Ktx7eZMKtICEPNU
KLHbWr19AMXizjHq4MWrS+LMoiDSsVgJMIhjVkG6FkxK31UWCpdNhWx7XTRf9WFcdqyJN45T8YiC
uMKlK/wQztdKboVjrClp6htOOn2LJrU94ozcuOWUOHdZPSh3yRAqe1zQC0tR0Tl6hqIZeggEhquT
LFqcpIjgbfhAUssRm5I083MYOzdWZiL5k4TjMchn9f2i5Aq6sAslZ7yaT2OrU6s17MwLq0XDLa+2
dqKQi9obX8ZtRs1XvLxFqeN8QGYJ8V+QrqlfauXgJlJguWlU4BWgO29sPXkbBHF8UuXwnRXlb5Ji
fJvXtuomxvTj1ZsHzAd5QgJMAuc15ippCh3/Efhpktkpd33r1Gje98POgbixRcU706S0xxrgOj3v
LanGqTcKKfH1emxBRJvNXdAZ3693ZWOHQmgUUy2UEkGrnTfSFpld6bOZ+AFou8MURYvntHCkeqff
aWljh1LSYSFTpWTzrEHX2gT8dknmxDenJfXCmCOutUJmj+B/+bKE6d578CI3z3KBLoWpqzDvgqV2
0bcxRTYR1pu9IHVvaBM6TnkoxR9xeDD8ypmygzTFzaHNbMed5jm6b+Yy8RYzzndW7tZUopoj+MSG
qGmtdrIIliYlyBNfkYfmuJS55EmAK18pJCH6K7TsQb9SeAercz6XthWFWVTKCczbMjz1OWaKDoia
A0JQ8s7RdNmh5wQumQPhx82ePG9KniN9tII89+FgSbd6MP3ejrp8u7M2xfPp/JlNKxYsey5mitvr
DhV1oDl9EeV+VaDw4Y1zFdfvdWK5+QjPLGi9YkRz6phGkx2641C1tcuVqr4TiHowssG4/E76Nxu8
FuS4Sk6Igtgh0qfmvdym7cThUVa/G6UV/khR1IaFK+VBd7+YbT8fHMJV08uB2/9ArTX+bcybCdnf
fD4Ostq8S5OxwfZd0VpMd7KmyP3RmpcQfhQy6TcSJ+BnuWvH0m+NuUEvy8RbM1C0b7UG4ARFAi0/
VmYtP8VI+f6UZl2eD1Y3ojFmN478e1RLs3Lssj640SVjqY9qVeaLO6QW6E0VtVFXx1k63jlwNuJo
xpunF0eBgOKuE62zXCdJp2owxJNq+TI0jvm1Tgw8vBV8wKo8Uh6UXLdPQBTVO6vAeEix09cWZIlk
+QbyhkD3yK2s3xA8QTMV+WyuHHMJT5M6CBcPFMc73dp7rmwtYrGwKGjRIE4F54u4H7GUax1UD9Qa
IbVyxhqNh8brH3sOiXrq5ogbQAJbm684lWYUtdNkfpQG2o2Rj8PbDGrdzt7f6gvxJLRaochEkf68
L3qYMqTLCImrKn/D3ir0gyCXdioOl5cFwjEvGlkNWKTOcZTONJLGCWXOxE79KjYjj9r5Hslpsyke
kkIlmCf6+vIrwqUvrWbI/CGUWwhiuKcGAFbdfpq7nV5dXkz0CrTOc06XIsXq2FxA68yI1TFBeEre
tVWnwqctc9nLMJmM3KyY9kgvl4EdLXKnk9ART6p1+JgETew0CS0adas9WGT9PWMerUODb7snxFlO
Q6K9PldFo+RfBe8JuMs6rEvThFymE2W+OcTj3VBqMfXYuOISnvcKNhuLEYIJC573nLAaXqXF7Gkc
lqJwUn+O8/Ehy1XzKa0t6fVZWKrQoggm7K8gja0uIavNwQc2Gs0Y6vhWbcv2a1eE+c4ttDFZ7Cii
CN4WUCfXcKQ2z4n/oZL4SZmFXlTVyi2CisrkQatWHsYhNg9DY9k7kL3NVnEwFzARgP3r2B9WZG/O
9Zz6Iey0U63jvqh0U/LWDFL5VIZ68tlcHMO/fuFuzRt9pAAkHOOhGJ4fIogRqyIxlfpdpQw3sdMF
bm3FrxUo44RXKEORNAUWwqW+OkUYSl1pyy71x6UO30xVkOVuaQzlzokotu0qeDhrRnT2RUJm7iJT
nxDf843OTm5N4lzLnbr8O7oy6QkTQtPPEkzMvTmP7DutC/bskjdmEBV/ysAA83j/rrFfLZ5iQVQH
ib8Uevd2QOTLm/QQK8sB79ih1ZtbKc/Dz9dncOOJRBWR3CkZIdTECOjPex23c55UdY2WhTHE9ZGL
xnkbV411ioJW+2O07eb70MjWPWHVgMhxMt1EkqT6JizHBzlPg50VtXGMUwQEHINbINHpGvmfc3aq
k1QlPtT20YNzmR2LWZEPdaRFO/t0Y/GiSSiUTVi8QHRXp0FuB7OaTTzKiCo6N0FU/Vgk/V6MtNUh
S+SndAJSASA8H189lhs5gHnpB2kEo3tZqlMhJzbGG+NrRYHYJ5SW2ClCD1jkT86bsko5UGqDpqLa
+RaadnEnx9Ee4WtrlQKMgFDMHQhWa7UZ+ymC9GKria/ZQQxsvJ6OVTGHb/RolrwoNM1bIJ97L7Ot
qRIGSQRF9Iti0HnPkiAve4y9E8QFgtFVbHX8MA1l/en6Xti41ykHcsk+J0md9aMLabNAV3MenJYR
j+9SLJEeiyRA36QvsNbuAs3YOXG2uoW3PBIYxHvkMVcrMJnrqhvChsSJUtq+IentSZrlPWXCrSid
lyTiZgwdaNx19iGT5HzQ0yHxnWwY7+RonG7HXMH8purTxzCEsk0gk92CKI+f2nYxTmGUL3/KeSOZ
uy0EvbEPGFo01lDIIg2yFlprE2x57SXknLEX/bMj4WhQywhXNMGwR6fYGFY2m0HBhk4LE8Pz1dKP
/TjZ+Rz7RSkXT06sszpbpzhcXy1brRCNUTzT4Lzj33XeSqKOYLjnFLEYSflW5wAzNexkXn8cgtYR
ws2sfWTqxEe8uJPILJPnKKLYn9JQ8kjrDV6hmLObqwjMX+/P1gSBBgeJLlD4F3yafBkLrAKsyFci
6WsdTsEhHtVHCQ9N7y80xLKnCWG4cZHRdrRqmC2EaUrLDL1ybuUj1gCRqwSv5oVwIkLdeU69UQ+/
0GPBDUxFWEFFA0evyf/hKH3SpdA+Xu/QRuCA+BTpVhzshBC7ODJfTlJjDLkK5M+nDohsBOyJID5Z
2Bi1R+Z0Oo6zac1eAABmcccMkgePccnY4RBdHF68fch8iMqO4MSu36YCQtqFLfsLEc3yXTwkrTcA
3nWJFK0DruXBTqb+YvmL9gDbi9Sq4GCtjmT8mRskr4rEHywLyw957F1b78Kd9b/RCvUAmgLnJLLM
q/Wvm6jq8uCOfcUZv9dSPxxkpQnc6/P3zPA7i/wIU8n58S4gzwj6SFSaXkygPDWkkOM69iVyCRU1
gBZMiITcXRa12gc7dtK35oiXrKo3km8lSh+7eaPmD5aKzGDY4gvvOcqA/1Ebtm5Wo/raaON0nAAT
4nclSYcmjgwvqvtF8iytnh8lbDs/X+/ExfYVfcBphBIN7zXqUud9yFGWbNTuf7N3JstxI1m6fpW0
XBfUmAezrloAiOBMkSIlpbSBURSFeXZ3DE9/P6hU2WKQprjqdS8yLZVU0AOA4/gZ/oE7ZWOzMMZ9
3yCC3/pulYczCW3869XMF8M3zOJJmdj01FNbvvZ8OTu3yyLVJpRZTBONh3Tpi52f0CI91+mdJOej
t4Fuq2GGWpDM/ddhXdLroJ1alGs2Z18/MfxzSNvN18y1tJN2Mec6HFOnvcobT11npZ3upEzyq3ad
PFCtsgkV4oFRY632mRCFf9IofTitJ9s66xPtAVT1MT79y73HJSLtAJ0S6hVR/vkl5obeGCAjEHNq
K+d6KcciLO0uP/IefWcdPd98KK2Rd2x+C9zPw3aPi/eNURUyO0nMPAjlau71znyX9QLge/BhlOaF
7SU3KPFVoV3be6ris8DGSTlphihrlpu5UfeJYrIx6ZMeDtOw7ytphQtyPa01H2l9vLwnW0dq46aQ
YAI8PHhTYH8Hms2wcW83alFh09o1RqFSakf218toxjpbAQCABHbnYcqSlkhmIGDg49S7WndYTDZf
Wtr+NbP6qn630sU9suBrF7bROhhuggbjn+cPuxy9eZAcDfskUNpZUFB3WXNW/W7CB25uQzts3Lpt
enywpZwgh5XIsAOKwzCd4a+Ux5vS3v/mWsCKkKBv3YBDTrhrtWLtaq6lEEt2ler9FHZ1mR8pn14G
HJIs8MRb2UjGfUhMzHyzVeUEM0T0XR+7fRYqv31qAKgcuZxX9sKWzQHQQ+SMduVBxSGsVLTZ6Lv7
Jk2Xi6mvKMEtj9pDOdP7fnGPvfevr8dZs+EPQYAfnGy57Yi6J8va17B7Pk8SoU2c+5ZQILy5m1rD
ORK5X9l6GxEPQCrnNhz0g3dqLRthoOvl7n1TmBdJ5hQ7ekbz/tcR+9XHRSoEThTyGtLhzzc45P0A
+bLtqizQQxmYlNPRWmY0gtxjhPrXbiBnEYFzQ7oBV3q+lLX4SA9aKxQXur/n69pbb9XMvGO9dIai
O7INX969TT4QGSAm6wTRQ3ErkTttayW5tR/MxQ2zYeBBTZp1JMV7efe2MRwjVZqhHHbfj8OfMoQW
98GZZcy93wdfVrc0IlzGg/0A5eRIH++16wEAYZMdUxSCkn9+8wROukQEjNyGQKsAyjsyrtMq+e1A
xPUAfmUmzWPieHu+ymKl+pSmlskYuijCvJTGe2005P3v7jlgQIxnQK3RDIUH+nyVAAnKrE0mTOkW
5A/Rosn3Refod6PpJEeWeuW2cXZuJFvwB/jfHuy51UYMufVnk7y7PxuV7VzI2jsmBPjqIjwcQP64
GjHXeH49c5/oSBSziFs1C91+zz/PJ+3YlOllS27LOtjRpB4brOKwq9qoCo3Xujbw02yG+yETFUIr
WLdmtzhxqeLGSKZxDEu9w4/ZS5pODzu41elZu44rQlMrsp+71XVwufv143x5+WRB3+GBADo3/sHz
y9fTWkw53Iq9nbrlUwXokvm/3h+ZFL+MHrTNdTrZG/2Vsf9BZhnUSz1WTqNzk5mv+f6CzHxaXaqs
7yKnroYjb/ary0HnZDKNthWwwIOLKjCJBrei73lh1rOms8197qLNlKrNpQrftyNx+MVN3Dg4JADb
6H0TG9kizU+RRCW5PdiN7ext5eJwhOPaTl/xS/71o3pxVawCTJRTmdIMtuFBFMGuEwE6iTfnuORf
bSW8aBgXG/kA8ahpTn2k9nztmmhSUAq41tZ2OXj55i4vxn7Qnf3c2VWECn23SwOrOhLpX7smcGck
nUCnaVBs3+KnO9fDVMw7zbb3QeamJ3PAFMBW63Q2dh6wUTs7JsP5Qnz+O/EWl1Texe+iEgc7MZeM
bSR6qfuiT5gkdqsSCf4hYzXgb2sDB7DtrstoTZvou49rZTphP6TTB8w4nCJGeq7tIkuZpoz8bBLG
rmoNzeLg6FuBsagAlF1N3XJsyLWF7mf1BKMDChew7HSDGc4fbGhZkEkVRm/vh7SaPzaALnZLo7mx
1UFlQzfJv5yBDRwpoV/GrO+rojJMB2Qjkx4cKHL2V91LqU/SNauu20UFFwFiHxd+5eOA1mMfEZZu
O8VO2mkN98D19zQC22u7LZIvyCPI01+/AK9sSRob4NEgTm9izgevWYrOA2bwEPWDJrOvF1SEQr1a
xt89RrlqBEMROaGvutmkPN+StMsE9jICdQxhL5f21Ll0sTzz918vIBacB8amxP3CQm+wzBzxj9Le
L5hwRI5CAVva7LBf37HX9g0qCoAUKe0hRx3cMbPRS8+afGuPsUObRLVfzbERQJQKB8ykTymJ7DM6
er89+t1a3/DLmVxsdoSHBPO59BajssjfNAaJIWAECLsiGI7cwlcuzjeZYRPhiYYE3ucPampsqfdS
N/f2puwdGKyzQ2zNwBib8zzMCYr4Crriw6/v6RZmD95F1A/YIaCSyKgPhf/cpbLR21xIGIw5DeUy
V/fFNHs7o1t8WlqJxD0z0W8Tf/n264W3h/Vy4W1YAvtjU+V8fr294aFbTuwhK5bjTqhaXpdo058t
0jWOvGnfGxSHa6ENsFUwxBzUK56vVQ4y76RcjH2T6/Csh6yrIhTYRq567rQyTmi5PWZY78Ygtv0d
Q2q5cwuvsCMclsUOSbnhnCPDiwpB02csbONisPrhvEozvF88gdyvxtQskG1+0fOWhNli1njWG914
pDP9StBg8ApKl8DBBP+Qdhag0KXzfIx94AzuqTaXRZQwODnyor26CjIiJitsZJKD+zXWtk4XRRh7
zR3eDmPi3YikMI7svO2XHDwUjsgt/LMCZ8FBAtCONDRnXRr7XFuJurn6EnS1ieSYOltGavVfb7dX
L4mc0GMqSDfgEBze5FYmk7Ez9gIjlFAXlndWrhhU/XqV7zZxhxdFi50TmVhIP//gohq8gYZq7vS9
3jiNE8GQHj5hLEZbkG6I/0Ur6+xDm5lFHs0WWm70E+dp3FeKRmWYFlKHGukb47fempMuHJD9fLK8
cX2YkkGV4YxPpr2DEjHkkTbYThUN4KzzE8T8OLwqPHE7BLcD98GpuyCIbWtB14x/Qb5tLQO37c5K
cADOC7v5XE+J/zVgsvdkUAPfK9uf3s9Cw3HZWSz7E9YN5RzC8nY+2ukIhQAajDBCHdYe6FbTB8JW
2ak+RzVSt+/8Uul+hKUJ4xH4ne1dlU/lp3To5zSy7NpUkdLbdYiMzp+bjTRTiZAvvji7f/it52X+
2OC+mlSFG7opIOFQb/3my5FH82K7gSUlwNJ04rCFXf08BgR+1a2An/Q9pZm3M+eqC7Er7jCImo+p
OL1kRFBJ0isFtb+pDWO/8Xwt3ZFDOa79us8ohvqIum89o2xvOHvrOh/O5qFQGmqBWSHjSqbuB8xH
ui9mO9UXMm8SGS3VRJfULpv28bfvwibyxAAGqSM26sH+nOe+K1qoS+A1ezMKIEXGDBCN0Oz6Yw34
lwGes3ozAtkMv7co//wmEPvSYHCydT8kxrRDLdfea7o/gRlUx274y7OTpbYCnpNsAyQfpMFSF5rw
W2dBejOh7jT6pLs1Vhs/XttOtRtVOtjwpIuFjtWvb+fLqEJnQmduzUCSXtwhnsERTpUl9rzslylY
z8s2+RY4k34kM2DXvNy7HFpbzrpRMwBQPL+V3Yp382wE4z5ppzI47QOxaLvaNtZyZyXL/Nl2evDD
eptabeiKwP2gcr/QuQ+TC/q2H5Mkztq5MmLl1IUZInyr2WEurD4PDWMyst0cdI654/Cf7V3mzP39
HKxtFk1JPhdglNFlOMU6kJ5VXwdzv0+rET66gw7xrqmSxTpdp6wro3mk3RoS8FFEwTOgSKM8ofF1
3dU1RijLWnlFVDtm+le/KF+LOl9lfhw0nX8JDC21T920B03qDW0QduVk3utS9mmoplojC0mKVO2U
O9TlLknr/NYFRVwzcUl9EX0Xdo8TqafbRQ8TDuGUEduc00iq2DIWFyPkxKz/yheR3IHVr26Vn7pf
+0Rqd6DSsHTvtc6483rD+Cgt6WvhPPiVxM6ppcbux9ZxAQab05VdGSaIYWcO3jZyaJMwKL3CiZal
9eb9iAczYsaetraXNUpBzFXXFjKLyjWZMnXzKcj6zg/ya+qvGqNmZYgbetcjnI8109/3yq/yqOws
VSJ7sdZ1uOZOnYS5hdTGSe92WQ2Ly0yKmHmg8c6ehtzaTZU5dqd1NsgPlpNZDwxDBQIdG+o7H1x1
7WpaVoV+ylvzPsm78SLPVnPd9XYwZRsxrLVORNs1TeTrpRsX/lz7oe2k9rdgSFwHARxnAVtmZ6mF
S9hivFUTITYs80n/gBeLPezJQdJgx1YZbqtWUy2a+gb2ScZqCvoibhaI0FsK7XTsmUCGiDpqCVF+
XT6VY9lz03yN9zST2oKbVjdSj6mg4x3Oc8ZJQWLJRz9x7C+adAXiGLWXn698+otK+4UnM/gkbdNa
jpd0SFZr343KulcqqCQ5mJ4J3vp0CiLXnE0Xoy2ZfWus1r40nSm/YXaIkoNW+flNRTr6zk/7irww
8BoVi96na68XRvc4rBM+RtKrJi5NG3GRJ9hNSItLS523Wel8KYEFMNyi+ceV1cFq79IiXb51Q+nc
mZNyPaTVTYMplHCXKZ48Mv0I01S6jljgZASp1pfrKTibsY4Skeo3ytXgqbuM7Dk7phQHeyjtZ7Xv
zyBfirz7ZrZO8hm1n/5T48MwDEeqotuRhrcVmQGlJIB+Y7ga3beeSi/7vEvup67XvlEwjWXUKzk2
EcKr3tMEceBTUUjTOBmCyl72prLq+qJybW72lBfDI+wkp8GoLvOzvSmzMg8HXxXXDQjbIvLsxX/o
+l495XRYbrk5CXQB9tAc6WifPrVBJr0IkrnWhBPumQ9oz8v7ZZn07qRFMJn/6wVKxFZtWG0kUXJO
wrUri3vah3kV6cy3jLCBWP9lDOh17LDcNp1YLgkbpKyc5C8+loPrkpMblulUZFHu9N4O4J9LSu5o
3juhLajGOUXph5YxipvK6hDowlnTY1eO2Sbengc8grHxsi60gKNeBJOZ9GcJcuRqzxsVvHVT28cl
bF6YjdtGO6Th6JoMFXPE77yQ1th0Tyq0DiFPcCrInwzrwm/d5Z1VF3o0FRbE3Elf7PN+DQz2rJH5
0/loTh3MVkogESGsmtYhFzhhFue544XmuPlt4oq5icumcjBUUbp9l2RJfetm/ejyCFsDLy9XGKcO
Tf+bNnBh/ngMSkivkK7pd6ON14AWiAYAnMwvV0RQ73vbNNa963VOf95gN9eD1NHghQwToTTKVZld
bvYt7A17cud9y9um9uss2uZEyaJraGY1fnNadoMCNpLXYD7ndvyroos/RhlTxRM/SW0Cbteg516P
k3PpywFKdmX2xrUOysmNprqQV0Y/oulVY3x4gpUlUbTBUS8/xxM5FRiNZJNx4riKmNnDFLkfyqJ6
zExtSk+c3J/TvVBFk59UiFdRB5HXWie5MwXkqF1GaCrSvPvMAjNty4z0BPppYNzhgFEykR40MoGB
TKwBuaotZYQeu/lxrfELPRmk8vRTDF7NLHR4iiUPJodjMwf17ISWTPw2hNso/qr9XEeqoNAhxzSe
vf6FRTUuZ2stzFvfLKszSzLwD/Opb+fQsmDg7wovzcfThGCsx2YqPQ1Ftda7S1EAd8OAM+tq4KXz
zj2v03Q0wu2qCs2iqZ6qXA4IdaES9ImJ93DRot+agLUyBtqYnUcevqzdcpMEq6awg2lqYviQOHPo
FQXU6UKzmz4a0aQ+q+bECVuqgRPZe3q0puIS2tF4o3j6nEXkckVoYvg17p2uU9wCFB/w/Uo3j0qG
wvLGzue0CEF7pZ9GR6tl5AwKADwjqeJcl073taXFRgHnSKcIC1snwyYP1rq4Khqy4GRZeiNMO7fN
42XxtEtZI+9JU8XJPlm2cK/WpZ/yEwKlNcedZnKeZUahhV5QYJIoa7snXvbFfOPIYvxUt0nVRlbr
5Qux1CkhS01Gl8QrOI0ybKfJUTEvTBXs0lqJh5XxwwmS0ot/PmV5edoPHB1x4ZGkPpRO6a67vJxS
4yxrtOyzpyu7i7tJGTJiMJWftm4hd2LO2/2Yd3CvbKvsjahZuvqSe1lQh+Xt2Eb5qqVdZKJVd71W
0E2/2MtMg1WWwr3vBsd6ygIXhqs7VpO+q4SPJnzDxcqwMDiuQ90fCA+idce35TD0T6LnoDtBTBDE
ljUmC8UdYXd8Sifpcyrp9GWbRF8+GtZcP6nVMMkO+mGx70ulTY9i+JpVe6Oo168YMfuf5mptyOg6
ur9zIkBnmMAI/FBTntvHPDeH8SfGkLe99MWjkJX62KJpXYU9nN0P+eypr9QnpHeda3RTuJgj6Z2N
SmB1t6Unt5lctOxEVRkSkAHuVyoE0Q8fY3CEnCJEMOYsWucVjo0e5Op+GEzvY+c74q/Sz0d5DcW/
eYT5W7qRPxreENaJNlx785h/c0Rj/mVadjdEqZ0k3whsHM2jadN2wUW1TkN+T/NO2o3xvtRr7071
iw4QptZQZGfyX/XxnJOCxbyNVXBGFuXOu7I15jN3ZTuBot12TwlNALWRDMaonwrvFvessgrnrMtg
TyKSdau3lZXGkyaaT11SOk8lfDyS6EIF7zXHzCxY/E79NCaB9rYZluaqmIx5lyujXHaNMdSbeUEu
H+q67R+XXkDJqpOkW+8nGGlsiXzO7topIGn30tLwMCyEKBiqBEFBrqFcIAQ3bfmeG1aqc4Uyyoes
1fIKQkOrdddrPxharHQalLFHvO9C+lYcSEWZO95JZxj0LdFVSJ24SoWZU6iMdfFWn9ylfT/mBI1o
HCx7jctZB+pIJBC3CIkPXdQE3iLCmq163QyDfgsl3cVZQp8Ib2RezRJ2dELr0MjwSA19WQRLWAYI
/4UM4Zz01AywdcPubR7ykIFuJ3el8NMPGMYGX1tmTKDmvDlbQwH27a7sXVxwhKtrn2scSFYy6Sp7
N5mcomGe04maBztZQzMDJRPObdq2oZbwOHkdm7Q5d4QxZ/hEKOu6RiDXPBldmX+bRSOprM0yiYNi
rj0oXvNWexSWISJcIjoZDWhqaucT/lM5ogx+dl94lbKJf4s2f8DBd1Gngb+KZVdTBWKHqLs9A2k8
RjlmAlNz6GC6stu7yZo3pz14/ktzEGKJS6ugXbxWQblPcrMdEZKznG+byzKp6NT4zlkr2/krQEuv
O69tKx3CUfMSWjNmWkclNIO/LKvlTSqFx0HSDnIe35p49tan6SCrIBomJy9jY17nD40l5EMCBDGN
SqmyMTIn0T3kQT6kEQhF77EpVmxPZdOsbuhXPL8ox8baCW1NDB+FznAMqFTtP1StRG4PLin9prp2
0ktk13ttpwvXKHbW2GUYu3EyW+EMLDyNK7fQ01hbU8XtWfNNny8t1/pEmTWMBdNTRY4vCVIeJ65X
IUcxuZKua1q01nSNbkQz3ajRc99rHtIxkTEJorau596pEpYcQz3x6VqhHYtgHfyQBbwofbDISVWv
n/ZjZZmfKsxC5LU2jp0fIVPUXGVL2rdnQblk1zV5ghvKsrGbkDpUfEJ2R9wMBhbk4by2ThEFGslo
xJsNXW11TJlEDWVGS8LCIDn0+6Ugay+q8g7FpcoKpWoCTDFHOU6hi9BywwwiGKcTweP2T/IAp4vI
TzOVXZiNFSwXZEY4KXid4Z9VfaeDRmvQVI2qwhvuKqOU35qSiBhP5dK/m5gQ3dayJOcvUsrDiyIZ
K2IHrAIsurpWZJdapw1z6C9Dp/CHrEtUsfOZN27OpnYIUd+xH6CCj1lcuk53M894jJxqpAEnZckE
cdcqPfm8lNzpeCC1KyNf9PptJ3uSRmvS22KnpNKG7dZ48pb+cxvEopRiDP016K2waCxunLDMtCOf
1FtJDjOzkejxMAYH/OYYF2VO4DnP1CBaMpC0++hpusjPSog7n3wdlYF4XdNhjeugwZC7mhZ0Dsmg
xImQdD8RDk4w1xSLNz/VaBWcj8qheFUrnlkh3DDEd/SurxPClV+rEGp7ejXC2bzxs869NTWfkG30
aa3vFr9PzFC5ZM+0UYvSo1GSZwFrybKLgswP6Aisk/7oqwF5NbObxde+YO50CkMs2bfzGiSx24zN
oxytQY//YWWq7bAPm/blVhC3pUny2Guz7kT/6FxK9r5mEE973iNlF5N173V0nlIHUbUIJVnstZBT
CLKQJnRq89ys6o7vHBzTr3zZdEOwE0wo0v+oakGCed4pcvGTVr5Z0ZBKGeISOTgL3NYfAYk5x7St
Xja/mC3CNaa1B0XpxdBPgjSZjKJb9nmrOJulHbzNpqz6+rstNvpdjNJ90NU0Uw/nYkaultZamnk/
KPsKPU2X/GKkY/zbnTzPA1CH3rELK58W6fMbVyxSU52hT3sdTikIYKhPjb4ck9p/OfPAsBhjRTh0
zEt5hZ6vwikyZili8DhCyeKqLrL6ZqiD6txIHGvft751RKThlaH3hvgHELsJKCCydtAZXfPeWh0n
nfaTjdOfQ2SqB8V5bc0fNARQQr/p7ahHyDl0VsqRurgtXOqC4XddEB3IQ9bG37O26RUQv+cXPghF
jpKaAgGiYjqdOnybGpQOfvshsgqKOWCVuWLjUFyhNCHWpNYk9hA14VUP3kjCg4PMr3fki3cMxUyG
VmDx9Q3FcAhepdNX5W2q0BpPJnVVVNjI0F92TigQqujXS714xdBkBFHKbOi7bMrhUmIWXbqqqt73
whujIWvym3HOpyOv2Nb0fz60glEDWAolPHrMiCQ8fzh8ebseeS48nIq5jiJ5dYvHOVF0ELVPMM7A
dx8Dlb+4iWh76f7GloM1REv44H2rJH6PQnd4VE1RRkZdaLEHHi5Cp/+3qXlwDdgXJFe8AqRoB++A
uY7Omjhi2du41YQ5xdfJikT3kV3x4lF9XwWqBwQNBtqHHk1VUTeTtHtmEJ227qgI1nA12t/W9dpW
4Z/NXJ3Ye4hjSmtv8gzRLIxSZjd06Mvtc4HH4zpqP7Sf/+sZH27813/z58e2WwbcecXBH/91lT/i
uNd+E/+9fezvv/b8Q/96q54GIYenP64euvGPvWy+Poi8bQ4/8+xXsNKPbxI/iIdnf9jh0yuWW/k0
LO+eYAWJ78vB4dv+5v/vD/94+v5b7pfu6Z9/PsJ/FNtvS/laf/740dnXf/7psi3/6+df/+Nn1w81
H4vbOm/yx4fmj3dPnfxS5Y+Hn316GMU//9Rc/w2QZGQeN20X6IMbmGF6+v4jz3zDwQWjkdnjJhW7
YQ+alqL9n38awZuNLwcqB1kBJu3b0Ta28vuPvDdAg8xt0G9vsD/A/v/5ljf/fnP//aReJzYCPjt4
w2G5IwcCaZtzACjyIYSl0yqzWKxq2jGx8r2Lgq7csm8FskX7sqyKe5MpxrRDKIQe25qMhdqPoBr6
UI59dTEaemvGllam7fnoVAt/MdDViTToDEZY3OcPqzQZD6xVa31l8IBNU8ksug67zpbvm4KXJfIm
AAShKVKtoFDOh+aMqVnrxpU3+O/zxmjp9qJrQ4YvLLGEeePbJZJnRY9UvbfQZYKq5pdXTVWPaTio
KcCgTHpJETHMXtKTsS08jVl0aV2XpnA+GG4hugh/O4S7jXpGj3VYR6/bJa2nngLpeHSptGa+H6g1
6tPS97eWk+3a6rrPasT4EjV2faQFGbo1QZB83dTDZAhvybRjRWl1B96zcq8aY+yCqCQVvpoCFchz
LCbNJVy60adqHua65mVZTcgUE81phJqgskcGJfiwF4af19fsVzHFIxKkd3VBH+7U0Cu51cQK4CUD
phvlIHIdT5i0PhgzanCh5/LpCHzmPO5Qw0Phx3ITzYwmPW+muJ2FzD5notHfUhrrXZivfksrlsNf
XZNs29PJmE/Dx7F2FMOoAFy/2mk5kPHTvuvKe+r10o5UHtSXVp6pOWQAWF8lntIfJs8v3mJn4H1B
Mdoew4Q0GPo/fsZziHu9bUCyWYq3lR2ID10flH5kdb6eh80MQy/OEs36snpzuoTjXKzvU+akE93/
ZGZi54LP2fcAsWneaquWR0s7ghkYOvSBsT3tHe+28Gh0hBg4Kudk1dreOrftLDMpnaZERS08QHyL
HGN8Bx3f6/cozyVXnaOEGdM38p624X91TT/LfCcUdt6Xha1M97STllnGq736mBLPSVnHfj1XaGAn
MAYvWhRWprNGoxcXKXMxJ+rcZBTxKOYujSqRIjJSGCg7RobqA3uPlGSmxbJ2qjLuSqtKTrTet69s
ty5ElIoRAMSAZ5p1MhtMnvZlvoCVy9pRvhuNzKOaSrzp0ainWYUuIccO6Q5n6rIRjHnAAKOdmFFv
zVFAu7kLPXPwnUgr1Xom7XFEZMWddPRWXEsZsTAaqO+0wPsg9oeyvUM3KmH00GhpECGBZ0AhrMCD
fZKOlvgMxhA2D5251D6KEendcHRm7cOQq2mK89pzPvjTpH8MmMQmIZVP4/HEN3cM2pbDzsgZfln+
3D8GbY/2mV3oeJI0Rb7QkR/UF68p1Y02zzPa1WqxmAyCHP9GRwzF8aUECoMUztagF/XTkoCCPJnd
dZmjNS8TI1SBj8JYjuUIQXSoo6qa8T4vs3R8FGBORDRVq3/ZpSAZwrboeW28LJ/vM1k61zazcTqV
TdAbMbigeu+he0I3L1085iNtl57VFVcbG0JAqZRI09Vx2+ErH5ONdG1sOkMA6M8QVIw1gRo7G3vA
EQVuGzOgALelZUdL0btixGF0keY5TGaCmR5v1Kh8ngG61JN1YaYO4hC1rj/WZiIfmsGm2+xMOM9B
R61sO1zcVRonMxSy93ZRNPRucAK5c9iEHaTOLGeOkTryo+7ScQxTgfwIuJ9lRswHYnkX54qtG052
xmTftye6SDmPwADHmqZf0iSzr3RROlOoS9PCoV6VQR2ls6v3od9qiKrZCnulvS+tsjiChnp56ljg
QVEpwAQbbaBDYQkXWtS6OgJtxbUzdomZBCGd0GNWA9/h9j+nrwhjbAQ8kjsP0A2u48/TV3PQMznO
AxgT1IIEM55BcyNd8DJIuRZXWaEPDICL5PNUZs6FsTIyjW34Z/ufcoMfp+4fjaxv2rwR4z//PMxo
Xa4S8gFsNnSJqSAP0sxstPqpd61+57a1cU4vVH1yumJ83+eNTWLxdxryylIbaPf5FaMHCiQV8gXk
FfC9z6+4aZLAGKu8A68t8zpS9uyMu9KYeMqB6HzjcugrAGBZbYKjo07XZTQWbf5D3vb/MsSfMsRN
//zvR7MloM8yxJPhqXn4+vBzWrh94D9pofEG4QXMgMGAkeEBsP07LXSNN3SpKSHJxjwAaRul7j9p
ofkGfSQbnvz2kMn/qJX/kxYab0B+4ni5+aNwWgEU+o208HDD0hYAD04vYusQwGTZfv4TW2HBNajp
vL6IrUIrotHu3Z1mqPHUmYUX/3RXXtmwL8jY21p8XfPfEj5c8fO1DGA0xowSedw7gXZV0WcMk8R2
42BcPpvl1q8uq2y3EZdwO+5uKvpjOB8y8vIXjkPwKEWE++HJJFd6qzR0N5jhSJNLkydT3e5r1Rac
uUPAYIqBY+OXY4gDEOYZFcMqN+s4OYJ2JX8U1u2vL+2weObKKPdo5kAr2IzkDgD2Hv6MQZmw/KoZ
1V5QAUTGPLY7To8+tCCDhJUM3HAlLzgScA7D679Xpq+zbTFAhgdxj+QdGDr6BgjWNukOhQeaq7q9
HKlrv4uB/RxsWAamIOLV1CP81yFQm6mUkcsgyOPJKdQQD47e7UqZyVgPoG5wxFtDbBZ+UuEfkiaP
IIXTTwtai/1ULF5klJp7ByLq3OOsPwEJxtTOoVD4lk1+fgvMTDShAZJJco61KQNrKYuL2TeKz8Uw
ezGEKFrbwKWsCwvo0JmcnPnj9wf4f1HspyjGk/tpV78IY+8HmcqH5ecw9v0TP+KYY73RPQ5YfK5A
KqNZ8z9xzPHfoPePGwV9Iz4CwujvOKZZ+ht9U+cDGbmxfCC7/B3INMt+w2c2cesfv9T930cyyhza
V5TRNDjRctSR4ngeXVpXKNvGSma31o3+CW7euJdr2t8Lfc6OuXA8f99/rIUgl8UVe5te1vO1FsZT
Vt6X1s5raC+WiZvfKHbp3qLmPZEEpLuyaDdsBA2gn57JK0H0+fv+Y2XWpJYH5Iq01fOV/dnqa2UC
+SuZcCEvBzKxq4/RpJ4fCj8Wwa0H7yvs/8zDPnhtS2GVLYvkjn83+jMQA3VVHs3Ztu/6P0Hl5TIH
T8xQ7bh0wQZfHFR+LZsUEY5+0O47WwNi1iWjxP3LI5hRd9ObrsqP+bowlJbpb/Gj/vNFOIg3cRUy
yIMg2jR6DpIU2Ca+GP+PvfPcjRvb0vatnBtggzn8ZaikKkVbtvWHkBNzzrz6eba6DUtlHwn+gMGH
mTlA292wu8QiuffaK7yh4nQyjpQqb+nmnR1/v16FDfT8qMUeaAL0xaKZPNnT/M6rTgxgt6NnbBV+
V1pv2mCH47Ze7vW+fTN5tld85lA+aK61t9/oKp+/Y4vMA09VOqEMoyHBsy+ffxtdX6YpHEotMNXa
2Ehqnl/WSae5sTZXuz9bs9AtRe8aoQzyC1geZzeua11UqL2Y5SeGAviT7kjcv5leUOudrSeuQ1eU
RItARaZ1rpXPKGqtGXWuQdbOachUe4nXnYqbI1ZdcRyWW30cELerE03/rKmAtV3VDLX6AUyEA14I
Hf5+3IMwD5EboNaFV2vHYb2Vw2LObgCsN5HuQvzUr4ycPpiXaLWSeK0Tl6Mr650CApj2X3fR5smM
CEtX5SadD6BON4OW9oaHnbGcU6COWe5ZNOPsE7wJZD3TrDa8DNe7Szu2bsAXHFMVBTKwwnKSuBIK
o17nRNB9JiRndH+CN/3emoAIee3Y6LYPhq0HBCJ+39ZZ0jm7uJ3r9E5TS8Ab7QTQhCl2wyBXqkvn
HleYMLwC4Bw52wGdKOCGi0EqpkqJlH4pSli+7jDVyiegbCA84ryWM2SpDQWzv6KW7pHpNis/drrZ
b6OyS7e9rietVxZ21G0o9WLVk4tW3wJjqPBCTWMJcA6S+htt7oBQNnGofQTSOSVU80m/n4u8GHbR
KpERrlZFXV/19le9mmvlysmjgaZMT7MMqEFYoV+bk4cExiBLp0RXbJJBuwN1MCGD+dVB9VGzt5Yz
2xfYzHG/AFc6wGWa3chBNvf5o5ZqxhC0xbgu0MBmtfayvGtWMOJNGRQTbiteHUbKtdrCDnZNc7Gv
G+a/18xyrZsWYNJngz0CNCDv81tnjMEyU8P3BtIEGl5ZIVX8SJN06b7Hs0Y6YxgJTUrRA6QRqsfT
u8zQgeUt5rQabhFTN7gxuD9aHLWaf+H8NHN3opH0KcHXFUBOrMbvUHa3S5dTVP8ihVFyGekF4Gk2
bNS4IJMW0KtWFOVu30f5J90pc8UdtFmKvEmy6++Z2S4n7EXDL1FUd9co5q3YmgLiaz3VGsYrtMfL
D0suE2CjOoquEk2TYpd2jX3TAUpa6UB2Y+1ZiTTezWPffJ26GnHdJZxmALMNDCQ3N6X4w9rMQNIL
ucPAwKa7iIM26MTLvk56OEuNzTxRQ7PeG81uvFEHDXYAE93pUosQVQNDlgx3rQr3z49UuXtv55mz
B5MPqkjNkV8DOisbnAuytLrJUuiZJyUjSCT6tIa7pm0dejgowi9YcQNSPPCG5ZUqtcnqNrkl7WQs
nhtXHxKNBlumaF8RNhjli8op5JOk2+uDWmuNsmWZ2VdTM5YpD7Ofeg+8t/xgkuFmNE4Sq3YriPe3
TjiyL8Nar75Xs2TiKLqEiYuLFBAlnn56VYb18p4llX+No1jJ/Sla6I/GCwKm9Aod5TKNFOHzoIfK
LWy0BBNBcEQgbh264d5adeYpNAoo6tBR+4/QJIpT3SOx4SesmFu0R+vRW7O2+FZqsQ1DLNUy1i1y
JgMPR645UsqGxqbepMUFAwtajphI5MaOpt0KpKmqGwBDgFOKQM8sgOpLOwE6H9RhyCGE5A3dsBWI
iKciHv8AKgagaqwY4/WsoDHv4xjZfJNlaRhcdNeSyF1wwz0aINCNY5I1PdJi8ZQsGyux1mzTNZGj
BxOSQnLQmID43XLEl8+VajbCTQ2gOAP0jLreLi7qBu2yqjPsAyS9tnVXo2mB65qzrG91RsfrUWkl
695ZMbahg5eMd3Gny/G27DQ59sJkREy4oR2WB3GVtuupjtLxepViVXUVwd511bK7Mhi61wFdYmsW
6LuWfLHujMajLdekOxl86uRp0Pe0nV5Z4oXJgMf8yNShca7EPlazEzvgC8Fr+lki6QCo5VI2t2Y7
pYTBFnivS/NnHreqE62Wq/daOHnRUiWFO2EU3QezDf7ELUCCw/2zall2l9YsZRecRlFv7MyypiCD
0497bG+DK6ff7i5dnE+3KB8msheHhqpdMKeNJ9/Ml5mh8Bjn9g72MEmats7G9axOIPdQHNCMIJYx
M/DWMmkaXwGN72wKo8K6WhkoT90ircbVbywiaqq09XsSzEgP7HgcL5EbkMwgAnltByjPAYcFnOAI
1Ko89G6mAJqnpd0rDQDZ1FSPGI/ZLfAdIy+9So61PKgxiOrfoUMjT0C6dO0DtKLZ2ulQ+51byQx5
YFJZQgCJVbmdvRFYM92rcDQqj50zrF7NuT3uhwR4aTBUVBsg8pQSZojTpyfCauq4dlube31Rq53M
nPxOsWpEGh3MgO+A/Og9nstqSdK4NK1vDDVVeD/HBsL7ipq36dG2x+l73WVW7rdFinZHwXmuAHYq
u35rJa3eHXLFiXVfhJ3albk30GClpX6Iuc8r6lnzY9+X9XKUYgn4rz7CIXLDVNeOjdbFhEGowRn0
t0x/+E/Jej6aRZ38War5S8l6emzxNkua4dvzqvXpQz+6b/JfCCeTEKKCg6s3AKXn3TfaNfAFLQj3
DFpFlfOj+6b/ZcP2Z1ZKHYkEGvXAj+ab/he4Ev6K41ZIxNJn/oPm25PxxM8KCIo/XwgcjNBzoUPO
HnqZhOfdAOKuiks/ZhOwai0r3KXgnAity7K+K8ZYh0eQWZt50lY/jobpg7l2+rfCjMPHWrJ2GE5j
JabWqYPKyKw24MClbYmtFnzHWbrTe3Q0OB+dd0lKcLSmNN8OZL7+nNXlQzN08rsKrZxvXW3cRJHV
mO6iyaOPVl9zkY5qfMWMMDwA6os9s2otIujS6Ze24LxZBbwSsjJb+WpyCn+k89leL6MW03Sbu7uo
Vjug031hcCgnWn+XSiXO8Eadf2cyCk+jWRSRN5W6fK+ojfZ1TSGauJNjpDfkS4MbaXUP/WHW9cpT
wVCCJTdAL+U9wWGjjR1oykpZglCL1o+myQEs23l1qhp5fAiLxuI8niBsYAxgbYbFYuSYAbvaV06m
fs2rMdo2mbMBbXhNxFHeA/Krv2rJ2t9rUgVwGZiyvLNUnCDntcZfO6/B7o1z2uwZReUylJRVP8Bc
hCq2zMPkxnCi3mjvvyz0xdKgkSJWrUx3Fj+185o0WxW9jJADNszO8YFwy3t5kf7h5/5R3+uq/lbe
9e23bz3QjXO8xgvEx/9cjIcqlF7+fQv/7pFxzr8ukr7v/vVYfv3X5bcx6Z7HlKfP/4gp9OaFxRzh
gR6MaBn8jCnqX2hH4ySKvweaUEyifsYU0BxA74QOIVJZjJfZ6z+CivUXAxz+EsI4SA/e+58EFVUE
jedBBdwiQYVWHA1bhg7ngvFpnSxKYkeyj+RLejIrPbvVSg0jHkgc6nUKpQHV+io+GFWiRIFmVGPn
ph3ukoziF85W6A0zCpaT8qUC17GRZyW7T5YFkylBr76E0dnC2VPXpnALo5AukDp4sKNx/kxnzqTv
jkK9Bzyq/YYU0+A/ey2/aX/9gmXk5mhyC+keJPsYm5xFTMekP1xih+lH0OMeQfgr32fFlCiZVeww
HbJ/DUSDspcQ4rtz7MJRYKKsyce1Gfe0u4x/zEj/s4HOQFJghp69qV9O4r830HH4kjy+2DbiUz+2
DUcxDWQHXBAKHJzI2s9to9BbFl4njK0dvB2ElNzPoxixBk0W+SV7BsTlz22j/UVLhtAILd5EDp9r
/cFZ/KTK8XzbIJDOzxDTOHapaLC+PIvbxehDeo45mZ62AQuROEGHxcNGZqs4zWx8gTDa3Ily/5gr
7WRwVHY4Bi3VBcG5hKNn6MDde2u5KVcgHy4V3PoI0SU+9tNUHldy5BxmWtNAiQjj4Uqd26NWOPp1
JqnOI1CN5DpawvVWShLFi2wjbk4dBa5L7UwfqUPAYwUiucibQhqXMuiNZrxHee8G4uiQeXIeFru5
/wdq+EfL+387/o+x52tL+11Livn18evTwfCu+vwYVS+WuPj0zyWucyIIrw6WM+GX6PQPBJBZr8D5
AXgVWF7QrqzjH0ucCTEhjSks5wZ5oDBq+nEyMD1BlwmtGqSZaMWRif7BEucSLw4GrMCInuIHcXYJ
0dOXK5xMOJobep1ePE3Ddhw7WtHz/JZEsc0+fn4ZlPzQHgX6oIJNFTv3fCNNiSKZc4YGXZiG7+i5
xHOQQ+JoXZu+0Kcs1p8MTKXG9OUlnZVgHVnDrtLP89VilLQOQOomsmtClgHftsKF3CzJAHZOM8FZ
dbGszsda04crnACXPFihxH/WIU8eEFSVcBaai/6eLJnMjyaHbPhjoy611+VK92k16vYaemQUXXTm
iho1CDbtBn6tCs4RX6zeIwYtTCcVTGy8To5SYx/C0hz2qdWM1ylbPnfbsZ4vR/ByZuCQRkqAlagu
vSbUy2NRYvgIS6akl1IBt4LYS3OL/Um7+ftkTU3kqVB7rjIpTu4TJIRST4Wjdt+ouY43uF4mLY3r
cjkilJ9qiCC1+l5Ns/WwTPRTXOQAxjWo6YxMNBBy+FmChmx4Ffahs0cBvgjk3gDrhezxHRqbq+RX
hm5exlCXO7eZjPiG8cqUITaRhxuN4juC1a6Htqf3uU13rckKuK1Spl5KY6Z+ziJby7zCnO2vzzbR
b07ys8VoshcM4LKA8kC1y8a5+0VWzL1qLa3kaSsd626GNOwgz7R5/SrnuKC/L8OgjKkO3HNUfV6u
+aUM7d4ZOrSYu3Lao9d9242K6leQLy9sjZ5OgmbihSKmdWzb9EgXM3njO4iU5NnB8vQVAN0ivUd3
BLT22ZgrSusQ9niNpr4Rd6d8brVd0iWqu+pxHQyJqfqv3/PLMYjxdD2CDM+XrUhQObter2vgN9H7
8+pirhEvM3o/75F8KEtL2b5+qSdY1dm9wTXiOoA6eMbnZIumjsOks/HeWPoykbaNmnQfpWWEHwoM
EvkIuG/G6ksIE2euaXTXFYXVtwnIdbbR8lQ7IsMS2x4GpuNVM/K9sWt1esfV6RV7dGBJ1yjwmgQe
trPaHn6udjCjp3JBdZndxDBTYSlU7d/Srv859J6DAV7vrLht0kMS/Nc93NCk/Ne+yymLXlZE4gf8
OPf0vwAwifyMgG8pTwCAH+cerRRG1cCfcGFCXkaobP849+y/4AEBcNLABdKHEaCSH+ceWHp0jjhJ
KaNojoBV/4Nz72wDMnSkakAIGFoXfRuKrLMYsLZtPXc4lXY6TVF9omFadiaMwu2Q/6miobiWbUG6
E/gsTu2zeCN3cH3HDhOOvjQGdBKiNDAbwDJO3N2/sffEOfps7z3dFqgfkVLrT2yTl7c1ryWo9ITb
QngJwwnnYrTvy2KefGXRs03RQreex3FvZqGEfmT9EUKlv4bydZxE1UOhfR+jW4nzJ0DGQfZDMNkh
+FlNy1SwhMwG4vSNuCRu/fz7kh1RlAp0JLP2l983taFAos/goN2CJsDaNUzBpwoQ80SXvIaI7EtA
q4LXn5L+y1PCmZQVJkh9Flm9JrKVZwC3nLw8H5bC8euUc9JuqpuoGb/nqpPfmHN7msIYLWppqk5x
Is3erCmBvpjOaSSZL8nNfLTS/CSxb2K9hyyLNp/WIW8UNad6vJ+lbNokirJ44GUoCFYrIe1Ha8OO
nIfFMN08q6u7qTVv5rGbg16XMLyIVx2Yth0HhoVqnyHHflgAoUK3YvHa1unQUa8FMjn/0InTcR6T
N6Tbf1NDI5yq8SL+bnuewztojGHAnvVgQ+2BIa5VGJ62ZF/hVSQuKGsgs130sehRM1G68CiHmLLD
ZYHJEZlvnB+/iORhAod+Nm/FERw3coGXb2epMksvxtoBR5ZULtjyzl/qeXExOStQL07RHs5lJ0hU
P4sVsOZd33uLDlLCaD4gqvSW/uovkeLl17HOMLWOjh5LNorJsVRntCCbyB+11vG04b6dMNF5Y22e
bwiuxrokW8YqjipWpEjPliZDWAj/gNtxwQmRuZr6MUAZ5S279Sdez4t9x2WEvD18U1SiiYIvL8PY
YmFqPjL+z8OULmb/oM0zEIRkOBUSwMooXf1ltrVDHYMNDxXjsFj14pNsWiibdrDeIShY3daci9sa
UIGX5uOOZOIr5JQOcP5pyJXwBI868iRt2ISlOjL4SbaSLuF0sHQS05hLejCj18TO+9ZQrkhF9Yva
RJRj7ZiENVGcuk6C1m2NdsBiFv2lsvg2k/49PO4CCZeq9QvJ2pZ2zMxy7loUscJHSU6/ZuX0CWu4
5mgjsy0xb/PtWSZ9dwgpWfJ+TAS91WwU+M/dykwpjYOstDtUAsrqjUjz27UMJJdmrQLRlsf98jnH
c47UXpbDL8/h7MNeqNJIzM+Natcb0jsUAaoLRY5NmgsxijaRj4gh41TD9kY+5r6+tkQw/eWlw2Y2
BGgAQ5KzM89y6qG3w9D24VZROHWIYxVyJbvyF2dy627q0Fjt5TcW9G8vaoP1Aekvyr+zi8rrhJo4
Duagdq/Hvndw1B57V2+b05q0lmtnaGFE6afX7/S34cwEuswGYpwDfuvlcy8n+k2MYznejWHf0V8K
wAtnW2A2bjVKjid1w4NVrZI7VtbDImfJRTEaO7uDEPbGNznLvPkKYKogmbKnEYNUzy3jwt5Yqxpc
jR+1k44BK6pXoQzZJbamwpObuPZWcJQernXtIWzT2W+63g5US7qsyUoOtkmmDBBjRhp09/pX+0WT
Vnw11qVFskBNgFrly4eUJYgrIoqO1GLxSbOa/Cpf8IrqATqZG5psCptH6LFhU6Vp3mqGy4lhMtHC
AG6TFpQQWcQZpcgj4GpG81XtfOoKzfDyLi68VLtN1Bb5ry51tsB5+WnY/XhWaXqaPbjhmJ4ae7KD
upA+zcniowmKIkH2aKIw7EoLq2POj9mU7hxhha0hA+ShogwKQ2pqdzLjR+pI2Y0B7XSVsh6t6Kqx
ytmjREcuMEIqDdFsH4XI1Mt50FE0pz4VueUn6FR5SpPTI9PfgAz+7qSwqOlEVCXNO0eA0p2ryyG0
bH9KHSA/g0TLrg/UPnmfqOo/5g//KUheFCRkbv9+QvP+7tVahM/+rEUMsJYQDXTKClJjVvqPWsQQ
WGRdAJUJibQD2L8/axGGMrSg6f/iRQVg+WctYv3FyIEx3N/pkgA+/0EtIvbZi7gs4hRdAHouxEg8
217uQzJcdYpKFSGibNyoybJd7PCNg+iXKHR2ibM8m1CpOBr6hbieIJZRz1vsKAJzdO6ePf/rv7/z
c6rTLzvg6TI0LGWSW+aUZ8G+pz0U9YAl/TCfNhisHasKuSPDuSeG7V+/1JPW+PlTo0H6t5mbjn/S
y6fmGFXbyMCsfBsX1ljpL5CGBoACpS5ctk2JSJ82XlRwgHWcnJJiuewXfbdE2k48XWdatgBZ3rj9
X846bp/pmizGdoSfc7dvBbIris7Yj6J5Q1qU7+Ipgn41XETixUJoxtbiDcuZty55FsN1JPoRIp5C
YHbRh3LhsrRD5xKF2iH1pDSCvOm8USv8brk+v0ux1p6lqL2NilALtM+v89RL5fgQ69kbR9NT+X3+
cinMBVsOXRQ0O15eI7WWsUJujZcbVterXD7A+95JXIt++Mks9NNoDhddj1BTX13L+ltuSb/mD7xJ
yEi0J0B7cHKfbclWNwY1y1qkfsaHWm+v1r7wly7fZaVzxDz6sETJITWc28nJd01hv4+7/o3D5Bdv
AtE1YPDLPJk+iUCkvHwETrjYkTYWob8UuLit6Se1LY7AOl24Du/LevUrcHbyMAXAJQ9IBaDGhIKb
Hef+oIRB2QxehJAVTcw9S+GYO8NF5gBYkLPdCPXJGKrr1zek2G/nr4zeja2K9JJtefbKmrYuTURr
eWWLeeo7zl0pCnQcZLTJuUOH64LmyKmUu8+vX/Z3kY0SRvArqRfNc3ZlEVpsuKlkNZbTZyTnrutq
DFozvn39Mk/J0Pnt2QjF47vOMJ+E/uXr0CIbBf+eJk4GPiarr0sdqaFi1YK6r9AGMg7piJBrFG3k
TDqKEAOGJ3AW6aguznEq85u6XLdAoV0pWf3Zim7MbAoK4C69BEZVW4hHy7y102gjVfnOqZsrkGs+
jGdI/oUvz9pBhpLPxdG63b5+b3/7EP5ycxZ6FAyjBBzh7N2tsW1nUm85fqk472KruFbn8YKp0Mns
Qj8PTZ8JUuaqGqqvAp5t1pHbZ4+0BAKnSA+pprtSlXya5wnx/zCoadFO81XD8pslHRTquNFDwxvB
3oOCmwKrRd8SBdmcrnc8mbt1TW+XlnXZIuaVSYEFzrRTlq1q5buZwnEG54Q/8LYsDNewKSR5kjIq
w6FKZEX2Qemmz1YHzbcxdi1PNOLPY2e6NJrmKiweGmtm1NHtUfk7wgLc4AN/u0woFVAR+ggpDi4G
414WFUfHGoOwMzynST/NdhSIC+pFdc0uP+Kl6FkAnSL0dHsz/9Qs/UVh2V8nTdp0HarPWOcucXpY
Z/UgIWAcrqtPi3xXLsPGkNtHoAiHJC2vxwQNPylur2iJnexo2Y5mvDUQ+MecaWtF4R2Sao9STcZd
t/OlOrFtdfsez/NbK+uvkiY3/HrN3o0Y6rhtmV+njr5zMB+RojgYov7KtqX9kCVfbdSfOYy2FSrR
eT0GCfDEJOWNmvZ9Ks4FYLeQ4wP8tcyBht/W0E5ZazMkCgMRSCrze8yzFXFXPGts8JgMBXrzQF+1
9pKSP9KMr3Ok78omxK53nXeWWd+iK3ps0VYvUI2SpukiT6RNW0pH8bMAlW6jtbtysvhgxWHQ9fkR
tcBDAXHBtYxlO0j6O9RogjGKDx3TrAytgkJa32NffzINFp607rVkPPXR4El6fsSzd1siq4ia366R
nBsRdaRE3kaKdrLzeKuaUdCkxg5lWpDeSEaWtOm02ilRSJw/L+iypfYofrk4O3Fsdoz0cucOP+73
HazTuUdVb5RZIJNSHNNG3tZAy1HaCQql23cNZPJQR7QvPkj9tCmz9GAaUTBZ44VWwd3pFr8O+30+
ojQ3rahD8GAtc59Ew23IiM9u2iu0A4JKX3wEo/2oKfxy4jPI2SP40KN4pHzpygLRWnlyqaX2Q6cf
xKsG9esmJomVLd1jrbGf9ClQmmwnRygqN0L0BMG5aN6MQMNdaCJBOQ77fopuSY4P2bL6zho+rQFA
BAfmnt+XbGVME+IZvfqWGt2ZcRzoOPeJg9VU39nI3eINcTCwa4h4rK14NaKKapNPHSA4vWDwyDoZ
0a01lPB9oc5vRKjfBXnYgrQt0K/D5P0s+K4tcrJ2rzrQQ9orC3WHqJy3g6G+kXY8+UGcx0GKYapi
MlhbESpAz1ObNNTzukEvx5+c7DvsILeFZxDl1XVuLH6n6AcQv7uhBHuxVEPQSOU1micfxZkqG+GH
eGQldXTETLv/gBjYMUQEMJ3fMpX9talEZoB4MpgZGB4wjLWX37LX0rgsQpvmnYJQJ+J0ubs465fJ
0Hepqh1m/i05ygFV+8+rpp4A1eP8DaY+qt7qVv42T8KnTMxxODXMp077s1xQNfIp13LmDcsU3ya9
/U4v189Dtmx7enSmRfWr9Rfl1DyCePYai2ChS8Hrp9dv18azr3D2NOaxkAqkQh3f0OZLq4EkFVf1
Y9pZ716/zu8WB/g9HYkt9CRYI2eLcMQdXVJ7TcxW8k+1rJ9MSwoo63b96jztkXIMA8taaJWnXqPF
H5f2CoX7jUYUcsJ2L8njpnWcY9Umh2Jg28bDG4Ygv0ubOb+ZpTDVcPiPs2dhRkuLcJIYp1SIkixj
ECOp2UlSkCLQbObjBgf6YJBQJo5oQSHj6r7+jH5T/9HkhBPO6cH8/smW8NlykFJLi5tZdvxCeZi7
GFt19UtCHpSXb5V/v6l7mALCIYSsQlp23liFKgIvLEfFRk33xQBjMVX9lC5jrS5brdaJyH9D61+I
nj0vbVVR7p8nuAJbxtySut8yzs2ccxMMcp9wyVonEePgGAyGRy2qQCS6rYI4vIUgrvhLUXXSZ9oM
GlSccMp2YkUsFGV6QyNdm4JFHzfFqu6MJd+ZZn5EwvSADNC+66OPNL42dSVvh2IMmmkMUrPwZz5T
zGNgkQW1UXSyzeJYJNI9zbO7OYuDtOmulCX1RtuBb8PhFxuHvh0hQBmHrEsOXSEFepveoCXlWjQ6
GzOl61k+LLN1L+fNseVLi8/387hZ6If3tbbrOW0Ad6LgMwSIyBykOf4osrGB65XdcIG1TFDn/X4s
o9Ocpohq9Vf6EgYjWeACFFqR161NmS12yeDw9117JRMxsZPYiWQJvBEK6NHHSJdocVKx9OkhirPv
o53tNGplfZhvG2e9HkqkoDKUx8yaFDHp9gp5sMi0LA7bfhw53fJdGEtwWiQMp/ACUKItp90BkfUv
utpfrNF8KeL30uqHUH1ImvB2rfOAjPeic1BkCuvZFalIONpHvGnQwz+ZcfmgDNE2RHOqqcJ7uSMF
N+0jbQhvGQ1PZKPh2ntdzSpwkpuI7LMh67UqXOB657hYUODa+DBh4iCeISS5K7mIbh0mAIrqbMXn
kpXEkBNVno3dOGsnyeHXJN2hN/195vlV6XBR2O/acaHSgynqDJteTnBj6PdqxigmhH9a5T4AytvV
coK2J3/KIZbJy1YkMnrq3NtYbLnQWU+dNPtOZL0PqUdCp7/Cof5yTMYLHW6QlfJOWWsRyoewgo6I
qF8axdVqpbdpS9LdPQAe85qpuBY9IzskrTKmrVJrh6kY9/USHzROoR6VcPTob9Yl8aJquigpTisj
uykpWFMHSX2p5bHx4XhMSZLr+E70QsQaMedlK5R/x4nwxBoUR2zhdPvFyo5Lt251uWC9ToGj93uT
6NqHrE+wlGqLBn5seOLdtBgBmYXpWbF0Z1U8IImyExV0lKt2SksmN71jS79/Pdj9evgJ9IAYU1o2
IFX6BS/PYdB+6cC9MxmMpDtRD6j6cLGSVYplUKb6LsmiO8tat4m+bLuQNFBz3ihLfwm4fAWaliZd
Q3gnEFBefoVKbuRW1mbmHHkUjGWPQLUOfi3fLcU/qOZXAqA44F5kR6IZY1qaiuAu8Knz+1VK7FoQ
CrN9HDwP0orAdLyg2gFm5NaSBcmMNL7TsxuoIQHwum3aKPdNPD+g4HZbL+jA04E9hLWEIfK0oZBx
pXn6bOqJh3eH6ekVJSexQUk5mpaRTF0SGO4sOYwrGnu9LdIc8XAp0pgobYcEVbyFooAhMQ5M28lE
XIFm12qShSF9vjXrZTtNOspkRbYLw+HCIf2tLO1UZdrB0OgfWckt9cdtx9Yp2unSMVlRyxS6MRrf
SL+R/C/6CQuqEpal6XaFtXpDHH1I7TWGCLxelspyOfWiAs2JUZraz+5cEgXX4qi35mnq44+lhv1N
Vl33bQFhdw6D1qCoqImXiJoSY1mrTEQWNbzFkuoOpyW3nCQsJRDy5u57dMryUrqTOGw9tYhv0VME
RiXnO13vP0tt/G2ZTc3NbG1nlvW1bQ77ke0r0YroIuk2S3FuksbwDldfT9F4A1EjHYss+tBrVIRU
juVYIn7YjLA+10OUoMOepIfQht1sUNQZHFcxxZpaUgNX4waUxOx1UXTb9PKGiKxlnHW9fQSsfJdx
TVpmN0rYb+Q1PzaydoBqdbKpp3PJQYGDOhnGnlbqu5lRLsvssFDso9u8A4G9G4xx09fxoUZuNmuj
WxFmrdp6jyA+COrBG1tGTHot+U8/3El3zIcyJHQSz+qpZpt816scimu7w0YjQ6ASFW67v0PIQBzB
uO9ozlfLBAw9oK+vxEyg+7iB0MkQEYH7jFHNd+CVtdvVvFw9jA/w+XdZN19q9uKjjgnws3zMMvsu
aYdLLRdIkWxn9dVRFN4pQRkf9++13H+O2xz3jAK99ExalwOD9huEDe4Rfr3tVPu2ITgHzlAQsOzi
OurC96LEjtGS92ZL2DcOG3TwfBWHRMnMAqjngYnh2FAZ3jChsFlTW1dSgEDTXqZORm7uwQSWLvJt
SIkJJLFuxXsovKgU7UDL/wBX+h0ygLDs1/kysyBA4azIwL7Rcs729JNTjvFGSwt/YERyIU76toze
yJ1/EzlQdCFnZtJK9nTeq+9pb6FrgPCa7UxkRzxMDl5TbEHgsRndidcj86+XY+ZKi5oNTeOTSull
VES5A6p9Xwp0w3Ah8pOYqtkuy0ex0ut5euNyvzkIhHk0KuRUZXRAn9AWz9LeBawbYLPJ8iuCfk6B
3Sbw1rJV3tKzwU8he5CX+G6ys2MSFwA9B6yD0pune/5vmAe+qwr+eZXU9W/h/eLrfHkmCvzP1xPc
j/9fUr0IpT1bHb+wUODfPybttxfwfPGJH6NB+y8FvCFtT/RBUE4W7/bHaBAJIzHiU9CIRhmXnsDP
0aD6F/8nS1lmdWHSLZr3P2CK6PoyVhcr3YFoxYf/ZDT4CwPFJMGg2IcJCouai511ZjEtSuXFLhSM
+3rlQ2zibTT3wF2EwgHgowyD0MAxVs9p8+YesL981+p6uO8S074wHEblurx+DCcdN5MmswdPBr71
BYtdDIWGGGwGNoEKHHRDizcd7kAAxdchWEu5J3XOzPfDENXIT7Sz8ynLS/sEOsn8JiVRmrthYzf7
eVaRiJ8zm9MOk7HNYo8Leq9FvOHBgJ+fqin8ZHXKevfsHf5m0Hhe/onHQjcIog/KIpDnznZ4m0er
YoQqPoJjE9Lb1Co/L0c4/Igt+nNUVvtuRYK0wL9s+9+1z/4HMyOFIue/n7vfCWJkMHQ9at5D93Jn
8cEfO0v9i4kOTSqEcpDggRr9c2ehGwYLRGGEjtuBAAf/3FkWIoeGiKYm2p0yW/LnzoItic6cDIeG
Q5mc+48AwL+jRIq5Pk0+OJvYApz1SiiflywtFXZWE1reYoWePj9Gc9TvSmcYvQ6XerqjWpt8AEAi
chjzTjUiX9VBxqbMEiiJ9I/KZKebcLU+R/gJbNu8u1YmIdpQSb5tVXdqqMlbLZ1uqmn1+jT9f5Fi
/79A1QVMY3LIv7EkT4+Pbf/thY77Px/8sSRZdxCdDAuuKFXMi2Cv/Rd7Z7JdN3Nm2VepYdUAXugR
mAK4PXtSJKUJFilK6AOBNgA8fe37287078zKXB5njSWR1CUQ8TXn7PMX66o1xXjCQf9n57/4C1Nn
gKouB/Af/+zfH0n+yOT5vsLacXYhHvkXZCAWj/Y/9Vfw6uBuBS5HfsDB9ueyZWzbvFxT10G2BLun
t/w5Cr3u1SsIAlWvINKrKG3lyyQJC1Vl5gIqgp6jqCUpFcs3XlYdu37+382b/5il/bnvo8fEK4N+
BhUfhrQ//1y6ZqQnvdkBpAmbexxmefR684JQ/hPJExlQdfoDYwfp9vX2oDBTVTIAil63rythdKeA
vVbtGWQLiW+W1ZuRZv9Mv3qLNLNGuIV3HiOSF0GLetgAaSeBDuqdB1wL7bNT7pOsgntD0hay8Arn
/7AwghjWyBe48g21rTsEtRfK9jr5/0f9P9M0rvU4v8//4s36wwb/V6rG//rf+/5D/vz1f/7xzP/b
V/j7K8apD2+NggXkxl8P6X+rp3jFeO+Yl6APwBZyheH9u9TKwjyP5vnKhENAx4Xw93qKV4xjH1MD
pIu/AnH/hXfsP3vFICRC3UWm4LHI+/OjTHYfkHbupmQlFvFIYpob585m0pUWS/QPH9N/UqL8x30B
YbEh3wmFko39458jORyPVNelDJ2EmEp9DAYCTIcqAWrrEk+5xJkOVsBHAGx7cFKJGpmmLPVe9Pwk
DNndw/i7gO99HKsNVrs7NpFZ5Inby5ugMv9bZOx1UPQf3nF4JyaDe9Y5/8z8tQU5MjO/vGRog1eS
2kAaEToNCie/bVEHg5eCcMEL7F/f5KA7mqQyHMoFdnwzCAg8hjNzElWg/BzxWRXdS0APFKuR8IWg
M6PFI8/LFmWXlLgPKyYwe7IXx0OWB2d6uQV/IyNZj/C7pLyzR2KIJY6HTEDY1xtfyGta8uLs8kxW
2KX3QRMXxVcu0ienYwecIqUm1+vspa23+9fPgP8JN+y1PPp/HwJRW5OE+fGPr/31H/ztnfcozKjY
uDtxZ9GlXLUzf++hwr/g7vHB2SDARIF5ba/+9s4b/JEviB65uo696wXKV/zbS2/YQDOQEuF//reb
+l94623cxn96vllMouXChAzekoLzitH+84sv9NzbAPvM3Tz1S7ZLsRAzLy7tfppvZVbY+sVgqm6e
gxrDcGTmrU8X31ru+umto/sJKC8NfozWWDLgDw1jhMMGDwDOnZs5E+qIrWIG3hryaYSmVexNQjOQ
9Yxl6GXXYSQgn3ZbpXXfsccOCTxVeou83vG6G9NsXQFjygly/SIt5d3qUnfymM49Ec67ufK2xY23
sesG1h3dWr3WAAOqk9u1fbN3+0D/RmI//iiznkARMaL7KFaSJKWuyiQNi7uFAfFLPzUyxjQR7Iqy
vTcmFy58A6WmWItXf5ran4YmQXtAgpMAxvk0CwFNbDHOmZmlcU7OB0NRtN+bxMkM7E9CmLXcw1Ya
F9SQ6lJV3hCTUDruLV+lp3UOLx6RMPcO+3FCPgInpkN4HNatSKqeMNICmvduBtxztxGIgdAAnXsb
5I9pgylBlP2dh0rnNOZr/zzNyt+JORMnpHp2zMp7JH6bOhCeWmJ1wX2GHPHUzcZZifa3RVKt41Vb
7LUZypOl+AZTHBb4nG170ubbR6u2P8OydONrrnnipqr7ppqi31V2I3elWX0y4P4hl9Zhnmu2B9/c
fjp+btybzqR2dkHuo9tvC9qLmVTkFt5cFU7vKy/B09ULlfTCINtTZum3axDgj4In4FgoX+2MwSex
tReanJemJmMh0NPyUlhLbn5pIjhf7RmdTdTpYPKfOxzvJz9sUuc8zCTffKVzLcjwaFvDiAcHz5x9
VxZELOxV4Y3joTR880bZmyt28DE7JJmTQH9DxqlVj8D45hoYuNsVlk5IARHrdCtGN/cfCHENRbsj
WVd6gullNq7rTRZMQ2g/MDMjWRvM4mhabBB7T8nE3YK5O5Bn6yAQybbpKTNVuxJqblp9khk9aR3K
sz+CLRCxMSIJwqHfPTIKCB9nPfTHwvYgf19zPFiJpQCkitF/57HFXmBMAvqj71Fgms14zCscIn1a
qt/IG0cU/ZJUciQR/lmDf7+bsioYhl2r0toYXoeCQI84KOELVLO0Ufvr4s5anIcsaJ2E7IUmHoVB
YmgIJMuFzVzyFAs9qfkCWtURZ9uqVxUcYFcu23HA6hSjnzEu2qrNowgZ66Nfc3DAGyumTVtFeZF2
ww1RQFl/BEtYmskglxT5Wlut4WeYd+mx9mYiZHWe4ngGLZAepxTo6doN3/K+9X7gLswjwnfyNlLa
0Pt1UvmDSzj8ITAMaxcaVrhH0Gzu3a4fQWCRHy1SQew2DEgEDsBrCCqK0lF2J0tfi+uy26Iq71NI
N6zhinLbzoOLKgfZh+uU4h53eXHpUyVPKut5Ya9rCGH2ei8yt39vm9W4EDlE78FA/1ZsuvzIcAFH
FaHBu2zd+DAcKOyud/0rG/5INiv1QVRaHAZSashJ7oPiIvpZHMy2FwdhG8OpZnEVl5MH0rBQ4Q2F
jLhrJQ1OS6Dx0XSL8qJzbVwYwLnfCs9koZrBChuGvt6tW3kaCBt+NnlPoj++ZUXUzTMrZhGZ4R8/
Vfia9VfRoJ7Dwk/4dfB9i7F//+M32A7KPJLX6STCvn4Fw9e/+qWnd2nyj4qQ5MuiXePct7k+ZTmZ
T+Sn8tdKnd6PozPEVjDUcQ5c8STxLe0H1+f/12kSE802PHhgFaNAhc6p6K8Qx2W1MaDMDOhZIsQF
2eWxWvzvIl3Ljz++fxv6+ZsOfPAw8B1x/mTh3R+fIXnFy4uJtOAkejdfbrPay99MXr2vDOzlLTxP
52spR/NxgP7wMQS1TAZGfx/V5PTvJH5sn0szN1eQE4gHxm8cfRibv1eWsZzoGcOXYFjm536Txmuh
8g7/KVuCkjgwOKhS3GjLh+VgC/270EZ2Ww3EgIXWFqLukqESb9gWQiM4qbRczOr6GZNwx6u+tfV8
dlCClnmMYdXK2shFmJKzksFldoZeMvSRIn/9ZLBdeRkKD2FSgMJ11P592prPhFc/rb48LhJ1Zyv0
LmerbNfDid5xb0/rcXKcTyVEG5u0ugkgYXk2MSlFuQLI6nQ86MJ6ENn2RioVge8knMfKx+S8Ic47
bMZoJKCdeZhWLEJFz54yzIZq707eNe1LOEDaNhEJZpm7rAhNBGy5e4HjOxzMHKWGPxdO7ENHwJRH
XjWC4iwatN9YQCPGj6Cz7HiZriRSvb6iWCv4/NuXyk5/TH360+vCNrHY28EE6u64S0J2N6s8kkzZ
7MpJ83QHHMVkVoS7eRPIfUdmrUvrLQnxgMP7mo9qF8yBcSFqyUDPhx5P9hYrTXB1VtitHNyu+L2Y
wJXX4IgwOGrWWnNlFRvbTFad5AGzcXZYqvu07atV3duVEZB8teSJ0GMWs/sUl7WWZlxV465p/BAv
b/4tleinDI3zW3fDuRvLt27cDsq3l6t8yD+MwoGfa1U/C7dYI1RIMq5bu/89Ii0mBWkwCe4gv7cv
rCCqrfW4TUa3m7yg2ZnhIhMGMAg3tdhnbnsCU2gna4n8JauVx6y4WZJWYgmTdc4xCGL2PJsbyb79
dOJ9LQ/Gsvq7yVKnMbye1W0eE7UlP8q1YCvpjM6jRk5/yPScxl7ahQ9Y1Lona/CBtwLtJfyjFs8Q
C+1DJlfnWDUpuGIDMHeSNUORMBMPNnLnXHmcUVc9ppnD6IL5XlKE2j5VsFiA+qm8uNuGpoZDbREc
ZRgzuVWrYT72Iu3foMj4HSwYXKqiQE5NQSpKdHdcI/5qj+eAyLhiFusdo2t9a8qxhtLiWolQqnks
CObF39xlJ4tLepc26Gi58vwxSd3JOfRBxfPqzvldaspu3xOa/NKoyu052to2mfxu+yFDaRyCyeuT
xcN7R6SyPs1z4zPHZF1bLJ1xKRpRnTw5WBfHL4Oj5rz6WqZW8UiWxn3Z9jOPaVbdWGFPxhrcUzbK
LsJtHz4r6FXipclF45DJ2b6tiT2uTPlzxMVbVI44hLPCgGts+zlCpA0/KyvciVqxVbdtgWO3JFVw
z1LDIP7N7J8lnvN4dagYfYG+WlXB+mO2jTEqayjCcdYH2RNzPJ0EHogbuej8V+nR42ksDQdkBTVm
YtIfdtNq9dHYKOCOVOpJuun1QWk7fATedS2hl/3gV8bddRvxky9cPWCsrndjx/k/m+P2bUaD4qeA
YX1456dNh2xOVzfxq3X9ldmN/yVUYB4MH5+myqoEiRXijhJ4jpem+rBYJUtq7QdFgv9hpD7mTgKA
8jtsmoLtbRBE3MnvY6WHWzSz7aOLjSTWsn0l8JAVb24uZ9lX+UtIyYgA1ytOPlS92BkpQMd18nfl
yhcSgfzNjf602bD2Uq6yiFirO9IFn1LTzaHvlQSraW1Px77nNknDvHl0V0FOurFwqgHZfavD8aWk
tD9n3vAVhNNPs/apvejeE1kptMza4jLL7M0fOS5lv5/t8tPHzphMWfkR1Bu339a0kTV19z3vGMoD
l5wy2OvHVrmQf10uzkz4qI4qk+TG1Nx28xjcNlLaCI/QF8iFrdVi1vmrCf+KRIewhswODSQmd22k
VLbjkOqb5RRhyIvkHO3p7aLMkGpfmPYHqE3+fyW7eJKDORTJSF4BAkdG3obH1C3U4yIDHU9W3V2a
vJL8mnC99XU4nydz2eLCXJ9XKa4kbMYSBW6PaB50jWHNvZOe/yHq4VspXXtvBtW2W8cJ4UTlI13o
UqTAZl3x0m/qyQioKUUmrr/UX04hAiBJ/vSA8gmkQ9X90pDucZnCKscWQ2ClM8tnOw+mx9mQqGRs
CD/nzYA173Wi5GGb0teBUapCWoP5VlMtERa5dcCJoOaHAWElSx3+nDElxZU/yRi8fhMNvZ2eZq66
Y+0YL1WLT9cQ3Tl1tXkcncK/n6sOlrm1HYy8yc4YHbOkbiV4ZDcPoyEL/T3B8XZcT8isgL6je8Bo
IwFNTNkp81weZyrwZCw28ymFA/CmRzDoc7o8omX8sBDRfZMaUcboqqfBcMqXzLXtw+z2znf6qmG/
CPOrY7J/xnrIWRiggVuM+81s75pAQumn0pKZAZJalfJU+c16slqnj3hwP6uluDH5XN9SxoUR5Tq/
R+s6NS7Cc+UDp+zTwYpHL0ObUQ/1brbr6uCNtm1GYa3cG+2O8km7Ytx3RtnFa8qSs7Ircz8TLHSs
6i3dXUmqlznNKM+MH4HMp9sgnJfEAaX3KwVM8uoU0LwJCg33wLG8I+dXxmWp0lfHc+VdXZj6sPnE
SWrL4ApLhZnoRdRMpqh5Uj5M39TZgw4c0pfWwbtHB0teoN8Su8l+Td96Y5VHEjT5LdKuJs6RBN+B
uKji3HCICFyb7q6wV5ZKiul7ZNHFx7m5fUkX10q55PPjstZgxq59KMUKlF539Gi8u+nTzV1khr29
oghBDkLXk0ucOEhTYB9wF/oEabJjO/iFN920vNi6UtZ3j21w7InSOhdeR2hlsFLrjO77quss7kCE
grhezDdpBP1BszJ7qYfAfMzm0b0pQ0j16aINCvNwi+dszS6FrB7nDod9NvrOXtr1m0BEdRSuwsAy
i4CcTPCbesZFJfJOc2z4Rbf31yUFR5oXu25o7xBSgYKYwM0/b6X7vffdLVr8Kp+iSbnhg5RyQ8Vk
D58tlsBYllANqNDSKvJMKpFpAsudah/kjs7QAo6GeZE+Di4x0UNRbYSPrlPPhNnYGT17iYJYkT/w
lLeZtaMXro6thFQcZOV0Q4s67togC04EPAzJ1OvqhaiAForqyjXgcs7eIqjZjk099tg/vOpuSsX8
BXSAc7zp7GNQ1WS5wjCNCKaUu6V1jffR8ZdjG04OYlGp7htyPb6bnavOxWTkKoKyvuytjsNldL38
dcjLx9xsb12a/yw3f9SeGr4JxllxhVNqrzS1qwzT7rAt3rerUWhXeWvzDkWuu6kyJSLH0sVbpwLM
TCVFgGVtH73N0rysccxOvbfduJ78RQK2dcl0vt2k2tZkcE3L0SEpg2piCqIcy1ISltlwdCWkWM9w
SbFIs5/t4gw72H6fc0dET903tz3t17AN7X0fLPIx8Ff/d+oLNEdZNt2MVHyPRp8W8NSnDVDznKkf
Unr1DR9dAS1DuIdgxfBhmvnwGFCMP0w0W0fRpqx6GDrEBDuTauF1Ewo3n5fl+hlBoL6yFPmBNqJI
Vze0EtgaXrLl3Yplo+zKJ50PCypiGRw007w49Bp9CCUZwWHfGe+hwtBjeluetJianhH6M6fPM8UH
k3dnRTm0H4gDJo2MrF/6Hs/mIXSQVFlVN+e7ZrXnQ4s9YzeNaXcH2iK9W8JqiCloMfcs0v3Rkq7H
mC0rB+YcnX+0Vdc8bZTVO5lbxjd/pD0hqmVMJjuoDvI6JTCzydwbJbctwbqnsDPHIz9XfiLTRMfM
Gupbd677Q+aOxe96K6B2BYpgmIoAmKBthsPcNev3QXH4mEAW6oiDz/3p2x0Os3YTH8Jrqx2ZC9MR
KpxAPSfbqwa8eycAZN2VhYvIrJhG6yucTPk6CgXD+xr89mQR43vfbaX5U4Z4m7xZ9DFKN/fXxDiJ
pd2aoYciKIr0X7kPJyY0dspDGeaLemUElX5Osmzv0hJ8jxyD9iZTY8dWROqfBKS8OZlb3ems6I7T
OFDYeOHSoldf3Cd7wQ/lLuXyXRQKG8Xsik9kK/lF4bA4VlzcTbygRnkaPKN8noeUQ7iF4k8eII02
Hulzu1jYIrqckBHFJdTmdM1RRkSYw6bVErfI/IqLKqfi06k0qSRcOxlsMLsp0XFuQVLPTgmsYiiw
yw19cOf4RrVe9Aav5pD7hLEWDZGJ9lglrgrIT7LygkuntOYL3ovuBFkRIjEMu/BeLmXwxLSturVU
lX3UdqeKqDaALmEZ6wk/EPNbY8FtTlfu/56Z24ub+ekl9CcjqVfD3tthps9tUah4ciQiP8Mwfk2q
JSTFLB6GLpsf7CZYzi0A9NgnwOuQWh1nY7XdQj7IDjPzxpsyqNJHg18bRekaYv5Eb4SkB7jeVKtb
lZrpmbO1ucvJSdk1Xrfc83qMUbBm41dIIaTajPCk8NPwzGeX4eoNOuG3ET1rQfAEQ2vw8aa3LElw
tcDl9lfTTCSJOOGPq/OwrgG1906TXRgu1i8jsFSqIDsxq+Cbr0nQQcQREAKe7S1rdCINaCWxeBt2
zmqTZesN7IDzLM5r246gfOxliakSEC5HvNIUmKs6EyA4PhOxzGMzVLdzntkcd/W2n0up49yy7XPn
2DNExPWVxJj3tgu7OCcUaJDzvqUbjazUnG/xHRDxAlKXFxwopmWQJD0SJL0x5L4EpgzQtdaKD15T
rjkiA2mSB5A9x/IEnXs8EsoB2qHH6meG1bnt0xGfAUcpd7v7OQdlCcyfmx9S56PTdvrY4R1yZ6eI
iXbLDqrf3F8kd/fPfjUYu60idlg7NFLbig3fQS1w1PmC8nQsq9jPPXtHbwXWNZiqWy1DZq/NiG+w
8yRdZFm+T2j9kyB3zYeyHElO6gyrjMptIudj6sN7ZODYl4v5pSlqK7EGaGTGqiEPj6MVd55T70lu
yR/nkemBqQMjGZzhdsuo6Iea8e009dkpHPyWKPQt3Ae9po9yaLL7ls9e4Ivrfcs4O3/8z3gcXha5
PoXyGvwyV25E3UnV13V9dO2s7DDHCuOZQVx4yzmdICRhO1R3umxPdlu+qSG7nZXxpeYSK0mBR8Vc
g+LOzIZHczWzaA7GNc7MNDjis/ETM8Od7XriU/hQozIh3xnxkOSNCIQmSuSnFbM3mU/Xur2x90Sn
U45Nzc6AVvY4K4cHQDeMpB0zHmgnYjaaHfIg4rKq0GlFtGhxn/Nyx66tit1cVs1JNMHNOA77wW7f
9WqChasD2uBOxJVbvA1l0RKEM5EuxXpo37kkmHqVTzJLt5kJy4lbt2xfFo/8Mraqku/s38iw6iPE
SWUk8xzziRMsSKyXYlcKtfdrl+leroaoTRcbp0TlvATG8H0KGdPhcBdxZgQLN6Z5SVvM1uUqdNLk
Yri4Qn8b1hAv7NRClVbmeymcjKOlmo/+FL60PiVXNzrLrZ0XSKzpRQ+hgxdEedNT4JON4y71fIeL
MiMYwjeAHLZLsffkug/t+cec465NGYmUbXngpJ+SarRTzl4lTtOCuZ3ysTwU4c8NvwPzO8kA2gxf
qCPfsmK5p9EAs+e0+XMxya+Vfc5dhb5hP5mBvHUN6ytIAwZNKjFJebL6UR3CbpNHDW74TBD5gRuT
cIaJRyKwCn1Yr21AWMt97aqveWxOeWt/S0H2Jm1lPm2p257LrClv+obONrTKxA7lB5Q+5lsNfQ/8
tGt+vTucKgeNzgrWKTKkAOuNw4UuKTvrAH6SbVg/a0u9ZFXxQUiUdc6UYR0hG9XYXGo2SRSsl4y8
uYNDqXaD0Z6grEro49CGGJ38LbxfHfvLaeb6uTLt5dQa3Rp7RL0/EmJGspbM2yTLpzymee8fsw3n
Bajh78XCNXKjM5La8xeOdH2qG60iB/LhwW5Y7Mxw838oMtVwC0oecfPKbBAuTuES4lpqlMCz5oMj
m1Ott+/NZN0M2bTfAMVF3TKd62q6J2W6jAovrfZWXX5fW/eRz/u0OO7Ok9fHs+KaWwlaY+p6GKri
eQEnsJSs/rpJpg9Fzl+ap+bSdwOgx0E9sWl7cpZ+P9n5SXkiaWwy+LhrdlYz8xN2ary46ZiQ6vUw
hdarkfGqq+VUVVhGtm76quqlSlLD+hwa8+TxNsw8Ggc9lbfKFCfDFs+W7xA45jbnZcgwgVQ7xFjR
RgLIw1K2VsR+bYLOrEUCVeVct0NIP9n5r3kv3z3IgznJyN+7xXjwqjx2reHZ7fI1HjbrpNlE5nSL
O/a86t3cyruczECjGUklGJKlVt9IIy9oXMK99J07x1IDlrvVPk2QPu6ytD22Y5HGvSjcXdE0KZtZ
dl0E8BEVtnxurhOcjV5UZ0S6E2VW+u5dKwvPoILCH5D4UwvDbcqGHeFP35vcBIewpbfYbynMTHPX
k/eGTXBjBBSwwW3D+4wFwl50wTkTeXjpBqugw3Nk8MZADI9AVhJUmI76Hh/Qpduo4/DVlLvGH4s9
owb17vbr+LAELlagsihuQ4IWmSQEJdNUv49qxz8wZylOOC38/WjXV0BmMKlXEsj0p9tRsA8Lcxce
cll/FL5Ht05d7aac+cpZEZUNvdotlHJQF798f3bjBjQACxlzSsCJZTP1Fztd0uXY5zF6ymc32JFx
9+AHYbmTocPtTWlCnloSDD3xgEySM6YZxRw8F+JKQQkwVLrD9NOtKiYPLKmYWUTTVJz4DcZUgy1D
9UkmnW57Dg3PO9u6ebIaf2alYezzaX11U3nukPhHk2k++NNW7exA1XGTdq91Pj3o2f7GKhTKsWL/
T/oEKddW1p/k1q9J54mffdZZNOYm4HWQxS9TOwdnYtmexs0/iTR09lPnpOA+rTWa3O3RVptCRDS3
5554LlK+avbx1vd5BF6oYZLicWHT5prVo8dvNAgwEzUFxNE5Cw4ri9FIMKB1SGmMmzqtkkWkdxWm
xEAytBgwLORjPkbcPkdCbMwozdJ9O3k/BmH9mGbgkD07xd2sCot0ufE1a6efoTlCWwpZpfjebnYz
gghT5yEnKXLf1gOroNr86VdFczTwukRuwH4uqECws0PazWLrEgyLl36ck2zS/qkNyu9GyzKiqm1K
xfGuN7RzcPPO2m9D9yRSi5bbexr9oL/PFsC1fbr4N31LoEg6Mt4GPzBGHJ/OWciAXCNiW9lB5+dx
Ltz9ZnXtMawo21mfM0xPaUIDv23iPhOvVlgOd1JV3m0+FpcBd+uO+O6jlS73pctjCJL+rkppMPqy
2jXtsGNzWURz5fRMgNjgVnZ5D3GwiBDW21EZrDLWBTjriYX9LgcOGFcCAw6r8uJUC4bWpm8HuPdz
6sl6vvFq93neZn+3ePqxc1CMmIH5OgwluqpMkRqRtfmpmO0PZ2GM0TbwL2SzW21Z35qZS4CEE5Kx
7dKoBKtDdwMWUzLFpbEj9UwTaLQ4r7OjlrqBta0s59dmq7RL0o7tfeRvRB+dnHYKqsuybP4aqW6o
sRC7DumzljdX2JKFYVk3nepzQzGq6NhE9ZlhlHtvCHWfMEfvP0oFloJf27C95YzqlkcQ4JaKCoaR
+sAfau92pP9sd7WAdfnA/Z72973Rrr83TAz9jlW7Yl7fIAI8Ykzvq32Roo4j5JNVSRs3RBuju/Z6
w7pB/UFB6K9B/r1TOnPuRgBv6slmKUY1zXNfFTeLV7TT09ynIYVrZhNmP6FRkmeZ5RhpQ9bdDO+9
cPLBmHSzeWh9s2fXXG0ttmDy5TecfXCF+iRNW0ZanuMOY1KKkm4BdOlsIdLrR72477LTm3kOV2tz
KGsW14J54PO83xeIJ3iOQRD6kWVgItNWWcyR1YjwATWFuINC8bl03oPoPRga8+zHtS+Lw1gNGlKH
ixaEcMjjAIu+5HGash+4t9WDUQFZg/wybnZsm9ylsSktcULo8bTNgUc0aPWe9cHeL3MG4FYa282E
c69yHoRuvpx0SgwUOE1Urr37yOK8PZMlqkTMaThtr24xCfEbr519/f6zfwnl8E0rsL+6y/cGMe65
O1mHpg4OYdkfUAXGLOtvVq+wkrS0xmt0IJlBPiCRdCuYOgb2nuVFfRpm/lCW43ayGlzLfRci+wnG
5bXbvCOkm/aSjjbNG2XvRTcr/OVwsS8kheVJcP2QpCcdRt/9oTcczB1LiLfTUZ/SEHe5HTb0SN1Z
K2o8uiNY3g3Zo7yWGFGNjHPUt1UfmzlviB4D61s6BJzHi+3f1lC0E6aXK1KGMj0Zc+++kd4FPEFv
b2qsvlqKjmRc+gMizvRI+GNJvCEAmWLzyjepwi97FeVpaqe7NuirQzvrl3wplsvM5Oux68RV1Bj0
+7Iwf8hR5nGRD9wyjsE8ut9Uti9p0GSEKbr9CAQNbbhte3dhT77kwykdicmQaNdoqjoWEd16Zmnn
HNHRTkm42mrnWjjs66z2qRKC9ykv6ZTlsDxmVupHvtdksW+HJeNjUmJRNIS3IuifXCnUCwamKiqn
zX9E0xceCaHAnVfW3c9UY5/UBdiYsPMWdjODdRxmNF59P9BLlGxq897OgNiypOCeNaKJpNwTbztz
VyEuBWKar47FAcP9DWGt1tu9sFczllXo4U027Ein1ffKp/8cCq621i6JRsdZ2ohF7FjDPm+kON6G
VcpaN+yoBoMJMLXXlMsrMNKGYgaN1JmF97SitOCzjxiL4kFHlbx9IA+zP+uw9trHMaQ5tJnqW3sy
WBfUAmtbDrjoc/PslY363OaQeSC44s67cetma2Ojdt+qwirYMLbqG8o274LoEX29w4Jz2vrzdj2y
0MCn1a0rlGQdJm9q5IJxZzJzUaEaEn0tbqzB2I7UHOUrUc45mqdcn+0hXc4cYBTWIsXv2Sueg51M
e1jt/WRRdZFHocwzODjePmecCNig6ZNDPE9euMM9LG96jJOt2+nzkrXuk0EQ3FlMjQ3X0fAfwmYh
KMX3SliHuXzKlfxp95l9y0ss46qpjUeC7B4JpVenvjfcZ9YiV8jWL68vrwb98safPY7CzXUf1WRN
c1JYqZFsflamaIDybbwIP/vh1O03No9TshbbbupM41SmtMh2gZsaJ3LsrsymuIePonOMX7JDY9CG
5FWv7aHESRwv3ab/L3dnshy5kWbrV2nrPfpicMew6F5EICI4J5NJMocNLEfMMxzT0/eHlMrEAKkI
U93VvWXW2SpTSR4AHA73/z/nO5esEHsp0RGRQu3uwLROxPBmqfCxdRl8me30NsTM1nv09vTMOND5
qjamGK4r0ZmXpqW1YHQ9sPTxsJ/dlHs/DG18DwG0Zztf0I/sImdTw87zJQKBJ7PqnLvQzh1CPpu2
g8PcAKN1zQ4vcArnPjKbpzlJnwl45OOt6h8cgLoHJHioHMrhQ8SyO6O7GsefQPseKRDFe0W/hU79
Q5gvSbONB7BeDY9sQROwyqwTtYIEn6rq4+zlHuXZbCDDVufRGB098cEultPF0AxA5zbTSHjpTSgl
8Yfa4DxZqS1us0Fme4QMMfxcc5egA5q8fIYH7m4Ym/qWm2BIL5Rd7nL0td2NE9WF2JuG9k3prr2j
TuRemmOs37lqErx1zLDAQKcyNDgB0XPpmzaR9oWFOgA8DHHCW2NOjbu57L6ksh5u0XOnhyxpp12m
QnFNM7K9s8ZaAMUqfhTMR79ScXpdN8hWN6Tc/LSjGKVQvRs66FOUzSeTN80jIQt++r6kaXGR1/2N
ozm+QVL2RW4h6LC62WAzDn+rtOBb0ONs2f94i/2/3Nc0GlqUP7TerzxlXChacubU4YHGRNs3KCLa
xPjghd2dk1c3OWFHVMZwqld5iMBWNDL1M+GoXTh71U2SAM+fWkKDJEolvykIpUvDwfBJziw3dewG
F20jqgtF4Y3rRfgVe9NzbnSEezsR5XzuEjQV2HdJkm/UmDxoLQSuLiU43PQqzDpjsOkG/L+DIe/L
vE+vs0LS06JjHgd5e000QLFHDHpBq270I4MteVlSqLRSqNBV6n7OIj2hgqJ9t4zpw1wRadxRft+l
TX8zDIm213po0tBVOB5KV/xcis+XJCX8NJJOuFsMQ90uZasAr2yewT4a+W1QqCWq+p+L4v/WIvzS
Ifw//+96IBeX098L4nff1dcfZfNSEL/8A38K4h2JqXhJKGHf+TtgFtX7n4J4D3uw7lGUoqlr4kOB
HPwvQbzxXyDHrMUABu8Auy+GNzrtXfTf/6kBKaYRjLUcKwyBef/IZbayzhouO2h+lYepeclgkYtF
5oVZXRtJcEzNeSkhl3xa00erI2Qq/1WADctG77Is4Mh8LYrnzLlxYW0YnOa7sbysNXUYa/PASgmz
Zrp8cfvecMtws176T/hVhBFYeKYRjGALXbxBL39VVo6BS8Hb27FyVdt+TFmFIensWkKqdrHtaX9M
YSZf+LN8Y7x1zK4BOk1HmOctdwLJ4hp5Gcwi6XEI2rt4zlptU9uFzO86G8z5pqdRb1FnFBAnBvrd
LVnWS9RYmCLpa42EoqwR4ILbjGGd3SmQN0Rmh8DewLHKNtkMequ9N+qo+1inqIJ3kAGJCLfgBpNr
MArzU4UIBq5cHy1npQ4xsHJGgELeNFV+77pD8qFoIabvclPOlMBLkEX75UrsXYtWw0ANQz/yYA86
3bzKa2L3yqqXp5lBees3cja7B+QRjrEtKXHuq9HoJTwqN0TBNCXSzzSViX1mkqyFLkS3Ibdb9lVd
ZsVwiGtZy81Ia+5jiMybIq6IDNsvkiKZN1k/qM+1sBEyJ7TP9ohCezA/hpm1flRxnEYZJdC8FBK+
wcb20D5vvTCsqZsZ+YwUuC+Lbo88wZYUZqb5uxvUVEa8oK2RdYSVRDnLAZD2qtWWKYkBw/SuhT9V
7Ww2kLA4abtR6NOykqKG6+TdLmzAw1MCBzmzVRrboY2uZ/JJkQw/bcfStclj4Zu4HVA2dRecd5M7
QyMu7cxswp52PHtBkOFEt1ww3jp5erzUL2evppI4G/PJojAAaNTWM++OJAtO1yVpOto2IA71stMS
j6ziTKH60fu4m878hlfvtWsYLgYcfVkhsN6taEStyb4AvYexQ+JIgTiLO/TLc+9impqdguCDSsPH
TLAbSrDNyF653Z9+hV9xCSHjEnLE85G6ySK2hEG9vAtzO0EvmVOdztNgPaq0bu+TqB18eADNjepV
cYk5odgHhMRv5yCGGzPACnMCnClzFoV+hFRse/o3rW1tQB1YTfhFABRQ18pl2Xmx2DmaTfKtnhh8
bIPs1hONekcLqHn6N0YBRb5kMztQEFfmIkzjZkK32PBNayyup7jIdlkAGvj0KOvcOphzFsJTHrIJ
qx5j/cqxXid6F5ScspGppO6917vyQTWd+Gmg61KzK+7guX5iaRYQ6sJ2i8I6OrNKr+bYq1+wulDX
KClsj6mB0sn4hVK28su267cJ7ZbSrp3tEKIcTuqpOAPDXr1fr8ZdfbMQ0ZcijulK9xQXoYfZ2lVS
iy91VHNU76q62uOHnn5MkDmjLZkm0xm29err9Ht8ky8GcbSWYfGiH08j6r1JFQpt6ZvX4T4gWHIb
0SC+d8Y2u6LoZn8786iP7Wry94CkHxHJaS6GdHch3LyYt3Gp5QEqTJ2WEwpRzY0c9MmV+YTiVd+a
zphcSnT8dCM1HFSGHH+SkON8kFk4dmeWlddvEDmFSJ9NyaaEy1+9QaXO4jxhbqW8My1pH6b5IDCh
vT99wcv1vLSfMrV5Q00gbNxeAxn48fUOLrSisuoNPyGl8LHzJrav6eg8ymhGCYkPj89llAW3p0d9
fW1LSBoAGYdqJqbj1aiIMaY0q5jOssIfkEQqXXJH+zNr0DI5j68NFiZ3CLSAwZ/rjLOyDOXE49R9
4bTRfszHmjIRK2JuJNnn0xf0ep4KndwFHNZkO8GnWabVi2kzuxF7LMKWUTz1w23hDeWzRhjAJq00
gVkqTM5EAbx1aQ7VCJPCDsfUddSjNo6yKHqUj4gj64PsNZJX6Wz6asyjM0Ot8x5Ylln0IIYJFKNs
rMXq6xI5NoqyNLSRbbdIf0OjQNknK1l+sya4TtvSNmmJG7REewJYxHBh6m1Z+FNYV9NN7oDm2nVh
Pd4PxAqoXVp1EFzHGJHZJhwWJe7pJ7G6M/xadtZ43AXUBBNH/GpHAIlbOE2ZmLs4CxCVdlNJqxs5
n24V4Zk3dG00/2Ms1yEv0WBHzx/HT92Y1ayKdDJ3ylb6l4GiEwk5gWyfmkJ5DYWXggoDoZqZdYjH
kXY+Aa7wOZ1kmLauJ3QETl2ajr4dz95XCripuxcpGanbnE4u7LAM/SlZWabwZ0cuaHOD8LDLf3y/
2DYJG1wMt4uzwPE1pKk3GuT8WvRELffGzDDloS2Yrp0+VQ+nh1qtNcvtYjVjb4/GlTitdRxjUUdt
2th8nkUXGYfZoLMmwU6wsUwaerKFHjzKOlFnVjhzeeIvloHfw1oS/IHuiIVysHo3S1QvTMUcAVUR
tw+IWwJqcpTh9kYTlPOua4w+2jqOwLWVjsaw7XLTqLdJEFFbS60WxHk3N9hqrGC2r2I7mcsDzcr4
IBv0M9u+9eLiyhjMTF6PYYa+mnwJuh5uh42fWJQEhcfp27haPH9fD1QsgqNYPxENr2Z44XZDO+ic
UigxdrcY8gg5G1FOnh5lWYLXdw18Ag/KRq4JKuh4XgRVjrl5dI1dhrGZ+qSyf5R2AlEZ2DSiDlRt
+1QO802hhPeo+DCd+US8Mb7Hm2xYtsAIKtZchJyPbktSLatnSPG1sa4rU1xFTn1X2/HPXAkFId95
Flb1/fR1r1by5e56ni14qVG3wb5YvQ91oZkxKWZyl1egGtO5aS/1KhvwpdXxrtMc5x/fZ9A2wuQm
s4QYWPmP73MuahuKaWnuMHw2N15pZR8EsvHLlGM0rds4svCkmtpBeIvTNgYzc2YVW7OruWKO/rwb
gtMDcFFzdcVk3YvYdGquOBoCsKk5ctJpmDqbI26HfLc0nJ4qhG0MZLiltpVs9RIZKlDRvngCKCyH
7elH8HqCU7txmHJUAbg5v3nQLz6mTcQuXGvQsvB3l5TQ4peFV+/MIL8v668JbgMoZAD4IMATCA0C
h3V84x2pQbuoPH2n04CaNyZu9u9VG+Ftd4PCEfucxf0+LgzJ2bGjYO23qXDNw6AX0S97rLLP4IxK
WmlqnCvkJtLjOK87LQEYc9zCdYwLkxJOaSCFiGbyQ9N0zglEcGlgh8ic0PY6hqbtT9864/je/b4q
m1IVeQaEW78Og/HQs1RFLGjzZ/m+DU02somNmFzl9vcZHoK+mY1M+xIDoG42GqaFQ1cmo7cxoF/v
2hkXkIgL+V64Wvp0+qcdf5j5ZUv+l0exZflx4lVeDMZqrGaYleFzxbWPdgLJpUkJ570bGvL5H44l
SIKySUelzkbnYV1jUmqoW8ek1U+/SoEGCIFsdnNNV1Q/R5t5dVnLYcEmYHFZjHl7VquxF4kOo6sC
n9JJ6yYdB2dH5aY/SCdzzhyGVud8buEyFhVM2DYeNI2l8Plyl5khj9QpTru+jghz5lexIEFMU7nh
fPdo6+9cixoSaR9qryvPvIrsJN14dbpwnpJqX6fhueS911fP9p2POl/W5dT0u9j34lU1u6aw0Khy
9ZqY9q1BCAzIaEQ0zdSfWafODbV8MF4M5YhGR3jBUDEJpLuJqsYWozgLZTeHZ9aG443Kcp8pUBqs
Cxz1XWTNq32d6Sa5FyjIGHOh9/e93kzPWFC0h3mc3Pd9GyLSzgrrzAfv9au7jMoXl5mrG4LPz/EF
NlMxRV6fOOycBwfFYUJW6yiSS29uzYswC5DGOiUt7Ggqdzbs5xvW9PI+suPmR280ePV6T/YPc1ab
Z4oAb9x5jjWAVJcy8cKLOf5hc4GUtkg7xx/cEfAFxmR/bNSwb+JA3/3TF9eiFM+Nt5aEaMhnx0MN
ePLFkNsOMTalfmGFrX1rItK/00snezo91KuVEjAik5ZlafnOUDw6Hmo2qrrkzWaoFnuppJeM4WM6
tzwcF25+TyXAbYSwsuEl+HU9iq3JphJW4PjR6GTJ3kwM+dlqw+J6zBOUb73pqXd2WczXbh+0Z6bx
6sv+x+Dm75tJEKtOY+r4EltwUiIKlUMn2VJXVNIVepRavLPzoPKzPKI56kr5TFkj20OLyi7Z+cdf
Q2eo6zMv7/Fu7s9fgmEYPykxuKALjn+JDpeFzKCCFNB0ym5RdKTfW7se7/LRbS+sQp9At5vVkzPo
6rFqVXEmn+ONF5oAMd4p1vzfn/zj4VOMlEmXarbvSW28zjXdeh6FCvaJ6h7Z+ZMHADTo0+n59eYl
08+0TYwTaBVWb41d2JPmjrnjj2U2b1PPpGbH4feyilztG5/X6XoWRv48tGhOktweH08P/9ZLS+kI
hC3HrWX6HV/y0kFOvJHcVTwv9T5yLXU/5mlwi1VT/Tg91ArD/OfTfTHWamnWq5LGdoY/p5d5s+EI
LglRaCECaKq+nuyowYQHaibI5v69dIYAh8CYfi6s0qbTPUX/xhpCXYR3m94AaprVyWUSU6jigbmm
T/WARo51VA/LX2yGxv/LkVaPeCYbt0g1Rioyb9oGFNp2hYFMM+v12j9zj5d/19F2leXq5VWt9hmZ
boAiwvnpG5U9vJvtPNyNU26+iwRWG7tOdm5TeqRQObALWhI4bxuIKVlmnzsXvjmvlhMDtUnq+kts
68vPsKJQKfgcOPCMpsafZTBvseRBlTNi98w1vzWUZVHXN+DFUgldTasoaCcja1m+rGgUWBs7uTfr
0cJKnZwLoDo+9f0xg5kv0iP4EQLLeiisy65mj2xOSSpDExjZxRcP/MU1uSM50XtOd3X6cYo3nibf
HhZEASaBdKPjuxhOigOCKnmateFsFV2pbWma45kPwFtLkEVX16aWRG9oXflwcpGbtcEo82y0V+gl
tTsLvtNG0xsLJWMakuIZW7cE3xd3FjKeM4v+W6vuy+FXU3ZE2+w0/bLoS+r2hFO7+wy3+QFJKsJc
9suoXM3k8G/cWUkVlqoBNdd1QVv2oV5qvAY8SWTfmSiyy4ndy5lR3pya5Muz7WXjT8X3+PlpcZYT
hMSlJZkO+6gY5QG3KBJY7FOnr+fNxZV3igIB1XKKm6uh0ob9Sco5x0+9jBmi1dRBwHeNF/hA/CKI
p91o9uV+FgArVfWpls78lWa6Pu0q6rlnZtSb7wlho8tFc9Xrt78SjdM1LXc36Tlj6kNT34rc8m7b
BPy3GrpzaVNvvicvxludePQI6zvNfi4+8qpt3YXEzzDemXv81iiUBklld3GX8ME/fppB3mtIoFhb
WxygD0aThL42RPrl6Sd5bpTVytkVA2GSc8U7b8/RQYWlg6d5jnenR3nrnWejbi3NaMkxeHUtpOCZ
AJB45+Osbq4mBy7MJsX68bmHcExcpIVe14JbYmJpqw3jkJm9OvMT3ng5aLYIx0GRx1+sD4WZl1hB
n0MUHYdQXatIzYjponRb0EV/Pn21bywx5ASg5xHgU+nWrb71th40oC1KhjLD4jNubMxK1Izatqy+
wC/R9xm+9f3pMd94jowpySCQHNM48x/PlnacNC2bGBOPNNlLCeAGXZrnmldvjmIyHemQYWdff5Gc
3p5nQuVcX7VFAUmt/GUtwSGnL+XN24dkgP8goOAbe3wpWWupCZQUZ2orX4ymupvuLFa8z7OjzHfU
l9P3Q4Jl+vSob14apTeXmwfLcR0qyU4cu1nPqKg501vqrSgco7OdXJPfvtoweVLqHKbZpXCyXi0d
rTnHKtcMlo5hTA+pcpqPHZFFe/zU800FNvsxmS3iNwu92Wr6YB7SypwuW3gm5CPV9bmS1Ju3WsJm
AoWyrDGrW91jsyilwyGa4i4BTkNcjHtSYupDVk0dS3c+3E7CQuBz+l6/sRxwF/4adrlLL6omURw5
Gpsmx5fT0O7Mqg9+zlrl7NLOq328HQkyW6tBDuvCPepGoEWnx3+jZgVolvIQ2mkapLypxz8gbgH7
Z2Xoovoc02c+cCoHkSI70Btu63x1ezn8mNsFTBl2OkYjsxBftYw2KlgpiEe7apahvmQ20Y0589Pe
vDdUNijxGGyR1h+zzu4iLF5UANi/IhxRtk7Ucpdpd5yW3bs404xPoxIYEKCFATPCfyvVtGmUPT3O
gxA/24aIDScLiHuPxWXthckefGvyLrZj/O9AkvszJaK3XhxadPQllnwUJArH93KSmebmGKh91C5A
8kInutSDwD7zjX9rpoIABtjBzHFf0fDrqKjpeCJMb8AtwNQatHHjOcGwN6wQK28xmQDCSm2WZ8Z9
/dkQvBlLgZiyLXu35epfTNUCAl4C0M/1XaMCK4C4Z9c4UbZPuir0Tz/611UZhrJoLCFM4oSxfvJD
UmnKQ/Dm60OR37eDwkKRDD2khAgNSr5LLT25UZ3u5F+cFEbZmZlnLS/78drElDMtZjsXis5kmZkv
LnWo1JTnbkimuQoUcQJxnf5MNcUeCrWhuAPC5oXwCHT7RiaAu3Z2NxBFltMqxe0PqEIU0WzvMKPk
ZMLBpBw2pgZsYtPa1dRsAwktGe5YL77GAI/7LYZUwsH4Qpp30N6gCZtO3BAp7OjNA1tzsAcUJr+2
Ya/NCNGzstznBYJs8tsgThAP2ZZndgivJzKRDhSDEG4xXSlUH1+/R5fZLBKOW6mMB7BXRB42VDn/
cd2SURZdBu8KH631PqRSMpahl1J7axRdnQIegpz7nwCHxzMaibfmEwENrG90D5nAy9R+8TxdZIZe
qxgJzWp16SSW+aSr2dpbFXAfDE+q/oV4fjdo0jrXE3jzVmLaI5oYLxw7kuOhYZ0IXHtUjTnUGRBZ
R+zNi0viYOmTQwBRWB/AA8A0cp1238d8Cht61dcsasYuwWSRaCBIZBUM70+/Ym+cW5bjLaeERbnF
X6wKUF0r+cZlPQUoIFxYvY3W/GAjB32kDyTuRlmFOdoII/s+hZaGs79zEU/OLi/hdhy1sN7mtpr+
cR2Q3yQ4uyyH/KW3fHyz4gDuh+1Njs+sLO+ypAvwHffzD0MAcsQeM2ebOg/PKWjeWtgAjfyWRJKM
tpZYNybgnV5ItuRzPmxDUxZ7zlE/MEa5Z5bQlVaHOoZka0GawAJ8N1GFri6wCYzWg2mq+bXuZlcu
euVNZY3hA8uNuondOFEA+wbzS9a1+V4lUh1KUvCoBUNoMue8+u7WIvpRjSa2am2sy03WQqM7PTNe
fXaX38jEQA7Fu2Ks63NBGMLYQkDn1zIb7xXO0u9BEwRf29SeO5xYcUTeO0FyvxQ/7dNkzu3h9A94
9cqsfsBqK9YQdhBBktN8pTLk5pH3NPeAXk8P8mpJWAbhAMbG2ljiw5av7IslIekcsAV8Z/Cuaout
6irNrAUGZ900sr/uhHyQbXNmf7A83aPPyjImKljOXNSV+KvjMYdaVJGtxUQg2ewyN0OICcst7IbT
bH2IQf59On2NK2Hsn9MNDBC7bE5hxKAeDyg1FIyYigLf0VWAmTyUZG54I3mh2Ld/kRBefyuwjiPu
y3sQ3OgI7fzc4f3V27VcNBuGRa+BzWh9hhmZZ1EoyX2KUcluIhY8OqC6vFOVqj6cvt43J86LoVb7
L3qcIYIZJk5RjOIqcaIHmMfZxelB3nqIcHhs/u+3wG81yOSIfgw1gDqmmUWkM8/VgkuuXf2Ak0n/
OKJ0/3V6xFcbPk6z3CVCwxa5JHaG46eotRMovYh87SII2mvDzaZbp3Wy99kYxvFmVkm2L2aZn1kG
zo26WqrSoAv7bGo8v/e8ci8RGP0y6zDc163XwyuW1Y02gRA7famvnyBfF0SBi0FIopFY3dw6nWd7
jACTiiR2roVe2DdAd7PL06O8fvcZBW0KWxwSrRjn+IYOLC/ubPaBn3nYbIEoobuPBB3beJjtDSLb
PDzkIG6HTZlk8Zn58/rERbQaOcFI76md62wxj0dPNbaMWSkDf/LM5K5djllbEorrRwBpN2YNSbvI
6upyaiPng1On3leOaDpO7Y5ykdtal2IxT//zG8JWD5MVboBFLHn8k8hKiJsCEoqfNJ6L0q9ML0ZC
T5+DxuiIfzNLeVsX9gCqz5yTM5tthBH829fLIi4RQoFIA7VeSUIHI5+waPThLrI6mLeLqm0bjiV5
i4lT6Tqnf3Y/pVPJd0lojCBOZTdiFYkHYBxubdqApF2tIVZW1rY8FKqKLYwyevYRuUv0kQbsfRlY
HrRlmj9iF7VRIzdRahXF1gvKmrZyqU3xLohL8SlSyosOo1ViDfTKtrmv9cASm0IzhvcCXsw7Bbsn
3iR63iiMwxormtdqWerXrdvbYNZS9NIqtxAlVTpPfwOVxPqB22L8VaC+v/HmtPV2qdMkH8duQQEV
dHmps5Nr/sGqpvK5QQLD9ZAK/SxTR78NoLEUAOk96LQQMPgTsD3NrKlwsmxbIHj/PncjDA1pd+Ch
8QHZkHZgf4xXjt733aYLmgmbdTlUI8VwcHseIRskCM8geTaRDRnnRpPmhIwdzsM3z3bD0LfBa10i
VVEfR0TSyY7U+9jybWJEovfEoUARcJPUfUytqSHouB7wuW6pJbl9v5WudrEg/NFgFKqBJljNeeOY
Twa9Ig5GDteX176LXKAeCC+qgqc4tGhxQJ4pH4lLIEv2oJwuy2kMDtCiofzXAIWIP8l2GJI9C3Yy
/BZf2spoNmEW0SnRat352o1R+qUByZ1sE92rs62ViZEkggDax2bAcQyCQY6c+2d4PkuIQTz+7KWl
v69oSP+MhtRZGCk5cOZMC8PWd3EwzM+ti192bxd1kF60toAqNc96V23GkcaQXxkayNhGuWzb6qnt
PxikXVA/hvbT+FUrObWaaQ1JObOabt45C0/4ir2zCyLQEeDzKsgGoA0iK9R2cWigBurIlvkFGSrZ
jLI3KK+IsLmn0kJIfJs6EFUHtg7aHjJpx1S3evvOlfMMoFrpAIujEvdzU9HDKTPSnjdgyacftAOA
D00WyPDaYu2Buhg49z1yRlCb5VgAPJksdFdEgqafpiJke9A3ZvaO7aX7nmSJ6gOiBPhic11WlDvN
wrifwD0gjjbHBnCeJYf+pg7KFj6zoxn8+xETQGbQS0g3PDkbXp4c9c8mL9sTlR6yIKRJRWc7h3ZD
SoSu9xvg5aLx2R+N32g4918tr+VfRDcQj6GWp7OFFa+fQaSF+gcan+YXSV0w2iR9CnRgUnPzWGSt
HHcUUXuBKjiwbd9UxIRtFBFEvOKJG//srGC6SnpK3Qu4MroPhDl2V5aR51epVrXFoeWrT9iKjMYG
PqoGFIyNWUKbPEQEXtMlDG/cVowPWqM5X2YCiO5l63TRBUgRDIygg6SfBy5krohTCty1BLRSVjjO
9wHAnMX8G3r9UtNskAloA0mWdifMStucfuZMXTwS4L11qwUgUFjiZ03AWXbfaxaEijBKtOHC1ifD
3WSc6ayNY44lEKkmLT7XZlV8BmRhPbdaNAHJqRtIKE4rvS9uEg74os2AaCGvCqG25vlADkEXpwXg
Wq0K+cZBi4bNb0WHIbGGR+K7zYtWRho2Tg9uUjVfKfIUv40TYjJ4rlnyKZI6IQdRlTYswFI233I8
7XDckGdvO9fuPhldZhsXxMBNYDfwKdrbVKXRkx7a9pOZqLTdg/8fW38a4nz8TNXMGv1+FDLdTXFk
vh/joB8PvBTAeLzY0tX3uKkzc5tPKKohqcStcx2HkwbLXcAt22cNlSnIEiPNbmIWFo74FICurTQE
SrspzNJ4j0GqBLxOyN2VzS4129iUzzXqzqn+pSLkXV1MosyNTZ9pXUyJi1POJrF7nUD2VoCmJO4F
DJoNRLH3Cx0KIdCozvnSg0t7FoCICB5uoyDYVj2sMcBPugZ/iwwH/bIkMAiEv4mkimwFZzi4iZ0A
OBySVF0YcOafTa1XwaEq7Sa/bJ1eVZAddEjkqLAC/oSX4+yVHuTxtWmP2iGKWv2X2SyGQkH2iLrJ
gPU2wCvZUW9VKwYyljqtLe4tkz7Iocvmrme+hDZ/F49psql6Gnd+5qbDJ+VItwBUvyAxDasGaVJU
2OOeLEyw+Q+SrQYiNd0RuGJut9W1obzhAJDaftJrb/4k2IFaO1ZQ+NOxFcQfbQsUG6U6rBF3aYd1
aZeKoki+BdoS7WSY2KlRJHg0RnWVUau1jEknD7xS3tZxIu1rr7Ue0csapQk/S5Nm9Gd4il/Q+413
M5if9IGpPZQAQSvjIjFi7XsjhFKX5GSWX3V6JekWp/FcbDo7CFk7vM6bLajRUE/Iw9aI4uSsMoj9
gMBH7hBhoibAa9ClOznZ00dQoMDzrCCotmGcsk5o7EO+ujBfbkScNuamSHM+7broxCO0We1T3Yqe
I7s1LoDNtifrr6NK2m0TUgs+wowzQnIs2uIpR0Zk+nXZG7+0uu9+DtY8fcYvPfDi1SK5doLGYctQ
TA7RprMgADHS9Op6bqgk74ugnMJD5sTZpZQtIKqxKMQ9hZTsi+lE5h2YJMif01SW3ZPVJPFtV8xW
43sgeu5a/lfBhuYsWWE6KTTfIsuIoO0kBdG909SznbPdpP8JS4qPNSxQ+yYBI/1FlY3SNqNugDHt
pw4DsluO8prs+La7jOO57g6iSjXYCllhojNR6JW3ZHCwfkLqkbBpilS8F8QHfQgKAoQOThW71V0/
iwGE4EAZlG2cAg2C6YiNCBYQYqwahax9wymoiPwJy1iwtbV++pp2RQGfMclhm/Tcl1vNKZFEOyWe
cazmYLoWDPtVYDYD8I78p9VDGtpWhFjcZlaUpD5CoI0cbNzNMVOIrw01pP4QdSUcCreq3b3uDcnn
kvexA7NB8olfNJWaIbHDIicDjJcQslb7tZmmUW57TvByB8LTvSpKq+w2jUYAJXu4wvlajMQ8WUSL
hZCQ800Op/FAdIjefstHJ9QBGJLfsRVuHtC3gNWEI5UDgtzmdQvst5ud+QrkyAL0mrXhutFUdId2
rEh9vXPEQwaJkDIjOB5bCq46TxO2x6I2+ZQMZpXhCOxLPt9lAKkEDaw2TNiaqwIkcBmO127i6gGR
aAgHdlDgDLVh5YcLaRAqvavzsu7g48b1D5GP6per1+yICKkDOITVhqSJpkeGn02JDR2lc7UcxIzX
WNvGnAnXGkcM2ECAKdRtjFqGaotVE7I2O1+WM4/mPf52SbzKbkq4NcshyzxXtf7dFjg+SGCEoQHD
n0sRca1OzRvUnNkUaT6elAiLEOeYikCQsrqeqCJtAnuyrqw+SOiUWCn8xm64l7NLLnoWg2S2S+1S
a535wlOh85CDxKUwHQfXRdPLjex761CqjEi5RJjgoPUF6KsQr8+DSw5DC36kqp9OH8veqN/gL8XU
jL9GB06xts/Xcz8PQacH/qLbPxi2EpfCmA2CIYS8tT0Fl9QIkjs22GSnkh5n3bXKjs5ooV4XcDDP
c6DnfLbc3HWh2BlB2YE59HxhZt120BP1wFrDdryY6n9+MD8aanUOJT6yrsuESkdbaBFRd0b7QQsz
KFUcIg7ZhFFirupHwfb44+k7/UbdAYMPXirpWuRM/z6ivqgGkpLQDPS9gWnZjbnL0rTeaaA2zhyz
37yTyJk5YaN+dNeV1VkvUpc4Bc/HIZZ/JNjSJeMBB9uBqttZl87bg3GcRqZNlLG7KnJ4fNFFE1O/
EclIWExJk5Sd5wNAvubMCf71+Z0JQjHjXyMtf//FzSvzJkJ9zlOjITZeRA7IVpcQMcSHJJYBaiR1
JiLE5/QTW37+6l2nrIl6AA8pL/vv9saLQaUagqjKlEdgcWP4E6EAPjynqLoxArJ3T4+1TLtXY2FB
oo1jgIVbz46mCMuudXIPMqQpfg5eK4mLlJ34AAJbB3ofF49RYWWfTDUbB9LKzOfT478xOymdyqVh
YAgaoqsy7mAHbLtN6saWOTjPdYat0bHi/o923P85Qr+0v9Niv5d8YKHCdqv/+j//v8OLlk7u38OL
9l+zFILPj/+4bJf/176kGC3/5F+xvnxm6JjplPKR23g8rz8pRrbxX8zGpZ9JNW2J1OCf+lesrzSA
FSH4QpuLScjB1fCCY0Q6OEc+RD5LdwC/ofmPUEbHL4eGop2TMUOsSosNG12UXWl2kY7y3RjNAI27
NIYOHyMA7hrri96m2pNjZeOnOK3SbRkTXJVXhk0Q0DgB+Zu8Aw4m8NB6YDxD1zorkz5+lf76Zas1
ItISvW9dkZLIFOXXppgqvFiEWCe4Lm/NgoBSvaERAWxR3xj9lH3oLNLHtMjYm7iDaVgEst+KOQt9
ODbmPgBr6ZNJaByc0h13GaXehxdP/v6Pt/s/CgXZlVCh9r//c/Xt/euXrtZNveQL2nlpSi4p/T+r
UTCbNbiglAQjYsFEdG2LsSSeMAIdI0nWolLVlmca1n87+rKqv1jWLLcNAMA1KUU0E0KaUw2A+0O5
c2tpbpuoy6GfQ1KOhqGi/DT01zb86jNdyuPy+F9XvixDL8YuC1ISUbmmFzNSD4KMSU96H3KyvdRk
K7dy8PSH2Ionb9M5zjkd1PHX6q8xreMxwazqcODN5IJY6Hw/5AqXpgu/F1ngjzMP9O8uyzwewgXL
9L/sndlynEzarW9lX8Cmg3k4haKK0mjZ8nhCWB4gmSFJpqvfT/n/uz9/1S5VdB/vU0VICEhyeN+1
nlXr2wzY2sjyWzYQOfjspn2ukQElxZbmcWGXEzwmUJxeVzdJvU0j6a/bQ1nNvxwpu8BuFrib8qXp
XXvfClNFhmakV176L1XyX+vMXw/hrOGJXLFtJGlyiUmwUdRIUcSu38p9xWYlsdg23AA8LG+yAJ6r
R4/8GaVsAeihD+JW6RkfbyZDxIjegTyi/EafDfOh40h2a4F4OOoyoFbdezKEgjk+vP5UL723syWp
lrMYK99pki1d6og0b3bRSzEdms670tT7ZSf+96fi/huEJC+zyuYwlGDXqLCWW/BVG8rLTtWBkUX6
EuKGag9UDFqMgOtwBLda30w1oZ/6oownf0B7nQ+589iWfU1ffSo/jkT8JFmXq8QroDpOaHGjdEOD
YaHdipelxRiaGxzmpDLislqjnhphXKepuZ/GrbnltN8fl24pdp3DLQ9UKW/tzIbZXrYdWYAsE8A6
7snN8vdzNlj/kWLmnwMEz9Dfh3CxOluBBL1NKP4DDe0EJkQXAprerd7+9Rd6YeZxT5S937/+foBk
EKwLj9uDBYs6Wd9NzNXR2KgHtCAf53T4DBii2c2WR0g0iMorL/pMkfLX3Z3NuJ2WKtyjdpuUwiWQ
GEyrDVaZrdAHnXP6j3oi4JHqVuW5eJPX0o5UZwQHGUAtwc26OHqyEVnVXtn0Xfx3zqZg2k/EP7UO
Dxsoxd28lYAoAwmsfV0djyqSfdP4WYXY0AICR7pArBlliX2iXxLyE65hhs5Mgn89lbPZeGocPnfd
aBOaKSJpTMB4JZYeuOzp+94ibVo0dR+v+qjRVAcVu9G6O/j+pq6sBn/eS6BQ/ft4YPNta+TGVAmY
ZSIbdQ1BdUt4ZINyBb0zpInXB96fZxI0qH+/Trr6fFmwOJKpWOqDXF0S+1LEr7rRP79+hb+fU/56
kmfTKxmXwYa9sUzKURU7EmZRQZQQFXvHUEdaIgitaIB9fP1il76jc8m7atD+1f2WJUsjrf0Kzvmp
Kj2NhYdZpzRcuTN9Kz9qdvdTKZoe7lI0V76kX4qlP0yZ5+Yaz1v9de1H7SCIELmRnUa7rPW3zyue
z/vOMJrYsTqo7VruDIe0M7OFx4wVILQgcr5QHB+Ii+PBZzsL0PUDEX5EJQ/OqhLhzPVeIyEtsWph
dBHlnu6l1P36EwgM4mSUno+RZtZs1fqmp38i7HWBhU2l77Ef3WA8vP540UsxLv5wj8H5yrMUquHk
3CR4RdbvSHzgBtHhWm8ojGnBni5QI6HRki4bqoEYhSrTiSoeVbrQAbYDShj+6C5x6XaDS72nvIe/
wOATI0LdavLL+6Ua3DI0ilX/Rp8q/drXqaHoB1nF53KV6nNOJh8q8RFRBJLkgeQNTrchZg9knlDU
yVZcmzwoyc0V3htw0EMB5plwMfK6vEmHaGzeSzWtD1ZamSreOMMeq1X6bO+Iztriqk49P6RUQMPW
ZQd8cGm6GzgAcIiCY+pBb2JseswcH3WgNefFLalwFXEZbt04YSNN7eNqD+XPgBIdGWMBUXd3a79k
nx22bbdCFcspG7cxYsddbCsqYKEHiNAGMwhVMRcuyXle78YwsrO9tRAQdjDz1n2GUADAfm3a7aeW
Ftq3uRBBbKaa7yRg7ayn3t/IUOoCzb4bCjd4XiUmjdiwU9Fx0bVBfjTVph1WrRo+OUE6457Pub0Q
xOU2xLVvDc7dCirA0kZ+aLY5QefVTaVDtQybRcCFHyHpTZFhquJroVvLsyXq8rGUU3fsGwpzTnYK
SB4HhzePMhoY9FR1+RpiTplFIlfJARocMUViwsOdw1Y2xieXHjnhViCGy2gm8P2R6OdAu6HeKX+0
rlP9RIocEMPjdYRl0iKM2YO1seE7E31JwtP7qG/GdELSq+oS3fziP9f+xls2yMd72xDvW4PiMv2W
zlHtftI20ZJRIO3y1DcNqE56k1F/mmvRpNCLhW3EVNUpdudmptVJsOTWp2J1p8Tyy4H43aL4Suiu
+62mt0gkS9auEF5G3f0GWWDT9jgNCUgsJnPJnlxhNX1kdBpp4GBW2c+bpdm+RYxaf8jMtslAS5L7
mpS9IgLQMkZ9D3q9QSc/SUK9NbzBezEPGxHo0qX7Q7fxTjprQHAROQtDKDqBgMb10UqHS66rJ4Jl
2ZI1Sqex7wvEpMrWzGwnRtMGX7KSpTJ3hIzVQU4bbQiCW2do1a6wiJoyjJT2vD/AMfQLDqdErBTb
52B1euLmgs1tCEhcxnd9B1QtdOyVgA1dddQiyes92AtUchguwQjcn3EdkS/KYK/G7CcY9W4MbWem
ak933YmHtszA4UNBTbSAmPJFkg7zOI+G+45EAfVp0LVujOFrMw4ZOiDSF4vNkKtbxZPMc1ERfOYG
Ly3fWh961eC9S1XX/NQs6X7zs8kYd/k6OT96wIekCvSKlvzUq+l9oUmTRgu9p5dxkmMeOdJqfrSZ
XbwXrawQfOirpXBDUkYPKR2uRtgbqvnaY1p8UIZlnrIX1N4EI/rsDqKToTylsI+kfnYxyQGpEaU0
gnzpx9mCNjPsIGD9XDIyM0nOdQiSdbqbjAAkUgTrbAiXou6/egwnWtU1uo/EbOtiX865VeHe9a3P
k1RLHlP3upmBuB97VCS0dguj7xIf8dKJxFAsyWhXnhmlEPpfymDoSPKTxbrFZlZod6ncMKwyKdRv
075amDXH7jOV+7W+0QlOvBfK2o69ykfAXXAzPtiy4MWrYPXvSHej61QOPV1ijcamylLxYPR8vrzI
PnH6eXHDmRAXFQUlDSyjIp+eIPCKiQIgUjKt9kiKxBIEP5xWF2lcV7P+rc5QVYWc153y2ASLeuk5
ETR7v2PyDDs6dXXk2lp1vwbtSJ/DHag2l2NXYMT1chbLk2pj1jr7sx6M9depmpltK2laNTHCvSAv
piwZz3Ka0pQ5nDkzEn1AYpme584doBC+w9eXwAsbpnP9WD9bylHdwP50XMnDa6zsWNHaCNvNSnev
X+K0x/zDGuudnQUWVcuahlCbEPROqPG4WklWrGvy+l8/69f8a0N2rr8Tm0l0jGc2yULkCX2EUj+w
nbBDRWx1ZJetfFc5FfEFJoIIyg60NlI4zGpgaxgQ3bMvyULY+Y4ywsJu0XKxCu7trRAfuskzDuSL
1rR0pEgKx6PTRF5pzPF/u+ltXz7oQ2FfOymcNpB/ekxnJwUC26ZUjFuVFGou7vTNITqnIJisMO1p
L7bViGXWnr62QB57tqGHCqzzndFN5pW985+ratg5/7539tjG1aXfi8RZC/0Rz296v8xd8UnrCWUg
lVLuUFdliaaa/FBs2XrlrGhe2FGfA3cJGKzQU9giSYui/45qBOu/QM1m5N7c3SmrdumYZYpk3qmv
5/fEEMmvI8cV6pFqJVTI7UrrFEchQVp7hJrEcP2EiMioEPwgnYgJs4uhCw3XmfBPyyp71qo642Cf
V20Q4050P2vjMt1WpwRbDulWygRiN9eYRpee69mZpLG7omVypQWlFpNdT34qFHXVGKtlllDA+9Th
nGqCvg2hIjbfc1m01zxQlz7vs9PKNoACdy3OD0Hj1p/dbFlj8NGI97qi+4/06P/6/s7lngN0z6H3
ZcHOzYyQLtSHuiHTKtfE98VavSufx4UbObf3ZN4msIl0ZSImy77L5DLtBlLAoxlM4ZWp8NIh+dzr
S865q1Wn9C+LbOo9eTEo4cjWZQsOFW/nsfxECzEnhFEHxOepNjjOPkGaemamP16fzM5kvX89zLPq
hYdVldwrveIrG1tCPlZSJIMmf4NyQjz12UgIHgXd940BbhZfiHNf9LXztPVlT+QGc2qXVvWVw9GF
z/JcKN4MmWBgjmWisW0O/Uovo1p3UHhVrRYRL1XEXrD+b9vob12j3wvll17v2dxDNcyDEZG1ifIt
8Isu0bCoIbTYgtr59vVne+kSZyWIcYWNsQzWqchYmESe0JBNnXLCMYyy9vVLXFjp/LMvvVsDdHwU
uakqLmZoCdnCERyNKy30CzUU/+xb9lPS4mvPbZK+d4YIsOVzO9TBrawQZsxgxK58Bhemq3ObRzPN
fgMroEkwMm2xPurzQ5Vp96iIt7sa9n800/SNXOWwxZlS88qjO9Nv/2vkn7skG4jNRk4qegLDuf9A
NDg35GoFJxPSorZPAs0CCdF6kXHoJbAcD1mVtigXS+SsUdprJWn3g0SikoryZ+O3LSlWHIRxSU6D
hmxmKns2dKcDtbYyF29NxYxvOX17WKGfvunqZfrkoRUklWto9KNp0qvYpZ6dp7Bg2W4e9FJyNvO0
nlwyExHSk1F2XRbS7IdtsoxyehKpKj80a03XyW76drvyQi58iOdwp2Cc6WahX0vSliJIhcBt38lx
u7MQ+wOFL4tPfV5lVwbZn/sb+Nj+vgmA+2l1rd+JhPCSH5Y1Pp1oMhxfigeyl42D9Ofqi539M+vm
4nd/ac49pxzqbgF13qdFRdrsneEr9UTCl84FfWKYTdHtlcyDfRWUX9PN0z4FDnxDxWp9xSpyYVJw
Tz//rUtFKnDVQXIuE5sokEiv3HpnqE0czboSVxoyly5xNrUNtFz8ZWryhFacOqbC1IEOi/aWa227
1+edSyPkbGrbfJSEndKyZCR1E9B2j46+d8q7bjC649IjKuwJyPj2+sUu3c/ZJNecIlLWwM8Szo4y
8mfdPQZA36N50b349UtcmOnOUUa5hw164whEdLPXvjG2TiN/mSC9ERHzIR3RI79+nV9w+D/suf/N
mjySvacNbI8I8mtui261ItLU053R2va+0SztXvmyvJG6ejT48N94bl3HntF2H1RjGl/bua7YRRo/
Go4YYdNi4PBH/TmbiyYhOVdLu6TKexnmWflxE8Ldb2OVnQ7JxO5oGO1XlZV7bRgPeVtTkepq8l3R
blH3mMpHNIvfCkqwnHAxWhTY75KpRfitkz8WqpYN0OLm9VPD643TcmA5Ro54WyrS1qU0wVm66Rdv
FP2elK/xykC79Lk6p0Xjt+9lrLoWJYPJKcDvOO4jiiPEehzcyCUtZoezxD8QW6gngzan+6mvtM+Z
7FVk1ZV+5bx3Yaw7Z92rdkLetFlGlsjay5Csbs27zcShYSrdQE2JuSDEsDL9eH2EnAGE/7UsOWfz
oddDCxrXMkvAAuv3nos73kqbLenkMBxnvDKH0ZUmp0Zpkjww1aHAxhDVJsaBVLjYnRZi/HItiGRd
DsiJB31vE2gay9revri0Wk4twmLnmKTxcgyvwwnl7ZXP6NKjOttMBhNuIo9I08RbFhlbZqOHTEQr
2mfnI5p98bRVFDhef1AXR8ZpuvhtZKwn1EBNIH1i1pzFbWuVB70a1xdvWqdbQd7DzURo6G1e5fm7
uazbaMsLueuFuHa3FzZfztk8W5SBEJo+crcj7EfSorRTlrV+ZRG+1Ik5J0j3cggmoApZkhmwvzbT
EEm7zUOM9wll+LJ4t522mLFZb8VxcHocBMAKrhyxTs/wD9OUczbl6vCa8VCzjdEdYo1btTQ7ONZk
lqOWvnJ/F6bcc/AYRafC3lZ0kh5p6Z+s1FzudZl+kz5A2IjaybV60y9L9J/u5azj4q8kjgDJy5PS
Q/zRB8v6ZM1bfTsP47gz29Q8+OBZ93OF6YsUHPHUmAo/kyvY8rldQRuD2n4oF22NSdy2blbHbHbS
c6+lllx41vbZDGdlmTWuPst1NTTFU2pSDjY2s6Jl4hgfXv9WLl3ibAoTq98qnB0iGfGgHX5RnXMM
z4+2sq8B5U5/6g9P2T6btiRuRjyXgkvIQt54s4EORyuDvekQkml3wiSdwlAxPaPuylp66abOJhut
Jhyt80eR8PqQfi9mecOQlZHtdvWVndSvqI0/3dXp2r/NMdaCi9iuAipUnpY/U4KtD1MwmG+qYeii
NdOs3Yor4h3X7Y802fPEXFBuO5m/7QevIdHeNvBmeIsdbfjWdzbZJoS0M+6GYbl2fLrwIdln05AK
evS4QhMcnzB3BLNTRitZ5fvWpcvj4XU4vD6ILl3nbM+Xur1mehnz92CsDs30GsRsGxj7nHJalNeY
jF6/zqX3ejb3BMBh2q53BNVbtR2raSlCLQ20eJir+srcc2HmPofntnQDR4TobTJNcxpvY2Dfj32z
xv/dDZxNOFgEF0IHgyYZcBqF0BScODVZIfyVrv1/dYnzDIOyb0cLV1CTFE1GTwkP6AOwv0ds2/OV
5fXCWziHlGcB0PlhrbiJPPAfO8JXo6AdtjfTVF97CxcG1LkuWcvJpSFuk9iCPh0/pKnexR0hZEdX
l12IFHQ8vv6wLuxKzrEs/OvDokqrSNBZvsMG9pAVkux2OJ67qUuxzZKx+vqVLj20089/my7gYM/b
vHKMIEINlGRDflrh9QZVhDy4colLAoJzjtWYmc3od1ORFAU6PuhZ6Y2+CI0Qxob4iJkM5P7UsjEp
L8SiNPD3AJC+GWpMMuDtr+7LL728s9nAzx3KAg3H6LztuyWcA3/EluwYxpcUoy2ZzmsxHCczxRoH
H+lrLVvji6Nk12JRsq1v46rNN0HpQMMtOXMgjas4RpDVQAHl9Xfxa6T+Ye4+hzG0mnA43qPZtVQf
lrjV3q22ondPWpM5lEOM5dqOkB4i6nVbP5LWiodw1NU+yNQc2pXjENrprZDaeI0zqFe6vV7/UWWG
fxgdPOtTnS4x2ssN2+ycxUVWYIAt89thlnf9VMuwlThoFRlnOt3Cu2nN3I9u7k+HOrPKvcqGW95g
f5hGDZeDyMyHRZc7Y7g2R1xYkU967d8HY4XJ2ewMBgr9f/NYGAvnlKBAd6sPHBY386e2neJQBzwW
rz9xwtb+vAk4V/qj1MxLf8mLZN4Coo9t1ZIb3xPch4+4xFKx6Co7OH7lBlGHp/LeEO2kKNxT34st
R4gdx0ckKdhP2GYKVloMj0vHijoXmCIHwuZIj2ImMh1tPw343DFJ8WwjXDbzl7rCJB5OrZYextKX
R1NwLghrarDf84kw9jBn1X7j9Nr0iKzJeldZBnwgmAvfidfODYL4pop0RSnc+5k2tAiDUao8graV
PtaB5rS7SQvmt7i+3WmXdW6r9lr2jS4p2ef1mpoPzYjtlhZ7SQ8C2tENqIiu2AXb2OPfA26381Yd
hbqgfbjE2PizPFx9rzrFydMV1Dxtq3b4W0ovTiW5GKEPju+HSyFntxAnA99pseTnYdLFV3/0EVJq
/RCcHE0OLl/YaulX3VDLh1av344usfTOSn9VGsFjl03YazfAeqE95Jhsp5Wo12ghw+SuxQqm48nO
7SlMMR93MfcnvquqMu7SIkudCFphqnaIZIa927f5V9MbJH3NtECq52AIzGOrsY1PztibNxVwvzjP
fdkf9LqhVAGcDrdcOc+DEfkkiCeWxu2IGTZ15LN05W/IWrJAhqSqwItnNcuPVu9GwtfzqX9beMVE
q9wP8IAicgm+9amsrGhzgorMV9tqd43hpurEm6jxSFrZMD+MgVZ9bwCjfapWTqGkjcMdgBdhFx/I
xsH2NmMj/TiL3PGihcSJlIjN2X8/tuNSRNOWdS+FWvlUtrLCqDhk63Q0lsJSoU43PUKT0Jt7JDqK
Ib2Z+N6x+zdVyICcP62G0WY3wpj8952Zip8a0idxaGRdlzuvlmmyjE0BCGFoaMvbKzKM0J4tAog7
30lxdGejgkNerpjYraFBw6REX+w5kTiYkZraXg7lDI7dsibLjAnGtO3IyT1xPxPwZnBSm/WnOcs3
j8i80Q+FGeTvMwtSxL1vNNgj9G7RreO0bboRlrjKm7itA9RbvdSaFzHaLgE2agy+zF6wT33q3lG3
NOsbn/jiMiyrwDtMeMMsrMX2HBUuYX2hAKB+N4MYLfdUtfrP6ySyr1LfBInmVXGqYuVFZLpSD24m
2mlt1BNxE3czbdCbWRhQbS0qHU/KA6CSsL2j8+UDJ6hiNWB+D5m97ZeAXIn3WirrBTqh7t0UpgHD
rWwanbASaCPkWzjqU6r66ZaWI15O0x+cIqKbFLzLhNSwVHf0Q2ltB0Pxlkpze2gKzfk2uaQyMxY0
It/TeqPWV/bivWpS73urnJJFuyDSMVoCKU+pZE2LSrqnU7Afg27LmLXT7j6bF1HuLa2ST5lDzETk
U/dwoq0MiNMb/EHhUcXqkIVtvjloKdRcPmv9ghiM6k39Hkk0BLWlzP0X4FKcNEsYHRtWhZM+Rzq2
87j5JxF/W05utSu8MT0glhvyWAtSZ9v3FBMfqnrBErwwg4iwDDaDqaabNNwlpF/Tu6tWLV4trTN2
lYVrIG43HyernnbPWGaQe0+6d1daM9GAeVCP36eJtAcYI962X0Wg0+YxZpogtg2NY8NA6YdmwWgI
xok6OQHj95Mtgbry9/zIXNIsGVJZmDdKbZ0dc+vIBrt8qL4HARHTu3o2FFDq2vmMt09n6irHlSfU
T5N/tGz0UWENdSQLGb7T7bIRZxgiznEedUKfsjAYxvlY41XHbx0I54mvvkdCmAd9ARYiUCvJNv4c
tRvklkNGFf/FcaZ7v+4/kIUthh3R4cHtYmrZj5rfZyQg5gnBE4tHu/asb2meaWAciq4jMtQ1nWOG
vN7bWznzVEzoFh1YwAneU7dIeAytfqp6LpVnh27PggpOQk2kx+LF/5pKUhtBbRYZvffaMPqQ6oz+
KV0hIyZjnT72wvIea2synkVLtxESQt6GYDBchmJRBegEKP6kaK8a+66i28ZA7+b0zUIEth3aY2d8
9tpAtbEjkRqhpeofZWqOpF6u7xEsnmQTQdE8a+WmFegqc/m9Wtx2jQh8tWBLqLL+UpHYTPQacSkG
UYT2cEOFsYbOyZDdrV2rzeEifB1I2FiqtyjS5rc5cR9fiM+R68EfLc2M3dIZRhIhBGmTxURCRciS
rtOeajM9aXgEBAZVzcsihul5a5v6ocNYbiMVy7YubJq5F7tFS7Upchk4CbSVFUpK2c5ZpHtLjgFb
KGEdOgxp33K+3c9sDCAY1OiNO2R2MkVxOGXDdtLrEiqvB2kwIrjw0qOtGop9dHTVHX1tJ0TIZR2o
nmshgrU7MQ0daBDHlG//bzAxMNg1+IepKeqP6HX41yCHdB9f3xBd2IH9KvH+dhwoUmZJTKXBAee6
DInu+GbPlXwMmLuOBMvbNLdYaUjCDK7UKy6cP87Twpg6lyY/XZD1qHsqEQL/5JzrHr1KfHv9li5V
JX+ZgH67p1kHNIYTPjh4E1WxxrIIia3zcu8KQ76MrkcDepyqXVfLIRHIDXfgmZeXKxe/sL80z07W
OipRV6OKd5iM+TlzDD1apxwzSzlbkZnp086cHBEDQBKhyax8hNKk38797AMiKpudBYB/X+rT19f/
nQuv92SW/H2DvWxmV3fT7B70uWXZySZ3P2yNfAiIECNzh0zBVBdkIrFJuXLFC4eu80RYls2xJA4X
o4RWlB9MfEI7q17YczBhHVHtXwPPXhhH53RJcFtkG2LWPeASbuK8Mqt79pbTrjNF+fT6w7t0idMt
/jaOtiqFv9N5/gEOPdWXwH2slhWJKymoV07Kl65w+vlvV5BFbVgazaOD62vvx8Ky3hSVQeKts16L
Xrj0Ok7D9Lcr9HVT0TOzaQCI3oxnX9a37dIae1yh7cFQ/jWk+IUCxi/tzm/XSQmrlF0OOicr808c
Yo/w3NAa1/n3XrTrsXRH74pT61e59g+H5l9Vh98u5Q7VoCPKz5NU4djs2yp74wXD9EinyQ23UbqJ
5SrUqbJo7vGgWVE7ZETF5jlhyCweH4Iq+AnNhz2LGMu7KV2MD0U9W3h8rHlncjKK/Qz1gg2zDqDn
WMdoot3YrIT7xgKLtxcEA4cudWkUa413nLViiMbVrmONLuS+Nwing5NcPWZw0A6W15X3KRzGSKp1
vpu0bolzT6+PNSHq0VwJVtXG3uJmLoBuI1XfeQqpBCdROBibXK8MtEudqF8//+2h9VlVIKGrtEPv
NvJosM+M4ZjkwOOU3NkpQTEwZDDalqV2I8Wov80Ngw2Zn19z+p+F/P2rafhrtv7tPyjNrDeHtE4P
0ywDC/7TVj3SJbTA1OCmOHiG25s7fwQYidpQyq+TOdU7d3HVwYdMxgliLQ3StR3nISioT18pwVyY
rvWzCdLKMwmCZs6ToeqNQyNYk9Bymrv/agY5DylXpaEFS8rX5+ASiNoKRIpjreOeQ/A1mcOvhfMP
n8M5W1lh8M2tfCuTARbnjpe67ruMAjuQhQysMPrctthmvLX9FrdNmn2G3j+AxgGAZ5rbelOZHOxS
f8gO2zzixJRBep+SH7anWIEnMwvetHZVPZVj+21wArF//clcann9Er7+NhzyNs0aVdHv2dINLjiy
vagGPLX/Hxv2NnpvBsv9tvi9dVettpMEgtaMKXR4PuyN31gGvCoksnx6qR28s3PHCU0ZGFdw2Rem
TfNs6vczcJEbKMkk9TvvKXAhNcFrF5EZbPjbBs++UsK+MG3+0m//9hTKTK/JlTe9Qx6sbwhoaA8l
GPUQVkwa8hIPW4ar4fUnfumWzlaC2p/gObZmetCHZbpb0YVFnBXnvenr+A4xe/zPo/v/sIv/86MZ
xbgev5+QBlQsL9MuDmr92rBvOvuFf0Iu3H/YRBPCHyLbm0apw5v6DXJBBhuUJYt8Bji6TEv/C7nw
/8GhmmgKwJk6wZ/A2v/FuDD+wS+YpPKA24alQhjtf4K4cH7Jh/+aURz3lA5tkEDqwvX3Tklff987
ODZU77IhGj6HY22EghmlgZHZ2l00LC7ILiAG25eJGPv3WC8NxD5+UIjI2focI8cyTu9msSwohY3S
+kL2mXijswLIkHwN7XkFOfl93rqAWOmsuYEC272lv30CdGrLPIUtRYhbqzPQZ2TWlL1tYUl6kdZs
5ZNSo3OH782DXbgMzoelFNRUuq1pZyS53Qx71V7tClUgtNBIbhAt50wPKPhTLvxExWd8oBQBb1XO
qTHukUdwR15ayk+GTsoHLVAL36+JdOvrYKvsqe/SaQpzZZU/MpnDuhyQHFFvX8oBgO4MuUsbWLAG
PV+qaB1OKnrHBcVx0JrGu+3N1MHNiHMu23VV7dLtsLlYbJitbwBqM7LPo8zU/TRCUWQiBlkWTlm9
PuWc++0DZVJ5U+u+Rm2ClK7HAQ9btQf2hVvZpLA7haVHBSKsFQ61HYycJT29l9o5dptOam4G4eKB
mhv8wMxZvM+GM6ZZZFPO0napLAN8svhsONV7U+Hw7GfMnihJBUXAfpAoeaAsJyDUSudozc47OlXp
W62wM3XgzKr8EM2+8Var86yC3+l79zb/X7bDpemoKLO87X02IBgNEar6R53YVe3UbvILzrDouEPN
zk1wsvPIgbeqteDFHRYrjzrXGV+MBaV1aJW4ORJTr513zigIY/e1anqey8qbKPrI02KneuhoOcBH
Uzk3oim3eJ5Fil1HBd39VM90SapxZhwvmmf89FGw1WFK5bUJVW9IydMGLAoEMtCKEMue3ePDGlyw
lBMex6hdNYwfyl6/W7Jtf0ybq/8Enaw/usNK4zptTKvD0gsVJupmlG1xSSEScoKtjbyyfhUvuTuP
cwjFbcX15MsJpGXaffGaNgcsgSMHDe5qb7R4gGSFmzPfbyR6iViXDXKd2S+wRUGAG74UM9Dr0J1l
ZLbmJPaGXY52TL3SvXFGNk4U71MPzGmWE8OJu4iSj2u23fCyamn1ABSywqaTe/KoRObxIKeqtmOk
Io5z8Myp2mgzKnPbmdK5NQqrTuOs67pnW68tPyKTANNoYbo9CH8xNRxrM1TGh3YopqcBnndx9AgC
WCO3oWkR+drmv3TNBvdmsKmihgGoXfdh0UzqjYL9yCM1J8B+uO+q76Phy+F2CLz8rnPxGoS2viwn
GFsHNBpKjW5H3ca7OLH3up9U7XMSTKr0E1Ly7avW8uojetfu5wZEL+9Ot7vPVa6hj2yzYtJIuFl1
AlCx4RZhvwWihuaRL88+B/GC+p45PUwdzsOQ/br64lBI/zqXOCDJNcsLWKhzUz4226Z99ZTjWDsi
K4Lvnsw0L9zaVD6TaOGNR4vpLwd8PfbvGvjiT4wxS578Kx2lViiIBf0SuLgROFqNEj3mxQ8+J+8G
1SsDF0Il8sG98nIyTRtigBXxCF1g3Ci9m5eHyRaLR5XW80WULpMab9w24HHYPczWqHZOuEllYt8B
L7QN7jPE7dLKkU72ru4AJyuY5GqYsBRvBczDWdfb8sHppPDiAdCpIIoe3dF9Meeko+Ne1F+0Avhf
mELf9w9VtblmtAn9pMhzx2V57IkOwdlidXp51+IxbUBldM4bVWnr+NRuFNcjmxCLFOqxa3tvbUPL
6e4S2q3faL2gGTyo2nHTcBOuoczQnvrVXUKvZvdNBdUQMpar0t9720xwA9HymhY1NsHIJCJpjO88
twBmmH62Dh88Rx+rH2UFlCUMbLyye1KoJ1Cave+vh5JtDbPEWtkfyTzz30jGogwDk9/f1YtpvJxS
E15onBV4EFPe1f9j7zx2I8e2Nf0qhTtuJkhuWqDvoMmIkBSyIYXshJCl99x0T98fI/PcSqlOZXYN
enaARFUKKYlBt/da63f4GseDyhg27/YD12ZGMFoX7iapW3tEnB9b46qdoujCVNNh2+IV8hAneSB9
a3aT8xn3Ke0ocPq+9ACMFTDBoaxewy6cX802bS7LOk2eKrLITqPI0u4DXuhXDahh9ofOHQkktSZs
rRHS2W/2MMhbgest9MS4zztfLPgTQpcgwl0Ws+UGa5QAdzs9NZx70Y9ueWoxXAMdnHPK+LprCDtz
6jlnl2DJkcMcCfwZS1YbLOrFvEJHWkIOddVxZr+0GDtCi7zBCtOYjoe2Mu/KgawaPxnldIvzJc9e
n2ZhCMIQAsSJYSgiL+6YwWzSvIG1zRiDC1hDHK63WozrpWcRch1ttB6U00tJ/8alLqjlHRZ2qOIV
2zACz9RknABTORp0CoCm29geWsefbBclW0dwecd2kXDUxA3Ss9klEM1jPbbWihnOPGZxqT/pEu6W
V7Kg9Gz/adZvMLM1n6zQzD/sEJiDxsuqmg3pUsljUZbjHZmrJlYFgWq9wFPo9kIXGEaDXmW5l9FF
sIujXXi1S8U96Tu3fXPiKb1ya1myYBg93LrGXFx0q8jMdlMRJ+V4xG7rFuppgeH6nUwCknzasKsh
RQKdf6QwkT56NXQ/NKNSWZ1y4wIRlVV6EGDbS7NAio6uqTwHQuoeCqemM0cwXu7j1qxTb0Z7CL3Z
0HSMYbXKPnaUnn6poGs7yzrcq70mLkS3tlV4gSsa6+44CGwh15D0cuFHsHrw642E+mYN4zytwKvx
gsFrJWhWIiH8QR17N8X/Vdf3xGQbexjMIbw4VAiJhx1lAJAbVtRcY+LsuzYoLD920wahSUXQpi9Q
MD8QJNE/uGrRiQWexcEfbw4RI7U25wsAG/wdWinbEziLjoG0PUsupBFm/UWO57C2MjGMvWVHUdOT
xE21O9uu9cEXYxtsonbxWR9hsRqrKXL0cC1sOYmNPhYYChVFY9125Ke3R5j2Gw8NeWnMeQj53c+J
Wl1hPRGHfq8qTLfHMM3OWNSjZ9hU/Vsu0/CNanZ6yXBeeHLmFCoEABa3DpsunU9pc6t93nkb3WVF
KDsT+6C7iu0gugVXcQI/lJRj3gBorvqBkqb7IZFBCq6iWY+TTObTIozNemOKwXW3lY0K3muwG9VO
2jjA7x0AU7ur8768gstU5sf4jo1vmo7kZyXYO061QA7RqjEKrQfmlSAwUVDbJ3is9LrXacRuDvOc
ZAyNE2uLpRjwCIAEus82am3Q865N2TR1MFEU3lVw5IietXHWKQ9m1TTDDUkQXeGF5ag9UCPkERR6
isSVU7vtfdRhDey3AbR7rwqb1MaT1gXhhECpJMdugIeWrxiBTvZ3M7vXUzFjjG449rA3kjq6LwWO
yDjLF0GDo48e3RfKNLw7doLBXJFSOnmFZsK8SSHBnJLgFe0kKG+NUGOw93mVIBtgjw8vYjDKReNU
TYnvEoWrI30a+WmnityL2dZwx054zQohlQdRKLY4ThSBgWsph2KrDCnZBr05mScpvmK3CdgZCywu
wzMm9G1wCUzNZxiKAOisn7RQ9xgCCoYnMgInOvR+/2mIf+5vFwHe3zfEN5KF6Dl//9QSLz/yr5ZY
fHMdVSW4ySE3ySHp739aYtP5ptoaKwVPPll8h773R0ts4fqoYgbpAOo4mkqwzU8t8fd0wcUuknAk
GNwHd87wvbz63ul+t+f88+ufdZhA83S8nzpiQp7w6CI5R2AlSTvzuSMOdb2xErJncCqJyQmo9BnT
ZUfHf9ojaN6JNo6WVaD9agDfBiXzfW4V46kZBoOOf1mSBMdGooV3MJDYPNu4LWYvNbJUx9oarwyM
Q5a/LjX2OqHZ2SR9lCO+H4CEyI7RYmq9IXlKlBk9Rw7BQxw5dgsF3LBzdVwFg5mfTrajPxujpC80
qcqlJ2Y7kl6qNwQig0jq+sJnWJiSCX4WXhHL6hJHCLX0pwrodM1W1hDwsphClHEbJpT8kINWoGZE
j8xELNp+5jTGC0UORihDOeMfKS0rrU7C1mZK1qtTRg2ObDjdAfTOWBmG5pSvHafFPFuUiUuPLiww
YaahxDY4TnRXKMMwb9Smy0dfi0Z3Z4Rj8IHpfHgbmEN724iS00FdJe4bGUbX+qiP2Hd0Ml9LoVMb
9eyHMA7SoLhMCiih8Ff6Jkd2lEdoYNAvOidVaI/PcMuSe1RM1lMcF5X0+yQaLV9xLbIbSo04+hXj
iL5cpWIWvoYm/NydB50nKQyuB32070valUXhk2Z7ap4oX6ltLPdsPstGStrlRR2F9Gyic9yHOFP7
XdbpNT7xYZ8fVZWKPKLILZZdAGLqnVKX26bPqI6QMyvkw+AUM7IyMwk/x5fDmf0Y06DKb93QwCne
EM2No7XE6cAPK56DxNHbMz1ZhB1hRqvG0ukaHwmWCdGqHgtH4IZvGA4RP8bcEZ+j1EvSAv4aHmke
xriZzLDYCQ0v4Z6bmfuISfHwT/oBNiiOHHbqO6KK3/GNjx8yarDkaJrinP3DCpXOJ5qrc6FBZCSz
BFlRWl7b9hiezsJgFVezwgo2vEdtgj24RjRa0apNSDWEZfFphC+Nw3assRUXmlTibRiX40fuGKNy
Uil2CL0BjUW+C7OqgkZnZe5uqpuOrpqJ1UoaSvMwZsjGtpqRqcmJRXreTddL+rEVeQ2jfusYsKBe
8C20klPy88iNqYbeuS8MkxwMOwZ5hwgKFnNcN0pwg7NQ2PlSYXpC8kBml16c1Vl1rVg0d1RAChWZ
Dw4/D8eRqYcXfQCf3SPyN8T7ps0wLylomJOzQR+Gc63UbbmiySLcgBIQqoMuSyj2hIPM3VWA/42F
taGOaj1RWzhxiAFG0ggsQixSP26TpNh0dcJkoZgSTW770BTlsapAmPLSvDBGGE0maRdoqvuztsQ4
lcqjRpBRRGWSrM3vLafV0n5S1as7rYzqm8RV02hdp4bZYTU6tnvr0MB2eee+FYNliBVVl/KM40p6
6cYqbW9JNaxwMemGDShuT8P3FnkMhwtmBTTO49JDV4d2Wq3xtoFgY88KlcLSckdjSftd6XX1SADF
XKMNbq1HpLq06rVpTs/AtcEDISvhOyLM8gPyhyRoNzHJ2dEPbX/ZAfACVi3jgHaZDOBJ2TSnjgjS
N1MVBVfvMEUg6wR3pNDKrYv6MGgoD0MHiIrOi3kYRYjQdiYsP7MsOQmpbne1a6GYdBMNSS2MTgYa
+WG4UXaN7vgKzOB9NQL+rnNDnKbdktrQ93Y6L4wMRiXtHGcQhw4jlGmZpriHwQqM4vzCPIxbkGAw
esEQnzrLDR278yLbDvJ1baT2dkhlY0NALHtlzeLmx4ehjrbMdyg9+F7HaGrFnw4joIlhEG5UjIWS
FsrK+H1Y5MAD8uUyQ4JDSmtXFqNKs8VY38uWeVPQu9jmM/BgDFUeRlKjkzOecg+jqimpp/rIaRpI
Ug1W8Pf6YaxlFfNbsYy6UMsua85hAjYdpmHq2DIZk4cpmexjJmYEiDI9YzIHsz+LW+3DHEx4qPIw
awu4XTvSB8ynOAsmmlCxzezC8Yk6Z0wbJfm0GabRokpFBbc3DkM9SfTTjX4Y9amHsV+HS/BLLC0d
b61lLhgfRoTBYVzoxgDyHr5ovJvzYaQ4xbVzQtycxugUjexdfxg/isMoEgDfPqe2ZUA5NDkdriJ0
2wsOI0xcTfIHK+D8TjBTczEPnLroCNeiZfx5GIV2h7Eoeolor+Crct8jv2coVFAG+PEMVXpnJFL1
lHyqrsMCLwj8E7QIDlFvmexxZV4R6QqQ9CPz8T/F5Kdikvrq74vJq/dGfi4k+fYfhaTlfKNUQ3RN
MUaurLowy39gKw4G4jxzrksSgc4/LJjbvwzE1W8YjtvYirsYhREgyo73P6WkojnfBJ6cOjmRGl65
i/P4PygmPwPO34NDCSplWsiMSnUs/XMpGRG0pYRNEq5rFUShKs35iGyd3wn2PvN+fhzF1XHUF44h
OKXPR2mqQWfoFIbrqWE7S5yjyo2fGcWcY5blruK0v1JE+fHTXfhRNv9cJi9F8J9F8vdjEi1J6CPj
aACpL5B64VQ05VGLl1gAW0aFQHcdOjI4IzXoeWSMez4WVKG/Pia35S/HJDCduy1A1LSvYqOhS8Op
ZDddVUp8r7lRt83acPZA0bLNr4/0764oBaqlgn6RyfDVm0ErzdgOnU5ZTWM73JUFDEQRqhkQS69h
3hhox0Idus0E8ebk10f+yzlyPB3szyZPWiUl5Mu9BHkWZmro9bpPnB5Km9FpN3lpmuoqDciS+s0V
/cvzybtDPrSqmcISOjEQn58ceJtN2GoGWl7bNv0qbvtNrqFQ/fU5/dujcCSM9DW6PvULW65bfK6y
xGrWEtzqHFvyaMWwuFr/s6OYtH7Y9fOmmYw2be3LUURRCUKcg2addbDFkSwrG13D8/DXR/l6f5aj
0LYCihrUAdpX34SKZb8tsrBdy25J08u14aYkJm9b1Vpw9OtDfb1sHMrmMJpBSq4t/uJWnRKNYTJa
IepncrETDeHMDnn/O1upf3MURzddnRtsOqZrfrlszTRm0sEKETY8Vk+KKkF18Q/95zfH0V1VV8G6
BTG8y2X9iQIBD6FMMV1tySQD3WrzhBg/6fwzAbwFhg3vX2MJdFnYNXK3Px9lwvGaqixhMF676NKC
amRS3ym18ZvlYXktfl78SIEhhnNZHHSVYddXlw5uQtMjd1WZxbaQaSidjnVFTR9DwyF+yiGr7erX
j8IXRhdn5vIU2MQXqTyzqvvVXynKS5wxcMhY0zug+Khhu0pNge2qq8kWofFzaCBvnrtIW0+R2ZIM
gYsL4VS/s6qDHbA8ED+fPPnuPC/sjsxgVNCWLxe5Ney5twm6Xg+hbqDxaJE1eko/28VJhQ9Cla5M
fMUFSjISnjZD2rj5XVBlobPrAhlOR0o2hO8T9N1sq2f12J7XI5OBB6pqo4OFBCyzxb0hYnIq8obl
XTIrjEGP9eaaLCG0/4xnIGfnpTE3x1kyVFctLrH9phiq5kwtF70b6PJIgJpepXsID0Z+HFlojI5i
hC2xP06xE636nCTgddJJy16ptD3tusY0D/HVMBD1GTTJvEZZMRsPoVa3kKMji9hAIjSM9HowiZI+
bVOiwIiWH0gWtLu89xERDQ3GpdU8XWjpXKbKqS7SzjmDp0CiJXHw8qyMS9onUmhpNVtTLW+RAmAl
E6tttXYLM4BpQGLzaYINf7JKSYLcD7ENjj4E4XQWdEKt3gonz20UKcsra6WxTXYVojLVn6VG1IGZ
RaSFllmXMzseLejxYpD2fWs3BiITso8dbFlH1QBJiYSDCWxrXjGcskrfbhTj1GCnc5gmyTRZqXBu
N6XS0oYUITmGWM7WdAIi1oFVWkMpTVRP+jyu9Xa0r9Xcpl1rx+W3qOnoNGuwnwlpX+NGK9WICxRx
bdC+Jl09MPLIIxmuTXUMnyKtda+ZQYgnJcKReTGMhocxGmkmsaUc1AH7KR3gKE60Ydy1VTU8tky0
P2ajYGcGXniQtdE8x+CdwSqPh0D4AROclqH2aD0YQHT4WgcuNg6V0dpni2UucbKKo1wSiVS9pn0l
ouOEEJh50wH2Z8QCWDbEEPy3tmETgaR1tsXDGJQ81phuRe1GTCWtQ68zSFEIWrloaqu5awvoP0ck
yUIMKfCWVXEEDCCIE1WPc42O5myFa1dgetXYxylobJQfKWliP3VhXD3QWlj3g6gAp65IQE6ccueq
eL+eS1crpVx32HwexUE80JBEunvNLdONlTAHKAQpZdHg4cXq3qFUr4Y1AX+LJgqPluTUUWDBHxFK
MBebtEmlBZzn0A3rqUnybiBberYhNO1LIw0M4WWApwqaMMYpZ2EUJtp53+DAFzymztxchiEmwdyb
0HrDGIIOuhtRE7VzR2vquMOoeIVR90/KIE1Am0qzdxO0xGU4ZMe4wvRDcRMNJd7mJHxWl2Wpwzao
Oo0hvB6FReJrWtTvbZlYYF1O4u5TpqLmyShkehE1uYE/NN16vckypBbnAtviR2Xu4YVo3aipp64S
IZ1TGksX60DpcEeUwHViFRWRea7nufZux4TMM1myg+1gkTu/eHRP08bUmg4OhguC6CuIFdrwvE40
TcF/eZZkzAaaDYOudAIyZHScNa2iIMugi5SoJT7bFKd2ynq1bh0AzTWWN4x9E8WZUBGpZLv5ksDM
j8EYAVcnFplkrZJJ0G8R/vVnfd/U0xYmGH7W+qA09PLkqb7hMlXjsKI1qnFuVlX0UrKVTbi4ORHe
SeZovkujz+9EY7ThUSN143HCw/kpJVD2btY68ZjNY20fBWFlanA4cgttQhSON2h6NCyziSM4UWeU
0EfOlFBbqHGJCs/ER8L0JiKVH7NBTC8DlhLXTsREe0WAalczZhjh46DsM2MfuJkBiYBquFeFGyPg
VPBERGSF5MzjCquvSHTqei3DnJcn460YsKM24SBZcWt90KBlYJsNRknHgYF20cvN0K5PzF6K4x7a
D8tFHtX3WWujS7TtganxVBnlO9lMZACkmaN56KS1R5Osx4e8SUfXT6gwKi9V9AypXRgT2JsYE2+j
LVIjOkGqbhzxLNsGcHg9Ps/q0Gp+pnfY3OPM37enUqjTNYZizodb1MjGEoMqwM9wB1AwXc+qF5M1
4A3Bg4IOylCsnV4T/AhWvPAwQnchFvXsQWvGl61coyiOrlyiWguyI+2ZSXvKXNwbCAN5kV2rLPGV
sRvzbkhJ9kXiIj0uCSi7CXjmQ0YXpNkexQ0zX0+KUuanFUygyxSc3TzqxCIUn6JMZusgauoPLYpF
vzKNsNzYnR0HUMtRAlwBbpg7YVb4GBZq/orTK1ipskTL2hX+WkDOTfOM8LYB3pSJsl9w4wc0Tx3a
ffxfQMv1SryF7EHTSaZOauElAUoTD5nrZG4mo8IOsRAqjpya7Fgv03A2GtDVKLnqEVqrPoQUbUcS
VoSvs+Uq9UY4ejcABybVNXNCDMJ0NTJRvxdj9uHC25nwgi6NAjRbmc5aKXp7o9P07XSsz1C3Bq4W
AZVYk3lsGVF178QjdMCx0YAsawKH70gA0gH27BIII5rE9GG0jTBXsiCI9cwo8kA/Vhg0hxAJQX9W
VqMu5jpkUtWnOOmo104W8WpPjWVvtVGxMJaPpuJS68hO9fIpz3aukBhB5l0mrPM6E7biESWTBMCw
Wn8KPY+hOdSRgOxlog1Ya6V63tjkbHp1GrS3rDmAtWzs7kWCtEVFYtZb7/CChiMmn+07hrVglNmU
JdNRWAbyppfZbCMYxy/n3HajES0/vqAElLaD8tQY+fwgVXvGAsaQ7XUgYuPSqEcieeexYWdxouxk
mnv2qcLS0J3BImqeCOhV5Qp6RodWKOiMe+hj+usMmnUsMzRrfpXq+h2W+Hivz02sXFblZDFnjkX0
blDCX1IGqC+GSPXay/ndkQc8gxFLFRjqi9Ya2hWubfU7tZ1Bfmtodohm6wwaXqC2JPpULY4HjhPM
KwJ8IXrUsyF2WhcoeyXXcu3E1Rfr48aeMx9cvH+Zc2eoV1IfeMlaUK0TxvIEUYx2R+GXOsQwd53b
pdTEpJAUaCUx0tCD9JoGc549K6mMG7BkC6dM0lwhDTYqILdjKYDDBrzcYlVVPQJxV+j1AO3OTU7a
JkKZDG4HJO2MCc+rHTjOVWazwvlUWVa1Jt8r3SeayYdMQSdecl0jsWYMWu2KEJlZ8eG9BphJNMNs
ELmTQH/RxVSoq3lo29uuzp3zxsiY0NZKHWRrI29JaZFzoGMkkKuBPFaoG+I1twpfTyMPegvcqNXh
9vRKFlHIVgWOD71L5G8XORHs2ZRknZVZ4uW4NgxFImCSVkWcxsI/RCbbkK1UjYrT+WPUjndwNqtO
x3s5qHNmr3qaw8V1BwvsRhTmY4eX32U3ly7O80NCITbJhheAq6+8qGpVGx7s3fxWYsIK+KUhIx5r
rWhXqqX3V3YeasGaJGzKuL5Iy02zBMsjqIqzZFNEY1Ru1HTGSUzUKfRU+iZcaAe3L8+JGBt15Dta
81o3EYRLS6/zhEIZdy7CsO1ZZ3fH6wxagJu/EWJBtnBfGcZbGYeotepaM4mddyij1sSA2bZn2Qos
LQNHJm1jYFSjQjRrSTgSIYaHm7Su7WvqOQmtoy7i257uoF6XTitOiDAPwKEwjS48QM7itWn75kwx
VTKycENvSKwDynmHaFNc9mXTPqiiGW+5avk7Hva17odJgITTsKPqZW6j5hqGErkoQRRRB8dZ4T6V
JUM7r50afLCLSbgXdD8okV2rxJdgiBMk6YR/Ahnpxgi6FIhO1VZgScVt30/5XrWZu5EHXNt3AQK/
tzHQc2shdmD/1AMuwHHrzOwEVNZi2cQnt4DZrXTnumxU0zOi1L4hwC3CsV+poZKYSpzNEGKC4klr
jAFGnByJszAaeOteq2XuSwagT05A1kOZKRM53vJ+qUSUK8X4ERETYqJpmNtnS2QDaX90byyxJD7F
m7rG0100ds5KmY4TVhNKMj1XcnB6b5gT+TjXTvNgk9UHBWrWp7dwVMmkiApHOy+0VD1lkj/tzaQa
DI+8eL087TqYi+uiD503h0SyrTDmuWU30uWTNCfiBPQgDM6IpEGdNZlijyf+cBlZlrR8zU7qqwgz
aah2QATU1fShx5EBicxFdU0YSd8ioYTuON5HpM0ILy6I2iZgvQBfr/pWvEqeBLqRGEWFZ0PofI7D
VLlUyqx/w6HIVbxOFhS0fZ5ww8DWzXXexUTMFIjR9lMh7X2fLG9mnijRh0O7ejNqMou27QT3h1J8
MGhdMLGJV1NX5joB3jmO8PBqil0CSzdY2ySIQ/sJhwG5+YAVd1EHxUvqTH3FumaB6yZmCeyTqlMz
QWkqCXJLi6CY8Dexi1czRbAE/tY4VExWp45wGELqELNtpufABl4EdAndB0EuS8vGiSpy3Zj5Eque
QnfG27Fyt9NgU0QkBJifWk7R4wURBM7rkAVq49WZ1tCva5m6NauGYFcbztsDQQTRhM+oY6geu6TU
0cEtqfFNr/EgWBWOFNhPONptNWfWDkralHEebZOuykYojxWMwXe3FpJisEzl5ZKFUW1YqPPLqG6m
xxmm3q0tSpT0ej7GH0FTN9Ua/6vuVXRd+C77MSXOqJiLbuWESox1ABaUHxOXFP+cfpELV4HFltno
xs0AKT3ym6JcLB3Jefcde+qfbMuN7iXIMTEjTciUvS3IYPFVp7N0Vh03iDeWhJG1ChJXnHWQWWPf
otzWfGWqgbJgyrnDFtF8NfpOBF7pRbFJjYBZBCOLpkNxscY2opzIVMqhcWYlgDLvroQtqrfFaK+a
qe1vmHMCxteawvY8jBpNnKgrjFD6oDV5kXkYEIk5eThsbAz/5zsiaMIWS9RczfxwSMEeS1y63m06
nJ1qx+O7olRJ62fmOMSLmGJueeZDFR0FMSqz18dkUfl1bxmJbzZzgqsSigkjaWuoyZbUGq/VncRa
AYS7WHJUeZ+tSxFByJJ0MHwsu8ty+Id1SFRp7Lbi3II8eWskwVCIfafVgaXf2mGnzqtBYrQjY0+O
TuTs586Mmx0ziEiscBHoFtP1Rt7b9ayeEBQVhuwcTf0yp8aoreAZteEZqCUbopNnteljltQh5h9I
fxojbYQfNjmMNjEaNcatkVRWvLasDmeKAgSXt9Eek1dLT7KMDdgCSo7npHA94r/4r9svQKgbj+q5
Uk71naKSnO3p1VTewas1bpKWcBi/IziKKMExiO9x0sA9Cbuh6axPmvFDdxX9rUsKNjp9yuiBDGds
MdJvafXBSpMsXZx1JDCrNiS4CsF1c/3cSoerTkRXnaLBxa3yqLnCI8BKvVBKNzrKHc14GKVipmsc
D3HXxZ0+L3zEK+jhs2aKjDXLgMs+S5xtcRLamVU/aIl01DN3LpCnl0Y+sQK2oFfryda4U57eQOnA
o4dwM9YOQ1djTFtbe2BpycBEBT1h4CRneVIEfbOaAZydk16N+kZ65GhhJODIaMTihWTnTEd+ETof
Rcau55d42nc0npGzHarBbfb4hMjyIilE6azwjM+YaqoKMs1tMDum3DfRMC72CLhs5Ks5ZQJIJlZn
yF0xEkJ3Wo121J1FU9438UqFJIVeNJt5KD1UpBaWDMSgVMpd09lzuxPoToYnuAlWdhFWQ9cHm0EP
hH1kRJZLSUCKgQpv06yw5xoLzD4U3gCkeo1nZcUc76q2cxAqYIPrwt4XGo1lN2Ekoqw66BFskGTQ
qXVOIMncQ0vC9gD+/grZTlvC+IBazGRDJ6uKXJ1KQt0KfVNlrvA6ysYN1Q1QU8PFUpEAiY1jkI9B
Ay1G1/bMVGmijZvZaslWk2Xvyui0530RtgWuMHLAPCbSMS89mmRJtTji4UFSwSAYRpqxYdNxcwIF
E5q4jqdO9fuS1uCWNTCBN6rMxtSlOFTJqMfxqGIB1bjeqZm/kVQY2ww7p4IJYWeWOdmR87KKMDsr
kI0UtpudqnqdEA9EMgt4UdJyDV5ju9WEX6g9WhAe6Hisz0YnrIe92ZemBYMIBom4koWhkrDa65kZ
+BC6Q6F5SA0Uif88yXjxDZtVm96hzkORkEbWHKHVMuvkFtdCpJOBqJ36NG1MM74ek5GIJ80aBawz
A3uQ07Gc5pEmEhYyQWITpBljhctFqU9Ic4zSEitJDUdKWF13mn0sSksRJynQiu7jlJjrDzkso2sg
nhJro7EVbhYfhWaTpOPJpLWjNq+73hpD5yiWWqf0EOVJhmFWnIpGBsyQ6ZLszBdq28HlngaLFdYb
qyprzgYbkgwVsWLWVroOefzbeW3ZOSj0d4jqP6yBn1gD+oKQ/D1r4OaZNOo/jt+z9+L5f/3xf9rX
d9J+y+KPJZR8jzl791z88fb8B6O36PlndsHh1/5gFxjfHI20QegFoBwCkBvw/ge7QDO+LWCjBQgC
DcmlrfmTXWB/s7A3JprcRSik6/qCHbel7KL//i/FUL+ZjmUajF0QgsJJ+AfUggOe+RMOYyL/JPLN
Igod3/kFLP4MdhH3w4yhJKY4ZWSBVpAE6GxVzLQyxw1cclydTLMqX0I2SMwlI0U0/YvQpF4S02kj
r/lOfP77HIOFy/DT57EwmOCUlpMGGQWl+gLx6ZY+pY4LCADlkwA7h9g2rIOSKm8E3m2MzF8prp0u
2pRmzpSPsbHptsdjO2OQsortMihIDrbwMmMk5tq/MaL5CqAxDYdODMDtsGkdSMSfr1bo5hiH9din
lV2iI4apcolPXNqhJDiauqlXYJdHjQF1DSGjbsw+7ZNTXyWEZbgb0xaKvdPCkL3zp8fy6vvl+ZlG
8cXQ1wK4N3hYTAjRDopetL6fP5cuavjsVrxtCjOj9JtVaYxn+BVLi9UETrBjIxjSUcd5Uk2L+m4c
hNGfpJoLLuRjqhhYtFsD0wymRIwttZXBzCDZ54S53WvMzNiJcMiPcZhselO26GG0iUrwcBb/H1ac
fZnz538vv/m1rKYmDqPu8BL8+dV5/NoAGn50X7/r0w9B6f7x8VbP3fOnL9YH5fZOvjfT9Xsrs+8H
gP29fOf/6z/+WGv2U/X+3//1WsqiW34bDNXi03qxmGT//TJ09168z/I9+7zGLD/zLyq8+81RrQW4
XoBW3V6oOz/WGFt8E4aNIBsw+4DM808/GEya+Y3ViCfaBhVW4eJAX/mxxKisPnAG4DYh7YBvhFz6
nywyC03qp5faNC0TKjlkeF03IeZbi3r9Z9xeRW2ZU/MGq7tLpsHe21PsXcXeZehdRN7F1fvR7fbj
4W1789NF+jcvhfEZYv7rURfy0U9sgZmgcNaIIVg91d7drvT2QHjeA1+8vJ+F3rh8/X60frx/vji9
uzh7vv24uT192w3e7z7Hb05+YQn99DHUXB+VOeXkidTR1Jcm2v36PN3PPIK/nueXJVxnBquby3mW
3sPdLvdK7+nu4e705R2lm/fAn6fcm739y+X1yeXT/iT0Tq69q5Pr65Ozi+vrM/9ifXZ0fXJ0fb1d
/rbebtenTzcXZ/72Zus/3lz4Nzenlzt/+3F6c7HdrU5PP37z+c3PS/5fPv9XMgzJwaWtSD7/+dP5
w257fP50+XT68HB0tD89fwi99dn12fpoe7a+vr68vtxcLh9xu7vZnd6sL7a/4RgdYuz/3H7++lm0
zzcLZD2tWnG4li/LY8O1fHnZv1+F3r7kas7e9fs+5lrGXsxfIX9710fv+3cu735cnuZ7vvO+8q4e
I+/j+fHi4+3xeRd52+cdT9fj1QdP1+7m4+7jrfSQzvNUftwx/vYedmdnj89vpx83kbd7+831/ZII
9ddz+rI5oPzW2UE4p9XmfHV8vlr+v/G89clmc+R7vrf2+cI7Xh2vfv1gHix5f3UxxeeLiUhkzOIA
T1LOkMdw9/Zx+nKZc74vrJHe9QXXqvDOHrd3z1fPF7+5k8tb9atjL4Sln966bjBChlmctGId19Z9
rD6F6RWNuNdV7N7q3a9P9WCO9vVwFjwr24QKIpyv7sz/l7kzW4pcSbbor9wfUJtCofHxppSZzFBA
UcCLjJo0zwpNX3+X6LY2SKpJq366Lz2cOkUgKQYP9+1r46qkcgw8wmCpm8tkvFCdPKHksBnM341T
bOkTe16ml0STZBxvzeGbaeJUYp5py8ucfR2n+0jdRzK5+vy3+uO+a8P3MFe1mU5H8fuXAPO1JMUb
rzvD/XfoUZvbZPP9+83Lxc3L083Vzzt98/Dz2HI+iCj/Od3eDnow3RYqiS4a6DDodNKY1jfcwDeZ
OJ/mO5eKWdvT3+Gei/4I4uvDEWNLBy2VJ1DpcqQd6olmzVBIYxp6ixuumPT6USt1izEi/zksPz5/
r4djIaizTOCLhPMEcSRI3r/Wdhj7tuojN4BOO1x24yxfBnM0bomQiiOSrT8OZQvuAhzs1BIP9vYq
kYnuIeIM8qZf7qwl6lN/1nrwuvlSfP38sdZf++0cXh/L0lGMOp6LmO/QsNAhfFEmZcbA7Cvr2uus
cAuBPz8yKf80CrZoFu38a4yvH2wKQ9tOsaRhLvAshRkVBZZ96Sxe8PmzfJiF68MQpjt0aNEEpcv1
xb5Z/7WVSEAFdJyiK7J3sSnlt3HJIxILtDKfJQXNUpsq7NOgyVwrMBCo/UhLi+L757/HH5+WbkMX
Qa6NAvjgaR0Vo/WqZiegE88OYvSkmxGli/+Xo7g6AnXumGQobS6UB5FOZ8XYc4SKtETXJntENqSS
6cL5KyUpOlLXNHUPzap0LTTi4mBh48o1jLHtkApt6GFuaRGBr+D9ndPqP0cRBosZQeSqvzwIl2xa
uFOL7EhQjsI7ixvh+Yr8ZSBIdhz5OAcctI9jHawuD7xfIVzGQigHeje7xVYATUp/olR4mjrdNteK
bxVMlWZw/GipT5hnW62xd2JSJ8IeT5x82lrT8iJtM6CMs0vlQNezFF+n9C83Ao+9jUQAxwuJAWL8
g5cfC29UVJxUgE1dB7QCNgGVHAi4pKfDbth+PqE+bDt8agTdNkpeQgPvcDfVRSiRSvJiZJlWu96V
j9KNSWimbXlkoX5YIOtIJhOLB0NG9UpufLNOUTYWuazotAtlYV9mlqlTIJXOkQVyGCKvU5elwfWD
ZwGItf4Wb0apQrBPU2NOQeIOztZOk3GXj4NxZaNroGAUW6efv78PM8td1zoPRSux7pBhOVj3Sa+h
YRbtHIiL9sa6Vg/lZfvo/TSvJmrt37BKeJhvlqv4Zfmd3Hhn4ZZO8yMB0Cu69u12fvgrHDzzOOEe
l4/8CtWDvNNv0eZdVb/tfXQmv4xoQW9ctdG+6jfpvGlOuxN5TYnzyFZ/+NYPf4ODPXiIpRmrtZU0
alI6bMkoRebOsMazqnF2n7/ww2nE8pDSxrOVrAxxzmEaS0utWu+7fgxIWWkbgczwro1K/fHIKH8Y
xrR0tgTJTOVcOXinUS1DmBpgMcy4OHWbegzmQTy6SCQhZq+KTcp02VlcfyW/v5960i3eV6do/LjG
6JUu3Y3jnlte87iMO2VBvIjP83Y8KcwuKLRLo6K0vFoFU/6V6YsXzwh0vvfjkxBPqxdSWJ8K/IwX
/afBB9S1bw49qNBSt84IQT75WfX1M+f1zmqzY66yf3huEG82GUx4cY576B5dpSaFkZDHLarF+z5l
kflcFfmRTecPgxDBmdJi96cH49CZkGZ51RvGDFRtLvTd0A5fHGDLR3xZ/zwI0YHLhrPmNt7vBBNA
S6oM3RhY9HdsPLrrNzlKoP/iUXhfa3cYs4X/8X4UfIus0DHSMcjyTl4gyZ99EweiI7vMeqy/XeFM
eqCAJI/JrkhpyHX9vdnVJNahIm6GMZiybEXz596dJ1PI6c2i9lWUSD+bJ+OIh97hxep1UKRmvD+d
NeAcLOowKqq8gJwXkIatzhykfw29ooi8ck3TIf6gixZLnAV5qMSR8/pP3044xPjQA4nAXzfdN89r
yUIri6zkrVoyC3rasQOKI8aRjfNPo7CXmAAbCdu4Nh28Vdi2+tJqZDyLyNmlVq7OBGf8EVqoONwc
1/dorsk37maW6XoH71HLaXioumIM6G+QmzKH/oUBfHQzjLN7loWriVA2FbsO1w3+FSm23Vh1T9iu
nZgDfHAT8cQmzYv7enS2iSmOZZTXdXA4t2zb5jbAfQC048Hcigw1ZYrTMhCyiww/7NvyuzWJ+rpN
yLwjwglvbcxcThZuw1zjRdR96aYCX23dztFOaotR/vh8811fyMFvRPJ9zXQTS/NbHQRrrYngxRV0
KzsjPOVilpQ2JRTlXI3Hlu/6o94Pxc7gCFiWfCHi9oPla9VuhE52UMGQuAIhEBo3Wo+zk8GuSz+s
y+RikfpJPBm3tY705S+fU+i664DYtPmvdaK/n399G7au0lOAlUW5RPC2cIb1W2fI8cPC80dsPx/u
wzxknhu0z+t0sOIZcXik6SJHbTXrdUCz93Wu9Y+1HKdN6MzPedccM3b/sHmAMBWWoXsm/ymldXBR
0ZAWTK3rZKhbnH6rz9pwWapFndrYf992TjJwwIz5Hvamu/v8MT/sla8jrxEJr3dtt3r/VnPNU0Pb
eVlgzw6qFK2+aFUd+YiKn1uvPimrMjryHT/sI4xICO3Q1cqeRevV+xET2U3k1W02qobGmhqLmg1i
yGO2ggefz17v66huXRYFTcjmoYFBYalVUrDUK5TEkheFm+TdLYiDSa7uPtgJV/GU1UfOgIOlyKAA
K5gx65h0sB1GW6VFM7/btwDIQV39SHIUAOD6FX5hVixfPv9wB69xHcvCvJN0BGcN5J6DZT9wLQgB
exZB3yfiS5jW4cpRrP/uY72OItZCiUG3Lu2f68R9c7SEy9xDORzRGLUSlLKI05cWMtjfvjfmA/2E
nPe0v7GLHSxtpAyRXS28N1QihbsrZFd+M/S5zneqbboj0ffhBYCkh04ugIOMWabzSAcTcF4MlTcD
yheKfNI9dWqTTAhNWF7iu62Vm1/0ObFQ9pTNvNjX9diWT0sNHmfTWGpOt7gLVLBbEseJnwtA+t+1
KCvTX24J6wYgTzlu4zLp8dMxEwMm/BS6dneOEVsHIhoz4S9/OQ0IuyWJTKJuclRCP4jbNIhwbQtj
0tf7GHYSGs8NbQ5j8PkoB7sEzYiMQuIIw3VmgzwMQaOoauhAoV8Dsk15a9Af99xo7vAkEtNcuzMQ
wFIts+8/H/XDFOdDudTFmH9UycRhSNWMXoJ5HR9KLqkHgZAOiSKtwiNxzYedguI+Byd7jk6rgPEh
Jp29ZoBThCmb11AeL8weG+SR65LrIzPRngWJBevvom2moADD5XExQ+DAfngw4XveHRSfsghINzbb
MaUzw6LZ4sjiFZLV+ea8fh3GFjwa8AJyCYfWJZkYFSCTqAiaaXERDcTRFSzczNeHZjkTo1vfNdib
+VGcRLtOTTGtA920EaKZ9k7TRSd0jIhvf/tN18icKwZyBo4b9yCKLNzeTIoU7JOHLO0kocNzR8+M
PPLkH2cOoxCj0q28BgzG+mLebFuI5JKiaBglba3kDgeG+GZMYSr9/bOwNa6pE1M3CInej6J1Lrgj
Og0CfI+Xc1qn1N5IRPlfzBWiHQPRB6uA2Pj9KFlcWVpeezkx/ZDu3Gk0AmyK5//mWXgS0lqruuQ1
b/zmjS3agIxWyJz9SuS/KwAM2y4CgntkmA8bCRPf5V3xZcg2cZl9/zDEBPiVrcPQiKR9odsLkyi8
iwPRx/2enGN26iTZsZvLh2N5HdQkNCZrCpDhkPqwJD38LeKBgMYY2J7ZpJ+YGUTcJW2Lv96y2ECI
j4nleEpm+fvnyyyrAyo/xQGZYq5homzKi3TJszr4fOp9fCTmwso+IZRHaXSYDR672dS7iiRzGWX2
Yz1y5cBLrksMe+tZvSF/fT7cx89mUJqgtU6S+pTEG+8fC8253RGKMFw1OGctuwQNauPslZu6RJeK
mWF2ovNp9387LF+Og3qt86ykmXXrfjMp07lMpTbnmm/rZTNubQGAbY+1Z3Xdq5YOUMGelQZRUbRH
ssoHFx02znXKMBvhvXD0vZbm3wxMy9tA122ssVOO4XlcOcVp5kBvQ/0404pOa5GWZ9pVIySd3EU5
Hnnuj0cS+SSEVPRIr8W7w4oCipV2ynMNQ0t9tafHMSNe0YYiHXCak6Sfa8MdxJEptX7D94cFg8Ie
QGrmce9+dRl588zwUACWoe71Q8vVtghGm82Y4lb4+Sf9OHEZhfdrCElqhin1/pN6KZ2M5AVDf2qH
ZbyAdUk2kG5tDWRgysQ6chB8GI6I0qC9nPrMuq+90ijfPFSkJtNSLi1jtN3oe1WkD7nUzRN6S5Mj
O9uHkZgnnAKvV1NmzeFIVCQ9VKrQz7JwKs9KGxPFbhDZl7Fto93n7/DgtrhGYwaLgW/Erc2Bpfn+
HdoJ/2gx8VaNDad9gPQ5DV9s0OHJvEkzqUeX3Ggdc9+nfVQg3R2WcvrbgJ1Lx5qfIdXLT3KMg1M8
78yWWhU9xnLkONJqHF1plyr6h6pxzb+96KxjrVi49R7HlDnYBGZNpUXlFpYfp6o+U5lWXRpmcuy+
+IfP5zDnYYAIDls27/fvFCxCWaAwNSFf6Fmz1UwNOHVEnlX3GxE5x1J2H4dbVwGiL3iqFClXD5S3
O9tkttSsOUH8VNnDOb3V3dqlK66dAhOsz2fLH4dakzVU/0moOQcrLsrorsrnnifTmtVC2GroZ280
q941EO+PBNMfNhHwJdyt/j3YwdQUSQ3oACcvmmGGcVcb5bjpofkf2R//9EikwjnTKcyz7NY/f7Oq
2ahmAyazCS3PQRCe9q2DlbDj0gnnWv1/8f7oOzCQHIMfJWPxfjBQhVSnFe8vhi9Bo2Oub/XE1C6M
2V6OPNeHff+VFkU5AZgFmafDJPwSIi6FRmrSSae6L/EiXbpAMv1MYV8ZYBJQHFnGf/haZCvgBgHF
wg/pkBukvKGVSdWZPjZudM4VenTiOUUVfD4B/ziKbSI7QEnN8jp4gZ3w6mpMMxOvTzO9LtMcE0OV
pn99ESbzQv6dUjxZaq737z/TFPdG5Tk509yppk3WlfFejMt8ZDL84QuZ0iXLw+YLA+nwssiPXjow
LrD3+8j5yRest8qOEPI0HRVMo+yGIy/vD1OdyhryZfIvhOfWwUZRh8BwSe+jz9BwW/XhSuAEM5KB
/LV2Caojh5jDS3oXA1jCRCih0yOC4JwM1vuXmMCGsMDQSN+i6cO307hPN+Uwelgg43He2t71MOrR
kYQMV9/1Kd6NC2iSyzdnikGw5R1mIfshXYwFGxHq901/X4uwGU96mfQXyHkk9NfaauiyNzrtSZYV
LpV2MZJ7n2sXGsuSOrvMK1uH3sU+uY1SyBUbGuUnxGa07/iqtfALVjIq7jI4MZKu9Ype1N5uAdsR
xuH3PTRmfEd/f2XRkdNX526t5a0fuRFG4rVt0+GvtMn4ajRW91T06ZL4IqKx3Vd9ZewiZwlR0vSm
+cPkL19mtQkGJZPOipICWkKDTVSDV8iU0w+7mBbE+wID5tM2XhUWFf4UZzqEnF+e5onTspBhv8+a
ML2wEmD+e/6/F/lxZ6XXSFnWDjR06yctVPZo2ze4L+Ash2mDUqSKN8Dqq4uubjF+iJNGc3Zz6xgN
mNc0esKorFaBFWFWsun0VJ7PNpzpszFULpkw6Fe1Dx+++ka/Q4g3cxqqey6E2ZMC1JSDIqDCtIk0
IW5VVadzkM0c97AARAJbyu0WMAV2Ne/EMnU/I6FhegCZNbv33FzOpyVolW+ttpRfUDSZ2aZINPN+
kBW9fF3eJ+eqpkUUe2HMZjdNh3Yjj1bcJ2AicPxQFKCy0hev3YA/TEFGkW7y+7hy1baxOxq+nHR1
OdJWO0QoohrmP51dNHunj0K63HM5LhhNRfgp0P41nmhGDQjGjU05YrMQJ0+zsOMnqTUazgLdZFin
2sqEDRT6BwTwpbogFualzV1bXepWM7WbUF+iCy0a+2IrU8d9SelbNQBPRE7hA9zBmiPHGQYbLjPv
vzu4adECmWTmNxrYIILMnXWZh7393FDZds6roY5HXEmc5iYzFJTzwqOxdUPna3cbhRowLsMMMb82
uhnjywXvY0EfXoOJHn2zhbsdulqeWskS0zFHBE0tnXZ5y48yBvNl5srTTtXF98yY8htvHKqfKs69
b9BN0snHOHA+j+q2eBa12X2jkqZ9TcAJ/4jKtcMfpoOb0mY7gppxnIHW0MQkELOTwZy3wCzAQ+iS
bjq/jAeQBpC+bZoTpbh36fmw8Czw+ptuSGrHJ8Bz7V0DRIsrY2zn55IJ9DvGNSYMpkjrgO+OYcXX
ymR0N7DD3w+zNz9qrq4ALHQKA/F8nkYaJU0XZESMt8UWbw2r2HF7jNJdRXUUlMsQL485qeZxNy9a
t/eMGY/rAWZwSaSKP58/mubyUORDcx5xm8REWNbmz9kZcCVxxORkJ7Y3NNtWTnTPtcRuUGi9cAbl
ELXerRZ7izrTSSd9I5u0WLtykNol7qn2s1amU3+KdqE81+nhpr3clv2XxHVzc9eFfXSaLQ2kH0qB
KyQi11W201D3DKejQUSxW7olv+ycwfoFAn+6hV6/2JAthtbYtLyCDkpF3+oBZpP5vdbAe9cG07w2
xs5gUdKnGa2g9t72+zxxnxcxNVcFPlPVZs6LyNtSs6ysXQHH5WyQ0+T4dafN3jbBscUNpDM5UD7g
f7cbqDplGgiSCYgdiUN4d9Zgfac9cWzppF2mBw4h29mrbh4gVQnwBDuhGdaCDWYxlbvJzdIbA4cR
PQBSZd0rMeD/U8s5hhrXt+qqWwpYMgMdgJlfG05k+pilglQzWfTCH+FHRVAYG6Hjn9G3544eRz+T
nubXjQMr/Ul1XXezyDr6UpWl9mxwEf+92GnDrgFnkQycKPKAiZPRtJvTce8nZlj+SpIG9lZbLXl8
3eioYak3zfNduloFIHtOox/1mBS/a6YWvi4E5cOJmGNw+RMdrDx3PzwYvYJXZgE/giI9pfdm09kv
BPBNspMQm6+o/ovf4VSU16CGrGnrznP1MjYs6o3KOvndK0BMnShunSCUMF57jlfPasQtnrOPJq7d
QSIhgJ/12KH/kFjJ4heyaNN3tEqTvvN435dWCjGBV1cwa23U1DuQ1kLfhhM0tI2INDgTruaN2d4o
kuFLnIbaF6qy2susL+PVWhx4xr564Iyg5/6hHNxCUUhNFJUMekDlbkom8qOxNVEFMZeGWmOexeaZ
LAv1g2AKL6dJMdlWHsGdDnvwBz1unAjABUHSe7loXiJ7mNkaU+w+fUsUBkdzmSdsy11c+oOuYGVx
Pw4faDFfXX6Wf3r+9H1WfJF6D9u7mjsJMGbK69TPgKnftGbX/xxwbTqdVi8hIBYh2Bo83MEQkKta
6Dc3+nsONvu7F0u4eW0noK8MeBTVr3ZFkpOo9J0IAIU2tfaz92ptFGV1i/uSWi2PLKkNzyLDSAhn
u9UTaTCh5qBAyC+yV9Ok2BlFv5mrseXtgElwuXNk2dfs1W7J6zXYM7S0YcOkN+x8vhGb6iF/NWqq
Q37TjfVq4EQP9sQnfTV2gtTQWHSyY+1GdzTixh1uAHB+XGehEX3JaISjG34w4p1p18Xos79bD6G7
WPOJrakVvo2YbxtpcQVZBYXdgpR/taQKwRjKjVydquSraVXrxlW1b+YCRyvz1d0KVJf7rXv1vOqj
2GsBUEBM25ivvlhzMuADYb76ZZWNp75Oq4lWR124DbQI9iyvpfMmXC+w3AJzb3xrGmy4zGFOn8lM
tdcauOAf02rXpcUian2KHPBhULyHYs+5n142pYbPV53Wmbahgz6+Cl/dwAxDJfMuzCBE7ozETuH4
wLm8z6jQ6sHQajXMETFmkDPwk4bulRvfwdpVuCHRe9fx4ieXTQeDMh1VMUj0HmT63s6ghflWh28I
RLvV2wydlghdgM0s+ZTu4aFPfhheZjobb2oyHOOHqqqePO5fSaBxvlSBjuL2DgJd5GEpGGEaNscC
V2CZ8O73PYiUX6Ort6hbF7z6dpoqikfCTjqauCDky77rQf8g+qG0deGEVRKeTJDVWXbNuh+qSsXz
dpJ00jOb3fZHOli62lFjhBXDsaTg+BXpTCtNUmjp2UAG1gymEREc0RnbqENiosutMxKJHQ+dp3p6
rroogdFQtmMKzDjRVA38EUSJtjXHvnQep6aI7p1sakef9GmbRQHWhnZ0So1DWx5crW3s656a23Ja
l82Snzlljg40SxTRBXZVrpGfa9Asta1SFZD3adDn7Ess4+EsSjGuCyKpa/oZ7aeRcWYVVtb/NGOC
TPzjWi3DZo8SZr5VVaEwEwBpNu9H4LgoACmSeeFWg4cQBfFQD8mZmdGl8oQ/WR1OJxRaGthzkOZn
7wz5TdFdtALypM92Yqq7nPhGnU9DPJvQCDgn9U2C2Kbd8rNlupuraPS+LkWO2Gy0Btc7gTMtzVtJ
yBP6IzW69K7Cnan46o5GhkUSpOUs+uZg7K5vwL25+mNaTl2qs05UnnB4WlwZ+Dct97QzmwHrSWBk
OlcCFEObrC7ALkrOUeHbBo30OC4WBW7kHAbWLnE4LveAncbsXjR8uAu1FLF95iRdO+zTqg8hJjSJ
M3wVQE6XGxgKtsAXBhwLgrwRTX7ibKLSiYdfbhhChkuTeix3DXacOsJwoIkPjtEl+XWzglm3Do5X
1hLYtRXq+FzN0tsNKuqS576m/o1dyci1RfiOSYO1D6CwxbAObMU2UogP7jGL0ZSfl6HU9nFrz9pl
MkB+AOMQDRq7QVRVj52C/kGUEItsJ8OlJdKzrfVCBgiK11BPEQPz+ZLTulaQNjaeEzZABYguuqta
Lwc2Vxo88mY3VGAQzvuQHMJvDxfMfAudQhov4CBb97Kyi364rd3ckvu+xRSBqLFrhgd6KZz1+B9x
2v42i36gQ9pxVNheF0tJyh5uHc5CPlBsvJp7L6n6n3rmZoRqPaV+MhJWfFWlKPd8mAT5aTUkw3Jq
pJqFa9kgumIOYq0p810SQ2q88Lo46WhsSZ3hRugTlkW9baonzOyr+Vq2JM43sm119ZNGDqvcutYw
fJtSgy3adUazCUy3BUYT5Xh9USQS5VbOCXBYUHom1iJ6OpZ71cTCwASsd7hReKbV6jtocxP0EJFA
btmmbdjUhHTNMji/w8oR4dXUQYvdDfMiv4LGSEZM7YhvdqrPkui2MApHBj0kWe0cdQAtFniR6sXG
08x0QpaYDsZ9z0csd+CMC5ilYVoCmvNy0z5xmmiUeO32vVPtl2aq8i9zBz8MRmbXF5dZCo/5cgH/
mnGQGdmwxfp2qe/I5U/Nk9JArZ9bQ532X0ezKlMbA0PubzSwN63Ye2j0k9NIZexzCX5h2q4f2/p3
iLPKo3CWBSSs1irn1MZip8Dj1LDSkyEao1vPi7tiE5kU7/xGl2N+HmlNVvlJHdHFpsh5n1GSlcC+
CsU1ikyaJm4A/MzQmoyJO2sN1pAtpxxDO1A20RH/hEc8zftqRbvMUcJJ76U2QQYmh0nrV9M8fJ/m
rPRuMlR/4fdkEWV8lnKzdM8x4HAzkDQkNc6TVJ/Li1h2hnU18IsvV5ppYGdTVJ3F7dPLW1UCtY7N
3MdsXeJXqE/M/26sTfsmLvDiaDdAN6RDbLdExQN+IFr9vKTN9CuZRssqT8qQcW5dfPxCHFfIim+h
+ulnjtvib0iC0nLnryqWFeylSJdZdJJgvShubD0vHsTAdNlOSg9vzLrkrp6oMtyqOqVvgxeW/o5Y
Uh7uVakrd3E51bAmY6BtAY/unuMR5PbnHshUYIDSM8/CKQW4mU2WurCt1mIpALstt40VR/EGqYbx
ux8Fsi4SDJwMXVY3PyygYlzEOme6SR2UdKyeHLZuZWeAe7OuiuIdPw+VnaFF1iNX3GrZL2rKv4I9
j5dtAYW18N2m6cKNafXmxZxGldxWQ2V0+27td9pwAcnVvtNYPIhGHCPetkPm/F7adD/MRlXvwfYN
F5USLrQYL1bPnM3FuFnECF4Ev+sGj6gszc6dMgF9o3BoHLeJUTdb0Qz6d9klpXFSpes6b3UgelzR
HC/ZUaGcg4SWrXu+CFkEwobwto9z8nWxNRqtnzbz8AObavvn5ERlDgdtWm7rvpjJsemiuXRa6TBh
F8P61repwnzbQvzXTIWAlAAU96UJSdPummSY3D13yrK+ajW9tqNNok86ONM8mX86+JixmYOZs+H0
Yp3yYi2FdWF4IUhob1KevrX0dLgjQ9KILSZq7V3uysUMCmNJJn8UtXpYNJkjuh0R9wYjAronOGbQ
bOzRbA1/TrKuwY2y1n/jjQW4bBLULPx51PsFx0BB2lVr0/oXHy53NvOsYZFGq1n07Fq5RmLAbEdw
sZ6ZPooE9KnvGD2HZ+TV5XMFZFzu6kGboWbag/Y0lgsEN1CmmRAnvaUMyOsyIgpJuSQqv4PRIzbD
NAhe8dSZZLDLqv7uyLQqglAL462npuJXZyQdd9hKPYoxVo6fcF/nF5YagXnMleErfXxjtnE7kqFB
V5rMXG+yk3sdM3TMf3tM531jHn7HJQkeCLnZUmN6FJk/WwmP3M+ZO9cynFAw2kTGZC/dHs4eyUh1
PpuW+KlZqZqgLzrqXowIy6ZslsQXDem+E4yWvcW3VFELSO1jXAbeGFU/S3yEKy6rbfIIiAEDMfjG
aHu1VF9KonhzrrbQr4an0M0EriSgmAoUNeiO3YGuitxwzhfZyhpaZpTixywFuTM2lp4LcOFVT5Mh
2so3QyzM8LnMsT3VZA9/KisKewnaUWOzFRNR7YZ17Brss6NFMrOdx9anJSnBtXSZw5+TatjPh9D0
VlvaVKuxCXHlDcEQ0SyunqDNCA47cI0TI5tVERV+4nJuI4oDy4RmUUTZaWbiV7AB/Z7a27YOk99a
oQzLt9zUepwy0O1BCEeExZ5BYwpwACNB3DRDG18NQ5hk25AtbbxM3Dxn94HTCPq2rQ3irqyuL4gV
waTFMLSED9lx+WZK7Dh2ztyqwU/Y9Lhk9qpRATxNWO1kl5xfkQrH2KfQXhgnnkUt9dxsAdxuk6jq
XoBbQgZ0hhoTwd7sY6KKXnY4ilFcG2lQAe/rx2RayMhYZn5X6/lcXGla7GZbI/aSZyZjPvsuRy6W
9VyK9nAcU3U6NIDSti6J/pKNgxgCfSommoGDGVa0B5tdL1vwf2G7UxhwcN3RnRLefT/V3SaVDTRs
0uoDW1G5Gtmrqa1iIthKXHltYeibJupbc0OrO5auilJaudW0NukDx+shp1ewm9sTLSxN71RVGuDr
pIdqX0AxRaHlRtHtCMj0ziuKM9JQTR3w49E0NknY0SbqtbnYmFAhjUAfRNFua8Mb5gCvtjaE0GUO
YeBmi61vB2tOfhdDA6N7mhYZn+Y02EV47iXFMN21wFcxEkQKR9qok85V6HKD8ZEF6r/AnmGqXhMu
nterE8ReLvgcAEEmcgx6aQy3vXLkV5ZH2/uA+ayLrK0EbHAtV1e0tZLH0IpsoMCl6dsKzmUUiDFh
+ZD1+pqC5jWYC67+FNKvlGw9kG40b0pkSVAiwdXtEzHxt6e0dKiJLCmZcFE51rRp4wTXGjcPSe2S
LdHu2rRIIg73Sv8hwmTFlpGZiU+Xsc+nfUL1w90YQ1lfTyVZgEuKvrrixqBmcAfG4J2nCz3a58VI
QO5z+dXLk7q3CrztsREm2nE79yvYOI3jj3gqCRYUe310S2EjLm5abhtXiUP0HzimRqYIIuSPGoMA
bBz6ZiU/N8u9RZUKtwcchQW5tSS/gCAr0F1N5tpqb8WPZPRobMZZrTwByGslHGi8ZHJKc3c9KbVI
6G0zAZI+xdl52+cNCD7XJuy1JueMnXN5bCx62TZLVNMqTYw3DntSqtpJP61cyWryWhJXmGLG/9TH
/RUe57r+Vd717a9f/eVLfUi2eUfDuR5+tYiDfv0P/2L3PztV/nzpwc4c/p3/hzScVZL3n2E4/1sA
Z/8BeOvupahe3lJ01r/3LyAOmsh/IIkEnqoDnfEwl/o3EIf+g3+sbrGr1BbfKbRP/wbiUNTB0wsh
kodiAQ8YRLn/JuJwZfsHhcJVFYbczVw1rX9DxDkorzogeiSt7+C7GAW12VqffFPYb3u0uKY1OHfG
AuQuojJDGWnutxmE9dOQO+Ppm3d0888K41tAlFzFD28Kj5ApkLjTbUTThb02IxyII6DUek2xVMO9
480ypA5GBn3TCkCKC1WHwB1N4wL78Gink0M+qTwz2nd0Z5SBYMqfpeEAl1olFl3SnL+nMpHzL1xR
nyBWRrhbImy7bc05fyY9m+2jUICy5e6obSUozdMZK+UXrDgicgeYYAWxzTlimWZ5BvZ7J8KHNQXh
kN9ajG1N6ubp82c/qCy/PjqVZRhsCAjpDT2oLAsjLEJKB/19RlcDpzMeJGqWj0srrCM17IOq8or/
WNXjFOctlFi0Ebz/ql6v560E4HlfOkl/RdQhTh2uuUHo9JQeqI5W5wq7m93nz7fO84NvuxaxESeh
HKInwzmQ50oMIieI2MV920hBZlE5Qd6T9DSpR2wsywB+C7LVt/v4onSmH2DYp/vPf4XDdufXJ7fR
Euo0Z2EBdsgf06E8tibmGPcc1MZV1EAhmFw8X0H+XlUOjxxJbhg1SOBdrC9fdHDZp97IRNQzahgZ
WtJtn2nj3s7b7CkzSTjMgG9PUxSBZ7b3FGaxsevicbmASPqXqllkYwhsUALqErkDOvWD+REtSsoc
Bf5dqgOxj/xKO8PW5MjUOFzw6yDQ+hjAYrAPC34giaOtiOc7G8MWO/nVF/WeXWA/pQ+vn+KvTon/
yD57f0J8dpb8PzwXVvHdfz4XNr8w5Pz57kBY/8K/DgTbhGjmIJdB2ERizl5JOf8ipPFHLqeBu+ro
TWq26x/9i5AmjX+s3t2cE6uC33g9K/5FSOOPkBJxWHA1Alay9qL+BYXRPtg5LBQ9q2AISTXNXDYa
+Pc7RwMeza6pHO4mkZ3GVravkbyMaFRN4l6DBl/rliafYMjmq8jNTtjN9vxS1Pcw547FZepk+0rD
HWJ+GJbMFx0Wv//H3nksN45ta/pVOnqOCngzBUjQSKQMU0qlJoi08N7j6fuDss4tEcwr3upRDzpC
NSqlNrZfe63fYGWCmDKRUb31oOSYgrAv8DW1lB9q8wqAyB7KdgtT4nMRV09tm7ke+RGS/1sJtlrW
AzbI3aGYVg0K0fgy2n7UbIIm+OxDVh90ZHtz0kfEbAjy24KubMjn3Ma7SLG2ld5jqK33jgWywya6
mwFD0SekEl48q3ucgmDTh8I6tpobHa8jrCyaNCYJQcyJ9dW7RfCHi2+x7y4GdnHvATfqcH2tK7cp
832Bnnmv36tttO5K7coxrJ6fwhctzf//3ZVelEUcDAVTaMn3gvylk64QhtXLrsxsZJQ6QW+CXFrS
uUqDmjSU8so1/QO+y05qnqbYjSWPFwQy7Z98OXesAsv0Mj4WwY2Sp24s66souoPt4lQzhqPAxncW
iRe0ld59bkEcidLzwMIJkKuvcfJA2NiOmtyZ/1ZTjre8XvDt9m1DeRBGJNeBD0TEvgTe67HI1zVl
KbyzwBEQDwsxLMrYVjKcw7Q9PCrn46l8k1V6F8MwwgwAWHX2CLhjNFHPRxiMroEEQVe5lHL4Yq6Y
7xExhdV+bvMOP17AMmhiGzxa0D7OGJRE9lyPz/v4O/44D+8+Y3HLp0g16aPPPETUqTF/tSk38DYl
/aBdu9oXoctFj2eA9Ls1lRdqZ2G4xLFAah1SnO0RgXXitR69wZgvR1bndnpTZlrC4aygKuBwMrK1
/CkotF0kenaCxoTALSUEnyvrVp8zdOqenP/jJBzzvFuTaZCpoU+UhLNCREuJ1zt20vUVpN6CofD3
EPzzaYvbWYWu1dVRW7mwQ0mBGSuS60DMRFiL/ppbdYPLMtVs//H/ZpL/aXZxIFsC5c2iY5KxFccQ
Be0/GQuRonMT7xp0//LgmJf1P00tjig01EnptzQ1DmRGMHry09ePO3OthcXRFLS41VgVLfTja2V8
qtsrR9OfdwTyU4h6SQqSQefLFBYEr3WDQ7aV7prxe2uwOnzNtrzvH/fjj9sB1jgCPmi9qPJiO4RG
Y+FiQjtlQgKz25DIFafTx238ZrNdbAaTMF6bqTGKtNjfteZDIE9ZcfiBccKB7h656UJMwydx1cTU
H03PpsRkA4hxQ/0GB0aSASQhDeV5IK1IXuCXrIV3Yd/aZlXghi4MTx3AGjzLqpryFr9qUr2KvW4r
JNptOjxFMUytJHOpLgIxC+6EBEGYNl4jCrHBrNFvelekftRa07ExvovlD0Hl3xvFXijEvUSakDS/
SR1S42GlJhiigPf6UatPUo730q7RyKCp8QpjrF3H+ysz2N0lu0aAbBpmrj8hZY8Yvz0VO28YnABx
No/UWTU9l4K0V7poC5Br2/SboiC5VCdHOfsp7kMp/xZWxi9N7Z51bTqRDX1sjE0jH/tweGgT41fU
WpQVQXZgSuZF4gnEJZWE4KZh4OqADG7OIyVAWL61AH6JJAeNld7f41ZmC/1rFWsgIZSN1msbkoNY
F8RO7B9lEjIskfu0iY9xLd/G5Y+WEGLaGg9N+T1GUo67ce5Cn2muJ004xQDl/Jrp3/3ptVU/V7HF
5fRVQ6rPG0hoj+1KHaxVjF3NVFQrENzrxsLKAK50X0eHaTBv2mGWXnjqy9KlAseDBOyRaZMnBKYc
HaIRW78mv52XixD+KMPUHcRoY6jBI9OzQpTeabkpZnMrP9dux0D+YbaDi8nrCbQmtVnRoFYqxbfI
fx1y9Oywg+yPStfjrdNvW6PeDOXJCzCXGm9SuV4VZbhu5d6RRf0mBUemCmT29a2YanY/Xw/kTiOw
m0YOa0XWMMyqAHsJrI1vQhqtxoBzXHDC8sfAL4Up3inZuDK/NZaw1n2qQIBzy0bdGf4NJG9S6sEu
ir4qSkRwJrqMeUY+s2sOqvg7IsDsMBLaLaQxpyKbKIe+nRbKOqU+0XQWCOA7XBxWxCHWWK9qwr6m
/TaXqygBWvIxb91evBfhVk+l4ER18Eh13EV8aTUU6Qqs1wtVCG4/3IIAKUxxusrBSaLs5MpwxLzW
4jyWD1bQrcpEdrU8OVaG+jUWo9dQne4yPT/mU/9Y9+ZtSigrquQs/T20Myp+waZpv7eqZeO38TyL
h3vGU1cSuwSF4+ffmvFnj9unCPpZHaIt+noEQiPOUTU5m2zNK9ZJeGMH922IeUn0Q/JUW2m4DyUJ
ORZ8Cxoe3P5G7XXGodhIVB0oyx8H6JhSnGPg4ejISEVAVpJgui0S7Fbk5iYtqZLLxWHws9eCv9bK
8trM73L4K+C+IwkZLb+5y+OacejXJshrRFhccDqodzwnGm+HMt22QsqC1Ny4eAU6fo8u4DrQMWHt
4Vb4hdM00cE0TxhHrT1RcwRsFLrBo9Ytr2sBtwqCSVg6up88VKm263sANuPsbjCswypzMfDAeMJ7
VtRqq0f6Co1Vd4LWnQXULcO1Wg631mggJIJYfC7aWpEWQPxYlmm9s4zJFsZ0O82CJqB/5h7GZnMi
IbHp5Neu99dRdtKAkDM52A3WeXYPzmcXZOmrWQkPYVPth9qDkUKpw0dgS7gVcHfADwQZ+NeIRAeQ
QlvjuG7GimR877DHmiJ3JRqSisJV036neolb1epW8drdEFps4c5VWwt4sW/HubU2xXsCzZVSAqbW
8T8VKAim0dYXVqBDb0GcraEub7zYuAkq/7PFASXEzW0q/xIH4PjifWBRFOsCKpNYN/ig2/0HQ+6O
Svmqyf5j1Q67rjsUZr0Cvr8GLWSPcuZWuHqI2S6bRSmTeKNw3PXRcAQ2/Fx5GTZIwU2ld3eSkR6m
ON62GqwAvFdkHDjDGqWzbvvxLbgQlIeDxqN21gmAg4eoOIJn51c6SvBAQKhvuFqY7yOAGjrqixrF
TCyKALIkbprxJJSRfRixcWuRVRGttWoGN3EnHpBDo0bR3QvBc9wbVz7tIiBcfNniejZQ7EoIyCqw
A4B6K+9OxMJMjiZbq59BcblWnbpN8y9pcxfjsQg9FPAW1QjjwMU82rHU56aNNioo2Y+H/S0NexZ7
zJ2DmsLBDE4cdtn5sAdGPbPKYzqHSA1WY1tNINpum/tWxNdTMFaUF9ZS39/NAUCE3fSIkRpg7Rtq
Ti8+U5EoFKdKbIpix2hvZABcGpWb+Y0e9Di2sa7UVn1SS8wUVBAv2rjCk2BVij+0QGPX6Ltef24e
m/AT5HV7gJER15KN+FS3VXgSdhBMvMrRoMuLebyW1JfCWysq0clsZV+oIExApAfaBjTlkVToPS7f
rqn8DGP/PhDq+3nP6VL3DNTlBTj0Cm7gfQIWAxnOg9dlruX3z4EurXEBfqgL+bVPR8cITro/4Q1Y
DW46TqdaIIPctdts9J7HXn9JqA9NPE1EudoIlLkAbdiFEf0CUgxbBC0S5PeaPF7VKYEGF4kSsaGD
a0IMSwmK3wvkn5l7e2K9e6pxBHoVlgjzsjyKnIlBdVIFd07jmJN52zHG03O7b+scXMPJs65Exhf5
I9iIv5NRSBrAQJsj53et16U5aKCBKhcgbB22brELjiFFwgbo3NsS/Vf5RbwX+FmWks6Si/+zFOTm
Z378Cjxh+af+H8w+ztT4/z77eMyrJvhZZVTbqvBr9vV/7eoEl5j6fX1q/gu/05Esk79EyjASCY03
nTFOk9/ZSEmds5HkAZG4+52p/K9kpIzrCyIIlKVQt5yT7Pyjv5OR1KYkCSQ4mREDUuWcGvoXycjz
tUTJbE5AQvCWJAwl5Au1D0mIs3wAn3aPb5SyEgXpFV9bCLxIidtlllH8r+rUeTdaf0jTnb9Q5zYN
Wee8M6GaaBDzGar367eoTSNTMqm/n7qWeEYEMk4kk+4+bmVRKXlrBsEqlA5MBV0O/jtvRiqipMdk
tbun8gWALSIUCWD+J5OKxp4AgiSoZf8AcWE3ZOZJTwp/c+ULLgaX6j5FBmpECnJGiHqff0Fudu04
YZh8b+ZNt1WL2HL7QtNcRL5BAgCf2wOilVde4IdOWnYyHC2iRSW3EhJcVKU1vRpvQL7FBwloyY3f
Ff43BbX1KyP19pT+5yJipKABq3BzDWoiEFqXvG1xCpDbA0VxHylZ4OoZSHIt84VNn6XaFg4jeR4L
hqhjKeUxFNABEafiixRgfJOq048Gw5bvmdwoR/AK5R5sw3AIMDTcgttpAUAqyqbwTUReTKTXVLG9
x4u5fwFzaNpoXI9Mg9SBWhGzVz0arjzwLxcBS5vhR7h91i6h1ns+BVk6CmOnqMm9Bih+X2bS4Bh4
kd+KvV87QD1EpwXBdVS9dFa4GkU3Q8Jn9fE6mMOF8+HldtcVFakbNIsQ5z//hrzWgRsBvLnvs0a+
SRLtc+TLwGR7vXWJnq3JB+CmV9cUvC/7rpFChl6L2J+EENSbZNi7e6JBu6TTs9S/7w0egnA7PidA
eVAc0AQk+WoLHGVwMuYsY4oX8EqoOuH3/cHhjzXOH3b6olTIytJIYtNxDYlFHVGyxR7MJIzTIj2z
7igw1BvDF9QVuA147VnIi8Yzko00nlQ/uquRgrXHbMIcrfJcqZXR9g/L/CZWSgTAumR8iCtzG4Tp
RoYzTMlTeoEywevWxvbZusLdvTig0AvhQKaGTn1mdrE5n7C4UYt+EGQL+UvLOI1aDwh4LL0rqeWF
vxSDw18HeTAf4XNZaak/Iw95jhOeOd2FUbob/FbYUBBS9yZo6jbWIh4y1fAVKt+3tyLvpI922iJZ
/vHifFsFZ6sTsQvADtSjuFG4CRbBrhBXsMLySb7LFE88aiBJxWlIvnSNZd43XqGCQ0eR71ZO8ba3
I7H7pmmlTlW9MEwWDimSL5p2CGqrp4gQi1YLQLySd5lG9sszImhnQVPOd4lavU5tdU3D5y1Bt/h8
CnrUdSXUpMBXLN4ufo7uAFke8Q6o8W1F2fVLrbC2IkOFGQGhAhZh10LTico6PxhYHHr2MHTeDlqi
qLi4Gsu2CgPmVev1+mCKhtfYnTL6hww67LX74Dx1Ok+4rGgQLRBCoPxsqYuLD3R8nNZZ19wpUVo+
yprWbPrSg8jkYzYtCD4PckiKNxmU2Ce4dQxgKuEHGXYmRy2g9tqJVaxcSY5FzZ1gKCWI5szqfm/a
fxX0/c8iug8BSv8vhnWs7f8+rMNQNP5jKMe/+g/USDP+QuQHpZo3z5MzqJGu/UWxH2lOblF4KLOs
09+VZcH8C6sGxCxBkFPImgvI/xXNCbL0F1Zus0gqcp6/LQP/RTg3XyX/7AYQTnM8R7RBJYWLhtV2
fnIB4tNaDIGVx1pAxpaXWAUoPydPq+GQ5/gsbzhiiOFNVzPplw3zlkXrctaWAgK0OEXSERhV7VcQ
kDIvX+HvCbvMmK5FKvNfOesekTKxrzwDtpCA15Tz7mlZF7Vp24gPQLoP0Nl+Aj6CwyUM+7j/4atR
tjdgj75bBH+4w8437QwaO29zcYWRAa+KIRLFhzogr4sJ82Zm0LiF6N+bRXWlsfOI8XdjKtBW1Es0
lathMYy48QK+QqX6AcVNcWXFrboukxgcPhzKUyr2gftx5xZ30FuDSEghICcrQJgu3G06rIsqrzHk
h8qPHyGeQULzyl0Wxztf6D8B8xJ2odzuS3XrtUetma65ckjzilxMKSlYytzUYMDZLXNPuYLjn4Xi
xANNKbetKh9D0MGbUiCX1Oct+URQ6CiW5TL44qw5xS66NdDtiyz6HIbZTtihJtxckZC5mHNZ1pCk
lwDn8igihjlfZz63pFQkoXE/qWSgwxqaTUPqwjawA9iaOKJcmfbLUaBBNB0Ngo3ZjWc571WHEwr0
Vv0+00jDjGZ4qiThRkphRKNL0SPMIk+fkmwY7IDUuYaNu9H3QDWKsdjJ3LXoteUnvzWuRQcX5wnf
ZegGZT6UiRCsWqxHUR7iPrUm4z4Xy3WXaDu18V7TqC3XBJ7SJtDF2xaH7+2ImN6VOuMfx8QC/KBT
YkeWa+mqQWHIqNuOtg2/vk1J8lhE8k+SP7h87fDZsNo7rNCzzUQyZI3Klr+zpG6T4+gOU3EEzjB4
8pVI/k/rwkIpFmgXqxUQ2fm6QBRg0PxSZpqKKr4HeUq2yW9/xoL6JavNa+L7y8HHQZHVgL+YiJ3J
PPznrfWh56m8nrRH02q/IuO6qwrB7YTy0zDIr8HUPA1IaDfYt15bjefxLz3jeqMUSjaAN6GMVeyy
4aAovGaSHlXrhMuqHaORqKaK7aMWcOyE27JZdxijaym6/ypszXCldF+uHEzLo/7tGyB6Y6/LtcrS
O/+G3K8Udepl6RFNBvMAUD1Qvqmy2+pHZOdZC78MHXo/5HGUC52CQsrOmyh8XnnAXCzC5WfMK+Ld
GyqpwjHxucQf/V9UVarvElZAwarqHMHY68jDQ1YtneQrEClD2qvClfW2iG7/nol3o7BYAk3up544
0nyP36209eVtB04eMrRx1wtb/0mVbCgb1fSUZCu4Ncl9HdjBzytTMZ9274/o5RgslgNKdRkvOxGR
HD11tPJLBwG8NYlVh++Z+FDMzB4L/3b00T5uGN/RPzSMZiUXMEI7IPDOB78T8YIdw0R+hPUbB44q
Iu1itzC3qCBNjx4KVZqy5WpAfeKAgoVd9a9TfszUPSnZPvlk+GhwKNtOOQXtKi32obqjquzrB/ka
qvQtrroYIvYLConkUji1zr800YS2ymNFeiSbP1gb+OV3yCCZgwOhv4G8m1PiXHnxOjsRxJffu1/1
DiotDz7issQtsk3ZoruJJqaNT0m/wuH9uc5XbeC0hg39zWq3CENcGd0ZTLP8ZsQ0OGRm3A0oi/Nv
LgLTSym6yo9xtkHpdPxaybd+ZwvZF0Ndwx2muGtsQ5WPX5cRMqWUxB6m/mkQ1iDFSfFcuXPVPy2z
99+zmO1ByoMsF1q+Z3Si1BmhJR3N7uDH6ymkRLIefIQgD7W/A8kWUB4onyJlK4HyM9s7/zXlIEoe
UvFGE7foGglURMXPYQ/pDFrx3jDWXaXelOqmCDc6+YOX2HxIvK1e2eJjOl3Ztn86u973ZHF2WWLT
tELDyIbTa2OhPucm6cYzv7bjs6LcfzyNFxEc7gqmCuAf8JlCtmKZYlGFAAhNpkqPFkXoB8VNtxje
b62D9Wrsy2u+i/McnK2ZRWOLniGDoRoBuoKPbY8CDj92U61Dnbq6sTZy5BFsK9tT0FXjm65zFM8R
iJ+ghYb9Nh/3SnTXtcdGWotw825Lisi5rT2It1O8HnobFZKeKg7A0FN4gp+EOFr9QiVbwvboEAWI
luVYJfWfMNucukMQrSNYnuOt4iMgYYff9Rz4yaN8Taj68gZ46zJWJISB6Hsv73yiTVVQs1F6HDdW
Dm/BSTVX+q68zKpQsuuFG/LjVHzC4LaMHfRUPp5e7WJXzM3PcqgSWP+Z3XK+SwUYllZUMOKWv4kU
8JowalfzCayBzOTSWY/RMQMzQ8rDHbRtkDjDDxI1vblqJDvLDz1JAhA/CKLI0bNQOEJiex6JhYes
W6nsteR2qp/N3FZP8jZEBiReVz+hxMnpi5U/+uAXcjdAhsX8NEk3YrGFHpajyXDtpL84i956Scio
YB1tGW/+Oe+u2bqogQvAjHlMgk09OfGwkr/itZI/z+DPwmmlQ+m78rDPPKc4th0ca3sWt6ldQAli
vSEN+PGwG38e9n8+aHHxeg3Uv3oYpEcTvaXSEeTnSL3t4xVwrcjpkkPZ3HXhXafv2+hG0veUMFoU
T04wxoPJllAFmCkgtuGvaoRTMp4uwKjtHrjfnQl/M3fab/Wz8R0flsfgQfuqe7ZxYnV5087VsRlL
7Bwy9qPpei+6bCvPEvRL3VZ/cbWYAH+e0yMxgHVn3VMJL1O37xxZcPAH45EETOzHx2PxxmS52PTk
b3mhAUYmT3G+BIEeUaUSeulROFl32vfohwVt8Fsq34AcEiVXF9yW4/q22ms/qwnouF3e0ff0K4G4
9YLATP5VkFbpsXmkXP2cfip32q/qyJJDsCF7aTEk4NL5Hj5mt94NCWDhob6td/m118QydH87JtHO
l4lrwfEvXUxk3MWawaITDC5CSZ1CbduGylqsqmqDGI8U4/FoGz+bmFwlrwqUxz8eRvkinGeNz488
lK8p+JMGPB/GvobpqAeB/Bj8yCK7fkKIG/tOlHMAmPRo+QHCdRMLwRFHixzxRbbRYfiUPTKh7S4t
Vhn1fgra3QHlCYix08q4Jkw+s+EuTnfKyXO5igcXr6jzL7RSoyp0kzECgDvaIqyBT9z/2sM6Cp36
vnmyrtyTVxtcHG5VkrYC7EnpMat4Stg6NLMV8OKxWlWjPR1AiiHBXGVXTpurzc4z9e60yeLMM1Gr
kR69p+l7g0nrsf1pfpIeoq/dV+s5uRI//3He/xnVZQlKgJLwuzX/GUUIQXHMrzIIDKebnPCa1Omf
F9m7xhYIan9qdGQ1ebqNkyMOO6V1/PEuz2viSiRu8pfAAFwBapR4KkcARnSBBxamC+988D61xjaX
761pW3hHETKAVj2r2UFluXW8vLQ7rzzlKH59vC/+GMC8W3X64niBaC+0SshRWwLEAtv2lOVbsKJ9
aCvkvr9TnkK+70qbc5yyPNLet7mIfREVSnQ/oE2PeZCQdVgLlpvVJ2JMAZDLEzCZ7DFCtg8c1L1X
bK40/6frjryKCIqfvC91yfMFCOQzU9FIkh+9X+JXf9x7XyxpnX0rbiTwVc1deE0SecmmoLzL2fNP
g8tKtOx3WW3lpfyoo7JjYiHoaBYAm08ZfddKWAaMdLPJ5BuDOCsWdRehsI/7fPGWW3zBYmF2lVWr
ikGXu0+g3nkWoWsz64/Gnz5u5yL2nsMHHs7weeeM5ls89W5vB37Vg+b3ROC2vBkrG0O/ER2m1EOh
U7ZD68vHzS2xcwb02rP2lv2K28yoQtqLx3Vibtt03XSbpEQq05lEJwEYix9O+ZDAZeDx/NQ9oBWq
r8P4yuvpWrcXm6inxOj1HZ9hSnvTdLzeSeu95H8JM6hD//6UWXR6sX1QbZxML6A1lC6QPyhR/K3d
AD1bDR0oBJ7WnX6XHmb8GJp+w078kiW2goI/TobBKvZsfnzRHZGky51KR4uelCZpfNQz3Y+n5y1J
eLbRF1+qnu80Ddw9WnF8aYLoV+P4BUpG6wlVMjKFx6De+fkNuI+xdGax32qTsSGGTgZW+r1UjygK
ESyD9QffPNOp1OrQw6EujzGA03aFDT2qp5yjt8HUUkPftOIsOGZPOrKLiaOXrdOOq0TY5kDzEZWz
S+OUdj8+7uESi/Z7Ac5+SArJaso+i9SDJuAgEMr0sMvuXgsLTgB6FPquMnBr+aLEO4un/XSfDA5K
qleavgiS58F91/QyXjBDSwxEmg7UtWFtop5BcNpmZQVOzVaQUTm+1uTFyblochExZOAG/p7P5DYX
d6IzdPvOckX9hwHEQTwo1hoM/cf9fNM/Xy4ilOvhes3uEAADzhdRgIafLkajdCIL15Q7VUR/EkEN
kjMueEtM1Xi0js8CJ6e1ksN9FLsGOu1k4uAKqHbXcGvuUkQ72jkLBH45EhzPWIOnRYtWe+y/WAfR
3Hnqd+EVdUDWIsb1jCIkAN7Hqmx3jxWVam8jpo51MBF8FlbgNHkTEKiGmR2Yt1aB/Kv62Sw3CIWZ
lQMlM7/mqfjmXn85CrDxqBWBJlmihBIramUfq+tTCD1jliV1/Nvul+5kk2t4d5bqiNmKVaA6XfCt
RVotXLF9qs/DfnBIEJifhEfATYnJABwI8NCGE82tUrutuQ2/+J/iQ8q+tAd0acxV0m0CkE812ru2
Xth+CxnsCc5Cq/5qhT2gHSV3+tYFaR6iQLIhVYRwtPo5QCvY/+llO/SdO7LC0ZVQ5SKSY/HJMx/x
7xFYHLKojiGfELHea/mhKXhGbEJhq+++lhBEJGH38aqbqcjnMcqitcUhGwjmKGQ6402SZVd9N5hq
pNH6kvgx9znJHDOwhZ9gyUsEf7ONTNC8543Ju+p79YrWLheN9y2+lgH600fNRw2GqbPL22IIwLqJ
YTxF0gm0oFIjl+jwLvm445fBytxxDSY2f56GlhmXrIzRoKoG6WQEdoWTtmXzNG5+JN982Y48B9/v
qUIs3M78rf/547YXgCXihkXbi/tCGRQrUFPahlijPhufEesBm13Y2ucOeWyc+sBN24igIz0fO7Xk
+J89cirbmLH2bfEKDulPl/r7gVhk23xLzGFX9dKpSZ0pdfIHZMrFGl6Hc63UdPkkWvR7cYtk1jQK
aTVJp3rMtog7kfSduhVyPiYyr9zqAg8XVxAPY3vlhr7a8uISidMRNVWPTlbligRXOdgQk/reqXmh
gM0pVqUJnWmF2PnHU311mS2ukjTGaBlsl3TSX9vn6gtrDPVr04YaJzwLPwOUaMtVMiDVcq3heeNe
HKTv1vci+tfqNMIVl7HWFPRaV2q38suNeCSAVO7Gr+rPdtgUCjM9XVlOC5znfxb3XG4HbUZRdxGr
WonRwDQTJeohTlStFAw/RrfyNprVrMZX3URpK/hU5S8Z1B01+h76p/FpKvaV8qWUJDuV7hEWmTxq
sZQCPcVOZUeXR1tBTVKBqpYW649n6M/L/5/PXZw1AdLGXUPLJ48kgOoU3DP1zpOeKT+25RU/wstX
6LwB5uQWGDigmspiNTSJkPSFWkinrFmXumT3xeBIKrUCoAa3AQJwXugWwf5q6vNN/ediNbxreLEa
8H0zi1bL6SVhe2JzB1I2KrFUhwymOyL6d/gkd6vpM4WQWHYbfOPaVRyvMvCrEyLD61Za1S3g1VUQ
78bhRqYY3mzUyFX0W9146NSTH7pRt+v6vdbCcNx4/5K1/fvM/KcHb4Wdd08uMwsloUbfnjDQachM
V6wPsqFj9KUZwFwT78Srj1fGZUrybbbAjOBSaSB1tIjIEgmnsL4hIguMnTJpdhXd1lLL+yNbqclO
RkUbUbx2U4pOpW5HSEIDb0AJHkzqwptIsmctPSTJgaSb3Kyg7w7TwZSdTlgpeBMUu7I/zDY0Rv65
Er+E7aHu1lPykqi7KtvJ5jYxSzuGx5eit5mU6ywiXw49SJceA+8WitaVzl7sAwoAiJyCBgKkryBp
ch5+4tsbBjpC7ierOOSEdqrZrtqGNLO5SZ8ra2c0D1Fxx25N0xs/3RmROyWUZR+02i50RBSdrHD6
cGX9bCxH+SWNayxEY3nVEqsRhBE8IOi3RvA+yHi33TSbInFKN0HGG4kAY9e/yDci7C/KbIBgVmb2
8HH33qq4Zxtg0b3FBSBo2DF3EH1O6oDAJS9EB0WT/KvpCHsozLHro28SoA/5QBbZwJBkWvsItGsk
pFy1ckmpYUxB9GlqK0lee75j9b8iYVXJaxQmW2UD/RDValwcC4iZ4xqB6GGrZqcK5evE6ettg1Q6
RsOYWx5Tw5EQUJRXlbnS0JmbXD3+mrbrRj6QYq/RTpURZ0Fz0m4Vm3xaiCUTw/c6lHbxyvMV1fQE
0pWOkovpVtrnwrr9eKwu76x5rCCTqKJokjdaUicqKZRA2viERipsMFeEmzU195lf2A2QIHWTq07d
3vvlfppj72GvNz8//oJ5Mi4m690HzHfbu71edXLf6Ig9nsxoa5ZPRXM0dDRPb3rvyha/fNcuurqM
xApNARNFsC1664an5Ti+SPqDbOxKLFHyveVtY7w0wlWer+p8+3Ev36h3H3VzEXmJqVIO3rwmy9Gh
HI0shMViGPbiTIq4rbudFrg4YnjePqw2UnT0q41eOVZmD1yL11JnCyA/9/ZiKBYHwFSpmeRFgXRK
s5vG2JpUJ9q1esp/gNsrgQ/U12Kyiwhl0eBiS4LoUasJS4YTAMds/FF2u5l7riufxfQRAnlZP7Tp
C6NO6OIN1+TrLh8+AE7Qy4PXj6O5CvplscZqZD2zSY1PKWh0gm9E4tUmDWHqT0hcor48weHhcdm+
+qUFCXV+fmFT0a9qg9dQpmnaZqy8Y19hLKWO4y9TBkQtSQIaivorMd+4UdLxe+C7eHUaB26sT1Nd
VVeCrXl5nq0gOjE7y0qIS0CtWoqkzaV6Qwml+FRlM6hCL4f1wLW1ubJQL/IhPEaRE1Hw8QN3C/D2
fKwaY0D314c2WZr6lyFPpzUGYwB8czzO6thDEllSby1ONeBpVE5biupKd62vl8fS21cAH50193R8
3c6/YqjM3Pe9EfLmQCkzrn3UOJGizdpa36nILJjApiBPQ7HRsaLcCsJtHckno5Se2j6crqzeeTe8
G3lg9oCsZ19dzOxkyC+LSK4chrJBidY/YW8go+qanBBTRnGw8X/1VXWV4rLYK3NzqA2SBZuB/YBF
F83BUNbEycrpe6fc6lhlu5KC8UDZyE8e2hZJoYbbRlbQkc3Sr4gugmEQc+GmFqeXHL90u+gMwVZ1
5Lj9JP1OAdRvW21b4vdipwOmWyEHi6TBUgt0LbkS9S7IH8QUINmpQsCSA7iEJtdi+WDoAyUM5MOj
PFD6mErSh5WUqa7lxTuvSQ6aYGDf5mNEVgppsDL9VHD9ihpSUeKka+j585gjoxCK8k4uTH+Ddrwe
jMIqMoYIGegWXr5ybX7lywl+g1nh6ks9F+WWRcTcj17rYbMkngZdOgbYUPQl8r29GdY3iNl+EsJY
eJDRmqfqPiBJHRTZGjEtcROZ/RGx3OZmGEgWAi+9xVB93LWK5BSedgjBddujKAb3Hv10UIclCtC1
7hiIbQ/vDaWRPI0m5+MdvDztmAJo94qlgylGj4mf873T6G1khZpYn7rIKjdRwOhjHRYSXGTGWqtC
gFjRi6FLrSvXxEaeD5DGSGNQcDkxW5W1w14QerJRVJazuPaOUUgKzp90F2FwBypr+dDIsxGdNMKV
7wrTzoVZyXjgdf1xV5a1EKDSgEUhfLH/sGUFzXzeFbEfrM5KsWeJiiq/EcL+SSbUTHXjqLGQnFwv
aicJ2602kSvFjaw/pgGAFgzO430ixWsEsaO9kuCmYDQ54nVStJIVrvu3z/z//Jb/PUvY/vf8Fhet
ofcU5fm3/8NrMcy/2P7oec4427/ZyQYyigAvOdUNUDnmnLj5D6FFkv+CGge1kBgUssKsj/sfevJM
aCFE5RIAMTW/zGTl3/CTL9JDhLnwPLjgZtjEzJ48X1OlmYSNxsp/HpVy3ENKqF+6QBW+ZXWl3QVK
Nt3FOoYmHu+1o8CK3+GKhO5/KSf3KJhTzXw3ZPe/r5H32roXeQK+R4O9jPippSDM9/acfxcAc9kG
vtgLxrMqR8quUXOsLpIov1Enw7I7y8SyUcgzUtOyuU5+a9EX6HdgCHYlE7sMMPiQmSqAuvBc9UFH
4nxgvElWvMxqpWcvq5I1/hQ19pVTvf24vxcYXOAqdBj2NFPJ43NZTx2RgPEaufOeBW4zjLSUeGWm
6OFMgQHKyWvMzaA3NxwMeFrWU/9zKKoAvxUNk5MojsCTVciHSGW7GVIfHFQ2+TsTrctt1lnypsHV
Bzn8brjRE2FAw6ZUXQm92Ke0KRArIlGGzkhWcTUq8jV29vLgRc0TSj7El5nMhbznMnTSxkZOO0rI
2P/9H87Oq0duZE3Tf+Vg7nlAb4CdvchkmnIqIylT6htCakn0DHoy+OvnYfUBRsksFFcLNLpbkFRB
BsN85jXFHT4+1AHqD0KL76uCHM8pjjCiUYyy/FKIbRXFW0MCmevolI/VMQqJwNVgz/mE3qUDkVvs
k8Q5jqL/2CI5VCoBAhVkDspKo/f6s89PjSQA8tQwyt3Fja1z/htD27qnSLero+KmSBKW1VrL681R
gABBnnQcYqlF/pOPgbDduHBP0pqNOxLQxxKHk5VI7Qpb+YqFItInTKbUD0Xscg2H2ANGeqZHZwi+
8XOnAco4wLYCOpqGWfOMck+l7g03iU+yLjuuBH2oHzBixJHJhgpZ7dpaR/+syqqwQ3jIzsUu9+SU
rDznG7Oh48BM2m3Bo8bu+fIx06zOUPDPg1NSlsrOU0B06/idrhwtb2011qHJhKuzqsdyRw9lrYZR
qwQnSCHasRdxeVfpaklfzWq5vrEaLNHg3CVJ2RymYnS3sq30j16VFl8tPZa+QiS6RYoe7xZR/Ijh
5B4HEqmnpLXxOIz6dis726BZ2IDYm/rJT0pb28suL3yRQqpDcGW81fEP+NOqxfyZ0dQF9AYOZY44
L+evyGNdB+4SnNQgG25ryZugbPAdpF56cLHC2nYi6/fdCJw4qdL6oXCQmxUiM1+UBHBlh73l1oox
G3r/bJuvjt8SBccFuAHXCh867Opp7y7yTGsMqaRhrXQOdTO8G2ONoFBRjTs3gHgua3qMHGv1Q5Oj
mf7+yIsI9p+RAWxTuqSkB9PvckJaY+qQWErCc+7m95Dk7Y+OkqA4EsBmS+w1zcllzWZ+TzJQOvU6
sEPGuxzNGmAmgPOPzjhFUqQQDmDVwQi3gchngbmSImhcGSsXxxyELyaX3NeZNSXm2MGYp+C3ezKE
l+16wnNPAYzVD9Fsl1sYZrHVzUJ8gR7q7KRZnI1umg5WP/QrO3Z+peXonCcU9MmyPW7Jy9ETbcKr
LS45v8IeZTwbb1JVFNtMpmvdnKtSNLNrw9RCN9rVPcReFkNVKL9YmRV7uNfW3QQ/r7EPIeom3/uq
i46VMdw7g+sctaH67tJlew467TjVo+V7ofOrV/PKh/8mnoxY/6sbg+moVOZX4ipnPyl6h15Y2oMH
LpR9Zqa/UhNVOcOEdqYVqbVN0HZBJiGo76zOOE+qVHell2DsiVDUTusU5y5uRLyTCFPeTRp1NH2y
d6bTPVWo2d2IXIFrIuL8mxSWt21Vq70R9RDux6ZUfA8XShogkwHGHDHg99f/GyvSmUknJm7zrg7e
9PLzNA5O7H05Oieoi9hj9hTR8zxIqanm0+1kgw3GXnANaPjGigQW5pJwGVSXIHZeDpog9Vkape3B
wRD2/djbhq85hXLEU2+8EVLiLj2BfJ+BdCAdh25lQ7yxJF2OGkIoMiMqE4td2FqqNNosZZ1EBuLK
ud4+lUb4rOVCrESGV/VCfr6rzwHCDAniIpkPvt/2Xh2nie3JyDvZ8VQ8uZ3a+Zg4qH5jN4gR4t61
Tx28aAZXGlsMQtEqbQe5Ulq4DpR5CLQbXUJlgIfOsrSAduswKJZQTpnITb/GbQ9ZRq06pDVmyYFj
1Lf4PhvI+8XySIHB23eRiI6NWkUrlbg3Dls+OshrLnC0YJaVOCxhzNESpXMaGy07mISmGy8R4kMi
rZd2UrXdH69tMN4G1hCsMkSOFpcdbF2zLwrDPdUxkP8SPvw+cYV6rxjSPmSJRDHVs3+8P+ZVgMJr
mWRhXGazgP0yjhqyoZ5MbXBPjRrZOxkX3+oxdVcurauKPAk9PDEuEUSb1Flm4HJZtQ7JfdoO8Vko
1GXFVCGLkhoS1UjbfgmcujmiFzzeosHGfVY38SHSdHToY6/9kFcw2XvKFGtLfVn/5Jng4nJDzuT1
Wb/o8pmw5ENTRzSEFl1RQFKT/X3So+6q4aqMxZpUD5FhyF0QVzGlQHe4bQZtOFAglCuf/Y31jpwV
l8AsAkHstgyZhdCwJRciPiNuBYoZZ+8jRPb+kbQ1+Mux9H4Xj05xEBQTj1aUp7dFD/IYq6v28P5i
uA5rqDzD7Kc8xrOQpF9OCdL8qj4GVXy2lKQSvmxT7VOlhaTCDR7O2KcT8KEGmIfRuXU7sSaOdwVB
R46FhNScAz6wzeSOl+Obo6jC3sMkNEiraStK3dgNKN1sXZO+HtHpcByUoD9TmKXhnU5wHwOvArda
uOckMMf7WQP8L8v2ysfU1MOPnVRpibdZfdtM3IUAmfOnuEFSs7AjZdPZgbPp5Vgf0YSFOJRb2iHx
EAgo0KLxk6zufUR17JX76/pIASjAiUKsTiOOOvPlK+IAGUmhqfm5EsHol3WmH9wE2VtRIVTdjPq4
ff+TXu9vEmsCVcQvnFlIarHKLfRTmxJo9tnKe5x8ignLMCUyV26o63QMeg8lBTS9tTmzdBbD2FWG
NbJniLO0pbsJK+tWzz3oEWIad0YiDWQNx46OcaE85tYQHqq4+THEuvp3kmbxjdvm2b5wm/ikW0aw
8mzXtycZOjQ4DnGyn6soS+SZ0uZ6kZ7RHDb8IkTjUdTCeFZLOG3vT/b1/qHHSpxMnMBokO4uP25t
dOWIh1pxnmRRPA01FoydTCrAd+VwiBo3ftb0ttvHyCKsnbDXpxmIdQoTINehVCG8cDn0AN6hmfQm
O8coInwMLQ4Iw4Fwq7a21LGlF9+TABQDkaP40QZYvTrYW2/DBnTO+3NwvcDnZA3WIZgYA72ReUH+
FkFUgxWZeFYVZwWFwC2OhDnawwIQllcie1uuYbGuazEcgOjJE5mBLZydvC7Hs/Q8Swo9L8541o/n
FlM6aJVqe9caDVp0rtM/V9rARs9rdRfpCbWVMa82alLp986YTUc1QBXAi8iOiyhXbuNyJLJJBmNj
ZXH4QO8LXWMb/xErd9FhhlOPvnY33hl2WT+XFUoa70/fdXzLKc7U4UQ1F8KXmXwoMjWAPxidm3HI
PjWJA6HKDF2/r2rv0OsNhipW4q5FXPMkXSY9VA0s5DKYR/69BMXkwnXjKMiSM5dl+hRkmnMrgp6+
h/WXa3+v1aLeYbouseXL+w+Y/60x3K5PKahjFAkxXHut/S5Wb9Pq6uAleXbmfmx9UyJgNURIar8/
t9cnAaPQE2dx0r/irrlcKjJXncmunPRsqg1AlWjs79KkdA6Iua2p8bw5FJGrig8cX1NdngSR7YxD
l2XnTIh802Dy7RuJ8TmxYE+9/1JvxFY2ubmJEBzn7wzkv3wrHKlsxZJpfh7C0Nlr1Ab2Slc1R2cw
MHlJFfvQNd0XxYGrJVuJRHA60tPuBsTVbROPx8IbVlLo66+JWhkFg5kDS3C1JB7H6ajUJn7qZ1yE
vUNODW87ecpaon69U6CsOyCbbOiGXKqLKcbpW5OlNuRnaBoxyrm9DR0N3+5GRPnRMzvLV0ZQ8u/P
9tV3RTqVvoWHsA28GGfZp0I13simyJVnNNR+dlYd7fsm1REYaNqX90e6TsUYCglSgmZ6rPT858vm
t4MUrzS3VVMxnbs8i3ej7fU7qqmUv8OquA1RftwoE5C+yBi7+6KjZ9nhVX/z/kNcfUk0ZDjJ2ZRo
/AGtWDyDPselbmDq58GBc1A4PbAlVBlX9uXVl5wBSfN7eirlPtojl29KGagqVMUoz71exzcK7sP3
6igHHyTEtA9xVT+2VZms7JvLe4oIk0YT8zrraFM/Rr3wctBUM4e6c73mc2jZ91qXPGNjDwsl0k5x
kf96fxr1y3n8ZzAE1jTcofmgPPflYNKUba7h3vI5R3Iow67VKgF21OlhdjBCdtqTh8xtbQDLnA9e
rZmPIXJ/u9RRrBsumf5uskFGqElgY1mKvYAW9c0hzdsaihYEzLqT/YvmZN6W3Ck5uIV0D5XVWNuq
acaVu2IhtsG7uIjR8alUKiKAyV61yX9blzFbTpmCqTvJUslvcyVVdiFr5CHIKuy8qljfeRLMm6FU
+U6EVEnAujSIz9ASMa3MObWOHu9wRSx3hZv0IFW5Q9O8SE+qkxWHrhrqDyxp9zYbLXfXNkP6USGA
3eFz7vi4CNWbxImVO3oYv8bEGw9VERhnPXEgN6ggj11A+CDtRwwStMJJb01kp+7ckH73FFlYLmRq
CaJzwEBEo674/me++srMDDCWeWnNUfCS7Z5h8C4r1+lOGIJEu8RujU05MNT7oyxi7fkDEOWxaMmn
VRo5V4zMIMo9DO/Vk+xdnfeXqIuNhel3vei/TDLtN/kUW/uqVqxjgBs0KZCMCXtw8tTJP+6bvM73
dWeD3DaccuXprufApExMHMHCRXtqqQnqBkotc3vg4TwMvkxt1LY0vLyVzfu6Yf43YPlnDma9RJA6
XHv0mS43VIGmvRZ3lnpyhxA6HWcYYPiuhk5lZo+0qnlXLYjcnWEgbc+8VH+pOozDSZGQ+SxVbCbU
DrdB6WrohljpB9oMw8pMXBYN50ekfDaXGJCqpoz9Sor6bZ+YUdyrsatopzSxLJ/MDFhqPMBL0Kwe
gEsxHoPKig6dEv5wG7bJ+6vk8qL6Z3SCKRpjNL7n3tPlBJWBiBRhh/opc8fktnPA4cQhNcoc9a+V
j3F1klKvImZFR4baqEbaczlU0JYTvmCFcSKZyPHI0AIMbLJia5SIZOeE5SsTu2jsv74bKTRBHHJq
eB/YiwENur4jN71BiT4wv8rcNG5UPN4fvRmGY1FF8BOJMg+NfeNGUSZzq9d5sJ+6NH1K03pcCQne
en1qCuBo0IZwuCgvXz9SUyVmcoxTPJTSpwBubUYSoI2RtqZfdBjC/PGXZcVT/nboKZIszDvwt3Wl
Fy2CixUmUhzwwR1xIWtIjNoH01HztZmeL8HLbYa/xHwnv/IaKD1fjmUFnZv3HWsYQwLncaIw7PeD
8mwPob2bzMEB4FSqZ9VJnL2RZdqx8mp9S5YqKdTUn3RAhX7y3Tg06JnvFEvLIeNpaxfSm8/IHkOH
HrgHsJPLZ7SzPCqnwNROQ6+bL6ZRjA9DIzKMB7tw79Lr3eeJwBGjn5Kn97/EPNNXswN+z4FKYNHH
WXwJhYwpNAtP46zT9f2Q6sO+djHS+uNRKGDgOguYif+4807/7XtbDnjWKVbMk9tG2iZxKaA2UbbK
i7h+l9naFrAGfWQEWxZ7yhmjBAvBDPEwapU7UxSfarNfqwO/cSi9GqhSh6H6RRXs8lU0BS96d5DW
SbMj+yZUlfBodqK4szENeP7zWUNaDqMDjYMJH+3LofCtpyY2MVRbRAEASlqVhZF3Kzf+G2uPmu0s
gop19dwMvhyF1Cuyu3o0TzGBzmEKHeeQi8R6HuSQ3klRjjCN6VQbtaeubc3Xc2Wx+mwEwInKKSiC
7Fis+0TYbdKD+D9p3ejBxggUGeySvA2/ZRmrHnH8AsUQBTODuzjuk891q7gvVK6qWzuP3b8JiauH
MrO9s4byQbGdei34hnWo8hwaVvnYlpnboOjm7FtTpaeeVE4cbIssmb5Du0vgmFlq+m1qZaHtbMCQ
7lZPbeoCdGvLe2/Sw71R9QmXwKCl5SYp3fob0sOUIJXYcu+K3rV2qFbBS3Ut0lHZBWXkt1OJ15hX
t9bfQRw4372qrw0smwyUgEKrlcZ9FMX61igoZfqZ1eEsqjmNXd3VGSV0LLtr9Ztp9A62d21p7cZp
HI4IpCvtNtVElflhlDYfpdnGHw0TFxp6eCJ4CozmIRKpyLatIXFVr1vT+XtWm4UcUjbDjoBxiA/J
FFIyTrQmLVEhEMmdZ6WDtwm8GC0Wu9Ba/OUCiBMVxfJ6O6qF8xXTmZnNVOsuWtuxBvhHGsTKQdY3
067JRrToKmFkHyoisUNZD4QwVWNO7aZzrPrcpi41qIoOeLQfqoHr1BqD4tuUgw5qaY+FN8WgM3+B
IY0f/dhS7CKs4/BtCvtDRQsvhlDSFfUW90GEV4SXJDMgWMBAsaZIjY+62gUfe6Yf9lFa9KewV+xf
XofmQGwk4nFOUSCWc6Pf9GFR/zCCGcdv5KVIkSjodXXT2EH3Wc+SsfDJS9rPZTUN6aHV2u6LO7rW
MdFHS0NmsXZ+pFE23Rtjg/ptWTotsZnA630ztUVK2B7LCAVDkDhQv6wq25YmYlZmP5W0o5FPe6rz
9uDI0dSPMiHZxpkoMHIQzrX80leK7mzVPNRus9AQIzo1Fhh2PQkx6cDWtfqqsx7JkTVMxqdcs6qt
o9R1DBu3bH4NYqSepiET2W5UdTLOLtqs6LpME47kYGHvWyweU7+X+Cb7pj26j3pbBltMSqIvWp4b
eN27PWbIbZF0W8rXjXUjpkn8ev8ku8yOX6MdbnqgAHTP1LlxcHnGKFOv9JQxgdFxt3wehQTe5lUj
xmkjix8aURDuusKM9+8P+0aIDUDaoJZPh2zulS1uhMxpyjEKrOCErpP1UMVBdfYKBZJeb9W/qtoK
QIHgkBzSyPPLoav8PjODY5jr5rNrxQViMVD9ZUXux5Z0b1NhxCs343Jm6CVyijt0Lk2b23eZa3R1
oBuiSNtTavXxhzRssp3bJ87WnBq4XOksbFjrawXntwa1uJApH1BHpLp3+TkQaweE1eU90a6Dy7Hu
qFsR6tNOjXbS2zt98eP977AML+eXpCpIj3L+CNYSatSXeidHpepPwVQdapfMfkxQLeiEVh+BAq1c
aK/+U7/fKgw3J25zL5KyJ4XFy9erzMKWRm/1p2Hqh71pT62fgWZ9xEe5PybcDNsGFvLO8OIafZok
OEbkeAiiGfo2KZPKb2ld48WVeTseHIIjrcatAvh9F8VJ8+AFjvSnTsqV2/CNjwJoYY5eXptqS9iC
mTWNF1nxcEp1aSPZY7pPWqRrbPZCO+pVF+yiwVjD9r3xZYw5kqHqShsZDPTlVFF5GbK2KoaTV9XV
UbqKcuxB+G1AnQ5+0vb5SuD/xngzhtCdHUYMKCOL6KlPs7YxomY8haH9EifYtwVpaG3T0rsNTVmv
jDY//WIhoOPmUoCas3hSvMXbIdg+UKEaT02twBGOImgDXr2WYbzxTrwPxSSid4p/SwJwbwDLTsdq
PBVthQGsJfPbdrBfuA7aO1L0tc375nAO3wpBTg1Y22J1E66pThjr42lK6hydI5SeLEDQN1Ipf1B4
Eiu76Y05pEgGnoYojcLfEr0oxn4YgqmQJ0SWoj0QZbEXTqh9/uMTgtvB8WY2tTY30C+/FEIfboDd
kjyprfXNyronT+9/hnL86Yx9sZLrv/afFssCaK/BcURXGfOJRTYSRq4zlmBGTrmDI66eJvkGFtK0
65PGPEinjI4DEddGcfsYA8sYvdDCGH0nKsJtk8XGtlStyC+IEd6fg2VmQcENHgwJKuV51urrsfZb
kuTFmVKjtNqdlLDv96WbGD56M+5RFVz57w91VX6Yx0JaZIZiwsABS38537TksOIO3O7UEYJvgGor
nypcq+6H0i53RiOAKhgjCFAPiRPV0+TtaDblIZjK7KYlEj/8/zwO5wKVetpA9EAvHydD/FgVZtRT
D1Cqm0nn6gWgMRNkzHEjJ2pPTS8MoPcg9fRgRPm2myq/04rmGHfFsAKZuip1v84ODnTzip+Dh8Xs
lL3IQ6dVKA+Dr75TexgW1kgo6wFD8G0d9VEzyouDKjMXN5q4/zDGgXeoXMQzAjnAuoc46kxtfvDo
4G5dJdUfmylzd1ZpKR+6pshup0yHiw81bQvwb0TqGipzm4lhBSA0P+jlSscoj7qCwde2aPUs8qvO
y/teAQR60rMJ/pbwjA+pSYoVRa26cSMv2Ga0EO7MxDy9/0UXkuCQuVhg0DLmc4q7hXrg5RdVe6Pm
hhb9iaMD7W9MVj8BSiU8Hh0kfSB7+U0Ni32wKnlo8Fk4yNz7GieB/txNZXkWVuLsFELCrRmqMWpK
lrLxUs3a1QOtbtdQFLgIHivXMhu/qyNzb1d9AMcKDebJi8RnN+tcNDsM+lpYkW+0qO7uNBCHG8OJ
pl1p4yna1jJ7wkazOVRYXKzEddfHpgkgS6ehT//LMJZgkjRqgcsOsTxZrkSRwBADiWdsrXzf6yNj
ts2hQDoTFYixFrm7rIU65LE9nUJLdBg2984G8FGBq/WgrBwZb7wQhHsQEbTx5hB+gVGAb0rG3Krq
qQPHiUpxj0iCm6/x3t96IZQa9RmszfFszZffb2dgSFOWTDzVTgBeEL6B9YRTu/fk5lq3e3+FXl+j
4KNB3+IiSRxCbHo5Umo4Nf2Piup7rx3VVKu2tpY/l9K6tSn+rUze9T6kta0BCAOGSYHv6minsqvV
QWOcUjt18DyX6hbPoPpB1ajvBW2iHqVQxTlTp7UayxuvCRwPDDXwSBrrywmdlLojh4+MkzeEzqcm
NL9pkar+UGIP6V3HGVZO8je+H0EJQGM6rRTu3UVw0piF25ahNE5qrmo+DgbOIXaRCNcVu/v8/gdk
RVydbiZhFxw7k1VBlWzxCTV7DGuZBM4pcsO7pioLdxfXbXjfCopV8EFM59OYtE26NVPF/ShaUCP+
oPWpu50Gu7j19ABMuZAEoV1rEvSSA1kG9QEXiTVvFEVEXq8mXynXhp9rB4LGsTG1WvMNk/x1m3gl
ssRdjihWhQM0GhTFiCpeGAu00WO7GJKdqRBWcInCut+4dWfeOkPqvAB/5O7SSyy06TSe2jYGpihD
QbWXUBVIunIsG0e8OEHedpATIguqStW/lEOGmkc4MPEbnbpU49tTpH+xhWaMN84otS+RWb0M1pjW
G0tvkwzAkJJ9Tcw06Q4uVIN2E3KVZqhVSjD0ZcyzhWOj3Mw0cpS7szb2sfghHe7U9tlKgOJTc5G9
fjS5wj51BOo/aEcrT8OYT0hjOWXwWcrU88jfVVzAKwBbt2olCKeiqEeDE3i/g4puDSa/BtzvbSNq
WhpXTtaam0p46E6PsdVRSkkpuW5TexifZaVSmLOmuJxrOGF612F2CJxRpF+1TirfOR0owEEDKzlP
M/uopRPnvl7aQ7OxRBqNG09P8r/AB1GLmeue1lbISflaAAH9VFcmUmW2HesF7tGeCyKonprPlG8H
kO9Apz6q6hjetUqYHWoZth8b1Z3+0hxlqA9NVGglk2TWFN3MYbIPLlDPBFlN2Y47u4GW+bmY4ip4
tAYPow7KNxGm5r29JsP3xlkCdwY8BX1abtllP0Oj9lzCoJlORdxsW8cuj/hVufs2MpS9ZJ9taFwh
FaMmK1v7+gLA+JkuARVpYkYy+csDs4otkY2R4p2QGKiPUk0xtjdWuRHX59VMd6XwOndEgbYt9nRp
ToHSi1Y5EZ61tygPNAd9EAr6NrNhgmWuRcLXBxbjEf9C85wTuKV1ySCCyIndXjmVLrjlQCBq0zfG
hwaS4X7tvLo6rhiKdheEJ2++CuZX/+1u0wLIoWPtKKe4caK7yNOmnUZF01edltZOZSh+mHjhS9LG
7WNrtsWvsAxz37MGw0/sUlmjpV2iLecIbX4c7FqAy9FfXXZ+6PR1hAm6cqrx1vTbqIqfmjqQt3AC
MKw0gmrP1o82kxlatzUCDVuX1b1tp3itJvDWwgL4yS1MlknfZhHEaIWSxqEehudBUVK/MycKlWgc
rNQC3vjQ3MEkPSCAYEIsaWBUqet4cFr7pEcR/B4ji3aN1PWDXSLT9f6XfuOFEDLAAxH1k5kuvQiV
AsuWigg675RknXmjh0Xql5i3rbzQAlz1+gHtuYyCcymGedRwLtcTEu6p26cwekwdbz61QwBizPNm
zxEsd7pH48IuIn03hYO2acRkIQghlZX24QL3//oQM2IEUwGiXXBsi8wtqeo0NcI6OgdRD5a/cYrg
niwHsYU8NkUIeGG+JnW8duiKdOXnCSItmnqO4n7WPQWKyPtTPx9ClwnPTHSBdgJBHwfIZdiNLIca
BpGA1Ogg4bOFXxVWe30qrdkeJYixYMi6Vr1tqtAL/3homnTc5S6lRDKfJTU+1N1xLDg3T4qGRF1M
z2oLVN3bNmn+NW2Mn6Mwld37bztXRS7fFqEBb5YHAEDMVbBI7xKlU+1pZqdXozR+ZkCBZ2ZDU50i
M1NAMAToqNBCwGBwa1uxnm5FAUpsJba9Xu3Ql8EugnwFwAhg8nIZ2qLz4rjVoQeryFubbdLgBAb7
4P1XfaNocznMokI02QBPkpxhKq+kU2U75cbh6LhzKl17cpQ8e0xHt/6cZ+BgdZRlfDIWZ5OlcfSh
rG2If52sHmWVuCsp2AK7Ou8ATlKuRprOOvfV8iN0TaBNXayimqnbYs8fyx5MJHGA4UXlfWZP3i6F
kuTHcV5vi7DLKOhO41+KXo1wkZPE18IhXEk+35osyt7zOQfKE0GixcKoKy+Ywn6cKS7GcEihpOyC
Oc5VMokWkuxpuRS4Bbbu8BMEsfdYmoPtEydy5o+I7phuk21azx3++GAkf3vtAnHnehxel0tFBKFu
02GiDdQbw4Zyae6XUPFWdsVrfX+xLcgc52CFxACQyeJCiXLYjWNcwiNQ8uSTUk3KLz3WS7mLKy1T
wcgjCBXRSvbDzpgKRHWL7mCoCV5NZWQk3kY3G+/Jo937rIAWcfymjHFISUYVEa5gdFaqTW89LkID
TAz8FqrV1uIc16LAsYvUTc6GTN0P00R7TpFp+IHTHSWFCYCM4SjNCwas8a0lCRgi2ee3pooOb2qb
zV5UanlQbTjMVlcnyGLGmAaOABVWNvpbq4qaM6ofdNOQY1xKYEuHUlekj+6plEgQK1mOB1SmVwjF
N8r3cAz6H9FYm19FmLVIdLfE7laDDQFlqXrWyoCsawnqONSL/gyqPu9BDlyAVLStKHc5V6SrKekU
Mxm9U5tCpbSKofBDU8EtSXjRyhpekDX+GYsg7rVSi+znMpCIFTzZvW4KTqXq5jepjh5xaTbDFh6F
vas6xIoTgd9CHcnp0IRWfuiyIHwENzDAWLbdg+GgojpqSHGpPSzBpoii25xqxEvVISebEcF87iu3
RZZ2UEFEqPzk0E12ntNh9hjm2en9g/X6+KZVZriguwC6051dnKtlHwkV+ZT0nAKeOA5O5N5qQnx7
f5B5CV/uyBnoRazpgDsHWrpY4qYZaKMyqOk5GjH5i8Lc8ql7dn6tuXItzL6+FAH/0BZhGXAIAMK9
PGT0JC6kEgbpudQie1N1qu4rSVHf17lodyp746gQU92Lsq59xRjVWycYe0qKHWaSHF+7cMrtR6iW
2s7N7cZ3wiTcNYaHTjDtsY+hOq1y6OfAfzE71PuBp2GzhmbAUtSE0m0WlsWUnAkbbQDPQZx9ydFx
0zfe0A/pDDepHsFWlGer4yreqF6a3fR1MwKQMWUHuccs9+UoovshkMEna3ACrIOsJH/hHBmpgFpT
euqjwHse8jJ9UEbOoc0kKVrsCr2MXuBVqFD30wpdKr0zgvvEC6oc77MWzZuwaeJv1DfzCPBlzDJp
KbprzLHte3k8bh1+xK2bFnlLut3nH2vTrTCxQ5223trtiDeA1+jwpti8mgLiAf/3Qsu6r2oVYjIV
Z2hyrZxTb00nIRjnP6DRORC/XAANalsZ12Jytgotwi03r/2SqtT3IRXRjrH/FIU/g+cAxaMGReVl
hpVfjqfMamyaqSQQf2zbNyoEWV2UkbamWXs7XY7jSiL+RuBPS3NuAMKs4ARaotfFqDhTqSUtyh2N
TuFGut456hz5qR/6qNo5NPwfIPRD/M2zTAHyo8Zo9/RFFqzJ/y2UQufD0KO4jagJbX06DN5iY/MT
Uc+ulP5MYaW+KUzV/CTcwduXQ3lrQx66Jf6wnqANqBvhhn9XEdhtbDPKvdrV9c2kWeFOlWw1b9QG
YmbRHCiL4m04TH+R9awZAV0dQwAcuR5AI5CbadbSLMQFWD5mSYsGQk70iLmXSKfNkP8nIv4jibXH
8mfxsa1//mwfvpX/Z/6rfwu8vGMkbF4N7v/3Vw/x37VoxK92+acu/lLzf19/O/wp/G/tt4tf7Aoq
AvK5+1nLl58N9bDXAf7zJ/9ff/NfP19/yidZ/vzv//pbdCBw+WkUK4vfRdNmOv87Ems/f/ysv7U/
f/zrY8t/mn+JX/96fbviJ2fE8uf8I76m2ca/KRpCyCAgnAH3fLP/KLAZzr+5mWbFFvoobC1Sy/8o
sGnqv+eMlw4TRW3+Z25vNqJro//+L43fQXkUIT6Q+68Alz/RX1ukk/wAolQWLRgduMH2ayzwW8lm
RpHlXlmkD2oTbzW33YWpsulVqoe5vgm9T7/N1tM/J/7v6mqLq/if0VBAmrXluA/U+WD7bbQplpoi
kz59EEp/rDsDia2Vos/VCLRvNHaq7UDOJE9eHFVjX1UA6nLzwQhUfRvlA54qcbZmU3M1a9y8tDlm
PDOnIloQl++Ru47SW27WPpRWhtVpZ5m7qs67w9CV0a6aKN26lWauhdFzVP/bLUpVikoLA1I2nDue
S1BTGxdxKSBDPTRESvdaUPwqHZn5KSo8CJcPkmADk3SYvYkvJ7YqwT5S80Vvr/pDze939SQsP4PK
Go0ybzHL2IoPCp3f+qEtYncvJjxcA6PWviipEx6DoQ13XqabezM2Ah9SIT27HMecwe2FX6m9djOO
abqTmZHeOdbM74+JSjCwKxEK6b+IwsQaWQwoAFSde9BycGOb2Db7O5sW00uAIVJEe1q0xBGufa8i
Zfb8/jJdHvr/zDTx3My1ZWMs0XyZmxBgwcJ/IBCu94Y1nAXApg07mDpm2Ib7BC2r507Aos8DJ/oA
7RiAY09pPAB95Wuode0cXX4CmS++UJOXTwHKGj7quTQRUIW9ef95F/EAj0vGQtbJsp8FSZaCqXkh
0XzghHlAv8I+DA6+RSPXGtXrwUNilBbj++NdbzLoeKSdHE1c0zRmL5e/lcEamlIzflDjeDsV8QZ9
F//9IRZao6ReM+XvtzEWW8xo7UEiER4/NDvcUPuNtUdb1A93ypZ1sdG2xk7HkVT4SO2svN31bM4i
MgAHaZ7wzzK6KlXFDsfJih/idu9M0X1c0ONx5Z0019Bbr52My33EUHT2OM4Jrcg4LydSb6O0TqUe
P7R7+xC/JJ+8x+LevmW9a1+S+3yjHor78VE/OPtyDwfyp/fgPX8oP4gb/RGbGvN/mPuyJbdxbNtf
OT/ADs7DK0lJqUxLytnpfGF4JAGCAziB5NffhazusgTpiNddL6cqXI4Kh3MT8x7WXquPnF9iCJMD
WZh9eX6vfZdyvnMADAlHP8POEncTiFvr0l1pTQcd03lNiRdmQJJD5un6kp/tKhADoCkNRNe4V0Di
rSSV7VnjZtKTcQe43i87nzYO2qP+dG0/bCACAZgNZ8aSV+zRA2T0ba2XFht34LgPDShpORBgH+z7
Mf95fTBq2hhpUDma35bwgB9bojQD3rqBJSucYyhn39D4uxM1UXtYigbOFguW4KCiyxAvOfrYlVRY
io555iawRFE7shIBJDp6T6evw/yZQNiCSdEdbyEnePYAfNhEX5NMiqJ/XvGKbTZbyYB2jV3AkF4C
3BhtXCsv2/nBU8ug9scXnvUle6rjoHVWMBiwB+JvCNdWu2Eu16nxy+2SbQrZDDNfMHhpM8IxsxF+
wN3Cb6fLp5uDN3K3GneGyMatwGpHHvPnhe14tnQByrTYihLoiERLoFykKat6JpyW772Bo6SMXgOI
owVoCEF3PHjCwalTZVvQ5SzEj2ez+WEWnt8HeFhX++NntAHaI+V8rwXkQdfydZfgHvfaFTerd5AI
hilEc6+fhwsjBeoXhFmynANAnnIcuKcZYObCSDlaUZA92qJ0t24dsODpTZSYxUPvlLdtsL1u9ewq
RxQMrA1av4ADRP5RuV8L0gQdAH/TnthJjP7uVdJsPKiF0Lr8ft2SCsTH+ZP9PWBUMPDI4l9lKf2K
NXZmzdbO3mkH+1bs81tkOsznBI9VFhkbNFKvbC/soW3nLCyn6o3+ZVoaNewAHZdy7o8utbGyJjNo
HQviP26EZzN2kOKdEPy1hQ1cgv7fmJOZHHAkoxqkuqHBIIg1ppq1S309ouIejEMbJqY71J5ykyNK
+ju++v+IGD7GdmRMWUGXgGyP1B/G7nzt3Uge//Tny146+Q8OOdA8yrKZXt1ZRAeLLxdJv+qr2QW7
InqQr1tRwnJsDlTD4bDjFziuz/r2JKaGmEWV7ksQSK1L3r5XLGc3dCLW+rol9d6CJViBA47gEfeK
pzyiFZAAxZzNZI9eI7LLgFaKh8xaSuip5wq3PnDFFnhDTNlh8ZHwP9pxqTFJvOJUHjLNAuld5lvP
81Ab30gGBXuus/frg1LvK5iTJJwg3MPuBkWWHPSRObsZaDaD0vKABDhQLNlBFFaIrEo8teaTqA1I
aC0c5wsDRJj6sVyIy+GhnVqseTZzyof2YFkM2oSG2DrprEP+1Lvjg7ewB892B4YHPxPVXAu0T8iv
nRprqwoKDEnTHjpcx7YlppDaYJwOnLvr03i2N/DYAMoFrliJC8TTfWonyWsANK22PfSsuiP9XaEH
m39mQTlNoKKjOXR12gP3AEHTD36ZL1w+F+ZK9jpgG5tIb2G2TsdQV4NnDmnXHjw4b5p+a7ZbjSzR
I6gVT5lgObaikjcURjsnQQ4r9kt98PRw/pxXkdaGwQMBF1rIfkIOqVoqM59d44pRxTcFz9VUIYPf
HoDmRfedZqwSVMKAdFt6Ly4cJ5xdUCsBf4r/qK9iG2i89eV+qyBX647VvZ1oAiJuWShAIaV1Bg/F
8OP6zlDffzmjKIMFuK7hdZgflbejI5ylBgPN0Nwc/CkyoSyyt+hNC+aNFJKEUbsoOnnJHCASIN8A
OgXgDcXdcOcEsD3HabCAzk19n85hsLbu5rt8l27mTb61boPb+V37IQBv/1l9vj7WS+fs2LhyedhN
gdaLAcZ1tHpa1T3IWOPrFi6tIPBxAGJISuLgLP+UVGIYCljAexJnDjhoQMFqpQ7BzTHvk6l8r0qy
cAlfOBSgGUAhDdR5YHU4i52Q0PPNwdLEYTSMmM3DPUBXUOVrYwOqZIMpkDq0103+Pur5yq2CUAgH
fSXb6yM/P/8OsvHIyoDqCKxSajsX+keGCXrs88EwysiDzkk3bp1gYbNeGipeHLQOAjQGosszb7Xx
R4Kpnw6GGUKzMTAi2wrN7/7buBch/za8Ni/lUqXh/MnByI5sKrumNXKQ5IgUI0MXTgM+hALtsyUS
H84Soklu/uPoHqlmNKAgvQJPFZtHrR/ymSCjWRvzocBFAwEuHhZ+bP7w3geoaxVx+8l6mZcI0M7P
xKlNua5H5z8BAUqa69MMSQ+gpsfPdbdE//wR514blvK8WQZq9wzAlIOFVJF1x3djqK2GCPHinbbV
YrIdQ7KZREiqkGybTfEr2wTPfrlwNJcGqjyBbVunCBLG+RBk5NYcbwBfXQhNPxzss4HKFIkEpKEr
QnkoZtPLe/Rpz4fpVkdf+KZ6zX4MzTarAMEOxYY9+U97Y6U96N+TPtQetAe6b17zZx4HK8hF3vUL
bsVZquNjP6ERFUhAQFrPmK9nZGE97hT6IX9F1gGpuXolCXueLC30viyFdBfPJuTW/ramLHNeg1kb
JCqw9mv44Vhbh2+CFvC/0E7xhoWAX0w3FVknC4GISugEnwA7+MiusrBW5tu9JWC3+EUenXW2tuN8
6957d9kT+ZTdzTzUP48LR/X8npc2A/RwwPVFX7ni7QBdnk2pBpv6L9v7lA83xZZZT3isrQVDKkTn
Y3TAigPTiV0lezhOz2fPnQqvljsdxrduTb56z/P34K56zNOQ3OkvUxOjxQGcaC5Q8W9LzOmXjoxs
4kLJBmkQkL+e2na0JAjIlEyH2XTDUYvMeclrPEvoy8U7NqEsnmez2gNkbTrot04MyuD19Kv+VH4y
N+1tuaVbe5PfcHtl7Uu6JZCfXHBalwaoOPiTyAqzaLL5wGamhfWorXnPlvj5LhoBf650jpH1UCUR
fAae0hIKBQfNxnGAknPLF/yaS2+v5Jv+jwVlGFoBIoea4d5pm9eZ5Hds8m54od9cf+EvvIPIFIGL
B94Nsowq4zchPfhK5DXeB/tgWvfic1Ou0Jhw3YpccOUOlQBmPIMIh4BXV/b77HNa0SmZ92lq76d0
3dMXMHU/TPOnQLNX122dO6PSWwJyC7VC8E+pcZc/08mgQensTRqAazd7GYOtTu6CJEGBEtLXXRnP
w1LK4cI9CYwQ8AuSU9lCKUtZLT7lXUN534O6xLip53k7QXMi8bVfvbadvG5VdO6KleV6aL4Nph+D
wwaRzhL95/liooQG6C5UIIBGPWuSdDMLIMNcH/doxZ3uzMlbI/fPI8Lb59bXlsoWsip+uqpSkwCF
FKlMIMthystYgzpGE6OZHhKEouHY2asKHCwdK7c+SzYZ8lVTQkEyl2399HFoeshpLIGkzw4JKjrA
ZQLuKKnRzzjvkoGiHJrawZ5wH2fQrlE5cXi6tvOULBSEL5oCSsYHOh5gPZWoySr5KAic9X3izM6K
MTBj6m0Chfuqzf90CyPS/mjy9FBUB0+eclzY2OmkT/XpIGZokqMSNGY/yfgCluNPejFAU/KQdQsl
hrNTI03KOF9igFAhU65sm1tmAyDBdGg52Hac8mYMjJjY1j0yKNFkdtupnTezWJLukcfi5GKQWX/Z
yygzW2jWVyJHiDJ5bAxEcxhMbkaTNgx3AUvm1ZhlZkipvgd1hrEd3KlaX78lLmxeWEbaAS0GUohK
BUeg4gUYJOMtLOebing3DnTKNANheepk31DYWaVUXw9gGHXMzZD4RugC5nz9Iy6MHnOK5yPAvgHR
g7rObTNOmcebQz5rOsh5CjtfsTaoAecM2h8QuoQiZVcb94PRLGUlFK1S7GGICcnuV9Dogo0YUabi
BgyZ3uesbw6No5EsDFyNbSovDw6OV5U7A9jROy/IZig3TUVUAwgcim5Gr2JgIGnhBRAFnDIADAEf
nhsIn0CDwIb0JMhpSUXTaEaD3jZv3DH06oJvrk/b2dsrP11eceA3N2Va/PTTwR4xZw1LmgMRQb8C
3orEo+YGCydChcV9zBASdwh7UWSAFWWGbF7PYxkgQ0RpADepM+qV6/RveU6Nu8GHBLw9zw9pyZpI
UMtfUb/hf1ijlWsEnmHAaIFlwm+KqzaTErymid4e3KHut3PDyvUofLYwnedHHwlReQjQWi4Tleo4
A0AWfFB+HdrWtVfoUCy+iqQMIneaxFPO8h7cNT258Qcm9hW32eP11bx0CHAOAXnEtSOLAqer2diC
dz2QsQdBbXvjlhztadVgbWoU44xa0LU7AEeq2doUXTcsf7By9+A6l10mMI3VVraRryXgcsqFu887
VHD6wOIbsxV9lGDfRxrVrZsmD77/oU30ToD5BNhUPJguzt/pYAtUtYzMSy2cum+atiMiidAcGRvs
VaR/xsuNE67YUsY3irLQ+joxDwFUb3Pfvgvm9q7ylor8Z9P4YUZWGkGTBN5yZZNWc+obPbRFDrYT
uj9TZBun0Nj1n69P3Nnrq1hRdgmYvrtOp/CaBj7eVJUXkeE2S+eF4PpsL8JKgBsR+BDQpiCFero8
iI3yRJ9BryGatTvfTNbt2ODkr4zqvltSITlz1pC0BEYeIScafmy8fqe2tG5iOvNGjOgNjQ8OW4HE
yNpen7Wzoy1tgKscBVkgGAGJPLVhgI+v7TBxh8wOpjBp85ccGtk+MCWz3UaJUYGybjK3ZZPG1w2f
P6+nllV4CZJDvTEHXEd8hD6YviI38JMibf7eFOSx0j0wPrSx6WqrDsjcXo/Rh7JAyi3n7+R4yy8A
RBqIH0nWqno0eN39PB1r4xB4bO1p6SoLPk9oou+Lhy61Fl7yc/9fWpO3tCRHQVOuspoNnFMoynDj
wEYjFp67qSlbtZkZi46+2uNbwsy3rHpy0BgutDycexAsVWzBqbm0peDAgVADZSfjQ0f4OO1XFkaV
U3B8HSAJHbftu1WQ0Gt/6O0SecelfQWcBjwoXFho1lTctjkPfNo0jXGwniikJpt3Tu6qHyx55PYB
EJ/re+nSqACVNRDP4BVGafJ0ExPdmNo8N6wDGDIfvVm/A3njrmuKtyb3Fs7LhVsGBG+/TSmrOFIy
kmA0LdRqzEeQh6z7boS++RIN9qWtKYMWgJThyWAOT0fEC3A3QFQRNzPIFCJ0ab8lA2gLOrt/tXJx
wyE0tzCH5ykZxKbw8nRMn2wZV+NT6P/2oEHh3UEHL+kbm4wuHBrIA1pmNkVpUTRbXIc/mZ57Ky+3
q5UooTafDZ9AMVSFiY6nKiFFPFeE7yaoPezqvP0OglGyIU47fL6+4OfJP5CrAdyh41H5gCUqKw4a
UdNIOtbhlYTouu2XX3jQ1auqg/pk2uBKtuGK3g1o+A0zvdNXzKuH1cTnHmw1YNnoQWwXFj0otyoW
mOvrH3e+dpIHEM8EaKrgNbhKyb/B8yDqgsFbGny0Y3T0EwVdUDw447yyXA1yp7ReCAc/ALCnVxmy
aVLnEEBNQNrVPoMgM6ETJ/Gu6Mfx3lO/z36IvGNPkwBTeohMvHgfCyuoonkuii9VTyw37KiWIy2M
+s3TyH2y9zW7bMMKaNImnEDN9ZIzqr3XXDcKhD0ecMHaFJB3ixhzHQpskiBME9N8oFmnAxqZmfOt
oJ3zYNem1kYNBIV9UGOwjILPK0+efXCi4AeP5gxWVtdp96VWI51pGCT/guz5RMPc17x3m5riITem
HPRUdS++Ta2Lyu5Q0OJZR1obeF3mDq8AjxTfhOibISx5kR5GgXLGwolQbxWUZAGowAMsBbnRL6B4
R3qdtkCOuPyAqztOx9Vkgssp6yLo2V3fMOqdohpSDrvQdNFaHIZ6XwcBG1rD2CFIxoXhyM893iKq
FeXIlMjzVEMJK44ODC24LdAisvCmqzOGBAFyd3jj0KAEilE1VQjSFqMrDTocWEH3aQYSXBJQUBND
+6TIkV27Pm3qgFBqBdIRpwzKBCBxU9kIaAkIW82G4UAyZHYmvW6j1gfe/7qVs4cM6VUkWBBfoY8Q
5C3KtA2uOw6GRgDSyIZV04osHDrvseMCpIRWOA0zypF+GYFC6g93BeIsGAYFPrhaZfurEgj4wh27
ihcILm03rJoy9DgJB39heOre+7ACMADSG5hOPJ+nDw3iOYDYrBJJDm2Izf7gGySsgOC5PonnS4Wx
HFlRdjglCbrz3AphKmUg2guSz6g9LAkoqd3CKA/DigwRYQkhlJpD7p1Z6JlPESd2Scyod+DVHHbd
T9Rxo3yuoS1i39SBwN01Z3ixptCyxhF/Im5qbekonG8b+D6oHqP8hu9Cueh0XqeCQV7ATrL7UWNR
Gbhg8q3jOQdEyuyixLHXvHtAl+LCkTh7etD8ArlcUGQDqQ8+R/PUqg1JjwmlI3IPAXInWJPx1gHj
kr0tPv/peuJpQ+pBosJlgldZT7toWsMsNXLPjE5b6xCCDwvHXEr9neVXEGEh/JF6VcjhSoDj6XBS
l3mEoeXwgG7YMbRz0wDKR0zrQbakCnAI492ykd5pv7YTIhZS1UvAOnXj4gs+Ch/w+HRkwFSh11IQ
Dp1TozsMgF6D16kQ4N8uqgWncsmKcsdA8g/45krvDmOAvu0CAH8PHTkLe+OSEceWZJ8gSoRDruyN
UaA1c0QO92ClLp7NXC/rFw0q1evrW0N9A+SM4bEEBSFIhdGyr5jx4PT4FViLcQi9co0W9QbqKVoT
o4ufrHnL+cIFdjYsuFggSYPLA0IMWdU53SNWbVOntAx+SN0BV/Mv7rxcH5Dcy8q7CQNAK2MjSLoZ
5STDN3crfUA/NPPSMCDwY1Aiyl7/mRFlp49NiR0AovUDQas+5Z/F/MS9JTqFy1P1eyTK0kDBvAG1
JTwAo3oHs1tI5im8Pgz11oOPcTJXyptV8MwF/bnFD6BzHbdFG9o4qBRV6jDpVn8oOo9EjGJNjvcI
wwIpWJ8BZMUPhfUs9RIqcYcExsKxUa9U1Yhy1Rk19A2oXP76O8Yzb7kNBnlE6AtmltZGuQKkYEyH
liQQxgzfLAAOyVKIsLSN5TiPJssi6F+FtB8/QLMy1Ip7z3k2/F/Xl3/JhnIW0fpdEMpgI52AB/a/
WsWr0y9kvJdsyC14NA5SubM3D9hitECrmQFoFuQiF8vRC8uhAk7F3NK2DjCSwSdoq89Cbi+Rxp9d
lKe7V219Yi0GUXOTHzyD3nBPoC3hIExwIdffrq/KxR2M11PKvKI/VIV66h2IspwGxx6hxcpHrcYR
795krbzgMflDeti/juSRLeW0+ATtl2UlQ5kmiHrvkzG8uEUWXx/QxS1wZEQ5K42mEyZMeY+BA5NZ
N7qvRcZ/E/6hN+D3tCkHphN50LQfVswsqkGI3WpmCNNRX/75lgaAEuUNJCJRLLeU8bia2QStpuPy
d+vIhv4D4uUQgkzXZ+3C3YxkEtBECGglU7DyjvG+pUndtPxgBagYI7gGkTSk7UJhoaoa+Uvh5oVF
gjl45MDEISlxVoIDnx/q8QLbm38BW1WYWzk0WtbXx3SWVP0Iao+sqPttdBhDMogfIJsoI5d9fZ8/
0CnUIZs8hPz7vMsezKXA8+LQwBkkPSlUNNRu5LwjpmZmPdYrYHGSiJ9uP8Q2KxfS0xfNHOUflOfa
85EhRyUCjgf9OgLrxbR93v+4PoEXLqGTHIfyYJu2kXeOBhs0YZBMfmiMl7YD+3XBFjyDyyt1NBrl
OEFXWgxdi+tOgNjARDkvnP1x1wjzrWJpbFU+qnj9BgXpRwfaMyygt4NnbQYzXXhol0asvFFelSOt
KuQNRTsoh5qx1aF7XTc3/qLK9llA+rE7j8asvFWGn1cGWlT4oc1ADBiXSdg9t4/eTf6SsMgqYtTB
qiKq1skfElzKa/h4WVVl6tzQWA72ZdyQlMUdS8Jheri+cc5jM8WE6rH2EClB3oIfQHYQvPVzaHzL
eZh36DmLg3RdOAsbaGHdVJX41DCqKQAU4mCNTpxPO5PkgJeW6077r26u36umQi+Jk+P2JLBETL6y
yS3Ph7WRv16fv4XDHUgH5MiNKYo+bdqPFYKkpdPfQaJkqy9prVx4+U+2gXI7Jlpr2pWFNdILsTGG
JpzddGX2ItTyfWOkm+tDuvjAHM2bXMGjIRl1QzRHztsAavMxT4AB3tRzFQf2C9SroKKQADa0FNMs
bQvlWhnm/xgFjh3XyiETL/74eW4Xmi3Usu9fBwo1M8k8JOuxp2ODPG5Z9h3c866s1rmjh0hFhy5A
zl4AZdyu2vfz5+uzedkiBP8QR+OXut8r1Ol4wWa8n3UQJ5R+qsspKkuwTDr+IyiwI94tgY3OgON/
jfK3TeU16FISCDdDLF3aWiSsN3AHx741gLycrKsKxAvm1ggg1nFrLTaxnq0juj2BTARVLipPSC0p
j11WeS5rTc3Zd/UXi0ERCV25IO+Lga1f/eHEKpaUQQYB9W1RpO6+0e8Trm+tFgOkCFU78tJBbQPl
hfV1iyptPO7i08Eph92aXOEaCUzam9i8bV/NOULNbASLShsCSBJ6N+mqiFCReXVuJ/fRR9vQHYmX
6hlnFb6PzwCABy00EA4Ce9jpJuZaObNhxmeQ1/ar+NXEzbZ9bJ7SB++xXrGv/bZ/qu5hHCW0eLH8
fXGBj4wr78U0ijlxTRh3dwIpc/CHGKFFI6iVDHdtXNyPG/ZSleH4c4k+5HxXy9mX2FspA2oCwXQ6
7NwqLB9CV+5+bOJhCIMsnrq40VakWyVd6MTmzl3YYmf3rmJRefd1NkG0sIJFPgUPZvlszJCiT4e4
SV5nyK5c311nL8mpMbXcqAdlxrNW7md0gYHn0vd4PAb6wuW+ZEVZPqbNZdLkGFLVQlweXJwo3VXG
9+tDObvzlKEol4AAMtkqXLlBs2JjgkO4L4MbqxlXEDOMXd6E0PJbwPBd3JZAnGNjgPQFtdPTzeHz
uUFdLHH2zE/Cgo2Rk8cau82Wmrwuz99vO8oVQBgzh3n2nT1J0fZk7Wt9Y/KFgGFpLPIbjh5gUbHZ
aKsAd2j1zIo+Bolr6KPBqnQWLrRzx/ZjoX6PRn7JkaU50a2qRb1sD+EH/SH43j2Vekg+mVv2rf8u
IDAZ+kXYL3m1S3OovPXQmRj1BnXwfdmuskaEEGKAzMfL9T24ZES5LSxupBR04s7e1oKVT8iaFj9b
aq6uW/lfLqXfM6hcEZoOGA7kQJx9W64G+6DVUfDV/4HIx/2s6XFP1m69cIKv7w5TV27/qgWCG6GA
s+fVxgruGLRZ0HAAOsLrI1syo1wU81TbGUuxSE5aR+CpBAr4rRxjM1hi4D1zN0/24FmtS0cbFrUm
LBTYL0ka4j6SjeEbcJboWpRV0T8blnJPdLqmV7mP2evs74lr39b8G6L/SDRWfN3QeaAMFJMPfw+s
tegbOuvMLuzSK9t2dPYj+vfoEBWPIzjKQvIjGGI3fGKbpU46efWcFDikQdm/j34QFLrVdi97Aoy8
QW14H1gQhAFJMM7u9TFdOFOwIOuEeIFBuahs9gBYcehnwYKe8QQZO9aupwqkfF7uLD29C6ZUH0cr
3MHO0GS0L1walXxFzSayyK9/NB4V5+BDrodwYFj2ulmFOdRw3baOCm9phy+NRXkOTQpckzVgLJ4n
IhuFB518rYalBpnLGw5AF5R0ZaOhms5yg7kAMbru7I2nYi+Z/cEUgWjejh2oL9dhw0Mo/YIq57+Z
w99WlXu2mie9Aheys68kNOm5c97cJRq+S3439t1vG8q+kw1Qswcdij2Qap8caCCvyidvn8XNE1v7
cRsPv+hXZ2NFxdr8pndh8KX6Vt38o2GqKFc7AbzC4JOzn4we8WkQIzRl1ct1I5dP8N/jVEXZKoMn
eZlgnEJ7nTLoi3/5s5/v4Oj6iEEBeZb0/iqZNiQuko6kvL9v6cxiNAv+1EZ9qc/wrN9EXg4Sdwgu
OMAQz6AoPgCDBmuN4T7XSn2M/THR3n2/Gd7yae6/2GbJKfSk++YzZQXSoX1mEwQOSTHEeZ+Or0QY
gJZPzBTvhls7YwQIRsrCGt2sn62aQDhpRLJ6CgsQbJVhobWdhm573i34sKrvL0cBpK/p4TgB+KGS
eQS9VXcp9KbuMyggPg8lH0La8AKZTC+LSgiDSxrPhbOk+s0fNkEcgvdC6uqoT7vF+qLigdXd4y4f
fhqCiggIWBKWAqSTDrSbvuT68DJazvb6vrgwVklELfUVIHQDYs5TN5AGRodqvy7uQQj0IDJSrrOC
Atzco6YACrNsYxbezz83iZnFLgQ7IyI6xb2YGDCVYnbEfeKDdTRLhp8aDhX0nZ47a94lPRv+8OHH
3Mql/NugcglTB0S83PLEPeon2Uow7TkoXBGaE9qx2jb5w3AE1jAocJxKrSQdhEenM2r4tUtTfRT3
QZKZUT419NFNxGvFvORH2wxLvCWqsybNgeMICG3YA4pCuYTxwJguS0tx73hgBrKmvotTEMFFRZUn
sVZxf8EHPXN70UYHKB2QqkC1oTykws1Sx2nrTPOte+b9Ilb66IDDM6/tm1yH75aY8ej4d6YodpTX
n2zoCV3fPGfnBCg6FL7AIgKMCrif5YN7FLYEje9oFJ1299ZE30e7TbeTnnaRKLvXoLYgFVpnXkjr
JRams1YHjPrErlyGI7sicQWbRgujpsbncbLXmWPdCc1ET2odzlUXtoDjNm2ypcIADHa00IxTLtwR
6hsB/S/QPgDHAvEkcKiqOJmG+bpGZs+9d3LdjyvLKUPRTkulsYtWsGmQsrThvn7MxNFIDaxuI9vU
7qEGxDdlYUF8JkcPx/V1PCP3k8S6qPqhGxS82w60NE8n1PMrq696jTyMI1QezcL3aZSIRD9AB6+s
Ql6U7teStmhuYKSCQh9jHeT+aq+sn1OwZD5AJnLc0Knbpm2Vr+dU57cz1ehfT8EfsbL/r1zrJ/zs
V7nb/y+ysuMW/Js1UNLD/5vMff+1AJn7uvlZfs/+5x5BxjkPO/7mXzzsGtQ//gUVL0kHJWXhPu7y
v4jYEQrY/5KVBIRBOrT/PlC3/2Zi17x/gSELRIdoWfKQ1oMI1d9U7Jrp/UuqoqOXCVEGfkeu7z/U
9PJr0qoEqz1mHlT1//7/Y3b0jwag35GRRPsiHAIs9mM/A66h+I8dHY2OAHC4E6RP1hwOyl0nKECy
A45n3ohh14+dWBkGlGNBtjXf9mVVrkw9Z7FofB5Spx5jRDugvLEzfa25Ngn7mRW33NV5OGakfyaF
q8W0nF+bsX/hE/kq6Ng/Q6nE3ugOwj5NQ7vC0WJcGJZSusOwcA/gvUYjpSslvNR+SgEpsgpnYdyx
eva3YEDU32ukbECSpW0+PlRHvJG2JLu3XTIh1K2WOtsUomV8Ar7AhkILriLEuaDLPj3ALnEDatWG
vpuzYf3m86m8R/c8rW6GXFuVfjOujTHRM2jqmOmbkdCsjgY/6T7rs1E9UFFWQHu5ky3CrgrmmyIH
jDoE5Wj51kPH+TtIeooDtfL+VlitBzFP3aHb0RLAb2Qz3aL5wP7UNLyqQlZBKyTsejq2IW8ZOIhN
FkB6qdOoh0t4KTmiJM4+xo1bGG12YDuW9GuK+9LwrJ8M3oy7wgmsR5Z2fIaoWKD1YWW3/JdBMlCu
DIyJNa4+wI5Gkdi3o4N2fpMHoQFcEjBoU0G/QG3TGhaeCCUSlF+H84TjCGZHSB2A2/50VWhOaMCE
Ye4o2Fu+lixjDN1hOYRo+GR/QeORM63yxkoPNK3HWzaAuC6yTRRgEf9Cu11DYIzLV+TJAnTl9FWR
3+VB7g27BJ2KcHLVIKolbeDmTSt2DaHvnSx+Df4yPlYmwE5OO+4TdMZh/H9JgeKmOn6lh8RJ0enO
552O8CNqGgFnCJJOoe5kTznn3S3civmnkZnaKpt1oE0LpjXrou6K54JVKYlcyNe4mIuBhrM+JUMM
HjwwMReWtrG6eYCHWnK0kAQe3btgA40tY+pA0lz6DwW0s8oIBItfJ6cCBcaYTYBNtgaxn+zRL969
onknDmo3q4yAuB59mlL3rmxiAYXvPAS8nppx6wkYzl3+Axsvj/EMsyUH6sL+xbWBqxctcHD7UUM6
naNmFmZFs1Hf4f3t3sx8sqVmduk0+FhLi7SKtOsEBTS7pbUbeXPvPbkZL0C8ASmvIBbPZWQ1lP1Y
uNHkxjxdOrDeY3eg5x/hKfrCTj+rbdsuF3Uw7coa5MxaMpu7fHKLODGtflsIfY40TYjtXA3idZ4r
iM5Rx7uZWF68LXyJvLiUL5FNIuA3AiIZMCvFxTQgXkrLWtOheVShipkwJwULgIVFoq0NAWx4emua
VhTiHpU+vSOaa8ywajGB+ehU9Sp3cZbCfhrd+PqXnbr6KLxha8P9A6MUgJ7ASys3bmexDippyfDg
5eXX2sQ0+U6WR2Axh7c5mguRoXpiJbsMcpdIJwWyF0j1tLXRgS6bcPWHdrT4F3tk2bqgTXlzfUxn
LxkCdrgIIHhAQAEvUAWZaZrp5D1PjYdJB3nl0DJt1fIC5F8JfNxpQFVXL6z32kvysAWn1TstRLkU
0sgVPV5xfIN0RgCV8h309aox1BzA72jLHnI5YzBuvLas18LW25VnYhdmnr8fAm/nty698dAth7aM
Idl5fr4v8HPDKgkAJNCtYY4SO1kiVVICD7nocPU/RI2xHKCKUuI7lLWd3mQJewhKQ0Acy8alU8ii
8wSw3Ey5Hrk5r1Z11jmPpG2KKDV6Z5UzkNYMcI8XtqB0l05nCl+D/eDDbQPZp9rUaqflOBa6xR6M
wmAbJwVZHhr/jNiP90iZuE9OYaP+BqGYpSVSr4ePaTgyrMRfSB31lkl19oAmiCa06lZfjboFFfWi
5C8JB8EvKdHzNHlcX/U1aSJilWsf0shL+/XsEIKuE/sURFdwTkFoo9wOY27YYzlq2YNXN2hBglcc
12PZ3SS9VT2UtKziNAOCvdSSMir7L5XTfWlRvRsbt3sR7ezdU3Ru7tx5nNciY0vZgPPjJNlE5WZG
EQC0Ih/R+1H01mvIISUeJQ9W2mfxmHjNg7DmG2d00zuDClzyjd7vKe2CO4D1UMGHXvTCHpE78mSP
4BPQjYakhAcvHp43/vzoE3xS0syqBGjw7QTlc0d/tNOpWiG+TrZtZxhh1SfZ3udefX/9Lrm0NACg
IPsi6bEQdJwaRne+kxZzAsPcaddWj+2RFTmJoJaTrZEkYQt7wVRfClOOFOzZeO9BiQvMy6nBidGi
sxtKH5yAAQSRULHlbuKEKS/cLen4FNZtY66KnqWh7AWMmtknG6GXc9hrXLsddfHOKe3XU8PLlTOI
MrKRAY11WtmxqJPpvc0KN3bG7tVtamOdula6QHh1cc7gLiKHJHV4HdVjImgFbkhPHsy+Jystt+aY
MPpGoZIbGoVtR9eXSM7I2d5wQcyNhJV8z5QZ80c96bWZ0Qeeec/o9Bg2deFnaD/LvlU0+FQF1hIU
UOkzxwUKXktdB+84AqUADa1KBOjkZGaZDhpw6jRIIyTmmy7zNAI9FABUg6WBeB04dqvHwN8HTrUn
gnSfqq7fNEjxrcyw1TDz12fhfNLRq4mYQAcSTXZtyj8/OiFl+v84O7PduJlgST8RAbK437L3Vkvd
knffEF6572Rxefr5qHOAcXdrRPwDCLANGSiStWVGRkbYMlQKzhCtGZyVUdifhZDPUxtq68kvlixx
bqCW//kCDqg/faCkKyjnXw+HjHzSdmMbPefKZKarGg0etJzMQKhePUz1byPXLoDE20mZCZmpoFE1
AuFrVmoTTjsZKRRWhLmXwWh+on6a/uBzm0tCPa9Pcb00Zh16mh5n9UB0jm+iGwLvrIr6KYbsneln
OWjTp1b24SF0065a5UDgmWekRap7HcW7mLwqSjaFzV5ba1asf+hN2T1pbpr+cqhzAI1peP4kjdUZ
a9Hk+mMO9+8UWMr4nKem+Pr+jL6qX988Pcx/h8kE16C8cjOltuMXxPp58Jzm4+T5lVNtUqoH+9yd
xCrqNH1NKC9WWReJdZAkO3/s9YexGcevlq+5+7EXBgIqyb6uBop1XRyuVa2laYEqihXatiecpD8K
pYeWqbSrptGmVcR56g6+vzZqy/UKaRorUt8/YMHK0axfHPyBPyASXK4NIxnWVap8GJJWPIV5Paz0
ZCj3fZU52yq30tXYuuIgcDncOR0ZyMK3udvzNBHg2oMcEn29qjkHmv+sduxE1cAeJuUylkHniawp
17k5RQvMmddr5XYGSGioOtFQToR8k/m6QaMV2pAFz41djWvDLO2DyAu83LiL1jVtRl6ZVO2mUbTp
A7pPOmKeUXem3/Rj6OfTI62DxTF1U1jQRvlD2NmnLsHGmXv2ozUO3/w+CzdTkG3Upup3lWj9nS8A
dwzJlGBUVy1covNHuXkbjq05V8aQ1NZv64GO2o01K0q56A3ugVMt0os7hf8Lb/4/4bE3wgXOoRlK
p+mfmtft4egrJSiTamWXKGJj+dImqA0GsmM9PxtNS09BaG8RCivXTqY+mrWZLdw/Nyq58+HEE/CC
GC1BlSDCvV4dagvZcRjN7IIJxMeo3FErV/zRs3/GBr5/rb1p7ORBmzYuTcP1OJz0yt31Q/dYhn8D
Ea2G2F1AKm44lv/7RNT/EA2bzV9uRQOnCoNSCjjZZQpafa9T/vW0MRLbKTZgi2Ba+0B3rPpRVlXG
odPku7y1ppXq48SnOu240YdErvtiin8rVJeOY6ZgPBSYKGPCSyLgSpz/vFbmy4TkhW4WeMa3JyfU
AqPSEiO7SKiTm7HHVzpyoXW9v43vkiQmCigX3IthkFOYw75/tnGqosKCP2x2cULZ7JKuD1appjdr
f+ychaHu70c88ObwmvYDnb/erIlQRpZa9G58maIsWIsRmnTgo90e2SJeJbq6NONvvNr/HQ/u9M0F
KYw4rqUVJZc4dQ6RIzkD9PahSdx9aGibUg8fc6c8pnq5gpziRcq+kvmu10fPkdUxGLbvf+i7HEsA
pM+3CHA6fme37ddB1rZIRtbppUywZC5NUCUjxuqxkOFeWAkxYuS0HmG+uYqVwd+8P/obyx8dRI5p
kn7QOrLh63k2azx/K3OIL5FhTDvLrusP/ljZj7beH0MU85DpE/pjbygdbAytg9059k9ZrgSnXDZw
0RRsno9jUmv7QG1cL/dRbFfKMXh02zg6tZr/8f0Hvk83EDxCKwIhEXrjqBlcP29RWr6uA6JdmomW
VWYQGraMzXWOHNsqSPNp29jKuXCKpbbiNw5PoAtcTWa1HrADfT7D/9kRdpr3rA8EIgDwxm2P5pl0
jOmTlOK36gTTl1bDwlqvVX0Vu5GP64GZLYTT9wuXJ5hXymxl71IQvX4CUQ20OsgpvLhN85KXtbjQ
74iyT57nC1/5DlhGDIaLlayOt527J2725BjHfVV2BUMNxT62kWlQnER/7JSiebCz5qlEIeMplN26
RMgRRcJ1UEOuA7B/6kaU/P7znGsqwgRkEhq51ytr6J8vL3rbmjp9jC46Vqg0pifNk2Ml5rNwpq9R
3exrK88+qFkaL/SQzDN6fSsTxPwPEZ0QD0r69fdGv6CqbNHEF803zZ1i0eHgCumu33+7++OP2Zzh
BVAxeDuvGc0/bwfN058SPQ8vcT3IgxsH/Qqcr9xMlvGh0cYF74M31hAnu0ExHbwTgGn+/T+jGZWV
9LTExBelcj+meZ1sxwn8EiChP7z/XvfJH2myQw0bBiE6Nbc1gFpU/dCgSHWRvfa7aOlf1nxRf0ah
91c6tupvmEVLHhlvvRyDIq+pITGEdsb1yxVVlIk+RuVEi3XlZOnN5wAR3H1qqX/ef7c35gxEnYIm
8hIkMLfdRWExyKnhbj5XkZDbMm2tvRXRCSH68mGErrSwAd7IlmZwmrVBiDKzAm62o1amPliT0M5T
mNuPptDqrRNG0xPVJQAPM6IvMpb7MLGnE1Uy51hRK/rqduW6jir7UIe+2NeBOVHLqO3gV9e2w64r
h796OCQvMDeaVTYl0QIz5o3556iaFxkhhMusXE+GCFGgtehmO9e1baxLWcbPSmGcWptgM6+Vhp4H
5CPfn5c3PxRUA4rUwJXApzdbdvSjMm+7SpzNJN/BFTm2zcek+6sr4g8B1b4NkWQefc/IMtyG3daL
A+QUi6Ph75o88xJTfnImxeWMsVaGr+3jvls4U+6/ClkjiMjM4LHpIb/5KpmPHhJCWMFFFOql69yX
plf1p0o4J0Ots5c+r8KF8Or+FJvzVLbDnFyAqd6snbJs8IWt/OACkBZ7hZs7KJ1r3e79L39DFJrj
6KthbmGHnIi/Lyw7uFjVVtTtOnHTozTdeEW18KuVTl8np91lgXKqjeEndh1L5ZLFB7j5suYYBXok
3eDC6tgqPQQdM3JVj6Rw25ViK93kUUndr5l/9GmqzNxpyaTi/lAgLGG1o9rA2YUU2PWC7/0qMaRe
cPpUOppVSEBmY/dXCzDjzpov73/uV7Dx+m7iiwPxgORRs7kroKWtHkeRUIOLXsUvqkYQlpZoi495
Juix0IutMcb1XzKX4GEGo79pauU8tIaV742GozjBBBCtP8M9NWOg/o3b0sK6KFWs2Cud6k/Z+GDs
3VR9Bl/oG3QEg51iJygKGsaQPShuGCZrH43GNSqD8SYKBIJxQzo+xk7oboU5Jk/CScutLzPrp65U
6aotR/8rmmL+yWGSFo6at+aeHYVVA4U8BMRvwxVfrzo3KaPo0kE/OlrZ9AfiWHX0hbLVpeiOpi0B
4KcIZMsOig2FY+1TqZcLCPF9bEo1k7SaFBvHGexErxdAqxoAvrUWXkyWIQriyV93qqKdrPvkRJZT
rbW2+52lrfr3/cXwxrgEEHBv7NlRkqvvelyBTmWQNzK4BDi1ejGB/nPR4c/gj+KiEsQdBrS493nc
2gvaym+grZTxDJUVaBFSUEO9HrlQuq6qqClcVEHpDhbh39bP4nWmi7RcVQHNOGXa+0e3VD6rQ+s+
j2IUO8jPEBLaMNyYTQQPpzTOsWM/v/9N3ohgwRU5X4FCUZhFC+r60SIFBWQwIvccu+JHCRayKr8I
yvCw1nF3Tobkg9Ump84i2+xFduzs5E+DmurjmARLbbpvnMAz4gLUiWEYnOx5/v6JuQr6xmsLS1l8
CZPhh1tMiafaU7KwCu6DH+qGXC0EP2Df2m0tqEgjQF+spM5Z0Z1lGg6nJnbrXS9rK1q4Ut64xLCO
JFsFwuWguyW9inzSI0v0/jkDbtskroy3QRXkXmVbcl3phVylpViSJHwDO2KD8/VmkzfsHW5nNK9E
ZNU0YdEcjzafZ9SGuWoKhPMKI/oG89b2MmmFu7QbOX7jXPhrOlif9ckJ965RVciT1ra7atpSOWqq
jQ9T6ah/m874vLDy5nP+5miGIgc2w05EBk+9uXCnXqnkpGbOOeitbF+IyoIXPMWrthbdFw6QH7mm
l6ehHdUjT+UcnAoH57gLfy08xzzO9XPMBhQGxRBiR0oB8331z7JzEzp42sovL92Ul18shFcOJJAx
oVjdr0dqu2uLZG0vLP+TYoz9RhLHr+U4rEplyNdZOW7EEJunXkHptZ3SaDuUOKTl46A8pGm4pKc1
P83V04I+EC3CD0VC2UEf9PppNRPUvOAwuajV0K3UoQb5b+NP7jS5q2Fy//MSZjiU7TmnCcYIrG8+
TkKqAP9UD0ihuxi64JRtB8Wp1k6dp1srzJs1l266cF7eHQTzoNCYOQTg/tu3EULNEraRZwwuPUjM
Cmw6xQwkGxeuodey/M2nnHflDBQge48dy/WnJG9FAE8t3XPSxDtgEmDt3EOewOu6gxuhEBDo6yzY
9d2fVD4UymFI1LOUn0RRUGcpH5QhWQdI8QxRvyuqeGuWn/By9YxI8qex8LB3BCVCF/Y0US+HlwUX
6AbQqXNsxaqsUM4thYONnUn0wOt4N+dBH+GrJfs06pT1WLsv9tiYR5khgZynPrUrdVBzoH7V3kcQ
yA8Lu+fujMMWiOlitsiXEfS+eS4y8qQfxjG4dFTTt0HtR/uAJOkApx/pZCvZGyXVYFKG4MlR43iH
iUq/Nvqw27XwlQKvdZwOJV0+WjtGfwKqkc/Qrqbd+495t2sM7rdZ/wGgdgZs5hX3zx43grJutVAT
LyOl+W2W/wxQKdWnHBp1n63fH+v+Sp2brhmGySKaByC6GSyZEqJF8rhScaxzXRhnOxqw84wlYWNQ
2sfQasTDHO8ahRM/IEyh0las/tS7CEFq6o3b9x/oPttDt5KLDucmTUBNvaUAOFPnEoII99IZjbsb
umZCKkANACnhDr10qGA81tL9hr+62PV0Jm3sohLKmq5H5rAash3Kqz7irlXz0YER9KusFNBgeqfq
aqN3ge+NrvMXdjDK6u8/+d208eBAiNRgiOK1uzTVSLAT01TfuExhv5mGyF4ponimQMd1QQHovw8G
RRIsiyBkHvB62qBj0d5Um8YlS5LxZJl5vvJzqo0tBhZ7dBbEwnh3pxwvB/hiYB/GLmWtXI/X5izA
rO94OQzhvFKguWVLdemUe3MUViHe4qxE+HHXo2SZVVZObRkX1MyGlSwrCDiuXi0ACq8o1dVZygmA
FAXXqIq/IsjS9TDwkmNUEgf7kmlCnlSl7T4VSdCvu6Y3Xxw9V2ddKDKM2J4U2ouSftXCbbQ3vQIz
ZtNpnYboumHJS0FwEnhTOPp/7Xa0vzpj43/ouxqltSBXrdabA9ZVGgLfkMWpfe7JoXY2wsb03k6y
5BPEajg+0dA0tTeQ0u/HYDCBCgW22upYJPjQumZ2iLHe9QKFf6+gTJY/3FDuSxUYd+X6Nb21UyDC
0qssNLJXsUzFmgKJzwUI1zHBas0uNKXdlMmgbX0jhWReBtEQeNJO6S/i2goW9vDdTuCmousOQiBp
Od6nN7ExWcsUdqWrXowojzYNhFuE7hqDp0oTqG+LJsGvrctXEwqBHYcwujhnHAaB2OsJbTMzkW2K
vawm1aNjf9Ok/r3tnFMUpvCBay+Ij5XzvQjHlz5NPA1CdRWnex3tF99dAZhuhN7uBZ5Civ2n6f6m
xh+KwtSKBXXhyCurdNtSVY58ZZ2KZ50aBboBDyWFpBzQLlM+OXJskdPXnhFc3BZavlFTZd32C/Xx
u2RgfstZOgVOOMDhbSNER/Deq32JB+QoyfRF3ZyGoEp/R5P8+P7p8uZI9CT8T2GE0u719+wDPZRO
aExnGdvjF4rcD6zs/DC1bbp5f6T7bJOXAlCeTaXoRbjrVYIRqPmWW03nwhxgPxq/mjR9diyIgIVs
9pEsdM8Y279RjVOh2XhpnF56LuUk7NelA4CvVgsn3T3XZn4iLkXiSHSQSImuXz4RIlJHFV/SsLHb
VdIJ41AIGXp2a/iBB12u3NRisHZZqjmnWGbUaqxjk9EeoA9KvrY10BJplc6TrZdiXfRpvVBwvzsl
6U7U6EoktOYZOZevH7BQSf7swtbOyuTGB9OpiACT5rIwMfNrXu8pWHhsZGaGOgk9iNejyN5t6XYQ
OAqT92010fcJV2dqHnpiUa8NfedbV7gXvXDF3kqjYeVPKhw5OkF2VhTSFtqWnf0oQ/93H86MqCgK
mcpESzypGNnCMnploNw8LZVDWo24EqEjOzdhTBIbpWaESne2LW5B6cbRzjYic5uhM1iReTTp0TWV
8THCEMMrjUbdkcGjC58jIu0Hen1JUWraZXptcUrBpdOGHC2LusaFQ6u7cRWWSFpMWpetJAV2DyPC
YCc7W7E9Pch5pcIANlNTxHCNItu5+rR186z5lYgGA2aoIP6hMv1gnbdju8vdNKfu2tN3M9rRFhhB
HFjn/SZs43o9jCI6Unz8k41Rt5Ol3n6Ixt7Z4v737Iyay0Isteh7P6juuS2LYktBf9j40nzi1j41
euzuOgWF9PeXw2sX8c0HpvsDOYXX5JMI7Xo5lEkdqYneDmerEFxvrtkGzwF2on3gTzDsK3WNe8jn
Rov9J6rv9jkyDKxNVSu61FPlnPWSrLPL7GhXhUOzm3BBeWi7kN6JJhieSvglD6Of2H9wFNHXAP6q
h6tus3dBXxcW9l0GjS/MHPzzA/MHuOP6RaQ1JOYYhj2mNb22CbFmWbN85a7ONfUPq+tX1UZIQbaj
bLfJUGtLTIV539x+SEj5aLFiLTeLs16Pn1XUOBrsQc8iju3PmtLAe7YH5zj0RKQEIONOi6PqU2cG
zfdGIUvpUMxqNL/3gs5Z8oZ9La3fPA0dUFCuECSfibc3h90Y6EJ2ZWufaZeLD6pVwXN1JtM+WcP4
MjmdKnm6Fhm0WOpA7XHzI6Pn85fWpeMLBYfmoy59y8sIDh/jWnWfK5jsD6Oe209Kk2Wzn1mypRUr
85xSzegQt+JtO8VyYw0BqY070hxaNiFV9cyozYOIWus7BPDwQ16Wpbuwhu/CkpmtCQud6Bws7a70
W+gBkGftdGcdlUQUhZr4DOcm3sEA1lZ11dcLyMB9GuwiFs5l7cIxhndza4XRw60vcWhwzhoikFu7
zKfvJBDBY+SWOJkktbqOa63bsvrlzhimChVtQ/7uQrv4AQuv3nCiipXAMGnhQ9xdIAAIGgJ/3LZg
ineZyij12MixszqXyBfS7FdYh1L0S5Im8zV0tbSomszJNrVi0hTjltOka3msimhyz65oH2UhlM+t
6I80DWo/3z+b3h6ITBEAESbFbSE1zkIzlSHGosi3549oQhYr2w+bXdmIeCE1v89OZ3Md0Beq7a8g
+fxp/8nNsW/RR0ekzlmRY/Y7z2P9mRxU/WbVeMS48RSe0jH6qiuIJw5VMQeImfshUEfTQ+Cl+a4o
Sgwzt7T2YzZmXC1K/NUqFLnvScKlpwMpIophun/e/0J3d/lrJy6lbeGy8DkAr5967FIHr87WOWM3
gbqfqjWeFWEpBgNX9qfEGd1HxczHT1OVLDn33EEuDD1TtucWJrp4b6XdZGGGJHr41TrdFG/U/sUe
bHXdo/NWt1boJaO/hD699bI2W30GeeD23x5ptRlEepIozpndmawnqVhrWebBE9OKxSFtcOHJobbU
elY4LCFM96klrwuGTus9LBuVp7j+0kMdu2FSNM65jUbtg5ojkKaHCDpMtVM8JrLTtlHju9vRqZH+
DhxnWpupVqxyvQkwiqkIG4JKnnqzplRXjep3modok4msCVGVqctII6uQTzfRetglrXqaTOy8zDiU
eJNya4X+iMuHGaLoNNExuW/b0H7tSAg2LILW68Mx3cqmHs8KRpkBYA52TbHSSuyGMJSXmWJ4JSYF
kwdLMtrXahQdw2kqV+ZEm67h+Ac/r8pDHMj2McZPbFVUvaF7ABzRKnOGcWV1qv7x/cWr3U8ozecz
U4isn36UW89GfNu0KO0S3P4U3cQ3SNI0iCXTY5RNmD+ZrUhWLZ/2gZj+U9Wm2ipurWiN+Iw8ECt+
iFoRb0ItlzSMdvAE/KxvHm3fiDaqJpbICvdnEc8KRwHuI8CadivjpEmrU5oopfqFiM4P38k3+kTz
dDBFL+9/lfvLjCIECj2zvQsh763CzTBFJbyfVj9r04VgFZJqb9v7VpQfR0tbCJnu7wsGmImj3JmQ
1W4PWLsYilBPTZwd+1A+aU1rrjI5KOv//EZczkwSUDoUnFuijzUIgyqCop+rURB/yQ7DwCz8GRr4
C9g+zIP3h3vjpeCyU9rnKIeBcyvtW2lZh28RdcpJ6alz2p1PSc3vu4V5uqcYAtLyXkh64UcIO+Qm
3hyLuu8s8oOzGgTfzS6EQD/6NP41aht7qlU+ROMQb6chrTdoZRjPIkw+vP+mr3HG9U1MTW+miRDB
w2u6tbDFp37qtWrSz+2UJBs9S/v9lEfOpTX9Z+gU4zc68rgSzLpIP2ulVa0sUPvBpcW6i0f9sRbh
l8gc+0c6GLqHauyHrdKqzk5HWX3rln5zCbQi8MLJkAc/7QHuZPMwpobXBjUN0Y0oV47MHuKE1pwU
wnaxseHReDWtwus6iMJjnGvFUuw1H7Q374z4CXUI7mmy5dskuQ7HqnbdzjhHWYfKvW0Pp7QgxNKT
VJwD26m+1Ip7AZHixKNSAK1Bs+W39z/8XapBNED/HqEWSTTNqTdwphki41Nnun52aE46dKaJaTXt
lQ9F5nRr5N5+tGabb2Ern61q1BdClTdOIly75robeTzElZvIvtBEHPV2qZ/T0DwJ2YrUK3IMn40a
SvL77/nGViLzdi04WtS/IHNeX3qaHY04zBfOuejH6Gfg5t8rbOsXVvFbG4lpJI6clYNYxPOJ+E/o
pVilqihYFJxRcqbBJu0VGI7cfrOmISWkJj7ZiizQg8rtnZn5f6qEvp33X/SNmwhQiH4KxKEINc2b
3C2JFd3p9Mw9I+t/Esb4JMYse7ZArVdjVWQnN+ZKzDA5fX/YN74vTQwz3kM8PSuxXL/51DaRAdro
noss0balG2iboMRR9P9jFKwsOOtZrHCEr0fJtEyGdee7Z4XG00saqSddG9Ln9wd5IyeiPYz9PffB
z/WSm09odoHbdIPlnMtUv1AlxHuUBp6jHpblqbSM6kUvjPHRsOXnOBjUZzPMzK3f2M02NfL+kNhB
e+zMduGCu9+oAkh1tn3BNQ1vlnkv/bO0Km2kZgQvC4O58bsim/Yhrmgf9N1CxqtYbVHlsnq6w2OO
oKPiG87CXXS/rrhdXYbX6Z7n+98s7dpRAy3RyCoMLBqPfd4X66atIk9PnqsGlew8XwNaLlGb7kNz
egQIrOZ6C2oEtzdTGkaqM1aafban4muaSOhmCEcUffxC6faHrki5cCTdd8KD0s/9toJXnOsCN5Of
yEQLmlqZzsRm3W6szWhXuhP6UKNfP2pWsLWdWnsw4qhY06uQbRysV9Y9PIYVhfslD6t77slMTCBS
p0VlFkS9zYpUpexJUDmeuzI3N7jWg+U6UZx9T6isPDT5WJ7b3NF+q26AAy/kknFK1u4wQDWigVz/
bKho2Qh/yjaVoYaXUteBknTu9f+8MQXN6jwfgQoH322DbxxltVoJYkrNiKyL5eaPadeFC1vgFcC7
vjAFgSQH+HxpwX++mRtIx12sUS07B0WGnWoYYpcSR+2wzcb2IUyyfG2207jJO1VsXb370Ex4JJWG
7/5dOCHeWJZclzg3szDncFC/3oy+ggCeKBXt3I9acgjiqTiUhkkCBIQUoxyvlMZ3PxzR4c27ZJc2
9niJ9OrQ0T74rQlK59EtUYwh56tJa0aMiQ+ByLKj2y1l1fenBqEFcvYAO1Dh7yVbKfg2SqxZ50ko
05+gQaiokBoGM4Y36vY+HOJPqdZM3ws0phaWxCt4cj1bjD0r+aLqQcH5llmjdJMe9+5gnXFS8MBE
Tm2ll17iIl2lHKfpV539ruTwq4gdD4LaIbe6owMg4eUTcR7tLPjFDPGj3TaedB5iC1EBDHgaEyFH
d0mf8j4QYe0itgCFFrErcJPr+QzDAm5gEBpPoWP8zWVUPmVpUK5dQ4aH95fOfU40Zw90wM/hDn2X
N3GIGsSNkpU9uu4a8n4VlgPbPrWLTQPhYjMn7gvhwH3xirGQkIJ7Q5Tp0jlw/Wqm2lIQaVP9qe4R
63DUzNgpaURPb5Rav0TumkerykOvn+N9M5lNHfxwAyRifEytUMEhPLa3tayiVRFbS0HDnboXWA+N
4mARLJCZMnRzqSmc7sWot9Y58J8gBZQ1zuxj+Cs0viqZto4QOJKJ9SDz/ITb+LBC+MZLxM/WnJ6t
oHlolL3loC30UVE+BEo5eK76VIvHyHm2JIzbMCUR19e1S20cuaUBFu7Q7NtiJxV7abG/EfnxJkTR
eN0KQoZbhVOS+ym3+AFgCz+H9WwOMNWYp8Vd+Rz4TrJu0Or42llas0IBqtw1pbLQYXN/JpFJ4D9K
weA1V7xZWahtCTeILXG2+kg7lanyjI/7puuNR01WsP2i/tP7S/k1N7jd4KwqiM+Q/dAXuAkJAq21
6nAIyIbN7GiY9UZSqAjxYkmaZpN0Lw5sf0OBkq5G22nMV10INdIqDllVfA5Ua1VNL4NTrlTzGPqn
wvC9WCnP47Bpk3DltGKf6rgDYaOety/vP/kbFwnfir4pjhEBV/LW9qpSCzsPE12cSauHpxAV05dA
DjEWOo224i7jgrdlsDENRd01jWFu/EhE62aCiP7+kxhvHNAAPGwDNii57+2VNogox74tM9Btm+Ad
GA8xHoVlJi5J1G/c5EWLn7MuXjtKuK+QoWQTwRQYN4pZbcCMLm64FaFykeXnQTnCnDTrz7Gyq020
4Zxfkfpkol9XXvAY+WgF1b5y831vi89RfrBUhf8SnO242cTqU1eDzuUUVoIQIkSb/PKFuavE9ExP
/Yc0x1HDbKmDTIr9Oe/cx1k5gNRlqYf/VZT3ZkWRB79quoCw0Gx8fVhZxZysllI912gzGQrH/uR7
VvJFGfpVR+gT2Zcx/gjg11BsxElCj/CQOoXD30n/MuDrFMgzaNrQh9syoGueTuoiVw+do39HC8/y
7Dx9Rs/hPOEG1n4qkBVSzf37E/pG8oC4BJ0RpJgcbfqteyK6Mai31d10NkJzOoWKQPKAbPGSlX62
jSaR7uKm6B+7wo93qlL7kNGTbPTop+7WiqmmD7ZMu0MYSGepWeE+RYPAQCTJSYtwnXWreN/LRB9L
GMHnoY2OMe59XmT15l5zUsebdFsB3M3a7wSi45YgTv5q8ynamlOseq5bfCz8bPgq62bhEHnr4KTo
S28tLAYKF68b5J+8ph+Eb8QpLW3EQtqxMcQ3wtsQgdvCfZZZGO0sCwsevRZw1ECaj3aoL8kZ3t/+
QB9IB86dyHwa6+b2l4obm4UOvyPQk72GTAAcATq2HqYwXAo07vueZ5gFUI+cBmnju44R00e2T7b+
eG6cUR5R2zpNRpUeTdrWHoMEJbqqp00Gl+fwWwCZtoUFlLFgZTg9cAtn6zxOuRVLPeoeXSm0H64S
2HtRB9azOk72ox756sK9cl9WB0pgScNd4pgXiOZdb8pOSyKnqtzh3KnZkbaK4Ry1FL69UBXggZHp
pZzQnjXYxnOjjuGDGlE491085VuZBEeECCNPOOH41NTZcNay2HnqTRv9LLs94RRUbcigdkHQoF+Q
V8mla5WfgYUwy8JR+1bkZUBHRE6MIA/CyPVrZN1kQGLr9Ke4ztaIJPhraDxnOendyi2NhcHu9xpR
F3kydSwoT/ZtYAN1zwnNqtKfBqXTVpWi2+uqqf+8f9bcr1u6figXc6aQ9XChXb9REo9xCRU1PftG
mJ8rp3kZI9d8nJLyP+f+80CUSMG1UN5Xb3A6Ot99aYgmPduBku/dSv6uU/cY91G86rXklBP7e3WS
/WcZJ+jqJsVAmlegyrL6rt9PFn7ixmpWnCPbDT7rk/lNjOFHo0wgs7hOt0/Cwt++/0nv520ekj4A
fXZVueul8+nKtrOpLc5K4FgnZH/EqTWXyFH3kdrMACR/JdugX9QW1++l9rrMUPkg1oH6sYnb0QFz
LeKNbWXCG4QYPCWVycI2vg80Zhl8FHJoVyMZvCU82k4e+Mh6l+d8NPsdV7Dy0pRG91THzg+3Nk6U
xzUwaH08FT4Qx8J+uO8NYC7/HX5+vH+O+ciOlSlOmvI8qbUns2c/fVRgZfUSm8AeByrV/IhBw96A
7l50PwtHAqahHVTnHyrsV0vzU0XsnrS7qTpJ3KqA1b87ZX1xgwjzL+0ldJfkGt9aCeRbqLlRtKeB
av79Pw/sqnleOmOEQ32PVHPru2LjuMWSJ9tbS4GKC/kPVyCH683OUlVapM1QLZHBSYJDGoV8nCT/
PDpZ7o1xV1/syViKA94YE+kiusc5zh1e7mYqRDVazWSZ2Xku71uwXw2zeTGVbB3p4yau/FWNiHIn
fyIu8RSXHzLXeSmksuLyPqK4fzH0cJf3S3vi/nSGlzCzjViaEPlukd1hKsauTLT8HBf9l9ayCxAR
1TpMRoaqRlUupsX3HwEGHqcz4RA1GA626+ktRV1FvHN3TqWRf0nSNNjWlTN9jkYB5UpE9KanRtw/
JY3wD63hvuRs6E95VBEN2egM1j4cM8+1Av0la/PoEJf29CNzzfDj+wfSG6nKTKDn4CU+QjzJujks
isiECFaXaIkTvOwbW/inttetZmVYydfBbS9+3mzrAojP+z+cnVdz3Ei6pv/KRN9jFt5snJkLoByL
pkiRkijdICiJgvcJ++v3AXvOWRVKQaz2omdCzaYSSKT5zGsUycw/VhMO5AX5xsodcPmBSGy5OYlo
waRRizyfsNhWgj5tQC/KNeKkmtRLu7Zxqn1RGnQLlWJNqe2y3sx4BB3zUUmPetmYAnFYxQWUrFPU
4diuZlW5NYQd32a1vhP2oNwUPboCbTTEm5UZn+OZ8yQEDAoNUTB4cwdFX+xJ1Zo0ye6s9pREsrGN
8kbdd6MhHf0GhkcmeukhDAYoQ6VAIg1K75eIn4KRiIzT5JfNps+cNbmc36xW8kOAUICiWARLM5ME
a0M5o2lzyoRqHohk/aNhVPmGLl3xBbCts+3S4cv783B5AHJXgImZC88GklmL21eMQV8V0dBRCCcl
tZXE8iYFzbP3R7mMYUAqvZFEkDul/zj//JdjNq4w2qjTujohltGAH8yava2U8sMUOtFKv/V3LzTz
h2DnAhDgG58PVYq0Gm3bL09DRNzgg2mhJlRPK/fsW0vifPnM1F/gFRyuzNtSwQo+KOlMLvt3cUMX
2hzT/IoA6ibPDNNTsYjZloXxrRz14bpDR+7VEVDaNYsMO60TmBt0EbZSmjWeaUwvA5HRrlf9yIVC
r6ElkCIHXZrZdpQ6/fuffgnWFWkJhGGwn9QMz6enNoU1AqDw73CTp06TwNsrzLzZ9zXl2/eH+k3S
RxAyB5Qy354jf/Epmgw1X+Aw1Qmqx4sgy/sQ1Z2/7ZMAQ/DIdtyUk/ugyRLNe3uatRhFs7Lw5iF+
/UwaDnaEXiZVO4eiwvJ1xdBadW4IcUe9U9r1dhRsI2e0P3V2Gh36pIgOndE0py7UbooOn8K1KVhu
aQ0lp/mEQd+YvaUvUVjRGFlRaffWXYvk83Vvq9VVVAW7wZ+l3uR4m8fs6lDTJ3Lz5EvUmv6V1EH/
E+QbH0qpw/QnrcLdGKrPg5/3hyJS2u37n+niEZkaEj/K4SxjLuV5Q/2yN50ggDMy6tF951Q/wr43
qLnY9ZVsJMVJqwHMalHePr8/5kX/bXYOo5BKjErAyf8tBg1yRM/hlMf3maYHj33gwC8yYhRkUlqe
9gD3GjnV8CBpqvCGRspv0CrPvMScSsMNjXItIVhee2+Pgwfm39EJ2db5HLRACYDk2dF9LznfYlU8
Z5qxxwIWz6yq6FbW5PxuZ2tyfvdfBltsQXLmiHK9Fd3rbWRf+4nAGj1HK/f9Kb58JYiLcyuX4Jag
/OJmVbpAHYcuuleFkz3ZqU8Owlf2ajxyDgoZ5cpSXx7xlDkUgIuEMew0lHkWR7xKPSfyc96qD4xv
k6EnV0YiSi8cpbVr8rcjzf0bUlRuruUJX+gS+Vs7RPe4dNiGm6Pd5aZDp00uyWPsvT+NFwf923sR
9YLqna8UefFefQKTkyMe9oAivFKLd5o9d68iJAT7YZi8yW8/lAmoI8rhMHGsrRGMBzmbdmWW3I7T
CL+Coji+Qx6BjYusyi7QghvUZI5RkKwE/ctoan7WmXCuz4A87vPFsyKjZ/mx6UT3YTmqEEBy+8Mk
1HxbduhQFHLUb4rR8Ld6Oazlnb/7JjS6DKQcyWbpA55voDyx6xp7ueg+ygzdVdpYu45S33cDWc//
kHQ0vySd4fk9QaJwxZ8PJU3maNQRMlxhZGXYyQ6mJzl9v/LdLzfpvEuB5LHMiBKXbU0/TCQRd0F8
X8JrpFmQEIbBJNy9v7p+t0m5GkjPWFoImMw//+XsNRE5hKLYR/e+49+lgd+damqyx0rqh7sIHbWr
/5/hZp4uShc4qCwuZIA7uIuU7FFoHgiRmj8JMautI9nf1FQdtu8PdnmvMIPUx+mTGaBll/UP5FbV
Mh5kjrmhM9whDl8ruUKqq437fZrZ97HafH9/xMtFqCG1wES+VZhBvZ7PZjepZdjqPW1w3QRXnA71
DunP1u20ql85XS8qHQRo2OPoFDs4YGeY9flYSWdAqMpVA8iGtlMbfzdQBd0MdgMduRdHqRfSxg7t
b0bxqAbqYYhuU/2+GD6G2X1TAznUjwoYZjWkHJpOu0gaVK+28o/KzAtXerGzUw0lqWLlsS/yTB6b
+h61ylmmD4DPvOx/WXB9GZmDQ3p5SnCkceNM6zfolBO7hrG9SSqj/ByjGOiaQph3itx1x05B5SW2
HLGy8n/zrUhyoOWSehiEAotvZdSiNuMEcW4RCeV6bs0fBimC0wp4e+Wl53c6v2+t2UEAmAKHE2nI
ot2EjL9ROZk0nPIwQLEJ1cDdINf55/cX3+VWPh9l8UJFUJZm7QcjZUwbbLqmYuBgK/tEo6nlB2vu
3W8dw+VLzX5nUNNx7wOVfv4hFQnhHbtuxlOQKzup8Z9KW/W9pIFUGOIJcKz6L1Ic3LTKTR7fm/0x
rj5E8acxPhn+jTp8D+yTEd+rs/Pp6LVV55XmPTC5U1q+NMm3pj5m/Y9ABFj/IsCzU9Uf9vRtapGy
x2MAH3Tbdlv/S4+8+OgcHRs9F4H497Mo74PhJnK+9Y6GSUEN4/qAj57nKI+a8SBNT7K8JbOV+gfh
oBcW743qp9Nd9conZPM7ypGYb7hW+FNyvMLI8Bw5mLPO0Lc8+NxLiZvH3+mnJyEUlubFil7z/GcG
Q972dcKM49gcFfVz6dzZLQgodZMjJSyB37bSK2xPVqKdi9xmNqwEaIqKMXV5ygfL+beNaAjJpUAP
trQoW0f5hAy/8V04Q3BdqWGAPHymXEGX0G8KYH0uurvWmqHLW5i8WAWkFTNakMgdhe95l/2ynbNk
sCFz+f1J1DhHRvIxLg+jIV6wkKBQFKavNAHTzZQa3xUsEWXlJR6p9OVuCxCnwrNOO3bRdJM2z/bw
Y1JeHeWQ2vA5pLtWf5FAVhRTeZsU14PYxYX1WS/UByN7sQa6xyhjeJTtVk6FywAGiDC5Kc0OrtwL
qq8hh6HVm6l2UiP411r4JFE59SJIOjs9N/JrNPtdzamMlWEv2rnaW5sOPOjswgbIYRGSK1WOxJkx
jKdW5yPFVlPthwnxy9TwxV6PQeShPdwpz5Hm70WWp49Jqxm3UZGW90nR6beibX3PBBr7xxc2ZRl8
+dAbBdN8AYwsksQIUxxgTw2CtAXi1Tu9y22PmplbzUC094+wy4MSkxfOEsp+mjMjQM9XE0bvgTxG
BaMhebsbyzaHADusgSEumqNMNrc0R/8soYng8WLrWNBzVaVUobVn0pXPiSyugDJjyvnYZRlrsAtp
pRl4D0mBFwegMyflW+zn382i1Ny8bh7RGt3XSep1A5x7bVo1Wr88ymdmHbc6dQsSp2U2GMX8WIzI
G5Sl0SPxpUlPhiNFno+X0SMtFu3n+/N+eRfyFzL1SJmCRAbWfT7vCG9UJqVx+aRKMLOFEza7LiiG
rWauxc6/2V+w9LmoDBqJM73lfKQp06dQCoAtWMidbYIIWCO039b1w+kmCPcU1fzvvdF+fP/9LvCt
8xcn5gBFBNgaANg84b8cU1pWgC0K0+nUww7/lAFSvKb1VSC4r4ynnIL2KcyrHtMbcnxdkr4XQkK7
KhpLT2gBUAryvH0HI/XKhAHvymndYRfVJ1/ff8zLgNXmPuUkoBYy4/oXcUKEu0c8NibaHZpfQOxq
lIe8asy7Up8ir4+MeKt17Vr38zffniIICGRw12QzS23JHCm32u8VvggZ8zQoNtVu/CCAAnQrq+wC
I8hXgGkOAhLqDenTUshxlEZgWrYDZkWNzY3Sydjy1tPHtEwmEJeO0F/HBo0up0wf6AC4Jr6UX0rH
GPY6uopf6iF50oKu3nVC0/44QoOXYpLL8XhUK5YUMhUD97AZyvpEayNAG8mQ3HIos5Xj7XfLcO70
vd0t83deLMO0KgHOGFV9ipoJVFEajtc2An6uAnXwVmiSvouHaiurItoRiJibyOqRAs/rE1oR2hZQ
Vr4rWvkLtLPJS2cHljEZhrWHvDyEZwUs2gBwLNihSyy4JVSkuY26PIXQwD7qRl/eTXb8nA2R82zU
YXIbm9aL4mTig2R1+l1jRS0Az6Z7QJz6cxzV9CgqOV27Gi7UuTCvB00B6QMnw9lFYXE32KIFGm62
xUm0zxE6ZEfVr+ujnhr9c56D5MkDB26mPxo3Ex5B9wJTmK2cleFzK/fHPltznvzdLLFc4OaB74NT
tnicVmB+0zZ0VNMgLJ+ipgh3XZ5M2/dPhN+NQu5K3QcqBtxh9fzcasFwiwqY/cmys/CmnSJUf81x
zXJjXnbnQRzIsJmbRaN2lnlZnDtpCspBrooKIj75EGTKalvZxrQxpRCQ/RD/YYNk/pKMRS2awFED
yHr+Ur1hl9NQqsUJdzFxLbcyAWBvrfQRL481zhmavMQtsxXLcqupQg7IvM0SkY4ggFjePBSDkn53
UGB8/xP9bmFSdppbWOyXWfbs/HVUZQqtVHKaExcZIh6t4h9UK96bcTPuCzQhfpS1eoiEGL92wxh5
wFxbr1W1BKVo7Sm28jV9sgu8LPM7n7GQhJlneAyL8KYUYDBiDFxPTdgfWt1w7bhEpgtTXx8yc5bI
XpH12mPIjtkUjryVRe9sJrltP+O7ODM/daegWV/0rhOiW+OgvnvD79pukoluG/cI4nI3Gt1XO4tb
F2nJ8akTjnzVFDgVyqmoJzfUIuBzaaZ9e3+y5/DgbKXSzSE8meHc9Ez5uOdzXbbDhNrnKJ/kBviK
Hk4RUoCFc2wVdEKyzI6uOtCYT4VSRleRLE0rNbnLb825iFwajXJ9Jr4ti3J2GtbOFKfKKR2y5Mm3
nUMZT8PBT7UdSEvQ7l3j75H7+pqXceIZRWduLOwc1Am7vHHq85Um4MUi53FmxhJtdqwILlxsAsUU
NJcy5UTzPj2mahDejND/XqrMX8s3L06ieSj6jZDuWF/I35zPvN+GYjScQqG6UEz3kmE13qDSI3//
+16Eh4xi49JKTQamBEyS81GgFqQh8vbyaSYHe6kqsoNWKD16Y+NwYmvVj5VhdNsKwfWVa++CI8CV
R1GXDJa6GjSBZekasHjV2Y5oTlgnYyuXJc2zhEvIZsh69boSyniwQuNzLgNEjIsA7CRWf6exDe3H
0cJSlmZyh3VI4D+miI0fyg5f3aKuvoJZvydLl10lccRxdIbsJIUN9zhlmZ96OvNNEEhUDyWyWTtt
wJW1L6VdCUJik+aG9IW2ibobsWxdWcoXsSavSxUWsir/0CxZBOJpETkd7tJ0HqsaWVTqVxtrwu8z
HhWMAjSnRdfKSvYrn3c+2s/3L6POLRqghLgCXbhpWpOdZJ3enFD524PqsJpPBhVAqeyASG9bYutK
Tzy12Gf1E7o4bt8fBWQMKX8OYrDh2UPQNJv5mC11nVrng98jGKGWs/7ZQYrxsnJeyl7dJSLepMWd
CCUcEHbIN4ct3Q8lO5S+hpUlQjuR8Gw92QYq0x+ie3gL5zxIDE8SxSbs+l1sxTuYeAcr7bfwcDeo
4WXAE8Iayc88PAx6vm3idDMHiimiiCm/5mNUOxyEHgD4BK4Cvtjeaka9y22Mp/n/oJexW7Z3ehpt
fOkK9PY+tRQvCb7JPM2g71tV3Tf+uM+okSAgVXdhzMUINf79j3CZ/lLgoD9mkVfOdeNlSzo3G5le
VS2f/HZyS2nq3ASTQbTbnBtJG4PTyGztB9BMG9VMa7gvzYQAZVIdR9P6KWlVcZUaubXxaVF4GEMH
WwnGwaapbe2W9G1NVPhC8wI0ObJflLpYMxz9S6MNJ7F9RUpVSkyGKA55GVU3qLQqFA176VqfAuUu
lNPIDYF0K72tb+Va+Nsm1ZRrPKa/AHE45RYt8llMpvKmJO53vubk91o2rd28l2ckGANa/JR56TrQ
hzw/vcxJF1ozgpUqqRZsxmwIdqNqVQ/vf7/fjTKTFmjWEHjSuj4fxSllo4MY2EL1s7ESKxDCNWUU
2t4f5TdXHdEMiDWkkeaS2DIorNs89GWtae+xQbKOdMK+qHghuHWmvg4yfD5Nz/B97PbU5bykbhCw
seLJcbMgia6ZX2Wz8jzz5J0fHcDBaJOTpIHSRbrh/LWLrDbqQErK+9rJNU8rkv5k56h251Fg7KIq
fMGjuNv2APy8vCD0wsDe8qJEPL7/HJezP8M4mA9ErqGfL6fFiIIhxvclv58c68XRYxzVArlYuQYv
BtGBwuN+gYwTPeaLJknuNAFmH7F0mhDdvIGPSPWvGYqV0/gimJpHQdaQxQ9BiQTgfEbjiGWqKaN0
kvRi2oq0K7etWXQHpwQHYdthvGuj3rySRtvagw+UViL0Ny2Esy+KZxnA0FmenPIMdc/z8TV1yrXY
6I07o48QY8ee1VUG3GqqIgw2pHg6DC3qhK4TUcG3R9TTouzH6HSaGyXpvdYgVdaoyeghiPM57jqA
RIHUYa9YW+r94MTWwabtfJ00Xe+OGL5v318IFxco2R+cLoS98JyZdYDPn74YskwIYSSnJKuUDdWn
HD5VTMGoF/taia7MqJXX9uTF9YngDHf1rCXLJ+PLnY9Z60PNNNLiyXBR8gR2Jvd9jHSINRT6dyvS
oquhoDatTJNxix8GPpe+WV41U2TvR+Qdvfdn4CL6pDbJJpg1S1Ebo7Zz/jQOGvt+GU0lXAsbtxUj
0j5XCAr/lEZJX9n9lxuCxpmKjS6NOrCSy10XDobuJxJwhUrKkx1lB+BKyCiujHIRfTJroHRhocxf
lbbK+Qu18BtGahfxybfafBeH+KAmyJftkDkPPlVZH31OCj/c1bS9Vka+bIsiCIZxKK5b8BznLPJ8
6GTofb01RXlqe2FshlBub3FgiPEfjHeFPiS7AF6nW6dhcWXhcdAh1ujFud59e/+TXh4Js7gRFy4A
GorwS7SYb/U6vZomOxkGOBEkRcReGJanxGP/UMbjiAw6DZ5C75FY9ht1ZRYutxRJFRL5gCffRD4W
MWmv4hIxyX12gloTujmEqb3eGt2GHfgh7hJ7myvxmqfaZU0O8APnjy2T1VBjWVakkUOdEPmy1Tsu
Ln1LgFpuifTKbCMSPfgSSHJ2COUJgn+B5KlL2Sd0i6FFjj0wk9u8TFSvEFNJ81GTvxply6ZPykS7
1lLZ+dP9NjOrkcSAXU3DFVj5+RqJp7yzy2GQ73RJ/UiXvKPipKPd43cr18/FdwCfQRIEvIUyLZzu
eTf+Ui2XMvASZcFAk3SysuyLhe1kXiA9UdfJJz/z13rJ8993dhHM49F5mAtQb7XH8/GmWs9rWv3y
HdRT4YbWEHlmkKYrb3VxXM2jIBlNrkP5merr+Sh5kvqIxfXynSRl6GDjDXelcmK7lNmnlQrXZfDE
WDpUljcuGwfJ4mgsh0jJsqmR70JTfdRmYC3mLomng4h61duh23eNfOuX6mNkNq4Kzr5ykzpw9kFG
tzQf7B/vb+s3lerlDOvgHAgpaC4QOp6/u9badTQ4lXxnB+W4yc3Q3yIFEh+VQmvdVPadfSyHyWHy
5fhnaeKM6cJJDr866qSh3C4yZ4uhVrOvA0u4WI/nO59Wxd600+qA0uSPwUzDA/BJaS8nxqufJOWm
qtWRY0rSro0+ye6iqQhfKtMfn2u02w9poRrXbaSbpyoXisd5jv2q3lU3XGTOk5K3q+4689l9PgM0
MQHnEG/AYMM//nwGLKuI41YtYRcqrbkxe6jjfac8JLHqOUVvwErmXzd9jW6fZgdeVUvVSsBw2Sun
rIBXE1EXyKC53Hr+CL5pxWqQwwVRc+moGdJNqwXNtqqt4TpDq+/YhOlLP3XxdS6jIYjBZAnvINbw
2kiy6CZNmVAtmJQ9zrTdT1Ok+sZvagyaU+j3cRkcaoKcfcyVva2Ifra9Msg3jZ2VxyrShCdLSO97
0wijcho18zb3I921i0y6UTSlwm8x56y30GyK8vv3V99vjliEQaiTz3o+iLYvz5NqkMq4rRIYNqMm
7XSU6H1TaxDaiJSK4zIS7U0mOfWmTqZD2k+Poko3qYb1rdw1xlUW04MlCBT+I/1PZ0NR49TavbZy
ul4eejwkHBDSKmIMLoLzr2MH4Khqu5HAiuvVsRlDJBNTmEuxDUYlquPBbTpNXrnxLk8+KrU0nSh5
OVx8S+W9GCuicuZjnKogmB7RDKtv5TBea/HNa/ts7c/kIw1M5qwHggDa4l5Fv7niJRBQkFn/6qj3
22Lok63o4wpA6aoHweXpR1GB5hFhFPV9IA3zW/9yf9gmJ62RjsopTkr0vcvGpCbSDs1z0evStvJr
nAm06G5sFPUq1kLDSwp041VpaDZqnA6PwN7WQruLrzs/EmJexBYcbDRUzh8pb9AAsUaUdJCfe+af
zEuzMvueFcBUAl2OPo7+mhD7xbd9GxJEO+I95Dlv+rm/zAIG0YM5Fr5yGiMj8ASyp5t4KPo/LQGj
gkTPchZ5pUlEUfz8xWQZ2eqEhuhJr5VgZ0+p/dwi3X7IpEJ7fH8fXwSHRGYMQyeKCYQpttghcdnH
yA4joyfXSXsXJdetU2ME6DhS6iEupMkeLfatitr7EZLwyuCXCBlMvt7EI6kG0W5ZYiKmBD+zyBTZ
qUf+bo/0on9IDKumIKEoEDext5K3fSU/yXZYbrsmVXApKLptRlHcLXvD94LAHFeO9MuwfX4oYMfM
y0wpXHLW7aSTuNjD7BRpenNFUVveFEXh7JOgNtyEptFVJ6sfQmPwEjlGtSlKDr6arpVVL7FgPAbV
kVnehjSCROJ8EWhAKjH46dNTXim3oxwFt2htaluibIBMSlVsUjgdG6eVk82QY+6dJvlKcHW5v4gq
SB1IHqgmXNhkZFOQcLV0cMRb/VHXpeBKxKhmSWEpNmh5bVOtWtvSv3lrcFoApOHoyJjk6HPA98sG
S5HrFE1WpKexzGtkWEvnax1KuNGJhNJlb8vAO6gcxFTMWKRNtW0GhyLB+5vicpefP8QirsioESV1
3aYnKYmkXWVK8TYt4uDjH48CuZ8eDw1aSPhLeFgmHEVKsjg8qX0Ixk5WpE2fQ2J6f5Q3Nur5RUEZ
hpYhtG1EAKm5ns9oNMp6JcY8PAVOv+Eyd7PkU6pFG7hKu8F4dtT72DgK7ZPe554V6y4gWtdJ280o
YTXc3ln+iB5zhE+h7IroRZ2SOy0/GvprG+gYxj+q4Ud/wFUiAXrZ9p7dADWp0gOR+c7O+48QoW7s
oPtU1l8LPNK2dfkNteM//14QALkDARFwESxZyZB+2qCN1OCEp8q1nUkqXhHNasRzUawEpGADIkRK
cCYJLONtNGYHIpQqPCUI1x9KY7Q8H4beYXSKXShZwRaLjtrr7djxLLB0hzxVFReAQ7PyRX+zOmfW
F/hmsLMkc4vboUHUw2nRFzn1XazR3MBsUJ4rpO+vm8vND7eMdTOfAMjVLk/BsnW6ILLy4JRP9VMv
T85j1VjiSeKgwgUlskhxWMAf/nhQwmngIMT1gLeWAX3YAKIKbaSFJrlJryaMIq4BluO/4g+7NJG6
DZHomtPp5YuSEjORpKrYaUNuP98fjT6EdIVFjqoK+EDDjI1Psj2JjZ0PyoZlFFxHVZbu33/RNxuO
813JqICTAJqAx0Gl4nxUJ6OPVo11fhLOaSp8TwnxNzRSFMcyt4BhMPW7Fo52/jSAwZX7p1Qim9O3
fn9V+oeSWpWZ3In2CuEW17IfuuirXjmeOY6HZDwoGu400L/gZmXFTutDN9YelexWC+8shzJwYDQP
5qTsRhnMepOi8di4EdeqE2U7X2T7BqnMThEbgVym1SQvGcDn7ZiCmbVrAIuhwC2or/vD+1MyZ0q/
zgglCSp0uM1aM/IGgOT5jFgTe1vuo/5DzuVwqGR80SrMIA9SIWv05tBQEFZnbbNWXzsi36K2s6HR
ukVohaB99nOglHA+tO1k4cSllH5AKFN1BQK0j21q3NeqCK7wb6GFFjDXvp35Wy1me5ttrx9iAZI8
M0fksrpMxZXXjI7o/+geh9C4qzgyLcxbH6cM263B//T+ZF30+5CWIPO3Z9lBVtGF1eMwBEmo16b0
QOp9QESlPBaWFJ3KMG22UmnUB6ltNqkhlxupJ4AZB9ne+rqk3Md25BwGgcNxS0ndHFXsxjtFexzt
rt6IIkjuMzVWV5b7RaA3I3Yg5GNOwglK82OxyQrJqVqrq7UHXwlIFFS92UEkKJ5BmH+V/BYVMkQM
PFn1i9tgsg23Mp3WS6Ku3diNleywVOo83MPjP7yCge3R2ZvT2JnBQaX4/MMnxSQVTjGoD34RhNvY
lJpNG4T+SuVoeWC/jQJFBnszOPh0ac9HGco0zPtpttIYo3KH/R7brqrE1ftL4k2F5ddVDMAP4BXQ
bhB+hPTLe6HLlFQRqWQ8xIpT7cxaH70SpVf40PILygDHPtGSbWKnT+as0TE27Tbv4nI7Doj+Orao
t0U2JAcnd5QjYiufa1x83DZ8DMMoRCrZ/hgb8rDptLw4Umc3OR3IgFBWqTw1UMJtrlvVjeNnxiEM
y9xTJinZUZw1PF3OLJQ7Bapv+FR7eaXrT3Zipp6eWBX6cXa6cnNdbGcmglmgo8DhShz6thh/iSGj
sp8cgU3gA7HO1tih9+6NXncVbSnzXw9ecRtuoPidyq/iNXr0V66wecksvsKMrge4M5cjyRLPPzZC
y0INa6E+APg8wOLUa2tj6nuFdOH9731BFnt7TVAXCFJBRAfpfT4S1ot2xu5XH8obe2/uk7thV14p
O5jWbrBVXHmXedq+/NRtrQdjbx3lTb4PNqEr7d5/juX9uXwM9fwxBrNto06u1AdUgl0DKbjU+KqV
+1o1gW+urPHlTiJWBtcyx15EJkiJLF5Z1+ZqSoja2qDkxq1lB5+a3HFWsu/fDwJ2mrIeF/PS44KA
qqr9NAM8HeGmWERxtMVALlp5lfmCP1sn6JIAgaDXP0vXcf2cT5vRh0i5TmV+MtsA92a41shBF8HM
zPc3iGV8pTWQ3Vdg5jwpmdYWz+U7zljCv6s5lLWXjD2KwyM8VEav5MSEPTkWc4a15uK6GAWw14wy
wH93bq9TwtPO3zFLqfxkCE+cqOBmrTsBOz6kJNQP76/AJTjy73GogaMBQi2MPX8+DhojPrtBz06D
HA9XYT70dGoLrygSi+tcEZiLirL2at+oN3aCpitg+OmpMWR/r3R40omsK1xWQrFVtLq7HsMxdKcE
6ndVt+Y+KIerNjwkXfStx+vPE0p9bZfJI7TweF+o5ffR9JOVPvoiGPr7jegL0cOaEdBL+YQR1rgv
ci07VU7wMOqUe2u+kwER1EXFJ3L1AI3KUpHtP9vMb+PqdIg4wYmoaM+ez+QIENJCw5yCTKMYH9Ms
jY5lS0on9Cxw08r63JRrdtC/WSQgUkAoU1DjdZeIhUTnIumrKD0JSw8P/jjZXqpBjXpbI//r+/C/
g9fi/u+d1fz7v/jz96Icad6GYvHHf5/K1/xR1K+v4val/K/5V//nP/33+R/5zf/8zZsX8XL2h20O
d3R8aF/r8cNrg6nQ25g8w/xf/r/+8B+vb3/L01i+/uuv70Wbi/lvQ28s/+s/P7r68a+/+Ay/bIT5
7//PD+9eMn7vOqqjby8iuviV15dG/OsvbCHkf1LVe6tTwokCvPTXP/rX+UdYrP+TbsV8/PC/VLo4
nPKiFuG//tL/CQ6f3+RIoic/+zz/9Y+maOcfkdr9E4uc+V+TGXLfIIP43y9/9gH+7wf5R95m90WU
i4ZB57X0ywkIUJyFRs8T/cw36PhirRlRQm8vEN09xWt1GxRm4iLS/6PDBvxHVSXWlVLRNkdHhnaC
rDebWGm4tltTv1arVtn+MnX/ebpfn2apyMDT0AOa0zEyQCZ+GT0pQ4Qbjz8l931aTm4taUfOrPTT
gFkxFhx5fcgUbApaeoA7NP2xG8a1aRMpzkGa8q+IlZuuoC+zqTK7eRq0tN53tV5dmb0m34rBH27y
znkeItyr3n/uZR/m7bk5XmcXOnA30P7PdyzAJUFkLcX3ctlcpbm8z3MRewizyxsES5OHou6CK3uy
xVGonXOP4H+w89Uk3ffQ0K7Z2/X3NuuaT2Xq3xnDkcLr6/tPuIxT5iecVSPm/ixJC5XV8yfsilQH
7MATEqDKH3SkqH6i6QG7tjaNLTbLxjX5NkRTuUo8LBelTTUR8ptK6AKaSTdh06D1k+n9Qx4UzR19
62KPEDxUYAlPv1rO8t0QdemhsGE0VqINbpxBHrdmb3NgDs5aMP/G9/912cLQfwN1EHPhFwpM6Px1
sBGw6kSCVpRoZg+dWK41BPFbQ9/ZJIjQ30K42UY4fWgMyVeuOyF/qyRkyqNGKYUXdWOJIhP8Myst
400gNagICe5e1y/aGlnrUvqexZJNz850WO7k/dJggEyzwvY1H7H8c8M2t55K41HrHHcsGvumqiLE
DeHN4ioqZkERH9kfTypTOLajBpvRLrX0M8aBNjwsqbvT4kn9PMUDMu0w0XIU36TYcZsyzL/6iMFt
FFW88r0qxU0F1y1JgO3czbpP+cYRUfmsi6Hf+kHntzhqKGvKpIv7APr5rOIMpY/CM5nM8gqi2Vw1
QRMVj5MyKgj6KyaabaW+ovexPH0uhlnEJrqWCcMuwuJRYDW2l7A23KdTjf1sUyCWgDrrbamEX1mB
Ier1QfYp9+X8CWOIp2yUnt/fIW8Chb8sqbnKNkOg8K7iqqf4vQxrrX6Icf0pP0zZpCDjZQ53BSal
G9MubMj2SuZxiNf7fgglz+h65SclR+kG8lZ6ndTT5OYUCo4UgEzPsOY5i/tuE42WOKUxzvaeVGk/
BlrIe1XvDxlSfIeiNptrBbedg6kL3Qs0u0DypqZTO4nkcyh3w20w4A9S41MPdZ5iplE28r2T9soH
/slctYqrT9xn9uH9qVg2X6j7wVeCEEL3FHgqkNDz3TWMpuaLcPA/UHNyi3G6jZkHUNloBjhQts2j
WXZeIOJd1BePVWauJFXLQgXj8x3Qs6CjSjngIlcvZ4tWoSf6Bx9t5aPh44CcW/3RTM0MdNSYHnrZ
jx4jaYalRqaN4/NAyVwDm86/p/qrJOlNkoz9igbPxaaYHwsSNSkDRRR8ks6nJRKG2mrNoH0olPGz
KVTlzohC/er9yZ+virNlOA9C/RUQPyqaBAzng4xh4vsRxOQPQWRre1Pt3cEs6qu2Fiubb5EjM8lQ
YYnX5VnIhdbWYiAV5nujIyz/YYqz/8PeeXRHrbVt+q+c1XPRymHYkirZLoeCYwMTLYNBWVs5/fq+
ZM75XqrKn2sx6+7VTDwAs7WlHZ5wh9CThIgaQu00wuhgGh/h9V4S61j+w+OZcVC/yhnY8EDRADie
GSlj32WK1h5CvVnJ/XSHhpzX5uZLH6d+Hec+pKv80s287NqTQensvIZKlNAp2R8PmpT0RByjLw+j
g5vEXH+MEOud626Dgt03K1F80MarrtJ8OYl+qmq+ef9rns8ZmNfSItDByNBDPjngYjPXm0gfxsMg
Ab3tC3N6SOOOHk/fDndNq37jkdQr3e767fsDn+4hUHeLdv0itQALBWjWSWCnF11T4mdZ39FSmm/l
Eu9MSRFXuAcYiatgLOtmTTyvygB37znNgycdyfq1MaW4DHR2hzVTIu6ToLpYhVyu5t++CEcLIH7W
HlEI+Hc4QcdfhAyOnU1EfGe2MyG+3RtXeTWoXp43wcd5wDV2zAJK56m2zkrn2mqQIgHF+UJLGGdV
C8dQLL3NdSQMwXlkDX4us44qw+R6KMv5Qi521gtleyyK7zwtXry07062iaRmMP5S8HqF6L1GK1yp
724UY+9ok68WYh226nqQJLpw84VPeLJ2llbagnCgakuMjivIScgWhDj/1kM73U2os9vtZG7VhlMf
T7rRLTPFWItqThDzvlSWODmBXsddQOuAdgApnlG2lSyhfhxF8502xHhmNIJiNh0IDynLS1JByxR+
XwuQshf0CCUDYN4k2ifbo5sGpbXA791PmSzdWoN0U8wSZgFI2HoCpl2EyuaXCxvjeHpU6lECJBKm
0Mz1QtnnZP0hYqbHEJDmA64e6Mrlwva1tEF9V9JqBVoSVlthH+Y7jWL5DtGA74Fch2v8RpQrea4V
7Iylfh0ggr8BwRpf6nq/nu//eSWvj0eEjoYgFgMUxk9hJ8YY4VSZ4nyOd+PfQoH4HHZ1vLHxT77p
es2g0IsoHtze6HMST8NNEMbNbdx1tZ/G2XBtIUe3mkc9Aedfmisb+VLPbBQEeKKiib7ofQM4cy48
O4npnMYmRklqMu/rVMc2ZNQ/dzY9qVTrxiut6S8q8x7foL8mBymBihQVfxbayaEUN5QV5bCfD1mS
mZ6DCcK1NgCYKmfop24V6RQucQm9SuxvXZ5BQy1HAAZd/sAi+ludgkbzonzuvr+/JI43Gk+15L8g
HZbKFZqep9LVmlH1aRdMQKHbVHsx7K7YIlphefj/FqsIAa8vdk47UAmwvHl/5LP3wcj4RxNmoeuu
A+w6Pgtla9SFUQjlgDNgtgZjEXrj5CgXbvqzFc8ZgioEKgYKBN8zae6gDc1Bqez6wBHXb2rNeKqa
yvLpyFyqNR7v5+VN0mbhZYJyJ9oFNHU8H41+B8eKqA9Gm4SfDYDdK6NwrlUlhnE40uCMnK5w33+H
JzfdMuhrrZ9qCfD6Bet3PKhdlWPPbdAdEnKJNdR6OmpVQWtcSO3HhMNnFU3T8NipCyO76eEnRosq
hqnnvqaP4TYuhsRPUQa6dNIc33T/PtiyhxEogy5+8jbmAQO/pqT9QMObACRWla+xqnfXQaDNOzGV
AQqhqB5xp9H+lcviiqsloXSQonBFsSIiC0NE3wg3eLioV8infhOh/UMvJLyoi+kSNv1V1+ro5OE9
0i0BrQ/YiR8n981iJaZIWlkfahWl2LkaRrrguPRurKpf23VZXbFJ841uQU5G12A89L0N6mdQ5+ir
GUk2/olOs1Ng7d8EWI3fkmW134yKXrbhxMF1Hpbih4q65lVY95qXVmF8DYBoWvV6ixZuaTg3kYqX
NdKp5W0t5K9ymlaPHAy17i6Ah1tUPbjuZpTroyFwDn1b2usowWuuU4zmqqz0yo+0wvTiDtGKC2vs
jU/J8QAyYTmbWWInGzUcJS1Prag6WHLyyQF8SI200q8GYdPkFWV7F2aRtO2H7t4Q8/wU5LbzBQ7f
Z8Qz8zUHb7tKTVxpVAMY9OSk0y1MnugKwLdzgHlwSTzsOLR/XXimQ+iH18vSyD8VNk06sNCoAZWH
bNLbrTNlpafFagm9IjP8djYuiWmcb3sieqrHvCDEyqhbH+/ApM0MMzSC8rB4Kn3u4GQLh+JHHTuU
YqbW3DlGfYkSen6okYpxVi9K9hRCz4Bblk3Bpg6rA+oTplursepHLd1WtvQlLPEbrxN4PxhiEK4s
grPqHialpt4wlI1auyuBmr4VCdzkOEqLq6wLUv/91XY+ngPsEFMz+okgck+xy1ZuopWWzeJgN470
aSgHxwsxo3QnGddfRUrK/fvjnd1/xOQL7xVcD/J+ZLfHn69p2raO8Uw8sLfM7awAdrHjqIcV2Jhu
aaL1mpS52NVy3124/060AVipS6UBtUpzWTj0qU7OHPqWZpmYTDV2pOHLWMXjtxIF48e2MG7VytA2
lG7lNTr+6q2E38M6NUpjh1bEAM4LISOpUIVv94hYp2pRkCk3mosSEkaCi+3ULPxx/CopXDyB3dTb
Qtckr9K7+qnL+vCpsyY3Kxw0DCcRr7UKFwiXyuAAUr7trsUsLrQ0z1bsMleLgv8SbSzyLMevuayD
KR96llEIPsS1qyBe5xyhBLnZdCF1ONuQJ0MtX/y35nvQTcUMt7vkcJFHT0IFsMQLjNTBeWqj6jNq
c5dYxK/Fj6Pbw4Y/SYgB/4KUky97PKTeK4lAQCc7sFTlq1G3URFE/0agEAOLc+hiqMVWVKzqQb2v
6rlHIEUTt3IuIq/GLG7V5TZ3oWTP8k7P8MfLy2wjSW29dhJczEqYPAfRxPV1pY04qxgY+c1S+2NJ
LVZmDzzJHeu5FO6Mx9g1PiB+NdriCkG/SxM9SQiXJUvPhRuA0446+nkZQ5pKIewuPcDvX7WchjfK
NAJtmGUUCdAixb1X/xj1WivcLkN5Xx8f39+uZ8fD8gDIiQGXwlqZzOn4TWdDT30+rdPDKKHt6gLM
1X/kgz6sCdjbvyd0aDbvD3hSD/w1ZSBDdGYUmkWkw8cjygVNoAQhlIMWV+aV3QdrjWzXENzMxaDU
21AS+m3R16GPoJrpxhUsUiMaL5XGziM9Zk6fXlnIsaAhnZODqqsdi3JJmB3qZIo3neNEm1SHf+Ta
AQI8XfNDRTphq4YjMCv0YvyYgmpT9nymAJHFPqjt5yi59DnOtzWdPNJYGlZUWZA9PH45XYNEF6DF
4qDEhv0E/ghVzsGMV0YqKQ/vf4iT/tjrh6AiT3JIzrwI753sazrH1LPIGQ4l/GxX2BHqBCifYClp
NCin9HEeXnWaXqwVmx1WCUld4yjVXU1DZF8VSpl4sM8gntlFkm4UesxIpYmAN6dSiUNeaGctAZ/X
pYaxDQJHRBdi9bN8hy6jtkBaEZ1AOco4eX5dkYJSj6g56jZujsVYxGtqnZdUt05oMq+vCdk9cnsV
gAWJ3UnRj9MAcZahF4deCn/EvbUdYvtJVNrkGeCltmiLtK6I4uBBk+LKBfqmbFCEmP5OKfR4WBnW
F6b91gZCexAI+MJbBDFzkgkEM22x2CnEQSpIu/MUYlk6qclVXJqfYCnN+wI/QYyFr61q/qTmQ7ft
LyUjy5x/O58XMj3YTco5y0VLEniSeoeS0qlosAwPCrWDVdfOna+n8s/csJJVbiEaEyKHu9aKvlvl
lLPyvL9QPT8JoXkAkFhoLyLqQn9XO+UuaUmYQtOW60PZ9qZXzkO2Ek3yWCTyc4iZrtckke4nZkV5
VlP6C4HGycL7NTj8TPJgVgX1tONNinaWkZhm2RzCMX5RkUu8oSCef3p/expn73iJfZd3zCQXMuzJ
ujONup/LwewOlFftjaYP4XqmM+3yOUTtTuBuiaRMca2ooVi3cRS5ejwMKymKgk9mOaeHVNjzs5mI
9Lawk3GjKWnwecJq/EvYyPEGAanFLXbs1hgjdGsbkQT0d1Q0xnPIVkvRZtsOJCQ5gPEgGKiddkDx
x0VtyFKiz72Z5RsNR5oVJo/1rZlODXnmIK2mZHKu53kEkzdWYFtCK/nUj5bmyo2arSO1cVBv7nXs
2sXXqlqL6bqf4mbTW3p1cxEGfBK6sG91mSUPyIwFQx1hWUa/hS55r6SNNmrzoXLi79pkD57qSPJV
ljvoQ+Eary55vV1gt6AOG0S5y69h1HxJO2rGdZbG30qRt3t82csHO0KuJoRdu5bKSCA5bZvXJdLR
vpGLAWGvyfGc3sByHvmVwe3EpO4RlVPR2wmz7VzN8vr95XG2BsEjUsulGKCC+YAIcjwzLZesfLAj
+UDu0LpNMkoPRRwF9++PcoLDYm8zDGcezTv6tyQtJy/QjGU824NaOXTZ6IsxXoWThd2w8MyoXttK
+zGy0elGFSnm2EuHwsWd+17JN0X4GKLoU2D2qU17e4A24RSrsN1mdfsJM2PXHmJvsjqXzeaW2vBo
cONfOCjfePiFgrZwqaHxoshxEiMP0xACQW/tQ2eJ3LcEWNXaFoT2ujrCRdBQmKqzCSyUgsN55Kq0
Ct06TMRerxrdNXWqO/1kR16ZDLNX9cPVHNnf0fgqN0ZnOFcVLe2HXqbJYEty9pI6dbTmFurdWO1D
30B9eJ+oKl48iZNduLtP1JaW77LEa+SQYOswkD1V2FMSfciiSJEOIza+KCWJlvZweJ/N/Xg/I6y5
r6XIeWzMqfW1oYPfYU3G7VD1sycmusOxHq8rWZ4qt5rVUHM5UhI6SLB+8HzP/PcX0UlMw7PiZshF
vXRqKOm9At9/24RWKqxmcDr1ICRJodgsnF1dIpWbSqp0IVV5cyhqhotOBCHUKfswnIY5CzF5Oqh5
EpB/VRnyZY25Slleh/dndRo//poW80LthD9cQsc7cDRaZZjbUjsAvsB9VA8VP5/CnrKRfE3+60a1
iHeZnYabSXEeW2dSt44cVKCsw9lXFXaHnIg/i+ZfnwliNOqgAEGpj5w8ky4WfPZca4c4Gn4SS5cF
bnVm8JBpg3Xhq54kDr+GWuDQdPSJjE5LJinaH5YBDuEwKvnfEiQ/Ny1iKPuSHLqWCPsL8Mk3Vjwn
EEBGsAQg/OnmH7/uUBes+LlwDk6niW+m5DieEtqpX8R6n7k2yIfP4wA1y4+jAoUEW3qxjd6e3bgY
59Q1STnuyylc6cC5niTZCnZzHAOupgBK600k04Uden7zUPugs0QVdGlUn9Y/B9zcqCnOycdZiwpf
mtXhu6aU2hackEbDTe12dYFF4IU1uUQeR3EZtHhCw4VgSlR/ZpPYl/2MLnpefWw6wNqJoP2UF2a5
nnJpuqtxcn8qulF75lgu/VQ49d2cR9FKB/3263P9EThzH3+vRSN+tsdIzGNE5/+FEE4Onf/5L0ry
DMIJxi1u2vy5+WvXZM/FyzGUk1/9BeWkafgBHNyie/uPz8p/ITn5G+o5aGvSbyc3XdKyf5CckiJ/
WFgIRJyLBiZ4T/6//4Jyyh+W/wsOEdosLAP0ev99yPtfS+QXePZtKOerxONvK4m9xiri+bhlEMMA
t3O83RwNqjB8JGVblY12BRm6HtxKyq3IL0sgnLFTAVIK8phOVqJVax1AhFLLMMt6bbjJa+5ZV2nk
bwg0lrvIDO/HkIQJj/KDk+mwffs2qW+rSHU+9WEwf++rUfGMUqEZWehTsdODZi/6If3Vu/qjVfm/
uqatn7P4ufjL7eofz91f4udfH1tQt3jcf29O1+oRpvj/EBDxEuz99yvw9rmru6Nlt/z7f5adaX5Y
nCg5kOBBLHYR/7Xslr8hwKPCj94oudVvy46VRSeVugS/AXqBZjKn3b/rjr+E77hoGcNsh8BBIemP
Ft7pEcb/tDyEgSoy0GQqY8cLj8sti+JKBPcLo9xXo6R3m+bbVNXTFuuarZaqkoue20woh2l7+gMF
mE+STIEC+Va/AAHkNtJoPSq4aEfxuItFl3pyYFGH6L9zDH97fbV/tKL+Hz3nFurcf7/K7uP2+3Nc
F/8cc83xguNX/4Wsq/oHPL2WGOl1Wf1nxUnEZx+AE9GpXnBcVEHJcf496VTtA4gebk6ynKWNuERX
/6441fgAmkKhlYFhJvHAHx10x2EMZyXuXHhuIjhCgKoAkjhZbk5blX0HqMkYhQQVtXMBaIRUk4CR
hRIn1W8v6Z9z9ndQ+ilIlfFsknrg6IuWO5Cqk6JVrYPxVJyIDkQBaV6OdKQ4YsrWTW/ezoP6VVYy
sRYBnkdScJ/nn6Ww0ty6UqfN+w9ykhwtlwSHO9sM5QNCRYLG44kTGpjt0AhxW8ItJguY3QA/a1fJ
x+i6ap6bvAg2GmGkK/TI2ta18TNsho/gUjVfHzvjtrCaB0L5YoM32CeLaro75rpyUPVg2yZIbYYC
Xb6q1uoVeGnNb8M+3s1fVCoTmCIO4gIhE90znvc/FxbzAbWxIAYWe2iOhtdK+29ZRmlUUW6MlbrP
Iy+MvK52kSnWvsP+diE96+pVJ2/17Ar3jLBd1ySizQM4gvreKXdJ51r61pA884e4ylO3rjcN/lb2
alZXdeSO6Ocat1WaulxKSHbcJDFCCIgJc9IAJUWYxjdW4c6sfM3yQv2QO2SRbpXgpr5WXww4ENIa
3dX5dkjcEjTIk/I1o3FrbWKcqKa9rnpDtROIs9w5xaMpYaQqvoMPMs0tmCFrBPTgB1vReRbGCZnv
9L4jb0ixO4pC9TrHhgmHJcsHuzbS4Tdd7tAcKD7Y2tgvD909eCNQrdlD+bf1RfsCHHoiQL93Bgoy
Xpis8+YptV0n8UXgKygZ3tCq23wLV07ogpRVnsSD9OTYLhgq2VyP0Mkp8TTfx3bVq76I9rPmtd/j
GiQt8mB+fl36wddK3hqOm2Z0VhCj30xIQiuuuk/21s7wrY8U5ZAzC3401tpOXeDI4jr8xlczPjbM
KtmiwlBhx/VJc81NsNE3qGVVbrSPn+bQDyaKKQS2rnM3PK6DPTCm6+B2slzjk7hu19nN+NlRXH1f
FF4LRDL0w28zxQZvuqrXxi44ZDoOg24aeWO5J/EfKYvd9xJOeq7jgwdO75wvdIpu5i/5t2JvG5u8
RA3Ig1/hqZvhJzkludTN4Dk3zi5ayX7Tu6FXfp129np8pLrg4e60Yo67lD0VudkKSAPWfegYlT+T
n87oJj+LyU3kXW97xhXydmtxDeWBzTffJ3sdUev9/KXYGF68q1qfCnu3Rnr6Jd2Jz1Oyob1/M2+c
PUDlnfOjv81unQcKLBLaqrfzM9sWcWzNrXrXqN34XlkVD8UDOt1O54NojlMPKRBt8EzZK41fx9r/
vwb/BzfQbwfrWbh//1x2z3/d/hj+2nRx8eP56BpcfvWfuMtwPsCWB0RBPW0JvDj2/yFu6fKHhRHD
NUiVBKgq8c6/l6D8gQCNoIo/lHhQclr6oP/eglC3EOCkyL24My5NYOVPwi6e7LfTE0jzAs8Ew8gP
LgPiw+PbYNBGWRqBRqBEpyIf3Wqt9LNQdHX728t54/pbgrf/HNKvw1A0V0AjEg4gvnJy6eTBLOgf
l/aN1JbZ35qczL5et+K2Loviia6C/oSlk7rTlFx+qiLTvFBEOJ/l4nNMYg5ikG7rKXsVZYC6MQoj
3Bfy3G6UFHZXPg4XCkNvDUISTnhC1R8ts5MANpKtNhNKGO1pOQaeROSKQ0J9KZA4vu6WN8ltt1DE
wVEtP5en+O26k+YphPEbR3t5BKEgUWldzfac+5KdX0KsvDUhek2gzvAaorJ2sjbSrmJZ1120T6ak
++4IW1pjRqX9meTPrxnRBacbCwpnERE+nhHq2cbkdMxo7PN2FQ1wnzKsoS/gJk67Z8uLI+zi+/N1
CMVO4Uxx3whJ6eVoHzqCO0ATsyvwsyDmUn8MzYheS2PiCNB19nqYIuH3OK7hImE6f74Wyfxp7SBw
s6CjTwLBngA3wGYr2kcNPdXIzg2/m63s6/sb7ji8fX2pYEGpwJoLbYBi+vFLdaYiD0ZNjfZVKr8M
4C1dxywfDDTa3Eml3Pv+aG+sFAqirBOOKiK0U6WEjncOTMvkru70jqtca9wcxP2F0PWNpQ/1AjUI
lCBoYL+qZvy29APgRaaa18lem8dgAxWDODOffkDj+TNzZ94eYiwQOuCyL54qDHX89vK0VjIgRfm+
LdKgx02nb7aB01zSSDr7SPTaQEuBXeIeWC6B42GCluqlbZWcGHMe+2aYpy9mWLauCYzlAQhK/6ef
ifEAgy0fCD4WUjPH402KhoJqE8X7YCbLgQuGeKxm/5mw4vLyFiWEBcJDwRZ89snSq7JugJ6o5/sR
GCTKT1rvCSSXV+8vufP9/DrMgt5jS1NOOzmdxALOr60g35fI/bv1iDROolbjC7bYzjpqQ/VumvsH
zNibn2Vfi7tA7eFHoq61fv9BztY+QhZULsAkLmAS2tLHLzVGSVMoURHt9UifVlEnvQRSPP7xl2OC
JI3AMLm9EGI4HiRrVNFVKBnuHTjCKyQSYn+ySDz+eCpHo5xMRTRhgDHHFO1bNXW8SNVRW6AVfGGU
s23MlbJsLuIOUjdEs47n4kyjncmKyPeou+k+qPLpK7DXbgWwz75/f0JvD0UHkLyQmOnUFUkW9mAL
S873U66YHzUt6gP4jkP7mAIB1933B1sO7qMYB0skrn04n0v94gzgOddNOAmrFPu8zu5HHAd21air
btBOniL3XlbJM5CZ4RJH63z9MSx9nwUyzylyWsjQ0mns25C2O3RwCSZKjFzYlF5Ck56/SUYB3kkz
jwOR5X780ZAfRgxXMcS+gu5Zer0qdfl1NTdB6CEKHl9Sh3njXdJ5XqTcUM5U0ZQ4Hs5KtLnp57Tc
Ww1d/lVQzdljFpldsM4hwN+G6MC/TFJn7sdSipsLH/L8WCYYIeaGEP1K5jgZPKwtHfsnq9qLtlUK
Px0zC8WMok6+gF7TvkaZnCje+2vn7PUS+VD15PpEk4FhT16viixMU4V5A1fXaFD8zkIMTBKAVoFy
qVd0tl4YigBEWbRAF7+Kk9lJcpxYZinaPWLE6k99iJXbEu7bJQrSGzN6VYqhL7WAj0/1uIapw5a3
yPr93Cn9tZ6n+TpHomAXSkHw+f2Xd/a9iDzITpaOBcJvqOweLxbhpLUuGXW3r+0cpbTFaw3nccmb
band6kprX4jg3pga1S6yLwJWeqCnGKRQtKUROU23l1Qm1JRO6xd1MVBaGK3t+1M72wfL1CDxUtnC
9Zr05XhqLL16lNOu2xMNKc+DnCWeFPb5zWhgPYqco4gByffmCmcz4wKeWz+lciwmD/Bvlhx0UfYl
bTse3CgltLZpAdxVPUiPh9EaJX3V2INhP4ROUY/rJTtV3bGaFdyBnVrVr/K6EKBoE9TK8nVSlXnv
5UreDKsZoU2zddU6s4Xs4VHQJbdNh6Ea7JlBlnaQ/GvNN+oEjE2uYeLjG10fPOL3KhEfT5qebdMS
RX6/BqbbbHIlrAvwRGWFzBuF1dHX5cGOoXmJxPhaJ5geemWQz0+4sMbpfdrFZGNqXDbmdRE0cZK5
4ZiW4qMSd07qgojXjHXd513yHKf90K61nnrmfYSYinOXJkbz02hqpXcjJ5Oim0IgYrCD6dK1D10W
lpU/G2Heujq+d/JWa3N0fBO9az6H+WxZfg6FLbyx7SBzqDtpWBoAMKc4FGWm3d/ESlbeyPKYPbat
hShwQmoQfzInI94pwCi151GbMvU2QsctvouabJxWcTHbXxvi+SdJJXPYzE7aRuvGHES4mdMh6J6y
FDn3mzEZE2s32gHI2tU0BYHykAyKUVGWwv33btZ7aVjTcrSeNX1SbD/KC5uKU9GIyg9GOHzbykLY
yq1gA+L4k/Sq5fYgDVpcHJM4R2VgSGwUSKTxo9Tj3umXcpV8rltcXV2ns3KxavTSXIp+mFH5oRPE
zyXOKbDvZaOIvJYUeie1YZr4StPIjVuOuZSgaRs034JBNQ/tMJKRsX/7+EZudRGtylKn/tVm9uwh
pd3HXtxyRG+CCFC8P5tSqe+h8xvDOp2tAdURp2FjriIiROsu1ySzxTg866xvkZHplDxTqwsTt8iM
yl6V1qzFHuqGYAxmu/lm1qJEr6tNs26tN0OYPqR1rI4pZT1Z/TqSB0U/ZssZ1K0EYldsskBGrxEO
WWm5UWhG3Rr+JNQry0gyeRfAYnbWjZEOimc7qQXqiCwJWqYtR9V4Rbm+MXfohBuS5hqZ3VG2cyB3
09eqELVvU1nK/GYeqslrEBhpr83Mclq3z5A2/jpNStWsnWHQwMHC1Y5XIAXL4QraR9U0AAaNsbi2
jWGRPZAMlnvSN3l8XTdFlu4NU2qVlyFo5qJcJXYSlfsOfs/goUbSh6u8qQJ11xqyGW+MJCilZ7PP
BZrxAJQB36uyyPDKiJ3Ws8LMfKB8E4Gbism0ZdcMqtDYmfQ8wjUKKaLezF3Qlrs45ZfdCfXKbDXX
qLx4ZbvIJqNlpIMj6TMKqBPXVLAaOrm8N8MCRR5roKp019Q18iptX6r2ZxxI8CoEFWnXxeOsgHZ5
mZW2CD9PwN2H2h2zcCz9QpbzqNsBizQ1yiX2qDXPZVYZ7SFlt083Usm1skmtnIIDmJ4WsdUEzYqy
9udoEC89TPb2mxxGmAAUa5xPulpmLQ4G1f24S+X8VpIx69s0kWZkT6TcKbaiAxugX2QQ7C53rsex
0TbZxPva1WYOScSlyIbiRdmGleR3SduJ+yFPnHnbZqmePehmbTgIfcSKtGjuOx2KFfRQtnWYw9s1
68gWGDUEQ/F9nIt5vJ/qwjJ8WaqFPXqJDA/xx1RPov+ZxpPaH5xUhO1tkugzmTKRDDqCQMTUH7kq
51PL0WfM86eF6NHPriyFTX9VoUVWf88wmKnvZZEXsS+zCJIVSgCZc5VPHX0j5DGzg9RosbXBEUKb
NkrS5flWSRS12/eEdca6bbJQ/MwXr1PFizieExucFJFs5yFloEE5tvTvymzFznPAvg5XZiNX3cos
gPi6AnEjuiY15hPaNqGhNflpkQij9MrIUDNvDKzedFV7ND/3mdQNNxx4VuBiihalvqSG6a1ATbxe
EUjSTLaa3nnMo9zmjJYa8eI4RalChpfm8drJG8gGozBzOl7jYBsrQodc30ZK7yCTbcwlAM8ot/hs
qhzFgJ1k/WfRQv3Gq9dAWKdD/SJbDVkSf+UW0GoXzFiF2ZjURVf4UVpIXlUaLRkVWku+roZMvh+7
VnM8u+p0ZtoJSf+kt1H0HQsr2ttyz0F0UylOwclpc7b7Nkwi+RZblyzz7CIuGpw4YoESrD3qpWc1
YflCRy9QfAFhr3THcKKGNUqRbt4XYz7XWyeeYqXwRqlK23WQRc60qYPZiW5qnKxoQ4ha0cabpLVC
ElgBc8zP1VqRdjYmSoMn10hwe0Vv1qk74/3R4tWYoeXsE6Aq4YhGeMKZZ+aG8VDVYxJ6odIVh9Ih
LOMwl9PpLsq56X2szxr90BV2WN/XVYZY3xwDpfITbaB1xUnQiFsHSCgbvB4cC136yqy2sTIowWaw
xKBeWXXUSw+5Vo6Zm1dyScPJMO+jjJqoW6gDCOMkHLt4lRG6fQWLL+N0kA2B5jaqlrQvXSRXN3B1
e6uCQ5yp84bzxUi8tkvTfnQ1NDUWwaXAKDb0E1sT+d8o0DdpT9Ti9b2QVdSXwQi7HOZF6WpjA09E
shPgn1hX4QefWX1WQAquWlO+pow1TIg0UcZY15ad/Jx6NYl3/PP4I9ol7WNTl2Pdu/24XD9RPZap
hxahFHj6iI4tRHw8vnxDr3PpUGhV5aysaUIrqgqDPrPdRmk4JvB1LAFnF1n5Yiyxya7vC2uBNeNS
ApMtRBjMV9mmw6YSCoBcRR4BjZc4+82bgEprt1Fz+D6ujh1d7uXoked+PZhlunNaKXqMrbymdySE
9bGY5dh2ceGtxMbuAucljhUUrBpovny8NqAsDLgzfE5NpUJInTCwWGdJqkIOQePnEsT3zRB8wQKg
AgBo6pQuoxVaOasBZ81gp6yUWPpcJVG9koLpEpT8zZFslfbyomQEHv84CDbVOYSFZXV7p8wB0WKc
7TZGDvPYVC5Vkt4c6h+jGSq2p/SCYhAjsGOz28+wToj+ZPmzHMjzVdzoxQUy/wkcgSLdIp+A0y/w
nYVNc8olaVSzH0LwyntbgkIIP9NOsBMz0ytFM8O93I1qsR1Ly+DAg3+ru2WIsahVoXKOuo/yUBNB
qRdy4DcSUwiHVMQdoKUUKE9ynVIeK5laRr+fBlF7czAghNXHwe79jOqtUTTKaEumuKCST77nHEP4
m1tGmXvA/lLVjdBBFX31/ihvpKS0Zuhz0aGjlnCK0kc4ru0m1Rj26kC1BIl9bSPXSbWzlKz63DVN
8scpKWE6vh6L9CFxkr0srd9K48PkRI3UyvN+SAzVS/hQ3AsSfroK7st/OjUWDYrM1Hcp7/LjeKip
sQoxZ7q8T+SazDNvGggppUZLypeqAYeqLMF8/cLaOM+DSTQxgGIbAgYG/348aGjlQaUqobPXu9GZ
9glc/XgjtUVWA+e3g3KFIkPR32cQxsU+W/TWLzzAAgc6Ku7xNeGlk4FTlqJ6snzw315wF6lypXSx
tDft2kb/qMQ3KJdIRBtgty6kqxHaUYNn14Vxz5crCThdCLQ/KfAhL3c8rhEZAdUVEexnVtmqwMnX
rTG5vFBmOB8FoN/SlMJ4jTbp6WmAWPuEPpgd7IO0ndeTrkYra4kw3l85Z+cbAiUgtyh0LbhBVNqP
55L1FEhkp7f2nchkPMZMC5IW0CM+o3ph/51N6GSok5IQlhN4MU6TtbeGTtlXcmHfUSa6JBpyPgry
diwHGvz0pKjLH08Is7680ovB2ZeJZO2qDmmpgFzowol1/too+FOJBGNJBxtv8ONREF2G+p7V4W2J
rag3iVwlF9Qr9JsyjOQe3/9Gb0wJBVLqgnSJABicrnOrt9SUrCW8lbJQru8Kuvb5nkKrvv7DcZba
0iLzshgiLYvveFLzrKb/m7PzapLbWKL0L0IEvHltN4YcUCJFpxeEDAVvCijYX79fzY3dZaMRjRje
F8aVFKyuQlZWmpPnwPpr8IATUF8E+nR/Vlay7Dxzt7f2epWVGbgiFXEfECZYpf4dccfpbNpoJiC+
Ff2RZcXIK5OND/d3drMmDamfT3D1uRZ3KYNEK5MQklafsSjtbHQ/NK8GaxY5y6XzY7mz4paB0IKi
Ms9sIiAT9U1/8k35JP1UJRChP9tFfzTzsXyG8MBMH0dnTv65v70NAwGKzvVSc3VACdWP+Wmx2Rwz
LY/1JExLzwg9Q+YeUf7U/Hd/mY1TBDCjvARzNoA9V929LplS30iHJKwAkYdZ3dQkj0b1oV9Q7ihN
idat3Y/W4f6qGyepYDoEX0oTjmr89eYo9OVtPfeIq1RR9dQ6VXrO0slTM9B7Eax6MK4eFMq6BF50
UmD2oTO1+mh0MAxIZJckDMiKICnW85cZpDUYvgV1ltas0x2k5NaHI+xBv5jBFAUFv96bF8O44NRm
Ek6l5X2Lfcf4niue9PsnuLkKbXNmrWBvN9YMwbqY+maCoiE0FlN0j5oD88eHYF705K0OhPNTNXik
E6kN05u63g5cKkObNzIN4fcQT2bRLWdrztq3Xy1WIb/AvzN2tx6DbGSXaBDzpiEAovgxABNycKes
evEK5GLvn9yWQWAOjDkpTACNoOsNFe1MAW8c09BhulkWAXlgpaCndv+dXvu3+4ttGbpqK7ivd4sM
6nqxrE681nfmNKy6wv6gx6P4Z+mm9mjN5l63ZMsiiNvw90xkEg6vHEZVVEVtyYL0wrBiqijtEHVf
tMBLhj/u72lzIdInWrC4Dfol13sq7DStLGmnYRRVkvKj5rlfLMZY5S+YuAJu8BiTEEKvuFqHtJ/h
sSwLyzrvv3qzO8lTvaCk+dagzAezRjzGNeIP8IDX6yyiisylxyC8xOlPcWKYl9nzk09vPTVa3cz5
QCgAnwGF3OtVOglxDLJyeei30/S+EIP+vnRhvr2/yq29EZ6CRoI/wIOo7kYB0UZuu6V4EnZxkX1f
GNC8OH0NGKmA/2TnIu2tpXKJn16ozC98zXcRtxtSc/kdOKJ9qjt9PFMvjnfcw63JwdZM4RnkB4Qi
uLvrpXr6FVE8TWkoSyv6UkASfqEl5701uWOoCwUcmHEUZ8lN8lO6jWXDbJuFQw734dlwGar92AKE
Go5BvvjWTry5uSk+FahQpqh55K83paPr5Dk9ArC0FChQU79GJ6Pf02pTz831+wdGCIfAPVJgobWS
kqnyC6fHLURDOlGbBHUgiJ6d4bHV/fo9CsLZ+0xLtNC266m7MGzqR29+7VmZGJRnWMWha60wp8tE
bc8iC+ElHUYqiEuUHvs6q7+ibGX7p/tXQNnCzYbhzlBZFs/JekTZju1mTLQ2C23ony8U5SiquNDI
23aePbtZL9/FVWc+tooP//7KGx+UuVCVQvIeq/9df1BIudIARYQszOaCOQJhpOd+NOcdK91ahZF7
YFDAX5jBXrlfx59oh8DwE6J1MXx1YUIuT/zDNN653rfvJNxJ1DnUMZKUrw0novIeORPnqFnj8gmG
7+ZT5sXg7yNixIYOVrCz4IY/QfCAoJdOOBjVtapg6TFcHo9aGjYdWM3Zh7i16LTgWVKf/HT/S6kv
sbYRRQAEpw3Y75sYraqWTGR2lIZ53PUX7kQM7PClGUz9S515wylbhr0Cw+bu1AfjDYAxff08j/QT
i1RLs9AZDPvC8E/17GmTdmgtr9vxlls3QBGXwcmB12UI6doO21SSjE34sT6VxSc3EcU7IbXyeZSV
fhoMJ3MObdQEz13uDef7B7u5S/hL1UapznurdHOisWc7QZSF0Px1f1qIPwM275jipz3KzNXOVdg0
UUi9IAjGv+DhrjeaJKWYfdYI/d43jlFjNadkyXNE2ozqnasv9vf7u9s0m5/WW4X2ZdPSZ6ENE5Yj
JA+ZV/yIey0/lFOWPdN6L99DBVzupNZbJ8qgnqKCVYSNay5LqyqSMdBUoy2K5ndRlvjjYUDP4nsE
D4K54ztfh7jWF+Pn1VamQxeE/nxmZqHRdo2NSrLoD8AXot+yHoabKqsSUBH0JWfp996h86zqKxMH
e5HFmhKKzBAxU4YlVOEcwN06Kw2iZAnG1OMlHkfKY1XhVf+KPKG9IT2LBuIA/0FxrFxgDzThoUlq
oYX5DSrS+BHlzexpavXlnLiVs8fVuWUBUPKCDiUKUQyT1xbn+93oRpmehbPRJ+e8zsbuAgE0/Urq
pn3+MFbe3zz2zU5OuWkEMO0oaT7ViVkZHqXQKOp7oDy904VLXVlflizSz6JwtR3fsfW6kCkTZSlk
9g3BhfC1NvIlvsOaINkeoio7ufOwR66z5aFIxQGevIYma5itrLu86vo5C2sK9aGeuN2nglb+e9Me
y4+LJ4N3VgQXqiGieIfBYfMk0f3h28GRx+jP9Qe021xvusrIwjzIkdLpFnGOzcF6psYtdsIB9Vet
7xIFbOgEmN9mbHsV3/GA9SlheB4uU/ujDDBV2YnlRycs8zuVivkhSfz5e+3X5Q9QG90OrGzzDqEP
qzjuwAA7r/OpP4XnhR4L/k2Uhy05wYOmlZIpiCVDnMWcmvZT3qTyq4d+Lrij0fh3Kp3vczXYl8bv
rU+troFfSZxx+X7fg259eAYYHAjl6Au5a0hfPs8tnUxCJB0FHUTr4R++RM0i/zLHeaCwUFR/0uTu
Pmqw5e4cyObSdIh4exHTgN3t+suPVj4EtU77zauj0TsmMCfQkc+AbZzaUh/hEAFCPR0MPfcQii8h
Mt+5Wlu+A+4QJOIYBgO9vDI9zYoSkoEuCxEENz4IwGGfGU3JXoxJi0+dnjgPAUSUe6LUW28k8G/G
Hih4qDt9ve1AZBO1giYLi8pu4oNT27XCUiTah4G63pNVGXvqlltXjKlyqgOcNtHH6lWO52TKAVhk
YWsZIj6OJVPMp2LSnOiAPGSxF+1sHattUtChjEnnyl2FHMMS6ZCRBjxZSeuzzij+7vIY5GGACutl
HMfgv4RM68t9Q948VgbtKOxQxYS66/pYGbTo3ZT5urAfJuA9S1yg1mgCAYIGjnb/xeqN7vP9JbfO
lcwUeRCSIhQuVuc6yayeM4YHw36yqg9egtzQqWnjgcHeCNWyX1gMvhOgvjSwSduu95fG6HmjZEFy
77TFF6enG3mBnqz4u/VydH/vL3bbJee9ZzEkGl2G9iDuvl5tCqpOQNAHVLUmj9EUXbNG3xxeWXs5
ukZ8HArb+D3Vu+rkZWZymhePYnXceXDQTsleyVjtbe246ZjwQoD7pNiwsijVdei9tEQt3Onz71Ep
ZZjXCV004h0/tPJJfOj7PHIPFjCg945PyXLn6bgdulEHgq8CDMxLhQ+/PhDB5IlwNH5Cm3f2MYDp
ZXq/DM58ykS6fGj8AFFxgHO/SUPa77XUM2A6MHpw7OO4lwdu+U0QGVStScnoKK5CniHOEmHFbR5m
duJf6ENApmAvsXjXN/586fsk+MeeyuIFnl13zy7Ud19/CTVQCpsD0jM3cWDX9nNcaHkRViXd8ANe
y/4m/az/psEQ2SLe3nUP1oDY2mEZG9kci0pMDmADhnAv9010y8soijtqUOT25N7XHyQbyyLPlz4P
jX4GoJy2VMOPdtqBiFpm6pMXmcfRf5pW6MtO7Le1MmPIyE7ybN6WQSX7qjT8Wbjwn0CG0FQ6/Mua
tD8WPUi5Qwt+Ev4EOe/1drf8DcOoqkHD9DRkMddbtqcAKrtR4+Vw6uK9MYkRYepKfBzMdI/rbGuP
jP9hYgRmbHWVdmjukqQgCymOAqa5RJNE8oSe6RM4A+1dVyZfsmrQd851e3v/f81VeNY5PsDmpspD
ncrYu3GOPwJtq95FdVM+3bedrbeCqiUdNuhkwQCpX/JTJFYDUhY64LcwqoU3IcGQz8uDqPo+OHpm
FfeHsdfanWhnc03m2AIKOABI1g4kCiwmWuYmD8cKdNjBlkuvHbjhDNvkVnCuB1Sn7+9yy08QUKrg
Cl56Z12jnbS0F7lloqmdOvo5Khs7PZpVJB5NM3ffjV6awOfBK3nSgnavVbBpP0RUlFVUtL0ma08G
D50aE/vR4va51qPQzSZAZG7/u5ZG3Wku9+ocm4myou78vyuuHHQVeIXhTxnUryYTAPDpwVXRiOgM
gKV99jo5nBav+l6aU/BgymF5SKF+3TnwrVQNWhkaFkC5gGyv7ic1W6MDK5yHZlk5D2mgIwTgRsNO
jWXzs7rMmr72UKk6XhtvsSTWgrROHiYVEqMOtf1Dl7s+3D1D8n4AInMZ5Ow3kGQwPXDfojZv6E9L
q6/+071xE58EKjJoZtDL0g6BWySfhZ8C/dU9NQZxf7XN41QD6+rS0O5cfVGEmYbW7ooCsY8Fvnp/
GIisGjFOe9WNrW2B2wauFtBTRRn1elumpCBvpCox8xujPmSuM8kL4S20+nmrM9Vzf1+byxGNq/kw
l+L0yvs0JlSgGUSOYeXScYCusRBfgfF3/2lu1Be/YJPkdqqRpjo11ipsLKYs0RAFw9X1RXPqmDg6
LvWU7Njk5pYgO1WDCrRP1vPVzDahOBqkRSjpaehHO5HQcFpVIj+Nned3O3VpZeHrIIRQkCFqMJNw
QqyCU62jpxf0bRH2tZV/kracv7dWkHyD0cP2jx0lhF+oMpGwqb47QENy1VWwEVUGnJqA/0LH0zxi
/LJ5GAKk1w4FwzXHGp2130TU7clQbJwqVNg2yQwFeCjfVzddOlHhWxXBlr1YEZw+nlXQPAQuDf1u
Z+7kF1sRLjORr8k4KiZMY17fAjx25LYm1Z+2qJg8G9zuObWL4knM1fzgxq15kWZUvs8AQjcHp9XF
SbM77xsqzdWONW18X4j56Bgxso+bW/d/3S7SCjxoEWaDPTVod0aKQrvUGV1o08X6Q1Zt9+f9O7nx
XkFVo8rzijoZuOX15tuKkasBTnV69W33t1FDYc3Uk34uGXL5AMQ0ujDC4w07nmDDw1G2VCOO3E2l
SnC9apc0Qd1POh+4Wmbt1CaeBGQ9mn5+vr+9rdoTHo7xV4o8iqFlFVsBeva0umrLcGpnOz8bbUAD
zjXr4vMia9JlhpKyx2wQx2xwsjNhQ3lKRMxALoQdL1HRiUe3mrTf7v+qre+sumaKdJMYcw3xXNog
EmTQZQgMyjhLMcAPh8imeGAUUH8C/N58v7/gVpAAh54q/sHiy21evdBmNMqhXPBTREARKmAyOC6N
OT9hF6OaC9OPOQ3gniE+hjR0TuwPXcurnW1v2RquktCTfgyPwOpdo78EmCHgWlNWXf5IxfKXryFh
o9mD96lxUrQ5wVnsWJqypJXLDCDXp06udOyQxby2tCmHg3Sk6xz6pTV/7GPdXd41lO/bY0BN4QS3
zVfmvbQZSGofzweIkazly/3D3/raBGeUssEx09Rf+dBmZDTOmbjVkzG3UKCPle2cHNLDH15bDfJd
sPSwrN9fc+uobSp75Gmgb2/oj9rWStzcdouw04rhM0qN2lOpZ/aLNw/NSSKa+ZgAP778wqKU6yk1
03iGemd11pMzW62MS+TGh/rMCKr2oM8pcw2FLh4Nc5Lfx1yTO0b1arrrLwxOi2Im5RAg6ivT1goZ
FVJzSpTR0/orxd6U+SVv/NIu9figW7E4+ul8ZpJsOWh2FJ9cyICOtHRghF5kcvbb2n6oG8aP7x/G
pudxEJnHYoBeMuN/fRpRraX4bOYFK5+JtkGTwQkQEVz4PpiAo2YwuRpZzDkOsLmfbLOjCQphHIjz
6FgLiPQMHdm6+79pyxJJS8ikCSHgMFn9JPQamtFMRBnSZvYQiB6AvnM6vRqjTnWk1tph3hU+2rqB
qu2gsmn+XNcrDFknEeoizE3OjXFxILh8ChRfOrhccZkcMAOBr7nHoZwi2Aqbcd4zkK274PCc0pwn
nLhJyYp0TKqKrnPo2vATIClFn+4wWBZTbYxXwbI3J84LxnUUzKhDf0Lh22V8/IBTaY+tlovnrGvn
/5IJDCxqUX79L8qYDVqq5lj8e/8DKVu9tmVuncpwVLcRovXVawynTGtnEYC2vtHH/sjwnvHZKlp7
T534NsBiskD1M/GMFDnXHYg8m6DgUL01Kajazfxfh0ew6etno/AYuH7zrph1Bs2uzI7FVmYnlj5g
es4FeljYbnwSCQLED3acinHH2W8cn6LLxvkYKnhc4zaspiptmE3pwucMGVgRUhAMc+2xl93mobwm
0Lpi0QzN05m8vtiaaXXslvICDXAE4JjCbfwTMJK0h+7USr6UWlUWJyb+1SC9HuTDX/eP8/ZCsT70
zCq1ITxe4zcgm3WAhqV5CNIKdk8GaZdzZQ56/K3R2oZaJOQJ/3Sal/K0SNl151GrIdq8/yNuL5V6
Ul8HIRDcgAv6+hBEQkci1aDt9tK5OBc5DLM04dMa9UbNmEE8CZ/LIgrz+/11b10YDxrgAwX55I6s
QycvTuOaUIW0rp3MCKLUZInPU+eX84NTsvwpGexmb3Rha7M4DgxK8bjB7ni92Qomwcac+OKtXSz/
Ug5cjt7gDA92YYn3JObpNxEMwc5n3tgpUF0adDRaFH/SalFNi92m7yl6uvYYUOclfGcGsajmgDnU
IGUyt9D9na+64RdUPEqkCBczkP+V/8mSIinzhRLLokMocerLwcsfC2EJC9kFrf/jzd9SNTUUmhKH
h77N9bEKqgF15Jckl+5oQXZQ6eZh8Sfts9/JMaTaLvd0hjf2RwcSejxUgl7BXdcr1kAp3CaIitAw
pe4+LVIX41nSfmm+MF/Wvvm5Rb4C5R70cVkQn3C92mJnvTObVoUCLZKSOjNd4VC2TEtTynqw6VJ8
fvN5gk1GDgUmKxo1a5wcLFt55ftFFUaZixKRtKxDGZjzj8rtuuko23mXyHHjYihxaGAgr1Ro64hP
KxIjS5e+CoGBm9qpmaIPEYOChxL58Edn6IN3QQEn9Y6Vbrh5ygM4YCoSAHTWmBxqFQng2aUKcUDm
Z4357b+FSOan+6e5uQrMSXBHMvJ1Q8RjtLHdZ8yRhfVU1+fE6oajr6H4fH+VjVvO2TFoQDSh4Hjq
3/9UWYTwsxK2mGqgGeTDFzsFb3QYUyczL4vpJ+alM2cj33knbxdVyirEGHRT2Nu6n2IlcZv2XVCF
iUydj16y2J8saFN+LEnkfCrq3nV2dnl7lsxTkPEBElVTS+uhiqxSFKY6up2962rnvrH7SzRIbaeP
srUtRbDLkBIk9CQD12dZxbadJa7PKqXHoLxZjAenhOvaQ5nr0C2mdbn/7TZ3pWAcQEBUwLH6dtkc
edKH5yR0tdF6QTUsebTqeecZuL1i/P1K+w5ifAaV1qSHUtPosrW5CMeiyp6raCnOUTwMvLOlCdy2
S6dvUexHxo6J3HpKtSylEzhUGeFc91qbCKzmZAVNCAXU8MGJM+OZ1jiE2q4b5NrbzQOYEXPpFmgY
gCGrg0x7cjgzTkTYusM/fVP2DzO6VW/2GvDY0dPnpgUMTK+tQ8BUMgcDKuBZLyrrQOlbfJs7Kn/n
+1axYYWE1siNMnOOVayneuaoshH19mRomgy/DI0XPxu++Z9ZNFU4ac0e1Pt2OTwwNXzklwHW3LCu
zbUNbVC+jGFSxwgh+95R07vfXQSRjrKY90aWbmPfV3//GoNRF14PcZZSVDrsPFNo1JoLXi3Sm2Ok
ZzI/83wH76uhTAKYA0QpzmMVjHtt+NvLgLNkpJjeHg8rFZ3rG+5XQPurXMzccDiDK7/9Ko3lSwye
6iic8UPV6OLyxq9J0Qioo8K5UGAgMbtesXeQGbVEoL0kLYJT7WSfNTOFkqbyed8W460Rw+tqHtdO
idkBrb9ezdA7hqVRqH5JC1N/JEGTzEqncnnkwXebQ4R/2Fnx5p4rJRggcCoRNGk2rU40nXq9LgQZ
J9QRi3tCGQON0zgyvX9bPZmcnbtx4zFZjXdbJU1sjlj6en80YS1QFGp6ZphrFI577Xe7n/cAh1t7
IjaAI5OLxaVXRvzTmzqNbWzhBdJwnJYRmbvZOKHArj1rRTW+NUhgQ2osjPuuuNTXTqVInKyCXjcL
RT01zyB5ivNsjOZOC119hKuyAKvAzajyOQKfm4E6vH00OLDJhT3llT9qAKPQfqYZxURZxlH191il
uV6gUREb8bveiqb64OWtGewxaWwdLHEszS6OD1qQ1cEmmh7F+QSmnpJjVJ97U9TdCdYhZ3jJArf/
BWMBnkk8ix+lrKh+zU+fMegGp/ecgWy+AmiNuHGdnmRdSbnz+mztihdBAeiIxGhJXK8ztnM5g7MB
UFN4GYStfer/m/rmcjSiVLN/aTGwIxTgSO3W+OlIRgYTHSwGCHSgahBk8ZnZ5vbjUpbzHq3p7XXD
iQQm3pLBTyCXq8sd6PFUJjEF92Fu7HMKtxQk+Evw1q7V69nxdAMHVG/CKo0b0ziQ7qjRAy1FwESX
06K2CbY4+4dB2vSD6ZbZm28dX4vnjj4ZFRD0Sq+/WNnA4EV9rAzpVqg5oNGrtIssa1gM3+r9Qazg
GRkiwbUyLHO90JBVUeK01C7bQg4C6jSjREFkcOv55A1NivSLUHWO+4vePHKcJ3eM70WiyjZXt8xd
yFJTUcZhXNtamOqaftFgCYSXpy0fl6b7bsI9txNl3kQRNAFJ+ZUbo1J90ybLaJFkKcjf0M5QfpVt
Y3+vAzF+5OXITloE08zOJm8vHRapZChouIKAXrPVN34dTNNIgyKfqH2cAoRD/0FPcv6j1WbIyu6f
6O3u6IXQgWGSg5iWnPH6M4patxMX3FxYTppWH02z1ZvT2MyagBLOS5ANckqxJ9tw+xkZtgYRo2De
5Fnrcf8ssAvXLSXKLYsTPUP3C8lhMdvyo0n4eJDZFEPn2KfGzltxe+dtaDa47zT6iJDW4Cd4GHtI
Emk7BOMCJjXIgGdOXvvmsIjpTCbIyLVUZ3XNxuVWwPEWjw5m7i0/pJWk/xVV1X/x7UoARqWF/un+
F1yZCz1iUjqLphIoYKhR1jd+AQ3ZaWY9veBTo6Oh+nc+RH+nRHp7xMyrA1RLYZEm7Stgrx4TNtfG
ogOe0hvfnV8qCL0/tWntUlFd0p24a2sVGjHIr/CLKbetLrlcoC2s5Dy96HZHvYT355zZVrFj+GtC
X7UZdaGpEoNNYRh09YY60Ti1deIgPUWQmx8tIxPmuUK+uDykgrtyCobOm46e8Ob/Ymk29QGoi/s+
Jjm0whFm2e9GXHsfa12K6dxVpWUeUquIYChMu4Ljh8pFQxULaoZDVwKHfRp1GC+f7TrT5Es3cEOO
9ViK4kL32R4fzNmqk4teRKX7QZus2T0Fi948xXYC5EhEI6nfYba9OH6fuV6XvOSN31XnoJnb8Rjr
rc5J2SRvjzqwm/mpCkT5GelKD0GztrGmt9n469kB5Sfqp8LFlVp9osU0GjgDff1F9FX3FBVNcDbK
IrtA0y3ObSnMtw0EqfUomgPvoSVDrr+uyhhlrtlaORov1ijso2E1zlmBGw/9YmV7doEN/xRQ/m8p
k3CHV1vJ7q1snM7E4M7RYrzouZSHPgb1sHTx3uupDmi9CqBxuo2YIGRWqwO0vaSAvmqyXlC90OCI
bafoMnqdcY6NXDuac/+fzAy3vswDI3T3/cXG9eIgVYDlAV66aftb2jiU6VRML8KpylOlVfHvull4
OxaycvEcI2VNMFcU7miGUIq8dhVcBN2doGl4CezxDzeF03Hy9YOokh8xJBiHGWnTt27LNrl5Sgkc
AAUt3OsFtaof3bbSjJfMrZrHLqs+z3azNxJ3e3Ys8so8RZFEhXXXiwR118vMRV4vlkD4+9hILviL
5XR/K7cendq4SQWXClNAJ20VNcqikRbKztYLIIiovgzN0jkHwNXUx+HT3p0m3PhUFNEYioftDGDu
elOeJ0U0R4P9MiWB8b2HSPfJYiz+GcRC/CIYzb9M+ZztfK6NPYKHZVlGVwBZrcmFNMfoZnhj7ReS
Yu1f22+jz8uYMuCF5IZ4WxSOLQLq5rYp3WzmQddtdmecjbTNfPsFSiO4FDUnP9lNwnQZjLSniKbc
zg1bxVT/W0814BSXAnURZUU/ZWd56Y5xREHmJYty9Agjpzx6UwelcT30B5iOp9/v28vtB1QR8atE
BHz/NB6v10vrlMFBuDJeiIW94RjNViOfPM2v2icj6DzxrmNOB7B+UebOTqx668ccyJ55BggigbCv
YZcSEXp7XAznJRVzfYwmPfobIDRgKXBSD1Mbzx9tphmPkzHsUR5tHLJClQLNpQLAlKh1vemMjnY8
+5Da0U8dEQmMJPzGc3QAbeofqmpy3/xRqZrgqR0aEep1WPUc4QkUDYOwVLu8uELWscwf8iVNjlZa
5ANyg/Pw3/2veutrWA+ORRJhALSkAtcbnIMFWdRUai+cvn2QEjHHyRd77Yc1xBNjZRlGqNTG6Hvc
EOpNi517uau9OBpypna+nLqh+Wt09P8cacUHP5Wf0sTvTp4+fxgN59HPpmnHiJR9Xj+G/ARGV7ik
7Ba/d71TcOMAPolswt52++TkTpE7fsprkgGYjANfIhgKrwCqmEGeRD96w4DE2NPh9t3xu7f3iOyO
Rgw5F2ktXfTr37HYpkjyNI/DQETBYW77xqBPjwiq2zCA22RMLtrJhCTl/Q99u30lkqcko6FpotKy
cheDF0w0Sss0rN3ZfWQ4oJvPdlM2+qFLTHeGbFl3/7LM2XEOzWLJz5Uh7B/3f8KtrdHKoLBqqUYU
j/XqxfG8VvfSEXhaAhfcS5cbGXqrYtyx6NsrSy1Jlf5R5sHg1hirbPKivAAvHFaaqR/GbHymd4Tq
6qA9gyPYqxVs7AmXSCWVeMAml1hdWJyVFFksyxD1lep7blX22Q+y8fH+yb1mI9fGy6bAT0Lzhl73
Td09QQ3BXkytDtPMX1zzIDg9JZ5LYfSh7430R13Z+nIKqrGBDVtD1mF8jmHEGE9+Bbee2+iDd3RL
RHY+QUoV/BvTJTEORgD8+Jh1uqhPsxHE1hMex8t2Zje2johqM68vbQPVOrg2+DLrvbrqgzLMjN49
0vzXjl4N4fz9I7p96gE4KfE9Bo7AG98UKydoJ+cgqkIPiSukIH33NEaFe2yAQV/uL3WzIYp6oLcU
bzLmdTOR2UeL21ReVIfSCNLjOCTa0Ye3fKeZeuMnWIW7gk2RA9H/W/mrOsr6yijGhgtbphfUnQkl
2tnVDlEEg+YBMPxw6V3zjby0iiBK8VkQLzGuzTZXBm1ZY+HCZCJC6crl2Gk9U7e2MZ3ffITkV+TD
SKpStVyXLAuUufMZGZdwjIzhKDsZk3Y26en+Kjc2wV6Ul6UTyHsKT/O15aFP4aQiHdkLjPSPy+xm
LwWhzYnKz17T8XYpCJJeY03mdBl7Wx3btEA9PQRLg7B45z50ve2hiOwytqglb35ACIAYPWE8g+qd
QsBd74pKTI5YeCbC3pjMr3ybHBYU1OrOmZin9CDGPoL2ZjHfGt+qZZF8QmnwFUm42qEus8pMmlaE
mWkxUCfn7DyM0fI9ypPyEpSF9sZpJSyRBQEtEEqTa90Uz1MpVCWiEqHuF82jD0r7Iclzee5z741t
v9elOEyF/aRjTNXw+kgnx+jtojVYKjWaRz2DWLBL7f6cUxt6l0E8+ft9w7z1IHCqEAxRuSPDg276
ej3ba7JAiywRAk92z3XpVJfS0N4IMv3frqgQcgWA/FNCuV7FEb2dFkMgQggT9VPsG+WhGN3l4phz
sxO3bm6IMiRtMpRPGWa7XsozcneUiy/CxTGiv0Bajb91cl52fPytS+TYflpl9ZloecWRBvUSAvGg
hVPXk9PRykx044np4n81Z/ynd4fs8y98LERSlK/ik60TO+FVjsFgdxsusR8/j0oAxEKS5+0niLkD
YiGPhGNhrfzr2DLSktZtwx4iUq5yhiBUks5v9ohEJArarKjHGDtcvcUR2jCi9TH0Lsryow3ZZeiL
eHr2jN767f6xbXhExKdpoKm5Y56IlY0DXIwZXFtEGA9B/KloF/1pNpJ38ZwOO9HR5krUFIDDKuzt
upSbUrZzKukJyJj1/uR3fnowkgwh+pT+wv1Nbdi54uDH74KWUfDtazsnjJHWUGZtKKdYO5aNWV3M
2Pr4C4tQiVTVBLqv6wi21N3e7ZKqDQ2V2ctyGQ9yNvYu002c/GoJhL5qWoQi5MqftwOyL00/YHDc
1CfRIDsjZkSYCNbEU1xWe4LFW1/JVEAZFcUiraou90/1Ci+lqhX0M7tKoykjDpx77VJpqfzQD07d
79jE1ocCOQgaTZGIULC7Xs1i1DQq56Vl/NtqHtJYR6/WQb3s/pfa3tP/W2WNDYsCRtPgWG3DLk3b
E2X+6igy1LXqJP5xf6Wt/dBBIIghMLPAAFzvhxlEuVCYbMNWS4enbFzsY9xN0fkXViFD5CNhfjeQ
59isaogIgzZsoLY7tcb8j1EicvQLiyiyHLohROzrSD1txajFY96FkZkgRjvK8SGZnbcH6QTPvHx8
HBCCN9hfmAf9oPfrLgQw4f9pWIMTPNloO5oPv7AbBmDVjBtv+TqpRUxPuktUdjDFtstyCPJJdw9t
VYk96tRNCwBW+zpTRjNE2eJP90cGjmSgK+XYynk+kRp4ByQW35zP4rMVZAGQPeRYvHnXqxS9M6WD
DbUcan3WOWo65O88oBhvPjRyNEWqAxUVcwzmapUBbLTTuhDYFYNxzLJUO1lN/3YPRzACnkSpeag/
V6vEQ+YiWeQwNYAy0m9mmur/MAln/R4vMn+acEJ/3d+ViqeuknTKSuyHPh/lLqrqq8fVr4bam3zA
2IvX6P1jnUihfRqTuV9eonGuxUs1RZF7ST0Enh9pRMv4zSE6lUMqwSjck4IAnb4+1rHkyCd7aMK8
7SjRJnFs/GgKVGyOTIdp3yAY6vc84O0rQtbDioovGZtZBxR2kKH2N9tcMyKY/lhVml1ewDEsD6jz
MbbsmWW5Vw6+XVPxXinQNpUbIqXVTdB7BkUzYHJhPOtjcgr0Qrhfi8Ua4s+a3WrWX02exTtFDPV3
Xn/b6zXVb/rp9sXdOEzUfGUoe918n1McO7lJKb/NOTHofTO6vejKneDq6bgbkPatvqLvL52twfEY
MrGlnaYWFHUh4mbngdw6REwV0RFqZdR8VhtKB0MOeif6cLbyL6Xd9Ycly973i/nUZ/VecLt1ekpd
ix4348fQeV6fXl0bS05Jtw+RyuyeIRT7G2Tz/OAvaFnfP7yblZT3wqKZQaCtxRNzvZJmUflr5CRD
v260UwZbKANJVndIl7ndWermO+G3eJFBS9uEM1TRr5cqZ1GnLtLAYVTB+pVnQX/KZLN3wTY2RBQI
AByYlUJPrxxyJ6bBSM1qgPkkFeYhlum/Ux6VaGQ7KFa/+fCojrsAFrjL9CBXNmEjsixG3xwAIbk1
U+oNs6oo8gVGcxRo7+5t7cZfviLqQceRjSj/sbIK4ian7Up7DE1/5BnogRpWR7j93fYRcUyHtvHc
IetIq274Ikj5+p1A5PZoCUQVGyfvEMWuG+zojNYAn1gP3aJIzwOllmNnRP3DuDh7fAs3mSsVYgyT
QT3uNn3XVbANuGlJxFhaoHyRSTaIs8hO/OyCFJwdmkXr/V1YUfrW7icNM3wzb5KifiZ1vjZQP54E
ndzWC3uf2YgHOkCx8wAnu4Fs2KDNe8xLt/eBqiv0y9gO3TJ6oNfLTWM/5LGsfYabB/0oE8M96Oau
d7z9aEqigSY8M3LcvXXaolnwmwVWtoRFwmj5qfUl1unJzq/QroU4bOeSq+t15fchhqVvRTOOkQKF
0b7eVGNkSm9ntkKkD+1TUgN5cme/vZjOpKNiJ8xj16f0kykCP3bC3HsLbuyG+bxX/myagXiZNb2N
m4DhKHtvCSF5a+P/w9l59ciNBMv6FxGgN69kmzHSsDUrs6sXYrWG3psi+evPx7kXONtko4k+LwsB
gra6imUyIyMjTrZoGKLV2i57pczVGFgj46mLcS7uGKf7l8HmdDI0pBG4KWDPpFHa9cx1JcIhOCgV
VMrtqjolgxYpJ6eKIvXISR3GA8+uYXtGNGbzsZJa/UGxnYUxBZOO1Yd3vViYrRLG2iSKKpVBf0tm
zFCN1LEvSkQsFYlW+Q036b0iy+ZTQztTaI6yiXqpE65v2q7PnXieTYMeKal5UqUgNZ+N0sgoU/JG
HtMixkdW1BbUCL1TMeLUyZS14/1V3xyi5UcsJoZLt5ZFaHy96hIsiXzKUgOAAeEdrqTsZS4Mdae2
sDlEtAAgH02+AsaqQsu8HiVvq9kebMTRRKSUL2Ky0kMF7n/ojV3by5tDLeVWqPNcss7qAFEpIWlR
7ODNcDp9OnWYneVeiBPu7Ok9erDuo+u3mAZBGeYV++hDv56ZpdVWPg6d9TY6SNyaIVLLdRxXO0nf
JnhaxO1I9mCWgqJspLEr1aHYlNrW2wBO51t2o/5lQWR5rgReiE5eyD/vz2q7iGwKsmV4lywkH+56
VtkgaXPX285bNNkpbSjIIXgUdLMvJrJrj954vE6A7ku1funlX3uRNKqR4TrdBm/00heorEtTc5Cq
pjrKrW7gXo1JOVRJyc7VoyJFZob4vT7vrO+N+VJ8ouK5yL4vxZvr+SaVYVNPYdOUaL4/lUrfH+K8
tI+D1U87UPxH7/jVDa8R/YJZ8zpTdoYTfT2WqWVLt4VI/SZQ6s6NcHCvzgkfXvNTue6boxlz4R5w
98UzpSFS6E5y0zT6uRqmSXriRszIBYywpRNDLHbViRYl0zc0XormJCWxCFy16Mz0tZm1ZoC36Rj/
Nm1tlG5pDMokaCPPh8E16woR6ih1tP57M8U6oyCI3hySPuu7w5QlJQJNE6dJd9Owoa2SLq8i+Jrq
eiCe5LS0Q7fhQpFcoZjteQKgDjxkhXTtnOrd6Ct5Z4ovgWMGwXPSQ5f7pAipbj4rYd00h9ap0NMY
i1jXngvVKBNMr/Uuh0CX6fkP+tum+dToTTB6UzKP+dfeojn33IRyGB4TtWvng2yQF7l2Zo5/ou9S
JJ6scSCOcZ4jEFglNO4e7TwcbVfYs1Z/SVt1wKi+MQ3pCVXhYPA4ZyI8sa6yfpxT5Hq+9AWlu9ZV
pkk4JxlD1+ZHhP+7nbgZ2ZiGhEhdd7rfSKLGaFBWhm/J0Nj5z1Ht+/wixQ04cFiFafB1rPFzGjy8
4qPgxdbior8EoypP745WthOclFgJn2fRKJVbIU9VnSE4GcS/RJ7mF4izdvl0/zxvb/n/b8RIYAY6
ufazGqyYC6bUKj9CFP7YYnrlVmrYHh8dhU57uvXAAtAUIDS73tm50eZV1mfCJxHvv1S5PhyTSN2r
Mm1DFKpL5FwaLbKLJsRqlEDT22mQlgvezNQDVkbl10ZGffdY9BK+OnpbOAagcjL8/ujswMZZOyS1
2BvaunEODYi4wego8aU6EaOXTEJ3I7s2i50sYXvXU1lArhWJeip1lHivV7EuU13uebV8kXYcsqFU
s38zGoK/s/vhETWZYlQ7H275X15fSQzJjJge0CXs9OshtUjFarTWUl9K51I9qW0dZMeCluDhE7oQ
s/3wbiTNQRKSTfLB1129LnEJSGPLiCPkyFcfs2FSTkH+aM874Rx1flgyS0jJH5xVzFGMIpzpdgze
Uk3vzhXcyPeyn4cnGc27I37Q8Pke3SAMyAdbFEOWSsAqflT1RE9whQneaJtTz06CfwVuUA9axi3T
op0Slgav1Yf01vW3yoGgCtOME98Ruu5rc2R6lhRaO59ouwkpBgH+0+gBk4Hk53oUyOotRoh56pOf
aj9FXc/fIw1XFq2y85MkV8VO6mhvdiBwFxVx9gXFXESDr8crRmVGuW2o/FJkxqtCiD8cAvwQflCt
il6YqfyZS2H4px2VcQdpuzX0UoJgryyc9TWCk2ZhPjaDXvsF3bjDU1VkCOoiSDJjWDRpVnmeEC3p
XoRCI915plK20wWwvZupiyLJhCMU1APaPa+nnoXqDGpgCl9Xi+kFrevAzQFmdj7orVEQt1/Sq2WQ
NaU1SAHxTSMb/Q96Z51L8T9jVc17UknbmwTMgauEkJEjgFz59WQKKGN0BA2jnzTFaxRIlpd2YYJ1
Dk0190/bh03x9aW1ULvJyEldYAev0Zw51mut0ZLJx3NyLmDih9F7bU5951nZrBaHQRWzfanasJGP
xB9GfRlTs1NcQauK+DPMJfCzWsxF6CZGL9lHI7DEJ0OEkvG3E2EG8/AdizIfXT3mYqDA711depKV
hQpRz+QTAC1IZCY/jUrX+7ZFNHN/abaHF/0/4kvOEruaQsT1Rwg1eehn2up8ItqhcVv6hp+KSAx/
l5Rfv0qmaNrT/RFvfHaOH4x3+q8X1vYKbtKCtBGpkcz+kPbDC+2KuTeBLx7s2VJ21vHGRnbIIpfe
fGR2YNBcTy5oUinUuzT35UlWnrpwjjwaXtOdJdwGGQQYXLEo34OEknpdj2LFsjZLNNP6fT30T2qi
V9/pmDSOErig66Bmecj6ftopp9yaGhTsRTIduaJN6roowoej0zFoRSN+FRe5p4KR7h2cGx+LGwdE
C+EU3vp1IBM2Q59ISVH4cQWc4FDIOMNFKjwha+lFn+bqZ48QQO7SNCbOQSNeRlkXP/UkzF4yfBpf
qZ43x7CE5mbq+Z66xWYNACsXceWFM0Iz3ofI4n/rHk48qZPVK/6QF4AEht26smSpz/f363aUBUKH
Ggq7B8xyfUKoytFgFuIYH01wduc4VY42vPudrbpWquToLV5iEPoBkxYm6moXJeS8Zap2/Vum5pPp
OjqB6z9IPPTtp3A2avlz0ZPSPlGSnmjJmy27OmeSPdsvdViEqhf0SdId8Y2eR3c0xQB8Mk/5nrDb
Zjssqko8o+xyQEfYn9db3VQoEvZN07+pklq7SazBs0PUx5XUVN3ZettlX9oMgNjg/oMVr7FUWAQk
YPRxv1FJabzBisqzlqTO4dGPuxxZRlgGWcRsrieUITaMy3I9vI16C8fEUaMz6Gn+aLS3dBgvvByY
xsCFH8/TfzaqrKetApdefpslU3kphzQ/yP0k7WyhzVX+MQrdIOCEuFOuucw1PW3w5BtGIcdx+8T4
1WvzU1ljPGMG4Z5h63YrAGKxEahPLEW6NUxniITkM9MUsG4niF0tpR3EaOsQpDvTftz/SjfHWmrl
iy8Vtiars1EGLS2cyF2+SUWCungT6V4p8W44JoDv/aG2245pLZY6qJZBY123nuOXl/WIMChvogtN
T5HD4BDP9V6VePNk8Kng/tJAjAIJl/jq1Z3TTHTqzOLhKVceRF9M4DO99Fun0brTaGV1Usx4rwns
5tRAbuUlUdwmw6NpRy3QofI2T1N70gowwSjt9yC6m6MQUtBDAr+Zd/76RCl9F7ZRqStvkWbmXt8W
9avWh3vGFrdHgUKDOPnStLGqPJrdOI01fE58rTrDC5Kkfpakdq/D6uYo9HlzC9FAsWFXpkaEROdk
s+8aC/3+hHu57qQ9KsjNzUD/1tL6Qka9JiPmU1qYA8nGGy5Ss6fmsW/KwVdc0r8mZfV5KILHrDp5
adh8/zveGsaP5MTAH4cvlFTdzyLE6qR3wupgFP0eG3xTtVhGgidAzZvEcGPN0yKf3OuTpLxpAjPO
QbWf4rB4siKEQLR6/lbP5c+gD77g9/CggsTHHFlNOmGBD6hqLl/2PzdumzVGl8TsD4QQgrPaDxMc
Y6d4ykgZH41nmeRCr4JcQ3oBAH49VNqxLeaZTRL1juphlG27paOBRopuL4+5tR+5cCGC84wQkazu
QRnAuaVcq2Lr6eBK6OTSi0kX9fn+FXjrtjXJrBcaHNn8mpoUj3pvTE2tvjWBZR+x4fkngB5xsMN0
r8i+NlTjM8EIAtimrgulhKLF9drRzNFWQV/Ob4WWRuiXjnCPpkr1stIqzgI7C7+fo/FzPyjDqVK6
4ATeWT0VXSiAQa09JaXt8kISJ46kv5lojCat61+TF9pk6LM+v41GOHlF5iC2PRfaw4ENiSgcrIWz
Q/12bQJE7acJkRlV3wqW9RB2w09jrPfkCbZT4VpkPyK6QwFho4JJyTcFlNGmt1CqpJMSDvig2Z2+
s1M2EQfSJXAxKHcvDec8ztcLFgRRr0ROZL3Ftflpso3PA62cboR8F+Xnvc2ymZJBtQVZajok4QRB
ybgezBmREx2S1nhDUks/iFzH9ibX9iQ3b41CW+VCMaS6wze6HgXi75A442C8GY1Ru6Y6OCc97ff6
o2+OAmhL3yp0BBge16PYdgMZhz6BN9rcY5qGJQ2H+zD47f5BvjHKok2xPJLIAlAwux6lgnahzzSJ
voVaOR8wgleOQyeNh/ujbK4LSnL0wiDTu/C1NyH0ODldO0qJjUJW2/1WZ1SNYi3t/kIXpd85OreG
QtuJBk0+z0LRvJ6QHSPo3PBD3vJ+KNxyVoezpVNkjJ2kebQKzawgNC0OqMREZL/XQwGbZihJ5VQa
pTQ64L+K9oiMPnmbz3u0sBufCcOjpSuU+jrbbjVUXJZdLrUUNUMZw9c+UPrPit1Nj776y4ToHqIv
gESHSu31hJoIvC/WYibk6H/E2EI/a72D7IA9PooeLsINMJOwkCPWRODgeqCiQ8clDvPQ11AbOtqV
+leJKN2jGRUBBe8fz8ciSrVJ/fs6jMEtFDBnUbxjpBh9kxC1e7+/szcfhgMCPqWQu1lUqNbVZio7
fTykc+EPMkWcpkXE2FIlsbOp6SlkRa7QSZIaag6koUCT22YyuSAsVM3efhNNM5WHSrXDS43l3uj1
lP10GNtqafksSJ0doikV4fd4Kkf7i4XdpfoSop8lfmSxnBbHqajRiTOJhCuPeqn6VjXpEPxQhKhm
N9I6armlIg2GqyaDqT1XhmQ3Lp4HdN24ndmOeD8jn1yc8XBN20PuTFPmlrYcSgcVu5/RS02C+1PQ
Za3pKmoi9GMpj0I75Y7o6pOjtCI/hxg9ji/9YJv12bGC/BSjjGZNLpWiUX2f8nIWv8Pbo1Zs1qP9
EqaRXj+hJ+tEz8JJy38zrpN/iMU15TSLxA4/OUWkx6dFK7/v3FGf5fggKqg57+NICvIlSPUoOk9C
aYCbpHhqPqnCNnBuAGDG8VYpstHV2sD5WeY9Z5dY25FRL8DMwo3LIv/NjOCyemOlq6lbontcfCIq
GZtTrSfzu5y11h+pIrKSX5tV0WGcJf2nrYODHO2pmNXfzEEzuqcYb1/Vo4tNUl2ELmp0mq2gMtWj
CRmj+rvN+/QLpBdFQdGEKPJUdAauv3mDGZifKEi2vUxNJcR5bHGOOqUJHe5PAYkuWhZovA1fRKwM
f0gA1tB+eNaNzHMiKdD/AUkNZc+cx2z6F885S/USXFU6rxjzqvUyMwms95lo0TnVg14NXpEP83A2
lMJInjrTGlEWyMtJSJ953WnN1Bs9vJQsUfzLsUSQHmUAwOhU26n2e2QUuubRp5hVR0ekufVFTqeM
xvUhiN5DITmZV5ltJaEgJdf1YbASIbMx+kE9iDGKsEWlDV1/TdMhVV5yEUwxOe/kJJeOhuvpSW+K
dHb5GBKMgtaqbS9Hq2Dy4C0k0b/zFHa254RN/lcQtsW7GWKg5hqEja1XhSJ57ydtlL9mc699nuQx
w8SZnaY4SKuZcuJNhSGVB5xhy/m56+S8w4EBrOeLMetZcugiXYp9Rc+k5JyQJodnCC9mdJyl0laP
U9T1EEyWz/CjrpRWPYF1qIYnJ4moTmOZVPIZukuvekpqRbVL7d4Zz5SHksmN4mz+iR6hOSzuJZwn
V68DPTvESOb8HBSMlw4t9I7KRX9gVA+2VivGocLd3jg2XSub/yhKnctepDVqCtXEUS+1JsfmRZHL
tkxdmsva31POreKZRhqqEOEypTuVrS7/df8q3Ly8JojSoopPqzJc0TVgoQhZiEwqGz8Ewjp1ThU/
GbGkfm86JH3vD3Xj1l0YTPBC1UUTY+3Nh/OIEalt2/hG1ZlP0SByTxsU7XB/lE3ouoRES42LPm+u
3XUlregoe2GA3fg1edALjPaGjkOyHKjnJ4TP/74/2nZOkJbAMFk54nEivus3sZacQM5E0vtOKSb0
yMzSlUO5Pt4fZYshL+gOGpt0Gy6CD2tWIk1kVh/yqfxJygvhKlKBaVBdhTTXBomi9m5qa3Z0bNO8
z/9WnGnRrkylABpRKsr2U5Gl5XjKapplP6dWZvQuLtbBw5ULaB9UpekmJWle2KvXa4HgQkAhZuj8
1Bls45ALIb8aozM+aLhO7xY96NQHeMOpTwNWX4+jtto4VXTYIc9JE2mVRkPuQg1NvlHB0Y8jPKhT
aPZFuLOxNiViVEeh9msQNRcTpTXzPoujMegEOVFtDcGzZf1KFIF3W9jSepwWUCWiznTVppce7o6C
mUkTPKwCJKJRQVrNN5QRq5or03wrKmU864tZHYpPv93fYtvZEQ8DCXwkRwb8zOtFbbRZyxettDfN
DqSTKenaa0IV9GBUtn7KUvU1i5HMcVqhPRxVEomTlKP3STxDhHk9sNbXPIRa57yJmvUL4bq9tljR
7UT9m1sBHTqgD3KlxXxv47FI9lfXwpSct6YPki9OaiUnRa+kH10EAQp1hvnb/eXcXqscWGB0npOF
ObHu0VQqDlkUOMLn9pV56pvkkBA/ulE/7vnG3hiKBI/qEtE/99C67BqGrFs0yr2fG9NwQJcu/YZq
pvZalVK/U5u8ORQIM6xFKoa0+l9/KymqJ0dEeu83cThaHscNSMcIw54AS25q83R/EddmarwU4OgU
5xajGJIPffk9/wH7pirrZHWyhN9xo+U+rZsS9lhzZqAIaWPt5rU9/+y5MBpLdUttkOtvto5nL+zG
KrGQ/1bi8AlHdComQoniPSxmE97z8yBtcxtxJS92s9c/zxZS18HLH3xLUmJPEwnBHmW0T7HqUHIy
atozR2mvwnDjxQGQpAuIlnOANXX5Uf9Zk0hD5WOi8OpzTfWRi+ONcQlYk521337q5V1jRy1tjNuM
fMrQ3UzzefTVnpKwp0nl7GPD6sSHfpr1cCc0uDHa/+t6sRa68QYunPJ4VsDOZp8GyekpjntIrEEc
f6IX6Nf9PbX9ZkunJDDrki0jSrW655wSY9t8Ckafl1v6glZjaDyDmauHIre1/IQcTD15WSqayHt4
YIrtoMg84x96ttffLbNCKCcwVX3gh+oApC65kSKJQy87pa/UdfYkliD4/qCbaw8JcMIhVCp5QPjv
8vf/2SzWjCh3OYSTX2ST8x4Pc/haSIaDXF88fGrzFEX5+wPe+JCAk2S1XBH4vK7VUxW9b0mnCgZk
8T+HVoKmCZrg34Kgi8/3h9oeBJ4NcEo+JFi/s65TmkWgaLOVT34r29GrmqSoEObxnlPCrRXkXaJf
GDXTLdRW6lqokNJMvh5E03fLiNtDqBjZWe6T4NCjkL1DBLuxgNhHoiGmchLYqavnsJvNFhmJQvaV
zDHxZK16olbM7JJm3DPOubGADIXMzaKnvjAKrzcHVjxDGbe17GuhCI5ImutPupY8jIiCfnDagCqp
GXJXriak5VkWFQhe+4bo9OdUONNnAJA9nYcbc0HjD7yVixhm0Lq6K4q2pTzdKH5rwZZIs26ks3TM
D/e33IcT2hWgw2QWdBcBWC5+iofXSyasOJRsK5D9gZqhdggqDfJcCVqBiGA5yr+k0YbS3kFK/jI1
Ue2coP63YQjUUknO09TIauqpgTN+n6xxmv9URZFZx0K2esPDHlTYfqMWcubJJpTplzRomr+sIDa7
l7KOB/sbgFkloy0WU6nUjChKTlM0SA/aw/PoUr1YbJph07Gca+ZEhzpbNhS14ut5bL2R26Drn1bx
wkpUlB/3F/TG6VqaHTnC5IVAYavNMTY5l0giK35WyvRtKwakWZfeOu0CUNy0xyZLVHMnFNxuFd5E
CstASIsH3bpKanfIl41jgW+MlKpn1Y7hMc16u7NVll9+vVNAs2mjZhmXdl11NbNUVYYiRaTBd8xy
+JUZ7XBi42rvxQwYNI2N+UPH1/tZmWR9h8q6vUHIjyCSkmijQ8E9cr1H+0CDMhSxRxHRqD5lzaR8
71MIu2IC+bv/+W4sJUNRBwZIpf1pTWfkwemktmSoQMvEZ42t8hKrvbXD09o+2UQEC2+SgJPkcq1b
ZXVoVmMDr/mgpc2hMIRxysfC/jyqTfhbGpvZ3w7e8adHp4YiN6pqcFjp/KSV4XoVUVrOmrJQNZ8q
jOOZTRp/t53IeDigXphQfCUk4Smjrx3SpirRpxLrKB9Tx/gTzrwcdVuYn83a2uP+brcFsAukUy5J
gmr+fD2hfLScSqII6jty9KuZne5Z7qvpJKJ2r55345ZEjY4GEOpTyBVyYV4PFZmgsnqtGT7s9VTC
05gGv+SYJgg/PSs6fo+HWBcV3UeYKikvZjTP7aE269KXndpujmo8VtOPOB4dlEoHfalwjbqcPIXW
EF/qKQ2nw9RI9d94PofxFwueSPikIrGRH81CjiNalGwMn5U+jx0Xzkod0P6UtdNeqLPhQMCMR9yU
uJ8aD8H4apbosxeBsEvNb9r437KrNc/S++cqoAFIjds/pyF6ntIGTzNpJ4TdnjpGpihHJR8lGxLI
6+U1s3YWQMWqrzml+WnWJenPzGiUnQPwwcO7vsGWVlAeATRZGGcN1w0osjSz3Rg+LVG2B2huvGW2
2R/CpOu+KFbb+jIqvufJ6EtvnER1wXYgPpRmt+cTt925i20xbzpBJeVIZbkf/hPEksT1MTIEtm9h
O+GCVkpeM9YlkPecHh899Uvn33IYeQAXta3roTqzDPOAWpqvS3Z81DC3oJRAPeH+KDcmBKWYnBEA
C8OONfd2mtOqkuzMICQCOM6NODwP6owjdsTeuT/U9hmylio+geuCy23q0Yi7pU5ftYavhJZ0mMK+
+2Yq6eCFjQ0KqNgRHYGjMiWHUcuqnXaO7T5lbCp5XNzsVmDZ68UUmVzFssrYSRw7hxkHCZIdNd55
g24uJn4GNN5St0Or+noUa8hwrGkHw4/nqj+HmPZ+ikjETpjR7+UC2xPPhKyFCL5YNcAcux6qbqQR
S1XZ8CcomWiH8ka8O3He/ojYtodU0/K/sybpfw9A2kI3DE1nT8H01mQXg152DbXRzXuhx3o0sHcM
v6LT4bdRiobPaC2GP8zc2EPMbpx/nlzE+tigMLE3XiVloyNVEaimj6DPYD0F8yBZblqbDt2RVpJY
XulE4nvZxk1O8Dpmw1l22rj+bDYKjlM1hKxiJ+O7tf4EzLxiZPALOHS9/no6WSiANqavh+0Ezp7l
1Cqnr1VbH/XSNNw2UH61TnhSyuxhoV+48rRBQRtRgKFg5l8PPWN5IhaHGp/Q2faGWA5gpIfNOW66
fmeWt77xorvCG8ry0wVwPVRL4QSQMrL8oRhVF04TpimdiUZJGujv92+HLU2LaSFcw4YiAgHtWY3V
CTzZ61BY7KdukA50xol/kqxGpTGX8vmLUNppcq25z/xJpPF4oMs2SE9d2fXvbZKb41lL1WgPKVkG
vX54lpSewAsUAQhxzaMairBr6zKyfSE3+ls55MPnETbZ1/tzvzEKOQ4CjuihLhZRqy9qxmFFD0nv
+JboRzgnRVv+HAxz2rmAb3zNpY+BRiiybD7WinZklpHVz1Ju86LkKbSjaXoXhiJOSmTqOzNaAo7V
unENLktGjIyQ8uqdtBJ9tvpBtv3M7oZvgxEFr9DrqHlamezKetB/f3gFEbKBDkz7CJQMfXXzFlJZ
q2Batm9aQeZWXUajnt3tGaLfWsCPYh5Q+vIurxawH1otdOzU8dO86I+B3feeUlo5grzynr3VjS3x
0bEGKWiRFltrrhpGaIVWnTl+O9bTQXRV5aF4tyczcGuUxW0BHh+rhhbW9fmOmmYce9Af3+jwPukQ
1zskwDxPD38c6h3IXS8cWeoQq7tyVKKCymUaXngVjXNRit6VtWCvueXGXCBTsQvYb9wf69DMRE8Y
mQ0koSqhZV4fW+lzyg25h4ltohjO6YfIL2VjgrO1QaqdCMXKsdS96Lndz4eJS2v+pqRtAS7WjZKN
lRTeZwf6tSvFq1tVprfX7GB2Z6Ott19QMVfHd0wzYSwADDSZR3CO+/YiMyElrsE190csI7ri1njY
Ogfsnhz+nPaF9JQFgFWfbVuUsCBkq6CuEhtG/q1ByOTScbfEGO6anew6vUCGC3WFKftV4tjZfC4t
JBVcJQyz93mMDbyCpKGrEpc6VIDzUo3AzGvVBBBptFCKUVjAz9NxU9VI/hIp/qLvcWJ05VOjlqpx
1FE2Eq8jmlaWKysgxX+IRo5nNKuUyXyV9Fix/NjJyvo5xkghoA1FoCxVqJND6W5u58nFDWOoXAmJ
0rQ5hPAF9V9KhxfPPw9uPEIjGg4pkVJEpBNilRYNWgMTm/zMV9W8O3UtzRZ5CGv6wVEsCMwfMD5X
61bFayDQQJNksv2eMONganl46HLE6u+PsrlRl1FoH6IPbwmD1gFfK0mKSuOV7dtln1xMTJHcfAj1
10wbx2Mgsvb3++NtjtOi7G9Q5wW+YRHXj4Wj107J3yp+0sflqVYRxo0a3Xh4VktXI6Es6AYAurm6
gAxaQ2TkLVS/Ca3mUFpJdaLvTXo1qlF6NtR6T6thu4pkqosmBBxshad9Od3/zd8SWerNptV8XJ70
Cy57TuRGMMK/h4Emha7cYxt9fx2XGVy9hIBuUKMX7YSF7ruGwKbW6apUGwgUmzy3DoZV1f/oYoqq
s1lwyZ9rQxqNE9YOo7kD6HyICq6GpvkH3izs6QXAXz2KEP0W5zvH8fN27Ke3anSyv1KrSH9vLJGG
JytV+5+YGlEvzNIxHNGRdNBw6Z2g/6fq8lZ6djIMqlzNzCTnwJ60ofRp8D2+RabdqmfS0mY+xLFu
0apZj131h2blIXJ1fTIZXpU2fXwswZSaQx8bZfebE5jmv4E6WD9oYdUGN57QQXRlSIJ/Di0F4tP9
hf94jVfTh65IXY2uEJK+td6yIilTbyI94qMbULk1VT0/cYShu8nkGL+0Yfpe2MNhQr3/r6Yc2j/0
xqz2Xov1x19gQiJHUCXo5MSP19utieBaIe/g+FKSxmfRNUpDdVoNU2/q0nQHbN28TDbxFujgIkK/
9FuvPncgtK5om9bxnRCWoSA1c+mR/WmOue4WUn0uCvVLaPPU3F/nzUVhA4fABQIPJbk3N3NsrFw2
0ji5iLjsfxdSmbmoGavf74+yCb2WUeiZUKAecZGv4V2jnrH1Sovk0g5SerZyRf5UjHN6AuLay682
dwSJOwMBFQAZAKet7whHtDkyawAvmYObhDn+Maah5QW05Hf9EO3cD9uJ0eW6gFu8ICqiC6vRwqgY
y7CqwksjhsoDQaDSnFXam5L3D1sSAn/AzwYgZ1KgSur1bszHEZU8PCwuyVhS5Kmb/DRkiMbc/1Lb
/cAsEFEEnACNJGu8HkUCrCvVouaNaoLMI+6InsskdM73R7mxbEvGxONBHRu4egU81pFVWqmIUpYt
1cJDVTrVT3umnddN2iKSD/dH21ziFE14A5mRhUYwFY3rORlBLMxc8O7KRji7Ro6ymlNLfzXV8Col
Q3mGhrmnu3hjgrxRULWRpVnextWQPXeFOaddeoHmXj0HRkfpa+qkjNPVBcMf9+d345s5S/WEh3jp
RPwgj//nWYysMdTlsEI0qmzDzw7i1F8TPS+Pj49C8VXl/V1UXNarCEYSSZ1k5ZdZmaHJ5ZJ0RJ2j
3PlWt+aylF/RreRYgUlff6soTJQC4YL8ovZ2cKI/xfwzjIzk56NzQRtGhya1CJEDBa9GkZwqDRMj
YMUqHS4xgnhuONR7RpjbK51RDD4KzWLIWa5P7GzJs1q2RXEpM20+53R1HZ0pnU8ITnXPuqSObo1+
+GtX5+YeDWa75bVFj4ALiYxkaei4XsZAKBWk4yi/lIo1iHe1yc3kjd4Ydbw0pJLF10mt+l9mFRjJ
w0LvH44MGioqVA1BuJaf9p/d2FZZqySiLS9ZZArbKysHIzpMdh8/YlTPKQoRtPAFETC6HieLp8Ca
7bC8BAN6LVDsc8/IET9zMtN6+FJcJBd4v3i50G1dR4FakpfQtrvyUlRzfwIdMS9l0pU7Ed8WJ12U
HWiRQuqGuAKezfWM4jbReknKysuQpOLJTPX0FFlScCYXi4+qqMxDnsNLBR+3vRHjqeNgC/2t4M7b
uZ63byhd+xx16tpLBWO9eyb0WcEprfJSYbVzFnVhurmIiqMmNcFBSamjPXwc0e7iE4JG06q9xvfz
UDfGqkmqS90M5QHy4ZcC74v/w6TIaXmvF0WQTR22UDM9s/O+utARE3qz5iRe4QS0lKpBdcxnuX26
P6kbR5AuQXjF5A9wHNfJCjnF3EyNVV04KZrH66QdY6rbJyeD5GjPIAvwVMM/7w+6vT6RjyD8IUeC
fAGId72FuLYDRBYXcaJAdbwAMUzDUwkt7Z0vdmOHgGyBYNPEhUPTmm6hQBsejUmuL2VXyP/GZlG+
56lZfG8x+DuqVfwwNZVOMVqceEohNKGbtwpLbLURhibs6gJdXXtZJLVPmRjtg2zuYZGb0gAjca0A
R3J7EbCu4vCmqeF9hswMFEY7tmFWDx5pCN1JtZqiYxJnufzNnGjcdoaoe2bXlr/f/4Y3Ng5gMk1e
UNG4QNewXtur9TDPSXvhiiu1I9d1ox41RfT5i1MqVf2MtIH0XpSyUe7k8x/ty1dJ10KdoUDK27FE
gGsF9SiKEzhBvXHJanw0LN4no0JEFfGDKnxB/7OOn50KYtSnCIHz5t/KGmfrLIs8aX8rrJm2Mzct
zdn8VzHbsn7Fod2Zzt2o1u3S0yMXz/cXar0JaQ1gK/CNFn7Fkjtdb/Ze0HowzEp2GayiPQxz+hJK
waXQwx/Ujh/FiZbBIOAA4ixp2kZnVVXKXrHmpLhEZavg+JoNeLDKj2YvjIJ0M5fUQmUiVVpNqc0q
tcuLrrngXmh6hiE5Z7baN8OpSg+mRLfz5Kw3+zIcjD0SbBILanTLCv/nra50mJu2PbWXuJKsc6fz
xGTOoBzpqBo8YY/ZuZ2EfWwaM/TUqY52bpH1bcXw9LMRIxEd8YyvRW/+h7nvWo4cWZL9lWPzjllo
sbbnPGRClWQJ6hcY2SSBTGiVEF9/HZzZPc3i3K6dtx1rmxYsEjIjIzw83IWolXRuq+6QiCgC3IqB
hyaShf/r1+T7UbCOP5UeEBURki9ih9lC/leb4/4AlRp7V2NYLA/HvB6uJcifbZGfV4+KUXcYRMDz
YmmpmpdpgtlmUuH0/XAAbgMXHVXjox20ziyvoTc7F35mz/xJN6RaOSYNBCdmF+NLkI8FM6CDVpIt
920NaEHFiG9WxeyWC02eA8y18ZHaYoDEzCSgNoMRS4dz0qemPQdxlJuvqSXntywCaEDyJuFwWrZj
53GCFizGfGTpTjNbk//NnAgXC9QAZS8IW4vv4EU3RUsx6jfWxXgoHelZFXoSJCU3r6zwb+NKy1Fs
REFICOBQWOZfX1CtjlU7Z9UEyFQoiteMRqeTGqS3yZ2lAqpPzjgCrpLGzoFabzzGxSHTsPoDbsR2
68PnmkOQpQHKR0Zo20guGk3a8Dcro8V7AW8yli0auwBRLoq9qrYHoHFzdRCOjVw7V6y9lPdo3H++
x//xY/zP+L1EEQCyfdH+67/w9x9lNWHyIeku/vqvm+q9OHfN+3u3e6n+a/nW//no12/8144B92rL
j+7yU1++CT//z+O7L93Ll794Rce66di/N9Ppve2z7vMAONPlk//bL/7j/fOn3E7V+z9/+1H2CF34
aTGmZn/780urt3/+BnzzpyW9/Pw/v7h/yfF9h5fspf/2+feXtsO3avrvIKSjm/MJLyHx+e0fw/sf
X1F+B7L/WUgaABqWKbKixLThP3+zf1+oSEA5wC3TgBahOmrLfvmK+juwWiAfkHHTkbjhA7/992V/
eUD/fmD/KKDGXLKia/Fz8Xb+OyCgrAT3B0gUEvAFRf6GVwsVavhlaU1bcDs6F14MLUl0Gw0UhUH+
uZo6UmmwsWYgnP10f/48kZ8PvLxxXw9s4NBIA8GdWxwxLkKeXMWTg5HkZmsnc0qEyU3MXahFqIzS
35MmWK4Rh0L+g0YDpIyxB31doSKr4RA1FM22jDDem3bC9EfDZFcuSF/CycUVQU0YXNRFfhdZ5xLk
f9qpWNzGPRwb+q2N0XUiN3bit7KR3cEbVKw7Jg++kWaK6nXNCKBP5dBVHE09wRC07gwvDMog3qC3
punOat0E0qxGHTWVsiqJOlvqTTU2pUVi3WRvlZPCslXve1J003SniKl9SEU9vAmWSE+WpGXEmGvH
IGzkYi8aqQScNCbTieeqeqf3kPPuYsXaxMn4arRcPsJNbXBVMfYg+kRyXZBIy8dnZ1akvwfmfj6L
JWlAYo66GLK3S2b5001SlTZXMYfbbdPB6n1nKHM36sdrbkhLzL14FGj4YoFAlWxhCVw8CpPLYM0M
drs15uRe1K7W72EOUwWaGV2jBX/SRr4dC8UoZlUXzeVL17i2j9HvrKJ2i1lwv55kqsa5W0eazzFb
0/+IuV+pBlzrMOIN6aHJaPxedEhaZGJ30CNqACO9pDJfsbp8jyXdSwYbQMyN1o5kUPdG60BRaKLJ
oLlGfm/Ds6evczLMSH60rdIcBFvLHa3aUyRzksjPOnvgYt2WNCuoBKWAxJK9OFU9eAFRm/e+JDjh
c6AkFd6+hza64eV0hOkv7CK3HPZ6Iz9O5nvU3U8z3wzshKDkZ8o6gh1rBXEva6KD6Wt27KliwB9f
LC27gTxGWPSnhjfur4PEJ0Ly7eaizF9AQ5T5l64+MH6B5VurtNsyYUqAv/qmXcg+T4t3lpYTeEIK
26oJzzCjH5cBiD3JrZKme1ZUsm9EieTmSWRuyiYfSB7JBPqzj+iC+kJ/x2bd0AxIiZuLojnyVmaH
CFpl8LudN6PEMq9LNI0q7cioPShvWWV0q9QyxMYphbUz9bZeuh6K22AG6KylZrVKRzbgKRVToBZV
ciXR+KwVvt0L4EiLBBkQffsCMAOlWK54b3Zbo7U1F7MSzEcsmtZzNRtULzTx4QwjwreVCQJZQ+0R
EgPqqoCiAIkHx6QiMmvCFK64BjhXVEKKSBRZOBQyCj2NEGjCMWrxk/s093QdjfNfP8yLftkfax9j
t/Dug9IidrCLTEnqEyPpYPazzaEkT3kX17SNHTPoqkn3Wnsogsye0g2S+pFUSv+Aue3pCsLyF7sO
6CGL6DtwaICrF6XzUIA7kappv5Vs8KAiR+IbKMAbgW1E12TO/vJQ2FaX+Rnkn5fbQaEndd3Ofb91
6gZyGvqkeLmayk8JWjzX7uxfHQtDWyjKMDu68Gy/RlVZ6ezWAPV1m1Vyt8/t3HaBCGrHQXTDBjdD
I2ky29QamnSbKHLl1SoUkaEmMUHHrgbHsy9NX+14izHzXL3SNvyskb6+uJh7wa4IBjD+/20IJbYg
ltJCnGUbN5HqtcBciWHKCfgsbWVDGgO2Y1ZsQxij0x6jmmkupkuj0CiGwS+U2QzMbJhDoI5w6ZuF
DB/E6ZpM6/csCNDeZ7mAYnPRc/t6//QoTsBW06ptOXaAiYqm9JJ0zNbm3BSBNSXpikP+YqugAXoF
z1iezJd7A/QEKmrgLiFlwBTrRTVdx7LSW0lRbDCwYnvWlFZujLbC36qEsPIAtIFQjiQI3CXkKBcZ
UCWcStQj1ze53Iy+nDPce6uQ/F8v8G+7LgABiDKhWkZmh3B9sbjMWDbnbBLzJp+UQKuaJuxnGUCE
YtUQSflTsfBv1Rr/3wriS9Xxy4rk/2StgefzH/+d1H+rNXYvTZu8ZNk/Vm32Ury1X8sOfOufZYel
/I5ZHtCnUedDq28pLv4sO0z594Uhv7wQmDYApvA/ZYei/26i0Y6EfJkwhJ46VsKfdYf++1I9Ai6G
RjgQPwiY/Z264+u7giWGYRIFXVUgzzgWIJavK25Q8iwfZJafmlFuqFIrZJbtsxhMjSRjbV8J+1/X
9x9HQ6d9cfwyllndi53H5PEwZlKVn+CRnfr5UZ3jm0HjGKPvdqWWMALUn4U/PZTDH2v45wLnL46J
yI85BNxiVDiXw605jxK1z8f0JCbrZmQOdtduDKqWebIorYCp6YY51wZQ/+K2fnbfUUwCgf52W4Up
nL5UsuykzsYcis5edaPz0Ek2JC3Ma8L02Fq+RC/cV+iFAsYHnr/cV2xzX58i8vzC5plsnkDwFD50
UDTm2umbPBJljCHD/8bAVC+Kxz4+KxxEr73d3WhFaKQA0agcu2pHZ+XFmckyX5y82fGbXd6NNVyI
DrJYdeJD01c292DP1CV+xm/19sZMNhkmdAyPCWoltMkDu32au5gUMTLahqq3fbNqE1ff8mOZeJP2
NpW3ujgnBTSeb2brCeZycxXYdhAZJ82CTtlR1k+2wUmrxADQVRBbjp0sBRDM662QBaMaSjH8HMEw
1E52tNICa62hP5/kBHpmzv38YiZubnQU+wV70h/SV7WiqXSYjR+ZlO+YWVGMydblYcDwmZ6/2/LT
ZJ8N+6VGX3MSqOGqo1q/gofutiWHS9G7iJ4x40cKdHx7v9VWoiygUp5BbfYxmo9R4UK9TB7A5ewF
rhjQ0vRo8Ywo2oPENs24Ns0ZO2VFHGUjV9CMIe2hYBjFxQwaLeOYxo6PdwFiuU260SPXGp56iZp6
AIE0Vq5Atvr1QrjI+/54S7CzLZaxnxzDCxyu5nET58hATwPLa2qakQ7PoilyMQ66oKmR7tst07bF
UIOBINW3Zadfm/P9ti6wGJZ2Ooi7YGp9A1gnqwMdajL1U2e/dFOX0G5oZ2pWg0MAjKhX8rG/OhoY
FYtJB8ihaBd+XRaGBAX8ElSRU9Y7d1FSJcQye/CrBd+OTdJdOdq3QAPuyKcCN5IrCPYs8NLPJXU0
WELqtTG7HZH3EiCert5Zd1YVrboh35gOu5ua4hq2+sl2/nfigoeKo4L7gD4M2gEgpS4p6U+F/BTF
sD5LrfS2mYynzgqTHEPbTocai9lp7SlImEiTmCN0moYQTF68y1Vyy3JxNIfCJm1va6u8S0sPXRy0
Kfjp1y/dZwP4y/kBPoOrL2ylILu/oD5fz4+pBmYQ1Ng5F9XO6gM8bUujnR0aquugqmNEl8MpDRV/
XMmDV0WQeiNJ5UnvKV5CB0RNIkBvO3chlyj3812zUdb1ylhbQLtJD65qTZ2d2eMaKT7YNATfpwxu
jcFuCmEsQDCQNfZlwgEGy0R6k7btugyNipj79jU+J2t10zxn69hPAugReCr4yxJRLaJwNzoZT7++
G5+B+PvdAJsWqRkI/5cbYFyhlTfVqXO274aJaj9QenGoyGAJNMD7aPRhbcq7rCPqIdvgRsA7IJLd
CvKBDoGBZHMPix6ppvW52g0b/l6+4jqsigBK+PV5flrY/Oo8L+Ah+N0NgDYS58xX1VafCNgZyarx
y00ZSmGBMPqh4N4+pvvZj47iUbkpttO69ywSwfVKDdArj3bJygnRglBP2kpbTIB9VoZO75WZK9Vu
lrjQP5zTLdepPd51iVtoZKjJ2BGjpdjBhE1SYDDECq1NtBoOynE8YZy2s0gF2KV2R6BqiVv3QWYS
bb7Rx81s+G20c8rDBHGs8qnrTkVNtYboj9k+IqWvh3A7PFa78gaCCOW52fHgWub9mVpf3jeAxBhs
Asa5jMt9fdtTjF7kMC+zz+xeXis3ymq+4dt2n+8dYoTSg37fkvzY13hbSZqSeCQGRCVbCl1gSUEl
TofnfPSAGNklbcdVMxyaBsYcmAiBYCjF92VN0KM8YT5q5aSGU5prD5T17sRROtOoIn2BqVlPSWi7
5RsjdYtn7DsQ3paSdV1h0fnZc32W1v3KfuDP5oOyE3vYah2w8Wiw4DiifZTDuRDB49zLxNDPjlgl
hov1UJehprtSCaNH2Ea7jvDg5yd3JE8IvzLDqX0txhDTEDMWUWYoeMDYAIydr3dx4shxcuQ852gX
7dh9v9ZWyV1EKzfb1gmVR0+SSVn6SUsxoubkJN+Zq97PNsWGBbXrHMvV6Km+7ssFUR8AnWe7a7aG
aCjhHH5+0kAvUM6hYAT5zIGkz0XcrfQSlgFRPR0zO2B5UCpr7hDYJZtYj3GmIv5v0ioirePl8SqO
1xVbZdbRFEderGRnjbmKtnrSnTu7W7dQA4t3xkRlzZ2ikDNa/6hsPxYExKHuY7pJIhcT7dqx6Egj
E1Uh+ltaE+cFIzAfqun15V08PdrNjTJ6+DoAxmwiPIFmPLV7z7DoMECo1W9Kl6nnuXTb2p2Gdcn3
aCY0mRuxIEt8iFZ1VoHcJqHwQyaOBnmMtZDvwMCFFeZ+TndVHSR8CbLI/hi3yFzsO53R3nJctbgz
NXiruFiYAqRy26+7AIAnP0FXs39FF1wzz2m/4apfpkchBeb0OiFXNAvMkoCJbhaktjQvhbZUA83v
TMcl4mT0EoQCgDYDp1FOJMRIzaB4RYskBZ0c0jtwKTRcs40J3H1JY23z8WQlB9HvWpv5wr5n1i10
X0jOcbeuKe1eJhcYQDKBYWGpg2SLEupiqUe52kKpP5FP8A+F7O3IV5E5aV4dqS2da+vKzvHtaADs
0G0CYQeCgGhgXSQXcs51s2QQJQZA89Y2SN20NOVEhlgxtsurUNHlCkTrBCAI2AtLebgQEr+uQHRJ
zBa8k/jMzbwmvVKD/18UP9BKWPL8NSxiZcqsVSGEto2hzwo+h6vPcQOTWGvdlNo1H5DL7u5CHUIt
hUIVqRVa55cUPmngOpOhOHeCwfJDMySGj8QRGKu5jbUeVNk4CjoNm6qUQ2hPgoS8dTTMMkc1Ih+t
CZIBv94gL3M9nA7SGigyIusCU8y5yCwRm8YY0oXzCS5VgQ5pcvi2dRD1hWwxmjXunJcRWeheV/bl
r/gitFWMRYId6QMYNyDgX5JRR6Z1FsaC5FPPqtaT01amQolb6A3jzfu7V7i07JGlYPoYN/4SoZXi
TE9iiByfOpiUkDLyuhE9SfRxElSWz5rGTTdVdP/XB0VyfhlWMVgAl6bFXw9xHz3yry/e2KiV1lSV
ekpTqJLQnK8S/c3JNJqW+zmDa0rYO3srfoH0MNGEgxYKgoK8t+Wd4aSkKp+M+lbvTlF1X8iHcdwU
43mq7qf2te7wloznJNsO3SszN3q3RbacFhtIeNlTWNS7aQ7BilB0tGgSFHEtYXpOHzHK0+WC8pVV
h6laIvihwrNvZnAI5rDhZKyOFsOqPxT9zjDDXH6SawRwXdrXc6hPu1T6KFFzzND4bVVGoHNpYevV
H8341Dsnq7yvLVRCoYUTsW+k2Fe1H1l5b0xeOe7b2B3MEHucsI6ZvHKMTYOBw+LDsTjyga3pwMMP
F527ErTBmCACPmkTmSXPkR5sfqfOezU5ocK2TDfCNTHcRWmt6u9RHxjiRSlhlHFk9W2G8hZ6T1wJ
kqFyxbTiuFcSNtrGtaQtQ3esysHssSNXM3ZwY+h/JKUE3+QXRcE9NZ5hoQAxZVKZQabQpIXuNUiZ
KHbCZplNXFWg+ekr1M+mdSv62wQfZalJG+3cTnS073vHVzRP1UJgFCxC4bzE6rbyNPS9rmnffNu1
kZYt/FzoaQF9xXr6+nrVrBhieLjop4TFGQp2mApVld2RAhbFZDKkhjKlusYJ/pZNg+8Bxx3QBBBI
cdjLXCGZ42XcW9ZOs/lWCBBvZliBeHIdE7vcpPVHK+1BD9PR4Orjo9atY2gIF4ES7fT6vst9BJR2
fJJsP7N2+biDzi5TITpuHG2UAsZxUp6jmOo6qYAnIGls1kOGViNpzPWEMRqdoweBOzut69IXjivW
qrUtSK7dIaubD2BTmc7REb0nJ2Rpbsa+0HwVw5wSbe01HB9IJa8LeT2273Hh64bXZV75FpmBjHsn
r52jSHf7WSPNcJPwx3IyiJE1pGbQSeghFHOsrJJYzb2lrWNBWXOTab41koJdUdiChMC30AEOO4aH
PttKQPwuaha7hTbxVGjqiWlrdHiRLYhttoJQpZfR4UNArH43C9I86hZ0emg0QSwDE2ImEdFRntdj
WRM0LzU6Wrsq2Wb66/KXGA5hLL9HUyoXblaQuXJVDeJrFBro0nnal/OaW7uk2N2UwNpSKvcFsmZ9
pWNv1qb3UUAXTnvsbdyCEr+hr7HKlcrHUJyTPTvsZeI7B5gP+Ldwe2XnBOTtMZReq4PS7qCdosSb
WLiFeR9Nd6IX1I6hCD69xPpRqwQKpR386CXzptKIhjxAVnKaDwgIzc00vdjoeJUyCqaTxDCH3W+F
W9Y06k6yBMyupBBqLWwVDCk3NggIZo0ZJBrJ49vWKL2of1XQQ+VSSozmFrZVyy2bUA/2aShjG2h2
KoprjhqeERD+6nQkpuVO98q2V3e1FqgDMeW9zk7NywDtwsOAQea5J7a0y0ydxPWNEe0jPrgM8vHN
m4bYluzUfgxZB436wdgWzaE17pU4CtMY5Xh1U3feiwFXH6N/LUdjC324FVRJiT3WpBqhiuzm1rts
JqTGBGA7J5DjCIoGmqy1b3U/MPho5RHiug9X3aUUiiCRNENOv0HMTCci6bd5tY6m1Qjjxx64Xt8f
Yg0qOeZrlb0Z2q1K4GcvjYGRoveNnDnkiwMU9gKk+X5pkzs8zKB4vldfpcpPMMAR+bLs8pN018uu
8gbugY3ipfbBJ3NK6qRgp+3SJMB+II7dfpxRAvuQwgAzlfIsgIYT9yMrKGVGytyr0/WUudVdl24A
q/oYDJq9ESS1imjxSnYxRRYMEMSFxZAXtzvWe4nlm6Hjth7iQ/KUQgnwOd44frlPX6RDnZBcIeI0
ev1qCEE0aW96YKnmygLuckqe44KMEpHD+sw4zm7SsZdRtqo2/EEnckSnY6O7+sM1G+aL5uSS2kAv
dBklWKYZUEFf4EQlcvk8hcvCiTfghQtWyWQEnxoFYkJMTYcErOJ4XC5ULFDgWnHWu5hb3sCUQCcw
DNpDf+eulaxtK6dXmK/fcmHgh6A4f/K8wV66lL5C2zhnEsgxJ55kPY0NtXTTQlxTFv2WUeLSYTEG
Jo6pgy15SV/ROhbVNp/kE4duM6mM/l5O5AOcp1Hkzy+dPB8G7lyJmVAquoyZwCoBWi62mLjz6CF8
3Q/BEJJUzifllINaOlPZcnM5BBDFZkQCvy5c4N+jhjmSsFD3XAoSvKfzfYYYCxS+WtnvCnNfEX6q
boEs+mxjKaeYQ5sL9Ke6pqPYMwMxYzMl7715mId3JX+02o2cvYr+gNHBkt8X4mO2fbTGBadggkBt
q5YIOg0pd6FQiZxTAQpPrNrHO8ATv5hoM4HL6ZXIpPiaNavCckewpnqaMYoVM2CQeSLoPCTZ2gas
7IOUEaobABohEpFj66GYpMALXUBXgeJPtPaE33rx3j5Gz+VHdJd+VI+lZ7jlBn0UfA5dI7/2TE88
pQ/5q/JUb5SV+jwdJfxuHAYYBoFCJKONAoNnF7+KOJwVP51PQgqnYqVZ23E4FoGthVX+KtIfUw4V
wQ24y5LYyfymG1ZSWxBIRRNWhcI483orl4+5W9RbLPBZ9Vm9VtKNAxAnXmUsLDTfSQNwM7Bhw0Ma
9Gv8X5zk2/oJ3g/50wSYu4QuHEEzT9IRAgk8S6wn9vrrXB2F7veXB+wXNOwXBOR7NTJ1IDLaWT+f
EsXV6nA0Q863uu4rox85HpJK/LtuuipboQVH5IrixdafndptdE9Ut4X12pd7YPH2vOuQWMPOQgkE
I1XiJbNvMBKjfOMkrmh7yp6kxyqn5b6lSK6BEGTEPHeRNyguzz31JjpPjyY4hZNflsQ46o/iXvlI
TsV9jrfhGG+rECe0rneJn+IHOM/Z4I6Y0N5GN71veTjHVXFfvRj3IoDZWEEkg6ZnhPsPoyFgWgFV
hqU0U9y+IgwnGCY3VphVRH7BMIEVmqsK/nnKLYSa/GqdPBcgfekk89pV9wEkEBunQtonY5fi1Hba
zvAcKnl5kAam2/rx1iTYTKjsY+QvJdILB0CDBcWp9gysRT5H2+hWHoB3APWR39RVHHBgPBwkMlLv
yvWw10IRmm8torVX+uqr+sA3kAAxjpjG0G9r8K0esaaKyuOzm6beMK0NYKiKNxehjJ6VeKus4yRW
k3ZOqjkwxq2T+Lyl+BrkQZZNoSDWSX4qHtKd+dQPsIIl8S6/q2uCX1bl4RdGvUwpNEsf1iFKR1qT
JimFWN6Aww2hszjpbGyxKwcZaN1jO60xKGAhvr+K0ArsnHYzUHtvSAJwTsQRHDjlbngz3sVO7dDF
IA1+kk1y9ChTDwiSJMLGpFlMI9j4pUFrBGq3T7OdbPuW7uLDZUoLnSTvCcbh4brG6chde3Ll3o+M
deS4Dd/ADshQ/EhbKYpvl+tkOKaAWOPQ7D90hnzqrKFFLEJWB62+gyeY1t4MKE2413Uu/rG3iF0F
Zel2A0IdAe8rhbsfpOYIjDImB+07dCKv1P7fIRCYGi6dHgyk6ej3XA776EaTY2Yrn095b8FMY8AK
j9iYkVSg34EZvHWXnpRma6r9oSg9MBRVV8J/FFP7gHi19ApK+w2Rwulg24Ab3KJWgobX162j0ZoR
Aj+JclIencKZPNmAdFFVoq0x2lf2KbT6voUaEGeQGTiLixqggQuwTc4iDUY/1Xwa3Tys1/1+3A73
IFP6jjccsDRYDW8mmifrfrytUoopKAUQ8Z160G8nTuwDUHIuDpAY40DMJdQjqIR9SHW2BVVZYCfE
/jHfgQpKjZccDjEGMTuaWSSDf5btt3i3D6rl5d1N1tJBeFa+bFA998bSbVCWdUQ+8I9lod9MT70I
NX4b6/tJeBrC82E6VBv1qQnjVb7tvHkdByxwTmkged1mOuhuGgBbfcDnbhDe74uXYVvtVX9AXNL2
oAbWfG/hlYzclnvGDLuX9cSCLt3N3WFMd7mO83D1w8gpEF+9XsJhpKH95UnWUcGWo1DdwrOhw0G6
W2LjTj7g9ONnOGbFd/IB/TX5UfuQECOzDXBiKybR0zy76MOgIEKMMQ/ayXRNt6QKMfx5i/zW1wn2
W1f15w9MpMgOke6KV8xIwiMK55veDVh3NqnfcaOXUBPOa/MxObUlYbflLUohaV0dsxoLVBTLrum8
OYdBoroCChrBv7evAkELraQUBQbpP0qv2NU37BGwydre92snNE/8Pcb+PKybbXZr/JjW6i59xfAw
wq51ACiM36Vxze80DW1lV+9RQpNO2RjaslRBIMvEsY02drsfHFfy03KdiXAaoYV77LsD03ex7jPw
g01X0txK8ZmNoIPw4GZS4LSBo7lSH84sgOkWBnCAYugVNZ8BWJstArebt9TgeFtI+uAUZGEWSMT0
pu5Q9TtVDafeV6eTqu/SliYmbXHdxVbqd1kHzT2M7Bg7h91jiC5qiXWFAvgXaxadCpCQFgUKzEde
NFbsHt4S0djNpxlKKTeSxoqNyJWRRGLUvbozpr8dI0DEhkYXmJCLS89lc5qX5sSHQUpPsFsxacds
RMymXpdy+jbZ0jWm56e38ZeeDMAd5Bxg2GFUDHHiIko4vNJgMGanJ95GlQvH+ldDLfqDBjM/DEv9
AAcuYhOqpKQrMV4PxkUyFuBnF9hSoQRMuxxz9titTGeSAswDwRLUAevaidsfv06dLh8D7jzQoAVd
h9gzBgUvQM567GXe8Zydqtkp0drp8ZqaZuei2KHzoParXx/uc4bj5/uyHA+zquhJLjQIyJ18DdVp
5eRz1WbsZLN52GT1tB15ZPtpm7SQ9Zl/1CYqqolrzJvsGY2WxLZ8QMMFLfWs2YgGNSOupyES16MQ
+ms9YL3K2sJ09Moe90k9/nKmkPiAtBY4b5jHQW1ycWfaXKqhFKbNZ/W5x/EUAg51divd6IFxjgJ7
nXvlEf3S5Byvy3ftAaEeTVH2nKVUyoHXkgZcbH7QSx9SOIBrMhAg+n0OwIX5EvPT1EVKYkSuCuhH
Ydj/z72+10XonHK+iZVNEVED3rYQEcoobwj8rjRINkF7c/YMW0BAagVDr75BEuGj9ekMyK/dOt8V
KsDboxSdBqT73GO1B0wAici0wR81ibDX0puOGBeoLczyLFECSIbQAJFQhnQJuRz2o4cO0Q8cK4sy
ThPuNkgCoa40XLnFn6SXy1uMuQ+0dT4lv/SLGJCaigX4NZPPc9VsMbGUupo1GjRLsFFW0qgSrNoX
UWD/rFJkV7l8oyvRB4eZ4gpNkcOvX81LzM6ENQmMnxYHUQiFYLrg65uJUjgxsWSLs6oyBV2c7EbX
BxFE7AcMxpC13k2iDPkwOle4UJc48OdxMWiF4ARrM0jyfD1uocE+z2xZcRaO5HcKSF3VyGfCzIjk
KlMBZpntlYbKt0WPS10UMlEwocMBbeSvh5R0pWsVrc7PvOTCa6zNhCkYFHnI5nme+r++r39xsGUh
QQENvXRoWF7g3BD5MlhlGLivvH5kSYEEW7PfS6W/mzJ2LTO9TM7w4wEigNqAdHDZVi4yQa3WZIDb
8XCO5hSQW9Ei11bRsvn1JX1uFl9fXOj7AUdHa2gZQ74cI+UYIm2V2hRnqPADzCoxI3ObLMqGRJ6x
/JH0URtFLwvt7GDAMUX2oDNtgNBa3PVsVRYbnpwkB/Nbm8rweBSUjkGNzM8MT80xXuv1ozvUe625
rVo3g5Z7G4yS6+hhm7odwxDLplPg2rUqnE2se5iUaObQiTzHQIvaVT5QTqJrDY8RZI5w9mW3+a1y
b42w1fA0Rqs9ci98PbtPBZFLUieeUlNoqKmC9h0t0TLM9pjg7xjmjffcgkT+UsRjbsiWKETdm9qv
NQ8qcnzT5aEcBekQiF0RXPNEvkSh8CgXvhx0phEe7G/DEros5XCZlPuznM7UMcUNenxkdtSRiq55
7I3yBnpM1yLSEnG+PljoeaLPjNdoeVkvzT8KK4ElCSYRzhha4CgDR3fKrcTDGC24XaLVXczbAxIS
Y1hIXezVZXWtvfz9shf5Lw0UbYwn69bntvQTiU6OZ/jMGmNxziT9PmM5o42eRJTXRe11XFVdXn7A
ajC7cuXfVylCMPiYi58gyNeXpoJtD61+JqrmPEGqcN3ZgQQunpEYNFdiKfj18vnG/gSmiBwA8wAm
phAWDb+L+NP9P/bOYzluJW3T9/LvoYBJuC3Ks+hNkTwbhCgDn/D22v7d3Ng8kNTdrKJGFZp1R/Tp
6D4SmQDSfeY1auv3Vc5gvfNQqtoWJdOYlsD3sL/NFYlKp4YQ2eTSQkqL/Ewg+JvRQZ7OAkOgAEld
T7mfOfd9KLHTfVCk6tKzmJZILl8ZrVkuzSi6Gi/7Mo5pAgYHOnMvf371j58ZmTx4jggEQr7m6D1+
c11ERdA5snqos3qPUuvMn3c5L1rLG9z67Dn1YTUzGmUxNJVmVP9pIdvt1QqIn1k/AK1othSy+mY3
wAD0Wt06GLNyNaS0kQZz4pxZTh+woEDAeUummEIuqBRDP37RkLexlYIOWIZDlZ5U6mMIHlq2D22j
7GWFIGqn05IeGluBCIk0EAhRB1LxznIDIJhFqq6bSV3bvbAeavrsf56GD+E5j4dQisFtT2Mfc4eT
yz4uUgUwbqDejyX2u8Ewfg+7sl5beVF7ekJ3n2DABrpOK9OF9UNeTRJdhs9NpNPsEplYN06brzKL
cK8w7lGsaVdVBuKtiM886ocVA1wVnQLkkdiYROonT9phmGMN0ioe3AL89lTTMXGLUkMlJ/mCH2Fz
ZuI+XKAzJhtpRRaohiLTqdmmW7e1JqFnPeDQZAApB7eS+m16Zg+aH85Z1CaA0FC3oREAEvckuO7N
yshrPY0eSsBqkZe5+quhDfd1OO3CMsovLQFaLRgnmsCiLPaWyXO4SmpcDa1146uBewtxGyXGCXjP
YJsXHUav1wU+8PsEqWTPml6Ek9HarWLrBkNpcENTi+22/sUByKuE/psbhMqOx6BaSlFYT4drtzSp
duPbtsAzCLSBSqDSCOVCSfz83s3kMjYaJmCaxKaw1fqupTrqN053N9mrFN2ie2AFI4LFt3aJx30T
nQlPP2ZOfDJgiPBjuJ64nE5wPnWE7Vxbp/HD1GTxIsBUZ9GpZb60Uy1fqBMlvyhu/Iu2TW45zB8h
//Reo7rf1Ea9Qi1qZQyie8ZSYTFV1AEq3a3W8KXFmdBIP63EQywChqQDpyEOQxrsZOOXugxa15HR
g9kr0cboO+NGa3JlFXSNjpggy6n1c9AEhfRokAM9bVos8kIWtGjyRUUh4DaQr1mRZhcTupSZjepc
ItoNFjb1pVCCfeNr+vbPx8GHO5clCBMAWYVZWY+9dnxYGa2slNDsuxnR5W4MFsUlvTUvUIGuOxDS
vdTBQfnvx+SARBsTEy5ApCdj9roJQtfpqns9br5Maf0tC9Pn1E92meNzCdL3UtRw/ecxtVOxttl6
GvFBFhAxDq5LpzcCHh2VbuEOdy+jpSFhLD/YLj4ow0FKvGdbL9BezOwKHlJTXmQWmB2wmZHHVyFH
DVDcLVdRhLUHfJ4xW6hwMiKnXhpkavUIrsCfvGACiqG/2Q3w3zcL4dfc2FcU/OD+6N1Nh0hsKrax
xMT8Xh+uO9A9RbL1x9smXdrjSibkmiRChzotF13xlGlvfbmqad+15g53eTf8Duw3DakMWhufinom
nqx86zxLa9nLF8PY9xBtZpXqRX1rOqt2pBMG4Ic2qbWy2sUPBZrhu1Lc42fhZeVSDvC3r4R1Y1dP
PvU761mkYuUkN4iyeNU91jddvi4CDHeoxF6PxXJ0POWVU5eGV2TufHsNkZHthIRzIiFXcJ0DhNxo
xZlj+eMt4JKAIhYFLxT05SkIMlVHPOYtVNxrwwA5MVDc9KPrAFht3nfJmaX5U+LjKAxmmcw7weU2
QFnklPwamVmmRqXo71ux7vW73PL86aaumTy1XJj1ykwpFJgvtvPZLa58JjH3H8LmJWwvauPVEN80
8W3oKXEVt0HxLVWuQh8t5JVInqcWRWJ6bXtfpQfzpDlP49giGfwcdPqiaV0PweZ1RJtMiReNT0cD
UEUHZqRPdn5734dXub4JnJfWBSJVfNXrCkk86hfMUN1GCw29oKYsWM/Prn8xhpVnwubpLXMxSurq
VFKGutl1obIyegxFFj0AOtG3lE56inIUlhNkNTvgEfTS3Bw+Q4xG/khNUhXggxEvygJPMb5p5tdI
KTyp3bovA8lUBe9LAcgvqRYEL2WebToefaSeXfGnOhSm3sfr3jqAivHUCOuWmtskocHdvZr/QB3o
qcVXXnzoACulC925q4r7OPkqaB4niHwWw86BGu0Gj25wF1WvuXWvgpgJX3KwO9a+xJFmglAE0C2L
730eRrg7N9+0xSvwKWDMwzI1QE+wYtsNltYOuHQq0eXO0b3pkHPnLfzQc90FdRb6aO2T/l17GMIl
HXBNAO5KLnWYCmJh88Dhqi3ulDu6gt2bsUekg/p8tMnlQlQr/OypROGNW1OvAb2mL3OQfFyS6jJx
3nr9oLirPIDxzq9Zdji/JqvAWCDPZbUbO95il+OSG/sXETDG/h+3piS50+1dOa7jat3PbLyxAhCC
JMX8r4fxpqkAocOPq4dnNRzpx722+etAHxcUbh8u7UP/dcKXKFq1zgZyIQ3aSn90kwskgqV+ETQv
gbNLp3/s7vPEynQgrziEG3Ovug1XCecY64SuqLvJ25XhLJ1hDx6eo5D/yO6yUh4SkFHJjpxswK0y
BThwmbWruLi2AIrI+i2Z+8mDl9Q7qd0JHl4pvnbaXZc++MNDTLOxxtdg2DvVzuJGz5MnGV5J/9rQ
NnqwCbMLEWz8+DJpL+L0omzn9N6YtqAj5XSjyb2lLaVYZ+b92D9D5DO6pxbJi12b34zOZhDrInqs
EqiB91p729L49591tsc07Ex35TqXANkzc4u6DjIQITCoC4uG5DlxMTHf9icHiQ0KjhwPQXLCvQ/R
a47VbjN29xMNwAhsaRo3no1EzXrU1Ic4TvvdVFr9jWhK4dVZgMA2Dlk+CpebUKWKUrY6deFkmH0h
QMyVCeGv3RnNwrYycAyZTwvFa93u0YnlY+PP/Vs9X6W2CvphBoJJwFpNFg6bcgiowHRIgHQ111Tq
qsnCDJ/RF9C8ws5K0LIoJpKCWGWziFILvOeUb5IOaNaZO/hD6EtMBONwzgPxcUIb8jjYUArkdbRQ
SR90X+1vrbBbloZc6sLvvKnTuIw7yCxO8Da0NZJBanDOX0n7MCc8wMwPnLmPc/Y9P+C7CoPZap09
mWb6QPImLoPilmrAuC4a8T2qgQ42DSJCaUVxuBqHfiGT6SukcXpOBQv9z99inv2j1TE/CRo5Ou0f
1ON/1IffPUk/paGbokvyMKXqa2BO3N0jGVdOqLuxELpxOdf/POLH8HQe0sKwBwi/Sfp3koDLzMA+
UBeUPuu+WTq57BdNYn8xCte5zUQAcaLVd1YlM/Cwtb/yRXVTDfqjwWV4UTojiD4rewoQ9oQ4OFaE
QLJbNFXiufo3e+DSgv08nPlKP1Bdx58JlsEs+kXQDybtNKSOJj9KxqhMgMGxPjpNhptuUPVF77fd
UuujZlWk3eTpAemSBVo3drPgtgFiEdBubGXarUXgaptRVduN3grPLNECSnDzWAd+ba1Nmbsbx545
MFkMGKNu6k2tFdZ2zEFdoa75ZZR2fTlq2aYf9XMy5+LDGphV4TkkoFlB4ziVbq/HYvBzMSUPOqQK
D4GmxxGvyzOz/iHAN44HOZl1PzATXU98gDS1SqMD2+x1pFUFOBr+Szgw/uxARzonpRSbIgNm1e5L
2d7IIS3WsY3REqYUCw3LkMGBH9R3QL7oOi1UoAzLCR12glhuhgHuUob4LNh9Z1uIAFpCodhrd8ns
GudC+Y+7eC6m61SxsGUDsniyi4vIsdDOmZR7qwHYhNLztCrVjuKAE/S7sCBpmZ3q2uDSHObybhBU
0GodC4BW75xZoKcCrGymuXNhAZacWxgflJcbV/gjaZJy35bpxmyMblM2fEVlErvc1CEp6DitTqDy
RIKwrzYaN27UECTAk1gFJkGYmdFpie1zQMbfPhjmY7O6GHVNRCqOjzpZ9DJOq0q5L91xWjRBf29M
5Y74IF1ytkH+lc1r1/rLwWcOUYrfq9QRFvYISqrD7BD5ufAhz4aXM8vxQ47M9yI1ZiczbyTzJ7lf
1SLwOAZF8JD6jryeyGcto934qdPvJ+nvLN+tlkXiBItBDOpC8LcWVl1Ye9PUVrGyH/JLgy6pUPFn
CuomI1awvks3HNflKFXMSPOfi+2/uir/g37ru7n7oKvymMtZy/qnHOSs+fjj7/8UU1E02/hEQWaW
q58l/sQs8/lTTYU/cj+BSMLZGEoeLmez6/svFUdFMz/NfxtdOFYmfeVZkPWXnoqii0+I8cyUfYd0
D0OBvxJyPIFpmfSuZ2deErm53owIyEn0ZeOQYobRYD4NTu5eUl+pd26cKUsZQ/kx06Hboj4lH5Fy
hLeYJ+iRCKkPO9yrqgWHCSY6DQ42XqhV05koaA5y/nOl8WQU/tDAgrjKwYGIyMmBnA2FGgSR0jz5
alhRRiOFLq1Su6WnlqwrRaRnjsvjW+bXeEwHtWiUSaj6Hh8EYUcrdxqD7gkBtHaV9lAWkH/WzmTp
J62Fn8PQfET/GgkbmGonHzz0i0TzZdg9FTb4Rqm4Oajd0FFgobv9Pd5tcNdjB7Uz3TKWjV13C6Ws
2tt3S/T251d8rzIzf7ujb4uaBd6RND8BqHGjnhx6URKL2ned/KCYyritdV15GUtg+0iAtc9jpTZA
ArL2Vi9zVB4FCK0/D//xI1A1JprDtoQ2OvfByfiKMOtJy+eaUgN7ys9BsbX64NwaaqNd56bdAaaO
9b1R1sN1PIiXNgGM++dn+DDdiBxxsM4OFsDl6XIfT7dsEmWq06A5VLruA/QkiWgq2zozyvwixx+a
Udi/s8waO+z0dhmGuC+1cGgOpWVUOz1KgMaGuA1WMZLQf36hE6gEK4uEAaqpzi4GcQmS6fiNpqLr
NYytxsOo1eYyGNp4jR6TRnPUcS863QxDLy9C8I+N8mL1EGhSGpTbSJHRsx/4erbAfvic2ddx+P7z
mYAOabaq0qTVzZOKtCBtirO26g+WofzT0nQDfSu38WDeoazkhVFxrp/18YNjRU9/lkiR8xGCwvFH
0B0s/KwiHQ/5ENMkh7q5DNCdRncnss+s4g9DkZtpGssXSRNQrqeN4KY0x9pM8+6QttB4sgim1oR0
PmyX+u+U5viMDEV86hiMN0uyzWfluyxIFmVchH7fHlpFZuvBdpULv7WqhV+Z5n0+WupKsysb58Ls
HLH2dy9J6ElVeMZM0GU/Hjlu2rAQSTUcEGAVW4QwFRjseboW5njOcurDgT/nunjtIaGgu7OYwvFQ
A55TkTvpw8EX/qVdJy84s6beYEeIe9XG2593y4eFyWDcnxQekL6x+KjHg9mFjuBlh+FrMhSwwqD7
yEWCjvG2GLPicoqUbN9KAIB/PSqqwnNox+mNMNrJPFbTlJAohephSjL/LenhqOPbvjEiXdkq7ayi
OSrG9z+POX+2oyOIAIOsCZgaTl4kiCc7gqcQXeeW6qELoDS6vZ8sJn7B9q9H+aHtL9AZBSbwg1T6
foV2PRpDjT8drDp0V6FZN55jDP76z6Oc8K5+bAS+m6lyeIP8IHI5njYf34iuMDvrEBfOVQa4vwjg
sjQFlhJQBquVZqAqhG5uvA3Tw4AVSayOKKiN0P4IH4bDnx/nN5tjjhTIr2aePzHc8dOURljgapNZ
Bwf4Ww2+cMqHpY4g/p+H+e1bzzAih3MdH5lT/NeY2MjbUH0+QGenFdkj6rWPrpyHXqwMmoyeviu/
oC8UfAXA658Dn/3uJd8PfrJT8FlK3ayqrYN0r0R7advXQXgGMf9xCF2fzX1AAaCYAMT0+Dt2hpRq
qsTNM6qz6SadcIDLEhs92tRM/nqdchOz8YkrAYHyv46HUvpMiDBp3UPZW/0q0SH3AqYtztSQfijn
HG86/Ydp2bwyiODFyb2H+3sVUV5zD47T5QlQzLz5FuDD6i/8mJbB0s9pTHhWPpXQn9NsUzRN+L2U
KdXxQBtm5/hSiFe1zVxSY98KkyX9Pvk1MyWqcLKZjcp8pGJJ/5wkajahmdo+3KkkRUTFaMa9KMru
FsgImFAHqC5QFgzN+lbJ1W0QlayVWsyiWwaiSd+dPMrOHXQfDx3eH+E20Dtz6e5H2vHuODC1pKTU
1NsHWaf5qsh8g+Jgfc6f4EMYS/OJs5s8AQzLDIY6nkyJi0qlO7V7GGcF4sTXoKv7TW7rF7obUeIo
xdhctj1sxNhPZnmxOs3+CnsxH0iUrNHXIE/HGgOey/EjTAj8IfWsBAez190dttX1UleTZKv0uVwl
ISX/P58FHz8sqmkqsTtGsdhTCOt4PMpgZaZVTXJQqyBZ2hPKJlYGUvjPo3z8sIzCr8coB0wQqpDH
o+iD5g+xXieHkJuaZq5RmAiTl/Cb+868lUFX7QNJGcIo6euOQVCcORB+O/6cltJun53hT94ScTiR
TljCHhD3jq6LpntVSmDLUU6QY2XYvvbDAIXcyJUXcAHnKsAnLfB5Unl9EHYWBSFkbE55pkPaO0oY
WvEhhZTVo+rI9VrtbcyTVoMxFo9xGEAkH+m8QFGQC6uc0m05auLM2vrNXM/eqaCk6OqCjD2dBb8Q
ZqEwC4Dkp80QNQCP2rze/HmufzsKpVVtpjTj0HaygvspcMvSZkXlZZOt6nQYLgo1PqfR89tROG9d
bm13BlEfr6i0z2xpOklysBpw8n0fFnB/7PrMufuDi3B87s6xnObAIaAFzj45Hqb1O1woOzU+jEri
oK6X11eKWUFoDGoT83U8Hql76p47Cvc578vwKs3c7AkTTfULLsMIgPj+sDIkynb20H231RZc0NDb
9JKVSY7ftUTRN2Iw8J4wm2pcpVGCoIgPG8/vNLrKf56Z3+wCXga85fw2c7p+/DL6EFAi9Nv4kE0U
TVubvY47Hs1TRaP/OOpiofj5W4Z/btGN58AnJz2gH5sAnDuaQQSOzNpp6pZnUDBwS4bynFbmim9H
41wptF2lwipICi3ejMZgb/uyVdel2ZvXeeeP94OvRusg8cP/j72AGspcqMV/SJx+C4vKj9tnMj64
qWrvUN3PAR0LeWYvzF/0w/IhNvgxDiW2k1i5c+2haropOkxOnyz8ZEBpzA2yXZRl027KzeHMeL/5
yLO+KZ8YUDCko9OwmaJ0xXKt6oPbd6+FDYE3D3XT6zVr3E2DYb1oTffSCaR1uryPd1qrQkRVu3pv
VHmy+vNy+1CVmdtdRGCEmc6MIpurju+zzDDK6L2OsjkEOHeXyCc09QWJUrYK3DrcsOrrZz4cZgqB
AOVQhDP6tVTPLPoPFcn5KbjL0ZuiOkO+e7LqS4V5Tgy7mUsGDiT9snkmPA12vUqPvVdh0GQSvDG+
5XI94o3y1rTG+Ogr+jfpYmgzNve4ZbhnCmb2HLC9WxncBXN9BUGvWZGHeOM0oMt7RwK76l5sbvvL
oC3iF6uuQfP4UEYQ3LAdJJ7qCmSkBw7HvAqctHyxylE0aHNOSH2MqZFel7L1/wm1ZhYlsVPzyrJD
o/a6Htg48h2pBXgw6LTHTAzgh5QxzG8axNGBTdGMfkGWtB28qenlY4lfHvKghpne1n2t3VFuAx4Q
AUZ91OvCGCAClSjiVHlQ/hNEafgFoRvxmGZ5DENzqsGpDKRpoEyKiWa7bvrlfdcr8h+ZVdphdFzk
Ks0W8wxPGD4qeoBmws+62kxAesLE3eeDJa8AZwdfMIyQ3EqoTLwZE5LJuRYaXwHsQmWMk0x/Mzrc
2Be6NYg3zQ3KOzGpyM9h5BjQ2ylUgtmJtYRqkxF+KVw7g0PfE5wbZju38l23elTqHHhNFhfuRDd+
QugpD4v4VZWZ/zM1+G8Lg5YEm+j/LQ3/2Haf0/a4h8EP/LuH4X5CBIqkmwomG39uVPxShLetTyqO
xuwJ+hvUUYm//9XCMD+hokvp/oeDABfYXB37VwtDUz8hBz/HATo/RgT5N5LwP0qo73YmQQtWFJyc
M8+c5FGcJAG1LYrGLMwGbAuonQwM3H4wQM+YWSu2UVs7O1kP2cYKqvxW74ziQhR+sU5Ha7qtjaHb
t0mSwieTmyAA7e7kZXLpuk35qGmDvLQlMZ+FLPlWVPW0j7RJRdzGrH2kPRFYQ3C7OhPCHOfCc4pP
vIuOHYVxyvPcC8eHsCoqE6lrQzyYtN+XQSadVew4X1DuVnbvJvn25yd63wSYY6H/fLhfI+FnQgXM
peJ2iuNus9qN+6I1H/QMVlEYDg5XDkox0iwyEGOhdVW0s5WXm2rTmUP+Ny/JiORNsz+jjnze8UuG
TpEPTqb6D2aENCuimsE+9QVIE9Maz9xqH4ZikTkzkoPi+HzLnnzPmHXTuV1WPiq91azD0fqcWaGK
sZ5mnpk5Y47Hjz4ovSpcEFiGEJNAzZzcXHauWkFmjeVjYqvrLKh31I3XztRcylJdlUO2xiDBM42d
DJJFJ545oe+0XF/EkDn9zyhCUVsD3Vxvw765GLNbtQID14ldJiiHpA9mGz4NeEEb2azmUe9h5O6r
DhRHiDBTq2tnbrz5YY9fRlBzngNPUEAkYicBuzOMsRXqaYIxUo92jQoeZPCl7mUjGOxIKOeKXB9W
I2SfWcWTAhDdElbG8ZIoeoSSYsoUj6CRrM3kD/DVlAGWf+bLXTH07l2i2EADqrMr5Dg1YR8w8twD
ZecBU6DIfjyyHccDjBKuztamJBQUEvEC3c/O7LZToAHDkMWhw0nDDRy5as+P8a4kohVaHiswVh9b
X4MlqoTJVtCD2iSZjeSKky6Be9eeH4DhCyqgEbUfWl4lcM6Ms4okuJXGSsEjqi0//+U5gJqSiwkQ
rmcoR7k/alnvHqwYyrTNYz94ivwgX/hp097YGuhyvwBsqoHcXnUaXEQbiYY/D3ySrfHl54TQItrj
H7o1xska07CCVUPLrJ4aAboVRC09KpiEvbwr6/G5MrrHOB3HhR246hw/vTWYP/QGGkeZ8FHaaW/D
nvAJKMbnHH/0pNW/BZrReNRq33DrBbVD1lyQs591Xj0JlXlyImXSA3KyWSkAEPTxZCpgwURATfap
NPUrH7ehPi2WueNe1y5S51IszEZ6kSKetV/0+P9GKf+DP8y79fMBaPHwOctZ2e+AFvPf/3eQon2i
2YfHJecVueucaP0baKF/QoMYfyvqSex1Loh/BSma8QkHJa4GepMwGtmd74IUQWxDg5oK0xz1z+Kb
//LW+XW3/rQw/b1h5o+C73+OU56IY406Jb0tHoKQ5+TGg07OAu8G47GIylJ5hUvi3kRDQDCcUbHY
JWlH73ny5WfZJXg3lllpriu4SdDM/Kn4WkQ+OlONaXq5HuIW6KhllS4cjZ9Aq15PZnFjtewRrS8k
Gjq2i0RY32eTV6eWdSsInHEKUI06WQTJqNtLPNLyh3hS/qm6GkEaqff5m0pZY5y1RanTwppS7im6
TuFcZ+4yT0+7sVi1qhl+zazCIUWV0sQPKqyQQ8uatLiNDO6psum7ctHr3dCeucePT+n5A2JfRwOU
NouA/fpjR747pSomNqIMoj2mauQjTttWiywT3fLdkvo1b+9jouNb7+coGpB1SvMzjeLHFf9ulLTi
9CuLiBRMinolw7xaD0aN/yFMyJXRZeck+H+zLngVAr1ZmpkszT45SFo9k9iPm+OjpRYjRdW8ex0M
R8EHkhLA94SOSQIcLnY3eH6FzLJm95lXGwXclyGn/VM0Ps6MQoovmVSbb76au1i8IH9gLxq7h0sV
jLl4EBGGOwu9EONTa48mhDjDGPNVVABilWNf1Ss6DZBfYOgn+XKaNIRGk7afmkVY2NLyYDPGN7VW
o4YmjGJEHg3nBMWFMLe0RIFgkG+X98nUD58VC8GAhVK3xmczsqrvIktibjABgNoT9Fsz7y8nbG4D
IhIjNDoN80c8PoixLqQnPVjDYxPI7/6U7wOFbzPp7hZSXrT+Mdh/z14yRI7FP2SI/+d/qyQavx0d
v/OP/Dx+hfg0A4pMGmrsnJ8gyp+nr04eOAPgcOvizOO6Z8P9On2F/kkjspz3HGrxNBo4zX9liIbJ
75tViLHAEuDghPibs/d4T8/ynNhpzWqVuGxDkz2VEIG9VlsFK2eRUDdow/6yS919RrU2G/ozoRRu
aKy3/5zzPwfjliENpcc447yO12PS1nojSxPEd65k0wN1C624qKUWhYhwAZb29GLQtSuO//h7xZXg
bLIQBiStqdbZqijKZEBVaCjif9f68GicElpbEgRxDRrLdHAgwFM9XJtTIpVdWWfWsMeMuSm3FhJr
V0aUlvlNEjY6dp9RE1zLMI7GZe9WQ7kPzTEo15PQcTPpMicYMdKazBq1KTUj0ItB8CUl3Wu0BtP5
h0x9oABEfSvZNG2D0lQDjBG55UQaF22RlQliRGWWbUUvSLwLuHtj0PKbmgHLooVVZMWrmzhWCWyQ
22RR1jYEjqoL+RQxWIfbOA8cZLiS3kQztZqosZf8Ai6PtAvWbo4J4JJKvoqvhKOGyhUtH3WH30De
LqumxxRqMWElVG6klWvZZVdEphTLtKVMgcy65Tc73ZWxPxcE8Gjoi6hNFk6tudUmnOCbeFqvqANO
okwijLx4zsww5T3AoZskpV7ysxgBIc6sQHkLkCnTNIUyu2ktqddD7JqUYRHqnbLqI1/z9HrWrRQY
OBv9/JsS7LYKhRE7B8+2vl2RL2mLVKvRYQuhDVqNeY33wH1g0QfRsM11gYl7oxpw+MJYUkIdopz9
iB7VvQJSbVUp+g1rXL+qC93BpUvetTbK1z4dgUzF65elDwnKMXduhgRqFCDnV09ugGxciywZipyR
hRLZqEbcGvoasHhCYN9s8qzMFooZLWJbuemGftt1EyrHvdimtazQX+zvdCPcR3oYLcNYWTsN/WW6
RP2SxqyDlhDRS+R/9Xs4XRUaBZpGO1vt8AH36202ZfqVPpj3AEZ5Nz34HNb6xYh3SOEQLCe1Ba1l
8rONJuu1KM1bp0uX8dDSGNKU605rgYNX96MWXCdTpWyLurnotNjzHVSAVbtuvSSurhQfaUzdvKrp
t3oDFrp2P26nUd5oE09Q5NZlbnW3ph5+01x9EYRV9Qi0+sFokVuR4/VopAgMt/6T0XR7FbkoRcQT
qDHquvXk7wZrwm9MaV6cFOKBbkfLSQcFjmHl/Gx0i5oeh7Qf6JJB7gJ7cOjNT3DiUAvzRJJJmt4w
SFMZPosKZWjFbW86Z0TutMEhhf7V0iXfAQP6VQMH6gXugHheGdPOr7/VA6j4YIS+4fjxiv7zskrR
gJ3QPysglRVa9mgleQhTw933+nQpp+g21wM0oDQbBSj1mmw9IFs3cUdRE1hgMobER90FHSmY8tCz
D3rhwgh3GmTEpnqDNqpnWs0LD3qJYYTjuY36xVUSOANhfjtFIfJ5+EVnzuRpbrepSmsv0/bFMoZt
Y6BoKCSQxsis38IKKlDrGxBLRCQWY+4ry7EyrhRX39sjL63TdPP8sn4zFJq4cK122GXUl02Bb8eI
IJZR5GLjFsUt7kTNdRVjGNVhTwB6wfGM0P4Gnnqd5YjRj0lwX2gNO3Egc6eoMHmixIWlrSpnkcvp
UgTYy2Q6jlWGkXwPogT9KqjDxLkLMBRyb0OA9N0OEo80F1VafMsxV/QCXbGREjDXpsCQZogVr8ui
wascd5lGFMVrfNW7iSp71UT7OlSLTaTgbp0hwTbaqDPi33Yjau0iHI1d4Cd7Nc6kl7jNSkW8vU6g
19DEN1lP2V3sx8gLRGa/6My0WSSGeQgcLeHPOvTcFDDPua+HMIitfzQ8pCkROLc+Ii2rppAISub2
41Ba9i4u+21pJru67Ac4DOWWuHzl9OVunBjNoGay0BPcb5RQm+4TrmkvF+j6yhJpnhZ3hjyxt8BO
IBnaX/sqRBW4H5F3UeFw2kGyssPWWNAJUJYcFjDRtWUxi7ELd8CeLmmbVVBiYMT/vVTrEgFj0cXk
I8rF4Iw8adjU9SIoE/UQ4ja1RQ507QfFShj0W0Xs36V2cG1l1ZfSZH3nHUzhKER11ilXWY2uru3A
jFVHJIpUrHtqsJxWjxVfZVY0HurguoaRN44VuriQ+FZcEvKatZ6vNLWvtKshnWCt9rVyoxoZlN0W
YriRxqVHCM28AiVPLbpclJpApvqmF7vdPi8hUxZGvahc+7vRJ5wGuINzLwZ6uoocbJOXkwo3VioX
ZSzVvekgCBwJP9m2+RBCmIzugrR6Bcx1lWfaY2NklM0w76yAEfTQYe1n6ZbGtxqc/bWEAuBNfXpl
p/mVDBFzyw1UH1NzxN6wfHNxvyM3E9/GLFWXplXe4AmI8zpgbRpy0ZrL722ysQ8rckyDshI3DEXd
+ohVoIWN8m9LxS6WeFpUfb6TFk5Uvu2/jdSz+9L83uWhsdC7wtnGIixuuyzu95pVYG1ElYwrUmaP
AUSTufUs6MSlBh+KSZLq8CTtmB40aFe37gePztW9bo7GUkTaFToT38lq6rXbFphrjsZ1ROkOHn7d
LswIlzNlQm0ykibXbNXetG4dIKSA2+Bc7X5Gx0QsiqJ22PgJ8YLbHuB6ArJI7NSToal4dH7GC7sq
9m3gVjuVwBX4doRbU93PBjoqPjvxq2xkuytU8wVCnrtS8+mfoMjuFI4nHyad11duhTUFtn5GlIhL
1UBASh9aFO5Fifs7xi1TmFyAjLoz8+rKseWD6UTGShthbHH39Ssz1MX9hCyjZ2RqugjoCzw41vRq
Di2ImE5s/DzF6tNQI3xAcZDTuqylqlXEe6ErV0VduEvq/68BO8KLNPwOLDceOc0te0X/U/naG+mX
doCprA3RvRk1CRNHyOM6inZAVmMtezPaiAJnk3yyXieJaiB1NntNNTj3NDAB6JJDojKqBhND5FHl
lPSrTvV3SWOsnCzcCb29Qfbtcy8Q9296cWl1mEZYfvp/CTuz5UiVZIt+EWbMw2tCzpIyNUv1gqlU
VUwBBFMA8fV35Xm6p+617pdj3ce6pRQJgfv27WvvJpGxrO5FD1O98pysLGVVIy+H+kZNWIJgM1YM
Jlx9tiDgb9pG/WpNsUVXJC2WAbYTVV9+5ZA5E13KsXiRyk0sU9z3OUJDJsV3FXUbI8Xam7W+mRTa
BE7qXUHRPY663mNr+Fi04M+lurhNTuMx7MLNIsyvMSyARUzeG39ty64+RObZfjUDRJQimM/MLl8i
bsTaNvuTO/kEUIjZSKY+Ky51jUV7iXoVt0P3KUtjAfeS2g9stHTLsexvLAdXrmLah/0i80f65ZrX
SmjARFNET/4uZps97jzvgBBUq6ifMtOuFgJO/NmKcYGwr96zMXuWRY18bbDiQQxRidR9uOGtmq+q
Z4F8LqdWdZuV0ZiKWbh07ofJNSkJoZlDcBz4IQSJNcPF7B02yP9Xx/b/SBt/DcpurQnOMeQnOGm3
4brzl84tcTZMgXPr8q3WKGhEDBfsQAkNIRZhWDlkNd6ieggZsRhK+DXXv6F2M/l7IwgeZlA9M39T
e6MTZCneXkuzazXmJqjHjGzEEQk7XHEYUphp75ybvDJrpwpKBtk3jIvZe+bLxEhaxpmhlv8yrrh5
E/7dd9Fh3tR7Eysuay1/6SgdruoADW0Ci9qLt8GLxJsyxcGobd6GxmoEDOOr0PwvotRfTrHbNYUl
jQSBXYFNAFwCf7V7hh6dzIQU7pdKFInbSOfV6Sx32PXLUqeb3laAKlukK7Gp64VqfwEly3TdD+C/
R11k/Jdv+f9eB9IIbdzeN/o0iy1/6SFZY/OQCAZcbY2BcFMq8h+QhNa7RuXk7qzFStpx6aXD5T/f
Xf8e3/xzIZh70bD/w1UkL/ffF0IxtlCG3ZvxxN18xuwVnpdqMO5LGtCrIaVx37VByjLTbPy3TZ7/
09//IzqgJCCG4cX2/rKtsCgfThFCGAjsOfupslByXDS6z2LHLrnb+kD7/22fFanjX7cbCEk2p9jt
wZJ0I6f99Ttne+mDIHWzZBL6xECuSSeCDT/+8zX955P/75saaSu4pfSiP6MNIiH/+6J6M5abOmhJ
0XqOdiLRx0vtJ/th8/OHOjW79sPdWI+8NKwOgmUchwcO/d1//gi3nf+//1REDobRbNXg5oVi+NeH
qJgzpkEGVX7MuzPC4kueUn7Jis6EfJoUDMjcg5r2TkteXWRNgtbI0VuHxXBYhdQbyrzbexkwfzdy
zLVo0yfMm398Yzqm2QQdrR5LCqjWqR7tXgMVgWBFzQpJjRU5jnlX7l0f9k+Ux5pd9AHRwEO9bgWx
uoV/lQTz+FYP0799GHv7gBY9bHyjP7ad0wK4HuO0qdfNqELe145TbEpKxLvQr+wtTTz75PV8nZz0
ozdveMz6uR3ab+3URACw9E3z8iD8+b33lpMnuMreqt7Taf60ybgylXxPHftUOs3Z4LlLwCQTMEBL
yT71EbEY76ARvWQzOJOM7yg1d1Xh71uX8GCru0TKDc4Ds/3SNnZ6RM+fM1QpluspQ4B4WXn9IF1/
txbzfgigCQMY8ckOYV/yx5x20HT8r6JL7+YqO6yz81S0UczaMEQbf/isAQY3Tv/OVXlpFbgGxHXm
z9a+XItTbXgfVGh0zdlDXq/JavM/NjJQKXJ6V5DBqxIfE/3YLnONvZcb32wgnG2LlCxXqt+t277w
fgC4Mer9XMwAhkG283QSuJq+NmHmkDcAr4bE06oInnLH/riFIc1T/QZB+jTVLnkYZoUDaBl2wS32
R/pkuVfHtrcTJaPPZvGO2MfPJGE+2Gv5PmfFrTY+VIoJR6q+iAVXm8lpn5xifhYEonfsPZmD9cPw
gwN+cOpXvlglNEAi8ZJn1ql2O5GMiqxL94Zrd0ICWTPd0MuUzadfIOZkJcqDT5kWB2b+TEH5Oo9E
j6LIdbEAgB1DxLQeJwNFYR4vo9O8ZNM677puIXov7cU3g5NghznyLi3bvbahr0B6ac35Fl5m1klq
FHeuDk5LhLMprfmOwTqykI9OoXNYmj10rKYa91LouxVKXTw5wyMJ3eNDsxhUviMBqOFwphG+GN3A
Lb/WcN5z91T68kxreoo0z9m0BuVORhBvLKWD/dQLhsaZXRzyulovVSvvVFnt03SCieKWCkjVDFZH
0WFOA0UfHq6j2xuvLurY0e0mDArN8KcEHQFR1XgfxQiJfwxibbArb9b1eJx42rZFW3yO0fji1+BV
ltVfyAQJdmag95wHY7yurbfJOTSaur0zGtDqaXXhuiZN2w6bHARm7OM82TCTwvSFuYzgNeo+0ybi
oFv7rSuK+2BID6LV9tu64EKDCPUSSd6sHVz02lPteyh5CZNj2Nz1c0S6BWXixpMgw8Q4k9bDkOA8
LN2f1PZOzUQuWWO0+bazMPIGvXsf5dHTPEzvxjBDkOrjDMoggzdySwIYyGibw0Ij7n64vdmdDKw/
OgQO5sA+tevoXpYri0fhC36KrWDtJAlabRDZZm585V1MXz14S/Y5VMQDWN2+JzPNqr29TKmkB0+C
s3ffdbs+FJN1SSNvZ3On9G3x1crxJHpjaxsT+FHCT7plJ0MrbtbqMq0Fxl9rm7PQUQgCFYBz96E+
DyvxaJYQOxO6Uxdan5P+snLrfdKyPEXl6PZ7txZG/j70ptqPcwC136E9ALWasPZsbNu5vwVj2Bkf
Dhw4cbl7q/Z/+8bMJoobAccR1hpsirLQx9RrnAFmmjS+gsZGmuuzmSC7EjBtUHhP01z2SMJc9Iiz
MbPl2TIUo/2xkA+mUSz7NdIEr+BvZ7w0cPOv1VsEXXcjh4XUXNsuX6yo6q6IyL8wjR+1MlJkFCsB
G/jHmMhfTEO1kKjrFKQS6SolYKcfr4Fsw9haHPPPohFJTvkI9qtMBfrbQvBmW9EphFWEyuCRx5uR
3M10VN/Lwnz1bGU9mSY8fnTN4HUqDFhNgzvEQsz2tSktEWFAyWZ4TC1lNCbVn1nldqeylCtSpBkU
G4H3OW6C1SZxbbzMK8iqTgwgS4szE1oc22NKVkWodaxTuqt19u8LpbrtLIy7cA6v44ytO6U9Sthd
BB2f8n7PpvLUZBYW0aC1UD8oqfOqfxsH56NbiFQBLoMfPWDrtPc74+SE3cOwzI+rGglDbwzSV4Kx
/bbX8ZdTjzNJjb4Vq85ABK67FHXLKtLxMzJJ2VuCRhg/2XoIa0CMaJ5Kk3YD5OXTnKU8qcLVcM9D
2vOn2tIFUkctigtaFTw3pg47RoSwosvOtTDD+o2HoljlnT5jgy2dZNDr1Ca4tcSbXaSXnmbFOHK0
5oSjysiqk0GEzJRVk5ItmaXuAvjM/Z4yEmEOUTBbD2NUT7slzBvYm4TWZQaCRVIqggF2hbkMgOor
md+jn/gbwT83unAeVzmTBJ+m9F39LNthy7NcbFul0U5FaIPC0sP0kXWie6gnIvySLjQG5uMhYbVL
G/4cpjrYVkrIp4U1pmNWlHdeSjHjmMtDmKvCOCrPYeZNvR89KeqLl9HI+lNvCw1McCzqx2pauZEJ
/VvQrZJQptUdN+O4kf2yc4f8uqqFXCGjfVMI2ksIgT/UJFraZlNsy2X1YibvhL4YxMAXxvyee/2T
FU1tnM8cgIWa/ceuq0U8qCD6MMacfR2nSN0/DePSF1337rpdHR27S3mpb5vuZbBlO8zcwj3lJ3bh
G+tvRG9xO8ZB38i465fyENlNYKBvtuKZUkQQaKbDI9Bp8QTmNH8112ldX6LWzdQmVNkRN9xyP4MD
fG+mHAy2a6Y7G1bSlqwdJjTg+BPPAYgU2ulyLa3Z21c6mg9uNFXjwXNXZ0/70JXIgYoD3XKJrXJ4
ng8Kju02HdFIl0zdwU2aP5iL+cmip2dmifrcjwYSBNNo9JEqCl849y99MHcnyIXw7loKvLivutnd
UWKTOt+i9znmufLkF5fmc8mjh3KyocfpY6/lvtTLnoTiIOmCudx1U4VN2bH64FAw3fytvLy5SzMN
7wcA9c3HTn7p1Kf7jPvy9vZU2t05thLnxeYQbQzCDDUTsTMzIgJkBib1RanaxAU0cfMGPqYV4QqG
Fn7cBZ68tsG6D9OCPFoPVJ6urUOg4OEVQh4ZiZhgKkV7Zip/zxNCqJw19Vujm5G0++qLt399mMx5
u+ZdiA2k+hpZ992MkfCSzp6vQy2TPGR5pOb0JuD1d+Z7T75tDLQu/cluyrvZnglmdKcruIDvrozA
sZXTZkWbSZQH+YkpzMpoyTqU3S3uAenXqLgBjWy+NxuSdco5OpWGBH+Yj/ddGF6zyoCjNGBzY/2Y
cL0F5FyhtkvGSI9ZBm/DgpihpmC3ZtL6NbTSV4BIdszYDixiM78I8J1w1Vveu41oLMYO1BA37u1m
GCb7x0wRxsotFaUzE6/e+hkDwrKw5q3sXM21jrziOs3MXAftABCS7M1WXnjtiWe6DybD3RvKMz+Q
K0fSa0hrbojxkXYktmNH/UqyREbr3olmYhiwdGT99V5w5Co0m8jt1nho2H5ZQh0TKmd+932eK7DZ
0firKAexN5BJLiORxUK4y0PVhM6zSbYMS8jhlXQTzKC12/zw5+FeLawOrFG+nx1DPwJxF2ScVq9d
VL6NHihILy0nNFP3EqRmHzcWIWmVs56yHv03m/sfoT8O29ocWWNf2Ea8tNOq/jRVB4lULZ9lqYJT
GbIZOZjqo6lSmgVdQc3NeI5Ss1sPHjrErutXGacDJSuRw0Uy2AU5TWmLt8ch2aLGZ7qmOPARxB5a
sxW/BlkvjzbGo8QiUs35R+VI26P2un3FmUeVzRi6HndNabzpJnhsVc/llqASJwIHgCcVzRDG5WzJ
p2LQcUNM72Au+FXSNB+JMpjCn2PR0jMaLDS37a0oyVb/mAtVFonHW6+IyWbNnh0HVuLqehAm1NjI
PT7OdLoqv2XrVo6NQTSUSEmPo5yfVrRCH3YzSjoHPXNSXpb2nD5YM0EmCqpvOBD/5BSPjC83eTtc
fN1dFmLUKmiwk8usGjlpb7ZMtiCFELQ3RH/6KpTTBkjUuzuTuoSLNUbGM8/9Qnb2ahUyLltpxFBm
xW4o2f+1cWhtcpiBMpvrfTYaxcEvb6sNzZeyiMWrTBuCqXu2pvaEovXNKMPdciBuiywAO+vzvp4R
Jzd+INXGmDti5Zf+SsrweRq4A1pVPosG+hOTzjq09SZqydjtPbIbJHO0IOsfutHur4sbnaOgr55c
AVzLJqi0TwNxVN18FX42sHDRPXSMIoB9VssU19J8L9aRUzJzjosybXxhzQ2WaX91wn71jNR7YvJO
QeWO82dgYREKCrKxx6bK+Jbr97S+rTWt42dLXs+GAYV7JMvnxVij9hHQNoU+/tnt7BG4Na5NuuPx
OXoD8bOFnRGIUyIJ+GneMXtdzAR903oIONxJEcs/zJZyMVINoyKvvHPWtN5OHjX2PN3z4gNg6pEI
5Depf7b9W1g0s/BNVNiP2RA9pQaXvQv+9LY1xEEZPQaLn22LzqMWaidyqg1adK95iJrV3ouQUbww
4bY24zXX0dnzW3bDqG02LNPouHQyfRKygDOqsvLEs0vGVj9Gv53CuNZU4pP2+tizmi9ngMlal/21
atEGVPA28gqmpXDYrnPToxick9UwXrKcLOTh7d+61ZabkdnNkxuW14o5073K6hAReW5jZ4Z9YECV
ySq41DPyrR1PkQ7O3dyjd+fytPq8IN1Vat7K6xAPfSMO2WSvh1Rlz0w3jI0LSv9AEbJLpT9mO7M0
wMh6x8lQ9UfkUSmrslXxSuRD4WKQ7nMmmZLw0tFUz2PX463IhgchhvBFeSBQAeQTeWbVBdxB0+Ld
oPE0usPbMkzLYQon/xRVOT3VsDaH3lNenDfpwW6Ln65ull/t7LYYDL3otFT6p8mO9ylqV5Y0ys+u
c5GBAvlZO/1Vm7LZjplvHIOaFPFqzoekruQLrpvfABHzjeaM3QJ0xItWAd4PRyteGI0P+Rxsw3Jh
pIe9WsvilA+dvWHhEo5Ew5ITCVzeaBg79qMfgnVR8U15sF3CXJbpwhUqEuXXh0XBJZ+Y9+SefyYr
YY1ZpKr2HccxgvelVGlLhS2jCwLxD3PVPctO4es6WX+YN4IUbtujabvX3FJEvlbFh0AH3NP/kng9
9R3TML+JF8/GXDyL65qVTF2EDg9RnfOeKhiEOmb3Uw6o9SM0ow2l/sPgulcU8i5uZHUhYrzGG8j1
9wzvpxeU/IrAzY/aJ6mlkxCuFakKWIZEwmLhuanVvhL5tMmpAAmZtJpfQjT2fuT/ovzyY7J5OLM5
uGt5VO+FXJ4ryGGbLqRrnwZSABeXT6KLJclt+dp15usaBdcMxv5SALkqXXtJ0ltoPQSIF8srLpPk
gTZM8cjY+4c3UgtFXnmWzgJ22enWTT8VZ2sZF6KnKpK9utomUXuxLp6sfmUuT07hGURJOpK7hxKx
7kzMR4WDyKyiZbP2tzYn9Ix4nZVLfZ5uV80bZe2jMXH5d6QWrHfAJV/zTjzrAHtEVxovgxLvrZuT
NuqQZ+rxH1ZxXWTzQfF7jDo6XHoP5MSe9O0VGwf3SLQknTPVMTIas5XR2HqdfFZz/ypWZB5j6B7L
gnivVvbnsiNGxCTJulT9IRXAo3NzItXeOkMZug8hGkMjBKs6eG/uQIZob+R1XJr1e2N6KK3iUur8
NXAZX8kCZme7HpdUfLnh8lqW5t6PMGUVTv3h96J8MyEXAKI0dzkX5o4pxYCkVwN95K29ycbybpnA
Q1jIjHzjbnmENvDdLUS55mO5c8bmWkwBv1d9eBSoQ8mW1FAT/5RVbWx3PpHstouGhqK0ePBE1cXP
8D9MWEkj8sooer5U3x5Wgyj7oZSs64pI8V8RZ1tpPiuZv3W5/s3D7Z7dlmwX5hOE3aVQ0oc2RSEL
HzFFPwfcuZHFrHkOLLUL1XiwpvLiL1SULHanG28x6AOZKVB/Mc+nsd/lfXGlMSzoiLRDxRJeV7fu
kJhEu2NiStShX31EJdkHnUNk5swR5K6MGMVYkn7kw2lfDXbHMRF8iWy4w7yn9rS5O2mbeVI3YKOb
RYGhIyFNDN4DEsLTDOm8i/DyCbciWSJLxiZKtF/vxIK+14ItTcoIiQ4+D6WzHx1ageNidvv+h7f0
3zBuvT0dluZUXMiW1BmSjHDs1E7yxhtPM0dxYjtLRalvXkNa742TkhVlpOll9cTdaqo7Rm33WYc8
5fQ3Brm5hE+Bt77Oy9xvHTF91pVZMZ9z9qafnvD0leRQ8SJsLQr6dAo2Zh3mD7lWEeY8/yucrJVX
B7+2TmW6Daf50fLYcx0D3FceO7kxfoVTFc1vZpu9tANNa9TVdwAViqQwqxd3dVNuiOYgah9GYJl6
MdNXZNH5HorCg5zDB5k6Z7MlsjIXBSnyWn2PA0dAPonnvDH3wmX+qFVIwdSp4+zqU1cN1FA5M2CV
si8rWhDpujXfRvfGMA9tKna7GON57ZDKbZGouQCJFVZGkkk6CmyGDl1wtllQaFj2PywGXhNcII82
2J6tYIJ0bzrN89rNHi/LLDxkFg0BqZOaS2V72zRceKZw3QfuVxh444fZIZy5LStZrnPNIlgR69CY
T4PLmw4YdWGc1iX9pXrMD3an659LbRn3wShFPJnR1iKiFycecCsoLU9WqpGxo+nc9pGP3QkkDSDa
6Jy3wtk30pDx3BeXoTSRx1IP3bHgnFmD6WVIkRKEgMtlpYR/Gv3N/m/JS8rdunEL30/WIVCUnEQK
JUNuyDecssOLn7bDdRVmep0NC0JL30zLXepjobCsanKos6Z5Q/ROlZ8zk5clJ+d+RBClL1fsxBec
PZRxbffT8yc3hoIR3jl5FO361nE3jHp1nQSq7+/WPn8qFiLPutr9EmW4HpQO0wMlH22++dEs6fdg
tP6x87xX3WE4xY3VbViH+lXVWRGzXmBtKn/+1BXOD53712ox18SypzdsDe8FoV+bkgKCvenbIyNl
AZy4/lVnREZbU3eRPsWI6Zb2gYF8treMJUjGYUEKXO0fIiNo1QdEuPXH8UCS11NvFM4RXKK99R37
d1RZJRlEFh12Ls6G0pzfIbYrE6fIJrC6947gaGb87dbMQgLybH2SRvbq0sPvsBxuu0o3WyaFuCMt
KnYIh+W++8figi5G5uemTgO4OExJGy3mnfYVTajCGyMi61jnfFNVwOHolODpUXRw6VHP9SwTJJMJ
qr8JvJ9Tnj647pyRwgjfDs+U9zBao7xn52XmwgCUH7yca2adZNjlDwYyWOJkPQq3sypcmVVT2THY
Ad4NmPFiwkUJMLNkd+nmhtgMj4QG+ERGmfDZBNhN3Q3orRnxo75fMN+xRsuu954q6mbbD/iUN1Z/
GyT5tOU15Y7nnwYvsOLM6nB93RTs3BroWCt56Gz50GioEl7qt1vd9Zj3BHOP0XeunWRixYFzVE2w
kzkFuKNSvYuakDR1RfbEzpHUQBaKCqxrtQloCJPJWMnGm0+MH9+V4f+sJWgsvp2OnOfo1e4Gbqvo
2UA9F9kr+sMlmmrxsGKyTaY1Au8OzQOLpntYbnGSmmya2M7d9vbHVHm/AS4PIc6CBKwNGw9udxwj
iZpRf3okwiCFIzd54r7x3GAjisDbBMZ4rDUuNUJsMXzP+76NXnqHPqXS9qcxK6APzb3yaSp82iQE
i3VK45XrBQRqzd7THPTDrGnjkN6XOjR3lo5eA2d4nrlvAzmtCdI76m20XRqezpxyMht+1LkyGXM1
7jadgyYZWSot3XCNu7R9w6yyHVVzXMv0flLm9+LYT/1i3UkntZEYhjSJ1jGLhaMeGvxFUaCT2XW2
k+wh47fVk6iHfluNuCv5xH8wyz6YZT7sRaoeq3m248avzETXC3mkrth2kXPIdHhOe8xpXkl1VlXq
y6k1p5GyyIRpjmnnMHCDIe9JdXXyH7XT5THazMloom1osGvtpO/Mm1/S4fe80vDSM+WkJ7r9d1aO
vLUie42NIj+0gfsxt/lTGxBnamZQzrv6nCGeDvZwoqE8TEv/w9J62w56K/WEhDQydA3hUZesHI7j
feWbODvzy4IywF1zpGXZe7L4EehBbmw8LEcB7mT0LFyayzG3WMwN8nwf5cGzXvA9DXZ7HtO12XXY
r+geNXaQovwt0uyP9Oo/RqevqedeqMffq0KcLZndZGznLTMFvtKABK04c6natYFZJqis+Y7tNMy7
HsWea8+vZb0+Un+Ba8itHc3GOaoFER2onGbQtv6unH3yIm5LMnFl6gs5ctO9Na7Ia7VSn53t0xBM
U/fkZTJ95oxiOl3NRRWvrnWqZM9kfsReXTiyTtzSQOZfSIpsjGASW2GM/p9B2NlrlPXZrtLdLR1q
vIW1mfV8TIkH0R55kPbavNqF1vhlLWxyjHv7CV/EbAYyAVChkgbUTGJXLNsD6TSTW/dehEQXpmnw
nWZz99w2CKRka/iE2AtvRnCygmmrtLdlb4A/twQY6pMANvYKw7fnBUUT48pZ2BFFkLlBe/eOa/5A
KIWkQvEOi3296MDhiJCmtaem+x5EEF1CR35ol2mOSUbOmA9w84xxwJoWljtznAhdds2nIrO9xFl9
cJD+FRfEdmXqM7oBHmvZy+ei8wnZymuePHfemBX2Z0cav2xZhEnjY0yPBmxqiyfbh1xaPqVItMca
vTcXTSi7rXMstd53T7P0oDL3JUjzxzSgiOv1NyKmt7XazthqNw/4izOEv1v74wTZrwkbe2IMQXZc
c9YCyuwtWN2jiOTzIL3TLCdCudvbMWnWX01Nt1wNZ/sfsB7n0wYvfbGRbq+TSETf1CYsgAwFYpEZ
/sqEkf4sNWd51NjdTnZOiGDZGQVWOr9m09Zp0PrC4dEVKx8hG5vzXOUHYRpVwqDqjuWHjkgsuTda
HLZl6leHfGTDpKUZjKcy/DAM41X78mKuAcE95HQ2NUiTuSd+x2sXAkm9YBtoBrBuCZlezlWfeDYd
ho4eqRISJivTpsid51qADVaLSjKjec+a4ZvUD8q1ltFgcFdrlzVqD2wJeUvCHa9TO9nbQATGbiCD
T2je6gjvJFmVfr8JPUad1KHnUrLl4WRrENthzSvd7U/amLc5OEdrhAo12ox8icDWu6Gbjmvo1Fu+
9xNYtO7YtwjkZWo89Ko8Ga7zDqLGTwYjMnfFkF21M6l7Yy0/+2J8bedgPY5DmKJHlFkMDXjdSG98
CqpmF4m8jcWQL/HUVDwpprvrZRVsWejLmfm5vFJT/AaT6s6mNX3oUnOr8WPaTcqfl4SW6OPZZe2z
ATN4Lkdjx9q4v8G2mj6z+z3d9mw+MNNMMTX3tRTWbq78FFePu/yCdfW+DsCcCoJTqQInf7OmDuTc
vsj3XA0IzGFYfiyu+TvvnfHZVQ2LDM3AoUzwCiN53CHrQm3fcH1NEBJeibXZgdYWr5W+FnnmPNns
ABA0P3i8bRhfxz2e/Xjpi2gzZvIN5/mdd1tUbQbq7jZ8G2ryxmRPu1pFFVN0MGWEUlP6hDfeFXLn
UYBLwuxFNI2h/eNaUKlMU/USzPZjVft1UkTC3k+jiZtlJkwtxlt087uTeEFzP+Rpj/AryXvwDbAO
e9yYZDfm/E3Zme9eR7tCBjiaQ6sfgouTdyyyzODu0s3cWet6Vm6Qoa4SyeGdRX5Tu8ypmhIHx/sa
V1Xd2xdbmF51v/otv6rRC1szRkYmmoSaVbwsNgLldqnYPjkx7Y+CreU1ZMsoIAI8NA4z8op1qDyh
HFq/AjtgZ3NsLelvLZ+uaUseXcndsPrTVodZW11UZdS/1URtY3SS47sb+aF3hReswzbwKO5YtKl4
IIeIMoM2qix/+8VSNm/NwlNOvAHeooSA6Wn6XYuBlz4rst4Bsp3u33vkVsFA8A1xlKufTePtn9mI
4bNx1mpFf/aom5rOMpzDUkdGG6P9/XInx2aKU1KZtwPj31RB+75b8lD1JwZDfDFWtkafWd/wuRZf
aX4oXvefnTWW6zebxCr8XjCfvOUkZBVblyeBjwVp/6AzitQndYNeJ7auq3vHUsEaW6Vo96z8p+u9
OUXCTULK9Wbvz5nTbXEEOxhysg7LRki/VMVWLyrz2bPUuLfTYOp3asrD8sDbk3wrqc053VW9vwZX
Nv6j6FxpM5w+qfqKNh7wld6ACRydG/C3s/FRDoUE0OUzW+RxHeEy12OOCGcMunWonpkJEyjis/yA
b6zCsSFTqjMS5PfZKrD0p8NsvbhBGhVbFjwsvVc3Rjf5ZsNU3Es/MPJjNM0D3iHWAOtfaDLkFuVo
M7iMSn+ixM3nSTqosVWj0hOj9aqMwRl2/cVjb6p+Hgzfp7hiXrw8tjWT6dPg4rpPRAed7JS5aWHf
zwF7cmgjDDxSWSKMEHFvQExZzcXbLtasvlGxmpmSK5Tmfa4CqnrTrEp0a7OyzScWl72PMevndet0
E44FZ2AA/Gj3hmgw05XzLsz8noFoPljYKTrLTqabd/RkTkPe44cRa0qLN8l22oSusgP2POg17IuF
o109+UL7xFxnBd8M42JMtpMM2+AuoJ07alzAfcyltGn9F7mqxMABFzLjEqVxKRpq9zugrz4/qw/W
c2s22j56ht8GD5qg1vrAsY5tNrJaNR8quDQyNtWAuGrkuAE2RQuOL/4f7s5mt3Eky/evIvRmZoCR
m6RIigKmB0jJ8rddTtvpqq6NQNtMkRJFSvzQ1+ACd3Mf4q5n1YvZzfLu6k3uk8wvKNOloJXpTDPQ
qS5Vo5GZloPBExEnzsf//A8wQv/WHK8Jw2hje/opSoa+RcosXMeXM23qnI/A9zw1V9Oce9Maxick
FhYXIPYvRwYJyC63IKiTeXOefZxMJymMVkt67PZSa5V9WjdjE3NhDKCNUB+tYbJhuqYUg9j12Xw6
mVMYNxiOjia0QyYNKtKWzpLmd0FI5Lm79DNys+AjIgwiazgK5uxFffIAYkR/CEZcLN3WvIBjYls1
KeXOLPN+akFAB5+3TZ8+YzwKaAK+mocJUH2kcz1BlYkw5PQzRF/r6DgKwJf3FtoSqNoIQG/r1Elt
4+emRSVDl6451Hj4iyVAnWHq5KNTUKU48CMYhkD2jbK5dTJ1Aiobcru5vLFs/24cLAHnLo1Fc7Xo
GoOFMT2LoGP8POS546uIsAnhNj/Eb4HBdj7ALSZdRXWmeZcS76BrTTq2sr4xXTXpAA7XGJELy/Qf
28uZY3ejETdLHumOOxnDULCcd9Jry2wS1fGNEVk5YljEmJbD1af2aMlR7qTjzPhpOWI6PRJd4ak1
Wjj24WhkZo+xYYB1T5Z5aFzOgfqdmOGEQp01/bMogLMm2Rlmw5iMTKqhPLXlcHyW+wmtYuCFAMCF
8dxMe+Dzyb+agYF8AZCgOnVwVdQ5FGh7OwCmvZrArOik0YDcRyLA9KsBjUUJSs2uqG1GRZJa+ZRl
KVUvLSO1+ymEVbOTYKWzLJ3pMgBr62TNO4uioeHhqNVqnQxaE/8iI+h7HWuUQJm4Ce2eDghhdpS1
J/qdserkcyZLO8dDvRmepoPF6jb3Y/2akAYB8+mMaGUvgXHt0IEScnga6y2O5pwooEmkijDbsZ1H
aLbZZDj/CWBW/AtgW1QIkSX6QXbWZro6aWlrPztcL4boR/yowRT2hlXLo/qk5R+2EuoEs2Cszw9H
gxX0rq0hcO48IJ1H3CdKjqaaHV8kwdqBjaqzik8nuj3/xZ47wOfhEOQeSpYEl+M45sKNHdZpGduL
XxM7Hk16tjmBxx2GM2vRpSovvYQDSnsA54T1P23GxDBMf/gT+Bp+zURLUO2y1GjKGGEf+93ZYK59
noA77nUCSst7gwWtsLvOKHBMGpkS0+yjXpbJURBRPtZdUVY5EvV/c7s/jbBGzjRn0gRCwmnojv20
6Ybr0fyv6WgJlNdZLK8pdXacQyz9EHp2yG76Cz0F7ak1gYuS5x2aV+PcRofr2tIcHE7T2PmspdPs
at6hZAwDeAomKuXibOkrCGcWo4nz13m8nN4Bgcovgza1y8mMjdCjMoK9NDFCilWDYWrfppEN4BMA
IGV85spxB+vA/AWEHd+NDCyIawd/yz+kK9uYzMug6d90kmkMGCFth3cDP6VVTJhmfXxxrPU0W97R
sM//pZPOiHZp8POANBn7YeSmmhF9XDY17cEKQR2E83zyENj6jLCdRdl2k17MJFPWU6I/tFG4IXsC
2k6jLfghyCYt7o6n5vw0zRP7czCdYkitNKwSKpCNI6Jw4T3QVJ86JMsfsjJroDn06NNahwt9ad1C
HZk2T0xSLVdEYeZ9YzGlk6TW8hc3+Lt3WWgZKCtzAZA5s1ajuxWtKbx8Hro5/FR9m0jcur+e32D2
D68NbqOPDnnD8fmonQAOX8IL2rX9DoW4CY0YZmRGQZiISt32zL+e+XF+0YrjzuE4bI/aAKma2dU6
CHPg5r7uPwbDzgDciJnGn4IwwMFcg+3pkeobUwA8p8JW09fJR2ASzhOvPfwIDSMAo2wYNy+saap9
SvJ28BiDOGlSVkcv5aM5aWHSfESlzUPqe/PTACI7TFmCWEf+kNgucEKNrT0KTa40oyVqculhbdNg
kkqJqxFuRdKn68FyeRwS3uBAFUUTayef58dwhXQIYU70a8Nesy+x9tj3+nIV2QBEIZ5sOSEph1Xa
GRpnzSyyPpOgb/6kD2nc90iCmPB38XvzoEPyloKQ2SFoivU56K7Or3mQ6Y/ampK0Q8Jz0xvfzzsw
o2ethCAKmKPTcVNDZwTLCRomjFps4wEo0ePWoAXcJm0D6E9HMy6fmBsazJHF1zRxnkLIVMBjGivr
1NDI7i/SOcFD8I7grmY4M8PBEoPbT4c5oxMrAPUe6xZQlNFo/JAAqjm09JF1rs1stO7cDKHL9AmM
nUWzpoPVCmLrcbma0/0zy60w6k2oGfBwLwaXMZXHh+1guTrShu3x4QgKhx5mA6nA9pqQI/ytY4dq
oOZSOOLYzDPipNHomAbn87SbUpwb9anLDB9g2EEo5BWoZ4LgvH2kx9Si9zsEvT8DVDbsbmuo2/cL
DjKqTA9ni2PoYcxpD0fBX96mMLSTwmtFtAlpzqgR6Sy0ufGUFcLKsrW/pokCUEwOsAUYEVdkCM9o
tiT4OqAYLFrrOXcn9rOdOLTGpeFlhmtAcIs/OoNLsOLNQ23hBL2o01leJ1qwGtE71KFTYI+5QTMw
nsRUHE1Gw6jzyXaGw2OqzM1bIyZxusyX1r1vtzAuJ1hdWneER/eLCeMihY2mA3LJzvyPfrpcX4Gw
Mj4u1tA3HmpZJBDrVI8GH21wsoMuNF0zs99pDjGRkpXvf2zntMg5a2WT9VE+S6a/hOSM7v1Om7KC
IPmUxKCUE2c2ftLXcOd3qCp+IMJrX5IDwGIPNDCrVKslBr9tU6o7o54+PIrgVCBWpsEO3I9WIedn
PcC368YxGcFuvI7zG32ySs6miRlckeV81GH+yHvakG7i9DSHdeM+NsYru0/RBgsaTsbcI+MkM8wT
jcbzSX9z+y+CHKw1JZkcrQCA++HUXC2v17nvT3vOIGGHz4mzzM/NIbu0C0UrHiXtQjgPHXHVXEZp
M20dTdgpSRfGAcLMxQBEwjkRMdW5QA5Gcbq8tmdDTK5WR3hudm5xSS2MmH8xl9DXQ/rQYV9SOK/D
Nm3HfjPrgcvSHsZir4Cyp8TR0rTVEcS0IwMC2445vsxWDq0+1tBanlt51rEplZkjoPFgxiCUfXJB
LbLVcnzSSsJZpw+DiAUsY53jGRvZYj4+mfpLvr/RAiRlBvaZA5MAPbWd8WzZA8M6pt6zUGCUGUBg
RCRqHji9QbYAMZf75oAQSRgYPAyILICYOOaREIVBScShI4WT95woj03tBAwneHrwCs0MENqCyNr4
bG2N8SXmwOs0KiHtycrsUf1LdL/nFAZhivLRPk2y9Xh6ToigNbkGn9ah+3QOIrFHfawxPhpabbNz
AmlmlhzrtsBDLjio8BhGKK/VmnMB0jkc3zcnwSztEfu1SeaC7mFXg9P0Ogn3KaS8ugFDyDyz2708
w5Dqwrm/1nqRj1/VC+yAlVxp0zC6mK6W+ugkD3l2N2mOI/+w2YyTn9lDNoHNeGkN+8twmROZGiSg
UFo2oaSeYXaGt1maDDBmsmx4Ng0ieuvodqpRZx2MqeaYGcYqJGUELrq7XkdW89jXA2rRuwADjeyT
hQfi9DGLKF7MZzZIqXZTmO+j9jy836xhQiA+PQrT4Tg/mUdjzerO+Hbcw1/tPJKlnLeOiQSRE9Za
KZQ2gRXmaBUnc3qar2mAWPIlhUGhP7Cco1GrYx0uNOrXP+IvDNrH9jLQKE5YTCaPLZsgJzp/tZr0
jPWKkKu1yLS7YZSYs9sl6JzBGZ49289MluRhAEWN79NWhy0fEHmJDift8QDU0IiGneAsBiF+og8x
B8HFMCVDCPP3CWzLUeckXeqtX7HynV/GswFUrE0wVAHlNQLN2xwOb5pT9t5iGN0PA4NGznF4NV+Y
FHq0cHsIRUA1PxneDEdksak0o9PwMPtsJJ2/Uj6IRrQsLuujTFv+XJTtfRdR1V084X//Jn7nMZ6u
kmDoZwWD3e9/uwweE8rZPmdf/daxF1+5Ey+tfkkaGTK859kdupkr/aUfZfRv/ph7yerGS/OQWWx9
9dVPX2j1xEDXcRBld/H7vlTy9e0e6JlJ8G419f7yp8c4jzIxvyGg0m2WK92m3lEixiqmVLzN10YI
XV46f2LoFmRWDlzmwAKwlvkwYEjTyOcf66bgIDSwbTYP2hLNl17+6+9Vyph1h5uw1ruLNsO13h1S
RlN00GhRjr31zi3nwKSVc8c2KVIWH8pnec4+vbogkqv16i2bd4Tx1bHxvHcsu9E+QCyU25qUUu/X
ywsSwlrvDq8mXOFtHR5kad2bjnPgwAcHjzhF3Pv10k7dBTftA0EGS8aZ3by12Y0DWhG22nCJbva6
aLCyX6/eqnvMbePAasOHC0vqZq/Lx73ZQTSaowtahpef75cIaClSc883jdYB3WohixU2evGRtoHe
PgCET/M2QZUvPptDtk86r+6xb8L22KYwDh6M3SJocdfRjRAFsLkK0Q77tQ1EY01mVLk6v+Oy1+0D
ml04TuUA2DoNnR3uQezsPV18fXMHv//VWxqknQYkIDB5Fh/utS01yNpDmSE63Tx/9s/cEczvtVa/
abLOvB79Bn5f5y0Z6G2oqFuYRLpoKbZfWx+Gk1rvbmq0M2/ZLchQdi2/2T4QfZZFM+TN+u/d2YcA
sqYInANLh0ifuMLzFq9oAUc7oKOHZWEXbr6wkfkeXQFEAWrKoKkfYNbbdkv0P9ja+mgH+u2atJei
mZn47N/6C27iWkcACwACGXiBBMf81rs3dQ0Dia7N4r/iGXu05LUNH7oDwStmwGK+OffCvt1+ecc8
oH8cVMjwchWfvdv1z+7n+6++oo8Ab2/CGl98ZLeH1iIHbTqt2216s4vP3u39V50XvjvIYR50oKjS
XgwcOcjRah0Q/NWhsdvb01/7HOD/OdxvLafz7PCjSrfOga61DgRCqG09C3uPdIDerqv6LOPAACJi
tultUXxk48/CNaaThlAUm8/+GX+tuvav6cBnj5qjJ+9GBHIYwLYP2hi/Tnn3a3unBgnI1bwAOeYd
wyiuAmnvixAofZ0oEPvdL9wv61d0oax192PfQrtK9wNTXnbCu4AR6anZejYK9073i75vtV4ds4fY
Noa/Rd/U4iMtfkfDJbYNWAzpLSw++xfv3BzF99//ZucAAXQ0HLsX9bat+q0D2k9gIO3t7depu/0t
/UDrkM8GRbJZ5MopwDlE98EA8ez57N0p0OubQPoB/j0AL23nMWgS/8M6Ija2EdA+Jj1E++F6qqBD
EIA3o5ukpANs4v66JQ5Ba3NA9m79rc2MaugADgAtJmlzI715k5APfMS8uCBeFp+98wB10Xmn1rJz
+ekUYllOmeOonP4O3i+KoVWGhjbP2yMD2KgtAvhdD+h22zI0kT3bUv7ExDWHnmXGs47do7cGL1xz
4Q2SWwapbYO4X/HhFG29uy6sH+iD4UjeO2vXZo/W2vSGza42DFtj82w+0rsbHWEVcbaM9kY0m+ji
Pi2/WVfdW7i8VNqI3p07RUDYwyLzael7p+6xxGouf9PArm2T0bDY4Dv2voVDQC80oFL7avKAeq0p
A7JdGP10LZFVnm7omAE23RP3766r+8pN8ljoebODPb/Z8/Jd17T5OYE+iOift8X+hTr02h6fcdCy
iHVh7b7oti2138YKtFu0ICh93o2q3SfVV1v7myR0RaCfksbNpxrtIyBmi5wvRSHis3ca0HgGILzf
4tWdA8isW47NTijfcWsXUEnINiAaBNLr5efcuPu0DZ4vpvfLoKkR99bAvtB45PlT2QjCBNKRgGU8
O36Fzt0jITxDsWrIoKWT3qCfDHUFu8yAZpvrAPhjm75s+/bytBeteQc2MfSgtcLMq4DdcAhIBmId
viTG9u7l7U0orsbS66h6jGDAfs/gVvTclg4QlyXZrw5aYt9e3qj77ji15DRFxuP54LOTtl4d/U9X
YhN38PlM7J0ECEjW3PvoNhCuLaK7sgHYdPCNimRPmfP9DgvgG1TjC0S8RxHiUwEOD7x0C2H+5hdK
jNfrAbYazDvEdMHomjT60dtkuLF1X/oQF78osOObR3kFxl38/d8lKHlx2239sLz9tn/9+YVfT+Xl
rnz9Ixnk/f0/33pL1s/Ra78XOmTrNSUZbAoHtn76nULYqCfpHcvlOwm8xE0e/VW/kP/zW4lqhb/8
qedG7pO7jeUX+a3fp/EK9P8SDfjaqMeJ50WhGz2VQ50+/eVPIuZXd+BLb0nJZjmOGJXISfnXnUUK
3zTfW5cCisY1ckq8BtNuXAaz3ENPlUOLJ9EvrPzr+5/0KQoy76lxm7mZl5bDFaObmER1xdNjgMQN
Gx8mXhI8SstKgEXgLb/4BCbzTaLquUnw8OC5kmgw71ECDtGCN8bfdYr/PgcYHUvTrvJIFOfkC4qJ
QxLxGq+Uknx440dk8MZ39uGAf/hc3QncxdV1en7lb9wCH6IMdZJVNhhB/Vea4zvHTQN5y4ITqDfT
Pp0Sp145RqEuILbA+pK36fdN8ypOMn/nESvuiFpjf8hTcYArcuDo1hTEbZzvnnNRYFRPHj+JkyDP
2G459Hk0HBMUZ5uOfLYAj9WR+TVVbsO4+hTbBCbKzWwa1I1gfFivnpL/Xq/2rQqOPeNWNiKQdMc0
nI5hErTTHcL4BOrl13nHg7puyBnacRUQEuIwgZBq8X4YVkVeoPbjLr00nsaZO5GXCrSx1SH+CiBd
b7exUjFz6r/bpQu9nvdQjiROHvUMbfEf2W+MXtpqimhP7bd6uY4aV17me4kwOqR7dZd5+tZjf9wt
ReEL6ulbbqmtDfePcAuFD690xFdW/5svoqc4SaQ7A//xi3vqW0cVOlg+JAL4VHfYrhcOg3xSDlTY
fF87Ad84W7o/oBYLo/XES9beMJ4HkSQS0eJYweTdJJcO1uu7eWtLfuvk6ZKNPSlNt6VguodeNHGT
cfneQtYi7lRXCqeJV3VqRHCo7rD9NKtebaK/bN1he2vv0ZdlKyD3dYeFpKkqBNHYt/awbhJ7jdP0
tQJXsHBHiRs9euUkxXYQhax1p3wcPGCrYQuXQ4mBBTqo9sCwAESptypHKsZ9ZbTnv9s233jcjr0E
Mlt5WBVywNuXpSvQi3WF0Eti2AEk1UBtbP1xT/IInSMJocD21J3v6eMr5QDQsf58TzM3lGerK5DC
mZdUNhgkpfUne+ZGjUt35cnRARU30IWbzSu7QSAz6q7aRZD5edU00V+7iN9/2G7DeO6Oq1NWIOOL
AL2eeVGaeYEsZ1OBer/Il97kIc6TYSlcoX10AdiuK+tLOt4hk3KgYlxLgVq7jCO3EhS0FByRS6Hb
pckKlpO6QviCm1IUl9QeO04WrqwrVFzN13H1wtc7Ci7la+Io+dANS5kW+0FFkPgm5paTDx7Zp/Ix
74/dihPtVQfWFWzg20JrJkEkRbYNFV7H7ZTQdvnqQsIkacq/1pDE3MWhS57KkYqBDRUiXnhP8uUB
NKJ8So35LoJsvQkOlINtpqzgQH8aJ4hYMi6JE5WPef+cnzMF50E0fIplt/F1APf7r6d7jKtH9l0P
1qlysoVMSN/VVnJoZC4ob5jIG1qFV3PrJQ+Vs91WIG0cD68Rf8Z4kU4LvLgCnqdAMRN+vXQfvaeq
pwfxkwp77hyGsrkkbWD2kBR36k/+t/8j1P8u14xyHl1UaoDbp1O0AXj/zcf9uNCaSHv8EQNrQ1J9
brnK4gQr8Og+REPu/O1B31zYTf75a0nhbpylC9LN28PqKsblTpYOrQCt1D2x3Zz2Fk9BOZCQq0Dn
1B2257vSpaniorjxpvlDSCYB9UUIvNGDNk/SBKYCjX7oTeLHRNwZjbefp2AH9kAnJHAAlyIvNraC
zdKLJzFsjtvDWgrslpfEe5FtjV5kJD1HgXfWc6de495LniR746t5r2+MDR2OAry+TNrxArFed8f3
h6tpVg4jVlGAimsPOsvdLEbvhY3jHONL0im2gm3Sp8dQIg+rwsroZzTenMrquq3gdN5x7I9dOOEl
QTgKLJdj90E+hI6C5Tv2K9fA23bD29fL640AKqX+Vuv99t+Z13j6p9N5HCTSqYPBrv7w5160khZt
B+Yh/+5A70XwULUKqK2rP9sLcsh0SCwHEse5wAbXPc/MtyIFwfdZd9RLkG1DN32UA/S6qWDZiHHG
WSZvByWOkxu6C0kHQw+qQhJhZVAFp/iSi/SxGndTItsc7RvI2caiFK3+hhAjV2NDBc1c7aHjtdC/
oAbL1SoOh4r04FWAiS+NquLKKEaV7wtqk8vHvD9ssVHDzW6Qpm5eDlfIQrB61RXzzW9/yyFBl8xC
CBUUDIxnIuNgC5a3uvO99VaPvheGnmRxGiryWM+QrlfwvqJKu/68id7IoVkoG+qL+VZAbN3GhRdX
Imai2q72pIn7VqFzuoJNd5s/yVEhQO71Z3sXy14a5SH1B7397T/jBoT2v/2tQIRcJ7/9V/QYyBBI
+HfrP+iOY1hByRH/UTCuG62rCpqasPoDfxq+OuAq8ofECcbgbRpHbiqZRfB81Z8zEP2gYtMXFMx1
D0qfOAwgZ8kkoES//oR/feWDwHmgYNhg8uA+LKSr1bAV7LaNDn19vgXTW10hd4OkcYcxJ+W3gMLW
H/nDw8qT1q4NgT7Fkx0TZhEbiOoOuHBe8SF+XBzWEB7OHzAQ+3mIVxukmJflCgurR8Hu/0Dm6sEN
RvLACtTLh2RC6FTyPhW4BV03Gobuk5f623JQAS65XNGJW3bmRBeB2gfVz6uLpkC1dIkfy6dUcCfW
nSth0Yf4SV4zFdfYbRI0LtxoLG0GFREDCm3kiL+Ke/GECHfjXPzf7YebUqiFjyG4eurK+DQiSedV
jBuq05WMLC8dJe/1Rz1zp7Jq0EWhaV0pnK+S4WpdVWfcMvWH3hTQnMeVACsUCPXH3tzoO8ZWsDHO
3bVL+9GKstBVnOsLV85JkFCtLwvyzW786ogIDre6m4P8PgnCyl4W3MC1B3bDp2Aue8u6reCuA8zl
rqpnWkUq4sqbyn6y3lawdNduAlgg3JV01x0l449fmSq6CujyNbXmNFslJ5OWu0Eo5q8X+3xjiuoW
KIw7RW1IIwsK/brb7s53gyrGzVBhW9y5o+C1pDHXFczZDYhZleMUQlahie5waIVZWFVzhgqN9Gn9
4O0Qhwpw6X3gZZEr46RUqLqfKAaK543TDEDAtPHnRp+8Y5zlzydzW/w6TTsUmHjPDzzPafvs40P+
uVH+Mdj10LapwsO+nZLbD1e79A21iCpsn8vg6QmIVd9Ns22h0aj3q6OjRb6pLP1Zard+MKbGMUJq
L3/c1JRsP5RKZUodFQSVilvFZYGSIPz///v/pmN35TaOkxWJJ2ZwQu504parJulDKnrtlmDVqa25
AvAMTfJycjJK8KnQZ6D++LceTsG43O7pnw8DN17hLwWNj+BjXCnmBWs/5EYKHnoYj59iBHjnjnEj
g4nklXTaouxXweKdu3lAw9ZSRhv/AboXmvGW//b+NMi12wyD5iP1V800zcvxtp6hYO2BDQ93jKxA
B12408yvmDVaIZo3L64fF1gqCAj+gIGlnWwLUAWXS/+lTfrjVkJwjfwhY3y72BlUFADgEX+Ow/GO
+x1aWANmlY5tA+cV/RHext/8uHXfkEn8AY9gMhT3tBzI+qrZ8o1WSxcnulLVpgJu3k3ctZx3UJFb
7OHaSa6XCvulF4dxFbemwmzvP+Yu5ACljhQXrwqiqKPEix59ATqsINhUZIyO3HD8Rai9AoPnOCeA
LtlStOIpJfSlW+Rt4N0t1i+el7Q1ILqvP7AIggzzSkGbo8Ddv/YS2SR7W6m+LYZPSV6dbNHAua6F
f08hzRoyMmnhYIV5S74/7hrYxf7zB7wUNhxrUePWncTS4qgAynQp1Qd2Ui5yEd5REHq/Feo2jnb6
+QqG78WPcdr453PPC4nV/cuux6gAdhYJBCgSqKgCAw76YgdthIrC4l4clzaZ5L2rqC4+CkbB9uqq
iBofUTxJHOeFX7AoaAsek9fprK9S9X2j8fJ8F1IdvHqVLvsq1eD3jV9kdMRiiyK0F+o5ka2sED0p
uBiOczmC+Jq2LK/gKN6+F048CmWfd2jxDpePhxSsh+W/STsL/qdyU7z/Qj4nrPEAwKccqYg6qAB9
9fyEuPDETZ9fR36AgplfeYtGzw13VEmqKB29CiroXBUlHfduRC2KbE60FQSQrlwCzpKAVZxZIeBf
PXJhMjUrVZzlo96/7a6D7NENOKg7tDGkeQoe4E5zF563xY6iH11N0C6sYpYVbGouqZRg2u5k3mvO
zO/XMBv22hMv9CL3Xxsf0ke4QcBIF8rmTpxY4uEEpHt55MsGhQoX9i4eY5tKO5UOt/UX+44Uszxb
FfCAuxzmgspkFezMn1neIC0EfpRnZG7K9y/sNhUVHK+MTENFCLwncrVekr1YhNvztmDUbLfh9rYo
Jad/kaWCS+TTNv8xNMtRnDR+ykk9YS/uUhw8lCdrmknbNLqjmlCJlnP8kqb6gY7PDkLSuo7P9tuI
N4ZJffuf+sSlspLW/Ss/UkiFvosN9e/7lhujS8SjXmjtywl8rQD92IuToQxaUYGluMnTCrDEUJF5
u/vt/wEtX3nldi9UydvkiLs2x99nX+yirS2XpVir5+3L6v0eE/mHawSwiy/3D/iWO8h6/3hvueHE
//u+1zt1F+yxwVrWBQqcjF6Mcdi4qTC5qwDy9UPiYuG8GoMXbT9/P/zvbC6Bv+VR6SUZWSrsaGDF
T4L8u5xi4Te/nWd9OwRwhYCLULY0sooYyTXRLxkeoYumwl8X8Y+7Il76RPxDnLkPSf4gbTL9Lcm+
vRUIYAWkCQpXoesmD9UYr4onDPMglE+HCoykmC3HWT4db8JB3paI4K7ouj7bWBpaBYa9565gAtzl
VqhAHPYqu0OFm3cYT6jLkzu3qMD3lePuZqZRAbCm5U+1k5AKkkgisk804snlElYVpeQnLo5Tedw2
ql5BEOyMfVxZP91QcFMTRBIVm1V+ARXcRYKsLxVl2ZkkDdGM+uv3yNtn+xoi6ywWBoYEFCy6atYd
exP1Og+ybBN4ufLmgaxBVKBxN0+5yB9lv9FQwdlHbC4KntynTaAufqDDSSnywtlTQZss4Nwb+fTY
lyTndgRnDRVU/htB3QfwrNNKS+RqBBfZRiu8qgZQkQTsCpKQ1G/cBzj1O5U8HVdLeX4pVvT2Fv50
+9UnvGlsvf2ELtmgCrWQocJO7mHLUgBUiqDYUirQubeubBXR1bJ8xvvFTG1H1uiDryNvlcvHWAUr
yWZ3YsJk/m9/C73JqpyxkArdicu/1nyBS5cnyPy1lGWrKDPavMDmFmj886afwb+UsxYv0SJa+2Yk
+8dZ/huc/z+E2Y8xKhh9t4WrgjO5t5pWOqioiOAfU5NIC6kkmErzFW2r616wpzTNKEcRO0xXwaVy
miauJ1Ei6CqEy1xn0lxVsEafxclTRQQq0Jnn+QLTU5qtClaIC48WSxVmJBU1Lj/hQkmTVUG88ZF+
bok0qgqoxa2bPwWND4lbJU1Rgaq4XYE12p6yocJFfc6HiTk3+pNAoHfk20+F8/Az5UH42JFU60Lf
t/Jt3n/r/dWjVrAcprAwVPRZuoobbLp/ShtVnAIk0+XD3j/nY9HOoHGbPzyRGqc5pnQU6VOtQi1D
j/Swy9Qmj4q+U+EYf3jIG5d5Ku3I59EVyOg/bvq3/Zv7/uH/aojNI+BXr/Y/mRDSsi0IZxyDdoUm
HczfWpx32h+7fk3uYy2+8RiCtPr3/wEAAP//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16213</xdr:colOff>
      <xdr:row>16</xdr:row>
      <xdr:rowOff>88901</xdr:rowOff>
    </xdr:from>
    <xdr:to>
      <xdr:col>15</xdr:col>
      <xdr:colOff>636351</xdr:colOff>
      <xdr:row>21</xdr:row>
      <xdr:rowOff>116863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D5D0BAD-2126-4499-83FA-B22AAD445536}"/>
            </a:ext>
          </a:extLst>
        </xdr:cNvPr>
        <xdr:cNvSpPr/>
      </xdr:nvSpPr>
      <xdr:spPr>
        <a:xfrm>
          <a:off x="7648373" y="3153114"/>
          <a:ext cx="3976180" cy="939930"/>
        </a:xfrm>
        <a:prstGeom prst="rect">
          <a:avLst/>
        </a:prstGeom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CA" sz="2000" b="1"/>
            <a:t>Job Count</a:t>
          </a:r>
        </a:p>
      </xdr:txBody>
    </xdr:sp>
    <xdr:clientData/>
  </xdr:twoCellAnchor>
  <xdr:twoCellAnchor>
    <xdr:from>
      <xdr:col>4</xdr:col>
      <xdr:colOff>166182</xdr:colOff>
      <xdr:row>16</xdr:row>
      <xdr:rowOff>78997</xdr:rowOff>
    </xdr:from>
    <xdr:to>
      <xdr:col>9</xdr:col>
      <xdr:colOff>559341</xdr:colOff>
      <xdr:row>21</xdr:row>
      <xdr:rowOff>106959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7E6781B-A449-4E0E-B2D9-2A09B4EC330A}"/>
            </a:ext>
          </a:extLst>
        </xdr:cNvPr>
        <xdr:cNvSpPr/>
      </xdr:nvSpPr>
      <xdr:spPr>
        <a:xfrm>
          <a:off x="3173650" y="3143210"/>
          <a:ext cx="4280170" cy="939930"/>
        </a:xfrm>
        <a:prstGeom prst="rect">
          <a:avLst/>
        </a:prstGeom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CA" sz="2000" b="1"/>
            <a:t>Top Job Platform</a:t>
          </a:r>
        </a:p>
      </xdr:txBody>
    </xdr:sp>
    <xdr:clientData/>
  </xdr:twoCellAnchor>
  <xdr:twoCellAnchor>
    <xdr:from>
      <xdr:col>0</xdr:col>
      <xdr:colOff>429936</xdr:colOff>
      <xdr:row>16</xdr:row>
      <xdr:rowOff>97872</xdr:rowOff>
    </xdr:from>
    <xdr:to>
      <xdr:col>4</xdr:col>
      <xdr:colOff>20266</xdr:colOff>
      <xdr:row>21</xdr:row>
      <xdr:rowOff>125834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BA1BFD9-C38B-82F4-E86A-33967EAB4A6D}"/>
            </a:ext>
          </a:extLst>
        </xdr:cNvPr>
        <xdr:cNvSpPr/>
      </xdr:nvSpPr>
      <xdr:spPr>
        <a:xfrm>
          <a:off x="429936" y="3162085"/>
          <a:ext cx="2597798" cy="939930"/>
        </a:xfrm>
        <a:prstGeom prst="rect">
          <a:avLst/>
        </a:prstGeom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CA" sz="2000" b="1"/>
            <a:t>Median Salary</a:t>
          </a:r>
        </a:p>
      </xdr:txBody>
    </xdr:sp>
    <xdr:clientData/>
  </xdr:twoCellAnchor>
  <xdr:twoCellAnchor>
    <xdr:from>
      <xdr:col>4</xdr:col>
      <xdr:colOff>157892</xdr:colOff>
      <xdr:row>4</xdr:row>
      <xdr:rowOff>43962</xdr:rowOff>
    </xdr:from>
    <xdr:to>
      <xdr:col>9</xdr:col>
      <xdr:colOff>561975</xdr:colOff>
      <xdr:row>15</xdr:row>
      <xdr:rowOff>140677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D56E9A-507D-48C3-AEF6-09E95BF4A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7792" y="920262"/>
              <a:ext cx="4290283" cy="2108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1906</xdr:colOff>
      <xdr:row>4</xdr:row>
      <xdr:rowOff>11430</xdr:rowOff>
    </xdr:from>
    <xdr:to>
      <xdr:col>3</xdr:col>
      <xdr:colOff>559486</xdr:colOff>
      <xdr:row>15</xdr:row>
      <xdr:rowOff>99647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B036D5-99E8-4E0A-B604-8A117B936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47626</xdr:colOff>
      <xdr:row>4</xdr:row>
      <xdr:rowOff>47625</xdr:rowOff>
    </xdr:from>
    <xdr:to>
      <xdr:col>15</xdr:col>
      <xdr:colOff>636777</xdr:colOff>
      <xdr:row>15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F7F18-59C0-4F6D-84A0-2207F1B4C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429936</xdr:colOff>
      <xdr:row>18</xdr:row>
      <xdr:rowOff>59422</xdr:rowOff>
    </xdr:from>
    <xdr:ext cx="2597798" cy="562761"/>
    <xdr:sp macro="" textlink="median_salary">
      <xdr:nvSpPr>
        <xdr:cNvPr id="6" name="TextBox 5">
          <a:extLst>
            <a:ext uri="{FF2B5EF4-FFF2-40B4-BE49-F238E27FC236}">
              <a16:creationId xmlns:a16="http://schemas.microsoft.com/office/drawing/2014/main" id="{D637BF85-8C8C-98D9-E508-DA47AD28C9E8}"/>
            </a:ext>
          </a:extLst>
        </xdr:cNvPr>
        <xdr:cNvSpPr txBox="1"/>
      </xdr:nvSpPr>
      <xdr:spPr>
        <a:xfrm>
          <a:off x="429936" y="3488422"/>
          <a:ext cx="2597798" cy="56276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C88A20BE-23F1-4F72-915A-64E19EE414A0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$93,580 </a:t>
          </a:fld>
          <a:endParaRPr lang="en-CA" sz="3200" b="1"/>
        </a:p>
      </xdr:txBody>
    </xdr:sp>
    <xdr:clientData/>
  </xdr:oneCellAnchor>
  <xdr:oneCellAnchor>
    <xdr:from>
      <xdr:col>4</xdr:col>
      <xdr:colOff>162128</xdr:colOff>
      <xdr:row>18</xdr:row>
      <xdr:rowOff>26566</xdr:rowOff>
    </xdr:from>
    <xdr:ext cx="4280169" cy="562761"/>
    <xdr:sp macro="" textlink="platform">
      <xdr:nvSpPr>
        <xdr:cNvPr id="7" name="TextBox 6">
          <a:extLst>
            <a:ext uri="{FF2B5EF4-FFF2-40B4-BE49-F238E27FC236}">
              <a16:creationId xmlns:a16="http://schemas.microsoft.com/office/drawing/2014/main" id="{2D9DF2E5-9E8C-46B1-8486-5613374F44AF}"/>
            </a:ext>
          </a:extLst>
        </xdr:cNvPr>
        <xdr:cNvSpPr txBox="1"/>
      </xdr:nvSpPr>
      <xdr:spPr>
        <a:xfrm>
          <a:off x="3169596" y="3455566"/>
          <a:ext cx="4280169" cy="56276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731B6181-6D43-48EA-8FFA-71F3A73E231F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LinkedIn</a:t>
          </a:fld>
          <a:endParaRPr lang="en-CA" sz="3200" b="1"/>
        </a:p>
      </xdr:txBody>
    </xdr:sp>
    <xdr:clientData/>
  </xdr:oneCellAnchor>
  <xdr:oneCellAnchor>
    <xdr:from>
      <xdr:col>10</xdr:col>
      <xdr:colOff>32425</xdr:colOff>
      <xdr:row>18</xdr:row>
      <xdr:rowOff>6990</xdr:rowOff>
    </xdr:from>
    <xdr:ext cx="3951862" cy="601212"/>
    <xdr:sp macro="" textlink="count">
      <xdr:nvSpPr>
        <xdr:cNvPr id="8" name="TextBox 7">
          <a:extLst>
            <a:ext uri="{FF2B5EF4-FFF2-40B4-BE49-F238E27FC236}">
              <a16:creationId xmlns:a16="http://schemas.microsoft.com/office/drawing/2014/main" id="{DA162FC5-F7CC-4D2B-A508-CD06F93BA19C}"/>
            </a:ext>
          </a:extLst>
        </xdr:cNvPr>
        <xdr:cNvSpPr txBox="1"/>
      </xdr:nvSpPr>
      <xdr:spPr>
        <a:xfrm>
          <a:off x="8175287" y="3435990"/>
          <a:ext cx="3951862" cy="60121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44C72763-6339-4638-93DF-46CE6DD4C430}" type="TxLink">
            <a:rPr lang="en-US" sz="3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3,053 </a:t>
          </a:fld>
          <a:endParaRPr lang="en-US" sz="32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528CB-7247-4080-923F-48EA87294D0B}" name="jobs" displayName="jobs" ref="A1:P32673" totalsRowShown="0" headerRowDxfId="5" headerRowBorderDxfId="4" tableBorderDxfId="3">
  <autoFilter ref="A1:P32673" xr:uid="{875528CB-7247-4080-923F-48EA87294D0B}"/>
  <tableColumns count="16">
    <tableColumn id="1" xr3:uid="{C66FB0AE-1CD3-4667-9D39-FE61C4BEB361}" name="job_title_short"/>
    <tableColumn id="2" xr3:uid="{F0E39C39-2165-41D7-A5C8-A5195234BD6A}" name="job_title"/>
    <tableColumn id="3" xr3:uid="{8111919F-3AFC-4C08-904E-2C5B5B75D05D}" name="job_location"/>
    <tableColumn id="4" xr3:uid="{EC84B1FE-B120-4062-A008-4287FBA076B9}" name="job_via"/>
    <tableColumn id="5" xr3:uid="{8CDB2DE1-7AE2-4D17-8A2A-6D6FBB8BFB0C}" name="job_schedule_type"/>
    <tableColumn id="6" xr3:uid="{E82EEA14-B028-4D58-9A81-5F8F4F8A23E7}" name="job_work_from_home"/>
    <tableColumn id="7" xr3:uid="{D54A660F-35E6-4ED0-97DF-157EA9837D93}" name="search_location"/>
    <tableColumn id="8" xr3:uid="{FD726F79-E0BF-49B2-8AFE-AAA702E06C53}" name="job_posted_date" dataDxfId="2"/>
    <tableColumn id="9" xr3:uid="{DE3C3ED8-F725-421F-946E-0582CBB34969}" name="job_no_degree_mention"/>
    <tableColumn id="10" xr3:uid="{3A9D2AEF-0922-4B52-88C4-A0F9526E457B}" name="job_health_insurance"/>
    <tableColumn id="11" xr3:uid="{E2EAFCCC-451A-4423-A28A-12CB369F4663}" name="job_country"/>
    <tableColumn id="12" xr3:uid="{630DC5F1-9062-4787-AF9B-3CA8EB21D730}" name="salary_rate"/>
    <tableColumn id="13" xr3:uid="{174D30BE-34A3-425B-98F0-C65D8415AFB1}" name="salary_year_avg" dataDxfId="1" dataCellStyle="Currency"/>
    <tableColumn id="14" xr3:uid="{80388659-9B12-490D-B32E-7296EE9E06F7}" name="salary_hour_avg" dataDxfId="0" dataCellStyle="Currency"/>
    <tableColumn id="15" xr3:uid="{1CE5C641-0B36-49F0-9D73-DD80836DD667}" name="company_name"/>
    <tableColumn id="16" xr3:uid="{0916A955-9E04-46DD-8F64-42213F08271C}" name="job_skil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11AF-B992-4989-831E-E91A3C669EF4}">
  <dimension ref="A1:P32673"/>
  <sheetViews>
    <sheetView workbookViewId="0">
      <selection activeCell="A2" sqref="A2:XFD13701"/>
    </sheetView>
  </sheetViews>
  <sheetFormatPr defaultRowHeight="14.4" x14ac:dyDescent="0.55000000000000004"/>
  <cols>
    <col min="1" max="1" width="25.26171875" bestFit="1" customWidth="1"/>
    <col min="2" max="2" width="32.15625" customWidth="1"/>
    <col min="3" max="3" width="21.83984375" customWidth="1"/>
    <col min="4" max="4" width="16.68359375" customWidth="1"/>
    <col min="5" max="5" width="22.578125" customWidth="1"/>
    <col min="6" max="6" width="26" customWidth="1"/>
    <col min="7" max="7" width="19.578125" customWidth="1"/>
    <col min="8" max="8" width="20.68359375" bestFit="1" customWidth="1"/>
    <col min="9" max="9" width="30.41796875" customWidth="1"/>
    <col min="11" max="11" width="22.41796875" customWidth="1"/>
    <col min="13" max="13" width="21.15625" bestFit="1" customWidth="1"/>
  </cols>
  <sheetData>
    <row r="1" spans="1:16" x14ac:dyDescent="0.55000000000000004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2" t="s">
        <v>15</v>
      </c>
      <c r="N1" s="3" t="s">
        <v>16</v>
      </c>
      <c r="O1" s="1" t="s">
        <v>17</v>
      </c>
      <c r="P1" s="1" t="s">
        <v>18</v>
      </c>
    </row>
    <row r="2" spans="1:16" x14ac:dyDescent="0.55000000000000004">
      <c r="A2" t="s">
        <v>0</v>
      </c>
      <c r="B2" t="s">
        <v>1963</v>
      </c>
      <c r="C2" t="s">
        <v>431</v>
      </c>
      <c r="D2" t="s">
        <v>3957</v>
      </c>
      <c r="E2" t="s">
        <v>34</v>
      </c>
      <c r="F2" t="b">
        <v>0</v>
      </c>
      <c r="G2" t="s">
        <v>27</v>
      </c>
      <c r="H2" s="4">
        <v>45658.000023148154</v>
      </c>
      <c r="I2" t="b">
        <v>0</v>
      </c>
      <c r="J2" t="b">
        <v>1</v>
      </c>
      <c r="K2" t="s">
        <v>24</v>
      </c>
      <c r="L2" t="s">
        <v>36</v>
      </c>
      <c r="N2">
        <v>27.979999542236332</v>
      </c>
      <c r="O2" t="s">
        <v>3958</v>
      </c>
      <c r="P2" t="s">
        <v>2715</v>
      </c>
    </row>
    <row r="3" spans="1:16" x14ac:dyDescent="0.55000000000000004">
      <c r="A3" t="s">
        <v>0</v>
      </c>
      <c r="B3" t="s">
        <v>3959</v>
      </c>
      <c r="C3" t="s">
        <v>2074</v>
      </c>
      <c r="D3" t="s">
        <v>3957</v>
      </c>
      <c r="E3" t="s">
        <v>20</v>
      </c>
      <c r="F3" t="b">
        <v>0</v>
      </c>
      <c r="G3" t="s">
        <v>27</v>
      </c>
      <c r="H3" s="4">
        <v>45658.000081018523</v>
      </c>
      <c r="I3" t="b">
        <v>1</v>
      </c>
      <c r="J3" t="b">
        <v>0</v>
      </c>
      <c r="K3" t="s">
        <v>24</v>
      </c>
      <c r="L3" t="s">
        <v>36</v>
      </c>
      <c r="N3">
        <v>24.969999313354489</v>
      </c>
      <c r="O3" t="s">
        <v>3960</v>
      </c>
    </row>
    <row r="4" spans="1:16" x14ac:dyDescent="0.55000000000000004">
      <c r="A4" t="s">
        <v>2</v>
      </c>
      <c r="B4" t="s">
        <v>3961</v>
      </c>
      <c r="C4" t="s">
        <v>372</v>
      </c>
      <c r="D4" t="s">
        <v>3957</v>
      </c>
      <c r="E4" t="s">
        <v>34</v>
      </c>
      <c r="F4" t="b">
        <v>0</v>
      </c>
      <c r="G4" t="s">
        <v>41</v>
      </c>
      <c r="H4" s="4">
        <v>45658.001145833332</v>
      </c>
      <c r="I4" t="b">
        <v>1</v>
      </c>
      <c r="J4" t="b">
        <v>0</v>
      </c>
      <c r="K4" t="s">
        <v>24</v>
      </c>
      <c r="L4" t="s">
        <v>36</v>
      </c>
      <c r="N4">
        <v>54.420001983642578</v>
      </c>
      <c r="O4" t="s">
        <v>3962</v>
      </c>
      <c r="P4" t="s">
        <v>409</v>
      </c>
    </row>
    <row r="5" spans="1:16" x14ac:dyDescent="0.55000000000000004">
      <c r="A5" t="s">
        <v>25</v>
      </c>
      <c r="B5" t="s">
        <v>3963</v>
      </c>
      <c r="C5" t="s">
        <v>3964</v>
      </c>
      <c r="D5" t="s">
        <v>3957</v>
      </c>
      <c r="E5" t="s">
        <v>34</v>
      </c>
      <c r="F5" t="b">
        <v>0</v>
      </c>
      <c r="G5" t="s">
        <v>30</v>
      </c>
      <c r="H5" s="4">
        <v>45658.083749999998</v>
      </c>
      <c r="I5" t="b">
        <v>0</v>
      </c>
      <c r="J5" t="b">
        <v>1</v>
      </c>
      <c r="K5" t="s">
        <v>24</v>
      </c>
      <c r="L5" t="s">
        <v>36</v>
      </c>
      <c r="N5">
        <v>44.799999237060547</v>
      </c>
      <c r="O5" t="s">
        <v>800</v>
      </c>
      <c r="P5" t="s">
        <v>3965</v>
      </c>
    </row>
    <row r="6" spans="1:16" x14ac:dyDescent="0.55000000000000004">
      <c r="A6" t="s">
        <v>19</v>
      </c>
      <c r="B6" t="s">
        <v>1406</v>
      </c>
      <c r="C6" t="s">
        <v>1985</v>
      </c>
      <c r="D6" t="s">
        <v>3957</v>
      </c>
      <c r="E6" t="s">
        <v>34</v>
      </c>
      <c r="F6" t="b">
        <v>0</v>
      </c>
      <c r="G6" t="s">
        <v>27</v>
      </c>
      <c r="H6" s="4">
        <v>45658.125601851847</v>
      </c>
      <c r="I6" t="b">
        <v>0</v>
      </c>
      <c r="J6" t="b">
        <v>0</v>
      </c>
      <c r="K6" t="s">
        <v>24</v>
      </c>
      <c r="L6" t="s">
        <v>36</v>
      </c>
      <c r="N6">
        <v>33.709999084472663</v>
      </c>
      <c r="O6" t="s">
        <v>3100</v>
      </c>
      <c r="P6" t="s">
        <v>3966</v>
      </c>
    </row>
    <row r="7" spans="1:16" x14ac:dyDescent="0.55000000000000004">
      <c r="A7" t="s">
        <v>19</v>
      </c>
      <c r="B7" t="s">
        <v>1406</v>
      </c>
      <c r="C7" t="s">
        <v>1985</v>
      </c>
      <c r="D7" t="s">
        <v>3957</v>
      </c>
      <c r="E7" t="s">
        <v>34</v>
      </c>
      <c r="F7" t="b">
        <v>0</v>
      </c>
      <c r="G7" t="s">
        <v>27</v>
      </c>
      <c r="H7" s="4">
        <v>45658.125601851847</v>
      </c>
      <c r="I7" t="b">
        <v>0</v>
      </c>
      <c r="J7" t="b">
        <v>0</v>
      </c>
      <c r="K7" t="s">
        <v>24</v>
      </c>
      <c r="L7" t="s">
        <v>36</v>
      </c>
      <c r="N7">
        <v>33.709999084472663</v>
      </c>
      <c r="O7" t="s">
        <v>3100</v>
      </c>
      <c r="P7" t="s">
        <v>3966</v>
      </c>
    </row>
    <row r="8" spans="1:16" x14ac:dyDescent="0.55000000000000004">
      <c r="A8" t="s">
        <v>25</v>
      </c>
      <c r="B8" t="s">
        <v>3967</v>
      </c>
      <c r="C8" t="s">
        <v>82</v>
      </c>
      <c r="D8" t="s">
        <v>3968</v>
      </c>
      <c r="E8" t="s">
        <v>20</v>
      </c>
      <c r="F8" t="b">
        <v>0</v>
      </c>
      <c r="G8" t="s">
        <v>27</v>
      </c>
      <c r="H8" s="4">
        <v>45658.249976851846</v>
      </c>
      <c r="I8" t="b">
        <v>1</v>
      </c>
      <c r="J8" t="b">
        <v>0</v>
      </c>
      <c r="K8" t="s">
        <v>24</v>
      </c>
      <c r="L8" t="s">
        <v>22</v>
      </c>
      <c r="M8">
        <v>90000</v>
      </c>
      <c r="O8" t="s">
        <v>3969</v>
      </c>
      <c r="P8" t="s">
        <v>1711</v>
      </c>
    </row>
    <row r="9" spans="1:16" x14ac:dyDescent="0.55000000000000004">
      <c r="A9" t="s">
        <v>1</v>
      </c>
      <c r="B9" t="s">
        <v>1</v>
      </c>
      <c r="C9" t="s">
        <v>2643</v>
      </c>
      <c r="D9" t="s">
        <v>3970</v>
      </c>
      <c r="E9" t="s">
        <v>20</v>
      </c>
      <c r="F9" t="b">
        <v>0</v>
      </c>
      <c r="G9" t="s">
        <v>35</v>
      </c>
      <c r="H9" s="4">
        <v>45658.25068287037</v>
      </c>
      <c r="I9" t="b">
        <v>0</v>
      </c>
      <c r="J9" t="b">
        <v>1</v>
      </c>
      <c r="K9" t="s">
        <v>24</v>
      </c>
      <c r="L9" t="s">
        <v>22</v>
      </c>
      <c r="M9">
        <v>97574</v>
      </c>
      <c r="O9" t="s">
        <v>3971</v>
      </c>
      <c r="P9" t="s">
        <v>3972</v>
      </c>
    </row>
    <row r="10" spans="1:16" x14ac:dyDescent="0.55000000000000004">
      <c r="A10" t="s">
        <v>1</v>
      </c>
      <c r="B10" t="s">
        <v>1384</v>
      </c>
      <c r="C10" t="s">
        <v>82</v>
      </c>
      <c r="D10" t="s">
        <v>3973</v>
      </c>
      <c r="E10" t="s">
        <v>20</v>
      </c>
      <c r="F10" t="b">
        <v>0</v>
      </c>
      <c r="G10" t="s">
        <v>27</v>
      </c>
      <c r="H10" s="4">
        <v>45658.250775462962</v>
      </c>
      <c r="I10" t="b">
        <v>0</v>
      </c>
      <c r="J10" t="b">
        <v>1</v>
      </c>
      <c r="K10" t="s">
        <v>24</v>
      </c>
      <c r="L10" t="s">
        <v>22</v>
      </c>
      <c r="M10">
        <v>157500</v>
      </c>
      <c r="O10" t="s">
        <v>3974</v>
      </c>
      <c r="P10" t="s">
        <v>3975</v>
      </c>
    </row>
    <row r="11" spans="1:16" x14ac:dyDescent="0.55000000000000004">
      <c r="A11" t="s">
        <v>2</v>
      </c>
      <c r="B11" t="s">
        <v>3976</v>
      </c>
      <c r="C11" t="s">
        <v>1099</v>
      </c>
      <c r="D11" t="s">
        <v>2208</v>
      </c>
      <c r="E11" t="s">
        <v>20</v>
      </c>
      <c r="F11" t="b">
        <v>0</v>
      </c>
      <c r="G11" t="s">
        <v>27</v>
      </c>
      <c r="H11" s="4">
        <v>45658.250775462962</v>
      </c>
      <c r="I11" t="b">
        <v>0</v>
      </c>
      <c r="J11" t="b">
        <v>1</v>
      </c>
      <c r="K11" t="s">
        <v>24</v>
      </c>
      <c r="L11" t="s">
        <v>22</v>
      </c>
      <c r="M11">
        <v>120000</v>
      </c>
      <c r="O11" t="s">
        <v>3977</v>
      </c>
      <c r="P11" t="s">
        <v>3978</v>
      </c>
    </row>
    <row r="12" spans="1:16" x14ac:dyDescent="0.55000000000000004">
      <c r="A12" t="s">
        <v>2</v>
      </c>
      <c r="B12" t="s">
        <v>3976</v>
      </c>
      <c r="C12" t="s">
        <v>1099</v>
      </c>
      <c r="D12" t="s">
        <v>2208</v>
      </c>
      <c r="E12" t="s">
        <v>20</v>
      </c>
      <c r="F12" t="b">
        <v>0</v>
      </c>
      <c r="G12" t="s">
        <v>27</v>
      </c>
      <c r="H12" s="4">
        <v>45658.250775462962</v>
      </c>
      <c r="I12" t="b">
        <v>0</v>
      </c>
      <c r="J12" t="b">
        <v>1</v>
      </c>
      <c r="K12" t="s">
        <v>24</v>
      </c>
      <c r="L12" t="s">
        <v>22</v>
      </c>
      <c r="M12">
        <v>120000</v>
      </c>
      <c r="O12" t="s">
        <v>3977</v>
      </c>
      <c r="P12" t="s">
        <v>3978</v>
      </c>
    </row>
    <row r="13" spans="1:16" x14ac:dyDescent="0.55000000000000004">
      <c r="A13" t="s">
        <v>40</v>
      </c>
      <c r="B13" t="s">
        <v>40</v>
      </c>
      <c r="C13" t="s">
        <v>2006</v>
      </c>
      <c r="D13" t="s">
        <v>3979</v>
      </c>
      <c r="E13" t="s">
        <v>20</v>
      </c>
      <c r="F13" t="b">
        <v>0</v>
      </c>
      <c r="G13" t="s">
        <v>30</v>
      </c>
      <c r="H13" s="4">
        <v>45658.266226851847</v>
      </c>
      <c r="I13" t="b">
        <v>0</v>
      </c>
      <c r="J13" t="b">
        <v>0</v>
      </c>
      <c r="K13" t="s">
        <v>24</v>
      </c>
      <c r="L13" t="s">
        <v>22</v>
      </c>
      <c r="M13">
        <v>128000</v>
      </c>
      <c r="O13" t="s">
        <v>1140</v>
      </c>
      <c r="P13" t="s">
        <v>3980</v>
      </c>
    </row>
    <row r="14" spans="1:16" x14ac:dyDescent="0.55000000000000004">
      <c r="A14" t="s">
        <v>40</v>
      </c>
      <c r="B14" t="s">
        <v>40</v>
      </c>
      <c r="C14" t="s">
        <v>82</v>
      </c>
      <c r="D14" t="s">
        <v>3957</v>
      </c>
      <c r="E14" t="s">
        <v>34</v>
      </c>
      <c r="F14" t="b">
        <v>0</v>
      </c>
      <c r="G14" t="s">
        <v>30</v>
      </c>
      <c r="H14" s="4">
        <v>45658.266400462962</v>
      </c>
      <c r="I14" t="b">
        <v>0</v>
      </c>
      <c r="J14" t="b">
        <v>1</v>
      </c>
      <c r="K14" t="s">
        <v>24</v>
      </c>
      <c r="L14" t="s">
        <v>36</v>
      </c>
      <c r="N14">
        <v>54.420001983642578</v>
      </c>
      <c r="O14" t="s">
        <v>59</v>
      </c>
      <c r="P14" t="s">
        <v>137</v>
      </c>
    </row>
    <row r="15" spans="1:16" x14ac:dyDescent="0.55000000000000004">
      <c r="A15" t="s">
        <v>40</v>
      </c>
      <c r="B15" t="s">
        <v>40</v>
      </c>
      <c r="C15" t="s">
        <v>82</v>
      </c>
      <c r="D15" t="s">
        <v>3957</v>
      </c>
      <c r="E15" t="s">
        <v>34</v>
      </c>
      <c r="F15" t="b">
        <v>0</v>
      </c>
      <c r="G15" t="s">
        <v>30</v>
      </c>
      <c r="H15" s="4">
        <v>45658.266400462962</v>
      </c>
      <c r="I15" t="b">
        <v>0</v>
      </c>
      <c r="J15" t="b">
        <v>1</v>
      </c>
      <c r="K15" t="s">
        <v>24</v>
      </c>
      <c r="L15" t="s">
        <v>36</v>
      </c>
      <c r="N15">
        <v>54.420001983642578</v>
      </c>
      <c r="O15" t="s">
        <v>59</v>
      </c>
      <c r="P15" t="s">
        <v>137</v>
      </c>
    </row>
    <row r="16" spans="1:16" x14ac:dyDescent="0.55000000000000004">
      <c r="A16" t="s">
        <v>2</v>
      </c>
      <c r="B16" t="s">
        <v>3981</v>
      </c>
      <c r="C16" t="s">
        <v>495</v>
      </c>
      <c r="D16" t="s">
        <v>3970</v>
      </c>
      <c r="E16" t="s">
        <v>20</v>
      </c>
      <c r="F16" t="b">
        <v>0</v>
      </c>
      <c r="G16" t="s">
        <v>52</v>
      </c>
      <c r="H16" s="4">
        <v>45658.266550925917</v>
      </c>
      <c r="I16" t="b">
        <v>0</v>
      </c>
      <c r="J16" t="b">
        <v>1</v>
      </c>
      <c r="K16" t="s">
        <v>24</v>
      </c>
      <c r="L16" t="s">
        <v>22</v>
      </c>
      <c r="M16">
        <v>141420</v>
      </c>
      <c r="O16" t="s">
        <v>3982</v>
      </c>
      <c r="P16" t="s">
        <v>3983</v>
      </c>
    </row>
    <row r="17" spans="1:16" x14ac:dyDescent="0.55000000000000004">
      <c r="A17" t="s">
        <v>2</v>
      </c>
      <c r="B17" t="s">
        <v>307</v>
      </c>
      <c r="C17" t="s">
        <v>82</v>
      </c>
      <c r="D17" t="s">
        <v>3957</v>
      </c>
      <c r="E17" t="s">
        <v>34</v>
      </c>
      <c r="F17" t="b">
        <v>0</v>
      </c>
      <c r="G17" t="s">
        <v>52</v>
      </c>
      <c r="H17" s="4">
        <v>45658.266759259262</v>
      </c>
      <c r="I17" t="b">
        <v>0</v>
      </c>
      <c r="J17" t="b">
        <v>1</v>
      </c>
      <c r="K17" t="s">
        <v>24</v>
      </c>
      <c r="L17" t="s">
        <v>36</v>
      </c>
      <c r="N17">
        <v>54.420001983642578</v>
      </c>
      <c r="O17" t="s">
        <v>59</v>
      </c>
      <c r="P17" t="s">
        <v>137</v>
      </c>
    </row>
    <row r="18" spans="1:16" x14ac:dyDescent="0.55000000000000004">
      <c r="A18" t="s">
        <v>2</v>
      </c>
      <c r="B18" t="s">
        <v>307</v>
      </c>
      <c r="C18" t="s">
        <v>82</v>
      </c>
      <c r="D18" t="s">
        <v>3957</v>
      </c>
      <c r="E18" t="s">
        <v>34</v>
      </c>
      <c r="F18" t="b">
        <v>0</v>
      </c>
      <c r="G18" t="s">
        <v>52</v>
      </c>
      <c r="H18" s="4">
        <v>45658.266759259262</v>
      </c>
      <c r="I18" t="b">
        <v>0</v>
      </c>
      <c r="J18" t="b">
        <v>1</v>
      </c>
      <c r="K18" t="s">
        <v>24</v>
      </c>
      <c r="L18" t="s">
        <v>36</v>
      </c>
      <c r="N18">
        <v>54.420001983642578</v>
      </c>
      <c r="O18" t="s">
        <v>59</v>
      </c>
      <c r="P18" t="s">
        <v>137</v>
      </c>
    </row>
    <row r="19" spans="1:16" x14ac:dyDescent="0.55000000000000004">
      <c r="A19" t="s">
        <v>0</v>
      </c>
      <c r="B19" t="s">
        <v>3984</v>
      </c>
      <c r="C19" t="s">
        <v>39</v>
      </c>
      <c r="D19" t="s">
        <v>3985</v>
      </c>
      <c r="E19" t="s">
        <v>20</v>
      </c>
      <c r="F19" t="b">
        <v>1</v>
      </c>
      <c r="G19" t="s">
        <v>876</v>
      </c>
      <c r="H19" s="4">
        <v>45658.267939814818</v>
      </c>
      <c r="I19" t="b">
        <v>0</v>
      </c>
      <c r="J19" t="b">
        <v>0</v>
      </c>
      <c r="K19" t="s">
        <v>876</v>
      </c>
      <c r="L19" t="s">
        <v>22</v>
      </c>
      <c r="M19">
        <v>39480</v>
      </c>
      <c r="O19" t="s">
        <v>3986</v>
      </c>
      <c r="P19" t="s">
        <v>3987</v>
      </c>
    </row>
    <row r="20" spans="1:16" x14ac:dyDescent="0.55000000000000004">
      <c r="A20" t="s">
        <v>0</v>
      </c>
      <c r="B20" t="s">
        <v>3984</v>
      </c>
      <c r="C20" t="s">
        <v>39</v>
      </c>
      <c r="D20" t="s">
        <v>3985</v>
      </c>
      <c r="E20" t="s">
        <v>20</v>
      </c>
      <c r="F20" t="b">
        <v>1</v>
      </c>
      <c r="G20" t="s">
        <v>876</v>
      </c>
      <c r="H20" s="4">
        <v>45658.267939814818</v>
      </c>
      <c r="I20" t="b">
        <v>0</v>
      </c>
      <c r="J20" t="b">
        <v>0</v>
      </c>
      <c r="K20" t="s">
        <v>876</v>
      </c>
      <c r="L20" t="s">
        <v>22</v>
      </c>
      <c r="M20">
        <v>39480</v>
      </c>
      <c r="O20" t="s">
        <v>3986</v>
      </c>
      <c r="P20" t="s">
        <v>3987</v>
      </c>
    </row>
    <row r="21" spans="1:16" x14ac:dyDescent="0.55000000000000004">
      <c r="A21" t="s">
        <v>1</v>
      </c>
      <c r="B21" t="s">
        <v>3988</v>
      </c>
      <c r="C21" t="s">
        <v>39</v>
      </c>
      <c r="D21" t="s">
        <v>3973</v>
      </c>
      <c r="E21" t="s">
        <v>51</v>
      </c>
      <c r="F21" t="b">
        <v>1</v>
      </c>
      <c r="G21" t="s">
        <v>3495</v>
      </c>
      <c r="H21" s="4">
        <v>45658.268518518518</v>
      </c>
      <c r="I21" t="b">
        <v>0</v>
      </c>
      <c r="J21" t="b">
        <v>0</v>
      </c>
      <c r="K21" t="s">
        <v>3495</v>
      </c>
      <c r="L21" t="s">
        <v>36</v>
      </c>
      <c r="N21">
        <v>19.5</v>
      </c>
      <c r="O21" t="s">
        <v>3989</v>
      </c>
      <c r="P21" t="s">
        <v>3990</v>
      </c>
    </row>
    <row r="22" spans="1:16" x14ac:dyDescent="0.55000000000000004">
      <c r="A22" t="s">
        <v>40</v>
      </c>
      <c r="B22" t="s">
        <v>40</v>
      </c>
      <c r="C22" t="s">
        <v>39</v>
      </c>
      <c r="D22" t="s">
        <v>3985</v>
      </c>
      <c r="E22" t="s">
        <v>20</v>
      </c>
      <c r="F22" t="b">
        <v>1</v>
      </c>
      <c r="G22" t="s">
        <v>3991</v>
      </c>
      <c r="H22" s="4">
        <v>45658.268784722219</v>
      </c>
      <c r="I22" t="b">
        <v>1</v>
      </c>
      <c r="J22" t="b">
        <v>0</v>
      </c>
      <c r="K22" t="s">
        <v>3991</v>
      </c>
      <c r="L22" t="s">
        <v>22</v>
      </c>
      <c r="M22">
        <v>90000</v>
      </c>
      <c r="O22" t="s">
        <v>1788</v>
      </c>
      <c r="P22" t="s">
        <v>3992</v>
      </c>
    </row>
    <row r="23" spans="1:16" x14ac:dyDescent="0.55000000000000004">
      <c r="A23" t="s">
        <v>40</v>
      </c>
      <c r="B23" t="s">
        <v>40</v>
      </c>
      <c r="C23" t="s">
        <v>39</v>
      </c>
      <c r="D23" t="s">
        <v>3985</v>
      </c>
      <c r="E23" t="s">
        <v>20</v>
      </c>
      <c r="F23" t="b">
        <v>1</v>
      </c>
      <c r="G23" t="s">
        <v>3991</v>
      </c>
      <c r="H23" s="4">
        <v>45658.268784722219</v>
      </c>
      <c r="I23" t="b">
        <v>1</v>
      </c>
      <c r="J23" t="b">
        <v>1</v>
      </c>
      <c r="K23" t="s">
        <v>3991</v>
      </c>
      <c r="L23" t="s">
        <v>22</v>
      </c>
      <c r="M23">
        <v>192000</v>
      </c>
      <c r="O23" t="s">
        <v>3993</v>
      </c>
      <c r="P23" t="s">
        <v>3994</v>
      </c>
    </row>
    <row r="24" spans="1:16" x14ac:dyDescent="0.55000000000000004">
      <c r="A24" t="s">
        <v>1</v>
      </c>
      <c r="B24" t="s">
        <v>3995</v>
      </c>
      <c r="C24" t="s">
        <v>39</v>
      </c>
      <c r="D24" t="s">
        <v>3973</v>
      </c>
      <c r="E24" t="s">
        <v>51</v>
      </c>
      <c r="F24" t="b">
        <v>1</v>
      </c>
      <c r="G24" t="s">
        <v>1896</v>
      </c>
      <c r="H24" s="4">
        <v>45658.269375000003</v>
      </c>
      <c r="I24" t="b">
        <v>0</v>
      </c>
      <c r="J24" t="b">
        <v>0</v>
      </c>
      <c r="K24" t="s">
        <v>1896</v>
      </c>
      <c r="L24" t="s">
        <v>36</v>
      </c>
      <c r="N24">
        <v>19.5</v>
      </c>
      <c r="O24" t="s">
        <v>3989</v>
      </c>
      <c r="P24" t="s">
        <v>3990</v>
      </c>
    </row>
    <row r="25" spans="1:16" x14ac:dyDescent="0.55000000000000004">
      <c r="A25" t="s">
        <v>40</v>
      </c>
      <c r="B25" t="s">
        <v>3996</v>
      </c>
      <c r="C25" t="s">
        <v>39</v>
      </c>
      <c r="D25" t="s">
        <v>3997</v>
      </c>
      <c r="E25" t="s">
        <v>20</v>
      </c>
      <c r="F25" t="b">
        <v>1</v>
      </c>
      <c r="G25" t="s">
        <v>2798</v>
      </c>
      <c r="H25" s="4">
        <v>45658.270289351851</v>
      </c>
      <c r="I25" t="b">
        <v>0</v>
      </c>
      <c r="J25" t="b">
        <v>0</v>
      </c>
      <c r="K25" t="s">
        <v>2798</v>
      </c>
      <c r="L25" t="s">
        <v>22</v>
      </c>
      <c r="M25">
        <v>90000</v>
      </c>
      <c r="O25" t="s">
        <v>3998</v>
      </c>
      <c r="P25" t="s">
        <v>3999</v>
      </c>
    </row>
    <row r="26" spans="1:16" x14ac:dyDescent="0.55000000000000004">
      <c r="A26" t="s">
        <v>2</v>
      </c>
      <c r="B26" t="s">
        <v>4000</v>
      </c>
      <c r="C26" t="s">
        <v>39</v>
      </c>
      <c r="D26" t="s">
        <v>3997</v>
      </c>
      <c r="E26" t="s">
        <v>20</v>
      </c>
      <c r="F26" t="b">
        <v>1</v>
      </c>
      <c r="G26" t="s">
        <v>2798</v>
      </c>
      <c r="H26" s="4">
        <v>45658.270289351851</v>
      </c>
      <c r="I26" t="b">
        <v>0</v>
      </c>
      <c r="J26" t="b">
        <v>0</v>
      </c>
      <c r="K26" t="s">
        <v>2798</v>
      </c>
      <c r="L26" t="s">
        <v>22</v>
      </c>
      <c r="M26">
        <v>75000</v>
      </c>
      <c r="O26" t="s">
        <v>3998</v>
      </c>
      <c r="P26" t="s">
        <v>4001</v>
      </c>
    </row>
    <row r="27" spans="1:16" x14ac:dyDescent="0.55000000000000004">
      <c r="A27" t="s">
        <v>1</v>
      </c>
      <c r="B27" t="s">
        <v>3988</v>
      </c>
      <c r="C27" t="s">
        <v>39</v>
      </c>
      <c r="D27" t="s">
        <v>3973</v>
      </c>
      <c r="E27" t="s">
        <v>51</v>
      </c>
      <c r="F27" t="b">
        <v>1</v>
      </c>
      <c r="G27" t="s">
        <v>619</v>
      </c>
      <c r="H27" s="4">
        <v>45658.270358796297</v>
      </c>
      <c r="I27" t="b">
        <v>0</v>
      </c>
      <c r="J27" t="b">
        <v>0</v>
      </c>
      <c r="K27" t="s">
        <v>619</v>
      </c>
      <c r="L27" t="s">
        <v>36</v>
      </c>
      <c r="N27">
        <v>19.5</v>
      </c>
      <c r="O27" t="s">
        <v>3989</v>
      </c>
      <c r="P27" t="s">
        <v>3990</v>
      </c>
    </row>
    <row r="28" spans="1:16" x14ac:dyDescent="0.55000000000000004">
      <c r="A28" t="s">
        <v>1</v>
      </c>
      <c r="B28" t="s">
        <v>3995</v>
      </c>
      <c r="C28" t="s">
        <v>39</v>
      </c>
      <c r="D28" t="s">
        <v>3973</v>
      </c>
      <c r="E28" t="s">
        <v>51</v>
      </c>
      <c r="F28" t="b">
        <v>1</v>
      </c>
      <c r="G28" t="s">
        <v>1189</v>
      </c>
      <c r="H28" s="4">
        <v>45658.271134259259</v>
      </c>
      <c r="I28" t="b">
        <v>0</v>
      </c>
      <c r="J28" t="b">
        <v>0</v>
      </c>
      <c r="K28" t="s">
        <v>1189</v>
      </c>
      <c r="L28" t="s">
        <v>36</v>
      </c>
      <c r="N28">
        <v>19.5</v>
      </c>
      <c r="O28" t="s">
        <v>3989</v>
      </c>
      <c r="P28" t="s">
        <v>3990</v>
      </c>
    </row>
    <row r="29" spans="1:16" x14ac:dyDescent="0.55000000000000004">
      <c r="A29" t="s">
        <v>2</v>
      </c>
      <c r="B29" t="s">
        <v>4002</v>
      </c>
      <c r="C29" t="s">
        <v>2847</v>
      </c>
      <c r="D29" t="s">
        <v>4003</v>
      </c>
      <c r="E29" t="s">
        <v>20</v>
      </c>
      <c r="F29" t="b">
        <v>0</v>
      </c>
      <c r="G29" t="s">
        <v>1189</v>
      </c>
      <c r="H29" s="4">
        <v>45658.271180555559</v>
      </c>
      <c r="I29" t="b">
        <v>1</v>
      </c>
      <c r="J29" t="b">
        <v>0</v>
      </c>
      <c r="K29" t="s">
        <v>1189</v>
      </c>
      <c r="L29" t="s">
        <v>22</v>
      </c>
      <c r="M29">
        <v>60000</v>
      </c>
      <c r="O29" t="s">
        <v>4004</v>
      </c>
      <c r="P29" t="s">
        <v>193</v>
      </c>
    </row>
    <row r="30" spans="1:16" x14ac:dyDescent="0.55000000000000004">
      <c r="A30" t="s">
        <v>2</v>
      </c>
      <c r="B30" t="s">
        <v>4002</v>
      </c>
      <c r="C30" t="s">
        <v>2847</v>
      </c>
      <c r="D30" t="s">
        <v>4003</v>
      </c>
      <c r="E30" t="s">
        <v>20</v>
      </c>
      <c r="F30" t="b">
        <v>0</v>
      </c>
      <c r="G30" t="s">
        <v>1189</v>
      </c>
      <c r="H30" s="4">
        <v>45658.271180555559</v>
      </c>
      <c r="I30" t="b">
        <v>1</v>
      </c>
      <c r="J30" t="b">
        <v>0</v>
      </c>
      <c r="K30" t="s">
        <v>1189</v>
      </c>
      <c r="L30" t="s">
        <v>22</v>
      </c>
      <c r="M30">
        <v>60000</v>
      </c>
      <c r="O30" t="s">
        <v>4004</v>
      </c>
      <c r="P30" t="s">
        <v>193</v>
      </c>
    </row>
    <row r="31" spans="1:16" x14ac:dyDescent="0.55000000000000004">
      <c r="A31" t="s">
        <v>1</v>
      </c>
      <c r="B31" t="s">
        <v>3995</v>
      </c>
      <c r="C31" t="s">
        <v>39</v>
      </c>
      <c r="D31" t="s">
        <v>4005</v>
      </c>
      <c r="E31" t="s">
        <v>51</v>
      </c>
      <c r="F31" t="b">
        <v>1</v>
      </c>
      <c r="G31" t="s">
        <v>4006</v>
      </c>
      <c r="H31" s="4">
        <v>45658.271550925929</v>
      </c>
      <c r="I31" t="b">
        <v>0</v>
      </c>
      <c r="J31" t="b">
        <v>0</v>
      </c>
      <c r="K31" t="s">
        <v>4006</v>
      </c>
      <c r="L31" t="s">
        <v>36</v>
      </c>
      <c r="N31">
        <v>19.5</v>
      </c>
      <c r="O31" t="s">
        <v>3989</v>
      </c>
      <c r="P31" t="s">
        <v>3990</v>
      </c>
    </row>
    <row r="32" spans="1:16" x14ac:dyDescent="0.55000000000000004">
      <c r="A32" t="s">
        <v>2</v>
      </c>
      <c r="B32" t="s">
        <v>4007</v>
      </c>
      <c r="C32" t="s">
        <v>4008</v>
      </c>
      <c r="D32" t="s">
        <v>3970</v>
      </c>
      <c r="E32" t="s">
        <v>20</v>
      </c>
      <c r="F32" t="b">
        <v>0</v>
      </c>
      <c r="G32" t="s">
        <v>1247</v>
      </c>
      <c r="H32" s="4">
        <v>45658.272523148153</v>
      </c>
      <c r="I32" t="b">
        <v>0</v>
      </c>
      <c r="J32" t="b">
        <v>0</v>
      </c>
      <c r="K32" t="s">
        <v>1247</v>
      </c>
      <c r="L32" t="s">
        <v>22</v>
      </c>
      <c r="M32">
        <v>80811</v>
      </c>
      <c r="O32" t="s">
        <v>4009</v>
      </c>
      <c r="P32" t="s">
        <v>4010</v>
      </c>
    </row>
    <row r="33" spans="1:16" x14ac:dyDescent="0.55000000000000004">
      <c r="A33" t="s">
        <v>19</v>
      </c>
      <c r="B33" t="s">
        <v>4011</v>
      </c>
      <c r="C33" t="s">
        <v>39</v>
      </c>
      <c r="D33" t="s">
        <v>3985</v>
      </c>
      <c r="E33" t="s">
        <v>20</v>
      </c>
      <c r="F33" t="b">
        <v>1</v>
      </c>
      <c r="G33" t="s">
        <v>359</v>
      </c>
      <c r="H33" s="4">
        <v>45658.272743055553</v>
      </c>
      <c r="I33" t="b">
        <v>0</v>
      </c>
      <c r="J33" t="b">
        <v>0</v>
      </c>
      <c r="K33" t="s">
        <v>359</v>
      </c>
      <c r="L33" t="s">
        <v>22</v>
      </c>
      <c r="M33">
        <v>189000</v>
      </c>
      <c r="O33" t="s">
        <v>602</v>
      </c>
      <c r="P33" t="s">
        <v>4012</v>
      </c>
    </row>
    <row r="34" spans="1:16" x14ac:dyDescent="0.55000000000000004">
      <c r="A34" t="s">
        <v>2</v>
      </c>
      <c r="B34" t="s">
        <v>2</v>
      </c>
      <c r="C34" t="s">
        <v>4013</v>
      </c>
      <c r="D34" t="s">
        <v>4014</v>
      </c>
      <c r="E34" t="s">
        <v>20</v>
      </c>
      <c r="F34" t="b">
        <v>0</v>
      </c>
      <c r="G34" t="s">
        <v>90</v>
      </c>
      <c r="H34" s="4">
        <v>45658.272847222222</v>
      </c>
      <c r="I34" t="b">
        <v>0</v>
      </c>
      <c r="J34" t="b">
        <v>1</v>
      </c>
      <c r="K34" t="s">
        <v>90</v>
      </c>
      <c r="L34" t="s">
        <v>22</v>
      </c>
      <c r="M34">
        <v>143250</v>
      </c>
      <c r="O34" t="s">
        <v>2075</v>
      </c>
      <c r="P34" t="s">
        <v>4015</v>
      </c>
    </row>
    <row r="35" spans="1:16" x14ac:dyDescent="0.55000000000000004">
      <c r="A35" t="s">
        <v>1</v>
      </c>
      <c r="B35" t="s">
        <v>3995</v>
      </c>
      <c r="C35" t="s">
        <v>39</v>
      </c>
      <c r="D35" t="s">
        <v>4016</v>
      </c>
      <c r="E35" t="s">
        <v>51</v>
      </c>
      <c r="F35" t="b">
        <v>1</v>
      </c>
      <c r="G35" t="s">
        <v>2706</v>
      </c>
      <c r="H35" s="4">
        <v>45658.273287037038</v>
      </c>
      <c r="I35" t="b">
        <v>0</v>
      </c>
      <c r="J35" t="b">
        <v>0</v>
      </c>
      <c r="K35" t="s">
        <v>2706</v>
      </c>
      <c r="L35" t="s">
        <v>36</v>
      </c>
      <c r="N35">
        <v>19.5</v>
      </c>
      <c r="O35" t="s">
        <v>3989</v>
      </c>
      <c r="P35" t="s">
        <v>3990</v>
      </c>
    </row>
    <row r="36" spans="1:16" x14ac:dyDescent="0.55000000000000004">
      <c r="A36" t="s">
        <v>1</v>
      </c>
      <c r="B36" t="s">
        <v>3988</v>
      </c>
      <c r="C36" t="s">
        <v>39</v>
      </c>
      <c r="D36" t="s">
        <v>4017</v>
      </c>
      <c r="E36" t="s">
        <v>51</v>
      </c>
      <c r="F36" t="b">
        <v>1</v>
      </c>
      <c r="G36" t="s">
        <v>1217</v>
      </c>
      <c r="H36" s="4">
        <v>45658.273784722223</v>
      </c>
      <c r="I36" t="b">
        <v>0</v>
      </c>
      <c r="J36" t="b">
        <v>0</v>
      </c>
      <c r="K36" t="s">
        <v>1217</v>
      </c>
      <c r="L36" t="s">
        <v>36</v>
      </c>
      <c r="N36">
        <v>19.5</v>
      </c>
      <c r="O36" t="s">
        <v>3989</v>
      </c>
      <c r="P36" t="s">
        <v>3990</v>
      </c>
    </row>
    <row r="37" spans="1:16" x14ac:dyDescent="0.55000000000000004">
      <c r="A37" t="s">
        <v>1</v>
      </c>
      <c r="B37" t="s">
        <v>3988</v>
      </c>
      <c r="C37" t="s">
        <v>39</v>
      </c>
      <c r="D37" t="s">
        <v>4018</v>
      </c>
      <c r="E37" t="s">
        <v>51</v>
      </c>
      <c r="F37" t="b">
        <v>1</v>
      </c>
      <c r="G37" t="s">
        <v>962</v>
      </c>
      <c r="H37" s="4">
        <v>45658.274027777778</v>
      </c>
      <c r="I37" t="b">
        <v>0</v>
      </c>
      <c r="J37" t="b">
        <v>0</v>
      </c>
      <c r="K37" t="s">
        <v>962</v>
      </c>
      <c r="L37" t="s">
        <v>36</v>
      </c>
      <c r="N37">
        <v>19.5</v>
      </c>
      <c r="O37" t="s">
        <v>3989</v>
      </c>
      <c r="P37" t="s">
        <v>3990</v>
      </c>
    </row>
    <row r="38" spans="1:16" x14ac:dyDescent="0.55000000000000004">
      <c r="A38" t="s">
        <v>1</v>
      </c>
      <c r="B38" t="s">
        <v>3995</v>
      </c>
      <c r="C38" t="s">
        <v>39</v>
      </c>
      <c r="D38" t="s">
        <v>4019</v>
      </c>
      <c r="E38" t="s">
        <v>51</v>
      </c>
      <c r="F38" t="b">
        <v>1</v>
      </c>
      <c r="G38" t="s">
        <v>1128</v>
      </c>
      <c r="H38" s="4">
        <v>45658.274525462963</v>
      </c>
      <c r="I38" t="b">
        <v>0</v>
      </c>
      <c r="J38" t="b">
        <v>0</v>
      </c>
      <c r="K38" t="s">
        <v>1128</v>
      </c>
      <c r="L38" t="s">
        <v>36</v>
      </c>
      <c r="N38">
        <v>19.5</v>
      </c>
      <c r="O38" t="s">
        <v>3989</v>
      </c>
      <c r="P38" t="s">
        <v>3990</v>
      </c>
    </row>
    <row r="39" spans="1:16" x14ac:dyDescent="0.55000000000000004">
      <c r="A39" t="s">
        <v>1</v>
      </c>
      <c r="B39" t="s">
        <v>3995</v>
      </c>
      <c r="C39" t="s">
        <v>39</v>
      </c>
      <c r="D39" t="s">
        <v>3973</v>
      </c>
      <c r="E39" t="s">
        <v>51</v>
      </c>
      <c r="F39" t="b">
        <v>1</v>
      </c>
      <c r="G39" t="s">
        <v>3053</v>
      </c>
      <c r="H39" s="4">
        <v>45658.275347222218</v>
      </c>
      <c r="I39" t="b">
        <v>0</v>
      </c>
      <c r="J39" t="b">
        <v>0</v>
      </c>
      <c r="K39" t="s">
        <v>3053</v>
      </c>
      <c r="L39" t="s">
        <v>36</v>
      </c>
      <c r="N39">
        <v>19.5</v>
      </c>
      <c r="O39" t="s">
        <v>3989</v>
      </c>
      <c r="P39" t="s">
        <v>3990</v>
      </c>
    </row>
    <row r="40" spans="1:16" x14ac:dyDescent="0.55000000000000004">
      <c r="A40" t="s">
        <v>0</v>
      </c>
      <c r="B40" t="s">
        <v>4020</v>
      </c>
      <c r="C40" t="s">
        <v>39</v>
      </c>
      <c r="D40" t="s">
        <v>4014</v>
      </c>
      <c r="E40" t="s">
        <v>20</v>
      </c>
      <c r="F40" t="b">
        <v>1</v>
      </c>
      <c r="G40" t="s">
        <v>1189</v>
      </c>
      <c r="H40" s="4">
        <v>45658.275821759264</v>
      </c>
      <c r="I40" t="b">
        <v>0</v>
      </c>
      <c r="J40" t="b">
        <v>0</v>
      </c>
      <c r="K40" t="s">
        <v>1189</v>
      </c>
      <c r="L40" t="s">
        <v>22</v>
      </c>
      <c r="M40">
        <v>37499.5</v>
      </c>
      <c r="O40" t="s">
        <v>3986</v>
      </c>
      <c r="P40" t="s">
        <v>4021</v>
      </c>
    </row>
    <row r="41" spans="1:16" x14ac:dyDescent="0.55000000000000004">
      <c r="A41" t="s">
        <v>2</v>
      </c>
      <c r="B41" t="s">
        <v>4022</v>
      </c>
      <c r="C41" t="s">
        <v>39</v>
      </c>
      <c r="D41" t="s">
        <v>3985</v>
      </c>
      <c r="E41" t="s">
        <v>20</v>
      </c>
      <c r="F41" t="b">
        <v>1</v>
      </c>
      <c r="G41" t="s">
        <v>3446</v>
      </c>
      <c r="H41" s="4">
        <v>45658.276296296302</v>
      </c>
      <c r="I41" t="b">
        <v>1</v>
      </c>
      <c r="J41" t="b">
        <v>0</v>
      </c>
      <c r="K41" t="s">
        <v>3446</v>
      </c>
      <c r="L41" t="s">
        <v>22</v>
      </c>
      <c r="M41">
        <v>264000</v>
      </c>
      <c r="O41" t="s">
        <v>4023</v>
      </c>
      <c r="P41" t="s">
        <v>4024</v>
      </c>
    </row>
    <row r="42" spans="1:16" x14ac:dyDescent="0.55000000000000004">
      <c r="A42" t="s">
        <v>2</v>
      </c>
      <c r="B42" t="s">
        <v>4025</v>
      </c>
      <c r="C42" t="s">
        <v>39</v>
      </c>
      <c r="D42" t="s">
        <v>3985</v>
      </c>
      <c r="E42" t="s">
        <v>20</v>
      </c>
      <c r="F42" t="b">
        <v>1</v>
      </c>
      <c r="G42" t="s">
        <v>3446</v>
      </c>
      <c r="H42" s="4">
        <v>45658.276296296302</v>
      </c>
      <c r="I42" t="b">
        <v>1</v>
      </c>
      <c r="J42" t="b">
        <v>0</v>
      </c>
      <c r="K42" t="s">
        <v>3446</v>
      </c>
      <c r="L42" t="s">
        <v>22</v>
      </c>
      <c r="M42">
        <v>264000</v>
      </c>
      <c r="O42" t="s">
        <v>4023</v>
      </c>
      <c r="P42" t="s">
        <v>4024</v>
      </c>
    </row>
    <row r="43" spans="1:16" x14ac:dyDescent="0.55000000000000004">
      <c r="A43" t="s">
        <v>89</v>
      </c>
      <c r="B43" t="s">
        <v>4026</v>
      </c>
      <c r="C43" t="s">
        <v>39</v>
      </c>
      <c r="D43" t="s">
        <v>3985</v>
      </c>
      <c r="E43" t="s">
        <v>20</v>
      </c>
      <c r="F43" t="b">
        <v>1</v>
      </c>
      <c r="G43" t="s">
        <v>1073</v>
      </c>
      <c r="H43" s="4">
        <v>45658.276365740741</v>
      </c>
      <c r="I43" t="b">
        <v>0</v>
      </c>
      <c r="J43" t="b">
        <v>0</v>
      </c>
      <c r="K43" t="s">
        <v>1073</v>
      </c>
      <c r="L43" t="s">
        <v>22</v>
      </c>
      <c r="M43">
        <v>38400</v>
      </c>
      <c r="O43" t="s">
        <v>4027</v>
      </c>
      <c r="P43" t="s">
        <v>4028</v>
      </c>
    </row>
    <row r="44" spans="1:16" x14ac:dyDescent="0.55000000000000004">
      <c r="A44" t="s">
        <v>1</v>
      </c>
      <c r="B44" t="s">
        <v>3988</v>
      </c>
      <c r="C44" t="s">
        <v>39</v>
      </c>
      <c r="D44" t="s">
        <v>3973</v>
      </c>
      <c r="E44" t="s">
        <v>51</v>
      </c>
      <c r="F44" t="b">
        <v>1</v>
      </c>
      <c r="G44" t="s">
        <v>4029</v>
      </c>
      <c r="H44" s="4">
        <v>45658.276458333326</v>
      </c>
      <c r="I44" t="b">
        <v>0</v>
      </c>
      <c r="J44" t="b">
        <v>0</v>
      </c>
      <c r="K44" t="s">
        <v>4029</v>
      </c>
      <c r="L44" t="s">
        <v>36</v>
      </c>
      <c r="N44">
        <v>19.5</v>
      </c>
      <c r="O44" t="s">
        <v>3989</v>
      </c>
      <c r="P44" t="s">
        <v>3990</v>
      </c>
    </row>
    <row r="45" spans="1:16" x14ac:dyDescent="0.55000000000000004">
      <c r="A45" t="s">
        <v>1</v>
      </c>
      <c r="B45" t="s">
        <v>3995</v>
      </c>
      <c r="C45" t="s">
        <v>39</v>
      </c>
      <c r="D45" t="s">
        <v>4030</v>
      </c>
      <c r="E45" t="s">
        <v>51</v>
      </c>
      <c r="F45" t="b">
        <v>1</v>
      </c>
      <c r="G45" t="s">
        <v>4031</v>
      </c>
      <c r="H45" s="4">
        <v>45658.276782407411</v>
      </c>
      <c r="I45" t="b">
        <v>0</v>
      </c>
      <c r="J45" t="b">
        <v>0</v>
      </c>
      <c r="K45" t="s">
        <v>4031</v>
      </c>
      <c r="L45" t="s">
        <v>36</v>
      </c>
      <c r="N45">
        <v>19.5</v>
      </c>
      <c r="O45" t="s">
        <v>3989</v>
      </c>
      <c r="P45" t="s">
        <v>3990</v>
      </c>
    </row>
    <row r="46" spans="1:16" x14ac:dyDescent="0.55000000000000004">
      <c r="A46" t="s">
        <v>19</v>
      </c>
      <c r="B46" t="s">
        <v>19</v>
      </c>
      <c r="C46" t="s">
        <v>39</v>
      </c>
      <c r="D46" t="s">
        <v>3985</v>
      </c>
      <c r="E46" t="s">
        <v>20</v>
      </c>
      <c r="F46" t="b">
        <v>1</v>
      </c>
      <c r="G46" t="s">
        <v>21</v>
      </c>
      <c r="H46" s="4">
        <v>45658.27815972222</v>
      </c>
      <c r="I46" t="b">
        <v>0</v>
      </c>
      <c r="J46" t="b">
        <v>0</v>
      </c>
      <c r="K46" t="s">
        <v>21</v>
      </c>
      <c r="L46" t="s">
        <v>22</v>
      </c>
      <c r="M46">
        <v>135000</v>
      </c>
      <c r="O46" t="s">
        <v>4032</v>
      </c>
      <c r="P46" t="s">
        <v>4033</v>
      </c>
    </row>
    <row r="47" spans="1:16" x14ac:dyDescent="0.55000000000000004">
      <c r="A47" t="s">
        <v>0</v>
      </c>
      <c r="B47" t="s">
        <v>4034</v>
      </c>
      <c r="C47" t="s">
        <v>1128</v>
      </c>
      <c r="D47" t="s">
        <v>4035</v>
      </c>
      <c r="E47" t="s">
        <v>20</v>
      </c>
      <c r="F47" t="b">
        <v>0</v>
      </c>
      <c r="G47" t="s">
        <v>1128</v>
      </c>
      <c r="H47" s="4">
        <v>45658.279189814813</v>
      </c>
      <c r="I47" t="b">
        <v>0</v>
      </c>
      <c r="J47" t="b">
        <v>0</v>
      </c>
      <c r="K47" t="s">
        <v>1128</v>
      </c>
      <c r="L47" t="s">
        <v>22</v>
      </c>
      <c r="M47">
        <v>80000</v>
      </c>
      <c r="O47" t="s">
        <v>4036</v>
      </c>
      <c r="P47" t="s">
        <v>424</v>
      </c>
    </row>
    <row r="48" spans="1:16" x14ac:dyDescent="0.55000000000000004">
      <c r="A48" t="s">
        <v>1</v>
      </c>
      <c r="B48" t="s">
        <v>4037</v>
      </c>
      <c r="C48" t="s">
        <v>1128</v>
      </c>
      <c r="D48" t="s">
        <v>4035</v>
      </c>
      <c r="E48" t="s">
        <v>20</v>
      </c>
      <c r="F48" t="b">
        <v>0</v>
      </c>
      <c r="G48" t="s">
        <v>1128</v>
      </c>
      <c r="H48" s="4">
        <v>45658.279189814813</v>
      </c>
      <c r="I48" t="b">
        <v>0</v>
      </c>
      <c r="J48" t="b">
        <v>0</v>
      </c>
      <c r="K48" t="s">
        <v>1128</v>
      </c>
      <c r="L48" t="s">
        <v>22</v>
      </c>
      <c r="M48">
        <v>65000</v>
      </c>
      <c r="O48" t="s">
        <v>1438</v>
      </c>
      <c r="P48" t="s">
        <v>4038</v>
      </c>
    </row>
    <row r="49" spans="1:16" x14ac:dyDescent="0.55000000000000004">
      <c r="A49" t="s">
        <v>89</v>
      </c>
      <c r="B49" t="s">
        <v>4039</v>
      </c>
      <c r="C49" t="s">
        <v>39</v>
      </c>
      <c r="D49" t="s">
        <v>3985</v>
      </c>
      <c r="E49" t="s">
        <v>20</v>
      </c>
      <c r="F49" t="b">
        <v>1</v>
      </c>
      <c r="G49" t="s">
        <v>3053</v>
      </c>
      <c r="H49" s="4">
        <v>45658.279942129629</v>
      </c>
      <c r="I49" t="b">
        <v>0</v>
      </c>
      <c r="J49" t="b">
        <v>0</v>
      </c>
      <c r="K49" t="s">
        <v>3053</v>
      </c>
      <c r="L49" t="s">
        <v>22</v>
      </c>
      <c r="M49">
        <v>48000</v>
      </c>
      <c r="O49" t="s">
        <v>2958</v>
      </c>
      <c r="P49" t="s">
        <v>4040</v>
      </c>
    </row>
    <row r="50" spans="1:16" x14ac:dyDescent="0.55000000000000004">
      <c r="A50" t="s">
        <v>89</v>
      </c>
      <c r="B50" t="s">
        <v>4041</v>
      </c>
      <c r="C50" t="s">
        <v>39</v>
      </c>
      <c r="D50" t="s">
        <v>2532</v>
      </c>
      <c r="E50" t="s">
        <v>20</v>
      </c>
      <c r="F50" t="b">
        <v>1</v>
      </c>
      <c r="G50" t="s">
        <v>3053</v>
      </c>
      <c r="H50" s="4">
        <v>45658.279942129629</v>
      </c>
      <c r="I50" t="b">
        <v>1</v>
      </c>
      <c r="J50" t="b">
        <v>0</v>
      </c>
      <c r="K50" t="s">
        <v>3053</v>
      </c>
      <c r="L50" t="s">
        <v>22</v>
      </c>
      <c r="M50">
        <v>188000</v>
      </c>
      <c r="O50" t="s">
        <v>3526</v>
      </c>
      <c r="P50" t="s">
        <v>4042</v>
      </c>
    </row>
    <row r="51" spans="1:16" x14ac:dyDescent="0.55000000000000004">
      <c r="A51" t="s">
        <v>1</v>
      </c>
      <c r="B51" t="s">
        <v>4043</v>
      </c>
      <c r="C51" t="s">
        <v>4044</v>
      </c>
      <c r="D51" t="s">
        <v>4045</v>
      </c>
      <c r="E51" t="s">
        <v>20</v>
      </c>
      <c r="F51" t="b">
        <v>0</v>
      </c>
      <c r="G51" t="s">
        <v>23</v>
      </c>
      <c r="H51" s="4">
        <v>45658.280763888892</v>
      </c>
      <c r="I51" t="b">
        <v>0</v>
      </c>
      <c r="J51" t="b">
        <v>1</v>
      </c>
      <c r="K51" t="s">
        <v>24</v>
      </c>
      <c r="L51" t="s">
        <v>36</v>
      </c>
      <c r="N51">
        <v>94.524993896484375</v>
      </c>
      <c r="O51" t="s">
        <v>800</v>
      </c>
      <c r="P51" t="s">
        <v>4046</v>
      </c>
    </row>
    <row r="52" spans="1:16" x14ac:dyDescent="0.55000000000000004">
      <c r="A52" t="s">
        <v>1</v>
      </c>
      <c r="B52" t="s">
        <v>4047</v>
      </c>
      <c r="C52" t="s">
        <v>4048</v>
      </c>
      <c r="D52" t="s">
        <v>4045</v>
      </c>
      <c r="E52" t="s">
        <v>20</v>
      </c>
      <c r="F52" t="b">
        <v>0</v>
      </c>
      <c r="G52" t="s">
        <v>23</v>
      </c>
      <c r="H52" s="4">
        <v>45658.280763888892</v>
      </c>
      <c r="I52" t="b">
        <v>0</v>
      </c>
      <c r="J52" t="b">
        <v>1</v>
      </c>
      <c r="K52" t="s">
        <v>24</v>
      </c>
      <c r="L52" t="s">
        <v>36</v>
      </c>
      <c r="N52">
        <v>78.1199951171875</v>
      </c>
      <c r="O52" t="s">
        <v>800</v>
      </c>
      <c r="P52" t="s">
        <v>4046</v>
      </c>
    </row>
    <row r="53" spans="1:16" x14ac:dyDescent="0.55000000000000004">
      <c r="A53" t="s">
        <v>2</v>
      </c>
      <c r="B53" t="s">
        <v>2</v>
      </c>
      <c r="C53" t="s">
        <v>192</v>
      </c>
      <c r="D53" t="s">
        <v>3600</v>
      </c>
      <c r="E53" t="s">
        <v>20</v>
      </c>
      <c r="F53" t="b">
        <v>0</v>
      </c>
      <c r="G53" t="s">
        <v>23</v>
      </c>
      <c r="H53" s="4">
        <v>45658.280798611107</v>
      </c>
      <c r="I53" t="b">
        <v>0</v>
      </c>
      <c r="J53" t="b">
        <v>0</v>
      </c>
      <c r="K53" t="s">
        <v>24</v>
      </c>
      <c r="L53" t="s">
        <v>22</v>
      </c>
      <c r="M53">
        <v>150000</v>
      </c>
      <c r="O53" t="s">
        <v>2211</v>
      </c>
      <c r="P53" t="s">
        <v>4049</v>
      </c>
    </row>
    <row r="54" spans="1:16" x14ac:dyDescent="0.55000000000000004">
      <c r="A54" t="s">
        <v>2</v>
      </c>
      <c r="B54" t="s">
        <v>1167</v>
      </c>
      <c r="C54" t="s">
        <v>639</v>
      </c>
      <c r="D54" t="s">
        <v>3968</v>
      </c>
      <c r="E54" t="s">
        <v>20</v>
      </c>
      <c r="F54" t="b">
        <v>0</v>
      </c>
      <c r="G54" t="s">
        <v>23</v>
      </c>
      <c r="H54" s="4">
        <v>45658.280798611107</v>
      </c>
      <c r="I54" t="b">
        <v>1</v>
      </c>
      <c r="J54" t="b">
        <v>1</v>
      </c>
      <c r="K54" t="s">
        <v>24</v>
      </c>
      <c r="L54" t="s">
        <v>22</v>
      </c>
      <c r="M54">
        <v>70000</v>
      </c>
      <c r="O54" t="s">
        <v>954</v>
      </c>
      <c r="P54" t="s">
        <v>1510</v>
      </c>
    </row>
    <row r="55" spans="1:16" x14ac:dyDescent="0.55000000000000004">
      <c r="A55" t="s">
        <v>28</v>
      </c>
      <c r="B55" t="s">
        <v>849</v>
      </c>
      <c r="C55" t="s">
        <v>39</v>
      </c>
      <c r="D55" t="s">
        <v>3985</v>
      </c>
      <c r="E55" t="s">
        <v>20</v>
      </c>
      <c r="F55" t="b">
        <v>1</v>
      </c>
      <c r="G55" t="s">
        <v>2012</v>
      </c>
      <c r="H55" s="4">
        <v>45658.292754629627</v>
      </c>
      <c r="I55" t="b">
        <v>0</v>
      </c>
      <c r="J55" t="b">
        <v>0</v>
      </c>
      <c r="K55" t="s">
        <v>2012</v>
      </c>
      <c r="L55" t="s">
        <v>22</v>
      </c>
      <c r="M55">
        <v>225000</v>
      </c>
      <c r="O55" t="s">
        <v>4050</v>
      </c>
      <c r="P55" t="s">
        <v>4051</v>
      </c>
    </row>
    <row r="56" spans="1:16" x14ac:dyDescent="0.55000000000000004">
      <c r="A56" t="s">
        <v>89</v>
      </c>
      <c r="B56" t="s">
        <v>3463</v>
      </c>
      <c r="C56" t="s">
        <v>39</v>
      </c>
      <c r="D56" t="s">
        <v>3985</v>
      </c>
      <c r="E56" t="s">
        <v>20</v>
      </c>
      <c r="F56" t="b">
        <v>1</v>
      </c>
      <c r="G56" t="s">
        <v>2012</v>
      </c>
      <c r="H56" s="4">
        <v>45658.292754629627</v>
      </c>
      <c r="I56" t="b">
        <v>0</v>
      </c>
      <c r="J56" t="b">
        <v>0</v>
      </c>
      <c r="K56" t="s">
        <v>2012</v>
      </c>
      <c r="L56" t="s">
        <v>22</v>
      </c>
      <c r="M56">
        <v>230000</v>
      </c>
      <c r="O56" t="s">
        <v>4052</v>
      </c>
    </row>
    <row r="57" spans="1:16" x14ac:dyDescent="0.55000000000000004">
      <c r="A57" t="s">
        <v>1</v>
      </c>
      <c r="B57" t="s">
        <v>1</v>
      </c>
      <c r="C57" t="s">
        <v>39</v>
      </c>
      <c r="D57" t="s">
        <v>3985</v>
      </c>
      <c r="E57" t="s">
        <v>20</v>
      </c>
      <c r="F57" t="b">
        <v>1</v>
      </c>
      <c r="G57" t="s">
        <v>2012</v>
      </c>
      <c r="H57" s="4">
        <v>45658.292754629627</v>
      </c>
      <c r="I57" t="b">
        <v>0</v>
      </c>
      <c r="J57" t="b">
        <v>0</v>
      </c>
      <c r="K57" t="s">
        <v>2012</v>
      </c>
      <c r="L57" t="s">
        <v>22</v>
      </c>
      <c r="M57">
        <v>225000</v>
      </c>
      <c r="O57" t="s">
        <v>4053</v>
      </c>
      <c r="P57" t="s">
        <v>4054</v>
      </c>
    </row>
    <row r="58" spans="1:16" x14ac:dyDescent="0.55000000000000004">
      <c r="A58" t="s">
        <v>191</v>
      </c>
      <c r="B58" t="s">
        <v>4055</v>
      </c>
      <c r="C58" t="s">
        <v>39</v>
      </c>
      <c r="D58" t="s">
        <v>3985</v>
      </c>
      <c r="E58" t="s">
        <v>20</v>
      </c>
      <c r="F58" t="b">
        <v>1</v>
      </c>
      <c r="G58" t="s">
        <v>2012</v>
      </c>
      <c r="H58" s="4">
        <v>45658.292754629627</v>
      </c>
      <c r="I58" t="b">
        <v>0</v>
      </c>
      <c r="J58" t="b">
        <v>0</v>
      </c>
      <c r="K58" t="s">
        <v>2012</v>
      </c>
      <c r="L58" t="s">
        <v>22</v>
      </c>
      <c r="M58">
        <v>230000</v>
      </c>
      <c r="O58" t="s">
        <v>2836</v>
      </c>
    </row>
    <row r="59" spans="1:16" x14ac:dyDescent="0.55000000000000004">
      <c r="A59" t="s">
        <v>1</v>
      </c>
      <c r="B59" t="s">
        <v>4056</v>
      </c>
      <c r="C59" t="s">
        <v>39</v>
      </c>
      <c r="D59" t="s">
        <v>3985</v>
      </c>
      <c r="E59" t="s">
        <v>20</v>
      </c>
      <c r="F59" t="b">
        <v>1</v>
      </c>
      <c r="G59" t="s">
        <v>4057</v>
      </c>
      <c r="H59" s="4">
        <v>45658.293252314812</v>
      </c>
      <c r="I59" t="b">
        <v>0</v>
      </c>
      <c r="J59" t="b">
        <v>0</v>
      </c>
      <c r="K59" t="s">
        <v>4057</v>
      </c>
      <c r="L59" t="s">
        <v>22</v>
      </c>
      <c r="M59">
        <v>132000</v>
      </c>
      <c r="O59" t="s">
        <v>4058</v>
      </c>
      <c r="P59" t="s">
        <v>4059</v>
      </c>
    </row>
    <row r="60" spans="1:16" x14ac:dyDescent="0.55000000000000004">
      <c r="A60" t="s">
        <v>1</v>
      </c>
      <c r="B60" t="s">
        <v>3988</v>
      </c>
      <c r="C60" t="s">
        <v>39</v>
      </c>
      <c r="D60" t="s">
        <v>4060</v>
      </c>
      <c r="E60" t="s">
        <v>51</v>
      </c>
      <c r="F60" t="b">
        <v>1</v>
      </c>
      <c r="G60" t="s">
        <v>1833</v>
      </c>
      <c r="H60" s="4">
        <v>45658.293958333343</v>
      </c>
      <c r="I60" t="b">
        <v>0</v>
      </c>
      <c r="J60" t="b">
        <v>0</v>
      </c>
      <c r="K60" t="s">
        <v>1833</v>
      </c>
      <c r="L60" t="s">
        <v>36</v>
      </c>
      <c r="N60">
        <v>19.5</v>
      </c>
      <c r="O60" t="s">
        <v>3989</v>
      </c>
      <c r="P60" t="s">
        <v>3990</v>
      </c>
    </row>
    <row r="61" spans="1:16" x14ac:dyDescent="0.55000000000000004">
      <c r="A61" t="s">
        <v>1</v>
      </c>
      <c r="B61" t="s">
        <v>3988</v>
      </c>
      <c r="C61" t="s">
        <v>39</v>
      </c>
      <c r="D61" t="s">
        <v>4060</v>
      </c>
      <c r="E61" t="s">
        <v>51</v>
      </c>
      <c r="F61" t="b">
        <v>1</v>
      </c>
      <c r="G61" t="s">
        <v>1833</v>
      </c>
      <c r="H61" s="4">
        <v>45658.293958333343</v>
      </c>
      <c r="I61" t="b">
        <v>0</v>
      </c>
      <c r="J61" t="b">
        <v>0</v>
      </c>
      <c r="K61" t="s">
        <v>1833</v>
      </c>
      <c r="L61" t="s">
        <v>36</v>
      </c>
      <c r="N61">
        <v>19.5</v>
      </c>
      <c r="O61" t="s">
        <v>3989</v>
      </c>
      <c r="P61" t="s">
        <v>3990</v>
      </c>
    </row>
    <row r="62" spans="1:16" x14ac:dyDescent="0.55000000000000004">
      <c r="A62" t="s">
        <v>1</v>
      </c>
      <c r="B62" t="s">
        <v>3995</v>
      </c>
      <c r="C62" t="s">
        <v>39</v>
      </c>
      <c r="D62" t="s">
        <v>4061</v>
      </c>
      <c r="E62" t="s">
        <v>51</v>
      </c>
      <c r="F62" t="b">
        <v>1</v>
      </c>
      <c r="G62" t="s">
        <v>4062</v>
      </c>
      <c r="H62" s="4">
        <v>45658.294641203713</v>
      </c>
      <c r="I62" t="b">
        <v>0</v>
      </c>
      <c r="J62" t="b">
        <v>0</v>
      </c>
      <c r="K62" t="s">
        <v>4062</v>
      </c>
      <c r="L62" t="s">
        <v>36</v>
      </c>
      <c r="N62">
        <v>19.5</v>
      </c>
      <c r="O62" t="s">
        <v>3989</v>
      </c>
      <c r="P62" t="s">
        <v>3990</v>
      </c>
    </row>
    <row r="63" spans="1:16" x14ac:dyDescent="0.55000000000000004">
      <c r="A63" t="s">
        <v>139</v>
      </c>
      <c r="B63" t="s">
        <v>4063</v>
      </c>
      <c r="C63" t="s">
        <v>39</v>
      </c>
      <c r="D63" t="s">
        <v>3985</v>
      </c>
      <c r="E63" t="s">
        <v>20</v>
      </c>
      <c r="F63" t="b">
        <v>1</v>
      </c>
      <c r="G63" t="s">
        <v>4062</v>
      </c>
      <c r="H63" s="4">
        <v>45658.294687499998</v>
      </c>
      <c r="I63" t="b">
        <v>1</v>
      </c>
      <c r="J63" t="b">
        <v>0</v>
      </c>
      <c r="K63" t="s">
        <v>4062</v>
      </c>
      <c r="L63" t="s">
        <v>22</v>
      </c>
      <c r="M63">
        <v>264000</v>
      </c>
      <c r="O63" t="s">
        <v>4023</v>
      </c>
      <c r="P63" t="s">
        <v>4064</v>
      </c>
    </row>
    <row r="64" spans="1:16" x14ac:dyDescent="0.55000000000000004">
      <c r="A64" t="s">
        <v>89</v>
      </c>
      <c r="B64" t="s">
        <v>4065</v>
      </c>
      <c r="C64" t="s">
        <v>39</v>
      </c>
      <c r="D64" t="s">
        <v>4061</v>
      </c>
      <c r="E64" t="s">
        <v>20</v>
      </c>
      <c r="F64" t="b">
        <v>1</v>
      </c>
      <c r="G64" t="s">
        <v>4062</v>
      </c>
      <c r="H64" s="4">
        <v>45658.294687499998</v>
      </c>
      <c r="I64" t="b">
        <v>1</v>
      </c>
      <c r="J64" t="b">
        <v>0</v>
      </c>
      <c r="K64" t="s">
        <v>4062</v>
      </c>
      <c r="L64" t="s">
        <v>22</v>
      </c>
      <c r="M64">
        <v>55000</v>
      </c>
      <c r="O64" t="s">
        <v>4066</v>
      </c>
      <c r="P64" t="s">
        <v>4067</v>
      </c>
    </row>
    <row r="65" spans="1:16" x14ac:dyDescent="0.55000000000000004">
      <c r="A65" t="s">
        <v>89</v>
      </c>
      <c r="B65" t="s">
        <v>3854</v>
      </c>
      <c r="C65" t="s">
        <v>39</v>
      </c>
      <c r="D65" t="s">
        <v>3985</v>
      </c>
      <c r="E65" t="s">
        <v>20</v>
      </c>
      <c r="F65" t="b">
        <v>1</v>
      </c>
      <c r="G65" t="s">
        <v>4068</v>
      </c>
      <c r="H65" s="4">
        <v>45658.294942129629</v>
      </c>
      <c r="I65" t="b">
        <v>0</v>
      </c>
      <c r="J65" t="b">
        <v>0</v>
      </c>
      <c r="L65" t="s">
        <v>22</v>
      </c>
      <c r="M65">
        <v>250000</v>
      </c>
      <c r="O65" t="s">
        <v>4053</v>
      </c>
      <c r="P65" t="s">
        <v>1223</v>
      </c>
    </row>
    <row r="66" spans="1:16" x14ac:dyDescent="0.55000000000000004">
      <c r="A66" t="s">
        <v>89</v>
      </c>
      <c r="B66" t="s">
        <v>3854</v>
      </c>
      <c r="C66" t="s">
        <v>39</v>
      </c>
      <c r="D66" t="s">
        <v>3985</v>
      </c>
      <c r="E66" t="s">
        <v>20</v>
      </c>
      <c r="F66" t="b">
        <v>1</v>
      </c>
      <c r="G66" t="s">
        <v>4068</v>
      </c>
      <c r="H66" s="4">
        <v>45658.294942129629</v>
      </c>
      <c r="I66" t="b">
        <v>0</v>
      </c>
      <c r="J66" t="b">
        <v>0</v>
      </c>
      <c r="L66" t="s">
        <v>22</v>
      </c>
      <c r="M66">
        <v>250000</v>
      </c>
      <c r="O66" t="s">
        <v>4053</v>
      </c>
      <c r="P66" t="s">
        <v>1223</v>
      </c>
    </row>
    <row r="67" spans="1:16" x14ac:dyDescent="0.55000000000000004">
      <c r="A67" t="s">
        <v>0</v>
      </c>
      <c r="B67" t="s">
        <v>4069</v>
      </c>
      <c r="C67" t="s">
        <v>1420</v>
      </c>
      <c r="D67" t="s">
        <v>2208</v>
      </c>
      <c r="E67" t="s">
        <v>20</v>
      </c>
      <c r="F67" t="b">
        <v>0</v>
      </c>
      <c r="G67" t="s">
        <v>1420</v>
      </c>
      <c r="H67" s="4">
        <v>45658.295868055553</v>
      </c>
      <c r="I67" t="b">
        <v>0</v>
      </c>
      <c r="J67" t="b">
        <v>0</v>
      </c>
      <c r="K67" t="s">
        <v>1420</v>
      </c>
      <c r="L67" t="s">
        <v>22</v>
      </c>
      <c r="M67">
        <v>40000</v>
      </c>
      <c r="O67" t="s">
        <v>4070</v>
      </c>
      <c r="P67" t="s">
        <v>914</v>
      </c>
    </row>
    <row r="68" spans="1:16" x14ac:dyDescent="0.55000000000000004">
      <c r="A68" t="s">
        <v>0</v>
      </c>
      <c r="B68" t="s">
        <v>4071</v>
      </c>
      <c r="D68" t="s">
        <v>4072</v>
      </c>
      <c r="E68" t="s">
        <v>105</v>
      </c>
      <c r="F68" t="b">
        <v>0</v>
      </c>
      <c r="G68" t="s">
        <v>1420</v>
      </c>
      <c r="H68" s="4">
        <v>45658.295868055553</v>
      </c>
      <c r="I68" t="b">
        <v>0</v>
      </c>
      <c r="J68" t="b">
        <v>0</v>
      </c>
      <c r="K68" t="s">
        <v>1420</v>
      </c>
      <c r="L68" t="s">
        <v>22</v>
      </c>
      <c r="M68">
        <v>40000</v>
      </c>
      <c r="O68" t="s">
        <v>4070</v>
      </c>
      <c r="P68" t="s">
        <v>914</v>
      </c>
    </row>
    <row r="69" spans="1:16" x14ac:dyDescent="0.55000000000000004">
      <c r="A69" t="s">
        <v>0</v>
      </c>
      <c r="B69" t="s">
        <v>0</v>
      </c>
      <c r="D69" t="s">
        <v>2298</v>
      </c>
      <c r="E69" t="s">
        <v>20</v>
      </c>
      <c r="F69" t="b">
        <v>0</v>
      </c>
      <c r="G69" t="s">
        <v>1420</v>
      </c>
      <c r="H69" s="4">
        <v>45658.295868055553</v>
      </c>
      <c r="I69" t="b">
        <v>1</v>
      </c>
      <c r="J69" t="b">
        <v>0</v>
      </c>
      <c r="K69" t="s">
        <v>1420</v>
      </c>
      <c r="L69" t="s">
        <v>22</v>
      </c>
      <c r="M69">
        <v>40750</v>
      </c>
      <c r="O69" t="s">
        <v>4073</v>
      </c>
      <c r="P69" t="s">
        <v>430</v>
      </c>
    </row>
    <row r="70" spans="1:16" x14ac:dyDescent="0.55000000000000004">
      <c r="A70" t="s">
        <v>0</v>
      </c>
      <c r="B70" t="s">
        <v>4069</v>
      </c>
      <c r="C70" t="s">
        <v>1420</v>
      </c>
      <c r="D70" t="s">
        <v>2208</v>
      </c>
      <c r="E70" t="s">
        <v>20</v>
      </c>
      <c r="F70" t="b">
        <v>0</v>
      </c>
      <c r="G70" t="s">
        <v>1420</v>
      </c>
      <c r="H70" s="4">
        <v>45658.295868055553</v>
      </c>
      <c r="I70" t="b">
        <v>0</v>
      </c>
      <c r="J70" t="b">
        <v>0</v>
      </c>
      <c r="K70" t="s">
        <v>1420</v>
      </c>
      <c r="L70" t="s">
        <v>22</v>
      </c>
      <c r="M70">
        <v>40000</v>
      </c>
      <c r="O70" t="s">
        <v>4070</v>
      </c>
      <c r="P70" t="s">
        <v>914</v>
      </c>
    </row>
    <row r="71" spans="1:16" x14ac:dyDescent="0.55000000000000004">
      <c r="A71" t="s">
        <v>1</v>
      </c>
      <c r="B71" t="s">
        <v>4074</v>
      </c>
      <c r="C71" t="s">
        <v>4075</v>
      </c>
      <c r="D71" t="s">
        <v>3970</v>
      </c>
      <c r="E71" t="s">
        <v>20</v>
      </c>
      <c r="F71" t="b">
        <v>0</v>
      </c>
      <c r="G71" t="s">
        <v>4076</v>
      </c>
      <c r="H71" s="4">
        <v>45658.296064814807</v>
      </c>
      <c r="I71" t="b">
        <v>0</v>
      </c>
      <c r="J71" t="b">
        <v>0</v>
      </c>
      <c r="K71" t="s">
        <v>4076</v>
      </c>
      <c r="L71" t="s">
        <v>22</v>
      </c>
      <c r="M71">
        <v>202029</v>
      </c>
      <c r="O71" t="s">
        <v>2976</v>
      </c>
      <c r="P71" t="s">
        <v>4077</v>
      </c>
    </row>
    <row r="72" spans="1:16" x14ac:dyDescent="0.55000000000000004">
      <c r="A72" t="s">
        <v>0</v>
      </c>
      <c r="B72" t="s">
        <v>4078</v>
      </c>
      <c r="C72" t="s">
        <v>143</v>
      </c>
      <c r="D72" t="s">
        <v>3973</v>
      </c>
      <c r="E72" t="s">
        <v>20</v>
      </c>
      <c r="F72" t="b">
        <v>0</v>
      </c>
      <c r="G72" t="s">
        <v>35</v>
      </c>
      <c r="H72" s="4">
        <v>45658.375763888893</v>
      </c>
      <c r="I72" t="b">
        <v>0</v>
      </c>
      <c r="J72" t="b">
        <v>1</v>
      </c>
      <c r="K72" t="s">
        <v>24</v>
      </c>
      <c r="L72" t="s">
        <v>22</v>
      </c>
      <c r="M72">
        <v>93800</v>
      </c>
      <c r="O72" t="s">
        <v>1126</v>
      </c>
      <c r="P72" t="s">
        <v>4079</v>
      </c>
    </row>
    <row r="73" spans="1:16" x14ac:dyDescent="0.55000000000000004">
      <c r="A73" t="s">
        <v>0</v>
      </c>
      <c r="B73" t="s">
        <v>4080</v>
      </c>
      <c r="C73" t="s">
        <v>841</v>
      </c>
      <c r="D73" t="s">
        <v>3957</v>
      </c>
      <c r="E73" t="s">
        <v>20</v>
      </c>
      <c r="F73" t="b">
        <v>0</v>
      </c>
      <c r="G73" t="s">
        <v>30</v>
      </c>
      <c r="H73" s="4">
        <v>45658.376122685193</v>
      </c>
      <c r="I73" t="b">
        <v>0</v>
      </c>
      <c r="J73" t="b">
        <v>1</v>
      </c>
      <c r="K73" t="s">
        <v>24</v>
      </c>
      <c r="L73" t="s">
        <v>36</v>
      </c>
      <c r="N73">
        <v>25.2400016784668</v>
      </c>
      <c r="O73" t="s">
        <v>4081</v>
      </c>
    </row>
    <row r="74" spans="1:16" x14ac:dyDescent="0.55000000000000004">
      <c r="A74" t="s">
        <v>2</v>
      </c>
      <c r="B74" t="s">
        <v>4082</v>
      </c>
      <c r="C74" t="s">
        <v>54</v>
      </c>
      <c r="D74" t="s">
        <v>2208</v>
      </c>
      <c r="E74" t="s">
        <v>34</v>
      </c>
      <c r="F74" t="b">
        <v>0</v>
      </c>
      <c r="G74" t="s">
        <v>27</v>
      </c>
      <c r="H74" s="4">
        <v>45658.418680555558</v>
      </c>
      <c r="I74" t="b">
        <v>0</v>
      </c>
      <c r="J74" t="b">
        <v>1</v>
      </c>
      <c r="K74" t="s">
        <v>24</v>
      </c>
      <c r="L74" t="s">
        <v>22</v>
      </c>
      <c r="M74">
        <v>214500</v>
      </c>
      <c r="O74" t="s">
        <v>428</v>
      </c>
      <c r="P74" t="s">
        <v>4083</v>
      </c>
    </row>
    <row r="75" spans="1:16" x14ac:dyDescent="0.55000000000000004">
      <c r="A75" t="s">
        <v>2</v>
      </c>
      <c r="B75" t="s">
        <v>1544</v>
      </c>
      <c r="C75" t="s">
        <v>203</v>
      </c>
      <c r="D75" t="s">
        <v>4084</v>
      </c>
      <c r="E75" t="s">
        <v>20</v>
      </c>
      <c r="F75" t="b">
        <v>0</v>
      </c>
      <c r="G75" t="s">
        <v>27</v>
      </c>
      <c r="H75" s="4">
        <v>45658.418888888889</v>
      </c>
      <c r="I75" t="b">
        <v>1</v>
      </c>
      <c r="J75" t="b">
        <v>1</v>
      </c>
      <c r="K75" t="s">
        <v>24</v>
      </c>
      <c r="L75" t="s">
        <v>22</v>
      </c>
      <c r="M75">
        <v>168800</v>
      </c>
      <c r="O75" t="s">
        <v>563</v>
      </c>
      <c r="P75" t="s">
        <v>4085</v>
      </c>
    </row>
    <row r="76" spans="1:16" x14ac:dyDescent="0.55000000000000004">
      <c r="A76" t="s">
        <v>0</v>
      </c>
      <c r="B76" t="s">
        <v>2166</v>
      </c>
      <c r="C76" t="s">
        <v>192</v>
      </c>
      <c r="D76" t="s">
        <v>4084</v>
      </c>
      <c r="E76" t="s">
        <v>20</v>
      </c>
      <c r="F76" t="b">
        <v>0</v>
      </c>
      <c r="G76" t="s">
        <v>23</v>
      </c>
      <c r="H76" s="4">
        <v>45658.447164351863</v>
      </c>
      <c r="I76" t="b">
        <v>0</v>
      </c>
      <c r="J76" t="b">
        <v>0</v>
      </c>
      <c r="K76" t="s">
        <v>24</v>
      </c>
      <c r="L76" t="s">
        <v>22</v>
      </c>
      <c r="M76">
        <v>106500</v>
      </c>
      <c r="O76" t="s">
        <v>374</v>
      </c>
      <c r="P76" t="s">
        <v>4086</v>
      </c>
    </row>
    <row r="77" spans="1:16" x14ac:dyDescent="0.55000000000000004">
      <c r="A77" t="s">
        <v>0</v>
      </c>
      <c r="B77" t="s">
        <v>4087</v>
      </c>
      <c r="C77" t="s">
        <v>4088</v>
      </c>
      <c r="D77" t="s">
        <v>3957</v>
      </c>
      <c r="E77" t="s">
        <v>105</v>
      </c>
      <c r="F77" t="b">
        <v>0</v>
      </c>
      <c r="G77" t="s">
        <v>27</v>
      </c>
      <c r="H77" s="4">
        <v>45658.458391203712</v>
      </c>
      <c r="I77" t="b">
        <v>1</v>
      </c>
      <c r="J77" t="b">
        <v>0</v>
      </c>
      <c r="K77" t="s">
        <v>24</v>
      </c>
      <c r="L77" t="s">
        <v>36</v>
      </c>
      <c r="N77">
        <v>24.014999389648441</v>
      </c>
      <c r="O77" t="s">
        <v>4089</v>
      </c>
      <c r="P77" t="s">
        <v>1597</v>
      </c>
    </row>
    <row r="78" spans="1:16" x14ac:dyDescent="0.55000000000000004">
      <c r="A78" t="s">
        <v>0</v>
      </c>
      <c r="B78" t="s">
        <v>565</v>
      </c>
      <c r="C78" t="s">
        <v>54</v>
      </c>
      <c r="D78" t="s">
        <v>4084</v>
      </c>
      <c r="E78" t="s">
        <v>20</v>
      </c>
      <c r="F78" t="b">
        <v>0</v>
      </c>
      <c r="G78" t="s">
        <v>41</v>
      </c>
      <c r="H78" s="4">
        <v>45658.583923611113</v>
      </c>
      <c r="I78" t="b">
        <v>0</v>
      </c>
      <c r="J78" t="b">
        <v>0</v>
      </c>
      <c r="K78" t="s">
        <v>24</v>
      </c>
      <c r="L78" t="s">
        <v>22</v>
      </c>
      <c r="M78">
        <v>150000</v>
      </c>
      <c r="O78" t="s">
        <v>3284</v>
      </c>
      <c r="P78" t="s">
        <v>1295</v>
      </c>
    </row>
    <row r="79" spans="1:16" x14ac:dyDescent="0.55000000000000004">
      <c r="A79" t="s">
        <v>0</v>
      </c>
      <c r="B79" t="s">
        <v>0</v>
      </c>
      <c r="C79" t="s">
        <v>711</v>
      </c>
      <c r="D79" t="s">
        <v>4090</v>
      </c>
      <c r="E79" t="s">
        <v>20</v>
      </c>
      <c r="F79" t="b">
        <v>0</v>
      </c>
      <c r="G79" t="s">
        <v>23</v>
      </c>
      <c r="H79" s="4">
        <v>45658.697118055563</v>
      </c>
      <c r="I79" t="b">
        <v>0</v>
      </c>
      <c r="J79" t="b">
        <v>0</v>
      </c>
      <c r="K79" t="s">
        <v>24</v>
      </c>
      <c r="L79" t="s">
        <v>36</v>
      </c>
      <c r="N79">
        <v>32.5</v>
      </c>
      <c r="O79" t="s">
        <v>712</v>
      </c>
      <c r="P79" t="s">
        <v>447</v>
      </c>
    </row>
    <row r="80" spans="1:16" x14ac:dyDescent="0.55000000000000004">
      <c r="A80" t="s">
        <v>0</v>
      </c>
      <c r="B80" t="s">
        <v>3210</v>
      </c>
      <c r="C80" t="s">
        <v>180</v>
      </c>
      <c r="D80" t="s">
        <v>4084</v>
      </c>
      <c r="E80" t="s">
        <v>20</v>
      </c>
      <c r="F80" t="b">
        <v>0</v>
      </c>
      <c r="G80" t="s">
        <v>41</v>
      </c>
      <c r="H80" s="4">
        <v>45658.708738425928</v>
      </c>
      <c r="I80" t="b">
        <v>0</v>
      </c>
      <c r="J80" t="b">
        <v>0</v>
      </c>
      <c r="K80" t="s">
        <v>24</v>
      </c>
      <c r="L80" t="s">
        <v>36</v>
      </c>
      <c r="N80">
        <v>21.5</v>
      </c>
      <c r="O80" t="s">
        <v>4091</v>
      </c>
      <c r="P80" t="s">
        <v>2972</v>
      </c>
    </row>
    <row r="81" spans="1:16" x14ac:dyDescent="0.55000000000000004">
      <c r="A81" t="s">
        <v>0</v>
      </c>
      <c r="B81" t="s">
        <v>0</v>
      </c>
      <c r="C81" t="s">
        <v>76</v>
      </c>
      <c r="D81" t="s">
        <v>4090</v>
      </c>
      <c r="E81" t="s">
        <v>20</v>
      </c>
      <c r="F81" t="b">
        <v>0</v>
      </c>
      <c r="G81" t="s">
        <v>41</v>
      </c>
      <c r="H81" s="4">
        <v>45658.708738425928</v>
      </c>
      <c r="I81" t="b">
        <v>0</v>
      </c>
      <c r="J81" t="b">
        <v>0</v>
      </c>
      <c r="K81" t="s">
        <v>24</v>
      </c>
      <c r="L81" t="s">
        <v>36</v>
      </c>
      <c r="N81">
        <v>37.5</v>
      </c>
      <c r="O81" t="s">
        <v>712</v>
      </c>
      <c r="P81" t="s">
        <v>1904</v>
      </c>
    </row>
    <row r="82" spans="1:16" x14ac:dyDescent="0.55000000000000004">
      <c r="A82" t="s">
        <v>2</v>
      </c>
      <c r="B82" t="s">
        <v>4092</v>
      </c>
      <c r="C82" t="s">
        <v>39</v>
      </c>
      <c r="D82" t="s">
        <v>4093</v>
      </c>
      <c r="E82" t="s">
        <v>20</v>
      </c>
      <c r="F82" t="b">
        <v>1</v>
      </c>
      <c r="G82" t="s">
        <v>27</v>
      </c>
      <c r="H82" s="4">
        <v>45658.710347222222</v>
      </c>
      <c r="I82" t="b">
        <v>0</v>
      </c>
      <c r="J82" t="b">
        <v>1</v>
      </c>
      <c r="K82" t="s">
        <v>24</v>
      </c>
      <c r="L82" t="s">
        <v>22</v>
      </c>
      <c r="M82">
        <v>135500</v>
      </c>
      <c r="O82" t="s">
        <v>4094</v>
      </c>
      <c r="P82" t="s">
        <v>4095</v>
      </c>
    </row>
    <row r="83" spans="1:16" x14ac:dyDescent="0.55000000000000004">
      <c r="A83" t="s">
        <v>19</v>
      </c>
      <c r="B83" t="s">
        <v>1406</v>
      </c>
      <c r="C83" t="s">
        <v>1985</v>
      </c>
      <c r="D83" t="s">
        <v>3957</v>
      </c>
      <c r="E83" t="s">
        <v>34</v>
      </c>
      <c r="F83" t="b">
        <v>0</v>
      </c>
      <c r="G83" t="s">
        <v>27</v>
      </c>
      <c r="H83" s="4">
        <v>45658.793194444443</v>
      </c>
      <c r="I83" t="b">
        <v>0</v>
      </c>
      <c r="J83" t="b">
        <v>0</v>
      </c>
      <c r="K83" t="s">
        <v>24</v>
      </c>
      <c r="L83" t="s">
        <v>36</v>
      </c>
      <c r="N83">
        <v>33.709999084472663</v>
      </c>
      <c r="O83" t="s">
        <v>3100</v>
      </c>
      <c r="P83" t="s">
        <v>3966</v>
      </c>
    </row>
    <row r="84" spans="1:16" x14ac:dyDescent="0.55000000000000004">
      <c r="A84" t="s">
        <v>28</v>
      </c>
      <c r="B84" t="s">
        <v>4096</v>
      </c>
      <c r="C84" t="s">
        <v>151</v>
      </c>
      <c r="D84" t="s">
        <v>3957</v>
      </c>
      <c r="E84" t="s">
        <v>34</v>
      </c>
      <c r="F84" t="b">
        <v>0</v>
      </c>
      <c r="G84" t="s">
        <v>30</v>
      </c>
      <c r="H84" s="4">
        <v>45658.835046296299</v>
      </c>
      <c r="I84" t="b">
        <v>0</v>
      </c>
      <c r="J84" t="b">
        <v>1</v>
      </c>
      <c r="K84" t="s">
        <v>24</v>
      </c>
      <c r="L84" t="s">
        <v>36</v>
      </c>
      <c r="N84">
        <v>24.219999313354489</v>
      </c>
      <c r="O84" t="s">
        <v>3544</v>
      </c>
      <c r="P84" t="s">
        <v>4097</v>
      </c>
    </row>
    <row r="85" spans="1:16" x14ac:dyDescent="0.55000000000000004">
      <c r="A85" t="s">
        <v>2</v>
      </c>
      <c r="B85" t="s">
        <v>2076</v>
      </c>
      <c r="C85" t="s">
        <v>236</v>
      </c>
      <c r="D85" t="s">
        <v>3957</v>
      </c>
      <c r="E85" t="s">
        <v>34</v>
      </c>
      <c r="F85" t="b">
        <v>0</v>
      </c>
      <c r="G85" t="s">
        <v>41</v>
      </c>
      <c r="H85" s="4">
        <v>45658.835763888892</v>
      </c>
      <c r="I85" t="b">
        <v>1</v>
      </c>
      <c r="J85" t="b">
        <v>1</v>
      </c>
      <c r="K85" t="s">
        <v>24</v>
      </c>
      <c r="L85" t="s">
        <v>36</v>
      </c>
      <c r="N85">
        <v>56.475002288818359</v>
      </c>
      <c r="O85" t="s">
        <v>186</v>
      </c>
      <c r="P85" t="s">
        <v>4098</v>
      </c>
    </row>
    <row r="86" spans="1:16" x14ac:dyDescent="0.55000000000000004">
      <c r="A86" t="s">
        <v>19</v>
      </c>
      <c r="B86" t="s">
        <v>4099</v>
      </c>
      <c r="C86" t="s">
        <v>151</v>
      </c>
      <c r="D86" t="s">
        <v>4100</v>
      </c>
      <c r="E86" t="s">
        <v>20</v>
      </c>
      <c r="F86" t="b">
        <v>0</v>
      </c>
      <c r="G86" t="s">
        <v>30</v>
      </c>
      <c r="H86" s="4">
        <v>45659.001689814817</v>
      </c>
      <c r="I86" t="b">
        <v>0</v>
      </c>
      <c r="J86" t="b">
        <v>1</v>
      </c>
      <c r="K86" t="s">
        <v>24</v>
      </c>
      <c r="L86" t="s">
        <v>22</v>
      </c>
      <c r="M86">
        <v>243500</v>
      </c>
      <c r="O86" t="s">
        <v>59</v>
      </c>
      <c r="P86" t="s">
        <v>2993</v>
      </c>
    </row>
    <row r="87" spans="1:16" x14ac:dyDescent="0.55000000000000004">
      <c r="A87" t="s">
        <v>0</v>
      </c>
      <c r="B87" t="s">
        <v>1300</v>
      </c>
      <c r="C87" t="s">
        <v>82</v>
      </c>
      <c r="D87" t="s">
        <v>3828</v>
      </c>
      <c r="E87" t="s">
        <v>20</v>
      </c>
      <c r="F87" t="b">
        <v>0</v>
      </c>
      <c r="G87" t="s">
        <v>27</v>
      </c>
      <c r="H87" s="4">
        <v>45659.249976851846</v>
      </c>
      <c r="I87" t="b">
        <v>0</v>
      </c>
      <c r="J87" t="b">
        <v>1</v>
      </c>
      <c r="K87" t="s">
        <v>24</v>
      </c>
      <c r="L87" t="s">
        <v>22</v>
      </c>
      <c r="M87">
        <v>75500</v>
      </c>
      <c r="O87" t="s">
        <v>4101</v>
      </c>
      <c r="P87" t="s">
        <v>4102</v>
      </c>
    </row>
    <row r="88" spans="1:16" x14ac:dyDescent="0.55000000000000004">
      <c r="A88" t="s">
        <v>1</v>
      </c>
      <c r="B88" t="s">
        <v>3351</v>
      </c>
      <c r="C88" t="s">
        <v>372</v>
      </c>
      <c r="D88" t="s">
        <v>4103</v>
      </c>
      <c r="E88" t="s">
        <v>20</v>
      </c>
      <c r="F88" t="b">
        <v>0</v>
      </c>
      <c r="G88" t="s">
        <v>27</v>
      </c>
      <c r="H88" s="4">
        <v>45659.251238425917</v>
      </c>
      <c r="I88" t="b">
        <v>0</v>
      </c>
      <c r="J88" t="b">
        <v>1</v>
      </c>
      <c r="K88" t="s">
        <v>24</v>
      </c>
      <c r="L88" t="s">
        <v>22</v>
      </c>
      <c r="M88">
        <v>60000</v>
      </c>
      <c r="O88" t="s">
        <v>4104</v>
      </c>
      <c r="P88" t="s">
        <v>4105</v>
      </c>
    </row>
    <row r="89" spans="1:16" x14ac:dyDescent="0.55000000000000004">
      <c r="A89" t="s">
        <v>2</v>
      </c>
      <c r="B89" t="s">
        <v>2516</v>
      </c>
      <c r="C89" t="s">
        <v>4106</v>
      </c>
      <c r="D89" t="s">
        <v>3970</v>
      </c>
      <c r="E89" t="s">
        <v>20</v>
      </c>
      <c r="F89" t="b">
        <v>0</v>
      </c>
      <c r="G89" t="s">
        <v>30</v>
      </c>
      <c r="H89" s="4">
        <v>45659.253171296303</v>
      </c>
      <c r="I89" t="b">
        <v>1</v>
      </c>
      <c r="J89" t="b">
        <v>0</v>
      </c>
      <c r="K89" t="s">
        <v>24</v>
      </c>
      <c r="L89" t="s">
        <v>22</v>
      </c>
      <c r="M89">
        <v>101014</v>
      </c>
      <c r="O89" t="s">
        <v>4107</v>
      </c>
      <c r="P89" t="s">
        <v>4108</v>
      </c>
    </row>
    <row r="90" spans="1:16" x14ac:dyDescent="0.55000000000000004">
      <c r="A90" t="s">
        <v>1</v>
      </c>
      <c r="B90" t="s">
        <v>3988</v>
      </c>
      <c r="C90" t="s">
        <v>39</v>
      </c>
      <c r="D90" t="s">
        <v>3973</v>
      </c>
      <c r="E90" t="s">
        <v>51</v>
      </c>
      <c r="F90" t="b">
        <v>1</v>
      </c>
      <c r="G90" t="s">
        <v>912</v>
      </c>
      <c r="H90" s="4">
        <v>45659.271724537037</v>
      </c>
      <c r="I90" t="b">
        <v>0</v>
      </c>
      <c r="J90" t="b">
        <v>0</v>
      </c>
      <c r="K90" t="s">
        <v>912</v>
      </c>
      <c r="L90" t="s">
        <v>36</v>
      </c>
      <c r="N90">
        <v>19.5</v>
      </c>
      <c r="O90" t="s">
        <v>3989</v>
      </c>
      <c r="P90" t="s">
        <v>3990</v>
      </c>
    </row>
    <row r="91" spans="1:16" x14ac:dyDescent="0.55000000000000004">
      <c r="A91" t="s">
        <v>1</v>
      </c>
      <c r="B91" t="s">
        <v>3988</v>
      </c>
      <c r="C91" t="s">
        <v>255</v>
      </c>
      <c r="D91" t="s">
        <v>3973</v>
      </c>
      <c r="E91" t="s">
        <v>51</v>
      </c>
      <c r="F91" t="b">
        <v>0</v>
      </c>
      <c r="G91" t="s">
        <v>255</v>
      </c>
      <c r="H91" s="4">
        <v>45659.271909722222</v>
      </c>
      <c r="I91" t="b">
        <v>0</v>
      </c>
      <c r="J91" t="b">
        <v>0</v>
      </c>
      <c r="K91" t="s">
        <v>255</v>
      </c>
      <c r="L91" t="s">
        <v>36</v>
      </c>
      <c r="N91">
        <v>19.5</v>
      </c>
      <c r="O91" t="s">
        <v>3989</v>
      </c>
      <c r="P91" t="s">
        <v>3990</v>
      </c>
    </row>
    <row r="92" spans="1:16" x14ac:dyDescent="0.55000000000000004">
      <c r="A92" t="s">
        <v>1</v>
      </c>
      <c r="B92" t="s">
        <v>3988</v>
      </c>
      <c r="C92" t="s">
        <v>39</v>
      </c>
      <c r="D92" t="s">
        <v>3973</v>
      </c>
      <c r="E92" t="s">
        <v>51</v>
      </c>
      <c r="F92" t="b">
        <v>1</v>
      </c>
      <c r="G92" t="s">
        <v>552</v>
      </c>
      <c r="H92" s="4">
        <v>45659.27244212963</v>
      </c>
      <c r="I92" t="b">
        <v>0</v>
      </c>
      <c r="J92" t="b">
        <v>0</v>
      </c>
      <c r="K92" t="s">
        <v>552</v>
      </c>
      <c r="L92" t="s">
        <v>36</v>
      </c>
      <c r="N92">
        <v>19.5</v>
      </c>
      <c r="O92" t="s">
        <v>3989</v>
      </c>
      <c r="P92" t="s">
        <v>3990</v>
      </c>
    </row>
    <row r="93" spans="1:16" x14ac:dyDescent="0.55000000000000004">
      <c r="A93" t="s">
        <v>1</v>
      </c>
      <c r="B93" t="s">
        <v>3988</v>
      </c>
      <c r="C93" t="s">
        <v>39</v>
      </c>
      <c r="D93" t="s">
        <v>3973</v>
      </c>
      <c r="E93" t="s">
        <v>51</v>
      </c>
      <c r="F93" t="b">
        <v>1</v>
      </c>
      <c r="G93" t="s">
        <v>1311</v>
      </c>
      <c r="H93" s="4">
        <v>45659.273935185192</v>
      </c>
      <c r="I93" t="b">
        <v>0</v>
      </c>
      <c r="J93" t="b">
        <v>0</v>
      </c>
      <c r="K93" t="s">
        <v>1311</v>
      </c>
      <c r="L93" t="s">
        <v>36</v>
      </c>
      <c r="N93">
        <v>19.5</v>
      </c>
      <c r="O93" t="s">
        <v>3989</v>
      </c>
      <c r="P93" t="s">
        <v>3990</v>
      </c>
    </row>
    <row r="94" spans="1:16" x14ac:dyDescent="0.55000000000000004">
      <c r="A94" t="s">
        <v>1</v>
      </c>
      <c r="B94" t="s">
        <v>3995</v>
      </c>
      <c r="C94" t="s">
        <v>39</v>
      </c>
      <c r="D94" t="s">
        <v>3973</v>
      </c>
      <c r="E94" t="s">
        <v>51</v>
      </c>
      <c r="F94" t="b">
        <v>1</v>
      </c>
      <c r="G94" t="s">
        <v>1268</v>
      </c>
      <c r="H94" s="4">
        <v>45659.274502314824</v>
      </c>
      <c r="I94" t="b">
        <v>0</v>
      </c>
      <c r="J94" t="b">
        <v>0</v>
      </c>
      <c r="K94" t="s">
        <v>1268</v>
      </c>
      <c r="L94" t="s">
        <v>36</v>
      </c>
      <c r="N94">
        <v>19.5</v>
      </c>
      <c r="O94" t="s">
        <v>3989</v>
      </c>
      <c r="P94" t="s">
        <v>3990</v>
      </c>
    </row>
    <row r="95" spans="1:16" x14ac:dyDescent="0.55000000000000004">
      <c r="A95" t="s">
        <v>2</v>
      </c>
      <c r="B95" t="s">
        <v>2</v>
      </c>
      <c r="C95" t="s">
        <v>39</v>
      </c>
      <c r="D95" t="s">
        <v>4109</v>
      </c>
      <c r="E95" t="s">
        <v>20</v>
      </c>
      <c r="F95" t="b">
        <v>1</v>
      </c>
      <c r="G95" t="s">
        <v>645</v>
      </c>
      <c r="H95" s="4">
        <v>45659.276041666657</v>
      </c>
      <c r="I95" t="b">
        <v>0</v>
      </c>
      <c r="J95" t="b">
        <v>0</v>
      </c>
      <c r="K95" t="s">
        <v>645</v>
      </c>
      <c r="L95" t="s">
        <v>22</v>
      </c>
      <c r="M95">
        <v>51000</v>
      </c>
      <c r="O95" t="s">
        <v>4110</v>
      </c>
      <c r="P95" t="s">
        <v>4111</v>
      </c>
    </row>
    <row r="96" spans="1:16" x14ac:dyDescent="0.55000000000000004">
      <c r="A96" t="s">
        <v>0</v>
      </c>
      <c r="B96" t="s">
        <v>0</v>
      </c>
      <c r="C96" t="s">
        <v>4112</v>
      </c>
      <c r="D96" t="s">
        <v>3828</v>
      </c>
      <c r="E96" t="s">
        <v>20</v>
      </c>
      <c r="F96" t="b">
        <v>0</v>
      </c>
      <c r="G96" t="s">
        <v>1247</v>
      </c>
      <c r="H96" s="4">
        <v>45659.277129629627</v>
      </c>
      <c r="I96" t="b">
        <v>0</v>
      </c>
      <c r="J96" t="b">
        <v>0</v>
      </c>
      <c r="K96" t="s">
        <v>1247</v>
      </c>
      <c r="L96" t="s">
        <v>22</v>
      </c>
      <c r="M96">
        <v>36500</v>
      </c>
      <c r="O96" t="s">
        <v>4113</v>
      </c>
      <c r="P96" t="s">
        <v>2146</v>
      </c>
    </row>
    <row r="97" spans="1:16" x14ac:dyDescent="0.55000000000000004">
      <c r="A97" t="s">
        <v>0</v>
      </c>
      <c r="B97" t="s">
        <v>4114</v>
      </c>
      <c r="C97" t="s">
        <v>1291</v>
      </c>
      <c r="D97" t="s">
        <v>3508</v>
      </c>
      <c r="E97" t="s">
        <v>20</v>
      </c>
      <c r="F97" t="b">
        <v>0</v>
      </c>
      <c r="G97" t="s">
        <v>1247</v>
      </c>
      <c r="H97" s="4">
        <v>45659.277129629627</v>
      </c>
      <c r="I97" t="b">
        <v>1</v>
      </c>
      <c r="J97" t="b">
        <v>0</v>
      </c>
      <c r="K97" t="s">
        <v>1247</v>
      </c>
      <c r="L97" t="s">
        <v>36</v>
      </c>
      <c r="N97">
        <v>55</v>
      </c>
      <c r="O97" t="s">
        <v>3508</v>
      </c>
    </row>
    <row r="98" spans="1:16" x14ac:dyDescent="0.55000000000000004">
      <c r="A98" t="s">
        <v>1</v>
      </c>
      <c r="B98" t="s">
        <v>1</v>
      </c>
      <c r="C98" t="s">
        <v>3174</v>
      </c>
      <c r="D98" t="s">
        <v>3828</v>
      </c>
      <c r="E98" t="s">
        <v>20</v>
      </c>
      <c r="F98" t="b">
        <v>0</v>
      </c>
      <c r="G98" t="s">
        <v>23</v>
      </c>
      <c r="H98" s="4">
        <v>45659.280763888892</v>
      </c>
      <c r="I98" t="b">
        <v>0</v>
      </c>
      <c r="J98" t="b">
        <v>1</v>
      </c>
      <c r="K98" t="s">
        <v>24</v>
      </c>
      <c r="L98" t="s">
        <v>22</v>
      </c>
      <c r="M98">
        <v>127500</v>
      </c>
      <c r="O98" t="s">
        <v>4115</v>
      </c>
      <c r="P98" t="s">
        <v>4116</v>
      </c>
    </row>
    <row r="99" spans="1:16" x14ac:dyDescent="0.55000000000000004">
      <c r="A99" t="s">
        <v>89</v>
      </c>
      <c r="B99" t="s">
        <v>4117</v>
      </c>
      <c r="C99" t="s">
        <v>39</v>
      </c>
      <c r="D99" t="s">
        <v>3985</v>
      </c>
      <c r="E99" t="s">
        <v>20</v>
      </c>
      <c r="F99" t="b">
        <v>1</v>
      </c>
      <c r="G99" t="s">
        <v>2012</v>
      </c>
      <c r="H99" s="4">
        <v>45659.283043981479</v>
      </c>
      <c r="I99" t="b">
        <v>0</v>
      </c>
      <c r="J99" t="b">
        <v>0</v>
      </c>
      <c r="K99" t="s">
        <v>2012</v>
      </c>
      <c r="L99" t="s">
        <v>22</v>
      </c>
      <c r="M99">
        <v>250000</v>
      </c>
      <c r="O99" t="s">
        <v>4053</v>
      </c>
      <c r="P99" t="s">
        <v>1223</v>
      </c>
    </row>
    <row r="100" spans="1:16" x14ac:dyDescent="0.55000000000000004">
      <c r="A100" t="s">
        <v>139</v>
      </c>
      <c r="B100" t="s">
        <v>4118</v>
      </c>
      <c r="C100" t="s">
        <v>39</v>
      </c>
      <c r="D100" t="s">
        <v>3985</v>
      </c>
      <c r="E100" t="s">
        <v>20</v>
      </c>
      <c r="F100" t="b">
        <v>1</v>
      </c>
      <c r="G100" t="s">
        <v>3654</v>
      </c>
      <c r="H100" s="4">
        <v>45659.283159722218</v>
      </c>
      <c r="I100" t="b">
        <v>0</v>
      </c>
      <c r="J100" t="b">
        <v>0</v>
      </c>
      <c r="K100" t="s">
        <v>3654</v>
      </c>
      <c r="L100" t="s">
        <v>22</v>
      </c>
      <c r="M100">
        <v>91400</v>
      </c>
      <c r="O100" t="s">
        <v>4119</v>
      </c>
    </row>
    <row r="101" spans="1:16" x14ac:dyDescent="0.55000000000000004">
      <c r="A101" t="s">
        <v>40</v>
      </c>
      <c r="B101" t="s">
        <v>2410</v>
      </c>
      <c r="C101" t="s">
        <v>3501</v>
      </c>
      <c r="D101" t="s">
        <v>3108</v>
      </c>
      <c r="E101" t="s">
        <v>20</v>
      </c>
      <c r="F101" t="b">
        <v>0</v>
      </c>
      <c r="G101" t="s">
        <v>2732</v>
      </c>
      <c r="H101" s="4">
        <v>45659.285000000003</v>
      </c>
      <c r="I101" t="b">
        <v>1</v>
      </c>
      <c r="J101" t="b">
        <v>0</v>
      </c>
      <c r="K101" t="s">
        <v>2732</v>
      </c>
      <c r="L101" t="s">
        <v>22</v>
      </c>
      <c r="M101">
        <v>42420</v>
      </c>
      <c r="O101" t="s">
        <v>2018</v>
      </c>
      <c r="P101" t="s">
        <v>4120</v>
      </c>
    </row>
    <row r="102" spans="1:16" x14ac:dyDescent="0.55000000000000004">
      <c r="A102" t="s">
        <v>2</v>
      </c>
      <c r="B102" t="s">
        <v>4121</v>
      </c>
      <c r="C102" t="s">
        <v>2640</v>
      </c>
      <c r="D102" t="s">
        <v>4122</v>
      </c>
      <c r="E102" t="s">
        <v>631</v>
      </c>
      <c r="F102" t="b">
        <v>0</v>
      </c>
      <c r="G102" t="s">
        <v>2641</v>
      </c>
      <c r="H102" s="4">
        <v>45659.285324074073</v>
      </c>
      <c r="I102" t="b">
        <v>0</v>
      </c>
      <c r="J102" t="b">
        <v>0</v>
      </c>
      <c r="K102" t="s">
        <v>2641</v>
      </c>
      <c r="L102" t="s">
        <v>36</v>
      </c>
      <c r="N102">
        <v>35.994998931884773</v>
      </c>
      <c r="O102" t="s">
        <v>1773</v>
      </c>
      <c r="P102" t="s">
        <v>2185</v>
      </c>
    </row>
    <row r="103" spans="1:16" x14ac:dyDescent="0.55000000000000004">
      <c r="A103" t="s">
        <v>0</v>
      </c>
      <c r="B103" t="s">
        <v>4123</v>
      </c>
      <c r="C103" t="s">
        <v>4124</v>
      </c>
      <c r="D103" t="s">
        <v>4035</v>
      </c>
      <c r="E103" t="s">
        <v>20</v>
      </c>
      <c r="F103" t="b">
        <v>0</v>
      </c>
      <c r="G103" t="s">
        <v>4125</v>
      </c>
      <c r="H103" s="4">
        <v>45659.286574074067</v>
      </c>
      <c r="I103" t="b">
        <v>0</v>
      </c>
      <c r="J103" t="b">
        <v>0</v>
      </c>
      <c r="K103" t="s">
        <v>4125</v>
      </c>
      <c r="L103" t="s">
        <v>22</v>
      </c>
      <c r="M103">
        <v>32000</v>
      </c>
      <c r="O103" t="s">
        <v>821</v>
      </c>
      <c r="P103" t="s">
        <v>4126</v>
      </c>
    </row>
    <row r="104" spans="1:16" x14ac:dyDescent="0.55000000000000004">
      <c r="A104" t="s">
        <v>0</v>
      </c>
      <c r="B104" t="s">
        <v>4127</v>
      </c>
      <c r="C104" t="s">
        <v>160</v>
      </c>
      <c r="D104" t="s">
        <v>4084</v>
      </c>
      <c r="E104" t="s">
        <v>20</v>
      </c>
      <c r="F104" t="b">
        <v>0</v>
      </c>
      <c r="G104" t="s">
        <v>52</v>
      </c>
      <c r="H104" s="4">
        <v>45659.334502314807</v>
      </c>
      <c r="I104" t="b">
        <v>0</v>
      </c>
      <c r="J104" t="b">
        <v>0</v>
      </c>
      <c r="K104" t="s">
        <v>24</v>
      </c>
      <c r="L104" t="s">
        <v>36</v>
      </c>
      <c r="N104">
        <v>42.5</v>
      </c>
      <c r="O104" t="s">
        <v>3651</v>
      </c>
      <c r="P104" t="s">
        <v>726</v>
      </c>
    </row>
    <row r="105" spans="1:16" x14ac:dyDescent="0.55000000000000004">
      <c r="A105" t="s">
        <v>1</v>
      </c>
      <c r="B105" t="s">
        <v>4128</v>
      </c>
      <c r="C105" t="s">
        <v>158</v>
      </c>
      <c r="D105" t="s">
        <v>4035</v>
      </c>
      <c r="E105" t="s">
        <v>20</v>
      </c>
      <c r="F105" t="b">
        <v>0</v>
      </c>
      <c r="G105" t="s">
        <v>158</v>
      </c>
      <c r="H105" s="4">
        <v>45659.393136574072</v>
      </c>
      <c r="I105" t="b">
        <v>0</v>
      </c>
      <c r="J105" t="b">
        <v>0</v>
      </c>
      <c r="K105" t="s">
        <v>158</v>
      </c>
      <c r="L105" t="s">
        <v>22</v>
      </c>
      <c r="M105">
        <v>91199.5</v>
      </c>
      <c r="O105" t="s">
        <v>1906</v>
      </c>
      <c r="P105" t="s">
        <v>4129</v>
      </c>
    </row>
    <row r="106" spans="1:16" x14ac:dyDescent="0.55000000000000004">
      <c r="A106" t="s">
        <v>89</v>
      </c>
      <c r="B106" t="s">
        <v>4130</v>
      </c>
      <c r="C106" t="s">
        <v>179</v>
      </c>
      <c r="D106" t="s">
        <v>3973</v>
      </c>
      <c r="E106" t="s">
        <v>20</v>
      </c>
      <c r="F106" t="b">
        <v>0</v>
      </c>
      <c r="G106" t="s">
        <v>27</v>
      </c>
      <c r="H106" s="4">
        <v>45659.416747685187</v>
      </c>
      <c r="I106" t="b">
        <v>0</v>
      </c>
      <c r="J106" t="b">
        <v>1</v>
      </c>
      <c r="K106" t="s">
        <v>24</v>
      </c>
      <c r="L106" t="s">
        <v>22</v>
      </c>
      <c r="M106">
        <v>115025</v>
      </c>
      <c r="O106" t="s">
        <v>1856</v>
      </c>
    </row>
    <row r="107" spans="1:16" x14ac:dyDescent="0.55000000000000004">
      <c r="A107" t="s">
        <v>2</v>
      </c>
      <c r="B107" t="s">
        <v>4131</v>
      </c>
      <c r="C107" t="s">
        <v>4132</v>
      </c>
      <c r="D107" t="s">
        <v>3973</v>
      </c>
      <c r="E107" t="s">
        <v>631</v>
      </c>
      <c r="F107" t="b">
        <v>0</v>
      </c>
      <c r="G107" t="s">
        <v>30</v>
      </c>
      <c r="H107" s="4">
        <v>45659.417650462958</v>
      </c>
      <c r="I107" t="b">
        <v>0</v>
      </c>
      <c r="J107" t="b">
        <v>0</v>
      </c>
      <c r="K107" t="s">
        <v>24</v>
      </c>
      <c r="L107" t="s">
        <v>36</v>
      </c>
      <c r="N107">
        <v>30.5</v>
      </c>
      <c r="O107" t="s">
        <v>4133</v>
      </c>
      <c r="P107" t="s">
        <v>4134</v>
      </c>
    </row>
    <row r="108" spans="1:16" x14ac:dyDescent="0.55000000000000004">
      <c r="A108" t="s">
        <v>40</v>
      </c>
      <c r="B108" t="s">
        <v>2286</v>
      </c>
      <c r="C108" t="s">
        <v>120</v>
      </c>
      <c r="D108" t="s">
        <v>3973</v>
      </c>
      <c r="E108" t="s">
        <v>20</v>
      </c>
      <c r="F108" t="b">
        <v>0</v>
      </c>
      <c r="G108" t="s">
        <v>27</v>
      </c>
      <c r="H108" s="4">
        <v>45659.418449074074</v>
      </c>
      <c r="I108" t="b">
        <v>0</v>
      </c>
      <c r="J108" t="b">
        <v>1</v>
      </c>
      <c r="K108" t="s">
        <v>24</v>
      </c>
      <c r="L108" t="s">
        <v>22</v>
      </c>
      <c r="M108">
        <v>131500</v>
      </c>
      <c r="O108" t="s">
        <v>4135</v>
      </c>
      <c r="P108" t="s">
        <v>4136</v>
      </c>
    </row>
    <row r="109" spans="1:16" x14ac:dyDescent="0.55000000000000004">
      <c r="A109" t="s">
        <v>2</v>
      </c>
      <c r="B109" t="s">
        <v>1059</v>
      </c>
      <c r="C109" t="s">
        <v>293</v>
      </c>
      <c r="D109" t="s">
        <v>2208</v>
      </c>
      <c r="E109" t="s">
        <v>34</v>
      </c>
      <c r="F109" t="b">
        <v>0</v>
      </c>
      <c r="G109" t="s">
        <v>41</v>
      </c>
      <c r="H109" s="4">
        <v>45659.418622685182</v>
      </c>
      <c r="I109" t="b">
        <v>0</v>
      </c>
      <c r="J109" t="b">
        <v>1</v>
      </c>
      <c r="K109" t="s">
        <v>24</v>
      </c>
      <c r="L109" t="s">
        <v>22</v>
      </c>
      <c r="M109">
        <v>175500</v>
      </c>
      <c r="O109" t="s">
        <v>428</v>
      </c>
      <c r="P109" t="s">
        <v>4137</v>
      </c>
    </row>
    <row r="110" spans="1:16" x14ac:dyDescent="0.55000000000000004">
      <c r="A110" t="s">
        <v>89</v>
      </c>
      <c r="B110" t="s">
        <v>4138</v>
      </c>
      <c r="C110" t="s">
        <v>1333</v>
      </c>
      <c r="D110" t="s">
        <v>3973</v>
      </c>
      <c r="E110" t="s">
        <v>20</v>
      </c>
      <c r="F110" t="b">
        <v>0</v>
      </c>
      <c r="G110" t="s">
        <v>27</v>
      </c>
      <c r="H110" s="4">
        <v>45659.458414351851</v>
      </c>
      <c r="I110" t="b">
        <v>1</v>
      </c>
      <c r="J110" t="b">
        <v>1</v>
      </c>
      <c r="K110" t="s">
        <v>24</v>
      </c>
      <c r="L110" t="s">
        <v>22</v>
      </c>
      <c r="M110">
        <v>120000</v>
      </c>
      <c r="O110" t="s">
        <v>4139</v>
      </c>
    </row>
    <row r="111" spans="1:16" x14ac:dyDescent="0.55000000000000004">
      <c r="A111" t="s">
        <v>25</v>
      </c>
      <c r="B111" t="s">
        <v>4140</v>
      </c>
      <c r="C111" t="s">
        <v>44</v>
      </c>
      <c r="D111" t="s">
        <v>3973</v>
      </c>
      <c r="E111" t="s">
        <v>20</v>
      </c>
      <c r="F111" t="b">
        <v>0</v>
      </c>
      <c r="G111" t="s">
        <v>41</v>
      </c>
      <c r="H111" s="4">
        <v>45659.458773148152</v>
      </c>
      <c r="I111" t="b">
        <v>0</v>
      </c>
      <c r="J111" t="b">
        <v>0</v>
      </c>
      <c r="K111" t="s">
        <v>24</v>
      </c>
      <c r="L111" t="s">
        <v>22</v>
      </c>
      <c r="M111">
        <v>140000</v>
      </c>
      <c r="O111" t="s">
        <v>4141</v>
      </c>
      <c r="P111" t="s">
        <v>2471</v>
      </c>
    </row>
    <row r="112" spans="1:16" x14ac:dyDescent="0.55000000000000004">
      <c r="A112" t="s">
        <v>19</v>
      </c>
      <c r="B112" t="s">
        <v>19</v>
      </c>
      <c r="C112" t="s">
        <v>431</v>
      </c>
      <c r="D112" t="s">
        <v>3957</v>
      </c>
      <c r="E112" t="s">
        <v>34</v>
      </c>
      <c r="F112" t="b">
        <v>0</v>
      </c>
      <c r="G112" t="s">
        <v>27</v>
      </c>
      <c r="H112" s="4">
        <v>45659.501238425917</v>
      </c>
      <c r="I112" t="b">
        <v>0</v>
      </c>
      <c r="J112" t="b">
        <v>1</v>
      </c>
      <c r="K112" t="s">
        <v>24</v>
      </c>
      <c r="L112" t="s">
        <v>36</v>
      </c>
      <c r="N112">
        <v>49.895000457763672</v>
      </c>
      <c r="O112" t="s">
        <v>1176</v>
      </c>
      <c r="P112" t="s">
        <v>3402</v>
      </c>
    </row>
    <row r="113" spans="1:16" x14ac:dyDescent="0.55000000000000004">
      <c r="A113" t="s">
        <v>19</v>
      </c>
      <c r="B113" t="s">
        <v>2550</v>
      </c>
      <c r="C113" t="s">
        <v>431</v>
      </c>
      <c r="D113" t="s">
        <v>3957</v>
      </c>
      <c r="E113" t="s">
        <v>34</v>
      </c>
      <c r="F113" t="b">
        <v>0</v>
      </c>
      <c r="G113" t="s">
        <v>27</v>
      </c>
      <c r="H113" s="4">
        <v>45659.501250000001</v>
      </c>
      <c r="I113" t="b">
        <v>0</v>
      </c>
      <c r="J113" t="b">
        <v>0</v>
      </c>
      <c r="K113" t="s">
        <v>24</v>
      </c>
      <c r="L113" t="s">
        <v>36</v>
      </c>
      <c r="N113">
        <v>49.895000457763672</v>
      </c>
      <c r="O113" t="s">
        <v>1176</v>
      </c>
      <c r="P113" t="s">
        <v>3870</v>
      </c>
    </row>
    <row r="114" spans="1:16" x14ac:dyDescent="0.55000000000000004">
      <c r="A114" t="s">
        <v>2</v>
      </c>
      <c r="B114" t="s">
        <v>4142</v>
      </c>
      <c r="C114" t="s">
        <v>82</v>
      </c>
      <c r="D114" t="s">
        <v>3957</v>
      </c>
      <c r="E114" t="s">
        <v>34</v>
      </c>
      <c r="F114" t="b">
        <v>0</v>
      </c>
      <c r="G114" t="s">
        <v>27</v>
      </c>
      <c r="H114" s="4">
        <v>45659.501527777778</v>
      </c>
      <c r="I114" t="b">
        <v>0</v>
      </c>
      <c r="J114" t="b">
        <v>1</v>
      </c>
      <c r="K114" t="s">
        <v>24</v>
      </c>
      <c r="L114" t="s">
        <v>36</v>
      </c>
      <c r="N114">
        <v>54.420001983642578</v>
      </c>
      <c r="O114" t="s">
        <v>2632</v>
      </c>
      <c r="P114" t="s">
        <v>409</v>
      </c>
    </row>
    <row r="115" spans="1:16" x14ac:dyDescent="0.55000000000000004">
      <c r="A115" t="s">
        <v>2</v>
      </c>
      <c r="B115" t="s">
        <v>4143</v>
      </c>
      <c r="C115" t="s">
        <v>322</v>
      </c>
      <c r="D115" t="s">
        <v>3957</v>
      </c>
      <c r="E115" t="s">
        <v>34</v>
      </c>
      <c r="F115" t="b">
        <v>0</v>
      </c>
      <c r="G115" t="s">
        <v>27</v>
      </c>
      <c r="H115" s="4">
        <v>45659.501655092587</v>
      </c>
      <c r="I115" t="b">
        <v>1</v>
      </c>
      <c r="J115" t="b">
        <v>0</v>
      </c>
      <c r="K115" t="s">
        <v>24</v>
      </c>
      <c r="L115" t="s">
        <v>36</v>
      </c>
      <c r="N115">
        <v>68.2449951171875</v>
      </c>
      <c r="O115" t="s">
        <v>4144</v>
      </c>
      <c r="P115" t="s">
        <v>1502</v>
      </c>
    </row>
    <row r="116" spans="1:16" x14ac:dyDescent="0.55000000000000004">
      <c r="A116" t="s">
        <v>2</v>
      </c>
      <c r="B116" t="s">
        <v>4145</v>
      </c>
      <c r="C116" t="s">
        <v>33</v>
      </c>
      <c r="D116" t="s">
        <v>3957</v>
      </c>
      <c r="E116" t="s">
        <v>34</v>
      </c>
      <c r="F116" t="b">
        <v>0</v>
      </c>
      <c r="G116" t="s">
        <v>27</v>
      </c>
      <c r="H116" s="4">
        <v>45659.501666666663</v>
      </c>
      <c r="I116" t="b">
        <v>0</v>
      </c>
      <c r="J116" t="b">
        <v>0</v>
      </c>
      <c r="K116" t="s">
        <v>24</v>
      </c>
      <c r="L116" t="s">
        <v>36</v>
      </c>
      <c r="N116">
        <v>57.060001373291023</v>
      </c>
      <c r="O116" t="s">
        <v>4146</v>
      </c>
      <c r="P116" t="s">
        <v>4147</v>
      </c>
    </row>
    <row r="117" spans="1:16" x14ac:dyDescent="0.55000000000000004">
      <c r="A117" t="s">
        <v>40</v>
      </c>
      <c r="B117" t="s">
        <v>4148</v>
      </c>
      <c r="C117" t="s">
        <v>4149</v>
      </c>
      <c r="D117" t="s">
        <v>3957</v>
      </c>
      <c r="E117" t="s">
        <v>34</v>
      </c>
      <c r="F117" t="b">
        <v>0</v>
      </c>
      <c r="G117" t="s">
        <v>27</v>
      </c>
      <c r="H117" s="4">
        <v>45659.50167824074</v>
      </c>
      <c r="I117" t="b">
        <v>0</v>
      </c>
      <c r="J117" t="b">
        <v>0</v>
      </c>
      <c r="K117" t="s">
        <v>24</v>
      </c>
      <c r="L117" t="s">
        <v>36</v>
      </c>
      <c r="N117">
        <v>62.560001373291023</v>
      </c>
      <c r="O117" t="s">
        <v>239</v>
      </c>
      <c r="P117" t="s">
        <v>4150</v>
      </c>
    </row>
    <row r="118" spans="1:16" x14ac:dyDescent="0.55000000000000004">
      <c r="A118" t="s">
        <v>139</v>
      </c>
      <c r="B118" t="s">
        <v>4151</v>
      </c>
      <c r="C118" t="s">
        <v>39</v>
      </c>
      <c r="D118" t="s">
        <v>2208</v>
      </c>
      <c r="E118" t="s">
        <v>20</v>
      </c>
      <c r="F118" t="b">
        <v>1</v>
      </c>
      <c r="G118" t="s">
        <v>52</v>
      </c>
      <c r="H118" s="4">
        <v>45659.584444444437</v>
      </c>
      <c r="I118" t="b">
        <v>0</v>
      </c>
      <c r="J118" t="b">
        <v>0</v>
      </c>
      <c r="K118" t="s">
        <v>24</v>
      </c>
      <c r="L118" t="s">
        <v>36</v>
      </c>
      <c r="N118">
        <v>42.5</v>
      </c>
      <c r="O118" t="s">
        <v>74</v>
      </c>
      <c r="P118" t="s">
        <v>726</v>
      </c>
    </row>
    <row r="119" spans="1:16" x14ac:dyDescent="0.55000000000000004">
      <c r="A119" t="s">
        <v>2</v>
      </c>
      <c r="B119" t="s">
        <v>129</v>
      </c>
      <c r="C119" t="s">
        <v>240</v>
      </c>
      <c r="D119" t="s">
        <v>131</v>
      </c>
      <c r="E119" t="s">
        <v>20</v>
      </c>
      <c r="F119" t="b">
        <v>0</v>
      </c>
      <c r="G119" t="s">
        <v>27</v>
      </c>
      <c r="H119" s="4">
        <v>45659.584988425922</v>
      </c>
      <c r="I119" t="b">
        <v>1</v>
      </c>
      <c r="J119" t="b">
        <v>0</v>
      </c>
      <c r="K119" t="s">
        <v>24</v>
      </c>
      <c r="L119" t="s">
        <v>22</v>
      </c>
      <c r="M119">
        <v>110000</v>
      </c>
      <c r="O119" t="s">
        <v>131</v>
      </c>
      <c r="P119" t="s">
        <v>3125</v>
      </c>
    </row>
    <row r="120" spans="1:16" x14ac:dyDescent="0.55000000000000004">
      <c r="A120" t="s">
        <v>2</v>
      </c>
      <c r="B120" t="s">
        <v>2</v>
      </c>
      <c r="C120" t="s">
        <v>2903</v>
      </c>
      <c r="D120" t="s">
        <v>131</v>
      </c>
      <c r="E120" t="s">
        <v>20</v>
      </c>
      <c r="F120" t="b">
        <v>0</v>
      </c>
      <c r="G120" t="s">
        <v>27</v>
      </c>
      <c r="H120" s="4">
        <v>45659.584999999999</v>
      </c>
      <c r="I120" t="b">
        <v>1</v>
      </c>
      <c r="J120" t="b">
        <v>0</v>
      </c>
      <c r="K120" t="s">
        <v>24</v>
      </c>
      <c r="L120" t="s">
        <v>22</v>
      </c>
      <c r="M120">
        <v>90000</v>
      </c>
      <c r="O120" t="s">
        <v>131</v>
      </c>
      <c r="P120" t="s">
        <v>302</v>
      </c>
    </row>
    <row r="121" spans="1:16" x14ac:dyDescent="0.55000000000000004">
      <c r="A121" t="s">
        <v>0</v>
      </c>
      <c r="B121" t="s">
        <v>4152</v>
      </c>
      <c r="C121" t="s">
        <v>1970</v>
      </c>
      <c r="D121" t="s">
        <v>2208</v>
      </c>
      <c r="E121" t="s">
        <v>20</v>
      </c>
      <c r="F121" t="b">
        <v>0</v>
      </c>
      <c r="G121" t="s">
        <v>41</v>
      </c>
      <c r="H121" s="4">
        <v>45659.66710648148</v>
      </c>
      <c r="I121" t="b">
        <v>0</v>
      </c>
      <c r="J121" t="b">
        <v>1</v>
      </c>
      <c r="K121" t="s">
        <v>24</v>
      </c>
      <c r="L121" t="s">
        <v>22</v>
      </c>
      <c r="M121">
        <v>105200</v>
      </c>
      <c r="O121" t="s">
        <v>4153</v>
      </c>
    </row>
    <row r="122" spans="1:16" x14ac:dyDescent="0.55000000000000004">
      <c r="A122" t="s">
        <v>0</v>
      </c>
      <c r="B122" t="s">
        <v>4154</v>
      </c>
      <c r="C122" t="s">
        <v>122</v>
      </c>
      <c r="D122" t="s">
        <v>3973</v>
      </c>
      <c r="E122" t="s">
        <v>20</v>
      </c>
      <c r="F122" t="b">
        <v>0</v>
      </c>
      <c r="G122" t="s">
        <v>52</v>
      </c>
      <c r="H122" s="4">
        <v>45659.66777777778</v>
      </c>
      <c r="I122" t="b">
        <v>0</v>
      </c>
      <c r="J122" t="b">
        <v>1</v>
      </c>
      <c r="K122" t="s">
        <v>24</v>
      </c>
      <c r="L122" t="s">
        <v>22</v>
      </c>
      <c r="M122">
        <v>75000</v>
      </c>
      <c r="O122" t="s">
        <v>4155</v>
      </c>
      <c r="P122" t="s">
        <v>1597</v>
      </c>
    </row>
    <row r="123" spans="1:16" x14ac:dyDescent="0.55000000000000004">
      <c r="A123" t="s">
        <v>2</v>
      </c>
      <c r="B123" t="s">
        <v>4156</v>
      </c>
      <c r="C123" t="s">
        <v>449</v>
      </c>
      <c r="D123" t="s">
        <v>2208</v>
      </c>
      <c r="E123" t="s">
        <v>20</v>
      </c>
      <c r="F123" t="b">
        <v>0</v>
      </c>
      <c r="G123" t="s">
        <v>27</v>
      </c>
      <c r="H123" s="4">
        <v>45659.668298611112</v>
      </c>
      <c r="I123" t="b">
        <v>0</v>
      </c>
      <c r="J123" t="b">
        <v>1</v>
      </c>
      <c r="K123" t="s">
        <v>24</v>
      </c>
      <c r="L123" t="s">
        <v>36</v>
      </c>
      <c r="N123">
        <v>68.5</v>
      </c>
      <c r="O123" t="s">
        <v>1381</v>
      </c>
      <c r="P123" t="s">
        <v>4157</v>
      </c>
    </row>
    <row r="124" spans="1:16" x14ac:dyDescent="0.55000000000000004">
      <c r="A124" t="s">
        <v>40</v>
      </c>
      <c r="B124" t="s">
        <v>474</v>
      </c>
      <c r="C124" t="s">
        <v>143</v>
      </c>
      <c r="D124" t="s">
        <v>81</v>
      </c>
      <c r="E124" t="s">
        <v>20</v>
      </c>
      <c r="F124" t="b">
        <v>0</v>
      </c>
      <c r="G124" t="s">
        <v>27</v>
      </c>
      <c r="H124" s="4">
        <v>45659.70994212963</v>
      </c>
      <c r="I124" t="b">
        <v>1</v>
      </c>
      <c r="J124" t="b">
        <v>0</v>
      </c>
      <c r="K124" t="s">
        <v>24</v>
      </c>
      <c r="L124" t="s">
        <v>22</v>
      </c>
      <c r="M124">
        <v>135000</v>
      </c>
      <c r="O124" t="s">
        <v>81</v>
      </c>
      <c r="P124" t="s">
        <v>4158</v>
      </c>
    </row>
    <row r="125" spans="1:16" x14ac:dyDescent="0.55000000000000004">
      <c r="A125" t="s">
        <v>2</v>
      </c>
      <c r="B125" t="s">
        <v>4159</v>
      </c>
      <c r="C125" t="s">
        <v>143</v>
      </c>
      <c r="D125" t="s">
        <v>3600</v>
      </c>
      <c r="E125" t="s">
        <v>51</v>
      </c>
      <c r="F125" t="b">
        <v>0</v>
      </c>
      <c r="G125" t="s">
        <v>27</v>
      </c>
      <c r="H125" s="4">
        <v>45659.709965277783</v>
      </c>
      <c r="I125" t="b">
        <v>1</v>
      </c>
      <c r="J125" t="b">
        <v>0</v>
      </c>
      <c r="K125" t="s">
        <v>24</v>
      </c>
      <c r="L125" t="s">
        <v>36</v>
      </c>
      <c r="N125">
        <v>55</v>
      </c>
      <c r="O125" t="s">
        <v>4160</v>
      </c>
      <c r="P125" t="s">
        <v>4161</v>
      </c>
    </row>
    <row r="126" spans="1:16" x14ac:dyDescent="0.55000000000000004">
      <c r="A126" t="s">
        <v>2</v>
      </c>
      <c r="B126" t="s">
        <v>2200</v>
      </c>
      <c r="C126" t="s">
        <v>94</v>
      </c>
      <c r="D126" t="s">
        <v>2208</v>
      </c>
      <c r="E126" t="s">
        <v>20</v>
      </c>
      <c r="F126" t="b">
        <v>0</v>
      </c>
      <c r="G126" t="s">
        <v>27</v>
      </c>
      <c r="H126" s="4">
        <v>45659.709988425922</v>
      </c>
      <c r="I126" t="b">
        <v>0</v>
      </c>
      <c r="J126" t="b">
        <v>1</v>
      </c>
      <c r="K126" t="s">
        <v>24</v>
      </c>
      <c r="L126" t="s">
        <v>22</v>
      </c>
      <c r="M126">
        <v>110000</v>
      </c>
      <c r="O126" t="s">
        <v>1554</v>
      </c>
      <c r="P126" t="s">
        <v>4162</v>
      </c>
    </row>
    <row r="127" spans="1:16" x14ac:dyDescent="0.55000000000000004">
      <c r="A127" t="s">
        <v>2</v>
      </c>
      <c r="B127" t="s">
        <v>4163</v>
      </c>
      <c r="C127" t="s">
        <v>2465</v>
      </c>
      <c r="D127" t="s">
        <v>3973</v>
      </c>
      <c r="E127" t="s">
        <v>51</v>
      </c>
      <c r="F127" t="b">
        <v>0</v>
      </c>
      <c r="G127" t="s">
        <v>41</v>
      </c>
      <c r="H127" s="4">
        <v>45659.710277777784</v>
      </c>
      <c r="I127" t="b">
        <v>0</v>
      </c>
      <c r="J127" t="b">
        <v>0</v>
      </c>
      <c r="K127" t="s">
        <v>24</v>
      </c>
      <c r="L127" t="s">
        <v>36</v>
      </c>
      <c r="N127">
        <v>65</v>
      </c>
      <c r="O127" t="s">
        <v>1760</v>
      </c>
      <c r="P127" t="s">
        <v>4164</v>
      </c>
    </row>
    <row r="128" spans="1:16" x14ac:dyDescent="0.55000000000000004">
      <c r="A128" t="s">
        <v>2</v>
      </c>
      <c r="B128" t="s">
        <v>4165</v>
      </c>
      <c r="C128" t="s">
        <v>39</v>
      </c>
      <c r="D128" t="s">
        <v>112</v>
      </c>
      <c r="E128" t="s">
        <v>51</v>
      </c>
      <c r="F128" t="b">
        <v>1</v>
      </c>
      <c r="G128" t="s">
        <v>41</v>
      </c>
      <c r="H128" s="4">
        <v>45659.710324074083</v>
      </c>
      <c r="I128" t="b">
        <v>0</v>
      </c>
      <c r="J128" t="b">
        <v>0</v>
      </c>
      <c r="K128" t="s">
        <v>24</v>
      </c>
      <c r="L128" t="s">
        <v>36</v>
      </c>
      <c r="N128">
        <v>55</v>
      </c>
      <c r="O128" t="s">
        <v>112</v>
      </c>
      <c r="P128" t="s">
        <v>4166</v>
      </c>
    </row>
    <row r="129" spans="1:16" x14ac:dyDescent="0.55000000000000004">
      <c r="A129" t="s">
        <v>0</v>
      </c>
      <c r="B129" t="s">
        <v>3183</v>
      </c>
      <c r="C129" t="s">
        <v>713</v>
      </c>
      <c r="D129" t="s">
        <v>3828</v>
      </c>
      <c r="E129" t="s">
        <v>219</v>
      </c>
      <c r="F129" t="b">
        <v>0</v>
      </c>
      <c r="G129" t="s">
        <v>23</v>
      </c>
      <c r="H129" s="4">
        <v>45659.736550925933</v>
      </c>
      <c r="I129" t="b">
        <v>0</v>
      </c>
      <c r="J129" t="b">
        <v>1</v>
      </c>
      <c r="K129" t="s">
        <v>24</v>
      </c>
      <c r="L129" t="s">
        <v>36</v>
      </c>
      <c r="N129">
        <v>71</v>
      </c>
      <c r="O129" t="s">
        <v>4167</v>
      </c>
      <c r="P129" t="s">
        <v>4168</v>
      </c>
    </row>
    <row r="130" spans="1:16" x14ac:dyDescent="0.55000000000000004">
      <c r="A130" t="s">
        <v>0</v>
      </c>
      <c r="B130" t="s">
        <v>218</v>
      </c>
      <c r="C130" t="s">
        <v>975</v>
      </c>
      <c r="D130" t="s">
        <v>3828</v>
      </c>
      <c r="E130" t="s">
        <v>20</v>
      </c>
      <c r="F130" t="b">
        <v>0</v>
      </c>
      <c r="G130" t="s">
        <v>27</v>
      </c>
      <c r="H130" s="4">
        <v>45659.750023148154</v>
      </c>
      <c r="I130" t="b">
        <v>0</v>
      </c>
      <c r="J130" t="b">
        <v>1</v>
      </c>
      <c r="K130" t="s">
        <v>24</v>
      </c>
      <c r="L130" t="s">
        <v>36</v>
      </c>
      <c r="N130">
        <v>27.5</v>
      </c>
      <c r="O130" t="s">
        <v>1382</v>
      </c>
      <c r="P130" t="s">
        <v>4169</v>
      </c>
    </row>
    <row r="131" spans="1:16" x14ac:dyDescent="0.55000000000000004">
      <c r="A131" t="s">
        <v>2</v>
      </c>
      <c r="B131" t="s">
        <v>4170</v>
      </c>
      <c r="C131" t="s">
        <v>39</v>
      </c>
      <c r="D131" t="s">
        <v>3828</v>
      </c>
      <c r="E131" t="s">
        <v>51</v>
      </c>
      <c r="F131" t="b">
        <v>1</v>
      </c>
      <c r="G131" t="s">
        <v>27</v>
      </c>
      <c r="H131" s="4">
        <v>45659.751527777778</v>
      </c>
      <c r="I131" t="b">
        <v>0</v>
      </c>
      <c r="J131" t="b">
        <v>1</v>
      </c>
      <c r="K131" t="s">
        <v>24</v>
      </c>
      <c r="L131" t="s">
        <v>36</v>
      </c>
      <c r="N131">
        <v>55</v>
      </c>
      <c r="O131" t="s">
        <v>147</v>
      </c>
      <c r="P131" t="s">
        <v>4171</v>
      </c>
    </row>
    <row r="132" spans="1:16" x14ac:dyDescent="0.55000000000000004">
      <c r="A132" t="s">
        <v>2</v>
      </c>
      <c r="B132" t="s">
        <v>4172</v>
      </c>
      <c r="C132" t="s">
        <v>2465</v>
      </c>
      <c r="D132" t="s">
        <v>3828</v>
      </c>
      <c r="E132" t="s">
        <v>51</v>
      </c>
      <c r="F132" t="b">
        <v>0</v>
      </c>
      <c r="G132" t="s">
        <v>27</v>
      </c>
      <c r="H132" s="4">
        <v>45659.751666666663</v>
      </c>
      <c r="I132" t="b">
        <v>0</v>
      </c>
      <c r="J132" t="b">
        <v>0</v>
      </c>
      <c r="K132" t="s">
        <v>24</v>
      </c>
      <c r="L132" t="s">
        <v>36</v>
      </c>
      <c r="N132">
        <v>70</v>
      </c>
      <c r="O132" t="s">
        <v>1396</v>
      </c>
      <c r="P132" t="s">
        <v>4164</v>
      </c>
    </row>
    <row r="133" spans="1:16" x14ac:dyDescent="0.55000000000000004">
      <c r="A133" t="s">
        <v>2</v>
      </c>
      <c r="B133" t="s">
        <v>4173</v>
      </c>
      <c r="C133" t="s">
        <v>1044</v>
      </c>
      <c r="D133" t="s">
        <v>3973</v>
      </c>
      <c r="E133" t="s">
        <v>20</v>
      </c>
      <c r="F133" t="b">
        <v>0</v>
      </c>
      <c r="G133" t="s">
        <v>41</v>
      </c>
      <c r="H133" s="4">
        <v>45659.75209490741</v>
      </c>
      <c r="I133" t="b">
        <v>1</v>
      </c>
      <c r="J133" t="b">
        <v>0</v>
      </c>
      <c r="K133" t="s">
        <v>24</v>
      </c>
      <c r="L133" t="s">
        <v>22</v>
      </c>
      <c r="M133">
        <v>110000</v>
      </c>
      <c r="O133" t="s">
        <v>1962</v>
      </c>
      <c r="P133" t="s">
        <v>1256</v>
      </c>
    </row>
    <row r="134" spans="1:16" x14ac:dyDescent="0.55000000000000004">
      <c r="A134" t="s">
        <v>0</v>
      </c>
      <c r="B134" t="s">
        <v>4174</v>
      </c>
      <c r="C134" t="s">
        <v>644</v>
      </c>
      <c r="D134" t="s">
        <v>2208</v>
      </c>
      <c r="E134" t="s">
        <v>20</v>
      </c>
      <c r="F134" t="b">
        <v>0</v>
      </c>
      <c r="G134" t="s">
        <v>41</v>
      </c>
      <c r="H134" s="4">
        <v>45659.792118055557</v>
      </c>
      <c r="I134" t="b">
        <v>0</v>
      </c>
      <c r="J134" t="b">
        <v>0</v>
      </c>
      <c r="K134" t="s">
        <v>24</v>
      </c>
      <c r="L134" t="s">
        <v>22</v>
      </c>
      <c r="M134">
        <v>160025</v>
      </c>
      <c r="O134" t="s">
        <v>4175</v>
      </c>
      <c r="P134" t="s">
        <v>1329</v>
      </c>
    </row>
    <row r="135" spans="1:16" x14ac:dyDescent="0.55000000000000004">
      <c r="A135" t="s">
        <v>25</v>
      </c>
      <c r="B135" t="s">
        <v>4176</v>
      </c>
      <c r="C135" t="s">
        <v>2164</v>
      </c>
      <c r="D135" t="s">
        <v>3973</v>
      </c>
      <c r="E135" t="s">
        <v>20</v>
      </c>
      <c r="F135" t="b">
        <v>0</v>
      </c>
      <c r="G135" t="s">
        <v>30</v>
      </c>
      <c r="H135" s="4">
        <v>45659.792592592603</v>
      </c>
      <c r="I135" t="b">
        <v>0</v>
      </c>
      <c r="J135" t="b">
        <v>1</v>
      </c>
      <c r="K135" t="s">
        <v>24</v>
      </c>
      <c r="L135" t="s">
        <v>22</v>
      </c>
      <c r="M135">
        <v>129000</v>
      </c>
      <c r="O135" t="s">
        <v>402</v>
      </c>
      <c r="P135" t="s">
        <v>4177</v>
      </c>
    </row>
    <row r="136" spans="1:16" x14ac:dyDescent="0.55000000000000004">
      <c r="A136" t="s">
        <v>1</v>
      </c>
      <c r="B136" t="s">
        <v>135</v>
      </c>
      <c r="C136" t="s">
        <v>966</v>
      </c>
      <c r="D136" t="s">
        <v>4178</v>
      </c>
      <c r="E136" t="s">
        <v>20</v>
      </c>
      <c r="F136" t="b">
        <v>0</v>
      </c>
      <c r="G136" t="s">
        <v>30</v>
      </c>
      <c r="H136" s="4">
        <v>45659.793067129627</v>
      </c>
      <c r="I136" t="b">
        <v>0</v>
      </c>
      <c r="J136" t="b">
        <v>0</v>
      </c>
      <c r="K136" t="s">
        <v>24</v>
      </c>
      <c r="L136" t="s">
        <v>22</v>
      </c>
      <c r="M136">
        <v>164125</v>
      </c>
      <c r="O136" t="s">
        <v>831</v>
      </c>
      <c r="P136" t="s">
        <v>4179</v>
      </c>
    </row>
    <row r="137" spans="1:16" x14ac:dyDescent="0.55000000000000004">
      <c r="A137" t="s">
        <v>0</v>
      </c>
      <c r="B137" t="s">
        <v>4180</v>
      </c>
      <c r="C137" t="s">
        <v>325</v>
      </c>
      <c r="D137" t="s">
        <v>3828</v>
      </c>
      <c r="E137" t="s">
        <v>20</v>
      </c>
      <c r="F137" t="b">
        <v>0</v>
      </c>
      <c r="G137" t="s">
        <v>27</v>
      </c>
      <c r="H137" s="4">
        <v>45659.833333333343</v>
      </c>
      <c r="I137" t="b">
        <v>0</v>
      </c>
      <c r="J137" t="b">
        <v>0</v>
      </c>
      <c r="K137" t="s">
        <v>24</v>
      </c>
      <c r="L137" t="s">
        <v>22</v>
      </c>
      <c r="M137">
        <v>112000</v>
      </c>
      <c r="O137" t="s">
        <v>1186</v>
      </c>
      <c r="P137" t="s">
        <v>4181</v>
      </c>
    </row>
    <row r="138" spans="1:16" x14ac:dyDescent="0.55000000000000004">
      <c r="A138" t="s">
        <v>1</v>
      </c>
      <c r="B138" t="s">
        <v>4182</v>
      </c>
      <c r="C138" t="s">
        <v>957</v>
      </c>
      <c r="D138" t="s">
        <v>4178</v>
      </c>
      <c r="E138" t="s">
        <v>20</v>
      </c>
      <c r="F138" t="b">
        <v>0</v>
      </c>
      <c r="G138" t="s">
        <v>27</v>
      </c>
      <c r="H138" s="4">
        <v>45659.83457175926</v>
      </c>
      <c r="I138" t="b">
        <v>0</v>
      </c>
      <c r="J138" t="b">
        <v>1</v>
      </c>
      <c r="K138" t="s">
        <v>24</v>
      </c>
      <c r="L138" t="s">
        <v>22</v>
      </c>
      <c r="M138">
        <v>108000</v>
      </c>
      <c r="O138" t="s">
        <v>428</v>
      </c>
      <c r="P138" t="s">
        <v>4183</v>
      </c>
    </row>
    <row r="139" spans="1:16" x14ac:dyDescent="0.55000000000000004">
      <c r="A139" t="s">
        <v>1</v>
      </c>
      <c r="B139" t="s">
        <v>4184</v>
      </c>
      <c r="C139" t="s">
        <v>431</v>
      </c>
      <c r="D139" t="s">
        <v>3957</v>
      </c>
      <c r="E139" t="s">
        <v>34</v>
      </c>
      <c r="F139" t="b">
        <v>0</v>
      </c>
      <c r="G139" t="s">
        <v>27</v>
      </c>
      <c r="H139" s="4">
        <v>45659.834583333337</v>
      </c>
      <c r="I139" t="b">
        <v>0</v>
      </c>
      <c r="J139" t="b">
        <v>1</v>
      </c>
      <c r="K139" t="s">
        <v>24</v>
      </c>
      <c r="L139" t="s">
        <v>36</v>
      </c>
      <c r="N139">
        <v>49.895000457763672</v>
      </c>
      <c r="O139" t="s">
        <v>548</v>
      </c>
      <c r="P139" t="s">
        <v>549</v>
      </c>
    </row>
    <row r="140" spans="1:16" x14ac:dyDescent="0.55000000000000004">
      <c r="A140" t="s">
        <v>0</v>
      </c>
      <c r="B140" t="s">
        <v>4185</v>
      </c>
      <c r="C140" t="s">
        <v>180</v>
      </c>
      <c r="D140" t="s">
        <v>3973</v>
      </c>
      <c r="E140" t="s">
        <v>20</v>
      </c>
      <c r="F140" t="b">
        <v>0</v>
      </c>
      <c r="G140" t="s">
        <v>41</v>
      </c>
      <c r="H140" s="4">
        <v>45659.875416666669</v>
      </c>
      <c r="I140" t="b">
        <v>0</v>
      </c>
      <c r="J140" t="b">
        <v>1</v>
      </c>
      <c r="K140" t="s">
        <v>24</v>
      </c>
      <c r="L140" t="s">
        <v>22</v>
      </c>
      <c r="M140">
        <v>78450</v>
      </c>
      <c r="O140" t="s">
        <v>1805</v>
      </c>
      <c r="P140" t="s">
        <v>4186</v>
      </c>
    </row>
    <row r="141" spans="1:16" x14ac:dyDescent="0.55000000000000004">
      <c r="A141" t="s">
        <v>0</v>
      </c>
      <c r="B141" t="s">
        <v>4187</v>
      </c>
      <c r="C141" t="s">
        <v>1573</v>
      </c>
      <c r="D141" t="s">
        <v>3957</v>
      </c>
      <c r="E141" t="s">
        <v>34</v>
      </c>
      <c r="F141" t="b">
        <v>0</v>
      </c>
      <c r="G141" t="s">
        <v>52</v>
      </c>
      <c r="H141" s="4">
        <v>45659.876111111109</v>
      </c>
      <c r="I141" t="b">
        <v>0</v>
      </c>
      <c r="J141" t="b">
        <v>0</v>
      </c>
      <c r="K141" t="s">
        <v>24</v>
      </c>
      <c r="L141" t="s">
        <v>36</v>
      </c>
      <c r="N141">
        <v>21.430000305175781</v>
      </c>
      <c r="O141" t="s">
        <v>4188</v>
      </c>
      <c r="P141" t="s">
        <v>126</v>
      </c>
    </row>
    <row r="142" spans="1:16" x14ac:dyDescent="0.55000000000000004">
      <c r="A142" t="s">
        <v>2</v>
      </c>
      <c r="B142" t="s">
        <v>1892</v>
      </c>
      <c r="C142" t="s">
        <v>4189</v>
      </c>
      <c r="D142" t="s">
        <v>3828</v>
      </c>
      <c r="E142" t="s">
        <v>20</v>
      </c>
      <c r="F142" t="b">
        <v>0</v>
      </c>
      <c r="G142" t="s">
        <v>41</v>
      </c>
      <c r="H142" s="4">
        <v>45659.87709490741</v>
      </c>
      <c r="I142" t="b">
        <v>0</v>
      </c>
      <c r="J142" t="b">
        <v>0</v>
      </c>
      <c r="K142" t="s">
        <v>24</v>
      </c>
      <c r="L142" t="s">
        <v>36</v>
      </c>
      <c r="N142">
        <v>45.105003356933587</v>
      </c>
      <c r="O142" t="s">
        <v>4190</v>
      </c>
    </row>
    <row r="143" spans="1:16" x14ac:dyDescent="0.55000000000000004">
      <c r="A143" t="s">
        <v>89</v>
      </c>
      <c r="B143" t="s">
        <v>4191</v>
      </c>
      <c r="C143" t="s">
        <v>158</v>
      </c>
      <c r="D143" t="s">
        <v>4035</v>
      </c>
      <c r="E143" t="s">
        <v>20</v>
      </c>
      <c r="F143" t="b">
        <v>0</v>
      </c>
      <c r="G143" t="s">
        <v>158</v>
      </c>
      <c r="H143" s="4">
        <v>45659.893206018518</v>
      </c>
      <c r="I143" t="b">
        <v>0</v>
      </c>
      <c r="J143" t="b">
        <v>0</v>
      </c>
      <c r="K143" t="s">
        <v>158</v>
      </c>
      <c r="L143" t="s">
        <v>22</v>
      </c>
      <c r="M143">
        <v>60000</v>
      </c>
      <c r="O143" t="s">
        <v>2768</v>
      </c>
      <c r="P143" t="s">
        <v>4192</v>
      </c>
    </row>
    <row r="144" spans="1:16" x14ac:dyDescent="0.55000000000000004">
      <c r="A144" t="s">
        <v>19</v>
      </c>
      <c r="B144" t="s">
        <v>4193</v>
      </c>
      <c r="C144" t="s">
        <v>82</v>
      </c>
      <c r="D144" t="s">
        <v>3973</v>
      </c>
      <c r="E144" t="s">
        <v>20</v>
      </c>
      <c r="F144" t="b">
        <v>0</v>
      </c>
      <c r="G144" t="s">
        <v>27</v>
      </c>
      <c r="H144" s="4">
        <v>45660.08457175926</v>
      </c>
      <c r="I144" t="b">
        <v>0</v>
      </c>
      <c r="J144" t="b">
        <v>1</v>
      </c>
      <c r="K144" t="s">
        <v>24</v>
      </c>
      <c r="L144" t="s">
        <v>22</v>
      </c>
      <c r="M144">
        <v>160992</v>
      </c>
      <c r="O144" t="s">
        <v>4194</v>
      </c>
      <c r="P144" t="s">
        <v>149</v>
      </c>
    </row>
    <row r="145" spans="1:16" x14ac:dyDescent="0.55000000000000004">
      <c r="A145" t="s">
        <v>2</v>
      </c>
      <c r="B145" t="s">
        <v>4195</v>
      </c>
      <c r="C145" t="s">
        <v>56</v>
      </c>
      <c r="D145" t="s">
        <v>3828</v>
      </c>
      <c r="E145" t="s">
        <v>20</v>
      </c>
      <c r="F145" t="b">
        <v>0</v>
      </c>
      <c r="G145" t="s">
        <v>23</v>
      </c>
      <c r="H145" s="4">
        <v>45660.195081018523</v>
      </c>
      <c r="I145" t="b">
        <v>0</v>
      </c>
      <c r="J145" t="b">
        <v>1</v>
      </c>
      <c r="K145" t="s">
        <v>24</v>
      </c>
      <c r="L145" t="s">
        <v>22</v>
      </c>
      <c r="M145">
        <v>72500</v>
      </c>
      <c r="O145" t="s">
        <v>4196</v>
      </c>
    </row>
    <row r="146" spans="1:16" x14ac:dyDescent="0.55000000000000004">
      <c r="A146" t="s">
        <v>0</v>
      </c>
      <c r="B146" t="s">
        <v>0</v>
      </c>
      <c r="C146" t="s">
        <v>42</v>
      </c>
      <c r="D146" t="s">
        <v>3828</v>
      </c>
      <c r="E146" t="s">
        <v>20</v>
      </c>
      <c r="F146" t="b">
        <v>0</v>
      </c>
      <c r="G146" t="s">
        <v>41</v>
      </c>
      <c r="H146" s="4">
        <v>45660.250347222223</v>
      </c>
      <c r="I146" t="b">
        <v>1</v>
      </c>
      <c r="J146" t="b">
        <v>1</v>
      </c>
      <c r="K146" t="s">
        <v>24</v>
      </c>
      <c r="L146" t="s">
        <v>22</v>
      </c>
      <c r="M146">
        <v>155000</v>
      </c>
      <c r="O146" t="s">
        <v>4197</v>
      </c>
      <c r="P146" t="s">
        <v>302</v>
      </c>
    </row>
    <row r="147" spans="1:16" x14ac:dyDescent="0.55000000000000004">
      <c r="A147" t="s">
        <v>0</v>
      </c>
      <c r="B147" t="s">
        <v>0</v>
      </c>
      <c r="C147" t="s">
        <v>2419</v>
      </c>
      <c r="D147" t="s">
        <v>2208</v>
      </c>
      <c r="E147" t="s">
        <v>20</v>
      </c>
      <c r="F147" t="b">
        <v>0</v>
      </c>
      <c r="G147" t="s">
        <v>52</v>
      </c>
      <c r="H147" s="4">
        <v>45660.264965277784</v>
      </c>
      <c r="I147" t="b">
        <v>0</v>
      </c>
      <c r="J147" t="b">
        <v>1</v>
      </c>
      <c r="K147" t="s">
        <v>24</v>
      </c>
      <c r="L147" t="s">
        <v>22</v>
      </c>
      <c r="M147">
        <v>52520.3125</v>
      </c>
      <c r="O147" t="s">
        <v>4198</v>
      </c>
      <c r="P147" t="s">
        <v>280</v>
      </c>
    </row>
    <row r="148" spans="1:16" x14ac:dyDescent="0.55000000000000004">
      <c r="A148" t="s">
        <v>25</v>
      </c>
      <c r="B148" t="s">
        <v>4199</v>
      </c>
      <c r="C148" t="s">
        <v>160</v>
      </c>
      <c r="D148" t="s">
        <v>3828</v>
      </c>
      <c r="E148" t="s">
        <v>20</v>
      </c>
      <c r="F148" t="b">
        <v>0</v>
      </c>
      <c r="G148" t="s">
        <v>52</v>
      </c>
      <c r="H148" s="4">
        <v>45660.264965277784</v>
      </c>
      <c r="I148" t="b">
        <v>0</v>
      </c>
      <c r="J148" t="b">
        <v>0</v>
      </c>
      <c r="K148" t="s">
        <v>24</v>
      </c>
      <c r="L148" t="s">
        <v>22</v>
      </c>
      <c r="M148">
        <v>70000</v>
      </c>
      <c r="O148" t="s">
        <v>4200</v>
      </c>
      <c r="P148" t="s">
        <v>4201</v>
      </c>
    </row>
    <row r="149" spans="1:16" x14ac:dyDescent="0.55000000000000004">
      <c r="A149" t="s">
        <v>0</v>
      </c>
      <c r="B149" t="s">
        <v>4202</v>
      </c>
      <c r="C149" t="s">
        <v>2003</v>
      </c>
      <c r="D149" t="s">
        <v>4072</v>
      </c>
      <c r="E149" t="s">
        <v>20</v>
      </c>
      <c r="F149" t="b">
        <v>0</v>
      </c>
      <c r="G149" t="s">
        <v>52</v>
      </c>
      <c r="H149" s="4">
        <v>45660.264965277784</v>
      </c>
      <c r="I149" t="b">
        <v>0</v>
      </c>
      <c r="J149" t="b">
        <v>1</v>
      </c>
      <c r="K149" t="s">
        <v>24</v>
      </c>
      <c r="L149" t="s">
        <v>22</v>
      </c>
      <c r="M149">
        <v>68255.203125</v>
      </c>
      <c r="O149" t="s">
        <v>4203</v>
      </c>
      <c r="P149" t="s">
        <v>4204</v>
      </c>
    </row>
    <row r="150" spans="1:16" x14ac:dyDescent="0.55000000000000004">
      <c r="A150" t="s">
        <v>2</v>
      </c>
      <c r="B150" t="s">
        <v>925</v>
      </c>
      <c r="C150" t="s">
        <v>44</v>
      </c>
      <c r="D150" t="s">
        <v>4003</v>
      </c>
      <c r="E150" t="s">
        <v>20</v>
      </c>
      <c r="F150" t="b">
        <v>0</v>
      </c>
      <c r="G150" t="s">
        <v>41</v>
      </c>
      <c r="H150" s="4">
        <v>45660.265659722223</v>
      </c>
      <c r="I150" t="b">
        <v>0</v>
      </c>
      <c r="J150" t="b">
        <v>0</v>
      </c>
      <c r="K150" t="s">
        <v>24</v>
      </c>
      <c r="L150" t="s">
        <v>22</v>
      </c>
      <c r="M150">
        <v>244000</v>
      </c>
      <c r="O150" t="s">
        <v>405</v>
      </c>
    </row>
    <row r="151" spans="1:16" x14ac:dyDescent="0.55000000000000004">
      <c r="A151" t="s">
        <v>1</v>
      </c>
      <c r="B151" t="s">
        <v>3995</v>
      </c>
      <c r="C151" t="s">
        <v>39</v>
      </c>
      <c r="D151" t="s">
        <v>3973</v>
      </c>
      <c r="F151" t="b">
        <v>1</v>
      </c>
      <c r="G151" t="s">
        <v>1063</v>
      </c>
      <c r="H151" s="4">
        <v>45660.271886574083</v>
      </c>
      <c r="I151" t="b">
        <v>0</v>
      </c>
      <c r="J151" t="b">
        <v>0</v>
      </c>
      <c r="K151" t="s">
        <v>1063</v>
      </c>
      <c r="L151" t="s">
        <v>36</v>
      </c>
      <c r="N151">
        <v>19.5</v>
      </c>
      <c r="O151" t="s">
        <v>3989</v>
      </c>
      <c r="P151" t="s">
        <v>3990</v>
      </c>
    </row>
    <row r="152" spans="1:16" x14ac:dyDescent="0.55000000000000004">
      <c r="A152" t="s">
        <v>1</v>
      </c>
      <c r="B152" t="s">
        <v>3988</v>
      </c>
      <c r="C152" t="s">
        <v>39</v>
      </c>
      <c r="D152" t="s">
        <v>3973</v>
      </c>
      <c r="E152" t="s">
        <v>51</v>
      </c>
      <c r="F152" t="b">
        <v>1</v>
      </c>
      <c r="G152" t="s">
        <v>1792</v>
      </c>
      <c r="H152" s="4">
        <v>45660.273726851847</v>
      </c>
      <c r="I152" t="b">
        <v>0</v>
      </c>
      <c r="J152" t="b">
        <v>0</v>
      </c>
      <c r="K152" t="s">
        <v>1792</v>
      </c>
      <c r="L152" t="s">
        <v>36</v>
      </c>
      <c r="N152">
        <v>19.5</v>
      </c>
      <c r="O152" t="s">
        <v>3989</v>
      </c>
      <c r="P152" t="s">
        <v>3990</v>
      </c>
    </row>
    <row r="153" spans="1:16" x14ac:dyDescent="0.55000000000000004">
      <c r="A153" t="s">
        <v>1</v>
      </c>
      <c r="B153" t="s">
        <v>974</v>
      </c>
      <c r="C153" t="s">
        <v>1247</v>
      </c>
      <c r="D153" t="s">
        <v>4205</v>
      </c>
      <c r="E153" t="s">
        <v>20</v>
      </c>
      <c r="F153" t="b">
        <v>0</v>
      </c>
      <c r="G153" t="s">
        <v>1247</v>
      </c>
      <c r="H153" s="4">
        <v>45660.274675925917</v>
      </c>
      <c r="I153" t="b">
        <v>0</v>
      </c>
      <c r="J153" t="b">
        <v>0</v>
      </c>
      <c r="K153" t="s">
        <v>1247</v>
      </c>
      <c r="L153" t="s">
        <v>36</v>
      </c>
      <c r="N153">
        <v>59</v>
      </c>
      <c r="O153" t="s">
        <v>4206</v>
      </c>
      <c r="P153" t="s">
        <v>4207</v>
      </c>
    </row>
    <row r="154" spans="1:16" x14ac:dyDescent="0.55000000000000004">
      <c r="A154" t="s">
        <v>1</v>
      </c>
      <c r="B154" t="s">
        <v>467</v>
      </c>
      <c r="C154" t="s">
        <v>4208</v>
      </c>
      <c r="D154" t="s">
        <v>3970</v>
      </c>
      <c r="E154" t="s">
        <v>20</v>
      </c>
      <c r="F154" t="b">
        <v>0</v>
      </c>
      <c r="G154" t="s">
        <v>1247</v>
      </c>
      <c r="H154" s="4">
        <v>45660.274675925917</v>
      </c>
      <c r="I154" t="b">
        <v>0</v>
      </c>
      <c r="J154" t="b">
        <v>0</v>
      </c>
      <c r="K154" t="s">
        <v>1247</v>
      </c>
      <c r="L154" t="s">
        <v>22</v>
      </c>
      <c r="M154">
        <v>110000</v>
      </c>
      <c r="O154" t="s">
        <v>4209</v>
      </c>
      <c r="P154" t="s">
        <v>4210</v>
      </c>
    </row>
    <row r="155" spans="1:16" x14ac:dyDescent="0.55000000000000004">
      <c r="A155" t="s">
        <v>1</v>
      </c>
      <c r="B155" t="s">
        <v>4211</v>
      </c>
      <c r="C155" t="s">
        <v>1291</v>
      </c>
      <c r="D155" t="s">
        <v>2886</v>
      </c>
      <c r="E155" t="s">
        <v>20</v>
      </c>
      <c r="F155" t="b">
        <v>0</v>
      </c>
      <c r="G155" t="s">
        <v>1247</v>
      </c>
      <c r="H155" s="4">
        <v>45660.274675925917</v>
      </c>
      <c r="I155" t="b">
        <v>0</v>
      </c>
      <c r="J155" t="b">
        <v>0</v>
      </c>
      <c r="K155" t="s">
        <v>1247</v>
      </c>
      <c r="L155" t="s">
        <v>22</v>
      </c>
      <c r="M155">
        <v>101014</v>
      </c>
      <c r="O155" t="s">
        <v>4212</v>
      </c>
      <c r="P155" t="s">
        <v>4213</v>
      </c>
    </row>
    <row r="156" spans="1:16" x14ac:dyDescent="0.55000000000000004">
      <c r="A156" t="s">
        <v>1</v>
      </c>
      <c r="B156" t="s">
        <v>3995</v>
      </c>
      <c r="C156" t="s">
        <v>39</v>
      </c>
      <c r="D156" t="s">
        <v>4214</v>
      </c>
      <c r="E156" t="s">
        <v>51</v>
      </c>
      <c r="F156" t="b">
        <v>1</v>
      </c>
      <c r="G156" t="s">
        <v>2134</v>
      </c>
      <c r="H156" s="4">
        <v>45660.27480324074</v>
      </c>
      <c r="I156" t="b">
        <v>0</v>
      </c>
      <c r="J156" t="b">
        <v>0</v>
      </c>
      <c r="K156" t="s">
        <v>2134</v>
      </c>
      <c r="L156" t="s">
        <v>36</v>
      </c>
      <c r="N156">
        <v>19.5</v>
      </c>
      <c r="O156" t="s">
        <v>3989</v>
      </c>
      <c r="P156" t="s">
        <v>3990</v>
      </c>
    </row>
    <row r="157" spans="1:16" x14ac:dyDescent="0.55000000000000004">
      <c r="A157" t="s">
        <v>0</v>
      </c>
      <c r="B157" t="s">
        <v>965</v>
      </c>
      <c r="C157" t="s">
        <v>39</v>
      </c>
      <c r="D157" t="s">
        <v>4109</v>
      </c>
      <c r="E157" t="s">
        <v>20</v>
      </c>
      <c r="F157" t="b">
        <v>1</v>
      </c>
      <c r="G157" t="s">
        <v>23</v>
      </c>
      <c r="H157" s="4">
        <v>45660.289560185192</v>
      </c>
      <c r="I157" t="b">
        <v>1</v>
      </c>
      <c r="J157" t="b">
        <v>0</v>
      </c>
      <c r="K157" t="s">
        <v>24</v>
      </c>
      <c r="L157" t="s">
        <v>22</v>
      </c>
      <c r="M157">
        <v>65000</v>
      </c>
      <c r="O157" t="s">
        <v>4215</v>
      </c>
      <c r="P157" t="s">
        <v>726</v>
      </c>
    </row>
    <row r="158" spans="1:16" x14ac:dyDescent="0.55000000000000004">
      <c r="A158" t="s">
        <v>2</v>
      </c>
      <c r="B158" t="s">
        <v>2</v>
      </c>
      <c r="C158" t="s">
        <v>39</v>
      </c>
      <c r="D158" t="s">
        <v>3985</v>
      </c>
      <c r="E158" t="s">
        <v>20</v>
      </c>
      <c r="F158" t="b">
        <v>1</v>
      </c>
      <c r="G158" t="s">
        <v>1334</v>
      </c>
      <c r="H158" s="4">
        <v>45660.294479166667</v>
      </c>
      <c r="I158" t="b">
        <v>1</v>
      </c>
      <c r="J158" t="b">
        <v>0</v>
      </c>
      <c r="K158" t="s">
        <v>1334</v>
      </c>
      <c r="L158" t="s">
        <v>22</v>
      </c>
      <c r="M158">
        <v>192000</v>
      </c>
      <c r="O158" t="s">
        <v>4216</v>
      </c>
      <c r="P158" t="s">
        <v>4217</v>
      </c>
    </row>
    <row r="159" spans="1:16" x14ac:dyDescent="0.55000000000000004">
      <c r="A159" t="s">
        <v>139</v>
      </c>
      <c r="B159" t="s">
        <v>277</v>
      </c>
      <c r="C159" t="s">
        <v>39</v>
      </c>
      <c r="D159" t="s">
        <v>3973</v>
      </c>
      <c r="E159" t="s">
        <v>20</v>
      </c>
      <c r="F159" t="b">
        <v>1</v>
      </c>
      <c r="G159" t="s">
        <v>1420</v>
      </c>
      <c r="H159" s="4">
        <v>45660.294942129629</v>
      </c>
      <c r="I159" t="b">
        <v>0</v>
      </c>
      <c r="J159" t="b">
        <v>0</v>
      </c>
      <c r="K159" t="s">
        <v>1420</v>
      </c>
      <c r="L159" t="s">
        <v>22</v>
      </c>
      <c r="M159">
        <v>108000</v>
      </c>
      <c r="O159" t="s">
        <v>4218</v>
      </c>
      <c r="P159" t="s">
        <v>4219</v>
      </c>
    </row>
    <row r="160" spans="1:16" x14ac:dyDescent="0.55000000000000004">
      <c r="A160" t="s">
        <v>28</v>
      </c>
      <c r="B160" t="s">
        <v>2229</v>
      </c>
      <c r="C160" t="s">
        <v>2640</v>
      </c>
      <c r="D160" t="s">
        <v>4220</v>
      </c>
      <c r="E160" t="s">
        <v>20</v>
      </c>
      <c r="F160" t="b">
        <v>0</v>
      </c>
      <c r="G160" t="s">
        <v>2641</v>
      </c>
      <c r="H160" s="4">
        <v>45660.296886574077</v>
      </c>
      <c r="I160" t="b">
        <v>0</v>
      </c>
      <c r="J160" t="b">
        <v>0</v>
      </c>
      <c r="K160" t="s">
        <v>2641</v>
      </c>
      <c r="L160" t="s">
        <v>22</v>
      </c>
      <c r="M160">
        <v>200000</v>
      </c>
      <c r="O160" t="s">
        <v>2944</v>
      </c>
      <c r="P160" t="s">
        <v>4221</v>
      </c>
    </row>
    <row r="161" spans="1:16" x14ac:dyDescent="0.55000000000000004">
      <c r="A161" t="s">
        <v>0</v>
      </c>
      <c r="B161" t="s">
        <v>4222</v>
      </c>
      <c r="D161" t="s">
        <v>4220</v>
      </c>
      <c r="E161" t="s">
        <v>20</v>
      </c>
      <c r="F161" t="b">
        <v>0</v>
      </c>
      <c r="G161" t="s">
        <v>1420</v>
      </c>
      <c r="H161" s="4">
        <v>45660.298101851848</v>
      </c>
      <c r="I161" t="b">
        <v>0</v>
      </c>
      <c r="J161" t="b">
        <v>0</v>
      </c>
      <c r="K161" t="s">
        <v>1420</v>
      </c>
      <c r="L161" t="s">
        <v>22</v>
      </c>
      <c r="M161">
        <v>65000</v>
      </c>
      <c r="O161" t="s">
        <v>2946</v>
      </c>
      <c r="P161" t="s">
        <v>1374</v>
      </c>
    </row>
    <row r="162" spans="1:16" x14ac:dyDescent="0.55000000000000004">
      <c r="A162" t="s">
        <v>139</v>
      </c>
      <c r="B162" t="s">
        <v>4223</v>
      </c>
      <c r="C162" t="s">
        <v>1789</v>
      </c>
      <c r="D162" t="s">
        <v>4090</v>
      </c>
      <c r="E162" t="s">
        <v>20</v>
      </c>
      <c r="F162" t="b">
        <v>0</v>
      </c>
      <c r="G162" t="s">
        <v>35</v>
      </c>
      <c r="H162" s="4">
        <v>45660.348113425927</v>
      </c>
      <c r="I162" t="b">
        <v>1</v>
      </c>
      <c r="J162" t="b">
        <v>0</v>
      </c>
      <c r="K162" t="s">
        <v>24</v>
      </c>
      <c r="L162" t="s">
        <v>22</v>
      </c>
      <c r="M162">
        <v>115000</v>
      </c>
      <c r="O162" t="s">
        <v>4224</v>
      </c>
    </row>
    <row r="163" spans="1:16" x14ac:dyDescent="0.55000000000000004">
      <c r="A163" t="s">
        <v>2</v>
      </c>
      <c r="B163" t="s">
        <v>4225</v>
      </c>
      <c r="C163" t="s">
        <v>755</v>
      </c>
      <c r="D163" t="s">
        <v>3957</v>
      </c>
      <c r="E163" t="s">
        <v>34</v>
      </c>
      <c r="F163" t="b">
        <v>0</v>
      </c>
      <c r="G163" t="s">
        <v>41</v>
      </c>
      <c r="H163" s="4">
        <v>45660.349062499998</v>
      </c>
      <c r="I163" t="b">
        <v>0</v>
      </c>
      <c r="J163" t="b">
        <v>1</v>
      </c>
      <c r="K163" t="s">
        <v>24</v>
      </c>
      <c r="L163" t="s">
        <v>36</v>
      </c>
      <c r="N163">
        <v>45.979999542236328</v>
      </c>
      <c r="O163" t="s">
        <v>590</v>
      </c>
      <c r="P163" t="s">
        <v>4226</v>
      </c>
    </row>
    <row r="164" spans="1:16" x14ac:dyDescent="0.55000000000000004">
      <c r="A164" t="s">
        <v>40</v>
      </c>
      <c r="B164" t="s">
        <v>3275</v>
      </c>
      <c r="C164" t="s">
        <v>1482</v>
      </c>
      <c r="D164" t="s">
        <v>3828</v>
      </c>
      <c r="E164" t="s">
        <v>20</v>
      </c>
      <c r="F164" t="b">
        <v>0</v>
      </c>
      <c r="G164" t="s">
        <v>27</v>
      </c>
      <c r="H164" s="4">
        <v>45660.390486111108</v>
      </c>
      <c r="I164" t="b">
        <v>1</v>
      </c>
      <c r="J164" t="b">
        <v>1</v>
      </c>
      <c r="K164" t="s">
        <v>24</v>
      </c>
      <c r="L164" t="s">
        <v>22</v>
      </c>
      <c r="M164">
        <v>116875</v>
      </c>
      <c r="O164" t="s">
        <v>113</v>
      </c>
      <c r="P164" t="s">
        <v>4227</v>
      </c>
    </row>
    <row r="165" spans="1:16" x14ac:dyDescent="0.55000000000000004">
      <c r="A165" t="s">
        <v>2</v>
      </c>
      <c r="B165" t="s">
        <v>4228</v>
      </c>
      <c r="C165" t="s">
        <v>4229</v>
      </c>
      <c r="D165" t="s">
        <v>2208</v>
      </c>
      <c r="E165" t="s">
        <v>34</v>
      </c>
      <c r="F165" t="b">
        <v>0</v>
      </c>
      <c r="G165" t="s">
        <v>35</v>
      </c>
      <c r="H165" s="4">
        <v>45660.40221064815</v>
      </c>
      <c r="I165" t="b">
        <v>0</v>
      </c>
      <c r="J165" t="b">
        <v>1</v>
      </c>
      <c r="K165" t="s">
        <v>24</v>
      </c>
      <c r="L165" t="s">
        <v>22</v>
      </c>
      <c r="M165">
        <v>135000</v>
      </c>
      <c r="O165" t="s">
        <v>428</v>
      </c>
      <c r="P165" t="s">
        <v>4230</v>
      </c>
    </row>
    <row r="166" spans="1:16" x14ac:dyDescent="0.55000000000000004">
      <c r="A166" t="s">
        <v>2</v>
      </c>
      <c r="B166" t="s">
        <v>4231</v>
      </c>
      <c r="C166" t="s">
        <v>3329</v>
      </c>
      <c r="D166" t="s">
        <v>3973</v>
      </c>
      <c r="E166" t="s">
        <v>20</v>
      </c>
      <c r="F166" t="b">
        <v>0</v>
      </c>
      <c r="G166" t="s">
        <v>23</v>
      </c>
      <c r="H166" s="4">
        <v>45660.414629629631</v>
      </c>
      <c r="I166" t="b">
        <v>0</v>
      </c>
      <c r="J166" t="b">
        <v>1</v>
      </c>
      <c r="K166" t="s">
        <v>24</v>
      </c>
      <c r="L166" t="s">
        <v>22</v>
      </c>
      <c r="M166">
        <v>105497.796875</v>
      </c>
      <c r="O166" t="s">
        <v>2513</v>
      </c>
      <c r="P166" t="s">
        <v>2082</v>
      </c>
    </row>
    <row r="167" spans="1:16" x14ac:dyDescent="0.55000000000000004">
      <c r="A167" t="s">
        <v>28</v>
      </c>
      <c r="B167" t="s">
        <v>948</v>
      </c>
      <c r="C167" t="s">
        <v>2329</v>
      </c>
      <c r="D167" t="s">
        <v>3973</v>
      </c>
      <c r="E167" t="s">
        <v>20</v>
      </c>
      <c r="F167" t="b">
        <v>0</v>
      </c>
      <c r="G167" t="s">
        <v>23</v>
      </c>
      <c r="H167" s="4">
        <v>45660.414699074077</v>
      </c>
      <c r="I167" t="b">
        <v>0</v>
      </c>
      <c r="J167" t="b">
        <v>1</v>
      </c>
      <c r="K167" t="s">
        <v>24</v>
      </c>
      <c r="L167" t="s">
        <v>22</v>
      </c>
      <c r="M167">
        <v>150000</v>
      </c>
      <c r="O167" t="s">
        <v>444</v>
      </c>
      <c r="P167" t="s">
        <v>4232</v>
      </c>
    </row>
    <row r="168" spans="1:16" x14ac:dyDescent="0.55000000000000004">
      <c r="A168" t="s">
        <v>0</v>
      </c>
      <c r="B168" t="s">
        <v>4233</v>
      </c>
      <c r="C168" t="s">
        <v>180</v>
      </c>
      <c r="D168" t="s">
        <v>3973</v>
      </c>
      <c r="E168" t="s">
        <v>20</v>
      </c>
      <c r="F168" t="b">
        <v>0</v>
      </c>
      <c r="G168" t="s">
        <v>41</v>
      </c>
      <c r="H168" s="4">
        <v>45660.431319444448</v>
      </c>
      <c r="I168" t="b">
        <v>0</v>
      </c>
      <c r="J168" t="b">
        <v>1</v>
      </c>
      <c r="K168" t="s">
        <v>24</v>
      </c>
      <c r="L168" t="s">
        <v>22</v>
      </c>
      <c r="M168">
        <v>110000</v>
      </c>
      <c r="O168" t="s">
        <v>2694</v>
      </c>
      <c r="P168" t="s">
        <v>4234</v>
      </c>
    </row>
    <row r="169" spans="1:16" x14ac:dyDescent="0.55000000000000004">
      <c r="A169" t="s">
        <v>1</v>
      </c>
      <c r="B169" t="s">
        <v>4235</v>
      </c>
      <c r="C169" t="s">
        <v>49</v>
      </c>
      <c r="D169" t="s">
        <v>3973</v>
      </c>
      <c r="E169" t="s">
        <v>20</v>
      </c>
      <c r="F169" t="b">
        <v>0</v>
      </c>
      <c r="G169" t="s">
        <v>41</v>
      </c>
      <c r="H169" s="4">
        <v>45660.431331018517</v>
      </c>
      <c r="I169" t="b">
        <v>0</v>
      </c>
      <c r="J169" t="b">
        <v>0</v>
      </c>
      <c r="K169" t="s">
        <v>24</v>
      </c>
      <c r="L169" t="s">
        <v>22</v>
      </c>
      <c r="M169">
        <v>95000</v>
      </c>
      <c r="O169" t="s">
        <v>4236</v>
      </c>
      <c r="P169" t="s">
        <v>2591</v>
      </c>
    </row>
    <row r="170" spans="1:16" x14ac:dyDescent="0.55000000000000004">
      <c r="A170" t="s">
        <v>139</v>
      </c>
      <c r="B170" t="s">
        <v>4237</v>
      </c>
      <c r="C170" t="s">
        <v>3081</v>
      </c>
      <c r="D170" t="s">
        <v>3973</v>
      </c>
      <c r="E170" t="s">
        <v>20</v>
      </c>
      <c r="F170" t="b">
        <v>0</v>
      </c>
      <c r="G170" t="s">
        <v>41</v>
      </c>
      <c r="H170" s="4">
        <v>45660.431342592587</v>
      </c>
      <c r="I170" t="b">
        <v>1</v>
      </c>
      <c r="J170" t="b">
        <v>0</v>
      </c>
      <c r="K170" t="s">
        <v>24</v>
      </c>
      <c r="L170" t="s">
        <v>22</v>
      </c>
      <c r="M170">
        <v>97500</v>
      </c>
      <c r="O170" t="s">
        <v>202</v>
      </c>
      <c r="P170" t="s">
        <v>2778</v>
      </c>
    </row>
    <row r="171" spans="1:16" x14ac:dyDescent="0.55000000000000004">
      <c r="A171" t="s">
        <v>2</v>
      </c>
      <c r="B171" t="s">
        <v>4228</v>
      </c>
      <c r="C171" t="s">
        <v>690</v>
      </c>
      <c r="D171" t="s">
        <v>2208</v>
      </c>
      <c r="E171" t="s">
        <v>34</v>
      </c>
      <c r="F171" t="b">
        <v>0</v>
      </c>
      <c r="G171" t="s">
        <v>27</v>
      </c>
      <c r="H171" s="4">
        <v>45660.432141203702</v>
      </c>
      <c r="I171" t="b">
        <v>0</v>
      </c>
      <c r="J171" t="b">
        <v>1</v>
      </c>
      <c r="K171" t="s">
        <v>24</v>
      </c>
      <c r="L171" t="s">
        <v>22</v>
      </c>
      <c r="M171">
        <v>175500</v>
      </c>
      <c r="O171" t="s">
        <v>428</v>
      </c>
      <c r="P171" t="s">
        <v>4238</v>
      </c>
    </row>
    <row r="172" spans="1:16" x14ac:dyDescent="0.55000000000000004">
      <c r="A172" t="s">
        <v>2</v>
      </c>
      <c r="B172" t="s">
        <v>506</v>
      </c>
      <c r="C172" t="s">
        <v>4239</v>
      </c>
      <c r="D172" t="s">
        <v>2208</v>
      </c>
      <c r="E172" t="s">
        <v>34</v>
      </c>
      <c r="F172" t="b">
        <v>0</v>
      </c>
      <c r="G172" t="s">
        <v>27</v>
      </c>
      <c r="H172" s="4">
        <v>45660.432175925933</v>
      </c>
      <c r="I172" t="b">
        <v>0</v>
      </c>
      <c r="J172" t="b">
        <v>1</v>
      </c>
      <c r="K172" t="s">
        <v>24</v>
      </c>
      <c r="L172" t="s">
        <v>22</v>
      </c>
      <c r="M172">
        <v>135000</v>
      </c>
      <c r="O172" t="s">
        <v>428</v>
      </c>
      <c r="P172" t="s">
        <v>4240</v>
      </c>
    </row>
    <row r="173" spans="1:16" x14ac:dyDescent="0.55000000000000004">
      <c r="A173" t="s">
        <v>89</v>
      </c>
      <c r="B173" t="s">
        <v>4241</v>
      </c>
      <c r="C173" t="s">
        <v>172</v>
      </c>
      <c r="D173" t="s">
        <v>3973</v>
      </c>
      <c r="E173" t="s">
        <v>20</v>
      </c>
      <c r="F173" t="b">
        <v>0</v>
      </c>
      <c r="G173" t="s">
        <v>27</v>
      </c>
      <c r="H173" s="4">
        <v>45660.432291666657</v>
      </c>
      <c r="I173" t="b">
        <v>0</v>
      </c>
      <c r="J173" t="b">
        <v>1</v>
      </c>
      <c r="K173" t="s">
        <v>24</v>
      </c>
      <c r="L173" t="s">
        <v>22</v>
      </c>
      <c r="M173">
        <v>206500</v>
      </c>
      <c r="O173" t="s">
        <v>1172</v>
      </c>
    </row>
    <row r="174" spans="1:16" x14ac:dyDescent="0.55000000000000004">
      <c r="A174" t="s">
        <v>139</v>
      </c>
      <c r="B174" t="s">
        <v>4242</v>
      </c>
      <c r="C174" t="s">
        <v>140</v>
      </c>
      <c r="D174" t="s">
        <v>3973</v>
      </c>
      <c r="E174" t="s">
        <v>20</v>
      </c>
      <c r="F174" t="b">
        <v>0</v>
      </c>
      <c r="G174" t="s">
        <v>27</v>
      </c>
      <c r="H174" s="4">
        <v>45660.432314814818</v>
      </c>
      <c r="I174" t="b">
        <v>0</v>
      </c>
      <c r="J174" t="b">
        <v>1</v>
      </c>
      <c r="K174" t="s">
        <v>24</v>
      </c>
      <c r="L174" t="s">
        <v>22</v>
      </c>
      <c r="M174">
        <v>160000</v>
      </c>
      <c r="O174" t="s">
        <v>1172</v>
      </c>
      <c r="P174" t="s">
        <v>3247</v>
      </c>
    </row>
    <row r="175" spans="1:16" x14ac:dyDescent="0.55000000000000004">
      <c r="A175" t="s">
        <v>2</v>
      </c>
      <c r="B175" t="s">
        <v>4243</v>
      </c>
      <c r="C175" t="s">
        <v>82</v>
      </c>
      <c r="D175" t="s">
        <v>3973</v>
      </c>
      <c r="E175" t="s">
        <v>20</v>
      </c>
      <c r="F175" t="b">
        <v>0</v>
      </c>
      <c r="G175" t="s">
        <v>41</v>
      </c>
      <c r="H175" s="4">
        <v>45660.432581018518</v>
      </c>
      <c r="I175" t="b">
        <v>0</v>
      </c>
      <c r="J175" t="b">
        <v>1</v>
      </c>
      <c r="K175" t="s">
        <v>24</v>
      </c>
      <c r="L175" t="s">
        <v>22</v>
      </c>
      <c r="M175">
        <v>160000</v>
      </c>
      <c r="O175" t="s">
        <v>202</v>
      </c>
      <c r="P175" t="s">
        <v>4244</v>
      </c>
    </row>
    <row r="176" spans="1:16" x14ac:dyDescent="0.55000000000000004">
      <c r="A176" t="s">
        <v>0</v>
      </c>
      <c r="B176" t="s">
        <v>4245</v>
      </c>
      <c r="C176" t="s">
        <v>1337</v>
      </c>
      <c r="D176" t="s">
        <v>3973</v>
      </c>
      <c r="E176" t="s">
        <v>20</v>
      </c>
      <c r="F176" t="b">
        <v>0</v>
      </c>
      <c r="G176" t="s">
        <v>23</v>
      </c>
      <c r="H176" s="4">
        <v>45660.456284722219</v>
      </c>
      <c r="I176" t="b">
        <v>1</v>
      </c>
      <c r="J176" t="b">
        <v>0</v>
      </c>
      <c r="K176" t="s">
        <v>24</v>
      </c>
      <c r="L176" t="s">
        <v>36</v>
      </c>
      <c r="N176">
        <v>29</v>
      </c>
      <c r="O176" t="s">
        <v>4246</v>
      </c>
    </row>
    <row r="177" spans="1:16" x14ac:dyDescent="0.55000000000000004">
      <c r="A177" t="s">
        <v>191</v>
      </c>
      <c r="B177" t="s">
        <v>4247</v>
      </c>
      <c r="C177" t="s">
        <v>332</v>
      </c>
      <c r="D177" t="s">
        <v>3973</v>
      </c>
      <c r="E177" t="s">
        <v>20</v>
      </c>
      <c r="F177" t="b">
        <v>0</v>
      </c>
      <c r="G177" t="s">
        <v>41</v>
      </c>
      <c r="H177" s="4">
        <v>45660.473043981481</v>
      </c>
      <c r="I177" t="b">
        <v>0</v>
      </c>
      <c r="J177" t="b">
        <v>1</v>
      </c>
      <c r="K177" t="s">
        <v>24</v>
      </c>
      <c r="L177" t="s">
        <v>22</v>
      </c>
      <c r="M177">
        <v>160000</v>
      </c>
      <c r="O177" t="s">
        <v>1172</v>
      </c>
      <c r="P177" t="s">
        <v>2930</v>
      </c>
    </row>
    <row r="178" spans="1:16" x14ac:dyDescent="0.55000000000000004">
      <c r="A178" t="s">
        <v>0</v>
      </c>
      <c r="B178" t="s">
        <v>545</v>
      </c>
      <c r="C178" t="s">
        <v>39</v>
      </c>
      <c r="D178" t="s">
        <v>3973</v>
      </c>
      <c r="E178" t="s">
        <v>51</v>
      </c>
      <c r="F178" t="b">
        <v>1</v>
      </c>
      <c r="G178" t="s">
        <v>30</v>
      </c>
      <c r="H178" s="4">
        <v>45660.47320601852</v>
      </c>
      <c r="I178" t="b">
        <v>0</v>
      </c>
      <c r="J178" t="b">
        <v>0</v>
      </c>
      <c r="K178" t="s">
        <v>24</v>
      </c>
      <c r="L178" t="s">
        <v>22</v>
      </c>
      <c r="M178">
        <v>105000</v>
      </c>
      <c r="O178" t="s">
        <v>4248</v>
      </c>
      <c r="P178" t="s">
        <v>887</v>
      </c>
    </row>
    <row r="179" spans="1:16" x14ac:dyDescent="0.55000000000000004">
      <c r="A179" t="s">
        <v>1</v>
      </c>
      <c r="B179" t="s">
        <v>1</v>
      </c>
      <c r="C179" t="s">
        <v>4249</v>
      </c>
      <c r="D179" t="s">
        <v>3973</v>
      </c>
      <c r="E179" t="s">
        <v>20</v>
      </c>
      <c r="F179" t="b">
        <v>0</v>
      </c>
      <c r="G179" t="s">
        <v>27</v>
      </c>
      <c r="H179" s="4">
        <v>45660.473425925928</v>
      </c>
      <c r="I179" t="b">
        <v>0</v>
      </c>
      <c r="J179" t="b">
        <v>0</v>
      </c>
      <c r="K179" t="s">
        <v>24</v>
      </c>
      <c r="L179" t="s">
        <v>36</v>
      </c>
      <c r="N179">
        <v>49.895000457763672</v>
      </c>
      <c r="O179" t="s">
        <v>374</v>
      </c>
      <c r="P179" t="s">
        <v>4250</v>
      </c>
    </row>
    <row r="180" spans="1:16" x14ac:dyDescent="0.55000000000000004">
      <c r="A180" t="s">
        <v>0</v>
      </c>
      <c r="B180" t="s">
        <v>4251</v>
      </c>
      <c r="C180" t="s">
        <v>1078</v>
      </c>
      <c r="D180" t="s">
        <v>3828</v>
      </c>
      <c r="F180" t="b">
        <v>0</v>
      </c>
      <c r="G180" t="s">
        <v>30</v>
      </c>
      <c r="H180" s="4">
        <v>45660.556516203702</v>
      </c>
      <c r="I180" t="b">
        <v>1</v>
      </c>
      <c r="J180" t="b">
        <v>0</v>
      </c>
      <c r="K180" t="s">
        <v>24</v>
      </c>
      <c r="L180" t="s">
        <v>36</v>
      </c>
      <c r="N180">
        <v>50</v>
      </c>
      <c r="O180" t="s">
        <v>4252</v>
      </c>
      <c r="P180" t="s">
        <v>204</v>
      </c>
    </row>
    <row r="181" spans="1:16" x14ac:dyDescent="0.55000000000000004">
      <c r="A181" t="s">
        <v>40</v>
      </c>
      <c r="B181" t="s">
        <v>4253</v>
      </c>
      <c r="C181" t="s">
        <v>158</v>
      </c>
      <c r="D181" t="s">
        <v>4035</v>
      </c>
      <c r="E181" t="s">
        <v>20</v>
      </c>
      <c r="F181" t="b">
        <v>0</v>
      </c>
      <c r="G181" t="s">
        <v>158</v>
      </c>
      <c r="H181" s="4">
        <v>45660.611701388887</v>
      </c>
      <c r="I181" t="b">
        <v>0</v>
      </c>
      <c r="J181" t="b">
        <v>0</v>
      </c>
      <c r="K181" t="s">
        <v>158</v>
      </c>
      <c r="L181" t="s">
        <v>22</v>
      </c>
      <c r="M181">
        <v>48000</v>
      </c>
      <c r="O181" t="s">
        <v>4254</v>
      </c>
      <c r="P181" t="s">
        <v>4255</v>
      </c>
    </row>
    <row r="182" spans="1:16" x14ac:dyDescent="0.55000000000000004">
      <c r="A182" t="s">
        <v>2</v>
      </c>
      <c r="B182" t="s">
        <v>4256</v>
      </c>
      <c r="C182" t="s">
        <v>158</v>
      </c>
      <c r="D182" t="s">
        <v>4035</v>
      </c>
      <c r="E182" t="s">
        <v>20</v>
      </c>
      <c r="F182" t="b">
        <v>0</v>
      </c>
      <c r="G182" t="s">
        <v>158</v>
      </c>
      <c r="H182" s="4">
        <v>45660.611724537041</v>
      </c>
      <c r="I182" t="b">
        <v>1</v>
      </c>
      <c r="J182" t="b">
        <v>0</v>
      </c>
      <c r="K182" t="s">
        <v>158</v>
      </c>
      <c r="L182" t="s">
        <v>22</v>
      </c>
      <c r="M182">
        <v>48000</v>
      </c>
      <c r="O182" t="s">
        <v>1906</v>
      </c>
      <c r="P182" t="s">
        <v>4257</v>
      </c>
    </row>
    <row r="183" spans="1:16" x14ac:dyDescent="0.55000000000000004">
      <c r="A183" t="s">
        <v>40</v>
      </c>
      <c r="B183" t="s">
        <v>4258</v>
      </c>
      <c r="C183" t="s">
        <v>1311</v>
      </c>
      <c r="D183" t="s">
        <v>4035</v>
      </c>
      <c r="E183" t="s">
        <v>20</v>
      </c>
      <c r="F183" t="b">
        <v>0</v>
      </c>
      <c r="G183" t="s">
        <v>1311</v>
      </c>
      <c r="H183" s="4">
        <v>45660.614328703698</v>
      </c>
      <c r="I183" t="b">
        <v>0</v>
      </c>
      <c r="J183" t="b">
        <v>0</v>
      </c>
      <c r="K183" t="s">
        <v>1311</v>
      </c>
      <c r="L183" t="s">
        <v>22</v>
      </c>
      <c r="M183">
        <v>83999.5</v>
      </c>
      <c r="O183" t="s">
        <v>1906</v>
      </c>
      <c r="P183" t="s">
        <v>4259</v>
      </c>
    </row>
    <row r="184" spans="1:16" x14ac:dyDescent="0.55000000000000004">
      <c r="A184" t="s">
        <v>2</v>
      </c>
      <c r="B184" t="s">
        <v>895</v>
      </c>
      <c r="C184" t="s">
        <v>1311</v>
      </c>
      <c r="D184" t="s">
        <v>4035</v>
      </c>
      <c r="E184" t="s">
        <v>20</v>
      </c>
      <c r="F184" t="b">
        <v>0</v>
      </c>
      <c r="G184" t="s">
        <v>1311</v>
      </c>
      <c r="H184" s="4">
        <v>45660.614328703698</v>
      </c>
      <c r="I184" t="b">
        <v>1</v>
      </c>
      <c r="J184" t="b">
        <v>0</v>
      </c>
      <c r="K184" t="s">
        <v>1311</v>
      </c>
      <c r="L184" t="s">
        <v>22</v>
      </c>
      <c r="M184">
        <v>70000</v>
      </c>
      <c r="O184" t="s">
        <v>1906</v>
      </c>
      <c r="P184" t="s">
        <v>4260</v>
      </c>
    </row>
    <row r="185" spans="1:16" x14ac:dyDescent="0.55000000000000004">
      <c r="A185" t="s">
        <v>0</v>
      </c>
      <c r="B185" t="s">
        <v>4261</v>
      </c>
      <c r="C185" t="s">
        <v>225</v>
      </c>
      <c r="D185" t="s">
        <v>3973</v>
      </c>
      <c r="E185" t="s">
        <v>20</v>
      </c>
      <c r="F185" t="b">
        <v>0</v>
      </c>
      <c r="G185" t="s">
        <v>52</v>
      </c>
      <c r="H185" s="4">
        <v>45660.639965277784</v>
      </c>
      <c r="I185" t="b">
        <v>0</v>
      </c>
      <c r="J185" t="b">
        <v>0</v>
      </c>
      <c r="K185" t="s">
        <v>24</v>
      </c>
      <c r="L185" t="s">
        <v>22</v>
      </c>
      <c r="M185">
        <v>77500</v>
      </c>
      <c r="O185" t="s">
        <v>287</v>
      </c>
      <c r="P185" t="s">
        <v>671</v>
      </c>
    </row>
    <row r="186" spans="1:16" x14ac:dyDescent="0.55000000000000004">
      <c r="A186" t="s">
        <v>1</v>
      </c>
      <c r="B186" t="s">
        <v>1</v>
      </c>
      <c r="C186" t="s">
        <v>4262</v>
      </c>
      <c r="D186" t="s">
        <v>3973</v>
      </c>
      <c r="E186" t="s">
        <v>20</v>
      </c>
      <c r="F186" t="b">
        <v>0</v>
      </c>
      <c r="G186" t="s">
        <v>27</v>
      </c>
      <c r="H186" s="4">
        <v>45660.640092592592</v>
      </c>
      <c r="I186" t="b">
        <v>0</v>
      </c>
      <c r="J186" t="b">
        <v>1</v>
      </c>
      <c r="K186" t="s">
        <v>24</v>
      </c>
      <c r="L186" t="s">
        <v>22</v>
      </c>
      <c r="M186">
        <v>140000</v>
      </c>
      <c r="O186" t="s">
        <v>299</v>
      </c>
      <c r="P186" t="s">
        <v>4263</v>
      </c>
    </row>
    <row r="187" spans="1:16" x14ac:dyDescent="0.55000000000000004">
      <c r="A187" t="s">
        <v>2</v>
      </c>
      <c r="B187" t="s">
        <v>307</v>
      </c>
      <c r="C187" t="s">
        <v>570</v>
      </c>
      <c r="D187" t="s">
        <v>2208</v>
      </c>
      <c r="E187" t="s">
        <v>51</v>
      </c>
      <c r="F187" t="b">
        <v>0</v>
      </c>
      <c r="G187" t="s">
        <v>27</v>
      </c>
      <c r="H187" s="4">
        <v>45660.682071759264</v>
      </c>
      <c r="I187" t="b">
        <v>0</v>
      </c>
      <c r="J187" t="b">
        <v>0</v>
      </c>
      <c r="K187" t="s">
        <v>24</v>
      </c>
      <c r="L187" t="s">
        <v>36</v>
      </c>
      <c r="N187">
        <v>72.5</v>
      </c>
      <c r="O187" t="s">
        <v>3416</v>
      </c>
      <c r="P187" t="s">
        <v>4264</v>
      </c>
    </row>
    <row r="188" spans="1:16" x14ac:dyDescent="0.55000000000000004">
      <c r="A188" t="s">
        <v>0</v>
      </c>
      <c r="B188" t="s">
        <v>4265</v>
      </c>
      <c r="C188" t="s">
        <v>3751</v>
      </c>
      <c r="D188" t="s">
        <v>3828</v>
      </c>
      <c r="E188" t="s">
        <v>20</v>
      </c>
      <c r="F188" t="b">
        <v>0</v>
      </c>
      <c r="G188" t="s">
        <v>30</v>
      </c>
      <c r="H188" s="4">
        <v>45660.723182870373</v>
      </c>
      <c r="I188" t="b">
        <v>0</v>
      </c>
      <c r="J188" t="b">
        <v>1</v>
      </c>
      <c r="K188" t="s">
        <v>24</v>
      </c>
      <c r="L188" t="s">
        <v>22</v>
      </c>
      <c r="M188">
        <v>78387.5</v>
      </c>
      <c r="O188" t="s">
        <v>3752</v>
      </c>
      <c r="P188" t="s">
        <v>4266</v>
      </c>
    </row>
    <row r="189" spans="1:16" x14ac:dyDescent="0.55000000000000004">
      <c r="A189" t="s">
        <v>2</v>
      </c>
      <c r="B189" t="s">
        <v>4267</v>
      </c>
      <c r="C189" t="s">
        <v>39</v>
      </c>
      <c r="D189" t="s">
        <v>3973</v>
      </c>
      <c r="E189" t="s">
        <v>51</v>
      </c>
      <c r="F189" t="b">
        <v>1</v>
      </c>
      <c r="G189" t="s">
        <v>27</v>
      </c>
      <c r="H189" s="4">
        <v>45660.723738425928</v>
      </c>
      <c r="I189" t="b">
        <v>1</v>
      </c>
      <c r="J189" t="b">
        <v>0</v>
      </c>
      <c r="K189" t="s">
        <v>24</v>
      </c>
      <c r="L189" t="s">
        <v>36</v>
      </c>
      <c r="N189">
        <v>77.5</v>
      </c>
      <c r="O189" t="s">
        <v>1204</v>
      </c>
      <c r="P189" t="s">
        <v>4268</v>
      </c>
    </row>
    <row r="190" spans="1:16" x14ac:dyDescent="0.55000000000000004">
      <c r="A190" t="s">
        <v>1</v>
      </c>
      <c r="B190" t="s">
        <v>4269</v>
      </c>
      <c r="C190" t="s">
        <v>203</v>
      </c>
      <c r="D190" t="s">
        <v>3973</v>
      </c>
      <c r="E190" t="s">
        <v>20</v>
      </c>
      <c r="F190" t="b">
        <v>0</v>
      </c>
      <c r="G190" t="s">
        <v>23</v>
      </c>
      <c r="H190" s="4">
        <v>45660.831284722219</v>
      </c>
      <c r="I190" t="b">
        <v>0</v>
      </c>
      <c r="J190" t="b">
        <v>1</v>
      </c>
      <c r="K190" t="s">
        <v>24</v>
      </c>
      <c r="L190" t="s">
        <v>22</v>
      </c>
      <c r="M190">
        <v>115000</v>
      </c>
      <c r="O190" t="s">
        <v>554</v>
      </c>
      <c r="P190" t="s">
        <v>4270</v>
      </c>
    </row>
    <row r="191" spans="1:16" x14ac:dyDescent="0.55000000000000004">
      <c r="A191" t="s">
        <v>0</v>
      </c>
      <c r="B191" t="s">
        <v>4271</v>
      </c>
      <c r="C191" t="s">
        <v>84</v>
      </c>
      <c r="D191" t="s">
        <v>3828</v>
      </c>
      <c r="E191" t="s">
        <v>20</v>
      </c>
      <c r="F191" t="b">
        <v>0</v>
      </c>
      <c r="G191" t="s">
        <v>41</v>
      </c>
      <c r="H191" s="4">
        <v>45660.847939814812</v>
      </c>
      <c r="I191" t="b">
        <v>0</v>
      </c>
      <c r="J191" t="b">
        <v>1</v>
      </c>
      <c r="K191" t="s">
        <v>24</v>
      </c>
      <c r="L191" t="s">
        <v>22</v>
      </c>
      <c r="M191">
        <v>60500</v>
      </c>
      <c r="O191" t="s">
        <v>4272</v>
      </c>
      <c r="P191" t="s">
        <v>4273</v>
      </c>
    </row>
    <row r="192" spans="1:16" x14ac:dyDescent="0.55000000000000004">
      <c r="A192" t="s">
        <v>2</v>
      </c>
      <c r="B192" t="s">
        <v>195</v>
      </c>
      <c r="C192" t="s">
        <v>1553</v>
      </c>
      <c r="D192" t="s">
        <v>3828</v>
      </c>
      <c r="E192" t="s">
        <v>20</v>
      </c>
      <c r="F192" t="b">
        <v>0</v>
      </c>
      <c r="G192" t="s">
        <v>27</v>
      </c>
      <c r="H192" s="4">
        <v>45660.848738425928</v>
      </c>
      <c r="I192" t="b">
        <v>0</v>
      </c>
      <c r="J192" t="b">
        <v>1</v>
      </c>
      <c r="K192" t="s">
        <v>24</v>
      </c>
      <c r="L192" t="s">
        <v>22</v>
      </c>
      <c r="M192">
        <v>157500</v>
      </c>
      <c r="O192" t="s">
        <v>4274</v>
      </c>
      <c r="P192" t="s">
        <v>4275</v>
      </c>
    </row>
    <row r="193" spans="1:16" x14ac:dyDescent="0.55000000000000004">
      <c r="A193" t="s">
        <v>2</v>
      </c>
      <c r="B193" t="s">
        <v>2</v>
      </c>
      <c r="C193" t="s">
        <v>485</v>
      </c>
      <c r="D193" t="s">
        <v>131</v>
      </c>
      <c r="E193" t="s">
        <v>20</v>
      </c>
      <c r="F193" t="b">
        <v>0</v>
      </c>
      <c r="G193" t="s">
        <v>27</v>
      </c>
      <c r="H193" s="4">
        <v>45660.848761574067</v>
      </c>
      <c r="I193" t="b">
        <v>1</v>
      </c>
      <c r="J193" t="b">
        <v>0</v>
      </c>
      <c r="K193" t="s">
        <v>24</v>
      </c>
      <c r="L193" t="s">
        <v>22</v>
      </c>
      <c r="M193">
        <v>110000</v>
      </c>
      <c r="O193" t="s">
        <v>131</v>
      </c>
      <c r="P193" t="s">
        <v>4276</v>
      </c>
    </row>
    <row r="194" spans="1:16" x14ac:dyDescent="0.55000000000000004">
      <c r="A194" t="s">
        <v>40</v>
      </c>
      <c r="B194" t="s">
        <v>4277</v>
      </c>
      <c r="C194" t="s">
        <v>774</v>
      </c>
      <c r="D194" t="s">
        <v>3957</v>
      </c>
      <c r="E194" t="s">
        <v>34</v>
      </c>
      <c r="F194" t="b">
        <v>0</v>
      </c>
      <c r="G194" t="s">
        <v>27</v>
      </c>
      <c r="H194" s="4">
        <v>45660.848807870367</v>
      </c>
      <c r="I194" t="b">
        <v>0</v>
      </c>
      <c r="J194" t="b">
        <v>1</v>
      </c>
      <c r="K194" t="s">
        <v>24</v>
      </c>
      <c r="L194" t="s">
        <v>36</v>
      </c>
      <c r="N194">
        <v>52.779998779296882</v>
      </c>
      <c r="O194" t="s">
        <v>4278</v>
      </c>
      <c r="P194" t="s">
        <v>4279</v>
      </c>
    </row>
    <row r="195" spans="1:16" x14ac:dyDescent="0.55000000000000004">
      <c r="A195" t="s">
        <v>40</v>
      </c>
      <c r="B195" t="s">
        <v>4280</v>
      </c>
      <c r="C195" t="s">
        <v>24</v>
      </c>
      <c r="D195" t="s">
        <v>3973</v>
      </c>
      <c r="E195" t="s">
        <v>20</v>
      </c>
      <c r="F195" t="b">
        <v>0</v>
      </c>
      <c r="G195" t="s">
        <v>41</v>
      </c>
      <c r="H195" s="4">
        <v>45660.849027777767</v>
      </c>
      <c r="I195" t="b">
        <v>0</v>
      </c>
      <c r="J195" t="b">
        <v>1</v>
      </c>
      <c r="K195" t="s">
        <v>24</v>
      </c>
      <c r="L195" t="s">
        <v>22</v>
      </c>
      <c r="M195">
        <v>160000</v>
      </c>
      <c r="O195" t="s">
        <v>4281</v>
      </c>
      <c r="P195" t="s">
        <v>4282</v>
      </c>
    </row>
    <row r="196" spans="1:16" x14ac:dyDescent="0.55000000000000004">
      <c r="A196" t="s">
        <v>2</v>
      </c>
      <c r="B196" t="s">
        <v>1781</v>
      </c>
      <c r="C196" t="s">
        <v>140</v>
      </c>
      <c r="D196" t="s">
        <v>3828</v>
      </c>
      <c r="E196" t="s">
        <v>20</v>
      </c>
      <c r="F196" t="b">
        <v>0</v>
      </c>
      <c r="G196" t="s">
        <v>27</v>
      </c>
      <c r="H196" s="4">
        <v>45660.890474537038</v>
      </c>
      <c r="I196" t="b">
        <v>0</v>
      </c>
      <c r="J196" t="b">
        <v>1</v>
      </c>
      <c r="K196" t="s">
        <v>24</v>
      </c>
      <c r="L196" t="s">
        <v>22</v>
      </c>
      <c r="M196">
        <v>180000</v>
      </c>
      <c r="O196" t="s">
        <v>4283</v>
      </c>
      <c r="P196" t="s">
        <v>4284</v>
      </c>
    </row>
    <row r="197" spans="1:16" x14ac:dyDescent="0.55000000000000004">
      <c r="A197" t="s">
        <v>2</v>
      </c>
      <c r="B197" t="s">
        <v>4285</v>
      </c>
      <c r="C197" t="s">
        <v>165</v>
      </c>
      <c r="D197" t="s">
        <v>3828</v>
      </c>
      <c r="E197" t="s">
        <v>20</v>
      </c>
      <c r="F197" t="b">
        <v>0</v>
      </c>
      <c r="G197" t="s">
        <v>41</v>
      </c>
      <c r="H197" s="4">
        <v>45660.890694444453</v>
      </c>
      <c r="I197" t="b">
        <v>0</v>
      </c>
      <c r="J197" t="b">
        <v>1</v>
      </c>
      <c r="K197" t="s">
        <v>24</v>
      </c>
      <c r="L197" t="s">
        <v>22</v>
      </c>
      <c r="M197">
        <v>125000</v>
      </c>
      <c r="O197" t="s">
        <v>3746</v>
      </c>
      <c r="P197" t="s">
        <v>4286</v>
      </c>
    </row>
    <row r="198" spans="1:16" x14ac:dyDescent="0.55000000000000004">
      <c r="A198" t="s">
        <v>2</v>
      </c>
      <c r="B198" t="s">
        <v>4287</v>
      </c>
      <c r="C198" t="s">
        <v>172</v>
      </c>
      <c r="D198" t="s">
        <v>2208</v>
      </c>
      <c r="E198" t="s">
        <v>20</v>
      </c>
      <c r="F198" t="b">
        <v>0</v>
      </c>
      <c r="G198" t="s">
        <v>23</v>
      </c>
      <c r="H198" s="4">
        <v>45660.914756944447</v>
      </c>
      <c r="I198" t="b">
        <v>1</v>
      </c>
      <c r="J198" t="b">
        <v>1</v>
      </c>
      <c r="K198" t="s">
        <v>24</v>
      </c>
      <c r="L198" t="s">
        <v>22</v>
      </c>
      <c r="M198">
        <v>180000</v>
      </c>
      <c r="O198" t="s">
        <v>4288</v>
      </c>
      <c r="P198" t="s">
        <v>4289</v>
      </c>
    </row>
    <row r="199" spans="1:16" x14ac:dyDescent="0.55000000000000004">
      <c r="A199" t="s">
        <v>89</v>
      </c>
      <c r="B199" t="s">
        <v>4290</v>
      </c>
      <c r="C199" t="s">
        <v>966</v>
      </c>
      <c r="D199" t="s">
        <v>3973</v>
      </c>
      <c r="E199" t="s">
        <v>51</v>
      </c>
      <c r="F199" t="b">
        <v>0</v>
      </c>
      <c r="G199" t="s">
        <v>30</v>
      </c>
      <c r="H199" s="4">
        <v>45660.931585648148</v>
      </c>
      <c r="I199" t="b">
        <v>1</v>
      </c>
      <c r="J199" t="b">
        <v>1</v>
      </c>
      <c r="K199" t="s">
        <v>24</v>
      </c>
      <c r="L199" t="s">
        <v>36</v>
      </c>
      <c r="N199">
        <v>62.5</v>
      </c>
      <c r="O199" t="s">
        <v>144</v>
      </c>
      <c r="P199" t="s">
        <v>4291</v>
      </c>
    </row>
    <row r="200" spans="1:16" x14ac:dyDescent="0.55000000000000004">
      <c r="A200" t="s">
        <v>0</v>
      </c>
      <c r="B200" t="s">
        <v>4292</v>
      </c>
      <c r="C200" t="s">
        <v>71</v>
      </c>
      <c r="D200" t="s">
        <v>3973</v>
      </c>
      <c r="E200" t="s">
        <v>51</v>
      </c>
      <c r="F200" t="b">
        <v>0</v>
      </c>
      <c r="G200" t="s">
        <v>41</v>
      </c>
      <c r="H200" s="4">
        <v>45660.974143518521</v>
      </c>
      <c r="I200" t="b">
        <v>0</v>
      </c>
      <c r="J200" t="b">
        <v>0</v>
      </c>
      <c r="K200" t="s">
        <v>24</v>
      </c>
      <c r="L200" t="s">
        <v>36</v>
      </c>
      <c r="N200">
        <v>75</v>
      </c>
      <c r="O200" t="s">
        <v>4293</v>
      </c>
      <c r="P200" t="s">
        <v>4294</v>
      </c>
    </row>
    <row r="201" spans="1:16" x14ac:dyDescent="0.55000000000000004">
      <c r="A201" t="s">
        <v>2</v>
      </c>
      <c r="B201" t="s">
        <v>4295</v>
      </c>
      <c r="C201" t="s">
        <v>39</v>
      </c>
      <c r="D201" t="s">
        <v>3600</v>
      </c>
      <c r="E201" t="s">
        <v>20</v>
      </c>
      <c r="F201" t="b">
        <v>1</v>
      </c>
      <c r="G201" t="s">
        <v>41</v>
      </c>
      <c r="H201" s="4">
        <v>45661.057337962957</v>
      </c>
      <c r="I201" t="b">
        <v>0</v>
      </c>
      <c r="J201" t="b">
        <v>0</v>
      </c>
      <c r="K201" t="s">
        <v>24</v>
      </c>
      <c r="L201" t="s">
        <v>22</v>
      </c>
      <c r="M201">
        <v>172000</v>
      </c>
      <c r="O201" t="s">
        <v>3086</v>
      </c>
      <c r="P201" t="s">
        <v>4296</v>
      </c>
    </row>
    <row r="202" spans="1:16" x14ac:dyDescent="0.55000000000000004">
      <c r="A202" t="s">
        <v>40</v>
      </c>
      <c r="B202" t="s">
        <v>4297</v>
      </c>
      <c r="C202" t="s">
        <v>856</v>
      </c>
      <c r="D202" t="s">
        <v>4003</v>
      </c>
      <c r="E202" t="s">
        <v>20</v>
      </c>
      <c r="F202" t="b">
        <v>0</v>
      </c>
      <c r="G202" t="s">
        <v>807</v>
      </c>
      <c r="H202" s="4">
        <v>45661.262013888889</v>
      </c>
      <c r="I202" t="b">
        <v>1</v>
      </c>
      <c r="J202" t="b">
        <v>0</v>
      </c>
      <c r="K202" t="s">
        <v>807</v>
      </c>
      <c r="L202" t="s">
        <v>22</v>
      </c>
      <c r="M202">
        <v>200000</v>
      </c>
      <c r="O202" t="s">
        <v>4298</v>
      </c>
      <c r="P202" t="s">
        <v>4299</v>
      </c>
    </row>
    <row r="203" spans="1:16" x14ac:dyDescent="0.55000000000000004">
      <c r="A203" t="s">
        <v>1</v>
      </c>
      <c r="B203" t="s">
        <v>4300</v>
      </c>
      <c r="C203" t="s">
        <v>4301</v>
      </c>
      <c r="D203" t="s">
        <v>4302</v>
      </c>
      <c r="E203" t="s">
        <v>20</v>
      </c>
      <c r="F203" t="b">
        <v>0</v>
      </c>
      <c r="G203" t="s">
        <v>30</v>
      </c>
      <c r="H203" s="4">
        <v>45661.2653125</v>
      </c>
      <c r="I203" t="b">
        <v>0</v>
      </c>
      <c r="J203" t="b">
        <v>0</v>
      </c>
      <c r="K203" t="s">
        <v>24</v>
      </c>
      <c r="L203" t="s">
        <v>22</v>
      </c>
      <c r="M203">
        <v>72553</v>
      </c>
      <c r="O203" t="s">
        <v>1425</v>
      </c>
    </row>
    <row r="204" spans="1:16" x14ac:dyDescent="0.55000000000000004">
      <c r="A204" t="s">
        <v>2</v>
      </c>
      <c r="B204" t="s">
        <v>2</v>
      </c>
      <c r="C204" t="s">
        <v>4303</v>
      </c>
      <c r="D204" t="s">
        <v>3828</v>
      </c>
      <c r="E204" t="s">
        <v>20</v>
      </c>
      <c r="F204" t="b">
        <v>0</v>
      </c>
      <c r="G204" t="s">
        <v>27</v>
      </c>
      <c r="H204" s="4">
        <v>45661.265393518523</v>
      </c>
      <c r="I204" t="b">
        <v>0</v>
      </c>
      <c r="J204" t="b">
        <v>1</v>
      </c>
      <c r="K204" t="s">
        <v>24</v>
      </c>
      <c r="L204" t="s">
        <v>36</v>
      </c>
      <c r="N204">
        <v>52.880001068115227</v>
      </c>
      <c r="O204" t="s">
        <v>4304</v>
      </c>
      <c r="P204" t="s">
        <v>2343</v>
      </c>
    </row>
    <row r="205" spans="1:16" x14ac:dyDescent="0.55000000000000004">
      <c r="A205" t="s">
        <v>2</v>
      </c>
      <c r="B205" t="s">
        <v>2</v>
      </c>
      <c r="C205" t="s">
        <v>4305</v>
      </c>
      <c r="D205" t="s">
        <v>123</v>
      </c>
      <c r="E205" t="s">
        <v>20</v>
      </c>
      <c r="F205" t="b">
        <v>0</v>
      </c>
      <c r="G205" t="s">
        <v>41</v>
      </c>
      <c r="H205" s="4">
        <v>45661.265659722223</v>
      </c>
      <c r="I205" t="b">
        <v>1</v>
      </c>
      <c r="J205" t="b">
        <v>0</v>
      </c>
      <c r="K205" t="s">
        <v>24</v>
      </c>
      <c r="L205" t="s">
        <v>22</v>
      </c>
      <c r="M205">
        <v>150000</v>
      </c>
      <c r="O205" t="s">
        <v>123</v>
      </c>
    </row>
    <row r="206" spans="1:16" x14ac:dyDescent="0.55000000000000004">
      <c r="A206" t="s">
        <v>2</v>
      </c>
      <c r="B206" t="s">
        <v>4306</v>
      </c>
      <c r="C206" t="s">
        <v>49</v>
      </c>
      <c r="D206" t="s">
        <v>3828</v>
      </c>
      <c r="E206" t="s">
        <v>20</v>
      </c>
      <c r="F206" t="b">
        <v>0</v>
      </c>
      <c r="G206" t="s">
        <v>41</v>
      </c>
      <c r="H206" s="4">
        <v>45661.265659722223</v>
      </c>
      <c r="I206" t="b">
        <v>0</v>
      </c>
      <c r="J206" t="b">
        <v>1</v>
      </c>
      <c r="K206" t="s">
        <v>24</v>
      </c>
      <c r="L206" t="s">
        <v>22</v>
      </c>
      <c r="M206">
        <v>134000</v>
      </c>
      <c r="O206" t="s">
        <v>4307</v>
      </c>
      <c r="P206" t="s">
        <v>4308</v>
      </c>
    </row>
    <row r="207" spans="1:16" x14ac:dyDescent="0.55000000000000004">
      <c r="A207" t="s">
        <v>40</v>
      </c>
      <c r="B207" t="s">
        <v>40</v>
      </c>
      <c r="C207" t="s">
        <v>1574</v>
      </c>
      <c r="D207" t="s">
        <v>3973</v>
      </c>
      <c r="E207" t="s">
        <v>20</v>
      </c>
      <c r="F207" t="b">
        <v>0</v>
      </c>
      <c r="G207" t="s">
        <v>41</v>
      </c>
      <c r="H207" s="4">
        <v>45661.265659722223</v>
      </c>
      <c r="I207" t="b">
        <v>0</v>
      </c>
      <c r="J207" t="b">
        <v>0</v>
      </c>
      <c r="K207" t="s">
        <v>24</v>
      </c>
      <c r="L207" t="s">
        <v>22</v>
      </c>
      <c r="M207">
        <v>202500</v>
      </c>
      <c r="O207" t="s">
        <v>4309</v>
      </c>
      <c r="P207" t="s">
        <v>4310</v>
      </c>
    </row>
    <row r="208" spans="1:16" x14ac:dyDescent="0.55000000000000004">
      <c r="A208" t="s">
        <v>1</v>
      </c>
      <c r="B208" t="s">
        <v>3988</v>
      </c>
      <c r="C208" t="s">
        <v>39</v>
      </c>
      <c r="D208" t="s">
        <v>3973</v>
      </c>
      <c r="E208" t="s">
        <v>51</v>
      </c>
      <c r="F208" t="b">
        <v>1</v>
      </c>
      <c r="G208" t="s">
        <v>820</v>
      </c>
      <c r="H208" s="4">
        <v>45661.279791666668</v>
      </c>
      <c r="I208" t="b">
        <v>0</v>
      </c>
      <c r="J208" t="b">
        <v>0</v>
      </c>
      <c r="K208" t="s">
        <v>820</v>
      </c>
      <c r="L208" t="s">
        <v>36</v>
      </c>
      <c r="N208">
        <v>19.5</v>
      </c>
      <c r="O208" t="s">
        <v>3989</v>
      </c>
      <c r="P208" t="s">
        <v>3990</v>
      </c>
    </row>
    <row r="209" spans="1:16" x14ac:dyDescent="0.55000000000000004">
      <c r="A209" t="s">
        <v>0</v>
      </c>
      <c r="B209" t="s">
        <v>4311</v>
      </c>
      <c r="C209" t="s">
        <v>1582</v>
      </c>
      <c r="D209" t="s">
        <v>4312</v>
      </c>
      <c r="E209" t="s">
        <v>51</v>
      </c>
      <c r="F209" t="b">
        <v>0</v>
      </c>
      <c r="G209" t="s">
        <v>552</v>
      </c>
      <c r="H209" s="4">
        <v>45661.27988425926</v>
      </c>
      <c r="I209" t="b">
        <v>0</v>
      </c>
      <c r="J209" t="b">
        <v>0</v>
      </c>
      <c r="K209" t="s">
        <v>552</v>
      </c>
      <c r="L209" t="s">
        <v>36</v>
      </c>
      <c r="N209">
        <v>22.5</v>
      </c>
      <c r="O209" t="s">
        <v>4313</v>
      </c>
      <c r="P209" t="s">
        <v>204</v>
      </c>
    </row>
    <row r="210" spans="1:16" x14ac:dyDescent="0.55000000000000004">
      <c r="A210" t="s">
        <v>2</v>
      </c>
      <c r="B210" t="s">
        <v>4314</v>
      </c>
      <c r="C210" t="s">
        <v>3088</v>
      </c>
      <c r="D210" t="s">
        <v>4003</v>
      </c>
      <c r="E210" t="s">
        <v>20</v>
      </c>
      <c r="F210" t="b">
        <v>0</v>
      </c>
      <c r="G210" t="s">
        <v>2134</v>
      </c>
      <c r="H210" s="4">
        <v>45661.285879629628</v>
      </c>
      <c r="I210" t="b">
        <v>1</v>
      </c>
      <c r="J210" t="b">
        <v>0</v>
      </c>
      <c r="K210" t="s">
        <v>2134</v>
      </c>
      <c r="L210" t="s">
        <v>22</v>
      </c>
      <c r="M210">
        <v>410000</v>
      </c>
      <c r="O210" t="s">
        <v>822</v>
      </c>
    </row>
    <row r="211" spans="1:16" x14ac:dyDescent="0.55000000000000004">
      <c r="A211" t="s">
        <v>1</v>
      </c>
      <c r="B211" t="s">
        <v>3988</v>
      </c>
      <c r="C211" t="s">
        <v>2255</v>
      </c>
      <c r="D211" t="s">
        <v>3973</v>
      </c>
      <c r="E211" t="s">
        <v>51</v>
      </c>
      <c r="F211" t="b">
        <v>0</v>
      </c>
      <c r="G211" t="s">
        <v>1197</v>
      </c>
      <c r="H211" s="4">
        <v>45661.286678240736</v>
      </c>
      <c r="I211" t="b">
        <v>0</v>
      </c>
      <c r="J211" t="b">
        <v>0</v>
      </c>
      <c r="K211" t="s">
        <v>1197</v>
      </c>
      <c r="L211" t="s">
        <v>36</v>
      </c>
      <c r="N211">
        <v>19.5</v>
      </c>
      <c r="O211" t="s">
        <v>3989</v>
      </c>
      <c r="P211" t="s">
        <v>3990</v>
      </c>
    </row>
    <row r="212" spans="1:16" x14ac:dyDescent="0.55000000000000004">
      <c r="A212" t="s">
        <v>0</v>
      </c>
      <c r="B212" t="s">
        <v>4315</v>
      </c>
      <c r="C212" t="s">
        <v>39</v>
      </c>
      <c r="D212" t="s">
        <v>3985</v>
      </c>
      <c r="E212" t="s">
        <v>20</v>
      </c>
      <c r="F212" t="b">
        <v>1</v>
      </c>
      <c r="G212" t="s">
        <v>1740</v>
      </c>
      <c r="H212" s="4">
        <v>45661.289409722223</v>
      </c>
      <c r="I212" t="b">
        <v>1</v>
      </c>
      <c r="J212" t="b">
        <v>0</v>
      </c>
      <c r="K212" t="s">
        <v>1740</v>
      </c>
      <c r="L212" t="s">
        <v>22</v>
      </c>
      <c r="M212">
        <v>91200</v>
      </c>
      <c r="O212" t="s">
        <v>4316</v>
      </c>
      <c r="P212" t="s">
        <v>149</v>
      </c>
    </row>
    <row r="213" spans="1:16" x14ac:dyDescent="0.55000000000000004">
      <c r="A213" t="s">
        <v>40</v>
      </c>
      <c r="B213" t="s">
        <v>2410</v>
      </c>
      <c r="C213" t="s">
        <v>4317</v>
      </c>
      <c r="D213" t="s">
        <v>3108</v>
      </c>
      <c r="E213" t="s">
        <v>20</v>
      </c>
      <c r="F213" t="b">
        <v>0</v>
      </c>
      <c r="G213" t="s">
        <v>4318</v>
      </c>
      <c r="H213" s="4">
        <v>45661.292534722219</v>
      </c>
      <c r="I213" t="b">
        <v>1</v>
      </c>
      <c r="J213" t="b">
        <v>0</v>
      </c>
      <c r="K213" t="s">
        <v>4318</v>
      </c>
      <c r="L213" t="s">
        <v>22</v>
      </c>
      <c r="M213">
        <v>24000</v>
      </c>
      <c r="O213" t="s">
        <v>2018</v>
      </c>
      <c r="P213" t="s">
        <v>4319</v>
      </c>
    </row>
    <row r="214" spans="1:16" x14ac:dyDescent="0.55000000000000004">
      <c r="A214" t="s">
        <v>191</v>
      </c>
      <c r="B214" t="s">
        <v>4320</v>
      </c>
      <c r="C214" t="s">
        <v>39</v>
      </c>
      <c r="D214" t="s">
        <v>3985</v>
      </c>
      <c r="E214" t="s">
        <v>20</v>
      </c>
      <c r="F214" t="b">
        <v>1</v>
      </c>
      <c r="G214" t="s">
        <v>4062</v>
      </c>
      <c r="H214" s="4">
        <v>45661.293657407397</v>
      </c>
      <c r="I214" t="b">
        <v>0</v>
      </c>
      <c r="J214" t="b">
        <v>0</v>
      </c>
      <c r="K214" t="s">
        <v>4062</v>
      </c>
      <c r="L214" t="s">
        <v>22</v>
      </c>
      <c r="M214">
        <v>96000</v>
      </c>
      <c r="O214" t="s">
        <v>4321</v>
      </c>
      <c r="P214" t="s">
        <v>4322</v>
      </c>
    </row>
    <row r="215" spans="1:16" x14ac:dyDescent="0.55000000000000004">
      <c r="A215" t="s">
        <v>0</v>
      </c>
      <c r="B215" t="s">
        <v>2848</v>
      </c>
      <c r="C215" t="s">
        <v>4323</v>
      </c>
      <c r="D215" t="s">
        <v>4324</v>
      </c>
      <c r="E215" t="s">
        <v>631</v>
      </c>
      <c r="F215" t="b">
        <v>0</v>
      </c>
      <c r="G215" t="s">
        <v>217</v>
      </c>
      <c r="H215" s="4">
        <v>45661.297569444447</v>
      </c>
      <c r="I215" t="b">
        <v>0</v>
      </c>
      <c r="J215" t="b">
        <v>0</v>
      </c>
      <c r="K215" t="s">
        <v>217</v>
      </c>
      <c r="L215" t="s">
        <v>22</v>
      </c>
      <c r="M215">
        <v>67000</v>
      </c>
      <c r="O215" t="s">
        <v>169</v>
      </c>
      <c r="P215" t="s">
        <v>2849</v>
      </c>
    </row>
    <row r="216" spans="1:16" x14ac:dyDescent="0.55000000000000004">
      <c r="A216" t="s">
        <v>1</v>
      </c>
      <c r="B216" t="s">
        <v>1104</v>
      </c>
      <c r="C216" t="s">
        <v>2231</v>
      </c>
      <c r="D216" t="s">
        <v>3973</v>
      </c>
      <c r="E216" t="s">
        <v>20</v>
      </c>
      <c r="F216" t="b">
        <v>0</v>
      </c>
      <c r="G216" t="s">
        <v>27</v>
      </c>
      <c r="H216" s="4">
        <v>45661.374965277777</v>
      </c>
      <c r="I216" t="b">
        <v>0</v>
      </c>
      <c r="J216" t="b">
        <v>0</v>
      </c>
      <c r="K216" t="s">
        <v>24</v>
      </c>
      <c r="L216" t="s">
        <v>22</v>
      </c>
      <c r="M216">
        <v>64000</v>
      </c>
      <c r="O216" t="s">
        <v>4325</v>
      </c>
    </row>
    <row r="217" spans="1:16" x14ac:dyDescent="0.55000000000000004">
      <c r="A217" t="s">
        <v>0</v>
      </c>
      <c r="B217" t="s">
        <v>3735</v>
      </c>
      <c r="C217" t="s">
        <v>49</v>
      </c>
      <c r="D217" t="s">
        <v>3973</v>
      </c>
      <c r="E217" t="s">
        <v>20</v>
      </c>
      <c r="F217" t="b">
        <v>0</v>
      </c>
      <c r="G217" t="s">
        <v>41</v>
      </c>
      <c r="H217" s="4">
        <v>45661.375127314823</v>
      </c>
      <c r="I217" t="b">
        <v>0</v>
      </c>
      <c r="J217" t="b">
        <v>1</v>
      </c>
      <c r="K217" t="s">
        <v>24</v>
      </c>
      <c r="L217" t="s">
        <v>22</v>
      </c>
      <c r="M217">
        <v>85000</v>
      </c>
      <c r="O217" t="s">
        <v>4326</v>
      </c>
      <c r="P217" t="s">
        <v>3152</v>
      </c>
    </row>
    <row r="218" spans="1:16" x14ac:dyDescent="0.55000000000000004">
      <c r="A218" t="s">
        <v>89</v>
      </c>
      <c r="B218" t="s">
        <v>4327</v>
      </c>
      <c r="C218" t="s">
        <v>327</v>
      </c>
      <c r="D218" t="s">
        <v>4328</v>
      </c>
      <c r="E218" t="s">
        <v>20</v>
      </c>
      <c r="F218" t="b">
        <v>0</v>
      </c>
      <c r="G218" t="s">
        <v>27</v>
      </c>
      <c r="H218" s="4">
        <v>45661.376099537039</v>
      </c>
      <c r="I218" t="b">
        <v>0</v>
      </c>
      <c r="J218" t="b">
        <v>1</v>
      </c>
      <c r="K218" t="s">
        <v>24</v>
      </c>
      <c r="L218" t="s">
        <v>22</v>
      </c>
      <c r="M218">
        <v>194688</v>
      </c>
      <c r="O218" t="s">
        <v>4329</v>
      </c>
      <c r="P218" t="s">
        <v>4330</v>
      </c>
    </row>
    <row r="219" spans="1:16" x14ac:dyDescent="0.55000000000000004">
      <c r="A219" t="s">
        <v>40</v>
      </c>
      <c r="B219" t="s">
        <v>40</v>
      </c>
      <c r="C219" t="s">
        <v>768</v>
      </c>
      <c r="D219" t="s">
        <v>3973</v>
      </c>
      <c r="E219" t="s">
        <v>20</v>
      </c>
      <c r="F219" t="b">
        <v>0</v>
      </c>
      <c r="G219" t="s">
        <v>23</v>
      </c>
      <c r="H219" s="4">
        <v>45661.389618055553</v>
      </c>
      <c r="I219" t="b">
        <v>0</v>
      </c>
      <c r="J219" t="b">
        <v>1</v>
      </c>
      <c r="K219" t="s">
        <v>24</v>
      </c>
      <c r="L219" t="s">
        <v>22</v>
      </c>
      <c r="M219">
        <v>105000</v>
      </c>
      <c r="O219" t="s">
        <v>4325</v>
      </c>
      <c r="P219" t="s">
        <v>4331</v>
      </c>
    </row>
    <row r="220" spans="1:16" x14ac:dyDescent="0.55000000000000004">
      <c r="A220" t="s">
        <v>1</v>
      </c>
      <c r="B220" t="s">
        <v>4332</v>
      </c>
      <c r="C220" t="s">
        <v>64</v>
      </c>
      <c r="D220" t="s">
        <v>3973</v>
      </c>
      <c r="E220" t="s">
        <v>20</v>
      </c>
      <c r="F220" t="b">
        <v>0</v>
      </c>
      <c r="G220" t="s">
        <v>52</v>
      </c>
      <c r="H220" s="4">
        <v>45661.417199074072</v>
      </c>
      <c r="I220" t="b">
        <v>0</v>
      </c>
      <c r="J220" t="b">
        <v>1</v>
      </c>
      <c r="K220" t="s">
        <v>24</v>
      </c>
      <c r="L220" t="s">
        <v>22</v>
      </c>
      <c r="M220">
        <v>235000</v>
      </c>
      <c r="O220" t="s">
        <v>65</v>
      </c>
      <c r="P220" t="s">
        <v>3451</v>
      </c>
    </row>
    <row r="221" spans="1:16" x14ac:dyDescent="0.55000000000000004">
      <c r="A221" t="s">
        <v>40</v>
      </c>
      <c r="B221" t="s">
        <v>2541</v>
      </c>
      <c r="C221" t="s">
        <v>3347</v>
      </c>
      <c r="D221" t="s">
        <v>3973</v>
      </c>
      <c r="E221" t="s">
        <v>20</v>
      </c>
      <c r="F221" t="b">
        <v>0</v>
      </c>
      <c r="G221" t="s">
        <v>27</v>
      </c>
      <c r="H221" s="4">
        <v>45661.417743055557</v>
      </c>
      <c r="I221" t="b">
        <v>1</v>
      </c>
      <c r="J221" t="b">
        <v>0</v>
      </c>
      <c r="K221" t="s">
        <v>24</v>
      </c>
      <c r="L221" t="s">
        <v>22</v>
      </c>
      <c r="M221">
        <v>110500</v>
      </c>
      <c r="O221" t="s">
        <v>2227</v>
      </c>
      <c r="P221" t="s">
        <v>4333</v>
      </c>
    </row>
    <row r="222" spans="1:16" x14ac:dyDescent="0.55000000000000004">
      <c r="A222" t="s">
        <v>0</v>
      </c>
      <c r="B222" t="s">
        <v>4334</v>
      </c>
      <c r="C222" t="s">
        <v>39</v>
      </c>
      <c r="D222" t="s">
        <v>3973</v>
      </c>
      <c r="E222" t="s">
        <v>20</v>
      </c>
      <c r="F222" t="b">
        <v>1</v>
      </c>
      <c r="G222" t="s">
        <v>41</v>
      </c>
      <c r="H222" s="4">
        <v>45661.417986111112</v>
      </c>
      <c r="I222" t="b">
        <v>1</v>
      </c>
      <c r="J222" t="b">
        <v>1</v>
      </c>
      <c r="K222" t="s">
        <v>24</v>
      </c>
      <c r="L222" t="s">
        <v>22</v>
      </c>
      <c r="M222">
        <v>445000</v>
      </c>
      <c r="O222" t="s">
        <v>822</v>
      </c>
      <c r="P222" t="s">
        <v>48</v>
      </c>
    </row>
    <row r="223" spans="1:16" x14ac:dyDescent="0.55000000000000004">
      <c r="A223" t="s">
        <v>2</v>
      </c>
      <c r="B223" t="s">
        <v>543</v>
      </c>
      <c r="C223" t="s">
        <v>292</v>
      </c>
      <c r="D223" t="s">
        <v>3973</v>
      </c>
      <c r="E223" t="s">
        <v>20</v>
      </c>
      <c r="F223" t="b">
        <v>0</v>
      </c>
      <c r="G223" t="s">
        <v>41</v>
      </c>
      <c r="H223" s="4">
        <v>45661.418136574073</v>
      </c>
      <c r="I223" t="b">
        <v>1</v>
      </c>
      <c r="J223" t="b">
        <v>1</v>
      </c>
      <c r="K223" t="s">
        <v>24</v>
      </c>
      <c r="L223" t="s">
        <v>22</v>
      </c>
      <c r="M223">
        <v>116000</v>
      </c>
      <c r="O223" t="s">
        <v>469</v>
      </c>
      <c r="P223" t="s">
        <v>4335</v>
      </c>
    </row>
    <row r="224" spans="1:16" x14ac:dyDescent="0.55000000000000004">
      <c r="A224" t="s">
        <v>139</v>
      </c>
      <c r="B224" t="s">
        <v>1072</v>
      </c>
      <c r="C224" t="s">
        <v>71</v>
      </c>
      <c r="D224" t="s">
        <v>3973</v>
      </c>
      <c r="E224" t="s">
        <v>20</v>
      </c>
      <c r="F224" t="b">
        <v>0</v>
      </c>
      <c r="G224" t="s">
        <v>41</v>
      </c>
      <c r="H224" s="4">
        <v>45661.418136574073</v>
      </c>
      <c r="I224" t="b">
        <v>0</v>
      </c>
      <c r="J224" t="b">
        <v>1</v>
      </c>
      <c r="K224" t="s">
        <v>24</v>
      </c>
      <c r="L224" t="s">
        <v>22</v>
      </c>
      <c r="M224">
        <v>140000</v>
      </c>
      <c r="O224" t="s">
        <v>602</v>
      </c>
      <c r="P224" t="s">
        <v>4336</v>
      </c>
    </row>
    <row r="225" spans="1:16" x14ac:dyDescent="0.55000000000000004">
      <c r="A225" t="s">
        <v>0</v>
      </c>
      <c r="B225" t="s">
        <v>4337</v>
      </c>
      <c r="C225" t="s">
        <v>179</v>
      </c>
      <c r="D225" t="s">
        <v>3973</v>
      </c>
      <c r="E225" t="s">
        <v>20</v>
      </c>
      <c r="F225" t="b">
        <v>0</v>
      </c>
      <c r="G225" t="s">
        <v>27</v>
      </c>
      <c r="H225" s="4">
        <v>45661.458310185182</v>
      </c>
      <c r="I225" t="b">
        <v>1</v>
      </c>
      <c r="J225" t="b">
        <v>0</v>
      </c>
      <c r="K225" t="s">
        <v>24</v>
      </c>
      <c r="L225" t="s">
        <v>22</v>
      </c>
      <c r="M225">
        <v>172500</v>
      </c>
      <c r="O225" t="s">
        <v>482</v>
      </c>
    </row>
    <row r="226" spans="1:16" x14ac:dyDescent="0.55000000000000004">
      <c r="A226" t="s">
        <v>0</v>
      </c>
      <c r="B226" t="s">
        <v>4338</v>
      </c>
      <c r="C226" t="s">
        <v>335</v>
      </c>
      <c r="D226" t="s">
        <v>3973</v>
      </c>
      <c r="E226" t="s">
        <v>20</v>
      </c>
      <c r="F226" t="b">
        <v>0</v>
      </c>
      <c r="G226" t="s">
        <v>27</v>
      </c>
      <c r="H226" s="4">
        <v>45661.458368055559</v>
      </c>
      <c r="I226" t="b">
        <v>0</v>
      </c>
      <c r="J226" t="b">
        <v>1</v>
      </c>
      <c r="K226" t="s">
        <v>24</v>
      </c>
      <c r="L226" t="s">
        <v>22</v>
      </c>
      <c r="M226">
        <v>97300</v>
      </c>
      <c r="O226" t="s">
        <v>4339</v>
      </c>
      <c r="P226" t="s">
        <v>4340</v>
      </c>
    </row>
    <row r="227" spans="1:16" x14ac:dyDescent="0.55000000000000004">
      <c r="A227" t="s">
        <v>0</v>
      </c>
      <c r="B227" t="s">
        <v>0</v>
      </c>
      <c r="C227" t="s">
        <v>1719</v>
      </c>
      <c r="D227" t="s">
        <v>3973</v>
      </c>
      <c r="E227" t="s">
        <v>20</v>
      </c>
      <c r="F227" t="b">
        <v>0</v>
      </c>
      <c r="G227" t="s">
        <v>41</v>
      </c>
      <c r="H227" s="4">
        <v>45661.458460648151</v>
      </c>
      <c r="I227" t="b">
        <v>0</v>
      </c>
      <c r="J227" t="b">
        <v>1</v>
      </c>
      <c r="K227" t="s">
        <v>24</v>
      </c>
      <c r="L227" t="s">
        <v>22</v>
      </c>
      <c r="M227">
        <v>115000</v>
      </c>
      <c r="O227" t="s">
        <v>202</v>
      </c>
      <c r="P227" t="s">
        <v>4341</v>
      </c>
    </row>
    <row r="228" spans="1:16" x14ac:dyDescent="0.55000000000000004">
      <c r="A228" t="s">
        <v>0</v>
      </c>
      <c r="B228" t="s">
        <v>4342</v>
      </c>
      <c r="C228" t="s">
        <v>122</v>
      </c>
      <c r="D228" t="s">
        <v>3973</v>
      </c>
      <c r="E228" t="s">
        <v>20</v>
      </c>
      <c r="F228" t="b">
        <v>0</v>
      </c>
      <c r="G228" t="s">
        <v>52</v>
      </c>
      <c r="H228" s="4">
        <v>45661.458854166667</v>
      </c>
      <c r="I228" t="b">
        <v>1</v>
      </c>
      <c r="J228" t="b">
        <v>0</v>
      </c>
      <c r="K228" t="s">
        <v>24</v>
      </c>
      <c r="L228" t="s">
        <v>36</v>
      </c>
      <c r="N228">
        <v>29</v>
      </c>
      <c r="O228" t="s">
        <v>4246</v>
      </c>
    </row>
    <row r="229" spans="1:16" x14ac:dyDescent="0.55000000000000004">
      <c r="A229" t="s">
        <v>2</v>
      </c>
      <c r="B229" t="s">
        <v>2</v>
      </c>
      <c r="C229" t="s">
        <v>4343</v>
      </c>
      <c r="D229" t="s">
        <v>3973</v>
      </c>
      <c r="E229" t="s">
        <v>105</v>
      </c>
      <c r="F229" t="b">
        <v>0</v>
      </c>
      <c r="G229" t="s">
        <v>27</v>
      </c>
      <c r="H229" s="4">
        <v>45661.459386574083</v>
      </c>
      <c r="I229" t="b">
        <v>0</v>
      </c>
      <c r="J229" t="b">
        <v>1</v>
      </c>
      <c r="K229" t="s">
        <v>24</v>
      </c>
      <c r="L229" t="s">
        <v>22</v>
      </c>
      <c r="M229">
        <v>123800</v>
      </c>
      <c r="O229" t="s">
        <v>4344</v>
      </c>
      <c r="P229" t="s">
        <v>3359</v>
      </c>
    </row>
    <row r="230" spans="1:16" x14ac:dyDescent="0.55000000000000004">
      <c r="A230" t="s">
        <v>2</v>
      </c>
      <c r="B230" t="s">
        <v>132</v>
      </c>
      <c r="C230" t="s">
        <v>4345</v>
      </c>
      <c r="D230" t="s">
        <v>3828</v>
      </c>
      <c r="E230" t="s">
        <v>34</v>
      </c>
      <c r="F230" t="b">
        <v>0</v>
      </c>
      <c r="G230" t="s">
        <v>27</v>
      </c>
      <c r="H230" s="4">
        <v>45661.459409722222</v>
      </c>
      <c r="I230" t="b">
        <v>1</v>
      </c>
      <c r="J230" t="b">
        <v>1</v>
      </c>
      <c r="K230" t="s">
        <v>24</v>
      </c>
      <c r="L230" t="s">
        <v>22</v>
      </c>
      <c r="M230">
        <v>110000</v>
      </c>
      <c r="O230" t="s">
        <v>4346</v>
      </c>
      <c r="P230" t="s">
        <v>1256</v>
      </c>
    </row>
    <row r="231" spans="1:16" x14ac:dyDescent="0.55000000000000004">
      <c r="A231" t="s">
        <v>2</v>
      </c>
      <c r="B231" t="s">
        <v>4347</v>
      </c>
      <c r="C231" t="s">
        <v>333</v>
      </c>
      <c r="D231" t="s">
        <v>3973</v>
      </c>
      <c r="E231" t="s">
        <v>20</v>
      </c>
      <c r="F231" t="b">
        <v>0</v>
      </c>
      <c r="G231" t="s">
        <v>27</v>
      </c>
      <c r="H231" s="4">
        <v>45661.459467592591</v>
      </c>
      <c r="I231" t="b">
        <v>0</v>
      </c>
      <c r="J231" t="b">
        <v>1</v>
      </c>
      <c r="K231" t="s">
        <v>24</v>
      </c>
      <c r="L231" t="s">
        <v>22</v>
      </c>
      <c r="M231">
        <v>126500</v>
      </c>
      <c r="O231" t="s">
        <v>4348</v>
      </c>
      <c r="P231" t="s">
        <v>4349</v>
      </c>
    </row>
    <row r="232" spans="1:16" x14ac:dyDescent="0.55000000000000004">
      <c r="A232" t="s">
        <v>28</v>
      </c>
      <c r="B232" t="s">
        <v>4350</v>
      </c>
      <c r="C232" t="s">
        <v>92</v>
      </c>
      <c r="D232" t="s">
        <v>3973</v>
      </c>
      <c r="E232" t="s">
        <v>20</v>
      </c>
      <c r="F232" t="b">
        <v>0</v>
      </c>
      <c r="G232" t="s">
        <v>27</v>
      </c>
      <c r="H232" s="4">
        <v>45661.459502314807</v>
      </c>
      <c r="I232" t="b">
        <v>0</v>
      </c>
      <c r="J232" t="b">
        <v>1</v>
      </c>
      <c r="K232" t="s">
        <v>24</v>
      </c>
      <c r="L232" t="s">
        <v>22</v>
      </c>
      <c r="M232">
        <v>149500</v>
      </c>
      <c r="O232" t="s">
        <v>4351</v>
      </c>
      <c r="P232" t="s">
        <v>557</v>
      </c>
    </row>
    <row r="233" spans="1:16" x14ac:dyDescent="0.55000000000000004">
      <c r="A233" t="s">
        <v>89</v>
      </c>
      <c r="B233" t="s">
        <v>4352</v>
      </c>
      <c r="C233" t="s">
        <v>39</v>
      </c>
      <c r="D233" t="s">
        <v>3973</v>
      </c>
      <c r="E233" t="s">
        <v>20</v>
      </c>
      <c r="F233" t="b">
        <v>1</v>
      </c>
      <c r="G233" t="s">
        <v>27</v>
      </c>
      <c r="H233" s="4">
        <v>45661.459502314807</v>
      </c>
      <c r="I233" t="b">
        <v>1</v>
      </c>
      <c r="J233" t="b">
        <v>1</v>
      </c>
      <c r="K233" t="s">
        <v>24</v>
      </c>
      <c r="L233" t="s">
        <v>22</v>
      </c>
      <c r="M233">
        <v>175000</v>
      </c>
      <c r="O233" t="s">
        <v>123</v>
      </c>
      <c r="P233" t="s">
        <v>764</v>
      </c>
    </row>
    <row r="234" spans="1:16" x14ac:dyDescent="0.55000000000000004">
      <c r="A234" t="s">
        <v>0</v>
      </c>
      <c r="B234" t="s">
        <v>1469</v>
      </c>
      <c r="C234" t="s">
        <v>151</v>
      </c>
      <c r="D234" t="s">
        <v>2208</v>
      </c>
      <c r="E234" t="s">
        <v>20</v>
      </c>
      <c r="F234" t="b">
        <v>0</v>
      </c>
      <c r="G234" t="s">
        <v>30</v>
      </c>
      <c r="H234" s="4">
        <v>45661.583715277768</v>
      </c>
      <c r="I234" t="b">
        <v>0</v>
      </c>
      <c r="J234" t="b">
        <v>1</v>
      </c>
      <c r="K234" t="s">
        <v>24</v>
      </c>
      <c r="L234" t="s">
        <v>22</v>
      </c>
      <c r="M234">
        <v>111750</v>
      </c>
      <c r="O234" t="s">
        <v>4353</v>
      </c>
      <c r="P234" t="s">
        <v>4354</v>
      </c>
    </row>
    <row r="235" spans="1:16" x14ac:dyDescent="0.55000000000000004">
      <c r="A235" t="s">
        <v>40</v>
      </c>
      <c r="B235" t="s">
        <v>40</v>
      </c>
      <c r="C235" t="s">
        <v>989</v>
      </c>
      <c r="D235" t="s">
        <v>3957</v>
      </c>
      <c r="E235" t="s">
        <v>34</v>
      </c>
      <c r="F235" t="b">
        <v>0</v>
      </c>
      <c r="G235" t="s">
        <v>41</v>
      </c>
      <c r="H235" s="4">
        <v>45661.834652777783</v>
      </c>
      <c r="I235" t="b">
        <v>0</v>
      </c>
      <c r="J235" t="b">
        <v>0</v>
      </c>
      <c r="K235" t="s">
        <v>24</v>
      </c>
      <c r="L235" t="s">
        <v>36</v>
      </c>
      <c r="N235">
        <v>53.474998474121087</v>
      </c>
      <c r="O235" t="s">
        <v>4355</v>
      </c>
      <c r="P235" t="s">
        <v>4356</v>
      </c>
    </row>
    <row r="236" spans="1:16" x14ac:dyDescent="0.55000000000000004">
      <c r="A236" t="s">
        <v>25</v>
      </c>
      <c r="B236" t="s">
        <v>1577</v>
      </c>
      <c r="C236" t="s">
        <v>39</v>
      </c>
      <c r="D236" t="s">
        <v>3957</v>
      </c>
      <c r="E236" t="s">
        <v>34</v>
      </c>
      <c r="F236" t="b">
        <v>1</v>
      </c>
      <c r="G236" t="s">
        <v>27</v>
      </c>
      <c r="H236" s="4">
        <v>45661.999942129631</v>
      </c>
      <c r="I236" t="b">
        <v>1</v>
      </c>
      <c r="J236" t="b">
        <v>0</v>
      </c>
      <c r="K236" t="s">
        <v>24</v>
      </c>
      <c r="L236" t="s">
        <v>36</v>
      </c>
      <c r="N236">
        <v>27.979999542236332</v>
      </c>
      <c r="O236" t="s">
        <v>1448</v>
      </c>
      <c r="P236" t="s">
        <v>3728</v>
      </c>
    </row>
    <row r="237" spans="1:16" x14ac:dyDescent="0.55000000000000004">
      <c r="A237" t="s">
        <v>0</v>
      </c>
      <c r="B237" t="s">
        <v>0</v>
      </c>
      <c r="C237" t="s">
        <v>1703</v>
      </c>
      <c r="D237" t="s">
        <v>4357</v>
      </c>
      <c r="E237" t="s">
        <v>20</v>
      </c>
      <c r="F237" t="b">
        <v>0</v>
      </c>
      <c r="G237" t="s">
        <v>41</v>
      </c>
      <c r="H237" s="4">
        <v>45662.250277777777</v>
      </c>
      <c r="I237" t="b">
        <v>0</v>
      </c>
      <c r="J237" t="b">
        <v>0</v>
      </c>
      <c r="K237" t="s">
        <v>24</v>
      </c>
      <c r="L237" t="s">
        <v>22</v>
      </c>
      <c r="M237">
        <v>96951.5</v>
      </c>
      <c r="O237" t="s">
        <v>4358</v>
      </c>
      <c r="P237" t="s">
        <v>3707</v>
      </c>
    </row>
    <row r="238" spans="1:16" x14ac:dyDescent="0.55000000000000004">
      <c r="A238" t="s">
        <v>0</v>
      </c>
      <c r="B238" t="s">
        <v>0</v>
      </c>
      <c r="C238" t="s">
        <v>64</v>
      </c>
      <c r="D238" t="s">
        <v>4014</v>
      </c>
      <c r="E238" t="s">
        <v>20</v>
      </c>
      <c r="F238" t="b">
        <v>0</v>
      </c>
      <c r="G238" t="s">
        <v>52</v>
      </c>
      <c r="H238" s="4">
        <v>45662.25072916667</v>
      </c>
      <c r="I238" t="b">
        <v>0</v>
      </c>
      <c r="J238" t="b">
        <v>1</v>
      </c>
      <c r="K238" t="s">
        <v>24</v>
      </c>
      <c r="L238" t="s">
        <v>22</v>
      </c>
      <c r="M238">
        <v>82500</v>
      </c>
      <c r="O238" t="s">
        <v>4359</v>
      </c>
      <c r="P238" t="s">
        <v>4360</v>
      </c>
    </row>
    <row r="239" spans="1:16" x14ac:dyDescent="0.55000000000000004">
      <c r="A239" t="s">
        <v>0</v>
      </c>
      <c r="B239" t="s">
        <v>4361</v>
      </c>
      <c r="C239" t="s">
        <v>1521</v>
      </c>
      <c r="D239" t="s">
        <v>3828</v>
      </c>
      <c r="E239" t="s">
        <v>20</v>
      </c>
      <c r="F239" t="b">
        <v>0</v>
      </c>
      <c r="G239" t="s">
        <v>52</v>
      </c>
      <c r="H239" s="4">
        <v>45662.25072916667</v>
      </c>
      <c r="I239" t="b">
        <v>1</v>
      </c>
      <c r="J239" t="b">
        <v>1</v>
      </c>
      <c r="K239" t="s">
        <v>24</v>
      </c>
      <c r="L239" t="s">
        <v>22</v>
      </c>
      <c r="M239">
        <v>40000</v>
      </c>
      <c r="O239" t="s">
        <v>4362</v>
      </c>
      <c r="P239" t="s">
        <v>204</v>
      </c>
    </row>
    <row r="240" spans="1:16" x14ac:dyDescent="0.55000000000000004">
      <c r="A240" t="s">
        <v>28</v>
      </c>
      <c r="B240" t="s">
        <v>4363</v>
      </c>
      <c r="C240" t="s">
        <v>2263</v>
      </c>
      <c r="D240" t="s">
        <v>4003</v>
      </c>
      <c r="E240" t="s">
        <v>20</v>
      </c>
      <c r="F240" t="b">
        <v>0</v>
      </c>
      <c r="G240" t="s">
        <v>52</v>
      </c>
      <c r="H240" s="4">
        <v>45662.251006944447</v>
      </c>
      <c r="I240" t="b">
        <v>0</v>
      </c>
      <c r="J240" t="b">
        <v>0</v>
      </c>
      <c r="K240" t="s">
        <v>24</v>
      </c>
      <c r="L240" t="s">
        <v>22</v>
      </c>
      <c r="M240">
        <v>135000</v>
      </c>
      <c r="O240" t="s">
        <v>4032</v>
      </c>
    </row>
    <row r="241" spans="1:16" x14ac:dyDescent="0.55000000000000004">
      <c r="A241" t="s">
        <v>2</v>
      </c>
      <c r="B241" t="s">
        <v>2044</v>
      </c>
      <c r="C241" t="s">
        <v>1553</v>
      </c>
      <c r="D241" t="s">
        <v>4014</v>
      </c>
      <c r="E241" t="s">
        <v>20</v>
      </c>
      <c r="F241" t="b">
        <v>0</v>
      </c>
      <c r="G241" t="s">
        <v>41</v>
      </c>
      <c r="H241" s="4">
        <v>45662.251435185193</v>
      </c>
      <c r="I241" t="b">
        <v>0</v>
      </c>
      <c r="J241" t="b">
        <v>1</v>
      </c>
      <c r="K241" t="s">
        <v>24</v>
      </c>
      <c r="L241" t="s">
        <v>22</v>
      </c>
      <c r="M241">
        <v>157500</v>
      </c>
      <c r="O241" t="s">
        <v>4364</v>
      </c>
      <c r="P241" t="s">
        <v>4365</v>
      </c>
    </row>
    <row r="242" spans="1:16" x14ac:dyDescent="0.55000000000000004">
      <c r="A242" t="s">
        <v>1</v>
      </c>
      <c r="B242" t="s">
        <v>3995</v>
      </c>
      <c r="C242" t="s">
        <v>39</v>
      </c>
      <c r="D242" t="s">
        <v>3973</v>
      </c>
      <c r="E242" t="s">
        <v>51</v>
      </c>
      <c r="F242" t="b">
        <v>1</v>
      </c>
      <c r="G242" t="s">
        <v>205</v>
      </c>
      <c r="H242" s="4">
        <v>45662.263819444437</v>
      </c>
      <c r="I242" t="b">
        <v>0</v>
      </c>
      <c r="J242" t="b">
        <v>0</v>
      </c>
      <c r="K242" t="s">
        <v>205</v>
      </c>
      <c r="L242" t="s">
        <v>36</v>
      </c>
      <c r="N242">
        <v>19.5</v>
      </c>
      <c r="O242" t="s">
        <v>3989</v>
      </c>
      <c r="P242" t="s">
        <v>3990</v>
      </c>
    </row>
    <row r="243" spans="1:16" x14ac:dyDescent="0.55000000000000004">
      <c r="A243" t="s">
        <v>2</v>
      </c>
      <c r="B243" t="s">
        <v>389</v>
      </c>
      <c r="C243" t="s">
        <v>497</v>
      </c>
      <c r="D243" t="s">
        <v>3600</v>
      </c>
      <c r="E243" t="s">
        <v>20</v>
      </c>
      <c r="F243" t="b">
        <v>0</v>
      </c>
      <c r="G243" t="s">
        <v>106</v>
      </c>
      <c r="H243" s="4">
        <v>45662.271527777782</v>
      </c>
      <c r="I243" t="b">
        <v>1</v>
      </c>
      <c r="J243" t="b">
        <v>0</v>
      </c>
      <c r="K243" t="s">
        <v>106</v>
      </c>
      <c r="L243" t="s">
        <v>22</v>
      </c>
      <c r="M243">
        <v>110000</v>
      </c>
      <c r="O243" t="s">
        <v>4366</v>
      </c>
      <c r="P243" t="s">
        <v>4367</v>
      </c>
    </row>
    <row r="244" spans="1:16" x14ac:dyDescent="0.55000000000000004">
      <c r="A244" t="s">
        <v>0</v>
      </c>
      <c r="B244" t="s">
        <v>1507</v>
      </c>
      <c r="C244" t="s">
        <v>4368</v>
      </c>
      <c r="D244" t="s">
        <v>3973</v>
      </c>
      <c r="E244" t="s">
        <v>20</v>
      </c>
      <c r="F244" t="b">
        <v>0</v>
      </c>
      <c r="G244" t="s">
        <v>23</v>
      </c>
      <c r="H244" s="4">
        <v>45662.278877314813</v>
      </c>
      <c r="I244" t="b">
        <v>0</v>
      </c>
      <c r="J244" t="b">
        <v>0</v>
      </c>
      <c r="K244" t="s">
        <v>24</v>
      </c>
      <c r="L244" t="s">
        <v>22</v>
      </c>
      <c r="M244">
        <v>63465</v>
      </c>
      <c r="O244" t="s">
        <v>4369</v>
      </c>
      <c r="P244" t="s">
        <v>126</v>
      </c>
    </row>
    <row r="245" spans="1:16" x14ac:dyDescent="0.55000000000000004">
      <c r="A245" t="s">
        <v>0</v>
      </c>
      <c r="B245" t="s">
        <v>1821</v>
      </c>
      <c r="C245" t="s">
        <v>114</v>
      </c>
      <c r="D245" t="s">
        <v>3973</v>
      </c>
      <c r="E245" t="s">
        <v>20</v>
      </c>
      <c r="F245" t="b">
        <v>0</v>
      </c>
      <c r="G245" t="s">
        <v>27</v>
      </c>
      <c r="H245" s="4">
        <v>45662.291608796288</v>
      </c>
      <c r="I245" t="b">
        <v>0</v>
      </c>
      <c r="J245" t="b">
        <v>0</v>
      </c>
      <c r="K245" t="s">
        <v>24</v>
      </c>
      <c r="L245" t="s">
        <v>22</v>
      </c>
      <c r="M245">
        <v>76273.6015625</v>
      </c>
      <c r="O245" t="s">
        <v>4370</v>
      </c>
      <c r="P245" t="s">
        <v>4371</v>
      </c>
    </row>
    <row r="246" spans="1:16" x14ac:dyDescent="0.55000000000000004">
      <c r="A246" t="s">
        <v>0</v>
      </c>
      <c r="B246" t="s">
        <v>4372</v>
      </c>
      <c r="C246" t="s">
        <v>3162</v>
      </c>
      <c r="D246" t="s">
        <v>3957</v>
      </c>
      <c r="E246" t="s">
        <v>20</v>
      </c>
      <c r="F246" t="b">
        <v>0</v>
      </c>
      <c r="G246" t="s">
        <v>27</v>
      </c>
      <c r="H246" s="4">
        <v>45662.291643518518</v>
      </c>
      <c r="I246" t="b">
        <v>0</v>
      </c>
      <c r="J246" t="b">
        <v>1</v>
      </c>
      <c r="K246" t="s">
        <v>24</v>
      </c>
      <c r="L246" t="s">
        <v>36</v>
      </c>
      <c r="N246">
        <v>27.435001373291019</v>
      </c>
      <c r="O246" t="s">
        <v>251</v>
      </c>
      <c r="P246" t="s">
        <v>4373</v>
      </c>
    </row>
    <row r="247" spans="1:16" x14ac:dyDescent="0.55000000000000004">
      <c r="A247" t="s">
        <v>2</v>
      </c>
      <c r="B247" t="s">
        <v>4374</v>
      </c>
      <c r="C247" t="s">
        <v>4375</v>
      </c>
      <c r="D247" t="s">
        <v>4090</v>
      </c>
      <c r="E247" t="s">
        <v>20</v>
      </c>
      <c r="F247" t="b">
        <v>0</v>
      </c>
      <c r="G247" t="s">
        <v>27</v>
      </c>
      <c r="H247" s="4">
        <v>45662.292870370373</v>
      </c>
      <c r="I247" t="b">
        <v>0</v>
      </c>
      <c r="J247" t="b">
        <v>0</v>
      </c>
      <c r="K247" t="s">
        <v>24</v>
      </c>
      <c r="L247" t="s">
        <v>36</v>
      </c>
      <c r="N247">
        <v>57.729999542236328</v>
      </c>
      <c r="O247" t="s">
        <v>4376</v>
      </c>
      <c r="P247" t="s">
        <v>4377</v>
      </c>
    </row>
    <row r="248" spans="1:16" x14ac:dyDescent="0.55000000000000004">
      <c r="A248" t="s">
        <v>0</v>
      </c>
      <c r="B248" t="s">
        <v>4378</v>
      </c>
      <c r="C248" t="s">
        <v>141</v>
      </c>
      <c r="D248" t="s">
        <v>4084</v>
      </c>
      <c r="E248" t="s">
        <v>51</v>
      </c>
      <c r="F248" t="b">
        <v>0</v>
      </c>
      <c r="G248" t="s">
        <v>27</v>
      </c>
      <c r="H248" s="4">
        <v>45662.333541666667</v>
      </c>
      <c r="I248" t="b">
        <v>1</v>
      </c>
      <c r="J248" t="b">
        <v>1</v>
      </c>
      <c r="K248" t="s">
        <v>24</v>
      </c>
      <c r="L248" t="s">
        <v>36</v>
      </c>
      <c r="N248">
        <v>57.5</v>
      </c>
      <c r="O248" t="s">
        <v>483</v>
      </c>
      <c r="P248" t="s">
        <v>4379</v>
      </c>
    </row>
    <row r="249" spans="1:16" x14ac:dyDescent="0.55000000000000004">
      <c r="A249" t="s">
        <v>2</v>
      </c>
      <c r="B249" t="s">
        <v>4380</v>
      </c>
      <c r="C249" t="s">
        <v>142</v>
      </c>
      <c r="D249" t="s">
        <v>3828</v>
      </c>
      <c r="E249" t="s">
        <v>20</v>
      </c>
      <c r="F249" t="b">
        <v>0</v>
      </c>
      <c r="G249" t="s">
        <v>27</v>
      </c>
      <c r="H249" s="4">
        <v>45662.376192129632</v>
      </c>
      <c r="I249" t="b">
        <v>0</v>
      </c>
      <c r="J249" t="b">
        <v>0</v>
      </c>
      <c r="K249" t="s">
        <v>24</v>
      </c>
      <c r="L249" t="s">
        <v>22</v>
      </c>
      <c r="M249">
        <v>105000</v>
      </c>
      <c r="O249" t="s">
        <v>4381</v>
      </c>
      <c r="P249" t="s">
        <v>4382</v>
      </c>
    </row>
    <row r="250" spans="1:16" x14ac:dyDescent="0.55000000000000004">
      <c r="A250" t="s">
        <v>0</v>
      </c>
      <c r="B250" t="s">
        <v>103</v>
      </c>
      <c r="C250" t="s">
        <v>945</v>
      </c>
      <c r="D250" t="s">
        <v>2208</v>
      </c>
      <c r="E250" t="s">
        <v>20</v>
      </c>
      <c r="F250" t="b">
        <v>0</v>
      </c>
      <c r="G250" t="s">
        <v>30</v>
      </c>
      <c r="H250" s="4">
        <v>45662.417268518519</v>
      </c>
      <c r="I250" t="b">
        <v>0</v>
      </c>
      <c r="J250" t="b">
        <v>0</v>
      </c>
      <c r="K250" t="s">
        <v>24</v>
      </c>
      <c r="L250" t="s">
        <v>36</v>
      </c>
      <c r="N250">
        <v>28</v>
      </c>
      <c r="O250" t="s">
        <v>4383</v>
      </c>
      <c r="P250" t="s">
        <v>4384</v>
      </c>
    </row>
    <row r="251" spans="1:16" x14ac:dyDescent="0.55000000000000004">
      <c r="A251" t="s">
        <v>2</v>
      </c>
      <c r="B251" t="s">
        <v>4385</v>
      </c>
      <c r="C251" t="s">
        <v>4386</v>
      </c>
      <c r="D251" t="s">
        <v>2208</v>
      </c>
      <c r="E251" t="s">
        <v>34</v>
      </c>
      <c r="F251" t="b">
        <v>0</v>
      </c>
      <c r="G251" t="s">
        <v>35</v>
      </c>
      <c r="H251" s="4">
        <v>45662.418506944443</v>
      </c>
      <c r="I251" t="b">
        <v>0</v>
      </c>
      <c r="J251" t="b">
        <v>1</v>
      </c>
      <c r="K251" t="s">
        <v>24</v>
      </c>
      <c r="L251" t="s">
        <v>22</v>
      </c>
      <c r="M251">
        <v>165000</v>
      </c>
      <c r="O251" t="s">
        <v>428</v>
      </c>
      <c r="P251" t="s">
        <v>4230</v>
      </c>
    </row>
    <row r="252" spans="1:16" x14ac:dyDescent="0.55000000000000004">
      <c r="A252" t="s">
        <v>2</v>
      </c>
      <c r="B252" t="s">
        <v>4387</v>
      </c>
      <c r="C252" t="s">
        <v>39</v>
      </c>
      <c r="D252" t="s">
        <v>112</v>
      </c>
      <c r="E252" t="s">
        <v>51</v>
      </c>
      <c r="F252" t="b">
        <v>1</v>
      </c>
      <c r="G252" t="s">
        <v>52</v>
      </c>
      <c r="H252" s="4">
        <v>45662.419236111113</v>
      </c>
      <c r="I252" t="b">
        <v>1</v>
      </c>
      <c r="J252" t="b">
        <v>0</v>
      </c>
      <c r="K252" t="s">
        <v>24</v>
      </c>
      <c r="L252" t="s">
        <v>36</v>
      </c>
      <c r="N252">
        <v>29</v>
      </c>
      <c r="O252" t="s">
        <v>112</v>
      </c>
    </row>
    <row r="253" spans="1:16" x14ac:dyDescent="0.55000000000000004">
      <c r="A253" t="s">
        <v>0</v>
      </c>
      <c r="B253" t="s">
        <v>4388</v>
      </c>
      <c r="C253" t="s">
        <v>4389</v>
      </c>
      <c r="D253" t="s">
        <v>3957</v>
      </c>
      <c r="E253" t="s">
        <v>20</v>
      </c>
      <c r="F253" t="b">
        <v>0</v>
      </c>
      <c r="G253" t="s">
        <v>27</v>
      </c>
      <c r="H253" s="4">
        <v>45662.499895833331</v>
      </c>
      <c r="I253" t="b">
        <v>0</v>
      </c>
      <c r="J253" t="b">
        <v>1</v>
      </c>
      <c r="K253" t="s">
        <v>24</v>
      </c>
      <c r="L253" t="s">
        <v>36</v>
      </c>
      <c r="N253">
        <v>27.979999542236332</v>
      </c>
      <c r="O253" t="s">
        <v>259</v>
      </c>
      <c r="P253" t="s">
        <v>2948</v>
      </c>
    </row>
    <row r="254" spans="1:16" x14ac:dyDescent="0.55000000000000004">
      <c r="A254" t="s">
        <v>0</v>
      </c>
      <c r="B254" t="s">
        <v>1563</v>
      </c>
      <c r="C254" t="s">
        <v>151</v>
      </c>
      <c r="D254" t="s">
        <v>3957</v>
      </c>
      <c r="E254" t="s">
        <v>20</v>
      </c>
      <c r="F254" t="b">
        <v>0</v>
      </c>
      <c r="G254" t="s">
        <v>30</v>
      </c>
      <c r="H254" s="4">
        <v>45662.500601851847</v>
      </c>
      <c r="I254" t="b">
        <v>0</v>
      </c>
      <c r="J254" t="b">
        <v>1</v>
      </c>
      <c r="K254" t="s">
        <v>24</v>
      </c>
      <c r="L254" t="s">
        <v>36</v>
      </c>
      <c r="N254">
        <v>25.2400016784668</v>
      </c>
      <c r="O254" t="s">
        <v>75</v>
      </c>
      <c r="P254" t="s">
        <v>4390</v>
      </c>
    </row>
    <row r="255" spans="1:16" x14ac:dyDescent="0.55000000000000004">
      <c r="A255" t="s">
        <v>1</v>
      </c>
      <c r="B255" t="s">
        <v>4391</v>
      </c>
      <c r="C255" t="s">
        <v>82</v>
      </c>
      <c r="D255" t="s">
        <v>3957</v>
      </c>
      <c r="E255" t="s">
        <v>34</v>
      </c>
      <c r="F255" t="b">
        <v>0</v>
      </c>
      <c r="G255" t="s">
        <v>27</v>
      </c>
      <c r="H255" s="4">
        <v>45662.500879629632</v>
      </c>
      <c r="I255" t="b">
        <v>0</v>
      </c>
      <c r="J255" t="b">
        <v>1</v>
      </c>
      <c r="K255" t="s">
        <v>24</v>
      </c>
      <c r="L255" t="s">
        <v>36</v>
      </c>
      <c r="N255">
        <v>49.895000457763672</v>
      </c>
      <c r="O255" t="s">
        <v>4392</v>
      </c>
      <c r="P255" t="s">
        <v>4393</v>
      </c>
    </row>
    <row r="256" spans="1:16" x14ac:dyDescent="0.55000000000000004">
      <c r="A256" t="s">
        <v>0</v>
      </c>
      <c r="B256" t="s">
        <v>4394</v>
      </c>
      <c r="C256" t="s">
        <v>39</v>
      </c>
      <c r="D256" t="s">
        <v>4093</v>
      </c>
      <c r="E256" t="s">
        <v>51</v>
      </c>
      <c r="F256" t="b">
        <v>1</v>
      </c>
      <c r="G256" t="s">
        <v>760</v>
      </c>
      <c r="H256" s="4">
        <v>45662.566701388889</v>
      </c>
      <c r="I256" t="b">
        <v>1</v>
      </c>
      <c r="J256" t="b">
        <v>0</v>
      </c>
      <c r="K256" t="s">
        <v>760</v>
      </c>
      <c r="L256" t="s">
        <v>36</v>
      </c>
      <c r="N256">
        <v>8</v>
      </c>
      <c r="O256" t="s">
        <v>761</v>
      </c>
    </row>
    <row r="257" spans="1:16" x14ac:dyDescent="0.55000000000000004">
      <c r="A257" t="s">
        <v>25</v>
      </c>
      <c r="B257" t="s">
        <v>4395</v>
      </c>
      <c r="C257" t="s">
        <v>3685</v>
      </c>
      <c r="D257" t="s">
        <v>4093</v>
      </c>
      <c r="E257" t="s">
        <v>20</v>
      </c>
      <c r="F257" t="b">
        <v>0</v>
      </c>
      <c r="G257" t="s">
        <v>27</v>
      </c>
      <c r="H257" s="4">
        <v>45662.583298611113</v>
      </c>
      <c r="I257" t="b">
        <v>0</v>
      </c>
      <c r="J257" t="b">
        <v>1</v>
      </c>
      <c r="K257" t="s">
        <v>24</v>
      </c>
      <c r="L257" t="s">
        <v>22</v>
      </c>
      <c r="M257">
        <v>100000</v>
      </c>
      <c r="O257" t="s">
        <v>2083</v>
      </c>
      <c r="P257" t="s">
        <v>4396</v>
      </c>
    </row>
    <row r="258" spans="1:16" x14ac:dyDescent="0.55000000000000004">
      <c r="A258" t="s">
        <v>2</v>
      </c>
      <c r="B258" t="s">
        <v>4397</v>
      </c>
      <c r="C258" t="s">
        <v>437</v>
      </c>
      <c r="D258" t="s">
        <v>2208</v>
      </c>
      <c r="E258" t="s">
        <v>20</v>
      </c>
      <c r="F258" t="b">
        <v>0</v>
      </c>
      <c r="G258" t="s">
        <v>27</v>
      </c>
      <c r="H258" s="4">
        <v>45662.584537037037</v>
      </c>
      <c r="I258" t="b">
        <v>0</v>
      </c>
      <c r="J258" t="b">
        <v>1</v>
      </c>
      <c r="K258" t="s">
        <v>24</v>
      </c>
      <c r="L258" t="s">
        <v>22</v>
      </c>
      <c r="M258">
        <v>174500</v>
      </c>
      <c r="O258" t="s">
        <v>4398</v>
      </c>
      <c r="P258" t="s">
        <v>4399</v>
      </c>
    </row>
    <row r="259" spans="1:16" x14ac:dyDescent="0.55000000000000004">
      <c r="A259" t="s">
        <v>25</v>
      </c>
      <c r="B259" t="s">
        <v>4400</v>
      </c>
      <c r="C259" t="s">
        <v>1614</v>
      </c>
      <c r="D259" t="s">
        <v>4093</v>
      </c>
      <c r="E259" t="s">
        <v>20</v>
      </c>
      <c r="F259" t="b">
        <v>0</v>
      </c>
      <c r="G259" t="s">
        <v>27</v>
      </c>
      <c r="H259" s="4">
        <v>45662.708298611113</v>
      </c>
      <c r="I259" t="b">
        <v>0</v>
      </c>
      <c r="J259" t="b">
        <v>1</v>
      </c>
      <c r="K259" t="s">
        <v>24</v>
      </c>
      <c r="L259" t="s">
        <v>36</v>
      </c>
      <c r="N259">
        <v>47</v>
      </c>
      <c r="O259" t="s">
        <v>1511</v>
      </c>
      <c r="P259" t="s">
        <v>4401</v>
      </c>
    </row>
    <row r="260" spans="1:16" x14ac:dyDescent="0.55000000000000004">
      <c r="A260" t="s">
        <v>2</v>
      </c>
      <c r="B260" t="s">
        <v>4402</v>
      </c>
      <c r="C260" t="s">
        <v>33</v>
      </c>
      <c r="D260" t="s">
        <v>3828</v>
      </c>
      <c r="E260" t="s">
        <v>219</v>
      </c>
      <c r="F260" t="b">
        <v>0</v>
      </c>
      <c r="G260" t="s">
        <v>27</v>
      </c>
      <c r="H260" s="4">
        <v>45662.79283564815</v>
      </c>
      <c r="I260" t="b">
        <v>0</v>
      </c>
      <c r="J260" t="b">
        <v>0</v>
      </c>
      <c r="K260" t="s">
        <v>24</v>
      </c>
      <c r="L260" t="s">
        <v>36</v>
      </c>
      <c r="N260">
        <v>47.5</v>
      </c>
      <c r="O260" t="s">
        <v>4403</v>
      </c>
      <c r="P260" t="s">
        <v>4404</v>
      </c>
    </row>
    <row r="261" spans="1:16" x14ac:dyDescent="0.55000000000000004">
      <c r="A261" t="s">
        <v>0</v>
      </c>
      <c r="B261" t="s">
        <v>731</v>
      </c>
      <c r="C261" t="s">
        <v>4405</v>
      </c>
      <c r="D261" t="s">
        <v>3957</v>
      </c>
      <c r="E261" t="s">
        <v>20</v>
      </c>
      <c r="F261" t="b">
        <v>0</v>
      </c>
      <c r="G261" t="s">
        <v>30</v>
      </c>
      <c r="H261" s="4">
        <v>45662.875648148147</v>
      </c>
      <c r="I261" t="b">
        <v>0</v>
      </c>
      <c r="J261" t="b">
        <v>1</v>
      </c>
      <c r="K261" t="s">
        <v>24</v>
      </c>
      <c r="L261" t="s">
        <v>36</v>
      </c>
      <c r="N261">
        <v>19.57500076293945</v>
      </c>
      <c r="O261" t="s">
        <v>4406</v>
      </c>
      <c r="P261" t="s">
        <v>1647</v>
      </c>
    </row>
    <row r="262" spans="1:16" x14ac:dyDescent="0.55000000000000004">
      <c r="A262" t="s">
        <v>2</v>
      </c>
      <c r="B262" t="s">
        <v>506</v>
      </c>
      <c r="C262" t="s">
        <v>47</v>
      </c>
      <c r="D262" t="s">
        <v>4407</v>
      </c>
      <c r="E262" t="s">
        <v>20</v>
      </c>
      <c r="F262" t="b">
        <v>0</v>
      </c>
      <c r="G262" t="s">
        <v>23</v>
      </c>
      <c r="H262" s="4">
        <v>45662.987372685187</v>
      </c>
      <c r="I262" t="b">
        <v>0</v>
      </c>
      <c r="J262" t="b">
        <v>1</v>
      </c>
      <c r="K262" t="s">
        <v>24</v>
      </c>
      <c r="L262" t="s">
        <v>22</v>
      </c>
      <c r="M262">
        <v>150000</v>
      </c>
      <c r="O262" t="s">
        <v>1956</v>
      </c>
      <c r="P262" t="s">
        <v>4408</v>
      </c>
    </row>
    <row r="263" spans="1:16" x14ac:dyDescent="0.55000000000000004">
      <c r="A263" t="s">
        <v>28</v>
      </c>
      <c r="B263" t="s">
        <v>28</v>
      </c>
      <c r="C263" t="s">
        <v>2789</v>
      </c>
      <c r="D263" t="s">
        <v>4100</v>
      </c>
      <c r="E263" t="s">
        <v>20</v>
      </c>
      <c r="F263" t="b">
        <v>0</v>
      </c>
      <c r="G263" t="s">
        <v>30</v>
      </c>
      <c r="H263" s="4">
        <v>45663.001099537039</v>
      </c>
      <c r="I263" t="b">
        <v>0</v>
      </c>
      <c r="J263" t="b">
        <v>1</v>
      </c>
      <c r="K263" t="s">
        <v>24</v>
      </c>
      <c r="L263" t="s">
        <v>22</v>
      </c>
      <c r="M263">
        <v>139500</v>
      </c>
      <c r="O263" t="s">
        <v>4409</v>
      </c>
      <c r="P263" t="s">
        <v>4410</v>
      </c>
    </row>
    <row r="264" spans="1:16" x14ac:dyDescent="0.55000000000000004">
      <c r="A264" t="s">
        <v>2</v>
      </c>
      <c r="B264" t="s">
        <v>307</v>
      </c>
      <c r="C264" t="s">
        <v>4411</v>
      </c>
      <c r="D264" t="s">
        <v>4412</v>
      </c>
      <c r="E264" t="s">
        <v>34</v>
      </c>
      <c r="F264" t="b">
        <v>0</v>
      </c>
      <c r="G264" t="s">
        <v>41</v>
      </c>
      <c r="H264" s="4">
        <v>45663.084999999999</v>
      </c>
      <c r="I264" t="b">
        <v>0</v>
      </c>
      <c r="J264" t="b">
        <v>1</v>
      </c>
      <c r="K264" t="s">
        <v>24</v>
      </c>
      <c r="L264" t="s">
        <v>36</v>
      </c>
      <c r="N264">
        <v>54.420001983642578</v>
      </c>
      <c r="O264" t="s">
        <v>59</v>
      </c>
      <c r="P264" t="s">
        <v>137</v>
      </c>
    </row>
    <row r="265" spans="1:16" x14ac:dyDescent="0.55000000000000004">
      <c r="A265" t="s">
        <v>2</v>
      </c>
      <c r="B265" t="s">
        <v>4413</v>
      </c>
      <c r="C265" t="s">
        <v>4414</v>
      </c>
      <c r="D265" t="s">
        <v>3957</v>
      </c>
      <c r="E265" t="s">
        <v>34</v>
      </c>
      <c r="F265" t="b">
        <v>0</v>
      </c>
      <c r="G265" t="s">
        <v>27</v>
      </c>
      <c r="H265" s="4">
        <v>45663.167858796303</v>
      </c>
      <c r="I265" t="b">
        <v>0</v>
      </c>
      <c r="J265" t="b">
        <v>1</v>
      </c>
      <c r="K265" t="s">
        <v>24</v>
      </c>
      <c r="L265" t="s">
        <v>36</v>
      </c>
      <c r="N265">
        <v>52.919998168945313</v>
      </c>
      <c r="O265" t="s">
        <v>837</v>
      </c>
      <c r="P265" t="s">
        <v>4415</v>
      </c>
    </row>
    <row r="266" spans="1:16" x14ac:dyDescent="0.55000000000000004">
      <c r="A266" t="s">
        <v>0</v>
      </c>
      <c r="B266" t="s">
        <v>0</v>
      </c>
      <c r="C266" t="s">
        <v>585</v>
      </c>
      <c r="D266" t="s">
        <v>3828</v>
      </c>
      <c r="E266" t="s">
        <v>20</v>
      </c>
      <c r="F266" t="b">
        <v>0</v>
      </c>
      <c r="G266" t="s">
        <v>41</v>
      </c>
      <c r="H266" s="4">
        <v>45663.250277777777</v>
      </c>
      <c r="I266" t="b">
        <v>0</v>
      </c>
      <c r="J266" t="b">
        <v>0</v>
      </c>
      <c r="K266" t="s">
        <v>24</v>
      </c>
      <c r="L266" t="s">
        <v>36</v>
      </c>
      <c r="N266">
        <v>38.650001525878913</v>
      </c>
      <c r="O266" t="s">
        <v>4416</v>
      </c>
    </row>
    <row r="267" spans="1:16" x14ac:dyDescent="0.55000000000000004">
      <c r="A267" t="s">
        <v>1</v>
      </c>
      <c r="B267" t="s">
        <v>661</v>
      </c>
      <c r="C267" t="s">
        <v>82</v>
      </c>
      <c r="D267" t="s">
        <v>4014</v>
      </c>
      <c r="E267" t="s">
        <v>20</v>
      </c>
      <c r="F267" t="b">
        <v>0</v>
      </c>
      <c r="G267" t="s">
        <v>27</v>
      </c>
      <c r="H267" s="4">
        <v>45663.250844907408</v>
      </c>
      <c r="I267" t="b">
        <v>0</v>
      </c>
      <c r="J267" t="b">
        <v>1</v>
      </c>
      <c r="K267" t="s">
        <v>24</v>
      </c>
      <c r="L267" t="s">
        <v>22</v>
      </c>
      <c r="M267">
        <v>176000</v>
      </c>
      <c r="O267" t="s">
        <v>1228</v>
      </c>
      <c r="P267" t="s">
        <v>4417</v>
      </c>
    </row>
    <row r="268" spans="1:16" x14ac:dyDescent="0.55000000000000004">
      <c r="A268" t="s">
        <v>1</v>
      </c>
      <c r="B268" t="s">
        <v>1</v>
      </c>
      <c r="C268" t="s">
        <v>1573</v>
      </c>
      <c r="D268" t="s">
        <v>4418</v>
      </c>
      <c r="E268" t="s">
        <v>20</v>
      </c>
      <c r="F268" t="b">
        <v>0</v>
      </c>
      <c r="G268" t="s">
        <v>52</v>
      </c>
      <c r="H268" s="4">
        <v>45663.251076388893</v>
      </c>
      <c r="I268" t="b">
        <v>0</v>
      </c>
      <c r="J268" t="b">
        <v>0</v>
      </c>
      <c r="K268" t="s">
        <v>24</v>
      </c>
      <c r="L268" t="s">
        <v>36</v>
      </c>
      <c r="N268">
        <v>60.769996643066413</v>
      </c>
      <c r="O268" t="s">
        <v>4419</v>
      </c>
      <c r="P268" t="s">
        <v>4420</v>
      </c>
    </row>
    <row r="269" spans="1:16" x14ac:dyDescent="0.55000000000000004">
      <c r="A269" t="s">
        <v>2</v>
      </c>
      <c r="B269" t="s">
        <v>2</v>
      </c>
      <c r="C269" t="s">
        <v>4421</v>
      </c>
      <c r="D269" t="s">
        <v>3828</v>
      </c>
      <c r="E269" t="s">
        <v>20</v>
      </c>
      <c r="F269" t="b">
        <v>0</v>
      </c>
      <c r="G269" t="s">
        <v>41</v>
      </c>
      <c r="H269" s="4">
        <v>45663.251435185193</v>
      </c>
      <c r="I269" t="b">
        <v>1</v>
      </c>
      <c r="J269" t="b">
        <v>0</v>
      </c>
      <c r="K269" t="s">
        <v>24</v>
      </c>
      <c r="L269" t="s">
        <v>22</v>
      </c>
      <c r="M269">
        <v>105000</v>
      </c>
      <c r="O269" t="s">
        <v>4422</v>
      </c>
      <c r="P269" t="s">
        <v>4423</v>
      </c>
    </row>
    <row r="270" spans="1:16" x14ac:dyDescent="0.55000000000000004">
      <c r="A270" t="s">
        <v>2</v>
      </c>
      <c r="B270" t="s">
        <v>4424</v>
      </c>
      <c r="C270" t="s">
        <v>322</v>
      </c>
      <c r="D270" t="s">
        <v>4003</v>
      </c>
      <c r="E270" t="s">
        <v>20</v>
      </c>
      <c r="F270" t="b">
        <v>0</v>
      </c>
      <c r="G270" t="s">
        <v>41</v>
      </c>
      <c r="H270" s="4">
        <v>45663.251435185193</v>
      </c>
      <c r="I270" t="b">
        <v>1</v>
      </c>
      <c r="J270" t="b">
        <v>0</v>
      </c>
      <c r="K270" t="s">
        <v>24</v>
      </c>
      <c r="L270" t="s">
        <v>22</v>
      </c>
      <c r="M270">
        <v>162500</v>
      </c>
      <c r="O270" t="s">
        <v>1172</v>
      </c>
    </row>
    <row r="271" spans="1:16" x14ac:dyDescent="0.55000000000000004">
      <c r="A271" t="s">
        <v>19</v>
      </c>
      <c r="B271" t="s">
        <v>4425</v>
      </c>
      <c r="C271" t="s">
        <v>39</v>
      </c>
      <c r="D271" t="s">
        <v>3985</v>
      </c>
      <c r="E271" t="s">
        <v>20</v>
      </c>
      <c r="F271" t="b">
        <v>1</v>
      </c>
      <c r="G271" t="s">
        <v>907</v>
      </c>
      <c r="H271" s="4">
        <v>45663.274965277778</v>
      </c>
      <c r="I271" t="b">
        <v>0</v>
      </c>
      <c r="J271" t="b">
        <v>0</v>
      </c>
      <c r="K271" t="s">
        <v>907</v>
      </c>
      <c r="L271" t="s">
        <v>22</v>
      </c>
      <c r="M271">
        <v>135000</v>
      </c>
      <c r="O271" t="s">
        <v>4032</v>
      </c>
      <c r="P271" t="s">
        <v>4033</v>
      </c>
    </row>
    <row r="272" spans="1:16" x14ac:dyDescent="0.55000000000000004">
      <c r="A272" t="s">
        <v>0</v>
      </c>
      <c r="B272" t="s">
        <v>4426</v>
      </c>
      <c r="C272" t="s">
        <v>39</v>
      </c>
      <c r="D272" t="s">
        <v>3985</v>
      </c>
      <c r="E272" t="s">
        <v>20</v>
      </c>
      <c r="F272" t="b">
        <v>1</v>
      </c>
      <c r="G272" t="s">
        <v>3747</v>
      </c>
      <c r="H272" s="4">
        <v>45663.275740740741</v>
      </c>
      <c r="I272" t="b">
        <v>0</v>
      </c>
      <c r="J272" t="b">
        <v>0</v>
      </c>
      <c r="K272" t="s">
        <v>3747</v>
      </c>
      <c r="L272" t="s">
        <v>22</v>
      </c>
      <c r="M272">
        <v>51600</v>
      </c>
      <c r="O272" t="s">
        <v>3986</v>
      </c>
      <c r="P272" t="s">
        <v>4427</v>
      </c>
    </row>
    <row r="273" spans="1:16" x14ac:dyDescent="0.55000000000000004">
      <c r="A273" t="s">
        <v>19</v>
      </c>
      <c r="B273" t="s">
        <v>4425</v>
      </c>
      <c r="C273" t="s">
        <v>39</v>
      </c>
      <c r="D273" t="s">
        <v>3985</v>
      </c>
      <c r="E273" t="s">
        <v>20</v>
      </c>
      <c r="F273" t="b">
        <v>1</v>
      </c>
      <c r="G273" t="s">
        <v>21</v>
      </c>
      <c r="H273" s="4">
        <v>45663.276655092603</v>
      </c>
      <c r="I273" t="b">
        <v>0</v>
      </c>
      <c r="J273" t="b">
        <v>0</v>
      </c>
      <c r="K273" t="s">
        <v>21</v>
      </c>
      <c r="L273" t="s">
        <v>22</v>
      </c>
      <c r="M273">
        <v>135000</v>
      </c>
      <c r="O273" t="s">
        <v>4032</v>
      </c>
      <c r="P273" t="s">
        <v>4033</v>
      </c>
    </row>
    <row r="274" spans="1:16" x14ac:dyDescent="0.55000000000000004">
      <c r="A274" t="s">
        <v>28</v>
      </c>
      <c r="B274" t="s">
        <v>3242</v>
      </c>
      <c r="C274" t="s">
        <v>192</v>
      </c>
      <c r="D274" t="s">
        <v>3970</v>
      </c>
      <c r="E274" t="s">
        <v>20</v>
      </c>
      <c r="F274" t="b">
        <v>0</v>
      </c>
      <c r="G274" t="s">
        <v>23</v>
      </c>
      <c r="H274" s="4">
        <v>45663.279016203713</v>
      </c>
      <c r="I274" t="b">
        <v>0</v>
      </c>
      <c r="J274" t="b">
        <v>1</v>
      </c>
      <c r="K274" t="s">
        <v>24</v>
      </c>
      <c r="L274" t="s">
        <v>22</v>
      </c>
      <c r="M274">
        <v>111116</v>
      </c>
      <c r="O274" t="s">
        <v>4428</v>
      </c>
      <c r="P274" t="s">
        <v>4429</v>
      </c>
    </row>
    <row r="275" spans="1:16" x14ac:dyDescent="0.55000000000000004">
      <c r="A275" t="s">
        <v>0</v>
      </c>
      <c r="B275" t="s">
        <v>4430</v>
      </c>
      <c r="C275" t="s">
        <v>2584</v>
      </c>
      <c r="D275" t="s">
        <v>3957</v>
      </c>
      <c r="E275" t="s">
        <v>34</v>
      </c>
      <c r="F275" t="b">
        <v>0</v>
      </c>
      <c r="G275" t="s">
        <v>23</v>
      </c>
      <c r="H275" s="4">
        <v>45663.320694444446</v>
      </c>
      <c r="I275" t="b">
        <v>0</v>
      </c>
      <c r="J275" t="b">
        <v>1</v>
      </c>
      <c r="K275" t="s">
        <v>24</v>
      </c>
      <c r="L275" t="s">
        <v>36</v>
      </c>
      <c r="N275">
        <v>14.57500076293945</v>
      </c>
      <c r="O275" t="s">
        <v>2585</v>
      </c>
      <c r="P275" t="s">
        <v>2888</v>
      </c>
    </row>
    <row r="276" spans="1:16" x14ac:dyDescent="0.55000000000000004">
      <c r="A276" t="s">
        <v>1</v>
      </c>
      <c r="B276" t="s">
        <v>4431</v>
      </c>
      <c r="C276" t="s">
        <v>949</v>
      </c>
      <c r="D276" t="s">
        <v>4432</v>
      </c>
      <c r="E276" t="s">
        <v>20</v>
      </c>
      <c r="F276" t="b">
        <v>0</v>
      </c>
      <c r="G276" t="s">
        <v>30</v>
      </c>
      <c r="H276" s="4">
        <v>45663.376006944447</v>
      </c>
      <c r="I276" t="b">
        <v>0</v>
      </c>
      <c r="J276" t="b">
        <v>1</v>
      </c>
      <c r="K276" t="s">
        <v>24</v>
      </c>
      <c r="L276" t="s">
        <v>22</v>
      </c>
      <c r="M276">
        <v>99000</v>
      </c>
      <c r="O276" t="s">
        <v>1763</v>
      </c>
      <c r="P276" t="s">
        <v>4433</v>
      </c>
    </row>
    <row r="277" spans="1:16" x14ac:dyDescent="0.55000000000000004">
      <c r="A277" t="s">
        <v>2</v>
      </c>
      <c r="B277" t="s">
        <v>4228</v>
      </c>
      <c r="C277" t="s">
        <v>4434</v>
      </c>
      <c r="D277" t="s">
        <v>2208</v>
      </c>
      <c r="E277" t="s">
        <v>34</v>
      </c>
      <c r="F277" t="b">
        <v>0</v>
      </c>
      <c r="G277" t="s">
        <v>27</v>
      </c>
      <c r="H277" s="4">
        <v>45663.418055555558</v>
      </c>
      <c r="I277" t="b">
        <v>0</v>
      </c>
      <c r="J277" t="b">
        <v>1</v>
      </c>
      <c r="K277" t="s">
        <v>24</v>
      </c>
      <c r="L277" t="s">
        <v>22</v>
      </c>
      <c r="M277">
        <v>135000</v>
      </c>
      <c r="O277" t="s">
        <v>3272</v>
      </c>
      <c r="P277" t="s">
        <v>4435</v>
      </c>
    </row>
    <row r="278" spans="1:16" x14ac:dyDescent="0.55000000000000004">
      <c r="A278" t="s">
        <v>2</v>
      </c>
      <c r="B278" t="s">
        <v>4228</v>
      </c>
      <c r="C278" t="s">
        <v>4436</v>
      </c>
      <c r="D278" t="s">
        <v>2208</v>
      </c>
      <c r="E278" t="s">
        <v>34</v>
      </c>
      <c r="F278" t="b">
        <v>0</v>
      </c>
      <c r="G278" t="s">
        <v>27</v>
      </c>
      <c r="H278" s="4">
        <v>45663.418055555558</v>
      </c>
      <c r="I278" t="b">
        <v>0</v>
      </c>
      <c r="J278" t="b">
        <v>1</v>
      </c>
      <c r="K278" t="s">
        <v>24</v>
      </c>
      <c r="L278" t="s">
        <v>22</v>
      </c>
      <c r="M278">
        <v>135000</v>
      </c>
      <c r="O278" t="s">
        <v>428</v>
      </c>
      <c r="P278" t="s">
        <v>4437</v>
      </c>
    </row>
    <row r="279" spans="1:16" x14ac:dyDescent="0.55000000000000004">
      <c r="A279" t="s">
        <v>28</v>
      </c>
      <c r="B279" t="s">
        <v>4438</v>
      </c>
      <c r="C279" t="s">
        <v>4439</v>
      </c>
      <c r="D279" t="s">
        <v>2208</v>
      </c>
      <c r="E279" t="s">
        <v>34</v>
      </c>
      <c r="F279" t="b">
        <v>0</v>
      </c>
      <c r="G279" t="s">
        <v>27</v>
      </c>
      <c r="H279" s="4">
        <v>45663.418078703697</v>
      </c>
      <c r="I279" t="b">
        <v>0</v>
      </c>
      <c r="J279" t="b">
        <v>1</v>
      </c>
      <c r="K279" t="s">
        <v>24</v>
      </c>
      <c r="L279" t="s">
        <v>22</v>
      </c>
      <c r="M279">
        <v>127000</v>
      </c>
      <c r="O279" t="s">
        <v>428</v>
      </c>
      <c r="P279" t="s">
        <v>4440</v>
      </c>
    </row>
    <row r="280" spans="1:16" x14ac:dyDescent="0.55000000000000004">
      <c r="A280" t="s">
        <v>89</v>
      </c>
      <c r="B280" t="s">
        <v>4441</v>
      </c>
      <c r="C280" t="s">
        <v>39</v>
      </c>
      <c r="D280" t="s">
        <v>3973</v>
      </c>
      <c r="E280" t="s">
        <v>20</v>
      </c>
      <c r="F280" t="b">
        <v>1</v>
      </c>
      <c r="G280" t="s">
        <v>27</v>
      </c>
      <c r="H280" s="4">
        <v>45663.583333333343</v>
      </c>
      <c r="I280" t="b">
        <v>1</v>
      </c>
      <c r="J280" t="b">
        <v>0</v>
      </c>
      <c r="K280" t="s">
        <v>24</v>
      </c>
      <c r="L280" t="s">
        <v>22</v>
      </c>
      <c r="M280">
        <v>115000</v>
      </c>
      <c r="O280" t="s">
        <v>1437</v>
      </c>
    </row>
    <row r="281" spans="1:16" x14ac:dyDescent="0.55000000000000004">
      <c r="A281" t="s">
        <v>2</v>
      </c>
      <c r="B281" t="s">
        <v>4413</v>
      </c>
      <c r="C281" t="s">
        <v>4442</v>
      </c>
      <c r="D281" t="s">
        <v>3957</v>
      </c>
      <c r="E281" t="s">
        <v>34</v>
      </c>
      <c r="F281" t="b">
        <v>0</v>
      </c>
      <c r="G281" t="s">
        <v>27</v>
      </c>
      <c r="H281" s="4">
        <v>45663.584745370368</v>
      </c>
      <c r="I281" t="b">
        <v>0</v>
      </c>
      <c r="J281" t="b">
        <v>1</v>
      </c>
      <c r="K281" t="s">
        <v>24</v>
      </c>
      <c r="L281" t="s">
        <v>36</v>
      </c>
      <c r="N281">
        <v>52.919998168945313</v>
      </c>
      <c r="O281" t="s">
        <v>837</v>
      </c>
      <c r="P281" t="s">
        <v>4415</v>
      </c>
    </row>
    <row r="282" spans="1:16" x14ac:dyDescent="0.55000000000000004">
      <c r="A282" t="s">
        <v>0</v>
      </c>
      <c r="B282" t="s">
        <v>4443</v>
      </c>
      <c r="C282" t="s">
        <v>192</v>
      </c>
      <c r="D282" t="s">
        <v>81</v>
      </c>
      <c r="E282" t="s">
        <v>20</v>
      </c>
      <c r="F282" t="b">
        <v>0</v>
      </c>
      <c r="G282" t="s">
        <v>23</v>
      </c>
      <c r="H282" s="4">
        <v>45663.612314814818</v>
      </c>
      <c r="I282" t="b">
        <v>0</v>
      </c>
      <c r="J282" t="b">
        <v>0</v>
      </c>
      <c r="K282" t="s">
        <v>24</v>
      </c>
      <c r="L282" t="s">
        <v>22</v>
      </c>
      <c r="M282">
        <v>87500</v>
      </c>
      <c r="O282" t="s">
        <v>81</v>
      </c>
      <c r="P282" t="s">
        <v>48</v>
      </c>
    </row>
    <row r="283" spans="1:16" x14ac:dyDescent="0.55000000000000004">
      <c r="A283" t="s">
        <v>1</v>
      </c>
      <c r="B283" t="s">
        <v>4444</v>
      </c>
      <c r="C283" t="s">
        <v>122</v>
      </c>
      <c r="D283" t="s">
        <v>3973</v>
      </c>
      <c r="E283" t="s">
        <v>20</v>
      </c>
      <c r="F283" t="b">
        <v>0</v>
      </c>
      <c r="G283" t="s">
        <v>52</v>
      </c>
      <c r="H283" s="4">
        <v>45663.625740740739</v>
      </c>
      <c r="I283" t="b">
        <v>0</v>
      </c>
      <c r="J283" t="b">
        <v>1</v>
      </c>
      <c r="K283" t="s">
        <v>24</v>
      </c>
      <c r="L283" t="s">
        <v>22</v>
      </c>
      <c r="M283">
        <v>222545</v>
      </c>
      <c r="O283" t="s">
        <v>759</v>
      </c>
      <c r="P283" t="s">
        <v>2237</v>
      </c>
    </row>
    <row r="284" spans="1:16" x14ac:dyDescent="0.55000000000000004">
      <c r="A284" t="s">
        <v>1</v>
      </c>
      <c r="B284" t="s">
        <v>2620</v>
      </c>
      <c r="C284" t="s">
        <v>116</v>
      </c>
      <c r="D284" t="s">
        <v>3973</v>
      </c>
      <c r="E284" t="s">
        <v>20</v>
      </c>
      <c r="F284" t="b">
        <v>0</v>
      </c>
      <c r="G284" t="s">
        <v>27</v>
      </c>
      <c r="H284" s="4">
        <v>45663.626458333332</v>
      </c>
      <c r="I284" t="b">
        <v>0</v>
      </c>
      <c r="J284" t="b">
        <v>0</v>
      </c>
      <c r="K284" t="s">
        <v>24</v>
      </c>
      <c r="L284" t="s">
        <v>22</v>
      </c>
      <c r="M284">
        <v>110000</v>
      </c>
      <c r="O284" t="s">
        <v>406</v>
      </c>
      <c r="P284" t="s">
        <v>4445</v>
      </c>
    </row>
    <row r="285" spans="1:16" x14ac:dyDescent="0.55000000000000004">
      <c r="A285" t="s">
        <v>2</v>
      </c>
      <c r="B285" t="s">
        <v>4446</v>
      </c>
      <c r="C285" t="s">
        <v>82</v>
      </c>
      <c r="D285" t="s">
        <v>3973</v>
      </c>
      <c r="E285" t="s">
        <v>20</v>
      </c>
      <c r="F285" t="b">
        <v>0</v>
      </c>
      <c r="G285" t="s">
        <v>41</v>
      </c>
      <c r="H285" s="4">
        <v>45663.626655092587</v>
      </c>
      <c r="I285" t="b">
        <v>0</v>
      </c>
      <c r="J285" t="b">
        <v>1</v>
      </c>
      <c r="K285" t="s">
        <v>24</v>
      </c>
      <c r="L285" t="s">
        <v>22</v>
      </c>
      <c r="M285">
        <v>114516</v>
      </c>
      <c r="O285" t="s">
        <v>554</v>
      </c>
      <c r="P285" t="s">
        <v>2151</v>
      </c>
    </row>
    <row r="286" spans="1:16" x14ac:dyDescent="0.55000000000000004">
      <c r="A286" t="s">
        <v>2</v>
      </c>
      <c r="B286" t="s">
        <v>637</v>
      </c>
      <c r="C286" t="s">
        <v>1572</v>
      </c>
      <c r="D286" t="s">
        <v>2208</v>
      </c>
      <c r="E286" t="s">
        <v>51</v>
      </c>
      <c r="F286" t="b">
        <v>0</v>
      </c>
      <c r="G286" t="s">
        <v>27</v>
      </c>
      <c r="H286" s="4">
        <v>45663.667893518519</v>
      </c>
      <c r="I286" t="b">
        <v>0</v>
      </c>
      <c r="J286" t="b">
        <v>1</v>
      </c>
      <c r="K286" t="s">
        <v>24</v>
      </c>
      <c r="L286" t="s">
        <v>36</v>
      </c>
      <c r="N286">
        <v>82.5</v>
      </c>
      <c r="O286" t="s">
        <v>289</v>
      </c>
      <c r="P286" t="s">
        <v>4447</v>
      </c>
    </row>
    <row r="287" spans="1:16" x14ac:dyDescent="0.55000000000000004">
      <c r="A287" t="s">
        <v>0</v>
      </c>
      <c r="B287" t="s">
        <v>875</v>
      </c>
      <c r="C287" t="s">
        <v>423</v>
      </c>
      <c r="D287" t="s">
        <v>3828</v>
      </c>
      <c r="E287" t="s">
        <v>20</v>
      </c>
      <c r="F287" t="b">
        <v>0</v>
      </c>
      <c r="G287" t="s">
        <v>27</v>
      </c>
      <c r="H287" s="4">
        <v>45663.708252314813</v>
      </c>
      <c r="I287" t="b">
        <v>0</v>
      </c>
      <c r="J287" t="b">
        <v>0</v>
      </c>
      <c r="K287" t="s">
        <v>24</v>
      </c>
      <c r="L287" t="s">
        <v>36</v>
      </c>
      <c r="N287">
        <v>23</v>
      </c>
      <c r="O287" t="s">
        <v>4448</v>
      </c>
      <c r="P287" t="s">
        <v>4449</v>
      </c>
    </row>
    <row r="288" spans="1:16" x14ac:dyDescent="0.55000000000000004">
      <c r="A288" t="s">
        <v>0</v>
      </c>
      <c r="B288" t="s">
        <v>1639</v>
      </c>
      <c r="C288" t="s">
        <v>608</v>
      </c>
      <c r="D288" t="s">
        <v>3828</v>
      </c>
      <c r="E288" t="s">
        <v>20</v>
      </c>
      <c r="F288" t="b">
        <v>0</v>
      </c>
      <c r="G288" t="s">
        <v>27</v>
      </c>
      <c r="H288" s="4">
        <v>45663.70826388889</v>
      </c>
      <c r="I288" t="b">
        <v>1</v>
      </c>
      <c r="J288" t="b">
        <v>1</v>
      </c>
      <c r="K288" t="s">
        <v>24</v>
      </c>
      <c r="L288" t="s">
        <v>22</v>
      </c>
      <c r="M288">
        <v>83752</v>
      </c>
      <c r="O288" t="s">
        <v>4450</v>
      </c>
      <c r="P288" t="s">
        <v>1304</v>
      </c>
    </row>
    <row r="289" spans="1:16" x14ac:dyDescent="0.55000000000000004">
      <c r="A289" t="s">
        <v>139</v>
      </c>
      <c r="B289" t="s">
        <v>3431</v>
      </c>
      <c r="C289" t="s">
        <v>225</v>
      </c>
      <c r="D289" t="s">
        <v>131</v>
      </c>
      <c r="E289" t="s">
        <v>20</v>
      </c>
      <c r="F289" t="b">
        <v>0</v>
      </c>
      <c r="G289" t="s">
        <v>52</v>
      </c>
      <c r="H289" s="4">
        <v>45663.709062499998</v>
      </c>
      <c r="I289" t="b">
        <v>1</v>
      </c>
      <c r="J289" t="b">
        <v>0</v>
      </c>
      <c r="K289" t="s">
        <v>24</v>
      </c>
      <c r="L289" t="s">
        <v>22</v>
      </c>
      <c r="M289">
        <v>70000</v>
      </c>
      <c r="O289" t="s">
        <v>131</v>
      </c>
      <c r="P289" t="s">
        <v>2755</v>
      </c>
    </row>
    <row r="290" spans="1:16" x14ac:dyDescent="0.55000000000000004">
      <c r="A290" t="s">
        <v>2</v>
      </c>
      <c r="B290" t="s">
        <v>1685</v>
      </c>
      <c r="C290" t="s">
        <v>39</v>
      </c>
      <c r="D290" t="s">
        <v>3973</v>
      </c>
      <c r="E290" t="s">
        <v>51</v>
      </c>
      <c r="F290" t="b">
        <v>1</v>
      </c>
      <c r="G290" t="s">
        <v>27</v>
      </c>
      <c r="H290" s="4">
        <v>45663.709560185183</v>
      </c>
      <c r="I290" t="b">
        <v>0</v>
      </c>
      <c r="J290" t="b">
        <v>0</v>
      </c>
      <c r="K290" t="s">
        <v>24</v>
      </c>
      <c r="L290" t="s">
        <v>36</v>
      </c>
      <c r="N290">
        <v>68.75</v>
      </c>
      <c r="O290" t="s">
        <v>1168</v>
      </c>
      <c r="P290" t="s">
        <v>4451</v>
      </c>
    </row>
    <row r="291" spans="1:16" x14ac:dyDescent="0.55000000000000004">
      <c r="A291" t="s">
        <v>2</v>
      </c>
      <c r="B291" t="s">
        <v>4452</v>
      </c>
      <c r="C291" t="s">
        <v>39</v>
      </c>
      <c r="D291" t="s">
        <v>112</v>
      </c>
      <c r="E291" t="s">
        <v>51</v>
      </c>
      <c r="F291" t="b">
        <v>1</v>
      </c>
      <c r="G291" t="s">
        <v>41</v>
      </c>
      <c r="H291" s="4">
        <v>45663.709907407407</v>
      </c>
      <c r="I291" t="b">
        <v>1</v>
      </c>
      <c r="J291" t="b">
        <v>0</v>
      </c>
      <c r="K291" t="s">
        <v>24</v>
      </c>
      <c r="L291" t="s">
        <v>36</v>
      </c>
      <c r="N291">
        <v>25</v>
      </c>
      <c r="O291" t="s">
        <v>112</v>
      </c>
      <c r="P291" t="s">
        <v>946</v>
      </c>
    </row>
    <row r="292" spans="1:16" x14ac:dyDescent="0.55000000000000004">
      <c r="A292" t="s">
        <v>2</v>
      </c>
      <c r="B292" t="s">
        <v>4453</v>
      </c>
      <c r="C292" t="s">
        <v>497</v>
      </c>
      <c r="D292" t="s">
        <v>4328</v>
      </c>
      <c r="E292" t="s">
        <v>20</v>
      </c>
      <c r="F292" t="b">
        <v>0</v>
      </c>
      <c r="G292" t="s">
        <v>106</v>
      </c>
      <c r="H292" s="4">
        <v>45663.715289351851</v>
      </c>
      <c r="I292" t="b">
        <v>1</v>
      </c>
      <c r="J292" t="b">
        <v>0</v>
      </c>
      <c r="K292" t="s">
        <v>106</v>
      </c>
      <c r="L292" t="s">
        <v>22</v>
      </c>
      <c r="M292">
        <v>110000</v>
      </c>
      <c r="O292" t="s">
        <v>4366</v>
      </c>
      <c r="P292" t="s">
        <v>4367</v>
      </c>
    </row>
    <row r="293" spans="1:16" x14ac:dyDescent="0.55000000000000004">
      <c r="A293" t="s">
        <v>0</v>
      </c>
      <c r="B293" t="s">
        <v>2848</v>
      </c>
      <c r="C293" t="s">
        <v>4323</v>
      </c>
      <c r="D293" t="s">
        <v>4324</v>
      </c>
      <c r="E293" t="s">
        <v>631</v>
      </c>
      <c r="F293" t="b">
        <v>0</v>
      </c>
      <c r="G293" t="s">
        <v>217</v>
      </c>
      <c r="H293" s="4">
        <v>45663.715543981481</v>
      </c>
      <c r="I293" t="b">
        <v>0</v>
      </c>
      <c r="J293" t="b">
        <v>0</v>
      </c>
      <c r="K293" t="s">
        <v>217</v>
      </c>
      <c r="L293" t="s">
        <v>22</v>
      </c>
      <c r="M293">
        <v>67000</v>
      </c>
      <c r="O293" t="s">
        <v>169</v>
      </c>
      <c r="P293" t="s">
        <v>2849</v>
      </c>
    </row>
    <row r="294" spans="1:16" x14ac:dyDescent="0.55000000000000004">
      <c r="A294" t="s">
        <v>0</v>
      </c>
      <c r="B294" t="s">
        <v>3558</v>
      </c>
      <c r="C294" t="s">
        <v>2015</v>
      </c>
      <c r="D294" t="s">
        <v>3828</v>
      </c>
      <c r="E294" t="s">
        <v>20</v>
      </c>
      <c r="F294" t="b">
        <v>0</v>
      </c>
      <c r="G294" t="s">
        <v>27</v>
      </c>
      <c r="H294" s="4">
        <v>45663.749884259261</v>
      </c>
      <c r="I294" t="b">
        <v>0</v>
      </c>
      <c r="J294" t="b">
        <v>0</v>
      </c>
      <c r="K294" t="s">
        <v>24</v>
      </c>
      <c r="L294" t="s">
        <v>36</v>
      </c>
      <c r="N294">
        <v>61.5</v>
      </c>
      <c r="O294" t="s">
        <v>881</v>
      </c>
      <c r="P294" t="s">
        <v>351</v>
      </c>
    </row>
    <row r="295" spans="1:16" x14ac:dyDescent="0.55000000000000004">
      <c r="A295" t="s">
        <v>25</v>
      </c>
      <c r="B295" t="s">
        <v>4454</v>
      </c>
      <c r="C295" t="s">
        <v>2015</v>
      </c>
      <c r="D295" t="s">
        <v>3973</v>
      </c>
      <c r="E295" t="s">
        <v>51</v>
      </c>
      <c r="F295" t="b">
        <v>0</v>
      </c>
      <c r="G295" t="s">
        <v>27</v>
      </c>
      <c r="H295" s="4">
        <v>45663.749884259261</v>
      </c>
      <c r="I295" t="b">
        <v>0</v>
      </c>
      <c r="J295" t="b">
        <v>0</v>
      </c>
      <c r="K295" t="s">
        <v>24</v>
      </c>
      <c r="L295" t="s">
        <v>36</v>
      </c>
      <c r="N295">
        <v>60.5</v>
      </c>
      <c r="O295" t="s">
        <v>96</v>
      </c>
      <c r="P295" t="s">
        <v>393</v>
      </c>
    </row>
    <row r="296" spans="1:16" x14ac:dyDescent="0.55000000000000004">
      <c r="A296" t="s">
        <v>0</v>
      </c>
      <c r="B296" t="s">
        <v>4455</v>
      </c>
      <c r="C296" t="s">
        <v>1291</v>
      </c>
      <c r="D296" t="s">
        <v>3828</v>
      </c>
      <c r="E296" t="s">
        <v>219</v>
      </c>
      <c r="F296" t="b">
        <v>0</v>
      </c>
      <c r="G296" t="s">
        <v>1247</v>
      </c>
      <c r="H296" s="4">
        <v>45663.775439814817</v>
      </c>
      <c r="I296" t="b">
        <v>0</v>
      </c>
      <c r="J296" t="b">
        <v>0</v>
      </c>
      <c r="K296" t="s">
        <v>1247</v>
      </c>
      <c r="L296" t="s">
        <v>22</v>
      </c>
      <c r="M296">
        <v>41000</v>
      </c>
      <c r="O296" t="s">
        <v>4456</v>
      </c>
      <c r="P296" t="s">
        <v>204</v>
      </c>
    </row>
    <row r="297" spans="1:16" x14ac:dyDescent="0.55000000000000004">
      <c r="A297" t="s">
        <v>0</v>
      </c>
      <c r="B297" t="s">
        <v>4457</v>
      </c>
      <c r="C297" t="s">
        <v>192</v>
      </c>
      <c r="D297" t="s">
        <v>2208</v>
      </c>
      <c r="E297" t="s">
        <v>20</v>
      </c>
      <c r="F297" t="b">
        <v>0</v>
      </c>
      <c r="G297" t="s">
        <v>23</v>
      </c>
      <c r="H297" s="4">
        <v>45663.778993055559</v>
      </c>
      <c r="I297" t="b">
        <v>0</v>
      </c>
      <c r="J297" t="b">
        <v>0</v>
      </c>
      <c r="K297" t="s">
        <v>24</v>
      </c>
      <c r="L297" t="s">
        <v>22</v>
      </c>
      <c r="M297">
        <v>50000</v>
      </c>
      <c r="O297" t="s">
        <v>4458</v>
      </c>
      <c r="P297" t="s">
        <v>4459</v>
      </c>
    </row>
    <row r="298" spans="1:16" x14ac:dyDescent="0.55000000000000004">
      <c r="A298" t="s">
        <v>89</v>
      </c>
      <c r="B298" t="s">
        <v>4460</v>
      </c>
      <c r="C298" t="s">
        <v>2500</v>
      </c>
      <c r="D298" t="s">
        <v>3973</v>
      </c>
      <c r="E298" t="s">
        <v>20</v>
      </c>
      <c r="F298" t="b">
        <v>0</v>
      </c>
      <c r="G298" t="s">
        <v>41</v>
      </c>
      <c r="H298" s="4">
        <v>45663.791921296302</v>
      </c>
      <c r="I298" t="b">
        <v>0</v>
      </c>
      <c r="J298" t="b">
        <v>0</v>
      </c>
      <c r="K298" t="s">
        <v>24</v>
      </c>
      <c r="L298" t="s">
        <v>36</v>
      </c>
      <c r="N298">
        <v>36</v>
      </c>
      <c r="O298" t="s">
        <v>3780</v>
      </c>
      <c r="P298" t="s">
        <v>280</v>
      </c>
    </row>
    <row r="299" spans="1:16" x14ac:dyDescent="0.55000000000000004">
      <c r="A299" t="s">
        <v>89</v>
      </c>
      <c r="B299" t="s">
        <v>4461</v>
      </c>
      <c r="C299" t="s">
        <v>167</v>
      </c>
      <c r="D299" t="s">
        <v>2208</v>
      </c>
      <c r="E299" t="s">
        <v>20</v>
      </c>
      <c r="F299" t="b">
        <v>0</v>
      </c>
      <c r="G299" t="s">
        <v>35</v>
      </c>
      <c r="H299" s="4">
        <v>45663.792141203703</v>
      </c>
      <c r="I299" t="b">
        <v>0</v>
      </c>
      <c r="J299" t="b">
        <v>0</v>
      </c>
      <c r="K299" t="s">
        <v>24</v>
      </c>
      <c r="L299" t="s">
        <v>22</v>
      </c>
      <c r="M299">
        <v>118750</v>
      </c>
      <c r="O299" t="s">
        <v>4462</v>
      </c>
      <c r="P299" t="s">
        <v>4463</v>
      </c>
    </row>
    <row r="300" spans="1:16" x14ac:dyDescent="0.55000000000000004">
      <c r="A300" t="s">
        <v>1</v>
      </c>
      <c r="B300" t="s">
        <v>4464</v>
      </c>
      <c r="C300" t="s">
        <v>82</v>
      </c>
      <c r="D300" t="s">
        <v>3973</v>
      </c>
      <c r="E300" t="s">
        <v>20</v>
      </c>
      <c r="F300" t="b">
        <v>0</v>
      </c>
      <c r="G300" t="s">
        <v>27</v>
      </c>
      <c r="H300" s="4">
        <v>45663.792511574073</v>
      </c>
      <c r="I300" t="b">
        <v>0</v>
      </c>
      <c r="J300" t="b">
        <v>1</v>
      </c>
      <c r="K300" t="s">
        <v>24</v>
      </c>
      <c r="L300" t="s">
        <v>22</v>
      </c>
      <c r="M300">
        <v>129780</v>
      </c>
      <c r="O300" t="s">
        <v>254</v>
      </c>
      <c r="P300" t="s">
        <v>2611</v>
      </c>
    </row>
    <row r="301" spans="1:16" x14ac:dyDescent="0.55000000000000004">
      <c r="A301" t="s">
        <v>89</v>
      </c>
      <c r="B301" t="s">
        <v>4465</v>
      </c>
      <c r="C301" t="s">
        <v>449</v>
      </c>
      <c r="D301" t="s">
        <v>3600</v>
      </c>
      <c r="E301" t="s">
        <v>51</v>
      </c>
      <c r="F301" t="b">
        <v>0</v>
      </c>
      <c r="G301" t="s">
        <v>27</v>
      </c>
      <c r="H301" s="4">
        <v>45663.792928240742</v>
      </c>
      <c r="I301" t="b">
        <v>0</v>
      </c>
      <c r="J301" t="b">
        <v>0</v>
      </c>
      <c r="K301" t="s">
        <v>24</v>
      </c>
      <c r="L301" t="s">
        <v>36</v>
      </c>
      <c r="N301">
        <v>75</v>
      </c>
      <c r="O301" t="s">
        <v>741</v>
      </c>
      <c r="P301" t="s">
        <v>3032</v>
      </c>
    </row>
    <row r="302" spans="1:16" x14ac:dyDescent="0.55000000000000004">
      <c r="A302" t="s">
        <v>40</v>
      </c>
      <c r="B302" t="s">
        <v>4466</v>
      </c>
      <c r="C302" t="s">
        <v>3321</v>
      </c>
      <c r="D302" t="s">
        <v>3973</v>
      </c>
      <c r="E302" t="s">
        <v>20</v>
      </c>
      <c r="F302" t="b">
        <v>0</v>
      </c>
      <c r="G302" t="s">
        <v>27</v>
      </c>
      <c r="H302" s="4">
        <v>45663.792928240742</v>
      </c>
      <c r="I302" t="b">
        <v>0</v>
      </c>
      <c r="J302" t="b">
        <v>1</v>
      </c>
      <c r="K302" t="s">
        <v>24</v>
      </c>
      <c r="L302" t="s">
        <v>22</v>
      </c>
      <c r="M302">
        <v>150000</v>
      </c>
      <c r="O302" t="s">
        <v>3322</v>
      </c>
      <c r="P302" t="s">
        <v>4467</v>
      </c>
    </row>
    <row r="303" spans="1:16" x14ac:dyDescent="0.55000000000000004">
      <c r="A303" t="s">
        <v>2</v>
      </c>
      <c r="B303" t="s">
        <v>426</v>
      </c>
      <c r="C303" t="s">
        <v>213</v>
      </c>
      <c r="D303" t="s">
        <v>3828</v>
      </c>
      <c r="E303" t="s">
        <v>20</v>
      </c>
      <c r="F303" t="b">
        <v>0</v>
      </c>
      <c r="G303" t="s">
        <v>41</v>
      </c>
      <c r="H303" s="4">
        <v>45663.793217592603</v>
      </c>
      <c r="I303" t="b">
        <v>0</v>
      </c>
      <c r="J303" t="b">
        <v>0</v>
      </c>
      <c r="K303" t="s">
        <v>24</v>
      </c>
      <c r="L303" t="s">
        <v>22</v>
      </c>
      <c r="M303">
        <v>140000</v>
      </c>
      <c r="O303" t="s">
        <v>4468</v>
      </c>
      <c r="P303" t="s">
        <v>4469</v>
      </c>
    </row>
    <row r="304" spans="1:16" x14ac:dyDescent="0.55000000000000004">
      <c r="A304" t="s">
        <v>2</v>
      </c>
      <c r="B304" t="s">
        <v>3303</v>
      </c>
      <c r="C304" t="s">
        <v>357</v>
      </c>
      <c r="D304" t="s">
        <v>4328</v>
      </c>
      <c r="E304" t="s">
        <v>51</v>
      </c>
      <c r="F304" t="b">
        <v>0</v>
      </c>
      <c r="G304" t="s">
        <v>41</v>
      </c>
      <c r="H304" s="4">
        <v>45663.793240740742</v>
      </c>
      <c r="I304" t="b">
        <v>1</v>
      </c>
      <c r="J304" t="b">
        <v>0</v>
      </c>
      <c r="K304" t="s">
        <v>24</v>
      </c>
      <c r="L304" t="s">
        <v>36</v>
      </c>
      <c r="N304">
        <v>55</v>
      </c>
      <c r="O304" t="s">
        <v>4470</v>
      </c>
      <c r="P304" t="s">
        <v>4471</v>
      </c>
    </row>
    <row r="305" spans="1:16" x14ac:dyDescent="0.55000000000000004">
      <c r="A305" t="s">
        <v>0</v>
      </c>
      <c r="B305" t="s">
        <v>0</v>
      </c>
      <c r="C305" t="s">
        <v>2015</v>
      </c>
      <c r="D305" t="s">
        <v>3828</v>
      </c>
      <c r="E305" t="s">
        <v>20</v>
      </c>
      <c r="F305" t="b">
        <v>0</v>
      </c>
      <c r="G305" t="s">
        <v>27</v>
      </c>
      <c r="H305" s="4">
        <v>45663.83321759259</v>
      </c>
      <c r="I305" t="b">
        <v>0</v>
      </c>
      <c r="J305" t="b">
        <v>1</v>
      </c>
      <c r="K305" t="s">
        <v>24</v>
      </c>
      <c r="L305" t="s">
        <v>36</v>
      </c>
      <c r="N305">
        <v>67</v>
      </c>
      <c r="O305" t="s">
        <v>1649</v>
      </c>
      <c r="P305" t="s">
        <v>3565</v>
      </c>
    </row>
    <row r="306" spans="1:16" x14ac:dyDescent="0.55000000000000004">
      <c r="A306" t="s">
        <v>25</v>
      </c>
      <c r="B306" t="s">
        <v>4472</v>
      </c>
      <c r="C306" t="s">
        <v>4473</v>
      </c>
      <c r="D306" t="s">
        <v>3957</v>
      </c>
      <c r="E306" t="s">
        <v>34</v>
      </c>
      <c r="F306" t="b">
        <v>0</v>
      </c>
      <c r="G306" t="s">
        <v>27</v>
      </c>
      <c r="H306" s="4">
        <v>45663.83326388889</v>
      </c>
      <c r="I306" t="b">
        <v>0</v>
      </c>
      <c r="J306" t="b">
        <v>1</v>
      </c>
      <c r="K306" t="s">
        <v>24</v>
      </c>
      <c r="L306" t="s">
        <v>36</v>
      </c>
      <c r="N306">
        <v>20.670000076293949</v>
      </c>
      <c r="O306" t="s">
        <v>575</v>
      </c>
      <c r="P306" t="s">
        <v>1888</v>
      </c>
    </row>
    <row r="307" spans="1:16" x14ac:dyDescent="0.55000000000000004">
      <c r="A307" t="s">
        <v>191</v>
      </c>
      <c r="B307" t="s">
        <v>4474</v>
      </c>
      <c r="C307" t="s">
        <v>140</v>
      </c>
      <c r="D307" t="s">
        <v>3973</v>
      </c>
      <c r="E307" t="s">
        <v>20</v>
      </c>
      <c r="F307" t="b">
        <v>0</v>
      </c>
      <c r="G307" t="s">
        <v>35</v>
      </c>
      <c r="H307" s="4">
        <v>45663.833807870367</v>
      </c>
      <c r="I307" t="b">
        <v>0</v>
      </c>
      <c r="J307" t="b">
        <v>0</v>
      </c>
      <c r="K307" t="s">
        <v>24</v>
      </c>
      <c r="L307" t="s">
        <v>36</v>
      </c>
      <c r="N307">
        <v>42.5</v>
      </c>
      <c r="O307" t="s">
        <v>1042</v>
      </c>
    </row>
    <row r="308" spans="1:16" x14ac:dyDescent="0.55000000000000004">
      <c r="A308" t="s">
        <v>0</v>
      </c>
      <c r="B308" t="s">
        <v>4475</v>
      </c>
      <c r="C308" t="s">
        <v>151</v>
      </c>
      <c r="D308" t="s">
        <v>3828</v>
      </c>
      <c r="E308" t="s">
        <v>51</v>
      </c>
      <c r="F308" t="b">
        <v>0</v>
      </c>
      <c r="G308" t="s">
        <v>30</v>
      </c>
      <c r="H308" s="4">
        <v>45663.83394675926</v>
      </c>
      <c r="I308" t="b">
        <v>1</v>
      </c>
      <c r="J308" t="b">
        <v>1</v>
      </c>
      <c r="K308" t="s">
        <v>24</v>
      </c>
      <c r="L308" t="s">
        <v>36</v>
      </c>
      <c r="N308">
        <v>57.5</v>
      </c>
      <c r="O308" t="s">
        <v>491</v>
      </c>
    </row>
    <row r="309" spans="1:16" x14ac:dyDescent="0.55000000000000004">
      <c r="A309" t="s">
        <v>139</v>
      </c>
      <c r="B309" t="s">
        <v>4476</v>
      </c>
      <c r="C309" t="s">
        <v>225</v>
      </c>
      <c r="D309" t="s">
        <v>3973</v>
      </c>
      <c r="E309" t="s">
        <v>20</v>
      </c>
      <c r="F309" t="b">
        <v>0</v>
      </c>
      <c r="G309" t="s">
        <v>52</v>
      </c>
      <c r="H309" s="4">
        <v>45663.875763888893</v>
      </c>
      <c r="I309" t="b">
        <v>0</v>
      </c>
      <c r="J309" t="b">
        <v>0</v>
      </c>
      <c r="K309" t="s">
        <v>24</v>
      </c>
      <c r="L309" t="s">
        <v>22</v>
      </c>
      <c r="M309">
        <v>69500</v>
      </c>
      <c r="O309" t="s">
        <v>131</v>
      </c>
      <c r="P309" t="s">
        <v>1671</v>
      </c>
    </row>
    <row r="310" spans="1:16" x14ac:dyDescent="0.55000000000000004">
      <c r="A310" t="s">
        <v>28</v>
      </c>
      <c r="B310" t="s">
        <v>4477</v>
      </c>
      <c r="C310" t="s">
        <v>151</v>
      </c>
      <c r="D310" t="s">
        <v>3973</v>
      </c>
      <c r="E310" t="s">
        <v>20</v>
      </c>
      <c r="F310" t="b">
        <v>0</v>
      </c>
      <c r="G310" t="s">
        <v>27</v>
      </c>
      <c r="H310" s="4">
        <v>45663.876458333332</v>
      </c>
      <c r="I310" t="b">
        <v>0</v>
      </c>
      <c r="J310" t="b">
        <v>0</v>
      </c>
      <c r="K310" t="s">
        <v>24</v>
      </c>
      <c r="L310" t="s">
        <v>22</v>
      </c>
      <c r="M310">
        <v>180000</v>
      </c>
      <c r="O310" t="s">
        <v>4478</v>
      </c>
      <c r="P310" t="s">
        <v>4479</v>
      </c>
    </row>
    <row r="311" spans="1:16" x14ac:dyDescent="0.55000000000000004">
      <c r="A311" t="s">
        <v>25</v>
      </c>
      <c r="B311" t="s">
        <v>4480</v>
      </c>
      <c r="C311" t="s">
        <v>390</v>
      </c>
      <c r="D311" t="s">
        <v>3828</v>
      </c>
      <c r="E311" t="s">
        <v>20</v>
      </c>
      <c r="F311" t="b">
        <v>0</v>
      </c>
      <c r="G311" t="s">
        <v>27</v>
      </c>
      <c r="H311" s="4">
        <v>45663.916585648149</v>
      </c>
      <c r="I311" t="b">
        <v>0</v>
      </c>
      <c r="J311" t="b">
        <v>0</v>
      </c>
      <c r="K311" t="s">
        <v>24</v>
      </c>
      <c r="L311" t="s">
        <v>22</v>
      </c>
      <c r="M311">
        <v>96750</v>
      </c>
      <c r="O311" t="s">
        <v>377</v>
      </c>
      <c r="P311" t="s">
        <v>252</v>
      </c>
    </row>
    <row r="312" spans="1:16" x14ac:dyDescent="0.55000000000000004">
      <c r="A312" t="s">
        <v>2</v>
      </c>
      <c r="B312" t="s">
        <v>4481</v>
      </c>
      <c r="C312" t="s">
        <v>2555</v>
      </c>
      <c r="D312" t="s">
        <v>3973</v>
      </c>
      <c r="E312" t="s">
        <v>20</v>
      </c>
      <c r="F312" t="b">
        <v>0</v>
      </c>
      <c r="G312" t="s">
        <v>27</v>
      </c>
      <c r="H312" s="4">
        <v>45663.918055555558</v>
      </c>
      <c r="I312" t="b">
        <v>1</v>
      </c>
      <c r="J312" t="b">
        <v>1</v>
      </c>
      <c r="K312" t="s">
        <v>24</v>
      </c>
      <c r="L312" t="s">
        <v>36</v>
      </c>
      <c r="N312">
        <v>60</v>
      </c>
      <c r="O312" t="s">
        <v>1227</v>
      </c>
      <c r="P312" t="s">
        <v>887</v>
      </c>
    </row>
    <row r="313" spans="1:16" x14ac:dyDescent="0.55000000000000004">
      <c r="A313" t="s">
        <v>89</v>
      </c>
      <c r="B313" t="s">
        <v>4482</v>
      </c>
      <c r="C313" t="s">
        <v>613</v>
      </c>
      <c r="D313" t="s">
        <v>3973</v>
      </c>
      <c r="E313" t="s">
        <v>51</v>
      </c>
      <c r="F313" t="b">
        <v>0</v>
      </c>
      <c r="G313" t="s">
        <v>27</v>
      </c>
      <c r="H313" s="4">
        <v>45663.918090277781</v>
      </c>
      <c r="I313" t="b">
        <v>0</v>
      </c>
      <c r="J313" t="b">
        <v>1</v>
      </c>
      <c r="K313" t="s">
        <v>24</v>
      </c>
      <c r="L313" t="s">
        <v>36</v>
      </c>
      <c r="N313">
        <v>46</v>
      </c>
      <c r="O313" t="s">
        <v>96</v>
      </c>
      <c r="P313" t="s">
        <v>4483</v>
      </c>
    </row>
    <row r="314" spans="1:16" x14ac:dyDescent="0.55000000000000004">
      <c r="A314" t="s">
        <v>2</v>
      </c>
      <c r="B314" t="s">
        <v>1499</v>
      </c>
      <c r="C314" t="s">
        <v>2157</v>
      </c>
      <c r="D314" t="s">
        <v>3828</v>
      </c>
      <c r="E314" t="s">
        <v>20</v>
      </c>
      <c r="F314" t="b">
        <v>0</v>
      </c>
      <c r="G314" t="s">
        <v>41</v>
      </c>
      <c r="H314" s="4">
        <v>45663.918298611112</v>
      </c>
      <c r="I314" t="b">
        <v>0</v>
      </c>
      <c r="J314" t="b">
        <v>1</v>
      </c>
      <c r="K314" t="s">
        <v>24</v>
      </c>
      <c r="L314" t="s">
        <v>22</v>
      </c>
      <c r="M314">
        <v>132000</v>
      </c>
      <c r="O314" t="s">
        <v>1275</v>
      </c>
      <c r="P314" t="s">
        <v>4484</v>
      </c>
    </row>
    <row r="315" spans="1:16" x14ac:dyDescent="0.55000000000000004">
      <c r="A315" t="s">
        <v>40</v>
      </c>
      <c r="B315" t="s">
        <v>4485</v>
      </c>
      <c r="C315" t="s">
        <v>4486</v>
      </c>
      <c r="D315" t="s">
        <v>3828</v>
      </c>
      <c r="E315" t="s">
        <v>20</v>
      </c>
      <c r="F315" t="b">
        <v>0</v>
      </c>
      <c r="G315" t="s">
        <v>35</v>
      </c>
      <c r="H315" s="4">
        <v>45663.918587962973</v>
      </c>
      <c r="I315" t="b">
        <v>1</v>
      </c>
      <c r="J315" t="b">
        <v>1</v>
      </c>
      <c r="K315" t="s">
        <v>24</v>
      </c>
      <c r="L315" t="s">
        <v>22</v>
      </c>
      <c r="M315">
        <v>145000</v>
      </c>
      <c r="O315" t="s">
        <v>4487</v>
      </c>
      <c r="P315" t="s">
        <v>4488</v>
      </c>
    </row>
    <row r="316" spans="1:16" x14ac:dyDescent="0.55000000000000004">
      <c r="A316" t="s">
        <v>0</v>
      </c>
      <c r="B316" t="s">
        <v>4489</v>
      </c>
      <c r="C316" t="s">
        <v>49</v>
      </c>
      <c r="D316" t="s">
        <v>3828</v>
      </c>
      <c r="E316" t="s">
        <v>20</v>
      </c>
      <c r="F316" t="b">
        <v>0</v>
      </c>
      <c r="G316" t="s">
        <v>41</v>
      </c>
      <c r="H316" s="4">
        <v>45663.958541666667</v>
      </c>
      <c r="I316" t="b">
        <v>0</v>
      </c>
      <c r="J316" t="b">
        <v>0</v>
      </c>
      <c r="K316" t="s">
        <v>24</v>
      </c>
      <c r="L316" t="s">
        <v>36</v>
      </c>
      <c r="N316">
        <v>40</v>
      </c>
      <c r="O316" t="s">
        <v>3699</v>
      </c>
      <c r="P316" t="s">
        <v>4490</v>
      </c>
    </row>
    <row r="317" spans="1:16" x14ac:dyDescent="0.55000000000000004">
      <c r="A317" t="s">
        <v>0</v>
      </c>
      <c r="B317" t="s">
        <v>103</v>
      </c>
      <c r="C317" t="s">
        <v>945</v>
      </c>
      <c r="D317" t="s">
        <v>3973</v>
      </c>
      <c r="E317" t="s">
        <v>20</v>
      </c>
      <c r="F317" t="b">
        <v>0</v>
      </c>
      <c r="G317" t="s">
        <v>30</v>
      </c>
      <c r="H317" s="4">
        <v>45663.95894675926</v>
      </c>
      <c r="I317" t="b">
        <v>0</v>
      </c>
      <c r="J317" t="b">
        <v>0</v>
      </c>
      <c r="K317" t="s">
        <v>24</v>
      </c>
      <c r="L317" t="s">
        <v>36</v>
      </c>
      <c r="N317">
        <v>28</v>
      </c>
      <c r="O317" t="s">
        <v>4383</v>
      </c>
      <c r="P317" t="s">
        <v>4384</v>
      </c>
    </row>
    <row r="318" spans="1:16" x14ac:dyDescent="0.55000000000000004">
      <c r="A318" t="s">
        <v>25</v>
      </c>
      <c r="B318" t="s">
        <v>4491</v>
      </c>
      <c r="C318" t="s">
        <v>151</v>
      </c>
      <c r="D318" t="s">
        <v>3828</v>
      </c>
      <c r="E318" t="s">
        <v>20</v>
      </c>
      <c r="F318" t="b">
        <v>0</v>
      </c>
      <c r="G318" t="s">
        <v>30</v>
      </c>
      <c r="H318" s="4">
        <v>45664.000613425917</v>
      </c>
      <c r="I318" t="b">
        <v>0</v>
      </c>
      <c r="J318" t="b">
        <v>1</v>
      </c>
      <c r="K318" t="s">
        <v>24</v>
      </c>
      <c r="L318" t="s">
        <v>22</v>
      </c>
      <c r="M318">
        <v>103000</v>
      </c>
      <c r="O318" t="s">
        <v>1662</v>
      </c>
    </row>
    <row r="319" spans="1:16" x14ac:dyDescent="0.55000000000000004">
      <c r="A319" t="s">
        <v>2</v>
      </c>
      <c r="B319" t="s">
        <v>4492</v>
      </c>
      <c r="C319" t="s">
        <v>122</v>
      </c>
      <c r="D319" t="s">
        <v>3600</v>
      </c>
      <c r="E319" t="s">
        <v>51</v>
      </c>
      <c r="F319" t="b">
        <v>0</v>
      </c>
      <c r="G319" t="s">
        <v>27</v>
      </c>
      <c r="H319" s="4">
        <v>45664.001261574071</v>
      </c>
      <c r="I319" t="b">
        <v>1</v>
      </c>
      <c r="J319" t="b">
        <v>0</v>
      </c>
      <c r="K319" t="s">
        <v>24</v>
      </c>
      <c r="L319" t="s">
        <v>36</v>
      </c>
      <c r="N319">
        <v>55</v>
      </c>
      <c r="O319" t="s">
        <v>629</v>
      </c>
      <c r="P319" t="s">
        <v>4493</v>
      </c>
    </row>
    <row r="320" spans="1:16" x14ac:dyDescent="0.55000000000000004">
      <c r="A320" t="s">
        <v>2</v>
      </c>
      <c r="B320" t="s">
        <v>4494</v>
      </c>
      <c r="C320" t="s">
        <v>42</v>
      </c>
      <c r="D320" t="s">
        <v>3973</v>
      </c>
      <c r="E320" t="s">
        <v>51</v>
      </c>
      <c r="F320" t="b">
        <v>0</v>
      </c>
      <c r="G320" t="s">
        <v>27</v>
      </c>
      <c r="H320" s="4">
        <v>45664.00141203704</v>
      </c>
      <c r="I320" t="b">
        <v>1</v>
      </c>
      <c r="J320" t="b">
        <v>0</v>
      </c>
      <c r="K320" t="s">
        <v>24</v>
      </c>
      <c r="L320" t="s">
        <v>36</v>
      </c>
      <c r="N320">
        <v>77.5</v>
      </c>
      <c r="O320" t="s">
        <v>806</v>
      </c>
      <c r="P320" t="s">
        <v>764</v>
      </c>
    </row>
    <row r="321" spans="1:16" x14ac:dyDescent="0.55000000000000004">
      <c r="A321" t="s">
        <v>0</v>
      </c>
      <c r="B321" t="s">
        <v>4495</v>
      </c>
      <c r="C321" t="s">
        <v>140</v>
      </c>
      <c r="D321" t="s">
        <v>3828</v>
      </c>
      <c r="E321" t="s">
        <v>20</v>
      </c>
      <c r="F321" t="b">
        <v>0</v>
      </c>
      <c r="G321" t="s">
        <v>35</v>
      </c>
      <c r="H321" s="4">
        <v>45664.04210648148</v>
      </c>
      <c r="I321" t="b">
        <v>0</v>
      </c>
      <c r="J321" t="b">
        <v>0</v>
      </c>
      <c r="K321" t="s">
        <v>24</v>
      </c>
      <c r="L321" t="s">
        <v>22</v>
      </c>
      <c r="M321">
        <v>70000</v>
      </c>
      <c r="O321" t="s">
        <v>4496</v>
      </c>
      <c r="P321" t="s">
        <v>204</v>
      </c>
    </row>
    <row r="322" spans="1:16" x14ac:dyDescent="0.55000000000000004">
      <c r="A322" t="s">
        <v>0</v>
      </c>
      <c r="B322" t="s">
        <v>2900</v>
      </c>
      <c r="C322" t="s">
        <v>749</v>
      </c>
      <c r="D322" t="s">
        <v>3828</v>
      </c>
      <c r="E322" t="s">
        <v>20</v>
      </c>
      <c r="F322" t="b">
        <v>0</v>
      </c>
      <c r="G322" t="s">
        <v>30</v>
      </c>
      <c r="H322" s="4">
        <v>45664.042280092603</v>
      </c>
      <c r="I322" t="b">
        <v>0</v>
      </c>
      <c r="J322" t="b">
        <v>1</v>
      </c>
      <c r="K322" t="s">
        <v>24</v>
      </c>
      <c r="L322" t="s">
        <v>22</v>
      </c>
      <c r="M322">
        <v>82500</v>
      </c>
      <c r="O322" t="s">
        <v>4497</v>
      </c>
      <c r="P322" t="s">
        <v>3459</v>
      </c>
    </row>
    <row r="323" spans="1:16" x14ac:dyDescent="0.55000000000000004">
      <c r="A323" t="s">
        <v>2</v>
      </c>
      <c r="B323" t="s">
        <v>2</v>
      </c>
      <c r="C323" t="s">
        <v>523</v>
      </c>
      <c r="D323" t="s">
        <v>3973</v>
      </c>
      <c r="E323" t="s">
        <v>51</v>
      </c>
      <c r="F323" t="b">
        <v>0</v>
      </c>
      <c r="G323" t="s">
        <v>41</v>
      </c>
      <c r="H323" s="4">
        <v>45664.08357638889</v>
      </c>
      <c r="I323" t="b">
        <v>0</v>
      </c>
      <c r="J323" t="b">
        <v>1</v>
      </c>
      <c r="K323" t="s">
        <v>24</v>
      </c>
      <c r="L323" t="s">
        <v>36</v>
      </c>
      <c r="N323">
        <v>60</v>
      </c>
      <c r="O323" t="s">
        <v>4498</v>
      </c>
      <c r="P323" t="s">
        <v>4499</v>
      </c>
    </row>
    <row r="324" spans="1:16" x14ac:dyDescent="0.55000000000000004">
      <c r="A324" t="s">
        <v>2</v>
      </c>
      <c r="B324" t="s">
        <v>195</v>
      </c>
      <c r="C324" t="s">
        <v>199</v>
      </c>
      <c r="D324" t="s">
        <v>3828</v>
      </c>
      <c r="E324" t="s">
        <v>51</v>
      </c>
      <c r="F324" t="b">
        <v>0</v>
      </c>
      <c r="G324" t="s">
        <v>27</v>
      </c>
      <c r="H324" s="4">
        <v>45664.167986111112</v>
      </c>
      <c r="I324" t="b">
        <v>0</v>
      </c>
      <c r="J324" t="b">
        <v>0</v>
      </c>
      <c r="K324" t="s">
        <v>24</v>
      </c>
      <c r="L324" t="s">
        <v>36</v>
      </c>
      <c r="N324">
        <v>75</v>
      </c>
      <c r="O324" t="s">
        <v>4500</v>
      </c>
      <c r="P324" t="s">
        <v>4501</v>
      </c>
    </row>
    <row r="325" spans="1:16" x14ac:dyDescent="0.55000000000000004">
      <c r="A325" t="s">
        <v>2</v>
      </c>
      <c r="B325" t="s">
        <v>269</v>
      </c>
      <c r="C325" t="s">
        <v>1264</v>
      </c>
      <c r="D325" t="s">
        <v>3970</v>
      </c>
      <c r="E325" t="s">
        <v>20</v>
      </c>
      <c r="F325" t="b">
        <v>0</v>
      </c>
      <c r="G325" t="s">
        <v>27</v>
      </c>
      <c r="H325" s="4">
        <v>45664.251180555562</v>
      </c>
      <c r="I325" t="b">
        <v>0</v>
      </c>
      <c r="J325" t="b">
        <v>1</v>
      </c>
      <c r="K325" t="s">
        <v>24</v>
      </c>
      <c r="L325" t="s">
        <v>22</v>
      </c>
      <c r="M325">
        <v>103000</v>
      </c>
      <c r="O325" t="s">
        <v>1265</v>
      </c>
      <c r="P325" t="s">
        <v>4502</v>
      </c>
    </row>
    <row r="326" spans="1:16" x14ac:dyDescent="0.55000000000000004">
      <c r="A326" t="s">
        <v>0</v>
      </c>
      <c r="B326" t="s">
        <v>4503</v>
      </c>
      <c r="C326" t="s">
        <v>966</v>
      </c>
      <c r="D326" t="s">
        <v>3973</v>
      </c>
      <c r="E326" t="s">
        <v>20</v>
      </c>
      <c r="F326" t="b">
        <v>0</v>
      </c>
      <c r="G326" t="s">
        <v>30</v>
      </c>
      <c r="H326" s="4">
        <v>45664.251215277778</v>
      </c>
      <c r="I326" t="b">
        <v>0</v>
      </c>
      <c r="J326" t="b">
        <v>0</v>
      </c>
      <c r="K326" t="s">
        <v>24</v>
      </c>
      <c r="L326" t="s">
        <v>22</v>
      </c>
      <c r="M326">
        <v>101000</v>
      </c>
      <c r="O326" t="s">
        <v>374</v>
      </c>
      <c r="P326" t="s">
        <v>4250</v>
      </c>
    </row>
    <row r="327" spans="1:16" x14ac:dyDescent="0.55000000000000004">
      <c r="A327" t="s">
        <v>2</v>
      </c>
      <c r="B327" t="s">
        <v>2</v>
      </c>
      <c r="C327" t="s">
        <v>2634</v>
      </c>
      <c r="D327" t="s">
        <v>131</v>
      </c>
      <c r="E327" t="s">
        <v>20</v>
      </c>
      <c r="F327" t="b">
        <v>0</v>
      </c>
      <c r="G327" t="s">
        <v>35</v>
      </c>
      <c r="H327" s="4">
        <v>45664.252013888887</v>
      </c>
      <c r="I327" t="b">
        <v>1</v>
      </c>
      <c r="J327" t="b">
        <v>0</v>
      </c>
      <c r="K327" t="s">
        <v>24</v>
      </c>
      <c r="L327" t="s">
        <v>22</v>
      </c>
      <c r="M327">
        <v>107500</v>
      </c>
      <c r="O327" t="s">
        <v>131</v>
      </c>
      <c r="P327" t="s">
        <v>128</v>
      </c>
    </row>
    <row r="328" spans="1:16" x14ac:dyDescent="0.55000000000000004">
      <c r="A328" t="s">
        <v>0</v>
      </c>
      <c r="B328" t="s">
        <v>4504</v>
      </c>
      <c r="C328" t="s">
        <v>39</v>
      </c>
      <c r="D328" t="s">
        <v>4109</v>
      </c>
      <c r="E328" t="s">
        <v>20</v>
      </c>
      <c r="F328" t="b">
        <v>1</v>
      </c>
      <c r="G328" t="s">
        <v>255</v>
      </c>
      <c r="H328" s="4">
        <v>45664.255787037036</v>
      </c>
      <c r="I328" t="b">
        <v>0</v>
      </c>
      <c r="J328" t="b">
        <v>0</v>
      </c>
      <c r="K328" t="s">
        <v>255</v>
      </c>
      <c r="L328" t="s">
        <v>22</v>
      </c>
      <c r="M328">
        <v>22500</v>
      </c>
      <c r="O328" t="s">
        <v>4505</v>
      </c>
      <c r="P328" t="s">
        <v>4506</v>
      </c>
    </row>
    <row r="329" spans="1:16" x14ac:dyDescent="0.55000000000000004">
      <c r="A329" t="s">
        <v>1</v>
      </c>
      <c r="B329" t="s">
        <v>3988</v>
      </c>
      <c r="C329" t="s">
        <v>39</v>
      </c>
      <c r="D329" t="s">
        <v>3973</v>
      </c>
      <c r="E329" t="s">
        <v>51</v>
      </c>
      <c r="F329" t="b">
        <v>1</v>
      </c>
      <c r="G329" t="s">
        <v>876</v>
      </c>
      <c r="H329" s="4">
        <v>45664.256053240737</v>
      </c>
      <c r="I329" t="b">
        <v>0</v>
      </c>
      <c r="J329" t="b">
        <v>0</v>
      </c>
      <c r="K329" t="s">
        <v>876</v>
      </c>
      <c r="L329" t="s">
        <v>36</v>
      </c>
      <c r="N329">
        <v>19.5</v>
      </c>
      <c r="O329" t="s">
        <v>3989</v>
      </c>
      <c r="P329" t="s">
        <v>3990</v>
      </c>
    </row>
    <row r="330" spans="1:16" x14ac:dyDescent="0.55000000000000004">
      <c r="A330" t="s">
        <v>0</v>
      </c>
      <c r="B330" t="s">
        <v>4507</v>
      </c>
      <c r="C330" t="s">
        <v>4508</v>
      </c>
      <c r="D330" t="s">
        <v>4509</v>
      </c>
      <c r="E330" t="s">
        <v>20</v>
      </c>
      <c r="F330" t="b">
        <v>0</v>
      </c>
      <c r="G330" t="s">
        <v>106</v>
      </c>
      <c r="H330" s="4">
        <v>45664.256886574083</v>
      </c>
      <c r="I330" t="b">
        <v>0</v>
      </c>
      <c r="J330" t="b">
        <v>1</v>
      </c>
      <c r="K330" t="s">
        <v>106</v>
      </c>
      <c r="L330" t="s">
        <v>22</v>
      </c>
      <c r="M330">
        <v>69750</v>
      </c>
      <c r="O330" t="s">
        <v>4510</v>
      </c>
      <c r="P330" t="s">
        <v>4511</v>
      </c>
    </row>
    <row r="331" spans="1:16" x14ac:dyDescent="0.55000000000000004">
      <c r="A331" t="s">
        <v>1</v>
      </c>
      <c r="B331" t="s">
        <v>3988</v>
      </c>
      <c r="C331" t="s">
        <v>39</v>
      </c>
      <c r="D331" t="s">
        <v>4005</v>
      </c>
      <c r="E331" t="s">
        <v>51</v>
      </c>
      <c r="F331" t="b">
        <v>1</v>
      </c>
      <c r="G331" t="s">
        <v>4006</v>
      </c>
      <c r="H331" s="4">
        <v>45664.274502314824</v>
      </c>
      <c r="I331" t="b">
        <v>0</v>
      </c>
      <c r="J331" t="b">
        <v>0</v>
      </c>
      <c r="K331" t="s">
        <v>4006</v>
      </c>
      <c r="L331" t="s">
        <v>36</v>
      </c>
      <c r="N331">
        <v>19.5</v>
      </c>
      <c r="O331" t="s">
        <v>3989</v>
      </c>
      <c r="P331" t="s">
        <v>3990</v>
      </c>
    </row>
    <row r="332" spans="1:16" x14ac:dyDescent="0.55000000000000004">
      <c r="A332" t="s">
        <v>1</v>
      </c>
      <c r="B332" t="s">
        <v>4512</v>
      </c>
      <c r="C332" t="s">
        <v>2365</v>
      </c>
      <c r="D332" t="s">
        <v>4513</v>
      </c>
      <c r="E332" t="s">
        <v>20</v>
      </c>
      <c r="F332" t="b">
        <v>0</v>
      </c>
      <c r="G332" t="s">
        <v>2365</v>
      </c>
      <c r="H332" s="4">
        <v>45664.280034722222</v>
      </c>
      <c r="I332" t="b">
        <v>0</v>
      </c>
      <c r="J332" t="b">
        <v>0</v>
      </c>
      <c r="K332" t="s">
        <v>2365</v>
      </c>
      <c r="L332" t="s">
        <v>22</v>
      </c>
      <c r="M332">
        <v>120000</v>
      </c>
      <c r="O332" t="s">
        <v>2366</v>
      </c>
      <c r="P332" t="s">
        <v>4514</v>
      </c>
    </row>
    <row r="333" spans="1:16" x14ac:dyDescent="0.55000000000000004">
      <c r="A333" t="s">
        <v>0</v>
      </c>
      <c r="B333" t="s">
        <v>3911</v>
      </c>
      <c r="C333" t="s">
        <v>2640</v>
      </c>
      <c r="D333" t="s">
        <v>4515</v>
      </c>
      <c r="E333" t="s">
        <v>20</v>
      </c>
      <c r="F333" t="b">
        <v>0</v>
      </c>
      <c r="G333" t="s">
        <v>2641</v>
      </c>
      <c r="H333" s="4">
        <v>45664.28025462963</v>
      </c>
      <c r="I333" t="b">
        <v>0</v>
      </c>
      <c r="J333" t="b">
        <v>0</v>
      </c>
      <c r="K333" t="s">
        <v>2641</v>
      </c>
      <c r="L333" t="s">
        <v>22</v>
      </c>
      <c r="M333">
        <v>70000</v>
      </c>
      <c r="O333" t="s">
        <v>1010</v>
      </c>
      <c r="P333" t="s">
        <v>3912</v>
      </c>
    </row>
    <row r="334" spans="1:16" x14ac:dyDescent="0.55000000000000004">
      <c r="A334" t="s">
        <v>89</v>
      </c>
      <c r="B334" t="s">
        <v>4516</v>
      </c>
      <c r="C334" t="s">
        <v>71</v>
      </c>
      <c r="D334" t="s">
        <v>3973</v>
      </c>
      <c r="E334" t="s">
        <v>20</v>
      </c>
      <c r="F334" t="b">
        <v>0</v>
      </c>
      <c r="G334" t="s">
        <v>27</v>
      </c>
      <c r="H334" s="4">
        <v>45664.334814814807</v>
      </c>
      <c r="I334" t="b">
        <v>0</v>
      </c>
      <c r="J334" t="b">
        <v>1</v>
      </c>
      <c r="K334" t="s">
        <v>24</v>
      </c>
      <c r="L334" t="s">
        <v>22</v>
      </c>
      <c r="M334">
        <v>187625</v>
      </c>
      <c r="O334" t="s">
        <v>1101</v>
      </c>
      <c r="P334" t="s">
        <v>4517</v>
      </c>
    </row>
    <row r="335" spans="1:16" x14ac:dyDescent="0.55000000000000004">
      <c r="A335" t="s">
        <v>2</v>
      </c>
      <c r="B335" t="s">
        <v>4518</v>
      </c>
      <c r="C335" t="s">
        <v>184</v>
      </c>
      <c r="D335" t="s">
        <v>3957</v>
      </c>
      <c r="E335" t="s">
        <v>34</v>
      </c>
      <c r="F335" t="b">
        <v>0</v>
      </c>
      <c r="G335" t="s">
        <v>41</v>
      </c>
      <c r="H335" s="4">
        <v>45664.335069444453</v>
      </c>
      <c r="I335" t="b">
        <v>0</v>
      </c>
      <c r="J335" t="b">
        <v>1</v>
      </c>
      <c r="K335" t="s">
        <v>24</v>
      </c>
      <c r="L335" t="s">
        <v>36</v>
      </c>
      <c r="N335">
        <v>45.889999389648438</v>
      </c>
      <c r="O335" t="s">
        <v>793</v>
      </c>
      <c r="P335" t="s">
        <v>119</v>
      </c>
    </row>
    <row r="336" spans="1:16" x14ac:dyDescent="0.55000000000000004">
      <c r="A336" t="s">
        <v>2</v>
      </c>
      <c r="B336" t="s">
        <v>4519</v>
      </c>
      <c r="C336" t="s">
        <v>82</v>
      </c>
      <c r="D336" t="s">
        <v>3828</v>
      </c>
      <c r="E336" t="s">
        <v>20</v>
      </c>
      <c r="F336" t="b">
        <v>0</v>
      </c>
      <c r="G336" t="s">
        <v>41</v>
      </c>
      <c r="H336" s="4">
        <v>45664.335115740738</v>
      </c>
      <c r="I336" t="b">
        <v>1</v>
      </c>
      <c r="J336" t="b">
        <v>1</v>
      </c>
      <c r="K336" t="s">
        <v>24</v>
      </c>
      <c r="L336" t="s">
        <v>22</v>
      </c>
      <c r="M336">
        <v>162500</v>
      </c>
      <c r="O336" t="s">
        <v>1156</v>
      </c>
      <c r="P336" t="s">
        <v>1377</v>
      </c>
    </row>
    <row r="337" spans="1:16" x14ac:dyDescent="0.55000000000000004">
      <c r="A337" t="s">
        <v>19</v>
      </c>
      <c r="B337" t="s">
        <v>4520</v>
      </c>
      <c r="C337" t="s">
        <v>118</v>
      </c>
      <c r="D337" t="s">
        <v>3600</v>
      </c>
      <c r="E337" t="s">
        <v>20</v>
      </c>
      <c r="F337" t="b">
        <v>0</v>
      </c>
      <c r="G337" t="s">
        <v>27</v>
      </c>
      <c r="H337" s="4">
        <v>45664.37605324074</v>
      </c>
      <c r="I337" t="b">
        <v>0</v>
      </c>
      <c r="J337" t="b">
        <v>1</v>
      </c>
      <c r="K337" t="s">
        <v>24</v>
      </c>
      <c r="L337" t="s">
        <v>22</v>
      </c>
      <c r="M337">
        <v>203940</v>
      </c>
      <c r="O337" t="s">
        <v>254</v>
      </c>
      <c r="P337" t="s">
        <v>4521</v>
      </c>
    </row>
    <row r="338" spans="1:16" x14ac:dyDescent="0.55000000000000004">
      <c r="A338" t="s">
        <v>2</v>
      </c>
      <c r="B338" t="s">
        <v>1231</v>
      </c>
      <c r="C338" t="s">
        <v>4522</v>
      </c>
      <c r="D338" t="s">
        <v>3600</v>
      </c>
      <c r="E338" t="s">
        <v>20</v>
      </c>
      <c r="F338" t="b">
        <v>0</v>
      </c>
      <c r="G338" t="s">
        <v>41</v>
      </c>
      <c r="H338" s="4">
        <v>45664.376689814817</v>
      </c>
      <c r="I338" t="b">
        <v>0</v>
      </c>
      <c r="J338" t="b">
        <v>1</v>
      </c>
      <c r="K338" t="s">
        <v>24</v>
      </c>
      <c r="L338" t="s">
        <v>22</v>
      </c>
      <c r="M338">
        <v>172000</v>
      </c>
      <c r="O338" t="s">
        <v>173</v>
      </c>
      <c r="P338" t="s">
        <v>4523</v>
      </c>
    </row>
    <row r="339" spans="1:16" x14ac:dyDescent="0.55000000000000004">
      <c r="A339" t="s">
        <v>19</v>
      </c>
      <c r="B339" t="s">
        <v>1672</v>
      </c>
      <c r="C339" t="s">
        <v>49</v>
      </c>
      <c r="D339" t="s">
        <v>3973</v>
      </c>
      <c r="E339" t="s">
        <v>20</v>
      </c>
      <c r="F339" t="b">
        <v>0</v>
      </c>
      <c r="G339" t="s">
        <v>41</v>
      </c>
      <c r="H339" s="4">
        <v>45664.417060185187</v>
      </c>
      <c r="I339" t="b">
        <v>0</v>
      </c>
      <c r="J339" t="b">
        <v>1</v>
      </c>
      <c r="K339" t="s">
        <v>24</v>
      </c>
      <c r="L339" t="s">
        <v>22</v>
      </c>
      <c r="M339">
        <v>210500</v>
      </c>
      <c r="O339" t="s">
        <v>835</v>
      </c>
      <c r="P339" t="s">
        <v>1673</v>
      </c>
    </row>
    <row r="340" spans="1:16" x14ac:dyDescent="0.55000000000000004">
      <c r="A340" t="s">
        <v>139</v>
      </c>
      <c r="B340" t="s">
        <v>4237</v>
      </c>
      <c r="C340" t="s">
        <v>797</v>
      </c>
      <c r="D340" t="s">
        <v>3973</v>
      </c>
      <c r="E340" t="s">
        <v>20</v>
      </c>
      <c r="F340" t="b">
        <v>0</v>
      </c>
      <c r="G340" t="s">
        <v>41</v>
      </c>
      <c r="H340" s="4">
        <v>45664.417071759257</v>
      </c>
      <c r="I340" t="b">
        <v>1</v>
      </c>
      <c r="J340" t="b">
        <v>0</v>
      </c>
      <c r="K340" t="s">
        <v>24</v>
      </c>
      <c r="L340" t="s">
        <v>22</v>
      </c>
      <c r="M340">
        <v>97500</v>
      </c>
      <c r="O340" t="s">
        <v>202</v>
      </c>
      <c r="P340" t="s">
        <v>2778</v>
      </c>
    </row>
    <row r="341" spans="1:16" x14ac:dyDescent="0.55000000000000004">
      <c r="A341" t="s">
        <v>139</v>
      </c>
      <c r="B341" t="s">
        <v>2853</v>
      </c>
      <c r="C341" t="s">
        <v>344</v>
      </c>
      <c r="D341" t="s">
        <v>3973</v>
      </c>
      <c r="E341" t="s">
        <v>20</v>
      </c>
      <c r="F341" t="b">
        <v>0</v>
      </c>
      <c r="G341" t="s">
        <v>30</v>
      </c>
      <c r="H341" s="4">
        <v>45664.417511574073</v>
      </c>
      <c r="I341" t="b">
        <v>0</v>
      </c>
      <c r="J341" t="b">
        <v>0</v>
      </c>
      <c r="K341" t="s">
        <v>24</v>
      </c>
      <c r="L341" t="s">
        <v>22</v>
      </c>
      <c r="M341">
        <v>99990</v>
      </c>
      <c r="O341" t="s">
        <v>956</v>
      </c>
      <c r="P341" t="s">
        <v>1273</v>
      </c>
    </row>
    <row r="342" spans="1:16" x14ac:dyDescent="0.55000000000000004">
      <c r="A342" t="s">
        <v>139</v>
      </c>
      <c r="B342" t="s">
        <v>4524</v>
      </c>
      <c r="C342" t="s">
        <v>160</v>
      </c>
      <c r="D342" t="s">
        <v>3973</v>
      </c>
      <c r="E342" t="s">
        <v>20</v>
      </c>
      <c r="F342" t="b">
        <v>0</v>
      </c>
      <c r="G342" t="s">
        <v>52</v>
      </c>
      <c r="H342" s="4">
        <v>45664.417615740742</v>
      </c>
      <c r="I342" t="b">
        <v>0</v>
      </c>
      <c r="J342" t="b">
        <v>0</v>
      </c>
      <c r="K342" t="s">
        <v>24</v>
      </c>
      <c r="L342" t="s">
        <v>22</v>
      </c>
      <c r="M342">
        <v>145000</v>
      </c>
      <c r="O342" t="s">
        <v>469</v>
      </c>
      <c r="P342" t="s">
        <v>4525</v>
      </c>
    </row>
    <row r="343" spans="1:16" x14ac:dyDescent="0.55000000000000004">
      <c r="A343" t="s">
        <v>2</v>
      </c>
      <c r="B343" t="s">
        <v>4526</v>
      </c>
      <c r="C343" t="s">
        <v>114</v>
      </c>
      <c r="D343" t="s">
        <v>3973</v>
      </c>
      <c r="E343" t="s">
        <v>20</v>
      </c>
      <c r="F343" t="b">
        <v>0</v>
      </c>
      <c r="G343" t="s">
        <v>27</v>
      </c>
      <c r="H343" s="4">
        <v>45664.418171296304</v>
      </c>
      <c r="I343" t="b">
        <v>0</v>
      </c>
      <c r="J343" t="b">
        <v>1</v>
      </c>
      <c r="K343" t="s">
        <v>24</v>
      </c>
      <c r="L343" t="s">
        <v>22</v>
      </c>
      <c r="M343">
        <v>200000</v>
      </c>
      <c r="O343" t="s">
        <v>202</v>
      </c>
      <c r="P343" t="s">
        <v>4527</v>
      </c>
    </row>
    <row r="344" spans="1:16" x14ac:dyDescent="0.55000000000000004">
      <c r="A344" t="s">
        <v>89</v>
      </c>
      <c r="B344" t="s">
        <v>4528</v>
      </c>
      <c r="C344" t="s">
        <v>839</v>
      </c>
      <c r="D344" t="s">
        <v>3973</v>
      </c>
      <c r="E344" t="s">
        <v>20</v>
      </c>
      <c r="F344" t="b">
        <v>0</v>
      </c>
      <c r="G344" t="s">
        <v>27</v>
      </c>
      <c r="H344" s="4">
        <v>45664.418206018519</v>
      </c>
      <c r="I344" t="b">
        <v>0</v>
      </c>
      <c r="J344" t="b">
        <v>1</v>
      </c>
      <c r="K344" t="s">
        <v>24</v>
      </c>
      <c r="L344" t="s">
        <v>22</v>
      </c>
      <c r="M344">
        <v>345875</v>
      </c>
      <c r="O344" t="s">
        <v>2761</v>
      </c>
      <c r="P344" t="s">
        <v>4529</v>
      </c>
    </row>
    <row r="345" spans="1:16" x14ac:dyDescent="0.55000000000000004">
      <c r="A345" t="s">
        <v>2</v>
      </c>
      <c r="B345" t="s">
        <v>4530</v>
      </c>
      <c r="C345" t="s">
        <v>33</v>
      </c>
      <c r="D345" t="s">
        <v>3973</v>
      </c>
      <c r="E345" t="s">
        <v>20</v>
      </c>
      <c r="F345" t="b">
        <v>0</v>
      </c>
      <c r="G345" t="s">
        <v>27</v>
      </c>
      <c r="H345" s="4">
        <v>45664.418229166673</v>
      </c>
      <c r="I345" t="b">
        <v>0</v>
      </c>
      <c r="J345" t="b">
        <v>1</v>
      </c>
      <c r="K345" t="s">
        <v>24</v>
      </c>
      <c r="L345" t="s">
        <v>22</v>
      </c>
      <c r="M345">
        <v>142500</v>
      </c>
      <c r="O345" t="s">
        <v>4531</v>
      </c>
      <c r="P345" t="s">
        <v>4532</v>
      </c>
    </row>
    <row r="346" spans="1:16" x14ac:dyDescent="0.55000000000000004">
      <c r="A346" t="s">
        <v>40</v>
      </c>
      <c r="B346" t="s">
        <v>2829</v>
      </c>
      <c r="C346" t="s">
        <v>180</v>
      </c>
      <c r="D346" t="s">
        <v>3973</v>
      </c>
      <c r="E346" t="s">
        <v>20</v>
      </c>
      <c r="F346" t="b">
        <v>0</v>
      </c>
      <c r="G346" t="s">
        <v>23</v>
      </c>
      <c r="H346" s="4">
        <v>45664.44290509259</v>
      </c>
      <c r="I346" t="b">
        <v>1</v>
      </c>
      <c r="J346" t="b">
        <v>1</v>
      </c>
      <c r="K346" t="s">
        <v>24</v>
      </c>
      <c r="L346" t="s">
        <v>22</v>
      </c>
      <c r="M346">
        <v>145500</v>
      </c>
      <c r="O346" t="s">
        <v>4351</v>
      </c>
      <c r="P346" t="s">
        <v>4533</v>
      </c>
    </row>
    <row r="347" spans="1:16" x14ac:dyDescent="0.55000000000000004">
      <c r="A347" t="s">
        <v>40</v>
      </c>
      <c r="B347" t="s">
        <v>4534</v>
      </c>
      <c r="C347" t="s">
        <v>283</v>
      </c>
      <c r="D347" t="s">
        <v>3973</v>
      </c>
      <c r="E347" t="s">
        <v>20</v>
      </c>
      <c r="F347" t="b">
        <v>0</v>
      </c>
      <c r="G347" t="s">
        <v>41</v>
      </c>
      <c r="H347" s="4">
        <v>45664.458738425928</v>
      </c>
      <c r="I347" t="b">
        <v>0</v>
      </c>
      <c r="J347" t="b">
        <v>1</v>
      </c>
      <c r="K347" t="s">
        <v>24</v>
      </c>
      <c r="L347" t="s">
        <v>22</v>
      </c>
      <c r="M347">
        <v>189500</v>
      </c>
      <c r="O347" t="s">
        <v>4535</v>
      </c>
      <c r="P347" t="s">
        <v>3371</v>
      </c>
    </row>
    <row r="348" spans="1:16" x14ac:dyDescent="0.55000000000000004">
      <c r="A348" t="s">
        <v>2</v>
      </c>
      <c r="B348" t="s">
        <v>4536</v>
      </c>
      <c r="C348" t="s">
        <v>39</v>
      </c>
      <c r="D348" t="s">
        <v>112</v>
      </c>
      <c r="E348" t="s">
        <v>51</v>
      </c>
      <c r="F348" t="b">
        <v>1</v>
      </c>
      <c r="G348" t="s">
        <v>27</v>
      </c>
      <c r="H348" s="4">
        <v>45664.459687499999</v>
      </c>
      <c r="I348" t="b">
        <v>1</v>
      </c>
      <c r="J348" t="b">
        <v>0</v>
      </c>
      <c r="K348" t="s">
        <v>24</v>
      </c>
      <c r="L348" t="s">
        <v>36</v>
      </c>
      <c r="N348">
        <v>29.5</v>
      </c>
      <c r="O348" t="s">
        <v>112</v>
      </c>
    </row>
    <row r="349" spans="1:16" x14ac:dyDescent="0.55000000000000004">
      <c r="A349" t="s">
        <v>28</v>
      </c>
      <c r="B349" t="s">
        <v>4537</v>
      </c>
      <c r="C349" t="s">
        <v>921</v>
      </c>
      <c r="D349" t="s">
        <v>3973</v>
      </c>
      <c r="E349" t="s">
        <v>20</v>
      </c>
      <c r="F349" t="b">
        <v>0</v>
      </c>
      <c r="G349" t="s">
        <v>41</v>
      </c>
      <c r="H349" s="4">
        <v>45664.460266203707</v>
      </c>
      <c r="I349" t="b">
        <v>0</v>
      </c>
      <c r="J349" t="b">
        <v>1</v>
      </c>
      <c r="K349" t="s">
        <v>24</v>
      </c>
      <c r="L349" t="s">
        <v>22</v>
      </c>
      <c r="M349">
        <v>160000</v>
      </c>
      <c r="O349" t="s">
        <v>1172</v>
      </c>
      <c r="P349" t="s">
        <v>55</v>
      </c>
    </row>
    <row r="350" spans="1:16" x14ac:dyDescent="0.55000000000000004">
      <c r="A350" t="s">
        <v>2</v>
      </c>
      <c r="B350" t="s">
        <v>1231</v>
      </c>
      <c r="C350" t="s">
        <v>82</v>
      </c>
      <c r="D350" t="s">
        <v>3973</v>
      </c>
      <c r="E350" t="s">
        <v>20</v>
      </c>
      <c r="F350" t="b">
        <v>0</v>
      </c>
      <c r="G350" t="s">
        <v>27</v>
      </c>
      <c r="H350" s="4">
        <v>45664.500034722223</v>
      </c>
      <c r="I350" t="b">
        <v>0</v>
      </c>
      <c r="J350" t="b">
        <v>0</v>
      </c>
      <c r="K350" t="s">
        <v>24</v>
      </c>
      <c r="L350" t="s">
        <v>22</v>
      </c>
      <c r="M350">
        <v>230000</v>
      </c>
      <c r="O350" t="s">
        <v>3765</v>
      </c>
      <c r="P350" t="s">
        <v>4538</v>
      </c>
    </row>
    <row r="351" spans="1:16" x14ac:dyDescent="0.55000000000000004">
      <c r="A351" t="s">
        <v>139</v>
      </c>
      <c r="B351" t="s">
        <v>4539</v>
      </c>
      <c r="C351" t="s">
        <v>2832</v>
      </c>
      <c r="D351" t="s">
        <v>3973</v>
      </c>
      <c r="E351" t="s">
        <v>20</v>
      </c>
      <c r="F351" t="b">
        <v>0</v>
      </c>
      <c r="G351" t="s">
        <v>27</v>
      </c>
      <c r="H351" s="4">
        <v>45664.541898148149</v>
      </c>
      <c r="I351" t="b">
        <v>1</v>
      </c>
      <c r="J351" t="b">
        <v>0</v>
      </c>
      <c r="K351" t="s">
        <v>24</v>
      </c>
      <c r="L351" t="s">
        <v>22</v>
      </c>
      <c r="M351">
        <v>100000</v>
      </c>
      <c r="O351" t="s">
        <v>482</v>
      </c>
      <c r="P351" t="s">
        <v>1314</v>
      </c>
    </row>
    <row r="352" spans="1:16" x14ac:dyDescent="0.55000000000000004">
      <c r="A352" t="s">
        <v>0</v>
      </c>
      <c r="B352" t="s">
        <v>4540</v>
      </c>
      <c r="C352" t="s">
        <v>114</v>
      </c>
      <c r="D352" t="s">
        <v>4084</v>
      </c>
      <c r="E352" t="s">
        <v>20</v>
      </c>
      <c r="F352" t="b">
        <v>0</v>
      </c>
      <c r="G352" t="s">
        <v>27</v>
      </c>
      <c r="H352" s="4">
        <v>45664.583634259259</v>
      </c>
      <c r="I352" t="b">
        <v>0</v>
      </c>
      <c r="J352" t="b">
        <v>0</v>
      </c>
      <c r="K352" t="s">
        <v>24</v>
      </c>
      <c r="L352" t="s">
        <v>22</v>
      </c>
      <c r="M352">
        <v>77500</v>
      </c>
      <c r="O352" t="s">
        <v>4541</v>
      </c>
      <c r="P352" t="s">
        <v>4542</v>
      </c>
    </row>
    <row r="353" spans="1:16" x14ac:dyDescent="0.55000000000000004">
      <c r="A353" t="s">
        <v>28</v>
      </c>
      <c r="B353" t="s">
        <v>4543</v>
      </c>
      <c r="C353" t="s">
        <v>1421</v>
      </c>
      <c r="D353" t="s">
        <v>3973</v>
      </c>
      <c r="E353" t="s">
        <v>20</v>
      </c>
      <c r="F353" t="b">
        <v>0</v>
      </c>
      <c r="G353" t="s">
        <v>52</v>
      </c>
      <c r="H353" s="4">
        <v>45664.584629629629</v>
      </c>
      <c r="I353" t="b">
        <v>0</v>
      </c>
      <c r="J353" t="b">
        <v>1</v>
      </c>
      <c r="K353" t="s">
        <v>24</v>
      </c>
      <c r="L353" t="s">
        <v>22</v>
      </c>
      <c r="M353">
        <v>115000</v>
      </c>
      <c r="O353" t="s">
        <v>1784</v>
      </c>
      <c r="P353" t="s">
        <v>4544</v>
      </c>
    </row>
    <row r="354" spans="1:16" x14ac:dyDescent="0.55000000000000004">
      <c r="A354" t="s">
        <v>40</v>
      </c>
      <c r="B354" t="s">
        <v>4545</v>
      </c>
      <c r="C354" t="s">
        <v>82</v>
      </c>
      <c r="D354" t="s">
        <v>3973</v>
      </c>
      <c r="E354" t="s">
        <v>20</v>
      </c>
      <c r="F354" t="b">
        <v>0</v>
      </c>
      <c r="G354" t="s">
        <v>41</v>
      </c>
      <c r="H354" s="4">
        <v>45664.585277777784</v>
      </c>
      <c r="I354" t="b">
        <v>0</v>
      </c>
      <c r="J354" t="b">
        <v>1</v>
      </c>
      <c r="K354" t="s">
        <v>24</v>
      </c>
      <c r="L354" t="s">
        <v>22</v>
      </c>
      <c r="M354">
        <v>132500</v>
      </c>
      <c r="O354" t="s">
        <v>1784</v>
      </c>
      <c r="P354" t="s">
        <v>4546</v>
      </c>
    </row>
    <row r="355" spans="1:16" x14ac:dyDescent="0.55000000000000004">
      <c r="A355" t="s">
        <v>19</v>
      </c>
      <c r="B355" t="s">
        <v>1759</v>
      </c>
      <c r="C355" t="s">
        <v>82</v>
      </c>
      <c r="D355" t="s">
        <v>3973</v>
      </c>
      <c r="E355" t="s">
        <v>51</v>
      </c>
      <c r="F355" t="b">
        <v>0</v>
      </c>
      <c r="G355" t="s">
        <v>27</v>
      </c>
      <c r="H355" s="4">
        <v>45664.625173611108</v>
      </c>
      <c r="I355" t="b">
        <v>1</v>
      </c>
      <c r="J355" t="b">
        <v>0</v>
      </c>
      <c r="K355" t="s">
        <v>24</v>
      </c>
      <c r="L355" t="s">
        <v>36</v>
      </c>
      <c r="N355">
        <v>90</v>
      </c>
      <c r="O355" t="s">
        <v>4547</v>
      </c>
      <c r="P355" t="s">
        <v>4548</v>
      </c>
    </row>
    <row r="356" spans="1:16" x14ac:dyDescent="0.55000000000000004">
      <c r="A356" t="s">
        <v>0</v>
      </c>
      <c r="B356" t="s">
        <v>4549</v>
      </c>
      <c r="C356" t="s">
        <v>151</v>
      </c>
      <c r="D356" t="s">
        <v>3828</v>
      </c>
      <c r="E356" t="s">
        <v>20</v>
      </c>
      <c r="F356" t="b">
        <v>0</v>
      </c>
      <c r="G356" t="s">
        <v>30</v>
      </c>
      <c r="H356" s="4">
        <v>45664.625763888893</v>
      </c>
      <c r="I356" t="b">
        <v>0</v>
      </c>
      <c r="J356" t="b">
        <v>1</v>
      </c>
      <c r="K356" t="s">
        <v>24</v>
      </c>
      <c r="L356" t="s">
        <v>22</v>
      </c>
      <c r="M356">
        <v>100550</v>
      </c>
      <c r="O356" t="s">
        <v>4550</v>
      </c>
      <c r="P356" t="s">
        <v>1039</v>
      </c>
    </row>
    <row r="357" spans="1:16" x14ac:dyDescent="0.55000000000000004">
      <c r="A357" t="s">
        <v>0</v>
      </c>
      <c r="B357" t="s">
        <v>0</v>
      </c>
      <c r="C357" t="s">
        <v>4551</v>
      </c>
      <c r="D357" t="s">
        <v>4090</v>
      </c>
      <c r="E357" t="s">
        <v>20</v>
      </c>
      <c r="F357" t="b">
        <v>0</v>
      </c>
      <c r="G357" t="s">
        <v>30</v>
      </c>
      <c r="H357" s="4">
        <v>45664.625763888893</v>
      </c>
      <c r="I357" t="b">
        <v>1</v>
      </c>
      <c r="J357" t="b">
        <v>1</v>
      </c>
      <c r="K357" t="s">
        <v>24</v>
      </c>
      <c r="L357" t="s">
        <v>36</v>
      </c>
      <c r="N357">
        <v>51</v>
      </c>
      <c r="O357" t="s">
        <v>1193</v>
      </c>
      <c r="P357" t="s">
        <v>4552</v>
      </c>
    </row>
    <row r="358" spans="1:16" x14ac:dyDescent="0.55000000000000004">
      <c r="A358" t="s">
        <v>2</v>
      </c>
      <c r="B358" t="s">
        <v>4553</v>
      </c>
      <c r="C358" t="s">
        <v>73</v>
      </c>
      <c r="D358" t="s">
        <v>3828</v>
      </c>
      <c r="E358" t="s">
        <v>20</v>
      </c>
      <c r="F358" t="b">
        <v>0</v>
      </c>
      <c r="G358" t="s">
        <v>27</v>
      </c>
      <c r="H358" s="4">
        <v>45664.626388888893</v>
      </c>
      <c r="I358" t="b">
        <v>0</v>
      </c>
      <c r="J358" t="b">
        <v>1</v>
      </c>
      <c r="K358" t="s">
        <v>24</v>
      </c>
      <c r="L358" t="s">
        <v>22</v>
      </c>
      <c r="M358">
        <v>118000</v>
      </c>
      <c r="O358" t="s">
        <v>4554</v>
      </c>
      <c r="P358" t="s">
        <v>3135</v>
      </c>
    </row>
    <row r="359" spans="1:16" x14ac:dyDescent="0.55000000000000004">
      <c r="A359" t="s">
        <v>0</v>
      </c>
      <c r="B359" t="s">
        <v>4555</v>
      </c>
      <c r="C359" t="s">
        <v>372</v>
      </c>
      <c r="D359" t="s">
        <v>4328</v>
      </c>
      <c r="E359" t="s">
        <v>51</v>
      </c>
      <c r="F359" t="b">
        <v>0</v>
      </c>
      <c r="G359" t="s">
        <v>27</v>
      </c>
      <c r="H359" s="4">
        <v>45664.666701388887</v>
      </c>
      <c r="I359" t="b">
        <v>1</v>
      </c>
      <c r="J359" t="b">
        <v>0</v>
      </c>
      <c r="K359" t="s">
        <v>24</v>
      </c>
      <c r="L359" t="s">
        <v>36</v>
      </c>
      <c r="N359">
        <v>60</v>
      </c>
      <c r="O359" t="s">
        <v>4556</v>
      </c>
      <c r="P359" t="s">
        <v>665</v>
      </c>
    </row>
    <row r="360" spans="1:16" x14ac:dyDescent="0.55000000000000004">
      <c r="A360" t="s">
        <v>1</v>
      </c>
      <c r="B360" t="s">
        <v>4557</v>
      </c>
      <c r="C360" t="s">
        <v>2154</v>
      </c>
      <c r="D360" t="s">
        <v>3973</v>
      </c>
      <c r="E360" t="s">
        <v>20</v>
      </c>
      <c r="F360" t="b">
        <v>0</v>
      </c>
      <c r="G360" t="s">
        <v>27</v>
      </c>
      <c r="H360" s="4">
        <v>45664.709363425929</v>
      </c>
      <c r="I360" t="b">
        <v>0</v>
      </c>
      <c r="J360" t="b">
        <v>1</v>
      </c>
      <c r="K360" t="s">
        <v>24</v>
      </c>
      <c r="L360" t="s">
        <v>36</v>
      </c>
      <c r="N360">
        <v>87.5</v>
      </c>
      <c r="O360" t="s">
        <v>4344</v>
      </c>
      <c r="P360" t="s">
        <v>4558</v>
      </c>
    </row>
    <row r="361" spans="1:16" x14ac:dyDescent="0.55000000000000004">
      <c r="A361" t="s">
        <v>1</v>
      </c>
      <c r="B361" t="s">
        <v>4559</v>
      </c>
      <c r="C361" t="s">
        <v>82</v>
      </c>
      <c r="D361" t="s">
        <v>4560</v>
      </c>
      <c r="E361" t="s">
        <v>34</v>
      </c>
      <c r="F361" t="b">
        <v>0</v>
      </c>
      <c r="G361" t="s">
        <v>27</v>
      </c>
      <c r="H361" s="4">
        <v>45664.709444444437</v>
      </c>
      <c r="I361" t="b">
        <v>0</v>
      </c>
      <c r="J361" t="b">
        <v>1</v>
      </c>
      <c r="K361" t="s">
        <v>24</v>
      </c>
      <c r="L361" t="s">
        <v>22</v>
      </c>
      <c r="M361">
        <v>251500</v>
      </c>
      <c r="O361" t="s">
        <v>59</v>
      </c>
      <c r="P361" t="s">
        <v>2993</v>
      </c>
    </row>
    <row r="362" spans="1:16" x14ac:dyDescent="0.55000000000000004">
      <c r="A362" t="s">
        <v>2</v>
      </c>
      <c r="B362" t="s">
        <v>2</v>
      </c>
      <c r="C362" t="s">
        <v>4561</v>
      </c>
      <c r="D362" t="s">
        <v>3973</v>
      </c>
      <c r="E362" t="s">
        <v>51</v>
      </c>
      <c r="F362" t="b">
        <v>0</v>
      </c>
      <c r="G362" t="s">
        <v>27</v>
      </c>
      <c r="H362" s="4">
        <v>45664.709687499999</v>
      </c>
      <c r="I362" t="b">
        <v>0</v>
      </c>
      <c r="J362" t="b">
        <v>0</v>
      </c>
      <c r="K362" t="s">
        <v>24</v>
      </c>
      <c r="L362" t="s">
        <v>36</v>
      </c>
      <c r="N362">
        <v>45.5</v>
      </c>
      <c r="O362" t="s">
        <v>741</v>
      </c>
      <c r="P362" t="s">
        <v>3263</v>
      </c>
    </row>
    <row r="363" spans="1:16" x14ac:dyDescent="0.55000000000000004">
      <c r="A363" t="s">
        <v>2</v>
      </c>
      <c r="B363" t="s">
        <v>4562</v>
      </c>
      <c r="C363" t="s">
        <v>39</v>
      </c>
      <c r="D363" t="s">
        <v>112</v>
      </c>
      <c r="E363" t="s">
        <v>51</v>
      </c>
      <c r="F363" t="b">
        <v>1</v>
      </c>
      <c r="G363" t="s">
        <v>52</v>
      </c>
      <c r="H363" s="4">
        <v>45664.711076388892</v>
      </c>
      <c r="I363" t="b">
        <v>1</v>
      </c>
      <c r="J363" t="b">
        <v>0</v>
      </c>
      <c r="K363" t="s">
        <v>24</v>
      </c>
      <c r="L363" t="s">
        <v>36</v>
      </c>
      <c r="N363">
        <v>10</v>
      </c>
      <c r="O363" t="s">
        <v>112</v>
      </c>
    </row>
    <row r="364" spans="1:16" x14ac:dyDescent="0.55000000000000004">
      <c r="A364" t="s">
        <v>2</v>
      </c>
      <c r="B364" t="s">
        <v>4563</v>
      </c>
      <c r="C364" t="s">
        <v>39</v>
      </c>
      <c r="D364" t="s">
        <v>3973</v>
      </c>
      <c r="E364" t="s">
        <v>51</v>
      </c>
      <c r="F364" t="b">
        <v>1</v>
      </c>
      <c r="G364" t="s">
        <v>23</v>
      </c>
      <c r="H364" s="4">
        <v>45664.734282407408</v>
      </c>
      <c r="I364" t="b">
        <v>1</v>
      </c>
      <c r="J364" t="b">
        <v>1</v>
      </c>
      <c r="K364" t="s">
        <v>24</v>
      </c>
      <c r="L364" t="s">
        <v>36</v>
      </c>
      <c r="N364">
        <v>75</v>
      </c>
      <c r="O364" t="s">
        <v>144</v>
      </c>
      <c r="P364" t="s">
        <v>4564</v>
      </c>
    </row>
    <row r="365" spans="1:16" x14ac:dyDescent="0.55000000000000004">
      <c r="A365" t="s">
        <v>0</v>
      </c>
      <c r="B365" t="s">
        <v>4565</v>
      </c>
      <c r="C365" t="s">
        <v>411</v>
      </c>
      <c r="D365" t="s">
        <v>3973</v>
      </c>
      <c r="E365" t="s">
        <v>20</v>
      </c>
      <c r="F365" t="b">
        <v>0</v>
      </c>
      <c r="G365" t="s">
        <v>30</v>
      </c>
      <c r="H365" s="4">
        <v>45664.750763888893</v>
      </c>
      <c r="I365" t="b">
        <v>1</v>
      </c>
      <c r="J365" t="b">
        <v>1</v>
      </c>
      <c r="K365" t="s">
        <v>24</v>
      </c>
      <c r="L365" t="s">
        <v>22</v>
      </c>
      <c r="M365">
        <v>70000</v>
      </c>
      <c r="O365" t="s">
        <v>4566</v>
      </c>
      <c r="P365" t="s">
        <v>280</v>
      </c>
    </row>
    <row r="366" spans="1:16" x14ac:dyDescent="0.55000000000000004">
      <c r="A366" t="s">
        <v>40</v>
      </c>
      <c r="B366" t="s">
        <v>4567</v>
      </c>
      <c r="C366" t="s">
        <v>217</v>
      </c>
      <c r="D366" t="s">
        <v>4035</v>
      </c>
      <c r="E366" t="s">
        <v>20</v>
      </c>
      <c r="F366" t="b">
        <v>0</v>
      </c>
      <c r="G366" t="s">
        <v>217</v>
      </c>
      <c r="H366" s="4">
        <v>45664.756863425922</v>
      </c>
      <c r="I366" t="b">
        <v>1</v>
      </c>
      <c r="J366" t="b">
        <v>0</v>
      </c>
      <c r="K366" t="s">
        <v>217</v>
      </c>
      <c r="L366" t="s">
        <v>22</v>
      </c>
      <c r="M366">
        <v>87179.5</v>
      </c>
      <c r="O366" t="s">
        <v>4568</v>
      </c>
      <c r="P366" t="s">
        <v>4569</v>
      </c>
    </row>
    <row r="367" spans="1:16" x14ac:dyDescent="0.55000000000000004">
      <c r="A367" t="s">
        <v>1</v>
      </c>
      <c r="B367" t="s">
        <v>4570</v>
      </c>
      <c r="C367" t="s">
        <v>1693</v>
      </c>
      <c r="D367" t="s">
        <v>2208</v>
      </c>
      <c r="E367" t="s">
        <v>20</v>
      </c>
      <c r="F367" t="b">
        <v>0</v>
      </c>
      <c r="G367" t="s">
        <v>52</v>
      </c>
      <c r="H367" s="4">
        <v>45664.792962962973</v>
      </c>
      <c r="I367" t="b">
        <v>0</v>
      </c>
      <c r="J367" t="b">
        <v>1</v>
      </c>
      <c r="K367" t="s">
        <v>24</v>
      </c>
      <c r="L367" t="s">
        <v>22</v>
      </c>
      <c r="M367">
        <v>125500</v>
      </c>
      <c r="O367" t="s">
        <v>1417</v>
      </c>
    </row>
    <row r="368" spans="1:16" x14ac:dyDescent="0.55000000000000004">
      <c r="A368" t="s">
        <v>2</v>
      </c>
      <c r="B368" t="s">
        <v>4571</v>
      </c>
      <c r="C368" t="s">
        <v>913</v>
      </c>
      <c r="D368" t="s">
        <v>3828</v>
      </c>
      <c r="E368" t="s">
        <v>828</v>
      </c>
      <c r="F368" t="b">
        <v>0</v>
      </c>
      <c r="G368" t="s">
        <v>52</v>
      </c>
      <c r="H368" s="4">
        <v>45664.794479166667</v>
      </c>
      <c r="I368" t="b">
        <v>0</v>
      </c>
      <c r="J368" t="b">
        <v>0</v>
      </c>
      <c r="K368" t="s">
        <v>24</v>
      </c>
      <c r="L368" t="s">
        <v>36</v>
      </c>
      <c r="N368">
        <v>35</v>
      </c>
      <c r="O368" t="s">
        <v>4572</v>
      </c>
      <c r="P368" t="s">
        <v>4573</v>
      </c>
    </row>
    <row r="369" spans="1:16" x14ac:dyDescent="0.55000000000000004">
      <c r="A369" t="s">
        <v>0</v>
      </c>
      <c r="B369" t="s">
        <v>4574</v>
      </c>
      <c r="C369" t="s">
        <v>192</v>
      </c>
      <c r="D369" t="s">
        <v>3973</v>
      </c>
      <c r="E369" t="s">
        <v>20</v>
      </c>
      <c r="F369" t="b">
        <v>0</v>
      </c>
      <c r="G369" t="s">
        <v>23</v>
      </c>
      <c r="H369" s="4">
        <v>45664.817511574067</v>
      </c>
      <c r="I369" t="b">
        <v>0</v>
      </c>
      <c r="J369" t="b">
        <v>1</v>
      </c>
      <c r="K369" t="s">
        <v>24</v>
      </c>
      <c r="L369" t="s">
        <v>22</v>
      </c>
      <c r="M369">
        <v>70000</v>
      </c>
      <c r="O369" t="s">
        <v>4575</v>
      </c>
      <c r="P369" t="s">
        <v>4576</v>
      </c>
    </row>
    <row r="370" spans="1:16" x14ac:dyDescent="0.55000000000000004">
      <c r="A370" t="s">
        <v>25</v>
      </c>
      <c r="B370" t="s">
        <v>25</v>
      </c>
      <c r="C370" t="s">
        <v>1754</v>
      </c>
      <c r="D370" t="s">
        <v>3828</v>
      </c>
      <c r="E370" t="s">
        <v>20</v>
      </c>
      <c r="F370" t="b">
        <v>0</v>
      </c>
      <c r="G370" t="s">
        <v>27</v>
      </c>
      <c r="H370" s="4">
        <v>45664.833472222221</v>
      </c>
      <c r="I370" t="b">
        <v>0</v>
      </c>
      <c r="J370" t="b">
        <v>1</v>
      </c>
      <c r="K370" t="s">
        <v>24</v>
      </c>
      <c r="L370" t="s">
        <v>22</v>
      </c>
      <c r="M370">
        <v>72360</v>
      </c>
      <c r="O370" t="s">
        <v>4577</v>
      </c>
      <c r="P370" t="s">
        <v>4578</v>
      </c>
    </row>
    <row r="371" spans="1:16" x14ac:dyDescent="0.55000000000000004">
      <c r="A371" t="s">
        <v>0</v>
      </c>
      <c r="B371" t="s">
        <v>4579</v>
      </c>
      <c r="C371" t="s">
        <v>143</v>
      </c>
      <c r="D371" t="s">
        <v>3973</v>
      </c>
      <c r="E371" t="s">
        <v>20</v>
      </c>
      <c r="F371" t="b">
        <v>0</v>
      </c>
      <c r="G371" t="s">
        <v>35</v>
      </c>
      <c r="H371" s="4">
        <v>45664.875625000001</v>
      </c>
      <c r="I371" t="b">
        <v>0</v>
      </c>
      <c r="J371" t="b">
        <v>1</v>
      </c>
      <c r="K371" t="s">
        <v>24</v>
      </c>
      <c r="L371" t="s">
        <v>22</v>
      </c>
      <c r="M371">
        <v>96750</v>
      </c>
      <c r="O371" t="s">
        <v>3185</v>
      </c>
      <c r="P371" t="s">
        <v>4580</v>
      </c>
    </row>
    <row r="372" spans="1:16" x14ac:dyDescent="0.55000000000000004">
      <c r="A372" t="s">
        <v>0</v>
      </c>
      <c r="B372" t="s">
        <v>1665</v>
      </c>
      <c r="C372" t="s">
        <v>1226</v>
      </c>
      <c r="D372" t="s">
        <v>3973</v>
      </c>
      <c r="E372" t="s">
        <v>51</v>
      </c>
      <c r="F372" t="b">
        <v>0</v>
      </c>
      <c r="G372" t="s">
        <v>52</v>
      </c>
      <c r="H372" s="4">
        <v>45664.875891203701</v>
      </c>
      <c r="I372" t="b">
        <v>0</v>
      </c>
      <c r="J372" t="b">
        <v>0</v>
      </c>
      <c r="K372" t="s">
        <v>24</v>
      </c>
      <c r="L372" t="s">
        <v>22</v>
      </c>
      <c r="M372">
        <v>82500</v>
      </c>
      <c r="O372" t="s">
        <v>74</v>
      </c>
      <c r="P372" t="s">
        <v>4581</v>
      </c>
    </row>
    <row r="373" spans="1:16" x14ac:dyDescent="0.55000000000000004">
      <c r="A373" t="s">
        <v>2</v>
      </c>
      <c r="B373" t="s">
        <v>195</v>
      </c>
      <c r="C373" t="s">
        <v>2312</v>
      </c>
      <c r="D373" t="s">
        <v>3828</v>
      </c>
      <c r="E373" t="s">
        <v>20</v>
      </c>
      <c r="F373" t="b">
        <v>0</v>
      </c>
      <c r="G373" t="s">
        <v>27</v>
      </c>
      <c r="H373" s="4">
        <v>45664.876388888893</v>
      </c>
      <c r="I373" t="b">
        <v>0</v>
      </c>
      <c r="J373" t="b">
        <v>0</v>
      </c>
      <c r="K373" t="s">
        <v>24</v>
      </c>
      <c r="L373" t="s">
        <v>22</v>
      </c>
      <c r="M373">
        <v>125000</v>
      </c>
      <c r="O373" t="s">
        <v>3893</v>
      </c>
      <c r="P373" t="s">
        <v>4582</v>
      </c>
    </row>
    <row r="374" spans="1:16" x14ac:dyDescent="0.55000000000000004">
      <c r="A374" t="s">
        <v>2</v>
      </c>
      <c r="B374" t="s">
        <v>4583</v>
      </c>
      <c r="C374" t="s">
        <v>4561</v>
      </c>
      <c r="D374" t="s">
        <v>3600</v>
      </c>
      <c r="E374" t="s">
        <v>51</v>
      </c>
      <c r="F374" t="b">
        <v>0</v>
      </c>
      <c r="G374" t="s">
        <v>41</v>
      </c>
      <c r="H374" s="4">
        <v>45664.876782407409</v>
      </c>
      <c r="I374" t="b">
        <v>0</v>
      </c>
      <c r="J374" t="b">
        <v>0</v>
      </c>
      <c r="K374" t="s">
        <v>24</v>
      </c>
      <c r="L374" t="s">
        <v>36</v>
      </c>
      <c r="N374">
        <v>70</v>
      </c>
      <c r="O374" t="s">
        <v>4584</v>
      </c>
      <c r="P374" t="s">
        <v>3263</v>
      </c>
    </row>
    <row r="375" spans="1:16" x14ac:dyDescent="0.55000000000000004">
      <c r="A375" t="s">
        <v>2</v>
      </c>
      <c r="B375" t="s">
        <v>4585</v>
      </c>
      <c r="C375" t="s">
        <v>192</v>
      </c>
      <c r="D375" t="s">
        <v>3973</v>
      </c>
      <c r="E375" t="s">
        <v>20</v>
      </c>
      <c r="F375" t="b">
        <v>0</v>
      </c>
      <c r="G375" t="s">
        <v>35</v>
      </c>
      <c r="H375" s="4">
        <v>45664.877141203702</v>
      </c>
      <c r="I375" t="b">
        <v>1</v>
      </c>
      <c r="J375" t="b">
        <v>0</v>
      </c>
      <c r="K375" t="s">
        <v>24</v>
      </c>
      <c r="L375" t="s">
        <v>22</v>
      </c>
      <c r="M375">
        <v>130000</v>
      </c>
      <c r="O375" t="s">
        <v>482</v>
      </c>
      <c r="P375" t="s">
        <v>4586</v>
      </c>
    </row>
    <row r="376" spans="1:16" x14ac:dyDescent="0.55000000000000004">
      <c r="A376" t="s">
        <v>2</v>
      </c>
      <c r="B376" t="s">
        <v>692</v>
      </c>
      <c r="C376" t="s">
        <v>158</v>
      </c>
      <c r="D376" t="s">
        <v>4035</v>
      </c>
      <c r="E376" t="s">
        <v>20</v>
      </c>
      <c r="F376" t="b">
        <v>0</v>
      </c>
      <c r="G376" t="s">
        <v>158</v>
      </c>
      <c r="H376" s="4">
        <v>45664.878495370373</v>
      </c>
      <c r="I376" t="b">
        <v>0</v>
      </c>
      <c r="J376" t="b">
        <v>0</v>
      </c>
      <c r="K376" t="s">
        <v>158</v>
      </c>
      <c r="L376" t="s">
        <v>22</v>
      </c>
      <c r="M376">
        <v>40000</v>
      </c>
      <c r="O376" t="s">
        <v>3191</v>
      </c>
      <c r="P376" t="s">
        <v>4587</v>
      </c>
    </row>
    <row r="377" spans="1:16" x14ac:dyDescent="0.55000000000000004">
      <c r="A377" t="s">
        <v>25</v>
      </c>
      <c r="B377" t="s">
        <v>4588</v>
      </c>
      <c r="C377" t="s">
        <v>37</v>
      </c>
      <c r="D377" t="s">
        <v>3973</v>
      </c>
      <c r="E377" t="s">
        <v>20</v>
      </c>
      <c r="F377" t="b">
        <v>0</v>
      </c>
      <c r="G377" t="s">
        <v>27</v>
      </c>
      <c r="H377" s="4">
        <v>45664.916817129633</v>
      </c>
      <c r="I377" t="b">
        <v>0</v>
      </c>
      <c r="J377" t="b">
        <v>0</v>
      </c>
      <c r="K377" t="s">
        <v>24</v>
      </c>
      <c r="L377" t="s">
        <v>22</v>
      </c>
      <c r="M377">
        <v>170000</v>
      </c>
      <c r="O377" t="s">
        <v>4589</v>
      </c>
      <c r="P377" t="s">
        <v>1303</v>
      </c>
    </row>
    <row r="378" spans="1:16" x14ac:dyDescent="0.55000000000000004">
      <c r="A378" t="s">
        <v>191</v>
      </c>
      <c r="B378" t="s">
        <v>4590</v>
      </c>
      <c r="C378" t="s">
        <v>805</v>
      </c>
      <c r="D378" t="s">
        <v>3973</v>
      </c>
      <c r="E378" t="s">
        <v>20</v>
      </c>
      <c r="F378" t="b">
        <v>0</v>
      </c>
      <c r="G378" t="s">
        <v>27</v>
      </c>
      <c r="H378" s="4">
        <v>45664.916909722233</v>
      </c>
      <c r="I378" t="b">
        <v>1</v>
      </c>
      <c r="J378" t="b">
        <v>0</v>
      </c>
      <c r="K378" t="s">
        <v>24</v>
      </c>
      <c r="L378" t="s">
        <v>36</v>
      </c>
      <c r="N378">
        <v>36.5</v>
      </c>
      <c r="O378" t="s">
        <v>4591</v>
      </c>
      <c r="P378" t="s">
        <v>2014</v>
      </c>
    </row>
    <row r="379" spans="1:16" x14ac:dyDescent="0.55000000000000004">
      <c r="A379" t="s">
        <v>2</v>
      </c>
      <c r="B379" t="s">
        <v>925</v>
      </c>
      <c r="C379" t="s">
        <v>2465</v>
      </c>
      <c r="D379" t="s">
        <v>3973</v>
      </c>
      <c r="E379" t="s">
        <v>51</v>
      </c>
      <c r="F379" t="b">
        <v>0</v>
      </c>
      <c r="G379" t="s">
        <v>41</v>
      </c>
      <c r="H379" s="4">
        <v>45664.917037037027</v>
      </c>
      <c r="I379" t="b">
        <v>0</v>
      </c>
      <c r="J379" t="b">
        <v>0</v>
      </c>
      <c r="K379" t="s">
        <v>24</v>
      </c>
      <c r="L379" t="s">
        <v>36</v>
      </c>
      <c r="N379">
        <v>73</v>
      </c>
      <c r="O379" t="s">
        <v>539</v>
      </c>
      <c r="P379" t="s">
        <v>4592</v>
      </c>
    </row>
    <row r="380" spans="1:16" x14ac:dyDescent="0.55000000000000004">
      <c r="A380" t="s">
        <v>0</v>
      </c>
      <c r="B380" t="s">
        <v>4593</v>
      </c>
      <c r="C380" t="s">
        <v>750</v>
      </c>
      <c r="D380" t="s">
        <v>3957</v>
      </c>
      <c r="E380" t="s">
        <v>34</v>
      </c>
      <c r="F380" t="b">
        <v>0</v>
      </c>
      <c r="G380" t="s">
        <v>35</v>
      </c>
      <c r="H380" s="4">
        <v>45665.000520833331</v>
      </c>
      <c r="I380" t="b">
        <v>1</v>
      </c>
      <c r="J380" t="b">
        <v>0</v>
      </c>
      <c r="K380" t="s">
        <v>24</v>
      </c>
      <c r="L380" t="s">
        <v>36</v>
      </c>
      <c r="N380">
        <v>16.510000228881839</v>
      </c>
      <c r="O380" t="s">
        <v>4594</v>
      </c>
    </row>
    <row r="381" spans="1:16" x14ac:dyDescent="0.55000000000000004">
      <c r="A381" t="s">
        <v>2</v>
      </c>
      <c r="B381" t="s">
        <v>4595</v>
      </c>
      <c r="C381" t="s">
        <v>210</v>
      </c>
      <c r="D381" t="s">
        <v>2208</v>
      </c>
      <c r="E381" t="s">
        <v>20</v>
      </c>
      <c r="F381" t="b">
        <v>0</v>
      </c>
      <c r="G381" t="s">
        <v>35</v>
      </c>
      <c r="H381" s="4">
        <v>45665.002199074072</v>
      </c>
      <c r="I381" t="b">
        <v>0</v>
      </c>
      <c r="J381" t="b">
        <v>1</v>
      </c>
      <c r="K381" t="s">
        <v>24</v>
      </c>
      <c r="L381" t="s">
        <v>22</v>
      </c>
      <c r="M381">
        <v>145500</v>
      </c>
      <c r="O381" t="s">
        <v>212</v>
      </c>
      <c r="P381" t="s">
        <v>2660</v>
      </c>
    </row>
    <row r="382" spans="1:16" x14ac:dyDescent="0.55000000000000004">
      <c r="A382" t="s">
        <v>40</v>
      </c>
      <c r="B382" t="s">
        <v>4596</v>
      </c>
      <c r="C382" t="s">
        <v>82</v>
      </c>
      <c r="D382" t="s">
        <v>4597</v>
      </c>
      <c r="E382" t="s">
        <v>20</v>
      </c>
      <c r="F382" t="b">
        <v>0</v>
      </c>
      <c r="G382" t="s">
        <v>52</v>
      </c>
      <c r="H382" s="4">
        <v>45665.002743055556</v>
      </c>
      <c r="I382" t="b">
        <v>1</v>
      </c>
      <c r="J382" t="b">
        <v>1</v>
      </c>
      <c r="K382" t="s">
        <v>24</v>
      </c>
      <c r="L382" t="s">
        <v>22</v>
      </c>
      <c r="M382">
        <v>160000</v>
      </c>
      <c r="O382" t="s">
        <v>387</v>
      </c>
      <c r="P382" t="s">
        <v>4598</v>
      </c>
    </row>
    <row r="383" spans="1:16" x14ac:dyDescent="0.55000000000000004">
      <c r="A383" t="s">
        <v>0</v>
      </c>
      <c r="B383" t="s">
        <v>2248</v>
      </c>
      <c r="C383" t="s">
        <v>39</v>
      </c>
      <c r="D383" t="s">
        <v>586</v>
      </c>
      <c r="E383" t="s">
        <v>34</v>
      </c>
      <c r="F383" t="b">
        <v>1</v>
      </c>
      <c r="G383" t="s">
        <v>414</v>
      </c>
      <c r="H383" s="4">
        <v>45665.00372685185</v>
      </c>
      <c r="I383" t="b">
        <v>1</v>
      </c>
      <c r="J383" t="b">
        <v>0</v>
      </c>
      <c r="K383" t="s">
        <v>414</v>
      </c>
      <c r="L383" t="s">
        <v>36</v>
      </c>
      <c r="N383">
        <v>25</v>
      </c>
      <c r="O383" t="s">
        <v>4599</v>
      </c>
    </row>
    <row r="384" spans="1:16" x14ac:dyDescent="0.55000000000000004">
      <c r="A384" t="s">
        <v>0</v>
      </c>
      <c r="B384" t="s">
        <v>0</v>
      </c>
      <c r="C384" t="s">
        <v>82</v>
      </c>
      <c r="D384" t="s">
        <v>2208</v>
      </c>
      <c r="E384" t="s">
        <v>51</v>
      </c>
      <c r="F384" t="b">
        <v>0</v>
      </c>
      <c r="G384" t="s">
        <v>27</v>
      </c>
      <c r="H384" s="4">
        <v>45665.041701388887</v>
      </c>
      <c r="I384" t="b">
        <v>1</v>
      </c>
      <c r="J384" t="b">
        <v>0</v>
      </c>
      <c r="K384" t="s">
        <v>24</v>
      </c>
      <c r="L384" t="s">
        <v>36</v>
      </c>
      <c r="N384">
        <v>32.5</v>
      </c>
      <c r="O384" t="s">
        <v>2052</v>
      </c>
      <c r="P384" t="s">
        <v>1750</v>
      </c>
    </row>
    <row r="385" spans="1:16" x14ac:dyDescent="0.55000000000000004">
      <c r="A385" t="s">
        <v>1</v>
      </c>
      <c r="B385" t="s">
        <v>4600</v>
      </c>
      <c r="C385" t="s">
        <v>877</v>
      </c>
      <c r="D385" t="s">
        <v>3828</v>
      </c>
      <c r="E385" t="s">
        <v>51</v>
      </c>
      <c r="F385" t="b">
        <v>0</v>
      </c>
      <c r="G385" t="s">
        <v>27</v>
      </c>
      <c r="H385" s="4">
        <v>45665.042696759258</v>
      </c>
      <c r="I385" t="b">
        <v>0</v>
      </c>
      <c r="J385" t="b">
        <v>0</v>
      </c>
      <c r="K385" t="s">
        <v>24</v>
      </c>
      <c r="L385" t="s">
        <v>36</v>
      </c>
      <c r="N385">
        <v>97.5</v>
      </c>
      <c r="O385" t="s">
        <v>115</v>
      </c>
      <c r="P385" t="s">
        <v>4601</v>
      </c>
    </row>
    <row r="386" spans="1:16" x14ac:dyDescent="0.55000000000000004">
      <c r="A386" t="s">
        <v>2</v>
      </c>
      <c r="B386" t="s">
        <v>1601</v>
      </c>
      <c r="C386" t="s">
        <v>42</v>
      </c>
      <c r="D386" t="s">
        <v>3828</v>
      </c>
      <c r="E386" t="s">
        <v>20</v>
      </c>
      <c r="F386" t="b">
        <v>0</v>
      </c>
      <c r="G386" t="s">
        <v>27</v>
      </c>
      <c r="H386" s="4">
        <v>45665.126377314817</v>
      </c>
      <c r="I386" t="b">
        <v>0</v>
      </c>
      <c r="J386" t="b">
        <v>1</v>
      </c>
      <c r="K386" t="s">
        <v>24</v>
      </c>
      <c r="L386" t="s">
        <v>22</v>
      </c>
      <c r="M386">
        <v>183000</v>
      </c>
      <c r="O386" t="s">
        <v>43</v>
      </c>
      <c r="P386" t="s">
        <v>4602</v>
      </c>
    </row>
    <row r="387" spans="1:16" x14ac:dyDescent="0.55000000000000004">
      <c r="A387" t="s">
        <v>25</v>
      </c>
      <c r="B387" t="s">
        <v>4603</v>
      </c>
      <c r="C387" t="s">
        <v>160</v>
      </c>
      <c r="D387" t="s">
        <v>3828</v>
      </c>
      <c r="E387" t="s">
        <v>20</v>
      </c>
      <c r="F387" t="b">
        <v>0</v>
      </c>
      <c r="G387" t="s">
        <v>52</v>
      </c>
      <c r="H387" s="4">
        <v>45665.167557870373</v>
      </c>
      <c r="I387" t="b">
        <v>0</v>
      </c>
      <c r="J387" t="b">
        <v>1</v>
      </c>
      <c r="K387" t="s">
        <v>24</v>
      </c>
      <c r="L387" t="s">
        <v>22</v>
      </c>
      <c r="M387">
        <v>95950</v>
      </c>
      <c r="O387" t="s">
        <v>2624</v>
      </c>
      <c r="P387" t="s">
        <v>2233</v>
      </c>
    </row>
    <row r="388" spans="1:16" x14ac:dyDescent="0.55000000000000004">
      <c r="A388" t="s">
        <v>0</v>
      </c>
      <c r="B388" t="s">
        <v>4604</v>
      </c>
      <c r="C388" t="s">
        <v>82</v>
      </c>
      <c r="D388" t="s">
        <v>3383</v>
      </c>
      <c r="E388" t="s">
        <v>20</v>
      </c>
      <c r="F388" t="b">
        <v>0</v>
      </c>
      <c r="G388" t="s">
        <v>27</v>
      </c>
      <c r="H388" s="4">
        <v>45665.250069444453</v>
      </c>
      <c r="I388" t="b">
        <v>0</v>
      </c>
      <c r="J388" t="b">
        <v>1</v>
      </c>
      <c r="K388" t="s">
        <v>24</v>
      </c>
      <c r="L388" t="s">
        <v>22</v>
      </c>
      <c r="M388">
        <v>79716</v>
      </c>
      <c r="O388" t="s">
        <v>4605</v>
      </c>
      <c r="P388" t="s">
        <v>1711</v>
      </c>
    </row>
    <row r="389" spans="1:16" x14ac:dyDescent="0.55000000000000004">
      <c r="A389" t="s">
        <v>0</v>
      </c>
      <c r="B389" t="s">
        <v>4606</v>
      </c>
      <c r="C389" t="s">
        <v>386</v>
      </c>
      <c r="D389" t="s">
        <v>4607</v>
      </c>
      <c r="E389" t="s">
        <v>51</v>
      </c>
      <c r="F389" t="b">
        <v>0</v>
      </c>
      <c r="G389" t="s">
        <v>41</v>
      </c>
      <c r="H389" s="4">
        <v>45665.250300925924</v>
      </c>
      <c r="I389" t="b">
        <v>1</v>
      </c>
      <c r="J389" t="b">
        <v>0</v>
      </c>
      <c r="K389" t="s">
        <v>24</v>
      </c>
      <c r="L389" t="s">
        <v>22</v>
      </c>
      <c r="M389">
        <v>169241</v>
      </c>
      <c r="O389" t="s">
        <v>4608</v>
      </c>
      <c r="P389" t="s">
        <v>4609</v>
      </c>
    </row>
    <row r="390" spans="1:16" x14ac:dyDescent="0.55000000000000004">
      <c r="A390" t="s">
        <v>0</v>
      </c>
      <c r="B390" t="s">
        <v>4610</v>
      </c>
      <c r="C390" t="s">
        <v>49</v>
      </c>
      <c r="D390" t="s">
        <v>3828</v>
      </c>
      <c r="E390" t="s">
        <v>20</v>
      </c>
      <c r="F390" t="b">
        <v>0</v>
      </c>
      <c r="G390" t="s">
        <v>41</v>
      </c>
      <c r="H390" s="4">
        <v>45665.250300925924</v>
      </c>
      <c r="I390" t="b">
        <v>0</v>
      </c>
      <c r="J390" t="b">
        <v>0</v>
      </c>
      <c r="K390" t="s">
        <v>24</v>
      </c>
      <c r="L390" t="s">
        <v>36</v>
      </c>
      <c r="N390">
        <v>30</v>
      </c>
      <c r="O390" t="s">
        <v>4611</v>
      </c>
      <c r="P390" t="s">
        <v>4612</v>
      </c>
    </row>
    <row r="391" spans="1:16" x14ac:dyDescent="0.55000000000000004">
      <c r="A391" t="s">
        <v>0</v>
      </c>
      <c r="B391" t="s">
        <v>288</v>
      </c>
      <c r="C391" t="s">
        <v>140</v>
      </c>
      <c r="D391" t="s">
        <v>3828</v>
      </c>
      <c r="E391" t="s">
        <v>20</v>
      </c>
      <c r="F391" t="b">
        <v>0</v>
      </c>
      <c r="G391" t="s">
        <v>35</v>
      </c>
      <c r="H391" s="4">
        <v>45665.250613425917</v>
      </c>
      <c r="I391" t="b">
        <v>0</v>
      </c>
      <c r="J391" t="b">
        <v>1</v>
      </c>
      <c r="K391" t="s">
        <v>24</v>
      </c>
      <c r="L391" t="s">
        <v>22</v>
      </c>
      <c r="M391">
        <v>79380</v>
      </c>
      <c r="O391" t="s">
        <v>3731</v>
      </c>
      <c r="P391" t="s">
        <v>1594</v>
      </c>
    </row>
    <row r="392" spans="1:16" x14ac:dyDescent="0.55000000000000004">
      <c r="A392" t="s">
        <v>0</v>
      </c>
      <c r="B392" t="s">
        <v>0</v>
      </c>
      <c r="C392" t="s">
        <v>696</v>
      </c>
      <c r="D392" t="s">
        <v>4357</v>
      </c>
      <c r="E392" t="s">
        <v>20</v>
      </c>
      <c r="F392" t="b">
        <v>0</v>
      </c>
      <c r="G392" t="s">
        <v>30</v>
      </c>
      <c r="H392" s="4">
        <v>45665.250787037039</v>
      </c>
      <c r="I392" t="b">
        <v>0</v>
      </c>
      <c r="J392" t="b">
        <v>1</v>
      </c>
      <c r="K392" t="s">
        <v>24</v>
      </c>
      <c r="L392" t="s">
        <v>22</v>
      </c>
      <c r="M392">
        <v>93850</v>
      </c>
      <c r="O392" t="s">
        <v>2075</v>
      </c>
      <c r="P392" t="s">
        <v>4613</v>
      </c>
    </row>
    <row r="393" spans="1:16" x14ac:dyDescent="0.55000000000000004">
      <c r="A393" t="s">
        <v>1</v>
      </c>
      <c r="B393" t="s">
        <v>4614</v>
      </c>
      <c r="C393" t="s">
        <v>39</v>
      </c>
      <c r="D393" t="s">
        <v>3828</v>
      </c>
      <c r="E393" t="s">
        <v>20</v>
      </c>
      <c r="F393" t="b">
        <v>1</v>
      </c>
      <c r="G393" t="s">
        <v>41</v>
      </c>
      <c r="H393" s="4">
        <v>45665.251168981478</v>
      </c>
      <c r="I393" t="b">
        <v>0</v>
      </c>
      <c r="J393" t="b">
        <v>1</v>
      </c>
      <c r="K393" t="s">
        <v>24</v>
      </c>
      <c r="L393" t="s">
        <v>22</v>
      </c>
      <c r="M393">
        <v>130000</v>
      </c>
      <c r="O393" t="s">
        <v>2709</v>
      </c>
      <c r="P393" t="s">
        <v>4615</v>
      </c>
    </row>
    <row r="394" spans="1:16" x14ac:dyDescent="0.55000000000000004">
      <c r="A394" t="s">
        <v>2</v>
      </c>
      <c r="B394" t="s">
        <v>2</v>
      </c>
      <c r="C394" t="s">
        <v>4303</v>
      </c>
      <c r="D394" t="s">
        <v>3973</v>
      </c>
      <c r="E394" t="s">
        <v>20</v>
      </c>
      <c r="F394" t="b">
        <v>0</v>
      </c>
      <c r="G394" t="s">
        <v>27</v>
      </c>
      <c r="H394" s="4">
        <v>45665.251331018517</v>
      </c>
      <c r="I394" t="b">
        <v>0</v>
      </c>
      <c r="J394" t="b">
        <v>1</v>
      </c>
      <c r="K394" t="s">
        <v>24</v>
      </c>
      <c r="L394" t="s">
        <v>36</v>
      </c>
      <c r="N394">
        <v>53</v>
      </c>
      <c r="O394" t="s">
        <v>4616</v>
      </c>
      <c r="P394" t="s">
        <v>2343</v>
      </c>
    </row>
    <row r="395" spans="1:16" x14ac:dyDescent="0.55000000000000004">
      <c r="A395" t="s">
        <v>2</v>
      </c>
      <c r="B395" t="s">
        <v>775</v>
      </c>
      <c r="C395" t="s">
        <v>39</v>
      </c>
      <c r="D395" t="s">
        <v>3985</v>
      </c>
      <c r="E395" t="s">
        <v>51</v>
      </c>
      <c r="F395" t="b">
        <v>1</v>
      </c>
      <c r="G395" t="s">
        <v>27</v>
      </c>
      <c r="H395" s="4">
        <v>45665.251331018517</v>
      </c>
      <c r="I395" t="b">
        <v>0</v>
      </c>
      <c r="J395" t="b">
        <v>1</v>
      </c>
      <c r="K395" t="s">
        <v>24</v>
      </c>
      <c r="L395" t="s">
        <v>22</v>
      </c>
      <c r="M395">
        <v>130000</v>
      </c>
      <c r="O395" t="s">
        <v>4617</v>
      </c>
      <c r="P395" t="s">
        <v>4618</v>
      </c>
    </row>
    <row r="396" spans="1:16" x14ac:dyDescent="0.55000000000000004">
      <c r="A396" t="s">
        <v>89</v>
      </c>
      <c r="B396" t="s">
        <v>4619</v>
      </c>
      <c r="C396" t="s">
        <v>836</v>
      </c>
      <c r="D396" t="s">
        <v>3973</v>
      </c>
      <c r="E396" t="s">
        <v>20</v>
      </c>
      <c r="F396" t="b">
        <v>0</v>
      </c>
      <c r="G396" t="s">
        <v>41</v>
      </c>
      <c r="H396" s="4">
        <v>45665.251875000002</v>
      </c>
      <c r="I396" t="b">
        <v>0</v>
      </c>
      <c r="J396" t="b">
        <v>1</v>
      </c>
      <c r="K396" t="s">
        <v>24</v>
      </c>
      <c r="L396" t="s">
        <v>22</v>
      </c>
      <c r="M396">
        <v>150500</v>
      </c>
      <c r="O396" t="s">
        <v>229</v>
      </c>
      <c r="P396" t="s">
        <v>4620</v>
      </c>
    </row>
    <row r="397" spans="1:16" x14ac:dyDescent="0.55000000000000004">
      <c r="A397" t="s">
        <v>2</v>
      </c>
      <c r="B397" t="s">
        <v>4621</v>
      </c>
      <c r="C397" t="s">
        <v>140</v>
      </c>
      <c r="D397" t="s">
        <v>3970</v>
      </c>
      <c r="E397" t="s">
        <v>20</v>
      </c>
      <c r="F397" t="b">
        <v>0</v>
      </c>
      <c r="G397" t="s">
        <v>35</v>
      </c>
      <c r="H397" s="4">
        <v>45665.252013888887</v>
      </c>
      <c r="I397" t="b">
        <v>1</v>
      </c>
      <c r="J397" t="b">
        <v>0</v>
      </c>
      <c r="K397" t="s">
        <v>24</v>
      </c>
      <c r="L397" t="s">
        <v>22</v>
      </c>
      <c r="M397">
        <v>141420</v>
      </c>
      <c r="O397" t="s">
        <v>4622</v>
      </c>
      <c r="P397" t="s">
        <v>4623</v>
      </c>
    </row>
    <row r="398" spans="1:16" x14ac:dyDescent="0.55000000000000004">
      <c r="A398" t="s">
        <v>40</v>
      </c>
      <c r="B398" t="s">
        <v>4624</v>
      </c>
      <c r="C398" t="s">
        <v>151</v>
      </c>
      <c r="D398" t="s">
        <v>3979</v>
      </c>
      <c r="E398" t="s">
        <v>20</v>
      </c>
      <c r="F398" t="b">
        <v>0</v>
      </c>
      <c r="G398" t="s">
        <v>30</v>
      </c>
      <c r="H398" s="4">
        <v>45665.25236111111</v>
      </c>
      <c r="I398" t="b">
        <v>1</v>
      </c>
      <c r="J398" t="b">
        <v>0</v>
      </c>
      <c r="K398" t="s">
        <v>24</v>
      </c>
      <c r="L398" t="s">
        <v>22</v>
      </c>
      <c r="M398">
        <v>150000</v>
      </c>
      <c r="O398" t="s">
        <v>1275</v>
      </c>
      <c r="P398" t="s">
        <v>871</v>
      </c>
    </row>
    <row r="399" spans="1:16" x14ac:dyDescent="0.55000000000000004">
      <c r="A399" t="s">
        <v>0</v>
      </c>
      <c r="B399" t="s">
        <v>4625</v>
      </c>
      <c r="C399" t="s">
        <v>4626</v>
      </c>
      <c r="D399" t="s">
        <v>4627</v>
      </c>
      <c r="E399" t="s">
        <v>20</v>
      </c>
      <c r="F399" t="b">
        <v>0</v>
      </c>
      <c r="G399" t="s">
        <v>912</v>
      </c>
      <c r="H399" s="4">
        <v>45665.254930555559</v>
      </c>
      <c r="I399" t="b">
        <v>0</v>
      </c>
      <c r="J399" t="b">
        <v>0</v>
      </c>
      <c r="K399" t="s">
        <v>912</v>
      </c>
      <c r="L399" t="s">
        <v>22</v>
      </c>
      <c r="M399">
        <v>44419</v>
      </c>
      <c r="O399" t="s">
        <v>4628</v>
      </c>
      <c r="P399" t="s">
        <v>204</v>
      </c>
    </row>
    <row r="400" spans="1:16" x14ac:dyDescent="0.55000000000000004">
      <c r="A400" t="s">
        <v>0</v>
      </c>
      <c r="B400" t="s">
        <v>4629</v>
      </c>
      <c r="C400" t="s">
        <v>39</v>
      </c>
      <c r="D400" t="s">
        <v>4014</v>
      </c>
      <c r="E400" t="s">
        <v>20</v>
      </c>
      <c r="F400" t="b">
        <v>1</v>
      </c>
      <c r="G400" t="s">
        <v>106</v>
      </c>
      <c r="H400" s="4">
        <v>45665.255532407413</v>
      </c>
      <c r="I400" t="b">
        <v>0</v>
      </c>
      <c r="J400" t="b">
        <v>1</v>
      </c>
      <c r="K400" t="s">
        <v>106</v>
      </c>
      <c r="L400" t="s">
        <v>22</v>
      </c>
      <c r="M400">
        <v>69750</v>
      </c>
      <c r="O400" t="s">
        <v>4510</v>
      </c>
      <c r="P400" t="s">
        <v>4511</v>
      </c>
    </row>
    <row r="401" spans="1:16" x14ac:dyDescent="0.55000000000000004">
      <c r="A401" t="s">
        <v>1</v>
      </c>
      <c r="B401" t="s">
        <v>1</v>
      </c>
      <c r="C401" t="s">
        <v>4630</v>
      </c>
      <c r="D401" t="s">
        <v>4631</v>
      </c>
      <c r="E401" t="s">
        <v>20</v>
      </c>
      <c r="F401" t="b">
        <v>0</v>
      </c>
      <c r="G401" t="s">
        <v>3495</v>
      </c>
      <c r="H401" s="4">
        <v>45665.25608796296</v>
      </c>
      <c r="I401" t="b">
        <v>0</v>
      </c>
      <c r="J401" t="b">
        <v>0</v>
      </c>
      <c r="K401" t="s">
        <v>3495</v>
      </c>
      <c r="L401" t="s">
        <v>22</v>
      </c>
      <c r="M401">
        <v>186000</v>
      </c>
      <c r="O401" t="s">
        <v>4632</v>
      </c>
      <c r="P401" t="s">
        <v>302</v>
      </c>
    </row>
    <row r="402" spans="1:16" x14ac:dyDescent="0.55000000000000004">
      <c r="A402" t="s">
        <v>28</v>
      </c>
      <c r="B402" t="s">
        <v>4633</v>
      </c>
      <c r="C402" t="s">
        <v>39</v>
      </c>
      <c r="D402" t="s">
        <v>3985</v>
      </c>
      <c r="E402" t="s">
        <v>20</v>
      </c>
      <c r="F402" t="b">
        <v>1</v>
      </c>
      <c r="G402" t="s">
        <v>3495</v>
      </c>
      <c r="H402" s="4">
        <v>45665.25608796296</v>
      </c>
      <c r="I402" t="b">
        <v>0</v>
      </c>
      <c r="J402" t="b">
        <v>0</v>
      </c>
      <c r="K402" t="s">
        <v>3495</v>
      </c>
      <c r="L402" t="s">
        <v>22</v>
      </c>
      <c r="M402">
        <v>84000</v>
      </c>
      <c r="O402" t="s">
        <v>4634</v>
      </c>
      <c r="P402" t="s">
        <v>4635</v>
      </c>
    </row>
    <row r="403" spans="1:16" x14ac:dyDescent="0.55000000000000004">
      <c r="A403" t="s">
        <v>2</v>
      </c>
      <c r="B403" t="s">
        <v>4636</v>
      </c>
      <c r="C403" t="s">
        <v>3088</v>
      </c>
      <c r="D403" t="s">
        <v>4003</v>
      </c>
      <c r="E403" t="s">
        <v>20</v>
      </c>
      <c r="F403" t="b">
        <v>0</v>
      </c>
      <c r="G403" t="s">
        <v>2134</v>
      </c>
      <c r="H403" s="4">
        <v>45665.272037037037</v>
      </c>
      <c r="I403" t="b">
        <v>1</v>
      </c>
      <c r="J403" t="b">
        <v>0</v>
      </c>
      <c r="K403" t="s">
        <v>2134</v>
      </c>
      <c r="L403" t="s">
        <v>22</v>
      </c>
      <c r="M403">
        <v>445000</v>
      </c>
      <c r="O403" t="s">
        <v>822</v>
      </c>
    </row>
    <row r="404" spans="1:16" x14ac:dyDescent="0.55000000000000004">
      <c r="A404" t="s">
        <v>139</v>
      </c>
      <c r="B404" t="s">
        <v>4637</v>
      </c>
      <c r="C404" t="s">
        <v>39</v>
      </c>
      <c r="D404" t="s">
        <v>3985</v>
      </c>
      <c r="E404" t="s">
        <v>20</v>
      </c>
      <c r="F404" t="b">
        <v>1</v>
      </c>
      <c r="G404" t="s">
        <v>4638</v>
      </c>
      <c r="H404" s="4">
        <v>45665.275555555563</v>
      </c>
      <c r="I404" t="b">
        <v>1</v>
      </c>
      <c r="J404" t="b">
        <v>0</v>
      </c>
      <c r="K404" t="s">
        <v>4638</v>
      </c>
      <c r="L404" t="s">
        <v>22</v>
      </c>
      <c r="M404">
        <v>107520</v>
      </c>
      <c r="O404" t="s">
        <v>498</v>
      </c>
      <c r="P404" t="s">
        <v>4639</v>
      </c>
    </row>
    <row r="405" spans="1:16" x14ac:dyDescent="0.55000000000000004">
      <c r="A405" t="s">
        <v>0</v>
      </c>
      <c r="B405" t="s">
        <v>0</v>
      </c>
      <c r="C405" t="s">
        <v>2983</v>
      </c>
      <c r="D405" t="s">
        <v>3383</v>
      </c>
      <c r="E405" t="s">
        <v>20</v>
      </c>
      <c r="F405" t="b">
        <v>0</v>
      </c>
      <c r="G405" t="s">
        <v>23</v>
      </c>
      <c r="H405" s="4">
        <v>45665.278368055559</v>
      </c>
      <c r="I405" t="b">
        <v>1</v>
      </c>
      <c r="J405" t="b">
        <v>1</v>
      </c>
      <c r="K405" t="s">
        <v>24</v>
      </c>
      <c r="L405" t="s">
        <v>22</v>
      </c>
      <c r="M405">
        <v>50000</v>
      </c>
      <c r="O405" t="s">
        <v>4640</v>
      </c>
      <c r="P405" t="s">
        <v>204</v>
      </c>
    </row>
    <row r="406" spans="1:16" x14ac:dyDescent="0.55000000000000004">
      <c r="A406" t="s">
        <v>40</v>
      </c>
      <c r="B406" t="s">
        <v>4641</v>
      </c>
      <c r="C406" t="s">
        <v>39</v>
      </c>
      <c r="D406" t="s">
        <v>3828</v>
      </c>
      <c r="E406" t="s">
        <v>20</v>
      </c>
      <c r="F406" t="b">
        <v>1</v>
      </c>
      <c r="G406" t="s">
        <v>23</v>
      </c>
      <c r="H406" s="4">
        <v>45665.27851851852</v>
      </c>
      <c r="I406" t="b">
        <v>0</v>
      </c>
      <c r="J406" t="b">
        <v>1</v>
      </c>
      <c r="K406" t="s">
        <v>24</v>
      </c>
      <c r="L406" t="s">
        <v>22</v>
      </c>
      <c r="M406">
        <v>112297.5</v>
      </c>
      <c r="O406" t="s">
        <v>4642</v>
      </c>
      <c r="P406" t="s">
        <v>4643</v>
      </c>
    </row>
    <row r="407" spans="1:16" x14ac:dyDescent="0.55000000000000004">
      <c r="A407" t="s">
        <v>89</v>
      </c>
      <c r="B407" t="s">
        <v>2726</v>
      </c>
      <c r="C407" t="s">
        <v>39</v>
      </c>
      <c r="D407" t="s">
        <v>3985</v>
      </c>
      <c r="E407" t="s">
        <v>20</v>
      </c>
      <c r="F407" t="b">
        <v>1</v>
      </c>
      <c r="G407" t="s">
        <v>1833</v>
      </c>
      <c r="H407" s="4">
        <v>45665.279351851852</v>
      </c>
      <c r="I407" t="b">
        <v>1</v>
      </c>
      <c r="J407" t="b">
        <v>0</v>
      </c>
      <c r="K407" t="s">
        <v>1833</v>
      </c>
      <c r="L407" t="s">
        <v>22</v>
      </c>
      <c r="M407">
        <v>192000</v>
      </c>
      <c r="O407" t="s">
        <v>4216</v>
      </c>
      <c r="P407" t="s">
        <v>4644</v>
      </c>
    </row>
    <row r="408" spans="1:16" x14ac:dyDescent="0.55000000000000004">
      <c r="A408" t="s">
        <v>0</v>
      </c>
      <c r="B408" t="s">
        <v>0</v>
      </c>
      <c r="C408" t="s">
        <v>2669</v>
      </c>
      <c r="D408" t="s">
        <v>3828</v>
      </c>
      <c r="E408" t="s">
        <v>20</v>
      </c>
      <c r="F408" t="b">
        <v>0</v>
      </c>
      <c r="G408" t="s">
        <v>30</v>
      </c>
      <c r="H408" s="4">
        <v>45665.375787037039</v>
      </c>
      <c r="I408" t="b">
        <v>0</v>
      </c>
      <c r="J408" t="b">
        <v>1</v>
      </c>
      <c r="K408" t="s">
        <v>24</v>
      </c>
      <c r="L408" t="s">
        <v>36</v>
      </c>
      <c r="N408">
        <v>58.5</v>
      </c>
      <c r="O408" t="s">
        <v>4645</v>
      </c>
      <c r="P408" t="s">
        <v>204</v>
      </c>
    </row>
    <row r="409" spans="1:16" x14ac:dyDescent="0.55000000000000004">
      <c r="A409" t="s">
        <v>0</v>
      </c>
      <c r="B409" t="s">
        <v>3237</v>
      </c>
      <c r="C409" t="s">
        <v>1446</v>
      </c>
      <c r="D409" t="s">
        <v>3828</v>
      </c>
      <c r="E409" t="s">
        <v>20</v>
      </c>
      <c r="F409" t="b">
        <v>0</v>
      </c>
      <c r="G409" t="s">
        <v>52</v>
      </c>
      <c r="H409" s="4">
        <v>45665.37599537037</v>
      </c>
      <c r="I409" t="b">
        <v>0</v>
      </c>
      <c r="J409" t="b">
        <v>0</v>
      </c>
      <c r="K409" t="s">
        <v>24</v>
      </c>
      <c r="L409" t="s">
        <v>22</v>
      </c>
      <c r="M409">
        <v>90000</v>
      </c>
      <c r="O409" t="s">
        <v>4646</v>
      </c>
      <c r="P409" t="s">
        <v>204</v>
      </c>
    </row>
    <row r="410" spans="1:16" x14ac:dyDescent="0.55000000000000004">
      <c r="A410" t="s">
        <v>28</v>
      </c>
      <c r="B410" t="s">
        <v>4647</v>
      </c>
      <c r="C410" t="s">
        <v>140</v>
      </c>
      <c r="D410" t="s">
        <v>3973</v>
      </c>
      <c r="E410" t="s">
        <v>20</v>
      </c>
      <c r="F410" t="b">
        <v>0</v>
      </c>
      <c r="G410" t="s">
        <v>27</v>
      </c>
      <c r="H410" s="4">
        <v>45665.376655092587</v>
      </c>
      <c r="I410" t="b">
        <v>0</v>
      </c>
      <c r="J410" t="b">
        <v>1</v>
      </c>
      <c r="K410" t="s">
        <v>24</v>
      </c>
      <c r="L410" t="s">
        <v>22</v>
      </c>
      <c r="M410">
        <v>160000</v>
      </c>
      <c r="O410" t="s">
        <v>1172</v>
      </c>
      <c r="P410" t="s">
        <v>3247</v>
      </c>
    </row>
    <row r="411" spans="1:16" x14ac:dyDescent="0.55000000000000004">
      <c r="A411" t="s">
        <v>1</v>
      </c>
      <c r="B411" t="s">
        <v>4648</v>
      </c>
      <c r="C411" t="s">
        <v>1679</v>
      </c>
      <c r="D411" t="s">
        <v>3973</v>
      </c>
      <c r="E411" t="s">
        <v>20</v>
      </c>
      <c r="F411" t="b">
        <v>0</v>
      </c>
      <c r="G411" t="s">
        <v>27</v>
      </c>
      <c r="H411" s="4">
        <v>45665.416863425933</v>
      </c>
      <c r="I411" t="b">
        <v>0</v>
      </c>
      <c r="J411" t="b">
        <v>1</v>
      </c>
      <c r="K411" t="s">
        <v>24</v>
      </c>
      <c r="L411" t="s">
        <v>22</v>
      </c>
      <c r="M411">
        <v>187000</v>
      </c>
      <c r="O411" t="s">
        <v>4649</v>
      </c>
      <c r="P411" t="s">
        <v>4650</v>
      </c>
    </row>
    <row r="412" spans="1:16" x14ac:dyDescent="0.55000000000000004">
      <c r="A412" t="s">
        <v>25</v>
      </c>
      <c r="B412" t="s">
        <v>2646</v>
      </c>
      <c r="C412" t="s">
        <v>4651</v>
      </c>
      <c r="D412" t="s">
        <v>4090</v>
      </c>
      <c r="E412" t="s">
        <v>20</v>
      </c>
      <c r="F412" t="b">
        <v>0</v>
      </c>
      <c r="G412" t="s">
        <v>35</v>
      </c>
      <c r="H412" s="4">
        <v>45665.417349537027</v>
      </c>
      <c r="I412" t="b">
        <v>0</v>
      </c>
      <c r="J412" t="b">
        <v>0</v>
      </c>
      <c r="K412" t="s">
        <v>24</v>
      </c>
      <c r="L412" t="s">
        <v>22</v>
      </c>
      <c r="M412">
        <v>129015.28125</v>
      </c>
      <c r="O412" t="s">
        <v>4652</v>
      </c>
      <c r="P412" t="s">
        <v>706</v>
      </c>
    </row>
    <row r="413" spans="1:16" x14ac:dyDescent="0.55000000000000004">
      <c r="A413" t="s">
        <v>19</v>
      </c>
      <c r="B413" t="s">
        <v>4653</v>
      </c>
      <c r="C413" t="s">
        <v>372</v>
      </c>
      <c r="D413" t="s">
        <v>2208</v>
      </c>
      <c r="E413" t="s">
        <v>34</v>
      </c>
      <c r="F413" t="b">
        <v>0</v>
      </c>
      <c r="G413" t="s">
        <v>27</v>
      </c>
      <c r="H413" s="4">
        <v>45665.417754629627</v>
      </c>
      <c r="I413" t="b">
        <v>0</v>
      </c>
      <c r="J413" t="b">
        <v>1</v>
      </c>
      <c r="K413" t="s">
        <v>24</v>
      </c>
      <c r="L413" t="s">
        <v>22</v>
      </c>
      <c r="M413">
        <v>162000</v>
      </c>
      <c r="O413" t="s">
        <v>428</v>
      </c>
      <c r="P413" t="s">
        <v>4654</v>
      </c>
    </row>
    <row r="414" spans="1:16" x14ac:dyDescent="0.55000000000000004">
      <c r="A414" t="s">
        <v>2</v>
      </c>
      <c r="B414" t="s">
        <v>4655</v>
      </c>
      <c r="C414" t="s">
        <v>4656</v>
      </c>
      <c r="D414" t="s">
        <v>2208</v>
      </c>
      <c r="E414" t="s">
        <v>34</v>
      </c>
      <c r="F414" t="b">
        <v>0</v>
      </c>
      <c r="G414" t="s">
        <v>27</v>
      </c>
      <c r="H414" s="4">
        <v>45665.418263888889</v>
      </c>
      <c r="I414" t="b">
        <v>0</v>
      </c>
      <c r="J414" t="b">
        <v>1</v>
      </c>
      <c r="K414" t="s">
        <v>24</v>
      </c>
      <c r="L414" t="s">
        <v>22</v>
      </c>
      <c r="M414">
        <v>135000</v>
      </c>
      <c r="O414" t="s">
        <v>428</v>
      </c>
      <c r="P414" t="s">
        <v>4657</v>
      </c>
    </row>
    <row r="415" spans="1:16" x14ac:dyDescent="0.55000000000000004">
      <c r="A415" t="s">
        <v>1</v>
      </c>
      <c r="B415" t="s">
        <v>4658</v>
      </c>
      <c r="C415" t="s">
        <v>3018</v>
      </c>
      <c r="D415" t="s">
        <v>3973</v>
      </c>
      <c r="E415" t="s">
        <v>20</v>
      </c>
      <c r="F415" t="b">
        <v>0</v>
      </c>
      <c r="G415" t="s">
        <v>27</v>
      </c>
      <c r="H415" s="4">
        <v>45665.418263888889</v>
      </c>
      <c r="I415" t="b">
        <v>0</v>
      </c>
      <c r="J415" t="b">
        <v>0</v>
      </c>
      <c r="K415" t="s">
        <v>24</v>
      </c>
      <c r="L415" t="s">
        <v>22</v>
      </c>
      <c r="M415">
        <v>100000</v>
      </c>
      <c r="O415" t="s">
        <v>374</v>
      </c>
      <c r="P415" t="s">
        <v>2881</v>
      </c>
    </row>
    <row r="416" spans="1:16" x14ac:dyDescent="0.55000000000000004">
      <c r="A416" t="s">
        <v>0</v>
      </c>
      <c r="B416" t="s">
        <v>2322</v>
      </c>
      <c r="C416" t="s">
        <v>1532</v>
      </c>
      <c r="D416" t="s">
        <v>4659</v>
      </c>
      <c r="E416" t="s">
        <v>20</v>
      </c>
      <c r="F416" t="b">
        <v>0</v>
      </c>
      <c r="G416" t="s">
        <v>1532</v>
      </c>
      <c r="H416" s="4">
        <v>45665.439583333333</v>
      </c>
      <c r="I416" t="b">
        <v>1</v>
      </c>
      <c r="J416" t="b">
        <v>0</v>
      </c>
      <c r="K416" t="s">
        <v>1532</v>
      </c>
      <c r="L416" t="s">
        <v>22</v>
      </c>
      <c r="M416">
        <v>70000</v>
      </c>
      <c r="O416" t="s">
        <v>1533</v>
      </c>
    </row>
    <row r="417" spans="1:16" x14ac:dyDescent="0.55000000000000004">
      <c r="A417" t="s">
        <v>0</v>
      </c>
      <c r="B417" t="s">
        <v>4660</v>
      </c>
      <c r="C417" t="s">
        <v>1532</v>
      </c>
      <c r="D417" t="s">
        <v>4659</v>
      </c>
      <c r="E417" t="s">
        <v>20</v>
      </c>
      <c r="F417" t="b">
        <v>0</v>
      </c>
      <c r="G417" t="s">
        <v>1532</v>
      </c>
      <c r="H417" s="4">
        <v>45665.439583333333</v>
      </c>
      <c r="I417" t="b">
        <v>1</v>
      </c>
      <c r="J417" t="b">
        <v>0</v>
      </c>
      <c r="K417" t="s">
        <v>1532</v>
      </c>
      <c r="L417" t="s">
        <v>22</v>
      </c>
      <c r="M417">
        <v>41999.5</v>
      </c>
      <c r="O417" t="s">
        <v>1533</v>
      </c>
      <c r="P417" t="s">
        <v>204</v>
      </c>
    </row>
    <row r="418" spans="1:16" x14ac:dyDescent="0.55000000000000004">
      <c r="A418" t="s">
        <v>0</v>
      </c>
      <c r="B418" t="s">
        <v>4661</v>
      </c>
      <c r="C418" t="s">
        <v>2716</v>
      </c>
      <c r="D418" t="s">
        <v>3973</v>
      </c>
      <c r="E418" t="s">
        <v>20</v>
      </c>
      <c r="F418" t="b">
        <v>0</v>
      </c>
      <c r="G418" t="s">
        <v>23</v>
      </c>
      <c r="H418" s="4">
        <v>45665.445034722223</v>
      </c>
      <c r="I418" t="b">
        <v>0</v>
      </c>
      <c r="J418" t="b">
        <v>0</v>
      </c>
      <c r="K418" t="s">
        <v>24</v>
      </c>
      <c r="L418" t="s">
        <v>22</v>
      </c>
      <c r="M418">
        <v>107500</v>
      </c>
      <c r="O418" t="s">
        <v>374</v>
      </c>
      <c r="P418" t="s">
        <v>4662</v>
      </c>
    </row>
    <row r="419" spans="1:16" x14ac:dyDescent="0.55000000000000004">
      <c r="A419" t="s">
        <v>89</v>
      </c>
      <c r="B419" t="s">
        <v>4663</v>
      </c>
      <c r="C419" t="s">
        <v>293</v>
      </c>
      <c r="D419" t="s">
        <v>3973</v>
      </c>
      <c r="E419" t="s">
        <v>20</v>
      </c>
      <c r="F419" t="b">
        <v>0</v>
      </c>
      <c r="G419" t="s">
        <v>41</v>
      </c>
      <c r="H419" s="4">
        <v>45665.458831018521</v>
      </c>
      <c r="I419" t="b">
        <v>0</v>
      </c>
      <c r="J419" t="b">
        <v>1</v>
      </c>
      <c r="K419" t="s">
        <v>24</v>
      </c>
      <c r="L419" t="s">
        <v>22</v>
      </c>
      <c r="M419">
        <v>117500</v>
      </c>
      <c r="O419" t="s">
        <v>4664</v>
      </c>
      <c r="P419" t="s">
        <v>4665</v>
      </c>
    </row>
    <row r="420" spans="1:16" x14ac:dyDescent="0.55000000000000004">
      <c r="A420" t="s">
        <v>40</v>
      </c>
      <c r="B420" t="s">
        <v>4666</v>
      </c>
      <c r="C420" t="s">
        <v>172</v>
      </c>
      <c r="D420" t="s">
        <v>3973</v>
      </c>
      <c r="E420" t="s">
        <v>20</v>
      </c>
      <c r="F420" t="b">
        <v>0</v>
      </c>
      <c r="G420" t="s">
        <v>27</v>
      </c>
      <c r="H420" s="4">
        <v>45665.46</v>
      </c>
      <c r="I420" t="b">
        <v>0</v>
      </c>
      <c r="J420" t="b">
        <v>1</v>
      </c>
      <c r="K420" t="s">
        <v>24</v>
      </c>
      <c r="L420" t="s">
        <v>22</v>
      </c>
      <c r="M420">
        <v>189500</v>
      </c>
      <c r="O420" t="s">
        <v>4535</v>
      </c>
      <c r="P420" t="s">
        <v>3371</v>
      </c>
    </row>
    <row r="421" spans="1:16" x14ac:dyDescent="0.55000000000000004">
      <c r="A421" t="s">
        <v>0</v>
      </c>
      <c r="B421" t="s">
        <v>4565</v>
      </c>
      <c r="C421" t="s">
        <v>4667</v>
      </c>
      <c r="D421" t="s">
        <v>4090</v>
      </c>
      <c r="E421" t="s">
        <v>20</v>
      </c>
      <c r="F421" t="b">
        <v>0</v>
      </c>
      <c r="G421" t="s">
        <v>30</v>
      </c>
      <c r="H421" s="4">
        <v>45665.500810185193</v>
      </c>
      <c r="I421" t="b">
        <v>1</v>
      </c>
      <c r="J421" t="b">
        <v>1</v>
      </c>
      <c r="K421" t="s">
        <v>24</v>
      </c>
      <c r="L421" t="s">
        <v>22</v>
      </c>
      <c r="M421">
        <v>70000</v>
      </c>
      <c r="O421" t="s">
        <v>4668</v>
      </c>
      <c r="P421" t="s">
        <v>280</v>
      </c>
    </row>
    <row r="422" spans="1:16" x14ac:dyDescent="0.55000000000000004">
      <c r="A422" t="s">
        <v>2</v>
      </c>
      <c r="B422" t="s">
        <v>2</v>
      </c>
      <c r="C422" t="s">
        <v>3340</v>
      </c>
      <c r="D422" t="s">
        <v>3970</v>
      </c>
      <c r="E422" t="s">
        <v>20</v>
      </c>
      <c r="F422" t="b">
        <v>0</v>
      </c>
      <c r="G422" t="s">
        <v>30</v>
      </c>
      <c r="H422" s="4">
        <v>45665.500810185193</v>
      </c>
      <c r="I422" t="b">
        <v>0</v>
      </c>
      <c r="J422" t="b">
        <v>1</v>
      </c>
      <c r="K422" t="s">
        <v>24</v>
      </c>
      <c r="L422" t="s">
        <v>22</v>
      </c>
      <c r="M422">
        <v>137800</v>
      </c>
      <c r="O422" t="s">
        <v>843</v>
      </c>
      <c r="P422" t="s">
        <v>4669</v>
      </c>
    </row>
    <row r="423" spans="1:16" x14ac:dyDescent="0.55000000000000004">
      <c r="A423" t="s">
        <v>2</v>
      </c>
      <c r="B423" t="s">
        <v>640</v>
      </c>
      <c r="C423" t="s">
        <v>622</v>
      </c>
      <c r="D423" t="s">
        <v>3957</v>
      </c>
      <c r="E423" t="s">
        <v>34</v>
      </c>
      <c r="F423" t="b">
        <v>0</v>
      </c>
      <c r="G423" t="s">
        <v>27</v>
      </c>
      <c r="H423" s="4">
        <v>45665.501562500001</v>
      </c>
      <c r="I423" t="b">
        <v>0</v>
      </c>
      <c r="J423" t="b">
        <v>1</v>
      </c>
      <c r="K423" t="s">
        <v>24</v>
      </c>
      <c r="L423" t="s">
        <v>36</v>
      </c>
      <c r="N423">
        <v>57.060001373291023</v>
      </c>
      <c r="O423" t="s">
        <v>867</v>
      </c>
      <c r="P423" t="s">
        <v>641</v>
      </c>
    </row>
    <row r="424" spans="1:16" x14ac:dyDescent="0.55000000000000004">
      <c r="A424" t="s">
        <v>25</v>
      </c>
      <c r="B424" t="s">
        <v>4670</v>
      </c>
      <c r="C424" t="s">
        <v>39</v>
      </c>
      <c r="D424" t="s">
        <v>2208</v>
      </c>
      <c r="E424" t="s">
        <v>20</v>
      </c>
      <c r="F424" t="b">
        <v>1</v>
      </c>
      <c r="G424" t="s">
        <v>27</v>
      </c>
      <c r="H424" s="4">
        <v>45665.583460648151</v>
      </c>
      <c r="I424" t="b">
        <v>1</v>
      </c>
      <c r="J424" t="b">
        <v>0</v>
      </c>
      <c r="K424" t="s">
        <v>24</v>
      </c>
      <c r="L424" t="s">
        <v>36</v>
      </c>
      <c r="N424">
        <v>69.5</v>
      </c>
      <c r="O424" t="s">
        <v>4671</v>
      </c>
    </row>
    <row r="425" spans="1:16" x14ac:dyDescent="0.55000000000000004">
      <c r="A425" t="s">
        <v>139</v>
      </c>
      <c r="B425" t="s">
        <v>4672</v>
      </c>
      <c r="C425" t="s">
        <v>4673</v>
      </c>
      <c r="D425" t="s">
        <v>131</v>
      </c>
      <c r="E425" t="s">
        <v>20</v>
      </c>
      <c r="F425" t="b">
        <v>0</v>
      </c>
      <c r="G425" t="s">
        <v>27</v>
      </c>
      <c r="H425" s="4">
        <v>45665.583472222221</v>
      </c>
      <c r="I425" t="b">
        <v>1</v>
      </c>
      <c r="J425" t="b">
        <v>0</v>
      </c>
      <c r="K425" t="s">
        <v>24</v>
      </c>
      <c r="L425" t="s">
        <v>22</v>
      </c>
      <c r="M425">
        <v>82500</v>
      </c>
      <c r="O425" t="s">
        <v>131</v>
      </c>
      <c r="P425" t="s">
        <v>2323</v>
      </c>
    </row>
    <row r="426" spans="1:16" x14ac:dyDescent="0.55000000000000004">
      <c r="A426" t="s">
        <v>40</v>
      </c>
      <c r="B426" t="s">
        <v>40</v>
      </c>
      <c r="C426" t="s">
        <v>4674</v>
      </c>
      <c r="D426" t="s">
        <v>3973</v>
      </c>
      <c r="E426" t="s">
        <v>20</v>
      </c>
      <c r="F426" t="b">
        <v>0</v>
      </c>
      <c r="G426" t="s">
        <v>27</v>
      </c>
      <c r="H426" s="4">
        <v>45665.584722222222</v>
      </c>
      <c r="I426" t="b">
        <v>0</v>
      </c>
      <c r="J426" t="b">
        <v>1</v>
      </c>
      <c r="K426" t="s">
        <v>24</v>
      </c>
      <c r="L426" t="s">
        <v>36</v>
      </c>
      <c r="N426">
        <v>65</v>
      </c>
      <c r="O426" t="s">
        <v>4675</v>
      </c>
      <c r="P426" t="s">
        <v>4676</v>
      </c>
    </row>
    <row r="427" spans="1:16" x14ac:dyDescent="0.55000000000000004">
      <c r="A427" t="s">
        <v>139</v>
      </c>
      <c r="B427" t="s">
        <v>1232</v>
      </c>
      <c r="C427" t="s">
        <v>1264</v>
      </c>
      <c r="D427" t="s">
        <v>3973</v>
      </c>
      <c r="E427" t="s">
        <v>20</v>
      </c>
      <c r="F427" t="b">
        <v>0</v>
      </c>
      <c r="G427" t="s">
        <v>27</v>
      </c>
      <c r="H427" s="4">
        <v>45665.625092592592</v>
      </c>
      <c r="I427" t="b">
        <v>0</v>
      </c>
      <c r="J427" t="b">
        <v>1</v>
      </c>
      <c r="K427" t="s">
        <v>24</v>
      </c>
      <c r="L427" t="s">
        <v>22</v>
      </c>
      <c r="M427">
        <v>95000</v>
      </c>
      <c r="O427" t="s">
        <v>4677</v>
      </c>
      <c r="P427" t="s">
        <v>4678</v>
      </c>
    </row>
    <row r="428" spans="1:16" x14ac:dyDescent="0.55000000000000004">
      <c r="A428" t="s">
        <v>19</v>
      </c>
      <c r="B428" t="s">
        <v>4679</v>
      </c>
      <c r="C428" t="s">
        <v>42</v>
      </c>
      <c r="D428" t="s">
        <v>3973</v>
      </c>
      <c r="E428" t="s">
        <v>51</v>
      </c>
      <c r="F428" t="b">
        <v>0</v>
      </c>
      <c r="G428" t="s">
        <v>41</v>
      </c>
      <c r="H428" s="4">
        <v>45665.625335648147</v>
      </c>
      <c r="I428" t="b">
        <v>0</v>
      </c>
      <c r="J428" t="b">
        <v>0</v>
      </c>
      <c r="K428" t="s">
        <v>24</v>
      </c>
      <c r="L428" t="s">
        <v>36</v>
      </c>
      <c r="N428">
        <v>75.5</v>
      </c>
      <c r="O428" t="s">
        <v>96</v>
      </c>
      <c r="P428" t="s">
        <v>393</v>
      </c>
    </row>
    <row r="429" spans="1:16" x14ac:dyDescent="0.55000000000000004">
      <c r="A429" t="s">
        <v>2</v>
      </c>
      <c r="B429" t="s">
        <v>4680</v>
      </c>
      <c r="C429" t="s">
        <v>842</v>
      </c>
      <c r="D429" t="s">
        <v>3973</v>
      </c>
      <c r="E429" t="s">
        <v>20</v>
      </c>
      <c r="F429" t="b">
        <v>0</v>
      </c>
      <c r="G429" t="s">
        <v>27</v>
      </c>
      <c r="H429" s="4">
        <v>45665.626597222217</v>
      </c>
      <c r="I429" t="b">
        <v>1</v>
      </c>
      <c r="J429" t="b">
        <v>0</v>
      </c>
      <c r="K429" t="s">
        <v>24</v>
      </c>
      <c r="L429" t="s">
        <v>22</v>
      </c>
      <c r="M429">
        <v>142500</v>
      </c>
      <c r="O429" t="s">
        <v>1961</v>
      </c>
      <c r="P429" t="s">
        <v>4681</v>
      </c>
    </row>
    <row r="430" spans="1:16" x14ac:dyDescent="0.55000000000000004">
      <c r="A430" t="s">
        <v>2</v>
      </c>
      <c r="B430" t="s">
        <v>4682</v>
      </c>
      <c r="C430" t="s">
        <v>4683</v>
      </c>
      <c r="D430" t="s">
        <v>4093</v>
      </c>
      <c r="E430" t="s">
        <v>51</v>
      </c>
      <c r="F430" t="b">
        <v>0</v>
      </c>
      <c r="G430" t="s">
        <v>27</v>
      </c>
      <c r="H430" s="4">
        <v>45665.668217592603</v>
      </c>
      <c r="I430" t="b">
        <v>0</v>
      </c>
      <c r="J430" t="b">
        <v>1</v>
      </c>
      <c r="K430" t="s">
        <v>24</v>
      </c>
      <c r="L430" t="s">
        <v>36</v>
      </c>
      <c r="N430">
        <v>50</v>
      </c>
      <c r="O430" t="s">
        <v>4684</v>
      </c>
      <c r="P430" t="s">
        <v>2041</v>
      </c>
    </row>
    <row r="431" spans="1:16" x14ac:dyDescent="0.55000000000000004">
      <c r="A431" t="s">
        <v>0</v>
      </c>
      <c r="B431" t="s">
        <v>4685</v>
      </c>
      <c r="C431" t="s">
        <v>203</v>
      </c>
      <c r="D431" t="s">
        <v>3600</v>
      </c>
      <c r="E431" t="s">
        <v>51</v>
      </c>
      <c r="F431" t="b">
        <v>0</v>
      </c>
      <c r="G431" t="s">
        <v>23</v>
      </c>
      <c r="H431" s="4">
        <v>45665.695069444453</v>
      </c>
      <c r="I431" t="b">
        <v>1</v>
      </c>
      <c r="J431" t="b">
        <v>0</v>
      </c>
      <c r="K431" t="s">
        <v>24</v>
      </c>
      <c r="L431" t="s">
        <v>36</v>
      </c>
      <c r="N431">
        <v>52.5</v>
      </c>
      <c r="O431" t="s">
        <v>4686</v>
      </c>
      <c r="P431" t="s">
        <v>119</v>
      </c>
    </row>
    <row r="432" spans="1:16" x14ac:dyDescent="0.55000000000000004">
      <c r="A432" t="s">
        <v>139</v>
      </c>
      <c r="B432" t="s">
        <v>4687</v>
      </c>
      <c r="C432" t="s">
        <v>39</v>
      </c>
      <c r="D432" t="s">
        <v>3973</v>
      </c>
      <c r="E432" t="s">
        <v>51</v>
      </c>
      <c r="F432" t="b">
        <v>1</v>
      </c>
      <c r="G432" t="s">
        <v>27</v>
      </c>
      <c r="H432" s="4">
        <v>45665.708425925928</v>
      </c>
      <c r="I432" t="b">
        <v>1</v>
      </c>
      <c r="J432" t="b">
        <v>0</v>
      </c>
      <c r="K432" t="s">
        <v>24</v>
      </c>
      <c r="L432" t="s">
        <v>36</v>
      </c>
      <c r="N432">
        <v>44</v>
      </c>
      <c r="O432" t="s">
        <v>539</v>
      </c>
      <c r="P432" t="s">
        <v>1987</v>
      </c>
    </row>
    <row r="433" spans="1:16" x14ac:dyDescent="0.55000000000000004">
      <c r="A433" t="s">
        <v>1</v>
      </c>
      <c r="B433" t="s">
        <v>4688</v>
      </c>
      <c r="C433" t="s">
        <v>2349</v>
      </c>
      <c r="D433" t="s">
        <v>3973</v>
      </c>
      <c r="E433" t="s">
        <v>20</v>
      </c>
      <c r="F433" t="b">
        <v>0</v>
      </c>
      <c r="G433" t="s">
        <v>30</v>
      </c>
      <c r="H433" s="4">
        <v>45665.709166666667</v>
      </c>
      <c r="I433" t="b">
        <v>0</v>
      </c>
      <c r="J433" t="b">
        <v>0</v>
      </c>
      <c r="K433" t="s">
        <v>24</v>
      </c>
      <c r="L433" t="s">
        <v>22</v>
      </c>
      <c r="M433">
        <v>70000</v>
      </c>
      <c r="O433" t="s">
        <v>4689</v>
      </c>
      <c r="P433" t="s">
        <v>4690</v>
      </c>
    </row>
    <row r="434" spans="1:16" x14ac:dyDescent="0.55000000000000004">
      <c r="A434" t="s">
        <v>2</v>
      </c>
      <c r="B434" t="s">
        <v>4691</v>
      </c>
      <c r="C434" t="s">
        <v>39</v>
      </c>
      <c r="D434" t="s">
        <v>3973</v>
      </c>
      <c r="E434" t="s">
        <v>51</v>
      </c>
      <c r="F434" t="b">
        <v>1</v>
      </c>
      <c r="G434" t="s">
        <v>27</v>
      </c>
      <c r="H434" s="4">
        <v>45665.709988425922</v>
      </c>
      <c r="I434" t="b">
        <v>0</v>
      </c>
      <c r="J434" t="b">
        <v>0</v>
      </c>
      <c r="K434" t="s">
        <v>24</v>
      </c>
      <c r="L434" t="s">
        <v>36</v>
      </c>
      <c r="N434">
        <v>53.5</v>
      </c>
      <c r="O434" t="s">
        <v>2193</v>
      </c>
      <c r="P434" t="s">
        <v>193</v>
      </c>
    </row>
    <row r="435" spans="1:16" x14ac:dyDescent="0.55000000000000004">
      <c r="A435" t="s">
        <v>28</v>
      </c>
      <c r="B435" t="s">
        <v>4692</v>
      </c>
      <c r="C435" t="s">
        <v>39</v>
      </c>
      <c r="D435" t="s">
        <v>3973</v>
      </c>
      <c r="E435" t="s">
        <v>20</v>
      </c>
      <c r="F435" t="b">
        <v>1</v>
      </c>
      <c r="G435" t="s">
        <v>106</v>
      </c>
      <c r="H435" s="4">
        <v>45665.714097222219</v>
      </c>
      <c r="I435" t="b">
        <v>1</v>
      </c>
      <c r="J435" t="b">
        <v>0</v>
      </c>
      <c r="K435" t="s">
        <v>106</v>
      </c>
      <c r="L435" t="s">
        <v>22</v>
      </c>
      <c r="M435">
        <v>171000</v>
      </c>
      <c r="O435" t="s">
        <v>4693</v>
      </c>
      <c r="P435" t="s">
        <v>4694</v>
      </c>
    </row>
    <row r="436" spans="1:16" x14ac:dyDescent="0.55000000000000004">
      <c r="A436" t="s">
        <v>0</v>
      </c>
      <c r="B436" t="s">
        <v>4695</v>
      </c>
      <c r="C436" t="s">
        <v>39</v>
      </c>
      <c r="D436" t="s">
        <v>3600</v>
      </c>
      <c r="E436" t="s">
        <v>51</v>
      </c>
      <c r="F436" t="b">
        <v>1</v>
      </c>
      <c r="G436" t="s">
        <v>27</v>
      </c>
      <c r="H436" s="4">
        <v>45665.750104166669</v>
      </c>
      <c r="I436" t="b">
        <v>1</v>
      </c>
      <c r="J436" t="b">
        <v>1</v>
      </c>
      <c r="K436" t="s">
        <v>24</v>
      </c>
      <c r="L436" t="s">
        <v>36</v>
      </c>
      <c r="N436">
        <v>50</v>
      </c>
      <c r="O436" t="s">
        <v>783</v>
      </c>
      <c r="P436" t="s">
        <v>204</v>
      </c>
    </row>
    <row r="437" spans="1:16" x14ac:dyDescent="0.55000000000000004">
      <c r="A437" t="s">
        <v>0</v>
      </c>
      <c r="B437" t="s">
        <v>4696</v>
      </c>
      <c r="C437" t="s">
        <v>143</v>
      </c>
      <c r="D437" t="s">
        <v>3973</v>
      </c>
      <c r="E437" t="s">
        <v>20</v>
      </c>
      <c r="F437" t="b">
        <v>0</v>
      </c>
      <c r="G437" t="s">
        <v>35</v>
      </c>
      <c r="H437" s="4">
        <v>45665.750613425917</v>
      </c>
      <c r="I437" t="b">
        <v>0</v>
      </c>
      <c r="J437" t="b">
        <v>1</v>
      </c>
      <c r="K437" t="s">
        <v>24</v>
      </c>
      <c r="L437" t="s">
        <v>22</v>
      </c>
      <c r="M437">
        <v>119030</v>
      </c>
      <c r="O437" t="s">
        <v>759</v>
      </c>
      <c r="P437" t="s">
        <v>4697</v>
      </c>
    </row>
    <row r="438" spans="1:16" x14ac:dyDescent="0.55000000000000004">
      <c r="A438" t="s">
        <v>0</v>
      </c>
      <c r="B438" t="s">
        <v>4698</v>
      </c>
      <c r="C438" t="s">
        <v>1880</v>
      </c>
      <c r="D438" t="s">
        <v>3973</v>
      </c>
      <c r="E438" t="s">
        <v>20</v>
      </c>
      <c r="F438" t="b">
        <v>0</v>
      </c>
      <c r="G438" t="s">
        <v>30</v>
      </c>
      <c r="H438" s="4">
        <v>45665.750810185193</v>
      </c>
      <c r="I438" t="b">
        <v>0</v>
      </c>
      <c r="J438" t="b">
        <v>1</v>
      </c>
      <c r="K438" t="s">
        <v>24</v>
      </c>
      <c r="L438" t="s">
        <v>22</v>
      </c>
      <c r="M438">
        <v>99780</v>
      </c>
      <c r="O438" t="s">
        <v>4699</v>
      </c>
      <c r="P438" t="s">
        <v>2025</v>
      </c>
    </row>
    <row r="439" spans="1:16" x14ac:dyDescent="0.55000000000000004">
      <c r="A439" t="s">
        <v>0</v>
      </c>
      <c r="B439" t="s">
        <v>0</v>
      </c>
      <c r="C439" t="s">
        <v>4700</v>
      </c>
      <c r="D439" t="s">
        <v>3973</v>
      </c>
      <c r="F439" t="b">
        <v>0</v>
      </c>
      <c r="G439" t="s">
        <v>41</v>
      </c>
      <c r="H439" s="4">
        <v>45665.751250000001</v>
      </c>
      <c r="I439" t="b">
        <v>0</v>
      </c>
      <c r="J439" t="b">
        <v>0</v>
      </c>
      <c r="K439" t="s">
        <v>24</v>
      </c>
      <c r="L439" t="s">
        <v>36</v>
      </c>
      <c r="N439">
        <v>33</v>
      </c>
      <c r="O439" t="s">
        <v>200</v>
      </c>
      <c r="P439" t="s">
        <v>3163</v>
      </c>
    </row>
    <row r="440" spans="1:16" x14ac:dyDescent="0.55000000000000004">
      <c r="A440" t="s">
        <v>28</v>
      </c>
      <c r="B440" t="s">
        <v>3623</v>
      </c>
      <c r="C440" t="s">
        <v>842</v>
      </c>
      <c r="D440" t="s">
        <v>3973</v>
      </c>
      <c r="E440" t="s">
        <v>20</v>
      </c>
      <c r="F440" t="b">
        <v>0</v>
      </c>
      <c r="G440" t="s">
        <v>30</v>
      </c>
      <c r="H440" s="4">
        <v>45665.751307870371</v>
      </c>
      <c r="I440" t="b">
        <v>0</v>
      </c>
      <c r="J440" t="b">
        <v>0</v>
      </c>
      <c r="K440" t="s">
        <v>24</v>
      </c>
      <c r="L440" t="s">
        <v>22</v>
      </c>
      <c r="M440">
        <v>162500</v>
      </c>
      <c r="O440" t="s">
        <v>74</v>
      </c>
      <c r="P440" t="s">
        <v>4701</v>
      </c>
    </row>
    <row r="441" spans="1:16" x14ac:dyDescent="0.55000000000000004">
      <c r="A441" t="s">
        <v>2</v>
      </c>
      <c r="B441" t="s">
        <v>911</v>
      </c>
      <c r="C441" t="s">
        <v>4702</v>
      </c>
      <c r="D441" t="s">
        <v>3600</v>
      </c>
      <c r="E441" t="s">
        <v>51</v>
      </c>
      <c r="F441" t="b">
        <v>0</v>
      </c>
      <c r="G441" t="s">
        <v>35</v>
      </c>
      <c r="H441" s="4">
        <v>45665.752222222232</v>
      </c>
      <c r="I441" t="b">
        <v>0</v>
      </c>
      <c r="J441" t="b">
        <v>0</v>
      </c>
      <c r="K441" t="s">
        <v>24</v>
      </c>
      <c r="L441" t="s">
        <v>36</v>
      </c>
      <c r="N441">
        <v>65</v>
      </c>
      <c r="O441" t="s">
        <v>741</v>
      </c>
      <c r="P441" t="s">
        <v>4703</v>
      </c>
    </row>
    <row r="442" spans="1:16" x14ac:dyDescent="0.55000000000000004">
      <c r="A442" t="s">
        <v>2</v>
      </c>
      <c r="B442" t="s">
        <v>4704</v>
      </c>
      <c r="C442" t="s">
        <v>4705</v>
      </c>
      <c r="D442" t="s">
        <v>3973</v>
      </c>
      <c r="E442" t="s">
        <v>20</v>
      </c>
      <c r="F442" t="b">
        <v>0</v>
      </c>
      <c r="G442" t="s">
        <v>27</v>
      </c>
      <c r="H442" s="4">
        <v>45665.79179398148</v>
      </c>
      <c r="I442" t="b">
        <v>0</v>
      </c>
      <c r="J442" t="b">
        <v>0</v>
      </c>
      <c r="K442" t="s">
        <v>24</v>
      </c>
      <c r="L442" t="s">
        <v>22</v>
      </c>
      <c r="M442">
        <v>119850</v>
      </c>
      <c r="O442" t="s">
        <v>4706</v>
      </c>
      <c r="P442" t="s">
        <v>4707</v>
      </c>
    </row>
    <row r="443" spans="1:16" x14ac:dyDescent="0.55000000000000004">
      <c r="A443" t="s">
        <v>2</v>
      </c>
      <c r="B443" t="s">
        <v>2</v>
      </c>
      <c r="C443" t="s">
        <v>615</v>
      </c>
      <c r="D443" t="s">
        <v>131</v>
      </c>
      <c r="E443" t="s">
        <v>20</v>
      </c>
      <c r="F443" t="b">
        <v>0</v>
      </c>
      <c r="G443" t="s">
        <v>27</v>
      </c>
      <c r="H443" s="4">
        <v>45665.793124999997</v>
      </c>
      <c r="I443" t="b">
        <v>1</v>
      </c>
      <c r="J443" t="b">
        <v>0</v>
      </c>
      <c r="K443" t="s">
        <v>24</v>
      </c>
      <c r="L443" t="s">
        <v>22</v>
      </c>
      <c r="M443">
        <v>110000</v>
      </c>
      <c r="O443" t="s">
        <v>131</v>
      </c>
      <c r="P443" t="s">
        <v>128</v>
      </c>
    </row>
    <row r="444" spans="1:16" x14ac:dyDescent="0.55000000000000004">
      <c r="A444" t="s">
        <v>2</v>
      </c>
      <c r="B444" t="s">
        <v>4708</v>
      </c>
      <c r="C444" t="s">
        <v>630</v>
      </c>
      <c r="D444" t="s">
        <v>3828</v>
      </c>
      <c r="E444" t="s">
        <v>51</v>
      </c>
      <c r="F444" t="b">
        <v>0</v>
      </c>
      <c r="G444" t="s">
        <v>27</v>
      </c>
      <c r="H444" s="4">
        <v>45665.793194444443</v>
      </c>
      <c r="I444" t="b">
        <v>0</v>
      </c>
      <c r="J444" t="b">
        <v>1</v>
      </c>
      <c r="K444" t="s">
        <v>24</v>
      </c>
      <c r="L444" t="s">
        <v>22</v>
      </c>
      <c r="M444">
        <v>113000</v>
      </c>
      <c r="O444" t="s">
        <v>4709</v>
      </c>
      <c r="P444" t="s">
        <v>4710</v>
      </c>
    </row>
    <row r="445" spans="1:16" x14ac:dyDescent="0.55000000000000004">
      <c r="A445" t="s">
        <v>89</v>
      </c>
      <c r="B445" t="s">
        <v>4711</v>
      </c>
      <c r="C445" t="s">
        <v>337</v>
      </c>
      <c r="D445" t="s">
        <v>3973</v>
      </c>
      <c r="E445" t="s">
        <v>20</v>
      </c>
      <c r="F445" t="b">
        <v>0</v>
      </c>
      <c r="G445" t="s">
        <v>27</v>
      </c>
      <c r="H445" s="4">
        <v>45665.793356481481</v>
      </c>
      <c r="I445" t="b">
        <v>0</v>
      </c>
      <c r="J445" t="b">
        <v>1</v>
      </c>
      <c r="K445" t="s">
        <v>24</v>
      </c>
      <c r="L445" t="s">
        <v>22</v>
      </c>
      <c r="M445">
        <v>155000</v>
      </c>
      <c r="O445" t="s">
        <v>4712</v>
      </c>
      <c r="P445" t="s">
        <v>4713</v>
      </c>
    </row>
    <row r="446" spans="1:16" x14ac:dyDescent="0.55000000000000004">
      <c r="A446" t="s">
        <v>2</v>
      </c>
      <c r="B446" t="s">
        <v>924</v>
      </c>
      <c r="C446" t="s">
        <v>1270</v>
      </c>
      <c r="D446" t="s">
        <v>3973</v>
      </c>
      <c r="E446" t="s">
        <v>51</v>
      </c>
      <c r="F446" t="b">
        <v>0</v>
      </c>
      <c r="G446" t="s">
        <v>27</v>
      </c>
      <c r="H446" s="4">
        <v>45665.83488425926</v>
      </c>
      <c r="I446" t="b">
        <v>1</v>
      </c>
      <c r="J446" t="b">
        <v>1</v>
      </c>
      <c r="K446" t="s">
        <v>24</v>
      </c>
      <c r="L446" t="s">
        <v>36</v>
      </c>
      <c r="N446">
        <v>65</v>
      </c>
      <c r="O446" t="s">
        <v>80</v>
      </c>
      <c r="P446" t="s">
        <v>4714</v>
      </c>
    </row>
    <row r="447" spans="1:16" x14ac:dyDescent="0.55000000000000004">
      <c r="A447" t="s">
        <v>2</v>
      </c>
      <c r="B447" t="s">
        <v>4715</v>
      </c>
      <c r="C447" t="s">
        <v>44</v>
      </c>
      <c r="D447" t="s">
        <v>3600</v>
      </c>
      <c r="E447" t="s">
        <v>51</v>
      </c>
      <c r="F447" t="b">
        <v>0</v>
      </c>
      <c r="G447" t="s">
        <v>27</v>
      </c>
      <c r="H447" s="4">
        <v>45665.83489583333</v>
      </c>
      <c r="I447" t="b">
        <v>1</v>
      </c>
      <c r="J447" t="b">
        <v>0</v>
      </c>
      <c r="K447" t="s">
        <v>24</v>
      </c>
      <c r="L447" t="s">
        <v>36</v>
      </c>
      <c r="N447">
        <v>80</v>
      </c>
      <c r="O447" t="s">
        <v>2796</v>
      </c>
      <c r="P447" t="s">
        <v>4716</v>
      </c>
    </row>
    <row r="448" spans="1:16" x14ac:dyDescent="0.55000000000000004">
      <c r="A448" t="s">
        <v>89</v>
      </c>
      <c r="B448" t="s">
        <v>4717</v>
      </c>
      <c r="C448" t="s">
        <v>203</v>
      </c>
      <c r="D448" t="s">
        <v>3973</v>
      </c>
      <c r="E448" t="s">
        <v>20</v>
      </c>
      <c r="F448" t="b">
        <v>0</v>
      </c>
      <c r="G448" t="s">
        <v>27</v>
      </c>
      <c r="H448" s="4">
        <v>45665.835023148153</v>
      </c>
      <c r="I448" t="b">
        <v>1</v>
      </c>
      <c r="J448" t="b">
        <v>1</v>
      </c>
      <c r="K448" t="s">
        <v>24</v>
      </c>
      <c r="L448" t="s">
        <v>22</v>
      </c>
      <c r="M448">
        <v>105000</v>
      </c>
      <c r="O448" t="s">
        <v>1784</v>
      </c>
      <c r="P448" t="s">
        <v>4718</v>
      </c>
    </row>
    <row r="449" spans="1:16" x14ac:dyDescent="0.55000000000000004">
      <c r="A449" t="s">
        <v>2</v>
      </c>
      <c r="B449" t="s">
        <v>4719</v>
      </c>
      <c r="C449" t="s">
        <v>44</v>
      </c>
      <c r="D449" t="s">
        <v>3600</v>
      </c>
      <c r="E449" t="s">
        <v>51</v>
      </c>
      <c r="F449" t="b">
        <v>0</v>
      </c>
      <c r="G449" t="s">
        <v>30</v>
      </c>
      <c r="H449" s="4">
        <v>45665.835949074077</v>
      </c>
      <c r="I449" t="b">
        <v>1</v>
      </c>
      <c r="J449" t="b">
        <v>0</v>
      </c>
      <c r="K449" t="s">
        <v>24</v>
      </c>
      <c r="L449" t="s">
        <v>36</v>
      </c>
      <c r="N449">
        <v>75</v>
      </c>
      <c r="O449" t="s">
        <v>2796</v>
      </c>
      <c r="P449" t="s">
        <v>4716</v>
      </c>
    </row>
    <row r="450" spans="1:16" x14ac:dyDescent="0.55000000000000004">
      <c r="A450" t="s">
        <v>1</v>
      </c>
      <c r="B450" t="s">
        <v>3564</v>
      </c>
      <c r="C450" t="s">
        <v>1546</v>
      </c>
      <c r="D450" t="s">
        <v>3973</v>
      </c>
      <c r="E450" t="s">
        <v>20</v>
      </c>
      <c r="F450" t="b">
        <v>0</v>
      </c>
      <c r="G450" t="s">
        <v>27</v>
      </c>
      <c r="H450" s="4">
        <v>45665.875162037039</v>
      </c>
      <c r="I450" t="b">
        <v>1</v>
      </c>
      <c r="J450" t="b">
        <v>1</v>
      </c>
      <c r="K450" t="s">
        <v>24</v>
      </c>
      <c r="L450" t="s">
        <v>22</v>
      </c>
      <c r="M450">
        <v>62150</v>
      </c>
      <c r="O450" t="s">
        <v>1841</v>
      </c>
      <c r="P450" t="s">
        <v>204</v>
      </c>
    </row>
    <row r="451" spans="1:16" x14ac:dyDescent="0.55000000000000004">
      <c r="A451" t="s">
        <v>0</v>
      </c>
      <c r="B451" t="s">
        <v>4372</v>
      </c>
      <c r="C451" t="s">
        <v>3162</v>
      </c>
      <c r="D451" t="s">
        <v>3957</v>
      </c>
      <c r="E451" t="s">
        <v>20</v>
      </c>
      <c r="F451" t="b">
        <v>0</v>
      </c>
      <c r="G451" t="s">
        <v>27</v>
      </c>
      <c r="H451" s="4">
        <v>45665.875162037039</v>
      </c>
      <c r="I451" t="b">
        <v>0</v>
      </c>
      <c r="J451" t="b">
        <v>1</v>
      </c>
      <c r="K451" t="s">
        <v>24</v>
      </c>
      <c r="L451" t="s">
        <v>36</v>
      </c>
      <c r="N451">
        <v>27.435001373291019</v>
      </c>
      <c r="O451" t="s">
        <v>251</v>
      </c>
      <c r="P451" t="s">
        <v>4373</v>
      </c>
    </row>
    <row r="452" spans="1:16" x14ac:dyDescent="0.55000000000000004">
      <c r="A452" t="s">
        <v>1</v>
      </c>
      <c r="B452" t="s">
        <v>4720</v>
      </c>
      <c r="C452" t="s">
        <v>1331</v>
      </c>
      <c r="D452" t="s">
        <v>3973</v>
      </c>
      <c r="E452" t="s">
        <v>20</v>
      </c>
      <c r="F452" t="b">
        <v>0</v>
      </c>
      <c r="G452" t="s">
        <v>27</v>
      </c>
      <c r="H452" s="4">
        <v>45665.876122685193</v>
      </c>
      <c r="I452" t="b">
        <v>0</v>
      </c>
      <c r="J452" t="b">
        <v>0</v>
      </c>
      <c r="K452" t="s">
        <v>24</v>
      </c>
      <c r="L452" t="s">
        <v>22</v>
      </c>
      <c r="M452">
        <v>75000</v>
      </c>
      <c r="O452" t="s">
        <v>2428</v>
      </c>
      <c r="P452" t="s">
        <v>338</v>
      </c>
    </row>
    <row r="453" spans="1:16" x14ac:dyDescent="0.55000000000000004">
      <c r="A453" t="s">
        <v>89</v>
      </c>
      <c r="B453" t="s">
        <v>4721</v>
      </c>
      <c r="C453" t="s">
        <v>82</v>
      </c>
      <c r="D453" t="s">
        <v>3973</v>
      </c>
      <c r="E453" t="s">
        <v>20</v>
      </c>
      <c r="F453" t="b">
        <v>0</v>
      </c>
      <c r="G453" t="s">
        <v>27</v>
      </c>
      <c r="H453" s="4">
        <v>45665.876157407409</v>
      </c>
      <c r="I453" t="b">
        <v>0</v>
      </c>
      <c r="J453" t="b">
        <v>0</v>
      </c>
      <c r="K453" t="s">
        <v>24</v>
      </c>
      <c r="L453" t="s">
        <v>22</v>
      </c>
      <c r="M453">
        <v>425000</v>
      </c>
      <c r="O453" t="s">
        <v>4722</v>
      </c>
      <c r="P453" t="s">
        <v>1211</v>
      </c>
    </row>
    <row r="454" spans="1:16" x14ac:dyDescent="0.55000000000000004">
      <c r="A454" t="s">
        <v>2</v>
      </c>
      <c r="B454" t="s">
        <v>422</v>
      </c>
      <c r="C454" t="s">
        <v>774</v>
      </c>
      <c r="D454" t="s">
        <v>3973</v>
      </c>
      <c r="E454" t="s">
        <v>20</v>
      </c>
      <c r="F454" t="b">
        <v>0</v>
      </c>
      <c r="G454" t="s">
        <v>27</v>
      </c>
      <c r="H454" s="4">
        <v>45665.876597222217</v>
      </c>
      <c r="I454" t="b">
        <v>1</v>
      </c>
      <c r="J454" t="b">
        <v>1</v>
      </c>
      <c r="K454" t="s">
        <v>24</v>
      </c>
      <c r="L454" t="s">
        <v>22</v>
      </c>
      <c r="M454">
        <v>98050</v>
      </c>
      <c r="O454" t="s">
        <v>4723</v>
      </c>
      <c r="P454" t="s">
        <v>882</v>
      </c>
    </row>
    <row r="455" spans="1:16" x14ac:dyDescent="0.55000000000000004">
      <c r="A455" t="s">
        <v>0</v>
      </c>
      <c r="B455" t="s">
        <v>0</v>
      </c>
      <c r="C455" t="s">
        <v>617</v>
      </c>
      <c r="D455" t="s">
        <v>3828</v>
      </c>
      <c r="E455" t="s">
        <v>20</v>
      </c>
      <c r="F455" t="b">
        <v>0</v>
      </c>
      <c r="G455" t="s">
        <v>27</v>
      </c>
      <c r="H455" s="4">
        <v>45665.916770833333</v>
      </c>
      <c r="I455" t="b">
        <v>0</v>
      </c>
      <c r="J455" t="b">
        <v>1</v>
      </c>
      <c r="K455" t="s">
        <v>24</v>
      </c>
      <c r="L455" t="s">
        <v>22</v>
      </c>
      <c r="M455">
        <v>75000</v>
      </c>
      <c r="O455" t="s">
        <v>4724</v>
      </c>
      <c r="P455" t="s">
        <v>4725</v>
      </c>
    </row>
    <row r="456" spans="1:16" x14ac:dyDescent="0.55000000000000004">
      <c r="A456" t="s">
        <v>2</v>
      </c>
      <c r="B456" t="s">
        <v>2167</v>
      </c>
      <c r="C456" t="s">
        <v>293</v>
      </c>
      <c r="D456" t="s">
        <v>3600</v>
      </c>
      <c r="E456" t="s">
        <v>51</v>
      </c>
      <c r="F456" t="b">
        <v>0</v>
      </c>
      <c r="G456" t="s">
        <v>27</v>
      </c>
      <c r="H456" s="4">
        <v>45665.918136574073</v>
      </c>
      <c r="I456" t="b">
        <v>1</v>
      </c>
      <c r="J456" t="b">
        <v>0</v>
      </c>
      <c r="K456" t="s">
        <v>24</v>
      </c>
      <c r="L456" t="s">
        <v>36</v>
      </c>
      <c r="N456">
        <v>69.5</v>
      </c>
      <c r="O456" t="s">
        <v>4726</v>
      </c>
      <c r="P456" t="s">
        <v>4727</v>
      </c>
    </row>
    <row r="457" spans="1:16" x14ac:dyDescent="0.55000000000000004">
      <c r="A457" t="s">
        <v>2</v>
      </c>
      <c r="B457" t="s">
        <v>2</v>
      </c>
      <c r="C457" t="s">
        <v>2164</v>
      </c>
      <c r="D457" t="s">
        <v>3828</v>
      </c>
      <c r="E457" t="s">
        <v>20</v>
      </c>
      <c r="F457" t="b">
        <v>0</v>
      </c>
      <c r="G457" t="s">
        <v>27</v>
      </c>
      <c r="H457" s="4">
        <v>45665.918182870373</v>
      </c>
      <c r="I457" t="b">
        <v>0</v>
      </c>
      <c r="J457" t="b">
        <v>1</v>
      </c>
      <c r="K457" t="s">
        <v>24</v>
      </c>
      <c r="L457" t="s">
        <v>22</v>
      </c>
      <c r="M457">
        <v>115000</v>
      </c>
      <c r="O457" t="s">
        <v>4728</v>
      </c>
      <c r="P457" t="s">
        <v>4729</v>
      </c>
    </row>
    <row r="458" spans="1:16" x14ac:dyDescent="0.55000000000000004">
      <c r="A458" t="s">
        <v>1</v>
      </c>
      <c r="B458" t="s">
        <v>4730</v>
      </c>
      <c r="C458" t="s">
        <v>3018</v>
      </c>
      <c r="D458" t="s">
        <v>3828</v>
      </c>
      <c r="E458" t="s">
        <v>20</v>
      </c>
      <c r="F458" t="b">
        <v>0</v>
      </c>
      <c r="G458" t="s">
        <v>27</v>
      </c>
      <c r="H458" s="4">
        <v>45665.918229166673</v>
      </c>
      <c r="I458" t="b">
        <v>0</v>
      </c>
      <c r="J458" t="b">
        <v>1</v>
      </c>
      <c r="K458" t="s">
        <v>24</v>
      </c>
      <c r="L458" t="s">
        <v>22</v>
      </c>
      <c r="M458">
        <v>87267</v>
      </c>
      <c r="O458" t="s">
        <v>1677</v>
      </c>
      <c r="P458" t="s">
        <v>4731</v>
      </c>
    </row>
    <row r="459" spans="1:16" x14ac:dyDescent="0.55000000000000004">
      <c r="A459" t="s">
        <v>2</v>
      </c>
      <c r="B459" t="s">
        <v>3617</v>
      </c>
      <c r="C459" t="s">
        <v>192</v>
      </c>
      <c r="D459" t="s">
        <v>3828</v>
      </c>
      <c r="E459" t="s">
        <v>20</v>
      </c>
      <c r="F459" t="b">
        <v>0</v>
      </c>
      <c r="G459" t="s">
        <v>30</v>
      </c>
      <c r="H459" s="4">
        <v>45665.919293981482</v>
      </c>
      <c r="I459" t="b">
        <v>0</v>
      </c>
      <c r="J459" t="b">
        <v>1</v>
      </c>
      <c r="K459" t="s">
        <v>24</v>
      </c>
      <c r="L459" t="s">
        <v>22</v>
      </c>
      <c r="M459">
        <v>110000</v>
      </c>
      <c r="O459" t="s">
        <v>554</v>
      </c>
      <c r="P459" t="s">
        <v>67</v>
      </c>
    </row>
    <row r="460" spans="1:16" x14ac:dyDescent="0.55000000000000004">
      <c r="A460" t="s">
        <v>0</v>
      </c>
      <c r="B460" t="s">
        <v>0</v>
      </c>
      <c r="C460" t="s">
        <v>2168</v>
      </c>
      <c r="D460" t="s">
        <v>3973</v>
      </c>
      <c r="E460" t="s">
        <v>51</v>
      </c>
      <c r="F460" t="b">
        <v>0</v>
      </c>
      <c r="G460" t="s">
        <v>27</v>
      </c>
      <c r="H460" s="4">
        <v>45665.958472222221</v>
      </c>
      <c r="I460" t="b">
        <v>1</v>
      </c>
      <c r="J460" t="b">
        <v>0</v>
      </c>
      <c r="K460" t="s">
        <v>24</v>
      </c>
      <c r="L460" t="s">
        <v>36</v>
      </c>
      <c r="N460">
        <v>25</v>
      </c>
      <c r="O460" t="s">
        <v>2169</v>
      </c>
    </row>
    <row r="461" spans="1:16" x14ac:dyDescent="0.55000000000000004">
      <c r="A461" t="s">
        <v>0</v>
      </c>
      <c r="B461" t="s">
        <v>4732</v>
      </c>
      <c r="C461" t="s">
        <v>94</v>
      </c>
      <c r="D461" t="s">
        <v>3973</v>
      </c>
      <c r="E461" t="s">
        <v>20</v>
      </c>
      <c r="F461" t="b">
        <v>0</v>
      </c>
      <c r="G461" t="s">
        <v>30</v>
      </c>
      <c r="H461" s="4">
        <v>45665.959236111114</v>
      </c>
      <c r="I461" t="b">
        <v>1</v>
      </c>
      <c r="J461" t="b">
        <v>0</v>
      </c>
      <c r="K461" t="s">
        <v>24</v>
      </c>
      <c r="L461" t="s">
        <v>36</v>
      </c>
      <c r="N461">
        <v>27.5</v>
      </c>
      <c r="O461" t="s">
        <v>4344</v>
      </c>
      <c r="P461" t="s">
        <v>4733</v>
      </c>
    </row>
    <row r="462" spans="1:16" x14ac:dyDescent="0.55000000000000004">
      <c r="A462" t="s">
        <v>2</v>
      </c>
      <c r="B462" t="s">
        <v>4734</v>
      </c>
      <c r="C462" t="s">
        <v>155</v>
      </c>
      <c r="D462" t="s">
        <v>3828</v>
      </c>
      <c r="E462" t="s">
        <v>51</v>
      </c>
      <c r="F462" t="b">
        <v>0</v>
      </c>
      <c r="G462" t="s">
        <v>35</v>
      </c>
      <c r="H462" s="4">
        <v>45665.960590277777</v>
      </c>
      <c r="I462" t="b">
        <v>1</v>
      </c>
      <c r="J462" t="b">
        <v>0</v>
      </c>
      <c r="K462" t="s">
        <v>24</v>
      </c>
      <c r="L462" t="s">
        <v>36</v>
      </c>
      <c r="N462">
        <v>45.060001373291023</v>
      </c>
      <c r="O462" t="s">
        <v>4735</v>
      </c>
      <c r="P462" t="s">
        <v>461</v>
      </c>
    </row>
    <row r="463" spans="1:16" x14ac:dyDescent="0.55000000000000004">
      <c r="A463" t="s">
        <v>1</v>
      </c>
      <c r="B463" t="s">
        <v>4047</v>
      </c>
      <c r="C463" t="s">
        <v>4736</v>
      </c>
      <c r="D463" t="s">
        <v>3957</v>
      </c>
      <c r="E463" t="s">
        <v>34</v>
      </c>
      <c r="F463" t="b">
        <v>0</v>
      </c>
      <c r="G463" t="s">
        <v>23</v>
      </c>
      <c r="H463" s="4">
        <v>45665.986817129633</v>
      </c>
      <c r="I463" t="b">
        <v>0</v>
      </c>
      <c r="J463" t="b">
        <v>1</v>
      </c>
      <c r="K463" t="s">
        <v>24</v>
      </c>
      <c r="L463" t="s">
        <v>36</v>
      </c>
      <c r="N463">
        <v>78.1199951171875</v>
      </c>
      <c r="O463" t="s">
        <v>800</v>
      </c>
      <c r="P463" t="s">
        <v>4046</v>
      </c>
    </row>
    <row r="464" spans="1:16" x14ac:dyDescent="0.55000000000000004">
      <c r="A464" t="s">
        <v>19</v>
      </c>
      <c r="B464" t="s">
        <v>4737</v>
      </c>
      <c r="C464" t="s">
        <v>4738</v>
      </c>
      <c r="D464" t="s">
        <v>3957</v>
      </c>
      <c r="E464" t="s">
        <v>34</v>
      </c>
      <c r="F464" t="b">
        <v>0</v>
      </c>
      <c r="G464" t="s">
        <v>52</v>
      </c>
      <c r="H464" s="4">
        <v>45666.00136574074</v>
      </c>
      <c r="I464" t="b">
        <v>0</v>
      </c>
      <c r="J464" t="b">
        <v>1</v>
      </c>
      <c r="K464" t="s">
        <v>24</v>
      </c>
      <c r="L464" t="s">
        <v>36</v>
      </c>
      <c r="N464">
        <v>40.255001068115227</v>
      </c>
      <c r="O464" t="s">
        <v>800</v>
      </c>
      <c r="P464" t="s">
        <v>4046</v>
      </c>
    </row>
    <row r="465" spans="1:16" x14ac:dyDescent="0.55000000000000004">
      <c r="A465" t="s">
        <v>1</v>
      </c>
      <c r="B465" t="s">
        <v>4739</v>
      </c>
      <c r="C465" t="s">
        <v>4740</v>
      </c>
      <c r="D465" t="s">
        <v>3957</v>
      </c>
      <c r="E465" t="s">
        <v>34</v>
      </c>
      <c r="F465" t="b">
        <v>0</v>
      </c>
      <c r="G465" t="s">
        <v>52</v>
      </c>
      <c r="H465" s="4">
        <v>45666.00136574074</v>
      </c>
      <c r="I465" t="b">
        <v>0</v>
      </c>
      <c r="J465" t="b">
        <v>1</v>
      </c>
      <c r="K465" t="s">
        <v>24</v>
      </c>
      <c r="L465" t="s">
        <v>36</v>
      </c>
      <c r="N465">
        <v>35.75</v>
      </c>
      <c r="O465" t="s">
        <v>800</v>
      </c>
      <c r="P465" t="s">
        <v>4046</v>
      </c>
    </row>
    <row r="466" spans="1:16" x14ac:dyDescent="0.55000000000000004">
      <c r="A466" t="s">
        <v>2</v>
      </c>
      <c r="B466" t="s">
        <v>4741</v>
      </c>
      <c r="C466" t="s">
        <v>114</v>
      </c>
      <c r="D466" t="s">
        <v>3973</v>
      </c>
      <c r="E466" t="s">
        <v>20</v>
      </c>
      <c r="F466" t="b">
        <v>0</v>
      </c>
      <c r="G466" t="s">
        <v>27</v>
      </c>
      <c r="H466" s="4">
        <v>45666.001469907409</v>
      </c>
      <c r="I466" t="b">
        <v>0</v>
      </c>
      <c r="J466" t="b">
        <v>1</v>
      </c>
      <c r="K466" t="s">
        <v>24</v>
      </c>
      <c r="L466" t="s">
        <v>22</v>
      </c>
      <c r="M466">
        <v>121500</v>
      </c>
      <c r="O466" t="s">
        <v>4742</v>
      </c>
      <c r="P466" t="s">
        <v>4743</v>
      </c>
    </row>
    <row r="467" spans="1:16" x14ac:dyDescent="0.55000000000000004">
      <c r="A467" t="s">
        <v>2</v>
      </c>
      <c r="B467" t="s">
        <v>1464</v>
      </c>
      <c r="C467" t="s">
        <v>167</v>
      </c>
      <c r="D467" t="s">
        <v>3973</v>
      </c>
      <c r="E467" t="s">
        <v>51</v>
      </c>
      <c r="F467" t="b">
        <v>0</v>
      </c>
      <c r="G467" t="s">
        <v>27</v>
      </c>
      <c r="H467" s="4">
        <v>45666.001597222217</v>
      </c>
      <c r="I467" t="b">
        <v>1</v>
      </c>
      <c r="J467" t="b">
        <v>0</v>
      </c>
      <c r="K467" t="s">
        <v>24</v>
      </c>
      <c r="L467" t="s">
        <v>36</v>
      </c>
      <c r="N467">
        <v>60</v>
      </c>
      <c r="O467" t="s">
        <v>396</v>
      </c>
      <c r="P467" t="s">
        <v>4744</v>
      </c>
    </row>
    <row r="468" spans="1:16" x14ac:dyDescent="0.55000000000000004">
      <c r="A468" t="s">
        <v>2</v>
      </c>
      <c r="B468" t="s">
        <v>2307</v>
      </c>
      <c r="C468" t="s">
        <v>4745</v>
      </c>
      <c r="D468" t="s">
        <v>3828</v>
      </c>
      <c r="E468" t="s">
        <v>20</v>
      </c>
      <c r="F468" t="b">
        <v>0</v>
      </c>
      <c r="G468" t="s">
        <v>30</v>
      </c>
      <c r="H468" s="4">
        <v>45666.002581018518</v>
      </c>
      <c r="I468" t="b">
        <v>1</v>
      </c>
      <c r="J468" t="b">
        <v>0</v>
      </c>
      <c r="K468" t="s">
        <v>24</v>
      </c>
      <c r="L468" t="s">
        <v>22</v>
      </c>
      <c r="M468">
        <v>134028.96875</v>
      </c>
      <c r="O468" t="s">
        <v>4746</v>
      </c>
      <c r="P468" t="s">
        <v>4747</v>
      </c>
    </row>
    <row r="469" spans="1:16" x14ac:dyDescent="0.55000000000000004">
      <c r="A469" t="s">
        <v>0</v>
      </c>
      <c r="B469" t="s">
        <v>2488</v>
      </c>
      <c r="C469" t="s">
        <v>39</v>
      </c>
      <c r="D469" t="s">
        <v>3828</v>
      </c>
      <c r="E469" t="s">
        <v>20</v>
      </c>
      <c r="F469" t="b">
        <v>1</v>
      </c>
      <c r="G469" t="s">
        <v>1247</v>
      </c>
      <c r="H469" s="4">
        <v>45666.021898148138</v>
      </c>
      <c r="I469" t="b">
        <v>0</v>
      </c>
      <c r="J469" t="b">
        <v>0</v>
      </c>
      <c r="K469" t="s">
        <v>1247</v>
      </c>
      <c r="L469" t="s">
        <v>22</v>
      </c>
      <c r="M469">
        <v>70000</v>
      </c>
      <c r="O469" t="s">
        <v>1893</v>
      </c>
      <c r="P469" t="s">
        <v>4748</v>
      </c>
    </row>
    <row r="470" spans="1:16" x14ac:dyDescent="0.55000000000000004">
      <c r="A470" t="s">
        <v>0</v>
      </c>
      <c r="B470" t="s">
        <v>4749</v>
      </c>
      <c r="C470" t="s">
        <v>4750</v>
      </c>
      <c r="D470" t="s">
        <v>3828</v>
      </c>
      <c r="F470" t="b">
        <v>0</v>
      </c>
      <c r="G470" t="s">
        <v>41</v>
      </c>
      <c r="H470" s="4">
        <v>45666.042002314818</v>
      </c>
      <c r="I470" t="b">
        <v>1</v>
      </c>
      <c r="J470" t="b">
        <v>0</v>
      </c>
      <c r="K470" t="s">
        <v>24</v>
      </c>
      <c r="L470" t="s">
        <v>36</v>
      </c>
      <c r="N470">
        <v>26.5</v>
      </c>
      <c r="O470" t="s">
        <v>4751</v>
      </c>
      <c r="P470" t="s">
        <v>943</v>
      </c>
    </row>
    <row r="471" spans="1:16" x14ac:dyDescent="0.55000000000000004">
      <c r="A471" t="s">
        <v>0</v>
      </c>
      <c r="B471" t="s">
        <v>1589</v>
      </c>
      <c r="C471" t="s">
        <v>82</v>
      </c>
      <c r="D471" t="s">
        <v>4357</v>
      </c>
      <c r="E471" t="s">
        <v>20</v>
      </c>
      <c r="F471" t="b">
        <v>0</v>
      </c>
      <c r="G471" t="s">
        <v>27</v>
      </c>
      <c r="H471" s="4">
        <v>45666.250034722223</v>
      </c>
      <c r="I471" t="b">
        <v>1</v>
      </c>
      <c r="J471" t="b">
        <v>0</v>
      </c>
      <c r="K471" t="s">
        <v>24</v>
      </c>
      <c r="L471" t="s">
        <v>22</v>
      </c>
      <c r="M471">
        <v>105000</v>
      </c>
      <c r="O471" t="s">
        <v>1037</v>
      </c>
      <c r="P471" t="s">
        <v>1590</v>
      </c>
    </row>
    <row r="472" spans="1:16" x14ac:dyDescent="0.55000000000000004">
      <c r="A472" t="s">
        <v>25</v>
      </c>
      <c r="B472" t="s">
        <v>4752</v>
      </c>
      <c r="C472" t="s">
        <v>39</v>
      </c>
      <c r="D472" t="s">
        <v>4109</v>
      </c>
      <c r="E472" t="s">
        <v>20</v>
      </c>
      <c r="F472" t="b">
        <v>1</v>
      </c>
      <c r="G472" t="s">
        <v>27</v>
      </c>
      <c r="H472" s="4">
        <v>45666.250069444453</v>
      </c>
      <c r="I472" t="b">
        <v>1</v>
      </c>
      <c r="J472" t="b">
        <v>1</v>
      </c>
      <c r="K472" t="s">
        <v>24</v>
      </c>
      <c r="L472" t="s">
        <v>22</v>
      </c>
      <c r="M472">
        <v>170000</v>
      </c>
      <c r="O472" t="s">
        <v>902</v>
      </c>
      <c r="P472" t="s">
        <v>1123</v>
      </c>
    </row>
    <row r="473" spans="1:16" x14ac:dyDescent="0.55000000000000004">
      <c r="A473" t="s">
        <v>0</v>
      </c>
      <c r="B473" t="s">
        <v>0</v>
      </c>
      <c r="C473" t="s">
        <v>54</v>
      </c>
      <c r="D473" t="s">
        <v>4753</v>
      </c>
      <c r="E473" t="s">
        <v>20</v>
      </c>
      <c r="F473" t="b">
        <v>0</v>
      </c>
      <c r="G473" t="s">
        <v>41</v>
      </c>
      <c r="H473" s="4">
        <v>45666.25037037037</v>
      </c>
      <c r="I473" t="b">
        <v>1</v>
      </c>
      <c r="J473" t="b">
        <v>1</v>
      </c>
      <c r="K473" t="s">
        <v>24</v>
      </c>
      <c r="L473" t="s">
        <v>36</v>
      </c>
      <c r="N473">
        <v>60</v>
      </c>
      <c r="O473" t="s">
        <v>289</v>
      </c>
      <c r="P473" t="s">
        <v>2400</v>
      </c>
    </row>
    <row r="474" spans="1:16" x14ac:dyDescent="0.55000000000000004">
      <c r="A474" t="s">
        <v>0</v>
      </c>
      <c r="B474" t="s">
        <v>1254</v>
      </c>
      <c r="C474" t="s">
        <v>3004</v>
      </c>
      <c r="D474" t="s">
        <v>3828</v>
      </c>
      <c r="E474" t="s">
        <v>20</v>
      </c>
      <c r="F474" t="b">
        <v>0</v>
      </c>
      <c r="G474" t="s">
        <v>35</v>
      </c>
      <c r="H474" s="4">
        <v>45666.250671296293</v>
      </c>
      <c r="I474" t="b">
        <v>0</v>
      </c>
      <c r="J474" t="b">
        <v>0</v>
      </c>
      <c r="K474" t="s">
        <v>24</v>
      </c>
      <c r="L474" t="s">
        <v>22</v>
      </c>
      <c r="M474">
        <v>107500</v>
      </c>
      <c r="O474" t="s">
        <v>4754</v>
      </c>
      <c r="P474" t="s">
        <v>3428</v>
      </c>
    </row>
    <row r="475" spans="1:16" x14ac:dyDescent="0.55000000000000004">
      <c r="A475" t="s">
        <v>0</v>
      </c>
      <c r="B475" t="s">
        <v>4755</v>
      </c>
      <c r="C475" t="s">
        <v>167</v>
      </c>
      <c r="D475" t="s">
        <v>3828</v>
      </c>
      <c r="E475" t="s">
        <v>20</v>
      </c>
      <c r="F475" t="b">
        <v>0</v>
      </c>
      <c r="G475" t="s">
        <v>35</v>
      </c>
      <c r="H475" s="4">
        <v>45666.250671296293</v>
      </c>
      <c r="I475" t="b">
        <v>0</v>
      </c>
      <c r="J475" t="b">
        <v>0</v>
      </c>
      <c r="K475" t="s">
        <v>24</v>
      </c>
      <c r="L475" t="s">
        <v>22</v>
      </c>
      <c r="M475">
        <v>72500</v>
      </c>
      <c r="O475" t="s">
        <v>4756</v>
      </c>
      <c r="P475" t="s">
        <v>4757</v>
      </c>
    </row>
    <row r="476" spans="1:16" x14ac:dyDescent="0.55000000000000004">
      <c r="A476" t="s">
        <v>1</v>
      </c>
      <c r="B476" t="s">
        <v>4464</v>
      </c>
      <c r="C476" t="s">
        <v>82</v>
      </c>
      <c r="D476" t="s">
        <v>2208</v>
      </c>
      <c r="E476" t="s">
        <v>20</v>
      </c>
      <c r="F476" t="b">
        <v>0</v>
      </c>
      <c r="G476" t="s">
        <v>27</v>
      </c>
      <c r="H476" s="4">
        <v>45666.251226851848</v>
      </c>
      <c r="I476" t="b">
        <v>0</v>
      </c>
      <c r="J476" t="b">
        <v>1</v>
      </c>
      <c r="K476" t="s">
        <v>24</v>
      </c>
      <c r="L476" t="s">
        <v>22</v>
      </c>
      <c r="M476">
        <v>129780</v>
      </c>
      <c r="O476" t="s">
        <v>4758</v>
      </c>
      <c r="P476" t="s">
        <v>2611</v>
      </c>
    </row>
    <row r="477" spans="1:16" x14ac:dyDescent="0.55000000000000004">
      <c r="A477" t="s">
        <v>1</v>
      </c>
      <c r="B477" t="s">
        <v>410</v>
      </c>
      <c r="C477" t="s">
        <v>3729</v>
      </c>
      <c r="D477" t="s">
        <v>2532</v>
      </c>
      <c r="E477" t="s">
        <v>20</v>
      </c>
      <c r="F477" t="b">
        <v>0</v>
      </c>
      <c r="G477" t="s">
        <v>52</v>
      </c>
      <c r="H477" s="4">
        <v>45666.25167824074</v>
      </c>
      <c r="I477" t="b">
        <v>0</v>
      </c>
      <c r="J477" t="b">
        <v>0</v>
      </c>
      <c r="K477" t="s">
        <v>24</v>
      </c>
      <c r="L477" t="s">
        <v>22</v>
      </c>
      <c r="M477">
        <v>71287.5</v>
      </c>
      <c r="O477" t="s">
        <v>4759</v>
      </c>
    </row>
    <row r="478" spans="1:16" x14ac:dyDescent="0.55000000000000004">
      <c r="A478" t="s">
        <v>2</v>
      </c>
      <c r="B478" t="s">
        <v>4306</v>
      </c>
      <c r="C478" t="s">
        <v>49</v>
      </c>
      <c r="D478" t="s">
        <v>4597</v>
      </c>
      <c r="E478" t="s">
        <v>20</v>
      </c>
      <c r="F478" t="b">
        <v>0</v>
      </c>
      <c r="G478" t="s">
        <v>41</v>
      </c>
      <c r="H478" s="4">
        <v>45666.251828703702</v>
      </c>
      <c r="I478" t="b">
        <v>0</v>
      </c>
      <c r="J478" t="b">
        <v>1</v>
      </c>
      <c r="K478" t="s">
        <v>24</v>
      </c>
      <c r="L478" t="s">
        <v>22</v>
      </c>
      <c r="M478">
        <v>134000</v>
      </c>
      <c r="O478" t="s">
        <v>4760</v>
      </c>
      <c r="P478" t="s">
        <v>4308</v>
      </c>
    </row>
    <row r="479" spans="1:16" x14ac:dyDescent="0.55000000000000004">
      <c r="A479" t="s">
        <v>19</v>
      </c>
      <c r="B479" t="s">
        <v>19</v>
      </c>
      <c r="C479" t="s">
        <v>39</v>
      </c>
      <c r="D479" t="s">
        <v>4014</v>
      </c>
      <c r="E479" t="s">
        <v>20</v>
      </c>
      <c r="F479" t="b">
        <v>1</v>
      </c>
      <c r="G479" t="s">
        <v>106</v>
      </c>
      <c r="H479" s="4">
        <v>45666.267638888887</v>
      </c>
      <c r="I479" t="b">
        <v>0</v>
      </c>
      <c r="J479" t="b">
        <v>1</v>
      </c>
      <c r="K479" t="s">
        <v>106</v>
      </c>
      <c r="L479" t="s">
        <v>22</v>
      </c>
      <c r="M479">
        <v>160000</v>
      </c>
      <c r="O479" t="s">
        <v>1950</v>
      </c>
      <c r="P479" t="s">
        <v>4761</v>
      </c>
    </row>
    <row r="480" spans="1:16" x14ac:dyDescent="0.55000000000000004">
      <c r="A480" t="s">
        <v>40</v>
      </c>
      <c r="B480" t="s">
        <v>4567</v>
      </c>
      <c r="C480" t="s">
        <v>217</v>
      </c>
      <c r="D480" t="s">
        <v>4762</v>
      </c>
      <c r="E480" t="s">
        <v>20</v>
      </c>
      <c r="F480" t="b">
        <v>0</v>
      </c>
      <c r="G480" t="s">
        <v>217</v>
      </c>
      <c r="H480" s="4">
        <v>45666.267939814818</v>
      </c>
      <c r="I480" t="b">
        <v>1</v>
      </c>
      <c r="J480" t="b">
        <v>0</v>
      </c>
      <c r="K480" t="s">
        <v>217</v>
      </c>
      <c r="L480" t="s">
        <v>22</v>
      </c>
      <c r="M480">
        <v>87179.5</v>
      </c>
      <c r="O480" t="s">
        <v>4568</v>
      </c>
      <c r="P480" t="s">
        <v>4569</v>
      </c>
    </row>
    <row r="481" spans="1:16" x14ac:dyDescent="0.55000000000000004">
      <c r="A481" t="s">
        <v>25</v>
      </c>
      <c r="B481" t="s">
        <v>4763</v>
      </c>
      <c r="C481" t="s">
        <v>588</v>
      </c>
      <c r="D481" t="s">
        <v>4432</v>
      </c>
      <c r="E481" t="s">
        <v>20</v>
      </c>
      <c r="F481" t="b">
        <v>0</v>
      </c>
      <c r="G481" t="s">
        <v>588</v>
      </c>
      <c r="H481" s="4">
        <v>45666.272175925929</v>
      </c>
      <c r="I481" t="b">
        <v>0</v>
      </c>
      <c r="J481" t="b">
        <v>0</v>
      </c>
      <c r="K481" t="s">
        <v>588</v>
      </c>
      <c r="L481" t="s">
        <v>22</v>
      </c>
      <c r="M481">
        <v>97744.5</v>
      </c>
      <c r="O481" t="s">
        <v>4764</v>
      </c>
      <c r="P481" t="s">
        <v>4765</v>
      </c>
    </row>
    <row r="482" spans="1:16" x14ac:dyDescent="0.55000000000000004">
      <c r="A482" t="s">
        <v>0</v>
      </c>
      <c r="B482" t="s">
        <v>103</v>
      </c>
      <c r="C482" t="s">
        <v>39</v>
      </c>
      <c r="D482" t="s">
        <v>3997</v>
      </c>
      <c r="E482" t="s">
        <v>20</v>
      </c>
      <c r="F482" t="b">
        <v>1</v>
      </c>
      <c r="G482" t="s">
        <v>1094</v>
      </c>
      <c r="H482" s="4">
        <v>45666.27715277778</v>
      </c>
      <c r="I482" t="b">
        <v>0</v>
      </c>
      <c r="J482" t="b">
        <v>0</v>
      </c>
      <c r="K482" t="s">
        <v>1094</v>
      </c>
      <c r="L482" t="s">
        <v>22</v>
      </c>
      <c r="M482">
        <v>40000</v>
      </c>
      <c r="O482" t="s">
        <v>4766</v>
      </c>
      <c r="P482" t="s">
        <v>4767</v>
      </c>
    </row>
    <row r="483" spans="1:16" x14ac:dyDescent="0.55000000000000004">
      <c r="A483" t="s">
        <v>1</v>
      </c>
      <c r="B483" t="s">
        <v>1743</v>
      </c>
      <c r="C483" t="s">
        <v>192</v>
      </c>
      <c r="D483" t="s">
        <v>3973</v>
      </c>
      <c r="E483" t="s">
        <v>51</v>
      </c>
      <c r="F483" t="b">
        <v>0</v>
      </c>
      <c r="G483" t="s">
        <v>23</v>
      </c>
      <c r="H483" s="4">
        <v>45666.279317129629</v>
      </c>
      <c r="I483" t="b">
        <v>0</v>
      </c>
      <c r="J483" t="b">
        <v>0</v>
      </c>
      <c r="K483" t="s">
        <v>24</v>
      </c>
      <c r="L483" t="s">
        <v>36</v>
      </c>
      <c r="N483">
        <v>76.5</v>
      </c>
      <c r="O483" t="s">
        <v>406</v>
      </c>
      <c r="P483" t="s">
        <v>4768</v>
      </c>
    </row>
    <row r="484" spans="1:16" x14ac:dyDescent="0.55000000000000004">
      <c r="A484" t="s">
        <v>1</v>
      </c>
      <c r="B484" t="s">
        <v>3995</v>
      </c>
      <c r="C484" t="s">
        <v>39</v>
      </c>
      <c r="D484" t="s">
        <v>4769</v>
      </c>
      <c r="E484" t="s">
        <v>51</v>
      </c>
      <c r="F484" t="b">
        <v>1</v>
      </c>
      <c r="G484" t="s">
        <v>3654</v>
      </c>
      <c r="H484" s="4">
        <v>45666.281504629631</v>
      </c>
      <c r="I484" t="b">
        <v>0</v>
      </c>
      <c r="J484" t="b">
        <v>0</v>
      </c>
      <c r="K484" t="s">
        <v>3654</v>
      </c>
      <c r="L484" t="s">
        <v>36</v>
      </c>
      <c r="N484">
        <v>19.5</v>
      </c>
      <c r="O484" t="s">
        <v>3989</v>
      </c>
      <c r="P484" t="s">
        <v>3990</v>
      </c>
    </row>
    <row r="485" spans="1:16" x14ac:dyDescent="0.55000000000000004">
      <c r="A485" t="s">
        <v>28</v>
      </c>
      <c r="B485" t="s">
        <v>4770</v>
      </c>
      <c r="C485" t="s">
        <v>39</v>
      </c>
      <c r="D485" t="s">
        <v>3985</v>
      </c>
      <c r="E485" t="s">
        <v>20</v>
      </c>
      <c r="F485" t="b">
        <v>1</v>
      </c>
      <c r="G485" t="s">
        <v>4771</v>
      </c>
      <c r="H485" s="4">
        <v>45666.281921296293</v>
      </c>
      <c r="I485" t="b">
        <v>0</v>
      </c>
      <c r="J485" t="b">
        <v>0</v>
      </c>
      <c r="K485" t="s">
        <v>4771</v>
      </c>
      <c r="L485" t="s">
        <v>22</v>
      </c>
      <c r="M485">
        <v>160000</v>
      </c>
      <c r="O485" t="s">
        <v>4772</v>
      </c>
      <c r="P485" t="s">
        <v>4773</v>
      </c>
    </row>
    <row r="486" spans="1:16" x14ac:dyDescent="0.55000000000000004">
      <c r="A486" t="s">
        <v>28</v>
      </c>
      <c r="B486" t="s">
        <v>2229</v>
      </c>
      <c r="C486" t="s">
        <v>2640</v>
      </c>
      <c r="D486" t="s">
        <v>4774</v>
      </c>
      <c r="E486" t="s">
        <v>20</v>
      </c>
      <c r="F486" t="b">
        <v>0</v>
      </c>
      <c r="G486" t="s">
        <v>2641</v>
      </c>
      <c r="H486" s="4">
        <v>45666.283668981479</v>
      </c>
      <c r="I486" t="b">
        <v>0</v>
      </c>
      <c r="J486" t="b">
        <v>0</v>
      </c>
      <c r="K486" t="s">
        <v>2641</v>
      </c>
      <c r="L486" t="s">
        <v>22</v>
      </c>
      <c r="M486">
        <v>200000</v>
      </c>
      <c r="O486" t="s">
        <v>2944</v>
      </c>
      <c r="P486" t="s">
        <v>4221</v>
      </c>
    </row>
    <row r="487" spans="1:16" x14ac:dyDescent="0.55000000000000004">
      <c r="A487" t="s">
        <v>0</v>
      </c>
      <c r="B487" t="s">
        <v>4069</v>
      </c>
      <c r="C487" t="s">
        <v>1420</v>
      </c>
      <c r="D487" t="s">
        <v>3828</v>
      </c>
      <c r="E487" t="s">
        <v>20</v>
      </c>
      <c r="F487" t="b">
        <v>0</v>
      </c>
      <c r="G487" t="s">
        <v>1420</v>
      </c>
      <c r="H487" s="4">
        <v>45666.284918981481</v>
      </c>
      <c r="I487" t="b">
        <v>1</v>
      </c>
      <c r="J487" t="b">
        <v>0</v>
      </c>
      <c r="K487" t="s">
        <v>1420</v>
      </c>
      <c r="L487" t="s">
        <v>22</v>
      </c>
      <c r="M487">
        <v>40000</v>
      </c>
      <c r="O487" t="s">
        <v>4070</v>
      </c>
      <c r="P487" t="s">
        <v>914</v>
      </c>
    </row>
    <row r="488" spans="1:16" x14ac:dyDescent="0.55000000000000004">
      <c r="A488" t="s">
        <v>40</v>
      </c>
      <c r="B488" t="s">
        <v>4775</v>
      </c>
      <c r="C488" t="s">
        <v>897</v>
      </c>
      <c r="D488" t="s">
        <v>3828</v>
      </c>
      <c r="E488" t="s">
        <v>20</v>
      </c>
      <c r="F488" t="b">
        <v>0</v>
      </c>
      <c r="G488" t="s">
        <v>35</v>
      </c>
      <c r="H488" s="4">
        <v>45666.335798611108</v>
      </c>
      <c r="I488" t="b">
        <v>0</v>
      </c>
      <c r="J488" t="b">
        <v>1</v>
      </c>
      <c r="K488" t="s">
        <v>24</v>
      </c>
      <c r="L488" t="s">
        <v>22</v>
      </c>
      <c r="M488">
        <v>189500</v>
      </c>
      <c r="O488" t="s">
        <v>1156</v>
      </c>
      <c r="P488" t="s">
        <v>4776</v>
      </c>
    </row>
    <row r="489" spans="1:16" x14ac:dyDescent="0.55000000000000004">
      <c r="A489" t="s">
        <v>0</v>
      </c>
      <c r="B489" t="s">
        <v>4777</v>
      </c>
      <c r="C489" t="s">
        <v>4778</v>
      </c>
      <c r="D489" t="s">
        <v>4090</v>
      </c>
      <c r="E489" t="s">
        <v>219</v>
      </c>
      <c r="F489" t="b">
        <v>0</v>
      </c>
      <c r="G489" t="s">
        <v>52</v>
      </c>
      <c r="H489" s="4">
        <v>45666.376122685193</v>
      </c>
      <c r="I489" t="b">
        <v>0</v>
      </c>
      <c r="J489" t="b">
        <v>1</v>
      </c>
      <c r="K489" t="s">
        <v>24</v>
      </c>
      <c r="L489" t="s">
        <v>36</v>
      </c>
      <c r="N489">
        <v>50</v>
      </c>
      <c r="O489" t="s">
        <v>4779</v>
      </c>
      <c r="P489" t="s">
        <v>1503</v>
      </c>
    </row>
    <row r="490" spans="1:16" x14ac:dyDescent="0.55000000000000004">
      <c r="A490" t="s">
        <v>2</v>
      </c>
      <c r="B490" t="s">
        <v>4780</v>
      </c>
      <c r="C490" t="s">
        <v>1325</v>
      </c>
      <c r="D490" t="s">
        <v>3828</v>
      </c>
      <c r="E490" t="s">
        <v>20</v>
      </c>
      <c r="F490" t="b">
        <v>0</v>
      </c>
      <c r="G490" t="s">
        <v>27</v>
      </c>
      <c r="H490" s="4">
        <v>45666.376886574071</v>
      </c>
      <c r="I490" t="b">
        <v>0</v>
      </c>
      <c r="J490" t="b">
        <v>1</v>
      </c>
      <c r="K490" t="s">
        <v>24</v>
      </c>
      <c r="L490" t="s">
        <v>22</v>
      </c>
      <c r="M490">
        <v>112500</v>
      </c>
      <c r="O490" t="s">
        <v>4781</v>
      </c>
      <c r="P490" t="s">
        <v>4782</v>
      </c>
    </row>
    <row r="491" spans="1:16" x14ac:dyDescent="0.55000000000000004">
      <c r="A491" t="s">
        <v>1</v>
      </c>
      <c r="B491" t="s">
        <v>4783</v>
      </c>
      <c r="C491" t="s">
        <v>3675</v>
      </c>
      <c r="D491" t="s">
        <v>3973</v>
      </c>
      <c r="E491" t="s">
        <v>20</v>
      </c>
      <c r="F491" t="b">
        <v>0</v>
      </c>
      <c r="G491" t="s">
        <v>27</v>
      </c>
      <c r="H491" s="4">
        <v>45666.417916666673</v>
      </c>
      <c r="I491" t="b">
        <v>0</v>
      </c>
      <c r="J491" t="b">
        <v>0</v>
      </c>
      <c r="K491" t="s">
        <v>24</v>
      </c>
      <c r="L491" t="s">
        <v>22</v>
      </c>
      <c r="M491">
        <v>105500</v>
      </c>
      <c r="O491" t="s">
        <v>374</v>
      </c>
      <c r="P491" t="s">
        <v>4784</v>
      </c>
    </row>
    <row r="492" spans="1:16" x14ac:dyDescent="0.55000000000000004">
      <c r="A492" t="s">
        <v>2</v>
      </c>
      <c r="B492" t="s">
        <v>991</v>
      </c>
      <c r="C492" t="s">
        <v>4785</v>
      </c>
      <c r="D492" t="s">
        <v>2208</v>
      </c>
      <c r="E492" t="s">
        <v>34</v>
      </c>
      <c r="F492" t="b">
        <v>0</v>
      </c>
      <c r="G492" t="s">
        <v>27</v>
      </c>
      <c r="H492" s="4">
        <v>45666.418553240743</v>
      </c>
      <c r="I492" t="b">
        <v>0</v>
      </c>
      <c r="J492" t="b">
        <v>1</v>
      </c>
      <c r="K492" t="s">
        <v>24</v>
      </c>
      <c r="L492" t="s">
        <v>22</v>
      </c>
      <c r="M492">
        <v>135000</v>
      </c>
      <c r="O492" t="s">
        <v>428</v>
      </c>
      <c r="P492" t="s">
        <v>4786</v>
      </c>
    </row>
    <row r="493" spans="1:16" x14ac:dyDescent="0.55000000000000004">
      <c r="A493" t="s">
        <v>2</v>
      </c>
      <c r="B493" t="s">
        <v>4787</v>
      </c>
      <c r="C493" t="s">
        <v>47</v>
      </c>
      <c r="D493" t="s">
        <v>3973</v>
      </c>
      <c r="E493" t="s">
        <v>20</v>
      </c>
      <c r="F493" t="b">
        <v>0</v>
      </c>
      <c r="G493" t="s">
        <v>27</v>
      </c>
      <c r="H493" s="4">
        <v>45666.418599537043</v>
      </c>
      <c r="I493" t="b">
        <v>0</v>
      </c>
      <c r="J493" t="b">
        <v>1</v>
      </c>
      <c r="K493" t="s">
        <v>24</v>
      </c>
      <c r="L493" t="s">
        <v>22</v>
      </c>
      <c r="M493">
        <v>162500</v>
      </c>
      <c r="O493" t="s">
        <v>1172</v>
      </c>
      <c r="P493" t="s">
        <v>1377</v>
      </c>
    </row>
    <row r="494" spans="1:16" x14ac:dyDescent="0.55000000000000004">
      <c r="A494" t="s">
        <v>2</v>
      </c>
      <c r="B494" t="s">
        <v>4788</v>
      </c>
      <c r="C494" t="s">
        <v>3515</v>
      </c>
      <c r="D494" t="s">
        <v>2208</v>
      </c>
      <c r="E494" t="s">
        <v>20</v>
      </c>
      <c r="F494" t="b">
        <v>0</v>
      </c>
      <c r="G494" t="s">
        <v>27</v>
      </c>
      <c r="H494" s="4">
        <v>45666.418611111112</v>
      </c>
      <c r="I494" t="b">
        <v>0</v>
      </c>
      <c r="J494" t="b">
        <v>1</v>
      </c>
      <c r="K494" t="s">
        <v>24</v>
      </c>
      <c r="L494" t="s">
        <v>22</v>
      </c>
      <c r="M494">
        <v>135000</v>
      </c>
      <c r="O494" t="s">
        <v>428</v>
      </c>
      <c r="P494" t="s">
        <v>4789</v>
      </c>
    </row>
    <row r="495" spans="1:16" x14ac:dyDescent="0.55000000000000004">
      <c r="A495" t="s">
        <v>1</v>
      </c>
      <c r="B495" t="s">
        <v>4790</v>
      </c>
      <c r="C495" t="s">
        <v>58</v>
      </c>
      <c r="D495" t="s">
        <v>3973</v>
      </c>
      <c r="E495" t="s">
        <v>20</v>
      </c>
      <c r="F495" t="b">
        <v>0</v>
      </c>
      <c r="G495" t="s">
        <v>27</v>
      </c>
      <c r="H495" s="4">
        <v>45666.458472222221</v>
      </c>
      <c r="I495" t="b">
        <v>0</v>
      </c>
      <c r="J495" t="b">
        <v>1</v>
      </c>
      <c r="K495" t="s">
        <v>24</v>
      </c>
      <c r="L495" t="s">
        <v>22</v>
      </c>
      <c r="M495">
        <v>112500</v>
      </c>
      <c r="O495" t="s">
        <v>1642</v>
      </c>
      <c r="P495" t="s">
        <v>4791</v>
      </c>
    </row>
    <row r="496" spans="1:16" x14ac:dyDescent="0.55000000000000004">
      <c r="A496" t="s">
        <v>89</v>
      </c>
      <c r="B496" t="s">
        <v>4792</v>
      </c>
      <c r="C496" t="s">
        <v>436</v>
      </c>
      <c r="D496" t="s">
        <v>3973</v>
      </c>
      <c r="E496" t="s">
        <v>20</v>
      </c>
      <c r="F496" t="b">
        <v>0</v>
      </c>
      <c r="G496" t="s">
        <v>27</v>
      </c>
      <c r="H496" s="4">
        <v>45666.460219907407</v>
      </c>
      <c r="I496" t="b">
        <v>0</v>
      </c>
      <c r="J496" t="b">
        <v>0</v>
      </c>
      <c r="K496" t="s">
        <v>24</v>
      </c>
      <c r="L496" t="s">
        <v>22</v>
      </c>
      <c r="M496">
        <v>100000</v>
      </c>
      <c r="O496" t="s">
        <v>374</v>
      </c>
      <c r="P496" t="s">
        <v>4662</v>
      </c>
    </row>
    <row r="497" spans="1:16" x14ac:dyDescent="0.55000000000000004">
      <c r="A497" t="s">
        <v>2</v>
      </c>
      <c r="B497" t="s">
        <v>2044</v>
      </c>
      <c r="C497" t="s">
        <v>889</v>
      </c>
      <c r="D497" t="s">
        <v>3973</v>
      </c>
      <c r="E497" t="s">
        <v>20</v>
      </c>
      <c r="F497" t="b">
        <v>0</v>
      </c>
      <c r="G497" t="s">
        <v>30</v>
      </c>
      <c r="H497" s="4">
        <v>45666.461192129631</v>
      </c>
      <c r="I497" t="b">
        <v>0</v>
      </c>
      <c r="J497" t="b">
        <v>0</v>
      </c>
      <c r="K497" t="s">
        <v>24</v>
      </c>
      <c r="L497" t="s">
        <v>22</v>
      </c>
      <c r="M497">
        <v>162500</v>
      </c>
      <c r="O497" t="s">
        <v>2731</v>
      </c>
      <c r="P497" t="s">
        <v>149</v>
      </c>
    </row>
    <row r="498" spans="1:16" x14ac:dyDescent="0.55000000000000004">
      <c r="A498" t="s">
        <v>0</v>
      </c>
      <c r="B498" t="s">
        <v>4793</v>
      </c>
      <c r="C498" t="s">
        <v>490</v>
      </c>
      <c r="D498" t="s">
        <v>4093</v>
      </c>
      <c r="E498" t="s">
        <v>20</v>
      </c>
      <c r="F498" t="b">
        <v>0</v>
      </c>
      <c r="G498" t="s">
        <v>27</v>
      </c>
      <c r="H498" s="4">
        <v>45666.500092592592</v>
      </c>
      <c r="I498" t="b">
        <v>0</v>
      </c>
      <c r="J498" t="b">
        <v>1</v>
      </c>
      <c r="K498" t="s">
        <v>24</v>
      </c>
      <c r="L498" t="s">
        <v>36</v>
      </c>
      <c r="N498">
        <v>52</v>
      </c>
      <c r="O498" t="s">
        <v>1511</v>
      </c>
      <c r="P498" t="s">
        <v>2149</v>
      </c>
    </row>
    <row r="499" spans="1:16" x14ac:dyDescent="0.55000000000000004">
      <c r="A499" t="s">
        <v>0</v>
      </c>
      <c r="B499" t="s">
        <v>4794</v>
      </c>
      <c r="C499" t="s">
        <v>889</v>
      </c>
      <c r="D499" t="s">
        <v>3828</v>
      </c>
      <c r="E499" t="s">
        <v>20</v>
      </c>
      <c r="F499" t="b">
        <v>0</v>
      </c>
      <c r="G499" t="s">
        <v>41</v>
      </c>
      <c r="H499" s="4">
        <v>45666.500405092593</v>
      </c>
      <c r="I499" t="b">
        <v>0</v>
      </c>
      <c r="J499" t="b">
        <v>0</v>
      </c>
      <c r="K499" t="s">
        <v>24</v>
      </c>
      <c r="L499" t="s">
        <v>22</v>
      </c>
      <c r="M499">
        <v>155000</v>
      </c>
      <c r="O499" t="s">
        <v>501</v>
      </c>
      <c r="P499" t="s">
        <v>4795</v>
      </c>
    </row>
    <row r="500" spans="1:16" x14ac:dyDescent="0.55000000000000004">
      <c r="A500" t="s">
        <v>1</v>
      </c>
      <c r="B500" t="s">
        <v>4796</v>
      </c>
      <c r="C500" t="s">
        <v>116</v>
      </c>
      <c r="D500" t="s">
        <v>4328</v>
      </c>
      <c r="E500" t="s">
        <v>20</v>
      </c>
      <c r="F500" t="b">
        <v>0</v>
      </c>
      <c r="G500" t="s">
        <v>23</v>
      </c>
      <c r="H500" s="4">
        <v>45666.570821759262</v>
      </c>
      <c r="I500" t="b">
        <v>0</v>
      </c>
      <c r="J500" t="b">
        <v>1</v>
      </c>
      <c r="K500" t="s">
        <v>24</v>
      </c>
      <c r="L500" t="s">
        <v>22</v>
      </c>
      <c r="M500">
        <v>140000</v>
      </c>
      <c r="O500" t="s">
        <v>1642</v>
      </c>
      <c r="P500" t="s">
        <v>4797</v>
      </c>
    </row>
    <row r="501" spans="1:16" x14ac:dyDescent="0.55000000000000004">
      <c r="A501" t="s">
        <v>0</v>
      </c>
      <c r="B501" t="s">
        <v>1098</v>
      </c>
      <c r="C501" t="s">
        <v>4798</v>
      </c>
      <c r="D501" t="s">
        <v>3973</v>
      </c>
      <c r="E501" t="s">
        <v>51</v>
      </c>
      <c r="F501" t="b">
        <v>0</v>
      </c>
      <c r="G501" t="s">
        <v>30</v>
      </c>
      <c r="H501" s="4">
        <v>45666.58425925926</v>
      </c>
      <c r="I501" t="b">
        <v>0</v>
      </c>
      <c r="J501" t="b">
        <v>0</v>
      </c>
      <c r="K501" t="s">
        <v>24</v>
      </c>
      <c r="L501" t="s">
        <v>36</v>
      </c>
      <c r="N501">
        <v>57.5</v>
      </c>
      <c r="O501" t="s">
        <v>458</v>
      </c>
      <c r="P501" t="s">
        <v>466</v>
      </c>
    </row>
    <row r="502" spans="1:16" x14ac:dyDescent="0.55000000000000004">
      <c r="A502" t="s">
        <v>2</v>
      </c>
      <c r="B502" t="s">
        <v>4799</v>
      </c>
      <c r="C502" t="s">
        <v>39</v>
      </c>
      <c r="D502" t="s">
        <v>3973</v>
      </c>
      <c r="E502" t="s">
        <v>20</v>
      </c>
      <c r="F502" t="b">
        <v>1</v>
      </c>
      <c r="G502" t="s">
        <v>41</v>
      </c>
      <c r="H502" s="4">
        <v>45666.585462962961</v>
      </c>
      <c r="I502" t="b">
        <v>0</v>
      </c>
      <c r="J502" t="b">
        <v>0</v>
      </c>
      <c r="K502" t="s">
        <v>24</v>
      </c>
      <c r="L502" t="s">
        <v>22</v>
      </c>
      <c r="M502">
        <v>124700</v>
      </c>
      <c r="O502" t="s">
        <v>109</v>
      </c>
      <c r="P502" t="s">
        <v>3619</v>
      </c>
    </row>
    <row r="503" spans="1:16" x14ac:dyDescent="0.55000000000000004">
      <c r="A503" t="s">
        <v>25</v>
      </c>
      <c r="B503" t="s">
        <v>3453</v>
      </c>
      <c r="C503" t="s">
        <v>848</v>
      </c>
      <c r="D503" t="s">
        <v>3973</v>
      </c>
      <c r="E503" t="s">
        <v>20</v>
      </c>
      <c r="F503" t="b">
        <v>0</v>
      </c>
      <c r="G503" t="s">
        <v>52</v>
      </c>
      <c r="H503" s="4">
        <v>45666.626122685193</v>
      </c>
      <c r="I503" t="b">
        <v>0</v>
      </c>
      <c r="J503" t="b">
        <v>1</v>
      </c>
      <c r="K503" t="s">
        <v>24</v>
      </c>
      <c r="L503" t="s">
        <v>22</v>
      </c>
      <c r="M503">
        <v>110451.5</v>
      </c>
      <c r="O503" t="s">
        <v>4800</v>
      </c>
      <c r="P503" t="s">
        <v>4801</v>
      </c>
    </row>
    <row r="504" spans="1:16" x14ac:dyDescent="0.55000000000000004">
      <c r="A504" t="s">
        <v>139</v>
      </c>
      <c r="B504" t="s">
        <v>4802</v>
      </c>
      <c r="C504" t="s">
        <v>122</v>
      </c>
      <c r="D504" t="s">
        <v>3973</v>
      </c>
      <c r="E504" t="s">
        <v>20</v>
      </c>
      <c r="F504" t="b">
        <v>0</v>
      </c>
      <c r="G504" t="s">
        <v>52</v>
      </c>
      <c r="H504" s="4">
        <v>45666.626134259262</v>
      </c>
      <c r="I504" t="b">
        <v>0</v>
      </c>
      <c r="J504" t="b">
        <v>1</v>
      </c>
      <c r="K504" t="s">
        <v>24</v>
      </c>
      <c r="L504" t="s">
        <v>22</v>
      </c>
      <c r="M504">
        <v>150590</v>
      </c>
      <c r="O504" t="s">
        <v>759</v>
      </c>
      <c r="P504" t="s">
        <v>4803</v>
      </c>
    </row>
    <row r="505" spans="1:16" x14ac:dyDescent="0.55000000000000004">
      <c r="A505" t="s">
        <v>2</v>
      </c>
      <c r="B505" t="s">
        <v>4804</v>
      </c>
      <c r="C505" t="s">
        <v>211</v>
      </c>
      <c r="D505" t="s">
        <v>3973</v>
      </c>
      <c r="E505" t="s">
        <v>20</v>
      </c>
      <c r="F505" t="b">
        <v>0</v>
      </c>
      <c r="G505" t="s">
        <v>27</v>
      </c>
      <c r="H505" s="4">
        <v>45666.626944444448</v>
      </c>
      <c r="I505" t="b">
        <v>0</v>
      </c>
      <c r="J505" t="b">
        <v>0</v>
      </c>
      <c r="K505" t="s">
        <v>24</v>
      </c>
      <c r="L505" t="s">
        <v>22</v>
      </c>
      <c r="M505">
        <v>140000</v>
      </c>
      <c r="O505" t="s">
        <v>4805</v>
      </c>
      <c r="P505" t="s">
        <v>4806</v>
      </c>
    </row>
    <row r="506" spans="1:16" x14ac:dyDescent="0.55000000000000004">
      <c r="A506" t="s">
        <v>191</v>
      </c>
      <c r="B506" t="s">
        <v>4807</v>
      </c>
      <c r="C506" t="s">
        <v>39</v>
      </c>
      <c r="D506" t="s">
        <v>3600</v>
      </c>
      <c r="E506" t="s">
        <v>51</v>
      </c>
      <c r="F506" t="b">
        <v>1</v>
      </c>
      <c r="G506" t="s">
        <v>41</v>
      </c>
      <c r="H506" s="4">
        <v>45666.627152777779</v>
      </c>
      <c r="I506" t="b">
        <v>0</v>
      </c>
      <c r="J506" t="b">
        <v>0</v>
      </c>
      <c r="K506" t="s">
        <v>24</v>
      </c>
      <c r="L506" t="s">
        <v>36</v>
      </c>
      <c r="N506">
        <v>55</v>
      </c>
      <c r="O506" t="s">
        <v>4808</v>
      </c>
      <c r="P506" t="s">
        <v>4809</v>
      </c>
    </row>
    <row r="507" spans="1:16" x14ac:dyDescent="0.55000000000000004">
      <c r="A507" t="s">
        <v>2</v>
      </c>
      <c r="B507" t="s">
        <v>4810</v>
      </c>
      <c r="C507" t="s">
        <v>158</v>
      </c>
      <c r="D507" t="s">
        <v>3828</v>
      </c>
      <c r="E507" t="s">
        <v>20</v>
      </c>
      <c r="F507" t="b">
        <v>0</v>
      </c>
      <c r="G507" t="s">
        <v>158</v>
      </c>
      <c r="H507" s="4">
        <v>45666.628460648149</v>
      </c>
      <c r="I507" t="b">
        <v>1</v>
      </c>
      <c r="J507" t="b">
        <v>0</v>
      </c>
      <c r="K507" t="s">
        <v>158</v>
      </c>
      <c r="L507" t="s">
        <v>22</v>
      </c>
      <c r="M507">
        <v>57640</v>
      </c>
      <c r="O507" t="s">
        <v>2282</v>
      </c>
      <c r="P507" t="s">
        <v>4811</v>
      </c>
    </row>
    <row r="508" spans="1:16" x14ac:dyDescent="0.55000000000000004">
      <c r="A508" t="s">
        <v>0</v>
      </c>
      <c r="B508" t="s">
        <v>4812</v>
      </c>
      <c r="C508" t="s">
        <v>376</v>
      </c>
      <c r="D508" t="s">
        <v>3828</v>
      </c>
      <c r="E508" t="s">
        <v>51</v>
      </c>
      <c r="F508" t="b">
        <v>0</v>
      </c>
      <c r="G508" t="s">
        <v>23</v>
      </c>
      <c r="H508" s="4">
        <v>45666.654131944437</v>
      </c>
      <c r="I508" t="b">
        <v>1</v>
      </c>
      <c r="J508" t="b">
        <v>0</v>
      </c>
      <c r="K508" t="s">
        <v>24</v>
      </c>
      <c r="L508" t="s">
        <v>36</v>
      </c>
      <c r="N508">
        <v>16</v>
      </c>
      <c r="O508" t="s">
        <v>4813</v>
      </c>
      <c r="P508" t="s">
        <v>2149</v>
      </c>
    </row>
    <row r="509" spans="1:16" x14ac:dyDescent="0.55000000000000004">
      <c r="A509" t="s">
        <v>89</v>
      </c>
      <c r="B509" t="s">
        <v>4814</v>
      </c>
      <c r="C509" t="s">
        <v>236</v>
      </c>
      <c r="D509" t="s">
        <v>81</v>
      </c>
      <c r="E509" t="s">
        <v>51</v>
      </c>
      <c r="F509" t="b">
        <v>0</v>
      </c>
      <c r="G509" t="s">
        <v>23</v>
      </c>
      <c r="H509" s="4">
        <v>45666.654386574082</v>
      </c>
      <c r="I509" t="b">
        <v>0</v>
      </c>
      <c r="J509" t="b">
        <v>0</v>
      </c>
      <c r="K509" t="s">
        <v>24</v>
      </c>
      <c r="L509" t="s">
        <v>36</v>
      </c>
      <c r="N509">
        <v>85</v>
      </c>
      <c r="O509" t="s">
        <v>81</v>
      </c>
      <c r="P509" t="s">
        <v>4815</v>
      </c>
    </row>
    <row r="510" spans="1:16" x14ac:dyDescent="0.55000000000000004">
      <c r="A510" t="s">
        <v>0</v>
      </c>
      <c r="B510" t="s">
        <v>433</v>
      </c>
      <c r="C510" t="s">
        <v>4816</v>
      </c>
      <c r="D510" t="s">
        <v>3973</v>
      </c>
      <c r="E510" t="s">
        <v>20</v>
      </c>
      <c r="F510" t="b">
        <v>0</v>
      </c>
      <c r="G510" t="s">
        <v>52</v>
      </c>
      <c r="H510" s="4">
        <v>45666.66777777778</v>
      </c>
      <c r="I510" t="b">
        <v>1</v>
      </c>
      <c r="J510" t="b">
        <v>0</v>
      </c>
      <c r="K510" t="s">
        <v>24</v>
      </c>
      <c r="L510" t="s">
        <v>22</v>
      </c>
      <c r="M510">
        <v>72500</v>
      </c>
      <c r="O510" t="s">
        <v>4817</v>
      </c>
      <c r="P510" t="s">
        <v>221</v>
      </c>
    </row>
    <row r="511" spans="1:16" x14ac:dyDescent="0.55000000000000004">
      <c r="A511" t="s">
        <v>0</v>
      </c>
      <c r="B511" t="s">
        <v>4818</v>
      </c>
      <c r="C511" t="s">
        <v>203</v>
      </c>
      <c r="D511" t="s">
        <v>3973</v>
      </c>
      <c r="E511" t="s">
        <v>51</v>
      </c>
      <c r="F511" t="b">
        <v>0</v>
      </c>
      <c r="G511" t="s">
        <v>23</v>
      </c>
      <c r="H511" s="4">
        <v>45666.695821759262</v>
      </c>
      <c r="I511" t="b">
        <v>0</v>
      </c>
      <c r="J511" t="b">
        <v>0</v>
      </c>
      <c r="K511" t="s">
        <v>24</v>
      </c>
      <c r="L511" t="s">
        <v>36</v>
      </c>
      <c r="N511">
        <v>34.5</v>
      </c>
      <c r="O511" t="s">
        <v>74</v>
      </c>
      <c r="P511" t="s">
        <v>883</v>
      </c>
    </row>
    <row r="512" spans="1:16" x14ac:dyDescent="0.55000000000000004">
      <c r="A512" t="s">
        <v>40</v>
      </c>
      <c r="B512" t="s">
        <v>1207</v>
      </c>
      <c r="C512" t="s">
        <v>1358</v>
      </c>
      <c r="D512" t="s">
        <v>2208</v>
      </c>
      <c r="E512" t="s">
        <v>20</v>
      </c>
      <c r="F512" t="b">
        <v>0</v>
      </c>
      <c r="G512" t="s">
        <v>23</v>
      </c>
      <c r="H512" s="4">
        <v>45666.696111111109</v>
      </c>
      <c r="I512" t="b">
        <v>1</v>
      </c>
      <c r="J512" t="b">
        <v>1</v>
      </c>
      <c r="K512" t="s">
        <v>24</v>
      </c>
      <c r="L512" t="s">
        <v>22</v>
      </c>
      <c r="M512">
        <v>115700.5</v>
      </c>
      <c r="O512" t="s">
        <v>4819</v>
      </c>
      <c r="P512" t="s">
        <v>4820</v>
      </c>
    </row>
    <row r="513" spans="1:16" x14ac:dyDescent="0.55000000000000004">
      <c r="A513" t="s">
        <v>0</v>
      </c>
      <c r="B513" t="s">
        <v>4821</v>
      </c>
      <c r="C513" t="s">
        <v>143</v>
      </c>
      <c r="D513" t="s">
        <v>3973</v>
      </c>
      <c r="E513" t="s">
        <v>51</v>
      </c>
      <c r="F513" t="b">
        <v>0</v>
      </c>
      <c r="G513" t="s">
        <v>35</v>
      </c>
      <c r="H513" s="4">
        <v>45666.709016203713</v>
      </c>
      <c r="I513" t="b">
        <v>1</v>
      </c>
      <c r="J513" t="b">
        <v>0</v>
      </c>
      <c r="K513" t="s">
        <v>24</v>
      </c>
      <c r="L513" t="s">
        <v>36</v>
      </c>
      <c r="N513">
        <v>47.5</v>
      </c>
      <c r="O513" t="s">
        <v>1613</v>
      </c>
      <c r="P513" t="s">
        <v>3868</v>
      </c>
    </row>
    <row r="514" spans="1:16" x14ac:dyDescent="0.55000000000000004">
      <c r="A514" t="s">
        <v>40</v>
      </c>
      <c r="B514" t="s">
        <v>2703</v>
      </c>
      <c r="C514" t="s">
        <v>845</v>
      </c>
      <c r="D514" t="s">
        <v>3973</v>
      </c>
      <c r="E514" t="s">
        <v>51</v>
      </c>
      <c r="F514" t="b">
        <v>0</v>
      </c>
      <c r="G514" t="s">
        <v>27</v>
      </c>
      <c r="H514" s="4">
        <v>45666.710138888891</v>
      </c>
      <c r="I514" t="b">
        <v>0</v>
      </c>
      <c r="J514" t="b">
        <v>0</v>
      </c>
      <c r="K514" t="s">
        <v>24</v>
      </c>
      <c r="L514" t="s">
        <v>36</v>
      </c>
      <c r="N514">
        <v>77.5</v>
      </c>
      <c r="O514" t="s">
        <v>4822</v>
      </c>
      <c r="P514" t="s">
        <v>4823</v>
      </c>
    </row>
    <row r="515" spans="1:16" x14ac:dyDescent="0.55000000000000004">
      <c r="A515" t="s">
        <v>40</v>
      </c>
      <c r="B515" t="s">
        <v>40</v>
      </c>
      <c r="C515" t="s">
        <v>4824</v>
      </c>
      <c r="D515" t="s">
        <v>3828</v>
      </c>
      <c r="E515" t="s">
        <v>219</v>
      </c>
      <c r="F515" t="b">
        <v>0</v>
      </c>
      <c r="G515" t="s">
        <v>27</v>
      </c>
      <c r="H515" s="4">
        <v>45666.710162037038</v>
      </c>
      <c r="I515" t="b">
        <v>1</v>
      </c>
      <c r="J515" t="b">
        <v>0</v>
      </c>
      <c r="K515" t="s">
        <v>24</v>
      </c>
      <c r="L515" t="s">
        <v>36</v>
      </c>
      <c r="N515">
        <v>57.5</v>
      </c>
      <c r="O515" t="s">
        <v>2574</v>
      </c>
      <c r="P515" t="s">
        <v>4825</v>
      </c>
    </row>
    <row r="516" spans="1:16" x14ac:dyDescent="0.55000000000000004">
      <c r="A516" t="s">
        <v>1</v>
      </c>
      <c r="B516" t="s">
        <v>1348</v>
      </c>
      <c r="C516" t="s">
        <v>1521</v>
      </c>
      <c r="D516" t="s">
        <v>3973</v>
      </c>
      <c r="E516" t="s">
        <v>20</v>
      </c>
      <c r="F516" t="b">
        <v>0</v>
      </c>
      <c r="G516" t="s">
        <v>52</v>
      </c>
      <c r="H516" s="4">
        <v>45666.751122685193</v>
      </c>
      <c r="I516" t="b">
        <v>0</v>
      </c>
      <c r="J516" t="b">
        <v>1</v>
      </c>
      <c r="K516" t="s">
        <v>24</v>
      </c>
      <c r="L516" t="s">
        <v>22</v>
      </c>
      <c r="M516">
        <v>113000</v>
      </c>
      <c r="O516" t="s">
        <v>1549</v>
      </c>
      <c r="P516" t="s">
        <v>4826</v>
      </c>
    </row>
    <row r="517" spans="1:16" x14ac:dyDescent="0.55000000000000004">
      <c r="A517" t="s">
        <v>40</v>
      </c>
      <c r="B517" t="s">
        <v>4775</v>
      </c>
      <c r="C517" t="s">
        <v>83</v>
      </c>
      <c r="D517" t="s">
        <v>3973</v>
      </c>
      <c r="E517" t="s">
        <v>20</v>
      </c>
      <c r="F517" t="b">
        <v>0</v>
      </c>
      <c r="G517" t="s">
        <v>27</v>
      </c>
      <c r="H517" s="4">
        <v>45666.751307870371</v>
      </c>
      <c r="I517" t="b">
        <v>0</v>
      </c>
      <c r="J517" t="b">
        <v>1</v>
      </c>
      <c r="K517" t="s">
        <v>24</v>
      </c>
      <c r="L517" t="s">
        <v>22</v>
      </c>
      <c r="M517">
        <v>189500</v>
      </c>
      <c r="O517" t="s">
        <v>4827</v>
      </c>
      <c r="P517" t="s">
        <v>4828</v>
      </c>
    </row>
    <row r="518" spans="1:16" x14ac:dyDescent="0.55000000000000004">
      <c r="A518" t="s">
        <v>2</v>
      </c>
      <c r="B518" t="s">
        <v>4829</v>
      </c>
      <c r="C518" t="s">
        <v>1135</v>
      </c>
      <c r="D518" t="s">
        <v>3828</v>
      </c>
      <c r="E518" t="s">
        <v>20</v>
      </c>
      <c r="F518" t="b">
        <v>0</v>
      </c>
      <c r="G518" t="s">
        <v>41</v>
      </c>
      <c r="H518" s="4">
        <v>45666.752152777779</v>
      </c>
      <c r="I518" t="b">
        <v>0</v>
      </c>
      <c r="J518" t="b">
        <v>1</v>
      </c>
      <c r="K518" t="s">
        <v>24</v>
      </c>
      <c r="L518" t="s">
        <v>22</v>
      </c>
      <c r="M518">
        <v>108420</v>
      </c>
      <c r="O518" t="s">
        <v>811</v>
      </c>
      <c r="P518" t="s">
        <v>4830</v>
      </c>
    </row>
    <row r="519" spans="1:16" x14ac:dyDescent="0.55000000000000004">
      <c r="A519" t="s">
        <v>0</v>
      </c>
      <c r="B519" t="s">
        <v>4831</v>
      </c>
      <c r="C519" t="s">
        <v>4832</v>
      </c>
      <c r="D519" t="s">
        <v>3828</v>
      </c>
      <c r="E519" t="s">
        <v>20</v>
      </c>
      <c r="F519" t="b">
        <v>0</v>
      </c>
      <c r="G519" t="s">
        <v>27</v>
      </c>
      <c r="H519" s="4">
        <v>45666.791759259257</v>
      </c>
      <c r="I519" t="b">
        <v>0</v>
      </c>
      <c r="J519" t="b">
        <v>1</v>
      </c>
      <c r="K519" t="s">
        <v>24</v>
      </c>
      <c r="L519" t="s">
        <v>22</v>
      </c>
      <c r="M519">
        <v>121827.5</v>
      </c>
      <c r="O519" t="s">
        <v>3924</v>
      </c>
      <c r="P519" t="s">
        <v>4833</v>
      </c>
    </row>
    <row r="520" spans="1:16" x14ac:dyDescent="0.55000000000000004">
      <c r="A520" t="s">
        <v>40</v>
      </c>
      <c r="B520" t="s">
        <v>1207</v>
      </c>
      <c r="C520" t="s">
        <v>2033</v>
      </c>
      <c r="D520" t="s">
        <v>3973</v>
      </c>
      <c r="E520" t="s">
        <v>20</v>
      </c>
      <c r="F520" t="b">
        <v>0</v>
      </c>
      <c r="G520" t="s">
        <v>27</v>
      </c>
      <c r="H520" s="4">
        <v>45666.793576388889</v>
      </c>
      <c r="I520" t="b">
        <v>1</v>
      </c>
      <c r="J520" t="b">
        <v>1</v>
      </c>
      <c r="K520" t="s">
        <v>24</v>
      </c>
      <c r="L520" t="s">
        <v>22</v>
      </c>
      <c r="M520">
        <v>115700.5</v>
      </c>
      <c r="O520" t="s">
        <v>4834</v>
      </c>
      <c r="P520" t="s">
        <v>4820</v>
      </c>
    </row>
    <row r="521" spans="1:16" x14ac:dyDescent="0.55000000000000004">
      <c r="A521" t="s">
        <v>2</v>
      </c>
      <c r="B521" t="s">
        <v>543</v>
      </c>
      <c r="C521" t="s">
        <v>71</v>
      </c>
      <c r="D521" t="s">
        <v>3973</v>
      </c>
      <c r="E521" t="s">
        <v>20</v>
      </c>
      <c r="F521" t="b">
        <v>0</v>
      </c>
      <c r="G521" t="s">
        <v>41</v>
      </c>
      <c r="H521" s="4">
        <v>45666.79378472222</v>
      </c>
      <c r="I521" t="b">
        <v>1</v>
      </c>
      <c r="J521" t="b">
        <v>1</v>
      </c>
      <c r="K521" t="s">
        <v>24</v>
      </c>
      <c r="L521" t="s">
        <v>22</v>
      </c>
      <c r="M521">
        <v>110000</v>
      </c>
      <c r="O521" t="s">
        <v>482</v>
      </c>
      <c r="P521" t="s">
        <v>1447</v>
      </c>
    </row>
    <row r="522" spans="1:16" x14ac:dyDescent="0.55000000000000004">
      <c r="A522" t="s">
        <v>2</v>
      </c>
      <c r="B522" t="s">
        <v>4835</v>
      </c>
      <c r="C522" t="s">
        <v>82</v>
      </c>
      <c r="D522" t="s">
        <v>3973</v>
      </c>
      <c r="E522" t="s">
        <v>20</v>
      </c>
      <c r="F522" t="b">
        <v>0</v>
      </c>
      <c r="G522" t="s">
        <v>41</v>
      </c>
      <c r="H522" s="4">
        <v>45666.793865740743</v>
      </c>
      <c r="I522" t="b">
        <v>1</v>
      </c>
      <c r="J522" t="b">
        <v>0</v>
      </c>
      <c r="K522" t="s">
        <v>24</v>
      </c>
      <c r="L522" t="s">
        <v>22</v>
      </c>
      <c r="M522">
        <v>102500</v>
      </c>
      <c r="O522" t="s">
        <v>4836</v>
      </c>
      <c r="P522" t="s">
        <v>4837</v>
      </c>
    </row>
    <row r="523" spans="1:16" x14ac:dyDescent="0.55000000000000004">
      <c r="A523" t="s">
        <v>0</v>
      </c>
      <c r="B523" t="s">
        <v>0</v>
      </c>
      <c r="C523" t="s">
        <v>810</v>
      </c>
      <c r="D523" t="s">
        <v>3957</v>
      </c>
      <c r="E523" t="s">
        <v>34</v>
      </c>
      <c r="F523" t="b">
        <v>0</v>
      </c>
      <c r="G523" t="s">
        <v>27</v>
      </c>
      <c r="H523" s="4">
        <v>45666.833449074067</v>
      </c>
      <c r="I523" t="b">
        <v>1</v>
      </c>
      <c r="J523" t="b">
        <v>0</v>
      </c>
      <c r="K523" t="s">
        <v>24</v>
      </c>
      <c r="L523" t="s">
        <v>36</v>
      </c>
      <c r="N523">
        <v>22.694999694824219</v>
      </c>
      <c r="O523" t="s">
        <v>4838</v>
      </c>
      <c r="P523" t="s">
        <v>1198</v>
      </c>
    </row>
    <row r="524" spans="1:16" x14ac:dyDescent="0.55000000000000004">
      <c r="A524" t="s">
        <v>0</v>
      </c>
      <c r="B524" t="s">
        <v>1219</v>
      </c>
      <c r="C524" t="s">
        <v>713</v>
      </c>
      <c r="D524" t="s">
        <v>3828</v>
      </c>
      <c r="E524" t="s">
        <v>51</v>
      </c>
      <c r="F524" t="b">
        <v>0</v>
      </c>
      <c r="G524" t="s">
        <v>23</v>
      </c>
      <c r="H524" s="4">
        <v>45666.862442129634</v>
      </c>
      <c r="I524" t="b">
        <v>0</v>
      </c>
      <c r="J524" t="b">
        <v>0</v>
      </c>
      <c r="K524" t="s">
        <v>24</v>
      </c>
      <c r="L524" t="s">
        <v>36</v>
      </c>
      <c r="N524">
        <v>40.099998474121087</v>
      </c>
      <c r="O524" t="s">
        <v>4839</v>
      </c>
      <c r="P524" t="s">
        <v>4840</v>
      </c>
    </row>
    <row r="525" spans="1:16" x14ac:dyDescent="0.55000000000000004">
      <c r="A525" t="s">
        <v>0</v>
      </c>
      <c r="B525" t="s">
        <v>1194</v>
      </c>
      <c r="C525" t="s">
        <v>480</v>
      </c>
      <c r="D525" t="s">
        <v>2208</v>
      </c>
      <c r="E525" t="s">
        <v>20</v>
      </c>
      <c r="F525" t="b">
        <v>0</v>
      </c>
      <c r="G525" t="s">
        <v>27</v>
      </c>
      <c r="H525" s="4">
        <v>45666.875104166669</v>
      </c>
      <c r="I525" t="b">
        <v>0</v>
      </c>
      <c r="J525" t="b">
        <v>0</v>
      </c>
      <c r="K525" t="s">
        <v>24</v>
      </c>
      <c r="L525" t="s">
        <v>22</v>
      </c>
      <c r="M525">
        <v>57000</v>
      </c>
      <c r="O525" t="s">
        <v>1195</v>
      </c>
    </row>
    <row r="526" spans="1:16" x14ac:dyDescent="0.55000000000000004">
      <c r="A526" t="s">
        <v>2</v>
      </c>
      <c r="B526" t="s">
        <v>4170</v>
      </c>
      <c r="C526" t="s">
        <v>985</v>
      </c>
      <c r="D526" t="s">
        <v>3600</v>
      </c>
      <c r="E526" t="s">
        <v>20</v>
      </c>
      <c r="F526" t="b">
        <v>0</v>
      </c>
      <c r="G526" t="s">
        <v>41</v>
      </c>
      <c r="H526" s="4">
        <v>45666.91878472222</v>
      </c>
      <c r="I526" t="b">
        <v>1</v>
      </c>
      <c r="J526" t="b">
        <v>1</v>
      </c>
      <c r="K526" t="s">
        <v>24</v>
      </c>
      <c r="L526" t="s">
        <v>36</v>
      </c>
      <c r="N526">
        <v>60</v>
      </c>
      <c r="O526" t="s">
        <v>147</v>
      </c>
      <c r="P526" t="s">
        <v>4841</v>
      </c>
    </row>
    <row r="527" spans="1:16" x14ac:dyDescent="0.55000000000000004">
      <c r="A527" t="s">
        <v>0</v>
      </c>
      <c r="B527" t="s">
        <v>4842</v>
      </c>
      <c r="C527" t="s">
        <v>376</v>
      </c>
      <c r="D527" t="s">
        <v>3828</v>
      </c>
      <c r="E527" t="s">
        <v>20</v>
      </c>
      <c r="F527" t="b">
        <v>0</v>
      </c>
      <c r="G527" t="s">
        <v>23</v>
      </c>
      <c r="H527" s="4">
        <v>45666.945798611108</v>
      </c>
      <c r="I527" t="b">
        <v>0</v>
      </c>
      <c r="J527" t="b">
        <v>0</v>
      </c>
      <c r="K527" t="s">
        <v>24</v>
      </c>
      <c r="L527" t="s">
        <v>22</v>
      </c>
      <c r="M527">
        <v>57500</v>
      </c>
      <c r="O527" t="s">
        <v>398</v>
      </c>
      <c r="P527" t="s">
        <v>4843</v>
      </c>
    </row>
    <row r="528" spans="1:16" x14ac:dyDescent="0.55000000000000004">
      <c r="A528" t="s">
        <v>139</v>
      </c>
      <c r="B528" t="s">
        <v>4844</v>
      </c>
      <c r="C528" t="s">
        <v>4845</v>
      </c>
      <c r="D528" t="s">
        <v>3973</v>
      </c>
      <c r="E528" t="s">
        <v>20</v>
      </c>
      <c r="F528" t="b">
        <v>0</v>
      </c>
      <c r="G528" t="s">
        <v>27</v>
      </c>
      <c r="H528" s="4">
        <v>45666.958437499998</v>
      </c>
      <c r="I528" t="b">
        <v>0</v>
      </c>
      <c r="J528" t="b">
        <v>1</v>
      </c>
      <c r="K528" t="s">
        <v>24</v>
      </c>
      <c r="L528" t="s">
        <v>22</v>
      </c>
      <c r="M528">
        <v>107500</v>
      </c>
      <c r="O528" t="s">
        <v>3670</v>
      </c>
      <c r="P528" t="s">
        <v>4846</v>
      </c>
    </row>
    <row r="529" spans="1:16" x14ac:dyDescent="0.55000000000000004">
      <c r="A529" t="s">
        <v>89</v>
      </c>
      <c r="B529" t="s">
        <v>4847</v>
      </c>
      <c r="C529" t="s">
        <v>559</v>
      </c>
      <c r="D529" t="s">
        <v>3973</v>
      </c>
      <c r="E529" t="s">
        <v>20</v>
      </c>
      <c r="F529" t="b">
        <v>0</v>
      </c>
      <c r="G529" t="s">
        <v>27</v>
      </c>
      <c r="H529" s="4">
        <v>45666.958495370367</v>
      </c>
      <c r="I529" t="b">
        <v>1</v>
      </c>
      <c r="J529" t="b">
        <v>0</v>
      </c>
      <c r="K529" t="s">
        <v>24</v>
      </c>
      <c r="L529" t="s">
        <v>36</v>
      </c>
      <c r="N529">
        <v>84.5</v>
      </c>
      <c r="O529" t="s">
        <v>4344</v>
      </c>
      <c r="P529" t="s">
        <v>4848</v>
      </c>
    </row>
    <row r="530" spans="1:16" x14ac:dyDescent="0.55000000000000004">
      <c r="A530" t="s">
        <v>0</v>
      </c>
      <c r="B530" t="s">
        <v>1522</v>
      </c>
      <c r="C530" t="s">
        <v>3708</v>
      </c>
      <c r="D530" t="s">
        <v>3828</v>
      </c>
      <c r="E530" t="s">
        <v>20</v>
      </c>
      <c r="F530" t="b">
        <v>0</v>
      </c>
      <c r="G530" t="s">
        <v>41</v>
      </c>
      <c r="H530" s="4">
        <v>45667.042037037027</v>
      </c>
      <c r="I530" t="b">
        <v>0</v>
      </c>
      <c r="J530" t="b">
        <v>1</v>
      </c>
      <c r="K530" t="s">
        <v>24</v>
      </c>
      <c r="L530" t="s">
        <v>36</v>
      </c>
      <c r="N530">
        <v>21</v>
      </c>
      <c r="O530" t="s">
        <v>4849</v>
      </c>
      <c r="P530" t="s">
        <v>280</v>
      </c>
    </row>
    <row r="531" spans="1:16" x14ac:dyDescent="0.55000000000000004">
      <c r="A531" t="s">
        <v>0</v>
      </c>
      <c r="B531" t="s">
        <v>731</v>
      </c>
      <c r="C531" t="s">
        <v>4850</v>
      </c>
      <c r="D531" t="s">
        <v>3957</v>
      </c>
      <c r="E531" t="s">
        <v>34</v>
      </c>
      <c r="F531" t="b">
        <v>0</v>
      </c>
      <c r="G531" t="s">
        <v>41</v>
      </c>
      <c r="H531" s="4">
        <v>45667.042071759257</v>
      </c>
      <c r="I531" t="b">
        <v>0</v>
      </c>
      <c r="J531" t="b">
        <v>1</v>
      </c>
      <c r="K531" t="s">
        <v>24</v>
      </c>
      <c r="L531" t="s">
        <v>36</v>
      </c>
      <c r="N531">
        <v>36</v>
      </c>
      <c r="O531" t="s">
        <v>4851</v>
      </c>
      <c r="P531" t="s">
        <v>1526</v>
      </c>
    </row>
    <row r="532" spans="1:16" x14ac:dyDescent="0.55000000000000004">
      <c r="A532" t="s">
        <v>0</v>
      </c>
      <c r="B532" t="s">
        <v>2722</v>
      </c>
      <c r="C532" t="s">
        <v>655</v>
      </c>
      <c r="D532" t="s">
        <v>3957</v>
      </c>
      <c r="E532" t="s">
        <v>34</v>
      </c>
      <c r="F532" t="b">
        <v>0</v>
      </c>
      <c r="G532" t="s">
        <v>41</v>
      </c>
      <c r="H532" s="4">
        <v>45667.042071759257</v>
      </c>
      <c r="I532" t="b">
        <v>0</v>
      </c>
      <c r="J532" t="b">
        <v>0</v>
      </c>
      <c r="K532" t="s">
        <v>24</v>
      </c>
      <c r="L532" t="s">
        <v>36</v>
      </c>
      <c r="N532">
        <v>24.33499908447266</v>
      </c>
      <c r="O532" t="s">
        <v>4852</v>
      </c>
      <c r="P532" t="s">
        <v>204</v>
      </c>
    </row>
    <row r="533" spans="1:16" x14ac:dyDescent="0.55000000000000004">
      <c r="A533" t="s">
        <v>0</v>
      </c>
      <c r="B533" t="s">
        <v>1528</v>
      </c>
      <c r="C533" t="s">
        <v>293</v>
      </c>
      <c r="D533" t="s">
        <v>4084</v>
      </c>
      <c r="F533" t="b">
        <v>0</v>
      </c>
      <c r="G533" t="s">
        <v>41</v>
      </c>
      <c r="H533" s="4">
        <v>45667.042291666658</v>
      </c>
      <c r="I533" t="b">
        <v>1</v>
      </c>
      <c r="J533" t="b">
        <v>0</v>
      </c>
      <c r="K533" t="s">
        <v>24</v>
      </c>
      <c r="L533" t="s">
        <v>22</v>
      </c>
      <c r="M533">
        <v>132000</v>
      </c>
      <c r="O533" t="s">
        <v>4853</v>
      </c>
      <c r="P533" t="s">
        <v>119</v>
      </c>
    </row>
    <row r="534" spans="1:16" x14ac:dyDescent="0.55000000000000004">
      <c r="A534" t="s">
        <v>1</v>
      </c>
      <c r="B534" t="s">
        <v>3400</v>
      </c>
      <c r="C534" t="s">
        <v>42</v>
      </c>
      <c r="D534" t="s">
        <v>3973</v>
      </c>
      <c r="E534" t="s">
        <v>20</v>
      </c>
      <c r="F534" t="b">
        <v>0</v>
      </c>
      <c r="G534" t="s">
        <v>41</v>
      </c>
      <c r="H534" s="4">
        <v>45667.043113425927</v>
      </c>
      <c r="I534" t="b">
        <v>0</v>
      </c>
      <c r="J534" t="b">
        <v>1</v>
      </c>
      <c r="K534" t="s">
        <v>24</v>
      </c>
      <c r="L534" t="s">
        <v>22</v>
      </c>
      <c r="M534">
        <v>154393.5</v>
      </c>
      <c r="O534" t="s">
        <v>3401</v>
      </c>
      <c r="P534" t="s">
        <v>4854</v>
      </c>
    </row>
    <row r="535" spans="1:16" x14ac:dyDescent="0.55000000000000004">
      <c r="A535" t="s">
        <v>40</v>
      </c>
      <c r="B535" t="s">
        <v>4855</v>
      </c>
      <c r="C535" t="s">
        <v>94</v>
      </c>
      <c r="D535" t="s">
        <v>3828</v>
      </c>
      <c r="E535" t="s">
        <v>20</v>
      </c>
      <c r="F535" t="b">
        <v>0</v>
      </c>
      <c r="G535" t="s">
        <v>41</v>
      </c>
      <c r="H535" s="4">
        <v>45667.043796296297</v>
      </c>
      <c r="I535" t="b">
        <v>1</v>
      </c>
      <c r="J535" t="b">
        <v>0</v>
      </c>
      <c r="K535" t="s">
        <v>24</v>
      </c>
      <c r="L535" t="s">
        <v>36</v>
      </c>
      <c r="N535">
        <v>80</v>
      </c>
      <c r="O535" t="s">
        <v>3922</v>
      </c>
      <c r="P535" t="s">
        <v>4809</v>
      </c>
    </row>
    <row r="536" spans="1:16" x14ac:dyDescent="0.55000000000000004">
      <c r="A536" t="s">
        <v>139</v>
      </c>
      <c r="B536" t="s">
        <v>4856</v>
      </c>
      <c r="C536" t="s">
        <v>140</v>
      </c>
      <c r="D536" t="s">
        <v>3973</v>
      </c>
      <c r="E536" t="s">
        <v>20</v>
      </c>
      <c r="F536" t="b">
        <v>0</v>
      </c>
      <c r="G536" t="s">
        <v>35</v>
      </c>
      <c r="H536" s="4">
        <v>45667.125752314823</v>
      </c>
      <c r="I536" t="b">
        <v>0</v>
      </c>
      <c r="J536" t="b">
        <v>1</v>
      </c>
      <c r="K536" t="s">
        <v>24</v>
      </c>
      <c r="L536" t="s">
        <v>22</v>
      </c>
      <c r="M536">
        <v>137300</v>
      </c>
      <c r="O536" t="s">
        <v>1172</v>
      </c>
      <c r="P536" t="s">
        <v>4857</v>
      </c>
    </row>
    <row r="537" spans="1:16" x14ac:dyDescent="0.55000000000000004">
      <c r="A537" t="s">
        <v>0</v>
      </c>
      <c r="B537" t="s">
        <v>0</v>
      </c>
      <c r="C537" t="s">
        <v>2749</v>
      </c>
      <c r="D537" t="s">
        <v>3828</v>
      </c>
      <c r="E537" t="s">
        <v>20</v>
      </c>
      <c r="F537" t="b">
        <v>0</v>
      </c>
      <c r="G537" t="s">
        <v>41</v>
      </c>
      <c r="H537" s="4">
        <v>45667.250335648147</v>
      </c>
      <c r="I537" t="b">
        <v>1</v>
      </c>
      <c r="J537" t="b">
        <v>0</v>
      </c>
      <c r="K537" t="s">
        <v>24</v>
      </c>
      <c r="L537" t="s">
        <v>22</v>
      </c>
      <c r="M537">
        <v>77500</v>
      </c>
      <c r="O537" t="s">
        <v>202</v>
      </c>
      <c r="P537" t="s">
        <v>4858</v>
      </c>
    </row>
    <row r="538" spans="1:16" x14ac:dyDescent="0.55000000000000004">
      <c r="A538" t="s">
        <v>0</v>
      </c>
      <c r="B538" t="s">
        <v>0</v>
      </c>
      <c r="C538" t="s">
        <v>165</v>
      </c>
      <c r="D538" t="s">
        <v>4100</v>
      </c>
      <c r="E538" t="s">
        <v>20</v>
      </c>
      <c r="F538" t="b">
        <v>0</v>
      </c>
      <c r="G538" t="s">
        <v>30</v>
      </c>
      <c r="H538" s="4">
        <v>45667.250740740739</v>
      </c>
      <c r="I538" t="b">
        <v>0</v>
      </c>
      <c r="J538" t="b">
        <v>1</v>
      </c>
      <c r="K538" t="s">
        <v>24</v>
      </c>
      <c r="L538" t="s">
        <v>22</v>
      </c>
      <c r="M538">
        <v>119500</v>
      </c>
      <c r="O538" t="s">
        <v>2854</v>
      </c>
      <c r="P538" t="s">
        <v>2855</v>
      </c>
    </row>
    <row r="539" spans="1:16" x14ac:dyDescent="0.55000000000000004">
      <c r="A539" t="s">
        <v>0</v>
      </c>
      <c r="B539" t="s">
        <v>0</v>
      </c>
      <c r="C539" t="s">
        <v>1604</v>
      </c>
      <c r="D539" t="s">
        <v>3600</v>
      </c>
      <c r="E539" t="s">
        <v>51</v>
      </c>
      <c r="F539" t="b">
        <v>0</v>
      </c>
      <c r="G539" t="s">
        <v>30</v>
      </c>
      <c r="H539" s="4">
        <v>45667.250740740739</v>
      </c>
      <c r="I539" t="b">
        <v>0</v>
      </c>
      <c r="J539" t="b">
        <v>0</v>
      </c>
      <c r="K539" t="s">
        <v>24</v>
      </c>
      <c r="L539" t="s">
        <v>22</v>
      </c>
      <c r="M539">
        <v>65000</v>
      </c>
      <c r="O539" t="s">
        <v>2302</v>
      </c>
      <c r="P539" t="s">
        <v>2303</v>
      </c>
    </row>
    <row r="540" spans="1:16" x14ac:dyDescent="0.55000000000000004">
      <c r="A540" t="s">
        <v>2</v>
      </c>
      <c r="B540" t="s">
        <v>2</v>
      </c>
      <c r="C540" t="s">
        <v>2664</v>
      </c>
      <c r="D540" t="s">
        <v>3828</v>
      </c>
      <c r="E540" t="s">
        <v>20</v>
      </c>
      <c r="F540" t="b">
        <v>0</v>
      </c>
      <c r="G540" t="s">
        <v>35</v>
      </c>
      <c r="H540" s="4">
        <v>45667.252314814818</v>
      </c>
      <c r="I540" t="b">
        <v>0</v>
      </c>
      <c r="J540" t="b">
        <v>0</v>
      </c>
      <c r="K540" t="s">
        <v>24</v>
      </c>
      <c r="L540" t="s">
        <v>22</v>
      </c>
      <c r="M540">
        <v>70000</v>
      </c>
      <c r="O540" t="s">
        <v>4859</v>
      </c>
      <c r="P540" t="s">
        <v>4860</v>
      </c>
    </row>
    <row r="541" spans="1:16" x14ac:dyDescent="0.55000000000000004">
      <c r="A541" t="s">
        <v>1</v>
      </c>
      <c r="B541" t="s">
        <v>3995</v>
      </c>
      <c r="C541" t="s">
        <v>4861</v>
      </c>
      <c r="D541" t="s">
        <v>3973</v>
      </c>
      <c r="E541" t="s">
        <v>51</v>
      </c>
      <c r="F541" t="b">
        <v>0</v>
      </c>
      <c r="G541" t="s">
        <v>876</v>
      </c>
      <c r="H541" s="4">
        <v>45667.255300925928</v>
      </c>
      <c r="I541" t="b">
        <v>0</v>
      </c>
      <c r="J541" t="b">
        <v>0</v>
      </c>
      <c r="K541" t="s">
        <v>876</v>
      </c>
      <c r="L541" t="s">
        <v>36</v>
      </c>
      <c r="N541">
        <v>19.5</v>
      </c>
      <c r="O541" t="s">
        <v>3989</v>
      </c>
      <c r="P541" t="s">
        <v>3990</v>
      </c>
    </row>
    <row r="542" spans="1:16" x14ac:dyDescent="0.55000000000000004">
      <c r="A542" t="s">
        <v>0</v>
      </c>
      <c r="B542" t="s">
        <v>4127</v>
      </c>
      <c r="C542" t="s">
        <v>160</v>
      </c>
      <c r="D542" t="s">
        <v>4084</v>
      </c>
      <c r="E542" t="s">
        <v>20</v>
      </c>
      <c r="F542" t="b">
        <v>0</v>
      </c>
      <c r="G542" t="s">
        <v>52</v>
      </c>
      <c r="H542" s="4">
        <v>45667.265636574077</v>
      </c>
      <c r="I542" t="b">
        <v>0</v>
      </c>
      <c r="J542" t="b">
        <v>0</v>
      </c>
      <c r="K542" t="s">
        <v>24</v>
      </c>
      <c r="L542" t="s">
        <v>36</v>
      </c>
      <c r="N542">
        <v>42.5</v>
      </c>
      <c r="O542" t="s">
        <v>3651</v>
      </c>
      <c r="P542" t="s">
        <v>726</v>
      </c>
    </row>
    <row r="543" spans="1:16" x14ac:dyDescent="0.55000000000000004">
      <c r="A543" t="s">
        <v>19</v>
      </c>
      <c r="B543" t="s">
        <v>4862</v>
      </c>
      <c r="C543" t="s">
        <v>808</v>
      </c>
      <c r="D543" t="s">
        <v>3973</v>
      </c>
      <c r="E543" t="s">
        <v>20</v>
      </c>
      <c r="F543" t="b">
        <v>0</v>
      </c>
      <c r="G543" t="s">
        <v>41</v>
      </c>
      <c r="H543" s="4">
        <v>45667.265983796293</v>
      </c>
      <c r="I543" t="b">
        <v>0</v>
      </c>
      <c r="J543" t="b">
        <v>1</v>
      </c>
      <c r="K543" t="s">
        <v>24</v>
      </c>
      <c r="L543" t="s">
        <v>22</v>
      </c>
      <c r="M543">
        <v>216000</v>
      </c>
      <c r="O543" t="s">
        <v>1088</v>
      </c>
      <c r="P543" t="s">
        <v>1089</v>
      </c>
    </row>
    <row r="544" spans="1:16" x14ac:dyDescent="0.55000000000000004">
      <c r="A544" t="s">
        <v>1</v>
      </c>
      <c r="B544" t="s">
        <v>2176</v>
      </c>
      <c r="C544" t="s">
        <v>242</v>
      </c>
      <c r="D544" t="s">
        <v>4014</v>
      </c>
      <c r="E544" t="s">
        <v>20</v>
      </c>
      <c r="F544" t="b">
        <v>0</v>
      </c>
      <c r="G544" t="s">
        <v>35</v>
      </c>
      <c r="H544" s="4">
        <v>45667.266099537039</v>
      </c>
      <c r="I544" t="b">
        <v>0</v>
      </c>
      <c r="J544" t="b">
        <v>0</v>
      </c>
      <c r="K544" t="s">
        <v>24</v>
      </c>
      <c r="L544" t="s">
        <v>22</v>
      </c>
      <c r="M544">
        <v>125000</v>
      </c>
      <c r="O544" t="s">
        <v>2203</v>
      </c>
      <c r="P544" t="s">
        <v>4863</v>
      </c>
    </row>
    <row r="545" spans="1:16" x14ac:dyDescent="0.55000000000000004">
      <c r="A545" t="s">
        <v>19</v>
      </c>
      <c r="B545" t="s">
        <v>19</v>
      </c>
      <c r="C545" t="s">
        <v>509</v>
      </c>
      <c r="D545" t="s">
        <v>2882</v>
      </c>
      <c r="E545" t="s">
        <v>20</v>
      </c>
      <c r="F545" t="b">
        <v>0</v>
      </c>
      <c r="G545" t="s">
        <v>35</v>
      </c>
      <c r="H545" s="4">
        <v>45667.266099537039</v>
      </c>
      <c r="I545" t="b">
        <v>0</v>
      </c>
      <c r="J545" t="b">
        <v>0</v>
      </c>
      <c r="K545" t="s">
        <v>24</v>
      </c>
      <c r="L545" t="s">
        <v>22</v>
      </c>
      <c r="M545">
        <v>155000</v>
      </c>
      <c r="O545" t="s">
        <v>69</v>
      </c>
      <c r="P545" t="s">
        <v>4864</v>
      </c>
    </row>
    <row r="546" spans="1:16" x14ac:dyDescent="0.55000000000000004">
      <c r="A546" t="s">
        <v>2</v>
      </c>
      <c r="B546" t="s">
        <v>1145</v>
      </c>
      <c r="C546" t="s">
        <v>82</v>
      </c>
      <c r="D546" t="s">
        <v>3600</v>
      </c>
      <c r="E546" t="s">
        <v>20</v>
      </c>
      <c r="F546" t="b">
        <v>0</v>
      </c>
      <c r="G546" t="s">
        <v>27</v>
      </c>
      <c r="H546" s="4">
        <v>45667.266273148147</v>
      </c>
      <c r="I546" t="b">
        <v>1</v>
      </c>
      <c r="J546" t="b">
        <v>1</v>
      </c>
      <c r="K546" t="s">
        <v>24</v>
      </c>
      <c r="L546" t="s">
        <v>22</v>
      </c>
      <c r="M546">
        <v>114516</v>
      </c>
      <c r="O546" t="s">
        <v>554</v>
      </c>
      <c r="P546" t="s">
        <v>2151</v>
      </c>
    </row>
    <row r="547" spans="1:16" x14ac:dyDescent="0.55000000000000004">
      <c r="A547" t="s">
        <v>2</v>
      </c>
      <c r="B547" t="s">
        <v>4865</v>
      </c>
      <c r="C547" t="s">
        <v>71</v>
      </c>
      <c r="D547" t="s">
        <v>3973</v>
      </c>
      <c r="E547" t="s">
        <v>20</v>
      </c>
      <c r="F547" t="b">
        <v>0</v>
      </c>
      <c r="G547" t="s">
        <v>52</v>
      </c>
      <c r="H547" s="4">
        <v>45667.267546296287</v>
      </c>
      <c r="I547" t="b">
        <v>0</v>
      </c>
      <c r="J547" t="b">
        <v>1</v>
      </c>
      <c r="K547" t="s">
        <v>24</v>
      </c>
      <c r="L547" t="s">
        <v>22</v>
      </c>
      <c r="M547">
        <v>162500</v>
      </c>
      <c r="O547" t="s">
        <v>1172</v>
      </c>
      <c r="P547" t="s">
        <v>1447</v>
      </c>
    </row>
    <row r="548" spans="1:16" x14ac:dyDescent="0.55000000000000004">
      <c r="A548" t="s">
        <v>19</v>
      </c>
      <c r="B548" t="s">
        <v>2558</v>
      </c>
      <c r="C548" t="s">
        <v>4866</v>
      </c>
      <c r="D548" t="s">
        <v>3970</v>
      </c>
      <c r="E548" t="s">
        <v>20</v>
      </c>
      <c r="F548" t="b">
        <v>0</v>
      </c>
      <c r="G548" t="s">
        <v>106</v>
      </c>
      <c r="H548" s="4">
        <v>45667.267638888887</v>
      </c>
      <c r="I548" t="b">
        <v>0</v>
      </c>
      <c r="J548" t="b">
        <v>0</v>
      </c>
      <c r="K548" t="s">
        <v>106</v>
      </c>
      <c r="L548" t="s">
        <v>22</v>
      </c>
      <c r="M548">
        <v>100000</v>
      </c>
      <c r="O548" t="s">
        <v>4867</v>
      </c>
    </row>
    <row r="549" spans="1:16" x14ac:dyDescent="0.55000000000000004">
      <c r="A549" t="s">
        <v>1</v>
      </c>
      <c r="B549" t="s">
        <v>93</v>
      </c>
      <c r="C549" t="s">
        <v>106</v>
      </c>
      <c r="D549" t="s">
        <v>4509</v>
      </c>
      <c r="E549" t="s">
        <v>20</v>
      </c>
      <c r="F549" t="b">
        <v>0</v>
      </c>
      <c r="G549" t="s">
        <v>106</v>
      </c>
      <c r="H549" s="4">
        <v>45667.267638888887</v>
      </c>
      <c r="I549" t="b">
        <v>0</v>
      </c>
      <c r="J549" t="b">
        <v>0</v>
      </c>
      <c r="K549" t="s">
        <v>106</v>
      </c>
      <c r="L549" t="s">
        <v>22</v>
      </c>
      <c r="M549">
        <v>85000</v>
      </c>
      <c r="O549" t="s">
        <v>4868</v>
      </c>
      <c r="P549" t="s">
        <v>2398</v>
      </c>
    </row>
    <row r="550" spans="1:16" x14ac:dyDescent="0.55000000000000004">
      <c r="A550" t="s">
        <v>0</v>
      </c>
      <c r="B550" t="s">
        <v>4869</v>
      </c>
      <c r="C550" t="s">
        <v>192</v>
      </c>
      <c r="D550" t="s">
        <v>4870</v>
      </c>
      <c r="E550" t="s">
        <v>20</v>
      </c>
      <c r="F550" t="b">
        <v>0</v>
      </c>
      <c r="G550" t="s">
        <v>23</v>
      </c>
      <c r="H550" s="4">
        <v>45667.2809375</v>
      </c>
      <c r="I550" t="b">
        <v>0</v>
      </c>
      <c r="J550" t="b">
        <v>1</v>
      </c>
      <c r="K550" t="s">
        <v>24</v>
      </c>
      <c r="L550" t="s">
        <v>22</v>
      </c>
      <c r="M550">
        <v>72500</v>
      </c>
      <c r="O550" t="s">
        <v>4870</v>
      </c>
      <c r="P550" t="s">
        <v>4871</v>
      </c>
    </row>
    <row r="551" spans="1:16" x14ac:dyDescent="0.55000000000000004">
      <c r="A551" t="s">
        <v>28</v>
      </c>
      <c r="B551" t="s">
        <v>3258</v>
      </c>
      <c r="C551" t="s">
        <v>39</v>
      </c>
      <c r="D551" t="s">
        <v>3985</v>
      </c>
      <c r="E551" t="s">
        <v>20</v>
      </c>
      <c r="F551" t="b">
        <v>1</v>
      </c>
      <c r="G551" t="s">
        <v>4771</v>
      </c>
      <c r="H551" s="4">
        <v>45667.28261574074</v>
      </c>
      <c r="I551" t="b">
        <v>0</v>
      </c>
      <c r="J551" t="b">
        <v>0</v>
      </c>
      <c r="K551" t="s">
        <v>4771</v>
      </c>
      <c r="L551" t="s">
        <v>22</v>
      </c>
      <c r="M551">
        <v>220000</v>
      </c>
      <c r="O551" t="s">
        <v>2570</v>
      </c>
      <c r="P551" t="s">
        <v>4872</v>
      </c>
    </row>
    <row r="552" spans="1:16" x14ac:dyDescent="0.55000000000000004">
      <c r="A552" t="s">
        <v>0</v>
      </c>
      <c r="B552" t="s">
        <v>785</v>
      </c>
      <c r="C552" t="s">
        <v>1017</v>
      </c>
      <c r="D552" t="s">
        <v>4084</v>
      </c>
      <c r="E552" t="s">
        <v>20</v>
      </c>
      <c r="F552" t="b">
        <v>0</v>
      </c>
      <c r="G552" t="s">
        <v>35</v>
      </c>
      <c r="H552" s="4">
        <v>45667.292337962957</v>
      </c>
      <c r="I552" t="b">
        <v>0</v>
      </c>
      <c r="J552" t="b">
        <v>0</v>
      </c>
      <c r="K552" t="s">
        <v>24</v>
      </c>
      <c r="L552" t="s">
        <v>22</v>
      </c>
      <c r="M552">
        <v>100000</v>
      </c>
      <c r="O552" t="s">
        <v>4873</v>
      </c>
      <c r="P552" t="s">
        <v>221</v>
      </c>
    </row>
    <row r="553" spans="1:16" x14ac:dyDescent="0.55000000000000004">
      <c r="A553" t="s">
        <v>0</v>
      </c>
      <c r="B553" t="s">
        <v>2166</v>
      </c>
      <c r="C553" t="s">
        <v>167</v>
      </c>
      <c r="D553" t="s">
        <v>4084</v>
      </c>
      <c r="E553" t="s">
        <v>20</v>
      </c>
      <c r="F553" t="b">
        <v>0</v>
      </c>
      <c r="G553" t="s">
        <v>35</v>
      </c>
      <c r="H553" s="4">
        <v>45667.292337962957</v>
      </c>
      <c r="I553" t="b">
        <v>0</v>
      </c>
      <c r="J553" t="b">
        <v>0</v>
      </c>
      <c r="K553" t="s">
        <v>24</v>
      </c>
      <c r="L553" t="s">
        <v>22</v>
      </c>
      <c r="M553">
        <v>100000</v>
      </c>
      <c r="O553" t="s">
        <v>374</v>
      </c>
      <c r="P553" t="s">
        <v>4874</v>
      </c>
    </row>
    <row r="554" spans="1:16" x14ac:dyDescent="0.55000000000000004">
      <c r="A554" t="s">
        <v>1</v>
      </c>
      <c r="B554" t="s">
        <v>4875</v>
      </c>
      <c r="C554" t="s">
        <v>293</v>
      </c>
      <c r="D554" t="s">
        <v>4084</v>
      </c>
      <c r="E554" t="s">
        <v>20</v>
      </c>
      <c r="F554" t="b">
        <v>0</v>
      </c>
      <c r="G554" t="s">
        <v>41</v>
      </c>
      <c r="H554" s="4">
        <v>45667.30773148148</v>
      </c>
      <c r="I554" t="b">
        <v>0</v>
      </c>
      <c r="J554" t="b">
        <v>0</v>
      </c>
      <c r="K554" t="s">
        <v>24</v>
      </c>
      <c r="L554" t="s">
        <v>22</v>
      </c>
      <c r="M554">
        <v>225000</v>
      </c>
      <c r="O554" t="s">
        <v>477</v>
      </c>
      <c r="P554" t="s">
        <v>4876</v>
      </c>
    </row>
    <row r="555" spans="1:16" x14ac:dyDescent="0.55000000000000004">
      <c r="A555" t="s">
        <v>2</v>
      </c>
      <c r="B555" t="s">
        <v>355</v>
      </c>
      <c r="C555" t="s">
        <v>4877</v>
      </c>
      <c r="D555" t="s">
        <v>3828</v>
      </c>
      <c r="E555" t="s">
        <v>20</v>
      </c>
      <c r="F555" t="b">
        <v>0</v>
      </c>
      <c r="G555" t="s">
        <v>27</v>
      </c>
      <c r="H555" s="4">
        <v>45667.308136574073</v>
      </c>
      <c r="I555" t="b">
        <v>0</v>
      </c>
      <c r="J555" t="b">
        <v>1</v>
      </c>
      <c r="K555" t="s">
        <v>24</v>
      </c>
      <c r="L555" t="s">
        <v>22</v>
      </c>
      <c r="M555">
        <v>100000</v>
      </c>
      <c r="O555" t="s">
        <v>1289</v>
      </c>
      <c r="P555" t="s">
        <v>4878</v>
      </c>
    </row>
    <row r="556" spans="1:16" x14ac:dyDescent="0.55000000000000004">
      <c r="A556" t="s">
        <v>1</v>
      </c>
      <c r="B556" t="s">
        <v>852</v>
      </c>
      <c r="C556" t="s">
        <v>453</v>
      </c>
      <c r="D556" t="s">
        <v>4084</v>
      </c>
      <c r="E556" t="s">
        <v>20</v>
      </c>
      <c r="F556" t="b">
        <v>0</v>
      </c>
      <c r="G556" t="s">
        <v>27</v>
      </c>
      <c r="H556" s="4">
        <v>45667.349212962959</v>
      </c>
      <c r="I556" t="b">
        <v>0</v>
      </c>
      <c r="J556" t="b">
        <v>1</v>
      </c>
      <c r="K556" t="s">
        <v>24</v>
      </c>
      <c r="L556" t="s">
        <v>22</v>
      </c>
      <c r="M556">
        <v>200000</v>
      </c>
      <c r="O556" t="s">
        <v>4879</v>
      </c>
      <c r="P556" t="s">
        <v>193</v>
      </c>
    </row>
    <row r="557" spans="1:16" x14ac:dyDescent="0.55000000000000004">
      <c r="A557" t="s">
        <v>1</v>
      </c>
      <c r="B557" t="s">
        <v>4464</v>
      </c>
      <c r="C557" t="s">
        <v>39</v>
      </c>
      <c r="D557" t="s">
        <v>3600</v>
      </c>
      <c r="E557" t="s">
        <v>20</v>
      </c>
      <c r="F557" t="b">
        <v>1</v>
      </c>
      <c r="G557" t="s">
        <v>27</v>
      </c>
      <c r="H557" s="4">
        <v>45667.390706018523</v>
      </c>
      <c r="I557" t="b">
        <v>0</v>
      </c>
      <c r="J557" t="b">
        <v>1</v>
      </c>
      <c r="K557" t="s">
        <v>24</v>
      </c>
      <c r="L557" t="s">
        <v>22</v>
      </c>
      <c r="M557">
        <v>173040</v>
      </c>
      <c r="O557" t="s">
        <v>254</v>
      </c>
      <c r="P557" t="s">
        <v>3219</v>
      </c>
    </row>
    <row r="558" spans="1:16" x14ac:dyDescent="0.55000000000000004">
      <c r="A558" t="s">
        <v>2</v>
      </c>
      <c r="B558" t="s">
        <v>195</v>
      </c>
      <c r="C558" t="s">
        <v>4880</v>
      </c>
      <c r="D558" t="s">
        <v>4090</v>
      </c>
      <c r="E558" t="s">
        <v>20</v>
      </c>
      <c r="F558" t="b">
        <v>0</v>
      </c>
      <c r="G558" t="s">
        <v>35</v>
      </c>
      <c r="H558" s="4">
        <v>45667.392071759263</v>
      </c>
      <c r="I558" t="b">
        <v>0</v>
      </c>
      <c r="J558" t="b">
        <v>0</v>
      </c>
      <c r="K558" t="s">
        <v>24</v>
      </c>
      <c r="L558" t="s">
        <v>22</v>
      </c>
      <c r="M558">
        <v>125000</v>
      </c>
      <c r="O558" t="s">
        <v>3893</v>
      </c>
      <c r="P558" t="s">
        <v>4881</v>
      </c>
    </row>
    <row r="559" spans="1:16" x14ac:dyDescent="0.55000000000000004">
      <c r="A559" t="s">
        <v>0</v>
      </c>
      <c r="B559" t="s">
        <v>4882</v>
      </c>
      <c r="C559" t="s">
        <v>2426</v>
      </c>
      <c r="D559" t="s">
        <v>4093</v>
      </c>
      <c r="E559" t="s">
        <v>20</v>
      </c>
      <c r="F559" t="b">
        <v>0</v>
      </c>
      <c r="G559" t="s">
        <v>27</v>
      </c>
      <c r="H559" s="4">
        <v>45667.416759259257</v>
      </c>
      <c r="I559" t="b">
        <v>0</v>
      </c>
      <c r="J559" t="b">
        <v>1</v>
      </c>
      <c r="K559" t="s">
        <v>24</v>
      </c>
      <c r="L559" t="s">
        <v>36</v>
      </c>
      <c r="N559">
        <v>26</v>
      </c>
      <c r="O559" t="s">
        <v>1511</v>
      </c>
      <c r="P559" t="s">
        <v>204</v>
      </c>
    </row>
    <row r="560" spans="1:16" x14ac:dyDescent="0.55000000000000004">
      <c r="A560" t="s">
        <v>1</v>
      </c>
      <c r="B560" t="s">
        <v>4883</v>
      </c>
      <c r="C560" t="s">
        <v>39</v>
      </c>
      <c r="D560" t="s">
        <v>3973</v>
      </c>
      <c r="E560" t="s">
        <v>20</v>
      </c>
      <c r="F560" t="b">
        <v>1</v>
      </c>
      <c r="G560" t="s">
        <v>41</v>
      </c>
      <c r="H560" s="4">
        <v>45667.417094907411</v>
      </c>
      <c r="I560" t="b">
        <v>1</v>
      </c>
      <c r="J560" t="b">
        <v>1</v>
      </c>
      <c r="K560" t="s">
        <v>24</v>
      </c>
      <c r="L560" t="s">
        <v>22</v>
      </c>
      <c r="M560">
        <v>132775</v>
      </c>
      <c r="O560" t="s">
        <v>4884</v>
      </c>
      <c r="P560" t="s">
        <v>626</v>
      </c>
    </row>
    <row r="561" spans="1:16" x14ac:dyDescent="0.55000000000000004">
      <c r="A561" t="s">
        <v>1</v>
      </c>
      <c r="B561" t="s">
        <v>4235</v>
      </c>
      <c r="C561" t="s">
        <v>1325</v>
      </c>
      <c r="D561" t="s">
        <v>3973</v>
      </c>
      <c r="E561" t="s">
        <v>20</v>
      </c>
      <c r="F561" t="b">
        <v>0</v>
      </c>
      <c r="G561" t="s">
        <v>41</v>
      </c>
      <c r="H561" s="4">
        <v>45667.417094907411</v>
      </c>
      <c r="I561" t="b">
        <v>0</v>
      </c>
      <c r="J561" t="b">
        <v>0</v>
      </c>
      <c r="K561" t="s">
        <v>24</v>
      </c>
      <c r="L561" t="s">
        <v>22</v>
      </c>
      <c r="M561">
        <v>95000</v>
      </c>
      <c r="O561" t="s">
        <v>4236</v>
      </c>
      <c r="P561" t="s">
        <v>2591</v>
      </c>
    </row>
    <row r="562" spans="1:16" x14ac:dyDescent="0.55000000000000004">
      <c r="A562" t="s">
        <v>19</v>
      </c>
      <c r="B562" t="s">
        <v>4885</v>
      </c>
      <c r="C562" t="s">
        <v>225</v>
      </c>
      <c r="D562" t="s">
        <v>3973</v>
      </c>
      <c r="E562" t="s">
        <v>20</v>
      </c>
      <c r="F562" t="b">
        <v>0</v>
      </c>
      <c r="G562" t="s">
        <v>52</v>
      </c>
      <c r="H562" s="4">
        <v>45667.432303240741</v>
      </c>
      <c r="I562" t="b">
        <v>0</v>
      </c>
      <c r="J562" t="b">
        <v>1</v>
      </c>
      <c r="K562" t="s">
        <v>24</v>
      </c>
      <c r="L562" t="s">
        <v>22</v>
      </c>
      <c r="M562">
        <v>185000</v>
      </c>
      <c r="O562" t="s">
        <v>202</v>
      </c>
      <c r="P562" t="s">
        <v>4886</v>
      </c>
    </row>
    <row r="563" spans="1:16" x14ac:dyDescent="0.55000000000000004">
      <c r="A563" t="s">
        <v>1</v>
      </c>
      <c r="B563" t="s">
        <v>4887</v>
      </c>
      <c r="C563" t="s">
        <v>386</v>
      </c>
      <c r="D563" t="s">
        <v>3973</v>
      </c>
      <c r="E563" t="s">
        <v>20</v>
      </c>
      <c r="F563" t="b">
        <v>0</v>
      </c>
      <c r="G563" t="s">
        <v>41</v>
      </c>
      <c r="H563" s="4">
        <v>45667.432673611111</v>
      </c>
      <c r="I563" t="b">
        <v>0</v>
      </c>
      <c r="J563" t="b">
        <v>1</v>
      </c>
      <c r="K563" t="s">
        <v>24</v>
      </c>
      <c r="L563" t="s">
        <v>22</v>
      </c>
      <c r="M563">
        <v>167500</v>
      </c>
      <c r="O563" t="s">
        <v>4351</v>
      </c>
      <c r="P563" t="s">
        <v>4888</v>
      </c>
    </row>
    <row r="564" spans="1:16" x14ac:dyDescent="0.55000000000000004">
      <c r="A564" t="s">
        <v>1</v>
      </c>
      <c r="B564" t="s">
        <v>4889</v>
      </c>
      <c r="C564" t="s">
        <v>1706</v>
      </c>
      <c r="D564" t="s">
        <v>3973</v>
      </c>
      <c r="E564" t="s">
        <v>20</v>
      </c>
      <c r="F564" t="b">
        <v>0</v>
      </c>
      <c r="G564" t="s">
        <v>35</v>
      </c>
      <c r="H564" s="4">
        <v>45667.432766203703</v>
      </c>
      <c r="I564" t="b">
        <v>0</v>
      </c>
      <c r="J564" t="b">
        <v>0</v>
      </c>
      <c r="K564" t="s">
        <v>24</v>
      </c>
      <c r="L564" t="s">
        <v>22</v>
      </c>
      <c r="M564">
        <v>100000</v>
      </c>
      <c r="O564" t="s">
        <v>374</v>
      </c>
      <c r="P564" t="s">
        <v>4784</v>
      </c>
    </row>
    <row r="565" spans="1:16" x14ac:dyDescent="0.55000000000000004">
      <c r="A565" t="s">
        <v>1</v>
      </c>
      <c r="B565" t="s">
        <v>4890</v>
      </c>
      <c r="C565" t="s">
        <v>49</v>
      </c>
      <c r="D565" t="s">
        <v>3973</v>
      </c>
      <c r="E565" t="s">
        <v>20</v>
      </c>
      <c r="F565" t="b">
        <v>0</v>
      </c>
      <c r="G565" t="s">
        <v>41</v>
      </c>
      <c r="H565" s="4">
        <v>45667.458738425928</v>
      </c>
      <c r="I565" t="b">
        <v>0</v>
      </c>
      <c r="J565" t="b">
        <v>1</v>
      </c>
      <c r="K565" t="s">
        <v>24</v>
      </c>
      <c r="L565" t="s">
        <v>22</v>
      </c>
      <c r="M565">
        <v>103500</v>
      </c>
      <c r="O565" t="s">
        <v>4891</v>
      </c>
      <c r="P565" t="s">
        <v>4892</v>
      </c>
    </row>
    <row r="566" spans="1:16" x14ac:dyDescent="0.55000000000000004">
      <c r="A566" t="s">
        <v>1</v>
      </c>
      <c r="B566" t="s">
        <v>4893</v>
      </c>
      <c r="C566" t="s">
        <v>436</v>
      </c>
      <c r="D566" t="s">
        <v>3973</v>
      </c>
      <c r="E566" t="s">
        <v>20</v>
      </c>
      <c r="F566" t="b">
        <v>0</v>
      </c>
      <c r="G566" t="s">
        <v>30</v>
      </c>
      <c r="H566" s="4">
        <v>45667.500810185193</v>
      </c>
      <c r="I566" t="b">
        <v>0</v>
      </c>
      <c r="J566" t="b">
        <v>0</v>
      </c>
      <c r="K566" t="s">
        <v>24</v>
      </c>
      <c r="L566" t="s">
        <v>22</v>
      </c>
      <c r="M566">
        <v>106000</v>
      </c>
      <c r="O566" t="s">
        <v>374</v>
      </c>
      <c r="P566" t="s">
        <v>2881</v>
      </c>
    </row>
    <row r="567" spans="1:16" x14ac:dyDescent="0.55000000000000004">
      <c r="A567" t="s">
        <v>2</v>
      </c>
      <c r="B567" t="s">
        <v>2338</v>
      </c>
      <c r="C567" t="s">
        <v>2514</v>
      </c>
      <c r="D567" t="s">
        <v>3973</v>
      </c>
      <c r="E567" t="s">
        <v>20</v>
      </c>
      <c r="F567" t="b">
        <v>0</v>
      </c>
      <c r="G567" t="s">
        <v>30</v>
      </c>
      <c r="H567" s="4">
        <v>45667.54241898148</v>
      </c>
      <c r="I567" t="b">
        <v>0</v>
      </c>
      <c r="J567" t="b">
        <v>0</v>
      </c>
      <c r="K567" t="s">
        <v>24</v>
      </c>
      <c r="L567" t="s">
        <v>22</v>
      </c>
      <c r="M567">
        <v>122500</v>
      </c>
      <c r="O567" t="s">
        <v>123</v>
      </c>
      <c r="P567" t="s">
        <v>4894</v>
      </c>
    </row>
    <row r="568" spans="1:16" x14ac:dyDescent="0.55000000000000004">
      <c r="A568" t="s">
        <v>19</v>
      </c>
      <c r="B568" t="s">
        <v>19</v>
      </c>
      <c r="C568" t="s">
        <v>1706</v>
      </c>
      <c r="D568" t="s">
        <v>3828</v>
      </c>
      <c r="E568" t="s">
        <v>219</v>
      </c>
      <c r="F568" t="b">
        <v>0</v>
      </c>
      <c r="G568" t="s">
        <v>35</v>
      </c>
      <c r="H568" s="4">
        <v>45667.557766203703</v>
      </c>
      <c r="I568" t="b">
        <v>0</v>
      </c>
      <c r="J568" t="b">
        <v>0</v>
      </c>
      <c r="K568" t="s">
        <v>24</v>
      </c>
      <c r="L568" t="s">
        <v>36</v>
      </c>
      <c r="N568">
        <v>57.5</v>
      </c>
      <c r="O568" t="s">
        <v>2574</v>
      </c>
      <c r="P568" t="s">
        <v>4046</v>
      </c>
    </row>
    <row r="569" spans="1:16" x14ac:dyDescent="0.55000000000000004">
      <c r="A569" t="s">
        <v>2</v>
      </c>
      <c r="B569" t="s">
        <v>4895</v>
      </c>
      <c r="C569" t="s">
        <v>167</v>
      </c>
      <c r="D569" t="s">
        <v>2208</v>
      </c>
      <c r="E569" t="s">
        <v>20</v>
      </c>
      <c r="F569" t="b">
        <v>0</v>
      </c>
      <c r="G569" t="s">
        <v>41</v>
      </c>
      <c r="H569" s="4">
        <v>45667.55840277778</v>
      </c>
      <c r="I569" t="b">
        <v>1</v>
      </c>
      <c r="J569" t="b">
        <v>0</v>
      </c>
      <c r="K569" t="s">
        <v>24</v>
      </c>
      <c r="L569" t="s">
        <v>36</v>
      </c>
      <c r="N569">
        <v>55</v>
      </c>
      <c r="O569" t="s">
        <v>4896</v>
      </c>
      <c r="P569" t="s">
        <v>2675</v>
      </c>
    </row>
    <row r="570" spans="1:16" x14ac:dyDescent="0.55000000000000004">
      <c r="A570" t="s">
        <v>0</v>
      </c>
      <c r="B570" t="s">
        <v>4897</v>
      </c>
      <c r="C570" t="s">
        <v>306</v>
      </c>
      <c r="D570" t="s">
        <v>2208</v>
      </c>
      <c r="E570" t="s">
        <v>20</v>
      </c>
      <c r="F570" t="b">
        <v>0</v>
      </c>
      <c r="G570" t="s">
        <v>27</v>
      </c>
      <c r="H570" s="4">
        <v>45667.583425925928</v>
      </c>
      <c r="I570" t="b">
        <v>0</v>
      </c>
      <c r="J570" t="b">
        <v>0</v>
      </c>
      <c r="K570" t="s">
        <v>24</v>
      </c>
      <c r="L570" t="s">
        <v>22</v>
      </c>
      <c r="M570">
        <v>60000</v>
      </c>
      <c r="O570" t="s">
        <v>4898</v>
      </c>
      <c r="P570" t="s">
        <v>204</v>
      </c>
    </row>
    <row r="571" spans="1:16" x14ac:dyDescent="0.55000000000000004">
      <c r="A571" t="s">
        <v>1</v>
      </c>
      <c r="B571" t="s">
        <v>4899</v>
      </c>
      <c r="C571" t="s">
        <v>897</v>
      </c>
      <c r="D571" t="s">
        <v>3973</v>
      </c>
      <c r="E571" t="s">
        <v>20</v>
      </c>
      <c r="F571" t="b">
        <v>0</v>
      </c>
      <c r="G571" t="s">
        <v>27</v>
      </c>
      <c r="H571" s="4">
        <v>45667.59983796296</v>
      </c>
      <c r="I571" t="b">
        <v>0</v>
      </c>
      <c r="J571" t="b">
        <v>1</v>
      </c>
      <c r="K571" t="s">
        <v>24</v>
      </c>
      <c r="L571" t="s">
        <v>22</v>
      </c>
      <c r="M571">
        <v>137300</v>
      </c>
      <c r="O571" t="s">
        <v>1172</v>
      </c>
      <c r="P571" t="s">
        <v>4857</v>
      </c>
    </row>
    <row r="572" spans="1:16" x14ac:dyDescent="0.55000000000000004">
      <c r="A572" t="s">
        <v>2</v>
      </c>
      <c r="B572" t="s">
        <v>1781</v>
      </c>
      <c r="C572" t="s">
        <v>4900</v>
      </c>
      <c r="D572" t="s">
        <v>4090</v>
      </c>
      <c r="E572" t="s">
        <v>20</v>
      </c>
      <c r="F572" t="b">
        <v>0</v>
      </c>
      <c r="G572" t="s">
        <v>41</v>
      </c>
      <c r="H572" s="4">
        <v>45667.600046296298</v>
      </c>
      <c r="I572" t="b">
        <v>0</v>
      </c>
      <c r="J572" t="b">
        <v>1</v>
      </c>
      <c r="K572" t="s">
        <v>24</v>
      </c>
      <c r="L572" t="s">
        <v>22</v>
      </c>
      <c r="M572">
        <v>180000</v>
      </c>
      <c r="O572" t="s">
        <v>4901</v>
      </c>
      <c r="P572" t="s">
        <v>4284</v>
      </c>
    </row>
    <row r="573" spans="1:16" x14ac:dyDescent="0.55000000000000004">
      <c r="A573" t="s">
        <v>191</v>
      </c>
      <c r="B573" t="s">
        <v>4902</v>
      </c>
      <c r="C573" t="s">
        <v>1041</v>
      </c>
      <c r="D573" t="s">
        <v>3973</v>
      </c>
      <c r="E573" t="s">
        <v>20</v>
      </c>
      <c r="F573" t="b">
        <v>0</v>
      </c>
      <c r="G573" t="s">
        <v>41</v>
      </c>
      <c r="H573" s="4">
        <v>45667.625439814823</v>
      </c>
      <c r="I573" t="b">
        <v>1</v>
      </c>
      <c r="J573" t="b">
        <v>0</v>
      </c>
      <c r="K573" t="s">
        <v>24</v>
      </c>
      <c r="L573" t="s">
        <v>22</v>
      </c>
      <c r="M573">
        <v>125000</v>
      </c>
      <c r="O573" t="s">
        <v>458</v>
      </c>
      <c r="P573" t="s">
        <v>4903</v>
      </c>
    </row>
    <row r="574" spans="1:16" x14ac:dyDescent="0.55000000000000004">
      <c r="A574" t="s">
        <v>0</v>
      </c>
      <c r="B574" t="s">
        <v>4904</v>
      </c>
      <c r="C574" t="s">
        <v>292</v>
      </c>
      <c r="D574" t="s">
        <v>3828</v>
      </c>
      <c r="E574" t="s">
        <v>20</v>
      </c>
      <c r="F574" t="b">
        <v>0</v>
      </c>
      <c r="G574" t="s">
        <v>30</v>
      </c>
      <c r="H574" s="4">
        <v>45667.625787037039</v>
      </c>
      <c r="I574" t="b">
        <v>1</v>
      </c>
      <c r="J574" t="b">
        <v>1</v>
      </c>
      <c r="K574" t="s">
        <v>24</v>
      </c>
      <c r="L574" t="s">
        <v>22</v>
      </c>
      <c r="M574">
        <v>55000</v>
      </c>
      <c r="O574" t="s">
        <v>4905</v>
      </c>
      <c r="P574" t="s">
        <v>320</v>
      </c>
    </row>
    <row r="575" spans="1:16" x14ac:dyDescent="0.55000000000000004">
      <c r="A575" t="s">
        <v>2</v>
      </c>
      <c r="B575" t="s">
        <v>4906</v>
      </c>
      <c r="C575" t="s">
        <v>559</v>
      </c>
      <c r="D575" t="s">
        <v>3828</v>
      </c>
      <c r="E575" t="s">
        <v>20</v>
      </c>
      <c r="F575" t="b">
        <v>0</v>
      </c>
      <c r="G575" t="s">
        <v>27</v>
      </c>
      <c r="H575" s="4">
        <v>45667.641365740739</v>
      </c>
      <c r="I575" t="b">
        <v>1</v>
      </c>
      <c r="J575" t="b">
        <v>0</v>
      </c>
      <c r="K575" t="s">
        <v>24</v>
      </c>
      <c r="L575" t="s">
        <v>36</v>
      </c>
      <c r="N575">
        <v>70</v>
      </c>
      <c r="O575" t="s">
        <v>4907</v>
      </c>
      <c r="P575" t="s">
        <v>1478</v>
      </c>
    </row>
    <row r="576" spans="1:16" x14ac:dyDescent="0.55000000000000004">
      <c r="A576" t="s">
        <v>2</v>
      </c>
      <c r="B576" t="s">
        <v>2</v>
      </c>
      <c r="C576" t="s">
        <v>2757</v>
      </c>
      <c r="D576" t="s">
        <v>3973</v>
      </c>
      <c r="E576" t="s">
        <v>20</v>
      </c>
      <c r="F576" t="b">
        <v>0</v>
      </c>
      <c r="G576" t="s">
        <v>27</v>
      </c>
      <c r="H576" s="4">
        <v>45667.641458333332</v>
      </c>
      <c r="I576" t="b">
        <v>1</v>
      </c>
      <c r="J576" t="b">
        <v>0</v>
      </c>
      <c r="K576" t="s">
        <v>24</v>
      </c>
      <c r="L576" t="s">
        <v>36</v>
      </c>
      <c r="N576">
        <v>60</v>
      </c>
      <c r="O576" t="s">
        <v>406</v>
      </c>
      <c r="P576" t="s">
        <v>1876</v>
      </c>
    </row>
    <row r="577" spans="1:16" x14ac:dyDescent="0.55000000000000004">
      <c r="A577" t="s">
        <v>2</v>
      </c>
      <c r="B577" t="s">
        <v>4908</v>
      </c>
      <c r="C577" t="s">
        <v>475</v>
      </c>
      <c r="D577" t="s">
        <v>3973</v>
      </c>
      <c r="E577" t="s">
        <v>20</v>
      </c>
      <c r="F577" t="b">
        <v>0</v>
      </c>
      <c r="G577" t="s">
        <v>27</v>
      </c>
      <c r="H577" s="4">
        <v>45667.641516203701</v>
      </c>
      <c r="I577" t="b">
        <v>0</v>
      </c>
      <c r="J577" t="b">
        <v>0</v>
      </c>
      <c r="K577" t="s">
        <v>24</v>
      </c>
      <c r="L577" t="s">
        <v>22</v>
      </c>
      <c r="M577">
        <v>130000</v>
      </c>
      <c r="O577" t="s">
        <v>2925</v>
      </c>
    </row>
    <row r="578" spans="1:16" x14ac:dyDescent="0.55000000000000004">
      <c r="A578" t="s">
        <v>139</v>
      </c>
      <c r="B578" t="s">
        <v>4909</v>
      </c>
      <c r="C578" t="s">
        <v>158</v>
      </c>
      <c r="D578" t="s">
        <v>4910</v>
      </c>
      <c r="E578" t="s">
        <v>20</v>
      </c>
      <c r="F578" t="b">
        <v>0</v>
      </c>
      <c r="G578" t="s">
        <v>158</v>
      </c>
      <c r="H578" s="4">
        <v>45667.643182870372</v>
      </c>
      <c r="I578" t="b">
        <v>1</v>
      </c>
      <c r="J578" t="b">
        <v>0</v>
      </c>
      <c r="K578" t="s">
        <v>158</v>
      </c>
      <c r="L578" t="s">
        <v>22</v>
      </c>
      <c r="M578">
        <v>69500</v>
      </c>
      <c r="O578" t="s">
        <v>1958</v>
      </c>
      <c r="P578" t="s">
        <v>4911</v>
      </c>
    </row>
    <row r="579" spans="1:16" x14ac:dyDescent="0.55000000000000004">
      <c r="A579" t="s">
        <v>0</v>
      </c>
      <c r="B579" t="s">
        <v>0</v>
      </c>
      <c r="C579" t="s">
        <v>2236</v>
      </c>
      <c r="D579" t="s">
        <v>2532</v>
      </c>
      <c r="E579" t="s">
        <v>20</v>
      </c>
      <c r="F579" t="b">
        <v>0</v>
      </c>
      <c r="G579" t="s">
        <v>27</v>
      </c>
      <c r="H579" s="4">
        <v>45667.666666666657</v>
      </c>
      <c r="I579" t="b">
        <v>0</v>
      </c>
      <c r="J579" t="b">
        <v>0</v>
      </c>
      <c r="K579" t="s">
        <v>24</v>
      </c>
      <c r="L579" t="s">
        <v>22</v>
      </c>
      <c r="M579">
        <v>112322.7890625</v>
      </c>
      <c r="O579" t="s">
        <v>4912</v>
      </c>
      <c r="P579" t="s">
        <v>4913</v>
      </c>
    </row>
    <row r="580" spans="1:16" x14ac:dyDescent="0.55000000000000004">
      <c r="A580" t="s">
        <v>40</v>
      </c>
      <c r="B580" t="s">
        <v>4914</v>
      </c>
      <c r="C580" t="s">
        <v>82</v>
      </c>
      <c r="D580" t="s">
        <v>3600</v>
      </c>
      <c r="E580" t="s">
        <v>20</v>
      </c>
      <c r="F580" t="b">
        <v>0</v>
      </c>
      <c r="G580" t="s">
        <v>41</v>
      </c>
      <c r="H580" s="4">
        <v>45667.683356481481</v>
      </c>
      <c r="I580" t="b">
        <v>0</v>
      </c>
      <c r="J580" t="b">
        <v>0</v>
      </c>
      <c r="K580" t="s">
        <v>24</v>
      </c>
      <c r="L580" t="s">
        <v>22</v>
      </c>
      <c r="M580">
        <v>140000</v>
      </c>
      <c r="O580" t="s">
        <v>4915</v>
      </c>
      <c r="P580" t="s">
        <v>4916</v>
      </c>
    </row>
    <row r="581" spans="1:16" x14ac:dyDescent="0.55000000000000004">
      <c r="A581" t="s">
        <v>0</v>
      </c>
      <c r="B581" t="s">
        <v>4917</v>
      </c>
      <c r="C581" t="s">
        <v>1346</v>
      </c>
      <c r="D581" t="s">
        <v>2208</v>
      </c>
      <c r="E581" t="s">
        <v>20</v>
      </c>
      <c r="F581" t="b">
        <v>0</v>
      </c>
      <c r="G581" t="s">
        <v>41</v>
      </c>
      <c r="H581" s="4">
        <v>45667.708680555559</v>
      </c>
      <c r="I581" t="b">
        <v>0</v>
      </c>
      <c r="J581" t="b">
        <v>1</v>
      </c>
      <c r="K581" t="s">
        <v>24</v>
      </c>
      <c r="L581" t="s">
        <v>36</v>
      </c>
      <c r="N581">
        <v>38.244998931884773</v>
      </c>
      <c r="O581" t="s">
        <v>4918</v>
      </c>
    </row>
    <row r="582" spans="1:16" x14ac:dyDescent="0.55000000000000004">
      <c r="A582" t="s">
        <v>2</v>
      </c>
      <c r="B582" t="s">
        <v>2</v>
      </c>
      <c r="C582" t="s">
        <v>559</v>
      </c>
      <c r="D582" t="s">
        <v>3828</v>
      </c>
      <c r="E582" t="s">
        <v>20</v>
      </c>
      <c r="F582" t="b">
        <v>0</v>
      </c>
      <c r="G582" t="s">
        <v>27</v>
      </c>
      <c r="H582" s="4">
        <v>45667.724699074082</v>
      </c>
      <c r="I582" t="b">
        <v>0</v>
      </c>
      <c r="J582" t="b">
        <v>0</v>
      </c>
      <c r="K582" t="s">
        <v>24</v>
      </c>
      <c r="L582" t="s">
        <v>22</v>
      </c>
      <c r="M582">
        <v>108966.6015625</v>
      </c>
      <c r="O582" t="s">
        <v>1995</v>
      </c>
      <c r="P582" t="s">
        <v>4919</v>
      </c>
    </row>
    <row r="583" spans="1:16" x14ac:dyDescent="0.55000000000000004">
      <c r="A583" t="s">
        <v>40</v>
      </c>
      <c r="B583" t="s">
        <v>2519</v>
      </c>
      <c r="C583" t="s">
        <v>765</v>
      </c>
      <c r="D583" t="s">
        <v>3973</v>
      </c>
      <c r="E583" t="s">
        <v>20</v>
      </c>
      <c r="F583" t="b">
        <v>0</v>
      </c>
      <c r="G583" t="s">
        <v>27</v>
      </c>
      <c r="H583" s="4">
        <v>45667.724768518521</v>
      </c>
      <c r="I583" t="b">
        <v>0</v>
      </c>
      <c r="J583" t="b">
        <v>1</v>
      </c>
      <c r="K583" t="s">
        <v>24</v>
      </c>
      <c r="L583" t="s">
        <v>22</v>
      </c>
      <c r="M583">
        <v>185000</v>
      </c>
      <c r="O583" t="s">
        <v>483</v>
      </c>
      <c r="P583" t="s">
        <v>4920</v>
      </c>
    </row>
    <row r="584" spans="1:16" x14ac:dyDescent="0.55000000000000004">
      <c r="A584" t="s">
        <v>0</v>
      </c>
      <c r="B584" t="s">
        <v>4921</v>
      </c>
      <c r="C584" t="s">
        <v>116</v>
      </c>
      <c r="D584" t="s">
        <v>3828</v>
      </c>
      <c r="E584" t="s">
        <v>20</v>
      </c>
      <c r="F584" t="b">
        <v>0</v>
      </c>
      <c r="G584" t="s">
        <v>23</v>
      </c>
      <c r="H584" s="4">
        <v>45667.739293981482</v>
      </c>
      <c r="I584" t="b">
        <v>0</v>
      </c>
      <c r="J584" t="b">
        <v>0</v>
      </c>
      <c r="K584" t="s">
        <v>24</v>
      </c>
      <c r="L584" t="s">
        <v>36</v>
      </c>
      <c r="N584">
        <v>31.57500076293945</v>
      </c>
      <c r="O584" t="s">
        <v>4922</v>
      </c>
      <c r="P584" t="s">
        <v>119</v>
      </c>
    </row>
    <row r="585" spans="1:16" x14ac:dyDescent="0.55000000000000004">
      <c r="A585" t="s">
        <v>40</v>
      </c>
      <c r="B585" t="s">
        <v>40</v>
      </c>
      <c r="C585" t="s">
        <v>160</v>
      </c>
      <c r="D585" t="s">
        <v>3973</v>
      </c>
      <c r="E585" t="s">
        <v>20</v>
      </c>
      <c r="F585" t="b">
        <v>0</v>
      </c>
      <c r="G585" t="s">
        <v>52</v>
      </c>
      <c r="H585" s="4">
        <v>45667.765590277777</v>
      </c>
      <c r="I585" t="b">
        <v>1</v>
      </c>
      <c r="J585" t="b">
        <v>0</v>
      </c>
      <c r="K585" t="s">
        <v>24</v>
      </c>
      <c r="L585" t="s">
        <v>22</v>
      </c>
      <c r="M585">
        <v>140000</v>
      </c>
      <c r="O585" t="s">
        <v>2456</v>
      </c>
      <c r="P585" t="s">
        <v>4923</v>
      </c>
    </row>
    <row r="586" spans="1:16" x14ac:dyDescent="0.55000000000000004">
      <c r="A586" t="s">
        <v>2</v>
      </c>
      <c r="B586" t="s">
        <v>4924</v>
      </c>
      <c r="C586" t="s">
        <v>559</v>
      </c>
      <c r="D586" t="s">
        <v>3600</v>
      </c>
      <c r="E586" t="s">
        <v>51</v>
      </c>
      <c r="F586" t="b">
        <v>0</v>
      </c>
      <c r="G586" t="s">
        <v>27</v>
      </c>
      <c r="H586" s="4">
        <v>45667.766365740739</v>
      </c>
      <c r="I586" t="b">
        <v>1</v>
      </c>
      <c r="J586" t="b">
        <v>0</v>
      </c>
      <c r="K586" t="s">
        <v>24</v>
      </c>
      <c r="L586" t="s">
        <v>36</v>
      </c>
      <c r="N586">
        <v>72.5</v>
      </c>
      <c r="O586" t="s">
        <v>4925</v>
      </c>
    </row>
    <row r="587" spans="1:16" x14ac:dyDescent="0.55000000000000004">
      <c r="A587" t="s">
        <v>2</v>
      </c>
      <c r="B587" t="s">
        <v>4926</v>
      </c>
      <c r="C587" t="s">
        <v>260</v>
      </c>
      <c r="D587" t="s">
        <v>3828</v>
      </c>
      <c r="E587" t="s">
        <v>51</v>
      </c>
      <c r="F587" t="b">
        <v>0</v>
      </c>
      <c r="G587" t="s">
        <v>27</v>
      </c>
      <c r="H587" s="4">
        <v>45667.766458333332</v>
      </c>
      <c r="I587" t="b">
        <v>0</v>
      </c>
      <c r="J587" t="b">
        <v>1</v>
      </c>
      <c r="K587" t="s">
        <v>24</v>
      </c>
      <c r="L587" t="s">
        <v>36</v>
      </c>
      <c r="N587">
        <v>78.044998168945313</v>
      </c>
      <c r="O587" t="s">
        <v>4927</v>
      </c>
      <c r="P587" t="s">
        <v>3374</v>
      </c>
    </row>
    <row r="588" spans="1:16" x14ac:dyDescent="0.55000000000000004">
      <c r="A588" t="s">
        <v>2</v>
      </c>
      <c r="B588" t="s">
        <v>2378</v>
      </c>
      <c r="C588" t="s">
        <v>889</v>
      </c>
      <c r="D588" t="s">
        <v>3828</v>
      </c>
      <c r="E588" t="s">
        <v>20</v>
      </c>
      <c r="F588" t="b">
        <v>0</v>
      </c>
      <c r="G588" t="s">
        <v>27</v>
      </c>
      <c r="H588" s="4">
        <v>45667.766504629632</v>
      </c>
      <c r="I588" t="b">
        <v>0</v>
      </c>
      <c r="J588" t="b">
        <v>0</v>
      </c>
      <c r="K588" t="s">
        <v>24</v>
      </c>
      <c r="L588" t="s">
        <v>22</v>
      </c>
      <c r="M588">
        <v>220715</v>
      </c>
      <c r="O588" t="s">
        <v>652</v>
      </c>
    </row>
    <row r="589" spans="1:16" x14ac:dyDescent="0.55000000000000004">
      <c r="A589" t="s">
        <v>0</v>
      </c>
      <c r="B589" t="s">
        <v>1714</v>
      </c>
      <c r="C589" t="s">
        <v>4928</v>
      </c>
      <c r="D589" t="s">
        <v>3957</v>
      </c>
      <c r="E589" t="s">
        <v>34</v>
      </c>
      <c r="F589" t="b">
        <v>0</v>
      </c>
      <c r="G589" t="s">
        <v>52</v>
      </c>
      <c r="H589" s="4">
        <v>45667.807245370372</v>
      </c>
      <c r="I589" t="b">
        <v>0</v>
      </c>
      <c r="J589" t="b">
        <v>1</v>
      </c>
      <c r="K589" t="s">
        <v>24</v>
      </c>
      <c r="L589" t="s">
        <v>36</v>
      </c>
      <c r="N589">
        <v>18.795000076293949</v>
      </c>
      <c r="O589" t="s">
        <v>4929</v>
      </c>
      <c r="P589" t="s">
        <v>4930</v>
      </c>
    </row>
    <row r="590" spans="1:16" x14ac:dyDescent="0.55000000000000004">
      <c r="A590" t="s">
        <v>2</v>
      </c>
      <c r="B590" t="s">
        <v>4931</v>
      </c>
      <c r="C590" t="s">
        <v>3084</v>
      </c>
      <c r="D590" t="s">
        <v>4090</v>
      </c>
      <c r="E590" t="s">
        <v>20</v>
      </c>
      <c r="F590" t="b">
        <v>0</v>
      </c>
      <c r="G590" t="s">
        <v>27</v>
      </c>
      <c r="H590" s="4">
        <v>45667.80810185185</v>
      </c>
      <c r="I590" t="b">
        <v>0</v>
      </c>
      <c r="J590" t="b">
        <v>0</v>
      </c>
      <c r="K590" t="s">
        <v>24</v>
      </c>
      <c r="L590" t="s">
        <v>36</v>
      </c>
      <c r="N590">
        <v>73</v>
      </c>
      <c r="O590" t="s">
        <v>4932</v>
      </c>
      <c r="P590" t="s">
        <v>4933</v>
      </c>
    </row>
    <row r="591" spans="1:16" x14ac:dyDescent="0.55000000000000004">
      <c r="A591" t="s">
        <v>2</v>
      </c>
      <c r="B591" t="s">
        <v>2</v>
      </c>
      <c r="C591" t="s">
        <v>4934</v>
      </c>
      <c r="D591" t="s">
        <v>3600</v>
      </c>
      <c r="E591" t="s">
        <v>20</v>
      </c>
      <c r="F591" t="b">
        <v>0</v>
      </c>
      <c r="G591" t="s">
        <v>27</v>
      </c>
      <c r="H591" s="4">
        <v>45667.808125000003</v>
      </c>
      <c r="I591" t="b">
        <v>1</v>
      </c>
      <c r="J591" t="b">
        <v>0</v>
      </c>
      <c r="K591" t="s">
        <v>24</v>
      </c>
      <c r="L591" t="s">
        <v>22</v>
      </c>
      <c r="M591">
        <v>80000</v>
      </c>
      <c r="O591" t="s">
        <v>95</v>
      </c>
      <c r="P591" t="s">
        <v>4935</v>
      </c>
    </row>
    <row r="592" spans="1:16" x14ac:dyDescent="0.55000000000000004">
      <c r="A592" t="s">
        <v>0</v>
      </c>
      <c r="B592" t="s">
        <v>1225</v>
      </c>
      <c r="C592" t="s">
        <v>1907</v>
      </c>
      <c r="D592" t="s">
        <v>3973</v>
      </c>
      <c r="E592" t="s">
        <v>51</v>
      </c>
      <c r="F592" t="b">
        <v>0</v>
      </c>
      <c r="G592" t="s">
        <v>41</v>
      </c>
      <c r="H592" s="4">
        <v>45667.833668981482</v>
      </c>
      <c r="I592" t="b">
        <v>1</v>
      </c>
      <c r="J592" t="b">
        <v>1</v>
      </c>
      <c r="K592" t="s">
        <v>24</v>
      </c>
      <c r="L592" t="s">
        <v>36</v>
      </c>
      <c r="N592">
        <v>22.54999923706055</v>
      </c>
      <c r="O592" t="s">
        <v>131</v>
      </c>
      <c r="P592" t="s">
        <v>4936</v>
      </c>
    </row>
    <row r="593" spans="1:16" x14ac:dyDescent="0.55000000000000004">
      <c r="A593" t="s">
        <v>19</v>
      </c>
      <c r="B593" t="s">
        <v>4937</v>
      </c>
      <c r="C593" t="s">
        <v>242</v>
      </c>
      <c r="D593" t="s">
        <v>3973</v>
      </c>
      <c r="E593" t="s">
        <v>20</v>
      </c>
      <c r="F593" t="b">
        <v>0</v>
      </c>
      <c r="G593" t="s">
        <v>35</v>
      </c>
      <c r="H593" s="4">
        <v>45667.833912037036</v>
      </c>
      <c r="I593" t="b">
        <v>0</v>
      </c>
      <c r="J593" t="b">
        <v>1</v>
      </c>
      <c r="K593" t="s">
        <v>24</v>
      </c>
      <c r="L593" t="s">
        <v>22</v>
      </c>
      <c r="M593">
        <v>160992</v>
      </c>
      <c r="O593" t="s">
        <v>4194</v>
      </c>
    </row>
    <row r="594" spans="1:16" x14ac:dyDescent="0.55000000000000004">
      <c r="A594" t="s">
        <v>2</v>
      </c>
      <c r="B594" t="s">
        <v>506</v>
      </c>
      <c r="C594" t="s">
        <v>94</v>
      </c>
      <c r="D594" t="s">
        <v>3973</v>
      </c>
      <c r="E594" t="s">
        <v>20</v>
      </c>
      <c r="F594" t="b">
        <v>0</v>
      </c>
      <c r="G594" t="s">
        <v>30</v>
      </c>
      <c r="H594" s="4">
        <v>45667.834143518521</v>
      </c>
      <c r="I594" t="b">
        <v>0</v>
      </c>
      <c r="J594" t="b">
        <v>1</v>
      </c>
      <c r="K594" t="s">
        <v>24</v>
      </c>
      <c r="L594" t="s">
        <v>22</v>
      </c>
      <c r="M594">
        <v>110418</v>
      </c>
      <c r="O594" t="s">
        <v>391</v>
      </c>
      <c r="P594" t="s">
        <v>4938</v>
      </c>
    </row>
    <row r="595" spans="1:16" x14ac:dyDescent="0.55000000000000004">
      <c r="A595" t="s">
        <v>19</v>
      </c>
      <c r="B595" t="s">
        <v>4939</v>
      </c>
      <c r="C595" t="s">
        <v>1769</v>
      </c>
      <c r="D595" t="s">
        <v>3973</v>
      </c>
      <c r="E595" t="s">
        <v>20</v>
      </c>
      <c r="F595" t="b">
        <v>0</v>
      </c>
      <c r="G595" t="s">
        <v>52</v>
      </c>
      <c r="H595" s="4">
        <v>45667.849537037036</v>
      </c>
      <c r="I595" t="b">
        <v>0</v>
      </c>
      <c r="J595" t="b">
        <v>1</v>
      </c>
      <c r="K595" t="s">
        <v>24</v>
      </c>
      <c r="L595" t="s">
        <v>22</v>
      </c>
      <c r="M595">
        <v>197297.46875</v>
      </c>
      <c r="O595" t="s">
        <v>3438</v>
      </c>
      <c r="P595" t="s">
        <v>4940</v>
      </c>
    </row>
    <row r="596" spans="1:16" x14ac:dyDescent="0.55000000000000004">
      <c r="A596" t="s">
        <v>1</v>
      </c>
      <c r="B596" t="s">
        <v>4941</v>
      </c>
      <c r="C596" t="s">
        <v>2154</v>
      </c>
      <c r="D596" t="s">
        <v>3973</v>
      </c>
      <c r="E596" t="s">
        <v>20</v>
      </c>
      <c r="F596" t="b">
        <v>0</v>
      </c>
      <c r="G596" t="s">
        <v>27</v>
      </c>
      <c r="H596" s="4">
        <v>45667.849606481483</v>
      </c>
      <c r="I596" t="b">
        <v>0</v>
      </c>
      <c r="J596" t="b">
        <v>0</v>
      </c>
      <c r="K596" t="s">
        <v>24</v>
      </c>
      <c r="L596" t="s">
        <v>22</v>
      </c>
      <c r="M596">
        <v>177500</v>
      </c>
      <c r="O596" t="s">
        <v>381</v>
      </c>
      <c r="P596" t="s">
        <v>4942</v>
      </c>
    </row>
    <row r="597" spans="1:16" x14ac:dyDescent="0.55000000000000004">
      <c r="A597" t="s">
        <v>2</v>
      </c>
      <c r="B597" t="s">
        <v>4943</v>
      </c>
      <c r="C597" t="s">
        <v>440</v>
      </c>
      <c r="D597" t="s">
        <v>2532</v>
      </c>
      <c r="E597" t="s">
        <v>20</v>
      </c>
      <c r="F597" t="b">
        <v>0</v>
      </c>
      <c r="G597" t="s">
        <v>27</v>
      </c>
      <c r="H597" s="4">
        <v>45667.849722222221</v>
      </c>
      <c r="I597" t="b">
        <v>0</v>
      </c>
      <c r="J597" t="b">
        <v>0</v>
      </c>
      <c r="K597" t="s">
        <v>24</v>
      </c>
      <c r="L597" t="s">
        <v>22</v>
      </c>
      <c r="M597">
        <v>155000</v>
      </c>
      <c r="O597" t="s">
        <v>1172</v>
      </c>
      <c r="P597" t="s">
        <v>4944</v>
      </c>
    </row>
    <row r="598" spans="1:16" x14ac:dyDescent="0.55000000000000004">
      <c r="A598" t="s">
        <v>2</v>
      </c>
      <c r="B598" t="s">
        <v>1231</v>
      </c>
      <c r="C598" t="s">
        <v>1141</v>
      </c>
      <c r="D598" t="s">
        <v>3973</v>
      </c>
      <c r="E598" t="s">
        <v>20</v>
      </c>
      <c r="F598" t="b">
        <v>0</v>
      </c>
      <c r="G598" t="s">
        <v>27</v>
      </c>
      <c r="H598" s="4">
        <v>45667.849826388891</v>
      </c>
      <c r="I598" t="b">
        <v>0</v>
      </c>
      <c r="J598" t="b">
        <v>1</v>
      </c>
      <c r="K598" t="s">
        <v>24</v>
      </c>
      <c r="L598" t="s">
        <v>22</v>
      </c>
      <c r="M598">
        <v>123800</v>
      </c>
      <c r="O598" t="s">
        <v>173</v>
      </c>
      <c r="P598" t="s">
        <v>4523</v>
      </c>
    </row>
    <row r="599" spans="1:16" x14ac:dyDescent="0.55000000000000004">
      <c r="A599" t="s">
        <v>2</v>
      </c>
      <c r="B599" t="s">
        <v>132</v>
      </c>
      <c r="C599" t="s">
        <v>985</v>
      </c>
      <c r="D599" t="s">
        <v>3828</v>
      </c>
      <c r="E599" t="s">
        <v>20</v>
      </c>
      <c r="F599" t="b">
        <v>0</v>
      </c>
      <c r="G599" t="s">
        <v>41</v>
      </c>
      <c r="H599" s="4">
        <v>45667.850046296298</v>
      </c>
      <c r="I599" t="b">
        <v>1</v>
      </c>
      <c r="J599" t="b">
        <v>0</v>
      </c>
      <c r="K599" t="s">
        <v>24</v>
      </c>
      <c r="L599" t="s">
        <v>22</v>
      </c>
      <c r="M599">
        <v>155000</v>
      </c>
      <c r="O599" t="s">
        <v>514</v>
      </c>
      <c r="P599" t="s">
        <v>4945</v>
      </c>
    </row>
    <row r="600" spans="1:16" x14ac:dyDescent="0.55000000000000004">
      <c r="A600" t="s">
        <v>0</v>
      </c>
      <c r="B600" t="s">
        <v>1259</v>
      </c>
      <c r="C600" t="s">
        <v>172</v>
      </c>
      <c r="D600" t="s">
        <v>4946</v>
      </c>
      <c r="E600" t="s">
        <v>20</v>
      </c>
      <c r="F600" t="b">
        <v>0</v>
      </c>
      <c r="G600" t="s">
        <v>27</v>
      </c>
      <c r="H600" s="4">
        <v>45667.875023148154</v>
      </c>
      <c r="I600" t="b">
        <v>0</v>
      </c>
      <c r="J600" t="b">
        <v>0</v>
      </c>
      <c r="K600" t="s">
        <v>24</v>
      </c>
      <c r="L600" t="s">
        <v>22</v>
      </c>
      <c r="M600">
        <v>112500</v>
      </c>
      <c r="O600" t="s">
        <v>3167</v>
      </c>
      <c r="P600" t="s">
        <v>1314</v>
      </c>
    </row>
    <row r="601" spans="1:16" x14ac:dyDescent="0.55000000000000004">
      <c r="A601" t="s">
        <v>139</v>
      </c>
      <c r="B601" t="s">
        <v>1634</v>
      </c>
      <c r="C601" t="s">
        <v>848</v>
      </c>
      <c r="D601" t="s">
        <v>3828</v>
      </c>
      <c r="E601" t="s">
        <v>20</v>
      </c>
      <c r="F601" t="b">
        <v>0</v>
      </c>
      <c r="G601" t="s">
        <v>52</v>
      </c>
      <c r="H601" s="4">
        <v>45667.8905787037</v>
      </c>
      <c r="I601" t="b">
        <v>0</v>
      </c>
      <c r="J601" t="b">
        <v>1</v>
      </c>
      <c r="K601" t="s">
        <v>24</v>
      </c>
      <c r="L601" t="s">
        <v>22</v>
      </c>
      <c r="M601">
        <v>75000</v>
      </c>
      <c r="O601" t="s">
        <v>4947</v>
      </c>
      <c r="P601" t="s">
        <v>2631</v>
      </c>
    </row>
    <row r="602" spans="1:16" x14ac:dyDescent="0.55000000000000004">
      <c r="A602" t="s">
        <v>2</v>
      </c>
      <c r="B602" t="s">
        <v>543</v>
      </c>
      <c r="C602" t="s">
        <v>840</v>
      </c>
      <c r="D602" t="s">
        <v>3828</v>
      </c>
      <c r="E602" t="s">
        <v>20</v>
      </c>
      <c r="F602" t="b">
        <v>0</v>
      </c>
      <c r="G602" t="s">
        <v>41</v>
      </c>
      <c r="H602" s="4">
        <v>45667.891712962963</v>
      </c>
      <c r="I602" t="b">
        <v>0</v>
      </c>
      <c r="J602" t="b">
        <v>0</v>
      </c>
      <c r="K602" t="s">
        <v>24</v>
      </c>
      <c r="L602" t="s">
        <v>22</v>
      </c>
      <c r="M602">
        <v>175000</v>
      </c>
      <c r="O602" t="s">
        <v>272</v>
      </c>
      <c r="P602" t="s">
        <v>4948</v>
      </c>
    </row>
    <row r="603" spans="1:16" x14ac:dyDescent="0.55000000000000004">
      <c r="A603" t="s">
        <v>0</v>
      </c>
      <c r="B603" t="s">
        <v>4949</v>
      </c>
      <c r="C603" t="s">
        <v>2330</v>
      </c>
      <c r="D603" t="s">
        <v>3828</v>
      </c>
      <c r="E603" t="s">
        <v>20</v>
      </c>
      <c r="F603" t="b">
        <v>0</v>
      </c>
      <c r="G603" t="s">
        <v>30</v>
      </c>
      <c r="H603" s="4">
        <v>45667.917407407411</v>
      </c>
      <c r="I603" t="b">
        <v>1</v>
      </c>
      <c r="J603" t="b">
        <v>1</v>
      </c>
      <c r="K603" t="s">
        <v>24</v>
      </c>
      <c r="L603" t="s">
        <v>36</v>
      </c>
      <c r="N603">
        <v>23.5</v>
      </c>
      <c r="O603" t="s">
        <v>4950</v>
      </c>
      <c r="P603" t="s">
        <v>3792</v>
      </c>
    </row>
    <row r="604" spans="1:16" x14ac:dyDescent="0.55000000000000004">
      <c r="A604" t="s">
        <v>2</v>
      </c>
      <c r="B604" t="s">
        <v>2</v>
      </c>
      <c r="C604" t="s">
        <v>165</v>
      </c>
      <c r="D604" t="s">
        <v>131</v>
      </c>
      <c r="E604" t="s">
        <v>20</v>
      </c>
      <c r="F604" t="b">
        <v>0</v>
      </c>
      <c r="G604" t="s">
        <v>27</v>
      </c>
      <c r="H604" s="4">
        <v>45667.933055555557</v>
      </c>
      <c r="I604" t="b">
        <v>1</v>
      </c>
      <c r="J604" t="b">
        <v>0</v>
      </c>
      <c r="K604" t="s">
        <v>24</v>
      </c>
      <c r="L604" t="s">
        <v>22</v>
      </c>
      <c r="M604">
        <v>115000</v>
      </c>
      <c r="O604" t="s">
        <v>131</v>
      </c>
      <c r="P604" t="s">
        <v>1465</v>
      </c>
    </row>
    <row r="605" spans="1:16" x14ac:dyDescent="0.55000000000000004">
      <c r="A605" t="s">
        <v>2</v>
      </c>
      <c r="B605" t="s">
        <v>1685</v>
      </c>
      <c r="C605" t="s">
        <v>1127</v>
      </c>
      <c r="D605" t="s">
        <v>3973</v>
      </c>
      <c r="E605" t="s">
        <v>51</v>
      </c>
      <c r="F605" t="b">
        <v>0</v>
      </c>
      <c r="G605" t="s">
        <v>27</v>
      </c>
      <c r="H605" s="4">
        <v>45667.933078703703</v>
      </c>
      <c r="I605" t="b">
        <v>1</v>
      </c>
      <c r="J605" t="b">
        <v>0</v>
      </c>
      <c r="K605" t="s">
        <v>24</v>
      </c>
      <c r="L605" t="s">
        <v>36</v>
      </c>
      <c r="N605">
        <v>72.5</v>
      </c>
      <c r="O605" t="s">
        <v>74</v>
      </c>
      <c r="P605" t="s">
        <v>2408</v>
      </c>
    </row>
    <row r="606" spans="1:16" x14ac:dyDescent="0.55000000000000004">
      <c r="A606" t="s">
        <v>2</v>
      </c>
      <c r="B606" t="s">
        <v>4951</v>
      </c>
      <c r="C606" t="s">
        <v>283</v>
      </c>
      <c r="D606" t="s">
        <v>3828</v>
      </c>
      <c r="E606" t="s">
        <v>105</v>
      </c>
      <c r="F606" t="b">
        <v>0</v>
      </c>
      <c r="G606" t="s">
        <v>27</v>
      </c>
      <c r="H606" s="4">
        <v>45667.933136574073</v>
      </c>
      <c r="I606" t="b">
        <v>1</v>
      </c>
      <c r="J606" t="b">
        <v>0</v>
      </c>
      <c r="K606" t="s">
        <v>24</v>
      </c>
      <c r="L606" t="s">
        <v>36</v>
      </c>
      <c r="N606">
        <v>40</v>
      </c>
      <c r="O606" t="s">
        <v>4952</v>
      </c>
    </row>
    <row r="607" spans="1:16" x14ac:dyDescent="0.55000000000000004">
      <c r="A607" t="s">
        <v>40</v>
      </c>
      <c r="B607" t="s">
        <v>40</v>
      </c>
      <c r="C607" t="s">
        <v>2182</v>
      </c>
      <c r="D607" t="s">
        <v>2208</v>
      </c>
      <c r="E607" t="s">
        <v>20</v>
      </c>
      <c r="F607" t="b">
        <v>0</v>
      </c>
      <c r="G607" t="s">
        <v>41</v>
      </c>
      <c r="H607" s="4">
        <v>45667.933449074073</v>
      </c>
      <c r="I607" t="b">
        <v>0</v>
      </c>
      <c r="J607" t="b">
        <v>0</v>
      </c>
      <c r="K607" t="s">
        <v>24</v>
      </c>
      <c r="L607" t="s">
        <v>22</v>
      </c>
      <c r="M607">
        <v>145000</v>
      </c>
      <c r="O607" t="s">
        <v>514</v>
      </c>
      <c r="P607" t="s">
        <v>4916</v>
      </c>
    </row>
    <row r="608" spans="1:16" x14ac:dyDescent="0.55000000000000004">
      <c r="A608" t="s">
        <v>25</v>
      </c>
      <c r="B608" t="s">
        <v>3460</v>
      </c>
      <c r="C608" t="s">
        <v>376</v>
      </c>
      <c r="D608" t="s">
        <v>3828</v>
      </c>
      <c r="E608" t="s">
        <v>20</v>
      </c>
      <c r="F608" t="b">
        <v>0</v>
      </c>
      <c r="G608" t="s">
        <v>23</v>
      </c>
      <c r="H608" s="4">
        <v>45667.947627314818</v>
      </c>
      <c r="I608" t="b">
        <v>1</v>
      </c>
      <c r="J608" t="b">
        <v>1</v>
      </c>
      <c r="K608" t="s">
        <v>24</v>
      </c>
      <c r="L608" t="s">
        <v>22</v>
      </c>
      <c r="M608">
        <v>56650</v>
      </c>
      <c r="O608" t="s">
        <v>398</v>
      </c>
      <c r="P608" t="s">
        <v>4953</v>
      </c>
    </row>
    <row r="609" spans="1:16" x14ac:dyDescent="0.55000000000000004">
      <c r="A609" t="s">
        <v>0</v>
      </c>
      <c r="B609" t="s">
        <v>257</v>
      </c>
      <c r="C609" t="s">
        <v>453</v>
      </c>
      <c r="D609" t="s">
        <v>3828</v>
      </c>
      <c r="E609" t="s">
        <v>20</v>
      </c>
      <c r="F609" t="b">
        <v>0</v>
      </c>
      <c r="G609" t="s">
        <v>27</v>
      </c>
      <c r="H609" s="4">
        <v>45667.958333333343</v>
      </c>
      <c r="I609" t="b">
        <v>0</v>
      </c>
      <c r="J609" t="b">
        <v>1</v>
      </c>
      <c r="K609" t="s">
        <v>24</v>
      </c>
      <c r="L609" t="s">
        <v>22</v>
      </c>
      <c r="M609">
        <v>136500</v>
      </c>
      <c r="O609" t="s">
        <v>4954</v>
      </c>
      <c r="P609" t="s">
        <v>4955</v>
      </c>
    </row>
    <row r="610" spans="1:16" x14ac:dyDescent="0.55000000000000004">
      <c r="A610" t="s">
        <v>0</v>
      </c>
      <c r="B610" t="s">
        <v>420</v>
      </c>
      <c r="C610" t="s">
        <v>172</v>
      </c>
      <c r="D610" t="s">
        <v>3973</v>
      </c>
      <c r="E610" t="s">
        <v>20</v>
      </c>
      <c r="F610" t="b">
        <v>0</v>
      </c>
      <c r="G610" t="s">
        <v>27</v>
      </c>
      <c r="H610" s="4">
        <v>45667.958425925928</v>
      </c>
      <c r="I610" t="b">
        <v>0</v>
      </c>
      <c r="J610" t="b">
        <v>1</v>
      </c>
      <c r="K610" t="s">
        <v>24</v>
      </c>
      <c r="L610" t="s">
        <v>22</v>
      </c>
      <c r="M610">
        <v>46500</v>
      </c>
      <c r="O610" t="s">
        <v>4344</v>
      </c>
      <c r="P610" t="s">
        <v>4956</v>
      </c>
    </row>
    <row r="611" spans="1:16" x14ac:dyDescent="0.55000000000000004">
      <c r="A611" t="s">
        <v>0</v>
      </c>
      <c r="B611" t="s">
        <v>4957</v>
      </c>
      <c r="C611" t="s">
        <v>376</v>
      </c>
      <c r="D611" t="s">
        <v>3973</v>
      </c>
      <c r="E611" t="s">
        <v>20</v>
      </c>
      <c r="F611" t="b">
        <v>0</v>
      </c>
      <c r="G611" t="s">
        <v>23</v>
      </c>
      <c r="H611" s="4">
        <v>45667.989340277767</v>
      </c>
      <c r="I611" t="b">
        <v>0</v>
      </c>
      <c r="J611" t="b">
        <v>1</v>
      </c>
      <c r="K611" t="s">
        <v>24</v>
      </c>
      <c r="L611" t="s">
        <v>22</v>
      </c>
      <c r="M611">
        <v>57500</v>
      </c>
      <c r="O611" t="s">
        <v>1491</v>
      </c>
    </row>
    <row r="612" spans="1:16" x14ac:dyDescent="0.55000000000000004">
      <c r="A612" t="s">
        <v>0</v>
      </c>
      <c r="B612" t="s">
        <v>4958</v>
      </c>
      <c r="C612" t="s">
        <v>140</v>
      </c>
      <c r="D612" t="s">
        <v>3973</v>
      </c>
      <c r="E612" t="s">
        <v>20</v>
      </c>
      <c r="F612" t="b">
        <v>0</v>
      </c>
      <c r="G612" t="s">
        <v>35</v>
      </c>
      <c r="H612" s="4">
        <v>45668.000555555547</v>
      </c>
      <c r="I612" t="b">
        <v>1</v>
      </c>
      <c r="J612" t="b">
        <v>0</v>
      </c>
      <c r="K612" t="s">
        <v>24</v>
      </c>
      <c r="L612" t="s">
        <v>22</v>
      </c>
      <c r="M612">
        <v>128500</v>
      </c>
      <c r="O612" t="s">
        <v>4959</v>
      </c>
      <c r="P612" t="s">
        <v>2667</v>
      </c>
    </row>
    <row r="613" spans="1:16" x14ac:dyDescent="0.55000000000000004">
      <c r="A613" t="s">
        <v>2</v>
      </c>
      <c r="B613" t="s">
        <v>4960</v>
      </c>
      <c r="C613" t="s">
        <v>140</v>
      </c>
      <c r="D613" t="s">
        <v>3828</v>
      </c>
      <c r="E613" t="s">
        <v>20</v>
      </c>
      <c r="F613" t="b">
        <v>0</v>
      </c>
      <c r="G613" t="s">
        <v>27</v>
      </c>
      <c r="H613" s="4">
        <v>45668.016504629632</v>
      </c>
      <c r="I613" t="b">
        <v>0</v>
      </c>
      <c r="J613" t="b">
        <v>0</v>
      </c>
      <c r="K613" t="s">
        <v>24</v>
      </c>
      <c r="L613" t="s">
        <v>22</v>
      </c>
      <c r="M613">
        <v>112165</v>
      </c>
      <c r="O613" t="s">
        <v>1202</v>
      </c>
      <c r="P613" t="s">
        <v>4961</v>
      </c>
    </row>
    <row r="614" spans="1:16" x14ac:dyDescent="0.55000000000000004">
      <c r="A614" t="s">
        <v>2</v>
      </c>
      <c r="B614" t="s">
        <v>4962</v>
      </c>
      <c r="C614" t="s">
        <v>327</v>
      </c>
      <c r="D614" t="s">
        <v>4014</v>
      </c>
      <c r="E614" t="s">
        <v>20</v>
      </c>
      <c r="F614" t="b">
        <v>0</v>
      </c>
      <c r="G614" t="s">
        <v>41</v>
      </c>
      <c r="H614" s="4">
        <v>45668.016736111109</v>
      </c>
      <c r="I614" t="b">
        <v>0</v>
      </c>
      <c r="J614" t="b">
        <v>0</v>
      </c>
      <c r="K614" t="s">
        <v>24</v>
      </c>
      <c r="L614" t="s">
        <v>22</v>
      </c>
      <c r="M614">
        <v>102500</v>
      </c>
      <c r="O614" t="s">
        <v>4963</v>
      </c>
      <c r="P614" t="s">
        <v>119</v>
      </c>
    </row>
    <row r="615" spans="1:16" x14ac:dyDescent="0.55000000000000004">
      <c r="A615" t="s">
        <v>2</v>
      </c>
      <c r="B615" t="s">
        <v>2</v>
      </c>
      <c r="C615" t="s">
        <v>2952</v>
      </c>
      <c r="D615" t="s">
        <v>3973</v>
      </c>
      <c r="E615" t="s">
        <v>20</v>
      </c>
      <c r="F615" t="b">
        <v>0</v>
      </c>
      <c r="G615" t="s">
        <v>35</v>
      </c>
      <c r="H615" s="4">
        <v>45668.100462962961</v>
      </c>
      <c r="I615" t="b">
        <v>0</v>
      </c>
      <c r="J615" t="b">
        <v>0</v>
      </c>
      <c r="K615" t="s">
        <v>24</v>
      </c>
      <c r="L615" t="s">
        <v>22</v>
      </c>
      <c r="M615">
        <v>104300</v>
      </c>
      <c r="O615" t="s">
        <v>1926</v>
      </c>
      <c r="P615" t="s">
        <v>4964</v>
      </c>
    </row>
    <row r="616" spans="1:16" x14ac:dyDescent="0.55000000000000004">
      <c r="A616" t="s">
        <v>0</v>
      </c>
      <c r="B616" t="s">
        <v>1768</v>
      </c>
      <c r="C616" t="s">
        <v>192</v>
      </c>
      <c r="D616" t="s">
        <v>3973</v>
      </c>
      <c r="E616" t="s">
        <v>20</v>
      </c>
      <c r="F616" t="b">
        <v>0</v>
      </c>
      <c r="G616" t="s">
        <v>23</v>
      </c>
      <c r="H616" s="4">
        <v>45668.114270833343</v>
      </c>
      <c r="I616" t="b">
        <v>0</v>
      </c>
      <c r="J616" t="b">
        <v>1</v>
      </c>
      <c r="K616" t="s">
        <v>24</v>
      </c>
      <c r="L616" t="s">
        <v>22</v>
      </c>
      <c r="M616">
        <v>87652.375</v>
      </c>
      <c r="O616" t="s">
        <v>2513</v>
      </c>
      <c r="P616" t="s">
        <v>2906</v>
      </c>
    </row>
    <row r="617" spans="1:16" x14ac:dyDescent="0.55000000000000004">
      <c r="A617" t="s">
        <v>0</v>
      </c>
      <c r="B617" t="s">
        <v>0</v>
      </c>
      <c r="C617" t="s">
        <v>49</v>
      </c>
      <c r="D617" t="s">
        <v>3828</v>
      </c>
      <c r="E617" t="s">
        <v>20</v>
      </c>
      <c r="F617" t="b">
        <v>0</v>
      </c>
      <c r="G617" t="s">
        <v>41</v>
      </c>
      <c r="H617" s="4">
        <v>45668.250335648147</v>
      </c>
      <c r="I617" t="b">
        <v>0</v>
      </c>
      <c r="J617" t="b">
        <v>1</v>
      </c>
      <c r="K617" t="s">
        <v>24</v>
      </c>
      <c r="L617" t="s">
        <v>22</v>
      </c>
      <c r="M617">
        <v>77500</v>
      </c>
      <c r="O617" t="s">
        <v>4965</v>
      </c>
      <c r="P617" t="s">
        <v>2642</v>
      </c>
    </row>
    <row r="618" spans="1:16" x14ac:dyDescent="0.55000000000000004">
      <c r="A618" t="s">
        <v>0</v>
      </c>
      <c r="B618" t="s">
        <v>0</v>
      </c>
      <c r="C618" t="s">
        <v>4966</v>
      </c>
      <c r="D618" t="s">
        <v>4014</v>
      </c>
      <c r="E618" t="s">
        <v>20</v>
      </c>
      <c r="F618" t="b">
        <v>0</v>
      </c>
      <c r="G618" t="s">
        <v>41</v>
      </c>
      <c r="H618" s="4">
        <v>45668.250416666669</v>
      </c>
      <c r="I618" t="b">
        <v>0</v>
      </c>
      <c r="J618" t="b">
        <v>1</v>
      </c>
      <c r="K618" t="s">
        <v>24</v>
      </c>
      <c r="L618" t="s">
        <v>22</v>
      </c>
      <c r="M618">
        <v>115000</v>
      </c>
      <c r="O618" t="s">
        <v>4967</v>
      </c>
      <c r="P618" t="s">
        <v>4968</v>
      </c>
    </row>
    <row r="619" spans="1:16" x14ac:dyDescent="0.55000000000000004">
      <c r="A619" t="s">
        <v>0</v>
      </c>
      <c r="B619" t="s">
        <v>4969</v>
      </c>
      <c r="C619" t="s">
        <v>1693</v>
      </c>
      <c r="D619" t="s">
        <v>3828</v>
      </c>
      <c r="E619" t="s">
        <v>20</v>
      </c>
      <c r="F619" t="b">
        <v>0</v>
      </c>
      <c r="G619" t="s">
        <v>52</v>
      </c>
      <c r="H619" s="4">
        <v>45668.250879629632</v>
      </c>
      <c r="I619" t="b">
        <v>0</v>
      </c>
      <c r="J619" t="b">
        <v>1</v>
      </c>
      <c r="K619" t="s">
        <v>24</v>
      </c>
      <c r="L619" t="s">
        <v>22</v>
      </c>
      <c r="M619">
        <v>55000</v>
      </c>
      <c r="O619" t="s">
        <v>3942</v>
      </c>
      <c r="P619" t="s">
        <v>1971</v>
      </c>
    </row>
    <row r="620" spans="1:16" x14ac:dyDescent="0.55000000000000004">
      <c r="A620" t="s">
        <v>1</v>
      </c>
      <c r="B620" t="s">
        <v>410</v>
      </c>
      <c r="C620" t="s">
        <v>4970</v>
      </c>
      <c r="D620" t="s">
        <v>4302</v>
      </c>
      <c r="E620" t="s">
        <v>20</v>
      </c>
      <c r="F620" t="b">
        <v>0</v>
      </c>
      <c r="G620" t="s">
        <v>52</v>
      </c>
      <c r="H620" s="4">
        <v>45668.251354166663</v>
      </c>
      <c r="I620" t="b">
        <v>0</v>
      </c>
      <c r="J620" t="b">
        <v>0</v>
      </c>
      <c r="K620" t="s">
        <v>24</v>
      </c>
      <c r="L620" t="s">
        <v>22</v>
      </c>
      <c r="M620">
        <v>49960</v>
      </c>
      <c r="O620" t="s">
        <v>1408</v>
      </c>
    </row>
    <row r="621" spans="1:16" x14ac:dyDescent="0.55000000000000004">
      <c r="A621" t="s">
        <v>1</v>
      </c>
      <c r="B621" t="s">
        <v>1999</v>
      </c>
      <c r="C621" t="s">
        <v>1521</v>
      </c>
      <c r="D621" t="s">
        <v>3828</v>
      </c>
      <c r="E621" t="s">
        <v>20</v>
      </c>
      <c r="F621" t="b">
        <v>0</v>
      </c>
      <c r="G621" t="s">
        <v>52</v>
      </c>
      <c r="H621" s="4">
        <v>45668.251354166663</v>
      </c>
      <c r="I621" t="b">
        <v>0</v>
      </c>
      <c r="J621" t="b">
        <v>0</v>
      </c>
      <c r="K621" t="s">
        <v>24</v>
      </c>
      <c r="L621" t="s">
        <v>22</v>
      </c>
      <c r="M621">
        <v>113000</v>
      </c>
      <c r="O621" t="s">
        <v>1549</v>
      </c>
      <c r="P621" t="s">
        <v>4971</v>
      </c>
    </row>
    <row r="622" spans="1:16" x14ac:dyDescent="0.55000000000000004">
      <c r="A622" t="s">
        <v>0</v>
      </c>
      <c r="B622" t="s">
        <v>3984</v>
      </c>
      <c r="C622" t="s">
        <v>39</v>
      </c>
      <c r="D622" t="s">
        <v>4972</v>
      </c>
      <c r="E622" t="s">
        <v>20</v>
      </c>
      <c r="F622" t="b">
        <v>1</v>
      </c>
      <c r="G622" t="s">
        <v>876</v>
      </c>
      <c r="H622" s="4">
        <v>45668.269884259258</v>
      </c>
      <c r="I622" t="b">
        <v>0</v>
      </c>
      <c r="J622" t="b">
        <v>0</v>
      </c>
      <c r="K622" t="s">
        <v>876</v>
      </c>
      <c r="L622" t="s">
        <v>22</v>
      </c>
      <c r="M622">
        <v>39480</v>
      </c>
      <c r="O622" t="s">
        <v>3986</v>
      </c>
      <c r="P622" t="s">
        <v>3987</v>
      </c>
    </row>
    <row r="623" spans="1:16" x14ac:dyDescent="0.55000000000000004">
      <c r="A623" t="s">
        <v>89</v>
      </c>
      <c r="B623" t="s">
        <v>4973</v>
      </c>
      <c r="C623" t="s">
        <v>39</v>
      </c>
      <c r="D623" t="s">
        <v>4974</v>
      </c>
      <c r="E623" t="s">
        <v>20</v>
      </c>
      <c r="F623" t="b">
        <v>1</v>
      </c>
      <c r="G623" t="s">
        <v>3255</v>
      </c>
      <c r="H623" s="4">
        <v>45668.279918981483</v>
      </c>
      <c r="I623" t="b">
        <v>0</v>
      </c>
      <c r="J623" t="b">
        <v>0</v>
      </c>
      <c r="K623" t="s">
        <v>3255</v>
      </c>
      <c r="L623" t="s">
        <v>22</v>
      </c>
      <c r="M623">
        <v>48500</v>
      </c>
      <c r="O623" t="s">
        <v>4975</v>
      </c>
      <c r="P623" t="s">
        <v>4976</v>
      </c>
    </row>
    <row r="624" spans="1:16" x14ac:dyDescent="0.55000000000000004">
      <c r="A624" t="s">
        <v>0</v>
      </c>
      <c r="B624" t="s">
        <v>4977</v>
      </c>
      <c r="C624" t="s">
        <v>39</v>
      </c>
      <c r="D624" t="s">
        <v>4978</v>
      </c>
      <c r="E624" t="s">
        <v>20</v>
      </c>
      <c r="F624" t="b">
        <v>1</v>
      </c>
      <c r="G624" t="s">
        <v>4031</v>
      </c>
      <c r="H624" s="4">
        <v>45668.287569444437</v>
      </c>
      <c r="I624" t="b">
        <v>0</v>
      </c>
      <c r="J624" t="b">
        <v>0</v>
      </c>
      <c r="K624" t="s">
        <v>4031</v>
      </c>
      <c r="L624" t="s">
        <v>36</v>
      </c>
      <c r="N624">
        <v>12.5</v>
      </c>
      <c r="O624" t="s">
        <v>4979</v>
      </c>
      <c r="P624" t="s">
        <v>1329</v>
      </c>
    </row>
    <row r="625" spans="1:16" x14ac:dyDescent="0.55000000000000004">
      <c r="A625" t="s">
        <v>0</v>
      </c>
      <c r="B625" t="s">
        <v>3911</v>
      </c>
      <c r="C625" t="s">
        <v>2640</v>
      </c>
      <c r="D625" t="s">
        <v>3968</v>
      </c>
      <c r="E625" t="s">
        <v>20</v>
      </c>
      <c r="F625" t="b">
        <v>0</v>
      </c>
      <c r="G625" t="s">
        <v>2641</v>
      </c>
      <c r="H625" s="4">
        <v>45668.292708333327</v>
      </c>
      <c r="I625" t="b">
        <v>0</v>
      </c>
      <c r="J625" t="b">
        <v>0</v>
      </c>
      <c r="K625" t="s">
        <v>2641</v>
      </c>
      <c r="L625" t="s">
        <v>22</v>
      </c>
      <c r="M625">
        <v>70000</v>
      </c>
      <c r="O625" t="s">
        <v>1010</v>
      </c>
      <c r="P625" t="s">
        <v>3912</v>
      </c>
    </row>
    <row r="626" spans="1:16" x14ac:dyDescent="0.55000000000000004">
      <c r="A626" t="s">
        <v>2</v>
      </c>
      <c r="B626" t="s">
        <v>4980</v>
      </c>
      <c r="C626" t="s">
        <v>71</v>
      </c>
      <c r="D626" t="s">
        <v>3828</v>
      </c>
      <c r="E626" t="s">
        <v>20</v>
      </c>
      <c r="F626" t="b">
        <v>0</v>
      </c>
      <c r="G626" t="s">
        <v>27</v>
      </c>
      <c r="H626" s="4">
        <v>45668.334768518522</v>
      </c>
      <c r="I626" t="b">
        <v>0</v>
      </c>
      <c r="J626" t="b">
        <v>1</v>
      </c>
      <c r="K626" t="s">
        <v>24</v>
      </c>
      <c r="L626" t="s">
        <v>22</v>
      </c>
      <c r="M626">
        <v>138100</v>
      </c>
      <c r="O626" t="s">
        <v>1156</v>
      </c>
      <c r="P626" t="s">
        <v>4981</v>
      </c>
    </row>
    <row r="627" spans="1:16" x14ac:dyDescent="0.55000000000000004">
      <c r="A627" t="s">
        <v>0</v>
      </c>
      <c r="B627" t="s">
        <v>0</v>
      </c>
      <c r="C627" t="s">
        <v>3429</v>
      </c>
      <c r="D627" t="s">
        <v>4084</v>
      </c>
      <c r="E627" t="s">
        <v>20</v>
      </c>
      <c r="F627" t="b">
        <v>0</v>
      </c>
      <c r="G627" t="s">
        <v>23</v>
      </c>
      <c r="H627" s="4">
        <v>45668.369826388887</v>
      </c>
      <c r="I627" t="b">
        <v>1</v>
      </c>
      <c r="J627" t="b">
        <v>1</v>
      </c>
      <c r="K627" t="s">
        <v>24</v>
      </c>
      <c r="L627" t="s">
        <v>22</v>
      </c>
      <c r="M627">
        <v>100000</v>
      </c>
      <c r="O627" t="s">
        <v>4982</v>
      </c>
      <c r="P627" t="s">
        <v>1057</v>
      </c>
    </row>
    <row r="628" spans="1:16" x14ac:dyDescent="0.55000000000000004">
      <c r="A628" t="s">
        <v>1</v>
      </c>
      <c r="B628" t="s">
        <v>4983</v>
      </c>
      <c r="C628" t="s">
        <v>1403</v>
      </c>
      <c r="D628" t="s">
        <v>4035</v>
      </c>
      <c r="E628" t="s">
        <v>20</v>
      </c>
      <c r="F628" t="b">
        <v>0</v>
      </c>
      <c r="G628" t="s">
        <v>158</v>
      </c>
      <c r="H628" s="4">
        <v>45668.378703703696</v>
      </c>
      <c r="I628" t="b">
        <v>0</v>
      </c>
      <c r="J628" t="b">
        <v>0</v>
      </c>
      <c r="K628" t="s">
        <v>158</v>
      </c>
      <c r="L628" t="s">
        <v>22</v>
      </c>
      <c r="M628">
        <v>81941.5</v>
      </c>
      <c r="O628" t="s">
        <v>4984</v>
      </c>
      <c r="P628" t="s">
        <v>4985</v>
      </c>
    </row>
    <row r="629" spans="1:16" x14ac:dyDescent="0.55000000000000004">
      <c r="A629" t="s">
        <v>25</v>
      </c>
      <c r="B629" t="s">
        <v>4986</v>
      </c>
      <c r="C629" t="s">
        <v>293</v>
      </c>
      <c r="D629" t="s">
        <v>2208</v>
      </c>
      <c r="E629" t="s">
        <v>34</v>
      </c>
      <c r="F629" t="b">
        <v>0</v>
      </c>
      <c r="G629" t="s">
        <v>41</v>
      </c>
      <c r="H629" s="4">
        <v>45668.417141203703</v>
      </c>
      <c r="I629" t="b">
        <v>0</v>
      </c>
      <c r="J629" t="b">
        <v>1</v>
      </c>
      <c r="K629" t="s">
        <v>24</v>
      </c>
      <c r="L629" t="s">
        <v>22</v>
      </c>
      <c r="M629">
        <v>175500</v>
      </c>
      <c r="O629" t="s">
        <v>428</v>
      </c>
      <c r="P629" t="s">
        <v>4987</v>
      </c>
    </row>
    <row r="630" spans="1:16" x14ac:dyDescent="0.55000000000000004">
      <c r="A630" t="s">
        <v>0</v>
      </c>
      <c r="B630" t="s">
        <v>4732</v>
      </c>
      <c r="C630" t="s">
        <v>94</v>
      </c>
      <c r="D630" t="s">
        <v>2208</v>
      </c>
      <c r="E630" t="s">
        <v>20</v>
      </c>
      <c r="F630" t="b">
        <v>0</v>
      </c>
      <c r="G630" t="s">
        <v>30</v>
      </c>
      <c r="H630" s="4">
        <v>45668.417442129627</v>
      </c>
      <c r="I630" t="b">
        <v>1</v>
      </c>
      <c r="J630" t="b">
        <v>0</v>
      </c>
      <c r="K630" t="s">
        <v>24</v>
      </c>
      <c r="L630" t="s">
        <v>36</v>
      </c>
      <c r="N630">
        <v>30</v>
      </c>
      <c r="O630" t="s">
        <v>2724</v>
      </c>
      <c r="P630" t="s">
        <v>4733</v>
      </c>
    </row>
    <row r="631" spans="1:16" x14ac:dyDescent="0.55000000000000004">
      <c r="A631" t="s">
        <v>1</v>
      </c>
      <c r="B631" t="s">
        <v>4988</v>
      </c>
      <c r="C631" t="s">
        <v>293</v>
      </c>
      <c r="D631" t="s">
        <v>2208</v>
      </c>
      <c r="E631" t="s">
        <v>34</v>
      </c>
      <c r="F631" t="b">
        <v>0</v>
      </c>
      <c r="G631" t="s">
        <v>41</v>
      </c>
      <c r="H631" s="4">
        <v>45668.41783564815</v>
      </c>
      <c r="I631" t="b">
        <v>0</v>
      </c>
      <c r="J631" t="b">
        <v>1</v>
      </c>
      <c r="K631" t="s">
        <v>24</v>
      </c>
      <c r="L631" t="s">
        <v>22</v>
      </c>
      <c r="M631">
        <v>214500</v>
      </c>
      <c r="O631" t="s">
        <v>428</v>
      </c>
      <c r="P631" t="s">
        <v>958</v>
      </c>
    </row>
    <row r="632" spans="1:16" x14ac:dyDescent="0.55000000000000004">
      <c r="A632" t="s">
        <v>2</v>
      </c>
      <c r="B632" t="s">
        <v>506</v>
      </c>
      <c r="C632" t="s">
        <v>1346</v>
      </c>
      <c r="D632" t="s">
        <v>2208</v>
      </c>
      <c r="E632" t="s">
        <v>34</v>
      </c>
      <c r="F632" t="b">
        <v>0</v>
      </c>
      <c r="G632" t="s">
        <v>27</v>
      </c>
      <c r="H632" s="4">
        <v>45668.418171296304</v>
      </c>
      <c r="I632" t="b">
        <v>0</v>
      </c>
      <c r="J632" t="b">
        <v>1</v>
      </c>
      <c r="K632" t="s">
        <v>24</v>
      </c>
      <c r="L632" t="s">
        <v>22</v>
      </c>
      <c r="M632">
        <v>175500</v>
      </c>
      <c r="O632" t="s">
        <v>3272</v>
      </c>
      <c r="P632" t="s">
        <v>4435</v>
      </c>
    </row>
    <row r="633" spans="1:16" x14ac:dyDescent="0.55000000000000004">
      <c r="A633" t="s">
        <v>40</v>
      </c>
      <c r="B633" t="s">
        <v>4545</v>
      </c>
      <c r="C633" t="s">
        <v>82</v>
      </c>
      <c r="D633" t="s">
        <v>2208</v>
      </c>
      <c r="E633" t="s">
        <v>20</v>
      </c>
      <c r="F633" t="b">
        <v>0</v>
      </c>
      <c r="G633" t="s">
        <v>41</v>
      </c>
      <c r="H633" s="4">
        <v>45668.418564814812</v>
      </c>
      <c r="I633" t="b">
        <v>0</v>
      </c>
      <c r="J633" t="b">
        <v>1</v>
      </c>
      <c r="K633" t="s">
        <v>24</v>
      </c>
      <c r="L633" t="s">
        <v>22</v>
      </c>
      <c r="M633">
        <v>132500</v>
      </c>
      <c r="O633" t="s">
        <v>1784</v>
      </c>
      <c r="P633" t="s">
        <v>4546</v>
      </c>
    </row>
    <row r="634" spans="1:16" x14ac:dyDescent="0.55000000000000004">
      <c r="A634" t="s">
        <v>25</v>
      </c>
      <c r="B634" t="s">
        <v>4989</v>
      </c>
      <c r="C634" t="s">
        <v>82</v>
      </c>
      <c r="D634" t="s">
        <v>4093</v>
      </c>
      <c r="E634" t="s">
        <v>20</v>
      </c>
      <c r="F634" t="b">
        <v>0</v>
      </c>
      <c r="G634" t="s">
        <v>27</v>
      </c>
      <c r="H634" s="4">
        <v>45668.458310185182</v>
      </c>
      <c r="I634" t="b">
        <v>0</v>
      </c>
      <c r="J634" t="b">
        <v>1</v>
      </c>
      <c r="K634" t="s">
        <v>24</v>
      </c>
      <c r="L634" t="s">
        <v>36</v>
      </c>
      <c r="N634">
        <v>74</v>
      </c>
      <c r="O634" t="s">
        <v>1511</v>
      </c>
      <c r="P634" t="s">
        <v>4990</v>
      </c>
    </row>
    <row r="635" spans="1:16" x14ac:dyDescent="0.55000000000000004">
      <c r="A635" t="s">
        <v>0</v>
      </c>
      <c r="B635" t="s">
        <v>4991</v>
      </c>
      <c r="C635" t="s">
        <v>118</v>
      </c>
      <c r="D635" t="s">
        <v>3973</v>
      </c>
      <c r="E635" t="s">
        <v>20</v>
      </c>
      <c r="F635" t="b">
        <v>0</v>
      </c>
      <c r="G635" t="s">
        <v>27</v>
      </c>
      <c r="H635" s="4">
        <v>45668.458321759259</v>
      </c>
      <c r="I635" t="b">
        <v>0</v>
      </c>
      <c r="J635" t="b">
        <v>0</v>
      </c>
      <c r="K635" t="s">
        <v>24</v>
      </c>
      <c r="L635" t="s">
        <v>22</v>
      </c>
      <c r="M635">
        <v>98500</v>
      </c>
      <c r="O635" t="s">
        <v>374</v>
      </c>
      <c r="P635" t="s">
        <v>2881</v>
      </c>
    </row>
    <row r="636" spans="1:16" x14ac:dyDescent="0.55000000000000004">
      <c r="A636" t="s">
        <v>1</v>
      </c>
      <c r="B636" t="s">
        <v>4992</v>
      </c>
      <c r="C636" t="s">
        <v>4993</v>
      </c>
      <c r="D636" t="s">
        <v>3973</v>
      </c>
      <c r="E636" t="s">
        <v>20</v>
      </c>
      <c r="F636" t="b">
        <v>0</v>
      </c>
      <c r="G636" t="s">
        <v>27</v>
      </c>
      <c r="H636" s="4">
        <v>45668.458368055559</v>
      </c>
      <c r="I636" t="b">
        <v>0</v>
      </c>
      <c r="J636" t="b">
        <v>0</v>
      </c>
      <c r="K636" t="s">
        <v>24</v>
      </c>
      <c r="L636" t="s">
        <v>22</v>
      </c>
      <c r="M636">
        <v>97500</v>
      </c>
      <c r="O636" t="s">
        <v>374</v>
      </c>
      <c r="P636" t="s">
        <v>4994</v>
      </c>
    </row>
    <row r="637" spans="1:16" x14ac:dyDescent="0.55000000000000004">
      <c r="A637" t="s">
        <v>40</v>
      </c>
      <c r="B637" t="s">
        <v>4995</v>
      </c>
      <c r="C637" t="s">
        <v>166</v>
      </c>
      <c r="D637" t="s">
        <v>4093</v>
      </c>
      <c r="E637" t="s">
        <v>51</v>
      </c>
      <c r="F637" t="b">
        <v>0</v>
      </c>
      <c r="G637" t="s">
        <v>41</v>
      </c>
      <c r="H637" s="4">
        <v>45668.460138888891</v>
      </c>
      <c r="I637" t="b">
        <v>0</v>
      </c>
      <c r="J637" t="b">
        <v>1</v>
      </c>
      <c r="K637" t="s">
        <v>24</v>
      </c>
      <c r="L637" t="s">
        <v>36</v>
      </c>
      <c r="N637">
        <v>85</v>
      </c>
      <c r="O637" t="s">
        <v>4684</v>
      </c>
      <c r="P637" t="s">
        <v>4996</v>
      </c>
    </row>
    <row r="638" spans="1:16" x14ac:dyDescent="0.55000000000000004">
      <c r="A638" t="s">
        <v>2</v>
      </c>
      <c r="B638" t="s">
        <v>4997</v>
      </c>
      <c r="C638" t="s">
        <v>3170</v>
      </c>
      <c r="D638" t="s">
        <v>3600</v>
      </c>
      <c r="E638" t="s">
        <v>20</v>
      </c>
      <c r="F638" t="b">
        <v>0</v>
      </c>
      <c r="G638" t="s">
        <v>106</v>
      </c>
      <c r="H638" s="4">
        <v>45668.466481481482</v>
      </c>
      <c r="I638" t="b">
        <v>0</v>
      </c>
      <c r="J638" t="b">
        <v>0</v>
      </c>
      <c r="K638" t="s">
        <v>106</v>
      </c>
      <c r="L638" t="s">
        <v>22</v>
      </c>
      <c r="M638">
        <v>130000</v>
      </c>
      <c r="O638" t="s">
        <v>4998</v>
      </c>
      <c r="P638" t="s">
        <v>4999</v>
      </c>
    </row>
    <row r="639" spans="1:16" x14ac:dyDescent="0.55000000000000004">
      <c r="A639" t="s">
        <v>0</v>
      </c>
      <c r="B639" t="s">
        <v>5000</v>
      </c>
      <c r="C639" t="s">
        <v>39</v>
      </c>
      <c r="D639" t="s">
        <v>2208</v>
      </c>
      <c r="E639" t="s">
        <v>20</v>
      </c>
      <c r="F639" t="b">
        <v>1</v>
      </c>
      <c r="G639" t="s">
        <v>27</v>
      </c>
      <c r="H639" s="4">
        <v>45668.5000462963</v>
      </c>
      <c r="I639" t="b">
        <v>0</v>
      </c>
      <c r="J639" t="b">
        <v>1</v>
      </c>
      <c r="K639" t="s">
        <v>24</v>
      </c>
      <c r="L639" t="s">
        <v>22</v>
      </c>
      <c r="M639">
        <v>74500</v>
      </c>
      <c r="O639" t="s">
        <v>2391</v>
      </c>
      <c r="P639" t="s">
        <v>48</v>
      </c>
    </row>
    <row r="640" spans="1:16" x14ac:dyDescent="0.55000000000000004">
      <c r="A640" t="s">
        <v>1</v>
      </c>
      <c r="B640" t="s">
        <v>5001</v>
      </c>
      <c r="C640" t="s">
        <v>2736</v>
      </c>
      <c r="D640" t="s">
        <v>3970</v>
      </c>
      <c r="E640" t="s">
        <v>20</v>
      </c>
      <c r="F640" t="b">
        <v>0</v>
      </c>
      <c r="G640" t="s">
        <v>27</v>
      </c>
      <c r="H640" s="4">
        <v>45668.501030092593</v>
      </c>
      <c r="I640" t="b">
        <v>0</v>
      </c>
      <c r="J640" t="b">
        <v>0</v>
      </c>
      <c r="K640" t="s">
        <v>24</v>
      </c>
      <c r="L640" t="s">
        <v>22</v>
      </c>
      <c r="M640">
        <v>90000</v>
      </c>
      <c r="O640" t="s">
        <v>109</v>
      </c>
      <c r="P640" t="s">
        <v>302</v>
      </c>
    </row>
    <row r="641" spans="1:16" x14ac:dyDescent="0.55000000000000004">
      <c r="A641" t="s">
        <v>2</v>
      </c>
      <c r="B641" t="s">
        <v>650</v>
      </c>
      <c r="C641" t="s">
        <v>5002</v>
      </c>
      <c r="D641" t="s">
        <v>2208</v>
      </c>
      <c r="E641" t="s">
        <v>20</v>
      </c>
      <c r="F641" t="b">
        <v>0</v>
      </c>
      <c r="G641" t="s">
        <v>27</v>
      </c>
      <c r="H641" s="4">
        <v>45668.543113425927</v>
      </c>
      <c r="I641" t="b">
        <v>0</v>
      </c>
      <c r="J641" t="b">
        <v>1</v>
      </c>
      <c r="K641" t="s">
        <v>24</v>
      </c>
      <c r="L641" t="s">
        <v>22</v>
      </c>
      <c r="M641">
        <v>110000</v>
      </c>
      <c r="O641" t="s">
        <v>5003</v>
      </c>
      <c r="P641" t="s">
        <v>5004</v>
      </c>
    </row>
    <row r="642" spans="1:16" x14ac:dyDescent="0.55000000000000004">
      <c r="A642" t="s">
        <v>2</v>
      </c>
      <c r="B642" t="s">
        <v>2</v>
      </c>
      <c r="C642" t="s">
        <v>2952</v>
      </c>
      <c r="D642" t="s">
        <v>3828</v>
      </c>
      <c r="E642" t="s">
        <v>20</v>
      </c>
      <c r="F642" t="b">
        <v>0</v>
      </c>
      <c r="G642" t="s">
        <v>27</v>
      </c>
      <c r="H642" s="4">
        <v>45668.543113425927</v>
      </c>
      <c r="I642" t="b">
        <v>0</v>
      </c>
      <c r="J642" t="b">
        <v>0</v>
      </c>
      <c r="K642" t="s">
        <v>24</v>
      </c>
      <c r="L642" t="s">
        <v>22</v>
      </c>
      <c r="M642">
        <v>104300</v>
      </c>
      <c r="O642" t="s">
        <v>1926</v>
      </c>
      <c r="P642" t="s">
        <v>4964</v>
      </c>
    </row>
    <row r="643" spans="1:16" x14ac:dyDescent="0.55000000000000004">
      <c r="A643" t="s">
        <v>2</v>
      </c>
      <c r="B643" t="s">
        <v>5005</v>
      </c>
      <c r="C643" t="s">
        <v>864</v>
      </c>
      <c r="D643" t="s">
        <v>3828</v>
      </c>
      <c r="E643" t="s">
        <v>20</v>
      </c>
      <c r="F643" t="b">
        <v>0</v>
      </c>
      <c r="G643" t="s">
        <v>27</v>
      </c>
      <c r="H643" s="4">
        <v>45668.584826388891</v>
      </c>
      <c r="I643" t="b">
        <v>0</v>
      </c>
      <c r="J643" t="b">
        <v>1</v>
      </c>
      <c r="K643" t="s">
        <v>24</v>
      </c>
      <c r="L643" t="s">
        <v>22</v>
      </c>
      <c r="M643">
        <v>166000</v>
      </c>
      <c r="O643" t="s">
        <v>5006</v>
      </c>
      <c r="P643" t="s">
        <v>5007</v>
      </c>
    </row>
    <row r="644" spans="1:16" x14ac:dyDescent="0.55000000000000004">
      <c r="A644" t="s">
        <v>0</v>
      </c>
      <c r="B644" t="s">
        <v>5008</v>
      </c>
      <c r="C644" t="s">
        <v>151</v>
      </c>
      <c r="D644" t="s">
        <v>4093</v>
      </c>
      <c r="E644" t="s">
        <v>20</v>
      </c>
      <c r="F644" t="b">
        <v>0</v>
      </c>
      <c r="G644" t="s">
        <v>30</v>
      </c>
      <c r="H644" s="4">
        <v>45668.625752314823</v>
      </c>
      <c r="I644" t="b">
        <v>0</v>
      </c>
      <c r="J644" t="b">
        <v>1</v>
      </c>
      <c r="K644" t="s">
        <v>24</v>
      </c>
      <c r="L644" t="s">
        <v>36</v>
      </c>
      <c r="N644">
        <v>45</v>
      </c>
      <c r="O644" t="s">
        <v>1511</v>
      </c>
      <c r="P644" t="s">
        <v>3601</v>
      </c>
    </row>
    <row r="645" spans="1:16" x14ac:dyDescent="0.55000000000000004">
      <c r="A645" t="s">
        <v>25</v>
      </c>
      <c r="B645" t="s">
        <v>5009</v>
      </c>
      <c r="C645" t="s">
        <v>622</v>
      </c>
      <c r="D645" t="s">
        <v>3973</v>
      </c>
      <c r="E645" t="s">
        <v>20</v>
      </c>
      <c r="F645" t="b">
        <v>0</v>
      </c>
      <c r="G645" t="s">
        <v>35</v>
      </c>
      <c r="H645" s="4">
        <v>45668.708993055552</v>
      </c>
      <c r="I645" t="b">
        <v>0</v>
      </c>
      <c r="J645" t="b">
        <v>0</v>
      </c>
      <c r="K645" t="s">
        <v>24</v>
      </c>
      <c r="L645" t="s">
        <v>22</v>
      </c>
      <c r="M645">
        <v>140500</v>
      </c>
      <c r="O645" t="s">
        <v>3503</v>
      </c>
      <c r="P645" t="s">
        <v>5010</v>
      </c>
    </row>
    <row r="646" spans="1:16" x14ac:dyDescent="0.55000000000000004">
      <c r="A646" t="s">
        <v>0</v>
      </c>
      <c r="B646" t="s">
        <v>5011</v>
      </c>
      <c r="C646" t="s">
        <v>114</v>
      </c>
      <c r="D646" t="s">
        <v>3828</v>
      </c>
      <c r="E646" t="s">
        <v>20</v>
      </c>
      <c r="F646" t="b">
        <v>0</v>
      </c>
      <c r="G646" t="s">
        <v>27</v>
      </c>
      <c r="H646" s="4">
        <v>45668.791701388887</v>
      </c>
      <c r="I646" t="b">
        <v>0</v>
      </c>
      <c r="J646" t="b">
        <v>1</v>
      </c>
      <c r="K646" t="s">
        <v>24</v>
      </c>
      <c r="L646" t="s">
        <v>22</v>
      </c>
      <c r="M646">
        <v>103650</v>
      </c>
      <c r="O646" t="s">
        <v>635</v>
      </c>
      <c r="P646" t="s">
        <v>5012</v>
      </c>
    </row>
    <row r="647" spans="1:16" x14ac:dyDescent="0.55000000000000004">
      <c r="A647" t="s">
        <v>1</v>
      </c>
      <c r="B647" t="s">
        <v>2587</v>
      </c>
      <c r="C647" t="s">
        <v>42</v>
      </c>
      <c r="D647" t="s">
        <v>3973</v>
      </c>
      <c r="E647" t="s">
        <v>20</v>
      </c>
      <c r="F647" t="b">
        <v>0</v>
      </c>
      <c r="G647" t="s">
        <v>41</v>
      </c>
      <c r="H647" s="4">
        <v>45668.792800925927</v>
      </c>
      <c r="I647" t="b">
        <v>0</v>
      </c>
      <c r="J647" t="b">
        <v>1</v>
      </c>
      <c r="K647" t="s">
        <v>24</v>
      </c>
      <c r="L647" t="s">
        <v>22</v>
      </c>
      <c r="M647">
        <v>150000</v>
      </c>
      <c r="O647" t="s">
        <v>5013</v>
      </c>
      <c r="P647" t="s">
        <v>5014</v>
      </c>
    </row>
    <row r="648" spans="1:16" x14ac:dyDescent="0.55000000000000004">
      <c r="A648" t="s">
        <v>191</v>
      </c>
      <c r="B648" t="s">
        <v>5015</v>
      </c>
      <c r="C648" t="s">
        <v>203</v>
      </c>
      <c r="D648" t="s">
        <v>3973</v>
      </c>
      <c r="E648" t="s">
        <v>20</v>
      </c>
      <c r="F648" t="b">
        <v>0</v>
      </c>
      <c r="G648" t="s">
        <v>27</v>
      </c>
      <c r="H648" s="4">
        <v>45668.834780092591</v>
      </c>
      <c r="I648" t="b">
        <v>1</v>
      </c>
      <c r="J648" t="b">
        <v>0</v>
      </c>
      <c r="K648" t="s">
        <v>24</v>
      </c>
      <c r="L648" t="s">
        <v>22</v>
      </c>
      <c r="M648">
        <v>135000</v>
      </c>
      <c r="O648" t="s">
        <v>1306</v>
      </c>
      <c r="P648" t="s">
        <v>5016</v>
      </c>
    </row>
    <row r="649" spans="1:16" x14ac:dyDescent="0.55000000000000004">
      <c r="A649" t="s">
        <v>2</v>
      </c>
      <c r="B649" t="s">
        <v>2</v>
      </c>
      <c r="C649" t="s">
        <v>2514</v>
      </c>
      <c r="D649" t="s">
        <v>4084</v>
      </c>
      <c r="E649" t="s">
        <v>20</v>
      </c>
      <c r="F649" t="b">
        <v>0</v>
      </c>
      <c r="G649" t="s">
        <v>27</v>
      </c>
      <c r="H649" s="4">
        <v>45668.960034722222</v>
      </c>
      <c r="I649" t="b">
        <v>1</v>
      </c>
      <c r="J649" t="b">
        <v>0</v>
      </c>
      <c r="K649" t="s">
        <v>24</v>
      </c>
      <c r="L649" t="s">
        <v>22</v>
      </c>
      <c r="M649">
        <v>122500</v>
      </c>
      <c r="O649" t="s">
        <v>123</v>
      </c>
    </row>
    <row r="650" spans="1:16" x14ac:dyDescent="0.55000000000000004">
      <c r="A650" t="s">
        <v>0</v>
      </c>
      <c r="B650" t="s">
        <v>0</v>
      </c>
      <c r="C650" t="s">
        <v>5017</v>
      </c>
      <c r="D650" t="s">
        <v>2882</v>
      </c>
      <c r="E650" t="s">
        <v>20</v>
      </c>
      <c r="F650" t="b">
        <v>0</v>
      </c>
      <c r="G650" t="s">
        <v>41</v>
      </c>
      <c r="H650" s="4">
        <v>45669.000416666669</v>
      </c>
      <c r="I650" t="b">
        <v>1</v>
      </c>
      <c r="J650" t="b">
        <v>0</v>
      </c>
      <c r="K650" t="s">
        <v>24</v>
      </c>
      <c r="L650" t="s">
        <v>22</v>
      </c>
      <c r="M650">
        <v>57600</v>
      </c>
      <c r="O650" t="s">
        <v>1146</v>
      </c>
    </row>
    <row r="651" spans="1:16" x14ac:dyDescent="0.55000000000000004">
      <c r="A651" t="s">
        <v>40</v>
      </c>
      <c r="B651" t="s">
        <v>305</v>
      </c>
      <c r="C651" t="s">
        <v>315</v>
      </c>
      <c r="D651" t="s">
        <v>4014</v>
      </c>
      <c r="E651" t="s">
        <v>20</v>
      </c>
      <c r="F651" t="b">
        <v>0</v>
      </c>
      <c r="G651" t="s">
        <v>27</v>
      </c>
      <c r="H651" s="4">
        <v>45669.001469907409</v>
      </c>
      <c r="I651" t="b">
        <v>0</v>
      </c>
      <c r="J651" t="b">
        <v>1</v>
      </c>
      <c r="K651" t="s">
        <v>24</v>
      </c>
      <c r="L651" t="s">
        <v>22</v>
      </c>
      <c r="M651">
        <v>251500</v>
      </c>
      <c r="O651" t="s">
        <v>59</v>
      </c>
      <c r="P651" t="s">
        <v>137</v>
      </c>
    </row>
    <row r="652" spans="1:16" x14ac:dyDescent="0.55000000000000004">
      <c r="A652" t="s">
        <v>0</v>
      </c>
      <c r="B652" t="s">
        <v>0</v>
      </c>
      <c r="C652" t="s">
        <v>1347</v>
      </c>
      <c r="D652" t="s">
        <v>4357</v>
      </c>
      <c r="E652" t="s">
        <v>20</v>
      </c>
      <c r="F652" t="b">
        <v>0</v>
      </c>
      <c r="G652" t="s">
        <v>35</v>
      </c>
      <c r="H652" s="4">
        <v>45669.250509259262</v>
      </c>
      <c r="I652" t="b">
        <v>0</v>
      </c>
      <c r="J652" t="b">
        <v>0</v>
      </c>
      <c r="K652" t="s">
        <v>24</v>
      </c>
      <c r="L652" t="s">
        <v>22</v>
      </c>
      <c r="M652">
        <v>46111.5</v>
      </c>
      <c r="O652" t="s">
        <v>5018</v>
      </c>
      <c r="P652" t="s">
        <v>5019</v>
      </c>
    </row>
    <row r="653" spans="1:16" x14ac:dyDescent="0.55000000000000004">
      <c r="A653" t="s">
        <v>139</v>
      </c>
      <c r="B653" t="s">
        <v>5020</v>
      </c>
      <c r="C653" t="s">
        <v>1068</v>
      </c>
      <c r="D653" t="s">
        <v>4084</v>
      </c>
      <c r="E653" t="s">
        <v>20</v>
      </c>
      <c r="F653" t="b">
        <v>0</v>
      </c>
      <c r="G653" t="s">
        <v>35</v>
      </c>
      <c r="H653" s="4">
        <v>45669.250613425917</v>
      </c>
      <c r="I653" t="b">
        <v>0</v>
      </c>
      <c r="J653" t="b">
        <v>0</v>
      </c>
      <c r="K653" t="s">
        <v>24</v>
      </c>
      <c r="L653" t="s">
        <v>36</v>
      </c>
      <c r="N653">
        <v>72.5</v>
      </c>
      <c r="O653" t="s">
        <v>147</v>
      </c>
      <c r="P653" t="s">
        <v>726</v>
      </c>
    </row>
    <row r="654" spans="1:16" x14ac:dyDescent="0.55000000000000004">
      <c r="A654" t="s">
        <v>0</v>
      </c>
      <c r="B654" t="s">
        <v>0</v>
      </c>
      <c r="C654" t="s">
        <v>165</v>
      </c>
      <c r="D654" t="s">
        <v>3973</v>
      </c>
      <c r="E654" t="s">
        <v>20</v>
      </c>
      <c r="F654" t="b">
        <v>0</v>
      </c>
      <c r="G654" t="s">
        <v>30</v>
      </c>
      <c r="H654" s="4">
        <v>45669.25072916667</v>
      </c>
      <c r="I654" t="b">
        <v>0</v>
      </c>
      <c r="J654" t="b">
        <v>1</v>
      </c>
      <c r="K654" t="s">
        <v>24</v>
      </c>
      <c r="L654" t="s">
        <v>22</v>
      </c>
      <c r="M654">
        <v>119500</v>
      </c>
      <c r="O654" t="s">
        <v>2854</v>
      </c>
      <c r="P654" t="s">
        <v>2855</v>
      </c>
    </row>
    <row r="655" spans="1:16" x14ac:dyDescent="0.55000000000000004">
      <c r="A655" t="s">
        <v>0</v>
      </c>
      <c r="B655" t="s">
        <v>5021</v>
      </c>
      <c r="C655" t="s">
        <v>39</v>
      </c>
      <c r="D655" t="s">
        <v>5022</v>
      </c>
      <c r="E655" t="s">
        <v>20</v>
      </c>
      <c r="F655" t="b">
        <v>1</v>
      </c>
      <c r="G655" t="s">
        <v>359</v>
      </c>
      <c r="H655" s="4">
        <v>45669.255706018521</v>
      </c>
      <c r="I655" t="b">
        <v>0</v>
      </c>
      <c r="J655" t="b">
        <v>1</v>
      </c>
      <c r="K655" t="s">
        <v>359</v>
      </c>
      <c r="L655" t="s">
        <v>22</v>
      </c>
      <c r="M655">
        <v>135000</v>
      </c>
      <c r="O655" t="s">
        <v>323</v>
      </c>
      <c r="P655" t="s">
        <v>5023</v>
      </c>
    </row>
    <row r="656" spans="1:16" x14ac:dyDescent="0.55000000000000004">
      <c r="A656" t="s">
        <v>2</v>
      </c>
      <c r="B656" t="s">
        <v>111</v>
      </c>
      <c r="C656" t="s">
        <v>5024</v>
      </c>
      <c r="D656" t="s">
        <v>698</v>
      </c>
      <c r="E656" t="s">
        <v>20</v>
      </c>
      <c r="F656" t="b">
        <v>0</v>
      </c>
      <c r="G656" t="s">
        <v>62</v>
      </c>
      <c r="H656" s="4">
        <v>45669.256562499999</v>
      </c>
      <c r="I656" t="b">
        <v>0</v>
      </c>
      <c r="J656" t="b">
        <v>0</v>
      </c>
      <c r="K656" t="s">
        <v>62</v>
      </c>
      <c r="L656" t="s">
        <v>22</v>
      </c>
      <c r="M656">
        <v>105000</v>
      </c>
      <c r="O656" t="s">
        <v>5025</v>
      </c>
      <c r="P656" t="s">
        <v>338</v>
      </c>
    </row>
    <row r="657" spans="1:16" x14ac:dyDescent="0.55000000000000004">
      <c r="A657" t="s">
        <v>0</v>
      </c>
      <c r="B657" t="s">
        <v>1611</v>
      </c>
      <c r="C657" t="s">
        <v>106</v>
      </c>
      <c r="D657" t="s">
        <v>4509</v>
      </c>
      <c r="E657" t="s">
        <v>20</v>
      </c>
      <c r="F657" t="b">
        <v>0</v>
      </c>
      <c r="G657" t="s">
        <v>106</v>
      </c>
      <c r="H657" s="4">
        <v>45669.258067129631</v>
      </c>
      <c r="I657" t="b">
        <v>0</v>
      </c>
      <c r="J657" t="b">
        <v>0</v>
      </c>
      <c r="K657" t="s">
        <v>106</v>
      </c>
      <c r="L657" t="s">
        <v>22</v>
      </c>
      <c r="M657">
        <v>85000</v>
      </c>
      <c r="O657" t="s">
        <v>5026</v>
      </c>
      <c r="P657" t="s">
        <v>587</v>
      </c>
    </row>
    <row r="658" spans="1:16" x14ac:dyDescent="0.55000000000000004">
      <c r="A658" t="s">
        <v>1</v>
      </c>
      <c r="B658" t="s">
        <v>5027</v>
      </c>
      <c r="C658" t="s">
        <v>39</v>
      </c>
      <c r="D658" t="s">
        <v>3997</v>
      </c>
      <c r="E658" t="s">
        <v>20</v>
      </c>
      <c r="F658" t="b">
        <v>1</v>
      </c>
      <c r="G658" t="s">
        <v>310</v>
      </c>
      <c r="H658" s="4">
        <v>45669.273958333331</v>
      </c>
      <c r="I658" t="b">
        <v>0</v>
      </c>
      <c r="J658" t="b">
        <v>0</v>
      </c>
      <c r="K658" t="s">
        <v>310</v>
      </c>
      <c r="L658" t="s">
        <v>22</v>
      </c>
      <c r="M658">
        <v>100000</v>
      </c>
      <c r="O658" t="s">
        <v>460</v>
      </c>
      <c r="P658" t="s">
        <v>3424</v>
      </c>
    </row>
    <row r="659" spans="1:16" x14ac:dyDescent="0.55000000000000004">
      <c r="A659" t="s">
        <v>0</v>
      </c>
      <c r="B659" t="s">
        <v>5028</v>
      </c>
      <c r="C659" t="s">
        <v>588</v>
      </c>
      <c r="D659" t="s">
        <v>4432</v>
      </c>
      <c r="E659" t="s">
        <v>20</v>
      </c>
      <c r="F659" t="b">
        <v>0</v>
      </c>
      <c r="G659" t="s">
        <v>588</v>
      </c>
      <c r="H659" s="4">
        <v>45669.27584490741</v>
      </c>
      <c r="I659" t="b">
        <v>0</v>
      </c>
      <c r="J659" t="b">
        <v>0</v>
      </c>
      <c r="K659" t="s">
        <v>588</v>
      </c>
      <c r="L659" t="s">
        <v>22</v>
      </c>
      <c r="M659">
        <v>86150</v>
      </c>
      <c r="O659" t="s">
        <v>4764</v>
      </c>
      <c r="P659" t="s">
        <v>66</v>
      </c>
    </row>
    <row r="660" spans="1:16" x14ac:dyDescent="0.55000000000000004">
      <c r="A660" t="s">
        <v>1</v>
      </c>
      <c r="B660" t="s">
        <v>3988</v>
      </c>
      <c r="C660" t="s">
        <v>39</v>
      </c>
      <c r="D660" t="s">
        <v>3973</v>
      </c>
      <c r="E660" t="s">
        <v>51</v>
      </c>
      <c r="F660" t="b">
        <v>1</v>
      </c>
      <c r="G660" t="s">
        <v>1930</v>
      </c>
      <c r="H660" s="4">
        <v>45669.288437499999</v>
      </c>
      <c r="I660" t="b">
        <v>0</v>
      </c>
      <c r="J660" t="b">
        <v>0</v>
      </c>
      <c r="K660" t="s">
        <v>1930</v>
      </c>
      <c r="L660" t="s">
        <v>36</v>
      </c>
      <c r="N660">
        <v>19.5</v>
      </c>
      <c r="O660" t="s">
        <v>3989</v>
      </c>
      <c r="P660" t="s">
        <v>3990</v>
      </c>
    </row>
    <row r="661" spans="1:16" x14ac:dyDescent="0.55000000000000004">
      <c r="A661" t="s">
        <v>28</v>
      </c>
      <c r="B661" t="s">
        <v>3258</v>
      </c>
      <c r="C661" t="s">
        <v>39</v>
      </c>
      <c r="D661" t="s">
        <v>3985</v>
      </c>
      <c r="E661" t="s">
        <v>20</v>
      </c>
      <c r="F661" t="b">
        <v>1</v>
      </c>
      <c r="G661" t="s">
        <v>4771</v>
      </c>
      <c r="H661" s="4">
        <v>45669.290937500002</v>
      </c>
      <c r="I661" t="b">
        <v>0</v>
      </c>
      <c r="J661" t="b">
        <v>0</v>
      </c>
      <c r="K661" t="s">
        <v>4771</v>
      </c>
      <c r="L661" t="s">
        <v>22</v>
      </c>
      <c r="M661">
        <v>220000</v>
      </c>
      <c r="O661" t="s">
        <v>2570</v>
      </c>
      <c r="P661" t="s">
        <v>4872</v>
      </c>
    </row>
    <row r="662" spans="1:16" x14ac:dyDescent="0.55000000000000004">
      <c r="A662" t="s">
        <v>40</v>
      </c>
      <c r="B662" t="s">
        <v>5029</v>
      </c>
      <c r="C662" t="s">
        <v>623</v>
      </c>
      <c r="D662" t="s">
        <v>3957</v>
      </c>
      <c r="E662" t="s">
        <v>20</v>
      </c>
      <c r="F662" t="b">
        <v>0</v>
      </c>
      <c r="G662" t="s">
        <v>27</v>
      </c>
      <c r="H662" s="4">
        <v>45669.293368055558</v>
      </c>
      <c r="I662" t="b">
        <v>0</v>
      </c>
      <c r="J662" t="b">
        <v>1</v>
      </c>
      <c r="K662" t="s">
        <v>24</v>
      </c>
      <c r="L662" t="s">
        <v>36</v>
      </c>
      <c r="N662">
        <v>56.475002288818359</v>
      </c>
      <c r="O662" t="s">
        <v>5030</v>
      </c>
      <c r="P662" t="s">
        <v>5031</v>
      </c>
    </row>
    <row r="663" spans="1:16" x14ac:dyDescent="0.55000000000000004">
      <c r="A663" t="s">
        <v>40</v>
      </c>
      <c r="B663" t="s">
        <v>5032</v>
      </c>
      <c r="C663" t="s">
        <v>5033</v>
      </c>
      <c r="D663" t="s">
        <v>3957</v>
      </c>
      <c r="E663" t="s">
        <v>20</v>
      </c>
      <c r="F663" t="b">
        <v>0</v>
      </c>
      <c r="G663" t="s">
        <v>27</v>
      </c>
      <c r="H663" s="4">
        <v>45669.293379629627</v>
      </c>
      <c r="I663" t="b">
        <v>0</v>
      </c>
      <c r="J663" t="b">
        <v>1</v>
      </c>
      <c r="K663" t="s">
        <v>24</v>
      </c>
      <c r="L663" t="s">
        <v>36</v>
      </c>
      <c r="N663">
        <v>56.475002288818359</v>
      </c>
      <c r="O663" t="s">
        <v>5030</v>
      </c>
      <c r="P663" t="s">
        <v>5031</v>
      </c>
    </row>
    <row r="664" spans="1:16" x14ac:dyDescent="0.55000000000000004">
      <c r="A664" t="s">
        <v>0</v>
      </c>
      <c r="B664" t="s">
        <v>1449</v>
      </c>
      <c r="C664" t="s">
        <v>1398</v>
      </c>
      <c r="D664" t="s">
        <v>3600</v>
      </c>
      <c r="E664" t="s">
        <v>20</v>
      </c>
      <c r="F664" t="b">
        <v>0</v>
      </c>
      <c r="G664" t="s">
        <v>52</v>
      </c>
      <c r="H664" s="4">
        <v>45669.376006944447</v>
      </c>
      <c r="I664" t="b">
        <v>0</v>
      </c>
      <c r="J664" t="b">
        <v>1</v>
      </c>
      <c r="K664" t="s">
        <v>24</v>
      </c>
      <c r="L664" t="s">
        <v>36</v>
      </c>
      <c r="N664">
        <v>47.590000152587891</v>
      </c>
      <c r="O664" t="s">
        <v>2697</v>
      </c>
      <c r="P664" t="s">
        <v>280</v>
      </c>
    </row>
    <row r="665" spans="1:16" x14ac:dyDescent="0.55000000000000004">
      <c r="A665" t="s">
        <v>1</v>
      </c>
      <c r="B665" t="s">
        <v>1104</v>
      </c>
      <c r="C665" t="s">
        <v>181</v>
      </c>
      <c r="D665" t="s">
        <v>3973</v>
      </c>
      <c r="E665" t="s">
        <v>20</v>
      </c>
      <c r="F665" t="b">
        <v>0</v>
      </c>
      <c r="G665" t="s">
        <v>41</v>
      </c>
      <c r="H665" s="4">
        <v>45669.416967592602</v>
      </c>
      <c r="I665" t="b">
        <v>0</v>
      </c>
      <c r="J665" t="b">
        <v>1</v>
      </c>
      <c r="K665" t="s">
        <v>24</v>
      </c>
      <c r="L665" t="s">
        <v>22</v>
      </c>
      <c r="M665">
        <v>87500</v>
      </c>
      <c r="O665" t="s">
        <v>5034</v>
      </c>
      <c r="P665" t="s">
        <v>126</v>
      </c>
    </row>
    <row r="666" spans="1:16" x14ac:dyDescent="0.55000000000000004">
      <c r="A666" t="s">
        <v>1</v>
      </c>
      <c r="B666" t="s">
        <v>5035</v>
      </c>
      <c r="C666" t="s">
        <v>690</v>
      </c>
      <c r="D666" t="s">
        <v>2208</v>
      </c>
      <c r="E666" t="s">
        <v>34</v>
      </c>
      <c r="F666" t="b">
        <v>0</v>
      </c>
      <c r="G666" t="s">
        <v>41</v>
      </c>
      <c r="H666" s="4">
        <v>45669.418067129627</v>
      </c>
      <c r="I666" t="b">
        <v>0</v>
      </c>
      <c r="J666" t="b">
        <v>1</v>
      </c>
      <c r="K666" t="s">
        <v>24</v>
      </c>
      <c r="L666" t="s">
        <v>22</v>
      </c>
      <c r="M666">
        <v>253500</v>
      </c>
      <c r="O666" t="s">
        <v>428</v>
      </c>
      <c r="P666" t="s">
        <v>958</v>
      </c>
    </row>
    <row r="667" spans="1:16" x14ac:dyDescent="0.55000000000000004">
      <c r="A667" t="s">
        <v>139</v>
      </c>
      <c r="B667" t="s">
        <v>5036</v>
      </c>
      <c r="C667" t="s">
        <v>1518</v>
      </c>
      <c r="D667" t="s">
        <v>3973</v>
      </c>
      <c r="E667" t="s">
        <v>20</v>
      </c>
      <c r="F667" t="b">
        <v>0</v>
      </c>
      <c r="G667" t="s">
        <v>27</v>
      </c>
      <c r="H667" s="4">
        <v>45669.458368055559</v>
      </c>
      <c r="I667" t="b">
        <v>0</v>
      </c>
      <c r="J667" t="b">
        <v>1</v>
      </c>
      <c r="K667" t="s">
        <v>24</v>
      </c>
      <c r="L667" t="s">
        <v>22</v>
      </c>
      <c r="M667">
        <v>100297.5</v>
      </c>
      <c r="O667" t="s">
        <v>1856</v>
      </c>
    </row>
    <row r="668" spans="1:16" x14ac:dyDescent="0.55000000000000004">
      <c r="A668" t="s">
        <v>139</v>
      </c>
      <c r="B668" t="s">
        <v>1232</v>
      </c>
      <c r="C668" t="s">
        <v>5037</v>
      </c>
      <c r="D668" t="s">
        <v>4090</v>
      </c>
      <c r="E668" t="s">
        <v>20</v>
      </c>
      <c r="F668" t="b">
        <v>0</v>
      </c>
      <c r="G668" t="s">
        <v>52</v>
      </c>
      <c r="H668" s="4">
        <v>45669.501030092593</v>
      </c>
      <c r="I668" t="b">
        <v>0</v>
      </c>
      <c r="J668" t="b">
        <v>0</v>
      </c>
      <c r="K668" t="s">
        <v>24</v>
      </c>
      <c r="L668" t="s">
        <v>22</v>
      </c>
      <c r="M668">
        <v>118500</v>
      </c>
      <c r="O668" t="s">
        <v>5038</v>
      </c>
      <c r="P668" t="s">
        <v>5039</v>
      </c>
    </row>
    <row r="669" spans="1:16" x14ac:dyDescent="0.55000000000000004">
      <c r="A669" t="s">
        <v>40</v>
      </c>
      <c r="B669" t="s">
        <v>5040</v>
      </c>
      <c r="C669" t="s">
        <v>5041</v>
      </c>
      <c r="D669" t="s">
        <v>4090</v>
      </c>
      <c r="E669" t="s">
        <v>20</v>
      </c>
      <c r="F669" t="b">
        <v>0</v>
      </c>
      <c r="G669" t="s">
        <v>27</v>
      </c>
      <c r="H669" s="4">
        <v>45669.626666666663</v>
      </c>
      <c r="I669" t="b">
        <v>0</v>
      </c>
      <c r="J669" t="b">
        <v>1</v>
      </c>
      <c r="K669" t="s">
        <v>24</v>
      </c>
      <c r="L669" t="s">
        <v>22</v>
      </c>
      <c r="M669">
        <v>144100</v>
      </c>
      <c r="O669" t="s">
        <v>5042</v>
      </c>
      <c r="P669" t="s">
        <v>5043</v>
      </c>
    </row>
    <row r="670" spans="1:16" x14ac:dyDescent="0.55000000000000004">
      <c r="A670" t="s">
        <v>25</v>
      </c>
      <c r="B670" t="s">
        <v>5044</v>
      </c>
      <c r="C670" t="s">
        <v>1375</v>
      </c>
      <c r="D670" t="s">
        <v>2208</v>
      </c>
      <c r="E670" t="s">
        <v>20</v>
      </c>
      <c r="F670" t="b">
        <v>0</v>
      </c>
      <c r="G670" t="s">
        <v>23</v>
      </c>
      <c r="H670" s="4">
        <v>45669.698125000003</v>
      </c>
      <c r="I670" t="b">
        <v>0</v>
      </c>
      <c r="J670" t="b">
        <v>1</v>
      </c>
      <c r="K670" t="s">
        <v>24</v>
      </c>
      <c r="L670" t="s">
        <v>22</v>
      </c>
      <c r="M670">
        <v>110000</v>
      </c>
      <c r="O670" t="s">
        <v>1376</v>
      </c>
      <c r="P670" t="s">
        <v>3449</v>
      </c>
    </row>
    <row r="671" spans="1:16" x14ac:dyDescent="0.55000000000000004">
      <c r="A671" t="s">
        <v>19</v>
      </c>
      <c r="B671" t="s">
        <v>5045</v>
      </c>
      <c r="C671" t="s">
        <v>1397</v>
      </c>
      <c r="D671" t="s">
        <v>4178</v>
      </c>
      <c r="E671" t="s">
        <v>20</v>
      </c>
      <c r="F671" t="b">
        <v>0</v>
      </c>
      <c r="G671" t="s">
        <v>27</v>
      </c>
      <c r="H671" s="4">
        <v>45669.70952546296</v>
      </c>
      <c r="I671" t="b">
        <v>0</v>
      </c>
      <c r="J671" t="b">
        <v>1</v>
      </c>
      <c r="K671" t="s">
        <v>24</v>
      </c>
      <c r="L671" t="s">
        <v>22</v>
      </c>
      <c r="M671">
        <v>172500</v>
      </c>
      <c r="O671" t="s">
        <v>5046</v>
      </c>
      <c r="P671" t="s">
        <v>5047</v>
      </c>
    </row>
    <row r="672" spans="1:16" x14ac:dyDescent="0.55000000000000004">
      <c r="A672" t="s">
        <v>28</v>
      </c>
      <c r="B672" t="s">
        <v>5048</v>
      </c>
      <c r="C672" t="s">
        <v>151</v>
      </c>
      <c r="D672" t="s">
        <v>3973</v>
      </c>
      <c r="F672" t="b">
        <v>0</v>
      </c>
      <c r="G672" t="s">
        <v>41</v>
      </c>
      <c r="H672" s="4">
        <v>45669.876967592587</v>
      </c>
      <c r="I672" t="b">
        <v>0</v>
      </c>
      <c r="J672" t="b">
        <v>0</v>
      </c>
      <c r="K672" t="s">
        <v>24</v>
      </c>
      <c r="L672" t="s">
        <v>22</v>
      </c>
      <c r="M672">
        <v>145000</v>
      </c>
      <c r="O672" t="s">
        <v>5049</v>
      </c>
      <c r="P672" t="s">
        <v>5050</v>
      </c>
    </row>
    <row r="673" spans="1:16" x14ac:dyDescent="0.55000000000000004">
      <c r="A673" t="s">
        <v>0</v>
      </c>
      <c r="B673" t="s">
        <v>731</v>
      </c>
      <c r="C673" t="s">
        <v>332</v>
      </c>
      <c r="D673" t="s">
        <v>3957</v>
      </c>
      <c r="E673" t="s">
        <v>34</v>
      </c>
      <c r="F673" t="b">
        <v>0</v>
      </c>
      <c r="G673" t="s">
        <v>41</v>
      </c>
      <c r="H673" s="4">
        <v>45670.000300925924</v>
      </c>
      <c r="I673" t="b">
        <v>0</v>
      </c>
      <c r="J673" t="b">
        <v>1</v>
      </c>
      <c r="K673" t="s">
        <v>24</v>
      </c>
      <c r="L673" t="s">
        <v>36</v>
      </c>
      <c r="N673">
        <v>24.33499908447266</v>
      </c>
      <c r="O673" t="s">
        <v>5051</v>
      </c>
      <c r="P673" t="s">
        <v>5052</v>
      </c>
    </row>
    <row r="674" spans="1:16" x14ac:dyDescent="0.55000000000000004">
      <c r="A674" t="s">
        <v>2</v>
      </c>
      <c r="B674" t="s">
        <v>46</v>
      </c>
      <c r="C674" t="s">
        <v>5053</v>
      </c>
      <c r="D674" t="s">
        <v>3957</v>
      </c>
      <c r="E674" t="s">
        <v>34</v>
      </c>
      <c r="F674" t="b">
        <v>0</v>
      </c>
      <c r="G674" t="s">
        <v>27</v>
      </c>
      <c r="H674" s="4">
        <v>45670.085011574083</v>
      </c>
      <c r="I674" t="b">
        <v>0</v>
      </c>
      <c r="J674" t="b">
        <v>0</v>
      </c>
      <c r="K674" t="s">
        <v>24</v>
      </c>
      <c r="L674" t="s">
        <v>36</v>
      </c>
      <c r="N674">
        <v>61.159996032714837</v>
      </c>
      <c r="O674" t="s">
        <v>5054</v>
      </c>
      <c r="P674" t="s">
        <v>5055</v>
      </c>
    </row>
    <row r="675" spans="1:16" x14ac:dyDescent="0.55000000000000004">
      <c r="A675" t="s">
        <v>2</v>
      </c>
      <c r="B675" t="s">
        <v>2</v>
      </c>
      <c r="C675" t="s">
        <v>3430</v>
      </c>
      <c r="D675" t="s">
        <v>3957</v>
      </c>
      <c r="E675" t="s">
        <v>34</v>
      </c>
      <c r="F675" t="b">
        <v>0</v>
      </c>
      <c r="G675" t="s">
        <v>41</v>
      </c>
      <c r="H675" s="4">
        <v>45670.085300925923</v>
      </c>
      <c r="I675" t="b">
        <v>0</v>
      </c>
      <c r="J675" t="b">
        <v>0</v>
      </c>
      <c r="K675" t="s">
        <v>24</v>
      </c>
      <c r="L675" t="s">
        <v>36</v>
      </c>
      <c r="N675">
        <v>61.159996032714837</v>
      </c>
      <c r="O675" t="s">
        <v>5054</v>
      </c>
      <c r="P675" t="s">
        <v>5055</v>
      </c>
    </row>
    <row r="676" spans="1:16" x14ac:dyDescent="0.55000000000000004">
      <c r="A676" t="s">
        <v>0</v>
      </c>
      <c r="B676" t="s">
        <v>5056</v>
      </c>
      <c r="C676" t="s">
        <v>82</v>
      </c>
      <c r="D676" t="s">
        <v>4205</v>
      </c>
      <c r="E676" t="s">
        <v>20</v>
      </c>
      <c r="F676" t="b">
        <v>0</v>
      </c>
      <c r="G676" t="s">
        <v>27</v>
      </c>
      <c r="H676" s="4">
        <v>45670.249942129631</v>
      </c>
      <c r="I676" t="b">
        <v>1</v>
      </c>
      <c r="J676" t="b">
        <v>0</v>
      </c>
      <c r="K676" t="s">
        <v>24</v>
      </c>
      <c r="L676" t="s">
        <v>36</v>
      </c>
      <c r="N676">
        <v>42.5</v>
      </c>
      <c r="O676" t="s">
        <v>5057</v>
      </c>
      <c r="P676" t="s">
        <v>119</v>
      </c>
    </row>
    <row r="677" spans="1:16" x14ac:dyDescent="0.55000000000000004">
      <c r="A677" t="s">
        <v>0</v>
      </c>
      <c r="B677" t="s">
        <v>0</v>
      </c>
      <c r="C677" t="s">
        <v>1593</v>
      </c>
      <c r="D677" t="s">
        <v>5058</v>
      </c>
      <c r="E677" t="s">
        <v>388</v>
      </c>
      <c r="F677" t="b">
        <v>0</v>
      </c>
      <c r="G677" t="s">
        <v>30</v>
      </c>
      <c r="H677" s="4">
        <v>45670.250856481478</v>
      </c>
      <c r="I677" t="b">
        <v>1</v>
      </c>
      <c r="J677" t="b">
        <v>0</v>
      </c>
      <c r="K677" t="s">
        <v>24</v>
      </c>
      <c r="L677" t="s">
        <v>22</v>
      </c>
      <c r="M677">
        <v>30000</v>
      </c>
      <c r="O677" t="s">
        <v>5059</v>
      </c>
      <c r="P677" t="s">
        <v>1224</v>
      </c>
    </row>
    <row r="678" spans="1:16" x14ac:dyDescent="0.55000000000000004">
      <c r="A678" t="s">
        <v>89</v>
      </c>
      <c r="B678" t="s">
        <v>5060</v>
      </c>
      <c r="C678" t="s">
        <v>836</v>
      </c>
      <c r="D678" t="s">
        <v>3973</v>
      </c>
      <c r="E678" t="s">
        <v>20</v>
      </c>
      <c r="F678" t="b">
        <v>0</v>
      </c>
      <c r="G678" t="s">
        <v>27</v>
      </c>
      <c r="H678" s="4">
        <v>45670.251967592587</v>
      </c>
      <c r="I678" t="b">
        <v>0</v>
      </c>
      <c r="J678" t="b">
        <v>1</v>
      </c>
      <c r="K678" t="s">
        <v>24</v>
      </c>
      <c r="L678" t="s">
        <v>22</v>
      </c>
      <c r="M678">
        <v>100000</v>
      </c>
      <c r="O678" t="s">
        <v>229</v>
      </c>
      <c r="P678" t="s">
        <v>4620</v>
      </c>
    </row>
    <row r="679" spans="1:16" x14ac:dyDescent="0.55000000000000004">
      <c r="A679" t="s">
        <v>40</v>
      </c>
      <c r="B679" t="s">
        <v>5061</v>
      </c>
      <c r="C679" t="s">
        <v>143</v>
      </c>
      <c r="D679" t="s">
        <v>4328</v>
      </c>
      <c r="E679" t="s">
        <v>20</v>
      </c>
      <c r="F679" t="b">
        <v>0</v>
      </c>
      <c r="G679" t="s">
        <v>52</v>
      </c>
      <c r="H679" s="4">
        <v>45670.267650462964</v>
      </c>
      <c r="I679" t="b">
        <v>0</v>
      </c>
      <c r="J679" t="b">
        <v>1</v>
      </c>
      <c r="K679" t="s">
        <v>24</v>
      </c>
      <c r="L679" t="s">
        <v>22</v>
      </c>
      <c r="M679">
        <v>268000</v>
      </c>
      <c r="O679" t="s">
        <v>59</v>
      </c>
      <c r="P679" t="s">
        <v>5062</v>
      </c>
    </row>
    <row r="680" spans="1:16" x14ac:dyDescent="0.55000000000000004">
      <c r="A680" t="s">
        <v>2</v>
      </c>
      <c r="B680" t="s">
        <v>506</v>
      </c>
      <c r="C680" t="s">
        <v>39</v>
      </c>
      <c r="D680" t="s">
        <v>5063</v>
      </c>
      <c r="E680" t="s">
        <v>20</v>
      </c>
      <c r="F680" t="b">
        <v>1</v>
      </c>
      <c r="G680" t="s">
        <v>610</v>
      </c>
      <c r="H680" s="4">
        <v>45670.272488425922</v>
      </c>
      <c r="I680" t="b">
        <v>0</v>
      </c>
      <c r="J680" t="b">
        <v>1</v>
      </c>
      <c r="K680" t="s">
        <v>610</v>
      </c>
      <c r="L680" t="s">
        <v>22</v>
      </c>
      <c r="M680">
        <v>135000</v>
      </c>
      <c r="O680" t="s">
        <v>323</v>
      </c>
      <c r="P680" t="s">
        <v>4240</v>
      </c>
    </row>
    <row r="681" spans="1:16" x14ac:dyDescent="0.55000000000000004">
      <c r="A681" t="s">
        <v>28</v>
      </c>
      <c r="B681" t="s">
        <v>28</v>
      </c>
      <c r="C681" t="s">
        <v>39</v>
      </c>
      <c r="D681" t="s">
        <v>5064</v>
      </c>
      <c r="E681" t="s">
        <v>20</v>
      </c>
      <c r="F681" t="b">
        <v>1</v>
      </c>
      <c r="G681" t="s">
        <v>2452</v>
      </c>
      <c r="H681" s="4">
        <v>45670.280011574083</v>
      </c>
      <c r="I681" t="b">
        <v>0</v>
      </c>
      <c r="J681" t="b">
        <v>0</v>
      </c>
      <c r="K681" t="s">
        <v>2452</v>
      </c>
      <c r="L681" t="s">
        <v>22</v>
      </c>
      <c r="M681">
        <v>69000</v>
      </c>
      <c r="O681" t="s">
        <v>5064</v>
      </c>
      <c r="P681" t="s">
        <v>5065</v>
      </c>
    </row>
    <row r="682" spans="1:16" x14ac:dyDescent="0.55000000000000004">
      <c r="A682" t="s">
        <v>28</v>
      </c>
      <c r="B682" t="s">
        <v>1539</v>
      </c>
      <c r="C682" t="s">
        <v>39</v>
      </c>
      <c r="D682" t="s">
        <v>3985</v>
      </c>
      <c r="E682" t="s">
        <v>20</v>
      </c>
      <c r="F682" t="b">
        <v>1</v>
      </c>
      <c r="G682" t="s">
        <v>5066</v>
      </c>
      <c r="H682" s="4">
        <v>45670.287893518522</v>
      </c>
      <c r="I682" t="b">
        <v>0</v>
      </c>
      <c r="J682" t="b">
        <v>0</v>
      </c>
      <c r="K682" t="s">
        <v>5066</v>
      </c>
      <c r="L682" t="s">
        <v>22</v>
      </c>
      <c r="M682">
        <v>150000</v>
      </c>
      <c r="O682" t="s">
        <v>5067</v>
      </c>
      <c r="P682" t="s">
        <v>5068</v>
      </c>
    </row>
    <row r="683" spans="1:16" x14ac:dyDescent="0.55000000000000004">
      <c r="A683" t="s">
        <v>1</v>
      </c>
      <c r="B683" t="s">
        <v>781</v>
      </c>
      <c r="C683" t="s">
        <v>1102</v>
      </c>
      <c r="D683" t="s">
        <v>3973</v>
      </c>
      <c r="E683" t="s">
        <v>20</v>
      </c>
      <c r="F683" t="b">
        <v>0</v>
      </c>
      <c r="G683" t="s">
        <v>52</v>
      </c>
      <c r="H683" s="4">
        <v>45670.292766203696</v>
      </c>
      <c r="I683" t="b">
        <v>0</v>
      </c>
      <c r="J683" t="b">
        <v>0</v>
      </c>
      <c r="K683" t="s">
        <v>24</v>
      </c>
      <c r="L683" t="s">
        <v>22</v>
      </c>
      <c r="M683">
        <v>97500</v>
      </c>
      <c r="O683" t="s">
        <v>482</v>
      </c>
      <c r="P683" t="s">
        <v>1447</v>
      </c>
    </row>
    <row r="684" spans="1:16" x14ac:dyDescent="0.55000000000000004">
      <c r="A684" t="s">
        <v>40</v>
      </c>
      <c r="B684" t="s">
        <v>5069</v>
      </c>
      <c r="C684" t="s">
        <v>143</v>
      </c>
      <c r="D684" t="s">
        <v>4328</v>
      </c>
      <c r="E684" t="s">
        <v>20</v>
      </c>
      <c r="F684" t="b">
        <v>0</v>
      </c>
      <c r="G684" t="s">
        <v>27</v>
      </c>
      <c r="H684" s="4">
        <v>45670.293495370373</v>
      </c>
      <c r="I684" t="b">
        <v>0</v>
      </c>
      <c r="J684" t="b">
        <v>1</v>
      </c>
      <c r="K684" t="s">
        <v>24</v>
      </c>
      <c r="L684" t="s">
        <v>22</v>
      </c>
      <c r="M684">
        <v>188000</v>
      </c>
      <c r="O684" t="s">
        <v>59</v>
      </c>
      <c r="P684" t="s">
        <v>5070</v>
      </c>
    </row>
    <row r="685" spans="1:16" x14ac:dyDescent="0.55000000000000004">
      <c r="A685" t="s">
        <v>28</v>
      </c>
      <c r="B685" t="s">
        <v>28</v>
      </c>
      <c r="C685" t="s">
        <v>3340</v>
      </c>
      <c r="D685" t="s">
        <v>2208</v>
      </c>
      <c r="E685" t="s">
        <v>20</v>
      </c>
      <c r="F685" t="b">
        <v>0</v>
      </c>
      <c r="G685" t="s">
        <v>30</v>
      </c>
      <c r="H685" s="4">
        <v>45670.376666666663</v>
      </c>
      <c r="I685" t="b">
        <v>0</v>
      </c>
      <c r="J685" t="b">
        <v>1</v>
      </c>
      <c r="K685" t="s">
        <v>24</v>
      </c>
      <c r="L685" t="s">
        <v>22</v>
      </c>
      <c r="M685">
        <v>130000</v>
      </c>
      <c r="O685" t="s">
        <v>123</v>
      </c>
      <c r="P685" t="s">
        <v>5071</v>
      </c>
    </row>
    <row r="686" spans="1:16" x14ac:dyDescent="0.55000000000000004">
      <c r="A686" t="s">
        <v>2</v>
      </c>
      <c r="B686" t="s">
        <v>5072</v>
      </c>
      <c r="C686" t="s">
        <v>690</v>
      </c>
      <c r="D686" t="s">
        <v>2208</v>
      </c>
      <c r="E686" t="s">
        <v>34</v>
      </c>
      <c r="F686" t="b">
        <v>0</v>
      </c>
      <c r="G686" t="s">
        <v>41</v>
      </c>
      <c r="H686" s="4">
        <v>45670.418055555558</v>
      </c>
      <c r="I686" t="b">
        <v>0</v>
      </c>
      <c r="J686" t="b">
        <v>1</v>
      </c>
      <c r="K686" t="s">
        <v>24</v>
      </c>
      <c r="L686" t="s">
        <v>22</v>
      </c>
      <c r="M686">
        <v>175500</v>
      </c>
      <c r="O686" t="s">
        <v>428</v>
      </c>
      <c r="P686" t="s">
        <v>4657</v>
      </c>
    </row>
    <row r="687" spans="1:16" x14ac:dyDescent="0.55000000000000004">
      <c r="A687" t="s">
        <v>0</v>
      </c>
      <c r="B687" t="s">
        <v>5073</v>
      </c>
      <c r="C687" t="s">
        <v>414</v>
      </c>
      <c r="D687" t="s">
        <v>5074</v>
      </c>
      <c r="E687" t="s">
        <v>20</v>
      </c>
      <c r="F687" t="b">
        <v>0</v>
      </c>
      <c r="G687" t="s">
        <v>414</v>
      </c>
      <c r="H687" s="4">
        <v>45670.435231481482</v>
      </c>
      <c r="I687" t="b">
        <v>1</v>
      </c>
      <c r="J687" t="b">
        <v>0</v>
      </c>
      <c r="K687" t="s">
        <v>414</v>
      </c>
      <c r="L687" t="s">
        <v>22</v>
      </c>
      <c r="M687">
        <v>42500</v>
      </c>
      <c r="O687" t="s">
        <v>5075</v>
      </c>
      <c r="P687" t="s">
        <v>204</v>
      </c>
    </row>
    <row r="688" spans="1:16" x14ac:dyDescent="0.55000000000000004">
      <c r="A688" t="s">
        <v>1</v>
      </c>
      <c r="B688" t="s">
        <v>5076</v>
      </c>
      <c r="C688" t="s">
        <v>2235</v>
      </c>
      <c r="D688" t="s">
        <v>3973</v>
      </c>
      <c r="E688" t="s">
        <v>20</v>
      </c>
      <c r="F688" t="b">
        <v>0</v>
      </c>
      <c r="G688" t="s">
        <v>27</v>
      </c>
      <c r="H688" s="4">
        <v>45670.45952546296</v>
      </c>
      <c r="I688" t="b">
        <v>0</v>
      </c>
      <c r="J688" t="b">
        <v>0</v>
      </c>
      <c r="K688" t="s">
        <v>24</v>
      </c>
      <c r="L688" t="s">
        <v>22</v>
      </c>
      <c r="M688">
        <v>105000</v>
      </c>
      <c r="O688" t="s">
        <v>374</v>
      </c>
      <c r="P688" t="s">
        <v>4662</v>
      </c>
    </row>
    <row r="689" spans="1:16" x14ac:dyDescent="0.55000000000000004">
      <c r="A689" t="s">
        <v>1</v>
      </c>
      <c r="B689" t="s">
        <v>4658</v>
      </c>
      <c r="C689" t="s">
        <v>3745</v>
      </c>
      <c r="D689" t="s">
        <v>3973</v>
      </c>
      <c r="E689" t="s">
        <v>20</v>
      </c>
      <c r="F689" t="b">
        <v>0</v>
      </c>
      <c r="G689" t="s">
        <v>27</v>
      </c>
      <c r="H689" s="4">
        <v>45670.460358796299</v>
      </c>
      <c r="I689" t="b">
        <v>0</v>
      </c>
      <c r="J689" t="b">
        <v>0</v>
      </c>
      <c r="K689" t="s">
        <v>24</v>
      </c>
      <c r="L689" t="s">
        <v>22</v>
      </c>
      <c r="M689">
        <v>102000</v>
      </c>
      <c r="O689" t="s">
        <v>374</v>
      </c>
      <c r="P689" t="s">
        <v>4662</v>
      </c>
    </row>
    <row r="690" spans="1:16" x14ac:dyDescent="0.55000000000000004">
      <c r="A690" t="s">
        <v>139</v>
      </c>
      <c r="B690" t="s">
        <v>3172</v>
      </c>
      <c r="C690" t="s">
        <v>805</v>
      </c>
      <c r="D690" t="s">
        <v>3973</v>
      </c>
      <c r="E690" t="s">
        <v>20</v>
      </c>
      <c r="F690" t="b">
        <v>0</v>
      </c>
      <c r="G690" t="s">
        <v>27</v>
      </c>
      <c r="H690" s="4">
        <v>45670.541875000003</v>
      </c>
      <c r="I690" t="b">
        <v>0</v>
      </c>
      <c r="J690" t="b">
        <v>0</v>
      </c>
      <c r="K690" t="s">
        <v>24</v>
      </c>
      <c r="L690" t="s">
        <v>22</v>
      </c>
      <c r="M690">
        <v>145485.59375</v>
      </c>
      <c r="O690" t="s">
        <v>4370</v>
      </c>
      <c r="P690" t="s">
        <v>5077</v>
      </c>
    </row>
    <row r="691" spans="1:16" x14ac:dyDescent="0.55000000000000004">
      <c r="A691" t="s">
        <v>0</v>
      </c>
      <c r="B691" t="s">
        <v>5078</v>
      </c>
      <c r="C691" t="s">
        <v>151</v>
      </c>
      <c r="D691" t="s">
        <v>3973</v>
      </c>
      <c r="E691" t="s">
        <v>20</v>
      </c>
      <c r="F691" t="b">
        <v>0</v>
      </c>
      <c r="G691" t="s">
        <v>30</v>
      </c>
      <c r="H691" s="4">
        <v>45670.542581018519</v>
      </c>
      <c r="I691" t="b">
        <v>1</v>
      </c>
      <c r="J691" t="b">
        <v>0</v>
      </c>
      <c r="K691" t="s">
        <v>24</v>
      </c>
      <c r="L691" t="s">
        <v>22</v>
      </c>
      <c r="M691">
        <v>116850</v>
      </c>
      <c r="O691" t="s">
        <v>482</v>
      </c>
      <c r="P691" t="s">
        <v>5079</v>
      </c>
    </row>
    <row r="692" spans="1:16" x14ac:dyDescent="0.55000000000000004">
      <c r="A692" t="s">
        <v>40</v>
      </c>
      <c r="B692" t="s">
        <v>3087</v>
      </c>
      <c r="C692" t="s">
        <v>5080</v>
      </c>
      <c r="D692" t="s">
        <v>3957</v>
      </c>
      <c r="E692" t="s">
        <v>34</v>
      </c>
      <c r="F692" t="b">
        <v>0</v>
      </c>
      <c r="G692" t="s">
        <v>35</v>
      </c>
      <c r="H692" s="4">
        <v>45670.558622685188</v>
      </c>
      <c r="I692" t="b">
        <v>0</v>
      </c>
      <c r="J692" t="b">
        <v>1</v>
      </c>
      <c r="K692" t="s">
        <v>24</v>
      </c>
      <c r="L692" t="s">
        <v>36</v>
      </c>
      <c r="N692">
        <v>57.060001373291023</v>
      </c>
      <c r="O692" t="s">
        <v>487</v>
      </c>
      <c r="P692" t="s">
        <v>5081</v>
      </c>
    </row>
    <row r="693" spans="1:16" x14ac:dyDescent="0.55000000000000004">
      <c r="A693" t="s">
        <v>25</v>
      </c>
      <c r="B693" t="s">
        <v>5082</v>
      </c>
      <c r="C693" t="s">
        <v>5083</v>
      </c>
      <c r="D693" t="s">
        <v>3957</v>
      </c>
      <c r="E693" t="s">
        <v>34</v>
      </c>
      <c r="F693" t="b">
        <v>0</v>
      </c>
      <c r="G693" t="s">
        <v>27</v>
      </c>
      <c r="H693" s="4">
        <v>45670.583425925928</v>
      </c>
      <c r="I693" t="b">
        <v>0</v>
      </c>
      <c r="J693" t="b">
        <v>1</v>
      </c>
      <c r="K693" t="s">
        <v>24</v>
      </c>
      <c r="L693" t="s">
        <v>36</v>
      </c>
      <c r="N693">
        <v>20.670000076293949</v>
      </c>
      <c r="O693" t="s">
        <v>575</v>
      </c>
      <c r="P693" t="s">
        <v>1888</v>
      </c>
    </row>
    <row r="694" spans="1:16" x14ac:dyDescent="0.55000000000000004">
      <c r="A694" t="s">
        <v>2</v>
      </c>
      <c r="B694" t="s">
        <v>5084</v>
      </c>
      <c r="C694" t="s">
        <v>120</v>
      </c>
      <c r="D694" t="s">
        <v>3828</v>
      </c>
      <c r="E694" t="s">
        <v>20</v>
      </c>
      <c r="F694" t="b">
        <v>0</v>
      </c>
      <c r="G694" t="s">
        <v>27</v>
      </c>
      <c r="H694" s="4">
        <v>45670.58520833333</v>
      </c>
      <c r="I694" t="b">
        <v>0</v>
      </c>
      <c r="J694" t="b">
        <v>1</v>
      </c>
      <c r="K694" t="s">
        <v>24</v>
      </c>
      <c r="L694" t="s">
        <v>36</v>
      </c>
      <c r="N694">
        <v>117.5</v>
      </c>
      <c r="O694" t="s">
        <v>1357</v>
      </c>
      <c r="P694" t="s">
        <v>5085</v>
      </c>
    </row>
    <row r="695" spans="1:16" x14ac:dyDescent="0.55000000000000004">
      <c r="A695" t="s">
        <v>40</v>
      </c>
      <c r="B695" t="s">
        <v>5086</v>
      </c>
      <c r="C695" t="s">
        <v>5087</v>
      </c>
      <c r="D695" t="s">
        <v>3957</v>
      </c>
      <c r="E695" t="s">
        <v>34</v>
      </c>
      <c r="F695" t="b">
        <v>0</v>
      </c>
      <c r="G695" t="s">
        <v>27</v>
      </c>
      <c r="H695" s="4">
        <v>45670.585231481477</v>
      </c>
      <c r="I695" t="b">
        <v>0</v>
      </c>
      <c r="J695" t="b">
        <v>1</v>
      </c>
      <c r="K695" t="s">
        <v>24</v>
      </c>
      <c r="L695" t="s">
        <v>36</v>
      </c>
      <c r="N695">
        <v>56</v>
      </c>
      <c r="O695" t="s">
        <v>487</v>
      </c>
      <c r="P695" t="s">
        <v>5081</v>
      </c>
    </row>
    <row r="696" spans="1:16" x14ac:dyDescent="0.55000000000000004">
      <c r="A696" t="s">
        <v>2</v>
      </c>
      <c r="B696" t="s">
        <v>5088</v>
      </c>
      <c r="C696" t="s">
        <v>24</v>
      </c>
      <c r="D696" t="s">
        <v>3973</v>
      </c>
      <c r="E696" t="s">
        <v>20</v>
      </c>
      <c r="F696" t="b">
        <v>0</v>
      </c>
      <c r="G696" t="s">
        <v>27</v>
      </c>
      <c r="H696" s="4">
        <v>45670.585381944453</v>
      </c>
      <c r="I696" t="b">
        <v>1</v>
      </c>
      <c r="J696" t="b">
        <v>0</v>
      </c>
      <c r="K696" t="s">
        <v>24</v>
      </c>
      <c r="L696" t="s">
        <v>22</v>
      </c>
      <c r="M696">
        <v>114999.5</v>
      </c>
      <c r="O696" t="s">
        <v>1736</v>
      </c>
      <c r="P696" t="s">
        <v>128</v>
      </c>
    </row>
    <row r="697" spans="1:16" x14ac:dyDescent="0.55000000000000004">
      <c r="A697" t="s">
        <v>1</v>
      </c>
      <c r="B697" t="s">
        <v>5089</v>
      </c>
      <c r="C697" t="s">
        <v>42</v>
      </c>
      <c r="D697" t="s">
        <v>3973</v>
      </c>
      <c r="E697" t="s">
        <v>20</v>
      </c>
      <c r="F697" t="b">
        <v>0</v>
      </c>
      <c r="G697" t="s">
        <v>41</v>
      </c>
      <c r="H697" s="4">
        <v>45670.62636574074</v>
      </c>
      <c r="I697" t="b">
        <v>0</v>
      </c>
      <c r="J697" t="b">
        <v>1</v>
      </c>
      <c r="K697" t="s">
        <v>24</v>
      </c>
      <c r="L697" t="s">
        <v>22</v>
      </c>
      <c r="M697">
        <v>157000</v>
      </c>
      <c r="O697" t="s">
        <v>1883</v>
      </c>
      <c r="P697" t="s">
        <v>1884</v>
      </c>
    </row>
    <row r="698" spans="1:16" x14ac:dyDescent="0.55000000000000004">
      <c r="A698" t="s">
        <v>2</v>
      </c>
      <c r="B698" t="s">
        <v>5090</v>
      </c>
      <c r="C698" t="s">
        <v>5091</v>
      </c>
      <c r="D698" t="s">
        <v>3828</v>
      </c>
      <c r="E698" t="s">
        <v>51</v>
      </c>
      <c r="F698" t="b">
        <v>0</v>
      </c>
      <c r="G698" t="s">
        <v>27</v>
      </c>
      <c r="H698" s="4">
        <v>45670.626840277779</v>
      </c>
      <c r="I698" t="b">
        <v>0</v>
      </c>
      <c r="J698" t="b">
        <v>1</v>
      </c>
      <c r="K698" t="s">
        <v>24</v>
      </c>
      <c r="L698" t="s">
        <v>36</v>
      </c>
      <c r="N698">
        <v>37.5</v>
      </c>
      <c r="O698" t="s">
        <v>3874</v>
      </c>
      <c r="P698" t="s">
        <v>5092</v>
      </c>
    </row>
    <row r="699" spans="1:16" x14ac:dyDescent="0.55000000000000004">
      <c r="A699" t="s">
        <v>40</v>
      </c>
      <c r="B699" t="s">
        <v>3094</v>
      </c>
      <c r="C699" t="s">
        <v>33</v>
      </c>
      <c r="D699" t="s">
        <v>3973</v>
      </c>
      <c r="E699" t="s">
        <v>20</v>
      </c>
      <c r="F699" t="b">
        <v>0</v>
      </c>
      <c r="G699" t="s">
        <v>35</v>
      </c>
      <c r="H699" s="4">
        <v>45670.641956018517</v>
      </c>
      <c r="I699" t="b">
        <v>0</v>
      </c>
      <c r="J699" t="b">
        <v>0</v>
      </c>
      <c r="K699" t="s">
        <v>24</v>
      </c>
      <c r="L699" t="s">
        <v>22</v>
      </c>
      <c r="M699">
        <v>120000</v>
      </c>
      <c r="O699" t="s">
        <v>1306</v>
      </c>
      <c r="P699" t="s">
        <v>5093</v>
      </c>
    </row>
    <row r="700" spans="1:16" x14ac:dyDescent="0.55000000000000004">
      <c r="A700" t="s">
        <v>25</v>
      </c>
      <c r="B700" t="s">
        <v>5094</v>
      </c>
      <c r="C700" t="s">
        <v>336</v>
      </c>
      <c r="D700" t="s">
        <v>3973</v>
      </c>
      <c r="E700" t="s">
        <v>20</v>
      </c>
      <c r="F700" t="b">
        <v>0</v>
      </c>
      <c r="G700" t="s">
        <v>30</v>
      </c>
      <c r="H700" s="4">
        <v>45670.667581018519</v>
      </c>
      <c r="I700" t="b">
        <v>0</v>
      </c>
      <c r="J700" t="b">
        <v>1</v>
      </c>
      <c r="K700" t="s">
        <v>24</v>
      </c>
      <c r="L700" t="s">
        <v>22</v>
      </c>
      <c r="M700">
        <v>126000</v>
      </c>
      <c r="O700" t="s">
        <v>5095</v>
      </c>
      <c r="P700" t="s">
        <v>1380</v>
      </c>
    </row>
    <row r="701" spans="1:16" x14ac:dyDescent="0.55000000000000004">
      <c r="A701" t="s">
        <v>0</v>
      </c>
      <c r="B701" t="s">
        <v>5096</v>
      </c>
      <c r="C701" t="s">
        <v>82</v>
      </c>
      <c r="D701" t="s">
        <v>3973</v>
      </c>
      <c r="E701" t="s">
        <v>20</v>
      </c>
      <c r="F701" t="b">
        <v>0</v>
      </c>
      <c r="G701" t="s">
        <v>27</v>
      </c>
      <c r="H701" s="4">
        <v>45670.708333333343</v>
      </c>
      <c r="I701" t="b">
        <v>0</v>
      </c>
      <c r="J701" t="b">
        <v>0</v>
      </c>
      <c r="K701" t="s">
        <v>24</v>
      </c>
      <c r="L701" t="s">
        <v>22</v>
      </c>
      <c r="M701">
        <v>80000</v>
      </c>
      <c r="O701" t="s">
        <v>2909</v>
      </c>
      <c r="P701" t="s">
        <v>5097</v>
      </c>
    </row>
    <row r="702" spans="1:16" x14ac:dyDescent="0.55000000000000004">
      <c r="A702" t="s">
        <v>19</v>
      </c>
      <c r="B702" t="s">
        <v>2537</v>
      </c>
      <c r="C702" t="s">
        <v>82</v>
      </c>
      <c r="D702" t="s">
        <v>3973</v>
      </c>
      <c r="E702" t="s">
        <v>51</v>
      </c>
      <c r="F702" t="b">
        <v>0</v>
      </c>
      <c r="G702" t="s">
        <v>27</v>
      </c>
      <c r="H702" s="4">
        <v>45670.708344907413</v>
      </c>
      <c r="I702" t="b">
        <v>0</v>
      </c>
      <c r="J702" t="b">
        <v>0</v>
      </c>
      <c r="K702" t="s">
        <v>24</v>
      </c>
      <c r="L702" t="s">
        <v>36</v>
      </c>
      <c r="N702">
        <v>77.5</v>
      </c>
      <c r="O702" t="s">
        <v>5098</v>
      </c>
      <c r="P702" t="s">
        <v>5099</v>
      </c>
    </row>
    <row r="703" spans="1:16" x14ac:dyDescent="0.55000000000000004">
      <c r="A703" t="s">
        <v>139</v>
      </c>
      <c r="B703" t="s">
        <v>5100</v>
      </c>
      <c r="C703" t="s">
        <v>2593</v>
      </c>
      <c r="D703" t="s">
        <v>5101</v>
      </c>
      <c r="E703" t="s">
        <v>20</v>
      </c>
      <c r="F703" t="b">
        <v>0</v>
      </c>
      <c r="G703" t="s">
        <v>41</v>
      </c>
      <c r="H703" s="4">
        <v>45670.708831018521</v>
      </c>
      <c r="I703" t="b">
        <v>0</v>
      </c>
      <c r="J703" t="b">
        <v>0</v>
      </c>
      <c r="K703" t="s">
        <v>24</v>
      </c>
      <c r="L703" t="s">
        <v>22</v>
      </c>
      <c r="M703">
        <v>90000</v>
      </c>
      <c r="O703" t="s">
        <v>5102</v>
      </c>
      <c r="P703" t="s">
        <v>1750</v>
      </c>
    </row>
    <row r="704" spans="1:16" x14ac:dyDescent="0.55000000000000004">
      <c r="A704" t="s">
        <v>139</v>
      </c>
      <c r="B704" t="s">
        <v>5103</v>
      </c>
      <c r="C704" t="s">
        <v>622</v>
      </c>
      <c r="D704" t="s">
        <v>3973</v>
      </c>
      <c r="E704" t="s">
        <v>20</v>
      </c>
      <c r="F704" t="b">
        <v>0</v>
      </c>
      <c r="G704" t="s">
        <v>35</v>
      </c>
      <c r="H704" s="4">
        <v>45670.709027777782</v>
      </c>
      <c r="I704" t="b">
        <v>0</v>
      </c>
      <c r="J704" t="b">
        <v>1</v>
      </c>
      <c r="K704" t="s">
        <v>24</v>
      </c>
      <c r="L704" t="s">
        <v>22</v>
      </c>
      <c r="M704">
        <v>80000</v>
      </c>
      <c r="O704" t="s">
        <v>954</v>
      </c>
      <c r="P704" t="s">
        <v>5104</v>
      </c>
    </row>
    <row r="705" spans="1:16" x14ac:dyDescent="0.55000000000000004">
      <c r="A705" t="s">
        <v>0</v>
      </c>
      <c r="B705" t="s">
        <v>3291</v>
      </c>
      <c r="C705" t="s">
        <v>151</v>
      </c>
      <c r="D705" t="s">
        <v>3973</v>
      </c>
      <c r="E705" t="s">
        <v>20</v>
      </c>
      <c r="F705" t="b">
        <v>0</v>
      </c>
      <c r="G705" t="s">
        <v>30</v>
      </c>
      <c r="H705" s="4">
        <v>45670.70921296296</v>
      </c>
      <c r="I705" t="b">
        <v>0</v>
      </c>
      <c r="J705" t="b">
        <v>0</v>
      </c>
      <c r="K705" t="s">
        <v>24</v>
      </c>
      <c r="L705" t="s">
        <v>22</v>
      </c>
      <c r="M705">
        <v>63320</v>
      </c>
      <c r="O705" t="s">
        <v>1783</v>
      </c>
      <c r="P705" t="s">
        <v>5105</v>
      </c>
    </row>
    <row r="706" spans="1:16" x14ac:dyDescent="0.55000000000000004">
      <c r="A706" t="s">
        <v>89</v>
      </c>
      <c r="B706" t="s">
        <v>5106</v>
      </c>
      <c r="C706" t="s">
        <v>1845</v>
      </c>
      <c r="D706" t="s">
        <v>3973</v>
      </c>
      <c r="E706" t="s">
        <v>20</v>
      </c>
      <c r="F706" t="b">
        <v>0</v>
      </c>
      <c r="G706" t="s">
        <v>52</v>
      </c>
      <c r="H706" s="4">
        <v>45670.767777777779</v>
      </c>
      <c r="I706" t="b">
        <v>1</v>
      </c>
      <c r="J706" t="b">
        <v>0</v>
      </c>
      <c r="K706" t="s">
        <v>24</v>
      </c>
      <c r="L706" t="s">
        <v>22</v>
      </c>
      <c r="M706">
        <v>110000</v>
      </c>
      <c r="O706" t="s">
        <v>482</v>
      </c>
      <c r="P706" t="s">
        <v>5107</v>
      </c>
    </row>
    <row r="707" spans="1:16" x14ac:dyDescent="0.55000000000000004">
      <c r="A707" t="s">
        <v>139</v>
      </c>
      <c r="B707" t="s">
        <v>5108</v>
      </c>
      <c r="C707" t="s">
        <v>39</v>
      </c>
      <c r="D707" t="s">
        <v>3973</v>
      </c>
      <c r="E707" t="s">
        <v>51</v>
      </c>
      <c r="F707" t="b">
        <v>1</v>
      </c>
      <c r="G707" t="s">
        <v>27</v>
      </c>
      <c r="H707" s="4">
        <v>45670.833495370367</v>
      </c>
      <c r="I707" t="b">
        <v>0</v>
      </c>
      <c r="J707" t="b">
        <v>0</v>
      </c>
      <c r="K707" t="s">
        <v>24</v>
      </c>
      <c r="L707" t="s">
        <v>36</v>
      </c>
      <c r="N707">
        <v>42.5</v>
      </c>
      <c r="O707" t="s">
        <v>3819</v>
      </c>
    </row>
    <row r="708" spans="1:16" x14ac:dyDescent="0.55000000000000004">
      <c r="A708" t="s">
        <v>89</v>
      </c>
      <c r="B708" t="s">
        <v>5109</v>
      </c>
      <c r="C708" t="s">
        <v>151</v>
      </c>
      <c r="D708" t="s">
        <v>3973</v>
      </c>
      <c r="E708" t="s">
        <v>20</v>
      </c>
      <c r="F708" t="b">
        <v>0</v>
      </c>
      <c r="G708" t="s">
        <v>30</v>
      </c>
      <c r="H708" s="4">
        <v>45670.834305555552</v>
      </c>
      <c r="I708" t="b">
        <v>0</v>
      </c>
      <c r="J708" t="b">
        <v>1</v>
      </c>
      <c r="K708" t="s">
        <v>24</v>
      </c>
      <c r="L708" t="s">
        <v>22</v>
      </c>
      <c r="M708">
        <v>268755</v>
      </c>
      <c r="O708" t="s">
        <v>5110</v>
      </c>
    </row>
    <row r="709" spans="1:16" x14ac:dyDescent="0.55000000000000004">
      <c r="A709" t="s">
        <v>139</v>
      </c>
      <c r="B709" t="s">
        <v>235</v>
      </c>
      <c r="C709" t="s">
        <v>1704</v>
      </c>
      <c r="D709" t="s">
        <v>3973</v>
      </c>
      <c r="E709" t="s">
        <v>20</v>
      </c>
      <c r="F709" t="b">
        <v>0</v>
      </c>
      <c r="G709" t="s">
        <v>52</v>
      </c>
      <c r="H709" s="4">
        <v>45670.834374999999</v>
      </c>
      <c r="I709" t="b">
        <v>0</v>
      </c>
      <c r="J709" t="b">
        <v>1</v>
      </c>
      <c r="K709" t="s">
        <v>24</v>
      </c>
      <c r="L709" t="s">
        <v>22</v>
      </c>
      <c r="M709">
        <v>80000</v>
      </c>
      <c r="O709" t="s">
        <v>5111</v>
      </c>
      <c r="P709" t="s">
        <v>280</v>
      </c>
    </row>
    <row r="710" spans="1:16" x14ac:dyDescent="0.55000000000000004">
      <c r="A710" t="s">
        <v>0</v>
      </c>
      <c r="B710" t="s">
        <v>5112</v>
      </c>
      <c r="C710" t="s">
        <v>3916</v>
      </c>
      <c r="D710" t="s">
        <v>3973</v>
      </c>
      <c r="E710" t="s">
        <v>20</v>
      </c>
      <c r="F710" t="b">
        <v>0</v>
      </c>
      <c r="G710" t="s">
        <v>41</v>
      </c>
      <c r="H710" s="4">
        <v>45670.875486111108</v>
      </c>
      <c r="I710" t="b">
        <v>0</v>
      </c>
      <c r="J710" t="b">
        <v>1</v>
      </c>
      <c r="K710" t="s">
        <v>24</v>
      </c>
      <c r="L710" t="s">
        <v>22</v>
      </c>
      <c r="M710">
        <v>110450</v>
      </c>
      <c r="O710" t="s">
        <v>5113</v>
      </c>
      <c r="P710" t="s">
        <v>5114</v>
      </c>
    </row>
    <row r="711" spans="1:16" x14ac:dyDescent="0.55000000000000004">
      <c r="A711" t="s">
        <v>1</v>
      </c>
      <c r="B711" t="s">
        <v>5115</v>
      </c>
      <c r="C711" t="s">
        <v>3751</v>
      </c>
      <c r="D711" t="s">
        <v>3973</v>
      </c>
      <c r="E711" t="s">
        <v>20</v>
      </c>
      <c r="F711" t="b">
        <v>0</v>
      </c>
      <c r="G711" t="s">
        <v>30</v>
      </c>
      <c r="H711" s="4">
        <v>45670.875879629632</v>
      </c>
      <c r="I711" t="b">
        <v>0</v>
      </c>
      <c r="J711" t="b">
        <v>1</v>
      </c>
      <c r="K711" t="s">
        <v>24</v>
      </c>
      <c r="L711" t="s">
        <v>22</v>
      </c>
      <c r="M711">
        <v>62500</v>
      </c>
      <c r="O711" t="s">
        <v>5116</v>
      </c>
    </row>
    <row r="712" spans="1:16" x14ac:dyDescent="0.55000000000000004">
      <c r="A712" t="s">
        <v>2</v>
      </c>
      <c r="B712" t="s">
        <v>2</v>
      </c>
      <c r="C712" t="s">
        <v>955</v>
      </c>
      <c r="D712" t="s">
        <v>3973</v>
      </c>
      <c r="E712" t="s">
        <v>20</v>
      </c>
      <c r="F712" t="b">
        <v>0</v>
      </c>
      <c r="G712" t="s">
        <v>27</v>
      </c>
      <c r="H712" s="4">
        <v>45670.918495370373</v>
      </c>
      <c r="I712" t="b">
        <v>1</v>
      </c>
      <c r="J712" t="b">
        <v>1</v>
      </c>
      <c r="K712" t="s">
        <v>24</v>
      </c>
      <c r="L712" t="s">
        <v>22</v>
      </c>
      <c r="M712">
        <v>132704</v>
      </c>
      <c r="O712" t="s">
        <v>1681</v>
      </c>
      <c r="P712" t="s">
        <v>5117</v>
      </c>
    </row>
    <row r="713" spans="1:16" x14ac:dyDescent="0.55000000000000004">
      <c r="A713" t="s">
        <v>25</v>
      </c>
      <c r="B713" t="s">
        <v>25</v>
      </c>
      <c r="C713" t="s">
        <v>481</v>
      </c>
      <c r="D713" t="s">
        <v>3957</v>
      </c>
      <c r="E713" t="s">
        <v>34</v>
      </c>
      <c r="F713" t="b">
        <v>0</v>
      </c>
      <c r="G713" t="s">
        <v>27</v>
      </c>
      <c r="H713" s="4">
        <v>45670.958333333343</v>
      </c>
      <c r="I713" t="b">
        <v>1</v>
      </c>
      <c r="J713" t="b">
        <v>0</v>
      </c>
      <c r="K713" t="s">
        <v>24</v>
      </c>
      <c r="L713" t="s">
        <v>36</v>
      </c>
      <c r="N713">
        <v>27.979999542236332</v>
      </c>
      <c r="O713" t="s">
        <v>2981</v>
      </c>
      <c r="P713" t="s">
        <v>1483</v>
      </c>
    </row>
    <row r="714" spans="1:16" x14ac:dyDescent="0.55000000000000004">
      <c r="A714" t="s">
        <v>89</v>
      </c>
      <c r="B714" t="s">
        <v>5118</v>
      </c>
      <c r="C714" t="s">
        <v>367</v>
      </c>
      <c r="D714" t="s">
        <v>3973</v>
      </c>
      <c r="E714" t="s">
        <v>20</v>
      </c>
      <c r="F714" t="b">
        <v>0</v>
      </c>
      <c r="G714" t="s">
        <v>27</v>
      </c>
      <c r="H714" s="4">
        <v>45670.958541666667</v>
      </c>
      <c r="I714" t="b">
        <v>0</v>
      </c>
      <c r="J714" t="b">
        <v>1</v>
      </c>
      <c r="K714" t="s">
        <v>24</v>
      </c>
      <c r="L714" t="s">
        <v>22</v>
      </c>
      <c r="M714">
        <v>160000</v>
      </c>
      <c r="O714" t="s">
        <v>368</v>
      </c>
      <c r="P714" t="s">
        <v>5119</v>
      </c>
    </row>
    <row r="715" spans="1:16" x14ac:dyDescent="0.55000000000000004">
      <c r="A715" t="s">
        <v>2</v>
      </c>
      <c r="B715" t="s">
        <v>471</v>
      </c>
      <c r="C715" t="s">
        <v>71</v>
      </c>
      <c r="D715" t="s">
        <v>3957</v>
      </c>
      <c r="E715" t="s">
        <v>34</v>
      </c>
      <c r="F715" t="b">
        <v>0</v>
      </c>
      <c r="G715" t="s">
        <v>27</v>
      </c>
      <c r="H715" s="4">
        <v>45670.960173611107</v>
      </c>
      <c r="I715" t="b">
        <v>0</v>
      </c>
      <c r="J715" t="b">
        <v>0</v>
      </c>
      <c r="K715" t="s">
        <v>24</v>
      </c>
      <c r="L715" t="s">
        <v>36</v>
      </c>
      <c r="N715">
        <v>64.44000244140625</v>
      </c>
      <c r="O715" t="s">
        <v>697</v>
      </c>
      <c r="P715" t="s">
        <v>5120</v>
      </c>
    </row>
    <row r="716" spans="1:16" x14ac:dyDescent="0.55000000000000004">
      <c r="A716" t="s">
        <v>2</v>
      </c>
      <c r="B716" t="s">
        <v>1652</v>
      </c>
      <c r="C716" t="s">
        <v>276</v>
      </c>
      <c r="D716" t="s">
        <v>3957</v>
      </c>
      <c r="E716" t="s">
        <v>34</v>
      </c>
      <c r="F716" t="b">
        <v>0</v>
      </c>
      <c r="G716" t="s">
        <v>27</v>
      </c>
      <c r="H716" s="4">
        <v>45670.960231481477</v>
      </c>
      <c r="I716" t="b">
        <v>1</v>
      </c>
      <c r="J716" t="b">
        <v>0</v>
      </c>
      <c r="K716" t="s">
        <v>24</v>
      </c>
      <c r="L716" t="s">
        <v>36</v>
      </c>
      <c r="N716">
        <v>42.194999694824219</v>
      </c>
      <c r="O716" t="s">
        <v>4632</v>
      </c>
      <c r="P716" t="s">
        <v>1389</v>
      </c>
    </row>
    <row r="717" spans="1:16" x14ac:dyDescent="0.55000000000000004">
      <c r="A717" t="s">
        <v>19</v>
      </c>
      <c r="B717" t="s">
        <v>5121</v>
      </c>
      <c r="C717" t="s">
        <v>118</v>
      </c>
      <c r="D717" t="s">
        <v>3973</v>
      </c>
      <c r="E717" t="s">
        <v>20</v>
      </c>
      <c r="F717" t="b">
        <v>0</v>
      </c>
      <c r="G717" t="s">
        <v>27</v>
      </c>
      <c r="H717" s="4">
        <v>45671.001238425917</v>
      </c>
      <c r="I717" t="b">
        <v>0</v>
      </c>
      <c r="J717" t="b">
        <v>1</v>
      </c>
      <c r="K717" t="s">
        <v>24</v>
      </c>
      <c r="L717" t="s">
        <v>22</v>
      </c>
      <c r="M717">
        <v>140500</v>
      </c>
      <c r="O717" t="s">
        <v>1656</v>
      </c>
      <c r="P717" t="s">
        <v>582</v>
      </c>
    </row>
    <row r="718" spans="1:16" x14ac:dyDescent="0.55000000000000004">
      <c r="A718" t="s">
        <v>2</v>
      </c>
      <c r="B718" t="s">
        <v>2</v>
      </c>
      <c r="C718" t="s">
        <v>5122</v>
      </c>
      <c r="D718" t="s">
        <v>5123</v>
      </c>
      <c r="E718" t="s">
        <v>51</v>
      </c>
      <c r="F718" t="b">
        <v>0</v>
      </c>
      <c r="G718" t="s">
        <v>52</v>
      </c>
      <c r="H718" s="4">
        <v>45671.00172453704</v>
      </c>
      <c r="I718" t="b">
        <v>0</v>
      </c>
      <c r="J718" t="b">
        <v>0</v>
      </c>
      <c r="K718" t="s">
        <v>24</v>
      </c>
      <c r="L718" t="s">
        <v>22</v>
      </c>
      <c r="M718">
        <v>125150</v>
      </c>
      <c r="O718" t="s">
        <v>4089</v>
      </c>
      <c r="P718" t="s">
        <v>5124</v>
      </c>
    </row>
    <row r="719" spans="1:16" x14ac:dyDescent="0.55000000000000004">
      <c r="A719" t="s">
        <v>89</v>
      </c>
      <c r="B719" t="s">
        <v>5125</v>
      </c>
      <c r="C719" t="s">
        <v>236</v>
      </c>
      <c r="D719" t="s">
        <v>3973</v>
      </c>
      <c r="E719" t="s">
        <v>20</v>
      </c>
      <c r="F719" t="b">
        <v>0</v>
      </c>
      <c r="G719" t="s">
        <v>27</v>
      </c>
      <c r="H719" s="4">
        <v>45671.041875000003</v>
      </c>
      <c r="I719" t="b">
        <v>0</v>
      </c>
      <c r="J719" t="b">
        <v>1</v>
      </c>
      <c r="K719" t="s">
        <v>24</v>
      </c>
      <c r="L719" t="s">
        <v>22</v>
      </c>
      <c r="M719">
        <v>92500</v>
      </c>
      <c r="O719" t="s">
        <v>123</v>
      </c>
      <c r="P719" t="s">
        <v>2383</v>
      </c>
    </row>
    <row r="720" spans="1:16" x14ac:dyDescent="0.55000000000000004">
      <c r="A720" t="s">
        <v>0</v>
      </c>
      <c r="B720" t="s">
        <v>1449</v>
      </c>
      <c r="C720" t="s">
        <v>823</v>
      </c>
      <c r="D720" t="s">
        <v>3828</v>
      </c>
      <c r="E720" t="s">
        <v>20</v>
      </c>
      <c r="F720" t="b">
        <v>0</v>
      </c>
      <c r="G720" t="s">
        <v>41</v>
      </c>
      <c r="H720" s="4">
        <v>45671.250474537039</v>
      </c>
      <c r="I720" t="b">
        <v>0</v>
      </c>
      <c r="J720" t="b">
        <v>1</v>
      </c>
      <c r="K720" t="s">
        <v>24</v>
      </c>
      <c r="L720" t="s">
        <v>36</v>
      </c>
      <c r="N720">
        <v>27.625</v>
      </c>
      <c r="O720" t="s">
        <v>5126</v>
      </c>
      <c r="P720" t="s">
        <v>338</v>
      </c>
    </row>
    <row r="721" spans="1:16" x14ac:dyDescent="0.55000000000000004">
      <c r="A721" t="s">
        <v>0</v>
      </c>
      <c r="B721" t="s">
        <v>1929</v>
      </c>
      <c r="C721" t="s">
        <v>5127</v>
      </c>
      <c r="D721" t="s">
        <v>3973</v>
      </c>
      <c r="E721" t="s">
        <v>20</v>
      </c>
      <c r="F721" t="b">
        <v>0</v>
      </c>
      <c r="G721" t="s">
        <v>52</v>
      </c>
      <c r="H721" s="4">
        <v>45671.251342592594</v>
      </c>
      <c r="I721" t="b">
        <v>0</v>
      </c>
      <c r="J721" t="b">
        <v>1</v>
      </c>
      <c r="K721" t="s">
        <v>24</v>
      </c>
      <c r="L721" t="s">
        <v>22</v>
      </c>
      <c r="M721">
        <v>65000</v>
      </c>
      <c r="O721" t="s">
        <v>5128</v>
      </c>
      <c r="P721" t="s">
        <v>5129</v>
      </c>
    </row>
    <row r="722" spans="1:16" x14ac:dyDescent="0.55000000000000004">
      <c r="A722" t="s">
        <v>0</v>
      </c>
      <c r="B722" t="s">
        <v>0</v>
      </c>
      <c r="C722" t="s">
        <v>1573</v>
      </c>
      <c r="D722" t="s">
        <v>3828</v>
      </c>
      <c r="E722" t="s">
        <v>20</v>
      </c>
      <c r="F722" t="b">
        <v>0</v>
      </c>
      <c r="G722" t="s">
        <v>52</v>
      </c>
      <c r="H722" s="4">
        <v>45671.251342592594</v>
      </c>
      <c r="I722" t="b">
        <v>1</v>
      </c>
      <c r="J722" t="b">
        <v>1</v>
      </c>
      <c r="K722" t="s">
        <v>24</v>
      </c>
      <c r="L722" t="s">
        <v>36</v>
      </c>
      <c r="N722">
        <v>20</v>
      </c>
      <c r="O722" t="s">
        <v>2895</v>
      </c>
    </row>
    <row r="723" spans="1:16" x14ac:dyDescent="0.55000000000000004">
      <c r="A723" t="s">
        <v>1</v>
      </c>
      <c r="B723" t="s">
        <v>2979</v>
      </c>
      <c r="C723" t="s">
        <v>82</v>
      </c>
      <c r="D723" t="s">
        <v>3973</v>
      </c>
      <c r="E723" t="s">
        <v>20</v>
      </c>
      <c r="F723" t="b">
        <v>0</v>
      </c>
      <c r="G723" t="s">
        <v>27</v>
      </c>
      <c r="H723" s="4">
        <v>45671.251550925917</v>
      </c>
      <c r="I723" t="b">
        <v>0</v>
      </c>
      <c r="J723" t="b">
        <v>1</v>
      </c>
      <c r="K723" t="s">
        <v>24</v>
      </c>
      <c r="L723" t="s">
        <v>22</v>
      </c>
      <c r="M723">
        <v>145000</v>
      </c>
      <c r="O723" t="s">
        <v>5130</v>
      </c>
      <c r="P723" t="s">
        <v>5131</v>
      </c>
    </row>
    <row r="724" spans="1:16" x14ac:dyDescent="0.55000000000000004">
      <c r="A724" t="s">
        <v>1</v>
      </c>
      <c r="B724" t="s">
        <v>661</v>
      </c>
      <c r="C724" t="s">
        <v>749</v>
      </c>
      <c r="D724" t="s">
        <v>4014</v>
      </c>
      <c r="E724" t="s">
        <v>20</v>
      </c>
      <c r="F724" t="b">
        <v>0</v>
      </c>
      <c r="G724" t="s">
        <v>30</v>
      </c>
      <c r="H724" s="4">
        <v>45671.252013888887</v>
      </c>
      <c r="I724" t="b">
        <v>0</v>
      </c>
      <c r="J724" t="b">
        <v>1</v>
      </c>
      <c r="K724" t="s">
        <v>24</v>
      </c>
      <c r="L724" t="s">
        <v>22</v>
      </c>
      <c r="M724">
        <v>125520</v>
      </c>
      <c r="O724" t="s">
        <v>3243</v>
      </c>
      <c r="P724" t="s">
        <v>5132</v>
      </c>
    </row>
    <row r="725" spans="1:16" x14ac:dyDescent="0.55000000000000004">
      <c r="A725" t="s">
        <v>1</v>
      </c>
      <c r="B725" t="s">
        <v>1999</v>
      </c>
      <c r="C725" t="s">
        <v>1521</v>
      </c>
      <c r="D725" t="s">
        <v>5133</v>
      </c>
      <c r="E725" t="s">
        <v>20</v>
      </c>
      <c r="F725" t="b">
        <v>0</v>
      </c>
      <c r="G725" t="s">
        <v>52</v>
      </c>
      <c r="H725" s="4">
        <v>45671.252141203702</v>
      </c>
      <c r="I725" t="b">
        <v>0</v>
      </c>
      <c r="J725" t="b">
        <v>0</v>
      </c>
      <c r="K725" t="s">
        <v>24</v>
      </c>
      <c r="L725" t="s">
        <v>22</v>
      </c>
      <c r="M725">
        <v>113000</v>
      </c>
      <c r="O725" t="s">
        <v>1549</v>
      </c>
      <c r="P725" t="s">
        <v>4971</v>
      </c>
    </row>
    <row r="726" spans="1:16" x14ac:dyDescent="0.55000000000000004">
      <c r="A726" t="s">
        <v>40</v>
      </c>
      <c r="B726" t="s">
        <v>5134</v>
      </c>
      <c r="C726" t="s">
        <v>372</v>
      </c>
      <c r="D726" t="s">
        <v>3968</v>
      </c>
      <c r="E726" t="s">
        <v>20</v>
      </c>
      <c r="F726" t="b">
        <v>0</v>
      </c>
      <c r="G726" t="s">
        <v>27</v>
      </c>
      <c r="H726" s="4">
        <v>45671.252291666657</v>
      </c>
      <c r="I726" t="b">
        <v>0</v>
      </c>
      <c r="J726" t="b">
        <v>0</v>
      </c>
      <c r="K726" t="s">
        <v>24</v>
      </c>
      <c r="L726" t="s">
        <v>22</v>
      </c>
      <c r="M726">
        <v>70000</v>
      </c>
      <c r="O726" t="s">
        <v>5135</v>
      </c>
      <c r="P726" t="s">
        <v>5136</v>
      </c>
    </row>
    <row r="727" spans="1:16" x14ac:dyDescent="0.55000000000000004">
      <c r="A727" t="s">
        <v>89</v>
      </c>
      <c r="B727" t="s">
        <v>5137</v>
      </c>
      <c r="C727" t="s">
        <v>39</v>
      </c>
      <c r="D727" t="s">
        <v>3985</v>
      </c>
      <c r="E727" t="s">
        <v>20</v>
      </c>
      <c r="F727" t="b">
        <v>1</v>
      </c>
      <c r="G727" t="s">
        <v>5138</v>
      </c>
      <c r="H727" s="4">
        <v>45671.275266203702</v>
      </c>
      <c r="I727" t="b">
        <v>1</v>
      </c>
      <c r="J727" t="b">
        <v>0</v>
      </c>
      <c r="K727" t="s">
        <v>5138</v>
      </c>
      <c r="L727" t="s">
        <v>22</v>
      </c>
      <c r="M727">
        <v>200000</v>
      </c>
      <c r="O727" t="s">
        <v>5139</v>
      </c>
      <c r="P727" t="s">
        <v>5140</v>
      </c>
    </row>
    <row r="728" spans="1:16" x14ac:dyDescent="0.55000000000000004">
      <c r="A728" t="s">
        <v>0</v>
      </c>
      <c r="B728" t="s">
        <v>0</v>
      </c>
      <c r="C728" t="s">
        <v>39</v>
      </c>
      <c r="D728" t="s">
        <v>3985</v>
      </c>
      <c r="E728" t="s">
        <v>20</v>
      </c>
      <c r="F728" t="b">
        <v>1</v>
      </c>
      <c r="G728" t="s">
        <v>2606</v>
      </c>
      <c r="H728" s="4">
        <v>45671.278900462959</v>
      </c>
      <c r="I728" t="b">
        <v>0</v>
      </c>
      <c r="J728" t="b">
        <v>0</v>
      </c>
      <c r="K728" t="s">
        <v>2606</v>
      </c>
      <c r="L728" t="s">
        <v>22</v>
      </c>
      <c r="M728">
        <v>140000</v>
      </c>
      <c r="O728" t="s">
        <v>5141</v>
      </c>
      <c r="P728" t="s">
        <v>2477</v>
      </c>
    </row>
    <row r="729" spans="1:16" x14ac:dyDescent="0.55000000000000004">
      <c r="A729" t="s">
        <v>191</v>
      </c>
      <c r="B729" t="s">
        <v>5142</v>
      </c>
      <c r="C729" t="s">
        <v>39</v>
      </c>
      <c r="D729" t="s">
        <v>3985</v>
      </c>
      <c r="E729" t="s">
        <v>20</v>
      </c>
      <c r="F729" t="b">
        <v>1</v>
      </c>
      <c r="G729" t="s">
        <v>2012</v>
      </c>
      <c r="H729" s="4">
        <v>45671.285034722219</v>
      </c>
      <c r="I729" t="b">
        <v>1</v>
      </c>
      <c r="J729" t="b">
        <v>0</v>
      </c>
      <c r="K729" t="s">
        <v>2012</v>
      </c>
      <c r="L729" t="s">
        <v>22</v>
      </c>
      <c r="M729">
        <v>167000</v>
      </c>
      <c r="O729" t="s">
        <v>4058</v>
      </c>
      <c r="P729" t="s">
        <v>5143</v>
      </c>
    </row>
    <row r="730" spans="1:16" x14ac:dyDescent="0.55000000000000004">
      <c r="A730" t="s">
        <v>0</v>
      </c>
      <c r="B730" t="s">
        <v>5144</v>
      </c>
      <c r="C730" t="s">
        <v>26</v>
      </c>
      <c r="D730" t="s">
        <v>4084</v>
      </c>
      <c r="E730" t="s">
        <v>20</v>
      </c>
      <c r="F730" t="b">
        <v>0</v>
      </c>
      <c r="G730" t="s">
        <v>27</v>
      </c>
      <c r="H730" s="4">
        <v>45671.292060185187</v>
      </c>
      <c r="I730" t="b">
        <v>0</v>
      </c>
      <c r="J730" t="b">
        <v>0</v>
      </c>
      <c r="K730" t="s">
        <v>24</v>
      </c>
      <c r="L730" t="s">
        <v>22</v>
      </c>
      <c r="M730">
        <v>110000</v>
      </c>
      <c r="O730" t="s">
        <v>3838</v>
      </c>
      <c r="P730" t="s">
        <v>5145</v>
      </c>
    </row>
    <row r="731" spans="1:16" x14ac:dyDescent="0.55000000000000004">
      <c r="A731" t="s">
        <v>1</v>
      </c>
      <c r="B731" t="s">
        <v>3217</v>
      </c>
      <c r="C731" t="s">
        <v>122</v>
      </c>
      <c r="D731" t="s">
        <v>4084</v>
      </c>
      <c r="E731" t="s">
        <v>20</v>
      </c>
      <c r="F731" t="b">
        <v>0</v>
      </c>
      <c r="G731" t="s">
        <v>52</v>
      </c>
      <c r="H731" s="4">
        <v>45671.29315972222</v>
      </c>
      <c r="I731" t="b">
        <v>0</v>
      </c>
      <c r="J731" t="b">
        <v>0</v>
      </c>
      <c r="K731" t="s">
        <v>24</v>
      </c>
      <c r="L731" t="s">
        <v>22</v>
      </c>
      <c r="M731">
        <v>110000</v>
      </c>
      <c r="O731" t="s">
        <v>374</v>
      </c>
      <c r="P731" t="s">
        <v>5146</v>
      </c>
    </row>
    <row r="732" spans="1:16" x14ac:dyDescent="0.55000000000000004">
      <c r="A732" t="s">
        <v>2</v>
      </c>
      <c r="B732" t="s">
        <v>5147</v>
      </c>
      <c r="C732" t="s">
        <v>5148</v>
      </c>
      <c r="D732" t="s">
        <v>3957</v>
      </c>
      <c r="E732" t="s">
        <v>34</v>
      </c>
      <c r="F732" t="b">
        <v>0</v>
      </c>
      <c r="G732" t="s">
        <v>27</v>
      </c>
      <c r="H732" s="4">
        <v>45671.3356712963</v>
      </c>
      <c r="I732" t="b">
        <v>0</v>
      </c>
      <c r="J732" t="b">
        <v>0</v>
      </c>
      <c r="K732" t="s">
        <v>24</v>
      </c>
      <c r="L732" t="s">
        <v>36</v>
      </c>
      <c r="N732">
        <v>52.779998779296882</v>
      </c>
      <c r="O732" t="s">
        <v>5149</v>
      </c>
    </row>
    <row r="733" spans="1:16" x14ac:dyDescent="0.55000000000000004">
      <c r="A733" t="s">
        <v>2</v>
      </c>
      <c r="B733" t="s">
        <v>5150</v>
      </c>
      <c r="C733" t="s">
        <v>82</v>
      </c>
      <c r="D733" t="s">
        <v>3828</v>
      </c>
      <c r="E733" t="s">
        <v>20</v>
      </c>
      <c r="F733" t="b">
        <v>0</v>
      </c>
      <c r="G733" t="s">
        <v>41</v>
      </c>
      <c r="H733" s="4">
        <v>45671.335995370369</v>
      </c>
      <c r="I733" t="b">
        <v>1</v>
      </c>
      <c r="J733" t="b">
        <v>1</v>
      </c>
      <c r="K733" t="s">
        <v>24</v>
      </c>
      <c r="L733" t="s">
        <v>22</v>
      </c>
      <c r="M733">
        <v>162500</v>
      </c>
      <c r="O733" t="s">
        <v>1156</v>
      </c>
      <c r="P733" t="s">
        <v>1377</v>
      </c>
    </row>
    <row r="734" spans="1:16" x14ac:dyDescent="0.55000000000000004">
      <c r="A734" t="s">
        <v>2</v>
      </c>
      <c r="B734" t="s">
        <v>5072</v>
      </c>
      <c r="C734" t="s">
        <v>322</v>
      </c>
      <c r="D734" t="s">
        <v>3973</v>
      </c>
      <c r="E734" t="s">
        <v>20</v>
      </c>
      <c r="F734" t="b">
        <v>0</v>
      </c>
      <c r="G734" t="s">
        <v>35</v>
      </c>
      <c r="H734" s="4">
        <v>45671.378055555557</v>
      </c>
      <c r="I734" t="b">
        <v>0</v>
      </c>
      <c r="J734" t="b">
        <v>1</v>
      </c>
      <c r="K734" t="s">
        <v>24</v>
      </c>
      <c r="L734" t="s">
        <v>22</v>
      </c>
      <c r="M734">
        <v>175500</v>
      </c>
      <c r="O734" t="s">
        <v>5151</v>
      </c>
      <c r="P734" t="s">
        <v>4657</v>
      </c>
    </row>
    <row r="735" spans="1:16" x14ac:dyDescent="0.55000000000000004">
      <c r="A735" t="s">
        <v>89</v>
      </c>
      <c r="B735" t="s">
        <v>5152</v>
      </c>
      <c r="C735" t="s">
        <v>4439</v>
      </c>
      <c r="D735" t="s">
        <v>2208</v>
      </c>
      <c r="E735" t="s">
        <v>34</v>
      </c>
      <c r="F735" t="b">
        <v>0</v>
      </c>
      <c r="G735" t="s">
        <v>27</v>
      </c>
      <c r="H735" s="4">
        <v>45671.419120370367</v>
      </c>
      <c r="I735" t="b">
        <v>0</v>
      </c>
      <c r="J735" t="b">
        <v>1</v>
      </c>
      <c r="K735" t="s">
        <v>24</v>
      </c>
      <c r="L735" t="s">
        <v>22</v>
      </c>
      <c r="M735">
        <v>135000</v>
      </c>
      <c r="O735" t="s">
        <v>428</v>
      </c>
      <c r="P735" t="s">
        <v>5153</v>
      </c>
    </row>
    <row r="736" spans="1:16" x14ac:dyDescent="0.55000000000000004">
      <c r="A736" t="s">
        <v>139</v>
      </c>
      <c r="B736" t="s">
        <v>5154</v>
      </c>
      <c r="C736" t="s">
        <v>151</v>
      </c>
      <c r="D736" t="s">
        <v>3973</v>
      </c>
      <c r="E736" t="s">
        <v>20</v>
      </c>
      <c r="F736" t="b">
        <v>0</v>
      </c>
      <c r="G736" t="s">
        <v>30</v>
      </c>
      <c r="H736" s="4">
        <v>45671.54277777778</v>
      </c>
      <c r="I736" t="b">
        <v>0</v>
      </c>
      <c r="J736" t="b">
        <v>1</v>
      </c>
      <c r="K736" t="s">
        <v>24</v>
      </c>
      <c r="L736" t="s">
        <v>22</v>
      </c>
      <c r="M736">
        <v>100000</v>
      </c>
      <c r="O736" t="s">
        <v>983</v>
      </c>
      <c r="P736" t="s">
        <v>5155</v>
      </c>
    </row>
    <row r="737" spans="1:16" x14ac:dyDescent="0.55000000000000004">
      <c r="A737" t="s">
        <v>2</v>
      </c>
      <c r="B737" t="s">
        <v>5156</v>
      </c>
      <c r="C737" t="s">
        <v>3347</v>
      </c>
      <c r="D737" t="s">
        <v>3973</v>
      </c>
      <c r="E737" t="s">
        <v>20</v>
      </c>
      <c r="F737" t="b">
        <v>0</v>
      </c>
      <c r="G737" t="s">
        <v>41</v>
      </c>
      <c r="H737" s="4">
        <v>45671.544398148151</v>
      </c>
      <c r="I737" t="b">
        <v>0</v>
      </c>
      <c r="J737" t="b">
        <v>1</v>
      </c>
      <c r="K737" t="s">
        <v>24</v>
      </c>
      <c r="L737" t="s">
        <v>22</v>
      </c>
      <c r="M737">
        <v>129500</v>
      </c>
      <c r="O737" t="s">
        <v>2424</v>
      </c>
      <c r="P737" t="s">
        <v>5157</v>
      </c>
    </row>
    <row r="738" spans="1:16" x14ac:dyDescent="0.55000000000000004">
      <c r="A738" t="s">
        <v>19</v>
      </c>
      <c r="B738" t="s">
        <v>5158</v>
      </c>
      <c r="C738" t="s">
        <v>2026</v>
      </c>
      <c r="D738" t="s">
        <v>3973</v>
      </c>
      <c r="E738" t="s">
        <v>20</v>
      </c>
      <c r="F738" t="b">
        <v>0</v>
      </c>
      <c r="G738" t="s">
        <v>27</v>
      </c>
      <c r="H738" s="4">
        <v>45671.583564814813</v>
      </c>
      <c r="I738" t="b">
        <v>0</v>
      </c>
      <c r="J738" t="b">
        <v>0</v>
      </c>
      <c r="K738" t="s">
        <v>24</v>
      </c>
      <c r="L738" t="s">
        <v>22</v>
      </c>
      <c r="M738">
        <v>160000</v>
      </c>
      <c r="O738" t="s">
        <v>5159</v>
      </c>
    </row>
    <row r="739" spans="1:16" x14ac:dyDescent="0.55000000000000004">
      <c r="A739" t="s">
        <v>139</v>
      </c>
      <c r="B739" t="s">
        <v>5160</v>
      </c>
      <c r="C739" t="s">
        <v>293</v>
      </c>
      <c r="D739" t="s">
        <v>3973</v>
      </c>
      <c r="E739" t="s">
        <v>51</v>
      </c>
      <c r="F739" t="b">
        <v>0</v>
      </c>
      <c r="G739" t="s">
        <v>30</v>
      </c>
      <c r="H739" s="4">
        <v>45671.586828703701</v>
      </c>
      <c r="I739" t="b">
        <v>1</v>
      </c>
      <c r="J739" t="b">
        <v>0</v>
      </c>
      <c r="K739" t="s">
        <v>24</v>
      </c>
      <c r="L739" t="s">
        <v>36</v>
      </c>
      <c r="N739">
        <v>79</v>
      </c>
      <c r="O739" t="s">
        <v>477</v>
      </c>
      <c r="P739" t="s">
        <v>5161</v>
      </c>
    </row>
    <row r="740" spans="1:16" x14ac:dyDescent="0.55000000000000004">
      <c r="A740" t="s">
        <v>0</v>
      </c>
      <c r="B740" t="s">
        <v>0</v>
      </c>
      <c r="C740" t="s">
        <v>5162</v>
      </c>
      <c r="D740" t="s">
        <v>2532</v>
      </c>
      <c r="E740" t="s">
        <v>20</v>
      </c>
      <c r="F740" t="b">
        <v>0</v>
      </c>
      <c r="G740" t="s">
        <v>41</v>
      </c>
      <c r="H740" s="4">
        <v>45671.625497685192</v>
      </c>
      <c r="I740" t="b">
        <v>1</v>
      </c>
      <c r="J740" t="b">
        <v>0</v>
      </c>
      <c r="K740" t="s">
        <v>24</v>
      </c>
      <c r="L740" t="s">
        <v>36</v>
      </c>
      <c r="N740">
        <v>50.620002746582031</v>
      </c>
      <c r="O740" t="s">
        <v>5163</v>
      </c>
    </row>
    <row r="741" spans="1:16" x14ac:dyDescent="0.55000000000000004">
      <c r="A741" t="s">
        <v>2</v>
      </c>
      <c r="B741" t="s">
        <v>5164</v>
      </c>
      <c r="C741" t="s">
        <v>335</v>
      </c>
      <c r="D741" t="s">
        <v>3973</v>
      </c>
      <c r="E741" t="s">
        <v>20</v>
      </c>
      <c r="F741" t="b">
        <v>0</v>
      </c>
      <c r="G741" t="s">
        <v>41</v>
      </c>
      <c r="H741" s="4">
        <v>45671.627685185187</v>
      </c>
      <c r="I741" t="b">
        <v>0</v>
      </c>
      <c r="J741" t="b">
        <v>0</v>
      </c>
      <c r="K741" t="s">
        <v>24</v>
      </c>
      <c r="L741" t="s">
        <v>22</v>
      </c>
      <c r="M741">
        <v>145000</v>
      </c>
      <c r="O741" t="s">
        <v>5165</v>
      </c>
      <c r="P741" t="s">
        <v>5166</v>
      </c>
    </row>
    <row r="742" spans="1:16" x14ac:dyDescent="0.55000000000000004">
      <c r="A742" t="s">
        <v>2</v>
      </c>
      <c r="B742" t="s">
        <v>2561</v>
      </c>
      <c r="C742" t="s">
        <v>2943</v>
      </c>
      <c r="D742" t="s">
        <v>3973</v>
      </c>
      <c r="E742" t="s">
        <v>20</v>
      </c>
      <c r="F742" t="b">
        <v>0</v>
      </c>
      <c r="G742" t="s">
        <v>30</v>
      </c>
      <c r="H742" s="4">
        <v>45671.667847222219</v>
      </c>
      <c r="I742" t="b">
        <v>0</v>
      </c>
      <c r="J742" t="b">
        <v>0</v>
      </c>
      <c r="K742" t="s">
        <v>24</v>
      </c>
      <c r="L742" t="s">
        <v>22</v>
      </c>
      <c r="M742">
        <v>75000</v>
      </c>
      <c r="O742" t="s">
        <v>656</v>
      </c>
      <c r="P742" t="s">
        <v>5167</v>
      </c>
    </row>
    <row r="743" spans="1:16" x14ac:dyDescent="0.55000000000000004">
      <c r="A743" t="s">
        <v>0</v>
      </c>
      <c r="B743" t="s">
        <v>3030</v>
      </c>
      <c r="C743" t="s">
        <v>465</v>
      </c>
      <c r="D743" t="s">
        <v>4084</v>
      </c>
      <c r="E743" t="s">
        <v>20</v>
      </c>
      <c r="F743" t="b">
        <v>0</v>
      </c>
      <c r="G743" t="s">
        <v>41</v>
      </c>
      <c r="H743" s="4">
        <v>45671.708923611113</v>
      </c>
      <c r="I743" t="b">
        <v>0</v>
      </c>
      <c r="J743" t="b">
        <v>1</v>
      </c>
      <c r="K743" t="s">
        <v>24</v>
      </c>
      <c r="L743" t="s">
        <v>36</v>
      </c>
      <c r="N743">
        <v>24.33499908447266</v>
      </c>
      <c r="O743" t="s">
        <v>5168</v>
      </c>
    </row>
    <row r="744" spans="1:16" x14ac:dyDescent="0.55000000000000004">
      <c r="A744" t="s">
        <v>40</v>
      </c>
      <c r="B744" t="s">
        <v>5169</v>
      </c>
      <c r="C744" t="s">
        <v>825</v>
      </c>
      <c r="D744" t="s">
        <v>3957</v>
      </c>
      <c r="E744" t="s">
        <v>34</v>
      </c>
      <c r="F744" t="b">
        <v>0</v>
      </c>
      <c r="G744" t="s">
        <v>30</v>
      </c>
      <c r="H744" s="4">
        <v>45671.710393518522</v>
      </c>
      <c r="I744" t="b">
        <v>0</v>
      </c>
      <c r="J744" t="b">
        <v>0</v>
      </c>
      <c r="K744" t="s">
        <v>24</v>
      </c>
      <c r="L744" t="s">
        <v>36</v>
      </c>
      <c r="N744">
        <v>18.315000534057621</v>
      </c>
      <c r="O744" t="s">
        <v>1261</v>
      </c>
      <c r="P744" t="s">
        <v>5170</v>
      </c>
    </row>
    <row r="745" spans="1:16" x14ac:dyDescent="0.55000000000000004">
      <c r="A745" t="s">
        <v>40</v>
      </c>
      <c r="B745" t="s">
        <v>40</v>
      </c>
      <c r="C745" t="s">
        <v>5171</v>
      </c>
      <c r="D745" t="s">
        <v>4412</v>
      </c>
      <c r="E745" t="s">
        <v>34</v>
      </c>
      <c r="F745" t="b">
        <v>0</v>
      </c>
      <c r="G745" t="s">
        <v>27</v>
      </c>
      <c r="H745" s="4">
        <v>45671.710752314822</v>
      </c>
      <c r="I745" t="b">
        <v>0</v>
      </c>
      <c r="J745" t="b">
        <v>1</v>
      </c>
      <c r="K745" t="s">
        <v>24</v>
      </c>
      <c r="L745" t="s">
        <v>36</v>
      </c>
      <c r="N745">
        <v>50.669998168945313</v>
      </c>
      <c r="O745" t="s">
        <v>59</v>
      </c>
      <c r="P745" t="s">
        <v>137</v>
      </c>
    </row>
    <row r="746" spans="1:16" x14ac:dyDescent="0.55000000000000004">
      <c r="A746" t="s">
        <v>0</v>
      </c>
      <c r="B746" t="s">
        <v>1246</v>
      </c>
      <c r="C746" t="s">
        <v>481</v>
      </c>
      <c r="D746" t="s">
        <v>3973</v>
      </c>
      <c r="E746" t="s">
        <v>51</v>
      </c>
      <c r="F746" t="b">
        <v>0</v>
      </c>
      <c r="G746" t="s">
        <v>27</v>
      </c>
      <c r="H746" s="4">
        <v>45671.793252314812</v>
      </c>
      <c r="I746" t="b">
        <v>0</v>
      </c>
      <c r="J746" t="b">
        <v>0</v>
      </c>
      <c r="K746" t="s">
        <v>24</v>
      </c>
      <c r="L746" t="s">
        <v>36</v>
      </c>
      <c r="N746">
        <v>41</v>
      </c>
      <c r="O746" t="s">
        <v>3631</v>
      </c>
      <c r="P746" t="s">
        <v>448</v>
      </c>
    </row>
    <row r="747" spans="1:16" x14ac:dyDescent="0.55000000000000004">
      <c r="A747" t="s">
        <v>2</v>
      </c>
      <c r="B747" t="s">
        <v>2</v>
      </c>
      <c r="C747" t="s">
        <v>592</v>
      </c>
      <c r="D747" t="s">
        <v>3973</v>
      </c>
      <c r="E747" t="s">
        <v>51</v>
      </c>
      <c r="F747" t="b">
        <v>0</v>
      </c>
      <c r="G747" t="s">
        <v>27</v>
      </c>
      <c r="H747" s="4">
        <v>45671.793969907398</v>
      </c>
      <c r="I747" t="b">
        <v>0</v>
      </c>
      <c r="J747" t="b">
        <v>0</v>
      </c>
      <c r="K747" t="s">
        <v>24</v>
      </c>
      <c r="L747" t="s">
        <v>36</v>
      </c>
      <c r="N747">
        <v>72.5</v>
      </c>
      <c r="O747" t="s">
        <v>96</v>
      </c>
      <c r="P747" t="s">
        <v>5172</v>
      </c>
    </row>
    <row r="748" spans="1:16" x14ac:dyDescent="0.55000000000000004">
      <c r="A748" t="s">
        <v>25</v>
      </c>
      <c r="B748" t="s">
        <v>5173</v>
      </c>
      <c r="C748" t="s">
        <v>39</v>
      </c>
      <c r="D748" t="s">
        <v>3828</v>
      </c>
      <c r="E748" t="s">
        <v>20</v>
      </c>
      <c r="F748" t="b">
        <v>1</v>
      </c>
      <c r="G748" t="s">
        <v>27</v>
      </c>
      <c r="H748" s="4">
        <v>45671.833460648151</v>
      </c>
      <c r="I748" t="b">
        <v>0</v>
      </c>
      <c r="J748" t="b">
        <v>1</v>
      </c>
      <c r="K748" t="s">
        <v>24</v>
      </c>
      <c r="L748" t="s">
        <v>22</v>
      </c>
      <c r="M748">
        <v>84175</v>
      </c>
      <c r="O748" t="s">
        <v>1540</v>
      </c>
      <c r="P748" t="s">
        <v>280</v>
      </c>
    </row>
    <row r="749" spans="1:16" x14ac:dyDescent="0.55000000000000004">
      <c r="A749" t="s">
        <v>2</v>
      </c>
      <c r="B749" t="s">
        <v>5174</v>
      </c>
      <c r="C749" t="s">
        <v>151</v>
      </c>
      <c r="D749" t="s">
        <v>3973</v>
      </c>
      <c r="E749" t="s">
        <v>20</v>
      </c>
      <c r="F749" t="b">
        <v>0</v>
      </c>
      <c r="G749" t="s">
        <v>30</v>
      </c>
      <c r="H749" s="4">
        <v>45671.834398148138</v>
      </c>
      <c r="I749" t="b">
        <v>0</v>
      </c>
      <c r="J749" t="b">
        <v>1</v>
      </c>
      <c r="K749" t="s">
        <v>24</v>
      </c>
      <c r="L749" t="s">
        <v>22</v>
      </c>
      <c r="M749">
        <v>155000</v>
      </c>
      <c r="O749" t="s">
        <v>5110</v>
      </c>
      <c r="P749" t="s">
        <v>409</v>
      </c>
    </row>
    <row r="750" spans="1:16" x14ac:dyDescent="0.55000000000000004">
      <c r="A750" t="s">
        <v>19</v>
      </c>
      <c r="B750" t="s">
        <v>5175</v>
      </c>
      <c r="C750" t="s">
        <v>118</v>
      </c>
      <c r="D750" t="s">
        <v>2208</v>
      </c>
      <c r="E750" t="s">
        <v>20</v>
      </c>
      <c r="F750" t="b">
        <v>0</v>
      </c>
      <c r="G750" t="s">
        <v>27</v>
      </c>
      <c r="H750" s="4">
        <v>45671.834953703707</v>
      </c>
      <c r="I750" t="b">
        <v>0</v>
      </c>
      <c r="J750" t="b">
        <v>1</v>
      </c>
      <c r="K750" t="s">
        <v>24</v>
      </c>
      <c r="L750" t="s">
        <v>22</v>
      </c>
      <c r="M750">
        <v>140500</v>
      </c>
      <c r="O750" t="s">
        <v>5176</v>
      </c>
      <c r="P750" t="s">
        <v>582</v>
      </c>
    </row>
    <row r="751" spans="1:16" x14ac:dyDescent="0.55000000000000004">
      <c r="A751" t="s">
        <v>1</v>
      </c>
      <c r="B751" t="s">
        <v>1104</v>
      </c>
      <c r="C751" t="s">
        <v>325</v>
      </c>
      <c r="D751" t="s">
        <v>3973</v>
      </c>
      <c r="E751" t="s">
        <v>20</v>
      </c>
      <c r="F751" t="b">
        <v>0</v>
      </c>
      <c r="G751" t="s">
        <v>27</v>
      </c>
      <c r="H751" s="4">
        <v>45671.875162037039</v>
      </c>
      <c r="I751" t="b">
        <v>1</v>
      </c>
      <c r="J751" t="b">
        <v>1</v>
      </c>
      <c r="K751" t="s">
        <v>24</v>
      </c>
      <c r="L751" t="s">
        <v>22</v>
      </c>
      <c r="M751">
        <v>72072</v>
      </c>
      <c r="O751" t="s">
        <v>1681</v>
      </c>
    </row>
    <row r="752" spans="1:16" x14ac:dyDescent="0.55000000000000004">
      <c r="A752" t="s">
        <v>2</v>
      </c>
      <c r="B752" t="s">
        <v>506</v>
      </c>
      <c r="C752" t="s">
        <v>1200</v>
      </c>
      <c r="D752" t="s">
        <v>3828</v>
      </c>
      <c r="E752" t="s">
        <v>20</v>
      </c>
      <c r="F752" t="b">
        <v>0</v>
      </c>
      <c r="G752" t="s">
        <v>27</v>
      </c>
      <c r="H752" s="4">
        <v>45671.877395833333</v>
      </c>
      <c r="I752" t="b">
        <v>0</v>
      </c>
      <c r="J752" t="b">
        <v>0</v>
      </c>
      <c r="K752" t="s">
        <v>24</v>
      </c>
      <c r="L752" t="s">
        <v>22</v>
      </c>
      <c r="M752">
        <v>98250</v>
      </c>
      <c r="O752" t="s">
        <v>1201</v>
      </c>
      <c r="P752" t="s">
        <v>5177</v>
      </c>
    </row>
    <row r="753" spans="1:16" x14ac:dyDescent="0.55000000000000004">
      <c r="A753" t="s">
        <v>0</v>
      </c>
      <c r="B753" t="s">
        <v>2656</v>
      </c>
      <c r="C753" t="s">
        <v>3846</v>
      </c>
      <c r="D753" t="s">
        <v>131</v>
      </c>
      <c r="F753" t="b">
        <v>0</v>
      </c>
      <c r="G753" t="s">
        <v>30</v>
      </c>
      <c r="H753" s="4">
        <v>45671.917731481481</v>
      </c>
      <c r="I753" t="b">
        <v>1</v>
      </c>
      <c r="J753" t="b">
        <v>0</v>
      </c>
      <c r="K753" t="s">
        <v>24</v>
      </c>
      <c r="L753" t="s">
        <v>36</v>
      </c>
      <c r="N753">
        <v>21.52500152587891</v>
      </c>
      <c r="O753" t="s">
        <v>131</v>
      </c>
      <c r="P753" t="s">
        <v>258</v>
      </c>
    </row>
    <row r="754" spans="1:16" x14ac:dyDescent="0.55000000000000004">
      <c r="A754" t="s">
        <v>0</v>
      </c>
      <c r="B754" t="s">
        <v>2332</v>
      </c>
      <c r="C754" t="s">
        <v>879</v>
      </c>
      <c r="D754" t="s">
        <v>3828</v>
      </c>
      <c r="E754" t="s">
        <v>20</v>
      </c>
      <c r="F754" t="b">
        <v>0</v>
      </c>
      <c r="G754" t="s">
        <v>30</v>
      </c>
      <c r="H754" s="4">
        <v>45671.91778935185</v>
      </c>
      <c r="I754" t="b">
        <v>0</v>
      </c>
      <c r="J754" t="b">
        <v>1</v>
      </c>
      <c r="K754" t="s">
        <v>24</v>
      </c>
      <c r="L754" t="s">
        <v>22</v>
      </c>
      <c r="M754">
        <v>60000</v>
      </c>
      <c r="O754" t="s">
        <v>3097</v>
      </c>
      <c r="P754" t="s">
        <v>1622</v>
      </c>
    </row>
    <row r="755" spans="1:16" x14ac:dyDescent="0.55000000000000004">
      <c r="A755" t="s">
        <v>19</v>
      </c>
      <c r="B755" t="s">
        <v>5178</v>
      </c>
      <c r="C755" t="s">
        <v>39</v>
      </c>
      <c r="D755" t="s">
        <v>3973</v>
      </c>
      <c r="E755" t="s">
        <v>51</v>
      </c>
      <c r="F755" t="b">
        <v>1</v>
      </c>
      <c r="G755" t="s">
        <v>27</v>
      </c>
      <c r="H755" s="4">
        <v>45671.919120370367</v>
      </c>
      <c r="I755" t="b">
        <v>0</v>
      </c>
      <c r="J755" t="b">
        <v>1</v>
      </c>
      <c r="K755" t="s">
        <v>24</v>
      </c>
      <c r="L755" t="s">
        <v>36</v>
      </c>
      <c r="N755">
        <v>55</v>
      </c>
      <c r="O755" t="s">
        <v>1177</v>
      </c>
      <c r="P755" t="s">
        <v>5179</v>
      </c>
    </row>
    <row r="756" spans="1:16" x14ac:dyDescent="0.55000000000000004">
      <c r="A756" t="s">
        <v>0</v>
      </c>
      <c r="B756" t="s">
        <v>1246</v>
      </c>
      <c r="C756" t="s">
        <v>5180</v>
      </c>
      <c r="D756" t="s">
        <v>2208</v>
      </c>
      <c r="E756" t="s">
        <v>20</v>
      </c>
      <c r="F756" t="b">
        <v>0</v>
      </c>
      <c r="G756" t="s">
        <v>27</v>
      </c>
      <c r="H756" s="4">
        <v>45671.958460648151</v>
      </c>
      <c r="I756" t="b">
        <v>0</v>
      </c>
      <c r="J756" t="b">
        <v>0</v>
      </c>
      <c r="K756" t="s">
        <v>24</v>
      </c>
      <c r="L756" t="s">
        <v>22</v>
      </c>
      <c r="M756">
        <v>110000</v>
      </c>
      <c r="O756" t="s">
        <v>5181</v>
      </c>
      <c r="P756" t="s">
        <v>5182</v>
      </c>
    </row>
    <row r="757" spans="1:16" x14ac:dyDescent="0.55000000000000004">
      <c r="A757" t="s">
        <v>25</v>
      </c>
      <c r="B757" t="s">
        <v>5183</v>
      </c>
      <c r="C757" t="s">
        <v>39</v>
      </c>
      <c r="D757" t="s">
        <v>3973</v>
      </c>
      <c r="E757" t="s">
        <v>20</v>
      </c>
      <c r="F757" t="b">
        <v>1</v>
      </c>
      <c r="G757" t="s">
        <v>30</v>
      </c>
      <c r="H757" s="4">
        <v>45672.001087962963</v>
      </c>
      <c r="I757" t="b">
        <v>0</v>
      </c>
      <c r="J757" t="b">
        <v>1</v>
      </c>
      <c r="K757" t="s">
        <v>24</v>
      </c>
      <c r="L757" t="s">
        <v>22</v>
      </c>
      <c r="M757">
        <v>102000</v>
      </c>
      <c r="O757" t="s">
        <v>5184</v>
      </c>
      <c r="P757" t="s">
        <v>5185</v>
      </c>
    </row>
    <row r="758" spans="1:16" x14ac:dyDescent="0.55000000000000004">
      <c r="A758" t="s">
        <v>1</v>
      </c>
      <c r="B758" t="s">
        <v>5186</v>
      </c>
      <c r="C758" t="s">
        <v>3122</v>
      </c>
      <c r="D758" t="s">
        <v>3828</v>
      </c>
      <c r="E758" t="s">
        <v>20</v>
      </c>
      <c r="F758" t="b">
        <v>0</v>
      </c>
      <c r="G758" t="s">
        <v>27</v>
      </c>
      <c r="H758" s="4">
        <v>45672.001585648148</v>
      </c>
      <c r="I758" t="b">
        <v>0</v>
      </c>
      <c r="J758" t="b">
        <v>1</v>
      </c>
      <c r="K758" t="s">
        <v>24</v>
      </c>
      <c r="L758" t="s">
        <v>22</v>
      </c>
      <c r="M758">
        <v>231000</v>
      </c>
      <c r="O758" t="s">
        <v>1388</v>
      </c>
      <c r="P758" t="s">
        <v>447</v>
      </c>
    </row>
    <row r="759" spans="1:16" x14ac:dyDescent="0.55000000000000004">
      <c r="A759" t="s">
        <v>1</v>
      </c>
      <c r="B759" t="s">
        <v>3037</v>
      </c>
      <c r="C759" t="s">
        <v>151</v>
      </c>
      <c r="D759" t="s">
        <v>3973</v>
      </c>
      <c r="E759" t="s">
        <v>20</v>
      </c>
      <c r="F759" t="b">
        <v>0</v>
      </c>
      <c r="G759" t="s">
        <v>30</v>
      </c>
      <c r="H759" s="4">
        <v>45672.042800925927</v>
      </c>
      <c r="I759" t="b">
        <v>1</v>
      </c>
      <c r="J759" t="b">
        <v>1</v>
      </c>
      <c r="K759" t="s">
        <v>24</v>
      </c>
      <c r="L759" t="s">
        <v>22</v>
      </c>
      <c r="M759">
        <v>90500</v>
      </c>
      <c r="O759" t="s">
        <v>444</v>
      </c>
      <c r="P759" t="s">
        <v>5187</v>
      </c>
    </row>
    <row r="760" spans="1:16" x14ac:dyDescent="0.55000000000000004">
      <c r="A760" t="s">
        <v>0</v>
      </c>
      <c r="B760" t="s">
        <v>5188</v>
      </c>
      <c r="C760" t="s">
        <v>82</v>
      </c>
      <c r="D760" t="s">
        <v>2882</v>
      </c>
      <c r="E760" t="s">
        <v>20</v>
      </c>
      <c r="F760" t="b">
        <v>0</v>
      </c>
      <c r="G760" t="s">
        <v>27</v>
      </c>
      <c r="H760" s="4">
        <v>45672.250011574077</v>
      </c>
      <c r="I760" t="b">
        <v>0</v>
      </c>
      <c r="J760" t="b">
        <v>1</v>
      </c>
      <c r="K760" t="s">
        <v>24</v>
      </c>
      <c r="L760" t="s">
        <v>22</v>
      </c>
      <c r="M760">
        <v>175000</v>
      </c>
      <c r="O760" t="s">
        <v>1427</v>
      </c>
      <c r="P760" t="s">
        <v>5189</v>
      </c>
    </row>
    <row r="761" spans="1:16" x14ac:dyDescent="0.55000000000000004">
      <c r="A761" t="s">
        <v>0</v>
      </c>
      <c r="B761" t="s">
        <v>5190</v>
      </c>
      <c r="C761" t="s">
        <v>5127</v>
      </c>
      <c r="D761" t="s">
        <v>3828</v>
      </c>
      <c r="E761" t="s">
        <v>20</v>
      </c>
      <c r="F761" t="b">
        <v>0</v>
      </c>
      <c r="G761" t="s">
        <v>52</v>
      </c>
      <c r="H761" s="4">
        <v>45672.251215277778</v>
      </c>
      <c r="I761" t="b">
        <v>0</v>
      </c>
      <c r="J761" t="b">
        <v>1</v>
      </c>
      <c r="K761" t="s">
        <v>24</v>
      </c>
      <c r="L761" t="s">
        <v>22</v>
      </c>
      <c r="M761">
        <v>65000</v>
      </c>
      <c r="O761" t="s">
        <v>5191</v>
      </c>
      <c r="P761" t="s">
        <v>5129</v>
      </c>
    </row>
    <row r="762" spans="1:16" x14ac:dyDescent="0.55000000000000004">
      <c r="A762" t="s">
        <v>0</v>
      </c>
      <c r="B762" t="s">
        <v>5190</v>
      </c>
      <c r="C762" t="s">
        <v>5127</v>
      </c>
      <c r="D762" t="s">
        <v>3973</v>
      </c>
      <c r="E762" t="s">
        <v>20</v>
      </c>
      <c r="F762" t="b">
        <v>0</v>
      </c>
      <c r="G762" t="s">
        <v>52</v>
      </c>
      <c r="H762" s="4">
        <v>45672.251215277778</v>
      </c>
      <c r="I762" t="b">
        <v>0</v>
      </c>
      <c r="J762" t="b">
        <v>1</v>
      </c>
      <c r="K762" t="s">
        <v>24</v>
      </c>
      <c r="L762" t="s">
        <v>22</v>
      </c>
      <c r="M762">
        <v>65000</v>
      </c>
      <c r="O762" t="s">
        <v>5128</v>
      </c>
      <c r="P762" t="s">
        <v>5129</v>
      </c>
    </row>
    <row r="763" spans="1:16" x14ac:dyDescent="0.55000000000000004">
      <c r="A763" t="s">
        <v>1</v>
      </c>
      <c r="B763" t="s">
        <v>5192</v>
      </c>
      <c r="C763" t="s">
        <v>5193</v>
      </c>
      <c r="D763" t="s">
        <v>4302</v>
      </c>
      <c r="E763" t="s">
        <v>20</v>
      </c>
      <c r="F763" t="b">
        <v>0</v>
      </c>
      <c r="G763" t="s">
        <v>30</v>
      </c>
      <c r="H763" s="4">
        <v>45672.251932870371</v>
      </c>
      <c r="I763" t="b">
        <v>0</v>
      </c>
      <c r="J763" t="b">
        <v>0</v>
      </c>
      <c r="K763" t="s">
        <v>24</v>
      </c>
      <c r="L763" t="s">
        <v>22</v>
      </c>
      <c r="M763">
        <v>124531</v>
      </c>
      <c r="O763" t="s">
        <v>548</v>
      </c>
    </row>
    <row r="764" spans="1:16" x14ac:dyDescent="0.55000000000000004">
      <c r="A764" t="s">
        <v>1</v>
      </c>
      <c r="B764" t="s">
        <v>1</v>
      </c>
      <c r="C764" t="s">
        <v>5194</v>
      </c>
      <c r="D764" t="s">
        <v>2208</v>
      </c>
      <c r="E764" t="s">
        <v>20</v>
      </c>
      <c r="F764" t="b">
        <v>0</v>
      </c>
      <c r="G764" t="s">
        <v>30</v>
      </c>
      <c r="H764" s="4">
        <v>45672.251932870371</v>
      </c>
      <c r="I764" t="b">
        <v>0</v>
      </c>
      <c r="J764" t="b">
        <v>0</v>
      </c>
      <c r="K764" t="s">
        <v>24</v>
      </c>
      <c r="L764" t="s">
        <v>22</v>
      </c>
      <c r="M764">
        <v>170000</v>
      </c>
      <c r="O764" t="s">
        <v>964</v>
      </c>
    </row>
    <row r="765" spans="1:16" x14ac:dyDescent="0.55000000000000004">
      <c r="A765" t="s">
        <v>1</v>
      </c>
      <c r="B765" t="s">
        <v>296</v>
      </c>
      <c r="C765" t="s">
        <v>92</v>
      </c>
      <c r="D765" t="s">
        <v>3828</v>
      </c>
      <c r="E765" t="s">
        <v>20</v>
      </c>
      <c r="F765" t="b">
        <v>0</v>
      </c>
      <c r="G765" t="s">
        <v>30</v>
      </c>
      <c r="H765" s="4">
        <v>45672.251932870371</v>
      </c>
      <c r="I765" t="b">
        <v>0</v>
      </c>
      <c r="J765" t="b">
        <v>1</v>
      </c>
      <c r="K765" t="s">
        <v>24</v>
      </c>
      <c r="L765" t="s">
        <v>22</v>
      </c>
      <c r="M765">
        <v>113550</v>
      </c>
      <c r="O765" t="s">
        <v>1250</v>
      </c>
      <c r="P765" t="s">
        <v>961</v>
      </c>
    </row>
    <row r="766" spans="1:16" x14ac:dyDescent="0.55000000000000004">
      <c r="A766" t="s">
        <v>1</v>
      </c>
      <c r="B766" t="s">
        <v>5195</v>
      </c>
      <c r="C766" t="s">
        <v>1521</v>
      </c>
      <c r="D766" t="s">
        <v>3973</v>
      </c>
      <c r="E766" t="s">
        <v>20</v>
      </c>
      <c r="F766" t="b">
        <v>0</v>
      </c>
      <c r="G766" t="s">
        <v>52</v>
      </c>
      <c r="H766" s="4">
        <v>45672.252071759263</v>
      </c>
      <c r="I766" t="b">
        <v>0</v>
      </c>
      <c r="J766" t="b">
        <v>1</v>
      </c>
      <c r="K766" t="s">
        <v>24</v>
      </c>
      <c r="L766" t="s">
        <v>22</v>
      </c>
      <c r="M766">
        <v>72500</v>
      </c>
      <c r="O766" t="s">
        <v>1549</v>
      </c>
      <c r="P766" t="s">
        <v>5196</v>
      </c>
    </row>
    <row r="767" spans="1:16" x14ac:dyDescent="0.55000000000000004">
      <c r="A767" t="s">
        <v>1</v>
      </c>
      <c r="B767" t="s">
        <v>5197</v>
      </c>
      <c r="C767" t="s">
        <v>158</v>
      </c>
      <c r="D767" t="s">
        <v>4035</v>
      </c>
      <c r="E767" t="s">
        <v>20</v>
      </c>
      <c r="F767" t="b">
        <v>0</v>
      </c>
      <c r="G767" t="s">
        <v>158</v>
      </c>
      <c r="H767" s="4">
        <v>45672.253993055558</v>
      </c>
      <c r="I767" t="b">
        <v>0</v>
      </c>
      <c r="J767" t="b">
        <v>0</v>
      </c>
      <c r="K767" t="s">
        <v>158</v>
      </c>
      <c r="L767" t="s">
        <v>22</v>
      </c>
      <c r="M767">
        <v>48000</v>
      </c>
      <c r="O767" t="s">
        <v>1906</v>
      </c>
      <c r="P767" t="s">
        <v>5198</v>
      </c>
    </row>
    <row r="768" spans="1:16" x14ac:dyDescent="0.55000000000000004">
      <c r="A768" t="s">
        <v>2</v>
      </c>
      <c r="B768" t="s">
        <v>3644</v>
      </c>
      <c r="C768" t="s">
        <v>39</v>
      </c>
      <c r="D768" t="s">
        <v>3985</v>
      </c>
      <c r="E768" t="s">
        <v>20</v>
      </c>
      <c r="F768" t="b">
        <v>1</v>
      </c>
      <c r="G768" t="s">
        <v>2495</v>
      </c>
      <c r="H768" s="4">
        <v>45672.258692129632</v>
      </c>
      <c r="I768" t="b">
        <v>0</v>
      </c>
      <c r="J768" t="b">
        <v>0</v>
      </c>
      <c r="K768" t="s">
        <v>2495</v>
      </c>
      <c r="L768" t="s">
        <v>22</v>
      </c>
      <c r="M768">
        <v>48000</v>
      </c>
      <c r="O768" t="s">
        <v>2496</v>
      </c>
      <c r="P768" t="s">
        <v>5199</v>
      </c>
    </row>
    <row r="769" spans="1:16" x14ac:dyDescent="0.55000000000000004">
      <c r="A769" t="s">
        <v>1</v>
      </c>
      <c r="B769" t="s">
        <v>5200</v>
      </c>
      <c r="C769" t="s">
        <v>39</v>
      </c>
      <c r="D769" t="s">
        <v>3985</v>
      </c>
      <c r="E769" t="s">
        <v>20</v>
      </c>
      <c r="F769" t="b">
        <v>1</v>
      </c>
      <c r="G769" t="s">
        <v>1792</v>
      </c>
      <c r="H769" s="4">
        <v>45672.262476851851</v>
      </c>
      <c r="I769" t="b">
        <v>0</v>
      </c>
      <c r="J769" t="b">
        <v>0</v>
      </c>
      <c r="K769" t="s">
        <v>1792</v>
      </c>
      <c r="L769" t="s">
        <v>22</v>
      </c>
      <c r="M769">
        <v>43800</v>
      </c>
      <c r="O769" t="s">
        <v>5201</v>
      </c>
      <c r="P769" t="s">
        <v>149</v>
      </c>
    </row>
    <row r="770" spans="1:16" x14ac:dyDescent="0.55000000000000004">
      <c r="A770" t="s">
        <v>19</v>
      </c>
      <c r="B770" t="s">
        <v>4425</v>
      </c>
      <c r="C770" t="s">
        <v>39</v>
      </c>
      <c r="D770" t="s">
        <v>3985</v>
      </c>
      <c r="E770" t="s">
        <v>20</v>
      </c>
      <c r="F770" t="b">
        <v>1</v>
      </c>
      <c r="G770" t="s">
        <v>907</v>
      </c>
      <c r="H770" s="4">
        <v>45672.263136574067</v>
      </c>
      <c r="I770" t="b">
        <v>0</v>
      </c>
      <c r="J770" t="b">
        <v>0</v>
      </c>
      <c r="K770" t="s">
        <v>907</v>
      </c>
      <c r="L770" t="s">
        <v>22</v>
      </c>
      <c r="M770">
        <v>135000</v>
      </c>
      <c r="O770" t="s">
        <v>4032</v>
      </c>
      <c r="P770" t="s">
        <v>4033</v>
      </c>
    </row>
    <row r="771" spans="1:16" x14ac:dyDescent="0.55000000000000004">
      <c r="A771" t="s">
        <v>89</v>
      </c>
      <c r="B771" t="s">
        <v>2726</v>
      </c>
      <c r="C771" t="s">
        <v>39</v>
      </c>
      <c r="D771" t="s">
        <v>3985</v>
      </c>
      <c r="E771" t="s">
        <v>20</v>
      </c>
      <c r="F771" t="b">
        <v>1</v>
      </c>
      <c r="G771" t="s">
        <v>256</v>
      </c>
      <c r="H771" s="4">
        <v>45672.264699074083</v>
      </c>
      <c r="I771" t="b">
        <v>1</v>
      </c>
      <c r="J771" t="b">
        <v>0</v>
      </c>
      <c r="K771" t="s">
        <v>256</v>
      </c>
      <c r="L771" t="s">
        <v>22</v>
      </c>
      <c r="M771">
        <v>225000</v>
      </c>
      <c r="O771" t="s">
        <v>4053</v>
      </c>
      <c r="P771" t="s">
        <v>4054</v>
      </c>
    </row>
    <row r="772" spans="1:16" x14ac:dyDescent="0.55000000000000004">
      <c r="A772" t="s">
        <v>89</v>
      </c>
      <c r="B772" t="s">
        <v>5202</v>
      </c>
      <c r="C772" t="s">
        <v>39</v>
      </c>
      <c r="D772" t="s">
        <v>3985</v>
      </c>
      <c r="E772" t="s">
        <v>20</v>
      </c>
      <c r="F772" t="b">
        <v>1</v>
      </c>
      <c r="G772" t="s">
        <v>5203</v>
      </c>
      <c r="H772" s="4">
        <v>45672.266180555547</v>
      </c>
      <c r="I772" t="b">
        <v>1</v>
      </c>
      <c r="J772" t="b">
        <v>0</v>
      </c>
      <c r="L772" t="s">
        <v>22</v>
      </c>
      <c r="M772">
        <v>90000</v>
      </c>
      <c r="O772" t="s">
        <v>5204</v>
      </c>
      <c r="P772" t="s">
        <v>5205</v>
      </c>
    </row>
    <row r="773" spans="1:16" x14ac:dyDescent="0.55000000000000004">
      <c r="A773" t="s">
        <v>0</v>
      </c>
      <c r="B773" t="s">
        <v>5206</v>
      </c>
      <c r="C773" t="s">
        <v>713</v>
      </c>
      <c r="D773" t="s">
        <v>4072</v>
      </c>
      <c r="E773" t="s">
        <v>20</v>
      </c>
      <c r="F773" t="b">
        <v>0</v>
      </c>
      <c r="G773" t="s">
        <v>23</v>
      </c>
      <c r="H773" s="4">
        <v>45672.27</v>
      </c>
      <c r="I773" t="b">
        <v>0</v>
      </c>
      <c r="J773" t="b">
        <v>1</v>
      </c>
      <c r="K773" t="s">
        <v>24</v>
      </c>
      <c r="L773" t="s">
        <v>22</v>
      </c>
      <c r="M773">
        <v>66488</v>
      </c>
      <c r="O773" t="s">
        <v>2723</v>
      </c>
      <c r="P773" t="s">
        <v>5207</v>
      </c>
    </row>
    <row r="774" spans="1:16" x14ac:dyDescent="0.55000000000000004">
      <c r="A774" t="s">
        <v>40</v>
      </c>
      <c r="B774" t="s">
        <v>5208</v>
      </c>
      <c r="C774" t="s">
        <v>39</v>
      </c>
      <c r="D774" t="s">
        <v>3985</v>
      </c>
      <c r="E774" t="s">
        <v>20</v>
      </c>
      <c r="F774" t="b">
        <v>1</v>
      </c>
      <c r="G774" t="s">
        <v>4057</v>
      </c>
      <c r="H774" s="4">
        <v>45672.274062500001</v>
      </c>
      <c r="I774" t="b">
        <v>1</v>
      </c>
      <c r="J774" t="b">
        <v>0</v>
      </c>
      <c r="K774" t="s">
        <v>4057</v>
      </c>
      <c r="L774" t="s">
        <v>22</v>
      </c>
      <c r="M774">
        <v>185000</v>
      </c>
      <c r="O774" t="s">
        <v>5209</v>
      </c>
      <c r="P774" t="s">
        <v>5210</v>
      </c>
    </row>
    <row r="775" spans="1:16" x14ac:dyDescent="0.55000000000000004">
      <c r="A775" t="s">
        <v>2</v>
      </c>
      <c r="B775" t="s">
        <v>5211</v>
      </c>
      <c r="C775" t="s">
        <v>39</v>
      </c>
      <c r="D775" t="s">
        <v>4109</v>
      </c>
      <c r="E775" t="s">
        <v>20</v>
      </c>
      <c r="F775" t="b">
        <v>1</v>
      </c>
      <c r="G775" t="s">
        <v>588</v>
      </c>
      <c r="H775" s="4">
        <v>45672.275787037041</v>
      </c>
      <c r="I775" t="b">
        <v>1</v>
      </c>
      <c r="J775" t="b">
        <v>0</v>
      </c>
      <c r="K775" t="s">
        <v>588</v>
      </c>
      <c r="L775" t="s">
        <v>22</v>
      </c>
      <c r="M775">
        <v>93000</v>
      </c>
      <c r="O775" t="s">
        <v>2621</v>
      </c>
      <c r="P775" t="s">
        <v>5212</v>
      </c>
    </row>
    <row r="776" spans="1:16" x14ac:dyDescent="0.55000000000000004">
      <c r="A776" t="s">
        <v>139</v>
      </c>
      <c r="B776" t="s">
        <v>277</v>
      </c>
      <c r="C776" t="s">
        <v>2640</v>
      </c>
      <c r="D776" t="s">
        <v>5213</v>
      </c>
      <c r="E776" t="s">
        <v>20</v>
      </c>
      <c r="F776" t="b">
        <v>0</v>
      </c>
      <c r="G776" t="s">
        <v>2641</v>
      </c>
      <c r="H776" s="4">
        <v>45672.317928240736</v>
      </c>
      <c r="I776" t="b">
        <v>0</v>
      </c>
      <c r="J776" t="b">
        <v>0</v>
      </c>
      <c r="K776" t="s">
        <v>2641</v>
      </c>
      <c r="L776" t="s">
        <v>36</v>
      </c>
      <c r="N776">
        <v>52.880001068115227</v>
      </c>
      <c r="O776" t="s">
        <v>2805</v>
      </c>
      <c r="P776" t="s">
        <v>5214</v>
      </c>
    </row>
    <row r="777" spans="1:16" x14ac:dyDescent="0.55000000000000004">
      <c r="A777" t="s">
        <v>2</v>
      </c>
      <c r="B777" t="s">
        <v>5215</v>
      </c>
      <c r="C777" t="s">
        <v>42</v>
      </c>
      <c r="D777" t="s">
        <v>3973</v>
      </c>
      <c r="E777" t="s">
        <v>631</v>
      </c>
      <c r="F777" t="b">
        <v>0</v>
      </c>
      <c r="G777" t="s">
        <v>41</v>
      </c>
      <c r="H777" s="4">
        <v>45672.334976851853</v>
      </c>
      <c r="I777" t="b">
        <v>0</v>
      </c>
      <c r="J777" t="b">
        <v>1</v>
      </c>
      <c r="K777" t="s">
        <v>24</v>
      </c>
      <c r="L777" t="s">
        <v>36</v>
      </c>
      <c r="N777">
        <v>54.5</v>
      </c>
      <c r="O777" t="s">
        <v>3973</v>
      </c>
      <c r="P777" t="s">
        <v>5216</v>
      </c>
    </row>
    <row r="778" spans="1:16" x14ac:dyDescent="0.55000000000000004">
      <c r="A778" t="s">
        <v>19</v>
      </c>
      <c r="B778" t="s">
        <v>5217</v>
      </c>
      <c r="C778" t="s">
        <v>957</v>
      </c>
      <c r="D778" t="s">
        <v>2208</v>
      </c>
      <c r="E778" t="s">
        <v>34</v>
      </c>
      <c r="F778" t="b">
        <v>0</v>
      </c>
      <c r="G778" t="s">
        <v>27</v>
      </c>
      <c r="H778" s="4">
        <v>45672.418055555558</v>
      </c>
      <c r="I778" t="b">
        <v>0</v>
      </c>
      <c r="J778" t="b">
        <v>1</v>
      </c>
      <c r="K778" t="s">
        <v>24</v>
      </c>
      <c r="L778" t="s">
        <v>22</v>
      </c>
      <c r="M778">
        <v>162000</v>
      </c>
      <c r="O778" t="s">
        <v>428</v>
      </c>
      <c r="P778" t="s">
        <v>5218</v>
      </c>
    </row>
    <row r="779" spans="1:16" x14ac:dyDescent="0.55000000000000004">
      <c r="A779" t="s">
        <v>28</v>
      </c>
      <c r="B779" t="s">
        <v>3528</v>
      </c>
      <c r="C779" t="s">
        <v>39</v>
      </c>
      <c r="D779" t="s">
        <v>3973</v>
      </c>
      <c r="E779" t="s">
        <v>20</v>
      </c>
      <c r="F779" t="b">
        <v>1</v>
      </c>
      <c r="G779" t="s">
        <v>27</v>
      </c>
      <c r="H779" s="4">
        <v>45672.419062499997</v>
      </c>
      <c r="I779" t="b">
        <v>0</v>
      </c>
      <c r="J779" t="b">
        <v>1</v>
      </c>
      <c r="K779" t="s">
        <v>24</v>
      </c>
      <c r="L779" t="s">
        <v>22</v>
      </c>
      <c r="M779">
        <v>270000</v>
      </c>
      <c r="O779" t="s">
        <v>2761</v>
      </c>
      <c r="P779" t="s">
        <v>207</v>
      </c>
    </row>
    <row r="780" spans="1:16" x14ac:dyDescent="0.55000000000000004">
      <c r="A780" t="s">
        <v>28</v>
      </c>
      <c r="B780" t="s">
        <v>28</v>
      </c>
      <c r="C780" t="s">
        <v>5219</v>
      </c>
      <c r="D780" t="s">
        <v>3973</v>
      </c>
      <c r="E780" t="s">
        <v>20</v>
      </c>
      <c r="F780" t="b">
        <v>0</v>
      </c>
      <c r="G780" t="s">
        <v>27</v>
      </c>
      <c r="H780" s="4">
        <v>45672.459722222222</v>
      </c>
      <c r="I780" t="b">
        <v>0</v>
      </c>
      <c r="J780" t="b">
        <v>1</v>
      </c>
      <c r="K780" t="s">
        <v>24</v>
      </c>
      <c r="L780" t="s">
        <v>22</v>
      </c>
      <c r="M780">
        <v>157500</v>
      </c>
      <c r="O780" t="s">
        <v>5220</v>
      </c>
      <c r="P780" t="s">
        <v>5221</v>
      </c>
    </row>
    <row r="781" spans="1:16" x14ac:dyDescent="0.55000000000000004">
      <c r="A781" t="s">
        <v>2</v>
      </c>
      <c r="B781" t="s">
        <v>5222</v>
      </c>
      <c r="C781" t="s">
        <v>992</v>
      </c>
      <c r="D781" t="s">
        <v>3973</v>
      </c>
      <c r="E781" t="s">
        <v>20</v>
      </c>
      <c r="F781" t="b">
        <v>0</v>
      </c>
      <c r="G781" t="s">
        <v>27</v>
      </c>
      <c r="H781" s="4">
        <v>45672.460694444453</v>
      </c>
      <c r="I781" t="b">
        <v>0</v>
      </c>
      <c r="J781" t="b">
        <v>1</v>
      </c>
      <c r="K781" t="s">
        <v>24</v>
      </c>
      <c r="L781" t="s">
        <v>22</v>
      </c>
      <c r="M781">
        <v>155000</v>
      </c>
      <c r="O781" t="s">
        <v>2614</v>
      </c>
      <c r="P781" t="s">
        <v>5223</v>
      </c>
    </row>
    <row r="782" spans="1:16" x14ac:dyDescent="0.55000000000000004">
      <c r="A782" t="s">
        <v>0</v>
      </c>
      <c r="B782" t="s">
        <v>257</v>
      </c>
      <c r="C782" t="s">
        <v>1729</v>
      </c>
      <c r="D782" t="s">
        <v>3973</v>
      </c>
      <c r="E782" t="s">
        <v>20</v>
      </c>
      <c r="F782" t="b">
        <v>0</v>
      </c>
      <c r="G782" t="s">
        <v>30</v>
      </c>
      <c r="H782" s="4">
        <v>45672.501087962963</v>
      </c>
      <c r="I782" t="b">
        <v>0</v>
      </c>
      <c r="J782" t="b">
        <v>1</v>
      </c>
      <c r="K782" t="s">
        <v>24</v>
      </c>
      <c r="L782" t="s">
        <v>22</v>
      </c>
      <c r="M782">
        <v>107500</v>
      </c>
      <c r="O782" t="s">
        <v>2384</v>
      </c>
      <c r="P782" t="s">
        <v>5224</v>
      </c>
    </row>
    <row r="783" spans="1:16" x14ac:dyDescent="0.55000000000000004">
      <c r="A783" t="s">
        <v>0</v>
      </c>
      <c r="B783" t="s">
        <v>3063</v>
      </c>
      <c r="C783" t="s">
        <v>1729</v>
      </c>
      <c r="D783" t="s">
        <v>3973</v>
      </c>
      <c r="E783" t="s">
        <v>20</v>
      </c>
      <c r="F783" t="b">
        <v>0</v>
      </c>
      <c r="G783" t="s">
        <v>30</v>
      </c>
      <c r="H783" s="4">
        <v>45672.501122685193</v>
      </c>
      <c r="I783" t="b">
        <v>0</v>
      </c>
      <c r="J783" t="b">
        <v>1</v>
      </c>
      <c r="K783" t="s">
        <v>24</v>
      </c>
      <c r="L783" t="s">
        <v>22</v>
      </c>
      <c r="M783">
        <v>107500</v>
      </c>
      <c r="O783" t="s">
        <v>2384</v>
      </c>
      <c r="P783" t="s">
        <v>2954</v>
      </c>
    </row>
    <row r="784" spans="1:16" x14ac:dyDescent="0.55000000000000004">
      <c r="A784" t="s">
        <v>2</v>
      </c>
      <c r="B784" t="s">
        <v>132</v>
      </c>
      <c r="C784" t="s">
        <v>3155</v>
      </c>
      <c r="D784" t="s">
        <v>131</v>
      </c>
      <c r="E784" t="s">
        <v>20</v>
      </c>
      <c r="F784" t="b">
        <v>0</v>
      </c>
      <c r="G784" t="s">
        <v>27</v>
      </c>
      <c r="H784" s="4">
        <v>45672.543900462973</v>
      </c>
      <c r="I784" t="b">
        <v>1</v>
      </c>
      <c r="J784" t="b">
        <v>0</v>
      </c>
      <c r="K784" t="s">
        <v>24</v>
      </c>
      <c r="L784" t="s">
        <v>22</v>
      </c>
      <c r="M784">
        <v>95000</v>
      </c>
      <c r="O784" t="s">
        <v>131</v>
      </c>
      <c r="P784" t="s">
        <v>128</v>
      </c>
    </row>
    <row r="785" spans="1:16" x14ac:dyDescent="0.55000000000000004">
      <c r="A785" t="s">
        <v>139</v>
      </c>
      <c r="B785" t="s">
        <v>5225</v>
      </c>
      <c r="C785" t="s">
        <v>82</v>
      </c>
      <c r="D785" t="s">
        <v>3973</v>
      </c>
      <c r="E785" t="s">
        <v>20</v>
      </c>
      <c r="F785" t="b">
        <v>0</v>
      </c>
      <c r="G785" t="s">
        <v>27</v>
      </c>
      <c r="H785" s="4">
        <v>45672.583506944437</v>
      </c>
      <c r="I785" t="b">
        <v>0</v>
      </c>
      <c r="J785" t="b">
        <v>1</v>
      </c>
      <c r="K785" t="s">
        <v>24</v>
      </c>
      <c r="L785" t="s">
        <v>22</v>
      </c>
      <c r="M785">
        <v>77000</v>
      </c>
      <c r="O785" t="s">
        <v>5226</v>
      </c>
      <c r="P785" t="s">
        <v>274</v>
      </c>
    </row>
    <row r="786" spans="1:16" x14ac:dyDescent="0.55000000000000004">
      <c r="A786" t="s">
        <v>191</v>
      </c>
      <c r="B786" t="s">
        <v>5227</v>
      </c>
      <c r="C786" t="s">
        <v>167</v>
      </c>
      <c r="D786" t="s">
        <v>3973</v>
      </c>
      <c r="E786" t="s">
        <v>20</v>
      </c>
      <c r="F786" t="b">
        <v>0</v>
      </c>
      <c r="G786" t="s">
        <v>35</v>
      </c>
      <c r="H786" s="4">
        <v>45672.58421296296</v>
      </c>
      <c r="I786" t="b">
        <v>1</v>
      </c>
      <c r="J786" t="b">
        <v>1</v>
      </c>
      <c r="K786" t="s">
        <v>24</v>
      </c>
      <c r="L786" t="s">
        <v>22</v>
      </c>
      <c r="M786">
        <v>63000</v>
      </c>
      <c r="O786" t="s">
        <v>1298</v>
      </c>
      <c r="P786" t="s">
        <v>5228</v>
      </c>
    </row>
    <row r="787" spans="1:16" x14ac:dyDescent="0.55000000000000004">
      <c r="A787" t="s">
        <v>139</v>
      </c>
      <c r="B787" t="s">
        <v>5229</v>
      </c>
      <c r="C787" t="s">
        <v>1693</v>
      </c>
      <c r="D787" t="s">
        <v>3973</v>
      </c>
      <c r="E787" t="s">
        <v>20</v>
      </c>
      <c r="F787" t="b">
        <v>0</v>
      </c>
      <c r="G787" t="s">
        <v>52</v>
      </c>
      <c r="H787" s="4">
        <v>45672.584618055553</v>
      </c>
      <c r="I787" t="b">
        <v>1</v>
      </c>
      <c r="J787" t="b">
        <v>0</v>
      </c>
      <c r="K787" t="s">
        <v>24</v>
      </c>
      <c r="L787" t="s">
        <v>22</v>
      </c>
      <c r="M787">
        <v>115000</v>
      </c>
      <c r="O787" t="s">
        <v>1736</v>
      </c>
      <c r="P787" t="s">
        <v>5230</v>
      </c>
    </row>
    <row r="788" spans="1:16" x14ac:dyDescent="0.55000000000000004">
      <c r="A788" t="s">
        <v>2</v>
      </c>
      <c r="B788" t="s">
        <v>5231</v>
      </c>
      <c r="C788" t="s">
        <v>236</v>
      </c>
      <c r="D788" t="s">
        <v>3973</v>
      </c>
      <c r="E788" t="s">
        <v>20</v>
      </c>
      <c r="F788" t="b">
        <v>0</v>
      </c>
      <c r="G788" t="s">
        <v>27</v>
      </c>
      <c r="H788" s="4">
        <v>45672.625162037039</v>
      </c>
      <c r="I788" t="b">
        <v>0</v>
      </c>
      <c r="J788" t="b">
        <v>1</v>
      </c>
      <c r="K788" t="s">
        <v>24</v>
      </c>
      <c r="L788" t="s">
        <v>22</v>
      </c>
      <c r="M788">
        <v>120050</v>
      </c>
      <c r="O788" t="s">
        <v>1172</v>
      </c>
      <c r="P788" t="s">
        <v>5232</v>
      </c>
    </row>
    <row r="789" spans="1:16" x14ac:dyDescent="0.55000000000000004">
      <c r="A789" t="s">
        <v>0</v>
      </c>
      <c r="B789" t="s">
        <v>5233</v>
      </c>
      <c r="C789" t="s">
        <v>122</v>
      </c>
      <c r="D789" t="s">
        <v>81</v>
      </c>
      <c r="E789" t="s">
        <v>51</v>
      </c>
      <c r="F789" t="b">
        <v>0</v>
      </c>
      <c r="G789" t="s">
        <v>52</v>
      </c>
      <c r="H789" s="4">
        <v>45672.626215277778</v>
      </c>
      <c r="I789" t="b">
        <v>1</v>
      </c>
      <c r="J789" t="b">
        <v>0</v>
      </c>
      <c r="K789" t="s">
        <v>24</v>
      </c>
      <c r="L789" t="s">
        <v>36</v>
      </c>
      <c r="N789">
        <v>33</v>
      </c>
      <c r="O789" t="s">
        <v>81</v>
      </c>
      <c r="P789" t="s">
        <v>221</v>
      </c>
    </row>
    <row r="790" spans="1:16" x14ac:dyDescent="0.55000000000000004">
      <c r="A790" t="s">
        <v>1</v>
      </c>
      <c r="B790" t="s">
        <v>5234</v>
      </c>
      <c r="C790" t="s">
        <v>42</v>
      </c>
      <c r="D790" t="s">
        <v>3973</v>
      </c>
      <c r="E790" t="s">
        <v>20</v>
      </c>
      <c r="F790" t="b">
        <v>0</v>
      </c>
      <c r="G790" t="s">
        <v>41</v>
      </c>
      <c r="H790" s="4">
        <v>45672.626550925917</v>
      </c>
      <c r="I790" t="b">
        <v>0</v>
      </c>
      <c r="J790" t="b">
        <v>1</v>
      </c>
      <c r="K790" t="s">
        <v>24</v>
      </c>
      <c r="L790" t="s">
        <v>22</v>
      </c>
      <c r="M790">
        <v>221500</v>
      </c>
      <c r="O790" t="s">
        <v>1883</v>
      </c>
      <c r="P790" t="s">
        <v>1884</v>
      </c>
    </row>
    <row r="791" spans="1:16" x14ac:dyDescent="0.55000000000000004">
      <c r="A791" t="s">
        <v>25</v>
      </c>
      <c r="B791" t="s">
        <v>1451</v>
      </c>
      <c r="C791" t="s">
        <v>151</v>
      </c>
      <c r="D791" t="s">
        <v>3973</v>
      </c>
      <c r="E791" t="s">
        <v>20</v>
      </c>
      <c r="F791" t="b">
        <v>0</v>
      </c>
      <c r="G791" t="s">
        <v>30</v>
      </c>
      <c r="H791" s="4">
        <v>45672.627002314817</v>
      </c>
      <c r="I791" t="b">
        <v>0</v>
      </c>
      <c r="J791" t="b">
        <v>0</v>
      </c>
      <c r="K791" t="s">
        <v>24</v>
      </c>
      <c r="L791" t="s">
        <v>22</v>
      </c>
      <c r="M791">
        <v>115000</v>
      </c>
      <c r="O791" t="s">
        <v>69</v>
      </c>
      <c r="P791" t="s">
        <v>626</v>
      </c>
    </row>
    <row r="792" spans="1:16" x14ac:dyDescent="0.55000000000000004">
      <c r="A792" t="s">
        <v>2</v>
      </c>
      <c r="B792" t="s">
        <v>5235</v>
      </c>
      <c r="C792" t="s">
        <v>509</v>
      </c>
      <c r="D792" t="s">
        <v>3973</v>
      </c>
      <c r="E792" t="s">
        <v>51</v>
      </c>
      <c r="F792" t="b">
        <v>0</v>
      </c>
      <c r="G792" t="s">
        <v>27</v>
      </c>
      <c r="H792" s="4">
        <v>45672.627303240741</v>
      </c>
      <c r="I792" t="b">
        <v>0</v>
      </c>
      <c r="J792" t="b">
        <v>0</v>
      </c>
      <c r="K792" t="s">
        <v>24</v>
      </c>
      <c r="L792" t="s">
        <v>36</v>
      </c>
      <c r="N792">
        <v>72.5</v>
      </c>
      <c r="O792" t="s">
        <v>519</v>
      </c>
      <c r="P792" t="s">
        <v>5236</v>
      </c>
    </row>
    <row r="793" spans="1:16" x14ac:dyDescent="0.55000000000000004">
      <c r="A793" t="s">
        <v>2</v>
      </c>
      <c r="B793" t="s">
        <v>5237</v>
      </c>
      <c r="C793" t="s">
        <v>64</v>
      </c>
      <c r="D793" t="s">
        <v>3973</v>
      </c>
      <c r="E793" t="s">
        <v>20</v>
      </c>
      <c r="F793" t="b">
        <v>0</v>
      </c>
      <c r="G793" t="s">
        <v>27</v>
      </c>
      <c r="H793" s="4">
        <v>45672.627326388887</v>
      </c>
      <c r="I793" t="b">
        <v>0</v>
      </c>
      <c r="J793" t="b">
        <v>1</v>
      </c>
      <c r="K793" t="s">
        <v>24</v>
      </c>
      <c r="L793" t="s">
        <v>22</v>
      </c>
      <c r="M793">
        <v>196000</v>
      </c>
      <c r="O793" t="s">
        <v>65</v>
      </c>
      <c r="P793" t="s">
        <v>5238</v>
      </c>
    </row>
    <row r="794" spans="1:16" x14ac:dyDescent="0.55000000000000004">
      <c r="A794" t="s">
        <v>1</v>
      </c>
      <c r="B794" t="s">
        <v>3037</v>
      </c>
      <c r="C794" t="s">
        <v>617</v>
      </c>
      <c r="D794" t="s">
        <v>3973</v>
      </c>
      <c r="E794" t="s">
        <v>20</v>
      </c>
      <c r="F794" t="b">
        <v>0</v>
      </c>
      <c r="G794" t="s">
        <v>27</v>
      </c>
      <c r="H794" s="4">
        <v>45672.666851851849</v>
      </c>
      <c r="I794" t="b">
        <v>0</v>
      </c>
      <c r="J794" t="b">
        <v>1</v>
      </c>
      <c r="K794" t="s">
        <v>24</v>
      </c>
      <c r="L794" t="s">
        <v>22</v>
      </c>
      <c r="M794">
        <v>110000</v>
      </c>
      <c r="O794" t="s">
        <v>5239</v>
      </c>
      <c r="P794" t="s">
        <v>5240</v>
      </c>
    </row>
    <row r="795" spans="1:16" x14ac:dyDescent="0.55000000000000004">
      <c r="A795" t="s">
        <v>19</v>
      </c>
      <c r="B795" t="s">
        <v>5241</v>
      </c>
      <c r="C795" t="s">
        <v>5242</v>
      </c>
      <c r="D795" t="s">
        <v>5243</v>
      </c>
      <c r="E795" t="s">
        <v>20</v>
      </c>
      <c r="F795" t="b">
        <v>0</v>
      </c>
      <c r="G795" t="s">
        <v>314</v>
      </c>
      <c r="H795" s="4">
        <v>45672.671481481477</v>
      </c>
      <c r="I795" t="b">
        <v>0</v>
      </c>
      <c r="J795" t="b">
        <v>0</v>
      </c>
      <c r="K795" t="s">
        <v>314</v>
      </c>
      <c r="L795" t="s">
        <v>22</v>
      </c>
      <c r="M795">
        <v>90000</v>
      </c>
      <c r="O795" t="s">
        <v>5244</v>
      </c>
    </row>
    <row r="796" spans="1:16" x14ac:dyDescent="0.55000000000000004">
      <c r="A796" t="s">
        <v>25</v>
      </c>
      <c r="B796" t="s">
        <v>3245</v>
      </c>
      <c r="C796" t="s">
        <v>1729</v>
      </c>
      <c r="D796" t="s">
        <v>3828</v>
      </c>
      <c r="E796" t="s">
        <v>20</v>
      </c>
      <c r="F796" t="b">
        <v>0</v>
      </c>
      <c r="G796" t="s">
        <v>30</v>
      </c>
      <c r="H796" s="4">
        <v>45672.709421296298</v>
      </c>
      <c r="I796" t="b">
        <v>0</v>
      </c>
      <c r="J796" t="b">
        <v>1</v>
      </c>
      <c r="K796" t="s">
        <v>24</v>
      </c>
      <c r="L796" t="s">
        <v>22</v>
      </c>
      <c r="M796">
        <v>86953.5</v>
      </c>
      <c r="O796" t="s">
        <v>1730</v>
      </c>
      <c r="P796" t="s">
        <v>2258</v>
      </c>
    </row>
    <row r="797" spans="1:16" x14ac:dyDescent="0.55000000000000004">
      <c r="A797" t="s">
        <v>2</v>
      </c>
      <c r="B797" t="s">
        <v>5245</v>
      </c>
      <c r="C797" t="s">
        <v>71</v>
      </c>
      <c r="D797" t="s">
        <v>3973</v>
      </c>
      <c r="E797" t="s">
        <v>20</v>
      </c>
      <c r="F797" t="b">
        <v>0</v>
      </c>
      <c r="G797" t="s">
        <v>27</v>
      </c>
      <c r="H797" s="4">
        <v>45672.710717592592</v>
      </c>
      <c r="I797" t="b">
        <v>0</v>
      </c>
      <c r="J797" t="b">
        <v>1</v>
      </c>
      <c r="K797" t="s">
        <v>24</v>
      </c>
      <c r="L797" t="s">
        <v>22</v>
      </c>
      <c r="M797">
        <v>90000</v>
      </c>
      <c r="O797" t="s">
        <v>5246</v>
      </c>
      <c r="P797" t="s">
        <v>5247</v>
      </c>
    </row>
    <row r="798" spans="1:16" x14ac:dyDescent="0.55000000000000004">
      <c r="A798" t="s">
        <v>139</v>
      </c>
      <c r="B798" t="s">
        <v>5248</v>
      </c>
      <c r="C798" t="s">
        <v>617</v>
      </c>
      <c r="D798" t="s">
        <v>3973</v>
      </c>
      <c r="E798" t="s">
        <v>20</v>
      </c>
      <c r="F798" t="b">
        <v>0</v>
      </c>
      <c r="G798" t="s">
        <v>27</v>
      </c>
      <c r="H798" s="4">
        <v>45672.750127314823</v>
      </c>
      <c r="I798" t="b">
        <v>0</v>
      </c>
      <c r="J798" t="b">
        <v>1</v>
      </c>
      <c r="K798" t="s">
        <v>24</v>
      </c>
      <c r="L798" t="s">
        <v>22</v>
      </c>
      <c r="M798">
        <v>55000</v>
      </c>
      <c r="O798" t="s">
        <v>4724</v>
      </c>
      <c r="P798" t="s">
        <v>204</v>
      </c>
    </row>
    <row r="799" spans="1:16" x14ac:dyDescent="0.55000000000000004">
      <c r="A799" t="s">
        <v>139</v>
      </c>
      <c r="B799" t="s">
        <v>3712</v>
      </c>
      <c r="C799" t="s">
        <v>122</v>
      </c>
      <c r="D799" t="s">
        <v>3973</v>
      </c>
      <c r="E799" t="s">
        <v>51</v>
      </c>
      <c r="F799" t="b">
        <v>0</v>
      </c>
      <c r="G799" t="s">
        <v>52</v>
      </c>
      <c r="H799" s="4">
        <v>45672.751226851848</v>
      </c>
      <c r="I799" t="b">
        <v>1</v>
      </c>
      <c r="J799" t="b">
        <v>0</v>
      </c>
      <c r="K799" t="s">
        <v>24</v>
      </c>
      <c r="L799" t="s">
        <v>36</v>
      </c>
      <c r="N799">
        <v>32.5</v>
      </c>
      <c r="O799" t="s">
        <v>1783</v>
      </c>
      <c r="P799" t="s">
        <v>1314</v>
      </c>
    </row>
    <row r="800" spans="1:16" x14ac:dyDescent="0.55000000000000004">
      <c r="A800" t="s">
        <v>40</v>
      </c>
      <c r="B800" t="s">
        <v>5249</v>
      </c>
      <c r="C800" t="s">
        <v>436</v>
      </c>
      <c r="D800" t="s">
        <v>131</v>
      </c>
      <c r="E800" t="s">
        <v>20</v>
      </c>
      <c r="F800" t="b">
        <v>0</v>
      </c>
      <c r="G800" t="s">
        <v>27</v>
      </c>
      <c r="H800" s="4">
        <v>45672.752222222232</v>
      </c>
      <c r="I800" t="b">
        <v>1</v>
      </c>
      <c r="J800" t="b">
        <v>0</v>
      </c>
      <c r="K800" t="s">
        <v>24</v>
      </c>
      <c r="L800" t="s">
        <v>22</v>
      </c>
      <c r="M800">
        <v>142500</v>
      </c>
      <c r="O800" t="s">
        <v>131</v>
      </c>
      <c r="P800" t="s">
        <v>1016</v>
      </c>
    </row>
    <row r="801" spans="1:16" x14ac:dyDescent="0.55000000000000004">
      <c r="A801" t="s">
        <v>2</v>
      </c>
      <c r="B801" t="s">
        <v>269</v>
      </c>
      <c r="C801" t="s">
        <v>49</v>
      </c>
      <c r="D801" t="s">
        <v>3973</v>
      </c>
      <c r="E801" t="s">
        <v>20</v>
      </c>
      <c r="F801" t="b">
        <v>0</v>
      </c>
      <c r="G801" t="s">
        <v>27</v>
      </c>
      <c r="H801" s="4">
        <v>45672.752256944441</v>
      </c>
      <c r="I801" t="b">
        <v>0</v>
      </c>
      <c r="J801" t="b">
        <v>1</v>
      </c>
      <c r="K801" t="s">
        <v>24</v>
      </c>
      <c r="L801" t="s">
        <v>22</v>
      </c>
      <c r="M801">
        <v>160000</v>
      </c>
      <c r="O801" t="s">
        <v>5250</v>
      </c>
      <c r="P801" t="s">
        <v>5251</v>
      </c>
    </row>
    <row r="802" spans="1:16" x14ac:dyDescent="0.55000000000000004">
      <c r="A802" t="s">
        <v>2</v>
      </c>
      <c r="B802" t="s">
        <v>5252</v>
      </c>
      <c r="C802" t="s">
        <v>142</v>
      </c>
      <c r="D802" t="s">
        <v>3828</v>
      </c>
      <c r="E802" t="s">
        <v>51</v>
      </c>
      <c r="F802" t="b">
        <v>0</v>
      </c>
      <c r="G802" t="s">
        <v>27</v>
      </c>
      <c r="H802" s="4">
        <v>45672.752280092587</v>
      </c>
      <c r="I802" t="b">
        <v>1</v>
      </c>
      <c r="J802" t="b">
        <v>0</v>
      </c>
      <c r="K802" t="s">
        <v>24</v>
      </c>
      <c r="L802" t="s">
        <v>36</v>
      </c>
      <c r="N802">
        <v>50</v>
      </c>
      <c r="O802" t="s">
        <v>1237</v>
      </c>
      <c r="P802" t="s">
        <v>1108</v>
      </c>
    </row>
    <row r="803" spans="1:16" x14ac:dyDescent="0.55000000000000004">
      <c r="A803" t="s">
        <v>19</v>
      </c>
      <c r="B803" t="s">
        <v>5253</v>
      </c>
      <c r="C803" t="s">
        <v>39</v>
      </c>
      <c r="D803" t="s">
        <v>3985</v>
      </c>
      <c r="E803" t="s">
        <v>20</v>
      </c>
      <c r="F803" t="b">
        <v>1</v>
      </c>
      <c r="G803" t="s">
        <v>5254</v>
      </c>
      <c r="H803" s="4">
        <v>45672.774421296293</v>
      </c>
      <c r="I803" t="b">
        <v>0</v>
      </c>
      <c r="J803" t="b">
        <v>0</v>
      </c>
      <c r="K803" t="s">
        <v>5254</v>
      </c>
      <c r="L803" t="s">
        <v>22</v>
      </c>
      <c r="M803">
        <v>50000</v>
      </c>
      <c r="O803" t="s">
        <v>2230</v>
      </c>
      <c r="P803" t="s">
        <v>5255</v>
      </c>
    </row>
    <row r="804" spans="1:16" x14ac:dyDescent="0.55000000000000004">
      <c r="A804" t="s">
        <v>1</v>
      </c>
      <c r="B804" t="s">
        <v>5256</v>
      </c>
      <c r="C804" t="s">
        <v>82</v>
      </c>
      <c r="D804" t="s">
        <v>3957</v>
      </c>
      <c r="E804" t="s">
        <v>20</v>
      </c>
      <c r="F804" t="b">
        <v>0</v>
      </c>
      <c r="G804" t="s">
        <v>27</v>
      </c>
      <c r="H804" s="4">
        <v>45672.793067129627</v>
      </c>
      <c r="I804" t="b">
        <v>0</v>
      </c>
      <c r="J804" t="b">
        <v>0</v>
      </c>
      <c r="K804" t="s">
        <v>24</v>
      </c>
      <c r="L804" t="s">
        <v>36</v>
      </c>
      <c r="N804">
        <v>49.895000457763672</v>
      </c>
      <c r="O804" t="s">
        <v>2739</v>
      </c>
    </row>
    <row r="805" spans="1:16" x14ac:dyDescent="0.55000000000000004">
      <c r="A805" t="s">
        <v>0</v>
      </c>
      <c r="B805" t="s">
        <v>5257</v>
      </c>
      <c r="C805" t="s">
        <v>810</v>
      </c>
      <c r="D805" t="s">
        <v>3973</v>
      </c>
      <c r="E805" t="s">
        <v>20</v>
      </c>
      <c r="F805" t="b">
        <v>0</v>
      </c>
      <c r="G805" t="s">
        <v>27</v>
      </c>
      <c r="H805" s="4">
        <v>45672.833518518521</v>
      </c>
      <c r="I805" t="b">
        <v>0</v>
      </c>
      <c r="J805" t="b">
        <v>1</v>
      </c>
      <c r="K805" t="s">
        <v>24</v>
      </c>
      <c r="L805" t="s">
        <v>22</v>
      </c>
      <c r="M805">
        <v>124400</v>
      </c>
      <c r="O805" t="s">
        <v>1126</v>
      </c>
      <c r="P805" t="s">
        <v>1955</v>
      </c>
    </row>
    <row r="806" spans="1:16" x14ac:dyDescent="0.55000000000000004">
      <c r="A806" t="s">
        <v>25</v>
      </c>
      <c r="B806" t="s">
        <v>5258</v>
      </c>
      <c r="C806" t="s">
        <v>143</v>
      </c>
      <c r="D806" t="s">
        <v>3973</v>
      </c>
      <c r="E806" t="s">
        <v>20</v>
      </c>
      <c r="F806" t="b">
        <v>0</v>
      </c>
      <c r="G806" t="s">
        <v>35</v>
      </c>
      <c r="H806" s="4">
        <v>45672.834097222221</v>
      </c>
      <c r="I806" t="b">
        <v>0</v>
      </c>
      <c r="J806" t="b">
        <v>1</v>
      </c>
      <c r="K806" t="s">
        <v>24</v>
      </c>
      <c r="L806" t="s">
        <v>22</v>
      </c>
      <c r="M806">
        <v>111500</v>
      </c>
      <c r="O806" t="s">
        <v>1126</v>
      </c>
      <c r="P806" t="s">
        <v>5259</v>
      </c>
    </row>
    <row r="807" spans="1:16" x14ac:dyDescent="0.55000000000000004">
      <c r="A807" t="s">
        <v>2</v>
      </c>
      <c r="B807" t="s">
        <v>5260</v>
      </c>
      <c r="C807" t="s">
        <v>39</v>
      </c>
      <c r="D807" t="s">
        <v>3973</v>
      </c>
      <c r="E807" t="s">
        <v>51</v>
      </c>
      <c r="F807" t="b">
        <v>1</v>
      </c>
      <c r="G807" t="s">
        <v>27</v>
      </c>
      <c r="H807" s="4">
        <v>45672.835729166669</v>
      </c>
      <c r="I807" t="b">
        <v>0</v>
      </c>
      <c r="J807" t="b">
        <v>1</v>
      </c>
      <c r="K807" t="s">
        <v>24</v>
      </c>
      <c r="L807" t="s">
        <v>36</v>
      </c>
      <c r="N807">
        <v>105</v>
      </c>
      <c r="O807" t="s">
        <v>4248</v>
      </c>
      <c r="P807" t="s">
        <v>193</v>
      </c>
    </row>
    <row r="808" spans="1:16" x14ac:dyDescent="0.55000000000000004">
      <c r="A808" t="s">
        <v>1</v>
      </c>
      <c r="B808" t="s">
        <v>5261</v>
      </c>
      <c r="C808" t="s">
        <v>2943</v>
      </c>
      <c r="D808" t="s">
        <v>3973</v>
      </c>
      <c r="E808" t="s">
        <v>20</v>
      </c>
      <c r="F808" t="b">
        <v>0</v>
      </c>
      <c r="G808" t="s">
        <v>30</v>
      </c>
      <c r="H808" s="4">
        <v>45672.876018518517</v>
      </c>
      <c r="I808" t="b">
        <v>0</v>
      </c>
      <c r="J808" t="b">
        <v>1</v>
      </c>
      <c r="K808" t="s">
        <v>24</v>
      </c>
      <c r="L808" t="s">
        <v>36</v>
      </c>
      <c r="N808">
        <v>22.465000152587891</v>
      </c>
      <c r="O808" t="s">
        <v>5262</v>
      </c>
      <c r="P808" t="s">
        <v>5263</v>
      </c>
    </row>
    <row r="809" spans="1:16" x14ac:dyDescent="0.55000000000000004">
      <c r="A809" t="s">
        <v>19</v>
      </c>
      <c r="B809" t="s">
        <v>5264</v>
      </c>
      <c r="C809" t="s">
        <v>42</v>
      </c>
      <c r="D809" t="s">
        <v>3973</v>
      </c>
      <c r="E809" t="s">
        <v>20</v>
      </c>
      <c r="F809" t="b">
        <v>0</v>
      </c>
      <c r="G809" t="s">
        <v>41</v>
      </c>
      <c r="H809" s="4">
        <v>45672.876550925917</v>
      </c>
      <c r="I809" t="b">
        <v>0</v>
      </c>
      <c r="J809" t="b">
        <v>1</v>
      </c>
      <c r="K809" t="s">
        <v>24</v>
      </c>
      <c r="L809" t="s">
        <v>22</v>
      </c>
      <c r="M809">
        <v>186500</v>
      </c>
      <c r="O809" t="s">
        <v>1883</v>
      </c>
      <c r="P809" t="s">
        <v>1884</v>
      </c>
    </row>
    <row r="810" spans="1:16" x14ac:dyDescent="0.55000000000000004">
      <c r="A810" t="s">
        <v>0</v>
      </c>
      <c r="B810" t="s">
        <v>103</v>
      </c>
      <c r="C810" t="s">
        <v>116</v>
      </c>
      <c r="D810" t="s">
        <v>3828</v>
      </c>
      <c r="E810" t="s">
        <v>20</v>
      </c>
      <c r="F810" t="b">
        <v>0</v>
      </c>
      <c r="G810" t="s">
        <v>23</v>
      </c>
      <c r="H810" s="4">
        <v>45672.895011574074</v>
      </c>
      <c r="I810" t="b">
        <v>0</v>
      </c>
      <c r="J810" t="b">
        <v>1</v>
      </c>
      <c r="K810" t="s">
        <v>24</v>
      </c>
      <c r="L810" t="s">
        <v>22</v>
      </c>
      <c r="M810">
        <v>57500</v>
      </c>
      <c r="O810" t="s">
        <v>5265</v>
      </c>
      <c r="P810" t="s">
        <v>5266</v>
      </c>
    </row>
    <row r="811" spans="1:16" x14ac:dyDescent="0.55000000000000004">
      <c r="A811" t="s">
        <v>139</v>
      </c>
      <c r="B811" t="s">
        <v>277</v>
      </c>
      <c r="C811" t="s">
        <v>3464</v>
      </c>
      <c r="D811" t="s">
        <v>3973</v>
      </c>
      <c r="E811" t="s">
        <v>20</v>
      </c>
      <c r="F811" t="b">
        <v>0</v>
      </c>
      <c r="G811" t="s">
        <v>52</v>
      </c>
      <c r="H811" s="4">
        <v>45672.917893518519</v>
      </c>
      <c r="I811" t="b">
        <v>0</v>
      </c>
      <c r="J811" t="b">
        <v>0</v>
      </c>
      <c r="K811" t="s">
        <v>24</v>
      </c>
      <c r="L811" t="s">
        <v>36</v>
      </c>
      <c r="N811">
        <v>56</v>
      </c>
      <c r="O811" t="s">
        <v>131</v>
      </c>
      <c r="P811" t="s">
        <v>138</v>
      </c>
    </row>
    <row r="812" spans="1:16" x14ac:dyDescent="0.55000000000000004">
      <c r="A812" t="s">
        <v>2</v>
      </c>
      <c r="B812" t="s">
        <v>5267</v>
      </c>
      <c r="C812" t="s">
        <v>39</v>
      </c>
      <c r="D812" t="s">
        <v>3828</v>
      </c>
      <c r="E812" t="s">
        <v>219</v>
      </c>
      <c r="F812" t="b">
        <v>1</v>
      </c>
      <c r="G812" t="s">
        <v>27</v>
      </c>
      <c r="H812" s="4">
        <v>45672.918888888889</v>
      </c>
      <c r="I812" t="b">
        <v>1</v>
      </c>
      <c r="J812" t="b">
        <v>0</v>
      </c>
      <c r="K812" t="s">
        <v>24</v>
      </c>
      <c r="L812" t="s">
        <v>36</v>
      </c>
      <c r="N812">
        <v>77.5</v>
      </c>
      <c r="O812" t="s">
        <v>2692</v>
      </c>
    </row>
    <row r="813" spans="1:16" x14ac:dyDescent="0.55000000000000004">
      <c r="A813" t="s">
        <v>1</v>
      </c>
      <c r="B813" t="s">
        <v>2830</v>
      </c>
      <c r="C813" t="s">
        <v>203</v>
      </c>
      <c r="D813" t="s">
        <v>3973</v>
      </c>
      <c r="E813" t="s">
        <v>51</v>
      </c>
      <c r="F813" t="b">
        <v>0</v>
      </c>
      <c r="G813" t="s">
        <v>23</v>
      </c>
      <c r="H813" s="4">
        <v>45672.93677083333</v>
      </c>
      <c r="I813" t="b">
        <v>0</v>
      </c>
      <c r="J813" t="b">
        <v>1</v>
      </c>
      <c r="K813" t="s">
        <v>24</v>
      </c>
      <c r="L813" t="s">
        <v>36</v>
      </c>
      <c r="N813">
        <v>84.044998168945313</v>
      </c>
      <c r="O813" t="s">
        <v>2056</v>
      </c>
      <c r="P813" t="s">
        <v>3405</v>
      </c>
    </row>
    <row r="814" spans="1:16" x14ac:dyDescent="0.55000000000000004">
      <c r="A814" t="s">
        <v>25</v>
      </c>
      <c r="B814" t="s">
        <v>1727</v>
      </c>
      <c r="C814" t="s">
        <v>2839</v>
      </c>
      <c r="D814" t="s">
        <v>3973</v>
      </c>
      <c r="E814" t="s">
        <v>20</v>
      </c>
      <c r="F814" t="b">
        <v>0</v>
      </c>
      <c r="G814" t="s">
        <v>35</v>
      </c>
      <c r="H814" s="4">
        <v>45672.959097222221</v>
      </c>
      <c r="I814" t="b">
        <v>0</v>
      </c>
      <c r="J814" t="b">
        <v>0</v>
      </c>
      <c r="K814" t="s">
        <v>24</v>
      </c>
      <c r="L814" t="s">
        <v>22</v>
      </c>
      <c r="M814">
        <v>129015.28125</v>
      </c>
      <c r="O814" t="s">
        <v>4652</v>
      </c>
      <c r="P814" t="s">
        <v>5268</v>
      </c>
    </row>
    <row r="815" spans="1:16" x14ac:dyDescent="0.55000000000000004">
      <c r="A815" t="s">
        <v>139</v>
      </c>
      <c r="B815" t="s">
        <v>5269</v>
      </c>
      <c r="C815" t="s">
        <v>203</v>
      </c>
      <c r="D815" t="s">
        <v>3973</v>
      </c>
      <c r="E815" t="s">
        <v>20</v>
      </c>
      <c r="F815" t="b">
        <v>0</v>
      </c>
      <c r="G815" t="s">
        <v>23</v>
      </c>
      <c r="H815" s="4">
        <v>45672.978368055563</v>
      </c>
      <c r="I815" t="b">
        <v>0</v>
      </c>
      <c r="J815" t="b">
        <v>1</v>
      </c>
      <c r="K815" t="s">
        <v>24</v>
      </c>
      <c r="L815" t="s">
        <v>22</v>
      </c>
      <c r="M815">
        <v>120500</v>
      </c>
      <c r="O815" t="s">
        <v>1162</v>
      </c>
      <c r="P815" t="s">
        <v>5270</v>
      </c>
    </row>
    <row r="816" spans="1:16" x14ac:dyDescent="0.55000000000000004">
      <c r="A816" t="s">
        <v>0</v>
      </c>
      <c r="B816" t="s">
        <v>5271</v>
      </c>
      <c r="C816" t="s">
        <v>39</v>
      </c>
      <c r="D816" t="s">
        <v>3828</v>
      </c>
      <c r="E816" t="s">
        <v>828</v>
      </c>
      <c r="F816" t="b">
        <v>1</v>
      </c>
      <c r="G816" t="s">
        <v>1247</v>
      </c>
      <c r="H816" s="4">
        <v>45673.013877314806</v>
      </c>
      <c r="I816" t="b">
        <v>0</v>
      </c>
      <c r="J816" t="b">
        <v>0</v>
      </c>
      <c r="K816" t="s">
        <v>1247</v>
      </c>
      <c r="L816" t="s">
        <v>22</v>
      </c>
      <c r="M816">
        <v>90000</v>
      </c>
      <c r="O816" t="s">
        <v>1893</v>
      </c>
      <c r="P816" t="s">
        <v>5272</v>
      </c>
    </row>
    <row r="817" spans="1:16" x14ac:dyDescent="0.55000000000000004">
      <c r="A817" t="s">
        <v>2</v>
      </c>
      <c r="B817" t="s">
        <v>5273</v>
      </c>
      <c r="C817" t="s">
        <v>690</v>
      </c>
      <c r="D817" t="s">
        <v>5274</v>
      </c>
      <c r="E817" t="s">
        <v>20</v>
      </c>
      <c r="F817" t="b">
        <v>0</v>
      </c>
      <c r="G817" t="s">
        <v>23</v>
      </c>
      <c r="H817" s="4">
        <v>45673.020324074067</v>
      </c>
      <c r="I817" t="b">
        <v>0</v>
      </c>
      <c r="J817" t="b">
        <v>1</v>
      </c>
      <c r="K817" t="s">
        <v>24</v>
      </c>
      <c r="L817" t="s">
        <v>22</v>
      </c>
      <c r="M817">
        <v>210000</v>
      </c>
      <c r="O817" t="s">
        <v>5275</v>
      </c>
      <c r="P817" t="s">
        <v>5276</v>
      </c>
    </row>
    <row r="818" spans="1:16" x14ac:dyDescent="0.55000000000000004">
      <c r="A818" t="s">
        <v>0</v>
      </c>
      <c r="B818" t="s">
        <v>5277</v>
      </c>
      <c r="C818" t="s">
        <v>2828</v>
      </c>
      <c r="D818" t="s">
        <v>3828</v>
      </c>
      <c r="E818" t="s">
        <v>20</v>
      </c>
      <c r="F818" t="b">
        <v>0</v>
      </c>
      <c r="G818" t="s">
        <v>41</v>
      </c>
      <c r="H818" s="4">
        <v>45673.042141203703</v>
      </c>
      <c r="I818" t="b">
        <v>0</v>
      </c>
      <c r="J818" t="b">
        <v>1</v>
      </c>
      <c r="K818" t="s">
        <v>24</v>
      </c>
      <c r="L818" t="s">
        <v>36</v>
      </c>
      <c r="N818">
        <v>43.870002746582031</v>
      </c>
      <c r="O818" t="s">
        <v>5278</v>
      </c>
      <c r="P818" t="s">
        <v>5279</v>
      </c>
    </row>
    <row r="819" spans="1:16" x14ac:dyDescent="0.55000000000000004">
      <c r="A819" t="s">
        <v>2</v>
      </c>
      <c r="B819" t="s">
        <v>674</v>
      </c>
      <c r="C819" t="s">
        <v>166</v>
      </c>
      <c r="D819" t="s">
        <v>2208</v>
      </c>
      <c r="E819" t="s">
        <v>20</v>
      </c>
      <c r="F819" t="b">
        <v>0</v>
      </c>
      <c r="G819" t="s">
        <v>27</v>
      </c>
      <c r="H819" s="4">
        <v>45673.043946759259</v>
      </c>
      <c r="I819" t="b">
        <v>0</v>
      </c>
      <c r="J819" t="b">
        <v>0</v>
      </c>
      <c r="K819" t="s">
        <v>24</v>
      </c>
      <c r="L819" t="s">
        <v>22</v>
      </c>
      <c r="M819">
        <v>147500</v>
      </c>
      <c r="O819" t="s">
        <v>5280</v>
      </c>
      <c r="P819" t="s">
        <v>5281</v>
      </c>
    </row>
    <row r="820" spans="1:16" x14ac:dyDescent="0.55000000000000004">
      <c r="A820" t="s">
        <v>1</v>
      </c>
      <c r="B820" t="s">
        <v>1</v>
      </c>
      <c r="C820" t="s">
        <v>5242</v>
      </c>
      <c r="D820" t="s">
        <v>5243</v>
      </c>
      <c r="E820" t="s">
        <v>20</v>
      </c>
      <c r="F820" t="b">
        <v>0</v>
      </c>
      <c r="G820" t="s">
        <v>314</v>
      </c>
      <c r="H820" s="4">
        <v>45673.046446759261</v>
      </c>
      <c r="I820" t="b">
        <v>0</v>
      </c>
      <c r="J820" t="b">
        <v>0</v>
      </c>
      <c r="K820" t="s">
        <v>314</v>
      </c>
      <c r="L820" t="s">
        <v>22</v>
      </c>
      <c r="M820">
        <v>120500</v>
      </c>
      <c r="O820" t="s">
        <v>5282</v>
      </c>
      <c r="P820" t="s">
        <v>5283</v>
      </c>
    </row>
    <row r="821" spans="1:16" x14ac:dyDescent="0.55000000000000004">
      <c r="A821" t="s">
        <v>25</v>
      </c>
      <c r="B821" t="s">
        <v>5284</v>
      </c>
      <c r="C821" t="s">
        <v>236</v>
      </c>
      <c r="D821" t="s">
        <v>3973</v>
      </c>
      <c r="E821" t="s">
        <v>20</v>
      </c>
      <c r="F821" t="b">
        <v>0</v>
      </c>
      <c r="G821" t="s">
        <v>27</v>
      </c>
      <c r="H821" s="4">
        <v>45673.083437499998</v>
      </c>
      <c r="I821" t="b">
        <v>0</v>
      </c>
      <c r="J821" t="b">
        <v>1</v>
      </c>
      <c r="K821" t="s">
        <v>24</v>
      </c>
      <c r="L821" t="s">
        <v>22</v>
      </c>
      <c r="M821">
        <v>131500</v>
      </c>
      <c r="O821" t="s">
        <v>1126</v>
      </c>
      <c r="P821" t="s">
        <v>5285</v>
      </c>
    </row>
    <row r="822" spans="1:16" x14ac:dyDescent="0.55000000000000004">
      <c r="A822" t="s">
        <v>0</v>
      </c>
      <c r="B822" t="s">
        <v>5188</v>
      </c>
      <c r="C822" t="s">
        <v>82</v>
      </c>
      <c r="D822" t="s">
        <v>2882</v>
      </c>
      <c r="E822" t="s">
        <v>20</v>
      </c>
      <c r="F822" t="b">
        <v>0</v>
      </c>
      <c r="G822" t="s">
        <v>27</v>
      </c>
      <c r="H822" s="4">
        <v>45673.250011574077</v>
      </c>
      <c r="I822" t="b">
        <v>0</v>
      </c>
      <c r="J822" t="b">
        <v>1</v>
      </c>
      <c r="K822" t="s">
        <v>24</v>
      </c>
      <c r="L822" t="s">
        <v>22</v>
      </c>
      <c r="M822">
        <v>175000</v>
      </c>
      <c r="O822" t="s">
        <v>1427</v>
      </c>
      <c r="P822" t="s">
        <v>5189</v>
      </c>
    </row>
    <row r="823" spans="1:16" x14ac:dyDescent="0.55000000000000004">
      <c r="A823" t="s">
        <v>0</v>
      </c>
      <c r="B823" t="s">
        <v>5286</v>
      </c>
      <c r="C823" t="s">
        <v>5287</v>
      </c>
      <c r="D823" t="s">
        <v>5243</v>
      </c>
      <c r="E823" t="s">
        <v>20</v>
      </c>
      <c r="F823" t="b">
        <v>0</v>
      </c>
      <c r="G823" t="s">
        <v>41</v>
      </c>
      <c r="H823" s="4">
        <v>45673.250381944446</v>
      </c>
      <c r="I823" t="b">
        <v>0</v>
      </c>
      <c r="J823" t="b">
        <v>1</v>
      </c>
      <c r="K823" t="s">
        <v>24</v>
      </c>
      <c r="L823" t="s">
        <v>22</v>
      </c>
      <c r="M823">
        <v>65000</v>
      </c>
      <c r="O823" t="s">
        <v>3213</v>
      </c>
      <c r="P823" t="s">
        <v>5288</v>
      </c>
    </row>
    <row r="824" spans="1:16" x14ac:dyDescent="0.55000000000000004">
      <c r="A824" t="s">
        <v>0</v>
      </c>
      <c r="B824" t="s">
        <v>5289</v>
      </c>
      <c r="C824" t="s">
        <v>1077</v>
      </c>
      <c r="D824" t="s">
        <v>5290</v>
      </c>
      <c r="F824" t="b">
        <v>0</v>
      </c>
      <c r="G824" t="s">
        <v>41</v>
      </c>
      <c r="H824" s="4">
        <v>45673.250381944446</v>
      </c>
      <c r="I824" t="b">
        <v>0</v>
      </c>
      <c r="J824" t="b">
        <v>1</v>
      </c>
      <c r="K824" t="s">
        <v>24</v>
      </c>
      <c r="L824" t="s">
        <v>36</v>
      </c>
      <c r="N824">
        <v>22.5</v>
      </c>
      <c r="O824" t="s">
        <v>5291</v>
      </c>
      <c r="P824" t="s">
        <v>1321</v>
      </c>
    </row>
    <row r="825" spans="1:16" x14ac:dyDescent="0.55000000000000004">
      <c r="A825" t="s">
        <v>0</v>
      </c>
      <c r="B825" t="s">
        <v>5292</v>
      </c>
      <c r="C825" t="s">
        <v>140</v>
      </c>
      <c r="D825" t="s">
        <v>3973</v>
      </c>
      <c r="E825" t="s">
        <v>20</v>
      </c>
      <c r="F825" t="b">
        <v>0</v>
      </c>
      <c r="G825" t="s">
        <v>35</v>
      </c>
      <c r="H825" s="4">
        <v>45673.250648148147</v>
      </c>
      <c r="I825" t="b">
        <v>1</v>
      </c>
      <c r="J825" t="b">
        <v>0</v>
      </c>
      <c r="K825" t="s">
        <v>24</v>
      </c>
      <c r="L825" t="s">
        <v>22</v>
      </c>
      <c r="M825">
        <v>128500</v>
      </c>
      <c r="O825" t="s">
        <v>4959</v>
      </c>
      <c r="P825" t="s">
        <v>5293</v>
      </c>
    </row>
    <row r="826" spans="1:16" x14ac:dyDescent="0.55000000000000004">
      <c r="A826" t="s">
        <v>25</v>
      </c>
      <c r="B826" t="s">
        <v>5284</v>
      </c>
      <c r="C826" t="s">
        <v>143</v>
      </c>
      <c r="D826" t="s">
        <v>4014</v>
      </c>
      <c r="E826" t="s">
        <v>20</v>
      </c>
      <c r="F826" t="b">
        <v>0</v>
      </c>
      <c r="G826" t="s">
        <v>35</v>
      </c>
      <c r="H826" s="4">
        <v>45673.250648148147</v>
      </c>
      <c r="I826" t="b">
        <v>0</v>
      </c>
      <c r="J826" t="b">
        <v>1</v>
      </c>
      <c r="K826" t="s">
        <v>24</v>
      </c>
      <c r="L826" t="s">
        <v>22</v>
      </c>
      <c r="M826">
        <v>131500</v>
      </c>
      <c r="O826" t="s">
        <v>1126</v>
      </c>
      <c r="P826" t="s">
        <v>5285</v>
      </c>
    </row>
    <row r="827" spans="1:16" x14ac:dyDescent="0.55000000000000004">
      <c r="A827" t="s">
        <v>0</v>
      </c>
      <c r="B827" t="s">
        <v>2628</v>
      </c>
      <c r="C827" t="s">
        <v>1090</v>
      </c>
      <c r="D827" t="s">
        <v>3828</v>
      </c>
      <c r="E827" t="s">
        <v>20</v>
      </c>
      <c r="F827" t="b">
        <v>0</v>
      </c>
      <c r="G827" t="s">
        <v>35</v>
      </c>
      <c r="H827" s="4">
        <v>45673.250648148147</v>
      </c>
      <c r="I827" t="b">
        <v>0</v>
      </c>
      <c r="J827" t="b">
        <v>1</v>
      </c>
      <c r="K827" t="s">
        <v>24</v>
      </c>
      <c r="L827" t="s">
        <v>22</v>
      </c>
      <c r="M827">
        <v>85000</v>
      </c>
      <c r="O827" t="s">
        <v>5294</v>
      </c>
      <c r="P827" t="s">
        <v>5295</v>
      </c>
    </row>
    <row r="828" spans="1:16" x14ac:dyDescent="0.55000000000000004">
      <c r="A828" t="s">
        <v>1</v>
      </c>
      <c r="B828" t="s">
        <v>5296</v>
      </c>
      <c r="C828" t="s">
        <v>509</v>
      </c>
      <c r="D828" t="s">
        <v>3828</v>
      </c>
      <c r="E828" t="s">
        <v>20</v>
      </c>
      <c r="F828" t="b">
        <v>0</v>
      </c>
      <c r="G828" t="s">
        <v>35</v>
      </c>
      <c r="H828" s="4">
        <v>45673.251898148148</v>
      </c>
      <c r="I828" t="b">
        <v>0</v>
      </c>
      <c r="J828" t="b">
        <v>1</v>
      </c>
      <c r="K828" t="s">
        <v>24</v>
      </c>
      <c r="L828" t="s">
        <v>22</v>
      </c>
      <c r="M828">
        <v>96500</v>
      </c>
      <c r="O828" t="s">
        <v>5006</v>
      </c>
      <c r="P828" t="s">
        <v>5297</v>
      </c>
    </row>
    <row r="829" spans="1:16" x14ac:dyDescent="0.55000000000000004">
      <c r="A829" t="s">
        <v>25</v>
      </c>
      <c r="B829" t="s">
        <v>5298</v>
      </c>
      <c r="C829" t="s">
        <v>624</v>
      </c>
      <c r="D829" t="s">
        <v>3973</v>
      </c>
      <c r="E829" t="s">
        <v>20</v>
      </c>
      <c r="F829" t="b">
        <v>0</v>
      </c>
      <c r="G829" t="s">
        <v>35</v>
      </c>
      <c r="H829" s="4">
        <v>45673.252175925933</v>
      </c>
      <c r="I829" t="b">
        <v>0</v>
      </c>
      <c r="J829" t="b">
        <v>1</v>
      </c>
      <c r="K829" t="s">
        <v>24</v>
      </c>
      <c r="L829" t="s">
        <v>22</v>
      </c>
      <c r="M829">
        <v>124200</v>
      </c>
      <c r="O829" t="s">
        <v>65</v>
      </c>
      <c r="P829" t="s">
        <v>5299</v>
      </c>
    </row>
    <row r="830" spans="1:16" x14ac:dyDescent="0.55000000000000004">
      <c r="A830" t="s">
        <v>25</v>
      </c>
      <c r="B830" t="s">
        <v>5300</v>
      </c>
      <c r="C830" t="s">
        <v>151</v>
      </c>
      <c r="D830" t="s">
        <v>3973</v>
      </c>
      <c r="E830" t="s">
        <v>20</v>
      </c>
      <c r="F830" t="b">
        <v>0</v>
      </c>
      <c r="G830" t="s">
        <v>30</v>
      </c>
      <c r="H830" s="4">
        <v>45673.252418981479</v>
      </c>
      <c r="I830" t="b">
        <v>0</v>
      </c>
      <c r="J830" t="b">
        <v>1</v>
      </c>
      <c r="K830" t="s">
        <v>24</v>
      </c>
      <c r="L830" t="s">
        <v>22</v>
      </c>
      <c r="M830">
        <v>105000</v>
      </c>
      <c r="O830" t="s">
        <v>1330</v>
      </c>
      <c r="P830" t="s">
        <v>5301</v>
      </c>
    </row>
    <row r="831" spans="1:16" x14ac:dyDescent="0.55000000000000004">
      <c r="A831" t="s">
        <v>1</v>
      </c>
      <c r="B831" t="s">
        <v>4893</v>
      </c>
      <c r="C831" t="s">
        <v>82</v>
      </c>
      <c r="D831" t="s">
        <v>3973</v>
      </c>
      <c r="E831" t="s">
        <v>20</v>
      </c>
      <c r="F831" t="b">
        <v>0</v>
      </c>
      <c r="G831" t="s">
        <v>27</v>
      </c>
      <c r="H831" s="4">
        <v>45673.252766203703</v>
      </c>
      <c r="I831" t="b">
        <v>0</v>
      </c>
      <c r="J831" t="b">
        <v>0</v>
      </c>
      <c r="K831" t="s">
        <v>24</v>
      </c>
      <c r="L831" t="s">
        <v>22</v>
      </c>
      <c r="M831">
        <v>106000</v>
      </c>
      <c r="O831" t="s">
        <v>374</v>
      </c>
      <c r="P831" t="s">
        <v>5302</v>
      </c>
    </row>
    <row r="832" spans="1:16" x14ac:dyDescent="0.55000000000000004">
      <c r="A832" t="s">
        <v>1</v>
      </c>
      <c r="B832" t="s">
        <v>5303</v>
      </c>
      <c r="C832" t="s">
        <v>322</v>
      </c>
      <c r="D832" t="s">
        <v>3973</v>
      </c>
      <c r="E832" t="s">
        <v>20</v>
      </c>
      <c r="F832" t="b">
        <v>0</v>
      </c>
      <c r="G832" t="s">
        <v>41</v>
      </c>
      <c r="H832" s="4">
        <v>45673.253067129634</v>
      </c>
      <c r="I832" t="b">
        <v>0</v>
      </c>
      <c r="J832" t="b">
        <v>1</v>
      </c>
      <c r="K832" t="s">
        <v>24</v>
      </c>
      <c r="L832" t="s">
        <v>22</v>
      </c>
      <c r="M832">
        <v>214500</v>
      </c>
      <c r="O832" t="s">
        <v>428</v>
      </c>
      <c r="P832" t="s">
        <v>5304</v>
      </c>
    </row>
    <row r="833" spans="1:16" x14ac:dyDescent="0.55000000000000004">
      <c r="A833" t="s">
        <v>1</v>
      </c>
      <c r="B833" t="s">
        <v>5305</v>
      </c>
      <c r="C833" t="s">
        <v>5306</v>
      </c>
      <c r="D833" t="s">
        <v>4302</v>
      </c>
      <c r="E833" t="s">
        <v>20</v>
      </c>
      <c r="F833" t="b">
        <v>0</v>
      </c>
      <c r="G833" t="s">
        <v>30</v>
      </c>
      <c r="H833" s="4">
        <v>45673.253368055557</v>
      </c>
      <c r="I833" t="b">
        <v>0</v>
      </c>
      <c r="J833" t="b">
        <v>0</v>
      </c>
      <c r="K833" t="s">
        <v>24</v>
      </c>
      <c r="L833" t="s">
        <v>22</v>
      </c>
      <c r="M833">
        <v>61111</v>
      </c>
      <c r="O833" t="s">
        <v>548</v>
      </c>
    </row>
    <row r="834" spans="1:16" x14ac:dyDescent="0.55000000000000004">
      <c r="A834" t="s">
        <v>19</v>
      </c>
      <c r="B834" t="s">
        <v>5307</v>
      </c>
      <c r="C834" t="s">
        <v>92</v>
      </c>
      <c r="D834" t="s">
        <v>3973</v>
      </c>
      <c r="E834" t="s">
        <v>20</v>
      </c>
      <c r="F834" t="b">
        <v>0</v>
      </c>
      <c r="G834" t="s">
        <v>30</v>
      </c>
      <c r="H834" s="4">
        <v>45673.253368055557</v>
      </c>
      <c r="I834" t="b">
        <v>0</v>
      </c>
      <c r="J834" t="b">
        <v>1</v>
      </c>
      <c r="K834" t="s">
        <v>24</v>
      </c>
      <c r="L834" t="s">
        <v>22</v>
      </c>
      <c r="M834">
        <v>189500</v>
      </c>
      <c r="O834" t="s">
        <v>1250</v>
      </c>
      <c r="P834" t="s">
        <v>5308</v>
      </c>
    </row>
    <row r="835" spans="1:16" x14ac:dyDescent="0.55000000000000004">
      <c r="A835" t="s">
        <v>19</v>
      </c>
      <c r="B835" t="s">
        <v>19</v>
      </c>
      <c r="C835" t="s">
        <v>5242</v>
      </c>
      <c r="D835" t="s">
        <v>5243</v>
      </c>
      <c r="E835" t="s">
        <v>20</v>
      </c>
      <c r="F835" t="b">
        <v>0</v>
      </c>
      <c r="G835" t="s">
        <v>314</v>
      </c>
      <c r="H835" s="4">
        <v>45673.2575462963</v>
      </c>
      <c r="I835" t="b">
        <v>0</v>
      </c>
      <c r="J835" t="b">
        <v>0</v>
      </c>
      <c r="K835" t="s">
        <v>314</v>
      </c>
      <c r="L835" t="s">
        <v>22</v>
      </c>
      <c r="M835">
        <v>90000</v>
      </c>
      <c r="O835" t="s">
        <v>5309</v>
      </c>
      <c r="P835" t="s">
        <v>5310</v>
      </c>
    </row>
    <row r="836" spans="1:16" x14ac:dyDescent="0.55000000000000004">
      <c r="A836" t="s">
        <v>89</v>
      </c>
      <c r="B836" t="s">
        <v>1787</v>
      </c>
      <c r="C836" t="s">
        <v>39</v>
      </c>
      <c r="D836" t="s">
        <v>3985</v>
      </c>
      <c r="E836" t="s">
        <v>20</v>
      </c>
      <c r="F836" t="b">
        <v>1</v>
      </c>
      <c r="G836" t="s">
        <v>1896</v>
      </c>
      <c r="H836" s="4">
        <v>45673.258773148147</v>
      </c>
      <c r="I836" t="b">
        <v>1</v>
      </c>
      <c r="J836" t="b">
        <v>0</v>
      </c>
      <c r="K836" t="s">
        <v>1896</v>
      </c>
      <c r="L836" t="s">
        <v>22</v>
      </c>
      <c r="M836">
        <v>90000</v>
      </c>
      <c r="O836" t="s">
        <v>1788</v>
      </c>
      <c r="P836" t="s">
        <v>5311</v>
      </c>
    </row>
    <row r="837" spans="1:16" x14ac:dyDescent="0.55000000000000004">
      <c r="A837" t="s">
        <v>25</v>
      </c>
      <c r="B837" t="s">
        <v>3629</v>
      </c>
      <c r="C837" t="s">
        <v>39</v>
      </c>
      <c r="D837" t="s">
        <v>5312</v>
      </c>
      <c r="E837" t="s">
        <v>20</v>
      </c>
      <c r="F837" t="b">
        <v>1</v>
      </c>
      <c r="G837" t="s">
        <v>217</v>
      </c>
      <c r="H837" s="4">
        <v>45673.260312500002</v>
      </c>
      <c r="I837" t="b">
        <v>1</v>
      </c>
      <c r="J837" t="b">
        <v>0</v>
      </c>
      <c r="K837" t="s">
        <v>217</v>
      </c>
      <c r="L837" t="s">
        <v>22</v>
      </c>
      <c r="M837">
        <v>130000</v>
      </c>
      <c r="O837" t="s">
        <v>5313</v>
      </c>
      <c r="P837" t="s">
        <v>2233</v>
      </c>
    </row>
    <row r="838" spans="1:16" x14ac:dyDescent="0.55000000000000004">
      <c r="A838" t="s">
        <v>0</v>
      </c>
      <c r="B838" t="s">
        <v>4660</v>
      </c>
      <c r="C838" t="s">
        <v>1532</v>
      </c>
      <c r="D838" t="s">
        <v>5314</v>
      </c>
      <c r="E838" t="s">
        <v>20</v>
      </c>
      <c r="F838" t="b">
        <v>0</v>
      </c>
      <c r="G838" t="s">
        <v>1532</v>
      </c>
      <c r="H838" s="4">
        <v>45673.266655092593</v>
      </c>
      <c r="I838" t="b">
        <v>1</v>
      </c>
      <c r="J838" t="b">
        <v>0</v>
      </c>
      <c r="K838" t="s">
        <v>1532</v>
      </c>
      <c r="L838" t="s">
        <v>22</v>
      </c>
      <c r="M838">
        <v>50000</v>
      </c>
      <c r="O838" t="s">
        <v>1533</v>
      </c>
      <c r="P838" t="s">
        <v>204</v>
      </c>
    </row>
    <row r="839" spans="1:16" x14ac:dyDescent="0.55000000000000004">
      <c r="A839" t="s">
        <v>2</v>
      </c>
      <c r="B839" t="s">
        <v>2338</v>
      </c>
      <c r="C839" t="s">
        <v>203</v>
      </c>
      <c r="D839" t="s">
        <v>2208</v>
      </c>
      <c r="E839" t="s">
        <v>20</v>
      </c>
      <c r="F839" t="b">
        <v>0</v>
      </c>
      <c r="G839" t="s">
        <v>23</v>
      </c>
      <c r="H839" s="4">
        <v>45673.27107638889</v>
      </c>
      <c r="I839" t="b">
        <v>0</v>
      </c>
      <c r="J839" t="b">
        <v>0</v>
      </c>
      <c r="K839" t="s">
        <v>24</v>
      </c>
      <c r="L839" t="s">
        <v>22</v>
      </c>
      <c r="M839">
        <v>126200</v>
      </c>
      <c r="O839" t="s">
        <v>5315</v>
      </c>
      <c r="P839" t="s">
        <v>5316</v>
      </c>
    </row>
    <row r="840" spans="1:16" x14ac:dyDescent="0.55000000000000004">
      <c r="A840" t="s">
        <v>0</v>
      </c>
      <c r="B840" t="s">
        <v>5317</v>
      </c>
      <c r="C840" t="s">
        <v>329</v>
      </c>
      <c r="D840" t="s">
        <v>2208</v>
      </c>
      <c r="E840" t="s">
        <v>631</v>
      </c>
      <c r="F840" t="b">
        <v>0</v>
      </c>
      <c r="G840" t="s">
        <v>27</v>
      </c>
      <c r="H840" s="4">
        <v>45673.333483796298</v>
      </c>
      <c r="I840" t="b">
        <v>0</v>
      </c>
      <c r="J840" t="b">
        <v>0</v>
      </c>
      <c r="K840" t="s">
        <v>24</v>
      </c>
      <c r="L840" t="s">
        <v>36</v>
      </c>
      <c r="N840">
        <v>18</v>
      </c>
      <c r="O840" t="s">
        <v>5318</v>
      </c>
      <c r="P840" t="s">
        <v>5319</v>
      </c>
    </row>
    <row r="841" spans="1:16" x14ac:dyDescent="0.55000000000000004">
      <c r="A841" t="s">
        <v>2</v>
      </c>
      <c r="B841" t="s">
        <v>638</v>
      </c>
      <c r="C841" t="s">
        <v>5320</v>
      </c>
      <c r="D841" t="s">
        <v>4090</v>
      </c>
      <c r="E841" t="s">
        <v>20</v>
      </c>
      <c r="F841" t="b">
        <v>0</v>
      </c>
      <c r="G841" t="s">
        <v>41</v>
      </c>
      <c r="H841" s="4">
        <v>45673.33734953704</v>
      </c>
      <c r="I841" t="b">
        <v>1</v>
      </c>
      <c r="J841" t="b">
        <v>0</v>
      </c>
      <c r="K841" t="s">
        <v>24</v>
      </c>
      <c r="L841" t="s">
        <v>22</v>
      </c>
      <c r="M841">
        <v>80000</v>
      </c>
      <c r="O841" t="s">
        <v>5321</v>
      </c>
      <c r="P841" t="s">
        <v>5322</v>
      </c>
    </row>
    <row r="842" spans="1:16" x14ac:dyDescent="0.55000000000000004">
      <c r="A842" t="s">
        <v>2</v>
      </c>
      <c r="B842" t="s">
        <v>2476</v>
      </c>
      <c r="C842" t="s">
        <v>913</v>
      </c>
      <c r="D842" t="s">
        <v>3973</v>
      </c>
      <c r="E842" t="s">
        <v>20</v>
      </c>
      <c r="F842" t="b">
        <v>0</v>
      </c>
      <c r="G842" t="s">
        <v>41</v>
      </c>
      <c r="H842" s="4">
        <v>45673.380462962959</v>
      </c>
      <c r="I842" t="b">
        <v>0</v>
      </c>
      <c r="J842" t="b">
        <v>0</v>
      </c>
      <c r="K842" t="s">
        <v>24</v>
      </c>
      <c r="L842" t="s">
        <v>22</v>
      </c>
      <c r="M842">
        <v>180000.5</v>
      </c>
      <c r="O842" t="s">
        <v>947</v>
      </c>
      <c r="P842" t="s">
        <v>5323</v>
      </c>
    </row>
    <row r="843" spans="1:16" x14ac:dyDescent="0.55000000000000004">
      <c r="A843" t="s">
        <v>139</v>
      </c>
      <c r="B843" t="s">
        <v>5324</v>
      </c>
      <c r="C843" t="s">
        <v>283</v>
      </c>
      <c r="D843" t="s">
        <v>3973</v>
      </c>
      <c r="E843" t="s">
        <v>20</v>
      </c>
      <c r="F843" t="b">
        <v>0</v>
      </c>
      <c r="G843" t="s">
        <v>41</v>
      </c>
      <c r="H843" s="4">
        <v>45673.417118055557</v>
      </c>
      <c r="I843" t="b">
        <v>0</v>
      </c>
      <c r="J843" t="b">
        <v>1</v>
      </c>
      <c r="K843" t="s">
        <v>24</v>
      </c>
      <c r="L843" t="s">
        <v>22</v>
      </c>
      <c r="M843">
        <v>177000</v>
      </c>
      <c r="O843" t="s">
        <v>2761</v>
      </c>
      <c r="P843" t="s">
        <v>5325</v>
      </c>
    </row>
    <row r="844" spans="1:16" x14ac:dyDescent="0.55000000000000004">
      <c r="A844" t="s">
        <v>1</v>
      </c>
      <c r="B844" t="s">
        <v>5326</v>
      </c>
      <c r="C844" t="s">
        <v>180</v>
      </c>
      <c r="D844" t="s">
        <v>3973</v>
      </c>
      <c r="E844" t="s">
        <v>20</v>
      </c>
      <c r="F844" t="b">
        <v>0</v>
      </c>
      <c r="G844" t="s">
        <v>41</v>
      </c>
      <c r="H844" s="4">
        <v>45673.417141203703</v>
      </c>
      <c r="I844" t="b">
        <v>0</v>
      </c>
      <c r="J844" t="b">
        <v>1</v>
      </c>
      <c r="K844" t="s">
        <v>24</v>
      </c>
      <c r="L844" t="s">
        <v>22</v>
      </c>
      <c r="M844">
        <v>61650</v>
      </c>
      <c r="O844" t="s">
        <v>4535</v>
      </c>
      <c r="P844" t="s">
        <v>201</v>
      </c>
    </row>
    <row r="845" spans="1:16" x14ac:dyDescent="0.55000000000000004">
      <c r="A845" t="s">
        <v>139</v>
      </c>
      <c r="B845" t="s">
        <v>2526</v>
      </c>
      <c r="C845" t="s">
        <v>134</v>
      </c>
      <c r="D845" t="s">
        <v>3973</v>
      </c>
      <c r="E845" t="s">
        <v>20</v>
      </c>
      <c r="F845" t="b">
        <v>0</v>
      </c>
      <c r="G845" t="s">
        <v>41</v>
      </c>
      <c r="H845" s="4">
        <v>45673.41715277778</v>
      </c>
      <c r="I845" t="b">
        <v>0</v>
      </c>
      <c r="J845" t="b">
        <v>1</v>
      </c>
      <c r="K845" t="s">
        <v>24</v>
      </c>
      <c r="L845" t="s">
        <v>22</v>
      </c>
      <c r="M845">
        <v>90000</v>
      </c>
      <c r="O845" t="s">
        <v>3129</v>
      </c>
      <c r="P845" t="s">
        <v>204</v>
      </c>
    </row>
    <row r="846" spans="1:16" x14ac:dyDescent="0.55000000000000004">
      <c r="A846" t="s">
        <v>1</v>
      </c>
      <c r="B846" t="s">
        <v>5327</v>
      </c>
      <c r="C846" t="s">
        <v>504</v>
      </c>
      <c r="D846" t="s">
        <v>3973</v>
      </c>
      <c r="E846" t="s">
        <v>20</v>
      </c>
      <c r="F846" t="b">
        <v>0</v>
      </c>
      <c r="G846" t="s">
        <v>35</v>
      </c>
      <c r="H846" s="4">
        <v>45673.41741898148</v>
      </c>
      <c r="I846" t="b">
        <v>1</v>
      </c>
      <c r="J846" t="b">
        <v>1</v>
      </c>
      <c r="K846" t="s">
        <v>24</v>
      </c>
      <c r="L846" t="s">
        <v>22</v>
      </c>
      <c r="M846">
        <v>103500</v>
      </c>
      <c r="O846" t="s">
        <v>5328</v>
      </c>
      <c r="P846" t="s">
        <v>1478</v>
      </c>
    </row>
    <row r="847" spans="1:16" x14ac:dyDescent="0.55000000000000004">
      <c r="A847" t="s">
        <v>1</v>
      </c>
      <c r="B847" t="s">
        <v>5329</v>
      </c>
      <c r="C847" t="s">
        <v>167</v>
      </c>
      <c r="D847" t="s">
        <v>3973</v>
      </c>
      <c r="E847" t="s">
        <v>20</v>
      </c>
      <c r="F847" t="b">
        <v>0</v>
      </c>
      <c r="G847" t="s">
        <v>35</v>
      </c>
      <c r="H847" s="4">
        <v>45673.418854166674</v>
      </c>
      <c r="I847" t="b">
        <v>1</v>
      </c>
      <c r="J847" t="b">
        <v>1</v>
      </c>
      <c r="K847" t="s">
        <v>24</v>
      </c>
      <c r="L847" t="s">
        <v>36</v>
      </c>
      <c r="N847">
        <v>32</v>
      </c>
      <c r="O847" t="s">
        <v>5330</v>
      </c>
    </row>
    <row r="848" spans="1:16" x14ac:dyDescent="0.55000000000000004">
      <c r="A848" t="s">
        <v>1</v>
      </c>
      <c r="B848" t="s">
        <v>5331</v>
      </c>
      <c r="C848" t="s">
        <v>5332</v>
      </c>
      <c r="D848" t="s">
        <v>2208</v>
      </c>
      <c r="E848" t="s">
        <v>20</v>
      </c>
      <c r="F848" t="b">
        <v>0</v>
      </c>
      <c r="G848" t="s">
        <v>35</v>
      </c>
      <c r="H848" s="4">
        <v>45673.419965277782</v>
      </c>
      <c r="I848" t="b">
        <v>0</v>
      </c>
      <c r="J848" t="b">
        <v>1</v>
      </c>
      <c r="K848" t="s">
        <v>24</v>
      </c>
      <c r="L848" t="s">
        <v>22</v>
      </c>
      <c r="M848">
        <v>154823.5</v>
      </c>
      <c r="O848" t="s">
        <v>5333</v>
      </c>
      <c r="P848" t="s">
        <v>447</v>
      </c>
    </row>
    <row r="849" spans="1:16" x14ac:dyDescent="0.55000000000000004">
      <c r="A849" t="s">
        <v>2</v>
      </c>
      <c r="B849" t="s">
        <v>5334</v>
      </c>
      <c r="C849" t="s">
        <v>39</v>
      </c>
      <c r="D849" t="s">
        <v>3973</v>
      </c>
      <c r="E849" t="s">
        <v>20</v>
      </c>
      <c r="F849" t="b">
        <v>1</v>
      </c>
      <c r="G849" t="s">
        <v>27</v>
      </c>
      <c r="H849" s="4">
        <v>45673.420474537037</v>
      </c>
      <c r="I849" t="b">
        <v>1</v>
      </c>
      <c r="J849" t="b">
        <v>1</v>
      </c>
      <c r="K849" t="s">
        <v>24</v>
      </c>
      <c r="L849" t="s">
        <v>22</v>
      </c>
      <c r="M849">
        <v>225000</v>
      </c>
      <c r="O849" t="s">
        <v>202</v>
      </c>
      <c r="P849" t="s">
        <v>5335</v>
      </c>
    </row>
    <row r="850" spans="1:16" x14ac:dyDescent="0.55000000000000004">
      <c r="A850" t="s">
        <v>40</v>
      </c>
      <c r="B850" t="s">
        <v>5336</v>
      </c>
      <c r="C850" t="s">
        <v>71</v>
      </c>
      <c r="D850" t="s">
        <v>3973</v>
      </c>
      <c r="E850" t="s">
        <v>20</v>
      </c>
      <c r="F850" t="b">
        <v>0</v>
      </c>
      <c r="G850" t="s">
        <v>41</v>
      </c>
      <c r="H850" s="4">
        <v>45673.422268518523</v>
      </c>
      <c r="I850" t="b">
        <v>0</v>
      </c>
      <c r="J850" t="b">
        <v>1</v>
      </c>
      <c r="K850" t="s">
        <v>24</v>
      </c>
      <c r="L850" t="s">
        <v>22</v>
      </c>
      <c r="M850">
        <v>159100</v>
      </c>
      <c r="O850" t="s">
        <v>1773</v>
      </c>
      <c r="P850" t="s">
        <v>5337</v>
      </c>
    </row>
    <row r="851" spans="1:16" x14ac:dyDescent="0.55000000000000004">
      <c r="A851" t="s">
        <v>19</v>
      </c>
      <c r="B851" t="s">
        <v>5338</v>
      </c>
      <c r="C851" t="s">
        <v>540</v>
      </c>
      <c r="D851" t="s">
        <v>3973</v>
      </c>
      <c r="E851" t="s">
        <v>20</v>
      </c>
      <c r="F851" t="b">
        <v>0</v>
      </c>
      <c r="G851" t="s">
        <v>27</v>
      </c>
      <c r="H851" s="4">
        <v>45673.458587962959</v>
      </c>
      <c r="I851" t="b">
        <v>0</v>
      </c>
      <c r="J851" t="b">
        <v>1</v>
      </c>
      <c r="K851" t="s">
        <v>24</v>
      </c>
      <c r="L851" t="s">
        <v>22</v>
      </c>
      <c r="M851">
        <v>224000</v>
      </c>
      <c r="O851" t="s">
        <v>4535</v>
      </c>
      <c r="P851" t="s">
        <v>201</v>
      </c>
    </row>
    <row r="852" spans="1:16" x14ac:dyDescent="0.55000000000000004">
      <c r="A852" t="s">
        <v>0</v>
      </c>
      <c r="B852" t="s">
        <v>5339</v>
      </c>
      <c r="C852" t="s">
        <v>306</v>
      </c>
      <c r="D852" t="s">
        <v>3973</v>
      </c>
      <c r="E852" t="s">
        <v>20</v>
      </c>
      <c r="F852" t="b">
        <v>0</v>
      </c>
      <c r="G852" t="s">
        <v>27</v>
      </c>
      <c r="H852" s="4">
        <v>45673.458611111113</v>
      </c>
      <c r="I852" t="b">
        <v>1</v>
      </c>
      <c r="J852" t="b">
        <v>1</v>
      </c>
      <c r="K852" t="s">
        <v>24</v>
      </c>
      <c r="L852" t="s">
        <v>22</v>
      </c>
      <c r="M852">
        <v>67500</v>
      </c>
      <c r="O852" t="s">
        <v>202</v>
      </c>
      <c r="P852" t="s">
        <v>883</v>
      </c>
    </row>
    <row r="853" spans="1:16" x14ac:dyDescent="0.55000000000000004">
      <c r="A853" t="s">
        <v>139</v>
      </c>
      <c r="B853" t="s">
        <v>2357</v>
      </c>
      <c r="C853" t="s">
        <v>44</v>
      </c>
      <c r="D853" t="s">
        <v>3973</v>
      </c>
      <c r="E853" t="s">
        <v>20</v>
      </c>
      <c r="F853" t="b">
        <v>0</v>
      </c>
      <c r="G853" t="s">
        <v>41</v>
      </c>
      <c r="H853" s="4">
        <v>45673.458807870367</v>
      </c>
      <c r="I853" t="b">
        <v>0</v>
      </c>
      <c r="J853" t="b">
        <v>1</v>
      </c>
      <c r="K853" t="s">
        <v>24</v>
      </c>
      <c r="L853" t="s">
        <v>22</v>
      </c>
      <c r="M853">
        <v>195000</v>
      </c>
      <c r="O853" t="s">
        <v>5340</v>
      </c>
      <c r="P853" t="s">
        <v>5341</v>
      </c>
    </row>
    <row r="854" spans="1:16" x14ac:dyDescent="0.55000000000000004">
      <c r="A854" t="s">
        <v>19</v>
      </c>
      <c r="B854" t="s">
        <v>5342</v>
      </c>
      <c r="C854" t="s">
        <v>5343</v>
      </c>
      <c r="D854" t="s">
        <v>3973</v>
      </c>
      <c r="E854" t="s">
        <v>20</v>
      </c>
      <c r="F854" t="b">
        <v>0</v>
      </c>
      <c r="G854" t="s">
        <v>41</v>
      </c>
      <c r="H854" s="4">
        <v>45673.461435185192</v>
      </c>
      <c r="I854" t="b">
        <v>0</v>
      </c>
      <c r="J854" t="b">
        <v>1</v>
      </c>
      <c r="K854" t="s">
        <v>24</v>
      </c>
      <c r="L854" t="s">
        <v>22</v>
      </c>
      <c r="M854">
        <v>195500</v>
      </c>
      <c r="O854" t="s">
        <v>4535</v>
      </c>
      <c r="P854" t="s">
        <v>5344</v>
      </c>
    </row>
    <row r="855" spans="1:16" x14ac:dyDescent="0.55000000000000004">
      <c r="A855" t="s">
        <v>2</v>
      </c>
      <c r="B855" t="s">
        <v>5345</v>
      </c>
      <c r="C855" t="s">
        <v>143</v>
      </c>
      <c r="D855" t="s">
        <v>3828</v>
      </c>
      <c r="E855" t="s">
        <v>20</v>
      </c>
      <c r="F855" t="b">
        <v>0</v>
      </c>
      <c r="G855" t="s">
        <v>41</v>
      </c>
      <c r="H855" s="4">
        <v>45673.504016203697</v>
      </c>
      <c r="I855" t="b">
        <v>0</v>
      </c>
      <c r="J855" t="b">
        <v>1</v>
      </c>
      <c r="K855" t="s">
        <v>24</v>
      </c>
      <c r="L855" t="s">
        <v>22</v>
      </c>
      <c r="M855">
        <v>163500</v>
      </c>
      <c r="O855" t="s">
        <v>524</v>
      </c>
      <c r="P855" t="s">
        <v>5346</v>
      </c>
    </row>
    <row r="856" spans="1:16" x14ac:dyDescent="0.55000000000000004">
      <c r="A856" t="s">
        <v>89</v>
      </c>
      <c r="B856" t="s">
        <v>5347</v>
      </c>
      <c r="C856" t="s">
        <v>5348</v>
      </c>
      <c r="D856" t="s">
        <v>3970</v>
      </c>
      <c r="E856" t="s">
        <v>20</v>
      </c>
      <c r="F856" t="b">
        <v>0</v>
      </c>
      <c r="G856" t="s">
        <v>106</v>
      </c>
      <c r="H856" s="4">
        <v>45673.510046296287</v>
      </c>
      <c r="I856" t="b">
        <v>0</v>
      </c>
      <c r="J856" t="b">
        <v>0</v>
      </c>
      <c r="K856" t="s">
        <v>106</v>
      </c>
      <c r="L856" t="s">
        <v>22</v>
      </c>
      <c r="M856">
        <v>150000</v>
      </c>
      <c r="O856" t="s">
        <v>2040</v>
      </c>
      <c r="P856" t="s">
        <v>5349</v>
      </c>
    </row>
    <row r="857" spans="1:16" x14ac:dyDescent="0.55000000000000004">
      <c r="A857" t="s">
        <v>139</v>
      </c>
      <c r="B857" t="s">
        <v>1634</v>
      </c>
      <c r="C857" t="s">
        <v>1353</v>
      </c>
      <c r="D857" t="s">
        <v>3973</v>
      </c>
      <c r="E857" t="s">
        <v>20</v>
      </c>
      <c r="F857" t="b">
        <v>0</v>
      </c>
      <c r="G857" t="s">
        <v>23</v>
      </c>
      <c r="H857" s="4">
        <v>45673.562581018523</v>
      </c>
      <c r="I857" t="b">
        <v>1</v>
      </c>
      <c r="J857" t="b">
        <v>0</v>
      </c>
      <c r="K857" t="s">
        <v>24</v>
      </c>
      <c r="L857" t="s">
        <v>22</v>
      </c>
      <c r="M857">
        <v>67500</v>
      </c>
      <c r="O857" t="s">
        <v>5350</v>
      </c>
      <c r="P857" t="s">
        <v>5351</v>
      </c>
    </row>
    <row r="858" spans="1:16" x14ac:dyDescent="0.55000000000000004">
      <c r="A858" t="s">
        <v>0</v>
      </c>
      <c r="B858" t="s">
        <v>0</v>
      </c>
      <c r="C858" t="s">
        <v>5352</v>
      </c>
      <c r="D858" t="s">
        <v>4090</v>
      </c>
      <c r="E858" t="s">
        <v>20</v>
      </c>
      <c r="F858" t="b">
        <v>0</v>
      </c>
      <c r="G858" t="s">
        <v>23</v>
      </c>
      <c r="H858" s="4">
        <v>45673.562581018523</v>
      </c>
      <c r="I858" t="b">
        <v>0</v>
      </c>
      <c r="J858" t="b">
        <v>0</v>
      </c>
      <c r="K858" t="s">
        <v>24</v>
      </c>
      <c r="L858" t="s">
        <v>22</v>
      </c>
      <c r="M858">
        <v>78522.5</v>
      </c>
      <c r="O858" t="s">
        <v>5353</v>
      </c>
      <c r="P858" t="s">
        <v>48</v>
      </c>
    </row>
    <row r="859" spans="1:16" x14ac:dyDescent="0.55000000000000004">
      <c r="A859" t="s">
        <v>0</v>
      </c>
      <c r="B859" t="s">
        <v>5354</v>
      </c>
      <c r="C859" t="s">
        <v>1579</v>
      </c>
      <c r="D859" t="s">
        <v>3973</v>
      </c>
      <c r="E859" t="s">
        <v>20</v>
      </c>
      <c r="F859" t="b">
        <v>0</v>
      </c>
      <c r="G859" t="s">
        <v>27</v>
      </c>
      <c r="H859" s="4">
        <v>45673.583564814813</v>
      </c>
      <c r="I859" t="b">
        <v>0</v>
      </c>
      <c r="J859" t="b">
        <v>1</v>
      </c>
      <c r="K859" t="s">
        <v>24</v>
      </c>
      <c r="L859" t="s">
        <v>22</v>
      </c>
      <c r="M859">
        <v>80000</v>
      </c>
      <c r="O859" t="s">
        <v>5355</v>
      </c>
      <c r="P859" t="s">
        <v>5356</v>
      </c>
    </row>
    <row r="860" spans="1:16" x14ac:dyDescent="0.55000000000000004">
      <c r="A860" t="s">
        <v>0</v>
      </c>
      <c r="B860" t="s">
        <v>5357</v>
      </c>
      <c r="C860" t="s">
        <v>5358</v>
      </c>
      <c r="D860" t="s">
        <v>3828</v>
      </c>
      <c r="E860" t="s">
        <v>219</v>
      </c>
      <c r="F860" t="b">
        <v>0</v>
      </c>
      <c r="G860" t="s">
        <v>27</v>
      </c>
      <c r="H860" s="4">
        <v>45673.625069444453</v>
      </c>
      <c r="I860" t="b">
        <v>1</v>
      </c>
      <c r="J860" t="b">
        <v>1</v>
      </c>
      <c r="K860" t="s">
        <v>24</v>
      </c>
      <c r="L860" t="s">
        <v>36</v>
      </c>
      <c r="N860">
        <v>26.494998931884769</v>
      </c>
      <c r="O860" t="s">
        <v>3769</v>
      </c>
      <c r="P860" t="s">
        <v>1702</v>
      </c>
    </row>
    <row r="861" spans="1:16" x14ac:dyDescent="0.55000000000000004">
      <c r="A861" t="s">
        <v>1</v>
      </c>
      <c r="B861" t="s">
        <v>5359</v>
      </c>
      <c r="C861" t="s">
        <v>167</v>
      </c>
      <c r="D861" t="s">
        <v>3973</v>
      </c>
      <c r="E861" t="s">
        <v>20</v>
      </c>
      <c r="F861" t="b">
        <v>0</v>
      </c>
      <c r="G861" t="s">
        <v>35</v>
      </c>
      <c r="H861" s="4">
        <v>45673.625648148147</v>
      </c>
      <c r="I861" t="b">
        <v>0</v>
      </c>
      <c r="J861" t="b">
        <v>1</v>
      </c>
      <c r="K861" t="s">
        <v>24</v>
      </c>
      <c r="L861" t="s">
        <v>22</v>
      </c>
      <c r="M861">
        <v>120200</v>
      </c>
      <c r="O861" t="s">
        <v>4535</v>
      </c>
      <c r="P861" t="s">
        <v>201</v>
      </c>
    </row>
    <row r="862" spans="1:16" x14ac:dyDescent="0.55000000000000004">
      <c r="A862" t="s">
        <v>89</v>
      </c>
      <c r="B862" t="s">
        <v>5360</v>
      </c>
      <c r="C862" t="s">
        <v>1566</v>
      </c>
      <c r="D862" t="s">
        <v>3828</v>
      </c>
      <c r="E862" t="s">
        <v>51</v>
      </c>
      <c r="F862" t="b">
        <v>0</v>
      </c>
      <c r="G862" t="s">
        <v>27</v>
      </c>
      <c r="H862" s="4">
        <v>45673.628587962958</v>
      </c>
      <c r="I862" t="b">
        <v>0</v>
      </c>
      <c r="J862" t="b">
        <v>1</v>
      </c>
      <c r="K862" t="s">
        <v>24</v>
      </c>
      <c r="L862" t="s">
        <v>36</v>
      </c>
      <c r="N862">
        <v>46.5</v>
      </c>
      <c r="O862" t="s">
        <v>5361</v>
      </c>
      <c r="P862" t="s">
        <v>5362</v>
      </c>
    </row>
    <row r="863" spans="1:16" x14ac:dyDescent="0.55000000000000004">
      <c r="A863" t="s">
        <v>2</v>
      </c>
      <c r="B863" t="s">
        <v>5363</v>
      </c>
      <c r="C863" t="s">
        <v>24</v>
      </c>
      <c r="D863" t="s">
        <v>3973</v>
      </c>
      <c r="E863" t="s">
        <v>51</v>
      </c>
      <c r="F863" t="b">
        <v>0</v>
      </c>
      <c r="G863" t="s">
        <v>27</v>
      </c>
      <c r="H863" s="4">
        <v>45673.628668981481</v>
      </c>
      <c r="I863" t="b">
        <v>1</v>
      </c>
      <c r="J863" t="b">
        <v>0</v>
      </c>
      <c r="K863" t="s">
        <v>24</v>
      </c>
      <c r="L863" t="s">
        <v>36</v>
      </c>
      <c r="N863">
        <v>65</v>
      </c>
      <c r="O863" t="s">
        <v>539</v>
      </c>
      <c r="P863" t="s">
        <v>5364</v>
      </c>
    </row>
    <row r="864" spans="1:16" x14ac:dyDescent="0.55000000000000004">
      <c r="A864" t="s">
        <v>2</v>
      </c>
      <c r="B864" t="s">
        <v>2</v>
      </c>
      <c r="C864" t="s">
        <v>2312</v>
      </c>
      <c r="D864" t="s">
        <v>3973</v>
      </c>
      <c r="E864" t="s">
        <v>20</v>
      </c>
      <c r="F864" t="b">
        <v>0</v>
      </c>
      <c r="G864" t="s">
        <v>27</v>
      </c>
      <c r="H864" s="4">
        <v>45673.628692129627</v>
      </c>
      <c r="I864" t="b">
        <v>1</v>
      </c>
      <c r="J864" t="b">
        <v>0</v>
      </c>
      <c r="K864" t="s">
        <v>24</v>
      </c>
      <c r="L864" t="s">
        <v>22</v>
      </c>
      <c r="M864">
        <v>100000</v>
      </c>
      <c r="O864" t="s">
        <v>656</v>
      </c>
      <c r="P864" t="s">
        <v>5365</v>
      </c>
    </row>
    <row r="865" spans="1:16" x14ac:dyDescent="0.55000000000000004">
      <c r="A865" t="s">
        <v>25</v>
      </c>
      <c r="B865" t="s">
        <v>5366</v>
      </c>
      <c r="C865" t="s">
        <v>255</v>
      </c>
      <c r="D865" t="s">
        <v>3973</v>
      </c>
      <c r="E865" t="s">
        <v>20</v>
      </c>
      <c r="F865" t="b">
        <v>0</v>
      </c>
      <c r="G865" t="s">
        <v>255</v>
      </c>
      <c r="H865" s="4">
        <v>45673.633206018523</v>
      </c>
      <c r="I865" t="b">
        <v>0</v>
      </c>
      <c r="J865" t="b">
        <v>0</v>
      </c>
      <c r="K865" t="s">
        <v>255</v>
      </c>
      <c r="L865" t="s">
        <v>22</v>
      </c>
      <c r="M865">
        <v>63960</v>
      </c>
      <c r="O865" t="s">
        <v>5367</v>
      </c>
      <c r="P865" t="s">
        <v>5368</v>
      </c>
    </row>
    <row r="866" spans="1:16" x14ac:dyDescent="0.55000000000000004">
      <c r="A866" t="s">
        <v>2</v>
      </c>
      <c r="B866" t="s">
        <v>5369</v>
      </c>
      <c r="C866" t="s">
        <v>106</v>
      </c>
      <c r="D866" t="s">
        <v>3973</v>
      </c>
      <c r="E866" t="s">
        <v>20</v>
      </c>
      <c r="F866" t="b">
        <v>0</v>
      </c>
      <c r="G866" t="s">
        <v>106</v>
      </c>
      <c r="H866" s="4">
        <v>45673.634791666656</v>
      </c>
      <c r="I866" t="b">
        <v>0</v>
      </c>
      <c r="J866" t="b">
        <v>0</v>
      </c>
      <c r="K866" t="s">
        <v>106</v>
      </c>
      <c r="L866" t="s">
        <v>22</v>
      </c>
      <c r="M866">
        <v>115000</v>
      </c>
      <c r="O866" t="s">
        <v>5370</v>
      </c>
      <c r="P866" t="s">
        <v>5371</v>
      </c>
    </row>
    <row r="867" spans="1:16" x14ac:dyDescent="0.55000000000000004">
      <c r="A867" t="s">
        <v>0</v>
      </c>
      <c r="B867" t="s">
        <v>250</v>
      </c>
      <c r="C867" t="s">
        <v>203</v>
      </c>
      <c r="D867" t="s">
        <v>483</v>
      </c>
      <c r="E867" t="s">
        <v>51</v>
      </c>
      <c r="F867" t="b">
        <v>0</v>
      </c>
      <c r="G867" t="s">
        <v>23</v>
      </c>
      <c r="H867" s="4">
        <v>45673.645891203712</v>
      </c>
      <c r="I867" t="b">
        <v>0</v>
      </c>
      <c r="J867" t="b">
        <v>1</v>
      </c>
      <c r="K867" t="s">
        <v>24</v>
      </c>
      <c r="L867" t="s">
        <v>36</v>
      </c>
      <c r="N867">
        <v>64</v>
      </c>
      <c r="O867" t="s">
        <v>5372</v>
      </c>
      <c r="P867" t="s">
        <v>1603</v>
      </c>
    </row>
    <row r="868" spans="1:16" x14ac:dyDescent="0.55000000000000004">
      <c r="A868" t="s">
        <v>139</v>
      </c>
      <c r="B868" t="s">
        <v>5373</v>
      </c>
      <c r="C868" t="s">
        <v>5358</v>
      </c>
      <c r="D868" t="s">
        <v>2208</v>
      </c>
      <c r="E868" t="s">
        <v>20</v>
      </c>
      <c r="F868" t="b">
        <v>0</v>
      </c>
      <c r="G868" t="s">
        <v>27</v>
      </c>
      <c r="H868" s="4">
        <v>45673.666759259257</v>
      </c>
      <c r="I868" t="b">
        <v>1</v>
      </c>
      <c r="J868" t="b">
        <v>0</v>
      </c>
      <c r="K868" t="s">
        <v>24</v>
      </c>
      <c r="L868" t="s">
        <v>36</v>
      </c>
      <c r="N868">
        <v>26.494998931884769</v>
      </c>
      <c r="O868" t="s">
        <v>2877</v>
      </c>
      <c r="P868" t="s">
        <v>1702</v>
      </c>
    </row>
    <row r="869" spans="1:16" x14ac:dyDescent="0.55000000000000004">
      <c r="A869" t="s">
        <v>0</v>
      </c>
      <c r="B869" t="s">
        <v>3156</v>
      </c>
      <c r="C869" t="s">
        <v>39</v>
      </c>
      <c r="D869" t="s">
        <v>2208</v>
      </c>
      <c r="E869" t="s">
        <v>20</v>
      </c>
      <c r="F869" t="b">
        <v>1</v>
      </c>
      <c r="G869" t="s">
        <v>27</v>
      </c>
      <c r="H869" s="4">
        <v>45673.66678240741</v>
      </c>
      <c r="I869" t="b">
        <v>1</v>
      </c>
      <c r="J869" t="b">
        <v>0</v>
      </c>
      <c r="K869" t="s">
        <v>24</v>
      </c>
      <c r="L869" t="s">
        <v>22</v>
      </c>
      <c r="M869">
        <v>110000</v>
      </c>
      <c r="O869" t="s">
        <v>3066</v>
      </c>
      <c r="P869" t="s">
        <v>119</v>
      </c>
    </row>
    <row r="870" spans="1:16" x14ac:dyDescent="0.55000000000000004">
      <c r="A870" t="s">
        <v>2</v>
      </c>
      <c r="B870" t="s">
        <v>5374</v>
      </c>
      <c r="C870" t="s">
        <v>592</v>
      </c>
      <c r="D870" t="s">
        <v>3973</v>
      </c>
      <c r="E870" t="s">
        <v>51</v>
      </c>
      <c r="F870" t="b">
        <v>0</v>
      </c>
      <c r="G870" t="s">
        <v>27</v>
      </c>
      <c r="H870" s="4">
        <v>45673.670335648138</v>
      </c>
      <c r="I870" t="b">
        <v>0</v>
      </c>
      <c r="J870" t="b">
        <v>1</v>
      </c>
      <c r="K870" t="s">
        <v>24</v>
      </c>
      <c r="L870" t="s">
        <v>36</v>
      </c>
      <c r="N870">
        <v>71</v>
      </c>
      <c r="O870" t="s">
        <v>350</v>
      </c>
      <c r="P870" t="s">
        <v>5375</v>
      </c>
    </row>
    <row r="871" spans="1:16" x14ac:dyDescent="0.55000000000000004">
      <c r="A871" t="s">
        <v>19</v>
      </c>
      <c r="B871" t="s">
        <v>813</v>
      </c>
      <c r="C871" t="s">
        <v>172</v>
      </c>
      <c r="D871" t="s">
        <v>3973</v>
      </c>
      <c r="E871" t="s">
        <v>20</v>
      </c>
      <c r="F871" t="b">
        <v>0</v>
      </c>
      <c r="G871" t="s">
        <v>27</v>
      </c>
      <c r="H871" s="4">
        <v>45673.708472222221</v>
      </c>
      <c r="I871" t="b">
        <v>0</v>
      </c>
      <c r="J871" t="b">
        <v>0</v>
      </c>
      <c r="K871" t="s">
        <v>24</v>
      </c>
      <c r="L871" t="s">
        <v>22</v>
      </c>
      <c r="M871">
        <v>160000</v>
      </c>
      <c r="O871" t="s">
        <v>5376</v>
      </c>
      <c r="P871" t="s">
        <v>5377</v>
      </c>
    </row>
    <row r="872" spans="1:16" x14ac:dyDescent="0.55000000000000004">
      <c r="A872" t="s">
        <v>139</v>
      </c>
      <c r="B872" t="s">
        <v>5378</v>
      </c>
      <c r="C872" t="s">
        <v>114</v>
      </c>
      <c r="D872" t="s">
        <v>3973</v>
      </c>
      <c r="E872" t="s">
        <v>51</v>
      </c>
      <c r="F872" t="b">
        <v>0</v>
      </c>
      <c r="G872" t="s">
        <v>27</v>
      </c>
      <c r="H872" s="4">
        <v>45673.708587962959</v>
      </c>
      <c r="I872" t="b">
        <v>0</v>
      </c>
      <c r="J872" t="b">
        <v>1</v>
      </c>
      <c r="K872" t="s">
        <v>24</v>
      </c>
      <c r="L872" t="s">
        <v>22</v>
      </c>
      <c r="M872">
        <v>90000</v>
      </c>
      <c r="O872" t="s">
        <v>4344</v>
      </c>
      <c r="P872" t="s">
        <v>5379</v>
      </c>
    </row>
    <row r="873" spans="1:16" x14ac:dyDescent="0.55000000000000004">
      <c r="A873" t="s">
        <v>1</v>
      </c>
      <c r="B873" t="s">
        <v>3692</v>
      </c>
      <c r="C873" t="s">
        <v>329</v>
      </c>
      <c r="D873" t="s">
        <v>3973</v>
      </c>
      <c r="E873" t="s">
        <v>105</v>
      </c>
      <c r="F873" t="b">
        <v>0</v>
      </c>
      <c r="G873" t="s">
        <v>27</v>
      </c>
      <c r="H873" s="4">
        <v>45673.708599537043</v>
      </c>
      <c r="I873" t="b">
        <v>0</v>
      </c>
      <c r="J873" t="b">
        <v>1</v>
      </c>
      <c r="K873" t="s">
        <v>24</v>
      </c>
      <c r="L873" t="s">
        <v>22</v>
      </c>
      <c r="M873">
        <v>98700</v>
      </c>
      <c r="O873" t="s">
        <v>4344</v>
      </c>
      <c r="P873" t="s">
        <v>5380</v>
      </c>
    </row>
    <row r="874" spans="1:16" x14ac:dyDescent="0.55000000000000004">
      <c r="A874" t="s">
        <v>0</v>
      </c>
      <c r="B874" t="s">
        <v>5381</v>
      </c>
      <c r="C874" t="s">
        <v>1325</v>
      </c>
      <c r="D874" t="s">
        <v>3973</v>
      </c>
      <c r="E874" t="s">
        <v>20</v>
      </c>
      <c r="F874" t="b">
        <v>0</v>
      </c>
      <c r="G874" t="s">
        <v>41</v>
      </c>
      <c r="H874" s="4">
        <v>45673.708715277768</v>
      </c>
      <c r="I874" t="b">
        <v>0</v>
      </c>
      <c r="J874" t="b">
        <v>1</v>
      </c>
      <c r="K874" t="s">
        <v>24</v>
      </c>
      <c r="L874" t="s">
        <v>36</v>
      </c>
      <c r="N874">
        <v>57.5</v>
      </c>
      <c r="O874" t="s">
        <v>80</v>
      </c>
      <c r="P874" t="s">
        <v>280</v>
      </c>
    </row>
    <row r="875" spans="1:16" x14ac:dyDescent="0.55000000000000004">
      <c r="A875" t="s">
        <v>0</v>
      </c>
      <c r="B875" t="s">
        <v>3030</v>
      </c>
      <c r="C875" t="s">
        <v>465</v>
      </c>
      <c r="D875" t="s">
        <v>4084</v>
      </c>
      <c r="E875" t="s">
        <v>20</v>
      </c>
      <c r="F875" t="b">
        <v>0</v>
      </c>
      <c r="G875" t="s">
        <v>41</v>
      </c>
      <c r="H875" s="4">
        <v>45673.708958333344</v>
      </c>
      <c r="I875" t="b">
        <v>0</v>
      </c>
      <c r="J875" t="b">
        <v>1</v>
      </c>
      <c r="K875" t="s">
        <v>24</v>
      </c>
      <c r="L875" t="s">
        <v>36</v>
      </c>
      <c r="N875">
        <v>24.33499908447266</v>
      </c>
      <c r="O875" t="s">
        <v>5168</v>
      </c>
    </row>
    <row r="876" spans="1:16" x14ac:dyDescent="0.55000000000000004">
      <c r="A876" t="s">
        <v>40</v>
      </c>
      <c r="B876" t="s">
        <v>5382</v>
      </c>
      <c r="C876" t="s">
        <v>653</v>
      </c>
      <c r="D876" t="s">
        <v>2208</v>
      </c>
      <c r="E876" t="s">
        <v>51</v>
      </c>
      <c r="F876" t="b">
        <v>0</v>
      </c>
      <c r="G876" t="s">
        <v>27</v>
      </c>
      <c r="H876" s="4">
        <v>45673.712002314824</v>
      </c>
      <c r="I876" t="b">
        <v>0</v>
      </c>
      <c r="J876" t="b">
        <v>0</v>
      </c>
      <c r="K876" t="s">
        <v>24</v>
      </c>
      <c r="L876" t="s">
        <v>36</v>
      </c>
      <c r="N876">
        <v>65</v>
      </c>
      <c r="O876" t="s">
        <v>3177</v>
      </c>
      <c r="P876" t="s">
        <v>5383</v>
      </c>
    </row>
    <row r="877" spans="1:16" x14ac:dyDescent="0.55000000000000004">
      <c r="A877" t="s">
        <v>0</v>
      </c>
      <c r="B877" t="s">
        <v>5384</v>
      </c>
      <c r="C877" t="s">
        <v>363</v>
      </c>
      <c r="D877" t="s">
        <v>3973</v>
      </c>
      <c r="E877" t="s">
        <v>51</v>
      </c>
      <c r="F877" t="b">
        <v>0</v>
      </c>
      <c r="G877" t="s">
        <v>41</v>
      </c>
      <c r="H877" s="4">
        <v>45673.750439814823</v>
      </c>
      <c r="I877" t="b">
        <v>0</v>
      </c>
      <c r="J877" t="b">
        <v>0</v>
      </c>
      <c r="K877" t="s">
        <v>24</v>
      </c>
      <c r="L877" t="s">
        <v>36</v>
      </c>
      <c r="N877">
        <v>36.5</v>
      </c>
      <c r="O877" t="s">
        <v>1091</v>
      </c>
      <c r="P877" t="s">
        <v>5385</v>
      </c>
    </row>
    <row r="878" spans="1:16" x14ac:dyDescent="0.55000000000000004">
      <c r="A878" t="s">
        <v>1</v>
      </c>
      <c r="B878" t="s">
        <v>5386</v>
      </c>
      <c r="C878" t="s">
        <v>1815</v>
      </c>
      <c r="D878" t="s">
        <v>131</v>
      </c>
      <c r="E878" t="s">
        <v>20</v>
      </c>
      <c r="F878" t="b">
        <v>0</v>
      </c>
      <c r="G878" t="s">
        <v>41</v>
      </c>
      <c r="H878" s="4">
        <v>45673.750439814823</v>
      </c>
      <c r="I878" t="b">
        <v>1</v>
      </c>
      <c r="J878" t="b">
        <v>0</v>
      </c>
      <c r="K878" t="s">
        <v>24</v>
      </c>
      <c r="L878" t="s">
        <v>22</v>
      </c>
      <c r="M878">
        <v>172500</v>
      </c>
      <c r="O878" t="s">
        <v>131</v>
      </c>
      <c r="P878" t="s">
        <v>5387</v>
      </c>
    </row>
    <row r="879" spans="1:16" x14ac:dyDescent="0.55000000000000004">
      <c r="A879" t="s">
        <v>0</v>
      </c>
      <c r="B879" t="s">
        <v>0</v>
      </c>
      <c r="C879" t="s">
        <v>5388</v>
      </c>
      <c r="D879" t="s">
        <v>2208</v>
      </c>
      <c r="E879" t="s">
        <v>20</v>
      </c>
      <c r="F879" t="b">
        <v>0</v>
      </c>
      <c r="G879" t="s">
        <v>27</v>
      </c>
      <c r="H879" s="4">
        <v>45673.791759259257</v>
      </c>
      <c r="I879" t="b">
        <v>0</v>
      </c>
      <c r="J879" t="b">
        <v>0</v>
      </c>
      <c r="K879" t="s">
        <v>24</v>
      </c>
      <c r="L879" t="s">
        <v>36</v>
      </c>
      <c r="N879">
        <v>27.5</v>
      </c>
      <c r="O879" t="s">
        <v>5389</v>
      </c>
      <c r="P879" t="s">
        <v>204</v>
      </c>
    </row>
    <row r="880" spans="1:16" x14ac:dyDescent="0.55000000000000004">
      <c r="A880" t="s">
        <v>0</v>
      </c>
      <c r="B880" t="s">
        <v>5390</v>
      </c>
      <c r="C880" t="s">
        <v>39</v>
      </c>
      <c r="D880" t="s">
        <v>3828</v>
      </c>
      <c r="E880" t="s">
        <v>34</v>
      </c>
      <c r="F880" t="b">
        <v>1</v>
      </c>
      <c r="G880" t="s">
        <v>27</v>
      </c>
      <c r="H880" s="4">
        <v>45673.79178240741</v>
      </c>
      <c r="I880" t="b">
        <v>0</v>
      </c>
      <c r="J880" t="b">
        <v>1</v>
      </c>
      <c r="K880" t="s">
        <v>24</v>
      </c>
      <c r="L880" t="s">
        <v>22</v>
      </c>
      <c r="M880">
        <v>87500</v>
      </c>
      <c r="O880" t="s">
        <v>5391</v>
      </c>
      <c r="P880" t="s">
        <v>5392</v>
      </c>
    </row>
    <row r="881" spans="1:16" x14ac:dyDescent="0.55000000000000004">
      <c r="A881" t="s">
        <v>0</v>
      </c>
      <c r="B881" t="s">
        <v>5393</v>
      </c>
      <c r="C881" t="s">
        <v>5394</v>
      </c>
      <c r="D881" t="s">
        <v>3828</v>
      </c>
      <c r="E881" t="s">
        <v>20</v>
      </c>
      <c r="F881" t="b">
        <v>0</v>
      </c>
      <c r="G881" t="s">
        <v>27</v>
      </c>
      <c r="H881" s="4">
        <v>45673.791817129633</v>
      </c>
      <c r="I881" t="b">
        <v>1</v>
      </c>
      <c r="J881" t="b">
        <v>0</v>
      </c>
      <c r="K881" t="s">
        <v>24</v>
      </c>
      <c r="L881" t="s">
        <v>36</v>
      </c>
      <c r="N881">
        <v>22</v>
      </c>
      <c r="O881" t="s">
        <v>5395</v>
      </c>
      <c r="P881" t="s">
        <v>1075</v>
      </c>
    </row>
    <row r="882" spans="1:16" x14ac:dyDescent="0.55000000000000004">
      <c r="A882" t="s">
        <v>0</v>
      </c>
      <c r="B882" t="s">
        <v>3282</v>
      </c>
      <c r="C882" t="s">
        <v>606</v>
      </c>
      <c r="D882" t="s">
        <v>3973</v>
      </c>
      <c r="E882" t="s">
        <v>51</v>
      </c>
      <c r="F882" t="b">
        <v>0</v>
      </c>
      <c r="G882" t="s">
        <v>27</v>
      </c>
      <c r="H882" s="4">
        <v>45673.833425925928</v>
      </c>
      <c r="I882" t="b">
        <v>0</v>
      </c>
      <c r="J882" t="b">
        <v>0</v>
      </c>
      <c r="K882" t="s">
        <v>24</v>
      </c>
      <c r="L882" t="s">
        <v>36</v>
      </c>
      <c r="N882">
        <v>27.5</v>
      </c>
      <c r="O882" t="s">
        <v>1015</v>
      </c>
      <c r="P882" t="s">
        <v>5396</v>
      </c>
    </row>
    <row r="883" spans="1:16" x14ac:dyDescent="0.55000000000000004">
      <c r="A883" t="s">
        <v>0</v>
      </c>
      <c r="B883" t="s">
        <v>0</v>
      </c>
      <c r="C883" t="s">
        <v>990</v>
      </c>
      <c r="D883" t="s">
        <v>3828</v>
      </c>
      <c r="E883" t="s">
        <v>20</v>
      </c>
      <c r="F883" t="b">
        <v>0</v>
      </c>
      <c r="G883" t="s">
        <v>27</v>
      </c>
      <c r="H883" s="4">
        <v>45673.875011574077</v>
      </c>
      <c r="I883" t="b">
        <v>0</v>
      </c>
      <c r="J883" t="b">
        <v>1</v>
      </c>
      <c r="K883" t="s">
        <v>24</v>
      </c>
      <c r="L883" t="s">
        <v>22</v>
      </c>
      <c r="M883">
        <v>85574</v>
      </c>
      <c r="O883" t="s">
        <v>824</v>
      </c>
      <c r="P883" t="s">
        <v>5397</v>
      </c>
    </row>
    <row r="884" spans="1:16" x14ac:dyDescent="0.55000000000000004">
      <c r="A884" t="s">
        <v>0</v>
      </c>
      <c r="B884" t="s">
        <v>5398</v>
      </c>
      <c r="C884" t="s">
        <v>1135</v>
      </c>
      <c r="D884" t="s">
        <v>3973</v>
      </c>
      <c r="E884" t="s">
        <v>20</v>
      </c>
      <c r="F884" t="b">
        <v>0</v>
      </c>
      <c r="G884" t="s">
        <v>27</v>
      </c>
      <c r="H884" s="4">
        <v>45673.875115740739</v>
      </c>
      <c r="I884" t="b">
        <v>0</v>
      </c>
      <c r="J884" t="b">
        <v>1</v>
      </c>
      <c r="K884" t="s">
        <v>24</v>
      </c>
      <c r="L884" t="s">
        <v>22</v>
      </c>
      <c r="M884">
        <v>69087.5</v>
      </c>
      <c r="O884" t="s">
        <v>5399</v>
      </c>
      <c r="P884" t="s">
        <v>2834</v>
      </c>
    </row>
    <row r="885" spans="1:16" x14ac:dyDescent="0.55000000000000004">
      <c r="A885" t="s">
        <v>0</v>
      </c>
      <c r="B885" t="s">
        <v>5400</v>
      </c>
      <c r="C885" t="s">
        <v>306</v>
      </c>
      <c r="D885" t="s">
        <v>3973</v>
      </c>
      <c r="E885" t="s">
        <v>20</v>
      </c>
      <c r="F885" t="b">
        <v>0</v>
      </c>
      <c r="G885" t="s">
        <v>27</v>
      </c>
      <c r="H885" s="4">
        <v>45673.875219907408</v>
      </c>
      <c r="I885" t="b">
        <v>0</v>
      </c>
      <c r="J885" t="b">
        <v>0</v>
      </c>
      <c r="K885" t="s">
        <v>24</v>
      </c>
      <c r="L885" t="s">
        <v>22</v>
      </c>
      <c r="M885">
        <v>66000</v>
      </c>
      <c r="O885" t="s">
        <v>5401</v>
      </c>
    </row>
    <row r="886" spans="1:16" x14ac:dyDescent="0.55000000000000004">
      <c r="A886" t="s">
        <v>19</v>
      </c>
      <c r="B886" t="s">
        <v>3324</v>
      </c>
      <c r="C886" t="s">
        <v>2684</v>
      </c>
      <c r="D886" t="s">
        <v>3973</v>
      </c>
      <c r="E886" t="s">
        <v>20</v>
      </c>
      <c r="F886" t="b">
        <v>0</v>
      </c>
      <c r="G886" t="s">
        <v>35</v>
      </c>
      <c r="H886" s="4">
        <v>45673.875694444447</v>
      </c>
      <c r="I886" t="b">
        <v>1</v>
      </c>
      <c r="J886" t="b">
        <v>0</v>
      </c>
      <c r="K886" t="s">
        <v>24</v>
      </c>
      <c r="L886" t="s">
        <v>22</v>
      </c>
      <c r="M886">
        <v>122972.5</v>
      </c>
      <c r="O886" t="s">
        <v>5402</v>
      </c>
      <c r="P886" t="s">
        <v>1133</v>
      </c>
    </row>
    <row r="887" spans="1:16" x14ac:dyDescent="0.55000000000000004">
      <c r="A887" t="s">
        <v>40</v>
      </c>
      <c r="B887" t="s">
        <v>5403</v>
      </c>
      <c r="C887" t="s">
        <v>5404</v>
      </c>
      <c r="D887" t="s">
        <v>3973</v>
      </c>
      <c r="E887" t="s">
        <v>20</v>
      </c>
      <c r="F887" t="b">
        <v>0</v>
      </c>
      <c r="G887" t="s">
        <v>27</v>
      </c>
      <c r="H887" s="4">
        <v>45673.878750000003</v>
      </c>
      <c r="I887" t="b">
        <v>0</v>
      </c>
      <c r="J887" t="b">
        <v>0</v>
      </c>
      <c r="K887" t="s">
        <v>24</v>
      </c>
      <c r="L887" t="s">
        <v>22</v>
      </c>
      <c r="M887">
        <v>135000</v>
      </c>
      <c r="O887" t="s">
        <v>1422</v>
      </c>
      <c r="P887" t="s">
        <v>5405</v>
      </c>
    </row>
    <row r="888" spans="1:16" x14ac:dyDescent="0.55000000000000004">
      <c r="A888" t="s">
        <v>28</v>
      </c>
      <c r="B888" t="s">
        <v>5406</v>
      </c>
      <c r="C888" t="s">
        <v>82</v>
      </c>
      <c r="D888" t="s">
        <v>4109</v>
      </c>
      <c r="E888" t="s">
        <v>20</v>
      </c>
      <c r="F888" t="b">
        <v>0</v>
      </c>
      <c r="G888" t="s">
        <v>23</v>
      </c>
      <c r="H888" s="4">
        <v>45673.937835648147</v>
      </c>
      <c r="I888" t="b">
        <v>0</v>
      </c>
      <c r="J888" t="b">
        <v>1</v>
      </c>
      <c r="K888" t="s">
        <v>24</v>
      </c>
      <c r="L888" t="s">
        <v>22</v>
      </c>
      <c r="M888">
        <v>200000</v>
      </c>
      <c r="O888" t="s">
        <v>5407</v>
      </c>
      <c r="P888" t="s">
        <v>5408</v>
      </c>
    </row>
    <row r="889" spans="1:16" x14ac:dyDescent="0.55000000000000004">
      <c r="A889" t="s">
        <v>1</v>
      </c>
      <c r="B889" t="s">
        <v>5409</v>
      </c>
      <c r="C889" t="s">
        <v>1704</v>
      </c>
      <c r="D889" t="s">
        <v>3973</v>
      </c>
      <c r="E889" t="s">
        <v>20</v>
      </c>
      <c r="F889" t="b">
        <v>0</v>
      </c>
      <c r="G889" t="s">
        <v>52</v>
      </c>
      <c r="H889" s="4">
        <v>45673.961817129632</v>
      </c>
      <c r="I889" t="b">
        <v>0</v>
      </c>
      <c r="J889" t="b">
        <v>1</v>
      </c>
      <c r="K889" t="s">
        <v>24</v>
      </c>
      <c r="L889" t="s">
        <v>22</v>
      </c>
      <c r="M889">
        <v>134500</v>
      </c>
      <c r="O889" t="s">
        <v>5410</v>
      </c>
      <c r="P889" t="s">
        <v>5411</v>
      </c>
    </row>
    <row r="890" spans="1:16" x14ac:dyDescent="0.55000000000000004">
      <c r="A890" t="s">
        <v>25</v>
      </c>
      <c r="B890" t="s">
        <v>5412</v>
      </c>
      <c r="C890" t="s">
        <v>114</v>
      </c>
      <c r="D890" t="s">
        <v>5413</v>
      </c>
      <c r="E890" t="s">
        <v>219</v>
      </c>
      <c r="F890" t="b">
        <v>0</v>
      </c>
      <c r="G890" t="s">
        <v>27</v>
      </c>
      <c r="H890" s="4">
        <v>45674.000196759262</v>
      </c>
      <c r="I890" t="b">
        <v>0</v>
      </c>
      <c r="J890" t="b">
        <v>0</v>
      </c>
      <c r="K890" t="s">
        <v>24</v>
      </c>
      <c r="L890" t="s">
        <v>36</v>
      </c>
      <c r="N890">
        <v>100</v>
      </c>
      <c r="O890" t="s">
        <v>1122</v>
      </c>
    </row>
    <row r="891" spans="1:16" x14ac:dyDescent="0.55000000000000004">
      <c r="A891" t="s">
        <v>0</v>
      </c>
      <c r="B891" t="s">
        <v>433</v>
      </c>
      <c r="C891" t="s">
        <v>1263</v>
      </c>
      <c r="D891" t="s">
        <v>5414</v>
      </c>
      <c r="E891" t="s">
        <v>34</v>
      </c>
      <c r="F891" t="b">
        <v>0</v>
      </c>
      <c r="G891" t="s">
        <v>52</v>
      </c>
      <c r="H891" s="4">
        <v>45674.002708333333</v>
      </c>
      <c r="I891" t="b">
        <v>1</v>
      </c>
      <c r="J891" t="b">
        <v>0</v>
      </c>
      <c r="K891" t="s">
        <v>24</v>
      </c>
      <c r="L891" t="s">
        <v>36</v>
      </c>
      <c r="N891">
        <v>21.5</v>
      </c>
      <c r="O891" t="s">
        <v>5415</v>
      </c>
      <c r="P891" t="s">
        <v>204</v>
      </c>
    </row>
    <row r="892" spans="1:16" x14ac:dyDescent="0.55000000000000004">
      <c r="A892" t="s">
        <v>0</v>
      </c>
      <c r="B892" t="s">
        <v>5416</v>
      </c>
      <c r="C892" t="s">
        <v>82</v>
      </c>
      <c r="D892" t="s">
        <v>5417</v>
      </c>
      <c r="E892" t="s">
        <v>20</v>
      </c>
      <c r="F892" t="b">
        <v>0</v>
      </c>
      <c r="G892" t="s">
        <v>27</v>
      </c>
      <c r="H892" s="4">
        <v>45674.250011574077</v>
      </c>
      <c r="I892" t="b">
        <v>0</v>
      </c>
      <c r="J892" t="b">
        <v>1</v>
      </c>
      <c r="K892" t="s">
        <v>24</v>
      </c>
      <c r="L892" t="s">
        <v>22</v>
      </c>
      <c r="M892">
        <v>99000</v>
      </c>
      <c r="O892" t="s">
        <v>2485</v>
      </c>
      <c r="P892" t="s">
        <v>1303</v>
      </c>
    </row>
    <row r="893" spans="1:16" x14ac:dyDescent="0.55000000000000004">
      <c r="A893" t="s">
        <v>0</v>
      </c>
      <c r="B893" t="s">
        <v>5418</v>
      </c>
      <c r="C893" t="s">
        <v>82</v>
      </c>
      <c r="D893" t="s">
        <v>5419</v>
      </c>
      <c r="E893" t="s">
        <v>20</v>
      </c>
      <c r="F893" t="b">
        <v>0</v>
      </c>
      <c r="G893" t="s">
        <v>27</v>
      </c>
      <c r="H893" s="4">
        <v>45674.250034722223</v>
      </c>
      <c r="I893" t="b">
        <v>0</v>
      </c>
      <c r="J893" t="b">
        <v>0</v>
      </c>
      <c r="K893" t="s">
        <v>24</v>
      </c>
      <c r="L893" t="s">
        <v>22</v>
      </c>
      <c r="M893">
        <v>69000</v>
      </c>
      <c r="O893" t="s">
        <v>1344</v>
      </c>
      <c r="P893" t="s">
        <v>767</v>
      </c>
    </row>
    <row r="894" spans="1:16" x14ac:dyDescent="0.55000000000000004">
      <c r="A894" t="s">
        <v>0</v>
      </c>
      <c r="B894" t="s">
        <v>5420</v>
      </c>
      <c r="C894" t="s">
        <v>82</v>
      </c>
      <c r="D894" t="s">
        <v>3828</v>
      </c>
      <c r="E894" t="s">
        <v>20</v>
      </c>
      <c r="F894" t="b">
        <v>0</v>
      </c>
      <c r="G894" t="s">
        <v>27</v>
      </c>
      <c r="H894" s="4">
        <v>45674.250034722223</v>
      </c>
      <c r="I894" t="b">
        <v>1</v>
      </c>
      <c r="J894" t="b">
        <v>1</v>
      </c>
      <c r="K894" t="s">
        <v>24</v>
      </c>
      <c r="L894" t="s">
        <v>22</v>
      </c>
      <c r="M894">
        <v>185500</v>
      </c>
      <c r="O894" t="s">
        <v>5013</v>
      </c>
    </row>
    <row r="895" spans="1:16" x14ac:dyDescent="0.55000000000000004">
      <c r="A895" t="s">
        <v>0</v>
      </c>
      <c r="B895" t="s">
        <v>5421</v>
      </c>
      <c r="C895" t="s">
        <v>372</v>
      </c>
      <c r="D895" t="s">
        <v>3600</v>
      </c>
      <c r="E895" t="s">
        <v>20</v>
      </c>
      <c r="F895" t="b">
        <v>0</v>
      </c>
      <c r="G895" t="s">
        <v>27</v>
      </c>
      <c r="H895" s="4">
        <v>45674.250034722223</v>
      </c>
      <c r="I895" t="b">
        <v>1</v>
      </c>
      <c r="J895" t="b">
        <v>0</v>
      </c>
      <c r="K895" t="s">
        <v>24</v>
      </c>
      <c r="L895" t="s">
        <v>36</v>
      </c>
      <c r="N895">
        <v>65</v>
      </c>
      <c r="O895" t="s">
        <v>5422</v>
      </c>
    </row>
    <row r="896" spans="1:16" x14ac:dyDescent="0.55000000000000004">
      <c r="A896" t="s">
        <v>0</v>
      </c>
      <c r="B896" t="s">
        <v>5423</v>
      </c>
      <c r="C896" t="s">
        <v>82</v>
      </c>
      <c r="D896" t="s">
        <v>3383</v>
      </c>
      <c r="E896" t="s">
        <v>20</v>
      </c>
      <c r="F896" t="b">
        <v>0</v>
      </c>
      <c r="G896" t="s">
        <v>27</v>
      </c>
      <c r="H896" s="4">
        <v>45674.250034722223</v>
      </c>
      <c r="I896" t="b">
        <v>0</v>
      </c>
      <c r="J896" t="b">
        <v>1</v>
      </c>
      <c r="K896" t="s">
        <v>24</v>
      </c>
      <c r="L896" t="s">
        <v>22</v>
      </c>
      <c r="M896">
        <v>73700</v>
      </c>
      <c r="O896" t="s">
        <v>5424</v>
      </c>
      <c r="P896" t="s">
        <v>274</v>
      </c>
    </row>
    <row r="897" spans="1:16" x14ac:dyDescent="0.55000000000000004">
      <c r="A897" t="s">
        <v>0</v>
      </c>
      <c r="B897" t="s">
        <v>1248</v>
      </c>
      <c r="C897" t="s">
        <v>1894</v>
      </c>
      <c r="D897" t="s">
        <v>3828</v>
      </c>
      <c r="E897" t="s">
        <v>20</v>
      </c>
      <c r="F897" t="b">
        <v>0</v>
      </c>
      <c r="G897" t="s">
        <v>41</v>
      </c>
      <c r="H897" s="4">
        <v>45674.250358796293</v>
      </c>
      <c r="I897" t="b">
        <v>0</v>
      </c>
      <c r="J897" t="b">
        <v>1</v>
      </c>
      <c r="K897" t="s">
        <v>24</v>
      </c>
      <c r="L897" t="s">
        <v>36</v>
      </c>
      <c r="N897">
        <v>26.32500076293945</v>
      </c>
      <c r="O897" t="s">
        <v>1895</v>
      </c>
    </row>
    <row r="898" spans="1:16" x14ac:dyDescent="0.55000000000000004">
      <c r="A898" t="s">
        <v>0</v>
      </c>
      <c r="B898" t="s">
        <v>0</v>
      </c>
      <c r="C898" t="s">
        <v>3871</v>
      </c>
      <c r="D898" t="s">
        <v>4084</v>
      </c>
      <c r="E898" t="s">
        <v>20</v>
      </c>
      <c r="F898" t="b">
        <v>0</v>
      </c>
      <c r="G898" t="s">
        <v>52</v>
      </c>
      <c r="H898" s="4">
        <v>45674.250891203701</v>
      </c>
      <c r="I898" t="b">
        <v>1</v>
      </c>
      <c r="J898" t="b">
        <v>1</v>
      </c>
      <c r="K898" t="s">
        <v>24</v>
      </c>
      <c r="L898" t="s">
        <v>22</v>
      </c>
      <c r="M898">
        <v>105000</v>
      </c>
      <c r="O898" t="s">
        <v>5425</v>
      </c>
      <c r="P898" t="s">
        <v>280</v>
      </c>
    </row>
    <row r="899" spans="1:16" x14ac:dyDescent="0.55000000000000004">
      <c r="A899" t="s">
        <v>19</v>
      </c>
      <c r="B899" t="s">
        <v>5426</v>
      </c>
      <c r="C899" t="s">
        <v>2942</v>
      </c>
      <c r="D899" t="s">
        <v>2208</v>
      </c>
      <c r="E899" t="s">
        <v>34</v>
      </c>
      <c r="F899" t="b">
        <v>0</v>
      </c>
      <c r="G899" t="s">
        <v>27</v>
      </c>
      <c r="H899" s="4">
        <v>45674.25099537037</v>
      </c>
      <c r="I899" t="b">
        <v>0</v>
      </c>
      <c r="J899" t="b">
        <v>1</v>
      </c>
      <c r="K899" t="s">
        <v>24</v>
      </c>
      <c r="L899" t="s">
        <v>22</v>
      </c>
      <c r="M899">
        <v>135000</v>
      </c>
      <c r="O899" t="s">
        <v>428</v>
      </c>
      <c r="P899" t="s">
        <v>2451</v>
      </c>
    </row>
    <row r="900" spans="1:16" x14ac:dyDescent="0.55000000000000004">
      <c r="A900" t="s">
        <v>1</v>
      </c>
      <c r="B900" t="s">
        <v>3064</v>
      </c>
      <c r="C900" t="s">
        <v>5427</v>
      </c>
      <c r="D900" t="s">
        <v>5428</v>
      </c>
      <c r="E900" t="s">
        <v>20</v>
      </c>
      <c r="F900" t="b">
        <v>0</v>
      </c>
      <c r="G900" t="s">
        <v>27</v>
      </c>
      <c r="H900" s="4">
        <v>45674.25099537037</v>
      </c>
      <c r="I900" t="b">
        <v>0</v>
      </c>
      <c r="J900" t="b">
        <v>1</v>
      </c>
      <c r="K900" t="s">
        <v>24</v>
      </c>
      <c r="L900" t="s">
        <v>22</v>
      </c>
      <c r="M900">
        <v>95350</v>
      </c>
      <c r="O900" t="s">
        <v>3065</v>
      </c>
      <c r="P900" t="s">
        <v>5429</v>
      </c>
    </row>
    <row r="901" spans="1:16" x14ac:dyDescent="0.55000000000000004">
      <c r="A901" t="s">
        <v>1</v>
      </c>
      <c r="B901" t="s">
        <v>5430</v>
      </c>
      <c r="C901" t="s">
        <v>5431</v>
      </c>
      <c r="D901" t="s">
        <v>4302</v>
      </c>
      <c r="E901" t="s">
        <v>20</v>
      </c>
      <c r="F901" t="b">
        <v>0</v>
      </c>
      <c r="G901" t="s">
        <v>27</v>
      </c>
      <c r="H901" s="4">
        <v>45674.25099537037</v>
      </c>
      <c r="I901" t="b">
        <v>0</v>
      </c>
      <c r="J901" t="b">
        <v>0</v>
      </c>
      <c r="K901" t="s">
        <v>24</v>
      </c>
      <c r="L901" t="s">
        <v>22</v>
      </c>
      <c r="M901">
        <v>103409</v>
      </c>
      <c r="O901" t="s">
        <v>905</v>
      </c>
    </row>
    <row r="902" spans="1:16" x14ac:dyDescent="0.55000000000000004">
      <c r="A902" t="s">
        <v>1</v>
      </c>
      <c r="B902" t="s">
        <v>5432</v>
      </c>
      <c r="C902" t="s">
        <v>5433</v>
      </c>
      <c r="D902" t="s">
        <v>4302</v>
      </c>
      <c r="E902" t="s">
        <v>20</v>
      </c>
      <c r="F902" t="b">
        <v>0</v>
      </c>
      <c r="G902" t="s">
        <v>35</v>
      </c>
      <c r="H902" s="4">
        <v>45674.251527777778</v>
      </c>
      <c r="I902" t="b">
        <v>0</v>
      </c>
      <c r="J902" t="b">
        <v>0</v>
      </c>
      <c r="K902" t="s">
        <v>24</v>
      </c>
      <c r="L902" t="s">
        <v>22</v>
      </c>
      <c r="M902">
        <v>105383</v>
      </c>
      <c r="O902" t="s">
        <v>5434</v>
      </c>
    </row>
    <row r="903" spans="1:16" x14ac:dyDescent="0.55000000000000004">
      <c r="A903" t="s">
        <v>1</v>
      </c>
      <c r="B903" t="s">
        <v>1</v>
      </c>
      <c r="C903" t="s">
        <v>151</v>
      </c>
      <c r="D903" t="s">
        <v>3973</v>
      </c>
      <c r="E903" t="s">
        <v>20</v>
      </c>
      <c r="F903" t="b">
        <v>0</v>
      </c>
      <c r="G903" t="s">
        <v>30</v>
      </c>
      <c r="H903" s="4">
        <v>45674.251562500001</v>
      </c>
      <c r="I903" t="b">
        <v>0</v>
      </c>
      <c r="J903" t="b">
        <v>0</v>
      </c>
      <c r="K903" t="s">
        <v>24</v>
      </c>
      <c r="L903" t="s">
        <v>22</v>
      </c>
      <c r="M903">
        <v>85000</v>
      </c>
      <c r="O903" t="s">
        <v>5435</v>
      </c>
      <c r="P903" t="s">
        <v>5436</v>
      </c>
    </row>
    <row r="904" spans="1:16" x14ac:dyDescent="0.55000000000000004">
      <c r="A904" t="s">
        <v>2</v>
      </c>
      <c r="B904" t="s">
        <v>5072</v>
      </c>
      <c r="C904" t="s">
        <v>54</v>
      </c>
      <c r="D904" t="s">
        <v>4432</v>
      </c>
      <c r="E904" t="s">
        <v>34</v>
      </c>
      <c r="F904" t="b">
        <v>0</v>
      </c>
      <c r="G904" t="s">
        <v>41</v>
      </c>
      <c r="H904" s="4">
        <v>45674.251967592587</v>
      </c>
      <c r="I904" t="b">
        <v>0</v>
      </c>
      <c r="J904" t="b">
        <v>1</v>
      </c>
      <c r="K904" t="s">
        <v>24</v>
      </c>
      <c r="L904" t="s">
        <v>22</v>
      </c>
      <c r="M904">
        <v>175500</v>
      </c>
      <c r="O904" t="s">
        <v>428</v>
      </c>
      <c r="P904" t="s">
        <v>4657</v>
      </c>
    </row>
    <row r="905" spans="1:16" x14ac:dyDescent="0.55000000000000004">
      <c r="A905" t="s">
        <v>40</v>
      </c>
      <c r="B905" t="s">
        <v>57</v>
      </c>
      <c r="C905" t="s">
        <v>44</v>
      </c>
      <c r="D905" t="s">
        <v>5437</v>
      </c>
      <c r="E905" t="s">
        <v>20</v>
      </c>
      <c r="F905" t="b">
        <v>0</v>
      </c>
      <c r="G905" t="s">
        <v>41</v>
      </c>
      <c r="H905" s="4">
        <v>45674.251967592587</v>
      </c>
      <c r="I905" t="b">
        <v>0</v>
      </c>
      <c r="J905" t="b">
        <v>0</v>
      </c>
      <c r="K905" t="s">
        <v>24</v>
      </c>
      <c r="L905" t="s">
        <v>22</v>
      </c>
      <c r="M905">
        <v>155000</v>
      </c>
      <c r="O905" t="s">
        <v>5438</v>
      </c>
      <c r="P905" t="s">
        <v>5439</v>
      </c>
    </row>
    <row r="906" spans="1:16" x14ac:dyDescent="0.55000000000000004">
      <c r="A906" t="s">
        <v>2</v>
      </c>
      <c r="B906" t="s">
        <v>5440</v>
      </c>
      <c r="C906" t="s">
        <v>49</v>
      </c>
      <c r="D906" t="s">
        <v>3828</v>
      </c>
      <c r="E906" t="s">
        <v>20</v>
      </c>
      <c r="F906" t="b">
        <v>0</v>
      </c>
      <c r="G906" t="s">
        <v>41</v>
      </c>
      <c r="H906" s="4">
        <v>45674.251967592587</v>
      </c>
      <c r="I906" t="b">
        <v>0</v>
      </c>
      <c r="J906" t="b">
        <v>1</v>
      </c>
      <c r="K906" t="s">
        <v>24</v>
      </c>
      <c r="L906" t="s">
        <v>22</v>
      </c>
      <c r="M906">
        <v>70500</v>
      </c>
      <c r="O906" t="s">
        <v>5441</v>
      </c>
      <c r="P906" t="s">
        <v>3791</v>
      </c>
    </row>
    <row r="907" spans="1:16" x14ac:dyDescent="0.55000000000000004">
      <c r="A907" t="s">
        <v>40</v>
      </c>
      <c r="B907" t="s">
        <v>40</v>
      </c>
      <c r="C907" t="s">
        <v>395</v>
      </c>
      <c r="D907" t="s">
        <v>123</v>
      </c>
      <c r="E907" t="s">
        <v>20</v>
      </c>
      <c r="F907" t="b">
        <v>0</v>
      </c>
      <c r="G907" t="s">
        <v>35</v>
      </c>
      <c r="H907" s="4">
        <v>45674.255706018521</v>
      </c>
      <c r="I907" t="b">
        <v>1</v>
      </c>
      <c r="J907" t="b">
        <v>0</v>
      </c>
      <c r="K907" t="s">
        <v>24</v>
      </c>
      <c r="L907" t="s">
        <v>22</v>
      </c>
      <c r="M907">
        <v>125000</v>
      </c>
      <c r="O907" t="s">
        <v>123</v>
      </c>
    </row>
    <row r="908" spans="1:16" x14ac:dyDescent="0.55000000000000004">
      <c r="A908" t="s">
        <v>2</v>
      </c>
      <c r="B908" t="s">
        <v>5442</v>
      </c>
      <c r="C908" t="s">
        <v>1937</v>
      </c>
      <c r="D908" t="s">
        <v>3970</v>
      </c>
      <c r="E908" t="s">
        <v>20</v>
      </c>
      <c r="F908" t="b">
        <v>0</v>
      </c>
      <c r="G908" t="s">
        <v>30</v>
      </c>
      <c r="H908" s="4">
        <v>45674.256006944437</v>
      </c>
      <c r="I908" t="b">
        <v>1</v>
      </c>
      <c r="J908" t="b">
        <v>0</v>
      </c>
      <c r="K908" t="s">
        <v>24</v>
      </c>
      <c r="L908" t="s">
        <v>22</v>
      </c>
      <c r="M908">
        <v>121217</v>
      </c>
      <c r="O908" t="s">
        <v>5443</v>
      </c>
      <c r="P908" t="s">
        <v>5444</v>
      </c>
    </row>
    <row r="909" spans="1:16" x14ac:dyDescent="0.55000000000000004">
      <c r="A909" t="s">
        <v>2</v>
      </c>
      <c r="B909" t="s">
        <v>2</v>
      </c>
      <c r="C909" t="s">
        <v>124</v>
      </c>
      <c r="D909" t="s">
        <v>3970</v>
      </c>
      <c r="E909" t="s">
        <v>20</v>
      </c>
      <c r="F909" t="b">
        <v>0</v>
      </c>
      <c r="G909" t="s">
        <v>30</v>
      </c>
      <c r="H909" s="4">
        <v>45674.256006944437</v>
      </c>
      <c r="I909" t="b">
        <v>0</v>
      </c>
      <c r="J909" t="b">
        <v>0</v>
      </c>
      <c r="K909" t="s">
        <v>24</v>
      </c>
      <c r="L909" t="s">
        <v>22</v>
      </c>
      <c r="M909">
        <v>100000</v>
      </c>
      <c r="O909" t="s">
        <v>5445</v>
      </c>
      <c r="P909" t="s">
        <v>5446</v>
      </c>
    </row>
    <row r="910" spans="1:16" x14ac:dyDescent="0.55000000000000004">
      <c r="A910" t="s">
        <v>1</v>
      </c>
      <c r="B910" t="s">
        <v>1</v>
      </c>
      <c r="C910" t="s">
        <v>1023</v>
      </c>
      <c r="D910" t="s">
        <v>3973</v>
      </c>
      <c r="E910" t="s">
        <v>20</v>
      </c>
      <c r="F910" t="b">
        <v>0</v>
      </c>
      <c r="G910" t="s">
        <v>27</v>
      </c>
      <c r="H910" s="4">
        <v>45674.335231481477</v>
      </c>
      <c r="I910" t="b">
        <v>0</v>
      </c>
      <c r="J910" t="b">
        <v>0</v>
      </c>
      <c r="K910" t="s">
        <v>24</v>
      </c>
      <c r="L910" t="s">
        <v>22</v>
      </c>
      <c r="M910">
        <v>155000</v>
      </c>
      <c r="O910" t="s">
        <v>3046</v>
      </c>
      <c r="P910" t="s">
        <v>5447</v>
      </c>
    </row>
    <row r="911" spans="1:16" x14ac:dyDescent="0.55000000000000004">
      <c r="A911" t="s">
        <v>19</v>
      </c>
      <c r="B911" t="s">
        <v>5448</v>
      </c>
      <c r="C911" t="s">
        <v>39</v>
      </c>
      <c r="D911" t="s">
        <v>3973</v>
      </c>
      <c r="E911" t="s">
        <v>20</v>
      </c>
      <c r="F911" t="b">
        <v>1</v>
      </c>
      <c r="G911" t="s">
        <v>27</v>
      </c>
      <c r="H911" s="4">
        <v>45674.375092592592</v>
      </c>
      <c r="I911" t="b">
        <v>0</v>
      </c>
      <c r="J911" t="b">
        <v>1</v>
      </c>
      <c r="K911" t="s">
        <v>24</v>
      </c>
      <c r="L911" t="s">
        <v>22</v>
      </c>
      <c r="M911">
        <v>117500</v>
      </c>
      <c r="O911" t="s">
        <v>1049</v>
      </c>
      <c r="P911" t="s">
        <v>5449</v>
      </c>
    </row>
    <row r="912" spans="1:16" x14ac:dyDescent="0.55000000000000004">
      <c r="A912" t="s">
        <v>28</v>
      </c>
      <c r="B912" t="s">
        <v>5450</v>
      </c>
      <c r="C912" t="s">
        <v>298</v>
      </c>
      <c r="D912" t="s">
        <v>4035</v>
      </c>
      <c r="E912" t="s">
        <v>20</v>
      </c>
      <c r="F912" t="b">
        <v>0</v>
      </c>
      <c r="G912" t="s">
        <v>298</v>
      </c>
      <c r="H912" s="4">
        <v>45674.388564814813</v>
      </c>
      <c r="I912" t="b">
        <v>0</v>
      </c>
      <c r="J912" t="b">
        <v>0</v>
      </c>
      <c r="K912" t="s">
        <v>298</v>
      </c>
      <c r="L912" t="s">
        <v>22</v>
      </c>
      <c r="M912">
        <v>51777.5</v>
      </c>
      <c r="O912" t="s">
        <v>3461</v>
      </c>
    </row>
    <row r="913" spans="1:16" x14ac:dyDescent="0.55000000000000004">
      <c r="A913" t="s">
        <v>0</v>
      </c>
      <c r="B913" t="s">
        <v>5451</v>
      </c>
      <c r="C913" t="s">
        <v>5452</v>
      </c>
      <c r="D913" t="s">
        <v>3970</v>
      </c>
      <c r="E913" t="s">
        <v>20</v>
      </c>
      <c r="F913" t="b">
        <v>0</v>
      </c>
      <c r="G913" t="s">
        <v>41</v>
      </c>
      <c r="H913" s="4">
        <v>45674.417048611111</v>
      </c>
      <c r="I913" t="b">
        <v>0</v>
      </c>
      <c r="J913" t="b">
        <v>0</v>
      </c>
      <c r="K913" t="s">
        <v>24</v>
      </c>
      <c r="L913" t="s">
        <v>22</v>
      </c>
      <c r="M913">
        <v>94362</v>
      </c>
      <c r="O913" t="s">
        <v>636</v>
      </c>
      <c r="P913" t="s">
        <v>869</v>
      </c>
    </row>
    <row r="914" spans="1:16" x14ac:dyDescent="0.55000000000000004">
      <c r="A914" t="s">
        <v>139</v>
      </c>
      <c r="B914" t="s">
        <v>4237</v>
      </c>
      <c r="C914" t="s">
        <v>1164</v>
      </c>
      <c r="D914" t="s">
        <v>3973</v>
      </c>
      <c r="E914" t="s">
        <v>20</v>
      </c>
      <c r="F914" t="b">
        <v>0</v>
      </c>
      <c r="G914" t="s">
        <v>41</v>
      </c>
      <c r="H914" s="4">
        <v>45674.417071759257</v>
      </c>
      <c r="I914" t="b">
        <v>1</v>
      </c>
      <c r="J914" t="b">
        <v>0</v>
      </c>
      <c r="K914" t="s">
        <v>24</v>
      </c>
      <c r="L914" t="s">
        <v>22</v>
      </c>
      <c r="M914">
        <v>97500</v>
      </c>
      <c r="O914" t="s">
        <v>202</v>
      </c>
      <c r="P914" t="s">
        <v>2778</v>
      </c>
    </row>
    <row r="915" spans="1:16" x14ac:dyDescent="0.55000000000000004">
      <c r="A915" t="s">
        <v>139</v>
      </c>
      <c r="B915" t="s">
        <v>5453</v>
      </c>
      <c r="C915" t="s">
        <v>283</v>
      </c>
      <c r="D915" t="s">
        <v>3973</v>
      </c>
      <c r="E915" t="s">
        <v>20</v>
      </c>
      <c r="F915" t="b">
        <v>0</v>
      </c>
      <c r="G915" t="s">
        <v>41</v>
      </c>
      <c r="H915" s="4">
        <v>45674.41710648148</v>
      </c>
      <c r="I915" t="b">
        <v>0</v>
      </c>
      <c r="J915" t="b">
        <v>0</v>
      </c>
      <c r="K915" t="s">
        <v>24</v>
      </c>
      <c r="L915" t="s">
        <v>22</v>
      </c>
      <c r="M915">
        <v>181500</v>
      </c>
      <c r="O915" t="s">
        <v>1797</v>
      </c>
      <c r="P915" t="s">
        <v>5454</v>
      </c>
    </row>
    <row r="916" spans="1:16" x14ac:dyDescent="0.55000000000000004">
      <c r="A916" t="s">
        <v>89</v>
      </c>
      <c r="B916" t="s">
        <v>5455</v>
      </c>
      <c r="C916" t="s">
        <v>2785</v>
      </c>
      <c r="D916" t="s">
        <v>4090</v>
      </c>
      <c r="E916" t="s">
        <v>20</v>
      </c>
      <c r="F916" t="b">
        <v>0</v>
      </c>
      <c r="G916" t="s">
        <v>27</v>
      </c>
      <c r="H916" s="4">
        <v>45674.418391203697</v>
      </c>
      <c r="I916" t="b">
        <v>0</v>
      </c>
      <c r="J916" t="b">
        <v>1</v>
      </c>
      <c r="K916" t="s">
        <v>24</v>
      </c>
      <c r="L916" t="s">
        <v>22</v>
      </c>
      <c r="M916">
        <v>160000</v>
      </c>
      <c r="O916" t="s">
        <v>5456</v>
      </c>
      <c r="P916" t="s">
        <v>5457</v>
      </c>
    </row>
    <row r="917" spans="1:16" x14ac:dyDescent="0.55000000000000004">
      <c r="A917" t="s">
        <v>2</v>
      </c>
      <c r="B917" t="s">
        <v>5458</v>
      </c>
      <c r="C917" t="s">
        <v>1346</v>
      </c>
      <c r="D917" t="s">
        <v>2208</v>
      </c>
      <c r="E917" t="s">
        <v>34</v>
      </c>
      <c r="F917" t="b">
        <v>0</v>
      </c>
      <c r="G917" t="s">
        <v>27</v>
      </c>
      <c r="H917" s="4">
        <v>45674.418495370373</v>
      </c>
      <c r="I917" t="b">
        <v>0</v>
      </c>
      <c r="J917" t="b">
        <v>1</v>
      </c>
      <c r="K917" t="s">
        <v>24</v>
      </c>
      <c r="L917" t="s">
        <v>22</v>
      </c>
      <c r="M917">
        <v>175500</v>
      </c>
      <c r="O917" t="s">
        <v>428</v>
      </c>
      <c r="P917" t="s">
        <v>4083</v>
      </c>
    </row>
    <row r="918" spans="1:16" x14ac:dyDescent="0.55000000000000004">
      <c r="A918" t="s">
        <v>2</v>
      </c>
      <c r="B918" t="s">
        <v>1059</v>
      </c>
      <c r="C918" t="s">
        <v>5459</v>
      </c>
      <c r="D918" t="s">
        <v>2208</v>
      </c>
      <c r="E918" t="s">
        <v>34</v>
      </c>
      <c r="F918" t="b">
        <v>0</v>
      </c>
      <c r="G918" t="s">
        <v>27</v>
      </c>
      <c r="H918" s="4">
        <v>45674.418530092589</v>
      </c>
      <c r="I918" t="b">
        <v>0</v>
      </c>
      <c r="J918" t="b">
        <v>1</v>
      </c>
      <c r="K918" t="s">
        <v>24</v>
      </c>
      <c r="L918" t="s">
        <v>22</v>
      </c>
      <c r="M918">
        <v>135000</v>
      </c>
      <c r="O918" t="s">
        <v>428</v>
      </c>
      <c r="P918" t="s">
        <v>5460</v>
      </c>
    </row>
    <row r="919" spans="1:16" x14ac:dyDescent="0.55000000000000004">
      <c r="A919" t="s">
        <v>139</v>
      </c>
      <c r="B919" t="s">
        <v>5461</v>
      </c>
      <c r="C919" t="s">
        <v>167</v>
      </c>
      <c r="D919" t="s">
        <v>3973</v>
      </c>
      <c r="E919" t="s">
        <v>20</v>
      </c>
      <c r="F919" t="b">
        <v>0</v>
      </c>
      <c r="G919" t="s">
        <v>27</v>
      </c>
      <c r="H919" s="4">
        <v>45674.418599537043</v>
      </c>
      <c r="I919" t="b">
        <v>0</v>
      </c>
      <c r="J919" t="b">
        <v>1</v>
      </c>
      <c r="K919" t="s">
        <v>24</v>
      </c>
      <c r="L919" t="s">
        <v>22</v>
      </c>
      <c r="M919">
        <v>137300</v>
      </c>
      <c r="O919" t="s">
        <v>1172</v>
      </c>
      <c r="P919" t="s">
        <v>5462</v>
      </c>
    </row>
    <row r="920" spans="1:16" x14ac:dyDescent="0.55000000000000004">
      <c r="A920" t="s">
        <v>89</v>
      </c>
      <c r="B920" t="s">
        <v>5463</v>
      </c>
      <c r="C920" t="s">
        <v>293</v>
      </c>
      <c r="D920" t="s">
        <v>3973</v>
      </c>
      <c r="E920" t="s">
        <v>20</v>
      </c>
      <c r="F920" t="b">
        <v>0</v>
      </c>
      <c r="G920" t="s">
        <v>27</v>
      </c>
      <c r="H920" s="4">
        <v>45674.418599537043</v>
      </c>
      <c r="I920" t="b">
        <v>0</v>
      </c>
      <c r="J920" t="b">
        <v>1</v>
      </c>
      <c r="K920" t="s">
        <v>24</v>
      </c>
      <c r="L920" t="s">
        <v>22</v>
      </c>
      <c r="M920">
        <v>197500</v>
      </c>
      <c r="O920" t="s">
        <v>43</v>
      </c>
      <c r="P920" t="s">
        <v>1185</v>
      </c>
    </row>
    <row r="921" spans="1:16" x14ac:dyDescent="0.55000000000000004">
      <c r="A921" t="s">
        <v>2</v>
      </c>
      <c r="B921" t="s">
        <v>5464</v>
      </c>
      <c r="C921" t="s">
        <v>774</v>
      </c>
      <c r="D921" t="s">
        <v>2208</v>
      </c>
      <c r="E921" t="s">
        <v>20</v>
      </c>
      <c r="F921" t="b">
        <v>0</v>
      </c>
      <c r="G921" t="s">
        <v>35</v>
      </c>
      <c r="H921" s="4">
        <v>45674.419120370367</v>
      </c>
      <c r="I921" t="b">
        <v>0</v>
      </c>
      <c r="J921" t="b">
        <v>1</v>
      </c>
      <c r="K921" t="s">
        <v>24</v>
      </c>
      <c r="L921" t="s">
        <v>22</v>
      </c>
      <c r="M921">
        <v>113750</v>
      </c>
      <c r="O921" t="s">
        <v>5465</v>
      </c>
      <c r="P921" t="s">
        <v>5466</v>
      </c>
    </row>
    <row r="922" spans="1:16" x14ac:dyDescent="0.55000000000000004">
      <c r="A922" t="s">
        <v>0</v>
      </c>
      <c r="B922" t="s">
        <v>5467</v>
      </c>
      <c r="C922" t="s">
        <v>1353</v>
      </c>
      <c r="D922" t="s">
        <v>4093</v>
      </c>
      <c r="E922" t="s">
        <v>51</v>
      </c>
      <c r="F922" t="b">
        <v>0</v>
      </c>
      <c r="G922" t="s">
        <v>23</v>
      </c>
      <c r="H922" s="4">
        <v>45674.432800925933</v>
      </c>
      <c r="I922" t="b">
        <v>0</v>
      </c>
      <c r="J922" t="b">
        <v>1</v>
      </c>
      <c r="K922" t="s">
        <v>24</v>
      </c>
      <c r="L922" t="s">
        <v>36</v>
      </c>
      <c r="N922">
        <v>29.5</v>
      </c>
      <c r="O922" t="s">
        <v>2579</v>
      </c>
      <c r="P922" t="s">
        <v>5468</v>
      </c>
    </row>
    <row r="923" spans="1:16" x14ac:dyDescent="0.55000000000000004">
      <c r="A923" t="s">
        <v>25</v>
      </c>
      <c r="B923" t="s">
        <v>5469</v>
      </c>
      <c r="C923" t="s">
        <v>192</v>
      </c>
      <c r="D923" t="s">
        <v>2208</v>
      </c>
      <c r="E923" t="s">
        <v>20</v>
      </c>
      <c r="F923" t="b">
        <v>0</v>
      </c>
      <c r="G923" t="s">
        <v>23</v>
      </c>
      <c r="H923" s="4">
        <v>45674.432824074072</v>
      </c>
      <c r="I923" t="b">
        <v>0</v>
      </c>
      <c r="J923" t="b">
        <v>0</v>
      </c>
      <c r="K923" t="s">
        <v>24</v>
      </c>
      <c r="L923" t="s">
        <v>22</v>
      </c>
      <c r="M923">
        <v>58542</v>
      </c>
      <c r="O923" t="s">
        <v>4458</v>
      </c>
      <c r="P923" t="s">
        <v>5470</v>
      </c>
    </row>
    <row r="924" spans="1:16" x14ac:dyDescent="0.55000000000000004">
      <c r="A924" t="s">
        <v>139</v>
      </c>
      <c r="B924" t="s">
        <v>5471</v>
      </c>
      <c r="C924" t="s">
        <v>293</v>
      </c>
      <c r="D924" t="s">
        <v>3973</v>
      </c>
      <c r="E924" t="s">
        <v>631</v>
      </c>
      <c r="F924" t="b">
        <v>0</v>
      </c>
      <c r="G924" t="s">
        <v>41</v>
      </c>
      <c r="H924" s="4">
        <v>45674.458738425928</v>
      </c>
      <c r="I924" t="b">
        <v>0</v>
      </c>
      <c r="J924" t="b">
        <v>1</v>
      </c>
      <c r="K924" t="s">
        <v>24</v>
      </c>
      <c r="L924" t="s">
        <v>36</v>
      </c>
      <c r="N924">
        <v>22.5</v>
      </c>
      <c r="O924" t="s">
        <v>5472</v>
      </c>
      <c r="P924" t="s">
        <v>671</v>
      </c>
    </row>
    <row r="925" spans="1:16" x14ac:dyDescent="0.55000000000000004">
      <c r="A925" t="s">
        <v>19</v>
      </c>
      <c r="B925" t="s">
        <v>2612</v>
      </c>
      <c r="C925" t="s">
        <v>49</v>
      </c>
      <c r="D925" t="s">
        <v>3973</v>
      </c>
      <c r="E925" t="s">
        <v>20</v>
      </c>
      <c r="F925" t="b">
        <v>0</v>
      </c>
      <c r="G925" t="s">
        <v>41</v>
      </c>
      <c r="H925" s="4">
        <v>45674.50037037037</v>
      </c>
      <c r="I925" t="b">
        <v>0</v>
      </c>
      <c r="J925" t="b">
        <v>1</v>
      </c>
      <c r="K925" t="s">
        <v>24</v>
      </c>
      <c r="L925" t="s">
        <v>22</v>
      </c>
      <c r="M925">
        <v>200000</v>
      </c>
      <c r="O925" t="s">
        <v>5473</v>
      </c>
      <c r="P925" t="s">
        <v>48</v>
      </c>
    </row>
    <row r="926" spans="1:16" x14ac:dyDescent="0.55000000000000004">
      <c r="A926" t="s">
        <v>40</v>
      </c>
      <c r="B926" t="s">
        <v>5474</v>
      </c>
      <c r="C926" t="s">
        <v>39</v>
      </c>
      <c r="D926" t="s">
        <v>4093</v>
      </c>
      <c r="E926" t="s">
        <v>20</v>
      </c>
      <c r="F926" t="b">
        <v>1</v>
      </c>
      <c r="G926" t="s">
        <v>27</v>
      </c>
      <c r="H926" s="4">
        <v>45674.501712962963</v>
      </c>
      <c r="I926" t="b">
        <v>0</v>
      </c>
      <c r="J926" t="b">
        <v>1</v>
      </c>
      <c r="K926" t="s">
        <v>24</v>
      </c>
      <c r="L926" t="s">
        <v>36</v>
      </c>
      <c r="N926">
        <v>22.5</v>
      </c>
      <c r="O926" t="s">
        <v>5475</v>
      </c>
      <c r="P926" t="s">
        <v>5476</v>
      </c>
    </row>
    <row r="927" spans="1:16" x14ac:dyDescent="0.55000000000000004">
      <c r="A927" t="s">
        <v>0</v>
      </c>
      <c r="B927" t="s">
        <v>4540</v>
      </c>
      <c r="C927" t="s">
        <v>114</v>
      </c>
      <c r="D927" t="s">
        <v>4084</v>
      </c>
      <c r="E927" t="s">
        <v>20</v>
      </c>
      <c r="F927" t="b">
        <v>0</v>
      </c>
      <c r="G927" t="s">
        <v>27</v>
      </c>
      <c r="H927" s="4">
        <v>45674.541921296302</v>
      </c>
      <c r="I927" t="b">
        <v>0</v>
      </c>
      <c r="J927" t="b">
        <v>0</v>
      </c>
      <c r="K927" t="s">
        <v>24</v>
      </c>
      <c r="L927" t="s">
        <v>22</v>
      </c>
      <c r="M927">
        <v>77500</v>
      </c>
      <c r="O927" t="s">
        <v>4541</v>
      </c>
      <c r="P927" t="s">
        <v>4542</v>
      </c>
    </row>
    <row r="928" spans="1:16" x14ac:dyDescent="0.55000000000000004">
      <c r="A928" t="s">
        <v>1</v>
      </c>
      <c r="B928" t="s">
        <v>5477</v>
      </c>
      <c r="C928" t="s">
        <v>180</v>
      </c>
      <c r="D928" t="s">
        <v>3973</v>
      </c>
      <c r="E928" t="s">
        <v>51</v>
      </c>
      <c r="F928" t="b">
        <v>0</v>
      </c>
      <c r="G928" t="s">
        <v>41</v>
      </c>
      <c r="H928" s="4">
        <v>45674.542071759257</v>
      </c>
      <c r="I928" t="b">
        <v>0</v>
      </c>
      <c r="J928" t="b">
        <v>1</v>
      </c>
      <c r="K928" t="s">
        <v>24</v>
      </c>
      <c r="L928" t="s">
        <v>36</v>
      </c>
      <c r="N928">
        <v>27.5</v>
      </c>
      <c r="O928" t="s">
        <v>892</v>
      </c>
      <c r="P928" t="s">
        <v>863</v>
      </c>
    </row>
    <row r="929" spans="1:16" x14ac:dyDescent="0.55000000000000004">
      <c r="A929" t="s">
        <v>89</v>
      </c>
      <c r="B929" t="s">
        <v>5478</v>
      </c>
      <c r="C929" t="s">
        <v>39</v>
      </c>
      <c r="D929" t="s">
        <v>3985</v>
      </c>
      <c r="E929" t="s">
        <v>20</v>
      </c>
      <c r="F929" t="b">
        <v>1</v>
      </c>
      <c r="G929" t="s">
        <v>106</v>
      </c>
      <c r="H929" s="4">
        <v>45674.54859953704</v>
      </c>
      <c r="I929" t="b">
        <v>0</v>
      </c>
      <c r="J929" t="b">
        <v>0</v>
      </c>
      <c r="K929" t="s">
        <v>106</v>
      </c>
      <c r="L929" t="s">
        <v>22</v>
      </c>
      <c r="M929">
        <v>220000</v>
      </c>
      <c r="O929" t="s">
        <v>4052</v>
      </c>
    </row>
    <row r="930" spans="1:16" x14ac:dyDescent="0.55000000000000004">
      <c r="A930" t="s">
        <v>2</v>
      </c>
      <c r="B930" t="s">
        <v>5479</v>
      </c>
      <c r="C930" t="s">
        <v>53</v>
      </c>
      <c r="D930" t="s">
        <v>3828</v>
      </c>
      <c r="E930" t="s">
        <v>20</v>
      </c>
      <c r="F930" t="b">
        <v>0</v>
      </c>
      <c r="G930" t="s">
        <v>27</v>
      </c>
      <c r="H930" s="4">
        <v>45674.585127314807</v>
      </c>
      <c r="I930" t="b">
        <v>0</v>
      </c>
      <c r="J930" t="b">
        <v>1</v>
      </c>
      <c r="K930" t="s">
        <v>24</v>
      </c>
      <c r="L930" t="s">
        <v>22</v>
      </c>
      <c r="M930">
        <v>94650</v>
      </c>
      <c r="O930" t="s">
        <v>86</v>
      </c>
      <c r="P930" t="s">
        <v>1081</v>
      </c>
    </row>
    <row r="931" spans="1:16" x14ac:dyDescent="0.55000000000000004">
      <c r="A931" t="s">
        <v>1</v>
      </c>
      <c r="B931" t="s">
        <v>5480</v>
      </c>
      <c r="C931" t="s">
        <v>322</v>
      </c>
      <c r="D931" t="s">
        <v>3973</v>
      </c>
      <c r="E931" t="s">
        <v>20</v>
      </c>
      <c r="F931" t="b">
        <v>0</v>
      </c>
      <c r="G931" t="s">
        <v>41</v>
      </c>
      <c r="H931" s="4">
        <v>45674.626238425917</v>
      </c>
      <c r="I931" t="b">
        <v>0</v>
      </c>
      <c r="J931" t="b">
        <v>1</v>
      </c>
      <c r="K931" t="s">
        <v>24</v>
      </c>
      <c r="L931" t="s">
        <v>22</v>
      </c>
      <c r="M931">
        <v>157000</v>
      </c>
      <c r="O931" t="s">
        <v>1883</v>
      </c>
      <c r="P931" t="s">
        <v>1884</v>
      </c>
    </row>
    <row r="932" spans="1:16" x14ac:dyDescent="0.55000000000000004">
      <c r="A932" t="s">
        <v>139</v>
      </c>
      <c r="B932" t="s">
        <v>5481</v>
      </c>
      <c r="C932" t="s">
        <v>975</v>
      </c>
      <c r="D932" t="s">
        <v>3973</v>
      </c>
      <c r="E932" t="s">
        <v>20</v>
      </c>
      <c r="F932" t="b">
        <v>0</v>
      </c>
      <c r="G932" t="s">
        <v>27</v>
      </c>
      <c r="H932" s="4">
        <v>45674.666817129633</v>
      </c>
      <c r="I932" t="b">
        <v>0</v>
      </c>
      <c r="J932" t="b">
        <v>1</v>
      </c>
      <c r="K932" t="s">
        <v>24</v>
      </c>
      <c r="L932" t="s">
        <v>22</v>
      </c>
      <c r="M932">
        <v>173000</v>
      </c>
      <c r="O932" t="s">
        <v>5482</v>
      </c>
      <c r="P932" t="s">
        <v>671</v>
      </c>
    </row>
    <row r="933" spans="1:16" x14ac:dyDescent="0.55000000000000004">
      <c r="A933" t="s">
        <v>89</v>
      </c>
      <c r="B933" t="s">
        <v>5483</v>
      </c>
      <c r="C933" t="s">
        <v>82</v>
      </c>
      <c r="D933" t="s">
        <v>3973</v>
      </c>
      <c r="E933" t="s">
        <v>51</v>
      </c>
      <c r="F933" t="b">
        <v>0</v>
      </c>
      <c r="G933" t="s">
        <v>27</v>
      </c>
      <c r="H933" s="4">
        <v>45674.666886574072</v>
      </c>
      <c r="I933" t="b">
        <v>1</v>
      </c>
      <c r="J933" t="b">
        <v>0</v>
      </c>
      <c r="K933" t="s">
        <v>24</v>
      </c>
      <c r="L933" t="s">
        <v>36</v>
      </c>
      <c r="N933">
        <v>80</v>
      </c>
      <c r="O933" t="s">
        <v>2007</v>
      </c>
      <c r="P933" t="s">
        <v>5484</v>
      </c>
    </row>
    <row r="934" spans="1:16" x14ac:dyDescent="0.55000000000000004">
      <c r="A934" t="s">
        <v>139</v>
      </c>
      <c r="B934" t="s">
        <v>277</v>
      </c>
      <c r="C934" t="s">
        <v>5485</v>
      </c>
      <c r="D934" t="s">
        <v>4090</v>
      </c>
      <c r="E934" t="s">
        <v>20</v>
      </c>
      <c r="F934" t="b">
        <v>0</v>
      </c>
      <c r="G934" t="s">
        <v>35</v>
      </c>
      <c r="H934" s="4">
        <v>45674.667210648149</v>
      </c>
      <c r="I934" t="b">
        <v>0</v>
      </c>
      <c r="J934" t="b">
        <v>1</v>
      </c>
      <c r="K934" t="s">
        <v>24</v>
      </c>
      <c r="L934" t="s">
        <v>22</v>
      </c>
      <c r="M934">
        <v>91080.5</v>
      </c>
      <c r="O934" t="s">
        <v>5486</v>
      </c>
      <c r="P934" t="s">
        <v>5487</v>
      </c>
    </row>
    <row r="935" spans="1:16" x14ac:dyDescent="0.55000000000000004">
      <c r="A935" t="s">
        <v>1</v>
      </c>
      <c r="B935" t="s">
        <v>5488</v>
      </c>
      <c r="C935" t="s">
        <v>2652</v>
      </c>
      <c r="D935" t="s">
        <v>3973</v>
      </c>
      <c r="E935" t="s">
        <v>631</v>
      </c>
      <c r="F935" t="b">
        <v>0</v>
      </c>
      <c r="G935" t="s">
        <v>30</v>
      </c>
      <c r="H935" s="4">
        <v>45674.667361111111</v>
      </c>
      <c r="I935" t="b">
        <v>0</v>
      </c>
      <c r="J935" t="b">
        <v>1</v>
      </c>
      <c r="K935" t="s">
        <v>24</v>
      </c>
      <c r="L935" t="s">
        <v>36</v>
      </c>
      <c r="N935">
        <v>34.450000762939453</v>
      </c>
      <c r="O935" t="s">
        <v>2535</v>
      </c>
      <c r="P935" t="s">
        <v>5489</v>
      </c>
    </row>
    <row r="936" spans="1:16" x14ac:dyDescent="0.55000000000000004">
      <c r="A936" t="s">
        <v>2</v>
      </c>
      <c r="B936" t="s">
        <v>5490</v>
      </c>
      <c r="C936" t="s">
        <v>142</v>
      </c>
      <c r="D936" t="s">
        <v>2208</v>
      </c>
      <c r="E936" t="s">
        <v>20</v>
      </c>
      <c r="F936" t="b">
        <v>0</v>
      </c>
      <c r="G936" t="s">
        <v>27</v>
      </c>
      <c r="H936" s="4">
        <v>45674.668414351851</v>
      </c>
      <c r="I936" t="b">
        <v>0</v>
      </c>
      <c r="J936" t="b">
        <v>1</v>
      </c>
      <c r="K936" t="s">
        <v>24</v>
      </c>
      <c r="L936" t="s">
        <v>22</v>
      </c>
      <c r="M936">
        <v>90000</v>
      </c>
      <c r="O936" t="s">
        <v>5491</v>
      </c>
      <c r="P936" t="s">
        <v>4382</v>
      </c>
    </row>
    <row r="937" spans="1:16" x14ac:dyDescent="0.55000000000000004">
      <c r="A937" t="s">
        <v>2</v>
      </c>
      <c r="B937" t="s">
        <v>5492</v>
      </c>
      <c r="C937" t="s">
        <v>5493</v>
      </c>
      <c r="D937" t="s">
        <v>2208</v>
      </c>
      <c r="E937" t="s">
        <v>20</v>
      </c>
      <c r="F937" t="b">
        <v>0</v>
      </c>
      <c r="G937" t="s">
        <v>27</v>
      </c>
      <c r="H937" s="4">
        <v>45674.66851851852</v>
      </c>
      <c r="I937" t="b">
        <v>1</v>
      </c>
      <c r="J937" t="b">
        <v>1</v>
      </c>
      <c r="K937" t="s">
        <v>24</v>
      </c>
      <c r="L937" t="s">
        <v>36</v>
      </c>
      <c r="N937">
        <v>50</v>
      </c>
      <c r="O937" t="s">
        <v>5494</v>
      </c>
      <c r="P937" t="s">
        <v>5495</v>
      </c>
    </row>
    <row r="938" spans="1:16" x14ac:dyDescent="0.55000000000000004">
      <c r="A938" t="s">
        <v>40</v>
      </c>
      <c r="B938" t="s">
        <v>40</v>
      </c>
      <c r="C938" t="s">
        <v>2975</v>
      </c>
      <c r="D938" t="s">
        <v>3973</v>
      </c>
      <c r="E938" t="s">
        <v>20</v>
      </c>
      <c r="F938" t="b">
        <v>0</v>
      </c>
      <c r="G938" t="s">
        <v>41</v>
      </c>
      <c r="H938" s="4">
        <v>45674.668668981481</v>
      </c>
      <c r="I938" t="b">
        <v>0</v>
      </c>
      <c r="J938" t="b">
        <v>0</v>
      </c>
      <c r="K938" t="s">
        <v>24</v>
      </c>
      <c r="L938" t="s">
        <v>22</v>
      </c>
      <c r="M938">
        <v>137500</v>
      </c>
      <c r="O938" t="s">
        <v>5496</v>
      </c>
      <c r="P938" t="s">
        <v>5497</v>
      </c>
    </row>
    <row r="939" spans="1:16" x14ac:dyDescent="0.55000000000000004">
      <c r="A939" t="s">
        <v>139</v>
      </c>
      <c r="B939" t="s">
        <v>5498</v>
      </c>
      <c r="C939" t="s">
        <v>2139</v>
      </c>
      <c r="D939" t="s">
        <v>3828</v>
      </c>
      <c r="E939" t="s">
        <v>20</v>
      </c>
      <c r="F939" t="b">
        <v>0</v>
      </c>
      <c r="G939" t="s">
        <v>27</v>
      </c>
      <c r="H939" s="4">
        <v>45674.708425925928</v>
      </c>
      <c r="I939" t="b">
        <v>1</v>
      </c>
      <c r="J939" t="b">
        <v>1</v>
      </c>
      <c r="K939" t="s">
        <v>24</v>
      </c>
      <c r="L939" t="s">
        <v>22</v>
      </c>
      <c r="M939">
        <v>65000</v>
      </c>
      <c r="O939" t="s">
        <v>5499</v>
      </c>
      <c r="P939" t="s">
        <v>351</v>
      </c>
    </row>
    <row r="940" spans="1:16" x14ac:dyDescent="0.55000000000000004">
      <c r="A940" t="s">
        <v>2</v>
      </c>
      <c r="B940" t="s">
        <v>5500</v>
      </c>
      <c r="C940" t="s">
        <v>39</v>
      </c>
      <c r="D940" t="s">
        <v>3973</v>
      </c>
      <c r="E940" t="s">
        <v>20</v>
      </c>
      <c r="F940" t="b">
        <v>1</v>
      </c>
      <c r="G940" t="s">
        <v>27</v>
      </c>
      <c r="H940" s="4">
        <v>45674.710081018522</v>
      </c>
      <c r="I940" t="b">
        <v>0</v>
      </c>
      <c r="J940" t="b">
        <v>0</v>
      </c>
      <c r="K940" t="s">
        <v>24</v>
      </c>
      <c r="L940" t="s">
        <v>36</v>
      </c>
      <c r="N940">
        <v>65</v>
      </c>
      <c r="O940" t="s">
        <v>5501</v>
      </c>
      <c r="P940" t="s">
        <v>5502</v>
      </c>
    </row>
    <row r="941" spans="1:16" x14ac:dyDescent="0.55000000000000004">
      <c r="A941" t="s">
        <v>0</v>
      </c>
      <c r="B941" t="s">
        <v>3554</v>
      </c>
      <c r="C941" t="s">
        <v>5503</v>
      </c>
      <c r="D941" t="s">
        <v>3828</v>
      </c>
      <c r="E941" t="s">
        <v>20</v>
      </c>
      <c r="F941" t="b">
        <v>0</v>
      </c>
      <c r="G941" t="s">
        <v>27</v>
      </c>
      <c r="H941" s="4">
        <v>45674.79173611111</v>
      </c>
      <c r="I941" t="b">
        <v>0</v>
      </c>
      <c r="J941" t="b">
        <v>1</v>
      </c>
      <c r="K941" t="s">
        <v>24</v>
      </c>
      <c r="L941" t="s">
        <v>22</v>
      </c>
      <c r="M941">
        <v>106576</v>
      </c>
      <c r="O941" t="s">
        <v>2885</v>
      </c>
      <c r="P941" t="s">
        <v>5504</v>
      </c>
    </row>
    <row r="942" spans="1:16" x14ac:dyDescent="0.55000000000000004">
      <c r="A942" t="s">
        <v>139</v>
      </c>
      <c r="B942" t="s">
        <v>915</v>
      </c>
      <c r="C942" t="s">
        <v>1842</v>
      </c>
      <c r="D942" t="s">
        <v>131</v>
      </c>
      <c r="E942" t="s">
        <v>20</v>
      </c>
      <c r="F942" t="b">
        <v>0</v>
      </c>
      <c r="G942" t="s">
        <v>41</v>
      </c>
      <c r="H942" s="4">
        <v>45674.792083333326</v>
      </c>
      <c r="I942" t="b">
        <v>1</v>
      </c>
      <c r="J942" t="b">
        <v>0</v>
      </c>
      <c r="K942" t="s">
        <v>24</v>
      </c>
      <c r="L942" t="s">
        <v>22</v>
      </c>
      <c r="M942">
        <v>137500</v>
      </c>
      <c r="O942" t="s">
        <v>131</v>
      </c>
      <c r="P942" t="s">
        <v>5505</v>
      </c>
    </row>
    <row r="943" spans="1:16" x14ac:dyDescent="0.55000000000000004">
      <c r="A943" t="s">
        <v>19</v>
      </c>
      <c r="B943" t="s">
        <v>3409</v>
      </c>
      <c r="C943" t="s">
        <v>2305</v>
      </c>
      <c r="D943" t="s">
        <v>3973</v>
      </c>
      <c r="E943" t="s">
        <v>20</v>
      </c>
      <c r="F943" t="b">
        <v>0</v>
      </c>
      <c r="G943" t="s">
        <v>27</v>
      </c>
      <c r="H943" s="4">
        <v>45674.792673611111</v>
      </c>
      <c r="I943" t="b">
        <v>0</v>
      </c>
      <c r="J943" t="b">
        <v>1</v>
      </c>
      <c r="K943" t="s">
        <v>24</v>
      </c>
      <c r="L943" t="s">
        <v>22</v>
      </c>
      <c r="M943">
        <v>265500</v>
      </c>
      <c r="O943" t="s">
        <v>1982</v>
      </c>
      <c r="P943" t="s">
        <v>274</v>
      </c>
    </row>
    <row r="944" spans="1:16" x14ac:dyDescent="0.55000000000000004">
      <c r="A944" t="s">
        <v>40</v>
      </c>
      <c r="B944" t="s">
        <v>1443</v>
      </c>
      <c r="C944" t="s">
        <v>142</v>
      </c>
      <c r="D944" t="s">
        <v>3828</v>
      </c>
      <c r="E944" t="s">
        <v>20</v>
      </c>
      <c r="F944" t="b">
        <v>0</v>
      </c>
      <c r="G944" t="s">
        <v>27</v>
      </c>
      <c r="H944" s="4">
        <v>45674.793391203697</v>
      </c>
      <c r="I944" t="b">
        <v>0</v>
      </c>
      <c r="J944" t="b">
        <v>0</v>
      </c>
      <c r="K944" t="s">
        <v>24</v>
      </c>
      <c r="L944" t="s">
        <v>36</v>
      </c>
      <c r="N944">
        <v>67.5</v>
      </c>
      <c r="O944" t="s">
        <v>1444</v>
      </c>
      <c r="P944" t="s">
        <v>5506</v>
      </c>
    </row>
    <row r="945" spans="1:16" x14ac:dyDescent="0.55000000000000004">
      <c r="A945" t="s">
        <v>40</v>
      </c>
      <c r="B945" t="s">
        <v>5507</v>
      </c>
      <c r="C945" t="s">
        <v>203</v>
      </c>
      <c r="D945" t="s">
        <v>3828</v>
      </c>
      <c r="E945" t="s">
        <v>20</v>
      </c>
      <c r="F945" t="b">
        <v>0</v>
      </c>
      <c r="G945" t="s">
        <v>23</v>
      </c>
      <c r="H945" s="4">
        <v>45674.807824074072</v>
      </c>
      <c r="I945" t="b">
        <v>1</v>
      </c>
      <c r="J945" t="b">
        <v>1</v>
      </c>
      <c r="K945" t="s">
        <v>24</v>
      </c>
      <c r="L945" t="s">
        <v>22</v>
      </c>
      <c r="M945">
        <v>120000</v>
      </c>
      <c r="O945" t="s">
        <v>5508</v>
      </c>
      <c r="P945" t="s">
        <v>5509</v>
      </c>
    </row>
    <row r="946" spans="1:16" x14ac:dyDescent="0.55000000000000004">
      <c r="A946" t="s">
        <v>1</v>
      </c>
      <c r="B946" t="s">
        <v>5510</v>
      </c>
      <c r="C946" t="s">
        <v>172</v>
      </c>
      <c r="D946" t="s">
        <v>3973</v>
      </c>
      <c r="E946" t="s">
        <v>20</v>
      </c>
      <c r="F946" t="b">
        <v>0</v>
      </c>
      <c r="G946" t="s">
        <v>27</v>
      </c>
      <c r="H946" s="4">
        <v>45674.833541666667</v>
      </c>
      <c r="I946" t="b">
        <v>0</v>
      </c>
      <c r="J946" t="b">
        <v>0</v>
      </c>
      <c r="K946" t="s">
        <v>24</v>
      </c>
      <c r="L946" t="s">
        <v>22</v>
      </c>
      <c r="M946">
        <v>130500</v>
      </c>
      <c r="O946" t="s">
        <v>294</v>
      </c>
      <c r="P946" t="s">
        <v>5511</v>
      </c>
    </row>
    <row r="947" spans="1:16" x14ac:dyDescent="0.55000000000000004">
      <c r="A947" t="s">
        <v>139</v>
      </c>
      <c r="B947" t="s">
        <v>5512</v>
      </c>
      <c r="C947" t="s">
        <v>151</v>
      </c>
      <c r="D947" t="s">
        <v>3828</v>
      </c>
      <c r="E947" t="s">
        <v>51</v>
      </c>
      <c r="F947" t="b">
        <v>0</v>
      </c>
      <c r="G947" t="s">
        <v>30</v>
      </c>
      <c r="H947" s="4">
        <v>45674.834016203713</v>
      </c>
      <c r="I947" t="b">
        <v>0</v>
      </c>
      <c r="J947" t="b">
        <v>1</v>
      </c>
      <c r="K947" t="s">
        <v>24</v>
      </c>
      <c r="L947" t="s">
        <v>36</v>
      </c>
      <c r="N947">
        <v>42.5</v>
      </c>
      <c r="O947" t="s">
        <v>5513</v>
      </c>
      <c r="P947" t="s">
        <v>5514</v>
      </c>
    </row>
    <row r="948" spans="1:16" x14ac:dyDescent="0.55000000000000004">
      <c r="A948" t="s">
        <v>19</v>
      </c>
      <c r="B948" t="s">
        <v>5515</v>
      </c>
      <c r="C948" t="s">
        <v>225</v>
      </c>
      <c r="D948" t="s">
        <v>3973</v>
      </c>
      <c r="E948" t="s">
        <v>20</v>
      </c>
      <c r="F948" t="b">
        <v>0</v>
      </c>
      <c r="G948" t="s">
        <v>52</v>
      </c>
      <c r="H948" s="4">
        <v>45674.83494212963</v>
      </c>
      <c r="I948" t="b">
        <v>0</v>
      </c>
      <c r="J948" t="b">
        <v>1</v>
      </c>
      <c r="K948" t="s">
        <v>24</v>
      </c>
      <c r="L948" t="s">
        <v>22</v>
      </c>
      <c r="M948">
        <v>197000</v>
      </c>
      <c r="O948" t="s">
        <v>5516</v>
      </c>
      <c r="P948" t="s">
        <v>5517</v>
      </c>
    </row>
    <row r="949" spans="1:16" x14ac:dyDescent="0.55000000000000004">
      <c r="A949" t="s">
        <v>2</v>
      </c>
      <c r="B949" t="s">
        <v>5518</v>
      </c>
      <c r="C949" t="s">
        <v>653</v>
      </c>
      <c r="D949" t="s">
        <v>3828</v>
      </c>
      <c r="E949" t="s">
        <v>20</v>
      </c>
      <c r="F949" t="b">
        <v>0</v>
      </c>
      <c r="G949" t="s">
        <v>27</v>
      </c>
      <c r="H949" s="4">
        <v>45674.835115740738</v>
      </c>
      <c r="I949" t="b">
        <v>0</v>
      </c>
      <c r="J949" t="b">
        <v>1</v>
      </c>
      <c r="K949" t="s">
        <v>24</v>
      </c>
      <c r="L949" t="s">
        <v>22</v>
      </c>
      <c r="M949">
        <v>110000</v>
      </c>
      <c r="O949" t="s">
        <v>5519</v>
      </c>
      <c r="P949" t="s">
        <v>5520</v>
      </c>
    </row>
    <row r="950" spans="1:16" x14ac:dyDescent="0.55000000000000004">
      <c r="A950" t="s">
        <v>2</v>
      </c>
      <c r="B950" t="s">
        <v>1145</v>
      </c>
      <c r="C950" t="s">
        <v>172</v>
      </c>
      <c r="D950" t="s">
        <v>3828</v>
      </c>
      <c r="E950" t="s">
        <v>20</v>
      </c>
      <c r="F950" t="b">
        <v>0</v>
      </c>
      <c r="G950" t="s">
        <v>41</v>
      </c>
      <c r="H950" s="4">
        <v>45674.835393518522</v>
      </c>
      <c r="I950" t="b">
        <v>0</v>
      </c>
      <c r="J950" t="b">
        <v>0</v>
      </c>
      <c r="K950" t="s">
        <v>24</v>
      </c>
      <c r="L950" t="s">
        <v>36</v>
      </c>
      <c r="N950">
        <v>67.5</v>
      </c>
      <c r="O950" t="s">
        <v>5521</v>
      </c>
      <c r="P950" t="s">
        <v>5506</v>
      </c>
    </row>
    <row r="951" spans="1:16" x14ac:dyDescent="0.55000000000000004">
      <c r="A951" t="s">
        <v>2</v>
      </c>
      <c r="B951" t="s">
        <v>1027</v>
      </c>
      <c r="C951" t="s">
        <v>1894</v>
      </c>
      <c r="D951" t="s">
        <v>3973</v>
      </c>
      <c r="E951" t="s">
        <v>20</v>
      </c>
      <c r="F951" t="b">
        <v>0</v>
      </c>
      <c r="G951" t="s">
        <v>52</v>
      </c>
      <c r="H951" s="4">
        <v>45674.836527777778</v>
      </c>
      <c r="I951" t="b">
        <v>0</v>
      </c>
      <c r="J951" t="b">
        <v>1</v>
      </c>
      <c r="K951" t="s">
        <v>24</v>
      </c>
      <c r="L951" t="s">
        <v>22</v>
      </c>
      <c r="M951">
        <v>142500</v>
      </c>
      <c r="O951" t="s">
        <v>5522</v>
      </c>
      <c r="P951" t="s">
        <v>1458</v>
      </c>
    </row>
    <row r="952" spans="1:16" x14ac:dyDescent="0.55000000000000004">
      <c r="A952" t="s">
        <v>0</v>
      </c>
      <c r="B952" t="s">
        <v>257</v>
      </c>
      <c r="C952" t="s">
        <v>805</v>
      </c>
      <c r="D952" t="s">
        <v>3973</v>
      </c>
      <c r="E952" t="s">
        <v>20</v>
      </c>
      <c r="F952" t="b">
        <v>0</v>
      </c>
      <c r="G952" t="s">
        <v>27</v>
      </c>
      <c r="H952" s="4">
        <v>45674.875092592592</v>
      </c>
      <c r="I952" t="b">
        <v>0</v>
      </c>
      <c r="J952" t="b">
        <v>0</v>
      </c>
      <c r="K952" t="s">
        <v>24</v>
      </c>
      <c r="L952" t="s">
        <v>22</v>
      </c>
      <c r="M952">
        <v>60000</v>
      </c>
      <c r="O952" t="s">
        <v>5523</v>
      </c>
      <c r="P952" t="s">
        <v>204</v>
      </c>
    </row>
    <row r="953" spans="1:16" x14ac:dyDescent="0.55000000000000004">
      <c r="A953" t="s">
        <v>0</v>
      </c>
      <c r="B953" t="s">
        <v>5524</v>
      </c>
      <c r="C953" t="s">
        <v>360</v>
      </c>
      <c r="D953" t="s">
        <v>3973</v>
      </c>
      <c r="E953" t="s">
        <v>20</v>
      </c>
      <c r="F953" t="b">
        <v>0</v>
      </c>
      <c r="G953" t="s">
        <v>27</v>
      </c>
      <c r="H953" s="4">
        <v>45674.875127314823</v>
      </c>
      <c r="I953" t="b">
        <v>0</v>
      </c>
      <c r="J953" t="b">
        <v>1</v>
      </c>
      <c r="K953" t="s">
        <v>24</v>
      </c>
      <c r="L953" t="s">
        <v>36</v>
      </c>
      <c r="N953">
        <v>70</v>
      </c>
      <c r="O953" t="s">
        <v>406</v>
      </c>
      <c r="P953" t="s">
        <v>1647</v>
      </c>
    </row>
    <row r="954" spans="1:16" x14ac:dyDescent="0.55000000000000004">
      <c r="A954" t="s">
        <v>0</v>
      </c>
      <c r="B954" t="s">
        <v>5525</v>
      </c>
      <c r="C954" t="s">
        <v>3390</v>
      </c>
      <c r="D954" t="s">
        <v>3828</v>
      </c>
      <c r="E954" t="s">
        <v>20</v>
      </c>
      <c r="F954" t="b">
        <v>0</v>
      </c>
      <c r="G954" t="s">
        <v>27</v>
      </c>
      <c r="H954" s="4">
        <v>45674.875127314823</v>
      </c>
      <c r="I954" t="b">
        <v>0</v>
      </c>
      <c r="J954" t="b">
        <v>0</v>
      </c>
      <c r="K954" t="s">
        <v>24</v>
      </c>
      <c r="L954" t="s">
        <v>22</v>
      </c>
      <c r="M954">
        <v>62000</v>
      </c>
      <c r="O954" t="s">
        <v>5526</v>
      </c>
      <c r="P954" t="s">
        <v>5527</v>
      </c>
    </row>
    <row r="955" spans="1:16" x14ac:dyDescent="0.55000000000000004">
      <c r="A955" t="s">
        <v>40</v>
      </c>
      <c r="B955" t="s">
        <v>5403</v>
      </c>
      <c r="C955" t="s">
        <v>1573</v>
      </c>
      <c r="D955" t="s">
        <v>3973</v>
      </c>
      <c r="E955" t="s">
        <v>20</v>
      </c>
      <c r="F955" t="b">
        <v>0</v>
      </c>
      <c r="G955" t="s">
        <v>52</v>
      </c>
      <c r="H955" s="4">
        <v>45674.876655092587</v>
      </c>
      <c r="I955" t="b">
        <v>0</v>
      </c>
      <c r="J955" t="b">
        <v>0</v>
      </c>
      <c r="K955" t="s">
        <v>24</v>
      </c>
      <c r="L955" t="s">
        <v>22</v>
      </c>
      <c r="M955">
        <v>135000</v>
      </c>
      <c r="O955" t="s">
        <v>1422</v>
      </c>
      <c r="P955" t="s">
        <v>5405</v>
      </c>
    </row>
    <row r="956" spans="1:16" x14ac:dyDescent="0.55000000000000004">
      <c r="A956" t="s">
        <v>2</v>
      </c>
      <c r="B956" t="s">
        <v>307</v>
      </c>
      <c r="C956" t="s">
        <v>2081</v>
      </c>
      <c r="D956" t="s">
        <v>3973</v>
      </c>
      <c r="E956" t="s">
        <v>20</v>
      </c>
      <c r="F956" t="b">
        <v>0</v>
      </c>
      <c r="G956" t="s">
        <v>27</v>
      </c>
      <c r="H956" s="4">
        <v>45674.960196759261</v>
      </c>
      <c r="I956" t="b">
        <v>0</v>
      </c>
      <c r="J956" t="b">
        <v>1</v>
      </c>
      <c r="K956" t="s">
        <v>24</v>
      </c>
      <c r="L956" t="s">
        <v>22</v>
      </c>
      <c r="M956">
        <v>144300</v>
      </c>
      <c r="O956" t="s">
        <v>5528</v>
      </c>
      <c r="P956" t="s">
        <v>5529</v>
      </c>
    </row>
    <row r="957" spans="1:16" x14ac:dyDescent="0.55000000000000004">
      <c r="A957" t="s">
        <v>0</v>
      </c>
      <c r="B957" t="s">
        <v>5530</v>
      </c>
      <c r="C957" t="s">
        <v>82</v>
      </c>
      <c r="D957" t="s">
        <v>3957</v>
      </c>
      <c r="E957" t="s">
        <v>34</v>
      </c>
      <c r="F957" t="b">
        <v>0</v>
      </c>
      <c r="G957" t="s">
        <v>27</v>
      </c>
      <c r="H957" s="4">
        <v>45675.000057870369</v>
      </c>
      <c r="I957" t="b">
        <v>1</v>
      </c>
      <c r="J957" t="b">
        <v>0</v>
      </c>
      <c r="K957" t="s">
        <v>24</v>
      </c>
      <c r="L957" t="s">
        <v>36</v>
      </c>
      <c r="N957">
        <v>75</v>
      </c>
      <c r="O957" t="s">
        <v>5531</v>
      </c>
    </row>
    <row r="958" spans="1:16" x14ac:dyDescent="0.55000000000000004">
      <c r="A958" t="s">
        <v>89</v>
      </c>
      <c r="B958" t="s">
        <v>5532</v>
      </c>
      <c r="C958" t="s">
        <v>3196</v>
      </c>
      <c r="D958" t="s">
        <v>3973</v>
      </c>
      <c r="E958" t="s">
        <v>51</v>
      </c>
      <c r="F958" t="b">
        <v>0</v>
      </c>
      <c r="G958" t="s">
        <v>41</v>
      </c>
      <c r="H958" s="4">
        <v>45675.000462962962</v>
      </c>
      <c r="I958" t="b">
        <v>1</v>
      </c>
      <c r="J958" t="b">
        <v>0</v>
      </c>
      <c r="K958" t="s">
        <v>24</v>
      </c>
      <c r="L958" t="s">
        <v>36</v>
      </c>
      <c r="N958">
        <v>47.5</v>
      </c>
      <c r="O958" t="s">
        <v>806</v>
      </c>
      <c r="P958" t="s">
        <v>5533</v>
      </c>
    </row>
    <row r="959" spans="1:16" x14ac:dyDescent="0.55000000000000004">
      <c r="A959" t="s">
        <v>0</v>
      </c>
      <c r="B959" t="s">
        <v>5534</v>
      </c>
      <c r="C959" t="s">
        <v>140</v>
      </c>
      <c r="D959" t="s">
        <v>5535</v>
      </c>
      <c r="E959" t="s">
        <v>20</v>
      </c>
      <c r="F959" t="b">
        <v>0</v>
      </c>
      <c r="G959" t="s">
        <v>35</v>
      </c>
      <c r="H959" s="4">
        <v>45675.000520833331</v>
      </c>
      <c r="I959" t="b">
        <v>0</v>
      </c>
      <c r="J959" t="b">
        <v>0</v>
      </c>
      <c r="K959" t="s">
        <v>24</v>
      </c>
      <c r="L959" t="s">
        <v>22</v>
      </c>
      <c r="M959">
        <v>88582</v>
      </c>
      <c r="O959" t="s">
        <v>2301</v>
      </c>
      <c r="P959" t="s">
        <v>5536</v>
      </c>
    </row>
    <row r="960" spans="1:16" x14ac:dyDescent="0.55000000000000004">
      <c r="A960" t="s">
        <v>0</v>
      </c>
      <c r="B960" t="s">
        <v>5537</v>
      </c>
      <c r="C960" t="s">
        <v>2370</v>
      </c>
      <c r="D960" t="s">
        <v>3957</v>
      </c>
      <c r="E960" t="s">
        <v>34</v>
      </c>
      <c r="F960" t="b">
        <v>0</v>
      </c>
      <c r="G960" t="s">
        <v>30</v>
      </c>
      <c r="H960" s="4">
        <v>45675.000694444447</v>
      </c>
      <c r="I960" t="b">
        <v>0</v>
      </c>
      <c r="J960" t="b">
        <v>1</v>
      </c>
      <c r="K960" t="s">
        <v>24</v>
      </c>
      <c r="L960" t="s">
        <v>36</v>
      </c>
      <c r="N960">
        <v>25.2400016784668</v>
      </c>
      <c r="O960" t="s">
        <v>1014</v>
      </c>
      <c r="P960" t="s">
        <v>424</v>
      </c>
    </row>
    <row r="961" spans="1:16" x14ac:dyDescent="0.55000000000000004">
      <c r="A961" t="s">
        <v>2</v>
      </c>
      <c r="B961" t="s">
        <v>2094</v>
      </c>
      <c r="C961" t="s">
        <v>140</v>
      </c>
      <c r="D961" t="s">
        <v>5535</v>
      </c>
      <c r="E961" t="s">
        <v>20</v>
      </c>
      <c r="F961" t="b">
        <v>0</v>
      </c>
      <c r="G961" t="s">
        <v>27</v>
      </c>
      <c r="H961" s="4">
        <v>45675.001782407409</v>
      </c>
      <c r="I961" t="b">
        <v>0</v>
      </c>
      <c r="J961" t="b">
        <v>0</v>
      </c>
      <c r="K961" t="s">
        <v>24</v>
      </c>
      <c r="L961" t="s">
        <v>22</v>
      </c>
      <c r="M961">
        <v>88582</v>
      </c>
      <c r="O961" t="s">
        <v>2301</v>
      </c>
    </row>
    <row r="962" spans="1:16" x14ac:dyDescent="0.55000000000000004">
      <c r="A962" t="s">
        <v>2</v>
      </c>
      <c r="B962" t="s">
        <v>5538</v>
      </c>
      <c r="C962" t="s">
        <v>5539</v>
      </c>
      <c r="D962" t="s">
        <v>3957</v>
      </c>
      <c r="E962" t="s">
        <v>34</v>
      </c>
      <c r="F962" t="b">
        <v>0</v>
      </c>
      <c r="G962" t="s">
        <v>41</v>
      </c>
      <c r="H962" s="4">
        <v>45675.002106481479</v>
      </c>
      <c r="I962" t="b">
        <v>0</v>
      </c>
      <c r="J962" t="b">
        <v>0</v>
      </c>
      <c r="K962" t="s">
        <v>24</v>
      </c>
      <c r="L962" t="s">
        <v>36</v>
      </c>
      <c r="N962">
        <v>57.060001373291023</v>
      </c>
      <c r="O962" t="s">
        <v>5540</v>
      </c>
      <c r="P962" t="s">
        <v>5541</v>
      </c>
    </row>
    <row r="963" spans="1:16" x14ac:dyDescent="0.55000000000000004">
      <c r="A963" t="s">
        <v>2</v>
      </c>
      <c r="B963" t="s">
        <v>2</v>
      </c>
      <c r="C963" t="s">
        <v>1379</v>
      </c>
      <c r="D963" t="s">
        <v>4328</v>
      </c>
      <c r="E963" t="s">
        <v>20</v>
      </c>
      <c r="F963" t="b">
        <v>0</v>
      </c>
      <c r="G963" t="s">
        <v>52</v>
      </c>
      <c r="H963" s="4">
        <v>45675.002986111111</v>
      </c>
      <c r="I963" t="b">
        <v>0</v>
      </c>
      <c r="J963" t="b">
        <v>0</v>
      </c>
      <c r="K963" t="s">
        <v>24</v>
      </c>
      <c r="L963" t="s">
        <v>22</v>
      </c>
      <c r="M963">
        <v>189500</v>
      </c>
      <c r="O963" t="s">
        <v>5542</v>
      </c>
      <c r="P963" t="s">
        <v>5543</v>
      </c>
    </row>
    <row r="964" spans="1:16" x14ac:dyDescent="0.55000000000000004">
      <c r="A964" t="s">
        <v>139</v>
      </c>
      <c r="B964" t="s">
        <v>5544</v>
      </c>
      <c r="C964" t="s">
        <v>114</v>
      </c>
      <c r="D964" t="s">
        <v>3973</v>
      </c>
      <c r="E964" t="s">
        <v>20</v>
      </c>
      <c r="F964" t="b">
        <v>0</v>
      </c>
      <c r="G964" t="s">
        <v>27</v>
      </c>
      <c r="H964" s="4">
        <v>45675.041851851849</v>
      </c>
      <c r="I964" t="b">
        <v>0</v>
      </c>
      <c r="J964" t="b">
        <v>1</v>
      </c>
      <c r="K964" t="s">
        <v>24</v>
      </c>
      <c r="L964" t="s">
        <v>22</v>
      </c>
      <c r="M964">
        <v>80395</v>
      </c>
      <c r="O964" t="s">
        <v>5545</v>
      </c>
      <c r="P964" t="s">
        <v>204</v>
      </c>
    </row>
    <row r="965" spans="1:16" x14ac:dyDescent="0.55000000000000004">
      <c r="A965" t="s">
        <v>25</v>
      </c>
      <c r="B965" t="s">
        <v>5082</v>
      </c>
      <c r="C965" t="s">
        <v>5546</v>
      </c>
      <c r="D965" t="s">
        <v>4084</v>
      </c>
      <c r="E965" t="s">
        <v>20</v>
      </c>
      <c r="F965" t="b">
        <v>0</v>
      </c>
      <c r="G965" t="s">
        <v>27</v>
      </c>
      <c r="H965" s="4">
        <v>45675.041909722233</v>
      </c>
      <c r="I965" t="b">
        <v>0</v>
      </c>
      <c r="J965" t="b">
        <v>1</v>
      </c>
      <c r="K965" t="s">
        <v>24</v>
      </c>
      <c r="L965" t="s">
        <v>36</v>
      </c>
      <c r="N965">
        <v>20.670000076293949</v>
      </c>
      <c r="O965" t="s">
        <v>575</v>
      </c>
      <c r="P965" t="s">
        <v>1888</v>
      </c>
    </row>
    <row r="966" spans="1:16" x14ac:dyDescent="0.55000000000000004">
      <c r="A966" t="s">
        <v>2</v>
      </c>
      <c r="B966" t="s">
        <v>5547</v>
      </c>
      <c r="C966" t="s">
        <v>453</v>
      </c>
      <c r="D966" t="s">
        <v>3973</v>
      </c>
      <c r="E966" t="s">
        <v>20</v>
      </c>
      <c r="F966" t="b">
        <v>0</v>
      </c>
      <c r="G966" t="s">
        <v>27</v>
      </c>
      <c r="H966" s="4">
        <v>45675.085034722222</v>
      </c>
      <c r="I966" t="b">
        <v>0</v>
      </c>
      <c r="J966" t="b">
        <v>1</v>
      </c>
      <c r="K966" t="s">
        <v>24</v>
      </c>
      <c r="L966" t="s">
        <v>22</v>
      </c>
      <c r="M966">
        <v>151500</v>
      </c>
      <c r="O966" t="s">
        <v>1642</v>
      </c>
      <c r="P966" t="s">
        <v>5548</v>
      </c>
    </row>
    <row r="967" spans="1:16" x14ac:dyDescent="0.55000000000000004">
      <c r="A967" t="s">
        <v>0</v>
      </c>
      <c r="B967" t="s">
        <v>5549</v>
      </c>
      <c r="C967" t="s">
        <v>559</v>
      </c>
      <c r="D967" t="s">
        <v>3973</v>
      </c>
      <c r="E967" t="s">
        <v>20</v>
      </c>
      <c r="F967" t="b">
        <v>0</v>
      </c>
      <c r="G967" t="s">
        <v>27</v>
      </c>
      <c r="H967" s="4">
        <v>45675.125069444453</v>
      </c>
      <c r="I967" t="b">
        <v>0</v>
      </c>
      <c r="J967" t="b">
        <v>1</v>
      </c>
      <c r="K967" t="s">
        <v>24</v>
      </c>
      <c r="L967" t="s">
        <v>22</v>
      </c>
      <c r="M967">
        <v>95305</v>
      </c>
      <c r="O967" t="s">
        <v>1355</v>
      </c>
    </row>
    <row r="968" spans="1:16" x14ac:dyDescent="0.55000000000000004">
      <c r="A968" t="s">
        <v>0</v>
      </c>
      <c r="B968" t="s">
        <v>3282</v>
      </c>
      <c r="C968" t="s">
        <v>82</v>
      </c>
      <c r="D968" t="s">
        <v>3973</v>
      </c>
      <c r="E968" t="s">
        <v>20</v>
      </c>
      <c r="F968" t="b">
        <v>0</v>
      </c>
      <c r="G968" t="s">
        <v>27</v>
      </c>
      <c r="H968" s="4">
        <v>45675.25</v>
      </c>
      <c r="I968" t="b">
        <v>0</v>
      </c>
      <c r="J968" t="b">
        <v>0</v>
      </c>
      <c r="K968" t="s">
        <v>24</v>
      </c>
      <c r="L968" t="s">
        <v>22</v>
      </c>
      <c r="M968">
        <v>68500</v>
      </c>
      <c r="O968" t="s">
        <v>5550</v>
      </c>
      <c r="P968" t="s">
        <v>204</v>
      </c>
    </row>
    <row r="969" spans="1:16" x14ac:dyDescent="0.55000000000000004">
      <c r="A969" t="s">
        <v>0</v>
      </c>
      <c r="B969" t="s">
        <v>5551</v>
      </c>
      <c r="C969" t="s">
        <v>82</v>
      </c>
      <c r="D969" t="s">
        <v>4357</v>
      </c>
      <c r="E969" t="s">
        <v>20</v>
      </c>
      <c r="F969" t="b">
        <v>0</v>
      </c>
      <c r="G969" t="s">
        <v>27</v>
      </c>
      <c r="H969" s="4">
        <v>45675.25</v>
      </c>
      <c r="I969" t="b">
        <v>0</v>
      </c>
      <c r="J969" t="b">
        <v>0</v>
      </c>
      <c r="K969" t="s">
        <v>24</v>
      </c>
      <c r="L969" t="s">
        <v>22</v>
      </c>
      <c r="M969">
        <v>95000</v>
      </c>
      <c r="O969" t="s">
        <v>5552</v>
      </c>
      <c r="P969" t="s">
        <v>280</v>
      </c>
    </row>
    <row r="970" spans="1:16" x14ac:dyDescent="0.55000000000000004">
      <c r="A970" t="s">
        <v>0</v>
      </c>
      <c r="B970" t="s">
        <v>2166</v>
      </c>
      <c r="C970" t="s">
        <v>82</v>
      </c>
      <c r="D970" t="s">
        <v>3970</v>
      </c>
      <c r="E970" t="s">
        <v>20</v>
      </c>
      <c r="F970" t="b">
        <v>0</v>
      </c>
      <c r="G970" t="s">
        <v>27</v>
      </c>
      <c r="H970" s="4">
        <v>45675.250034722223</v>
      </c>
      <c r="I970" t="b">
        <v>0</v>
      </c>
      <c r="J970" t="b">
        <v>0</v>
      </c>
      <c r="K970" t="s">
        <v>24</v>
      </c>
      <c r="L970" t="s">
        <v>22</v>
      </c>
      <c r="M970">
        <v>108415.5</v>
      </c>
      <c r="O970" t="s">
        <v>5553</v>
      </c>
      <c r="P970" t="s">
        <v>5554</v>
      </c>
    </row>
    <row r="971" spans="1:16" x14ac:dyDescent="0.55000000000000004">
      <c r="A971" t="s">
        <v>0</v>
      </c>
      <c r="B971" t="s">
        <v>5555</v>
      </c>
      <c r="C971" t="s">
        <v>3293</v>
      </c>
      <c r="D971" t="s">
        <v>3828</v>
      </c>
      <c r="E971" t="s">
        <v>20</v>
      </c>
      <c r="F971" t="b">
        <v>0</v>
      </c>
      <c r="G971" t="s">
        <v>41</v>
      </c>
      <c r="H971" s="4">
        <v>45675.2503125</v>
      </c>
      <c r="I971" t="b">
        <v>0</v>
      </c>
      <c r="J971" t="b">
        <v>1</v>
      </c>
      <c r="K971" t="s">
        <v>24</v>
      </c>
      <c r="L971" t="s">
        <v>22</v>
      </c>
      <c r="M971">
        <v>75000</v>
      </c>
      <c r="O971" t="s">
        <v>5556</v>
      </c>
      <c r="P971" t="s">
        <v>5557</v>
      </c>
    </row>
    <row r="972" spans="1:16" x14ac:dyDescent="0.55000000000000004">
      <c r="A972" t="s">
        <v>0</v>
      </c>
      <c r="B972" t="s">
        <v>565</v>
      </c>
      <c r="C972" t="s">
        <v>293</v>
      </c>
      <c r="D972" t="s">
        <v>3973</v>
      </c>
      <c r="E972" t="s">
        <v>51</v>
      </c>
      <c r="F972" t="b">
        <v>0</v>
      </c>
      <c r="G972" t="s">
        <v>41</v>
      </c>
      <c r="H972" s="4">
        <v>45675.2503125</v>
      </c>
      <c r="I972" t="b">
        <v>0</v>
      </c>
      <c r="J972" t="b">
        <v>0</v>
      </c>
      <c r="K972" t="s">
        <v>24</v>
      </c>
      <c r="L972" t="s">
        <v>36</v>
      </c>
      <c r="N972">
        <v>65.489997863769531</v>
      </c>
      <c r="O972" t="s">
        <v>5558</v>
      </c>
      <c r="P972" t="s">
        <v>5559</v>
      </c>
    </row>
    <row r="973" spans="1:16" x14ac:dyDescent="0.55000000000000004">
      <c r="A973" t="s">
        <v>0</v>
      </c>
      <c r="B973" t="s">
        <v>1445</v>
      </c>
      <c r="C973" t="s">
        <v>151</v>
      </c>
      <c r="D973" t="s">
        <v>3600</v>
      </c>
      <c r="E973" t="s">
        <v>51</v>
      </c>
      <c r="F973" t="b">
        <v>0</v>
      </c>
      <c r="G973" t="s">
        <v>30</v>
      </c>
      <c r="H973" s="4">
        <v>45675.250625000001</v>
      </c>
      <c r="I973" t="b">
        <v>1</v>
      </c>
      <c r="J973" t="b">
        <v>0</v>
      </c>
      <c r="K973" t="s">
        <v>24</v>
      </c>
      <c r="L973" t="s">
        <v>36</v>
      </c>
      <c r="N973">
        <v>55</v>
      </c>
      <c r="O973" t="s">
        <v>5560</v>
      </c>
      <c r="P973" t="s">
        <v>3379</v>
      </c>
    </row>
    <row r="974" spans="1:16" x14ac:dyDescent="0.55000000000000004">
      <c r="A974" t="s">
        <v>0</v>
      </c>
      <c r="B974" t="s">
        <v>1449</v>
      </c>
      <c r="C974" t="s">
        <v>696</v>
      </c>
      <c r="D974" t="s">
        <v>3828</v>
      </c>
      <c r="E974" t="s">
        <v>20</v>
      </c>
      <c r="F974" t="b">
        <v>0</v>
      </c>
      <c r="G974" t="s">
        <v>30</v>
      </c>
      <c r="H974" s="4">
        <v>45675.25068287037</v>
      </c>
      <c r="I974" t="b">
        <v>0</v>
      </c>
      <c r="J974" t="b">
        <v>0</v>
      </c>
      <c r="K974" t="s">
        <v>24</v>
      </c>
      <c r="L974" t="s">
        <v>36</v>
      </c>
      <c r="N974">
        <v>24.5</v>
      </c>
      <c r="O974" t="s">
        <v>5561</v>
      </c>
      <c r="P974" t="s">
        <v>1675</v>
      </c>
    </row>
    <row r="975" spans="1:16" x14ac:dyDescent="0.55000000000000004">
      <c r="A975" t="s">
        <v>1</v>
      </c>
      <c r="B975" t="s">
        <v>1661</v>
      </c>
      <c r="C975" t="s">
        <v>82</v>
      </c>
      <c r="D975" t="s">
        <v>5562</v>
      </c>
      <c r="E975" t="s">
        <v>20</v>
      </c>
      <c r="F975" t="b">
        <v>0</v>
      </c>
      <c r="G975" t="s">
        <v>27</v>
      </c>
      <c r="H975" s="4">
        <v>45675.25099537037</v>
      </c>
      <c r="I975" t="b">
        <v>0</v>
      </c>
      <c r="J975" t="b">
        <v>1</v>
      </c>
      <c r="K975" t="s">
        <v>24</v>
      </c>
      <c r="L975" t="s">
        <v>22</v>
      </c>
      <c r="M975">
        <v>160603</v>
      </c>
      <c r="O975" t="s">
        <v>5563</v>
      </c>
      <c r="P975" t="s">
        <v>5564</v>
      </c>
    </row>
    <row r="976" spans="1:16" x14ac:dyDescent="0.55000000000000004">
      <c r="A976" t="s">
        <v>1</v>
      </c>
      <c r="B976" t="s">
        <v>5565</v>
      </c>
      <c r="C976" t="s">
        <v>39</v>
      </c>
      <c r="D976" t="s">
        <v>4014</v>
      </c>
      <c r="E976" t="s">
        <v>20</v>
      </c>
      <c r="F976" t="b">
        <v>1</v>
      </c>
      <c r="G976" t="s">
        <v>35</v>
      </c>
      <c r="H976" s="4">
        <v>45675.251250000001</v>
      </c>
      <c r="I976" t="b">
        <v>0</v>
      </c>
      <c r="J976" t="b">
        <v>1</v>
      </c>
      <c r="K976" t="s">
        <v>24</v>
      </c>
      <c r="L976" t="s">
        <v>22</v>
      </c>
      <c r="M976">
        <v>180000</v>
      </c>
      <c r="O976" t="s">
        <v>5566</v>
      </c>
      <c r="P976" t="s">
        <v>5567</v>
      </c>
    </row>
    <row r="977" spans="1:16" x14ac:dyDescent="0.55000000000000004">
      <c r="A977" t="s">
        <v>1</v>
      </c>
      <c r="B977" t="s">
        <v>5195</v>
      </c>
      <c r="C977" t="s">
        <v>1521</v>
      </c>
      <c r="D977" t="s">
        <v>3828</v>
      </c>
      <c r="E977" t="s">
        <v>20</v>
      </c>
      <c r="F977" t="b">
        <v>0</v>
      </c>
      <c r="G977" t="s">
        <v>52</v>
      </c>
      <c r="H977" s="4">
        <v>45675.251354166663</v>
      </c>
      <c r="I977" t="b">
        <v>0</v>
      </c>
      <c r="J977" t="b">
        <v>1</v>
      </c>
      <c r="K977" t="s">
        <v>24</v>
      </c>
      <c r="L977" t="s">
        <v>22</v>
      </c>
      <c r="M977">
        <v>72500</v>
      </c>
      <c r="O977" t="s">
        <v>1549</v>
      </c>
      <c r="P977" t="s">
        <v>5196</v>
      </c>
    </row>
    <row r="978" spans="1:16" x14ac:dyDescent="0.55000000000000004">
      <c r="A978" t="s">
        <v>40</v>
      </c>
      <c r="B978" t="s">
        <v>5568</v>
      </c>
      <c r="C978" t="s">
        <v>484</v>
      </c>
      <c r="D978" t="s">
        <v>3828</v>
      </c>
      <c r="E978" t="s">
        <v>20</v>
      </c>
      <c r="F978" t="b">
        <v>0</v>
      </c>
      <c r="G978" t="s">
        <v>27</v>
      </c>
      <c r="H978" s="4">
        <v>45675.25167824074</v>
      </c>
      <c r="I978" t="b">
        <v>0</v>
      </c>
      <c r="J978" t="b">
        <v>1</v>
      </c>
      <c r="K978" t="s">
        <v>24</v>
      </c>
      <c r="L978" t="s">
        <v>22</v>
      </c>
      <c r="M978">
        <v>193000</v>
      </c>
      <c r="O978" t="s">
        <v>5006</v>
      </c>
      <c r="P978" t="s">
        <v>5569</v>
      </c>
    </row>
    <row r="979" spans="1:16" x14ac:dyDescent="0.55000000000000004">
      <c r="A979" t="s">
        <v>40</v>
      </c>
      <c r="B979" t="s">
        <v>5570</v>
      </c>
      <c r="C979" t="s">
        <v>82</v>
      </c>
      <c r="D979" t="s">
        <v>3973</v>
      </c>
      <c r="E979" t="s">
        <v>20</v>
      </c>
      <c r="F979" t="b">
        <v>0</v>
      </c>
      <c r="G979" t="s">
        <v>27</v>
      </c>
      <c r="H979" s="4">
        <v>45675.25167824074</v>
      </c>
      <c r="I979" t="b">
        <v>1</v>
      </c>
      <c r="J979" t="b">
        <v>0</v>
      </c>
      <c r="K979" t="s">
        <v>24</v>
      </c>
      <c r="L979" t="s">
        <v>22</v>
      </c>
      <c r="M979">
        <v>140000</v>
      </c>
      <c r="O979" t="s">
        <v>5571</v>
      </c>
      <c r="P979" t="s">
        <v>5572</v>
      </c>
    </row>
    <row r="980" spans="1:16" x14ac:dyDescent="0.55000000000000004">
      <c r="A980" t="s">
        <v>2</v>
      </c>
      <c r="B980" t="s">
        <v>3637</v>
      </c>
      <c r="C980" t="s">
        <v>1358</v>
      </c>
      <c r="D980" t="s">
        <v>3828</v>
      </c>
      <c r="E980" t="s">
        <v>20</v>
      </c>
      <c r="F980" t="b">
        <v>0</v>
      </c>
      <c r="G980" t="s">
        <v>41</v>
      </c>
      <c r="H980" s="4">
        <v>45675.251967592587</v>
      </c>
      <c r="I980" t="b">
        <v>0</v>
      </c>
      <c r="J980" t="b">
        <v>0</v>
      </c>
      <c r="K980" t="s">
        <v>24</v>
      </c>
      <c r="L980" t="s">
        <v>22</v>
      </c>
      <c r="M980">
        <v>105000</v>
      </c>
      <c r="O980" t="s">
        <v>5573</v>
      </c>
      <c r="P980" t="s">
        <v>5574</v>
      </c>
    </row>
    <row r="981" spans="1:16" x14ac:dyDescent="0.55000000000000004">
      <c r="A981" t="s">
        <v>2</v>
      </c>
      <c r="B981" t="s">
        <v>5575</v>
      </c>
      <c r="C981" t="s">
        <v>465</v>
      </c>
      <c r="D981" t="s">
        <v>3970</v>
      </c>
      <c r="E981" t="s">
        <v>20</v>
      </c>
      <c r="F981" t="b">
        <v>0</v>
      </c>
      <c r="G981" t="s">
        <v>41</v>
      </c>
      <c r="H981" s="4">
        <v>45675.251967592587</v>
      </c>
      <c r="I981" t="b">
        <v>0</v>
      </c>
      <c r="J981" t="b">
        <v>1</v>
      </c>
      <c r="K981" t="s">
        <v>24</v>
      </c>
      <c r="L981" t="s">
        <v>22</v>
      </c>
      <c r="M981">
        <v>148500</v>
      </c>
      <c r="O981" t="s">
        <v>976</v>
      </c>
      <c r="P981" t="s">
        <v>5576</v>
      </c>
    </row>
    <row r="982" spans="1:16" x14ac:dyDescent="0.55000000000000004">
      <c r="A982" t="s">
        <v>40</v>
      </c>
      <c r="B982" t="s">
        <v>5577</v>
      </c>
      <c r="C982" t="s">
        <v>151</v>
      </c>
      <c r="D982" t="s">
        <v>81</v>
      </c>
      <c r="E982" t="s">
        <v>20</v>
      </c>
      <c r="F982" t="b">
        <v>0</v>
      </c>
      <c r="G982" t="s">
        <v>30</v>
      </c>
      <c r="H982" s="4">
        <v>45675.252534722233</v>
      </c>
      <c r="I982" t="b">
        <v>1</v>
      </c>
      <c r="J982" t="b">
        <v>1</v>
      </c>
      <c r="K982" t="s">
        <v>24</v>
      </c>
      <c r="L982" t="s">
        <v>22</v>
      </c>
      <c r="M982">
        <v>150000</v>
      </c>
      <c r="O982" t="s">
        <v>81</v>
      </c>
      <c r="P982" t="s">
        <v>5578</v>
      </c>
    </row>
    <row r="983" spans="1:16" x14ac:dyDescent="0.55000000000000004">
      <c r="A983" t="s">
        <v>40</v>
      </c>
      <c r="B983" t="s">
        <v>5579</v>
      </c>
      <c r="C983" t="s">
        <v>39</v>
      </c>
      <c r="D983" t="s">
        <v>3828</v>
      </c>
      <c r="E983" t="s">
        <v>20</v>
      </c>
      <c r="F983" t="b">
        <v>1</v>
      </c>
      <c r="G983" t="s">
        <v>30</v>
      </c>
      <c r="H983" s="4">
        <v>45675.252534722233</v>
      </c>
      <c r="I983" t="b">
        <v>0</v>
      </c>
      <c r="J983" t="b">
        <v>1</v>
      </c>
      <c r="K983" t="s">
        <v>24</v>
      </c>
      <c r="L983" t="s">
        <v>22</v>
      </c>
      <c r="M983">
        <v>106500</v>
      </c>
      <c r="O983" t="s">
        <v>1543</v>
      </c>
      <c r="P983" t="s">
        <v>5580</v>
      </c>
    </row>
    <row r="984" spans="1:16" x14ac:dyDescent="0.55000000000000004">
      <c r="A984" t="s">
        <v>2</v>
      </c>
      <c r="B984" t="s">
        <v>195</v>
      </c>
      <c r="C984" t="s">
        <v>92</v>
      </c>
      <c r="D984" t="s">
        <v>3828</v>
      </c>
      <c r="E984" t="s">
        <v>20</v>
      </c>
      <c r="F984" t="b">
        <v>0</v>
      </c>
      <c r="G984" t="s">
        <v>30</v>
      </c>
      <c r="H984" s="4">
        <v>45675.252534722233</v>
      </c>
      <c r="I984" t="b">
        <v>1</v>
      </c>
      <c r="J984" t="b">
        <v>1</v>
      </c>
      <c r="K984" t="s">
        <v>24</v>
      </c>
      <c r="L984" t="s">
        <v>22</v>
      </c>
      <c r="M984">
        <v>176938.65625</v>
      </c>
      <c r="O984" t="s">
        <v>3704</v>
      </c>
      <c r="P984" t="s">
        <v>5117</v>
      </c>
    </row>
    <row r="985" spans="1:16" x14ac:dyDescent="0.55000000000000004">
      <c r="A985" t="s">
        <v>2</v>
      </c>
      <c r="B985" t="s">
        <v>2</v>
      </c>
      <c r="C985" t="s">
        <v>757</v>
      </c>
      <c r="D985" t="s">
        <v>3828</v>
      </c>
      <c r="E985" t="s">
        <v>20</v>
      </c>
      <c r="F985" t="b">
        <v>0</v>
      </c>
      <c r="G985" t="s">
        <v>52</v>
      </c>
      <c r="H985" s="4">
        <v>45675.25277777778</v>
      </c>
      <c r="I985" t="b">
        <v>1</v>
      </c>
      <c r="J985" t="b">
        <v>1</v>
      </c>
      <c r="K985" t="s">
        <v>24</v>
      </c>
      <c r="L985" t="s">
        <v>22</v>
      </c>
      <c r="M985">
        <v>155000</v>
      </c>
      <c r="O985" t="s">
        <v>5581</v>
      </c>
      <c r="P985" t="s">
        <v>5582</v>
      </c>
    </row>
    <row r="986" spans="1:16" x14ac:dyDescent="0.55000000000000004">
      <c r="A986" t="s">
        <v>1</v>
      </c>
      <c r="B986" t="s">
        <v>550</v>
      </c>
      <c r="C986" t="s">
        <v>39</v>
      </c>
      <c r="D986" t="s">
        <v>3985</v>
      </c>
      <c r="E986" t="s">
        <v>20</v>
      </c>
      <c r="F986" t="b">
        <v>1</v>
      </c>
      <c r="G986" t="s">
        <v>106</v>
      </c>
      <c r="H986" s="4">
        <v>45675.255995370368</v>
      </c>
      <c r="I986" t="b">
        <v>0</v>
      </c>
      <c r="J986" t="b">
        <v>0</v>
      </c>
      <c r="K986" t="s">
        <v>106</v>
      </c>
      <c r="L986" t="s">
        <v>22</v>
      </c>
      <c r="M986">
        <v>135700</v>
      </c>
      <c r="O986" t="s">
        <v>2624</v>
      </c>
      <c r="P986" t="s">
        <v>5583</v>
      </c>
    </row>
    <row r="987" spans="1:16" x14ac:dyDescent="0.55000000000000004">
      <c r="A987" t="s">
        <v>0</v>
      </c>
      <c r="B987" t="s">
        <v>5584</v>
      </c>
      <c r="C987" t="s">
        <v>1268</v>
      </c>
      <c r="D987" t="s">
        <v>5585</v>
      </c>
      <c r="E987" t="s">
        <v>20</v>
      </c>
      <c r="F987" t="b">
        <v>0</v>
      </c>
      <c r="G987" t="s">
        <v>1268</v>
      </c>
      <c r="H987" s="4">
        <v>45675.256990740738</v>
      </c>
      <c r="I987" t="b">
        <v>0</v>
      </c>
      <c r="J987" t="b">
        <v>0</v>
      </c>
      <c r="K987" t="s">
        <v>1268</v>
      </c>
      <c r="L987" t="s">
        <v>22</v>
      </c>
      <c r="M987">
        <v>41692.5</v>
      </c>
      <c r="O987" t="s">
        <v>1642</v>
      </c>
      <c r="P987" t="s">
        <v>2987</v>
      </c>
    </row>
    <row r="988" spans="1:16" x14ac:dyDescent="0.55000000000000004">
      <c r="A988" t="s">
        <v>2</v>
      </c>
      <c r="B988" t="s">
        <v>5586</v>
      </c>
      <c r="C988" t="s">
        <v>192</v>
      </c>
      <c r="D988" t="s">
        <v>3997</v>
      </c>
      <c r="E988" t="s">
        <v>20</v>
      </c>
      <c r="F988" t="b">
        <v>0</v>
      </c>
      <c r="G988" t="s">
        <v>23</v>
      </c>
      <c r="H988" s="4">
        <v>45675.266377314823</v>
      </c>
      <c r="I988" t="b">
        <v>0</v>
      </c>
      <c r="J988" t="b">
        <v>0</v>
      </c>
      <c r="K988" t="s">
        <v>24</v>
      </c>
      <c r="L988" t="s">
        <v>22</v>
      </c>
      <c r="M988">
        <v>172000</v>
      </c>
      <c r="O988" t="s">
        <v>5587</v>
      </c>
      <c r="P988" t="s">
        <v>5588</v>
      </c>
    </row>
    <row r="989" spans="1:16" x14ac:dyDescent="0.55000000000000004">
      <c r="A989" t="s">
        <v>2</v>
      </c>
      <c r="B989" t="s">
        <v>2604</v>
      </c>
      <c r="C989" t="s">
        <v>192</v>
      </c>
      <c r="D989" t="s">
        <v>3828</v>
      </c>
      <c r="E989" t="s">
        <v>51</v>
      </c>
      <c r="F989" t="b">
        <v>0</v>
      </c>
      <c r="G989" t="s">
        <v>23</v>
      </c>
      <c r="H989" s="4">
        <v>45675.280023148152</v>
      </c>
      <c r="I989" t="b">
        <v>1</v>
      </c>
      <c r="J989" t="b">
        <v>0</v>
      </c>
      <c r="K989" t="s">
        <v>24</v>
      </c>
      <c r="L989" t="s">
        <v>36</v>
      </c>
      <c r="N989">
        <v>40</v>
      </c>
      <c r="O989" t="s">
        <v>5589</v>
      </c>
    </row>
    <row r="990" spans="1:16" x14ac:dyDescent="0.55000000000000004">
      <c r="A990" t="s">
        <v>1</v>
      </c>
      <c r="B990" t="s">
        <v>5590</v>
      </c>
      <c r="C990" t="s">
        <v>39</v>
      </c>
      <c r="D990" t="s">
        <v>3973</v>
      </c>
      <c r="E990" t="s">
        <v>20</v>
      </c>
      <c r="F990" t="b">
        <v>1</v>
      </c>
      <c r="G990" t="s">
        <v>52</v>
      </c>
      <c r="H990" s="4">
        <v>45675.292453703703</v>
      </c>
      <c r="I990" t="b">
        <v>1</v>
      </c>
      <c r="J990" t="b">
        <v>1</v>
      </c>
      <c r="K990" t="s">
        <v>24</v>
      </c>
      <c r="L990" t="s">
        <v>36</v>
      </c>
      <c r="N990">
        <v>62.5</v>
      </c>
      <c r="O990" t="s">
        <v>289</v>
      </c>
    </row>
    <row r="991" spans="1:16" x14ac:dyDescent="0.55000000000000004">
      <c r="A991" t="s">
        <v>40</v>
      </c>
      <c r="B991" t="s">
        <v>5591</v>
      </c>
      <c r="C991" t="s">
        <v>283</v>
      </c>
      <c r="D991" t="s">
        <v>3828</v>
      </c>
      <c r="E991" t="s">
        <v>20</v>
      </c>
      <c r="F991" t="b">
        <v>0</v>
      </c>
      <c r="G991" t="s">
        <v>27</v>
      </c>
      <c r="H991" s="4">
        <v>45675.29315972222</v>
      </c>
      <c r="I991" t="b">
        <v>0</v>
      </c>
      <c r="J991" t="b">
        <v>1</v>
      </c>
      <c r="K991" t="s">
        <v>24</v>
      </c>
      <c r="L991" t="s">
        <v>22</v>
      </c>
      <c r="M991">
        <v>150000</v>
      </c>
      <c r="O991" t="s">
        <v>5592</v>
      </c>
      <c r="P991" t="s">
        <v>5593</v>
      </c>
    </row>
    <row r="992" spans="1:16" x14ac:dyDescent="0.55000000000000004">
      <c r="A992" t="s">
        <v>1</v>
      </c>
      <c r="B992" t="s">
        <v>5594</v>
      </c>
      <c r="C992" t="s">
        <v>158</v>
      </c>
      <c r="D992" t="s">
        <v>4035</v>
      </c>
      <c r="E992" t="s">
        <v>20</v>
      </c>
      <c r="F992" t="b">
        <v>0</v>
      </c>
      <c r="G992" t="s">
        <v>158</v>
      </c>
      <c r="H992" s="4">
        <v>45675.294999999998</v>
      </c>
      <c r="I992" t="b">
        <v>0</v>
      </c>
      <c r="J992" t="b">
        <v>0</v>
      </c>
      <c r="K992" t="s">
        <v>158</v>
      </c>
      <c r="L992" t="s">
        <v>22</v>
      </c>
      <c r="M992">
        <v>69454.5</v>
      </c>
      <c r="O992" t="s">
        <v>294</v>
      </c>
      <c r="P992" t="s">
        <v>5595</v>
      </c>
    </row>
    <row r="993" spans="1:16" x14ac:dyDescent="0.55000000000000004">
      <c r="A993" t="s">
        <v>0</v>
      </c>
      <c r="B993" t="s">
        <v>5596</v>
      </c>
      <c r="C993" t="s">
        <v>39</v>
      </c>
      <c r="D993" t="s">
        <v>3985</v>
      </c>
      <c r="E993" t="s">
        <v>20</v>
      </c>
      <c r="F993" t="b">
        <v>1</v>
      </c>
      <c r="G993" t="s">
        <v>23</v>
      </c>
      <c r="H993" s="4">
        <v>45675.321342592593</v>
      </c>
      <c r="I993" t="b">
        <v>1</v>
      </c>
      <c r="J993" t="b">
        <v>1</v>
      </c>
      <c r="K993" t="s">
        <v>24</v>
      </c>
      <c r="L993" t="s">
        <v>22</v>
      </c>
      <c r="M993">
        <v>107625.6015625</v>
      </c>
      <c r="O993" t="s">
        <v>5597</v>
      </c>
      <c r="P993" t="s">
        <v>1750</v>
      </c>
    </row>
    <row r="994" spans="1:16" x14ac:dyDescent="0.55000000000000004">
      <c r="A994" t="s">
        <v>89</v>
      </c>
      <c r="B994" t="s">
        <v>5598</v>
      </c>
      <c r="C994" t="s">
        <v>1833</v>
      </c>
      <c r="D994" t="s">
        <v>4035</v>
      </c>
      <c r="E994" t="s">
        <v>20</v>
      </c>
      <c r="F994" t="b">
        <v>0</v>
      </c>
      <c r="G994" t="s">
        <v>1833</v>
      </c>
      <c r="H994" s="4">
        <v>45675.366597222222</v>
      </c>
      <c r="I994" t="b">
        <v>0</v>
      </c>
      <c r="J994" t="b">
        <v>0</v>
      </c>
      <c r="K994" t="s">
        <v>1833</v>
      </c>
      <c r="L994" t="s">
        <v>22</v>
      </c>
      <c r="M994">
        <v>63960</v>
      </c>
      <c r="O994" t="s">
        <v>686</v>
      </c>
      <c r="P994" t="s">
        <v>320</v>
      </c>
    </row>
    <row r="995" spans="1:16" x14ac:dyDescent="0.55000000000000004">
      <c r="A995" t="s">
        <v>0</v>
      </c>
      <c r="B995" t="s">
        <v>1897</v>
      </c>
      <c r="C995" t="s">
        <v>5599</v>
      </c>
      <c r="D995" t="s">
        <v>4090</v>
      </c>
      <c r="E995" t="s">
        <v>20</v>
      </c>
      <c r="F995" t="b">
        <v>0</v>
      </c>
      <c r="G995" t="s">
        <v>41</v>
      </c>
      <c r="H995" s="4">
        <v>45675.375335648147</v>
      </c>
      <c r="I995" t="b">
        <v>0</v>
      </c>
      <c r="J995" t="b">
        <v>0</v>
      </c>
      <c r="K995" t="s">
        <v>24</v>
      </c>
      <c r="L995" t="s">
        <v>36</v>
      </c>
      <c r="N995">
        <v>35.5</v>
      </c>
      <c r="O995" t="s">
        <v>5600</v>
      </c>
      <c r="P995" t="s">
        <v>2608</v>
      </c>
    </row>
    <row r="996" spans="1:16" x14ac:dyDescent="0.55000000000000004">
      <c r="A996" t="s">
        <v>139</v>
      </c>
      <c r="B996" t="s">
        <v>5100</v>
      </c>
      <c r="C996" t="s">
        <v>5601</v>
      </c>
      <c r="D996" t="s">
        <v>2208</v>
      </c>
      <c r="E996" t="s">
        <v>20</v>
      </c>
      <c r="F996" t="b">
        <v>0</v>
      </c>
      <c r="G996" t="s">
        <v>41</v>
      </c>
      <c r="H996" s="4">
        <v>45675.375381944446</v>
      </c>
      <c r="I996" t="b">
        <v>0</v>
      </c>
      <c r="J996" t="b">
        <v>0</v>
      </c>
      <c r="K996" t="s">
        <v>24</v>
      </c>
      <c r="L996" t="s">
        <v>22</v>
      </c>
      <c r="M996">
        <v>80000</v>
      </c>
      <c r="O996" t="s">
        <v>5102</v>
      </c>
      <c r="P996" t="s">
        <v>1750</v>
      </c>
    </row>
    <row r="997" spans="1:16" x14ac:dyDescent="0.55000000000000004">
      <c r="A997" t="s">
        <v>0</v>
      </c>
      <c r="B997" t="s">
        <v>5602</v>
      </c>
      <c r="C997" t="s">
        <v>949</v>
      </c>
      <c r="D997" t="s">
        <v>4090</v>
      </c>
      <c r="E997" t="s">
        <v>219</v>
      </c>
      <c r="F997" t="b">
        <v>0</v>
      </c>
      <c r="G997" t="s">
        <v>30</v>
      </c>
      <c r="H997" s="4">
        <v>45675.376296296286</v>
      </c>
      <c r="I997" t="b">
        <v>0</v>
      </c>
      <c r="J997" t="b">
        <v>0</v>
      </c>
      <c r="K997" t="s">
        <v>24</v>
      </c>
      <c r="L997" t="s">
        <v>22</v>
      </c>
      <c r="M997">
        <v>87500</v>
      </c>
      <c r="O997" t="s">
        <v>3235</v>
      </c>
      <c r="P997" t="s">
        <v>3549</v>
      </c>
    </row>
    <row r="998" spans="1:16" x14ac:dyDescent="0.55000000000000004">
      <c r="A998" t="s">
        <v>19</v>
      </c>
      <c r="B998" t="s">
        <v>5603</v>
      </c>
      <c r="C998" t="s">
        <v>158</v>
      </c>
      <c r="D998" t="s">
        <v>4035</v>
      </c>
      <c r="E998" t="s">
        <v>20</v>
      </c>
      <c r="F998" t="b">
        <v>0</v>
      </c>
      <c r="G998" t="s">
        <v>158</v>
      </c>
      <c r="H998" s="4">
        <v>45675.378333333327</v>
      </c>
      <c r="I998" t="b">
        <v>0</v>
      </c>
      <c r="J998" t="b">
        <v>0</v>
      </c>
      <c r="K998" t="s">
        <v>158</v>
      </c>
      <c r="L998" t="s">
        <v>22</v>
      </c>
      <c r="M998">
        <v>92760.5</v>
      </c>
      <c r="O998" t="s">
        <v>2057</v>
      </c>
      <c r="P998" t="s">
        <v>2871</v>
      </c>
    </row>
    <row r="999" spans="1:16" x14ac:dyDescent="0.55000000000000004">
      <c r="A999" t="s">
        <v>0</v>
      </c>
      <c r="B999" t="s">
        <v>5604</v>
      </c>
      <c r="C999" t="s">
        <v>158</v>
      </c>
      <c r="D999" t="s">
        <v>4035</v>
      </c>
      <c r="E999" t="s">
        <v>20</v>
      </c>
      <c r="F999" t="b">
        <v>0</v>
      </c>
      <c r="G999" t="s">
        <v>158</v>
      </c>
      <c r="H999" s="4">
        <v>45675.378391203703</v>
      </c>
      <c r="I999" t="b">
        <v>0</v>
      </c>
      <c r="J999" t="b">
        <v>0</v>
      </c>
      <c r="K999" t="s">
        <v>158</v>
      </c>
      <c r="L999" t="s">
        <v>22</v>
      </c>
      <c r="M999">
        <v>42639.5</v>
      </c>
      <c r="O999" t="s">
        <v>510</v>
      </c>
      <c r="P999" t="s">
        <v>5605</v>
      </c>
    </row>
    <row r="1000" spans="1:16" x14ac:dyDescent="0.55000000000000004">
      <c r="A1000" t="s">
        <v>1</v>
      </c>
      <c r="B1000" t="s">
        <v>5606</v>
      </c>
      <c r="C1000" t="s">
        <v>1084</v>
      </c>
      <c r="D1000" t="s">
        <v>4035</v>
      </c>
      <c r="E1000" t="s">
        <v>20</v>
      </c>
      <c r="F1000" t="b">
        <v>0</v>
      </c>
      <c r="G1000" t="s">
        <v>158</v>
      </c>
      <c r="H1000" s="4">
        <v>45675.378530092603</v>
      </c>
      <c r="I1000" t="b">
        <v>1</v>
      </c>
      <c r="J1000" t="b">
        <v>0</v>
      </c>
      <c r="K1000" t="s">
        <v>158</v>
      </c>
      <c r="L1000" t="s">
        <v>22</v>
      </c>
      <c r="M1000">
        <v>97410</v>
      </c>
      <c r="O1000" t="s">
        <v>5607</v>
      </c>
      <c r="P1000" t="s">
        <v>5608</v>
      </c>
    </row>
    <row r="1001" spans="1:16" x14ac:dyDescent="0.55000000000000004">
      <c r="A1001" t="s">
        <v>0</v>
      </c>
      <c r="B1001" t="s">
        <v>5609</v>
      </c>
      <c r="C1001" t="s">
        <v>414</v>
      </c>
      <c r="D1001" t="s">
        <v>4035</v>
      </c>
      <c r="E1001" t="s">
        <v>20</v>
      </c>
      <c r="F1001" t="b">
        <v>0</v>
      </c>
      <c r="G1001" t="s">
        <v>414</v>
      </c>
      <c r="H1001" s="4">
        <v>45675.378657407397</v>
      </c>
      <c r="I1001" t="b">
        <v>0</v>
      </c>
      <c r="J1001" t="b">
        <v>0</v>
      </c>
      <c r="K1001" t="s">
        <v>414</v>
      </c>
      <c r="L1001" t="s">
        <v>22</v>
      </c>
      <c r="M1001">
        <v>42639.5</v>
      </c>
      <c r="O1001" t="s">
        <v>402</v>
      </c>
    </row>
    <row r="1002" spans="1:16" x14ac:dyDescent="0.55000000000000004">
      <c r="A1002" t="s">
        <v>191</v>
      </c>
      <c r="B1002" t="s">
        <v>5610</v>
      </c>
      <c r="C1002" t="s">
        <v>106</v>
      </c>
      <c r="D1002" t="s">
        <v>4035</v>
      </c>
      <c r="E1002" t="s">
        <v>20</v>
      </c>
      <c r="F1002" t="b">
        <v>0</v>
      </c>
      <c r="G1002" t="s">
        <v>106</v>
      </c>
      <c r="H1002" s="4">
        <v>45675.381041666667</v>
      </c>
      <c r="I1002" t="b">
        <v>0</v>
      </c>
      <c r="J1002" t="b">
        <v>0</v>
      </c>
      <c r="K1002" t="s">
        <v>106</v>
      </c>
      <c r="L1002" t="s">
        <v>22</v>
      </c>
      <c r="M1002">
        <v>287500</v>
      </c>
      <c r="O1002" t="s">
        <v>5611</v>
      </c>
      <c r="P1002" t="s">
        <v>201</v>
      </c>
    </row>
    <row r="1003" spans="1:16" x14ac:dyDescent="0.55000000000000004">
      <c r="A1003" t="s">
        <v>1</v>
      </c>
      <c r="B1003" t="s">
        <v>2192</v>
      </c>
      <c r="C1003" t="s">
        <v>862</v>
      </c>
      <c r="D1003" t="s">
        <v>4035</v>
      </c>
      <c r="E1003" t="s">
        <v>20</v>
      </c>
      <c r="F1003" t="b">
        <v>0</v>
      </c>
      <c r="G1003" t="s">
        <v>862</v>
      </c>
      <c r="H1003" s="4">
        <v>45675.381238425929</v>
      </c>
      <c r="I1003" t="b">
        <v>0</v>
      </c>
      <c r="J1003" t="b">
        <v>0</v>
      </c>
      <c r="K1003" t="s">
        <v>862</v>
      </c>
      <c r="L1003" t="s">
        <v>22</v>
      </c>
      <c r="M1003">
        <v>46874.5</v>
      </c>
      <c r="O1003" t="s">
        <v>5612</v>
      </c>
      <c r="P1003" t="s">
        <v>5613</v>
      </c>
    </row>
    <row r="1004" spans="1:16" x14ac:dyDescent="0.55000000000000004">
      <c r="A1004" t="s">
        <v>191</v>
      </c>
      <c r="B1004" t="s">
        <v>5614</v>
      </c>
      <c r="C1004" t="s">
        <v>862</v>
      </c>
      <c r="D1004" t="s">
        <v>4035</v>
      </c>
      <c r="E1004" t="s">
        <v>20</v>
      </c>
      <c r="F1004" t="b">
        <v>0</v>
      </c>
      <c r="G1004" t="s">
        <v>862</v>
      </c>
      <c r="H1004" s="4">
        <v>45675.381238425929</v>
      </c>
      <c r="I1004" t="b">
        <v>0</v>
      </c>
      <c r="J1004" t="b">
        <v>0</v>
      </c>
      <c r="K1004" t="s">
        <v>862</v>
      </c>
      <c r="L1004" t="s">
        <v>22</v>
      </c>
      <c r="M1004">
        <v>77800</v>
      </c>
      <c r="O1004" t="s">
        <v>4568</v>
      </c>
      <c r="P1004" t="s">
        <v>5615</v>
      </c>
    </row>
    <row r="1005" spans="1:16" x14ac:dyDescent="0.55000000000000004">
      <c r="A1005" t="s">
        <v>28</v>
      </c>
      <c r="B1005" t="s">
        <v>5616</v>
      </c>
      <c r="C1005" t="s">
        <v>862</v>
      </c>
      <c r="D1005" t="s">
        <v>4035</v>
      </c>
      <c r="E1005" t="s">
        <v>20</v>
      </c>
      <c r="F1005" t="b">
        <v>0</v>
      </c>
      <c r="G1005" t="s">
        <v>862</v>
      </c>
      <c r="H1005" s="4">
        <v>45675.381238425929</v>
      </c>
      <c r="I1005" t="b">
        <v>0</v>
      </c>
      <c r="J1005" t="b">
        <v>0</v>
      </c>
      <c r="K1005" t="s">
        <v>862</v>
      </c>
      <c r="L1005" t="s">
        <v>22</v>
      </c>
      <c r="M1005">
        <v>40000</v>
      </c>
      <c r="O1005" t="s">
        <v>4568</v>
      </c>
      <c r="P1005" t="s">
        <v>5617</v>
      </c>
    </row>
    <row r="1006" spans="1:16" x14ac:dyDescent="0.55000000000000004">
      <c r="A1006" t="s">
        <v>2</v>
      </c>
      <c r="B1006" t="s">
        <v>5618</v>
      </c>
      <c r="C1006" t="s">
        <v>1311</v>
      </c>
      <c r="D1006" t="s">
        <v>4035</v>
      </c>
      <c r="E1006" t="s">
        <v>20</v>
      </c>
      <c r="F1006" t="b">
        <v>0</v>
      </c>
      <c r="G1006" t="s">
        <v>1311</v>
      </c>
      <c r="H1006" s="4">
        <v>45675.381516203714</v>
      </c>
      <c r="I1006" t="b">
        <v>0</v>
      </c>
      <c r="J1006" t="b">
        <v>0</v>
      </c>
      <c r="K1006" t="s">
        <v>1311</v>
      </c>
      <c r="L1006" t="s">
        <v>22</v>
      </c>
      <c r="M1006">
        <v>48000</v>
      </c>
      <c r="O1006" t="s">
        <v>1906</v>
      </c>
      <c r="P1006" t="s">
        <v>3478</v>
      </c>
    </row>
    <row r="1007" spans="1:16" x14ac:dyDescent="0.55000000000000004">
      <c r="A1007" t="s">
        <v>1</v>
      </c>
      <c r="B1007" t="s">
        <v>2830</v>
      </c>
      <c r="C1007" t="s">
        <v>870</v>
      </c>
      <c r="D1007" t="s">
        <v>4035</v>
      </c>
      <c r="E1007" t="s">
        <v>20</v>
      </c>
      <c r="F1007" t="b">
        <v>0</v>
      </c>
      <c r="G1007" t="s">
        <v>870</v>
      </c>
      <c r="H1007" s="4">
        <v>45675.382569444453</v>
      </c>
      <c r="I1007" t="b">
        <v>0</v>
      </c>
      <c r="J1007" t="b">
        <v>0</v>
      </c>
      <c r="K1007" t="s">
        <v>870</v>
      </c>
      <c r="L1007" t="s">
        <v>22</v>
      </c>
      <c r="M1007">
        <v>53624.5</v>
      </c>
      <c r="O1007" t="s">
        <v>5619</v>
      </c>
      <c r="P1007" t="s">
        <v>5620</v>
      </c>
    </row>
    <row r="1008" spans="1:16" x14ac:dyDescent="0.55000000000000004">
      <c r="A1008" t="s">
        <v>28</v>
      </c>
      <c r="B1008" t="s">
        <v>5621</v>
      </c>
      <c r="C1008" t="s">
        <v>870</v>
      </c>
      <c r="D1008" t="s">
        <v>4035</v>
      </c>
      <c r="E1008" t="s">
        <v>20</v>
      </c>
      <c r="F1008" t="b">
        <v>0</v>
      </c>
      <c r="G1008" t="s">
        <v>870</v>
      </c>
      <c r="H1008" s="4">
        <v>45675.382569444453</v>
      </c>
      <c r="I1008" t="b">
        <v>0</v>
      </c>
      <c r="J1008" t="b">
        <v>0</v>
      </c>
      <c r="K1008" t="s">
        <v>870</v>
      </c>
      <c r="L1008" t="s">
        <v>22</v>
      </c>
      <c r="M1008">
        <v>126631.5</v>
      </c>
      <c r="O1008" t="s">
        <v>5619</v>
      </c>
      <c r="P1008" t="s">
        <v>5622</v>
      </c>
    </row>
    <row r="1009" spans="1:16" x14ac:dyDescent="0.55000000000000004">
      <c r="A1009" t="s">
        <v>28</v>
      </c>
      <c r="B1009" t="s">
        <v>5623</v>
      </c>
      <c r="C1009" t="s">
        <v>870</v>
      </c>
      <c r="D1009" t="s">
        <v>4035</v>
      </c>
      <c r="E1009" t="s">
        <v>20</v>
      </c>
      <c r="F1009" t="b">
        <v>0</v>
      </c>
      <c r="G1009" t="s">
        <v>870</v>
      </c>
      <c r="H1009" s="4">
        <v>45675.382569444453</v>
      </c>
      <c r="I1009" t="b">
        <v>0</v>
      </c>
      <c r="J1009" t="b">
        <v>0</v>
      </c>
      <c r="K1009" t="s">
        <v>870</v>
      </c>
      <c r="L1009" t="s">
        <v>22</v>
      </c>
      <c r="M1009">
        <v>126631.5</v>
      </c>
      <c r="O1009" t="s">
        <v>5619</v>
      </c>
      <c r="P1009" t="s">
        <v>5622</v>
      </c>
    </row>
    <row r="1010" spans="1:16" x14ac:dyDescent="0.55000000000000004">
      <c r="A1010" t="s">
        <v>40</v>
      </c>
      <c r="B1010" t="s">
        <v>5624</v>
      </c>
      <c r="C1010" t="s">
        <v>870</v>
      </c>
      <c r="D1010" t="s">
        <v>4035</v>
      </c>
      <c r="E1010" t="s">
        <v>20</v>
      </c>
      <c r="F1010" t="b">
        <v>0</v>
      </c>
      <c r="G1010" t="s">
        <v>870</v>
      </c>
      <c r="H1010" s="4">
        <v>45675.382569444453</v>
      </c>
      <c r="I1010" t="b">
        <v>0</v>
      </c>
      <c r="J1010" t="b">
        <v>0</v>
      </c>
      <c r="K1010" t="s">
        <v>870</v>
      </c>
      <c r="L1010" t="s">
        <v>22</v>
      </c>
      <c r="M1010">
        <v>156000</v>
      </c>
      <c r="O1010" t="s">
        <v>5619</v>
      </c>
      <c r="P1010" t="s">
        <v>5620</v>
      </c>
    </row>
    <row r="1011" spans="1:16" x14ac:dyDescent="0.55000000000000004">
      <c r="A1011" t="s">
        <v>1</v>
      </c>
      <c r="B1011" t="s">
        <v>5625</v>
      </c>
      <c r="C1011" t="s">
        <v>1878</v>
      </c>
      <c r="D1011" t="s">
        <v>4035</v>
      </c>
      <c r="E1011" t="s">
        <v>20</v>
      </c>
      <c r="F1011" t="b">
        <v>0</v>
      </c>
      <c r="G1011" t="s">
        <v>1879</v>
      </c>
      <c r="H1011" s="4">
        <v>45675.384756944448</v>
      </c>
      <c r="I1011" t="b">
        <v>1</v>
      </c>
      <c r="J1011" t="b">
        <v>0</v>
      </c>
      <c r="K1011" t="s">
        <v>1879</v>
      </c>
      <c r="L1011" t="s">
        <v>22</v>
      </c>
      <c r="M1011">
        <v>48000</v>
      </c>
      <c r="O1011" t="s">
        <v>5626</v>
      </c>
      <c r="P1011" t="s">
        <v>5627</v>
      </c>
    </row>
    <row r="1012" spans="1:16" x14ac:dyDescent="0.55000000000000004">
      <c r="A1012" t="s">
        <v>28</v>
      </c>
      <c r="B1012" t="s">
        <v>5628</v>
      </c>
      <c r="C1012" t="s">
        <v>5629</v>
      </c>
      <c r="D1012" t="s">
        <v>2208</v>
      </c>
      <c r="E1012" t="s">
        <v>828</v>
      </c>
      <c r="F1012" t="b">
        <v>0</v>
      </c>
      <c r="G1012" t="s">
        <v>27</v>
      </c>
      <c r="H1012" s="4">
        <v>45675.417685185188</v>
      </c>
      <c r="I1012" t="b">
        <v>0</v>
      </c>
      <c r="J1012" t="b">
        <v>0</v>
      </c>
      <c r="K1012" t="s">
        <v>24</v>
      </c>
      <c r="L1012" t="s">
        <v>36</v>
      </c>
      <c r="N1012">
        <v>27.5</v>
      </c>
      <c r="O1012" t="s">
        <v>5630</v>
      </c>
      <c r="P1012" t="s">
        <v>5631</v>
      </c>
    </row>
    <row r="1013" spans="1:16" x14ac:dyDescent="0.55000000000000004">
      <c r="A1013" t="s">
        <v>2</v>
      </c>
      <c r="B1013" t="s">
        <v>5215</v>
      </c>
      <c r="C1013" t="s">
        <v>39</v>
      </c>
      <c r="D1013" t="s">
        <v>2208</v>
      </c>
      <c r="E1013" t="s">
        <v>631</v>
      </c>
      <c r="F1013" t="b">
        <v>1</v>
      </c>
      <c r="G1013" t="s">
        <v>27</v>
      </c>
      <c r="H1013" s="4">
        <v>45675.418217592603</v>
      </c>
      <c r="I1013" t="b">
        <v>0</v>
      </c>
      <c r="J1013" t="b">
        <v>1</v>
      </c>
      <c r="K1013" t="s">
        <v>24</v>
      </c>
      <c r="L1013" t="s">
        <v>36</v>
      </c>
      <c r="N1013">
        <v>54.5</v>
      </c>
      <c r="O1013" t="s">
        <v>3973</v>
      </c>
      <c r="P1013" t="s">
        <v>5216</v>
      </c>
    </row>
    <row r="1014" spans="1:16" x14ac:dyDescent="0.55000000000000004">
      <c r="A1014" t="s">
        <v>89</v>
      </c>
      <c r="B1014" t="s">
        <v>5632</v>
      </c>
      <c r="C1014" t="s">
        <v>2926</v>
      </c>
      <c r="D1014" t="s">
        <v>2208</v>
      </c>
      <c r="E1014" t="s">
        <v>20</v>
      </c>
      <c r="F1014" t="b">
        <v>0</v>
      </c>
      <c r="G1014" t="s">
        <v>41</v>
      </c>
      <c r="H1014" s="4">
        <v>45675.41847222222</v>
      </c>
      <c r="I1014" t="b">
        <v>0</v>
      </c>
      <c r="J1014" t="b">
        <v>1</v>
      </c>
      <c r="K1014" t="s">
        <v>24</v>
      </c>
      <c r="L1014" t="s">
        <v>22</v>
      </c>
      <c r="M1014">
        <v>165000</v>
      </c>
      <c r="O1014" t="s">
        <v>428</v>
      </c>
      <c r="P1014" t="s">
        <v>576</v>
      </c>
    </row>
    <row r="1015" spans="1:16" x14ac:dyDescent="0.55000000000000004">
      <c r="A1015" t="s">
        <v>0</v>
      </c>
      <c r="B1015" t="s">
        <v>5190</v>
      </c>
      <c r="C1015" t="s">
        <v>5633</v>
      </c>
      <c r="D1015" t="s">
        <v>4090</v>
      </c>
      <c r="E1015" t="s">
        <v>20</v>
      </c>
      <c r="F1015" t="b">
        <v>0</v>
      </c>
      <c r="G1015" t="s">
        <v>52</v>
      </c>
      <c r="H1015" s="4">
        <v>45675.459120370368</v>
      </c>
      <c r="I1015" t="b">
        <v>0</v>
      </c>
      <c r="J1015" t="b">
        <v>1</v>
      </c>
      <c r="K1015" t="s">
        <v>24</v>
      </c>
      <c r="L1015" t="s">
        <v>22</v>
      </c>
      <c r="M1015">
        <v>65000</v>
      </c>
      <c r="O1015" t="s">
        <v>5191</v>
      </c>
      <c r="P1015" t="s">
        <v>5129</v>
      </c>
    </row>
    <row r="1016" spans="1:16" x14ac:dyDescent="0.55000000000000004">
      <c r="A1016" t="s">
        <v>0</v>
      </c>
      <c r="B1016" t="s">
        <v>5525</v>
      </c>
      <c r="C1016" t="s">
        <v>851</v>
      </c>
      <c r="D1016" t="s">
        <v>4328</v>
      </c>
      <c r="E1016" t="s">
        <v>20</v>
      </c>
      <c r="F1016" t="b">
        <v>0</v>
      </c>
      <c r="G1016" t="s">
        <v>27</v>
      </c>
      <c r="H1016" s="4">
        <v>45675.500081018523</v>
      </c>
      <c r="I1016" t="b">
        <v>0</v>
      </c>
      <c r="J1016" t="b">
        <v>0</v>
      </c>
      <c r="K1016" t="s">
        <v>24</v>
      </c>
      <c r="L1016" t="s">
        <v>22</v>
      </c>
      <c r="M1016">
        <v>62500</v>
      </c>
      <c r="O1016" t="s">
        <v>5526</v>
      </c>
      <c r="P1016" t="s">
        <v>5527</v>
      </c>
    </row>
    <row r="1017" spans="1:16" x14ac:dyDescent="0.55000000000000004">
      <c r="A1017" t="s">
        <v>0</v>
      </c>
      <c r="B1017" t="s">
        <v>478</v>
      </c>
      <c r="C1017" t="s">
        <v>2936</v>
      </c>
      <c r="D1017" t="s">
        <v>3957</v>
      </c>
      <c r="E1017" t="s">
        <v>34</v>
      </c>
      <c r="F1017" t="b">
        <v>0</v>
      </c>
      <c r="G1017" t="s">
        <v>35</v>
      </c>
      <c r="H1017" s="4">
        <v>45675.500497685192</v>
      </c>
      <c r="I1017" t="b">
        <v>0</v>
      </c>
      <c r="J1017" t="b">
        <v>0</v>
      </c>
      <c r="K1017" t="s">
        <v>24</v>
      </c>
      <c r="L1017" t="s">
        <v>36</v>
      </c>
      <c r="N1017">
        <v>16.510000228881839</v>
      </c>
      <c r="O1017" t="s">
        <v>374</v>
      </c>
      <c r="P1017" t="s">
        <v>558</v>
      </c>
    </row>
    <row r="1018" spans="1:16" x14ac:dyDescent="0.55000000000000004">
      <c r="A1018" t="s">
        <v>1</v>
      </c>
      <c r="B1018" t="s">
        <v>5634</v>
      </c>
      <c r="C1018" t="s">
        <v>5635</v>
      </c>
      <c r="D1018" t="s">
        <v>3957</v>
      </c>
      <c r="E1018" t="s">
        <v>34</v>
      </c>
      <c r="F1018" t="b">
        <v>0</v>
      </c>
      <c r="G1018" t="s">
        <v>27</v>
      </c>
      <c r="H1018" s="4">
        <v>45675.501030092593</v>
      </c>
      <c r="I1018" t="b">
        <v>0</v>
      </c>
      <c r="J1018" t="b">
        <v>1</v>
      </c>
      <c r="K1018" t="s">
        <v>24</v>
      </c>
      <c r="L1018" t="s">
        <v>36</v>
      </c>
      <c r="N1018">
        <v>41.505001068115227</v>
      </c>
      <c r="O1018" t="s">
        <v>2342</v>
      </c>
    </row>
    <row r="1019" spans="1:16" x14ac:dyDescent="0.55000000000000004">
      <c r="A1019" t="s">
        <v>1</v>
      </c>
      <c r="B1019" t="s">
        <v>5636</v>
      </c>
      <c r="C1019" t="s">
        <v>236</v>
      </c>
      <c r="D1019" t="s">
        <v>3957</v>
      </c>
      <c r="E1019" t="s">
        <v>34</v>
      </c>
      <c r="F1019" t="b">
        <v>0</v>
      </c>
      <c r="G1019" t="s">
        <v>27</v>
      </c>
      <c r="H1019" s="4">
        <v>45675.501550925917</v>
      </c>
      <c r="I1019" t="b">
        <v>0</v>
      </c>
      <c r="J1019" t="b">
        <v>1</v>
      </c>
      <c r="K1019" t="s">
        <v>24</v>
      </c>
      <c r="L1019" t="s">
        <v>36</v>
      </c>
      <c r="N1019">
        <v>46.050003051757813</v>
      </c>
      <c r="O1019" t="s">
        <v>5637</v>
      </c>
      <c r="P1019" t="s">
        <v>5638</v>
      </c>
    </row>
    <row r="1020" spans="1:16" x14ac:dyDescent="0.55000000000000004">
      <c r="A1020" t="s">
        <v>40</v>
      </c>
      <c r="B1020" t="s">
        <v>5639</v>
      </c>
      <c r="C1020" t="s">
        <v>5242</v>
      </c>
      <c r="D1020" t="s">
        <v>5243</v>
      </c>
      <c r="E1020" t="s">
        <v>51</v>
      </c>
      <c r="F1020" t="b">
        <v>0</v>
      </c>
      <c r="G1020" t="s">
        <v>314</v>
      </c>
      <c r="H1020" s="4">
        <v>45675.504166666673</v>
      </c>
      <c r="I1020" t="b">
        <v>1</v>
      </c>
      <c r="J1020" t="b">
        <v>0</v>
      </c>
      <c r="K1020" t="s">
        <v>314</v>
      </c>
      <c r="L1020" t="s">
        <v>22</v>
      </c>
      <c r="M1020">
        <v>160000</v>
      </c>
      <c r="O1020" t="s">
        <v>5640</v>
      </c>
      <c r="P1020" t="s">
        <v>1478</v>
      </c>
    </row>
    <row r="1021" spans="1:16" x14ac:dyDescent="0.55000000000000004">
      <c r="A1021" t="s">
        <v>2</v>
      </c>
      <c r="B1021" t="s">
        <v>2</v>
      </c>
      <c r="C1021" t="s">
        <v>39</v>
      </c>
      <c r="D1021" t="s">
        <v>3985</v>
      </c>
      <c r="E1021" t="s">
        <v>20</v>
      </c>
      <c r="F1021" t="b">
        <v>1</v>
      </c>
      <c r="G1021" t="s">
        <v>2495</v>
      </c>
      <c r="H1021" s="4">
        <v>45675.548414351862</v>
      </c>
      <c r="I1021" t="b">
        <v>0</v>
      </c>
      <c r="J1021" t="b">
        <v>0</v>
      </c>
      <c r="K1021" t="s">
        <v>2495</v>
      </c>
      <c r="L1021" t="s">
        <v>22</v>
      </c>
      <c r="M1021">
        <v>45000</v>
      </c>
      <c r="O1021" t="s">
        <v>5641</v>
      </c>
      <c r="P1021" t="s">
        <v>5642</v>
      </c>
    </row>
    <row r="1022" spans="1:16" x14ac:dyDescent="0.55000000000000004">
      <c r="A1022" t="s">
        <v>0</v>
      </c>
      <c r="B1022" t="s">
        <v>3030</v>
      </c>
      <c r="C1022" t="s">
        <v>465</v>
      </c>
      <c r="D1022" t="s">
        <v>4084</v>
      </c>
      <c r="E1022" t="s">
        <v>20</v>
      </c>
      <c r="F1022" t="b">
        <v>0</v>
      </c>
      <c r="G1022" t="s">
        <v>41</v>
      </c>
      <c r="H1022" s="4">
        <v>45675.583796296298</v>
      </c>
      <c r="I1022" t="b">
        <v>0</v>
      </c>
      <c r="J1022" t="b">
        <v>1</v>
      </c>
      <c r="K1022" t="s">
        <v>24</v>
      </c>
      <c r="L1022" t="s">
        <v>36</v>
      </c>
      <c r="N1022">
        <v>24.33499908447266</v>
      </c>
      <c r="O1022" t="s">
        <v>5168</v>
      </c>
    </row>
    <row r="1023" spans="1:16" x14ac:dyDescent="0.55000000000000004">
      <c r="A1023" t="s">
        <v>1</v>
      </c>
      <c r="B1023" t="s">
        <v>5643</v>
      </c>
      <c r="C1023" t="s">
        <v>1080</v>
      </c>
      <c r="D1023" t="s">
        <v>5644</v>
      </c>
      <c r="E1023" t="s">
        <v>20</v>
      </c>
      <c r="F1023" t="b">
        <v>0</v>
      </c>
      <c r="G1023" t="s">
        <v>27</v>
      </c>
      <c r="H1023" s="4">
        <v>45675.584386574083</v>
      </c>
      <c r="I1023" t="b">
        <v>0</v>
      </c>
      <c r="J1023" t="b">
        <v>0</v>
      </c>
      <c r="K1023" t="s">
        <v>24</v>
      </c>
      <c r="L1023" t="s">
        <v>22</v>
      </c>
      <c r="M1023">
        <v>117500</v>
      </c>
      <c r="O1023" t="s">
        <v>374</v>
      </c>
      <c r="P1023" t="s">
        <v>5645</v>
      </c>
    </row>
    <row r="1024" spans="1:16" x14ac:dyDescent="0.55000000000000004">
      <c r="A1024" t="s">
        <v>89</v>
      </c>
      <c r="B1024" t="s">
        <v>5646</v>
      </c>
      <c r="C1024" t="s">
        <v>39</v>
      </c>
      <c r="D1024" t="s">
        <v>3985</v>
      </c>
      <c r="E1024" t="s">
        <v>20</v>
      </c>
      <c r="F1024" t="b">
        <v>1</v>
      </c>
      <c r="G1024" t="s">
        <v>5203</v>
      </c>
      <c r="H1024" s="4">
        <v>45675.595509259263</v>
      </c>
      <c r="I1024" t="b">
        <v>1</v>
      </c>
      <c r="J1024" t="b">
        <v>0</v>
      </c>
      <c r="L1024" t="s">
        <v>22</v>
      </c>
      <c r="M1024">
        <v>250000</v>
      </c>
      <c r="O1024" t="s">
        <v>4053</v>
      </c>
      <c r="P1024" t="s">
        <v>5647</v>
      </c>
    </row>
    <row r="1025" spans="1:16" x14ac:dyDescent="0.55000000000000004">
      <c r="A1025" t="s">
        <v>2</v>
      </c>
      <c r="B1025" t="s">
        <v>5648</v>
      </c>
      <c r="C1025" t="s">
        <v>39</v>
      </c>
      <c r="D1025" t="s">
        <v>3973</v>
      </c>
      <c r="E1025" t="s">
        <v>51</v>
      </c>
      <c r="F1025" t="b">
        <v>1</v>
      </c>
      <c r="G1025" t="s">
        <v>30</v>
      </c>
      <c r="H1025" s="4">
        <v>45675.625648148147</v>
      </c>
      <c r="I1025" t="b">
        <v>1</v>
      </c>
      <c r="J1025" t="b">
        <v>0</v>
      </c>
      <c r="K1025" t="s">
        <v>24</v>
      </c>
      <c r="L1025" t="s">
        <v>36</v>
      </c>
      <c r="N1025">
        <v>68.5</v>
      </c>
      <c r="O1025" t="s">
        <v>2434</v>
      </c>
      <c r="P1025" t="s">
        <v>5649</v>
      </c>
    </row>
    <row r="1026" spans="1:16" x14ac:dyDescent="0.55000000000000004">
      <c r="A1026" t="s">
        <v>1</v>
      </c>
      <c r="B1026" t="s">
        <v>5650</v>
      </c>
      <c r="C1026" t="s">
        <v>24</v>
      </c>
      <c r="D1026" t="s">
        <v>3973</v>
      </c>
      <c r="E1026" t="s">
        <v>20</v>
      </c>
      <c r="F1026" t="b">
        <v>0</v>
      </c>
      <c r="G1026" t="s">
        <v>41</v>
      </c>
      <c r="H1026" s="4">
        <v>45675.626759259263</v>
      </c>
      <c r="I1026" t="b">
        <v>0</v>
      </c>
      <c r="J1026" t="b">
        <v>0</v>
      </c>
      <c r="K1026" t="s">
        <v>24</v>
      </c>
      <c r="L1026" t="s">
        <v>22</v>
      </c>
      <c r="M1026">
        <v>113000</v>
      </c>
      <c r="O1026" t="s">
        <v>5651</v>
      </c>
      <c r="P1026" t="s">
        <v>5652</v>
      </c>
    </row>
    <row r="1027" spans="1:16" x14ac:dyDescent="0.55000000000000004">
      <c r="A1027" t="s">
        <v>19</v>
      </c>
      <c r="B1027" t="s">
        <v>5653</v>
      </c>
      <c r="C1027" t="s">
        <v>322</v>
      </c>
      <c r="D1027" t="s">
        <v>4178</v>
      </c>
      <c r="E1027" t="s">
        <v>20</v>
      </c>
      <c r="F1027" t="b">
        <v>0</v>
      </c>
      <c r="G1027" t="s">
        <v>41</v>
      </c>
      <c r="H1027" s="4">
        <v>45675.709409722222</v>
      </c>
      <c r="I1027" t="b">
        <v>0</v>
      </c>
      <c r="J1027" t="b">
        <v>1</v>
      </c>
      <c r="K1027" t="s">
        <v>24</v>
      </c>
      <c r="L1027" t="s">
        <v>22</v>
      </c>
      <c r="M1027">
        <v>117000</v>
      </c>
      <c r="O1027" t="s">
        <v>428</v>
      </c>
      <c r="P1027" t="s">
        <v>5654</v>
      </c>
    </row>
    <row r="1028" spans="1:16" x14ac:dyDescent="0.55000000000000004">
      <c r="A1028" t="s">
        <v>2</v>
      </c>
      <c r="B1028" t="s">
        <v>5655</v>
      </c>
      <c r="C1028" t="s">
        <v>203</v>
      </c>
      <c r="D1028" t="s">
        <v>3973</v>
      </c>
      <c r="E1028" t="s">
        <v>51</v>
      </c>
      <c r="F1028" t="b">
        <v>0</v>
      </c>
      <c r="G1028" t="s">
        <v>27</v>
      </c>
      <c r="H1028" s="4">
        <v>45675.709861111107</v>
      </c>
      <c r="I1028" t="b">
        <v>0</v>
      </c>
      <c r="J1028" t="b">
        <v>0</v>
      </c>
      <c r="K1028" t="s">
        <v>24</v>
      </c>
      <c r="L1028" t="s">
        <v>36</v>
      </c>
      <c r="N1028">
        <v>91</v>
      </c>
      <c r="O1028" t="s">
        <v>853</v>
      </c>
      <c r="P1028" t="s">
        <v>3489</v>
      </c>
    </row>
    <row r="1029" spans="1:16" x14ac:dyDescent="0.55000000000000004">
      <c r="A1029" t="s">
        <v>89</v>
      </c>
      <c r="B1029" t="s">
        <v>5656</v>
      </c>
      <c r="C1029" t="s">
        <v>158</v>
      </c>
      <c r="D1029" t="s">
        <v>4035</v>
      </c>
      <c r="E1029" t="s">
        <v>20</v>
      </c>
      <c r="F1029" t="b">
        <v>0</v>
      </c>
      <c r="G1029" t="s">
        <v>158</v>
      </c>
      <c r="H1029" s="4">
        <v>45675.753368055557</v>
      </c>
      <c r="I1029" t="b">
        <v>0</v>
      </c>
      <c r="J1029" t="b">
        <v>0</v>
      </c>
      <c r="K1029" t="s">
        <v>158</v>
      </c>
      <c r="L1029" t="s">
        <v>22</v>
      </c>
      <c r="M1029">
        <v>40000</v>
      </c>
      <c r="O1029" t="s">
        <v>1438</v>
      </c>
      <c r="P1029" t="s">
        <v>1475</v>
      </c>
    </row>
    <row r="1030" spans="1:16" x14ac:dyDescent="0.55000000000000004">
      <c r="A1030" t="s">
        <v>0</v>
      </c>
      <c r="B1030" t="s">
        <v>5657</v>
      </c>
      <c r="C1030" t="s">
        <v>505</v>
      </c>
      <c r="D1030" t="s">
        <v>3828</v>
      </c>
      <c r="E1030" t="s">
        <v>20</v>
      </c>
      <c r="F1030" t="b">
        <v>0</v>
      </c>
      <c r="G1030" t="s">
        <v>27</v>
      </c>
      <c r="H1030" s="4">
        <v>45675.791689814818</v>
      </c>
      <c r="I1030" t="b">
        <v>1</v>
      </c>
      <c r="J1030" t="b">
        <v>1</v>
      </c>
      <c r="K1030" t="s">
        <v>24</v>
      </c>
      <c r="L1030" t="s">
        <v>36</v>
      </c>
      <c r="N1030">
        <v>27.5</v>
      </c>
      <c r="O1030" t="s">
        <v>5658</v>
      </c>
      <c r="P1030" t="s">
        <v>204</v>
      </c>
    </row>
    <row r="1031" spans="1:16" x14ac:dyDescent="0.55000000000000004">
      <c r="A1031" t="s">
        <v>25</v>
      </c>
      <c r="B1031" t="s">
        <v>3491</v>
      </c>
      <c r="C1031" t="s">
        <v>1064</v>
      </c>
      <c r="D1031" t="s">
        <v>2208</v>
      </c>
      <c r="E1031" t="s">
        <v>20</v>
      </c>
      <c r="F1031" t="b">
        <v>0</v>
      </c>
      <c r="G1031" t="s">
        <v>41</v>
      </c>
      <c r="H1031" s="4">
        <v>45675.833645833343</v>
      </c>
      <c r="I1031" t="b">
        <v>0</v>
      </c>
      <c r="J1031" t="b">
        <v>0</v>
      </c>
      <c r="K1031" t="s">
        <v>24</v>
      </c>
      <c r="L1031" t="s">
        <v>22</v>
      </c>
      <c r="M1031">
        <v>130000</v>
      </c>
      <c r="O1031" t="s">
        <v>5659</v>
      </c>
      <c r="P1031" t="s">
        <v>107</v>
      </c>
    </row>
    <row r="1032" spans="1:16" x14ac:dyDescent="0.55000000000000004">
      <c r="A1032" t="s">
        <v>0</v>
      </c>
      <c r="B1032" t="s">
        <v>1934</v>
      </c>
      <c r="C1032" t="s">
        <v>3137</v>
      </c>
      <c r="D1032" t="s">
        <v>3828</v>
      </c>
      <c r="E1032" t="s">
        <v>20</v>
      </c>
      <c r="F1032" t="b">
        <v>0</v>
      </c>
      <c r="G1032" t="s">
        <v>1247</v>
      </c>
      <c r="H1032" s="4">
        <v>45675.843657407408</v>
      </c>
      <c r="I1032" t="b">
        <v>0</v>
      </c>
      <c r="J1032" t="b">
        <v>0</v>
      </c>
      <c r="K1032" t="s">
        <v>1247</v>
      </c>
      <c r="L1032" t="s">
        <v>22</v>
      </c>
      <c r="M1032">
        <v>38500</v>
      </c>
      <c r="O1032" t="s">
        <v>5660</v>
      </c>
      <c r="P1032" t="s">
        <v>5661</v>
      </c>
    </row>
    <row r="1033" spans="1:16" x14ac:dyDescent="0.55000000000000004">
      <c r="A1033" t="s">
        <v>0</v>
      </c>
      <c r="B1033" t="s">
        <v>1326</v>
      </c>
      <c r="C1033" t="s">
        <v>140</v>
      </c>
      <c r="D1033" t="s">
        <v>3973</v>
      </c>
      <c r="E1033" t="s">
        <v>20</v>
      </c>
      <c r="F1033" t="b">
        <v>0</v>
      </c>
      <c r="G1033" t="s">
        <v>35</v>
      </c>
      <c r="H1033" s="4">
        <v>45675.958831018521</v>
      </c>
      <c r="I1033" t="b">
        <v>0</v>
      </c>
      <c r="J1033" t="b">
        <v>1</v>
      </c>
      <c r="K1033" t="s">
        <v>24</v>
      </c>
      <c r="L1033" t="s">
        <v>22</v>
      </c>
      <c r="M1033">
        <v>146500</v>
      </c>
      <c r="O1033" t="s">
        <v>4344</v>
      </c>
      <c r="P1033" t="s">
        <v>3334</v>
      </c>
    </row>
    <row r="1034" spans="1:16" x14ac:dyDescent="0.55000000000000004">
      <c r="A1034" t="s">
        <v>0</v>
      </c>
      <c r="B1034" t="s">
        <v>5662</v>
      </c>
      <c r="C1034" t="s">
        <v>5663</v>
      </c>
      <c r="D1034" t="s">
        <v>3957</v>
      </c>
      <c r="E1034" t="s">
        <v>34</v>
      </c>
      <c r="F1034" t="b">
        <v>0</v>
      </c>
      <c r="G1034" t="s">
        <v>27</v>
      </c>
      <c r="H1034" s="4">
        <v>45676.000057870369</v>
      </c>
      <c r="I1034" t="b">
        <v>0</v>
      </c>
      <c r="J1034" t="b">
        <v>0</v>
      </c>
      <c r="K1034" t="s">
        <v>24</v>
      </c>
      <c r="L1034" t="s">
        <v>36</v>
      </c>
      <c r="N1034">
        <v>24.014999389648441</v>
      </c>
      <c r="O1034" t="s">
        <v>5664</v>
      </c>
      <c r="P1034" t="s">
        <v>3686</v>
      </c>
    </row>
    <row r="1035" spans="1:16" x14ac:dyDescent="0.55000000000000004">
      <c r="A1035" t="s">
        <v>2</v>
      </c>
      <c r="B1035" t="s">
        <v>609</v>
      </c>
      <c r="C1035" t="s">
        <v>5665</v>
      </c>
      <c r="D1035" t="s">
        <v>4014</v>
      </c>
      <c r="E1035" t="s">
        <v>20</v>
      </c>
      <c r="F1035" t="b">
        <v>0</v>
      </c>
      <c r="G1035" t="s">
        <v>27</v>
      </c>
      <c r="H1035" s="4">
        <v>45676.001493055563</v>
      </c>
      <c r="I1035" t="b">
        <v>0</v>
      </c>
      <c r="J1035" t="b">
        <v>1</v>
      </c>
      <c r="K1035" t="s">
        <v>24</v>
      </c>
      <c r="L1035" t="s">
        <v>22</v>
      </c>
      <c r="M1035">
        <v>140500</v>
      </c>
      <c r="O1035" t="s">
        <v>1656</v>
      </c>
      <c r="P1035" t="s">
        <v>2053</v>
      </c>
    </row>
    <row r="1036" spans="1:16" x14ac:dyDescent="0.55000000000000004">
      <c r="A1036" t="s">
        <v>2</v>
      </c>
      <c r="B1036" t="s">
        <v>638</v>
      </c>
      <c r="C1036" t="s">
        <v>5665</v>
      </c>
      <c r="D1036" t="s">
        <v>4014</v>
      </c>
      <c r="E1036" t="s">
        <v>20</v>
      </c>
      <c r="F1036" t="b">
        <v>0</v>
      </c>
      <c r="G1036" t="s">
        <v>27</v>
      </c>
      <c r="H1036" s="4">
        <v>45676.001516203702</v>
      </c>
      <c r="I1036" t="b">
        <v>0</v>
      </c>
      <c r="J1036" t="b">
        <v>1</v>
      </c>
      <c r="K1036" t="s">
        <v>24</v>
      </c>
      <c r="L1036" t="s">
        <v>22</v>
      </c>
      <c r="M1036">
        <v>163000</v>
      </c>
      <c r="O1036" t="s">
        <v>1656</v>
      </c>
      <c r="P1036" t="s">
        <v>2053</v>
      </c>
    </row>
    <row r="1037" spans="1:16" x14ac:dyDescent="0.55000000000000004">
      <c r="A1037" t="s">
        <v>0</v>
      </c>
      <c r="B1037" t="s">
        <v>5666</v>
      </c>
      <c r="C1037" t="s">
        <v>82</v>
      </c>
      <c r="D1037" t="s">
        <v>3828</v>
      </c>
      <c r="E1037" t="s">
        <v>20</v>
      </c>
      <c r="F1037" t="b">
        <v>0</v>
      </c>
      <c r="G1037" t="s">
        <v>27</v>
      </c>
      <c r="H1037" s="4">
        <v>45676.25</v>
      </c>
      <c r="I1037" t="b">
        <v>0</v>
      </c>
      <c r="J1037" t="b">
        <v>1</v>
      </c>
      <c r="K1037" t="s">
        <v>24</v>
      </c>
      <c r="L1037" t="s">
        <v>22</v>
      </c>
      <c r="M1037">
        <v>49486</v>
      </c>
      <c r="O1037" t="s">
        <v>1260</v>
      </c>
      <c r="P1037" t="s">
        <v>393</v>
      </c>
    </row>
    <row r="1038" spans="1:16" x14ac:dyDescent="0.55000000000000004">
      <c r="A1038" t="s">
        <v>0</v>
      </c>
      <c r="B1038" t="s">
        <v>5667</v>
      </c>
      <c r="C1038" t="s">
        <v>44</v>
      </c>
      <c r="D1038" t="s">
        <v>5243</v>
      </c>
      <c r="E1038" t="s">
        <v>20</v>
      </c>
      <c r="F1038" t="b">
        <v>0</v>
      </c>
      <c r="G1038" t="s">
        <v>41</v>
      </c>
      <c r="H1038" s="4">
        <v>45676.250335648147</v>
      </c>
      <c r="I1038" t="b">
        <v>0</v>
      </c>
      <c r="J1038" t="b">
        <v>0</v>
      </c>
      <c r="K1038" t="s">
        <v>24</v>
      </c>
      <c r="L1038" t="s">
        <v>22</v>
      </c>
      <c r="M1038">
        <v>90000</v>
      </c>
      <c r="O1038" t="s">
        <v>5668</v>
      </c>
      <c r="P1038" t="s">
        <v>5669</v>
      </c>
    </row>
    <row r="1039" spans="1:16" x14ac:dyDescent="0.55000000000000004">
      <c r="A1039" t="s">
        <v>0</v>
      </c>
      <c r="B1039" t="s">
        <v>5670</v>
      </c>
      <c r="C1039" t="s">
        <v>143</v>
      </c>
      <c r="D1039" t="s">
        <v>5535</v>
      </c>
      <c r="E1039" t="s">
        <v>20</v>
      </c>
      <c r="F1039" t="b">
        <v>0</v>
      </c>
      <c r="G1039" t="s">
        <v>35</v>
      </c>
      <c r="H1039" s="4">
        <v>45676.250462962962</v>
      </c>
      <c r="I1039" t="b">
        <v>0</v>
      </c>
      <c r="J1039" t="b">
        <v>0</v>
      </c>
      <c r="K1039" t="s">
        <v>24</v>
      </c>
      <c r="L1039" t="s">
        <v>22</v>
      </c>
      <c r="M1039">
        <v>88582</v>
      </c>
      <c r="O1039" t="s">
        <v>2301</v>
      </c>
      <c r="P1039" t="s">
        <v>5671</v>
      </c>
    </row>
    <row r="1040" spans="1:16" x14ac:dyDescent="0.55000000000000004">
      <c r="A1040" t="s">
        <v>0</v>
      </c>
      <c r="B1040" t="s">
        <v>0</v>
      </c>
      <c r="C1040" t="s">
        <v>3624</v>
      </c>
      <c r="D1040" t="s">
        <v>5672</v>
      </c>
      <c r="E1040" t="s">
        <v>51</v>
      </c>
      <c r="F1040" t="b">
        <v>0</v>
      </c>
      <c r="G1040" t="s">
        <v>35</v>
      </c>
      <c r="H1040" s="4">
        <v>45676.250462962962</v>
      </c>
      <c r="I1040" t="b">
        <v>0</v>
      </c>
      <c r="J1040" t="b">
        <v>1</v>
      </c>
      <c r="K1040" t="s">
        <v>24</v>
      </c>
      <c r="L1040" t="s">
        <v>22</v>
      </c>
      <c r="M1040">
        <v>95000</v>
      </c>
      <c r="O1040" t="s">
        <v>5673</v>
      </c>
      <c r="P1040" t="s">
        <v>1303</v>
      </c>
    </row>
    <row r="1041" spans="1:16" x14ac:dyDescent="0.55000000000000004">
      <c r="A1041" t="s">
        <v>0</v>
      </c>
      <c r="B1041" t="s">
        <v>5674</v>
      </c>
      <c r="C1041" t="s">
        <v>2514</v>
      </c>
      <c r="D1041" t="s">
        <v>3828</v>
      </c>
      <c r="E1041" t="s">
        <v>20</v>
      </c>
      <c r="F1041" t="b">
        <v>0</v>
      </c>
      <c r="G1041" t="s">
        <v>30</v>
      </c>
      <c r="H1041" s="4">
        <v>45676.250555555547</v>
      </c>
      <c r="I1041" t="b">
        <v>0</v>
      </c>
      <c r="J1041" t="b">
        <v>1</v>
      </c>
      <c r="K1041" t="s">
        <v>24</v>
      </c>
      <c r="L1041" t="s">
        <v>22</v>
      </c>
      <c r="M1041">
        <v>75000</v>
      </c>
      <c r="O1041" t="s">
        <v>5675</v>
      </c>
      <c r="P1041" t="s">
        <v>5676</v>
      </c>
    </row>
    <row r="1042" spans="1:16" x14ac:dyDescent="0.55000000000000004">
      <c r="A1042" t="s">
        <v>19</v>
      </c>
      <c r="B1042" t="s">
        <v>5677</v>
      </c>
      <c r="C1042" t="s">
        <v>372</v>
      </c>
      <c r="D1042" t="s">
        <v>4109</v>
      </c>
      <c r="E1042" t="s">
        <v>20</v>
      </c>
      <c r="F1042" t="b">
        <v>0</v>
      </c>
      <c r="G1042" t="s">
        <v>27</v>
      </c>
      <c r="H1042" s="4">
        <v>45676.250810185193</v>
      </c>
      <c r="I1042" t="b">
        <v>0</v>
      </c>
      <c r="J1042" t="b">
        <v>1</v>
      </c>
      <c r="K1042" t="s">
        <v>24</v>
      </c>
      <c r="L1042" t="s">
        <v>22</v>
      </c>
      <c r="M1042">
        <v>150000</v>
      </c>
      <c r="O1042" t="s">
        <v>1401</v>
      </c>
      <c r="P1042" t="s">
        <v>5678</v>
      </c>
    </row>
    <row r="1043" spans="1:16" x14ac:dyDescent="0.55000000000000004">
      <c r="A1043" t="s">
        <v>19</v>
      </c>
      <c r="B1043" t="s">
        <v>5679</v>
      </c>
      <c r="C1043" t="s">
        <v>82</v>
      </c>
      <c r="D1043" t="s">
        <v>3828</v>
      </c>
      <c r="E1043" t="s">
        <v>20</v>
      </c>
      <c r="F1043" t="b">
        <v>0</v>
      </c>
      <c r="G1043" t="s">
        <v>27</v>
      </c>
      <c r="H1043" s="4">
        <v>45676.250810185193</v>
      </c>
      <c r="I1043" t="b">
        <v>0</v>
      </c>
      <c r="J1043" t="b">
        <v>1</v>
      </c>
      <c r="K1043" t="s">
        <v>24</v>
      </c>
      <c r="L1043" t="s">
        <v>22</v>
      </c>
      <c r="M1043">
        <v>149500</v>
      </c>
      <c r="O1043" t="s">
        <v>5680</v>
      </c>
      <c r="P1043" t="s">
        <v>2616</v>
      </c>
    </row>
    <row r="1044" spans="1:16" x14ac:dyDescent="0.55000000000000004">
      <c r="A1044" t="s">
        <v>1</v>
      </c>
      <c r="B1044" t="s">
        <v>5681</v>
      </c>
      <c r="C1044" t="s">
        <v>2568</v>
      </c>
      <c r="D1044" t="s">
        <v>5243</v>
      </c>
      <c r="E1044" t="s">
        <v>20</v>
      </c>
      <c r="F1044" t="b">
        <v>0</v>
      </c>
      <c r="G1044" t="s">
        <v>30</v>
      </c>
      <c r="H1044" s="4">
        <v>45676.251076388893</v>
      </c>
      <c r="I1044" t="b">
        <v>0</v>
      </c>
      <c r="J1044" t="b">
        <v>0</v>
      </c>
      <c r="K1044" t="s">
        <v>24</v>
      </c>
      <c r="L1044" t="s">
        <v>22</v>
      </c>
      <c r="M1044">
        <v>90000</v>
      </c>
      <c r="O1044" t="s">
        <v>5682</v>
      </c>
      <c r="P1044" t="s">
        <v>5683</v>
      </c>
    </row>
    <row r="1045" spans="1:16" x14ac:dyDescent="0.55000000000000004">
      <c r="A1045" t="s">
        <v>1</v>
      </c>
      <c r="B1045" t="s">
        <v>1952</v>
      </c>
      <c r="C1045" t="s">
        <v>2263</v>
      </c>
      <c r="D1045" t="s">
        <v>4003</v>
      </c>
      <c r="E1045" t="s">
        <v>20</v>
      </c>
      <c r="F1045" t="b">
        <v>0</v>
      </c>
      <c r="G1045" t="s">
        <v>52</v>
      </c>
      <c r="H1045" s="4">
        <v>45676.251134259262</v>
      </c>
      <c r="I1045" t="b">
        <v>0</v>
      </c>
      <c r="J1045" t="b">
        <v>0</v>
      </c>
      <c r="K1045" t="s">
        <v>24</v>
      </c>
      <c r="L1045" t="s">
        <v>22</v>
      </c>
      <c r="M1045">
        <v>135000</v>
      </c>
      <c r="O1045" t="s">
        <v>4032</v>
      </c>
    </row>
    <row r="1046" spans="1:16" x14ac:dyDescent="0.55000000000000004">
      <c r="A1046" t="s">
        <v>19</v>
      </c>
      <c r="B1046" t="s">
        <v>19</v>
      </c>
      <c r="C1046" t="s">
        <v>571</v>
      </c>
      <c r="D1046" t="s">
        <v>3828</v>
      </c>
      <c r="E1046" t="s">
        <v>20</v>
      </c>
      <c r="F1046" t="b">
        <v>0</v>
      </c>
      <c r="G1046" t="s">
        <v>52</v>
      </c>
      <c r="H1046" s="4">
        <v>45676.251134259262</v>
      </c>
      <c r="I1046" t="b">
        <v>0</v>
      </c>
      <c r="J1046" t="b">
        <v>1</v>
      </c>
      <c r="K1046" t="s">
        <v>24</v>
      </c>
      <c r="L1046" t="s">
        <v>22</v>
      </c>
      <c r="M1046">
        <v>135000</v>
      </c>
      <c r="O1046" t="s">
        <v>4032</v>
      </c>
      <c r="P1046" t="s">
        <v>5684</v>
      </c>
    </row>
    <row r="1047" spans="1:16" x14ac:dyDescent="0.55000000000000004">
      <c r="A1047" t="s">
        <v>19</v>
      </c>
      <c r="B1047" t="s">
        <v>19</v>
      </c>
      <c r="C1047" t="s">
        <v>5433</v>
      </c>
      <c r="D1047" t="s">
        <v>3970</v>
      </c>
      <c r="E1047" t="s">
        <v>20</v>
      </c>
      <c r="F1047" t="b">
        <v>0</v>
      </c>
      <c r="G1047" t="s">
        <v>35</v>
      </c>
      <c r="H1047" s="4">
        <v>45676.251250000001</v>
      </c>
      <c r="I1047" t="b">
        <v>0</v>
      </c>
      <c r="J1047" t="b">
        <v>0</v>
      </c>
      <c r="K1047" t="s">
        <v>24</v>
      </c>
      <c r="L1047" t="s">
        <v>22</v>
      </c>
      <c r="M1047">
        <v>126268</v>
      </c>
      <c r="O1047" t="s">
        <v>947</v>
      </c>
      <c r="P1047" t="s">
        <v>5685</v>
      </c>
    </row>
    <row r="1048" spans="1:16" x14ac:dyDescent="0.55000000000000004">
      <c r="A1048" t="s">
        <v>2</v>
      </c>
      <c r="B1048" t="s">
        <v>439</v>
      </c>
      <c r="C1048" t="s">
        <v>337</v>
      </c>
      <c r="D1048" t="s">
        <v>4014</v>
      </c>
      <c r="E1048" t="s">
        <v>20</v>
      </c>
      <c r="F1048" t="b">
        <v>0</v>
      </c>
      <c r="G1048" t="s">
        <v>41</v>
      </c>
      <c r="H1048" s="4">
        <v>45676.251493055563</v>
      </c>
      <c r="I1048" t="b">
        <v>0</v>
      </c>
      <c r="J1048" t="b">
        <v>0</v>
      </c>
      <c r="K1048" t="s">
        <v>24</v>
      </c>
      <c r="L1048" t="s">
        <v>22</v>
      </c>
      <c r="M1048">
        <v>206500</v>
      </c>
      <c r="O1048" t="s">
        <v>2254</v>
      </c>
      <c r="P1048" t="s">
        <v>5686</v>
      </c>
    </row>
    <row r="1049" spans="1:16" x14ac:dyDescent="0.55000000000000004">
      <c r="A1049" t="s">
        <v>40</v>
      </c>
      <c r="B1049" t="s">
        <v>5687</v>
      </c>
      <c r="C1049" t="s">
        <v>5688</v>
      </c>
      <c r="D1049" t="s">
        <v>5243</v>
      </c>
      <c r="E1049" t="s">
        <v>20</v>
      </c>
      <c r="F1049" t="b">
        <v>0</v>
      </c>
      <c r="G1049" t="s">
        <v>41</v>
      </c>
      <c r="H1049" s="4">
        <v>45676.251493055563</v>
      </c>
      <c r="I1049" t="b">
        <v>0</v>
      </c>
      <c r="J1049" t="b">
        <v>0</v>
      </c>
      <c r="K1049" t="s">
        <v>24</v>
      </c>
      <c r="L1049" t="s">
        <v>22</v>
      </c>
      <c r="M1049">
        <v>111500</v>
      </c>
      <c r="O1049" t="s">
        <v>5689</v>
      </c>
      <c r="P1049" t="s">
        <v>5690</v>
      </c>
    </row>
    <row r="1050" spans="1:16" x14ac:dyDescent="0.55000000000000004">
      <c r="A1050" t="s">
        <v>2</v>
      </c>
      <c r="B1050" t="s">
        <v>2</v>
      </c>
      <c r="C1050" t="s">
        <v>395</v>
      </c>
      <c r="D1050" t="s">
        <v>4205</v>
      </c>
      <c r="E1050" t="s">
        <v>20</v>
      </c>
      <c r="F1050" t="b">
        <v>0</v>
      </c>
      <c r="G1050" t="s">
        <v>35</v>
      </c>
      <c r="H1050" s="4">
        <v>45676.251863425918</v>
      </c>
      <c r="I1050" t="b">
        <v>0</v>
      </c>
      <c r="J1050" t="b">
        <v>1</v>
      </c>
      <c r="K1050" t="s">
        <v>24</v>
      </c>
      <c r="L1050" t="s">
        <v>22</v>
      </c>
      <c r="M1050">
        <v>100000</v>
      </c>
      <c r="O1050" t="s">
        <v>5691</v>
      </c>
      <c r="P1050" t="s">
        <v>5692</v>
      </c>
    </row>
    <row r="1051" spans="1:16" x14ac:dyDescent="0.55000000000000004">
      <c r="A1051" t="s">
        <v>25</v>
      </c>
      <c r="B1051" t="s">
        <v>5693</v>
      </c>
      <c r="C1051" t="s">
        <v>158</v>
      </c>
      <c r="D1051" t="s">
        <v>4035</v>
      </c>
      <c r="E1051" t="s">
        <v>20</v>
      </c>
      <c r="F1051" t="b">
        <v>0</v>
      </c>
      <c r="G1051" t="s">
        <v>158</v>
      </c>
      <c r="H1051" s="4">
        <v>45676.253125000003</v>
      </c>
      <c r="I1051" t="b">
        <v>0</v>
      </c>
      <c r="J1051" t="b">
        <v>0</v>
      </c>
      <c r="K1051" t="s">
        <v>158</v>
      </c>
      <c r="L1051" t="s">
        <v>22</v>
      </c>
      <c r="M1051">
        <v>63960</v>
      </c>
      <c r="O1051" t="s">
        <v>402</v>
      </c>
      <c r="P1051" t="s">
        <v>5694</v>
      </c>
    </row>
    <row r="1052" spans="1:16" x14ac:dyDescent="0.55000000000000004">
      <c r="A1052" t="s">
        <v>1</v>
      </c>
      <c r="B1052" t="s">
        <v>5695</v>
      </c>
      <c r="C1052" t="s">
        <v>5242</v>
      </c>
      <c r="D1052" t="s">
        <v>5243</v>
      </c>
      <c r="E1052" t="s">
        <v>20</v>
      </c>
      <c r="F1052" t="b">
        <v>0</v>
      </c>
      <c r="G1052" t="s">
        <v>314</v>
      </c>
      <c r="H1052" s="4">
        <v>45676.253831018519</v>
      </c>
      <c r="I1052" t="b">
        <v>0</v>
      </c>
      <c r="J1052" t="b">
        <v>0</v>
      </c>
      <c r="K1052" t="s">
        <v>314</v>
      </c>
      <c r="L1052" t="s">
        <v>22</v>
      </c>
      <c r="M1052">
        <v>90000</v>
      </c>
      <c r="O1052" t="s">
        <v>2273</v>
      </c>
    </row>
    <row r="1053" spans="1:16" x14ac:dyDescent="0.55000000000000004">
      <c r="A1053" t="s">
        <v>40</v>
      </c>
      <c r="B1053" t="s">
        <v>5696</v>
      </c>
      <c r="C1053" t="s">
        <v>2242</v>
      </c>
      <c r="D1053" t="s">
        <v>3973</v>
      </c>
      <c r="E1053" t="s">
        <v>20</v>
      </c>
      <c r="F1053" t="b">
        <v>0</v>
      </c>
      <c r="G1053" t="s">
        <v>359</v>
      </c>
      <c r="H1053" s="4">
        <v>45676.255578703713</v>
      </c>
      <c r="I1053" t="b">
        <v>1</v>
      </c>
      <c r="J1053" t="b">
        <v>0</v>
      </c>
      <c r="K1053" t="s">
        <v>359</v>
      </c>
      <c r="L1053" t="s">
        <v>22</v>
      </c>
      <c r="M1053">
        <v>175000</v>
      </c>
      <c r="O1053" t="s">
        <v>5697</v>
      </c>
      <c r="P1053" t="s">
        <v>409</v>
      </c>
    </row>
    <row r="1054" spans="1:16" x14ac:dyDescent="0.55000000000000004">
      <c r="A1054" t="s">
        <v>0</v>
      </c>
      <c r="B1054" t="s">
        <v>5698</v>
      </c>
      <c r="C1054" t="s">
        <v>39</v>
      </c>
      <c r="D1054" t="s">
        <v>5699</v>
      </c>
      <c r="E1054" t="s">
        <v>20</v>
      </c>
      <c r="F1054" t="b">
        <v>1</v>
      </c>
      <c r="G1054" t="s">
        <v>762</v>
      </c>
      <c r="H1054" s="4">
        <v>45676.258472222216</v>
      </c>
      <c r="I1054" t="b">
        <v>0</v>
      </c>
      <c r="J1054" t="b">
        <v>0</v>
      </c>
      <c r="K1054" t="s">
        <v>762</v>
      </c>
      <c r="L1054" t="s">
        <v>22</v>
      </c>
      <c r="M1054">
        <v>37499.5</v>
      </c>
      <c r="O1054" t="s">
        <v>3986</v>
      </c>
      <c r="P1054" t="s">
        <v>4021</v>
      </c>
    </row>
    <row r="1055" spans="1:16" x14ac:dyDescent="0.55000000000000004">
      <c r="A1055" t="s">
        <v>1</v>
      </c>
      <c r="B1055" t="s">
        <v>5700</v>
      </c>
      <c r="C1055" t="s">
        <v>1291</v>
      </c>
      <c r="D1055" t="s">
        <v>5701</v>
      </c>
      <c r="E1055" t="s">
        <v>20</v>
      </c>
      <c r="F1055" t="b">
        <v>0</v>
      </c>
      <c r="G1055" t="s">
        <v>1247</v>
      </c>
      <c r="H1055" s="4">
        <v>45676.260868055557</v>
      </c>
      <c r="I1055" t="b">
        <v>0</v>
      </c>
      <c r="J1055" t="b">
        <v>0</v>
      </c>
      <c r="K1055" t="s">
        <v>1247</v>
      </c>
      <c r="L1055" t="s">
        <v>22</v>
      </c>
      <c r="M1055">
        <v>114050</v>
      </c>
      <c r="O1055" t="s">
        <v>2944</v>
      </c>
      <c r="P1055" t="s">
        <v>5702</v>
      </c>
    </row>
    <row r="1056" spans="1:16" x14ac:dyDescent="0.55000000000000004">
      <c r="A1056" t="s">
        <v>40</v>
      </c>
      <c r="B1056" t="s">
        <v>5703</v>
      </c>
      <c r="C1056" t="s">
        <v>5704</v>
      </c>
      <c r="D1056" t="s">
        <v>3970</v>
      </c>
      <c r="E1056" t="s">
        <v>20</v>
      </c>
      <c r="F1056" t="b">
        <v>0</v>
      </c>
      <c r="G1056" t="s">
        <v>1247</v>
      </c>
      <c r="H1056" s="4">
        <v>45676.260914351849</v>
      </c>
      <c r="I1056" t="b">
        <v>0</v>
      </c>
      <c r="J1056" t="b">
        <v>0</v>
      </c>
      <c r="K1056" t="s">
        <v>1247</v>
      </c>
      <c r="L1056" t="s">
        <v>22</v>
      </c>
      <c r="M1056">
        <v>95000</v>
      </c>
      <c r="O1056" t="s">
        <v>2287</v>
      </c>
      <c r="P1056" t="s">
        <v>2147</v>
      </c>
    </row>
    <row r="1057" spans="1:16" x14ac:dyDescent="0.55000000000000004">
      <c r="A1057" t="s">
        <v>0</v>
      </c>
      <c r="B1057" t="s">
        <v>5705</v>
      </c>
      <c r="C1057" t="s">
        <v>73</v>
      </c>
      <c r="D1057" t="s">
        <v>3973</v>
      </c>
      <c r="E1057" t="s">
        <v>20</v>
      </c>
      <c r="F1057" t="b">
        <v>0</v>
      </c>
      <c r="G1057" t="s">
        <v>23</v>
      </c>
      <c r="H1057" s="4">
        <v>45676.265023148153</v>
      </c>
      <c r="I1057" t="b">
        <v>0</v>
      </c>
      <c r="J1057" t="b">
        <v>0</v>
      </c>
      <c r="K1057" t="s">
        <v>24</v>
      </c>
      <c r="L1057" t="s">
        <v>22</v>
      </c>
      <c r="M1057">
        <v>80500</v>
      </c>
      <c r="O1057" t="s">
        <v>2397</v>
      </c>
      <c r="P1057" t="s">
        <v>5706</v>
      </c>
    </row>
    <row r="1058" spans="1:16" x14ac:dyDescent="0.55000000000000004">
      <c r="A1058" t="s">
        <v>1</v>
      </c>
      <c r="B1058" t="s">
        <v>198</v>
      </c>
      <c r="C1058" t="s">
        <v>2568</v>
      </c>
      <c r="D1058" t="s">
        <v>5243</v>
      </c>
      <c r="E1058" t="s">
        <v>20</v>
      </c>
      <c r="F1058" t="b">
        <v>0</v>
      </c>
      <c r="G1058" t="s">
        <v>30</v>
      </c>
      <c r="H1058" s="4">
        <v>45676.292743055557</v>
      </c>
      <c r="I1058" t="b">
        <v>0</v>
      </c>
      <c r="J1058" t="b">
        <v>1</v>
      </c>
      <c r="K1058" t="s">
        <v>24</v>
      </c>
      <c r="L1058" t="s">
        <v>22</v>
      </c>
      <c r="M1058">
        <v>90000</v>
      </c>
      <c r="O1058" t="s">
        <v>5707</v>
      </c>
      <c r="P1058" t="s">
        <v>5708</v>
      </c>
    </row>
    <row r="1059" spans="1:16" x14ac:dyDescent="0.55000000000000004">
      <c r="A1059" t="s">
        <v>0</v>
      </c>
      <c r="B1059" t="s">
        <v>0</v>
      </c>
      <c r="C1059" t="s">
        <v>5287</v>
      </c>
      <c r="D1059" t="s">
        <v>5243</v>
      </c>
      <c r="E1059" t="s">
        <v>20</v>
      </c>
      <c r="F1059" t="b">
        <v>0</v>
      </c>
      <c r="G1059" t="s">
        <v>41</v>
      </c>
      <c r="H1059" s="4">
        <v>45676.333622685182</v>
      </c>
      <c r="I1059" t="b">
        <v>0</v>
      </c>
      <c r="J1059" t="b">
        <v>0</v>
      </c>
      <c r="K1059" t="s">
        <v>24</v>
      </c>
      <c r="L1059" t="s">
        <v>22</v>
      </c>
      <c r="M1059">
        <v>77500</v>
      </c>
      <c r="O1059" t="s">
        <v>5709</v>
      </c>
      <c r="P1059" t="s">
        <v>2642</v>
      </c>
    </row>
    <row r="1060" spans="1:16" x14ac:dyDescent="0.55000000000000004">
      <c r="A1060" t="s">
        <v>0</v>
      </c>
      <c r="B1060" t="s">
        <v>1528</v>
      </c>
      <c r="C1060" t="s">
        <v>293</v>
      </c>
      <c r="D1060" t="s">
        <v>5243</v>
      </c>
      <c r="F1060" t="b">
        <v>0</v>
      </c>
      <c r="G1060" t="s">
        <v>41</v>
      </c>
      <c r="H1060" s="4">
        <v>45676.333622685182</v>
      </c>
      <c r="I1060" t="b">
        <v>1</v>
      </c>
      <c r="J1060" t="b">
        <v>0</v>
      </c>
      <c r="K1060" t="s">
        <v>24</v>
      </c>
      <c r="L1060" t="s">
        <v>22</v>
      </c>
      <c r="M1060">
        <v>132000</v>
      </c>
      <c r="O1060" t="s">
        <v>4853</v>
      </c>
      <c r="P1060" t="s">
        <v>119</v>
      </c>
    </row>
    <row r="1061" spans="1:16" x14ac:dyDescent="0.55000000000000004">
      <c r="A1061" t="s">
        <v>1</v>
      </c>
      <c r="B1061" t="s">
        <v>5710</v>
      </c>
      <c r="C1061" t="s">
        <v>5343</v>
      </c>
      <c r="D1061" t="s">
        <v>5243</v>
      </c>
      <c r="F1061" t="b">
        <v>0</v>
      </c>
      <c r="G1061" t="s">
        <v>41</v>
      </c>
      <c r="H1061" s="4">
        <v>45676.334282407413</v>
      </c>
      <c r="I1061" t="b">
        <v>0</v>
      </c>
      <c r="J1061" t="b">
        <v>1</v>
      </c>
      <c r="K1061" t="s">
        <v>24</v>
      </c>
      <c r="L1061" t="s">
        <v>22</v>
      </c>
      <c r="M1061">
        <v>119500</v>
      </c>
      <c r="O1061" t="s">
        <v>1071</v>
      </c>
      <c r="P1061" t="s">
        <v>700</v>
      </c>
    </row>
    <row r="1062" spans="1:16" x14ac:dyDescent="0.55000000000000004">
      <c r="A1062" t="s">
        <v>2</v>
      </c>
      <c r="B1062" t="s">
        <v>5711</v>
      </c>
      <c r="C1062" t="s">
        <v>71</v>
      </c>
      <c r="D1062" t="s">
        <v>5243</v>
      </c>
      <c r="E1062" t="s">
        <v>20</v>
      </c>
      <c r="F1062" t="b">
        <v>0</v>
      </c>
      <c r="G1062" t="s">
        <v>27</v>
      </c>
      <c r="H1062" s="4">
        <v>45676.334537037037</v>
      </c>
      <c r="I1062" t="b">
        <v>1</v>
      </c>
      <c r="J1062" t="b">
        <v>0</v>
      </c>
      <c r="K1062" t="s">
        <v>24</v>
      </c>
      <c r="L1062" t="s">
        <v>22</v>
      </c>
      <c r="M1062">
        <v>57600</v>
      </c>
      <c r="O1062" t="s">
        <v>1172</v>
      </c>
      <c r="P1062" t="s">
        <v>5712</v>
      </c>
    </row>
    <row r="1063" spans="1:16" x14ac:dyDescent="0.55000000000000004">
      <c r="A1063" t="s">
        <v>0</v>
      </c>
      <c r="B1063" t="s">
        <v>3885</v>
      </c>
      <c r="C1063" t="s">
        <v>5713</v>
      </c>
      <c r="D1063" t="s">
        <v>5243</v>
      </c>
      <c r="E1063" t="s">
        <v>20</v>
      </c>
      <c r="F1063" t="b">
        <v>0</v>
      </c>
      <c r="G1063" t="s">
        <v>314</v>
      </c>
      <c r="H1063" s="4">
        <v>45676.336817129632</v>
      </c>
      <c r="I1063" t="b">
        <v>0</v>
      </c>
      <c r="J1063" t="b">
        <v>0</v>
      </c>
      <c r="K1063" t="s">
        <v>314</v>
      </c>
      <c r="L1063" t="s">
        <v>22</v>
      </c>
      <c r="M1063">
        <v>57600</v>
      </c>
      <c r="O1063" t="s">
        <v>5714</v>
      </c>
      <c r="P1063" t="s">
        <v>5715</v>
      </c>
    </row>
    <row r="1064" spans="1:16" x14ac:dyDescent="0.55000000000000004">
      <c r="A1064" t="s">
        <v>0</v>
      </c>
      <c r="B1064" t="s">
        <v>5716</v>
      </c>
      <c r="C1064" t="s">
        <v>5242</v>
      </c>
      <c r="D1064" t="s">
        <v>5243</v>
      </c>
      <c r="E1064" t="s">
        <v>20</v>
      </c>
      <c r="F1064" t="b">
        <v>0</v>
      </c>
      <c r="G1064" t="s">
        <v>314</v>
      </c>
      <c r="H1064" s="4">
        <v>45676.336817129632</v>
      </c>
      <c r="I1064" t="b">
        <v>0</v>
      </c>
      <c r="J1064" t="b">
        <v>0</v>
      </c>
      <c r="K1064" t="s">
        <v>314</v>
      </c>
      <c r="L1064" t="s">
        <v>22</v>
      </c>
      <c r="M1064">
        <v>72500</v>
      </c>
      <c r="O1064" t="s">
        <v>5717</v>
      </c>
      <c r="P1064" t="s">
        <v>5718</v>
      </c>
    </row>
    <row r="1065" spans="1:16" x14ac:dyDescent="0.55000000000000004">
      <c r="A1065" t="s">
        <v>25</v>
      </c>
      <c r="B1065" t="s">
        <v>25</v>
      </c>
      <c r="C1065" t="s">
        <v>1815</v>
      </c>
      <c r="D1065" t="s">
        <v>4090</v>
      </c>
      <c r="E1065" t="s">
        <v>20</v>
      </c>
      <c r="F1065" t="b">
        <v>0</v>
      </c>
      <c r="G1065" t="s">
        <v>41</v>
      </c>
      <c r="H1065" s="4">
        <v>45676.375289351847</v>
      </c>
      <c r="I1065" t="b">
        <v>0</v>
      </c>
      <c r="J1065" t="b">
        <v>0</v>
      </c>
      <c r="K1065" t="s">
        <v>24</v>
      </c>
      <c r="L1065" t="s">
        <v>36</v>
      </c>
      <c r="N1065">
        <v>45.81500244140625</v>
      </c>
      <c r="O1065" t="s">
        <v>5719</v>
      </c>
      <c r="P1065" t="s">
        <v>3843</v>
      </c>
    </row>
    <row r="1066" spans="1:16" x14ac:dyDescent="0.55000000000000004">
      <c r="A1066" t="s">
        <v>2</v>
      </c>
      <c r="B1066" t="s">
        <v>471</v>
      </c>
      <c r="C1066" t="s">
        <v>5720</v>
      </c>
      <c r="D1066" t="s">
        <v>5721</v>
      </c>
      <c r="E1066" t="s">
        <v>20</v>
      </c>
      <c r="F1066" t="b">
        <v>0</v>
      </c>
      <c r="G1066" t="s">
        <v>158</v>
      </c>
      <c r="H1066" s="4">
        <v>45676.419895833344</v>
      </c>
      <c r="I1066" t="b">
        <v>0</v>
      </c>
      <c r="J1066" t="b">
        <v>0</v>
      </c>
      <c r="K1066" t="s">
        <v>158</v>
      </c>
      <c r="L1066" t="s">
        <v>22</v>
      </c>
      <c r="M1066">
        <v>105000</v>
      </c>
      <c r="O1066" t="s">
        <v>2162</v>
      </c>
      <c r="P1066" t="s">
        <v>2611</v>
      </c>
    </row>
    <row r="1067" spans="1:16" x14ac:dyDescent="0.55000000000000004">
      <c r="A1067" t="s">
        <v>25</v>
      </c>
      <c r="B1067" t="s">
        <v>5722</v>
      </c>
      <c r="C1067" t="s">
        <v>5242</v>
      </c>
      <c r="D1067" t="s">
        <v>5243</v>
      </c>
      <c r="E1067" t="s">
        <v>20</v>
      </c>
      <c r="F1067" t="b">
        <v>0</v>
      </c>
      <c r="G1067" t="s">
        <v>314</v>
      </c>
      <c r="H1067" s="4">
        <v>45676.42015046296</v>
      </c>
      <c r="I1067" t="b">
        <v>0</v>
      </c>
      <c r="J1067" t="b">
        <v>0</v>
      </c>
      <c r="K1067" t="s">
        <v>314</v>
      </c>
      <c r="L1067" t="s">
        <v>22</v>
      </c>
      <c r="M1067">
        <v>100000</v>
      </c>
      <c r="O1067" t="s">
        <v>5723</v>
      </c>
      <c r="P1067" t="s">
        <v>5724</v>
      </c>
    </row>
    <row r="1068" spans="1:16" x14ac:dyDescent="0.55000000000000004">
      <c r="A1068" t="s">
        <v>0</v>
      </c>
      <c r="B1068" t="s">
        <v>5725</v>
      </c>
      <c r="C1068" t="s">
        <v>2522</v>
      </c>
      <c r="D1068" t="s">
        <v>3828</v>
      </c>
      <c r="E1068" t="s">
        <v>105</v>
      </c>
      <c r="F1068" t="b">
        <v>0</v>
      </c>
      <c r="G1068" t="s">
        <v>27</v>
      </c>
      <c r="H1068" s="4">
        <v>45676.458379629628</v>
      </c>
      <c r="I1068" t="b">
        <v>0</v>
      </c>
      <c r="J1068" t="b">
        <v>1</v>
      </c>
      <c r="K1068" t="s">
        <v>24</v>
      </c>
      <c r="L1068" t="s">
        <v>22</v>
      </c>
      <c r="M1068">
        <v>38190</v>
      </c>
      <c r="O1068" t="s">
        <v>3588</v>
      </c>
      <c r="P1068" t="s">
        <v>5726</v>
      </c>
    </row>
    <row r="1069" spans="1:16" x14ac:dyDescent="0.55000000000000004">
      <c r="A1069" t="s">
        <v>25</v>
      </c>
      <c r="B1069" t="s">
        <v>5727</v>
      </c>
      <c r="C1069" t="s">
        <v>3685</v>
      </c>
      <c r="D1069" t="s">
        <v>4093</v>
      </c>
      <c r="E1069" t="s">
        <v>20</v>
      </c>
      <c r="F1069" t="b">
        <v>0</v>
      </c>
      <c r="G1069" t="s">
        <v>27</v>
      </c>
      <c r="H1069" s="4">
        <v>45676.541712962957</v>
      </c>
      <c r="I1069" t="b">
        <v>0</v>
      </c>
      <c r="J1069" t="b">
        <v>1</v>
      </c>
      <c r="K1069" t="s">
        <v>24</v>
      </c>
      <c r="L1069" t="s">
        <v>22</v>
      </c>
      <c r="M1069">
        <v>100000</v>
      </c>
      <c r="O1069" t="s">
        <v>2083</v>
      </c>
      <c r="P1069" t="s">
        <v>4396</v>
      </c>
    </row>
    <row r="1070" spans="1:16" x14ac:dyDescent="0.55000000000000004">
      <c r="A1070" t="s">
        <v>89</v>
      </c>
      <c r="B1070" t="s">
        <v>5728</v>
      </c>
      <c r="C1070" t="s">
        <v>39</v>
      </c>
      <c r="D1070" t="s">
        <v>3985</v>
      </c>
      <c r="E1070" t="s">
        <v>20</v>
      </c>
      <c r="F1070" t="b">
        <v>1</v>
      </c>
      <c r="G1070" t="s">
        <v>4068</v>
      </c>
      <c r="H1070" s="4">
        <v>45676.576111111113</v>
      </c>
      <c r="I1070" t="b">
        <v>1</v>
      </c>
      <c r="J1070" t="b">
        <v>0</v>
      </c>
      <c r="L1070" t="s">
        <v>22</v>
      </c>
      <c r="M1070">
        <v>270000</v>
      </c>
      <c r="O1070" t="s">
        <v>4053</v>
      </c>
      <c r="P1070" t="s">
        <v>5729</v>
      </c>
    </row>
    <row r="1071" spans="1:16" x14ac:dyDescent="0.55000000000000004">
      <c r="A1071" t="s">
        <v>0</v>
      </c>
      <c r="B1071" t="s">
        <v>5730</v>
      </c>
      <c r="C1071" t="s">
        <v>5731</v>
      </c>
      <c r="D1071" t="s">
        <v>3828</v>
      </c>
      <c r="E1071" t="s">
        <v>20</v>
      </c>
      <c r="F1071" t="b">
        <v>0</v>
      </c>
      <c r="G1071" t="s">
        <v>52</v>
      </c>
      <c r="H1071" s="4">
        <v>45676.667384259257</v>
      </c>
      <c r="I1071" t="b">
        <v>0</v>
      </c>
      <c r="J1071" t="b">
        <v>1</v>
      </c>
      <c r="K1071" t="s">
        <v>24</v>
      </c>
      <c r="L1071" t="s">
        <v>22</v>
      </c>
      <c r="M1071">
        <v>50000</v>
      </c>
      <c r="O1071" t="s">
        <v>5732</v>
      </c>
      <c r="P1071" t="s">
        <v>5733</v>
      </c>
    </row>
    <row r="1072" spans="1:16" x14ac:dyDescent="0.55000000000000004">
      <c r="A1072" t="s">
        <v>0</v>
      </c>
      <c r="B1072" t="s">
        <v>5734</v>
      </c>
      <c r="C1072" t="s">
        <v>315</v>
      </c>
      <c r="D1072" t="s">
        <v>3828</v>
      </c>
      <c r="E1072" t="s">
        <v>51</v>
      </c>
      <c r="F1072" t="b">
        <v>0</v>
      </c>
      <c r="G1072" t="s">
        <v>27</v>
      </c>
      <c r="H1072" s="4">
        <v>45676.708344907413</v>
      </c>
      <c r="I1072" t="b">
        <v>0</v>
      </c>
      <c r="J1072" t="b">
        <v>0</v>
      </c>
      <c r="K1072" t="s">
        <v>24</v>
      </c>
      <c r="L1072" t="s">
        <v>36</v>
      </c>
      <c r="N1072">
        <v>52.5</v>
      </c>
      <c r="O1072" t="s">
        <v>5735</v>
      </c>
      <c r="P1072" t="s">
        <v>5736</v>
      </c>
    </row>
    <row r="1073" spans="1:16" x14ac:dyDescent="0.55000000000000004">
      <c r="A1073" t="s">
        <v>0</v>
      </c>
      <c r="B1073" t="s">
        <v>0</v>
      </c>
      <c r="C1073" t="s">
        <v>2243</v>
      </c>
      <c r="D1073" t="s">
        <v>3828</v>
      </c>
      <c r="E1073" t="s">
        <v>20</v>
      </c>
      <c r="F1073" t="b">
        <v>0</v>
      </c>
      <c r="G1073" t="s">
        <v>41</v>
      </c>
      <c r="H1073" s="4">
        <v>45676.750289351847</v>
      </c>
      <c r="I1073" t="b">
        <v>0</v>
      </c>
      <c r="J1073" t="b">
        <v>1</v>
      </c>
      <c r="K1073" t="s">
        <v>24</v>
      </c>
      <c r="L1073" t="s">
        <v>22</v>
      </c>
      <c r="M1073">
        <v>115000</v>
      </c>
      <c r="O1073" t="s">
        <v>202</v>
      </c>
      <c r="P1073" t="s">
        <v>5737</v>
      </c>
    </row>
    <row r="1074" spans="1:16" x14ac:dyDescent="0.55000000000000004">
      <c r="A1074" t="s">
        <v>2</v>
      </c>
      <c r="B1074" t="s">
        <v>5738</v>
      </c>
      <c r="C1074" t="s">
        <v>140</v>
      </c>
      <c r="D1074" t="s">
        <v>3828</v>
      </c>
      <c r="E1074" t="s">
        <v>20</v>
      </c>
      <c r="F1074" t="b">
        <v>0</v>
      </c>
      <c r="G1074" t="s">
        <v>41</v>
      </c>
      <c r="H1074" s="4">
        <v>45676.876516203702</v>
      </c>
      <c r="I1074" t="b">
        <v>0</v>
      </c>
      <c r="J1074" t="b">
        <v>1</v>
      </c>
      <c r="K1074" t="s">
        <v>24</v>
      </c>
      <c r="L1074" t="s">
        <v>22</v>
      </c>
      <c r="M1074">
        <v>105000</v>
      </c>
      <c r="O1074" t="s">
        <v>2090</v>
      </c>
      <c r="P1074" t="s">
        <v>5739</v>
      </c>
    </row>
    <row r="1075" spans="1:16" x14ac:dyDescent="0.55000000000000004">
      <c r="A1075" t="s">
        <v>25</v>
      </c>
      <c r="B1075" t="s">
        <v>1577</v>
      </c>
      <c r="C1075" t="s">
        <v>5740</v>
      </c>
      <c r="D1075" t="s">
        <v>3957</v>
      </c>
      <c r="E1075" t="s">
        <v>34</v>
      </c>
      <c r="F1075" t="b">
        <v>0</v>
      </c>
      <c r="G1075" t="s">
        <v>27</v>
      </c>
      <c r="H1075" s="4">
        <v>45677.000023148154</v>
      </c>
      <c r="I1075" t="b">
        <v>1</v>
      </c>
      <c r="J1075" t="b">
        <v>0</v>
      </c>
      <c r="K1075" t="s">
        <v>24</v>
      </c>
      <c r="L1075" t="s">
        <v>36</v>
      </c>
      <c r="N1075">
        <v>27.979999542236332</v>
      </c>
      <c r="O1075" t="s">
        <v>5741</v>
      </c>
      <c r="P1075" t="s">
        <v>3865</v>
      </c>
    </row>
    <row r="1076" spans="1:16" x14ac:dyDescent="0.55000000000000004">
      <c r="A1076" t="s">
        <v>139</v>
      </c>
      <c r="B1076" t="s">
        <v>2126</v>
      </c>
      <c r="C1076" t="s">
        <v>1715</v>
      </c>
      <c r="D1076" t="s">
        <v>3973</v>
      </c>
      <c r="E1076" t="s">
        <v>20</v>
      </c>
      <c r="F1076" t="b">
        <v>0</v>
      </c>
      <c r="G1076" t="s">
        <v>27</v>
      </c>
      <c r="H1076" s="4">
        <v>45677.041678240741</v>
      </c>
      <c r="I1076" t="b">
        <v>0</v>
      </c>
      <c r="J1076" t="b">
        <v>0</v>
      </c>
      <c r="K1076" t="s">
        <v>24</v>
      </c>
      <c r="L1076" t="s">
        <v>22</v>
      </c>
      <c r="M1076">
        <v>105000</v>
      </c>
      <c r="O1076" t="s">
        <v>482</v>
      </c>
    </row>
    <row r="1077" spans="1:16" x14ac:dyDescent="0.55000000000000004">
      <c r="A1077" t="s">
        <v>25</v>
      </c>
      <c r="B1077" t="s">
        <v>3963</v>
      </c>
      <c r="C1077" t="s">
        <v>2597</v>
      </c>
      <c r="D1077" t="s">
        <v>3957</v>
      </c>
      <c r="E1077" t="s">
        <v>34</v>
      </c>
      <c r="F1077" t="b">
        <v>0</v>
      </c>
      <c r="G1077" t="s">
        <v>52</v>
      </c>
      <c r="H1077" s="4">
        <v>45677.084050925929</v>
      </c>
      <c r="I1077" t="b">
        <v>0</v>
      </c>
      <c r="J1077" t="b">
        <v>1</v>
      </c>
      <c r="K1077" t="s">
        <v>24</v>
      </c>
      <c r="L1077" t="s">
        <v>36</v>
      </c>
      <c r="N1077">
        <v>37.665000915527337</v>
      </c>
      <c r="O1077" t="s">
        <v>800</v>
      </c>
      <c r="P1077" t="s">
        <v>3965</v>
      </c>
    </row>
    <row r="1078" spans="1:16" x14ac:dyDescent="0.55000000000000004">
      <c r="A1078" t="s">
        <v>40</v>
      </c>
      <c r="B1078" t="s">
        <v>531</v>
      </c>
      <c r="C1078" t="s">
        <v>188</v>
      </c>
      <c r="D1078" t="s">
        <v>3957</v>
      </c>
      <c r="E1078" t="s">
        <v>34</v>
      </c>
      <c r="F1078" t="b">
        <v>0</v>
      </c>
      <c r="G1078" t="s">
        <v>41</v>
      </c>
      <c r="H1078" s="4">
        <v>45677.084918981483</v>
      </c>
      <c r="I1078" t="b">
        <v>0</v>
      </c>
      <c r="J1078" t="b">
        <v>1</v>
      </c>
      <c r="K1078" t="s">
        <v>24</v>
      </c>
      <c r="L1078" t="s">
        <v>36</v>
      </c>
      <c r="N1078">
        <v>55.06500244140625</v>
      </c>
      <c r="O1078" t="s">
        <v>3672</v>
      </c>
    </row>
    <row r="1079" spans="1:16" x14ac:dyDescent="0.55000000000000004">
      <c r="A1079" t="s">
        <v>25</v>
      </c>
      <c r="B1079" t="s">
        <v>5742</v>
      </c>
      <c r="C1079" t="s">
        <v>5287</v>
      </c>
      <c r="D1079" t="s">
        <v>5243</v>
      </c>
      <c r="E1079" t="s">
        <v>20</v>
      </c>
      <c r="F1079" t="b">
        <v>0</v>
      </c>
      <c r="G1079" t="s">
        <v>41</v>
      </c>
      <c r="H1079" s="4">
        <v>45677.125289351847</v>
      </c>
      <c r="I1079" t="b">
        <v>1</v>
      </c>
      <c r="J1079" t="b">
        <v>1</v>
      </c>
      <c r="K1079" t="s">
        <v>24</v>
      </c>
      <c r="L1079" t="s">
        <v>22</v>
      </c>
      <c r="M1079">
        <v>150000</v>
      </c>
      <c r="O1079" t="s">
        <v>2743</v>
      </c>
      <c r="P1079" t="s">
        <v>3586</v>
      </c>
    </row>
    <row r="1080" spans="1:16" x14ac:dyDescent="0.55000000000000004">
      <c r="A1080" t="s">
        <v>89</v>
      </c>
      <c r="B1080" t="s">
        <v>551</v>
      </c>
      <c r="C1080" t="s">
        <v>76</v>
      </c>
      <c r="D1080" t="s">
        <v>3828</v>
      </c>
      <c r="E1080" t="s">
        <v>20</v>
      </c>
      <c r="F1080" t="b">
        <v>0</v>
      </c>
      <c r="G1080" t="s">
        <v>52</v>
      </c>
      <c r="H1080" s="4">
        <v>45677.127615740741</v>
      </c>
      <c r="I1080" t="b">
        <v>0</v>
      </c>
      <c r="J1080" t="b">
        <v>0</v>
      </c>
      <c r="K1080" t="s">
        <v>24</v>
      </c>
      <c r="L1080" t="s">
        <v>22</v>
      </c>
      <c r="M1080">
        <v>100000</v>
      </c>
      <c r="O1080" t="s">
        <v>2710</v>
      </c>
      <c r="P1080" t="s">
        <v>5743</v>
      </c>
    </row>
    <row r="1081" spans="1:16" x14ac:dyDescent="0.55000000000000004">
      <c r="A1081" t="s">
        <v>0</v>
      </c>
      <c r="B1081" t="s">
        <v>1098</v>
      </c>
      <c r="C1081" t="s">
        <v>82</v>
      </c>
      <c r="D1081" t="s">
        <v>4014</v>
      </c>
      <c r="E1081" t="s">
        <v>20</v>
      </c>
      <c r="F1081" t="b">
        <v>0</v>
      </c>
      <c r="G1081" t="s">
        <v>27</v>
      </c>
      <c r="H1081" s="4">
        <v>45677.249930555547</v>
      </c>
      <c r="I1081" t="b">
        <v>0</v>
      </c>
      <c r="J1081" t="b">
        <v>1</v>
      </c>
      <c r="K1081" t="s">
        <v>24</v>
      </c>
      <c r="L1081" t="s">
        <v>22</v>
      </c>
      <c r="M1081">
        <v>191000</v>
      </c>
      <c r="O1081" t="s">
        <v>987</v>
      </c>
      <c r="P1081" t="s">
        <v>3026</v>
      </c>
    </row>
    <row r="1082" spans="1:16" x14ac:dyDescent="0.55000000000000004">
      <c r="A1082" t="s">
        <v>0</v>
      </c>
      <c r="B1082" t="s">
        <v>0</v>
      </c>
      <c r="C1082" t="s">
        <v>5744</v>
      </c>
      <c r="D1082" t="s">
        <v>4357</v>
      </c>
      <c r="E1082" t="s">
        <v>20</v>
      </c>
      <c r="F1082" t="b">
        <v>0</v>
      </c>
      <c r="G1082" t="s">
        <v>30</v>
      </c>
      <c r="H1082" s="4">
        <v>45677.250636574077</v>
      </c>
      <c r="I1082" t="b">
        <v>0</v>
      </c>
      <c r="J1082" t="b">
        <v>0</v>
      </c>
      <c r="K1082" t="s">
        <v>24</v>
      </c>
      <c r="L1082" t="s">
        <v>22</v>
      </c>
      <c r="M1082">
        <v>106450</v>
      </c>
      <c r="O1082" t="s">
        <v>1324</v>
      </c>
      <c r="P1082" t="s">
        <v>3163</v>
      </c>
    </row>
    <row r="1083" spans="1:16" x14ac:dyDescent="0.55000000000000004">
      <c r="A1083" t="s">
        <v>0</v>
      </c>
      <c r="B1083" t="s">
        <v>5674</v>
      </c>
      <c r="C1083" t="s">
        <v>2514</v>
      </c>
      <c r="D1083" t="s">
        <v>3828</v>
      </c>
      <c r="E1083" t="s">
        <v>20</v>
      </c>
      <c r="F1083" t="b">
        <v>0</v>
      </c>
      <c r="G1083" t="s">
        <v>30</v>
      </c>
      <c r="H1083" s="4">
        <v>45677.250636574077</v>
      </c>
      <c r="I1083" t="b">
        <v>0</v>
      </c>
      <c r="J1083" t="b">
        <v>1</v>
      </c>
      <c r="K1083" t="s">
        <v>24</v>
      </c>
      <c r="L1083" t="s">
        <v>22</v>
      </c>
      <c r="M1083">
        <v>75000</v>
      </c>
      <c r="O1083" t="s">
        <v>5675</v>
      </c>
      <c r="P1083" t="s">
        <v>5676</v>
      </c>
    </row>
    <row r="1084" spans="1:16" x14ac:dyDescent="0.55000000000000004">
      <c r="A1084" t="s">
        <v>0</v>
      </c>
      <c r="B1084" t="s">
        <v>1528</v>
      </c>
      <c r="C1084" t="s">
        <v>3737</v>
      </c>
      <c r="D1084" t="s">
        <v>3970</v>
      </c>
      <c r="E1084" t="s">
        <v>20</v>
      </c>
      <c r="F1084" t="b">
        <v>0</v>
      </c>
      <c r="G1084" t="s">
        <v>52</v>
      </c>
      <c r="H1084" s="4">
        <v>45677.250763888893</v>
      </c>
      <c r="I1084" t="b">
        <v>1</v>
      </c>
      <c r="J1084" t="b">
        <v>0</v>
      </c>
      <c r="K1084" t="s">
        <v>24</v>
      </c>
      <c r="L1084" t="s">
        <v>22</v>
      </c>
      <c r="M1084">
        <v>95000</v>
      </c>
      <c r="O1084" t="s">
        <v>5745</v>
      </c>
    </row>
    <row r="1085" spans="1:16" x14ac:dyDescent="0.55000000000000004">
      <c r="A1085" t="s">
        <v>1</v>
      </c>
      <c r="B1085" t="s">
        <v>2068</v>
      </c>
      <c r="C1085" t="s">
        <v>151</v>
      </c>
      <c r="D1085" t="s">
        <v>4100</v>
      </c>
      <c r="E1085" t="s">
        <v>20</v>
      </c>
      <c r="F1085" t="b">
        <v>0</v>
      </c>
      <c r="G1085" t="s">
        <v>30</v>
      </c>
      <c r="H1085" s="4">
        <v>45677.251446759263</v>
      </c>
      <c r="I1085" t="b">
        <v>0</v>
      </c>
      <c r="J1085" t="b">
        <v>1</v>
      </c>
      <c r="K1085" t="s">
        <v>24</v>
      </c>
      <c r="L1085" t="s">
        <v>22</v>
      </c>
      <c r="M1085">
        <v>156000</v>
      </c>
      <c r="O1085" t="s">
        <v>1794</v>
      </c>
    </row>
    <row r="1086" spans="1:16" x14ac:dyDescent="0.55000000000000004">
      <c r="A1086" t="s">
        <v>2</v>
      </c>
      <c r="B1086" t="s">
        <v>5746</v>
      </c>
      <c r="C1086" t="s">
        <v>140</v>
      </c>
      <c r="D1086" t="s">
        <v>3973</v>
      </c>
      <c r="E1086" t="s">
        <v>20</v>
      </c>
      <c r="F1086" t="b">
        <v>0</v>
      </c>
      <c r="G1086" t="s">
        <v>35</v>
      </c>
      <c r="H1086" s="4">
        <v>45677.251863425918</v>
      </c>
      <c r="I1086" t="b">
        <v>1</v>
      </c>
      <c r="J1086" t="b">
        <v>0</v>
      </c>
      <c r="K1086" t="s">
        <v>24</v>
      </c>
      <c r="L1086" t="s">
        <v>22</v>
      </c>
      <c r="M1086">
        <v>150000</v>
      </c>
      <c r="O1086" t="s">
        <v>5747</v>
      </c>
      <c r="P1086" t="s">
        <v>5748</v>
      </c>
    </row>
    <row r="1087" spans="1:16" x14ac:dyDescent="0.55000000000000004">
      <c r="A1087" t="s">
        <v>0</v>
      </c>
      <c r="B1087" t="s">
        <v>5749</v>
      </c>
      <c r="C1087" t="s">
        <v>820</v>
      </c>
      <c r="D1087" t="s">
        <v>4035</v>
      </c>
      <c r="E1087" t="s">
        <v>20</v>
      </c>
      <c r="F1087" t="b">
        <v>0</v>
      </c>
      <c r="G1087" t="s">
        <v>820</v>
      </c>
      <c r="H1087" s="4">
        <v>45677.254537037043</v>
      </c>
      <c r="I1087" t="b">
        <v>0</v>
      </c>
      <c r="J1087" t="b">
        <v>0</v>
      </c>
      <c r="K1087" t="s">
        <v>820</v>
      </c>
      <c r="L1087" t="s">
        <v>22</v>
      </c>
      <c r="M1087">
        <v>63960</v>
      </c>
      <c r="O1087" t="s">
        <v>1829</v>
      </c>
      <c r="P1087" t="s">
        <v>5750</v>
      </c>
    </row>
    <row r="1088" spans="1:16" x14ac:dyDescent="0.55000000000000004">
      <c r="A1088" t="s">
        <v>0</v>
      </c>
      <c r="B1088" t="s">
        <v>4394</v>
      </c>
      <c r="C1088" t="s">
        <v>39</v>
      </c>
      <c r="D1088" t="s">
        <v>4093</v>
      </c>
      <c r="E1088" t="s">
        <v>51</v>
      </c>
      <c r="F1088" t="b">
        <v>1</v>
      </c>
      <c r="G1088" t="s">
        <v>760</v>
      </c>
      <c r="H1088" s="4">
        <v>45677.259884259263</v>
      </c>
      <c r="I1088" t="b">
        <v>1</v>
      </c>
      <c r="J1088" t="b">
        <v>0</v>
      </c>
      <c r="K1088" t="s">
        <v>760</v>
      </c>
      <c r="L1088" t="s">
        <v>36</v>
      </c>
      <c r="N1088">
        <v>8</v>
      </c>
      <c r="O1088" t="s">
        <v>761</v>
      </c>
    </row>
    <row r="1089" spans="1:16" x14ac:dyDescent="0.55000000000000004">
      <c r="A1089" t="s">
        <v>1</v>
      </c>
      <c r="B1089" t="s">
        <v>5751</v>
      </c>
      <c r="C1089" t="s">
        <v>39</v>
      </c>
      <c r="D1089" t="s">
        <v>3985</v>
      </c>
      <c r="E1089" t="s">
        <v>20</v>
      </c>
      <c r="F1089" t="b">
        <v>1</v>
      </c>
      <c r="G1089" t="s">
        <v>2134</v>
      </c>
      <c r="H1089" s="4">
        <v>45677.260983796303</v>
      </c>
      <c r="I1089" t="b">
        <v>0</v>
      </c>
      <c r="J1089" t="b">
        <v>0</v>
      </c>
      <c r="K1089" t="s">
        <v>2134</v>
      </c>
      <c r="L1089" t="s">
        <v>22</v>
      </c>
      <c r="M1089">
        <v>76800</v>
      </c>
      <c r="O1089" t="s">
        <v>3403</v>
      </c>
      <c r="P1089" t="s">
        <v>5752</v>
      </c>
    </row>
    <row r="1090" spans="1:16" x14ac:dyDescent="0.55000000000000004">
      <c r="A1090" t="s">
        <v>1</v>
      </c>
      <c r="B1090" t="s">
        <v>3988</v>
      </c>
      <c r="C1090" t="s">
        <v>39</v>
      </c>
      <c r="D1090" t="s">
        <v>5753</v>
      </c>
      <c r="E1090" t="s">
        <v>51</v>
      </c>
      <c r="F1090" t="b">
        <v>1</v>
      </c>
      <c r="G1090" t="s">
        <v>997</v>
      </c>
      <c r="H1090" s="4">
        <v>45677.261099537027</v>
      </c>
      <c r="I1090" t="b">
        <v>0</v>
      </c>
      <c r="J1090" t="b">
        <v>0</v>
      </c>
      <c r="K1090" t="s">
        <v>997</v>
      </c>
      <c r="L1090" t="s">
        <v>36</v>
      </c>
      <c r="N1090">
        <v>19.5</v>
      </c>
      <c r="O1090" t="s">
        <v>3989</v>
      </c>
      <c r="P1090" t="s">
        <v>3990</v>
      </c>
    </row>
    <row r="1091" spans="1:16" x14ac:dyDescent="0.55000000000000004">
      <c r="A1091" t="s">
        <v>2</v>
      </c>
      <c r="B1091" t="s">
        <v>2</v>
      </c>
      <c r="C1091" t="s">
        <v>39</v>
      </c>
      <c r="D1091" t="s">
        <v>3997</v>
      </c>
      <c r="E1091" t="s">
        <v>20</v>
      </c>
      <c r="F1091" t="b">
        <v>1</v>
      </c>
      <c r="G1091" t="s">
        <v>226</v>
      </c>
      <c r="H1091" s="4">
        <v>45677.262962962966</v>
      </c>
      <c r="I1091" t="b">
        <v>1</v>
      </c>
      <c r="J1091" t="b">
        <v>0</v>
      </c>
      <c r="K1091" t="s">
        <v>226</v>
      </c>
      <c r="L1091" t="s">
        <v>22</v>
      </c>
      <c r="M1091">
        <v>100000</v>
      </c>
      <c r="O1091" t="s">
        <v>5754</v>
      </c>
      <c r="P1091" t="s">
        <v>5755</v>
      </c>
    </row>
    <row r="1092" spans="1:16" x14ac:dyDescent="0.55000000000000004">
      <c r="A1092" t="s">
        <v>0</v>
      </c>
      <c r="B1092" t="s">
        <v>214</v>
      </c>
      <c r="C1092" t="s">
        <v>1561</v>
      </c>
      <c r="D1092" t="s">
        <v>3828</v>
      </c>
      <c r="E1092" t="s">
        <v>20</v>
      </c>
      <c r="F1092" t="b">
        <v>0</v>
      </c>
      <c r="G1092" t="s">
        <v>30</v>
      </c>
      <c r="H1092" s="4">
        <v>45677.333993055552</v>
      </c>
      <c r="I1092" t="b">
        <v>0</v>
      </c>
      <c r="J1092" t="b">
        <v>0</v>
      </c>
      <c r="K1092" t="s">
        <v>24</v>
      </c>
      <c r="L1092" t="s">
        <v>22</v>
      </c>
      <c r="M1092">
        <v>62500</v>
      </c>
      <c r="O1092" t="s">
        <v>5756</v>
      </c>
      <c r="P1092" t="s">
        <v>204</v>
      </c>
    </row>
    <row r="1093" spans="1:16" x14ac:dyDescent="0.55000000000000004">
      <c r="A1093" t="s">
        <v>2</v>
      </c>
      <c r="B1093" t="s">
        <v>307</v>
      </c>
      <c r="C1093" t="s">
        <v>842</v>
      </c>
      <c r="D1093" t="s">
        <v>4090</v>
      </c>
      <c r="E1093" t="s">
        <v>20</v>
      </c>
      <c r="F1093" t="b">
        <v>0</v>
      </c>
      <c r="G1093" t="s">
        <v>41</v>
      </c>
      <c r="H1093" s="4">
        <v>45677.376655092587</v>
      </c>
      <c r="I1093" t="b">
        <v>0</v>
      </c>
      <c r="J1093" t="b">
        <v>1</v>
      </c>
      <c r="K1093" t="s">
        <v>24</v>
      </c>
      <c r="L1093" t="s">
        <v>22</v>
      </c>
      <c r="M1093">
        <v>144300</v>
      </c>
      <c r="O1093" t="s">
        <v>5757</v>
      </c>
      <c r="P1093" t="s">
        <v>5529</v>
      </c>
    </row>
    <row r="1094" spans="1:16" x14ac:dyDescent="0.55000000000000004">
      <c r="A1094" t="s">
        <v>25</v>
      </c>
      <c r="B1094" t="s">
        <v>5758</v>
      </c>
      <c r="C1094" t="s">
        <v>862</v>
      </c>
      <c r="D1094" t="s">
        <v>4035</v>
      </c>
      <c r="E1094" t="s">
        <v>20</v>
      </c>
      <c r="F1094" t="b">
        <v>0</v>
      </c>
      <c r="G1094" t="s">
        <v>862</v>
      </c>
      <c r="H1094" s="4">
        <v>45677.381076388891</v>
      </c>
      <c r="I1094" t="b">
        <v>0</v>
      </c>
      <c r="J1094" t="b">
        <v>0</v>
      </c>
      <c r="K1094" t="s">
        <v>862</v>
      </c>
      <c r="L1094" t="s">
        <v>22</v>
      </c>
      <c r="M1094">
        <v>52000</v>
      </c>
      <c r="O1094" t="s">
        <v>5759</v>
      </c>
      <c r="P1094" t="s">
        <v>5760</v>
      </c>
    </row>
    <row r="1095" spans="1:16" x14ac:dyDescent="0.55000000000000004">
      <c r="A1095" t="s">
        <v>1</v>
      </c>
      <c r="B1095" t="s">
        <v>4235</v>
      </c>
      <c r="C1095" t="s">
        <v>82</v>
      </c>
      <c r="D1095" t="s">
        <v>3973</v>
      </c>
      <c r="E1095" t="s">
        <v>20</v>
      </c>
      <c r="F1095" t="b">
        <v>0</v>
      </c>
      <c r="G1095" t="s">
        <v>27</v>
      </c>
      <c r="H1095" s="4">
        <v>45677.416643518518</v>
      </c>
      <c r="I1095" t="b">
        <v>0</v>
      </c>
      <c r="J1095" t="b">
        <v>0</v>
      </c>
      <c r="K1095" t="s">
        <v>24</v>
      </c>
      <c r="L1095" t="s">
        <v>22</v>
      </c>
      <c r="M1095">
        <v>95000</v>
      </c>
      <c r="O1095" t="s">
        <v>4236</v>
      </c>
      <c r="P1095" t="s">
        <v>2591</v>
      </c>
    </row>
    <row r="1096" spans="1:16" x14ac:dyDescent="0.55000000000000004">
      <c r="A1096" t="s">
        <v>1</v>
      </c>
      <c r="B1096" t="s">
        <v>5761</v>
      </c>
      <c r="C1096" t="s">
        <v>44</v>
      </c>
      <c r="D1096" t="s">
        <v>3973</v>
      </c>
      <c r="E1096" t="s">
        <v>20</v>
      </c>
      <c r="F1096" t="b">
        <v>0</v>
      </c>
      <c r="G1096" t="s">
        <v>41</v>
      </c>
      <c r="H1096" s="4">
        <v>45677.416990740741</v>
      </c>
      <c r="I1096" t="b">
        <v>0</v>
      </c>
      <c r="J1096" t="b">
        <v>1</v>
      </c>
      <c r="K1096" t="s">
        <v>24</v>
      </c>
      <c r="L1096" t="s">
        <v>22</v>
      </c>
      <c r="M1096">
        <v>250000</v>
      </c>
      <c r="O1096" t="s">
        <v>5762</v>
      </c>
      <c r="P1096" t="s">
        <v>5763</v>
      </c>
    </row>
    <row r="1097" spans="1:16" x14ac:dyDescent="0.55000000000000004">
      <c r="A1097" t="s">
        <v>19</v>
      </c>
      <c r="B1097" t="s">
        <v>1672</v>
      </c>
      <c r="C1097" t="s">
        <v>151</v>
      </c>
      <c r="D1097" t="s">
        <v>3973</v>
      </c>
      <c r="E1097" t="s">
        <v>20</v>
      </c>
      <c r="F1097" t="b">
        <v>0</v>
      </c>
      <c r="G1097" t="s">
        <v>30</v>
      </c>
      <c r="H1097" s="4">
        <v>45677.417326388888</v>
      </c>
      <c r="I1097" t="b">
        <v>0</v>
      </c>
      <c r="J1097" t="b">
        <v>1</v>
      </c>
      <c r="K1097" t="s">
        <v>24</v>
      </c>
      <c r="L1097" t="s">
        <v>22</v>
      </c>
      <c r="M1097">
        <v>210500</v>
      </c>
      <c r="O1097" t="s">
        <v>835</v>
      </c>
      <c r="P1097" t="s">
        <v>1673</v>
      </c>
    </row>
    <row r="1098" spans="1:16" x14ac:dyDescent="0.55000000000000004">
      <c r="A1098" t="s">
        <v>1</v>
      </c>
      <c r="B1098" t="s">
        <v>5303</v>
      </c>
      <c r="C1098" t="s">
        <v>293</v>
      </c>
      <c r="D1098" t="s">
        <v>2208</v>
      </c>
      <c r="E1098" t="s">
        <v>34</v>
      </c>
      <c r="F1098" t="b">
        <v>0</v>
      </c>
      <c r="G1098" t="s">
        <v>41</v>
      </c>
      <c r="H1098" s="4">
        <v>45677.417847222219</v>
      </c>
      <c r="I1098" t="b">
        <v>0</v>
      </c>
      <c r="J1098" t="b">
        <v>1</v>
      </c>
      <c r="K1098" t="s">
        <v>24</v>
      </c>
      <c r="L1098" t="s">
        <v>22</v>
      </c>
      <c r="M1098">
        <v>214500</v>
      </c>
      <c r="O1098" t="s">
        <v>428</v>
      </c>
      <c r="P1098" t="s">
        <v>5304</v>
      </c>
    </row>
    <row r="1099" spans="1:16" x14ac:dyDescent="0.55000000000000004">
      <c r="A1099" t="s">
        <v>1</v>
      </c>
      <c r="B1099" t="s">
        <v>5764</v>
      </c>
      <c r="C1099" t="s">
        <v>134</v>
      </c>
      <c r="D1099" t="s">
        <v>2208</v>
      </c>
      <c r="E1099" t="s">
        <v>34</v>
      </c>
      <c r="F1099" t="b">
        <v>0</v>
      </c>
      <c r="G1099" t="s">
        <v>41</v>
      </c>
      <c r="H1099" s="4">
        <v>45677.417847222219</v>
      </c>
      <c r="I1099" t="b">
        <v>0</v>
      </c>
      <c r="J1099" t="b">
        <v>1</v>
      </c>
      <c r="K1099" t="s">
        <v>24</v>
      </c>
      <c r="L1099" t="s">
        <v>22</v>
      </c>
      <c r="M1099">
        <v>214500</v>
      </c>
      <c r="O1099" t="s">
        <v>428</v>
      </c>
      <c r="P1099" t="s">
        <v>5765</v>
      </c>
    </row>
    <row r="1100" spans="1:16" x14ac:dyDescent="0.55000000000000004">
      <c r="A1100" t="s">
        <v>40</v>
      </c>
      <c r="B1100" t="s">
        <v>40</v>
      </c>
      <c r="C1100" t="s">
        <v>5766</v>
      </c>
      <c r="D1100" t="s">
        <v>4084</v>
      </c>
      <c r="E1100" t="s">
        <v>20</v>
      </c>
      <c r="F1100" t="b">
        <v>0</v>
      </c>
      <c r="G1100" t="s">
        <v>41</v>
      </c>
      <c r="H1100" s="4">
        <v>45677.418437499997</v>
      </c>
      <c r="I1100" t="b">
        <v>0</v>
      </c>
      <c r="J1100" t="b">
        <v>0</v>
      </c>
      <c r="K1100" t="s">
        <v>24</v>
      </c>
      <c r="L1100" t="s">
        <v>22</v>
      </c>
      <c r="M1100">
        <v>152500</v>
      </c>
      <c r="O1100" t="s">
        <v>3672</v>
      </c>
    </row>
    <row r="1101" spans="1:16" x14ac:dyDescent="0.55000000000000004">
      <c r="A1101" t="s">
        <v>0</v>
      </c>
      <c r="B1101" t="s">
        <v>5767</v>
      </c>
      <c r="C1101" t="s">
        <v>2522</v>
      </c>
      <c r="D1101" t="s">
        <v>3828</v>
      </c>
      <c r="E1101" t="s">
        <v>20</v>
      </c>
      <c r="F1101" t="b">
        <v>0</v>
      </c>
      <c r="G1101" t="s">
        <v>27</v>
      </c>
      <c r="H1101" s="4">
        <v>45677.458333333343</v>
      </c>
      <c r="I1101" t="b">
        <v>0</v>
      </c>
      <c r="J1101" t="b">
        <v>1</v>
      </c>
      <c r="K1101" t="s">
        <v>24</v>
      </c>
      <c r="L1101" t="s">
        <v>22</v>
      </c>
      <c r="M1101">
        <v>106300</v>
      </c>
      <c r="O1101" t="s">
        <v>3588</v>
      </c>
      <c r="P1101" t="s">
        <v>5726</v>
      </c>
    </row>
    <row r="1102" spans="1:16" x14ac:dyDescent="0.55000000000000004">
      <c r="A1102" t="s">
        <v>0</v>
      </c>
      <c r="B1102" t="s">
        <v>5768</v>
      </c>
      <c r="C1102" t="s">
        <v>39</v>
      </c>
      <c r="D1102" t="s">
        <v>3973</v>
      </c>
      <c r="E1102" t="s">
        <v>20</v>
      </c>
      <c r="F1102" t="b">
        <v>1</v>
      </c>
      <c r="G1102" t="s">
        <v>41</v>
      </c>
      <c r="H1102" s="4">
        <v>45677.458587962959</v>
      </c>
      <c r="I1102" t="b">
        <v>0</v>
      </c>
      <c r="J1102" t="b">
        <v>0</v>
      </c>
      <c r="K1102" t="s">
        <v>24</v>
      </c>
      <c r="L1102" t="s">
        <v>22</v>
      </c>
      <c r="M1102">
        <v>175000</v>
      </c>
      <c r="O1102" t="s">
        <v>4141</v>
      </c>
      <c r="P1102" t="s">
        <v>5769</v>
      </c>
    </row>
    <row r="1103" spans="1:16" x14ac:dyDescent="0.55000000000000004">
      <c r="A1103" t="s">
        <v>89</v>
      </c>
      <c r="B1103" t="s">
        <v>5770</v>
      </c>
      <c r="C1103" t="s">
        <v>82</v>
      </c>
      <c r="D1103" t="s">
        <v>3973</v>
      </c>
      <c r="E1103" t="s">
        <v>20</v>
      </c>
      <c r="F1103" t="b">
        <v>0</v>
      </c>
      <c r="G1103" t="s">
        <v>30</v>
      </c>
      <c r="H1103" s="4">
        <v>45677.460393518522</v>
      </c>
      <c r="I1103" t="b">
        <v>0</v>
      </c>
      <c r="J1103" t="b">
        <v>1</v>
      </c>
      <c r="K1103" t="s">
        <v>24</v>
      </c>
      <c r="L1103" t="s">
        <v>22</v>
      </c>
      <c r="M1103">
        <v>127500</v>
      </c>
      <c r="O1103" t="s">
        <v>3859</v>
      </c>
      <c r="P1103" t="s">
        <v>5771</v>
      </c>
    </row>
    <row r="1104" spans="1:16" x14ac:dyDescent="0.55000000000000004">
      <c r="A1104" t="s">
        <v>139</v>
      </c>
      <c r="B1104" t="s">
        <v>139</v>
      </c>
      <c r="C1104" t="s">
        <v>5772</v>
      </c>
      <c r="D1104" t="s">
        <v>4090</v>
      </c>
      <c r="E1104" t="s">
        <v>20</v>
      </c>
      <c r="F1104" t="b">
        <v>0</v>
      </c>
      <c r="G1104" t="s">
        <v>35</v>
      </c>
      <c r="H1104" s="4">
        <v>45677.500486111108</v>
      </c>
      <c r="I1104" t="b">
        <v>0</v>
      </c>
      <c r="J1104" t="b">
        <v>0</v>
      </c>
      <c r="K1104" t="s">
        <v>24</v>
      </c>
      <c r="L1104" t="s">
        <v>22</v>
      </c>
      <c r="M1104">
        <v>63500</v>
      </c>
      <c r="O1104" t="s">
        <v>5773</v>
      </c>
      <c r="P1104" t="s">
        <v>5774</v>
      </c>
    </row>
    <row r="1105" spans="1:16" x14ac:dyDescent="0.55000000000000004">
      <c r="A1105" t="s">
        <v>40</v>
      </c>
      <c r="B1105" t="s">
        <v>40</v>
      </c>
      <c r="C1105" t="s">
        <v>5775</v>
      </c>
      <c r="D1105" t="s">
        <v>4090</v>
      </c>
      <c r="E1105" t="s">
        <v>20</v>
      </c>
      <c r="F1105" t="b">
        <v>0</v>
      </c>
      <c r="G1105" t="s">
        <v>41</v>
      </c>
      <c r="H1105" s="4">
        <v>45677.543310185189</v>
      </c>
      <c r="I1105" t="b">
        <v>0</v>
      </c>
      <c r="J1105" t="b">
        <v>1</v>
      </c>
      <c r="K1105" t="s">
        <v>24</v>
      </c>
      <c r="L1105" t="s">
        <v>22</v>
      </c>
      <c r="M1105">
        <v>152500</v>
      </c>
      <c r="O1105" t="s">
        <v>3672</v>
      </c>
    </row>
    <row r="1106" spans="1:16" x14ac:dyDescent="0.55000000000000004">
      <c r="A1106" t="s">
        <v>40</v>
      </c>
      <c r="B1106" t="s">
        <v>5776</v>
      </c>
      <c r="C1106" t="s">
        <v>5777</v>
      </c>
      <c r="D1106" t="s">
        <v>3957</v>
      </c>
      <c r="E1106" t="s">
        <v>34</v>
      </c>
      <c r="F1106" t="b">
        <v>0</v>
      </c>
      <c r="G1106" t="s">
        <v>23</v>
      </c>
      <c r="H1106" s="4">
        <v>45677.556388888886</v>
      </c>
      <c r="I1106" t="b">
        <v>0</v>
      </c>
      <c r="J1106" t="b">
        <v>0</v>
      </c>
      <c r="K1106" t="s">
        <v>24</v>
      </c>
      <c r="L1106" t="s">
        <v>36</v>
      </c>
      <c r="N1106">
        <v>52.779998779296882</v>
      </c>
      <c r="O1106" t="s">
        <v>5149</v>
      </c>
    </row>
    <row r="1107" spans="1:16" x14ac:dyDescent="0.55000000000000004">
      <c r="A1107" t="s">
        <v>40</v>
      </c>
      <c r="B1107" t="s">
        <v>5778</v>
      </c>
      <c r="C1107" t="s">
        <v>486</v>
      </c>
      <c r="D1107" t="s">
        <v>4093</v>
      </c>
      <c r="E1107" t="s">
        <v>20</v>
      </c>
      <c r="F1107" t="b">
        <v>0</v>
      </c>
      <c r="G1107" t="s">
        <v>41</v>
      </c>
      <c r="H1107" s="4">
        <v>45677.626643518517</v>
      </c>
      <c r="I1107" t="b">
        <v>0</v>
      </c>
      <c r="J1107" t="b">
        <v>1</v>
      </c>
      <c r="K1107" t="s">
        <v>24</v>
      </c>
      <c r="L1107" t="s">
        <v>36</v>
      </c>
      <c r="N1107">
        <v>22.5</v>
      </c>
      <c r="O1107" t="s">
        <v>5475</v>
      </c>
      <c r="P1107" t="s">
        <v>5476</v>
      </c>
    </row>
    <row r="1108" spans="1:16" x14ac:dyDescent="0.55000000000000004">
      <c r="A1108" t="s">
        <v>139</v>
      </c>
      <c r="B1108" t="s">
        <v>2357</v>
      </c>
      <c r="C1108" t="s">
        <v>23</v>
      </c>
      <c r="D1108" t="s">
        <v>3973</v>
      </c>
      <c r="E1108" t="s">
        <v>20</v>
      </c>
      <c r="F1108" t="b">
        <v>0</v>
      </c>
      <c r="G1108" t="s">
        <v>23</v>
      </c>
      <c r="H1108" s="4">
        <v>45677.639444444438</v>
      </c>
      <c r="I1108" t="b">
        <v>0</v>
      </c>
      <c r="J1108" t="b">
        <v>0</v>
      </c>
      <c r="K1108" t="s">
        <v>24</v>
      </c>
      <c r="L1108" t="s">
        <v>22</v>
      </c>
      <c r="M1108">
        <v>130000</v>
      </c>
      <c r="O1108" t="s">
        <v>5779</v>
      </c>
      <c r="P1108" t="s">
        <v>119</v>
      </c>
    </row>
    <row r="1109" spans="1:16" x14ac:dyDescent="0.55000000000000004">
      <c r="A1109" t="s">
        <v>1</v>
      </c>
      <c r="B1109" t="s">
        <v>5780</v>
      </c>
      <c r="C1109" t="s">
        <v>151</v>
      </c>
      <c r="D1109" t="s">
        <v>5781</v>
      </c>
      <c r="E1109" t="s">
        <v>20</v>
      </c>
      <c r="F1109" t="b">
        <v>0</v>
      </c>
      <c r="G1109" t="s">
        <v>30</v>
      </c>
      <c r="H1109" s="4">
        <v>45677.668113425927</v>
      </c>
      <c r="I1109" t="b">
        <v>0</v>
      </c>
      <c r="J1109" t="b">
        <v>1</v>
      </c>
      <c r="K1109" t="s">
        <v>24</v>
      </c>
      <c r="L1109" t="s">
        <v>22</v>
      </c>
      <c r="M1109">
        <v>188500</v>
      </c>
      <c r="O1109" t="s">
        <v>59</v>
      </c>
      <c r="P1109" t="s">
        <v>5782</v>
      </c>
    </row>
    <row r="1110" spans="1:16" x14ac:dyDescent="0.55000000000000004">
      <c r="A1110" t="s">
        <v>2</v>
      </c>
      <c r="B1110" t="s">
        <v>307</v>
      </c>
      <c r="C1110" t="s">
        <v>5783</v>
      </c>
      <c r="D1110" t="s">
        <v>4090</v>
      </c>
      <c r="E1110" t="s">
        <v>219</v>
      </c>
      <c r="F1110" t="b">
        <v>0</v>
      </c>
      <c r="G1110" t="s">
        <v>41</v>
      </c>
      <c r="H1110" s="4">
        <v>45677.709988425922</v>
      </c>
      <c r="I1110" t="b">
        <v>0</v>
      </c>
      <c r="J1110" t="b">
        <v>1</v>
      </c>
      <c r="K1110" t="s">
        <v>24</v>
      </c>
      <c r="L1110" t="s">
        <v>22</v>
      </c>
      <c r="M1110">
        <v>165000</v>
      </c>
      <c r="O1110" t="s">
        <v>5784</v>
      </c>
      <c r="P1110" t="s">
        <v>5785</v>
      </c>
    </row>
    <row r="1111" spans="1:16" x14ac:dyDescent="0.55000000000000004">
      <c r="A1111" t="s">
        <v>0</v>
      </c>
      <c r="B1111" t="s">
        <v>0</v>
      </c>
      <c r="C1111" t="s">
        <v>3471</v>
      </c>
      <c r="D1111" t="s">
        <v>3828</v>
      </c>
      <c r="E1111" t="s">
        <v>20</v>
      </c>
      <c r="F1111" t="b">
        <v>0</v>
      </c>
      <c r="G1111" t="s">
        <v>27</v>
      </c>
      <c r="H1111" s="4">
        <v>45677.749976851846</v>
      </c>
      <c r="I1111" t="b">
        <v>1</v>
      </c>
      <c r="J1111" t="b">
        <v>1</v>
      </c>
      <c r="K1111" t="s">
        <v>24</v>
      </c>
      <c r="L1111" t="s">
        <v>22</v>
      </c>
      <c r="M1111">
        <v>52500</v>
      </c>
      <c r="O1111" t="s">
        <v>3472</v>
      </c>
      <c r="P1111" t="s">
        <v>5786</v>
      </c>
    </row>
    <row r="1112" spans="1:16" x14ac:dyDescent="0.55000000000000004">
      <c r="A1112" t="s">
        <v>2</v>
      </c>
      <c r="B1112" t="s">
        <v>5787</v>
      </c>
      <c r="C1112" t="s">
        <v>83</v>
      </c>
      <c r="D1112" t="s">
        <v>2208</v>
      </c>
      <c r="E1112" t="s">
        <v>20</v>
      </c>
      <c r="F1112" t="b">
        <v>0</v>
      </c>
      <c r="G1112" t="s">
        <v>30</v>
      </c>
      <c r="H1112" s="4">
        <v>45677.751944444448</v>
      </c>
      <c r="I1112" t="b">
        <v>1</v>
      </c>
      <c r="J1112" t="b">
        <v>0</v>
      </c>
      <c r="K1112" t="s">
        <v>24</v>
      </c>
      <c r="L1112" t="s">
        <v>36</v>
      </c>
      <c r="N1112">
        <v>67.5</v>
      </c>
      <c r="O1112" t="s">
        <v>5788</v>
      </c>
      <c r="P1112" t="s">
        <v>5789</v>
      </c>
    </row>
    <row r="1113" spans="1:16" x14ac:dyDescent="0.55000000000000004">
      <c r="A1113" t="s">
        <v>0</v>
      </c>
      <c r="B1113" t="s">
        <v>5790</v>
      </c>
      <c r="C1113" t="s">
        <v>2858</v>
      </c>
      <c r="D1113" t="s">
        <v>2208</v>
      </c>
      <c r="E1113" t="s">
        <v>20</v>
      </c>
      <c r="F1113" t="b">
        <v>0</v>
      </c>
      <c r="G1113" t="s">
        <v>23</v>
      </c>
      <c r="H1113" s="4">
        <v>45677.764398148152</v>
      </c>
      <c r="I1113" t="b">
        <v>1</v>
      </c>
      <c r="J1113" t="b">
        <v>0</v>
      </c>
      <c r="K1113" t="s">
        <v>24</v>
      </c>
      <c r="L1113" t="s">
        <v>22</v>
      </c>
      <c r="M1113">
        <v>75000</v>
      </c>
      <c r="O1113" t="s">
        <v>123</v>
      </c>
    </row>
    <row r="1114" spans="1:16" x14ac:dyDescent="0.55000000000000004">
      <c r="A1114" t="s">
        <v>191</v>
      </c>
      <c r="B1114" t="s">
        <v>5791</v>
      </c>
      <c r="C1114" t="s">
        <v>3276</v>
      </c>
      <c r="D1114" t="s">
        <v>3973</v>
      </c>
      <c r="E1114" t="s">
        <v>51</v>
      </c>
      <c r="F1114" t="b">
        <v>0</v>
      </c>
      <c r="G1114" t="s">
        <v>27</v>
      </c>
      <c r="H1114" s="4">
        <v>45677.79173611111</v>
      </c>
      <c r="I1114" t="b">
        <v>0</v>
      </c>
      <c r="J1114" t="b">
        <v>0</v>
      </c>
      <c r="K1114" t="s">
        <v>24</v>
      </c>
      <c r="L1114" t="s">
        <v>36</v>
      </c>
      <c r="N1114">
        <v>75</v>
      </c>
      <c r="O1114" t="s">
        <v>2499</v>
      </c>
      <c r="P1114" t="s">
        <v>5792</v>
      </c>
    </row>
    <row r="1115" spans="1:16" x14ac:dyDescent="0.55000000000000004">
      <c r="A1115" t="s">
        <v>139</v>
      </c>
      <c r="B1115" t="s">
        <v>1697</v>
      </c>
      <c r="C1115" t="s">
        <v>82</v>
      </c>
      <c r="D1115" t="s">
        <v>3973</v>
      </c>
      <c r="E1115" t="s">
        <v>20</v>
      </c>
      <c r="F1115" t="b">
        <v>0</v>
      </c>
      <c r="G1115" t="s">
        <v>27</v>
      </c>
      <c r="H1115" s="4">
        <v>45677.874930555547</v>
      </c>
      <c r="I1115" t="b">
        <v>1</v>
      </c>
      <c r="J1115" t="b">
        <v>0</v>
      </c>
      <c r="K1115" t="s">
        <v>24</v>
      </c>
      <c r="L1115" t="s">
        <v>22</v>
      </c>
      <c r="M1115">
        <v>157500</v>
      </c>
      <c r="O1115" t="s">
        <v>3621</v>
      </c>
      <c r="P1115" t="s">
        <v>5793</v>
      </c>
    </row>
    <row r="1116" spans="1:16" x14ac:dyDescent="0.55000000000000004">
      <c r="A1116" t="s">
        <v>1</v>
      </c>
      <c r="B1116" t="s">
        <v>5794</v>
      </c>
      <c r="C1116" t="s">
        <v>158</v>
      </c>
      <c r="D1116" t="s">
        <v>4035</v>
      </c>
      <c r="E1116" t="s">
        <v>20</v>
      </c>
      <c r="F1116" t="b">
        <v>0</v>
      </c>
      <c r="G1116" t="s">
        <v>158</v>
      </c>
      <c r="H1116" s="4">
        <v>45677.877812500003</v>
      </c>
      <c r="I1116" t="b">
        <v>0</v>
      </c>
      <c r="J1116" t="b">
        <v>0</v>
      </c>
      <c r="K1116" t="s">
        <v>158</v>
      </c>
      <c r="L1116" t="s">
        <v>22</v>
      </c>
      <c r="M1116">
        <v>52000</v>
      </c>
      <c r="O1116" t="s">
        <v>720</v>
      </c>
      <c r="P1116" t="s">
        <v>5795</v>
      </c>
    </row>
    <row r="1117" spans="1:16" x14ac:dyDescent="0.55000000000000004">
      <c r="A1117" t="s">
        <v>89</v>
      </c>
      <c r="B1117" t="s">
        <v>5796</v>
      </c>
      <c r="C1117" t="s">
        <v>3743</v>
      </c>
      <c r="D1117" t="s">
        <v>3973</v>
      </c>
      <c r="E1117" t="s">
        <v>51</v>
      </c>
      <c r="F1117" t="b">
        <v>0</v>
      </c>
      <c r="G1117" t="s">
        <v>27</v>
      </c>
      <c r="H1117" s="4">
        <v>45677.91673611111</v>
      </c>
      <c r="I1117" t="b">
        <v>0</v>
      </c>
      <c r="J1117" t="b">
        <v>1</v>
      </c>
      <c r="K1117" t="s">
        <v>24</v>
      </c>
      <c r="L1117" t="s">
        <v>36</v>
      </c>
      <c r="N1117">
        <v>62.5</v>
      </c>
      <c r="O1117" t="s">
        <v>5797</v>
      </c>
      <c r="P1117" t="s">
        <v>5798</v>
      </c>
    </row>
    <row r="1118" spans="1:16" x14ac:dyDescent="0.55000000000000004">
      <c r="A1118" t="s">
        <v>139</v>
      </c>
      <c r="B1118" t="s">
        <v>3021</v>
      </c>
      <c r="C1118" t="s">
        <v>165</v>
      </c>
      <c r="D1118" t="s">
        <v>4100</v>
      </c>
      <c r="E1118" t="s">
        <v>20</v>
      </c>
      <c r="F1118" t="b">
        <v>0</v>
      </c>
      <c r="G1118" t="s">
        <v>30</v>
      </c>
      <c r="H1118" s="4">
        <v>45678.000659722216</v>
      </c>
      <c r="I1118" t="b">
        <v>1</v>
      </c>
      <c r="J1118" t="b">
        <v>1</v>
      </c>
      <c r="K1118" t="s">
        <v>24</v>
      </c>
      <c r="L1118" t="s">
        <v>22</v>
      </c>
      <c r="M1118">
        <v>155000</v>
      </c>
      <c r="O1118" t="s">
        <v>2854</v>
      </c>
    </row>
    <row r="1119" spans="1:16" x14ac:dyDescent="0.55000000000000004">
      <c r="A1119" t="s">
        <v>0</v>
      </c>
      <c r="B1119" t="s">
        <v>0</v>
      </c>
      <c r="C1119" t="s">
        <v>809</v>
      </c>
      <c r="D1119" t="s">
        <v>3828</v>
      </c>
      <c r="E1119" t="s">
        <v>20</v>
      </c>
      <c r="F1119" t="b">
        <v>0</v>
      </c>
      <c r="G1119" t="s">
        <v>41</v>
      </c>
      <c r="H1119" s="4">
        <v>45678.25037037037</v>
      </c>
      <c r="I1119" t="b">
        <v>0</v>
      </c>
      <c r="J1119" t="b">
        <v>0</v>
      </c>
      <c r="K1119" t="s">
        <v>24</v>
      </c>
      <c r="L1119" t="s">
        <v>22</v>
      </c>
      <c r="M1119">
        <v>102875</v>
      </c>
      <c r="O1119" t="s">
        <v>2195</v>
      </c>
    </row>
    <row r="1120" spans="1:16" x14ac:dyDescent="0.55000000000000004">
      <c r="A1120" t="s">
        <v>0</v>
      </c>
      <c r="B1120" t="s">
        <v>1528</v>
      </c>
      <c r="C1120" t="s">
        <v>293</v>
      </c>
      <c r="D1120" t="s">
        <v>5243</v>
      </c>
      <c r="F1120" t="b">
        <v>0</v>
      </c>
      <c r="G1120" t="s">
        <v>41</v>
      </c>
      <c r="H1120" s="4">
        <v>45678.25037037037</v>
      </c>
      <c r="I1120" t="b">
        <v>1</v>
      </c>
      <c r="J1120" t="b">
        <v>0</v>
      </c>
      <c r="K1120" t="s">
        <v>24</v>
      </c>
      <c r="L1120" t="s">
        <v>22</v>
      </c>
      <c r="M1120">
        <v>132000</v>
      </c>
      <c r="O1120" t="s">
        <v>4853</v>
      </c>
      <c r="P1120" t="s">
        <v>119</v>
      </c>
    </row>
    <row r="1121" spans="1:16" x14ac:dyDescent="0.55000000000000004">
      <c r="A1121" t="s">
        <v>19</v>
      </c>
      <c r="B1121" t="s">
        <v>5799</v>
      </c>
      <c r="C1121" t="s">
        <v>749</v>
      </c>
      <c r="D1121" t="s">
        <v>2532</v>
      </c>
      <c r="E1121" t="s">
        <v>20</v>
      </c>
      <c r="F1121" t="b">
        <v>0</v>
      </c>
      <c r="G1121" t="s">
        <v>30</v>
      </c>
      <c r="H1121" s="4">
        <v>45678.251435185193</v>
      </c>
      <c r="I1121" t="b">
        <v>0</v>
      </c>
      <c r="J1121" t="b">
        <v>1</v>
      </c>
      <c r="K1121" t="s">
        <v>24</v>
      </c>
      <c r="L1121" t="s">
        <v>22</v>
      </c>
      <c r="M1121">
        <v>145080</v>
      </c>
      <c r="O1121" t="s">
        <v>3243</v>
      </c>
      <c r="P1121" t="s">
        <v>5800</v>
      </c>
    </row>
    <row r="1122" spans="1:16" x14ac:dyDescent="0.55000000000000004">
      <c r="A1122" t="s">
        <v>40</v>
      </c>
      <c r="B1122" t="s">
        <v>5801</v>
      </c>
      <c r="C1122" t="s">
        <v>1397</v>
      </c>
      <c r="D1122" t="s">
        <v>3828</v>
      </c>
      <c r="E1122" t="s">
        <v>219</v>
      </c>
      <c r="F1122" t="b">
        <v>0</v>
      </c>
      <c r="G1122" t="s">
        <v>27</v>
      </c>
      <c r="H1122" s="4">
        <v>45678.251585648148</v>
      </c>
      <c r="I1122" t="b">
        <v>1</v>
      </c>
      <c r="J1122" t="b">
        <v>0</v>
      </c>
      <c r="K1122" t="s">
        <v>24</v>
      </c>
      <c r="L1122" t="s">
        <v>36</v>
      </c>
      <c r="N1122">
        <v>56.5</v>
      </c>
      <c r="O1122" t="s">
        <v>5802</v>
      </c>
      <c r="P1122" t="s">
        <v>5803</v>
      </c>
    </row>
    <row r="1123" spans="1:16" x14ac:dyDescent="0.55000000000000004">
      <c r="A1123" t="s">
        <v>1</v>
      </c>
      <c r="B1123" t="s">
        <v>5804</v>
      </c>
      <c r="C1123" t="s">
        <v>5242</v>
      </c>
      <c r="D1123" t="s">
        <v>5243</v>
      </c>
      <c r="E1123" t="s">
        <v>20</v>
      </c>
      <c r="F1123" t="b">
        <v>0</v>
      </c>
      <c r="G1123" t="s">
        <v>314</v>
      </c>
      <c r="H1123" s="4">
        <v>45678.254745370366</v>
      </c>
      <c r="I1123" t="b">
        <v>0</v>
      </c>
      <c r="J1123" t="b">
        <v>0</v>
      </c>
      <c r="K1123" t="s">
        <v>314</v>
      </c>
      <c r="L1123" t="s">
        <v>22</v>
      </c>
      <c r="M1123">
        <v>90000</v>
      </c>
      <c r="O1123" t="s">
        <v>2273</v>
      </c>
      <c r="P1123" t="s">
        <v>5805</v>
      </c>
    </row>
    <row r="1124" spans="1:16" x14ac:dyDescent="0.55000000000000004">
      <c r="A1124" t="s">
        <v>1</v>
      </c>
      <c r="B1124" t="s">
        <v>3988</v>
      </c>
      <c r="C1124" t="s">
        <v>39</v>
      </c>
      <c r="D1124" t="s">
        <v>5806</v>
      </c>
      <c r="E1124" t="s">
        <v>51</v>
      </c>
      <c r="F1124" t="b">
        <v>1</v>
      </c>
      <c r="G1124" t="s">
        <v>1733</v>
      </c>
      <c r="H1124" s="4">
        <v>45678.263124999998</v>
      </c>
      <c r="I1124" t="b">
        <v>0</v>
      </c>
      <c r="J1124" t="b">
        <v>0</v>
      </c>
      <c r="K1124" t="s">
        <v>1733</v>
      </c>
      <c r="L1124" t="s">
        <v>36</v>
      </c>
      <c r="N1124">
        <v>19.5</v>
      </c>
      <c r="O1124" t="s">
        <v>3989</v>
      </c>
      <c r="P1124" t="s">
        <v>3990</v>
      </c>
    </row>
    <row r="1125" spans="1:16" x14ac:dyDescent="0.55000000000000004">
      <c r="A1125" t="s">
        <v>0</v>
      </c>
      <c r="B1125" t="s">
        <v>5271</v>
      </c>
      <c r="C1125" t="s">
        <v>39</v>
      </c>
      <c r="D1125" t="s">
        <v>4090</v>
      </c>
      <c r="E1125" t="s">
        <v>20</v>
      </c>
      <c r="F1125" t="b">
        <v>1</v>
      </c>
      <c r="G1125" t="s">
        <v>1247</v>
      </c>
      <c r="H1125" s="4">
        <v>45678.264386574083</v>
      </c>
      <c r="I1125" t="b">
        <v>0</v>
      </c>
      <c r="J1125" t="b">
        <v>0</v>
      </c>
      <c r="K1125" t="s">
        <v>1247</v>
      </c>
      <c r="L1125" t="s">
        <v>22</v>
      </c>
      <c r="M1125">
        <v>90000</v>
      </c>
      <c r="O1125" t="s">
        <v>1893</v>
      </c>
      <c r="P1125" t="s">
        <v>5272</v>
      </c>
    </row>
    <row r="1126" spans="1:16" x14ac:dyDescent="0.55000000000000004">
      <c r="A1126" t="s">
        <v>0</v>
      </c>
      <c r="B1126" t="s">
        <v>1934</v>
      </c>
      <c r="C1126" t="s">
        <v>1247</v>
      </c>
      <c r="D1126" t="s">
        <v>3383</v>
      </c>
      <c r="E1126" t="s">
        <v>20</v>
      </c>
      <c r="F1126" t="b">
        <v>0</v>
      </c>
      <c r="G1126" t="s">
        <v>1247</v>
      </c>
      <c r="H1126" s="4">
        <v>45678.264386574083</v>
      </c>
      <c r="I1126" t="b">
        <v>0</v>
      </c>
      <c r="J1126" t="b">
        <v>0</v>
      </c>
      <c r="K1126" t="s">
        <v>1247</v>
      </c>
      <c r="L1126" t="s">
        <v>22</v>
      </c>
      <c r="M1126">
        <v>38500</v>
      </c>
      <c r="O1126" t="s">
        <v>5660</v>
      </c>
      <c r="P1126" t="s">
        <v>5661</v>
      </c>
    </row>
    <row r="1127" spans="1:16" x14ac:dyDescent="0.55000000000000004">
      <c r="A1127" t="s">
        <v>2</v>
      </c>
      <c r="B1127" t="s">
        <v>5807</v>
      </c>
      <c r="C1127" t="s">
        <v>203</v>
      </c>
      <c r="D1127" t="s">
        <v>81</v>
      </c>
      <c r="E1127" t="s">
        <v>51</v>
      </c>
      <c r="F1127" t="b">
        <v>0</v>
      </c>
      <c r="G1127" t="s">
        <v>23</v>
      </c>
      <c r="H1127" s="4">
        <v>45678.264618055553</v>
      </c>
      <c r="I1127" t="b">
        <v>1</v>
      </c>
      <c r="J1127" t="b">
        <v>0</v>
      </c>
      <c r="K1127" t="s">
        <v>24</v>
      </c>
      <c r="L1127" t="s">
        <v>36</v>
      </c>
      <c r="N1127">
        <v>73.904998779296875</v>
      </c>
      <c r="O1127" t="s">
        <v>81</v>
      </c>
      <c r="P1127" t="s">
        <v>5808</v>
      </c>
    </row>
    <row r="1128" spans="1:16" x14ac:dyDescent="0.55000000000000004">
      <c r="A1128" t="s">
        <v>0</v>
      </c>
      <c r="B1128" t="s">
        <v>5809</v>
      </c>
      <c r="C1128" t="s">
        <v>3518</v>
      </c>
      <c r="D1128" t="s">
        <v>5810</v>
      </c>
      <c r="E1128" t="s">
        <v>20</v>
      </c>
      <c r="F1128" t="b">
        <v>0</v>
      </c>
      <c r="G1128" t="s">
        <v>23</v>
      </c>
      <c r="H1128" s="4">
        <v>45678.268912037027</v>
      </c>
      <c r="I1128" t="b">
        <v>0</v>
      </c>
      <c r="J1128" t="b">
        <v>1</v>
      </c>
      <c r="K1128" t="s">
        <v>24</v>
      </c>
      <c r="L1128" t="s">
        <v>22</v>
      </c>
      <c r="M1128">
        <v>81900</v>
      </c>
      <c r="O1128" t="s">
        <v>5811</v>
      </c>
      <c r="P1128" t="s">
        <v>3395</v>
      </c>
    </row>
    <row r="1129" spans="1:16" x14ac:dyDescent="0.55000000000000004">
      <c r="A1129" t="s">
        <v>0</v>
      </c>
      <c r="B1129" t="s">
        <v>5812</v>
      </c>
      <c r="C1129" t="s">
        <v>2640</v>
      </c>
      <c r="D1129" t="s">
        <v>3968</v>
      </c>
      <c r="E1129" t="s">
        <v>20</v>
      </c>
      <c r="F1129" t="b">
        <v>0</v>
      </c>
      <c r="G1129" t="s">
        <v>2641</v>
      </c>
      <c r="H1129" s="4">
        <v>45678.273854166669</v>
      </c>
      <c r="I1129" t="b">
        <v>0</v>
      </c>
      <c r="J1129" t="b">
        <v>0</v>
      </c>
      <c r="K1129" t="s">
        <v>2641</v>
      </c>
      <c r="L1129" t="s">
        <v>22</v>
      </c>
      <c r="M1129">
        <v>70000</v>
      </c>
      <c r="O1129" t="s">
        <v>1010</v>
      </c>
      <c r="P1129" t="s">
        <v>5813</v>
      </c>
    </row>
    <row r="1130" spans="1:16" x14ac:dyDescent="0.55000000000000004">
      <c r="A1130" t="s">
        <v>1</v>
      </c>
      <c r="B1130" t="s">
        <v>672</v>
      </c>
      <c r="C1130" t="s">
        <v>5343</v>
      </c>
      <c r="D1130" t="s">
        <v>5243</v>
      </c>
      <c r="E1130" t="s">
        <v>20</v>
      </c>
      <c r="F1130" t="b">
        <v>0</v>
      </c>
      <c r="G1130" t="s">
        <v>41</v>
      </c>
      <c r="H1130" s="4">
        <v>45678.292893518519</v>
      </c>
      <c r="I1130" t="b">
        <v>0</v>
      </c>
      <c r="J1130" t="b">
        <v>1</v>
      </c>
      <c r="K1130" t="s">
        <v>24</v>
      </c>
      <c r="L1130" t="s">
        <v>22</v>
      </c>
      <c r="M1130">
        <v>175000</v>
      </c>
      <c r="O1130" t="s">
        <v>5814</v>
      </c>
      <c r="P1130" t="s">
        <v>3138</v>
      </c>
    </row>
    <row r="1131" spans="1:16" x14ac:dyDescent="0.55000000000000004">
      <c r="A1131" t="s">
        <v>2</v>
      </c>
      <c r="B1131" t="s">
        <v>5815</v>
      </c>
      <c r="C1131" t="s">
        <v>160</v>
      </c>
      <c r="D1131" t="s">
        <v>3970</v>
      </c>
      <c r="E1131" t="s">
        <v>20</v>
      </c>
      <c r="F1131" t="b">
        <v>0</v>
      </c>
      <c r="G1131" t="s">
        <v>52</v>
      </c>
      <c r="H1131" s="4">
        <v>45678.293206018519</v>
      </c>
      <c r="I1131" t="b">
        <v>0</v>
      </c>
      <c r="J1131" t="b">
        <v>0</v>
      </c>
      <c r="K1131" t="s">
        <v>24</v>
      </c>
      <c r="L1131" t="s">
        <v>22</v>
      </c>
      <c r="M1131">
        <v>140000</v>
      </c>
      <c r="O1131" t="s">
        <v>987</v>
      </c>
      <c r="P1131" t="s">
        <v>5816</v>
      </c>
    </row>
    <row r="1132" spans="1:16" x14ac:dyDescent="0.55000000000000004">
      <c r="A1132" t="s">
        <v>2</v>
      </c>
      <c r="B1132" t="s">
        <v>1544</v>
      </c>
      <c r="C1132" t="s">
        <v>203</v>
      </c>
      <c r="D1132" t="s">
        <v>4084</v>
      </c>
      <c r="E1132" t="s">
        <v>20</v>
      </c>
      <c r="F1132" t="b">
        <v>0</v>
      </c>
      <c r="G1132" t="s">
        <v>27</v>
      </c>
      <c r="H1132" s="4">
        <v>45678.293587962973</v>
      </c>
      <c r="I1132" t="b">
        <v>1</v>
      </c>
      <c r="J1132" t="b">
        <v>0</v>
      </c>
      <c r="K1132" t="s">
        <v>24</v>
      </c>
      <c r="L1132" t="s">
        <v>22</v>
      </c>
      <c r="M1132">
        <v>168800</v>
      </c>
      <c r="O1132" t="s">
        <v>563</v>
      </c>
      <c r="P1132" t="s">
        <v>4085</v>
      </c>
    </row>
    <row r="1133" spans="1:16" x14ac:dyDescent="0.55000000000000004">
      <c r="A1133" t="s">
        <v>0</v>
      </c>
      <c r="B1133" t="s">
        <v>5817</v>
      </c>
      <c r="C1133" t="s">
        <v>39</v>
      </c>
      <c r="D1133" t="s">
        <v>3973</v>
      </c>
      <c r="E1133" t="s">
        <v>20</v>
      </c>
      <c r="F1133" t="b">
        <v>1</v>
      </c>
      <c r="G1133" t="s">
        <v>27</v>
      </c>
      <c r="H1133" s="4">
        <v>45678.333425925928</v>
      </c>
      <c r="I1133" t="b">
        <v>0</v>
      </c>
      <c r="J1133" t="b">
        <v>1</v>
      </c>
      <c r="K1133" t="s">
        <v>24</v>
      </c>
      <c r="L1133" t="s">
        <v>22</v>
      </c>
      <c r="M1133">
        <v>152000</v>
      </c>
      <c r="O1133" t="s">
        <v>5818</v>
      </c>
      <c r="P1133" t="s">
        <v>5819</v>
      </c>
    </row>
    <row r="1134" spans="1:16" x14ac:dyDescent="0.55000000000000004">
      <c r="A1134" t="s">
        <v>1</v>
      </c>
      <c r="B1134" t="s">
        <v>5820</v>
      </c>
      <c r="C1134" t="s">
        <v>5242</v>
      </c>
      <c r="D1134" t="s">
        <v>5243</v>
      </c>
      <c r="E1134" t="s">
        <v>20</v>
      </c>
      <c r="F1134" t="b">
        <v>0</v>
      </c>
      <c r="G1134" t="s">
        <v>314</v>
      </c>
      <c r="H1134" s="4">
        <v>45678.338078703702</v>
      </c>
      <c r="I1134" t="b">
        <v>0</v>
      </c>
      <c r="J1134" t="b">
        <v>0</v>
      </c>
      <c r="K1134" t="s">
        <v>314</v>
      </c>
      <c r="L1134" t="s">
        <v>22</v>
      </c>
      <c r="M1134">
        <v>150000</v>
      </c>
      <c r="O1134" t="s">
        <v>5821</v>
      </c>
      <c r="P1134" t="s">
        <v>5822</v>
      </c>
    </row>
    <row r="1135" spans="1:16" x14ac:dyDescent="0.55000000000000004">
      <c r="A1135" t="s">
        <v>1</v>
      </c>
      <c r="B1135" t="s">
        <v>5823</v>
      </c>
      <c r="C1135" t="s">
        <v>5242</v>
      </c>
      <c r="D1135" t="s">
        <v>5243</v>
      </c>
      <c r="E1135" t="s">
        <v>20</v>
      </c>
      <c r="F1135" t="b">
        <v>0</v>
      </c>
      <c r="G1135" t="s">
        <v>314</v>
      </c>
      <c r="H1135" s="4">
        <v>45678.338078703702</v>
      </c>
      <c r="I1135" t="b">
        <v>0</v>
      </c>
      <c r="J1135" t="b">
        <v>0</v>
      </c>
      <c r="K1135" t="s">
        <v>314</v>
      </c>
      <c r="L1135" t="s">
        <v>22</v>
      </c>
      <c r="M1135">
        <v>57600</v>
      </c>
      <c r="O1135" t="s">
        <v>5824</v>
      </c>
    </row>
    <row r="1136" spans="1:16" x14ac:dyDescent="0.55000000000000004">
      <c r="A1136" t="s">
        <v>2</v>
      </c>
      <c r="B1136" t="s">
        <v>506</v>
      </c>
      <c r="C1136" t="s">
        <v>4434</v>
      </c>
      <c r="D1136" t="s">
        <v>5825</v>
      </c>
      <c r="E1136" t="s">
        <v>34</v>
      </c>
      <c r="F1136" t="b">
        <v>0</v>
      </c>
      <c r="G1136" t="s">
        <v>27</v>
      </c>
      <c r="H1136" s="4">
        <v>45678.376770833333</v>
      </c>
      <c r="I1136" t="b">
        <v>0</v>
      </c>
      <c r="J1136" t="b">
        <v>1</v>
      </c>
      <c r="K1136" t="s">
        <v>24</v>
      </c>
      <c r="L1136" t="s">
        <v>22</v>
      </c>
      <c r="M1136">
        <v>135000</v>
      </c>
      <c r="O1136" t="s">
        <v>428</v>
      </c>
      <c r="P1136" t="s">
        <v>4240</v>
      </c>
    </row>
    <row r="1137" spans="1:16" x14ac:dyDescent="0.55000000000000004">
      <c r="A1137" t="s">
        <v>28</v>
      </c>
      <c r="B1137" t="s">
        <v>2676</v>
      </c>
      <c r="C1137" t="s">
        <v>293</v>
      </c>
      <c r="D1137" t="s">
        <v>3973</v>
      </c>
      <c r="E1137" t="s">
        <v>20</v>
      </c>
      <c r="F1137" t="b">
        <v>0</v>
      </c>
      <c r="G1137" t="s">
        <v>41</v>
      </c>
      <c r="H1137" s="4">
        <v>45678.417951388888</v>
      </c>
      <c r="I1137" t="b">
        <v>0</v>
      </c>
      <c r="J1137" t="b">
        <v>0</v>
      </c>
      <c r="K1137" t="s">
        <v>24</v>
      </c>
      <c r="L1137" t="s">
        <v>22</v>
      </c>
      <c r="M1137">
        <v>185000</v>
      </c>
      <c r="O1137" t="s">
        <v>5826</v>
      </c>
      <c r="P1137" t="s">
        <v>5827</v>
      </c>
    </row>
    <row r="1138" spans="1:16" x14ac:dyDescent="0.55000000000000004">
      <c r="A1138" t="s">
        <v>28</v>
      </c>
      <c r="B1138" t="s">
        <v>5828</v>
      </c>
      <c r="C1138" t="s">
        <v>5829</v>
      </c>
      <c r="D1138" t="s">
        <v>3973</v>
      </c>
      <c r="E1138" t="s">
        <v>20</v>
      </c>
      <c r="F1138" t="b">
        <v>0</v>
      </c>
      <c r="G1138" t="s">
        <v>27</v>
      </c>
      <c r="H1138" s="4">
        <v>45678.418449074074</v>
      </c>
      <c r="I1138" t="b">
        <v>0</v>
      </c>
      <c r="J1138" t="b">
        <v>0</v>
      </c>
      <c r="K1138" t="s">
        <v>24</v>
      </c>
      <c r="L1138" t="s">
        <v>22</v>
      </c>
      <c r="M1138">
        <v>175500</v>
      </c>
      <c r="O1138" t="s">
        <v>212</v>
      </c>
    </row>
    <row r="1139" spans="1:16" x14ac:dyDescent="0.55000000000000004">
      <c r="A1139" t="s">
        <v>25</v>
      </c>
      <c r="B1139" t="s">
        <v>5830</v>
      </c>
      <c r="C1139" t="s">
        <v>332</v>
      </c>
      <c r="D1139" t="s">
        <v>5831</v>
      </c>
      <c r="E1139" t="s">
        <v>20</v>
      </c>
      <c r="F1139" t="b">
        <v>0</v>
      </c>
      <c r="G1139" t="s">
        <v>41</v>
      </c>
      <c r="H1139" s="4">
        <v>45678.500428240739</v>
      </c>
      <c r="I1139" t="b">
        <v>0</v>
      </c>
      <c r="J1139" t="b">
        <v>1</v>
      </c>
      <c r="K1139" t="s">
        <v>24</v>
      </c>
      <c r="L1139" t="s">
        <v>22</v>
      </c>
      <c r="M1139">
        <v>140500</v>
      </c>
      <c r="O1139" t="s">
        <v>1175</v>
      </c>
      <c r="P1139" t="s">
        <v>1537</v>
      </c>
    </row>
    <row r="1140" spans="1:16" x14ac:dyDescent="0.55000000000000004">
      <c r="A1140" t="s">
        <v>2</v>
      </c>
      <c r="B1140" t="s">
        <v>5832</v>
      </c>
      <c r="C1140" t="s">
        <v>5740</v>
      </c>
      <c r="D1140" t="s">
        <v>3957</v>
      </c>
      <c r="E1140" t="s">
        <v>34</v>
      </c>
      <c r="F1140" t="b">
        <v>0</v>
      </c>
      <c r="G1140" t="s">
        <v>52</v>
      </c>
      <c r="H1140" s="4">
        <v>45678.503206018519</v>
      </c>
      <c r="I1140" t="b">
        <v>1</v>
      </c>
      <c r="J1140" t="b">
        <v>0</v>
      </c>
      <c r="K1140" t="s">
        <v>24</v>
      </c>
      <c r="L1140" t="s">
        <v>36</v>
      </c>
      <c r="N1140">
        <v>54.420001983642578</v>
      </c>
      <c r="O1140" t="s">
        <v>5833</v>
      </c>
      <c r="P1140" t="s">
        <v>5834</v>
      </c>
    </row>
    <row r="1141" spans="1:16" x14ac:dyDescent="0.55000000000000004">
      <c r="A1141" t="s">
        <v>2</v>
      </c>
      <c r="B1141" t="s">
        <v>5835</v>
      </c>
      <c r="C1141" t="s">
        <v>158</v>
      </c>
      <c r="D1141" t="s">
        <v>4035</v>
      </c>
      <c r="E1141" t="s">
        <v>20</v>
      </c>
      <c r="F1141" t="b">
        <v>0</v>
      </c>
      <c r="G1141" t="s">
        <v>158</v>
      </c>
      <c r="H1141" s="4">
        <v>45678.503680555557</v>
      </c>
      <c r="I1141" t="b">
        <v>0</v>
      </c>
      <c r="J1141" t="b">
        <v>0</v>
      </c>
      <c r="K1141" t="s">
        <v>158</v>
      </c>
      <c r="L1141" t="s">
        <v>22</v>
      </c>
      <c r="M1141">
        <v>93664.5</v>
      </c>
      <c r="O1141" t="s">
        <v>2668</v>
      </c>
    </row>
    <row r="1142" spans="1:16" x14ac:dyDescent="0.55000000000000004">
      <c r="A1142" t="s">
        <v>25</v>
      </c>
      <c r="B1142" t="s">
        <v>5836</v>
      </c>
      <c r="C1142" t="s">
        <v>140</v>
      </c>
      <c r="D1142" t="s">
        <v>3973</v>
      </c>
      <c r="E1142" t="s">
        <v>20</v>
      </c>
      <c r="F1142" t="b">
        <v>0</v>
      </c>
      <c r="G1142" t="s">
        <v>35</v>
      </c>
      <c r="H1142" s="4">
        <v>45678.625636574077</v>
      </c>
      <c r="I1142" t="b">
        <v>0</v>
      </c>
      <c r="J1142" t="b">
        <v>0</v>
      </c>
      <c r="K1142" t="s">
        <v>24</v>
      </c>
      <c r="L1142" t="s">
        <v>22</v>
      </c>
      <c r="M1142">
        <v>130000</v>
      </c>
      <c r="O1142" t="s">
        <v>5837</v>
      </c>
      <c r="P1142" t="s">
        <v>221</v>
      </c>
    </row>
    <row r="1143" spans="1:16" x14ac:dyDescent="0.55000000000000004">
      <c r="A1143" t="s">
        <v>1</v>
      </c>
      <c r="B1143" t="s">
        <v>5838</v>
      </c>
      <c r="C1143" t="s">
        <v>260</v>
      </c>
      <c r="D1143" t="s">
        <v>3828</v>
      </c>
      <c r="E1143" t="s">
        <v>20</v>
      </c>
      <c r="F1143" t="b">
        <v>0</v>
      </c>
      <c r="G1143" t="s">
        <v>27</v>
      </c>
      <c r="H1143" s="4">
        <v>45678.626620370371</v>
      </c>
      <c r="I1143" t="b">
        <v>0</v>
      </c>
      <c r="J1143" t="b">
        <v>0</v>
      </c>
      <c r="K1143" t="s">
        <v>24</v>
      </c>
      <c r="L1143" t="s">
        <v>22</v>
      </c>
      <c r="M1143">
        <v>115000</v>
      </c>
      <c r="O1143" t="s">
        <v>5839</v>
      </c>
      <c r="P1143" t="s">
        <v>5840</v>
      </c>
    </row>
    <row r="1144" spans="1:16" x14ac:dyDescent="0.55000000000000004">
      <c r="A1144" t="s">
        <v>2</v>
      </c>
      <c r="B1144" t="s">
        <v>5841</v>
      </c>
      <c r="C1144" t="s">
        <v>236</v>
      </c>
      <c r="D1144" t="s">
        <v>3600</v>
      </c>
      <c r="E1144" t="s">
        <v>51</v>
      </c>
      <c r="F1144" t="b">
        <v>0</v>
      </c>
      <c r="G1144" t="s">
        <v>27</v>
      </c>
      <c r="H1144" s="4">
        <v>45678.626643518517</v>
      </c>
      <c r="I1144" t="b">
        <v>0</v>
      </c>
      <c r="J1144" t="b">
        <v>0</v>
      </c>
      <c r="K1144" t="s">
        <v>24</v>
      </c>
      <c r="L1144" t="s">
        <v>36</v>
      </c>
      <c r="N1144">
        <v>75</v>
      </c>
      <c r="O1144" t="s">
        <v>2796</v>
      </c>
      <c r="P1144" t="s">
        <v>5842</v>
      </c>
    </row>
    <row r="1145" spans="1:16" x14ac:dyDescent="0.55000000000000004">
      <c r="A1145" t="s">
        <v>0</v>
      </c>
      <c r="B1145" t="s">
        <v>5843</v>
      </c>
      <c r="C1145" t="s">
        <v>372</v>
      </c>
      <c r="D1145" t="s">
        <v>3600</v>
      </c>
      <c r="E1145" t="s">
        <v>51</v>
      </c>
      <c r="F1145" t="b">
        <v>0</v>
      </c>
      <c r="G1145" t="s">
        <v>27</v>
      </c>
      <c r="H1145" s="4">
        <v>45678.666689814818</v>
      </c>
      <c r="I1145" t="b">
        <v>0</v>
      </c>
      <c r="J1145" t="b">
        <v>0</v>
      </c>
      <c r="K1145" t="s">
        <v>24</v>
      </c>
      <c r="L1145" t="s">
        <v>36</v>
      </c>
      <c r="N1145">
        <v>65</v>
      </c>
      <c r="O1145" t="s">
        <v>581</v>
      </c>
      <c r="P1145" t="s">
        <v>5844</v>
      </c>
    </row>
    <row r="1146" spans="1:16" x14ac:dyDescent="0.55000000000000004">
      <c r="A1146" t="s">
        <v>0</v>
      </c>
      <c r="B1146" t="s">
        <v>5845</v>
      </c>
      <c r="C1146" t="s">
        <v>92</v>
      </c>
      <c r="D1146" t="s">
        <v>3973</v>
      </c>
      <c r="E1146" t="s">
        <v>51</v>
      </c>
      <c r="F1146" t="b">
        <v>0</v>
      </c>
      <c r="G1146" t="s">
        <v>30</v>
      </c>
      <c r="H1146" s="4">
        <v>45678.667488425926</v>
      </c>
      <c r="I1146" t="b">
        <v>1</v>
      </c>
      <c r="J1146" t="b">
        <v>0</v>
      </c>
      <c r="K1146" t="s">
        <v>24</v>
      </c>
      <c r="L1146" t="s">
        <v>36</v>
      </c>
      <c r="N1146">
        <v>47</v>
      </c>
      <c r="O1146" t="s">
        <v>1177</v>
      </c>
      <c r="P1146" t="s">
        <v>863</v>
      </c>
    </row>
    <row r="1147" spans="1:16" x14ac:dyDescent="0.55000000000000004">
      <c r="A1147" t="s">
        <v>2</v>
      </c>
      <c r="B1147" t="s">
        <v>5846</v>
      </c>
      <c r="C1147" t="s">
        <v>1343</v>
      </c>
      <c r="D1147" t="s">
        <v>3973</v>
      </c>
      <c r="E1147" t="s">
        <v>20</v>
      </c>
      <c r="F1147" t="b">
        <v>0</v>
      </c>
      <c r="G1147" t="s">
        <v>27</v>
      </c>
      <c r="H1147" s="4">
        <v>45678.70994212963</v>
      </c>
      <c r="I1147" t="b">
        <v>0</v>
      </c>
      <c r="J1147" t="b">
        <v>1</v>
      </c>
      <c r="K1147" t="s">
        <v>24</v>
      </c>
      <c r="L1147" t="s">
        <v>22</v>
      </c>
      <c r="M1147">
        <v>175000</v>
      </c>
      <c r="O1147" t="s">
        <v>2535</v>
      </c>
      <c r="P1147" t="s">
        <v>5489</v>
      </c>
    </row>
    <row r="1148" spans="1:16" x14ac:dyDescent="0.55000000000000004">
      <c r="A1148" t="s">
        <v>25</v>
      </c>
      <c r="B1148" t="s">
        <v>1746</v>
      </c>
      <c r="C1148" t="s">
        <v>82</v>
      </c>
      <c r="D1148" t="s">
        <v>3973</v>
      </c>
      <c r="E1148" t="s">
        <v>20</v>
      </c>
      <c r="F1148" t="b">
        <v>0</v>
      </c>
      <c r="G1148" t="s">
        <v>27</v>
      </c>
      <c r="H1148" s="4">
        <v>45678.750023148154</v>
      </c>
      <c r="I1148" t="b">
        <v>0</v>
      </c>
      <c r="J1148" t="b">
        <v>0</v>
      </c>
      <c r="K1148" t="s">
        <v>24</v>
      </c>
      <c r="L1148" t="s">
        <v>22</v>
      </c>
      <c r="M1148">
        <v>101230</v>
      </c>
      <c r="O1148" t="s">
        <v>5847</v>
      </c>
      <c r="P1148" t="s">
        <v>5848</v>
      </c>
    </row>
    <row r="1149" spans="1:16" x14ac:dyDescent="0.55000000000000004">
      <c r="A1149" t="s">
        <v>0</v>
      </c>
      <c r="B1149" t="s">
        <v>1975</v>
      </c>
      <c r="C1149" t="s">
        <v>334</v>
      </c>
      <c r="D1149" t="s">
        <v>3973</v>
      </c>
      <c r="E1149" t="s">
        <v>20</v>
      </c>
      <c r="F1149" t="b">
        <v>0</v>
      </c>
      <c r="G1149" t="s">
        <v>27</v>
      </c>
      <c r="H1149" s="4">
        <v>45678.750115740739</v>
      </c>
      <c r="I1149" t="b">
        <v>0</v>
      </c>
      <c r="J1149" t="b">
        <v>1</v>
      </c>
      <c r="K1149" t="s">
        <v>24</v>
      </c>
      <c r="L1149" t="s">
        <v>22</v>
      </c>
      <c r="M1149">
        <v>90000</v>
      </c>
      <c r="O1149" t="s">
        <v>284</v>
      </c>
      <c r="P1149" t="s">
        <v>5849</v>
      </c>
    </row>
    <row r="1150" spans="1:16" x14ac:dyDescent="0.55000000000000004">
      <c r="A1150" t="s">
        <v>139</v>
      </c>
      <c r="B1150" t="s">
        <v>5850</v>
      </c>
      <c r="C1150" t="s">
        <v>114</v>
      </c>
      <c r="D1150" t="s">
        <v>3973</v>
      </c>
      <c r="E1150" t="s">
        <v>20</v>
      </c>
      <c r="F1150" t="b">
        <v>0</v>
      </c>
      <c r="G1150" t="s">
        <v>27</v>
      </c>
      <c r="H1150" s="4">
        <v>45678.750196759262</v>
      </c>
      <c r="I1150" t="b">
        <v>0</v>
      </c>
      <c r="J1150" t="b">
        <v>0</v>
      </c>
      <c r="K1150" t="s">
        <v>24</v>
      </c>
      <c r="L1150" t="s">
        <v>22</v>
      </c>
      <c r="M1150">
        <v>85000</v>
      </c>
      <c r="O1150" t="s">
        <v>5851</v>
      </c>
      <c r="P1150" t="s">
        <v>1414</v>
      </c>
    </row>
    <row r="1151" spans="1:16" x14ac:dyDescent="0.55000000000000004">
      <c r="A1151" t="s">
        <v>1</v>
      </c>
      <c r="B1151" t="s">
        <v>5852</v>
      </c>
      <c r="C1151" t="s">
        <v>39</v>
      </c>
      <c r="D1151" t="s">
        <v>3973</v>
      </c>
      <c r="E1151" t="s">
        <v>20</v>
      </c>
      <c r="F1151" t="b">
        <v>1</v>
      </c>
      <c r="G1151" t="s">
        <v>41</v>
      </c>
      <c r="H1151" s="4">
        <v>45678.750451388893</v>
      </c>
      <c r="I1151" t="b">
        <v>0</v>
      </c>
      <c r="J1151" t="b">
        <v>0</v>
      </c>
      <c r="K1151" t="s">
        <v>24</v>
      </c>
      <c r="L1151" t="s">
        <v>22</v>
      </c>
      <c r="M1151">
        <v>215000</v>
      </c>
      <c r="O1151" t="s">
        <v>5853</v>
      </c>
      <c r="P1151" t="s">
        <v>5854</v>
      </c>
    </row>
    <row r="1152" spans="1:16" x14ac:dyDescent="0.55000000000000004">
      <c r="A1152" t="s">
        <v>1</v>
      </c>
      <c r="B1152" t="s">
        <v>3037</v>
      </c>
      <c r="C1152" t="s">
        <v>986</v>
      </c>
      <c r="D1152" t="s">
        <v>3973</v>
      </c>
      <c r="E1152" t="s">
        <v>51</v>
      </c>
      <c r="F1152" t="b">
        <v>0</v>
      </c>
      <c r="G1152" t="s">
        <v>41</v>
      </c>
      <c r="H1152" s="4">
        <v>45678.750451388893</v>
      </c>
      <c r="I1152" t="b">
        <v>0</v>
      </c>
      <c r="J1152" t="b">
        <v>1</v>
      </c>
      <c r="K1152" t="s">
        <v>24</v>
      </c>
      <c r="L1152" t="s">
        <v>36</v>
      </c>
      <c r="N1152">
        <v>89.375</v>
      </c>
      <c r="O1152" t="s">
        <v>1650</v>
      </c>
      <c r="P1152" t="s">
        <v>5855</v>
      </c>
    </row>
    <row r="1153" spans="1:16" x14ac:dyDescent="0.55000000000000004">
      <c r="A1153" t="s">
        <v>1</v>
      </c>
      <c r="B1153" t="s">
        <v>1</v>
      </c>
      <c r="C1153" t="s">
        <v>2928</v>
      </c>
      <c r="D1153" t="s">
        <v>3973</v>
      </c>
      <c r="E1153" t="s">
        <v>51</v>
      </c>
      <c r="F1153" t="b">
        <v>0</v>
      </c>
      <c r="G1153" t="s">
        <v>52</v>
      </c>
      <c r="H1153" s="4">
        <v>45678.75104166667</v>
      </c>
      <c r="I1153" t="b">
        <v>0</v>
      </c>
      <c r="J1153" t="b">
        <v>1</v>
      </c>
      <c r="K1153" t="s">
        <v>24</v>
      </c>
      <c r="L1153" t="s">
        <v>36</v>
      </c>
      <c r="N1153">
        <v>73.5</v>
      </c>
      <c r="O1153" t="s">
        <v>1650</v>
      </c>
      <c r="P1153" t="s">
        <v>5856</v>
      </c>
    </row>
    <row r="1154" spans="1:16" x14ac:dyDescent="0.55000000000000004">
      <c r="A1154" t="s">
        <v>1</v>
      </c>
      <c r="B1154" t="s">
        <v>1</v>
      </c>
      <c r="C1154" t="s">
        <v>2928</v>
      </c>
      <c r="D1154" t="s">
        <v>3973</v>
      </c>
      <c r="E1154" t="s">
        <v>51</v>
      </c>
      <c r="F1154" t="b">
        <v>0</v>
      </c>
      <c r="G1154" t="s">
        <v>52</v>
      </c>
      <c r="H1154" s="4">
        <v>45678.751516203702</v>
      </c>
      <c r="I1154" t="b">
        <v>0</v>
      </c>
      <c r="J1154" t="b">
        <v>1</v>
      </c>
      <c r="K1154" t="s">
        <v>24</v>
      </c>
      <c r="L1154" t="s">
        <v>36</v>
      </c>
      <c r="N1154">
        <v>73.5</v>
      </c>
      <c r="O1154" t="s">
        <v>1650</v>
      </c>
      <c r="P1154" t="s">
        <v>5856</v>
      </c>
    </row>
    <row r="1155" spans="1:16" x14ac:dyDescent="0.55000000000000004">
      <c r="A1155" t="s">
        <v>139</v>
      </c>
      <c r="B1155" t="s">
        <v>2126</v>
      </c>
      <c r="C1155" t="s">
        <v>1693</v>
      </c>
      <c r="D1155" t="s">
        <v>3973</v>
      </c>
      <c r="E1155" t="s">
        <v>20</v>
      </c>
      <c r="F1155" t="b">
        <v>0</v>
      </c>
      <c r="G1155" t="s">
        <v>52</v>
      </c>
      <c r="H1155" s="4">
        <v>45678.792685185188</v>
      </c>
      <c r="I1155" t="b">
        <v>0</v>
      </c>
      <c r="J1155" t="b">
        <v>0</v>
      </c>
      <c r="K1155" t="s">
        <v>24</v>
      </c>
      <c r="L1155" t="s">
        <v>22</v>
      </c>
      <c r="M1155">
        <v>85000</v>
      </c>
      <c r="O1155" t="s">
        <v>482</v>
      </c>
      <c r="P1155" t="s">
        <v>280</v>
      </c>
    </row>
    <row r="1156" spans="1:16" x14ac:dyDescent="0.55000000000000004">
      <c r="A1156" t="s">
        <v>1</v>
      </c>
      <c r="B1156" t="s">
        <v>5857</v>
      </c>
      <c r="C1156" t="s">
        <v>2154</v>
      </c>
      <c r="D1156" t="s">
        <v>3828</v>
      </c>
      <c r="E1156" t="s">
        <v>20</v>
      </c>
      <c r="F1156" t="b">
        <v>0</v>
      </c>
      <c r="G1156" t="s">
        <v>27</v>
      </c>
      <c r="H1156" s="4">
        <v>45678.79277777778</v>
      </c>
      <c r="I1156" t="b">
        <v>0</v>
      </c>
      <c r="J1156" t="b">
        <v>1</v>
      </c>
      <c r="K1156" t="s">
        <v>24</v>
      </c>
      <c r="L1156" t="s">
        <v>22</v>
      </c>
      <c r="M1156">
        <v>120000</v>
      </c>
      <c r="O1156" t="s">
        <v>5858</v>
      </c>
      <c r="P1156" t="s">
        <v>5859</v>
      </c>
    </row>
    <row r="1157" spans="1:16" x14ac:dyDescent="0.55000000000000004">
      <c r="A1157" t="s">
        <v>0</v>
      </c>
      <c r="B1157" t="s">
        <v>5860</v>
      </c>
      <c r="C1157" t="s">
        <v>39</v>
      </c>
      <c r="D1157" t="s">
        <v>3973</v>
      </c>
      <c r="E1157" t="s">
        <v>20</v>
      </c>
      <c r="F1157" t="b">
        <v>1</v>
      </c>
      <c r="G1157" t="s">
        <v>27</v>
      </c>
      <c r="H1157" s="4">
        <v>45678.793437499997</v>
      </c>
      <c r="I1157" t="b">
        <v>0</v>
      </c>
      <c r="J1157" t="b">
        <v>1</v>
      </c>
      <c r="K1157" t="s">
        <v>24</v>
      </c>
      <c r="L1157" t="s">
        <v>22</v>
      </c>
      <c r="M1157">
        <v>77500</v>
      </c>
      <c r="O1157" t="s">
        <v>5861</v>
      </c>
      <c r="P1157" t="s">
        <v>850</v>
      </c>
    </row>
    <row r="1158" spans="1:16" x14ac:dyDescent="0.55000000000000004">
      <c r="A1158" t="s">
        <v>25</v>
      </c>
      <c r="B1158" t="s">
        <v>5862</v>
      </c>
      <c r="C1158" t="s">
        <v>315</v>
      </c>
      <c r="D1158" t="s">
        <v>3973</v>
      </c>
      <c r="E1158" t="s">
        <v>51</v>
      </c>
      <c r="F1158" t="b">
        <v>0</v>
      </c>
      <c r="G1158" t="s">
        <v>27</v>
      </c>
      <c r="H1158" s="4">
        <v>45678.833483796298</v>
      </c>
      <c r="I1158" t="b">
        <v>0</v>
      </c>
      <c r="J1158" t="b">
        <v>0</v>
      </c>
      <c r="K1158" t="s">
        <v>24</v>
      </c>
      <c r="L1158" t="s">
        <v>36</v>
      </c>
      <c r="N1158">
        <v>60</v>
      </c>
      <c r="O1158" t="s">
        <v>5863</v>
      </c>
      <c r="P1158" t="s">
        <v>5864</v>
      </c>
    </row>
    <row r="1159" spans="1:16" x14ac:dyDescent="0.55000000000000004">
      <c r="A1159" t="s">
        <v>0</v>
      </c>
      <c r="B1159" t="s">
        <v>218</v>
      </c>
      <c r="C1159" t="s">
        <v>540</v>
      </c>
      <c r="D1159" t="s">
        <v>2208</v>
      </c>
      <c r="E1159" t="s">
        <v>20</v>
      </c>
      <c r="F1159" t="b">
        <v>0</v>
      </c>
      <c r="G1159" t="s">
        <v>27</v>
      </c>
      <c r="H1159" s="4">
        <v>45678.833495370367</v>
      </c>
      <c r="I1159" t="b">
        <v>0</v>
      </c>
      <c r="J1159" t="b">
        <v>0</v>
      </c>
      <c r="K1159" t="s">
        <v>24</v>
      </c>
      <c r="L1159" t="s">
        <v>36</v>
      </c>
      <c r="N1159">
        <v>27.5</v>
      </c>
      <c r="O1159" t="s">
        <v>297</v>
      </c>
      <c r="P1159" t="s">
        <v>4169</v>
      </c>
    </row>
    <row r="1160" spans="1:16" x14ac:dyDescent="0.55000000000000004">
      <c r="A1160" t="s">
        <v>1</v>
      </c>
      <c r="B1160" t="s">
        <v>5865</v>
      </c>
      <c r="C1160" t="s">
        <v>236</v>
      </c>
      <c r="D1160" t="s">
        <v>3973</v>
      </c>
      <c r="E1160" t="s">
        <v>20</v>
      </c>
      <c r="F1160" t="b">
        <v>0</v>
      </c>
      <c r="G1160" t="s">
        <v>27</v>
      </c>
      <c r="H1160" s="4">
        <v>45678.833518518521</v>
      </c>
      <c r="I1160" t="b">
        <v>0</v>
      </c>
      <c r="J1160" t="b">
        <v>1</v>
      </c>
      <c r="K1160" t="s">
        <v>24</v>
      </c>
      <c r="L1160" t="s">
        <v>22</v>
      </c>
      <c r="M1160">
        <v>150500</v>
      </c>
      <c r="O1160" t="s">
        <v>1126</v>
      </c>
      <c r="P1160" t="s">
        <v>193</v>
      </c>
    </row>
    <row r="1161" spans="1:16" x14ac:dyDescent="0.55000000000000004">
      <c r="A1161" t="s">
        <v>0</v>
      </c>
      <c r="B1161" t="s">
        <v>2548</v>
      </c>
      <c r="C1161" t="s">
        <v>143</v>
      </c>
      <c r="D1161" t="s">
        <v>3973</v>
      </c>
      <c r="E1161" t="s">
        <v>20</v>
      </c>
      <c r="F1161" t="b">
        <v>0</v>
      </c>
      <c r="G1161" t="s">
        <v>35</v>
      </c>
      <c r="H1161" s="4">
        <v>45678.833969907413</v>
      </c>
      <c r="I1161" t="b">
        <v>0</v>
      </c>
      <c r="J1161" t="b">
        <v>1</v>
      </c>
      <c r="K1161" t="s">
        <v>24</v>
      </c>
      <c r="L1161" t="s">
        <v>22</v>
      </c>
      <c r="M1161">
        <v>95500</v>
      </c>
      <c r="O1161" t="s">
        <v>1126</v>
      </c>
      <c r="P1161" t="s">
        <v>5866</v>
      </c>
    </row>
    <row r="1162" spans="1:16" x14ac:dyDescent="0.55000000000000004">
      <c r="A1162" t="s">
        <v>0</v>
      </c>
      <c r="B1162" t="s">
        <v>5867</v>
      </c>
      <c r="C1162" t="s">
        <v>395</v>
      </c>
      <c r="D1162" t="s">
        <v>3828</v>
      </c>
      <c r="E1162" t="s">
        <v>51</v>
      </c>
      <c r="F1162" t="b">
        <v>0</v>
      </c>
      <c r="G1162" t="s">
        <v>35</v>
      </c>
      <c r="H1162" s="4">
        <v>45678.833981481483</v>
      </c>
      <c r="I1162" t="b">
        <v>0</v>
      </c>
      <c r="J1162" t="b">
        <v>0</v>
      </c>
      <c r="K1162" t="s">
        <v>24</v>
      </c>
      <c r="L1162" t="s">
        <v>36</v>
      </c>
      <c r="N1162">
        <v>37.209999084472663</v>
      </c>
      <c r="O1162" t="s">
        <v>2659</v>
      </c>
      <c r="P1162" t="s">
        <v>119</v>
      </c>
    </row>
    <row r="1163" spans="1:16" x14ac:dyDescent="0.55000000000000004">
      <c r="A1163" t="s">
        <v>139</v>
      </c>
      <c r="B1163" t="s">
        <v>1232</v>
      </c>
      <c r="C1163" t="s">
        <v>5868</v>
      </c>
      <c r="D1163" t="s">
        <v>3973</v>
      </c>
      <c r="E1163" t="s">
        <v>20</v>
      </c>
      <c r="F1163" t="b">
        <v>0</v>
      </c>
      <c r="G1163" t="s">
        <v>30</v>
      </c>
      <c r="H1163" s="4">
        <v>45678.834155092591</v>
      </c>
      <c r="I1163" t="b">
        <v>1</v>
      </c>
      <c r="J1163" t="b">
        <v>1</v>
      </c>
      <c r="K1163" t="s">
        <v>24</v>
      </c>
      <c r="L1163" t="s">
        <v>22</v>
      </c>
      <c r="M1163">
        <v>77500</v>
      </c>
      <c r="O1163" t="s">
        <v>5869</v>
      </c>
      <c r="P1163" t="s">
        <v>726</v>
      </c>
    </row>
    <row r="1164" spans="1:16" x14ac:dyDescent="0.55000000000000004">
      <c r="A1164" t="s">
        <v>0</v>
      </c>
      <c r="B1164" t="s">
        <v>1300</v>
      </c>
      <c r="C1164" t="s">
        <v>2015</v>
      </c>
      <c r="D1164" t="s">
        <v>3973</v>
      </c>
      <c r="E1164" t="s">
        <v>51</v>
      </c>
      <c r="F1164" t="b">
        <v>0</v>
      </c>
      <c r="G1164" t="s">
        <v>27</v>
      </c>
      <c r="H1164" s="4">
        <v>45678.875023148154</v>
      </c>
      <c r="I1164" t="b">
        <v>0</v>
      </c>
      <c r="J1164" t="b">
        <v>0</v>
      </c>
      <c r="K1164" t="s">
        <v>24</v>
      </c>
      <c r="L1164" t="s">
        <v>36</v>
      </c>
      <c r="N1164">
        <v>37.5</v>
      </c>
      <c r="O1164" t="s">
        <v>1137</v>
      </c>
      <c r="P1164" t="s">
        <v>5870</v>
      </c>
    </row>
    <row r="1165" spans="1:16" x14ac:dyDescent="0.55000000000000004">
      <c r="A1165" t="s">
        <v>25</v>
      </c>
      <c r="B1165" t="s">
        <v>25</v>
      </c>
      <c r="C1165" t="s">
        <v>371</v>
      </c>
      <c r="D1165" t="s">
        <v>3973</v>
      </c>
      <c r="E1165" t="s">
        <v>20</v>
      </c>
      <c r="F1165" t="b">
        <v>0</v>
      </c>
      <c r="G1165" t="s">
        <v>27</v>
      </c>
      <c r="H1165" s="4">
        <v>45678.875115740739</v>
      </c>
      <c r="I1165" t="b">
        <v>0</v>
      </c>
      <c r="J1165" t="b">
        <v>0</v>
      </c>
      <c r="K1165" t="s">
        <v>24</v>
      </c>
      <c r="L1165" t="s">
        <v>22</v>
      </c>
      <c r="M1165">
        <v>155000</v>
      </c>
      <c r="O1165" t="s">
        <v>2272</v>
      </c>
    </row>
    <row r="1166" spans="1:16" x14ac:dyDescent="0.55000000000000004">
      <c r="A1166" t="s">
        <v>19</v>
      </c>
      <c r="B1166" t="s">
        <v>5871</v>
      </c>
      <c r="C1166" t="s">
        <v>42</v>
      </c>
      <c r="D1166" t="s">
        <v>3973</v>
      </c>
      <c r="E1166" t="s">
        <v>20</v>
      </c>
      <c r="F1166" t="b">
        <v>0</v>
      </c>
      <c r="G1166" t="s">
        <v>41</v>
      </c>
      <c r="H1166" s="4">
        <v>45678.876226851848</v>
      </c>
      <c r="I1166" t="b">
        <v>0</v>
      </c>
      <c r="J1166" t="b">
        <v>1</v>
      </c>
      <c r="K1166" t="s">
        <v>24</v>
      </c>
      <c r="L1166" t="s">
        <v>22</v>
      </c>
      <c r="M1166">
        <v>176500</v>
      </c>
      <c r="O1166" t="s">
        <v>1883</v>
      </c>
      <c r="P1166" t="s">
        <v>5872</v>
      </c>
    </row>
    <row r="1167" spans="1:16" x14ac:dyDescent="0.55000000000000004">
      <c r="A1167" t="s">
        <v>2</v>
      </c>
      <c r="B1167" t="s">
        <v>5873</v>
      </c>
      <c r="C1167" t="s">
        <v>2465</v>
      </c>
      <c r="D1167" t="s">
        <v>3973</v>
      </c>
      <c r="E1167" t="s">
        <v>51</v>
      </c>
      <c r="F1167" t="b">
        <v>0</v>
      </c>
      <c r="G1167" t="s">
        <v>27</v>
      </c>
      <c r="H1167" s="4">
        <v>45678.876736111109</v>
      </c>
      <c r="I1167" t="b">
        <v>0</v>
      </c>
      <c r="J1167" t="b">
        <v>0</v>
      </c>
      <c r="K1167" t="s">
        <v>24</v>
      </c>
      <c r="L1167" t="s">
        <v>36</v>
      </c>
      <c r="N1167">
        <v>62.5</v>
      </c>
      <c r="O1167" t="s">
        <v>539</v>
      </c>
      <c r="P1167" t="s">
        <v>4164</v>
      </c>
    </row>
    <row r="1168" spans="1:16" x14ac:dyDescent="0.55000000000000004">
      <c r="A1168" t="s">
        <v>2</v>
      </c>
      <c r="B1168" t="s">
        <v>5874</v>
      </c>
      <c r="C1168" t="s">
        <v>372</v>
      </c>
      <c r="D1168" t="s">
        <v>3973</v>
      </c>
      <c r="E1168" t="s">
        <v>51</v>
      </c>
      <c r="F1168" t="b">
        <v>0</v>
      </c>
      <c r="G1168" t="s">
        <v>41</v>
      </c>
      <c r="H1168" s="4">
        <v>45678.877245370371</v>
      </c>
      <c r="I1168" t="b">
        <v>1</v>
      </c>
      <c r="J1168" t="b">
        <v>0</v>
      </c>
      <c r="K1168" t="s">
        <v>24</v>
      </c>
      <c r="L1168" t="s">
        <v>36</v>
      </c>
      <c r="N1168">
        <v>62.5</v>
      </c>
      <c r="O1168" t="s">
        <v>5863</v>
      </c>
      <c r="P1168" t="s">
        <v>5875</v>
      </c>
    </row>
    <row r="1169" spans="1:16" x14ac:dyDescent="0.55000000000000004">
      <c r="A1169" t="s">
        <v>0</v>
      </c>
      <c r="B1169" t="s">
        <v>5876</v>
      </c>
      <c r="C1169" t="s">
        <v>255</v>
      </c>
      <c r="D1169" t="s">
        <v>4035</v>
      </c>
      <c r="E1169" t="s">
        <v>20</v>
      </c>
      <c r="F1169" t="b">
        <v>0</v>
      </c>
      <c r="G1169" t="s">
        <v>255</v>
      </c>
      <c r="H1169" s="4">
        <v>45678.880358796298</v>
      </c>
      <c r="I1169" t="b">
        <v>0</v>
      </c>
      <c r="J1169" t="b">
        <v>0</v>
      </c>
      <c r="K1169" t="s">
        <v>255</v>
      </c>
      <c r="L1169" t="s">
        <v>22</v>
      </c>
      <c r="M1169">
        <v>54331.5</v>
      </c>
      <c r="O1169" t="s">
        <v>5877</v>
      </c>
      <c r="P1169" t="s">
        <v>709</v>
      </c>
    </row>
    <row r="1170" spans="1:16" x14ac:dyDescent="0.55000000000000004">
      <c r="A1170" t="s">
        <v>89</v>
      </c>
      <c r="B1170" t="s">
        <v>5878</v>
      </c>
      <c r="C1170" t="s">
        <v>376</v>
      </c>
      <c r="D1170" t="s">
        <v>3973</v>
      </c>
      <c r="E1170" t="s">
        <v>51</v>
      </c>
      <c r="F1170" t="b">
        <v>0</v>
      </c>
      <c r="G1170" t="s">
        <v>23</v>
      </c>
      <c r="H1170" s="4">
        <v>45678.894074074073</v>
      </c>
      <c r="I1170" t="b">
        <v>0</v>
      </c>
      <c r="J1170" t="b">
        <v>0</v>
      </c>
      <c r="K1170" t="s">
        <v>24</v>
      </c>
      <c r="L1170" t="s">
        <v>36</v>
      </c>
      <c r="N1170">
        <v>77.5</v>
      </c>
      <c r="O1170" t="s">
        <v>5879</v>
      </c>
      <c r="P1170" t="s">
        <v>5880</v>
      </c>
    </row>
    <row r="1171" spans="1:16" x14ac:dyDescent="0.55000000000000004">
      <c r="A1171" t="s">
        <v>0</v>
      </c>
      <c r="B1171" t="s">
        <v>5881</v>
      </c>
      <c r="C1171" t="s">
        <v>3454</v>
      </c>
      <c r="D1171" t="s">
        <v>3973</v>
      </c>
      <c r="E1171" t="s">
        <v>20</v>
      </c>
      <c r="F1171" t="b">
        <v>0</v>
      </c>
      <c r="G1171" t="s">
        <v>27</v>
      </c>
      <c r="H1171" s="4">
        <v>45678.916689814818</v>
      </c>
      <c r="I1171" t="b">
        <v>0</v>
      </c>
      <c r="J1171" t="b">
        <v>1</v>
      </c>
      <c r="K1171" t="s">
        <v>24</v>
      </c>
      <c r="L1171" t="s">
        <v>22</v>
      </c>
      <c r="M1171">
        <v>105000</v>
      </c>
      <c r="O1171" t="s">
        <v>5882</v>
      </c>
      <c r="P1171" t="s">
        <v>5883</v>
      </c>
    </row>
    <row r="1172" spans="1:16" x14ac:dyDescent="0.55000000000000004">
      <c r="A1172" t="s">
        <v>0</v>
      </c>
      <c r="B1172" t="s">
        <v>0</v>
      </c>
      <c r="C1172" t="s">
        <v>2191</v>
      </c>
      <c r="D1172" t="s">
        <v>2208</v>
      </c>
      <c r="E1172" t="s">
        <v>20</v>
      </c>
      <c r="F1172" t="b">
        <v>0</v>
      </c>
      <c r="G1172" t="s">
        <v>27</v>
      </c>
      <c r="H1172" s="4">
        <v>45678.916689814818</v>
      </c>
      <c r="I1172" t="b">
        <v>0</v>
      </c>
      <c r="J1172" t="b">
        <v>0</v>
      </c>
      <c r="K1172" t="s">
        <v>24</v>
      </c>
      <c r="L1172" t="s">
        <v>22</v>
      </c>
      <c r="M1172">
        <v>112000</v>
      </c>
      <c r="O1172" t="s">
        <v>5884</v>
      </c>
    </row>
    <row r="1173" spans="1:16" x14ac:dyDescent="0.55000000000000004">
      <c r="A1173" t="s">
        <v>0</v>
      </c>
      <c r="B1173" t="s">
        <v>5885</v>
      </c>
      <c r="C1173" t="s">
        <v>3817</v>
      </c>
      <c r="D1173" t="s">
        <v>3828</v>
      </c>
      <c r="E1173" t="s">
        <v>20</v>
      </c>
      <c r="F1173" t="b">
        <v>0</v>
      </c>
      <c r="G1173" t="s">
        <v>30</v>
      </c>
      <c r="H1173" s="4">
        <v>45678.917500000003</v>
      </c>
      <c r="I1173" t="b">
        <v>0</v>
      </c>
      <c r="J1173" t="b">
        <v>1</v>
      </c>
      <c r="K1173" t="s">
        <v>24</v>
      </c>
      <c r="L1173" t="s">
        <v>22</v>
      </c>
      <c r="M1173">
        <v>92300</v>
      </c>
      <c r="O1173" t="s">
        <v>5886</v>
      </c>
      <c r="P1173" t="s">
        <v>5887</v>
      </c>
    </row>
    <row r="1174" spans="1:16" x14ac:dyDescent="0.55000000000000004">
      <c r="A1174" t="s">
        <v>28</v>
      </c>
      <c r="B1174" t="s">
        <v>5888</v>
      </c>
      <c r="C1174" t="s">
        <v>592</v>
      </c>
      <c r="D1174" t="s">
        <v>3973</v>
      </c>
      <c r="E1174" t="s">
        <v>51</v>
      </c>
      <c r="F1174" t="b">
        <v>0</v>
      </c>
      <c r="G1174" t="s">
        <v>27</v>
      </c>
      <c r="H1174" s="4">
        <v>45678.918391203697</v>
      </c>
      <c r="I1174" t="b">
        <v>0</v>
      </c>
      <c r="J1174" t="b">
        <v>0</v>
      </c>
      <c r="K1174" t="s">
        <v>24</v>
      </c>
      <c r="L1174" t="s">
        <v>36</v>
      </c>
      <c r="N1174">
        <v>75</v>
      </c>
      <c r="O1174" t="s">
        <v>2995</v>
      </c>
      <c r="P1174" t="s">
        <v>5172</v>
      </c>
    </row>
    <row r="1175" spans="1:16" x14ac:dyDescent="0.55000000000000004">
      <c r="A1175" t="s">
        <v>0</v>
      </c>
      <c r="B1175" t="s">
        <v>5889</v>
      </c>
      <c r="C1175" t="s">
        <v>92</v>
      </c>
      <c r="D1175" t="s">
        <v>3973</v>
      </c>
      <c r="E1175" t="s">
        <v>51</v>
      </c>
      <c r="F1175" t="b">
        <v>0</v>
      </c>
      <c r="G1175" t="s">
        <v>41</v>
      </c>
      <c r="H1175" s="4">
        <v>45678.918888888889</v>
      </c>
      <c r="I1175" t="b">
        <v>0</v>
      </c>
      <c r="J1175" t="b">
        <v>0</v>
      </c>
      <c r="K1175" t="s">
        <v>24</v>
      </c>
      <c r="L1175" t="s">
        <v>36</v>
      </c>
      <c r="N1175">
        <v>45</v>
      </c>
      <c r="O1175" t="s">
        <v>2114</v>
      </c>
      <c r="P1175" t="s">
        <v>863</v>
      </c>
    </row>
    <row r="1176" spans="1:16" x14ac:dyDescent="0.55000000000000004">
      <c r="A1176" t="s">
        <v>40</v>
      </c>
      <c r="B1176" t="s">
        <v>5890</v>
      </c>
      <c r="C1176" t="s">
        <v>39</v>
      </c>
      <c r="D1176" t="s">
        <v>4109</v>
      </c>
      <c r="E1176" t="s">
        <v>20</v>
      </c>
      <c r="F1176" t="b">
        <v>1</v>
      </c>
      <c r="G1176" t="s">
        <v>106</v>
      </c>
      <c r="H1176" s="4">
        <v>45678.924259259264</v>
      </c>
      <c r="I1176" t="b">
        <v>0</v>
      </c>
      <c r="J1176" t="b">
        <v>0</v>
      </c>
      <c r="K1176" t="s">
        <v>106</v>
      </c>
      <c r="L1176" t="s">
        <v>22</v>
      </c>
      <c r="M1176">
        <v>132500</v>
      </c>
      <c r="O1176" t="s">
        <v>5891</v>
      </c>
      <c r="P1176" t="s">
        <v>5892</v>
      </c>
    </row>
    <row r="1177" spans="1:16" x14ac:dyDescent="0.55000000000000004">
      <c r="A1177" t="s">
        <v>0</v>
      </c>
      <c r="B1177" t="s">
        <v>1225</v>
      </c>
      <c r="C1177" t="s">
        <v>316</v>
      </c>
      <c r="D1177" t="s">
        <v>3973</v>
      </c>
      <c r="E1177" t="s">
        <v>20</v>
      </c>
      <c r="F1177" t="b">
        <v>0</v>
      </c>
      <c r="G1177" t="s">
        <v>35</v>
      </c>
      <c r="H1177" s="4">
        <v>45678.958969907413</v>
      </c>
      <c r="I1177" t="b">
        <v>0</v>
      </c>
      <c r="J1177" t="b">
        <v>1</v>
      </c>
      <c r="K1177" t="s">
        <v>24</v>
      </c>
      <c r="L1177" t="s">
        <v>22</v>
      </c>
      <c r="M1177">
        <v>125000</v>
      </c>
      <c r="O1177" t="s">
        <v>3670</v>
      </c>
      <c r="P1177" t="s">
        <v>204</v>
      </c>
    </row>
    <row r="1178" spans="1:16" x14ac:dyDescent="0.55000000000000004">
      <c r="A1178" t="s">
        <v>0</v>
      </c>
      <c r="B1178" t="s">
        <v>5893</v>
      </c>
      <c r="C1178" t="s">
        <v>114</v>
      </c>
      <c r="D1178" t="s">
        <v>3973</v>
      </c>
      <c r="E1178" t="s">
        <v>20</v>
      </c>
      <c r="F1178" t="b">
        <v>0</v>
      </c>
      <c r="G1178" t="s">
        <v>27</v>
      </c>
      <c r="H1178" s="4">
        <v>45679.000162037039</v>
      </c>
      <c r="I1178" t="b">
        <v>0</v>
      </c>
      <c r="J1178" t="b">
        <v>0</v>
      </c>
      <c r="K1178" t="s">
        <v>24</v>
      </c>
      <c r="L1178" t="s">
        <v>22</v>
      </c>
      <c r="M1178">
        <v>100000</v>
      </c>
      <c r="O1178" t="s">
        <v>5894</v>
      </c>
      <c r="P1178" t="s">
        <v>204</v>
      </c>
    </row>
    <row r="1179" spans="1:16" x14ac:dyDescent="0.55000000000000004">
      <c r="A1179" t="s">
        <v>25</v>
      </c>
      <c r="B1179" t="s">
        <v>5895</v>
      </c>
      <c r="C1179" t="s">
        <v>344</v>
      </c>
      <c r="D1179" t="s">
        <v>3973</v>
      </c>
      <c r="E1179" t="s">
        <v>20</v>
      </c>
      <c r="F1179" t="b">
        <v>0</v>
      </c>
      <c r="G1179" t="s">
        <v>30</v>
      </c>
      <c r="H1179" s="4">
        <v>45679.000879629632</v>
      </c>
      <c r="I1179" t="b">
        <v>0</v>
      </c>
      <c r="J1179" t="b">
        <v>1</v>
      </c>
      <c r="K1179" t="s">
        <v>24</v>
      </c>
      <c r="L1179" t="s">
        <v>22</v>
      </c>
      <c r="M1179">
        <v>116500</v>
      </c>
      <c r="O1179" t="s">
        <v>1147</v>
      </c>
      <c r="P1179" t="s">
        <v>5896</v>
      </c>
    </row>
    <row r="1180" spans="1:16" x14ac:dyDescent="0.55000000000000004">
      <c r="A1180" t="s">
        <v>1</v>
      </c>
      <c r="B1180" t="s">
        <v>5897</v>
      </c>
      <c r="C1180" t="s">
        <v>39</v>
      </c>
      <c r="D1180" t="s">
        <v>5123</v>
      </c>
      <c r="E1180" t="s">
        <v>20</v>
      </c>
      <c r="F1180" t="b">
        <v>1</v>
      </c>
      <c r="G1180" t="s">
        <v>27</v>
      </c>
      <c r="H1180" s="4">
        <v>45679.001157407409</v>
      </c>
      <c r="I1180" t="b">
        <v>0</v>
      </c>
      <c r="J1180" t="b">
        <v>1</v>
      </c>
      <c r="K1180" t="s">
        <v>24</v>
      </c>
      <c r="L1180" t="s">
        <v>22</v>
      </c>
      <c r="M1180">
        <v>80500</v>
      </c>
      <c r="O1180" t="s">
        <v>5898</v>
      </c>
      <c r="P1180" t="s">
        <v>204</v>
      </c>
    </row>
    <row r="1181" spans="1:16" x14ac:dyDescent="0.55000000000000004">
      <c r="A1181" t="s">
        <v>2</v>
      </c>
      <c r="B1181" t="s">
        <v>5899</v>
      </c>
      <c r="C1181" t="s">
        <v>49</v>
      </c>
      <c r="D1181" t="s">
        <v>3973</v>
      </c>
      <c r="E1181" t="s">
        <v>51</v>
      </c>
      <c r="F1181" t="b">
        <v>0</v>
      </c>
      <c r="G1181" t="s">
        <v>27</v>
      </c>
      <c r="H1181" s="4">
        <v>45679.001782407409</v>
      </c>
      <c r="I1181" t="b">
        <v>1</v>
      </c>
      <c r="J1181" t="b">
        <v>1</v>
      </c>
      <c r="K1181" t="s">
        <v>24</v>
      </c>
      <c r="L1181" t="s">
        <v>36</v>
      </c>
      <c r="N1181">
        <v>70</v>
      </c>
      <c r="O1181" t="s">
        <v>806</v>
      </c>
      <c r="P1181" t="s">
        <v>5900</v>
      </c>
    </row>
    <row r="1182" spans="1:16" x14ac:dyDescent="0.55000000000000004">
      <c r="A1182" t="s">
        <v>1</v>
      </c>
      <c r="B1182" t="s">
        <v>3439</v>
      </c>
      <c r="C1182" t="s">
        <v>82</v>
      </c>
      <c r="D1182" t="s">
        <v>3973</v>
      </c>
      <c r="E1182" t="s">
        <v>20</v>
      </c>
      <c r="F1182" t="b">
        <v>0</v>
      </c>
      <c r="G1182" t="s">
        <v>27</v>
      </c>
      <c r="H1182" s="4">
        <v>45679.042754629627</v>
      </c>
      <c r="I1182" t="b">
        <v>0</v>
      </c>
      <c r="J1182" t="b">
        <v>1</v>
      </c>
      <c r="K1182" t="s">
        <v>24</v>
      </c>
      <c r="L1182" t="s">
        <v>22</v>
      </c>
      <c r="M1182">
        <v>152000</v>
      </c>
      <c r="O1182" t="s">
        <v>65</v>
      </c>
      <c r="P1182" t="s">
        <v>723</v>
      </c>
    </row>
    <row r="1183" spans="1:16" x14ac:dyDescent="0.55000000000000004">
      <c r="A1183" t="s">
        <v>2</v>
      </c>
      <c r="B1183" t="s">
        <v>1550</v>
      </c>
      <c r="C1183" t="s">
        <v>5901</v>
      </c>
      <c r="D1183" t="s">
        <v>3973</v>
      </c>
      <c r="E1183" t="s">
        <v>20</v>
      </c>
      <c r="F1183" t="b">
        <v>0</v>
      </c>
      <c r="G1183" t="s">
        <v>27</v>
      </c>
      <c r="H1183" s="4">
        <v>45679.043402777781</v>
      </c>
      <c r="I1183" t="b">
        <v>0</v>
      </c>
      <c r="J1183" t="b">
        <v>0</v>
      </c>
      <c r="K1183" t="s">
        <v>24</v>
      </c>
      <c r="L1183" t="s">
        <v>22</v>
      </c>
      <c r="M1183">
        <v>156000</v>
      </c>
      <c r="O1183" t="s">
        <v>5902</v>
      </c>
      <c r="P1183" t="s">
        <v>5903</v>
      </c>
    </row>
    <row r="1184" spans="1:16" x14ac:dyDescent="0.55000000000000004">
      <c r="A1184" t="s">
        <v>28</v>
      </c>
      <c r="B1184" t="s">
        <v>5904</v>
      </c>
      <c r="C1184" t="s">
        <v>1050</v>
      </c>
      <c r="D1184" t="s">
        <v>3828</v>
      </c>
      <c r="E1184" t="s">
        <v>20</v>
      </c>
      <c r="F1184" t="b">
        <v>0</v>
      </c>
      <c r="G1184" t="s">
        <v>41</v>
      </c>
      <c r="H1184" s="4">
        <v>45679.043819444443</v>
      </c>
      <c r="I1184" t="b">
        <v>0</v>
      </c>
      <c r="J1184" t="b">
        <v>1</v>
      </c>
      <c r="K1184" t="s">
        <v>24</v>
      </c>
      <c r="L1184" t="s">
        <v>22</v>
      </c>
      <c r="M1184">
        <v>260000</v>
      </c>
      <c r="O1184" t="s">
        <v>1364</v>
      </c>
      <c r="P1184" t="s">
        <v>5905</v>
      </c>
    </row>
    <row r="1185" spans="1:16" x14ac:dyDescent="0.55000000000000004">
      <c r="A1185" t="s">
        <v>0</v>
      </c>
      <c r="B1185" t="s">
        <v>5906</v>
      </c>
      <c r="C1185" t="s">
        <v>298</v>
      </c>
      <c r="D1185" t="s">
        <v>5907</v>
      </c>
      <c r="E1185" t="s">
        <v>20</v>
      </c>
      <c r="F1185" t="b">
        <v>0</v>
      </c>
      <c r="G1185" t="s">
        <v>298</v>
      </c>
      <c r="H1185" s="4">
        <v>45679.057962962957</v>
      </c>
      <c r="I1185" t="b">
        <v>0</v>
      </c>
      <c r="J1185" t="b">
        <v>0</v>
      </c>
      <c r="K1185" t="s">
        <v>298</v>
      </c>
      <c r="L1185" t="s">
        <v>22</v>
      </c>
      <c r="M1185">
        <v>53560</v>
      </c>
      <c r="O1185" t="s">
        <v>5908</v>
      </c>
      <c r="P1185" t="s">
        <v>1503</v>
      </c>
    </row>
    <row r="1186" spans="1:16" x14ac:dyDescent="0.55000000000000004">
      <c r="A1186" t="s">
        <v>2</v>
      </c>
      <c r="B1186" t="s">
        <v>5909</v>
      </c>
      <c r="C1186" t="s">
        <v>54</v>
      </c>
      <c r="D1186" t="s">
        <v>5243</v>
      </c>
      <c r="E1186" t="s">
        <v>20</v>
      </c>
      <c r="F1186" t="b">
        <v>0</v>
      </c>
      <c r="G1186" t="s">
        <v>23</v>
      </c>
      <c r="H1186" s="4">
        <v>45679.102650462963</v>
      </c>
      <c r="I1186" t="b">
        <v>0</v>
      </c>
      <c r="J1186" t="b">
        <v>0</v>
      </c>
      <c r="K1186" t="s">
        <v>24</v>
      </c>
      <c r="L1186" t="s">
        <v>22</v>
      </c>
      <c r="M1186">
        <v>90000</v>
      </c>
      <c r="O1186" t="s">
        <v>1172</v>
      </c>
      <c r="P1186" t="s">
        <v>5910</v>
      </c>
    </row>
    <row r="1187" spans="1:16" x14ac:dyDescent="0.55000000000000004">
      <c r="A1187" t="s">
        <v>139</v>
      </c>
      <c r="B1187" t="s">
        <v>5911</v>
      </c>
      <c r="C1187" t="s">
        <v>436</v>
      </c>
      <c r="D1187" t="s">
        <v>3973</v>
      </c>
      <c r="E1187" t="s">
        <v>20</v>
      </c>
      <c r="F1187" t="b">
        <v>0</v>
      </c>
      <c r="G1187" t="s">
        <v>30</v>
      </c>
      <c r="H1187" s="4">
        <v>45679.125844907408</v>
      </c>
      <c r="I1187" t="b">
        <v>0</v>
      </c>
      <c r="J1187" t="b">
        <v>0</v>
      </c>
      <c r="K1187" t="s">
        <v>24</v>
      </c>
      <c r="L1187" t="s">
        <v>22</v>
      </c>
      <c r="M1187">
        <v>94050</v>
      </c>
      <c r="O1187" t="s">
        <v>2032</v>
      </c>
      <c r="P1187" t="s">
        <v>5912</v>
      </c>
    </row>
    <row r="1188" spans="1:16" x14ac:dyDescent="0.55000000000000004">
      <c r="A1188" t="s">
        <v>25</v>
      </c>
      <c r="B1188" t="s">
        <v>5913</v>
      </c>
      <c r="C1188" t="s">
        <v>851</v>
      </c>
      <c r="D1188" t="s">
        <v>3828</v>
      </c>
      <c r="E1188" t="s">
        <v>105</v>
      </c>
      <c r="F1188" t="b">
        <v>0</v>
      </c>
      <c r="G1188" t="s">
        <v>27</v>
      </c>
      <c r="H1188" s="4">
        <v>45679.166817129633</v>
      </c>
      <c r="I1188" t="b">
        <v>0</v>
      </c>
      <c r="J1188" t="b">
        <v>0</v>
      </c>
      <c r="K1188" t="s">
        <v>24</v>
      </c>
      <c r="L1188" t="s">
        <v>36</v>
      </c>
      <c r="N1188">
        <v>39.375</v>
      </c>
      <c r="O1188" t="s">
        <v>5914</v>
      </c>
    </row>
    <row r="1189" spans="1:16" x14ac:dyDescent="0.55000000000000004">
      <c r="A1189" t="s">
        <v>1</v>
      </c>
      <c r="B1189" t="s">
        <v>4893</v>
      </c>
      <c r="C1189" t="s">
        <v>1151</v>
      </c>
      <c r="D1189" t="s">
        <v>3973</v>
      </c>
      <c r="E1189" t="s">
        <v>20</v>
      </c>
      <c r="F1189" t="b">
        <v>0</v>
      </c>
      <c r="G1189" t="s">
        <v>41</v>
      </c>
      <c r="H1189" s="4">
        <v>45679.168842592589</v>
      </c>
      <c r="I1189" t="b">
        <v>0</v>
      </c>
      <c r="J1189" t="b">
        <v>0</v>
      </c>
      <c r="K1189" t="s">
        <v>24</v>
      </c>
      <c r="L1189" t="s">
        <v>22</v>
      </c>
      <c r="M1189">
        <v>101000</v>
      </c>
      <c r="O1189" t="s">
        <v>374</v>
      </c>
      <c r="P1189" t="s">
        <v>4784</v>
      </c>
    </row>
    <row r="1190" spans="1:16" x14ac:dyDescent="0.55000000000000004">
      <c r="A1190" t="s">
        <v>0</v>
      </c>
      <c r="B1190" t="s">
        <v>1219</v>
      </c>
      <c r="C1190" t="s">
        <v>82</v>
      </c>
      <c r="D1190" t="s">
        <v>5915</v>
      </c>
      <c r="E1190" t="s">
        <v>20</v>
      </c>
      <c r="F1190" t="b">
        <v>0</v>
      </c>
      <c r="G1190" t="s">
        <v>27</v>
      </c>
      <c r="H1190" s="4">
        <v>45679.25</v>
      </c>
      <c r="I1190" t="b">
        <v>1</v>
      </c>
      <c r="J1190" t="b">
        <v>1</v>
      </c>
      <c r="K1190" t="s">
        <v>24</v>
      </c>
      <c r="L1190" t="s">
        <v>22</v>
      </c>
      <c r="M1190">
        <v>153000</v>
      </c>
      <c r="O1190" t="s">
        <v>5916</v>
      </c>
      <c r="P1190" t="s">
        <v>393</v>
      </c>
    </row>
    <row r="1191" spans="1:16" x14ac:dyDescent="0.55000000000000004">
      <c r="A1191" t="s">
        <v>0</v>
      </c>
      <c r="B1191" t="s">
        <v>0</v>
      </c>
      <c r="C1191" t="s">
        <v>2191</v>
      </c>
      <c r="D1191" t="s">
        <v>3828</v>
      </c>
      <c r="E1191" t="s">
        <v>20</v>
      </c>
      <c r="F1191" t="b">
        <v>0</v>
      </c>
      <c r="G1191" t="s">
        <v>27</v>
      </c>
      <c r="H1191" s="4">
        <v>45679.25</v>
      </c>
      <c r="I1191" t="b">
        <v>0</v>
      </c>
      <c r="J1191" t="b">
        <v>0</v>
      </c>
      <c r="K1191" t="s">
        <v>24</v>
      </c>
      <c r="L1191" t="s">
        <v>22</v>
      </c>
      <c r="M1191">
        <v>112000</v>
      </c>
      <c r="O1191" t="s">
        <v>5884</v>
      </c>
    </row>
    <row r="1192" spans="1:16" x14ac:dyDescent="0.55000000000000004">
      <c r="A1192" t="s">
        <v>0</v>
      </c>
      <c r="B1192" t="s">
        <v>5917</v>
      </c>
      <c r="C1192" t="s">
        <v>1521</v>
      </c>
      <c r="D1192" t="s">
        <v>3828</v>
      </c>
      <c r="E1192" t="s">
        <v>20</v>
      </c>
      <c r="F1192" t="b">
        <v>0</v>
      </c>
      <c r="G1192" t="s">
        <v>52</v>
      </c>
      <c r="H1192" s="4">
        <v>45679.25099537037</v>
      </c>
      <c r="I1192" t="b">
        <v>1</v>
      </c>
      <c r="J1192" t="b">
        <v>1</v>
      </c>
      <c r="K1192" t="s">
        <v>24</v>
      </c>
      <c r="L1192" t="s">
        <v>22</v>
      </c>
      <c r="M1192">
        <v>40000</v>
      </c>
      <c r="O1192" t="s">
        <v>4362</v>
      </c>
      <c r="P1192" t="s">
        <v>204</v>
      </c>
    </row>
    <row r="1193" spans="1:16" x14ac:dyDescent="0.55000000000000004">
      <c r="A1193" t="s">
        <v>0</v>
      </c>
      <c r="B1193" t="s">
        <v>0</v>
      </c>
      <c r="C1193" t="s">
        <v>1226</v>
      </c>
      <c r="D1193" t="s">
        <v>3828</v>
      </c>
      <c r="E1193" t="s">
        <v>20</v>
      </c>
      <c r="F1193" t="b">
        <v>0</v>
      </c>
      <c r="G1193" t="s">
        <v>52</v>
      </c>
      <c r="H1193" s="4">
        <v>45679.251215277778</v>
      </c>
      <c r="I1193" t="b">
        <v>0</v>
      </c>
      <c r="J1193" t="b">
        <v>0</v>
      </c>
      <c r="K1193" t="s">
        <v>24</v>
      </c>
      <c r="L1193" t="s">
        <v>22</v>
      </c>
      <c r="M1193">
        <v>70000</v>
      </c>
      <c r="O1193" t="s">
        <v>5918</v>
      </c>
      <c r="P1193" t="s">
        <v>5919</v>
      </c>
    </row>
    <row r="1194" spans="1:16" x14ac:dyDescent="0.55000000000000004">
      <c r="A1194" t="s">
        <v>1</v>
      </c>
      <c r="B1194" t="s">
        <v>5920</v>
      </c>
      <c r="C1194" t="s">
        <v>82</v>
      </c>
      <c r="D1194" t="s">
        <v>5243</v>
      </c>
      <c r="E1194" t="s">
        <v>20</v>
      </c>
      <c r="F1194" t="b">
        <v>0</v>
      </c>
      <c r="G1194" t="s">
        <v>27</v>
      </c>
      <c r="H1194" s="4">
        <v>45679.251342592594</v>
      </c>
      <c r="I1194" t="b">
        <v>0</v>
      </c>
      <c r="J1194" t="b">
        <v>0</v>
      </c>
      <c r="K1194" t="s">
        <v>24</v>
      </c>
      <c r="L1194" t="s">
        <v>22</v>
      </c>
      <c r="M1194">
        <v>90000</v>
      </c>
      <c r="O1194" t="s">
        <v>5921</v>
      </c>
      <c r="P1194" t="s">
        <v>5922</v>
      </c>
    </row>
    <row r="1195" spans="1:16" x14ac:dyDescent="0.55000000000000004">
      <c r="A1195" t="s">
        <v>2</v>
      </c>
      <c r="B1195" t="s">
        <v>5923</v>
      </c>
      <c r="C1195" t="s">
        <v>39</v>
      </c>
      <c r="D1195" t="s">
        <v>3331</v>
      </c>
      <c r="E1195" t="s">
        <v>20</v>
      </c>
      <c r="F1195" t="b">
        <v>1</v>
      </c>
      <c r="G1195" t="s">
        <v>27</v>
      </c>
      <c r="H1195" s="4">
        <v>45679.251574074071</v>
      </c>
      <c r="I1195" t="b">
        <v>1</v>
      </c>
      <c r="J1195" t="b">
        <v>0</v>
      </c>
      <c r="K1195" t="s">
        <v>24</v>
      </c>
      <c r="L1195" t="s">
        <v>22</v>
      </c>
      <c r="M1195">
        <v>268000</v>
      </c>
      <c r="O1195" t="s">
        <v>3331</v>
      </c>
      <c r="P1195" t="s">
        <v>5924</v>
      </c>
    </row>
    <row r="1196" spans="1:16" x14ac:dyDescent="0.55000000000000004">
      <c r="A1196" t="s">
        <v>1</v>
      </c>
      <c r="B1196" t="s">
        <v>3203</v>
      </c>
      <c r="C1196" t="s">
        <v>2370</v>
      </c>
      <c r="D1196" t="s">
        <v>5925</v>
      </c>
      <c r="E1196" t="s">
        <v>20</v>
      </c>
      <c r="F1196" t="b">
        <v>0</v>
      </c>
      <c r="G1196" t="s">
        <v>30</v>
      </c>
      <c r="H1196" s="4">
        <v>45679.251840277779</v>
      </c>
      <c r="I1196" t="b">
        <v>0</v>
      </c>
      <c r="J1196" t="b">
        <v>1</v>
      </c>
      <c r="K1196" t="s">
        <v>24</v>
      </c>
      <c r="L1196" t="s">
        <v>22</v>
      </c>
      <c r="M1196">
        <v>90000</v>
      </c>
      <c r="O1196" t="s">
        <v>5926</v>
      </c>
      <c r="P1196" t="s">
        <v>1198</v>
      </c>
    </row>
    <row r="1197" spans="1:16" x14ac:dyDescent="0.55000000000000004">
      <c r="A1197" t="s">
        <v>19</v>
      </c>
      <c r="B1197" t="s">
        <v>5927</v>
      </c>
      <c r="C1197" t="s">
        <v>5928</v>
      </c>
      <c r="D1197" t="s">
        <v>4509</v>
      </c>
      <c r="E1197" t="s">
        <v>20</v>
      </c>
      <c r="F1197" t="b">
        <v>0</v>
      </c>
      <c r="G1197" t="s">
        <v>30</v>
      </c>
      <c r="H1197" s="4">
        <v>45679.251840277779</v>
      </c>
      <c r="I1197" t="b">
        <v>0</v>
      </c>
      <c r="J1197" t="b">
        <v>1</v>
      </c>
      <c r="K1197" t="s">
        <v>24</v>
      </c>
      <c r="L1197" t="s">
        <v>22</v>
      </c>
      <c r="M1197">
        <v>145080</v>
      </c>
      <c r="O1197" t="s">
        <v>4699</v>
      </c>
      <c r="P1197" t="s">
        <v>5800</v>
      </c>
    </row>
    <row r="1198" spans="1:16" x14ac:dyDescent="0.55000000000000004">
      <c r="A1198" t="s">
        <v>2</v>
      </c>
      <c r="B1198" t="s">
        <v>195</v>
      </c>
      <c r="C1198" t="s">
        <v>1474</v>
      </c>
      <c r="D1198" t="s">
        <v>2208</v>
      </c>
      <c r="E1198" t="s">
        <v>20</v>
      </c>
      <c r="F1198" t="b">
        <v>0</v>
      </c>
      <c r="G1198" t="s">
        <v>27</v>
      </c>
      <c r="H1198" s="4">
        <v>45679.252002314817</v>
      </c>
      <c r="I1198" t="b">
        <v>1</v>
      </c>
      <c r="J1198" t="b">
        <v>0</v>
      </c>
      <c r="K1198" t="s">
        <v>24</v>
      </c>
      <c r="L1198" t="s">
        <v>22</v>
      </c>
      <c r="M1198">
        <v>125000</v>
      </c>
      <c r="O1198" t="s">
        <v>2914</v>
      </c>
      <c r="P1198" t="s">
        <v>5929</v>
      </c>
    </row>
    <row r="1199" spans="1:16" x14ac:dyDescent="0.55000000000000004">
      <c r="A1199" t="s">
        <v>2</v>
      </c>
      <c r="B1199" t="s">
        <v>5930</v>
      </c>
      <c r="C1199" t="s">
        <v>82</v>
      </c>
      <c r="D1199" t="s">
        <v>2882</v>
      </c>
      <c r="E1199" t="s">
        <v>34</v>
      </c>
      <c r="F1199" t="b">
        <v>0</v>
      </c>
      <c r="G1199" t="s">
        <v>27</v>
      </c>
      <c r="H1199" s="4">
        <v>45679.252002314817</v>
      </c>
      <c r="I1199" t="b">
        <v>0</v>
      </c>
      <c r="J1199" t="b">
        <v>1</v>
      </c>
      <c r="K1199" t="s">
        <v>24</v>
      </c>
      <c r="L1199" t="s">
        <v>36</v>
      </c>
      <c r="N1199">
        <v>84.519996643066406</v>
      </c>
      <c r="O1199" t="s">
        <v>59</v>
      </c>
      <c r="P1199" t="s">
        <v>5931</v>
      </c>
    </row>
    <row r="1200" spans="1:16" x14ac:dyDescent="0.55000000000000004">
      <c r="A1200" t="s">
        <v>2</v>
      </c>
      <c r="B1200" t="s">
        <v>5746</v>
      </c>
      <c r="C1200" t="s">
        <v>140</v>
      </c>
      <c r="D1200" t="s">
        <v>3828</v>
      </c>
      <c r="E1200" t="s">
        <v>20</v>
      </c>
      <c r="F1200" t="b">
        <v>0</v>
      </c>
      <c r="G1200" t="s">
        <v>35</v>
      </c>
      <c r="H1200" s="4">
        <v>45679.25240740741</v>
      </c>
      <c r="I1200" t="b">
        <v>1</v>
      </c>
      <c r="J1200" t="b">
        <v>0</v>
      </c>
      <c r="K1200" t="s">
        <v>24</v>
      </c>
      <c r="L1200" t="s">
        <v>22</v>
      </c>
      <c r="M1200">
        <v>150000</v>
      </c>
      <c r="O1200" t="s">
        <v>5747</v>
      </c>
      <c r="P1200" t="s">
        <v>5748</v>
      </c>
    </row>
    <row r="1201" spans="1:16" x14ac:dyDescent="0.55000000000000004">
      <c r="A1201" t="s">
        <v>1</v>
      </c>
      <c r="B1201" t="s">
        <v>5932</v>
      </c>
      <c r="C1201" t="s">
        <v>359</v>
      </c>
      <c r="D1201" t="s">
        <v>5933</v>
      </c>
      <c r="E1201" t="s">
        <v>20</v>
      </c>
      <c r="F1201" t="b">
        <v>0</v>
      </c>
      <c r="G1201" t="s">
        <v>359</v>
      </c>
      <c r="H1201" s="4">
        <v>45679.256435185183</v>
      </c>
      <c r="I1201" t="b">
        <v>0</v>
      </c>
      <c r="J1201" t="b">
        <v>0</v>
      </c>
      <c r="K1201" t="s">
        <v>359</v>
      </c>
      <c r="L1201" t="s">
        <v>22</v>
      </c>
      <c r="M1201">
        <v>105025.375</v>
      </c>
      <c r="O1201" t="s">
        <v>5934</v>
      </c>
      <c r="P1201" t="s">
        <v>5935</v>
      </c>
    </row>
    <row r="1202" spans="1:16" x14ac:dyDescent="0.55000000000000004">
      <c r="A1202" t="s">
        <v>0</v>
      </c>
      <c r="B1202" t="s">
        <v>3944</v>
      </c>
      <c r="C1202" t="s">
        <v>1268</v>
      </c>
      <c r="D1202" t="s">
        <v>5585</v>
      </c>
      <c r="E1202" t="s">
        <v>20</v>
      </c>
      <c r="F1202" t="b">
        <v>0</v>
      </c>
      <c r="G1202" t="s">
        <v>1268</v>
      </c>
      <c r="H1202" s="4">
        <v>45679.258564814823</v>
      </c>
      <c r="I1202" t="b">
        <v>0</v>
      </c>
      <c r="J1202" t="b">
        <v>0</v>
      </c>
      <c r="K1202" t="s">
        <v>1268</v>
      </c>
      <c r="L1202" t="s">
        <v>22</v>
      </c>
      <c r="M1202">
        <v>110000</v>
      </c>
      <c r="O1202" t="s">
        <v>5936</v>
      </c>
    </row>
    <row r="1203" spans="1:16" x14ac:dyDescent="0.55000000000000004">
      <c r="A1203" t="s">
        <v>1</v>
      </c>
      <c r="B1203" t="s">
        <v>3988</v>
      </c>
      <c r="C1203" t="s">
        <v>39</v>
      </c>
      <c r="D1203" t="s">
        <v>3968</v>
      </c>
      <c r="E1203" t="s">
        <v>20</v>
      </c>
      <c r="F1203" t="b">
        <v>1</v>
      </c>
      <c r="G1203" t="s">
        <v>4029</v>
      </c>
      <c r="H1203" s="4">
        <v>45679.267638888887</v>
      </c>
      <c r="I1203" t="b">
        <v>0</v>
      </c>
      <c r="J1203" t="b">
        <v>0</v>
      </c>
      <c r="K1203" t="s">
        <v>4029</v>
      </c>
      <c r="L1203" t="s">
        <v>36</v>
      </c>
      <c r="N1203">
        <v>19.5</v>
      </c>
      <c r="O1203" t="s">
        <v>3989</v>
      </c>
      <c r="P1203" t="s">
        <v>3990</v>
      </c>
    </row>
    <row r="1204" spans="1:16" x14ac:dyDescent="0.55000000000000004">
      <c r="A1204" t="s">
        <v>0</v>
      </c>
      <c r="B1204" t="s">
        <v>4315</v>
      </c>
      <c r="C1204" t="s">
        <v>39</v>
      </c>
      <c r="D1204" t="s">
        <v>3985</v>
      </c>
      <c r="E1204" t="s">
        <v>51</v>
      </c>
      <c r="F1204" t="b">
        <v>1</v>
      </c>
      <c r="G1204" t="s">
        <v>2732</v>
      </c>
      <c r="H1204" s="4">
        <v>45679.273449074077</v>
      </c>
      <c r="I1204" t="b">
        <v>1</v>
      </c>
      <c r="J1204" t="b">
        <v>0</v>
      </c>
      <c r="K1204" t="s">
        <v>2732</v>
      </c>
      <c r="L1204" t="s">
        <v>22</v>
      </c>
      <c r="M1204">
        <v>91200</v>
      </c>
      <c r="O1204" t="s">
        <v>4316</v>
      </c>
      <c r="P1204" t="s">
        <v>149</v>
      </c>
    </row>
    <row r="1205" spans="1:16" x14ac:dyDescent="0.55000000000000004">
      <c r="A1205" t="s">
        <v>0</v>
      </c>
      <c r="B1205" t="s">
        <v>5937</v>
      </c>
      <c r="C1205" t="s">
        <v>49</v>
      </c>
      <c r="D1205" t="s">
        <v>3973</v>
      </c>
      <c r="E1205" t="s">
        <v>51</v>
      </c>
      <c r="F1205" t="b">
        <v>0</v>
      </c>
      <c r="G1205" t="s">
        <v>41</v>
      </c>
      <c r="H1205" s="4">
        <v>45679.292164351849</v>
      </c>
      <c r="I1205" t="b">
        <v>1</v>
      </c>
      <c r="J1205" t="b">
        <v>1</v>
      </c>
      <c r="K1205" t="s">
        <v>24</v>
      </c>
      <c r="L1205" t="s">
        <v>36</v>
      </c>
      <c r="N1205">
        <v>62.5</v>
      </c>
      <c r="O1205" t="s">
        <v>2694</v>
      </c>
      <c r="P1205" t="s">
        <v>5938</v>
      </c>
    </row>
    <row r="1206" spans="1:16" x14ac:dyDescent="0.55000000000000004">
      <c r="A1206" t="s">
        <v>2</v>
      </c>
      <c r="B1206" t="s">
        <v>5939</v>
      </c>
      <c r="C1206" t="s">
        <v>1397</v>
      </c>
      <c r="D1206" t="s">
        <v>3828</v>
      </c>
      <c r="E1206" t="s">
        <v>20</v>
      </c>
      <c r="F1206" t="b">
        <v>0</v>
      </c>
      <c r="G1206" t="s">
        <v>41</v>
      </c>
      <c r="H1206" s="4">
        <v>45679.29415509259</v>
      </c>
      <c r="I1206" t="b">
        <v>0</v>
      </c>
      <c r="J1206" t="b">
        <v>1</v>
      </c>
      <c r="K1206" t="s">
        <v>24</v>
      </c>
      <c r="L1206" t="s">
        <v>22</v>
      </c>
      <c r="M1206">
        <v>98000</v>
      </c>
      <c r="O1206" t="s">
        <v>1289</v>
      </c>
      <c r="P1206" t="s">
        <v>4878</v>
      </c>
    </row>
    <row r="1207" spans="1:16" x14ac:dyDescent="0.55000000000000004">
      <c r="A1207" t="s">
        <v>2</v>
      </c>
      <c r="B1207" t="s">
        <v>5940</v>
      </c>
      <c r="C1207" t="s">
        <v>293</v>
      </c>
      <c r="D1207" t="s">
        <v>4035</v>
      </c>
      <c r="E1207" t="s">
        <v>20</v>
      </c>
      <c r="F1207" t="b">
        <v>0</v>
      </c>
      <c r="G1207" t="s">
        <v>41</v>
      </c>
      <c r="H1207" s="4">
        <v>45679.375509259262</v>
      </c>
      <c r="I1207" t="b">
        <v>0</v>
      </c>
      <c r="J1207" t="b">
        <v>1</v>
      </c>
      <c r="K1207" t="s">
        <v>24</v>
      </c>
      <c r="L1207" t="s">
        <v>22</v>
      </c>
      <c r="M1207">
        <v>321979</v>
      </c>
      <c r="O1207" t="s">
        <v>1101</v>
      </c>
      <c r="P1207" t="s">
        <v>5941</v>
      </c>
    </row>
    <row r="1208" spans="1:16" x14ac:dyDescent="0.55000000000000004">
      <c r="A1208" t="s">
        <v>1</v>
      </c>
      <c r="B1208" t="s">
        <v>5942</v>
      </c>
      <c r="C1208" t="s">
        <v>293</v>
      </c>
      <c r="D1208" t="s">
        <v>3828</v>
      </c>
      <c r="E1208" t="s">
        <v>20</v>
      </c>
      <c r="F1208" t="b">
        <v>0</v>
      </c>
      <c r="G1208" t="s">
        <v>41</v>
      </c>
      <c r="H1208" s="4">
        <v>45679.376597222217</v>
      </c>
      <c r="I1208" t="b">
        <v>0</v>
      </c>
      <c r="J1208" t="b">
        <v>1</v>
      </c>
      <c r="K1208" t="s">
        <v>24</v>
      </c>
      <c r="L1208" t="s">
        <v>22</v>
      </c>
      <c r="M1208">
        <v>163238.5</v>
      </c>
      <c r="O1208" t="s">
        <v>43</v>
      </c>
      <c r="P1208" t="s">
        <v>48</v>
      </c>
    </row>
    <row r="1209" spans="1:16" x14ac:dyDescent="0.55000000000000004">
      <c r="A1209" t="s">
        <v>19</v>
      </c>
      <c r="B1209" t="s">
        <v>5943</v>
      </c>
      <c r="C1209" t="s">
        <v>1325</v>
      </c>
      <c r="D1209" t="s">
        <v>3973</v>
      </c>
      <c r="E1209" t="s">
        <v>20</v>
      </c>
      <c r="F1209" t="b">
        <v>0</v>
      </c>
      <c r="G1209" t="s">
        <v>41</v>
      </c>
      <c r="H1209" s="4">
        <v>45679.417256944442</v>
      </c>
      <c r="I1209" t="b">
        <v>0</v>
      </c>
      <c r="J1209" t="b">
        <v>0</v>
      </c>
      <c r="K1209" t="s">
        <v>24</v>
      </c>
      <c r="L1209" t="s">
        <v>22</v>
      </c>
      <c r="M1209">
        <v>285000</v>
      </c>
      <c r="O1209" t="s">
        <v>5944</v>
      </c>
      <c r="P1209" t="s">
        <v>1442</v>
      </c>
    </row>
    <row r="1210" spans="1:16" x14ac:dyDescent="0.55000000000000004">
      <c r="A1210" t="s">
        <v>25</v>
      </c>
      <c r="B1210" t="s">
        <v>5945</v>
      </c>
      <c r="C1210" t="s">
        <v>5946</v>
      </c>
      <c r="D1210" t="s">
        <v>3973</v>
      </c>
      <c r="E1210" t="s">
        <v>20</v>
      </c>
      <c r="F1210" t="b">
        <v>0</v>
      </c>
      <c r="G1210" t="s">
        <v>30</v>
      </c>
      <c r="H1210" s="4">
        <v>45679.417731481481</v>
      </c>
      <c r="I1210" t="b">
        <v>0</v>
      </c>
      <c r="J1210" t="b">
        <v>1</v>
      </c>
      <c r="K1210" t="s">
        <v>24</v>
      </c>
      <c r="L1210" t="s">
        <v>22</v>
      </c>
      <c r="M1210">
        <v>155000</v>
      </c>
      <c r="O1210" t="s">
        <v>2224</v>
      </c>
      <c r="P1210" t="s">
        <v>5947</v>
      </c>
    </row>
    <row r="1211" spans="1:16" x14ac:dyDescent="0.55000000000000004">
      <c r="A1211" t="s">
        <v>25</v>
      </c>
      <c r="B1211" t="s">
        <v>5948</v>
      </c>
      <c r="C1211" t="s">
        <v>122</v>
      </c>
      <c r="D1211" t="s">
        <v>3973</v>
      </c>
      <c r="E1211" t="s">
        <v>20</v>
      </c>
      <c r="F1211" t="b">
        <v>0</v>
      </c>
      <c r="G1211" t="s">
        <v>52</v>
      </c>
      <c r="H1211" s="4">
        <v>45679.417893518519</v>
      </c>
      <c r="I1211" t="b">
        <v>0</v>
      </c>
      <c r="J1211" t="b">
        <v>1</v>
      </c>
      <c r="K1211" t="s">
        <v>24</v>
      </c>
      <c r="L1211" t="s">
        <v>22</v>
      </c>
      <c r="M1211">
        <v>123800</v>
      </c>
      <c r="O1211" t="s">
        <v>173</v>
      </c>
    </row>
    <row r="1212" spans="1:16" x14ac:dyDescent="0.55000000000000004">
      <c r="A1212" t="s">
        <v>25</v>
      </c>
      <c r="B1212" t="s">
        <v>2622</v>
      </c>
      <c r="C1212" t="s">
        <v>805</v>
      </c>
      <c r="D1212" t="s">
        <v>3973</v>
      </c>
      <c r="E1212" t="s">
        <v>20</v>
      </c>
      <c r="F1212" t="b">
        <v>0</v>
      </c>
      <c r="G1212" t="s">
        <v>27</v>
      </c>
      <c r="H1212" s="4">
        <v>45679.458692129629</v>
      </c>
      <c r="I1212" t="b">
        <v>0</v>
      </c>
      <c r="J1212" t="b">
        <v>1</v>
      </c>
      <c r="K1212" t="s">
        <v>24</v>
      </c>
      <c r="L1212" t="s">
        <v>22</v>
      </c>
      <c r="M1212">
        <v>109300</v>
      </c>
      <c r="O1212" t="s">
        <v>5949</v>
      </c>
      <c r="P1212" t="s">
        <v>5950</v>
      </c>
    </row>
    <row r="1213" spans="1:16" x14ac:dyDescent="0.55000000000000004">
      <c r="A1213" t="s">
        <v>0</v>
      </c>
      <c r="B1213" t="s">
        <v>218</v>
      </c>
      <c r="C1213" t="s">
        <v>33</v>
      </c>
      <c r="D1213" t="s">
        <v>3973</v>
      </c>
      <c r="E1213" t="s">
        <v>20</v>
      </c>
      <c r="F1213" t="b">
        <v>0</v>
      </c>
      <c r="G1213" t="s">
        <v>35</v>
      </c>
      <c r="H1213" s="4">
        <v>45679.459016203713</v>
      </c>
      <c r="I1213" t="b">
        <v>0</v>
      </c>
      <c r="J1213" t="b">
        <v>1</v>
      </c>
      <c r="K1213" t="s">
        <v>24</v>
      </c>
      <c r="L1213" t="s">
        <v>36</v>
      </c>
      <c r="N1213">
        <v>23</v>
      </c>
      <c r="O1213" t="s">
        <v>1051</v>
      </c>
      <c r="P1213" t="s">
        <v>204</v>
      </c>
    </row>
    <row r="1214" spans="1:16" x14ac:dyDescent="0.55000000000000004">
      <c r="A1214" t="s">
        <v>1</v>
      </c>
      <c r="B1214" t="s">
        <v>5951</v>
      </c>
      <c r="C1214" t="s">
        <v>322</v>
      </c>
      <c r="D1214" t="s">
        <v>3973</v>
      </c>
      <c r="E1214" t="s">
        <v>20</v>
      </c>
      <c r="F1214" t="b">
        <v>0</v>
      </c>
      <c r="G1214" t="s">
        <v>41</v>
      </c>
      <c r="H1214" s="4">
        <v>45679.459965277783</v>
      </c>
      <c r="I1214" t="b">
        <v>0</v>
      </c>
      <c r="J1214" t="b">
        <v>1</v>
      </c>
      <c r="K1214" t="s">
        <v>24</v>
      </c>
      <c r="L1214" t="s">
        <v>22</v>
      </c>
      <c r="M1214">
        <v>195500</v>
      </c>
      <c r="O1214" t="s">
        <v>1172</v>
      </c>
      <c r="P1214" t="s">
        <v>3360</v>
      </c>
    </row>
    <row r="1215" spans="1:16" x14ac:dyDescent="0.55000000000000004">
      <c r="A1215" t="s">
        <v>2</v>
      </c>
      <c r="B1215" t="s">
        <v>5952</v>
      </c>
      <c r="C1215" t="s">
        <v>39</v>
      </c>
      <c r="D1215" t="s">
        <v>112</v>
      </c>
      <c r="E1215" t="s">
        <v>51</v>
      </c>
      <c r="F1215" t="b">
        <v>1</v>
      </c>
      <c r="G1215" t="s">
        <v>27</v>
      </c>
      <c r="H1215" s="4">
        <v>45679.460497685177</v>
      </c>
      <c r="I1215" t="b">
        <v>1</v>
      </c>
      <c r="J1215" t="b">
        <v>0</v>
      </c>
      <c r="K1215" t="s">
        <v>24</v>
      </c>
      <c r="L1215" t="s">
        <v>36</v>
      </c>
      <c r="N1215">
        <v>20</v>
      </c>
      <c r="O1215" t="s">
        <v>112</v>
      </c>
    </row>
    <row r="1216" spans="1:16" x14ac:dyDescent="0.55000000000000004">
      <c r="A1216" t="s">
        <v>1</v>
      </c>
      <c r="B1216" t="s">
        <v>5953</v>
      </c>
      <c r="C1216" t="s">
        <v>39</v>
      </c>
      <c r="D1216" t="s">
        <v>3985</v>
      </c>
      <c r="E1216" t="s">
        <v>20</v>
      </c>
      <c r="F1216" t="b">
        <v>1</v>
      </c>
      <c r="G1216" t="s">
        <v>30</v>
      </c>
      <c r="H1216" s="4">
        <v>45679.542650462958</v>
      </c>
      <c r="I1216" t="b">
        <v>0</v>
      </c>
      <c r="J1216" t="b">
        <v>1</v>
      </c>
      <c r="K1216" t="s">
        <v>24</v>
      </c>
      <c r="L1216" t="s">
        <v>22</v>
      </c>
      <c r="M1216">
        <v>121000</v>
      </c>
      <c r="O1216" t="s">
        <v>5954</v>
      </c>
      <c r="P1216" t="s">
        <v>2833</v>
      </c>
    </row>
    <row r="1217" spans="1:16" x14ac:dyDescent="0.55000000000000004">
      <c r="A1217" t="s">
        <v>2</v>
      </c>
      <c r="B1217" t="s">
        <v>2</v>
      </c>
      <c r="C1217" t="s">
        <v>2514</v>
      </c>
      <c r="D1217" t="s">
        <v>3973</v>
      </c>
      <c r="E1217" t="s">
        <v>20</v>
      </c>
      <c r="F1217" t="b">
        <v>0</v>
      </c>
      <c r="G1217" t="s">
        <v>27</v>
      </c>
      <c r="H1217" s="4">
        <v>45679.54383101852</v>
      </c>
      <c r="I1217" t="b">
        <v>0</v>
      </c>
      <c r="J1217" t="b">
        <v>0</v>
      </c>
      <c r="K1217" t="s">
        <v>24</v>
      </c>
      <c r="L1217" t="s">
        <v>22</v>
      </c>
      <c r="M1217">
        <v>122500</v>
      </c>
      <c r="O1217" t="s">
        <v>123</v>
      </c>
      <c r="P1217" t="s">
        <v>4894</v>
      </c>
    </row>
    <row r="1218" spans="1:16" x14ac:dyDescent="0.55000000000000004">
      <c r="A1218" t="s">
        <v>0</v>
      </c>
      <c r="B1218" t="s">
        <v>5955</v>
      </c>
      <c r="C1218" t="s">
        <v>39</v>
      </c>
      <c r="D1218" t="s">
        <v>3985</v>
      </c>
      <c r="E1218" t="s">
        <v>20</v>
      </c>
      <c r="F1218" t="b">
        <v>1</v>
      </c>
      <c r="G1218" t="s">
        <v>158</v>
      </c>
      <c r="H1218" s="4">
        <v>45679.54519675926</v>
      </c>
      <c r="I1218" t="b">
        <v>0</v>
      </c>
      <c r="J1218" t="b">
        <v>0</v>
      </c>
      <c r="K1218" t="s">
        <v>158</v>
      </c>
      <c r="L1218" t="s">
        <v>22</v>
      </c>
      <c r="M1218">
        <v>67500</v>
      </c>
      <c r="O1218" t="s">
        <v>3785</v>
      </c>
      <c r="P1218" t="s">
        <v>221</v>
      </c>
    </row>
    <row r="1219" spans="1:16" x14ac:dyDescent="0.55000000000000004">
      <c r="A1219" t="s">
        <v>89</v>
      </c>
      <c r="B1219" t="s">
        <v>5956</v>
      </c>
      <c r="C1219" t="s">
        <v>39</v>
      </c>
      <c r="D1219" t="s">
        <v>3985</v>
      </c>
      <c r="E1219" t="s">
        <v>20</v>
      </c>
      <c r="F1219" t="b">
        <v>1</v>
      </c>
      <c r="G1219" t="s">
        <v>256</v>
      </c>
      <c r="H1219" s="4">
        <v>45679.555162037039</v>
      </c>
      <c r="I1219" t="b">
        <v>1</v>
      </c>
      <c r="J1219" t="b">
        <v>0</v>
      </c>
      <c r="K1219" t="s">
        <v>256</v>
      </c>
      <c r="L1219" t="s">
        <v>22</v>
      </c>
      <c r="M1219">
        <v>33000</v>
      </c>
      <c r="O1219" t="s">
        <v>5201</v>
      </c>
      <c r="P1219" t="s">
        <v>5957</v>
      </c>
    </row>
    <row r="1220" spans="1:16" x14ac:dyDescent="0.55000000000000004">
      <c r="A1220" t="s">
        <v>89</v>
      </c>
      <c r="B1220" t="s">
        <v>2377</v>
      </c>
      <c r="C1220" t="s">
        <v>3015</v>
      </c>
      <c r="D1220" t="s">
        <v>3973</v>
      </c>
      <c r="E1220" t="s">
        <v>20</v>
      </c>
      <c r="F1220" t="b">
        <v>0</v>
      </c>
      <c r="G1220" t="s">
        <v>27</v>
      </c>
      <c r="H1220" s="4">
        <v>45679.583726851852</v>
      </c>
      <c r="I1220" t="b">
        <v>1</v>
      </c>
      <c r="J1220" t="b">
        <v>0</v>
      </c>
      <c r="K1220" t="s">
        <v>24</v>
      </c>
      <c r="L1220" t="s">
        <v>22</v>
      </c>
      <c r="M1220">
        <v>152500</v>
      </c>
      <c r="O1220" t="s">
        <v>303</v>
      </c>
      <c r="P1220" t="s">
        <v>2562</v>
      </c>
    </row>
    <row r="1221" spans="1:16" x14ac:dyDescent="0.55000000000000004">
      <c r="A1221" t="s">
        <v>89</v>
      </c>
      <c r="B1221" t="s">
        <v>5958</v>
      </c>
      <c r="C1221" t="s">
        <v>3456</v>
      </c>
      <c r="D1221" t="s">
        <v>3973</v>
      </c>
      <c r="E1221" t="s">
        <v>20</v>
      </c>
      <c r="F1221" t="b">
        <v>0</v>
      </c>
      <c r="G1221" t="s">
        <v>23</v>
      </c>
      <c r="H1221" s="4">
        <v>45679.600590277783</v>
      </c>
      <c r="I1221" t="b">
        <v>0</v>
      </c>
      <c r="J1221" t="b">
        <v>0</v>
      </c>
      <c r="K1221" t="s">
        <v>24</v>
      </c>
      <c r="L1221" t="s">
        <v>36</v>
      </c>
      <c r="N1221">
        <v>47.5</v>
      </c>
      <c r="O1221" t="s">
        <v>2791</v>
      </c>
      <c r="P1221" t="s">
        <v>5959</v>
      </c>
    </row>
    <row r="1222" spans="1:16" x14ac:dyDescent="0.55000000000000004">
      <c r="A1222" t="s">
        <v>0</v>
      </c>
      <c r="B1222" t="s">
        <v>5960</v>
      </c>
      <c r="C1222" t="s">
        <v>44</v>
      </c>
      <c r="D1222" t="s">
        <v>3973</v>
      </c>
      <c r="E1222" t="s">
        <v>20</v>
      </c>
      <c r="F1222" t="b">
        <v>0</v>
      </c>
      <c r="G1222" t="s">
        <v>41</v>
      </c>
      <c r="H1222" s="4">
        <v>45679.625497685192</v>
      </c>
      <c r="I1222" t="b">
        <v>0</v>
      </c>
      <c r="J1222" t="b">
        <v>1</v>
      </c>
      <c r="K1222" t="s">
        <v>24</v>
      </c>
      <c r="L1222" t="s">
        <v>22</v>
      </c>
      <c r="M1222">
        <v>161500</v>
      </c>
      <c r="O1222" t="s">
        <v>1883</v>
      </c>
      <c r="P1222" t="s">
        <v>1485</v>
      </c>
    </row>
    <row r="1223" spans="1:16" x14ac:dyDescent="0.55000000000000004">
      <c r="A1223" t="s">
        <v>1</v>
      </c>
      <c r="B1223" t="s">
        <v>5961</v>
      </c>
      <c r="C1223" t="s">
        <v>322</v>
      </c>
      <c r="D1223" t="s">
        <v>3973</v>
      </c>
      <c r="E1223" t="s">
        <v>20</v>
      </c>
      <c r="F1223" t="b">
        <v>0</v>
      </c>
      <c r="G1223" t="s">
        <v>41</v>
      </c>
      <c r="H1223" s="4">
        <v>45679.626597222217</v>
      </c>
      <c r="I1223" t="b">
        <v>0</v>
      </c>
      <c r="J1223" t="b">
        <v>1</v>
      </c>
      <c r="K1223" t="s">
        <v>24</v>
      </c>
      <c r="L1223" t="s">
        <v>22</v>
      </c>
      <c r="M1223">
        <v>186500</v>
      </c>
      <c r="O1223" t="s">
        <v>1883</v>
      </c>
      <c r="P1223" t="s">
        <v>5962</v>
      </c>
    </row>
    <row r="1224" spans="1:16" x14ac:dyDescent="0.55000000000000004">
      <c r="A1224" t="s">
        <v>2</v>
      </c>
      <c r="B1224" t="s">
        <v>358</v>
      </c>
      <c r="C1224" t="s">
        <v>145</v>
      </c>
      <c r="D1224" t="s">
        <v>3828</v>
      </c>
      <c r="E1224" t="s">
        <v>20</v>
      </c>
      <c r="F1224" t="b">
        <v>0</v>
      </c>
      <c r="G1224" t="s">
        <v>27</v>
      </c>
      <c r="H1224" s="4">
        <v>45679.62709490741</v>
      </c>
      <c r="I1224" t="b">
        <v>1</v>
      </c>
      <c r="J1224" t="b">
        <v>1</v>
      </c>
      <c r="K1224" t="s">
        <v>24</v>
      </c>
      <c r="L1224" t="s">
        <v>22</v>
      </c>
      <c r="M1224">
        <v>85000</v>
      </c>
      <c r="O1224" t="s">
        <v>4196</v>
      </c>
      <c r="P1224" t="s">
        <v>5963</v>
      </c>
    </row>
    <row r="1225" spans="1:16" x14ac:dyDescent="0.55000000000000004">
      <c r="A1225" t="s">
        <v>2</v>
      </c>
      <c r="B1225" t="s">
        <v>132</v>
      </c>
      <c r="C1225" t="s">
        <v>5964</v>
      </c>
      <c r="D1225" t="s">
        <v>131</v>
      </c>
      <c r="E1225" t="s">
        <v>20</v>
      </c>
      <c r="F1225" t="b">
        <v>0</v>
      </c>
      <c r="G1225" t="s">
        <v>27</v>
      </c>
      <c r="H1225" s="4">
        <v>45679.627175925933</v>
      </c>
      <c r="I1225" t="b">
        <v>1</v>
      </c>
      <c r="J1225" t="b">
        <v>0</v>
      </c>
      <c r="K1225" t="s">
        <v>24</v>
      </c>
      <c r="L1225" t="s">
        <v>22</v>
      </c>
      <c r="M1225">
        <v>145000</v>
      </c>
      <c r="O1225" t="s">
        <v>131</v>
      </c>
      <c r="P1225" t="s">
        <v>1671</v>
      </c>
    </row>
    <row r="1226" spans="1:16" x14ac:dyDescent="0.55000000000000004">
      <c r="A1226" t="s">
        <v>2</v>
      </c>
      <c r="B1226" t="s">
        <v>2</v>
      </c>
      <c r="C1226" t="s">
        <v>2514</v>
      </c>
      <c r="D1226" t="s">
        <v>2208</v>
      </c>
      <c r="E1226" t="s">
        <v>20</v>
      </c>
      <c r="F1226" t="b">
        <v>0</v>
      </c>
      <c r="G1226" t="s">
        <v>35</v>
      </c>
      <c r="H1226" s="4">
        <v>45679.62771990741</v>
      </c>
      <c r="I1226" t="b">
        <v>0</v>
      </c>
      <c r="J1226" t="b">
        <v>0</v>
      </c>
      <c r="K1226" t="s">
        <v>24</v>
      </c>
      <c r="L1226" t="s">
        <v>22</v>
      </c>
      <c r="M1226">
        <v>122500</v>
      </c>
      <c r="O1226" t="s">
        <v>123</v>
      </c>
      <c r="P1226" t="s">
        <v>4894</v>
      </c>
    </row>
    <row r="1227" spans="1:16" x14ac:dyDescent="0.55000000000000004">
      <c r="A1227" t="s">
        <v>139</v>
      </c>
      <c r="B1227" t="s">
        <v>5965</v>
      </c>
      <c r="C1227" t="s">
        <v>158</v>
      </c>
      <c r="D1227" t="s">
        <v>4035</v>
      </c>
      <c r="E1227" t="s">
        <v>20</v>
      </c>
      <c r="F1227" t="b">
        <v>0</v>
      </c>
      <c r="G1227" t="s">
        <v>158</v>
      </c>
      <c r="H1227" s="4">
        <v>45679.628530092603</v>
      </c>
      <c r="I1227" t="b">
        <v>0</v>
      </c>
      <c r="J1227" t="b">
        <v>0</v>
      </c>
      <c r="K1227" t="s">
        <v>158</v>
      </c>
      <c r="L1227" t="s">
        <v>22</v>
      </c>
      <c r="M1227">
        <v>91799.5</v>
      </c>
      <c r="O1227" t="s">
        <v>1438</v>
      </c>
      <c r="P1227" t="s">
        <v>863</v>
      </c>
    </row>
    <row r="1228" spans="1:16" x14ac:dyDescent="0.55000000000000004">
      <c r="A1228" t="s">
        <v>0</v>
      </c>
      <c r="B1228" t="s">
        <v>1300</v>
      </c>
      <c r="C1228" t="s">
        <v>1096</v>
      </c>
      <c r="D1228" t="s">
        <v>2208</v>
      </c>
      <c r="E1228" t="s">
        <v>51</v>
      </c>
      <c r="F1228" t="b">
        <v>0</v>
      </c>
      <c r="G1228" t="s">
        <v>27</v>
      </c>
      <c r="H1228" s="4">
        <v>45679.666886574072</v>
      </c>
      <c r="I1228" t="b">
        <v>1</v>
      </c>
      <c r="J1228" t="b">
        <v>0</v>
      </c>
      <c r="K1228" t="s">
        <v>24</v>
      </c>
      <c r="L1228" t="s">
        <v>36</v>
      </c>
      <c r="N1228">
        <v>42.5</v>
      </c>
      <c r="O1228" t="s">
        <v>74</v>
      </c>
      <c r="P1228" t="s">
        <v>5966</v>
      </c>
    </row>
    <row r="1229" spans="1:16" x14ac:dyDescent="0.55000000000000004">
      <c r="A1229" t="s">
        <v>0</v>
      </c>
      <c r="B1229" t="s">
        <v>5967</v>
      </c>
      <c r="C1229" t="s">
        <v>293</v>
      </c>
      <c r="D1229" t="s">
        <v>3973</v>
      </c>
      <c r="E1229" t="s">
        <v>51</v>
      </c>
      <c r="F1229" t="b">
        <v>0</v>
      </c>
      <c r="G1229" t="s">
        <v>41</v>
      </c>
      <c r="H1229" s="4">
        <v>45679.667141203703</v>
      </c>
      <c r="I1229" t="b">
        <v>1</v>
      </c>
      <c r="J1229" t="b">
        <v>0</v>
      </c>
      <c r="K1229" t="s">
        <v>24</v>
      </c>
      <c r="L1229" t="s">
        <v>36</v>
      </c>
      <c r="N1229">
        <v>50</v>
      </c>
      <c r="O1229" t="s">
        <v>477</v>
      </c>
      <c r="P1229" t="s">
        <v>2400</v>
      </c>
    </row>
    <row r="1230" spans="1:16" x14ac:dyDescent="0.55000000000000004">
      <c r="A1230" t="s">
        <v>0</v>
      </c>
      <c r="B1230" t="s">
        <v>5968</v>
      </c>
      <c r="C1230" t="s">
        <v>94</v>
      </c>
      <c r="D1230" t="s">
        <v>3828</v>
      </c>
      <c r="E1230" t="s">
        <v>51</v>
      </c>
      <c r="F1230" t="b">
        <v>0</v>
      </c>
      <c r="G1230" t="s">
        <v>30</v>
      </c>
      <c r="H1230" s="4">
        <v>45679.667731481481</v>
      </c>
      <c r="I1230" t="b">
        <v>1</v>
      </c>
      <c r="J1230" t="b">
        <v>0</v>
      </c>
      <c r="K1230" t="s">
        <v>24</v>
      </c>
      <c r="L1230" t="s">
        <v>36</v>
      </c>
      <c r="N1230">
        <v>27.5</v>
      </c>
      <c r="O1230" t="s">
        <v>5969</v>
      </c>
      <c r="P1230" t="s">
        <v>119</v>
      </c>
    </row>
    <row r="1231" spans="1:16" x14ac:dyDescent="0.55000000000000004">
      <c r="A1231" t="s">
        <v>139</v>
      </c>
      <c r="B1231" t="s">
        <v>139</v>
      </c>
      <c r="C1231" t="s">
        <v>225</v>
      </c>
      <c r="D1231" t="s">
        <v>131</v>
      </c>
      <c r="E1231" t="s">
        <v>20</v>
      </c>
      <c r="F1231" t="b">
        <v>0</v>
      </c>
      <c r="G1231" t="s">
        <v>52</v>
      </c>
      <c r="H1231" s="4">
        <v>45679.667928240742</v>
      </c>
      <c r="I1231" t="b">
        <v>0</v>
      </c>
      <c r="J1231" t="b">
        <v>0</v>
      </c>
      <c r="K1231" t="s">
        <v>24</v>
      </c>
      <c r="L1231" t="s">
        <v>36</v>
      </c>
      <c r="N1231">
        <v>29.5</v>
      </c>
      <c r="O1231" t="s">
        <v>131</v>
      </c>
      <c r="P1231" t="s">
        <v>5970</v>
      </c>
    </row>
    <row r="1232" spans="1:16" x14ac:dyDescent="0.55000000000000004">
      <c r="A1232" t="s">
        <v>139</v>
      </c>
      <c r="B1232" t="s">
        <v>5971</v>
      </c>
      <c r="C1232" t="s">
        <v>2154</v>
      </c>
      <c r="D1232" t="s">
        <v>3973</v>
      </c>
      <c r="E1232" t="s">
        <v>51</v>
      </c>
      <c r="F1232" t="b">
        <v>0</v>
      </c>
      <c r="G1232" t="s">
        <v>27</v>
      </c>
      <c r="H1232" s="4">
        <v>45679.668923611112</v>
      </c>
      <c r="I1232" t="b">
        <v>1</v>
      </c>
      <c r="J1232" t="b">
        <v>0</v>
      </c>
      <c r="K1232" t="s">
        <v>24</v>
      </c>
      <c r="L1232" t="s">
        <v>36</v>
      </c>
      <c r="N1232">
        <v>47.5</v>
      </c>
      <c r="O1232" t="s">
        <v>74</v>
      </c>
      <c r="P1232" t="s">
        <v>5972</v>
      </c>
    </row>
    <row r="1233" spans="1:16" x14ac:dyDescent="0.55000000000000004">
      <c r="A1233" t="s">
        <v>139</v>
      </c>
      <c r="B1233" t="s">
        <v>277</v>
      </c>
      <c r="C1233" t="s">
        <v>39</v>
      </c>
      <c r="D1233" t="s">
        <v>3973</v>
      </c>
      <c r="E1233" t="s">
        <v>20</v>
      </c>
      <c r="F1233" t="b">
        <v>1</v>
      </c>
      <c r="G1233" t="s">
        <v>1420</v>
      </c>
      <c r="H1233" s="4">
        <v>45679.689259259263</v>
      </c>
      <c r="I1233" t="b">
        <v>0</v>
      </c>
      <c r="J1233" t="b">
        <v>0</v>
      </c>
      <c r="K1233" t="s">
        <v>1420</v>
      </c>
      <c r="L1233" t="s">
        <v>22</v>
      </c>
      <c r="M1233">
        <v>108000</v>
      </c>
      <c r="O1233" t="s">
        <v>4218</v>
      </c>
      <c r="P1233" t="s">
        <v>4219</v>
      </c>
    </row>
    <row r="1234" spans="1:16" x14ac:dyDescent="0.55000000000000004">
      <c r="A1234" t="s">
        <v>0</v>
      </c>
      <c r="B1234" t="s">
        <v>5973</v>
      </c>
      <c r="C1234" t="s">
        <v>172</v>
      </c>
      <c r="D1234" t="s">
        <v>3973</v>
      </c>
      <c r="E1234" t="s">
        <v>20</v>
      </c>
      <c r="F1234" t="b">
        <v>0</v>
      </c>
      <c r="G1234" t="s">
        <v>27</v>
      </c>
      <c r="H1234" s="4">
        <v>45679.708668981482</v>
      </c>
      <c r="I1234" t="b">
        <v>0</v>
      </c>
      <c r="J1234" t="b">
        <v>0</v>
      </c>
      <c r="K1234" t="s">
        <v>24</v>
      </c>
      <c r="L1234" t="s">
        <v>22</v>
      </c>
      <c r="M1234">
        <v>118140</v>
      </c>
      <c r="O1234" t="s">
        <v>4344</v>
      </c>
    </row>
    <row r="1235" spans="1:16" x14ac:dyDescent="0.55000000000000004">
      <c r="A1235" t="s">
        <v>0</v>
      </c>
      <c r="B1235" t="s">
        <v>5974</v>
      </c>
      <c r="C1235" t="s">
        <v>236</v>
      </c>
      <c r="D1235" t="s">
        <v>3973</v>
      </c>
      <c r="E1235" t="s">
        <v>20</v>
      </c>
      <c r="F1235" t="b">
        <v>0</v>
      </c>
      <c r="G1235" t="s">
        <v>27</v>
      </c>
      <c r="H1235" s="4">
        <v>45679.708668981482</v>
      </c>
      <c r="I1235" t="b">
        <v>0</v>
      </c>
      <c r="J1235" t="b">
        <v>0</v>
      </c>
      <c r="K1235" t="s">
        <v>24</v>
      </c>
      <c r="L1235" t="s">
        <v>22</v>
      </c>
      <c r="M1235">
        <v>100000</v>
      </c>
      <c r="O1235" t="s">
        <v>5975</v>
      </c>
      <c r="P1235" t="s">
        <v>1022</v>
      </c>
    </row>
    <row r="1236" spans="1:16" x14ac:dyDescent="0.55000000000000004">
      <c r="A1236" t="s">
        <v>0</v>
      </c>
      <c r="B1236" t="s">
        <v>3291</v>
      </c>
      <c r="C1236" t="s">
        <v>151</v>
      </c>
      <c r="D1236" t="s">
        <v>3973</v>
      </c>
      <c r="E1236" t="s">
        <v>20</v>
      </c>
      <c r="F1236" t="b">
        <v>0</v>
      </c>
      <c r="G1236" t="s">
        <v>30</v>
      </c>
      <c r="H1236" s="4">
        <v>45679.709247685183</v>
      </c>
      <c r="I1236" t="b">
        <v>0</v>
      </c>
      <c r="J1236" t="b">
        <v>0</v>
      </c>
      <c r="K1236" t="s">
        <v>24</v>
      </c>
      <c r="L1236" t="s">
        <v>22</v>
      </c>
      <c r="M1236">
        <v>63320</v>
      </c>
      <c r="O1236" t="s">
        <v>1783</v>
      </c>
      <c r="P1236" t="s">
        <v>5105</v>
      </c>
    </row>
    <row r="1237" spans="1:16" x14ac:dyDescent="0.55000000000000004">
      <c r="A1237" t="s">
        <v>2</v>
      </c>
      <c r="B1237" t="s">
        <v>5976</v>
      </c>
      <c r="C1237" t="s">
        <v>1729</v>
      </c>
      <c r="D1237" t="s">
        <v>3828</v>
      </c>
      <c r="E1237" t="s">
        <v>20</v>
      </c>
      <c r="F1237" t="b">
        <v>0</v>
      </c>
      <c r="G1237" t="s">
        <v>41</v>
      </c>
      <c r="H1237" s="4">
        <v>45679.710833333331</v>
      </c>
      <c r="I1237" t="b">
        <v>0</v>
      </c>
      <c r="J1237" t="b">
        <v>1</v>
      </c>
      <c r="K1237" t="s">
        <v>24</v>
      </c>
      <c r="L1237" t="s">
        <v>22</v>
      </c>
      <c r="M1237">
        <v>111022.5</v>
      </c>
      <c r="O1237" t="s">
        <v>1730</v>
      </c>
      <c r="P1237" t="s">
        <v>5977</v>
      </c>
    </row>
    <row r="1238" spans="1:16" x14ac:dyDescent="0.55000000000000004">
      <c r="A1238" t="s">
        <v>1</v>
      </c>
      <c r="B1238" t="s">
        <v>5978</v>
      </c>
      <c r="C1238" t="s">
        <v>203</v>
      </c>
      <c r="D1238" t="s">
        <v>3973</v>
      </c>
      <c r="E1238" t="s">
        <v>20</v>
      </c>
      <c r="F1238" t="b">
        <v>0</v>
      </c>
      <c r="G1238" t="s">
        <v>23</v>
      </c>
      <c r="H1238" s="4">
        <v>45679.725578703707</v>
      </c>
      <c r="I1238" t="b">
        <v>1</v>
      </c>
      <c r="J1238" t="b">
        <v>0</v>
      </c>
      <c r="K1238" t="s">
        <v>24</v>
      </c>
      <c r="L1238" t="s">
        <v>36</v>
      </c>
      <c r="N1238">
        <v>52.5</v>
      </c>
      <c r="O1238" t="s">
        <v>741</v>
      </c>
      <c r="P1238" t="s">
        <v>193</v>
      </c>
    </row>
    <row r="1239" spans="1:16" x14ac:dyDescent="0.55000000000000004">
      <c r="A1239" t="s">
        <v>0</v>
      </c>
      <c r="B1239" t="s">
        <v>0</v>
      </c>
      <c r="C1239" t="s">
        <v>3943</v>
      </c>
      <c r="D1239" t="s">
        <v>3973</v>
      </c>
      <c r="E1239" t="s">
        <v>51</v>
      </c>
      <c r="F1239" t="b">
        <v>0</v>
      </c>
      <c r="G1239" t="s">
        <v>41</v>
      </c>
      <c r="H1239" s="4">
        <v>45679.750474537039</v>
      </c>
      <c r="I1239" t="b">
        <v>1</v>
      </c>
      <c r="J1239" t="b">
        <v>0</v>
      </c>
      <c r="K1239" t="s">
        <v>24</v>
      </c>
      <c r="L1239" t="s">
        <v>36</v>
      </c>
      <c r="N1239">
        <v>55</v>
      </c>
      <c r="O1239" t="s">
        <v>5979</v>
      </c>
      <c r="P1239" t="s">
        <v>5980</v>
      </c>
    </row>
    <row r="1240" spans="1:16" x14ac:dyDescent="0.55000000000000004">
      <c r="A1240" t="s">
        <v>139</v>
      </c>
      <c r="B1240" t="s">
        <v>5981</v>
      </c>
      <c r="C1240" t="s">
        <v>180</v>
      </c>
      <c r="D1240" t="s">
        <v>3973</v>
      </c>
      <c r="E1240" t="s">
        <v>20</v>
      </c>
      <c r="F1240" t="b">
        <v>0</v>
      </c>
      <c r="G1240" t="s">
        <v>41</v>
      </c>
      <c r="H1240" s="4">
        <v>45679.750543981478</v>
      </c>
      <c r="I1240" t="b">
        <v>0</v>
      </c>
      <c r="J1240" t="b">
        <v>0</v>
      </c>
      <c r="K1240" t="s">
        <v>24</v>
      </c>
      <c r="L1240" t="s">
        <v>22</v>
      </c>
      <c r="M1240">
        <v>105000</v>
      </c>
      <c r="O1240" t="s">
        <v>1631</v>
      </c>
      <c r="P1240" t="s">
        <v>5982</v>
      </c>
    </row>
    <row r="1241" spans="1:16" x14ac:dyDescent="0.55000000000000004">
      <c r="A1241" t="s">
        <v>1</v>
      </c>
      <c r="B1241" t="s">
        <v>5983</v>
      </c>
      <c r="C1241" t="s">
        <v>151</v>
      </c>
      <c r="D1241" t="s">
        <v>3973</v>
      </c>
      <c r="E1241" t="s">
        <v>20</v>
      </c>
      <c r="F1241" t="b">
        <v>0</v>
      </c>
      <c r="G1241" t="s">
        <v>30</v>
      </c>
      <c r="H1241" s="4">
        <v>45679.750983796293</v>
      </c>
      <c r="I1241" t="b">
        <v>0</v>
      </c>
      <c r="J1241" t="b">
        <v>1</v>
      </c>
      <c r="K1241" t="s">
        <v>24</v>
      </c>
      <c r="L1241" t="s">
        <v>22</v>
      </c>
      <c r="M1241">
        <v>177500</v>
      </c>
      <c r="O1241" t="s">
        <v>5984</v>
      </c>
    </row>
    <row r="1242" spans="1:16" x14ac:dyDescent="0.55000000000000004">
      <c r="A1242" t="s">
        <v>2</v>
      </c>
      <c r="B1242" t="s">
        <v>5985</v>
      </c>
      <c r="C1242" t="s">
        <v>1141</v>
      </c>
      <c r="D1242" t="s">
        <v>3973</v>
      </c>
      <c r="E1242" t="s">
        <v>20</v>
      </c>
      <c r="F1242" t="b">
        <v>0</v>
      </c>
      <c r="G1242" t="s">
        <v>41</v>
      </c>
      <c r="H1242" s="4">
        <v>45679.752592592587</v>
      </c>
      <c r="I1242" t="b">
        <v>0</v>
      </c>
      <c r="J1242" t="b">
        <v>1</v>
      </c>
      <c r="K1242" t="s">
        <v>24</v>
      </c>
      <c r="L1242" t="s">
        <v>22</v>
      </c>
      <c r="M1242">
        <v>163500</v>
      </c>
      <c r="O1242" t="s">
        <v>5986</v>
      </c>
      <c r="P1242" t="s">
        <v>871</v>
      </c>
    </row>
    <row r="1243" spans="1:16" x14ac:dyDescent="0.55000000000000004">
      <c r="A1243" t="s">
        <v>0</v>
      </c>
      <c r="B1243" t="s">
        <v>5987</v>
      </c>
      <c r="C1243" t="s">
        <v>82</v>
      </c>
      <c r="D1243" t="s">
        <v>3973</v>
      </c>
      <c r="E1243" t="s">
        <v>20</v>
      </c>
      <c r="F1243" t="b">
        <v>0</v>
      </c>
      <c r="G1243" t="s">
        <v>27</v>
      </c>
      <c r="H1243" s="4">
        <v>45679.791724537034</v>
      </c>
      <c r="I1243" t="b">
        <v>0</v>
      </c>
      <c r="J1243" t="b">
        <v>0</v>
      </c>
      <c r="K1243" t="s">
        <v>24</v>
      </c>
      <c r="L1243" t="s">
        <v>22</v>
      </c>
      <c r="M1243">
        <v>127500</v>
      </c>
      <c r="O1243" t="s">
        <v>5988</v>
      </c>
      <c r="P1243" t="s">
        <v>5989</v>
      </c>
    </row>
    <row r="1244" spans="1:16" x14ac:dyDescent="0.55000000000000004">
      <c r="A1244" t="s">
        <v>1</v>
      </c>
      <c r="B1244" t="s">
        <v>5990</v>
      </c>
      <c r="C1244" t="s">
        <v>3891</v>
      </c>
      <c r="D1244" t="s">
        <v>3828</v>
      </c>
      <c r="E1244" t="s">
        <v>20</v>
      </c>
      <c r="F1244" t="b">
        <v>0</v>
      </c>
      <c r="G1244" t="s">
        <v>27</v>
      </c>
      <c r="H1244" s="4">
        <v>45679.793854166674</v>
      </c>
      <c r="I1244" t="b">
        <v>0</v>
      </c>
      <c r="J1244" t="b">
        <v>1</v>
      </c>
      <c r="K1244" t="s">
        <v>24</v>
      </c>
      <c r="L1244" t="s">
        <v>22</v>
      </c>
      <c r="M1244">
        <v>120000</v>
      </c>
      <c r="O1244" t="s">
        <v>3892</v>
      </c>
      <c r="P1244" t="s">
        <v>5991</v>
      </c>
    </row>
    <row r="1245" spans="1:16" x14ac:dyDescent="0.55000000000000004">
      <c r="A1245" t="s">
        <v>0</v>
      </c>
      <c r="B1245" t="s">
        <v>5992</v>
      </c>
      <c r="C1245" t="s">
        <v>42</v>
      </c>
      <c r="D1245" t="s">
        <v>3600</v>
      </c>
      <c r="E1245" t="s">
        <v>51</v>
      </c>
      <c r="F1245" t="b">
        <v>0</v>
      </c>
      <c r="G1245" t="s">
        <v>41</v>
      </c>
      <c r="H1245" s="4">
        <v>45679.875474537039</v>
      </c>
      <c r="I1245" t="b">
        <v>1</v>
      </c>
      <c r="J1245" t="b">
        <v>1</v>
      </c>
      <c r="K1245" t="s">
        <v>24</v>
      </c>
      <c r="L1245" t="s">
        <v>36</v>
      </c>
      <c r="N1245">
        <v>64.300003051757813</v>
      </c>
      <c r="O1245" t="s">
        <v>783</v>
      </c>
      <c r="P1245" t="s">
        <v>4643</v>
      </c>
    </row>
    <row r="1246" spans="1:16" x14ac:dyDescent="0.55000000000000004">
      <c r="A1246" t="s">
        <v>25</v>
      </c>
      <c r="B1246" t="s">
        <v>5993</v>
      </c>
      <c r="C1246" t="s">
        <v>644</v>
      </c>
      <c r="D1246" t="s">
        <v>3973</v>
      </c>
      <c r="E1246" t="s">
        <v>51</v>
      </c>
      <c r="F1246" t="b">
        <v>0</v>
      </c>
      <c r="G1246" t="s">
        <v>41</v>
      </c>
      <c r="H1246" s="4">
        <v>45679.875497685192</v>
      </c>
      <c r="I1246" t="b">
        <v>0</v>
      </c>
      <c r="J1246" t="b">
        <v>0</v>
      </c>
      <c r="K1246" t="s">
        <v>24</v>
      </c>
      <c r="L1246" t="s">
        <v>36</v>
      </c>
      <c r="N1246">
        <v>99</v>
      </c>
      <c r="O1246" t="s">
        <v>5994</v>
      </c>
      <c r="P1246" t="s">
        <v>5995</v>
      </c>
    </row>
    <row r="1247" spans="1:16" x14ac:dyDescent="0.55000000000000004">
      <c r="A1247" t="s">
        <v>0</v>
      </c>
      <c r="B1247" t="s">
        <v>5996</v>
      </c>
      <c r="C1247" t="s">
        <v>644</v>
      </c>
      <c r="D1247" t="s">
        <v>3973</v>
      </c>
      <c r="E1247" t="s">
        <v>20</v>
      </c>
      <c r="F1247" t="b">
        <v>0</v>
      </c>
      <c r="G1247" t="s">
        <v>41</v>
      </c>
      <c r="H1247" s="4">
        <v>45679.875567129631</v>
      </c>
      <c r="I1247" t="b">
        <v>0</v>
      </c>
      <c r="J1247" t="b">
        <v>1</v>
      </c>
      <c r="K1247" t="s">
        <v>24</v>
      </c>
      <c r="L1247" t="s">
        <v>22</v>
      </c>
      <c r="M1247">
        <v>105362.5</v>
      </c>
      <c r="O1247" t="s">
        <v>5997</v>
      </c>
      <c r="P1247" t="s">
        <v>5998</v>
      </c>
    </row>
    <row r="1248" spans="1:16" x14ac:dyDescent="0.55000000000000004">
      <c r="A1248" t="s">
        <v>139</v>
      </c>
      <c r="B1248" t="s">
        <v>5999</v>
      </c>
      <c r="C1248" t="s">
        <v>986</v>
      </c>
      <c r="D1248" t="s">
        <v>4084</v>
      </c>
      <c r="E1248" t="s">
        <v>20</v>
      </c>
      <c r="F1248" t="b">
        <v>0</v>
      </c>
      <c r="G1248" t="s">
        <v>41</v>
      </c>
      <c r="H1248" s="4">
        <v>45679.875671296293</v>
      </c>
      <c r="I1248" t="b">
        <v>1</v>
      </c>
      <c r="J1248" t="b">
        <v>0</v>
      </c>
      <c r="K1248" t="s">
        <v>24</v>
      </c>
      <c r="L1248" t="s">
        <v>36</v>
      </c>
      <c r="N1248">
        <v>44.989997863769531</v>
      </c>
      <c r="O1248" t="s">
        <v>6000</v>
      </c>
      <c r="P1248" t="s">
        <v>2128</v>
      </c>
    </row>
    <row r="1249" spans="1:16" x14ac:dyDescent="0.55000000000000004">
      <c r="A1249" t="s">
        <v>0</v>
      </c>
      <c r="B1249" t="s">
        <v>6001</v>
      </c>
      <c r="C1249" t="s">
        <v>140</v>
      </c>
      <c r="D1249" t="s">
        <v>3973</v>
      </c>
      <c r="E1249" t="s">
        <v>20</v>
      </c>
      <c r="F1249" t="b">
        <v>0</v>
      </c>
      <c r="G1249" t="s">
        <v>35</v>
      </c>
      <c r="H1249" s="4">
        <v>45679.875706018523</v>
      </c>
      <c r="I1249" t="b">
        <v>0</v>
      </c>
      <c r="J1249" t="b">
        <v>0</v>
      </c>
      <c r="K1249" t="s">
        <v>24</v>
      </c>
      <c r="L1249" t="s">
        <v>22</v>
      </c>
      <c r="M1249">
        <v>145000</v>
      </c>
      <c r="O1249" t="s">
        <v>6002</v>
      </c>
    </row>
    <row r="1250" spans="1:16" x14ac:dyDescent="0.55000000000000004">
      <c r="A1250" t="s">
        <v>19</v>
      </c>
      <c r="B1250" t="s">
        <v>3832</v>
      </c>
      <c r="C1250" t="s">
        <v>151</v>
      </c>
      <c r="D1250" t="s">
        <v>3973</v>
      </c>
      <c r="E1250" t="s">
        <v>20</v>
      </c>
      <c r="F1250" t="b">
        <v>0</v>
      </c>
      <c r="G1250" t="s">
        <v>30</v>
      </c>
      <c r="H1250" s="4">
        <v>45679.87605324074</v>
      </c>
      <c r="I1250" t="b">
        <v>0</v>
      </c>
      <c r="J1250" t="b">
        <v>1</v>
      </c>
      <c r="K1250" t="s">
        <v>24</v>
      </c>
      <c r="L1250" t="s">
        <v>22</v>
      </c>
      <c r="M1250">
        <v>132500</v>
      </c>
      <c r="O1250" t="s">
        <v>1173</v>
      </c>
      <c r="P1250" t="s">
        <v>6003</v>
      </c>
    </row>
    <row r="1251" spans="1:16" x14ac:dyDescent="0.55000000000000004">
      <c r="A1251" t="s">
        <v>1</v>
      </c>
      <c r="B1251" t="s">
        <v>779</v>
      </c>
      <c r="C1251" t="s">
        <v>293</v>
      </c>
      <c r="D1251" t="s">
        <v>3973</v>
      </c>
      <c r="E1251" t="s">
        <v>20</v>
      </c>
      <c r="F1251" t="b">
        <v>0</v>
      </c>
      <c r="G1251" t="s">
        <v>41</v>
      </c>
      <c r="H1251" s="4">
        <v>45679.876597222217</v>
      </c>
      <c r="I1251" t="b">
        <v>0</v>
      </c>
      <c r="J1251" t="b">
        <v>1</v>
      </c>
      <c r="K1251" t="s">
        <v>24</v>
      </c>
      <c r="L1251" t="s">
        <v>36</v>
      </c>
      <c r="N1251">
        <v>41.625</v>
      </c>
      <c r="O1251" t="s">
        <v>3278</v>
      </c>
    </row>
    <row r="1252" spans="1:16" x14ac:dyDescent="0.55000000000000004">
      <c r="A1252" t="s">
        <v>1</v>
      </c>
      <c r="B1252" t="s">
        <v>6004</v>
      </c>
      <c r="C1252" t="s">
        <v>122</v>
      </c>
      <c r="D1252" t="s">
        <v>3973</v>
      </c>
      <c r="E1252" t="s">
        <v>20</v>
      </c>
      <c r="F1252" t="b">
        <v>0</v>
      </c>
      <c r="G1252" t="s">
        <v>52</v>
      </c>
      <c r="H1252" s="4">
        <v>45679.876921296287</v>
      </c>
      <c r="I1252" t="b">
        <v>0</v>
      </c>
      <c r="J1252" t="b">
        <v>1</v>
      </c>
      <c r="K1252" t="s">
        <v>24</v>
      </c>
      <c r="L1252" t="s">
        <v>22</v>
      </c>
      <c r="M1252">
        <v>230695</v>
      </c>
      <c r="O1252" t="s">
        <v>759</v>
      </c>
      <c r="P1252" t="s">
        <v>6005</v>
      </c>
    </row>
    <row r="1253" spans="1:16" x14ac:dyDescent="0.55000000000000004">
      <c r="A1253" t="s">
        <v>2</v>
      </c>
      <c r="B1253" t="s">
        <v>6006</v>
      </c>
      <c r="C1253" t="s">
        <v>540</v>
      </c>
      <c r="D1253" t="s">
        <v>3973</v>
      </c>
      <c r="E1253" t="s">
        <v>20</v>
      </c>
      <c r="F1253" t="b">
        <v>0</v>
      </c>
      <c r="G1253" t="s">
        <v>27</v>
      </c>
      <c r="H1253" s="4">
        <v>45679.877083333333</v>
      </c>
      <c r="I1253" t="b">
        <v>0</v>
      </c>
      <c r="J1253" t="b">
        <v>1</v>
      </c>
      <c r="K1253" t="s">
        <v>24</v>
      </c>
      <c r="L1253" t="s">
        <v>22</v>
      </c>
      <c r="M1253">
        <v>189500</v>
      </c>
      <c r="O1253" t="s">
        <v>4535</v>
      </c>
      <c r="P1253" t="s">
        <v>3638</v>
      </c>
    </row>
    <row r="1254" spans="1:16" x14ac:dyDescent="0.55000000000000004">
      <c r="A1254" t="s">
        <v>0</v>
      </c>
      <c r="B1254" t="s">
        <v>0</v>
      </c>
      <c r="C1254" t="s">
        <v>3429</v>
      </c>
      <c r="D1254" t="s">
        <v>4084</v>
      </c>
      <c r="E1254" t="s">
        <v>20</v>
      </c>
      <c r="F1254" t="b">
        <v>0</v>
      </c>
      <c r="G1254" t="s">
        <v>23</v>
      </c>
      <c r="H1254" s="4">
        <v>45679.892268518517</v>
      </c>
      <c r="I1254" t="b">
        <v>1</v>
      </c>
      <c r="J1254" t="b">
        <v>1</v>
      </c>
      <c r="K1254" t="s">
        <v>24</v>
      </c>
      <c r="L1254" t="s">
        <v>22</v>
      </c>
      <c r="M1254">
        <v>100000</v>
      </c>
      <c r="O1254" t="s">
        <v>4982</v>
      </c>
      <c r="P1254" t="s">
        <v>1057</v>
      </c>
    </row>
    <row r="1255" spans="1:16" x14ac:dyDescent="0.55000000000000004">
      <c r="A1255" t="s">
        <v>139</v>
      </c>
      <c r="B1255" t="s">
        <v>6007</v>
      </c>
      <c r="C1255" t="s">
        <v>6008</v>
      </c>
      <c r="D1255" t="s">
        <v>4035</v>
      </c>
      <c r="E1255" t="s">
        <v>20</v>
      </c>
      <c r="F1255" t="b">
        <v>0</v>
      </c>
      <c r="G1255" t="s">
        <v>6008</v>
      </c>
      <c r="H1255" s="4">
        <v>45679.895601851851</v>
      </c>
      <c r="I1255" t="b">
        <v>0</v>
      </c>
      <c r="J1255" t="b">
        <v>0</v>
      </c>
      <c r="L1255" t="s">
        <v>22</v>
      </c>
      <c r="M1255">
        <v>91799.5</v>
      </c>
      <c r="O1255" t="s">
        <v>6009</v>
      </c>
      <c r="P1255" t="s">
        <v>6010</v>
      </c>
    </row>
    <row r="1256" spans="1:16" x14ac:dyDescent="0.55000000000000004">
      <c r="A1256" t="s">
        <v>0</v>
      </c>
      <c r="B1256" t="s">
        <v>6011</v>
      </c>
      <c r="C1256" t="s">
        <v>1292</v>
      </c>
      <c r="D1256" t="s">
        <v>3973</v>
      </c>
      <c r="E1256" t="s">
        <v>20</v>
      </c>
      <c r="F1256" t="b">
        <v>0</v>
      </c>
      <c r="G1256" t="s">
        <v>27</v>
      </c>
      <c r="H1256" s="4">
        <v>45679.916921296302</v>
      </c>
      <c r="I1256" t="b">
        <v>0</v>
      </c>
      <c r="J1256" t="b">
        <v>1</v>
      </c>
      <c r="K1256" t="s">
        <v>24</v>
      </c>
      <c r="L1256" t="s">
        <v>22</v>
      </c>
      <c r="M1256">
        <v>59000</v>
      </c>
      <c r="O1256" t="s">
        <v>6012</v>
      </c>
      <c r="P1256" t="s">
        <v>2658</v>
      </c>
    </row>
    <row r="1257" spans="1:16" x14ac:dyDescent="0.55000000000000004">
      <c r="A1257" t="s">
        <v>139</v>
      </c>
      <c r="B1257" t="s">
        <v>5512</v>
      </c>
      <c r="C1257" t="s">
        <v>293</v>
      </c>
      <c r="D1257" t="s">
        <v>3600</v>
      </c>
      <c r="E1257" t="s">
        <v>20</v>
      </c>
      <c r="F1257" t="b">
        <v>0</v>
      </c>
      <c r="G1257" t="s">
        <v>41</v>
      </c>
      <c r="H1257" s="4">
        <v>45679.917141203703</v>
      </c>
      <c r="I1257" t="b">
        <v>0</v>
      </c>
      <c r="J1257" t="b">
        <v>0</v>
      </c>
      <c r="K1257" t="s">
        <v>24</v>
      </c>
      <c r="L1257" t="s">
        <v>22</v>
      </c>
      <c r="M1257">
        <v>110000</v>
      </c>
      <c r="O1257" t="s">
        <v>2818</v>
      </c>
      <c r="P1257" t="s">
        <v>6013</v>
      </c>
    </row>
    <row r="1258" spans="1:16" x14ac:dyDescent="0.55000000000000004">
      <c r="A1258" t="s">
        <v>0</v>
      </c>
      <c r="B1258" t="s">
        <v>1934</v>
      </c>
      <c r="C1258" t="s">
        <v>2872</v>
      </c>
      <c r="D1258" t="s">
        <v>3600</v>
      </c>
      <c r="E1258" t="s">
        <v>51</v>
      </c>
      <c r="F1258" t="b">
        <v>0</v>
      </c>
      <c r="G1258" t="s">
        <v>27</v>
      </c>
      <c r="H1258" s="4">
        <v>45679.958391203712</v>
      </c>
      <c r="I1258" t="b">
        <v>1</v>
      </c>
      <c r="J1258" t="b">
        <v>0</v>
      </c>
      <c r="K1258" t="s">
        <v>24</v>
      </c>
      <c r="L1258" t="s">
        <v>36</v>
      </c>
      <c r="N1258">
        <v>27.5</v>
      </c>
      <c r="O1258" t="s">
        <v>6014</v>
      </c>
      <c r="P1258" t="s">
        <v>3076</v>
      </c>
    </row>
    <row r="1259" spans="1:16" x14ac:dyDescent="0.55000000000000004">
      <c r="A1259" t="s">
        <v>1</v>
      </c>
      <c r="B1259" t="s">
        <v>6015</v>
      </c>
      <c r="C1259" t="s">
        <v>192</v>
      </c>
      <c r="D1259" t="s">
        <v>5123</v>
      </c>
      <c r="E1259" t="s">
        <v>20</v>
      </c>
      <c r="F1259" t="b">
        <v>0</v>
      </c>
      <c r="G1259" t="s">
        <v>23</v>
      </c>
      <c r="H1259" s="4">
        <v>45680.01734953704</v>
      </c>
      <c r="I1259" t="b">
        <v>0</v>
      </c>
      <c r="J1259" t="b">
        <v>1</v>
      </c>
      <c r="K1259" t="s">
        <v>24</v>
      </c>
      <c r="L1259" t="s">
        <v>36</v>
      </c>
      <c r="N1259">
        <v>41.884998321533203</v>
      </c>
      <c r="O1259" t="s">
        <v>254</v>
      </c>
      <c r="P1259" t="s">
        <v>3411</v>
      </c>
    </row>
    <row r="1260" spans="1:16" x14ac:dyDescent="0.55000000000000004">
      <c r="A1260" t="s">
        <v>0</v>
      </c>
      <c r="B1260" t="s">
        <v>0</v>
      </c>
      <c r="C1260" t="s">
        <v>851</v>
      </c>
      <c r="D1260" t="s">
        <v>3828</v>
      </c>
      <c r="E1260" t="s">
        <v>20</v>
      </c>
      <c r="F1260" t="b">
        <v>0</v>
      </c>
      <c r="G1260" t="s">
        <v>27</v>
      </c>
      <c r="H1260" s="4">
        <v>45680.041886574072</v>
      </c>
      <c r="I1260" t="b">
        <v>0</v>
      </c>
      <c r="J1260" t="b">
        <v>1</v>
      </c>
      <c r="K1260" t="s">
        <v>24</v>
      </c>
      <c r="L1260" t="s">
        <v>22</v>
      </c>
      <c r="M1260">
        <v>120000</v>
      </c>
      <c r="O1260" t="s">
        <v>5391</v>
      </c>
      <c r="P1260" t="s">
        <v>6016</v>
      </c>
    </row>
    <row r="1261" spans="1:16" x14ac:dyDescent="0.55000000000000004">
      <c r="A1261" t="s">
        <v>0</v>
      </c>
      <c r="B1261" t="s">
        <v>1254</v>
      </c>
      <c r="C1261" t="s">
        <v>337</v>
      </c>
      <c r="D1261" t="s">
        <v>6017</v>
      </c>
      <c r="E1261" t="s">
        <v>20</v>
      </c>
      <c r="F1261" t="b">
        <v>0</v>
      </c>
      <c r="G1261" t="s">
        <v>41</v>
      </c>
      <c r="H1261" s="4">
        <v>45680.042233796303</v>
      </c>
      <c r="I1261" t="b">
        <v>1</v>
      </c>
      <c r="J1261" t="b">
        <v>0</v>
      </c>
      <c r="K1261" t="s">
        <v>24</v>
      </c>
      <c r="L1261" t="s">
        <v>22</v>
      </c>
      <c r="M1261">
        <v>140500</v>
      </c>
      <c r="O1261" t="s">
        <v>2572</v>
      </c>
      <c r="P1261" t="s">
        <v>6018</v>
      </c>
    </row>
    <row r="1262" spans="1:16" x14ac:dyDescent="0.55000000000000004">
      <c r="A1262" t="s">
        <v>2</v>
      </c>
      <c r="B1262" t="s">
        <v>6019</v>
      </c>
      <c r="C1262" t="s">
        <v>39</v>
      </c>
      <c r="D1262" t="s">
        <v>112</v>
      </c>
      <c r="E1262" t="s">
        <v>51</v>
      </c>
      <c r="F1262" t="b">
        <v>1</v>
      </c>
      <c r="G1262" t="s">
        <v>27</v>
      </c>
      <c r="H1262" s="4">
        <v>45680.043749999997</v>
      </c>
      <c r="I1262" t="b">
        <v>1</v>
      </c>
      <c r="J1262" t="b">
        <v>0</v>
      </c>
      <c r="K1262" t="s">
        <v>24</v>
      </c>
      <c r="L1262" t="s">
        <v>36</v>
      </c>
      <c r="N1262">
        <v>30</v>
      </c>
      <c r="O1262" t="s">
        <v>112</v>
      </c>
      <c r="P1262" t="s">
        <v>2857</v>
      </c>
    </row>
    <row r="1263" spans="1:16" x14ac:dyDescent="0.55000000000000004">
      <c r="A1263" t="s">
        <v>1</v>
      </c>
      <c r="B1263" t="s">
        <v>1</v>
      </c>
      <c r="C1263" t="s">
        <v>2928</v>
      </c>
      <c r="D1263" t="s">
        <v>1650</v>
      </c>
      <c r="E1263" t="s">
        <v>51</v>
      </c>
      <c r="F1263" t="b">
        <v>0</v>
      </c>
      <c r="G1263" t="s">
        <v>52</v>
      </c>
      <c r="H1263" s="4">
        <v>45680.126921296287</v>
      </c>
      <c r="I1263" t="b">
        <v>0</v>
      </c>
      <c r="J1263" t="b">
        <v>1</v>
      </c>
      <c r="K1263" t="s">
        <v>24</v>
      </c>
      <c r="L1263" t="s">
        <v>36</v>
      </c>
      <c r="N1263">
        <v>73.5</v>
      </c>
      <c r="O1263" t="s">
        <v>1650</v>
      </c>
      <c r="P1263" t="s">
        <v>5856</v>
      </c>
    </row>
    <row r="1264" spans="1:16" x14ac:dyDescent="0.55000000000000004">
      <c r="A1264" t="s">
        <v>25</v>
      </c>
      <c r="B1264" t="s">
        <v>25</v>
      </c>
      <c r="C1264" t="s">
        <v>1468</v>
      </c>
      <c r="D1264" t="s">
        <v>4045</v>
      </c>
      <c r="E1264" t="s">
        <v>20</v>
      </c>
      <c r="F1264" t="b">
        <v>0</v>
      </c>
      <c r="G1264" t="s">
        <v>41</v>
      </c>
      <c r="H1264" s="4">
        <v>45680.250324074077</v>
      </c>
      <c r="I1264" t="b">
        <v>0</v>
      </c>
      <c r="J1264" t="b">
        <v>1</v>
      </c>
      <c r="K1264" t="s">
        <v>24</v>
      </c>
      <c r="L1264" t="s">
        <v>36</v>
      </c>
      <c r="N1264">
        <v>52.930000305175781</v>
      </c>
      <c r="O1264" t="s">
        <v>1918</v>
      </c>
    </row>
    <row r="1265" spans="1:16" x14ac:dyDescent="0.55000000000000004">
      <c r="A1265" t="s">
        <v>0</v>
      </c>
      <c r="B1265" t="s">
        <v>1098</v>
      </c>
      <c r="C1265" t="s">
        <v>644</v>
      </c>
      <c r="D1265" t="s">
        <v>3973</v>
      </c>
      <c r="E1265" t="s">
        <v>51</v>
      </c>
      <c r="F1265" t="b">
        <v>0</v>
      </c>
      <c r="G1265" t="s">
        <v>41</v>
      </c>
      <c r="H1265" s="4">
        <v>45680.250324074077</v>
      </c>
      <c r="I1265" t="b">
        <v>0</v>
      </c>
      <c r="J1265" t="b">
        <v>1</v>
      </c>
      <c r="K1265" t="s">
        <v>24</v>
      </c>
      <c r="L1265" t="s">
        <v>36</v>
      </c>
      <c r="N1265">
        <v>67.279998779296875</v>
      </c>
      <c r="O1265" t="s">
        <v>2372</v>
      </c>
      <c r="P1265" t="s">
        <v>508</v>
      </c>
    </row>
    <row r="1266" spans="1:16" x14ac:dyDescent="0.55000000000000004">
      <c r="A1266" t="s">
        <v>0</v>
      </c>
      <c r="B1266" t="s">
        <v>1528</v>
      </c>
      <c r="C1266" t="s">
        <v>2265</v>
      </c>
      <c r="D1266" t="s">
        <v>3828</v>
      </c>
      <c r="E1266" t="s">
        <v>20</v>
      </c>
      <c r="F1266" t="b">
        <v>0</v>
      </c>
      <c r="G1266" t="s">
        <v>41</v>
      </c>
      <c r="H1266" s="4">
        <v>45680.250324074077</v>
      </c>
      <c r="I1266" t="b">
        <v>0</v>
      </c>
      <c r="J1266" t="b">
        <v>0</v>
      </c>
      <c r="K1266" t="s">
        <v>24</v>
      </c>
      <c r="L1266" t="s">
        <v>22</v>
      </c>
      <c r="M1266">
        <v>150000</v>
      </c>
      <c r="O1266" t="s">
        <v>6020</v>
      </c>
      <c r="P1266" t="s">
        <v>6021</v>
      </c>
    </row>
    <row r="1267" spans="1:16" x14ac:dyDescent="0.55000000000000004">
      <c r="A1267" t="s">
        <v>0</v>
      </c>
      <c r="B1267" t="s">
        <v>0</v>
      </c>
      <c r="C1267" t="s">
        <v>2652</v>
      </c>
      <c r="D1267" t="s">
        <v>3970</v>
      </c>
      <c r="E1267" t="s">
        <v>20</v>
      </c>
      <c r="F1267" t="b">
        <v>0</v>
      </c>
      <c r="G1267" t="s">
        <v>30</v>
      </c>
      <c r="H1267" s="4">
        <v>45680.250914351847</v>
      </c>
      <c r="I1267" t="b">
        <v>1</v>
      </c>
      <c r="J1267" t="b">
        <v>1</v>
      </c>
      <c r="K1267" t="s">
        <v>24</v>
      </c>
      <c r="L1267" t="s">
        <v>22</v>
      </c>
      <c r="M1267">
        <v>85000</v>
      </c>
      <c r="O1267" t="s">
        <v>6022</v>
      </c>
      <c r="P1267" t="s">
        <v>2439</v>
      </c>
    </row>
    <row r="1268" spans="1:16" x14ac:dyDescent="0.55000000000000004">
      <c r="A1268" t="s">
        <v>1</v>
      </c>
      <c r="B1268" t="s">
        <v>3203</v>
      </c>
      <c r="C1268" t="s">
        <v>2370</v>
      </c>
      <c r="D1268" t="s">
        <v>2208</v>
      </c>
      <c r="E1268" t="s">
        <v>20</v>
      </c>
      <c r="F1268" t="b">
        <v>0</v>
      </c>
      <c r="G1268" t="s">
        <v>30</v>
      </c>
      <c r="H1268" s="4">
        <v>45680.251562500001</v>
      </c>
      <c r="I1268" t="b">
        <v>0</v>
      </c>
      <c r="J1268" t="b">
        <v>1</v>
      </c>
      <c r="K1268" t="s">
        <v>24</v>
      </c>
      <c r="L1268" t="s">
        <v>22</v>
      </c>
      <c r="M1268">
        <v>90000</v>
      </c>
      <c r="O1268" t="s">
        <v>5926</v>
      </c>
      <c r="P1268" t="s">
        <v>1198</v>
      </c>
    </row>
    <row r="1269" spans="1:16" x14ac:dyDescent="0.55000000000000004">
      <c r="A1269" t="s">
        <v>1</v>
      </c>
      <c r="B1269" t="s">
        <v>1</v>
      </c>
      <c r="C1269" t="s">
        <v>1769</v>
      </c>
      <c r="D1269" t="s">
        <v>3973</v>
      </c>
      <c r="E1269" t="s">
        <v>20</v>
      </c>
      <c r="F1269" t="b">
        <v>0</v>
      </c>
      <c r="G1269" t="s">
        <v>52</v>
      </c>
      <c r="H1269" s="4">
        <v>45680.251793981479</v>
      </c>
      <c r="I1269" t="b">
        <v>0</v>
      </c>
      <c r="J1269" t="b">
        <v>1</v>
      </c>
      <c r="K1269" t="s">
        <v>24</v>
      </c>
      <c r="L1269" t="s">
        <v>22</v>
      </c>
      <c r="M1269">
        <v>164458.796875</v>
      </c>
      <c r="O1269" t="s">
        <v>3438</v>
      </c>
      <c r="P1269" t="s">
        <v>6023</v>
      </c>
    </row>
    <row r="1270" spans="1:16" x14ac:dyDescent="0.55000000000000004">
      <c r="A1270" t="s">
        <v>2</v>
      </c>
      <c r="B1270" t="s">
        <v>6024</v>
      </c>
      <c r="C1270" t="s">
        <v>49</v>
      </c>
      <c r="D1270" t="s">
        <v>4509</v>
      </c>
      <c r="E1270" t="s">
        <v>20</v>
      </c>
      <c r="F1270" t="b">
        <v>0</v>
      </c>
      <c r="G1270" t="s">
        <v>41</v>
      </c>
      <c r="H1270" s="4">
        <v>45680.252384259264</v>
      </c>
      <c r="I1270" t="b">
        <v>0</v>
      </c>
      <c r="J1270" t="b">
        <v>1</v>
      </c>
      <c r="K1270" t="s">
        <v>24</v>
      </c>
      <c r="L1270" t="s">
        <v>22</v>
      </c>
      <c r="M1270">
        <v>248000</v>
      </c>
      <c r="O1270" t="s">
        <v>2878</v>
      </c>
      <c r="P1270" t="s">
        <v>6025</v>
      </c>
    </row>
    <row r="1271" spans="1:16" x14ac:dyDescent="0.55000000000000004">
      <c r="A1271" t="s">
        <v>2</v>
      </c>
      <c r="B1271" t="s">
        <v>6026</v>
      </c>
      <c r="C1271" t="s">
        <v>33</v>
      </c>
      <c r="D1271" t="s">
        <v>3970</v>
      </c>
      <c r="E1271" t="s">
        <v>20</v>
      </c>
      <c r="F1271" t="b">
        <v>0</v>
      </c>
      <c r="G1271" t="s">
        <v>35</v>
      </c>
      <c r="H1271" s="4">
        <v>45680.252650462957</v>
      </c>
      <c r="I1271" t="b">
        <v>0</v>
      </c>
      <c r="J1271" t="b">
        <v>1</v>
      </c>
      <c r="K1271" t="s">
        <v>24</v>
      </c>
      <c r="L1271" t="s">
        <v>22</v>
      </c>
      <c r="M1271">
        <v>126268</v>
      </c>
      <c r="O1271" t="s">
        <v>6027</v>
      </c>
      <c r="P1271" t="s">
        <v>6028</v>
      </c>
    </row>
    <row r="1272" spans="1:16" x14ac:dyDescent="0.55000000000000004">
      <c r="A1272" t="s">
        <v>2</v>
      </c>
      <c r="B1272" t="s">
        <v>6029</v>
      </c>
      <c r="C1272" t="s">
        <v>1338</v>
      </c>
      <c r="D1272" t="s">
        <v>5535</v>
      </c>
      <c r="E1272" t="s">
        <v>20</v>
      </c>
      <c r="F1272" t="b">
        <v>0</v>
      </c>
      <c r="G1272" t="s">
        <v>52</v>
      </c>
      <c r="H1272" s="4">
        <v>45680.253379629627</v>
      </c>
      <c r="I1272" t="b">
        <v>1</v>
      </c>
      <c r="J1272" t="b">
        <v>1</v>
      </c>
      <c r="K1272" t="s">
        <v>24</v>
      </c>
      <c r="L1272" t="s">
        <v>22</v>
      </c>
      <c r="M1272">
        <v>88582</v>
      </c>
      <c r="O1272" t="s">
        <v>1653</v>
      </c>
      <c r="P1272" t="s">
        <v>6030</v>
      </c>
    </row>
    <row r="1273" spans="1:16" x14ac:dyDescent="0.55000000000000004">
      <c r="A1273" t="s">
        <v>25</v>
      </c>
      <c r="B1273" t="s">
        <v>5366</v>
      </c>
      <c r="C1273" t="s">
        <v>255</v>
      </c>
      <c r="D1273" t="s">
        <v>4035</v>
      </c>
      <c r="E1273" t="s">
        <v>20</v>
      </c>
      <c r="F1273" t="b">
        <v>0</v>
      </c>
      <c r="G1273" t="s">
        <v>255</v>
      </c>
      <c r="H1273" s="4">
        <v>45680.255289351851</v>
      </c>
      <c r="I1273" t="b">
        <v>0</v>
      </c>
      <c r="J1273" t="b">
        <v>0</v>
      </c>
      <c r="K1273" t="s">
        <v>255</v>
      </c>
      <c r="L1273" t="s">
        <v>22</v>
      </c>
      <c r="M1273">
        <v>63960</v>
      </c>
      <c r="O1273" t="s">
        <v>5367</v>
      </c>
      <c r="P1273" t="s">
        <v>5368</v>
      </c>
    </row>
    <row r="1274" spans="1:16" x14ac:dyDescent="0.55000000000000004">
      <c r="A1274" t="s">
        <v>0</v>
      </c>
      <c r="B1274" t="s">
        <v>6031</v>
      </c>
      <c r="C1274" t="s">
        <v>106</v>
      </c>
      <c r="D1274" t="s">
        <v>4035</v>
      </c>
      <c r="E1274" t="s">
        <v>20</v>
      </c>
      <c r="F1274" t="b">
        <v>0</v>
      </c>
      <c r="G1274" t="s">
        <v>106</v>
      </c>
      <c r="H1274" s="4">
        <v>45680.257199074083</v>
      </c>
      <c r="I1274" t="b">
        <v>0</v>
      </c>
      <c r="J1274" t="b">
        <v>0</v>
      </c>
      <c r="K1274" t="s">
        <v>106</v>
      </c>
      <c r="L1274" t="s">
        <v>22</v>
      </c>
      <c r="M1274">
        <v>73425</v>
      </c>
      <c r="O1274" t="s">
        <v>1438</v>
      </c>
      <c r="P1274" t="s">
        <v>3079</v>
      </c>
    </row>
    <row r="1275" spans="1:16" x14ac:dyDescent="0.55000000000000004">
      <c r="A1275" t="s">
        <v>0</v>
      </c>
      <c r="B1275" t="s">
        <v>6032</v>
      </c>
      <c r="C1275" t="s">
        <v>592</v>
      </c>
      <c r="D1275" t="s">
        <v>5243</v>
      </c>
      <c r="E1275" t="s">
        <v>20</v>
      </c>
      <c r="F1275" t="b">
        <v>0</v>
      </c>
      <c r="G1275" t="s">
        <v>27</v>
      </c>
      <c r="H1275" s="4">
        <v>45680.333368055559</v>
      </c>
      <c r="I1275" t="b">
        <v>0</v>
      </c>
      <c r="J1275" t="b">
        <v>0</v>
      </c>
      <c r="K1275" t="s">
        <v>24</v>
      </c>
      <c r="L1275" t="s">
        <v>22</v>
      </c>
      <c r="M1275">
        <v>90000</v>
      </c>
      <c r="O1275" t="s">
        <v>6033</v>
      </c>
      <c r="P1275" t="s">
        <v>6034</v>
      </c>
    </row>
    <row r="1276" spans="1:16" x14ac:dyDescent="0.55000000000000004">
      <c r="A1276" t="s">
        <v>2</v>
      </c>
      <c r="B1276" t="s">
        <v>5156</v>
      </c>
      <c r="C1276" t="s">
        <v>3347</v>
      </c>
      <c r="D1276" t="s">
        <v>3970</v>
      </c>
      <c r="E1276" t="s">
        <v>20</v>
      </c>
      <c r="F1276" t="b">
        <v>0</v>
      </c>
      <c r="G1276" t="s">
        <v>27</v>
      </c>
      <c r="H1276" s="4">
        <v>45680.335335648153</v>
      </c>
      <c r="I1276" t="b">
        <v>0</v>
      </c>
      <c r="J1276" t="b">
        <v>1</v>
      </c>
      <c r="K1276" t="s">
        <v>24</v>
      </c>
      <c r="L1276" t="s">
        <v>22</v>
      </c>
      <c r="M1276">
        <v>129500</v>
      </c>
      <c r="O1276" t="s">
        <v>2424</v>
      </c>
      <c r="P1276" t="s">
        <v>5157</v>
      </c>
    </row>
    <row r="1277" spans="1:16" x14ac:dyDescent="0.55000000000000004">
      <c r="A1277" t="s">
        <v>40</v>
      </c>
      <c r="B1277" t="s">
        <v>6035</v>
      </c>
      <c r="C1277" t="s">
        <v>225</v>
      </c>
      <c r="D1277" t="s">
        <v>3828</v>
      </c>
      <c r="E1277" t="s">
        <v>20</v>
      </c>
      <c r="F1277" t="b">
        <v>0</v>
      </c>
      <c r="G1277" t="s">
        <v>27</v>
      </c>
      <c r="H1277" s="4">
        <v>45680.376932870371</v>
      </c>
      <c r="I1277" t="b">
        <v>1</v>
      </c>
      <c r="J1277" t="b">
        <v>0</v>
      </c>
      <c r="K1277" t="s">
        <v>24</v>
      </c>
      <c r="L1277" t="s">
        <v>22</v>
      </c>
      <c r="M1277">
        <v>125000</v>
      </c>
      <c r="O1277" t="s">
        <v>6036</v>
      </c>
      <c r="P1277" t="s">
        <v>863</v>
      </c>
    </row>
    <row r="1278" spans="1:16" x14ac:dyDescent="0.55000000000000004">
      <c r="A1278" t="s">
        <v>28</v>
      </c>
      <c r="B1278" t="s">
        <v>6037</v>
      </c>
      <c r="C1278" t="s">
        <v>158</v>
      </c>
      <c r="D1278" t="s">
        <v>4035</v>
      </c>
      <c r="E1278" t="s">
        <v>20</v>
      </c>
      <c r="F1278" t="b">
        <v>0</v>
      </c>
      <c r="G1278" t="s">
        <v>158</v>
      </c>
      <c r="H1278" s="4">
        <v>45680.379108796304</v>
      </c>
      <c r="I1278" t="b">
        <v>0</v>
      </c>
      <c r="J1278" t="b">
        <v>0</v>
      </c>
      <c r="K1278" t="s">
        <v>158</v>
      </c>
      <c r="L1278" t="s">
        <v>22</v>
      </c>
      <c r="M1278">
        <v>85749.5</v>
      </c>
      <c r="O1278" t="s">
        <v>6038</v>
      </c>
      <c r="P1278" t="s">
        <v>193</v>
      </c>
    </row>
    <row r="1279" spans="1:16" x14ac:dyDescent="0.55000000000000004">
      <c r="A1279" t="s">
        <v>139</v>
      </c>
      <c r="B1279" t="s">
        <v>1232</v>
      </c>
      <c r="C1279" t="s">
        <v>475</v>
      </c>
      <c r="D1279" t="s">
        <v>3973</v>
      </c>
      <c r="E1279" t="s">
        <v>20</v>
      </c>
      <c r="F1279" t="b">
        <v>0</v>
      </c>
      <c r="G1279" t="s">
        <v>27</v>
      </c>
      <c r="H1279" s="4">
        <v>45680.41679398148</v>
      </c>
      <c r="I1279" t="b">
        <v>0</v>
      </c>
      <c r="J1279" t="b">
        <v>0</v>
      </c>
      <c r="K1279" t="s">
        <v>24</v>
      </c>
      <c r="L1279" t="s">
        <v>22</v>
      </c>
      <c r="M1279">
        <v>129875</v>
      </c>
      <c r="O1279" t="s">
        <v>446</v>
      </c>
      <c r="P1279" t="s">
        <v>700</v>
      </c>
    </row>
    <row r="1280" spans="1:16" x14ac:dyDescent="0.55000000000000004">
      <c r="A1280" t="s">
        <v>2</v>
      </c>
      <c r="B1280" t="s">
        <v>6039</v>
      </c>
      <c r="C1280" t="s">
        <v>1769</v>
      </c>
      <c r="D1280" t="s">
        <v>3973</v>
      </c>
      <c r="E1280" t="s">
        <v>20</v>
      </c>
      <c r="F1280" t="b">
        <v>0</v>
      </c>
      <c r="G1280" t="s">
        <v>27</v>
      </c>
      <c r="H1280" s="4">
        <v>45680.418749999997</v>
      </c>
      <c r="I1280" t="b">
        <v>0</v>
      </c>
      <c r="J1280" t="b">
        <v>1</v>
      </c>
      <c r="K1280" t="s">
        <v>24</v>
      </c>
      <c r="L1280" t="s">
        <v>22</v>
      </c>
      <c r="M1280">
        <v>134028</v>
      </c>
      <c r="O1280" t="s">
        <v>3438</v>
      </c>
      <c r="P1280" t="s">
        <v>6040</v>
      </c>
    </row>
    <row r="1281" spans="1:16" x14ac:dyDescent="0.55000000000000004">
      <c r="A1281" t="s">
        <v>2</v>
      </c>
      <c r="B1281" t="s">
        <v>1686</v>
      </c>
      <c r="C1281" t="s">
        <v>475</v>
      </c>
      <c r="D1281" t="s">
        <v>3970</v>
      </c>
      <c r="E1281" t="s">
        <v>20</v>
      </c>
      <c r="F1281" t="b">
        <v>0</v>
      </c>
      <c r="G1281" t="s">
        <v>41</v>
      </c>
      <c r="H1281" s="4">
        <v>45680.418981481482</v>
      </c>
      <c r="I1281" t="b">
        <v>0</v>
      </c>
      <c r="J1281" t="b">
        <v>0</v>
      </c>
      <c r="K1281" t="s">
        <v>24</v>
      </c>
      <c r="L1281" t="s">
        <v>22</v>
      </c>
      <c r="M1281">
        <v>161000</v>
      </c>
      <c r="O1281" t="s">
        <v>1843</v>
      </c>
      <c r="P1281" t="s">
        <v>6041</v>
      </c>
    </row>
    <row r="1282" spans="1:16" x14ac:dyDescent="0.55000000000000004">
      <c r="A1282" t="s">
        <v>28</v>
      </c>
      <c r="B1282" t="s">
        <v>6042</v>
      </c>
      <c r="C1282" t="s">
        <v>82</v>
      </c>
      <c r="D1282" t="s">
        <v>3973</v>
      </c>
      <c r="E1282" t="s">
        <v>20</v>
      </c>
      <c r="F1282" t="b">
        <v>0</v>
      </c>
      <c r="G1282" t="s">
        <v>35</v>
      </c>
      <c r="H1282" s="4">
        <v>45680.419594907413</v>
      </c>
      <c r="I1282" t="b">
        <v>0</v>
      </c>
      <c r="J1282" t="b">
        <v>0</v>
      </c>
      <c r="K1282" t="s">
        <v>24</v>
      </c>
      <c r="L1282" t="s">
        <v>22</v>
      </c>
      <c r="M1282">
        <v>382500</v>
      </c>
      <c r="O1282" t="s">
        <v>3410</v>
      </c>
      <c r="P1282" t="s">
        <v>3529</v>
      </c>
    </row>
    <row r="1283" spans="1:16" x14ac:dyDescent="0.55000000000000004">
      <c r="A1283" t="s">
        <v>1</v>
      </c>
      <c r="B1283" t="s">
        <v>296</v>
      </c>
      <c r="C1283" t="s">
        <v>92</v>
      </c>
      <c r="D1283" t="s">
        <v>3828</v>
      </c>
      <c r="E1283" t="s">
        <v>20</v>
      </c>
      <c r="F1283" t="b">
        <v>0</v>
      </c>
      <c r="G1283" t="s">
        <v>30</v>
      </c>
      <c r="H1283" s="4">
        <v>45680.45989583333</v>
      </c>
      <c r="I1283" t="b">
        <v>0</v>
      </c>
      <c r="J1283" t="b">
        <v>1</v>
      </c>
      <c r="K1283" t="s">
        <v>24</v>
      </c>
      <c r="L1283" t="s">
        <v>22</v>
      </c>
      <c r="M1283">
        <v>113550</v>
      </c>
      <c r="O1283" t="s">
        <v>1250</v>
      </c>
      <c r="P1283" t="s">
        <v>961</v>
      </c>
    </row>
    <row r="1284" spans="1:16" x14ac:dyDescent="0.55000000000000004">
      <c r="A1284" t="s">
        <v>2</v>
      </c>
      <c r="B1284" t="s">
        <v>2</v>
      </c>
      <c r="C1284" t="s">
        <v>6043</v>
      </c>
      <c r="D1284" t="s">
        <v>3970</v>
      </c>
      <c r="E1284" t="s">
        <v>20</v>
      </c>
      <c r="F1284" t="b">
        <v>0</v>
      </c>
      <c r="G1284" t="s">
        <v>27</v>
      </c>
      <c r="H1284" s="4">
        <v>45680.501909722218</v>
      </c>
      <c r="I1284" t="b">
        <v>0</v>
      </c>
      <c r="J1284" t="b">
        <v>1</v>
      </c>
      <c r="K1284" t="s">
        <v>24</v>
      </c>
      <c r="L1284" t="s">
        <v>22</v>
      </c>
      <c r="M1284">
        <v>110000</v>
      </c>
      <c r="O1284" t="s">
        <v>4304</v>
      </c>
      <c r="P1284" t="s">
        <v>2343</v>
      </c>
    </row>
    <row r="1285" spans="1:16" x14ac:dyDescent="0.55000000000000004">
      <c r="A1285" t="s">
        <v>28</v>
      </c>
      <c r="B1285" t="s">
        <v>6044</v>
      </c>
      <c r="C1285" t="s">
        <v>158</v>
      </c>
      <c r="D1285" t="s">
        <v>4035</v>
      </c>
      <c r="E1285" t="s">
        <v>20</v>
      </c>
      <c r="F1285" t="b">
        <v>0</v>
      </c>
      <c r="G1285" t="s">
        <v>158</v>
      </c>
      <c r="H1285" s="4">
        <v>45680.503923611112</v>
      </c>
      <c r="I1285" t="b">
        <v>0</v>
      </c>
      <c r="J1285" t="b">
        <v>0</v>
      </c>
      <c r="K1285" t="s">
        <v>158</v>
      </c>
      <c r="L1285" t="s">
        <v>22</v>
      </c>
      <c r="M1285">
        <v>48000</v>
      </c>
      <c r="O1285" t="s">
        <v>6045</v>
      </c>
      <c r="P1285" t="s">
        <v>6046</v>
      </c>
    </row>
    <row r="1286" spans="1:16" x14ac:dyDescent="0.55000000000000004">
      <c r="A1286" t="s">
        <v>0</v>
      </c>
      <c r="B1286" t="s">
        <v>6047</v>
      </c>
      <c r="C1286" t="s">
        <v>158</v>
      </c>
      <c r="D1286" t="s">
        <v>4035</v>
      </c>
      <c r="E1286" t="s">
        <v>20</v>
      </c>
      <c r="F1286" t="b">
        <v>0</v>
      </c>
      <c r="G1286" t="s">
        <v>158</v>
      </c>
      <c r="H1286" s="4">
        <v>45680.503923611112</v>
      </c>
      <c r="I1286" t="b">
        <v>0</v>
      </c>
      <c r="J1286" t="b">
        <v>0</v>
      </c>
      <c r="K1286" t="s">
        <v>158</v>
      </c>
      <c r="L1286" t="s">
        <v>22</v>
      </c>
      <c r="M1286">
        <v>48000</v>
      </c>
      <c r="O1286" t="s">
        <v>1147</v>
      </c>
    </row>
    <row r="1287" spans="1:16" x14ac:dyDescent="0.55000000000000004">
      <c r="A1287" t="s">
        <v>2</v>
      </c>
      <c r="B1287" t="s">
        <v>4810</v>
      </c>
      <c r="C1287" t="s">
        <v>158</v>
      </c>
      <c r="D1287" t="s">
        <v>4035</v>
      </c>
      <c r="E1287" t="s">
        <v>20</v>
      </c>
      <c r="F1287" t="b">
        <v>0</v>
      </c>
      <c r="G1287" t="s">
        <v>158</v>
      </c>
      <c r="H1287" s="4">
        <v>45680.504016203697</v>
      </c>
      <c r="I1287" t="b">
        <v>1</v>
      </c>
      <c r="J1287" t="b">
        <v>0</v>
      </c>
      <c r="K1287" t="s">
        <v>158</v>
      </c>
      <c r="L1287" t="s">
        <v>22</v>
      </c>
      <c r="M1287">
        <v>57640</v>
      </c>
      <c r="O1287" t="s">
        <v>2282</v>
      </c>
      <c r="P1287" t="s">
        <v>4811</v>
      </c>
    </row>
    <row r="1288" spans="1:16" x14ac:dyDescent="0.55000000000000004">
      <c r="A1288" t="s">
        <v>40</v>
      </c>
      <c r="B1288" t="s">
        <v>6048</v>
      </c>
      <c r="C1288" t="s">
        <v>194</v>
      </c>
      <c r="D1288" t="s">
        <v>4035</v>
      </c>
      <c r="E1288" t="s">
        <v>20</v>
      </c>
      <c r="F1288" t="b">
        <v>0</v>
      </c>
      <c r="G1288" t="s">
        <v>158</v>
      </c>
      <c r="H1288" s="4">
        <v>45680.504050925927</v>
      </c>
      <c r="I1288" t="b">
        <v>1</v>
      </c>
      <c r="J1288" t="b">
        <v>0</v>
      </c>
      <c r="K1288" t="s">
        <v>158</v>
      </c>
      <c r="L1288" t="s">
        <v>22</v>
      </c>
      <c r="M1288">
        <v>86459.5</v>
      </c>
      <c r="O1288" t="s">
        <v>6045</v>
      </c>
      <c r="P1288" t="s">
        <v>6049</v>
      </c>
    </row>
    <row r="1289" spans="1:16" x14ac:dyDescent="0.55000000000000004">
      <c r="A1289" t="s">
        <v>0</v>
      </c>
      <c r="B1289" t="s">
        <v>6050</v>
      </c>
      <c r="C1289" t="s">
        <v>158</v>
      </c>
      <c r="D1289" t="s">
        <v>4035</v>
      </c>
      <c r="E1289" t="s">
        <v>20</v>
      </c>
      <c r="F1289" t="b">
        <v>0</v>
      </c>
      <c r="G1289" t="s">
        <v>158</v>
      </c>
      <c r="H1289" s="4">
        <v>45680.50408564815</v>
      </c>
      <c r="I1289" t="b">
        <v>0</v>
      </c>
      <c r="J1289" t="b">
        <v>0</v>
      </c>
      <c r="K1289" t="s">
        <v>158</v>
      </c>
      <c r="L1289" t="s">
        <v>22</v>
      </c>
      <c r="M1289">
        <v>57274.5</v>
      </c>
      <c r="O1289" t="s">
        <v>524</v>
      </c>
      <c r="P1289" t="s">
        <v>626</v>
      </c>
    </row>
    <row r="1290" spans="1:16" x14ac:dyDescent="0.55000000000000004">
      <c r="A1290" t="s">
        <v>1</v>
      </c>
      <c r="B1290" t="s">
        <v>6051</v>
      </c>
      <c r="C1290" t="s">
        <v>2581</v>
      </c>
      <c r="D1290" t="s">
        <v>3973</v>
      </c>
      <c r="E1290" t="s">
        <v>105</v>
      </c>
      <c r="F1290" t="b">
        <v>0</v>
      </c>
      <c r="G1290" t="s">
        <v>52</v>
      </c>
      <c r="H1290" s="4">
        <v>45680.542627314811</v>
      </c>
      <c r="I1290" t="b">
        <v>0</v>
      </c>
      <c r="J1290" t="b">
        <v>1</v>
      </c>
      <c r="K1290" t="s">
        <v>24</v>
      </c>
      <c r="L1290" t="s">
        <v>22</v>
      </c>
      <c r="M1290">
        <v>95900</v>
      </c>
      <c r="O1290" t="s">
        <v>6052</v>
      </c>
      <c r="P1290" t="s">
        <v>6053</v>
      </c>
    </row>
    <row r="1291" spans="1:16" x14ac:dyDescent="0.55000000000000004">
      <c r="A1291" t="s">
        <v>2</v>
      </c>
      <c r="B1291" t="s">
        <v>2</v>
      </c>
      <c r="C1291" t="s">
        <v>1562</v>
      </c>
      <c r="D1291" t="s">
        <v>131</v>
      </c>
      <c r="E1291" t="s">
        <v>20</v>
      </c>
      <c r="F1291" t="b">
        <v>0</v>
      </c>
      <c r="G1291" t="s">
        <v>27</v>
      </c>
      <c r="H1291" s="4">
        <v>45680.585243055553</v>
      </c>
      <c r="I1291" t="b">
        <v>1</v>
      </c>
      <c r="J1291" t="b">
        <v>0</v>
      </c>
      <c r="K1291" t="s">
        <v>24</v>
      </c>
      <c r="L1291" t="s">
        <v>22</v>
      </c>
      <c r="M1291">
        <v>112500</v>
      </c>
      <c r="O1291" t="s">
        <v>131</v>
      </c>
    </row>
    <row r="1292" spans="1:16" x14ac:dyDescent="0.55000000000000004">
      <c r="A1292" t="s">
        <v>2</v>
      </c>
      <c r="B1292" t="s">
        <v>6054</v>
      </c>
      <c r="C1292" t="s">
        <v>386</v>
      </c>
      <c r="D1292" t="s">
        <v>3828</v>
      </c>
      <c r="E1292" t="s">
        <v>20</v>
      </c>
      <c r="F1292" t="b">
        <v>0</v>
      </c>
      <c r="G1292" t="s">
        <v>35</v>
      </c>
      <c r="H1292" s="4">
        <v>45680.586030092592</v>
      </c>
      <c r="I1292" t="b">
        <v>0</v>
      </c>
      <c r="J1292" t="b">
        <v>1</v>
      </c>
      <c r="K1292" t="s">
        <v>24</v>
      </c>
      <c r="L1292" t="s">
        <v>22</v>
      </c>
      <c r="M1292">
        <v>166000</v>
      </c>
      <c r="O1292" t="s">
        <v>5006</v>
      </c>
      <c r="P1292" t="s">
        <v>6055</v>
      </c>
    </row>
    <row r="1293" spans="1:16" x14ac:dyDescent="0.55000000000000004">
      <c r="A1293" t="s">
        <v>2</v>
      </c>
      <c r="B1293" t="s">
        <v>5369</v>
      </c>
      <c r="C1293" t="s">
        <v>106</v>
      </c>
      <c r="D1293" t="s">
        <v>3973</v>
      </c>
      <c r="E1293" t="s">
        <v>20</v>
      </c>
      <c r="F1293" t="b">
        <v>0</v>
      </c>
      <c r="G1293" t="s">
        <v>106</v>
      </c>
      <c r="H1293" s="4">
        <v>45680.632326388892</v>
      </c>
      <c r="I1293" t="b">
        <v>0</v>
      </c>
      <c r="J1293" t="b">
        <v>0</v>
      </c>
      <c r="K1293" t="s">
        <v>106</v>
      </c>
      <c r="L1293" t="s">
        <v>22</v>
      </c>
      <c r="M1293">
        <v>115000</v>
      </c>
      <c r="O1293" t="s">
        <v>5370</v>
      </c>
      <c r="P1293" t="s">
        <v>5371</v>
      </c>
    </row>
    <row r="1294" spans="1:16" x14ac:dyDescent="0.55000000000000004">
      <c r="A1294" t="s">
        <v>0</v>
      </c>
      <c r="B1294" t="s">
        <v>250</v>
      </c>
      <c r="C1294" t="s">
        <v>143</v>
      </c>
      <c r="D1294" t="s">
        <v>3828</v>
      </c>
      <c r="E1294" t="s">
        <v>51</v>
      </c>
      <c r="F1294" t="b">
        <v>0</v>
      </c>
      <c r="G1294" t="s">
        <v>35</v>
      </c>
      <c r="H1294" s="4">
        <v>45680.667268518519</v>
      </c>
      <c r="I1294" t="b">
        <v>1</v>
      </c>
      <c r="J1294" t="b">
        <v>0</v>
      </c>
      <c r="K1294" t="s">
        <v>24</v>
      </c>
      <c r="L1294" t="s">
        <v>36</v>
      </c>
      <c r="N1294">
        <v>67.5</v>
      </c>
      <c r="O1294" t="s">
        <v>6056</v>
      </c>
      <c r="P1294" t="s">
        <v>6057</v>
      </c>
    </row>
    <row r="1295" spans="1:16" x14ac:dyDescent="0.55000000000000004">
      <c r="A1295" t="s">
        <v>2</v>
      </c>
      <c r="B1295" t="s">
        <v>794</v>
      </c>
      <c r="C1295" t="s">
        <v>143</v>
      </c>
      <c r="D1295" t="s">
        <v>3828</v>
      </c>
      <c r="E1295" t="s">
        <v>20</v>
      </c>
      <c r="F1295" t="b">
        <v>0</v>
      </c>
      <c r="G1295" t="s">
        <v>41</v>
      </c>
      <c r="H1295" s="4">
        <v>45680.668923611112</v>
      </c>
      <c r="I1295" t="b">
        <v>0</v>
      </c>
      <c r="J1295" t="b">
        <v>1</v>
      </c>
      <c r="K1295" t="s">
        <v>24</v>
      </c>
      <c r="L1295" t="s">
        <v>22</v>
      </c>
      <c r="M1295">
        <v>150590</v>
      </c>
      <c r="O1295" t="s">
        <v>759</v>
      </c>
      <c r="P1295" t="s">
        <v>6058</v>
      </c>
    </row>
    <row r="1296" spans="1:16" x14ac:dyDescent="0.55000000000000004">
      <c r="A1296" t="s">
        <v>2</v>
      </c>
      <c r="B1296" t="s">
        <v>6059</v>
      </c>
      <c r="C1296" t="s">
        <v>2367</v>
      </c>
      <c r="D1296" t="s">
        <v>3828</v>
      </c>
      <c r="E1296" t="s">
        <v>828</v>
      </c>
      <c r="F1296" t="b">
        <v>0</v>
      </c>
      <c r="G1296" t="s">
        <v>41</v>
      </c>
      <c r="H1296" s="4">
        <v>45680.668981481482</v>
      </c>
      <c r="I1296" t="b">
        <v>0</v>
      </c>
      <c r="J1296" t="b">
        <v>0</v>
      </c>
      <c r="K1296" t="s">
        <v>24</v>
      </c>
      <c r="L1296" t="s">
        <v>36</v>
      </c>
      <c r="N1296">
        <v>26.5</v>
      </c>
      <c r="O1296" t="s">
        <v>734</v>
      </c>
      <c r="P1296" t="s">
        <v>6060</v>
      </c>
    </row>
    <row r="1297" spans="1:16" x14ac:dyDescent="0.55000000000000004">
      <c r="A1297" t="s">
        <v>2</v>
      </c>
      <c r="B1297" t="s">
        <v>2772</v>
      </c>
      <c r="C1297" t="s">
        <v>39</v>
      </c>
      <c r="D1297" t="s">
        <v>3985</v>
      </c>
      <c r="E1297" t="s">
        <v>20</v>
      </c>
      <c r="F1297" t="b">
        <v>1</v>
      </c>
      <c r="G1297" t="s">
        <v>820</v>
      </c>
      <c r="H1297" s="4">
        <v>45680.669571759259</v>
      </c>
      <c r="I1297" t="b">
        <v>0</v>
      </c>
      <c r="J1297" t="b">
        <v>0</v>
      </c>
      <c r="K1297" t="s">
        <v>820</v>
      </c>
      <c r="L1297" t="s">
        <v>22</v>
      </c>
      <c r="M1297">
        <v>63360</v>
      </c>
      <c r="O1297" t="s">
        <v>6061</v>
      </c>
      <c r="P1297" t="s">
        <v>6062</v>
      </c>
    </row>
    <row r="1298" spans="1:16" x14ac:dyDescent="0.55000000000000004">
      <c r="A1298" t="s">
        <v>0</v>
      </c>
      <c r="B1298" t="s">
        <v>4426</v>
      </c>
      <c r="C1298" t="s">
        <v>39</v>
      </c>
      <c r="D1298" t="s">
        <v>3985</v>
      </c>
      <c r="E1298" t="s">
        <v>20</v>
      </c>
      <c r="F1298" t="b">
        <v>1</v>
      </c>
      <c r="G1298" t="s">
        <v>3747</v>
      </c>
      <c r="H1298" s="4">
        <v>45680.689155092587</v>
      </c>
      <c r="I1298" t="b">
        <v>0</v>
      </c>
      <c r="J1298" t="b">
        <v>0</v>
      </c>
      <c r="K1298" t="s">
        <v>3747</v>
      </c>
      <c r="L1298" t="s">
        <v>22</v>
      </c>
      <c r="M1298">
        <v>51600</v>
      </c>
      <c r="O1298" t="s">
        <v>3986</v>
      </c>
      <c r="P1298" t="s">
        <v>4021</v>
      </c>
    </row>
    <row r="1299" spans="1:16" x14ac:dyDescent="0.55000000000000004">
      <c r="A1299" t="s">
        <v>0</v>
      </c>
      <c r="B1299" t="s">
        <v>257</v>
      </c>
      <c r="C1299" t="s">
        <v>192</v>
      </c>
      <c r="D1299" t="s">
        <v>131</v>
      </c>
      <c r="F1299" t="b">
        <v>0</v>
      </c>
      <c r="G1299" t="s">
        <v>23</v>
      </c>
      <c r="H1299" s="4">
        <v>45680.690625000003</v>
      </c>
      <c r="I1299" t="b">
        <v>1</v>
      </c>
      <c r="J1299" t="b">
        <v>0</v>
      </c>
      <c r="K1299" t="s">
        <v>24</v>
      </c>
      <c r="L1299" t="s">
        <v>22</v>
      </c>
      <c r="M1299">
        <v>125000</v>
      </c>
      <c r="O1299" t="s">
        <v>131</v>
      </c>
    </row>
    <row r="1300" spans="1:16" x14ac:dyDescent="0.55000000000000004">
      <c r="A1300" t="s">
        <v>191</v>
      </c>
      <c r="B1300" t="s">
        <v>6063</v>
      </c>
      <c r="C1300" t="s">
        <v>39</v>
      </c>
      <c r="D1300" t="s">
        <v>3985</v>
      </c>
      <c r="E1300" t="s">
        <v>20</v>
      </c>
      <c r="F1300" t="b">
        <v>1</v>
      </c>
      <c r="G1300" t="s">
        <v>6064</v>
      </c>
      <c r="H1300" s="4">
        <v>45680.697962962957</v>
      </c>
      <c r="I1300" t="b">
        <v>1</v>
      </c>
      <c r="J1300" t="b">
        <v>1</v>
      </c>
      <c r="L1300" t="s">
        <v>22</v>
      </c>
      <c r="M1300">
        <v>107520</v>
      </c>
      <c r="O1300" t="s">
        <v>498</v>
      </c>
      <c r="P1300" t="s">
        <v>6065</v>
      </c>
    </row>
    <row r="1301" spans="1:16" x14ac:dyDescent="0.55000000000000004">
      <c r="A1301" t="s">
        <v>0</v>
      </c>
      <c r="B1301" t="s">
        <v>6066</v>
      </c>
      <c r="C1301" t="s">
        <v>44</v>
      </c>
      <c r="D1301" t="s">
        <v>3973</v>
      </c>
      <c r="E1301" t="s">
        <v>20</v>
      </c>
      <c r="F1301" t="b">
        <v>0</v>
      </c>
      <c r="G1301" t="s">
        <v>41</v>
      </c>
      <c r="H1301" s="4">
        <v>45680.708680555559</v>
      </c>
      <c r="I1301" t="b">
        <v>0</v>
      </c>
      <c r="J1301" t="b">
        <v>0</v>
      </c>
      <c r="K1301" t="s">
        <v>24</v>
      </c>
      <c r="L1301" t="s">
        <v>22</v>
      </c>
      <c r="M1301">
        <v>160000</v>
      </c>
      <c r="O1301" t="s">
        <v>69</v>
      </c>
      <c r="P1301" t="s">
        <v>2972</v>
      </c>
    </row>
    <row r="1302" spans="1:16" x14ac:dyDescent="0.55000000000000004">
      <c r="A1302" t="s">
        <v>28</v>
      </c>
      <c r="B1302" t="s">
        <v>1751</v>
      </c>
      <c r="C1302" t="s">
        <v>151</v>
      </c>
      <c r="D1302" t="s">
        <v>3973</v>
      </c>
      <c r="E1302" t="s">
        <v>20</v>
      </c>
      <c r="F1302" t="b">
        <v>0</v>
      </c>
      <c r="G1302" t="s">
        <v>30</v>
      </c>
      <c r="H1302" s="4">
        <v>45680.709953703707</v>
      </c>
      <c r="I1302" t="b">
        <v>0</v>
      </c>
      <c r="J1302" t="b">
        <v>0</v>
      </c>
      <c r="K1302" t="s">
        <v>24</v>
      </c>
      <c r="L1302" t="s">
        <v>22</v>
      </c>
      <c r="M1302">
        <v>135000</v>
      </c>
      <c r="O1302" t="s">
        <v>4344</v>
      </c>
      <c r="P1302" t="s">
        <v>6067</v>
      </c>
    </row>
    <row r="1303" spans="1:16" x14ac:dyDescent="0.55000000000000004">
      <c r="A1303" t="s">
        <v>2</v>
      </c>
      <c r="B1303" t="s">
        <v>417</v>
      </c>
      <c r="C1303" t="s">
        <v>908</v>
      </c>
      <c r="D1303" t="s">
        <v>3828</v>
      </c>
      <c r="E1303" t="s">
        <v>20</v>
      </c>
      <c r="F1303" t="b">
        <v>0</v>
      </c>
      <c r="G1303" t="s">
        <v>27</v>
      </c>
      <c r="H1303" s="4">
        <v>45680.710324074083</v>
      </c>
      <c r="I1303" t="b">
        <v>0</v>
      </c>
      <c r="J1303" t="b">
        <v>0</v>
      </c>
      <c r="K1303" t="s">
        <v>24</v>
      </c>
      <c r="L1303" t="s">
        <v>22</v>
      </c>
      <c r="M1303">
        <v>90094.2578125</v>
      </c>
      <c r="O1303" t="s">
        <v>6068</v>
      </c>
      <c r="P1303" t="s">
        <v>6069</v>
      </c>
    </row>
    <row r="1304" spans="1:16" x14ac:dyDescent="0.55000000000000004">
      <c r="A1304" t="s">
        <v>25</v>
      </c>
      <c r="B1304" t="s">
        <v>25</v>
      </c>
      <c r="C1304" t="s">
        <v>3198</v>
      </c>
      <c r="D1304" t="s">
        <v>3973</v>
      </c>
      <c r="E1304" t="s">
        <v>20</v>
      </c>
      <c r="F1304" t="b">
        <v>0</v>
      </c>
      <c r="G1304" t="s">
        <v>27</v>
      </c>
      <c r="H1304" s="4">
        <v>45680.750069444453</v>
      </c>
      <c r="I1304" t="b">
        <v>1</v>
      </c>
      <c r="J1304" t="b">
        <v>0</v>
      </c>
      <c r="K1304" t="s">
        <v>24</v>
      </c>
      <c r="L1304" t="s">
        <v>22</v>
      </c>
      <c r="M1304">
        <v>95000</v>
      </c>
      <c r="O1304" t="s">
        <v>6070</v>
      </c>
      <c r="P1304" t="s">
        <v>204</v>
      </c>
    </row>
    <row r="1305" spans="1:16" x14ac:dyDescent="0.55000000000000004">
      <c r="A1305" t="s">
        <v>0</v>
      </c>
      <c r="B1305" t="s">
        <v>6071</v>
      </c>
      <c r="C1305" t="s">
        <v>6072</v>
      </c>
      <c r="D1305" t="s">
        <v>2208</v>
      </c>
      <c r="E1305" t="s">
        <v>20</v>
      </c>
      <c r="F1305" t="b">
        <v>0</v>
      </c>
      <c r="G1305" t="s">
        <v>27</v>
      </c>
      <c r="H1305" s="4">
        <v>45680.750069444453</v>
      </c>
      <c r="I1305" t="b">
        <v>1</v>
      </c>
      <c r="J1305" t="b">
        <v>1</v>
      </c>
      <c r="K1305" t="s">
        <v>24</v>
      </c>
      <c r="L1305" t="s">
        <v>22</v>
      </c>
      <c r="M1305">
        <v>82500</v>
      </c>
      <c r="O1305" t="s">
        <v>3937</v>
      </c>
      <c r="P1305" t="s">
        <v>204</v>
      </c>
    </row>
    <row r="1306" spans="1:16" x14ac:dyDescent="0.55000000000000004">
      <c r="A1306" t="s">
        <v>89</v>
      </c>
      <c r="B1306" t="s">
        <v>6073</v>
      </c>
      <c r="C1306" t="s">
        <v>334</v>
      </c>
      <c r="D1306" t="s">
        <v>3973</v>
      </c>
      <c r="E1306" t="s">
        <v>20</v>
      </c>
      <c r="F1306" t="b">
        <v>0</v>
      </c>
      <c r="G1306" t="s">
        <v>27</v>
      </c>
      <c r="H1306" s="4">
        <v>45680.750150462962</v>
      </c>
      <c r="I1306" t="b">
        <v>0</v>
      </c>
      <c r="J1306" t="b">
        <v>1</v>
      </c>
      <c r="K1306" t="s">
        <v>24</v>
      </c>
      <c r="L1306" t="s">
        <v>22</v>
      </c>
      <c r="M1306">
        <v>73621</v>
      </c>
      <c r="O1306" t="s">
        <v>6074</v>
      </c>
    </row>
    <row r="1307" spans="1:16" x14ac:dyDescent="0.55000000000000004">
      <c r="A1307" t="s">
        <v>0</v>
      </c>
      <c r="B1307" t="s">
        <v>3860</v>
      </c>
      <c r="C1307" t="s">
        <v>236</v>
      </c>
      <c r="D1307" t="s">
        <v>3973</v>
      </c>
      <c r="E1307" t="s">
        <v>51</v>
      </c>
      <c r="F1307" t="b">
        <v>0</v>
      </c>
      <c r="G1307" t="s">
        <v>27</v>
      </c>
      <c r="H1307" s="4">
        <v>45680.750196759262</v>
      </c>
      <c r="I1307" t="b">
        <v>0</v>
      </c>
      <c r="J1307" t="b">
        <v>0</v>
      </c>
      <c r="K1307" t="s">
        <v>24</v>
      </c>
      <c r="L1307" t="s">
        <v>36</v>
      </c>
      <c r="N1307">
        <v>60</v>
      </c>
      <c r="O1307" t="s">
        <v>6075</v>
      </c>
      <c r="P1307" t="s">
        <v>6076</v>
      </c>
    </row>
    <row r="1308" spans="1:16" x14ac:dyDescent="0.55000000000000004">
      <c r="A1308" t="s">
        <v>1</v>
      </c>
      <c r="B1308" t="s">
        <v>6077</v>
      </c>
      <c r="C1308" t="s">
        <v>44</v>
      </c>
      <c r="D1308" t="s">
        <v>3973</v>
      </c>
      <c r="E1308" t="s">
        <v>20</v>
      </c>
      <c r="F1308" t="b">
        <v>0</v>
      </c>
      <c r="G1308" t="s">
        <v>41</v>
      </c>
      <c r="H1308" s="4">
        <v>45680.750347222223</v>
      </c>
      <c r="I1308" t="b">
        <v>1</v>
      </c>
      <c r="J1308" t="b">
        <v>1</v>
      </c>
      <c r="K1308" t="s">
        <v>24</v>
      </c>
      <c r="L1308" t="s">
        <v>22</v>
      </c>
      <c r="M1308">
        <v>136000</v>
      </c>
      <c r="O1308" t="s">
        <v>3049</v>
      </c>
      <c r="P1308" t="s">
        <v>1245</v>
      </c>
    </row>
    <row r="1309" spans="1:16" x14ac:dyDescent="0.55000000000000004">
      <c r="A1309" t="s">
        <v>0</v>
      </c>
      <c r="B1309" t="s">
        <v>0</v>
      </c>
      <c r="C1309" t="s">
        <v>485</v>
      </c>
      <c r="D1309" t="s">
        <v>3973</v>
      </c>
      <c r="E1309" t="s">
        <v>20</v>
      </c>
      <c r="F1309" t="b">
        <v>0</v>
      </c>
      <c r="G1309" t="s">
        <v>35</v>
      </c>
      <c r="H1309" s="4">
        <v>45680.750601851847</v>
      </c>
      <c r="I1309" t="b">
        <v>0</v>
      </c>
      <c r="J1309" t="b">
        <v>0</v>
      </c>
      <c r="K1309" t="s">
        <v>24</v>
      </c>
      <c r="L1309" t="s">
        <v>22</v>
      </c>
      <c r="M1309">
        <v>135000</v>
      </c>
      <c r="O1309" t="s">
        <v>131</v>
      </c>
      <c r="P1309" t="s">
        <v>302</v>
      </c>
    </row>
    <row r="1310" spans="1:16" x14ac:dyDescent="0.55000000000000004">
      <c r="A1310" t="s">
        <v>1</v>
      </c>
      <c r="B1310" t="s">
        <v>6078</v>
      </c>
      <c r="C1310" t="s">
        <v>160</v>
      </c>
      <c r="D1310" t="s">
        <v>3973</v>
      </c>
      <c r="E1310" t="s">
        <v>51</v>
      </c>
      <c r="F1310" t="b">
        <v>0</v>
      </c>
      <c r="G1310" t="s">
        <v>52</v>
      </c>
      <c r="H1310" s="4">
        <v>45680.79346064815</v>
      </c>
      <c r="I1310" t="b">
        <v>0</v>
      </c>
      <c r="J1310" t="b">
        <v>0</v>
      </c>
      <c r="K1310" t="s">
        <v>24</v>
      </c>
      <c r="L1310" t="s">
        <v>36</v>
      </c>
      <c r="N1310">
        <v>44.5</v>
      </c>
      <c r="O1310" t="s">
        <v>458</v>
      </c>
      <c r="P1310" t="s">
        <v>119</v>
      </c>
    </row>
    <row r="1311" spans="1:16" x14ac:dyDescent="0.55000000000000004">
      <c r="A1311" t="s">
        <v>2</v>
      </c>
      <c r="B1311" t="s">
        <v>6079</v>
      </c>
      <c r="C1311" t="s">
        <v>236</v>
      </c>
      <c r="D1311" t="s">
        <v>3600</v>
      </c>
      <c r="E1311" t="s">
        <v>51</v>
      </c>
      <c r="F1311" t="b">
        <v>0</v>
      </c>
      <c r="G1311" t="s">
        <v>27</v>
      </c>
      <c r="H1311" s="4">
        <v>45680.793553240743</v>
      </c>
      <c r="I1311" t="b">
        <v>0</v>
      </c>
      <c r="J1311" t="b">
        <v>0</v>
      </c>
      <c r="K1311" t="s">
        <v>24</v>
      </c>
      <c r="L1311" t="s">
        <v>36</v>
      </c>
      <c r="N1311">
        <v>55</v>
      </c>
      <c r="O1311" t="s">
        <v>232</v>
      </c>
      <c r="P1311" t="s">
        <v>6080</v>
      </c>
    </row>
    <row r="1312" spans="1:16" x14ac:dyDescent="0.55000000000000004">
      <c r="A1312" t="s">
        <v>2</v>
      </c>
      <c r="B1312" t="s">
        <v>6081</v>
      </c>
      <c r="C1312" t="s">
        <v>372</v>
      </c>
      <c r="D1312" t="s">
        <v>3600</v>
      </c>
      <c r="E1312" t="s">
        <v>20</v>
      </c>
      <c r="F1312" t="b">
        <v>0</v>
      </c>
      <c r="G1312" t="s">
        <v>41</v>
      </c>
      <c r="H1312" s="4">
        <v>45680.793958333343</v>
      </c>
      <c r="I1312" t="b">
        <v>1</v>
      </c>
      <c r="J1312" t="b">
        <v>0</v>
      </c>
      <c r="K1312" t="s">
        <v>24</v>
      </c>
      <c r="L1312" t="s">
        <v>36</v>
      </c>
      <c r="N1312">
        <v>55</v>
      </c>
      <c r="O1312" t="s">
        <v>4686</v>
      </c>
      <c r="P1312" t="s">
        <v>6082</v>
      </c>
    </row>
    <row r="1313" spans="1:16" x14ac:dyDescent="0.55000000000000004">
      <c r="A1313" t="s">
        <v>1</v>
      </c>
      <c r="B1313" t="s">
        <v>661</v>
      </c>
      <c r="C1313" t="s">
        <v>2042</v>
      </c>
      <c r="D1313" t="s">
        <v>3973</v>
      </c>
      <c r="E1313" t="s">
        <v>20</v>
      </c>
      <c r="F1313" t="b">
        <v>0</v>
      </c>
      <c r="G1313" t="s">
        <v>30</v>
      </c>
      <c r="H1313" s="4">
        <v>45680.83489583333</v>
      </c>
      <c r="I1313" t="b">
        <v>0</v>
      </c>
      <c r="J1313" t="b">
        <v>1</v>
      </c>
      <c r="K1313" t="s">
        <v>24</v>
      </c>
      <c r="L1313" t="s">
        <v>36</v>
      </c>
      <c r="N1313">
        <v>43.875</v>
      </c>
      <c r="O1313" t="s">
        <v>6083</v>
      </c>
      <c r="P1313" t="s">
        <v>596</v>
      </c>
    </row>
    <row r="1314" spans="1:16" x14ac:dyDescent="0.55000000000000004">
      <c r="A1314" t="s">
        <v>40</v>
      </c>
      <c r="B1314" t="s">
        <v>6084</v>
      </c>
      <c r="C1314" t="s">
        <v>1151</v>
      </c>
      <c r="D1314" t="s">
        <v>3600</v>
      </c>
      <c r="E1314" t="s">
        <v>20</v>
      </c>
      <c r="F1314" t="b">
        <v>0</v>
      </c>
      <c r="G1314" t="s">
        <v>27</v>
      </c>
      <c r="H1314" s="4">
        <v>45680.835324074083</v>
      </c>
      <c r="I1314" t="b">
        <v>1</v>
      </c>
      <c r="J1314" t="b">
        <v>0</v>
      </c>
      <c r="K1314" t="s">
        <v>24</v>
      </c>
      <c r="L1314" t="s">
        <v>22</v>
      </c>
      <c r="M1314">
        <v>145000</v>
      </c>
      <c r="O1314" t="s">
        <v>1765</v>
      </c>
      <c r="P1314" t="s">
        <v>2766</v>
      </c>
    </row>
    <row r="1315" spans="1:16" x14ac:dyDescent="0.55000000000000004">
      <c r="A1315" t="s">
        <v>28</v>
      </c>
      <c r="B1315" t="s">
        <v>6085</v>
      </c>
      <c r="C1315" t="s">
        <v>4149</v>
      </c>
      <c r="D1315" t="s">
        <v>3973</v>
      </c>
      <c r="E1315" t="s">
        <v>20</v>
      </c>
      <c r="F1315" t="b">
        <v>0</v>
      </c>
      <c r="G1315" t="s">
        <v>27</v>
      </c>
      <c r="H1315" s="4">
        <v>45680.835439814808</v>
      </c>
      <c r="I1315" t="b">
        <v>0</v>
      </c>
      <c r="J1315" t="b">
        <v>0</v>
      </c>
      <c r="K1315" t="s">
        <v>24</v>
      </c>
      <c r="L1315" t="s">
        <v>22</v>
      </c>
      <c r="M1315">
        <v>146500</v>
      </c>
      <c r="O1315" t="s">
        <v>6086</v>
      </c>
      <c r="P1315" t="s">
        <v>6087</v>
      </c>
    </row>
    <row r="1316" spans="1:16" x14ac:dyDescent="0.55000000000000004">
      <c r="A1316" t="s">
        <v>0</v>
      </c>
      <c r="B1316" t="s">
        <v>6088</v>
      </c>
      <c r="C1316" t="s">
        <v>39</v>
      </c>
      <c r="D1316" t="s">
        <v>3973</v>
      </c>
      <c r="E1316" t="s">
        <v>20</v>
      </c>
      <c r="F1316" t="b">
        <v>1</v>
      </c>
      <c r="G1316" t="s">
        <v>30</v>
      </c>
      <c r="H1316" s="4">
        <v>45680.875798611109</v>
      </c>
      <c r="I1316" t="b">
        <v>0</v>
      </c>
      <c r="J1316" t="b">
        <v>0</v>
      </c>
      <c r="K1316" t="s">
        <v>24</v>
      </c>
      <c r="L1316" t="s">
        <v>36</v>
      </c>
      <c r="N1316">
        <v>40</v>
      </c>
      <c r="O1316" t="s">
        <v>6089</v>
      </c>
    </row>
    <row r="1317" spans="1:16" x14ac:dyDescent="0.55000000000000004">
      <c r="A1317" t="s">
        <v>89</v>
      </c>
      <c r="B1317" t="s">
        <v>6090</v>
      </c>
      <c r="C1317" t="s">
        <v>481</v>
      </c>
      <c r="D1317" t="s">
        <v>3973</v>
      </c>
      <c r="E1317" t="s">
        <v>51</v>
      </c>
      <c r="F1317" t="b">
        <v>0</v>
      </c>
      <c r="G1317" t="s">
        <v>27</v>
      </c>
      <c r="H1317" s="4">
        <v>45680.916701388887</v>
      </c>
      <c r="I1317" t="b">
        <v>1</v>
      </c>
      <c r="J1317" t="b">
        <v>0</v>
      </c>
      <c r="K1317" t="s">
        <v>24</v>
      </c>
      <c r="L1317" t="s">
        <v>36</v>
      </c>
      <c r="N1317">
        <v>40.5</v>
      </c>
      <c r="O1317" t="s">
        <v>1148</v>
      </c>
    </row>
    <row r="1318" spans="1:16" x14ac:dyDescent="0.55000000000000004">
      <c r="A1318" t="s">
        <v>25</v>
      </c>
      <c r="B1318" t="s">
        <v>6091</v>
      </c>
      <c r="C1318" t="s">
        <v>3348</v>
      </c>
      <c r="D1318" t="s">
        <v>3973</v>
      </c>
      <c r="E1318" t="s">
        <v>20</v>
      </c>
      <c r="F1318" t="b">
        <v>0</v>
      </c>
      <c r="G1318" t="s">
        <v>27</v>
      </c>
      <c r="H1318" s="4">
        <v>45680.91684027778</v>
      </c>
      <c r="I1318" t="b">
        <v>0</v>
      </c>
      <c r="J1318" t="b">
        <v>1</v>
      </c>
      <c r="K1318" t="s">
        <v>24</v>
      </c>
      <c r="L1318" t="s">
        <v>22</v>
      </c>
      <c r="M1318">
        <v>161000</v>
      </c>
      <c r="O1318" t="s">
        <v>6092</v>
      </c>
      <c r="P1318" t="s">
        <v>6093</v>
      </c>
    </row>
    <row r="1319" spans="1:16" x14ac:dyDescent="0.55000000000000004">
      <c r="A1319" t="s">
        <v>0</v>
      </c>
      <c r="B1319" t="s">
        <v>6094</v>
      </c>
      <c r="C1319" t="s">
        <v>489</v>
      </c>
      <c r="D1319" t="s">
        <v>3973</v>
      </c>
      <c r="E1319" t="s">
        <v>20</v>
      </c>
      <c r="F1319" t="b">
        <v>0</v>
      </c>
      <c r="G1319" t="s">
        <v>27</v>
      </c>
      <c r="H1319" s="4">
        <v>45680.918796296297</v>
      </c>
      <c r="I1319" t="b">
        <v>0</v>
      </c>
      <c r="J1319" t="b">
        <v>1</v>
      </c>
      <c r="K1319" t="s">
        <v>24</v>
      </c>
      <c r="L1319" t="s">
        <v>22</v>
      </c>
      <c r="M1319">
        <v>207500</v>
      </c>
      <c r="O1319" t="s">
        <v>2040</v>
      </c>
      <c r="P1319" t="s">
        <v>3393</v>
      </c>
    </row>
    <row r="1320" spans="1:16" x14ac:dyDescent="0.55000000000000004">
      <c r="A1320" t="s">
        <v>1</v>
      </c>
      <c r="B1320" t="s">
        <v>6095</v>
      </c>
      <c r="C1320" t="s">
        <v>2867</v>
      </c>
      <c r="D1320" t="s">
        <v>3973</v>
      </c>
      <c r="E1320" t="s">
        <v>20</v>
      </c>
      <c r="F1320" t="b">
        <v>0</v>
      </c>
      <c r="G1320" t="s">
        <v>27</v>
      </c>
      <c r="H1320" s="4">
        <v>45680.958553240736</v>
      </c>
      <c r="I1320" t="b">
        <v>0</v>
      </c>
      <c r="J1320" t="b">
        <v>0</v>
      </c>
      <c r="K1320" t="s">
        <v>24</v>
      </c>
      <c r="L1320" t="s">
        <v>22</v>
      </c>
      <c r="M1320">
        <v>66500</v>
      </c>
      <c r="O1320" t="s">
        <v>212</v>
      </c>
      <c r="P1320" t="s">
        <v>6096</v>
      </c>
    </row>
    <row r="1321" spans="1:16" x14ac:dyDescent="0.55000000000000004">
      <c r="A1321" t="s">
        <v>2</v>
      </c>
      <c r="B1321" t="s">
        <v>195</v>
      </c>
      <c r="C1321" t="s">
        <v>986</v>
      </c>
      <c r="D1321" t="s">
        <v>3973</v>
      </c>
      <c r="E1321" t="s">
        <v>20</v>
      </c>
      <c r="F1321" t="b">
        <v>0</v>
      </c>
      <c r="G1321" t="s">
        <v>41</v>
      </c>
      <c r="H1321" s="4">
        <v>45680.958738425928</v>
      </c>
      <c r="I1321" t="b">
        <v>0</v>
      </c>
      <c r="J1321" t="b">
        <v>1</v>
      </c>
      <c r="K1321" t="s">
        <v>24</v>
      </c>
      <c r="L1321" t="s">
        <v>36</v>
      </c>
      <c r="N1321">
        <v>89</v>
      </c>
      <c r="O1321" t="s">
        <v>4344</v>
      </c>
      <c r="P1321" t="s">
        <v>6097</v>
      </c>
    </row>
    <row r="1322" spans="1:16" x14ac:dyDescent="0.55000000000000004">
      <c r="A1322" t="s">
        <v>0</v>
      </c>
      <c r="B1322" t="s">
        <v>281</v>
      </c>
      <c r="C1322" t="s">
        <v>750</v>
      </c>
      <c r="D1322" t="s">
        <v>3973</v>
      </c>
      <c r="E1322" t="s">
        <v>20</v>
      </c>
      <c r="F1322" t="b">
        <v>0</v>
      </c>
      <c r="G1322" t="s">
        <v>35</v>
      </c>
      <c r="H1322" s="4">
        <v>45680.958935185183</v>
      </c>
      <c r="I1322" t="b">
        <v>0</v>
      </c>
      <c r="J1322" t="b">
        <v>1</v>
      </c>
      <c r="K1322" t="s">
        <v>24</v>
      </c>
      <c r="L1322" t="s">
        <v>22</v>
      </c>
      <c r="M1322">
        <v>65000</v>
      </c>
      <c r="O1322" t="s">
        <v>259</v>
      </c>
    </row>
    <row r="1323" spans="1:16" x14ac:dyDescent="0.55000000000000004">
      <c r="A1323" t="s">
        <v>0</v>
      </c>
      <c r="B1323" t="s">
        <v>1449</v>
      </c>
      <c r="C1323" t="s">
        <v>1729</v>
      </c>
      <c r="D1323" t="s">
        <v>3828</v>
      </c>
      <c r="E1323" t="s">
        <v>20</v>
      </c>
      <c r="F1323" t="b">
        <v>0</v>
      </c>
      <c r="G1323" t="s">
        <v>30</v>
      </c>
      <c r="H1323" s="4">
        <v>45680.959131944437</v>
      </c>
      <c r="I1323" t="b">
        <v>0</v>
      </c>
      <c r="J1323" t="b">
        <v>1</v>
      </c>
      <c r="K1323" t="s">
        <v>24</v>
      </c>
      <c r="L1323" t="s">
        <v>22</v>
      </c>
      <c r="M1323">
        <v>70786.5</v>
      </c>
      <c r="O1323" t="s">
        <v>2869</v>
      </c>
      <c r="P1323" t="s">
        <v>6098</v>
      </c>
    </row>
    <row r="1324" spans="1:16" x14ac:dyDescent="0.55000000000000004">
      <c r="A1324" t="s">
        <v>2</v>
      </c>
      <c r="B1324" t="s">
        <v>6099</v>
      </c>
      <c r="C1324" t="s">
        <v>324</v>
      </c>
      <c r="D1324" t="s">
        <v>3828</v>
      </c>
      <c r="E1324" t="s">
        <v>20</v>
      </c>
      <c r="F1324" t="b">
        <v>0</v>
      </c>
      <c r="G1324" t="s">
        <v>27</v>
      </c>
      <c r="H1324" s="4">
        <v>45680.960243055553</v>
      </c>
      <c r="I1324" t="b">
        <v>0</v>
      </c>
      <c r="J1324" t="b">
        <v>1</v>
      </c>
      <c r="K1324" t="s">
        <v>24</v>
      </c>
      <c r="L1324" t="s">
        <v>36</v>
      </c>
      <c r="N1324">
        <v>67.5</v>
      </c>
      <c r="O1324" t="s">
        <v>654</v>
      </c>
      <c r="P1324" t="s">
        <v>6100</v>
      </c>
    </row>
    <row r="1325" spans="1:16" x14ac:dyDescent="0.55000000000000004">
      <c r="A1325" t="s">
        <v>89</v>
      </c>
      <c r="B1325" t="s">
        <v>6101</v>
      </c>
      <c r="C1325" t="s">
        <v>540</v>
      </c>
      <c r="D1325" t="s">
        <v>3973</v>
      </c>
      <c r="E1325" t="s">
        <v>20</v>
      </c>
      <c r="F1325" t="b">
        <v>0</v>
      </c>
      <c r="G1325" t="s">
        <v>52</v>
      </c>
      <c r="H1325" s="4">
        <v>45680.961851851847</v>
      </c>
      <c r="I1325" t="b">
        <v>0</v>
      </c>
      <c r="J1325" t="b">
        <v>0</v>
      </c>
      <c r="K1325" t="s">
        <v>24</v>
      </c>
      <c r="L1325" t="s">
        <v>22</v>
      </c>
      <c r="M1325">
        <v>219500</v>
      </c>
      <c r="O1325" t="s">
        <v>91</v>
      </c>
      <c r="P1325" t="s">
        <v>6102</v>
      </c>
    </row>
    <row r="1326" spans="1:16" x14ac:dyDescent="0.55000000000000004">
      <c r="A1326" t="s">
        <v>2</v>
      </c>
      <c r="B1326" t="s">
        <v>6103</v>
      </c>
      <c r="C1326" t="s">
        <v>748</v>
      </c>
      <c r="D1326" t="s">
        <v>4035</v>
      </c>
      <c r="E1326" t="s">
        <v>20</v>
      </c>
      <c r="F1326" t="b">
        <v>0</v>
      </c>
      <c r="G1326" t="s">
        <v>158</v>
      </c>
      <c r="H1326" s="4">
        <v>45681.004016203697</v>
      </c>
      <c r="I1326" t="b">
        <v>0</v>
      </c>
      <c r="J1326" t="b">
        <v>0</v>
      </c>
      <c r="K1326" t="s">
        <v>158</v>
      </c>
      <c r="L1326" t="s">
        <v>22</v>
      </c>
      <c r="M1326">
        <v>68730</v>
      </c>
      <c r="O1326" t="s">
        <v>2768</v>
      </c>
      <c r="P1326" t="s">
        <v>6104</v>
      </c>
    </row>
    <row r="1327" spans="1:16" x14ac:dyDescent="0.55000000000000004">
      <c r="A1327" t="s">
        <v>2</v>
      </c>
      <c r="B1327" t="s">
        <v>6105</v>
      </c>
      <c r="C1327" t="s">
        <v>939</v>
      </c>
      <c r="D1327" t="s">
        <v>4035</v>
      </c>
      <c r="E1327" t="s">
        <v>20</v>
      </c>
      <c r="F1327" t="b">
        <v>0</v>
      </c>
      <c r="G1327" t="s">
        <v>158</v>
      </c>
      <c r="H1327" s="4">
        <v>45681.00409722222</v>
      </c>
      <c r="I1327" t="b">
        <v>0</v>
      </c>
      <c r="J1327" t="b">
        <v>0</v>
      </c>
      <c r="K1327" t="s">
        <v>158</v>
      </c>
      <c r="L1327" t="s">
        <v>22</v>
      </c>
      <c r="M1327">
        <v>68730</v>
      </c>
      <c r="O1327" t="s">
        <v>2768</v>
      </c>
      <c r="P1327" t="s">
        <v>6106</v>
      </c>
    </row>
    <row r="1328" spans="1:16" x14ac:dyDescent="0.55000000000000004">
      <c r="A1328" t="s">
        <v>19</v>
      </c>
      <c r="B1328" t="s">
        <v>6107</v>
      </c>
      <c r="C1328" t="s">
        <v>167</v>
      </c>
      <c r="D1328" t="s">
        <v>3973</v>
      </c>
      <c r="E1328" t="s">
        <v>20</v>
      </c>
      <c r="F1328" t="b">
        <v>0</v>
      </c>
      <c r="G1328" t="s">
        <v>35</v>
      </c>
      <c r="H1328" s="4">
        <v>45681.042291666658</v>
      </c>
      <c r="I1328" t="b">
        <v>0</v>
      </c>
      <c r="J1328" t="b">
        <v>1</v>
      </c>
      <c r="K1328" t="s">
        <v>24</v>
      </c>
      <c r="L1328" t="s">
        <v>22</v>
      </c>
      <c r="M1328">
        <v>116500</v>
      </c>
      <c r="O1328" t="s">
        <v>1147</v>
      </c>
      <c r="P1328" t="s">
        <v>2905</v>
      </c>
    </row>
    <row r="1329" spans="1:16" x14ac:dyDescent="0.55000000000000004">
      <c r="A1329" t="s">
        <v>0</v>
      </c>
      <c r="B1329" t="s">
        <v>6108</v>
      </c>
      <c r="C1329" t="s">
        <v>151</v>
      </c>
      <c r="D1329" t="s">
        <v>3828</v>
      </c>
      <c r="E1329" t="s">
        <v>20</v>
      </c>
      <c r="F1329" t="b">
        <v>0</v>
      </c>
      <c r="G1329" t="s">
        <v>30</v>
      </c>
      <c r="H1329" s="4">
        <v>45681.042453703703</v>
      </c>
      <c r="I1329" t="b">
        <v>0</v>
      </c>
      <c r="J1329" t="b">
        <v>1</v>
      </c>
      <c r="K1329" t="s">
        <v>24</v>
      </c>
      <c r="L1329" t="s">
        <v>22</v>
      </c>
      <c r="M1329">
        <v>68316</v>
      </c>
      <c r="O1329" t="s">
        <v>3853</v>
      </c>
      <c r="P1329" t="s">
        <v>6109</v>
      </c>
    </row>
    <row r="1330" spans="1:16" x14ac:dyDescent="0.55000000000000004">
      <c r="A1330" t="s">
        <v>19</v>
      </c>
      <c r="B1330" t="s">
        <v>6107</v>
      </c>
      <c r="C1330" t="s">
        <v>92</v>
      </c>
      <c r="D1330" t="s">
        <v>3973</v>
      </c>
      <c r="E1330" t="s">
        <v>20</v>
      </c>
      <c r="F1330" t="b">
        <v>0</v>
      </c>
      <c r="G1330" t="s">
        <v>30</v>
      </c>
      <c r="H1330" s="4">
        <v>45681.042453703703</v>
      </c>
      <c r="I1330" t="b">
        <v>0</v>
      </c>
      <c r="J1330" t="b">
        <v>1</v>
      </c>
      <c r="K1330" t="s">
        <v>24</v>
      </c>
      <c r="L1330" t="s">
        <v>22</v>
      </c>
      <c r="M1330">
        <v>116500</v>
      </c>
      <c r="O1330" t="s">
        <v>1147</v>
      </c>
      <c r="P1330" t="s">
        <v>2905</v>
      </c>
    </row>
    <row r="1331" spans="1:16" x14ac:dyDescent="0.55000000000000004">
      <c r="A1331" t="s">
        <v>40</v>
      </c>
      <c r="B1331" t="s">
        <v>40</v>
      </c>
      <c r="C1331" t="s">
        <v>411</v>
      </c>
      <c r="D1331" t="s">
        <v>3973</v>
      </c>
      <c r="E1331" t="s">
        <v>20</v>
      </c>
      <c r="F1331" t="b">
        <v>0</v>
      </c>
      <c r="G1331" t="s">
        <v>41</v>
      </c>
      <c r="H1331" s="4">
        <v>45681.168981481482</v>
      </c>
      <c r="I1331" t="b">
        <v>0</v>
      </c>
      <c r="J1331" t="b">
        <v>1</v>
      </c>
      <c r="K1331" t="s">
        <v>24</v>
      </c>
      <c r="L1331" t="s">
        <v>22</v>
      </c>
      <c r="M1331">
        <v>109250</v>
      </c>
      <c r="O1331" t="s">
        <v>6110</v>
      </c>
      <c r="P1331" t="s">
        <v>6111</v>
      </c>
    </row>
    <row r="1332" spans="1:16" x14ac:dyDescent="0.55000000000000004">
      <c r="A1332" t="s">
        <v>0</v>
      </c>
      <c r="B1332" t="s">
        <v>6112</v>
      </c>
      <c r="C1332" t="s">
        <v>2765</v>
      </c>
      <c r="D1332" t="s">
        <v>3973</v>
      </c>
      <c r="E1332" t="s">
        <v>20</v>
      </c>
      <c r="F1332" t="b">
        <v>0</v>
      </c>
      <c r="G1332" t="s">
        <v>23</v>
      </c>
      <c r="H1332" s="4">
        <v>45681.190659722219</v>
      </c>
      <c r="I1332" t="b">
        <v>0</v>
      </c>
      <c r="J1332" t="b">
        <v>0</v>
      </c>
      <c r="K1332" t="s">
        <v>24</v>
      </c>
      <c r="L1332" t="s">
        <v>22</v>
      </c>
      <c r="M1332">
        <v>102500</v>
      </c>
      <c r="O1332" t="s">
        <v>374</v>
      </c>
      <c r="P1332" t="s">
        <v>4994</v>
      </c>
    </row>
    <row r="1333" spans="1:16" x14ac:dyDescent="0.55000000000000004">
      <c r="A1333" t="s">
        <v>1</v>
      </c>
      <c r="B1333" t="s">
        <v>6113</v>
      </c>
      <c r="C1333" t="s">
        <v>203</v>
      </c>
      <c r="D1333" t="s">
        <v>3973</v>
      </c>
      <c r="E1333" t="s">
        <v>20</v>
      </c>
      <c r="F1333" t="b">
        <v>0</v>
      </c>
      <c r="G1333" t="s">
        <v>23</v>
      </c>
      <c r="H1333" s="4">
        <v>45681.190659722219</v>
      </c>
      <c r="I1333" t="b">
        <v>0</v>
      </c>
      <c r="J1333" t="b">
        <v>0</v>
      </c>
      <c r="K1333" t="s">
        <v>24</v>
      </c>
      <c r="L1333" t="s">
        <v>22</v>
      </c>
      <c r="M1333">
        <v>123000</v>
      </c>
      <c r="O1333" t="s">
        <v>374</v>
      </c>
      <c r="P1333" t="s">
        <v>4784</v>
      </c>
    </row>
    <row r="1334" spans="1:16" x14ac:dyDescent="0.55000000000000004">
      <c r="A1334" t="s">
        <v>0</v>
      </c>
      <c r="B1334" t="s">
        <v>3447</v>
      </c>
      <c r="C1334" t="s">
        <v>82</v>
      </c>
      <c r="D1334" t="s">
        <v>3973</v>
      </c>
      <c r="E1334" t="s">
        <v>20</v>
      </c>
      <c r="F1334" t="b">
        <v>0</v>
      </c>
      <c r="G1334" t="s">
        <v>27</v>
      </c>
      <c r="H1334" s="4">
        <v>45681.250034722223</v>
      </c>
      <c r="I1334" t="b">
        <v>0</v>
      </c>
      <c r="J1334" t="b">
        <v>1</v>
      </c>
      <c r="K1334" t="s">
        <v>24</v>
      </c>
      <c r="L1334" t="s">
        <v>22</v>
      </c>
      <c r="M1334">
        <v>140000</v>
      </c>
      <c r="O1334" t="s">
        <v>6114</v>
      </c>
      <c r="P1334" t="s">
        <v>6115</v>
      </c>
    </row>
    <row r="1335" spans="1:16" x14ac:dyDescent="0.55000000000000004">
      <c r="A1335" t="s">
        <v>1</v>
      </c>
      <c r="B1335" t="s">
        <v>6116</v>
      </c>
      <c r="C1335" t="s">
        <v>2413</v>
      </c>
      <c r="D1335" t="s">
        <v>3973</v>
      </c>
      <c r="E1335" t="s">
        <v>20</v>
      </c>
      <c r="F1335" t="b">
        <v>0</v>
      </c>
      <c r="G1335" t="s">
        <v>27</v>
      </c>
      <c r="H1335" s="4">
        <v>45681.252013888887</v>
      </c>
      <c r="I1335" t="b">
        <v>0</v>
      </c>
      <c r="J1335" t="b">
        <v>0</v>
      </c>
      <c r="K1335" t="s">
        <v>24</v>
      </c>
      <c r="L1335" t="s">
        <v>22</v>
      </c>
      <c r="M1335">
        <v>106000</v>
      </c>
      <c r="O1335" t="s">
        <v>374</v>
      </c>
      <c r="P1335" t="s">
        <v>4994</v>
      </c>
    </row>
    <row r="1336" spans="1:16" x14ac:dyDescent="0.55000000000000004">
      <c r="A1336" t="s">
        <v>0</v>
      </c>
      <c r="B1336" t="s">
        <v>288</v>
      </c>
      <c r="C1336" t="s">
        <v>39</v>
      </c>
      <c r="D1336" t="s">
        <v>3828</v>
      </c>
      <c r="E1336" t="s">
        <v>20</v>
      </c>
      <c r="F1336" t="b">
        <v>1</v>
      </c>
      <c r="G1336" t="s">
        <v>52</v>
      </c>
      <c r="H1336" s="4">
        <v>45681.252569444441</v>
      </c>
      <c r="I1336" t="b">
        <v>0</v>
      </c>
      <c r="J1336" t="b">
        <v>1</v>
      </c>
      <c r="K1336" t="s">
        <v>24</v>
      </c>
      <c r="L1336" t="s">
        <v>22</v>
      </c>
      <c r="M1336">
        <v>77050</v>
      </c>
      <c r="O1336" t="s">
        <v>6117</v>
      </c>
      <c r="P1336" t="s">
        <v>700</v>
      </c>
    </row>
    <row r="1337" spans="1:16" x14ac:dyDescent="0.55000000000000004">
      <c r="A1337" t="s">
        <v>0</v>
      </c>
      <c r="B1337" t="s">
        <v>6118</v>
      </c>
      <c r="C1337" t="s">
        <v>39</v>
      </c>
      <c r="D1337" t="s">
        <v>6119</v>
      </c>
      <c r="E1337" t="s">
        <v>20</v>
      </c>
      <c r="F1337" t="b">
        <v>1</v>
      </c>
      <c r="G1337" t="s">
        <v>52</v>
      </c>
      <c r="H1337" s="4">
        <v>45681.252569444441</v>
      </c>
      <c r="I1337" t="b">
        <v>0</v>
      </c>
      <c r="J1337" t="b">
        <v>1</v>
      </c>
      <c r="K1337" t="s">
        <v>24</v>
      </c>
      <c r="L1337" t="s">
        <v>22</v>
      </c>
      <c r="M1337">
        <v>95000</v>
      </c>
      <c r="O1337" t="s">
        <v>6120</v>
      </c>
      <c r="P1337" t="s">
        <v>6121</v>
      </c>
    </row>
    <row r="1338" spans="1:16" x14ac:dyDescent="0.55000000000000004">
      <c r="A1338" t="s">
        <v>1</v>
      </c>
      <c r="B1338" t="s">
        <v>1</v>
      </c>
      <c r="C1338" t="s">
        <v>4262</v>
      </c>
      <c r="D1338" t="s">
        <v>5243</v>
      </c>
      <c r="E1338" t="s">
        <v>20</v>
      </c>
      <c r="F1338" t="b">
        <v>0</v>
      </c>
      <c r="G1338" t="s">
        <v>27</v>
      </c>
      <c r="H1338" s="4">
        <v>45681.252766203703</v>
      </c>
      <c r="I1338" t="b">
        <v>0</v>
      </c>
      <c r="J1338" t="b">
        <v>1</v>
      </c>
      <c r="K1338" t="s">
        <v>24</v>
      </c>
      <c r="L1338" t="s">
        <v>22</v>
      </c>
      <c r="M1338">
        <v>100700</v>
      </c>
      <c r="O1338" t="s">
        <v>6122</v>
      </c>
      <c r="P1338" t="s">
        <v>1116</v>
      </c>
    </row>
    <row r="1339" spans="1:16" x14ac:dyDescent="0.55000000000000004">
      <c r="A1339" t="s">
        <v>1</v>
      </c>
      <c r="B1339" t="s">
        <v>6123</v>
      </c>
      <c r="C1339" t="s">
        <v>322</v>
      </c>
      <c r="D1339" t="s">
        <v>3973</v>
      </c>
      <c r="E1339" t="s">
        <v>20</v>
      </c>
      <c r="F1339" t="b">
        <v>0</v>
      </c>
      <c r="G1339" t="s">
        <v>41</v>
      </c>
      <c r="H1339" s="4">
        <v>45681.253113425933</v>
      </c>
      <c r="I1339" t="b">
        <v>0</v>
      </c>
      <c r="J1339" t="b">
        <v>0</v>
      </c>
      <c r="K1339" t="s">
        <v>24</v>
      </c>
      <c r="L1339" t="s">
        <v>22</v>
      </c>
      <c r="M1339">
        <v>103000</v>
      </c>
      <c r="O1339" t="s">
        <v>374</v>
      </c>
      <c r="P1339" t="s">
        <v>4662</v>
      </c>
    </row>
    <row r="1340" spans="1:16" x14ac:dyDescent="0.55000000000000004">
      <c r="A1340" t="s">
        <v>2</v>
      </c>
      <c r="B1340" t="s">
        <v>1844</v>
      </c>
      <c r="C1340" t="s">
        <v>3128</v>
      </c>
      <c r="D1340" t="s">
        <v>4003</v>
      </c>
      <c r="E1340" t="s">
        <v>20</v>
      </c>
      <c r="F1340" t="b">
        <v>0</v>
      </c>
      <c r="G1340" t="s">
        <v>52</v>
      </c>
      <c r="H1340" s="4">
        <v>45681.253379629627</v>
      </c>
      <c r="I1340" t="b">
        <v>1</v>
      </c>
      <c r="J1340" t="b">
        <v>0</v>
      </c>
      <c r="K1340" t="s">
        <v>24</v>
      </c>
      <c r="L1340" t="s">
        <v>22</v>
      </c>
      <c r="M1340">
        <v>205000</v>
      </c>
      <c r="O1340" t="s">
        <v>1798</v>
      </c>
    </row>
    <row r="1341" spans="1:16" x14ac:dyDescent="0.55000000000000004">
      <c r="A1341" t="s">
        <v>1</v>
      </c>
      <c r="B1341" t="s">
        <v>6124</v>
      </c>
      <c r="C1341" t="s">
        <v>1521</v>
      </c>
      <c r="D1341" t="s">
        <v>3973</v>
      </c>
      <c r="E1341" t="s">
        <v>20</v>
      </c>
      <c r="F1341" t="b">
        <v>0</v>
      </c>
      <c r="G1341" t="s">
        <v>52</v>
      </c>
      <c r="H1341" s="4">
        <v>45681.253449074073</v>
      </c>
      <c r="I1341" t="b">
        <v>0</v>
      </c>
      <c r="J1341" t="b">
        <v>0</v>
      </c>
      <c r="K1341" t="s">
        <v>24</v>
      </c>
      <c r="L1341" t="s">
        <v>36</v>
      </c>
      <c r="N1341">
        <v>20</v>
      </c>
      <c r="O1341" t="s">
        <v>1549</v>
      </c>
      <c r="P1341" t="s">
        <v>6125</v>
      </c>
    </row>
    <row r="1342" spans="1:16" x14ac:dyDescent="0.55000000000000004">
      <c r="A1342" t="s">
        <v>1</v>
      </c>
      <c r="B1342" t="s">
        <v>93</v>
      </c>
      <c r="C1342" t="s">
        <v>122</v>
      </c>
      <c r="D1342" t="s">
        <v>4753</v>
      </c>
      <c r="E1342" t="s">
        <v>20</v>
      </c>
      <c r="F1342" t="b">
        <v>0</v>
      </c>
      <c r="G1342" t="s">
        <v>52</v>
      </c>
      <c r="H1342" s="4">
        <v>45681.253449074073</v>
      </c>
      <c r="I1342" t="b">
        <v>0</v>
      </c>
      <c r="J1342" t="b">
        <v>1</v>
      </c>
      <c r="K1342" t="s">
        <v>24</v>
      </c>
      <c r="L1342" t="s">
        <v>36</v>
      </c>
      <c r="N1342">
        <v>42.5</v>
      </c>
      <c r="O1342" t="s">
        <v>289</v>
      </c>
      <c r="P1342" t="s">
        <v>6126</v>
      </c>
    </row>
    <row r="1343" spans="1:16" x14ac:dyDescent="0.55000000000000004">
      <c r="A1343" t="s">
        <v>1</v>
      </c>
      <c r="B1343" t="s">
        <v>6127</v>
      </c>
      <c r="C1343" t="s">
        <v>39</v>
      </c>
      <c r="D1343" t="s">
        <v>6128</v>
      </c>
      <c r="E1343" t="s">
        <v>219</v>
      </c>
      <c r="F1343" t="b">
        <v>1</v>
      </c>
      <c r="G1343" t="s">
        <v>52</v>
      </c>
      <c r="H1343" s="4">
        <v>45681.253449074073</v>
      </c>
      <c r="I1343" t="b">
        <v>1</v>
      </c>
      <c r="J1343" t="b">
        <v>0</v>
      </c>
      <c r="K1343" t="s">
        <v>24</v>
      </c>
      <c r="L1343" t="s">
        <v>36</v>
      </c>
      <c r="N1343">
        <v>50</v>
      </c>
      <c r="O1343" t="s">
        <v>3804</v>
      </c>
      <c r="P1343" t="s">
        <v>119</v>
      </c>
    </row>
    <row r="1344" spans="1:16" x14ac:dyDescent="0.55000000000000004">
      <c r="A1344" t="s">
        <v>1</v>
      </c>
      <c r="B1344" t="s">
        <v>2955</v>
      </c>
      <c r="C1344" t="s">
        <v>820</v>
      </c>
      <c r="D1344" t="s">
        <v>4432</v>
      </c>
      <c r="E1344" t="s">
        <v>20</v>
      </c>
      <c r="F1344" t="b">
        <v>0</v>
      </c>
      <c r="G1344" t="s">
        <v>820</v>
      </c>
      <c r="H1344" s="4">
        <v>45681.264050925929</v>
      </c>
      <c r="I1344" t="b">
        <v>0</v>
      </c>
      <c r="J1344" t="b">
        <v>0</v>
      </c>
      <c r="K1344" t="s">
        <v>820</v>
      </c>
      <c r="L1344" t="s">
        <v>22</v>
      </c>
      <c r="M1344">
        <v>175000</v>
      </c>
      <c r="O1344" t="s">
        <v>3820</v>
      </c>
      <c r="P1344" t="s">
        <v>6129</v>
      </c>
    </row>
    <row r="1345" spans="1:16" x14ac:dyDescent="0.55000000000000004">
      <c r="A1345" t="s">
        <v>0</v>
      </c>
      <c r="B1345" t="s">
        <v>0</v>
      </c>
      <c r="C1345" t="s">
        <v>1591</v>
      </c>
      <c r="D1345" t="s">
        <v>3828</v>
      </c>
      <c r="E1345" t="s">
        <v>20</v>
      </c>
      <c r="F1345" t="b">
        <v>0</v>
      </c>
      <c r="G1345" t="s">
        <v>23</v>
      </c>
      <c r="H1345" s="4">
        <v>45681.271516203713</v>
      </c>
      <c r="I1345" t="b">
        <v>0</v>
      </c>
      <c r="J1345" t="b">
        <v>1</v>
      </c>
      <c r="K1345" t="s">
        <v>24</v>
      </c>
      <c r="L1345" t="s">
        <v>22</v>
      </c>
      <c r="M1345">
        <v>70000</v>
      </c>
      <c r="O1345" t="s">
        <v>6130</v>
      </c>
      <c r="P1345" t="s">
        <v>320</v>
      </c>
    </row>
    <row r="1346" spans="1:16" x14ac:dyDescent="0.55000000000000004">
      <c r="A1346" t="s">
        <v>1</v>
      </c>
      <c r="B1346" t="s">
        <v>6131</v>
      </c>
      <c r="C1346" t="s">
        <v>192</v>
      </c>
      <c r="D1346" t="s">
        <v>3828</v>
      </c>
      <c r="E1346" t="s">
        <v>20</v>
      </c>
      <c r="F1346" t="b">
        <v>0</v>
      </c>
      <c r="G1346" t="s">
        <v>23</v>
      </c>
      <c r="H1346" s="4">
        <v>45681.271701388891</v>
      </c>
      <c r="I1346" t="b">
        <v>0</v>
      </c>
      <c r="J1346" t="b">
        <v>1</v>
      </c>
      <c r="K1346" t="s">
        <v>24</v>
      </c>
      <c r="L1346" t="s">
        <v>22</v>
      </c>
      <c r="M1346">
        <v>111650</v>
      </c>
      <c r="O1346" t="s">
        <v>2917</v>
      </c>
      <c r="P1346" t="s">
        <v>6132</v>
      </c>
    </row>
    <row r="1347" spans="1:16" x14ac:dyDescent="0.55000000000000004">
      <c r="A1347" t="s">
        <v>0</v>
      </c>
      <c r="B1347" t="s">
        <v>6133</v>
      </c>
      <c r="C1347" t="s">
        <v>2936</v>
      </c>
      <c r="D1347" t="s">
        <v>3973</v>
      </c>
      <c r="E1347" t="s">
        <v>20</v>
      </c>
      <c r="F1347" t="b">
        <v>0</v>
      </c>
      <c r="G1347" t="s">
        <v>35</v>
      </c>
      <c r="H1347" s="4">
        <v>45681.293773148151</v>
      </c>
      <c r="I1347" t="b">
        <v>0</v>
      </c>
      <c r="J1347" t="b">
        <v>0</v>
      </c>
      <c r="K1347" t="s">
        <v>24</v>
      </c>
      <c r="L1347" t="s">
        <v>22</v>
      </c>
      <c r="M1347">
        <v>120000</v>
      </c>
      <c r="O1347" t="s">
        <v>202</v>
      </c>
      <c r="P1347" t="s">
        <v>3609</v>
      </c>
    </row>
    <row r="1348" spans="1:16" x14ac:dyDescent="0.55000000000000004">
      <c r="A1348" t="s">
        <v>0</v>
      </c>
      <c r="B1348" t="s">
        <v>6134</v>
      </c>
      <c r="C1348" t="s">
        <v>140</v>
      </c>
      <c r="D1348" t="s">
        <v>3973</v>
      </c>
      <c r="E1348" t="s">
        <v>20</v>
      </c>
      <c r="F1348" t="b">
        <v>0</v>
      </c>
      <c r="G1348" t="s">
        <v>35</v>
      </c>
      <c r="H1348" s="4">
        <v>45681.293796296297</v>
      </c>
      <c r="I1348" t="b">
        <v>0</v>
      </c>
      <c r="J1348" t="b">
        <v>1</v>
      </c>
      <c r="K1348" t="s">
        <v>24</v>
      </c>
      <c r="L1348" t="s">
        <v>22</v>
      </c>
      <c r="M1348">
        <v>60500</v>
      </c>
      <c r="O1348" t="s">
        <v>6135</v>
      </c>
      <c r="P1348" t="s">
        <v>2753</v>
      </c>
    </row>
    <row r="1349" spans="1:16" x14ac:dyDescent="0.55000000000000004">
      <c r="A1349" t="s">
        <v>40</v>
      </c>
      <c r="B1349" t="s">
        <v>6136</v>
      </c>
      <c r="C1349" t="s">
        <v>322</v>
      </c>
      <c r="D1349" t="s">
        <v>3973</v>
      </c>
      <c r="E1349" t="s">
        <v>20</v>
      </c>
      <c r="F1349" t="b">
        <v>0</v>
      </c>
      <c r="G1349" t="s">
        <v>41</v>
      </c>
      <c r="H1349" s="4">
        <v>45681.336469907408</v>
      </c>
      <c r="I1349" t="b">
        <v>0</v>
      </c>
      <c r="J1349" t="b">
        <v>1</v>
      </c>
      <c r="K1349" t="s">
        <v>24</v>
      </c>
      <c r="L1349" t="s">
        <v>22</v>
      </c>
      <c r="M1349">
        <v>159500</v>
      </c>
      <c r="O1349" t="s">
        <v>3973</v>
      </c>
      <c r="P1349" t="s">
        <v>6137</v>
      </c>
    </row>
    <row r="1350" spans="1:16" x14ac:dyDescent="0.55000000000000004">
      <c r="A1350" t="s">
        <v>0</v>
      </c>
      <c r="B1350" t="s">
        <v>2332</v>
      </c>
      <c r="C1350" t="s">
        <v>367</v>
      </c>
      <c r="D1350" t="s">
        <v>2532</v>
      </c>
      <c r="E1350" t="s">
        <v>20</v>
      </c>
      <c r="F1350" t="b">
        <v>0</v>
      </c>
      <c r="G1350" t="s">
        <v>27</v>
      </c>
      <c r="H1350" s="4">
        <v>45681.375173611108</v>
      </c>
      <c r="I1350" t="b">
        <v>0</v>
      </c>
      <c r="J1350" t="b">
        <v>1</v>
      </c>
      <c r="K1350" t="s">
        <v>24</v>
      </c>
      <c r="L1350" t="s">
        <v>36</v>
      </c>
      <c r="N1350">
        <v>40</v>
      </c>
      <c r="O1350" t="s">
        <v>6138</v>
      </c>
      <c r="P1350" t="s">
        <v>2702</v>
      </c>
    </row>
    <row r="1351" spans="1:16" x14ac:dyDescent="0.55000000000000004">
      <c r="A1351" t="s">
        <v>139</v>
      </c>
      <c r="B1351" t="s">
        <v>6139</v>
      </c>
      <c r="C1351" t="s">
        <v>332</v>
      </c>
      <c r="D1351" t="s">
        <v>3973</v>
      </c>
      <c r="E1351" t="s">
        <v>20</v>
      </c>
      <c r="F1351" t="b">
        <v>0</v>
      </c>
      <c r="G1351" t="s">
        <v>41</v>
      </c>
      <c r="H1351" s="4">
        <v>45681.376898148148</v>
      </c>
      <c r="I1351" t="b">
        <v>0</v>
      </c>
      <c r="J1351" t="b">
        <v>1</v>
      </c>
      <c r="K1351" t="s">
        <v>24</v>
      </c>
      <c r="L1351" t="s">
        <v>22</v>
      </c>
      <c r="M1351">
        <v>145500</v>
      </c>
      <c r="O1351" t="s">
        <v>1172</v>
      </c>
      <c r="P1351" t="s">
        <v>798</v>
      </c>
    </row>
    <row r="1352" spans="1:16" x14ac:dyDescent="0.55000000000000004">
      <c r="A1352" t="s">
        <v>2</v>
      </c>
      <c r="B1352" t="s">
        <v>2307</v>
      </c>
      <c r="C1352" t="s">
        <v>3737</v>
      </c>
      <c r="D1352" t="s">
        <v>3970</v>
      </c>
      <c r="E1352" t="s">
        <v>20</v>
      </c>
      <c r="F1352" t="b">
        <v>0</v>
      </c>
      <c r="G1352" t="s">
        <v>41</v>
      </c>
      <c r="H1352" s="4">
        <v>45681.378877314812</v>
      </c>
      <c r="I1352" t="b">
        <v>1</v>
      </c>
      <c r="J1352" t="b">
        <v>0</v>
      </c>
      <c r="K1352" t="s">
        <v>24</v>
      </c>
      <c r="L1352" t="s">
        <v>22</v>
      </c>
      <c r="M1352">
        <v>100000</v>
      </c>
      <c r="O1352" t="s">
        <v>5745</v>
      </c>
    </row>
    <row r="1353" spans="1:16" x14ac:dyDescent="0.55000000000000004">
      <c r="A1353" t="s">
        <v>0</v>
      </c>
      <c r="B1353" t="s">
        <v>6140</v>
      </c>
      <c r="C1353" t="s">
        <v>790</v>
      </c>
      <c r="D1353" t="s">
        <v>2208</v>
      </c>
      <c r="E1353" t="s">
        <v>34</v>
      </c>
      <c r="F1353" t="b">
        <v>0</v>
      </c>
      <c r="G1353" t="s">
        <v>41</v>
      </c>
      <c r="H1353" s="4">
        <v>45681.418564814812</v>
      </c>
      <c r="I1353" t="b">
        <v>0</v>
      </c>
      <c r="J1353" t="b">
        <v>1</v>
      </c>
      <c r="K1353" t="s">
        <v>24</v>
      </c>
      <c r="L1353" t="s">
        <v>22</v>
      </c>
      <c r="M1353">
        <v>153000</v>
      </c>
      <c r="O1353" t="s">
        <v>428</v>
      </c>
      <c r="P1353" t="s">
        <v>6141</v>
      </c>
    </row>
    <row r="1354" spans="1:16" x14ac:dyDescent="0.55000000000000004">
      <c r="A1354" t="s">
        <v>0</v>
      </c>
      <c r="B1354" t="s">
        <v>6142</v>
      </c>
      <c r="C1354" t="s">
        <v>26</v>
      </c>
      <c r="D1354" t="s">
        <v>3970</v>
      </c>
      <c r="E1354" t="s">
        <v>20</v>
      </c>
      <c r="F1354" t="b">
        <v>0</v>
      </c>
      <c r="G1354" t="s">
        <v>27</v>
      </c>
      <c r="H1354" s="4">
        <v>45681.458541666667</v>
      </c>
      <c r="I1354" t="b">
        <v>1</v>
      </c>
      <c r="J1354" t="b">
        <v>0</v>
      </c>
      <c r="K1354" t="s">
        <v>24</v>
      </c>
      <c r="L1354" t="s">
        <v>22</v>
      </c>
      <c r="M1354">
        <v>111100</v>
      </c>
      <c r="O1354" t="s">
        <v>1843</v>
      </c>
      <c r="P1354" t="s">
        <v>6143</v>
      </c>
    </row>
    <row r="1355" spans="1:16" x14ac:dyDescent="0.55000000000000004">
      <c r="A1355" t="s">
        <v>0</v>
      </c>
      <c r="B1355" t="s">
        <v>3149</v>
      </c>
      <c r="C1355" t="s">
        <v>151</v>
      </c>
      <c r="D1355" t="s">
        <v>3973</v>
      </c>
      <c r="E1355" t="s">
        <v>20</v>
      </c>
      <c r="F1355" t="b">
        <v>0</v>
      </c>
      <c r="G1355" t="s">
        <v>30</v>
      </c>
      <c r="H1355" s="4">
        <v>45681.502384259264</v>
      </c>
      <c r="I1355" t="b">
        <v>1</v>
      </c>
      <c r="J1355" t="b">
        <v>0</v>
      </c>
      <c r="K1355" t="s">
        <v>24</v>
      </c>
      <c r="L1355" t="s">
        <v>22</v>
      </c>
      <c r="M1355">
        <v>140000</v>
      </c>
      <c r="O1355" t="s">
        <v>69</v>
      </c>
      <c r="P1355" t="s">
        <v>3152</v>
      </c>
    </row>
    <row r="1356" spans="1:16" x14ac:dyDescent="0.55000000000000004">
      <c r="A1356" t="s">
        <v>1</v>
      </c>
      <c r="B1356" t="s">
        <v>6144</v>
      </c>
      <c r="C1356" t="s">
        <v>158</v>
      </c>
      <c r="D1356" t="s">
        <v>4035</v>
      </c>
      <c r="E1356" t="s">
        <v>20</v>
      </c>
      <c r="F1356" t="b">
        <v>0</v>
      </c>
      <c r="G1356" t="s">
        <v>158</v>
      </c>
      <c r="H1356" s="4">
        <v>45681.505486111113</v>
      </c>
      <c r="I1356" t="b">
        <v>0</v>
      </c>
      <c r="J1356" t="b">
        <v>0</v>
      </c>
      <c r="K1356" t="s">
        <v>158</v>
      </c>
      <c r="L1356" t="s">
        <v>22</v>
      </c>
      <c r="M1356">
        <v>76500</v>
      </c>
      <c r="O1356" t="s">
        <v>1906</v>
      </c>
      <c r="P1356" t="s">
        <v>6145</v>
      </c>
    </row>
    <row r="1357" spans="1:16" x14ac:dyDescent="0.55000000000000004">
      <c r="A1357" t="s">
        <v>19</v>
      </c>
      <c r="B1357" t="s">
        <v>19</v>
      </c>
      <c r="C1357" t="s">
        <v>945</v>
      </c>
      <c r="D1357" t="s">
        <v>3828</v>
      </c>
      <c r="E1357" t="s">
        <v>219</v>
      </c>
      <c r="F1357" t="b">
        <v>0</v>
      </c>
      <c r="G1357" t="s">
        <v>30</v>
      </c>
      <c r="H1357" s="4">
        <v>45681.544988425929</v>
      </c>
      <c r="I1357" t="b">
        <v>0</v>
      </c>
      <c r="J1357" t="b">
        <v>0</v>
      </c>
      <c r="K1357" t="s">
        <v>24</v>
      </c>
      <c r="L1357" t="s">
        <v>36</v>
      </c>
      <c r="N1357">
        <v>57.5</v>
      </c>
      <c r="O1357" t="s">
        <v>2574</v>
      </c>
      <c r="P1357" t="s">
        <v>6146</v>
      </c>
    </row>
    <row r="1358" spans="1:16" x14ac:dyDescent="0.55000000000000004">
      <c r="A1358" t="s">
        <v>89</v>
      </c>
      <c r="B1358" t="s">
        <v>6147</v>
      </c>
      <c r="C1358" t="s">
        <v>64</v>
      </c>
      <c r="D1358" t="s">
        <v>3973</v>
      </c>
      <c r="E1358" t="s">
        <v>20</v>
      </c>
      <c r="F1358" t="b">
        <v>0</v>
      </c>
      <c r="G1358" t="s">
        <v>23</v>
      </c>
      <c r="H1358" s="4">
        <v>45681.565752314818</v>
      </c>
      <c r="I1358" t="b">
        <v>0</v>
      </c>
      <c r="J1358" t="b">
        <v>1</v>
      </c>
      <c r="K1358" t="s">
        <v>24</v>
      </c>
      <c r="L1358" t="s">
        <v>22</v>
      </c>
      <c r="M1358">
        <v>84960</v>
      </c>
      <c r="O1358" t="s">
        <v>3517</v>
      </c>
      <c r="P1358" t="s">
        <v>6148</v>
      </c>
    </row>
    <row r="1359" spans="1:16" x14ac:dyDescent="0.55000000000000004">
      <c r="A1359" t="s">
        <v>0</v>
      </c>
      <c r="B1359" t="s">
        <v>6149</v>
      </c>
      <c r="C1359" t="s">
        <v>480</v>
      </c>
      <c r="D1359" t="s">
        <v>2208</v>
      </c>
      <c r="E1359" t="s">
        <v>20</v>
      </c>
      <c r="F1359" t="b">
        <v>0</v>
      </c>
      <c r="G1359" t="s">
        <v>27</v>
      </c>
      <c r="H1359" s="4">
        <v>45681.583483796298</v>
      </c>
      <c r="I1359" t="b">
        <v>0</v>
      </c>
      <c r="J1359" t="b">
        <v>0</v>
      </c>
      <c r="K1359" t="s">
        <v>24</v>
      </c>
      <c r="L1359" t="s">
        <v>22</v>
      </c>
      <c r="M1359">
        <v>57000</v>
      </c>
      <c r="O1359" t="s">
        <v>1195</v>
      </c>
    </row>
    <row r="1360" spans="1:16" x14ac:dyDescent="0.55000000000000004">
      <c r="A1360" t="s">
        <v>0</v>
      </c>
      <c r="B1360" t="s">
        <v>6150</v>
      </c>
      <c r="C1360" t="s">
        <v>172</v>
      </c>
      <c r="D1360" t="s">
        <v>3973</v>
      </c>
      <c r="E1360" t="s">
        <v>20</v>
      </c>
      <c r="F1360" t="b">
        <v>0</v>
      </c>
      <c r="G1360" t="s">
        <v>27</v>
      </c>
      <c r="H1360" s="4">
        <v>45681.583483796298</v>
      </c>
      <c r="I1360" t="b">
        <v>0</v>
      </c>
      <c r="J1360" t="b">
        <v>0</v>
      </c>
      <c r="K1360" t="s">
        <v>24</v>
      </c>
      <c r="L1360" t="s">
        <v>22</v>
      </c>
      <c r="M1360">
        <v>102300</v>
      </c>
      <c r="O1360" t="s">
        <v>294</v>
      </c>
      <c r="P1360" t="s">
        <v>3868</v>
      </c>
    </row>
    <row r="1361" spans="1:16" x14ac:dyDescent="0.55000000000000004">
      <c r="A1361" t="s">
        <v>0</v>
      </c>
      <c r="B1361" t="s">
        <v>0</v>
      </c>
      <c r="C1361" t="s">
        <v>2164</v>
      </c>
      <c r="D1361" t="s">
        <v>3973</v>
      </c>
      <c r="E1361" t="s">
        <v>20</v>
      </c>
      <c r="F1361" t="b">
        <v>0</v>
      </c>
      <c r="G1361" t="s">
        <v>30</v>
      </c>
      <c r="H1361" s="4">
        <v>45681.5856712963</v>
      </c>
      <c r="I1361" t="b">
        <v>0</v>
      </c>
      <c r="J1361" t="b">
        <v>0</v>
      </c>
      <c r="K1361" t="s">
        <v>24</v>
      </c>
      <c r="L1361" t="s">
        <v>22</v>
      </c>
      <c r="M1361">
        <v>135000</v>
      </c>
      <c r="O1361" t="s">
        <v>6151</v>
      </c>
      <c r="P1361" t="s">
        <v>6152</v>
      </c>
    </row>
    <row r="1362" spans="1:16" x14ac:dyDescent="0.55000000000000004">
      <c r="A1362" t="s">
        <v>0</v>
      </c>
      <c r="B1362" t="s">
        <v>6108</v>
      </c>
      <c r="C1362" t="s">
        <v>151</v>
      </c>
      <c r="D1362" t="s">
        <v>3973</v>
      </c>
      <c r="E1362" t="s">
        <v>20</v>
      </c>
      <c r="F1362" t="b">
        <v>0</v>
      </c>
      <c r="G1362" t="s">
        <v>30</v>
      </c>
      <c r="H1362" s="4">
        <v>45681.5856712963</v>
      </c>
      <c r="I1362" t="b">
        <v>0</v>
      </c>
      <c r="J1362" t="b">
        <v>1</v>
      </c>
      <c r="K1362" t="s">
        <v>24</v>
      </c>
      <c r="L1362" t="s">
        <v>22</v>
      </c>
      <c r="M1362">
        <v>68316</v>
      </c>
      <c r="O1362" t="s">
        <v>3853</v>
      </c>
      <c r="P1362" t="s">
        <v>6109</v>
      </c>
    </row>
    <row r="1363" spans="1:16" x14ac:dyDescent="0.55000000000000004">
      <c r="A1363" t="s">
        <v>0</v>
      </c>
      <c r="B1363" t="s">
        <v>1070</v>
      </c>
      <c r="C1363" t="s">
        <v>39</v>
      </c>
      <c r="D1363" t="s">
        <v>2208</v>
      </c>
      <c r="E1363" t="s">
        <v>20</v>
      </c>
      <c r="F1363" t="b">
        <v>1</v>
      </c>
      <c r="G1363" t="s">
        <v>27</v>
      </c>
      <c r="H1363" s="4">
        <v>45681.625150462962</v>
      </c>
      <c r="I1363" t="b">
        <v>0</v>
      </c>
      <c r="J1363" t="b">
        <v>0</v>
      </c>
      <c r="K1363" t="s">
        <v>24</v>
      </c>
      <c r="L1363" t="s">
        <v>22</v>
      </c>
      <c r="M1363">
        <v>100000</v>
      </c>
      <c r="O1363" t="s">
        <v>1558</v>
      </c>
      <c r="P1363" t="s">
        <v>1372</v>
      </c>
    </row>
    <row r="1364" spans="1:16" x14ac:dyDescent="0.55000000000000004">
      <c r="A1364" t="s">
        <v>25</v>
      </c>
      <c r="B1364" t="s">
        <v>25</v>
      </c>
      <c r="C1364" t="s">
        <v>555</v>
      </c>
      <c r="D1364" t="s">
        <v>4084</v>
      </c>
      <c r="E1364" t="s">
        <v>20</v>
      </c>
      <c r="F1364" t="b">
        <v>0</v>
      </c>
      <c r="G1364" t="s">
        <v>30</v>
      </c>
      <c r="H1364" s="4">
        <v>45681.627523148149</v>
      </c>
      <c r="I1364" t="b">
        <v>0</v>
      </c>
      <c r="J1364" t="b">
        <v>1</v>
      </c>
      <c r="K1364" t="s">
        <v>24</v>
      </c>
      <c r="L1364" t="s">
        <v>36</v>
      </c>
      <c r="N1364">
        <v>25.2400016784668</v>
      </c>
      <c r="O1364" t="s">
        <v>2075</v>
      </c>
      <c r="P1364" t="s">
        <v>6153</v>
      </c>
    </row>
    <row r="1365" spans="1:16" x14ac:dyDescent="0.55000000000000004">
      <c r="A1365" t="s">
        <v>19</v>
      </c>
      <c r="B1365" t="s">
        <v>6154</v>
      </c>
      <c r="C1365" t="s">
        <v>106</v>
      </c>
      <c r="D1365" t="s">
        <v>4035</v>
      </c>
      <c r="E1365" t="s">
        <v>20</v>
      </c>
      <c r="F1365" t="b">
        <v>0</v>
      </c>
      <c r="G1365" t="s">
        <v>106</v>
      </c>
      <c r="H1365" s="4">
        <v>45681.629560185182</v>
      </c>
      <c r="I1365" t="b">
        <v>0</v>
      </c>
      <c r="J1365" t="b">
        <v>0</v>
      </c>
      <c r="K1365" t="s">
        <v>106</v>
      </c>
      <c r="L1365" t="s">
        <v>22</v>
      </c>
      <c r="M1365">
        <v>229550</v>
      </c>
      <c r="O1365" t="s">
        <v>1438</v>
      </c>
      <c r="P1365" t="s">
        <v>6155</v>
      </c>
    </row>
    <row r="1366" spans="1:16" x14ac:dyDescent="0.55000000000000004">
      <c r="A1366" t="s">
        <v>139</v>
      </c>
      <c r="B1366" t="s">
        <v>6156</v>
      </c>
      <c r="C1366" t="s">
        <v>6157</v>
      </c>
      <c r="D1366" t="s">
        <v>4035</v>
      </c>
      <c r="E1366" t="s">
        <v>20</v>
      </c>
      <c r="F1366" t="b">
        <v>0</v>
      </c>
      <c r="G1366" t="s">
        <v>740</v>
      </c>
      <c r="H1366" s="4">
        <v>45681.629953703698</v>
      </c>
      <c r="I1366" t="b">
        <v>0</v>
      </c>
      <c r="J1366" t="b">
        <v>0</v>
      </c>
      <c r="K1366" t="s">
        <v>740</v>
      </c>
      <c r="L1366" t="s">
        <v>22</v>
      </c>
      <c r="M1366">
        <v>95623.5</v>
      </c>
      <c r="O1366" t="s">
        <v>261</v>
      </c>
      <c r="P1366" t="s">
        <v>204</v>
      </c>
    </row>
    <row r="1367" spans="1:16" x14ac:dyDescent="0.55000000000000004">
      <c r="A1367" t="s">
        <v>2</v>
      </c>
      <c r="B1367" t="s">
        <v>6158</v>
      </c>
      <c r="C1367" t="s">
        <v>972</v>
      </c>
      <c r="D1367" t="s">
        <v>4035</v>
      </c>
      <c r="E1367" t="s">
        <v>20</v>
      </c>
      <c r="F1367" t="b">
        <v>0</v>
      </c>
      <c r="G1367" t="s">
        <v>862</v>
      </c>
      <c r="H1367" s="4">
        <v>45681.635243055563</v>
      </c>
      <c r="I1367" t="b">
        <v>0</v>
      </c>
      <c r="J1367" t="b">
        <v>0</v>
      </c>
      <c r="K1367" t="s">
        <v>862</v>
      </c>
      <c r="L1367" t="s">
        <v>22</v>
      </c>
      <c r="M1367">
        <v>44999.5</v>
      </c>
      <c r="O1367" t="s">
        <v>6159</v>
      </c>
      <c r="P1367" t="s">
        <v>6160</v>
      </c>
    </row>
    <row r="1368" spans="1:16" x14ac:dyDescent="0.55000000000000004">
      <c r="A1368" t="s">
        <v>0</v>
      </c>
      <c r="B1368" t="s">
        <v>5400</v>
      </c>
      <c r="C1368" t="s">
        <v>306</v>
      </c>
      <c r="D1368" t="s">
        <v>3973</v>
      </c>
      <c r="E1368" t="s">
        <v>20</v>
      </c>
      <c r="F1368" t="b">
        <v>0</v>
      </c>
      <c r="G1368" t="s">
        <v>27</v>
      </c>
      <c r="H1368" s="4">
        <v>45681.66684027778</v>
      </c>
      <c r="I1368" t="b">
        <v>0</v>
      </c>
      <c r="J1368" t="b">
        <v>0</v>
      </c>
      <c r="K1368" t="s">
        <v>24</v>
      </c>
      <c r="L1368" t="s">
        <v>22</v>
      </c>
      <c r="M1368">
        <v>66000</v>
      </c>
      <c r="O1368" t="s">
        <v>5401</v>
      </c>
    </row>
    <row r="1369" spans="1:16" x14ac:dyDescent="0.55000000000000004">
      <c r="A1369" t="s">
        <v>2</v>
      </c>
      <c r="B1369" t="s">
        <v>1464</v>
      </c>
      <c r="C1369" t="s">
        <v>1390</v>
      </c>
      <c r="D1369" t="s">
        <v>4003</v>
      </c>
      <c r="E1369" t="s">
        <v>20</v>
      </c>
      <c r="F1369" t="b">
        <v>0</v>
      </c>
      <c r="G1369" t="s">
        <v>1391</v>
      </c>
      <c r="H1369" s="4">
        <v>45681.667025462957</v>
      </c>
      <c r="I1369" t="b">
        <v>1</v>
      </c>
      <c r="J1369" t="b">
        <v>0</v>
      </c>
      <c r="K1369" t="s">
        <v>1391</v>
      </c>
      <c r="L1369" t="s">
        <v>22</v>
      </c>
      <c r="M1369">
        <v>160000</v>
      </c>
      <c r="O1369" t="s">
        <v>6161</v>
      </c>
    </row>
    <row r="1370" spans="1:16" x14ac:dyDescent="0.55000000000000004">
      <c r="A1370" t="s">
        <v>0</v>
      </c>
      <c r="B1370" t="s">
        <v>0</v>
      </c>
      <c r="C1370" t="s">
        <v>1534</v>
      </c>
      <c r="D1370" t="s">
        <v>2208</v>
      </c>
      <c r="E1370" t="s">
        <v>20</v>
      </c>
      <c r="F1370" t="b">
        <v>0</v>
      </c>
      <c r="G1370" t="s">
        <v>30</v>
      </c>
      <c r="H1370" s="4">
        <v>45681.669085648151</v>
      </c>
      <c r="I1370" t="b">
        <v>1</v>
      </c>
      <c r="J1370" t="b">
        <v>1</v>
      </c>
      <c r="K1370" t="s">
        <v>24</v>
      </c>
      <c r="L1370" t="s">
        <v>36</v>
      </c>
      <c r="N1370">
        <v>28.904998779296879</v>
      </c>
      <c r="O1370" t="s">
        <v>6162</v>
      </c>
    </row>
    <row r="1371" spans="1:16" x14ac:dyDescent="0.55000000000000004">
      <c r="A1371" t="s">
        <v>1</v>
      </c>
      <c r="B1371" t="s">
        <v>6163</v>
      </c>
      <c r="C1371" t="s">
        <v>372</v>
      </c>
      <c r="D1371" t="s">
        <v>3973</v>
      </c>
      <c r="E1371" t="s">
        <v>51</v>
      </c>
      <c r="F1371" t="b">
        <v>0</v>
      </c>
      <c r="G1371" t="s">
        <v>27</v>
      </c>
      <c r="H1371" s="4">
        <v>45681.669432870367</v>
      </c>
      <c r="I1371" t="b">
        <v>0</v>
      </c>
      <c r="J1371" t="b">
        <v>1</v>
      </c>
      <c r="K1371" t="s">
        <v>24</v>
      </c>
      <c r="L1371" t="s">
        <v>36</v>
      </c>
      <c r="N1371">
        <v>76</v>
      </c>
      <c r="O1371" t="s">
        <v>144</v>
      </c>
      <c r="P1371" t="s">
        <v>6164</v>
      </c>
    </row>
    <row r="1372" spans="1:16" x14ac:dyDescent="0.55000000000000004">
      <c r="A1372" t="s">
        <v>40</v>
      </c>
      <c r="B1372" t="s">
        <v>6165</v>
      </c>
      <c r="C1372" t="s">
        <v>39</v>
      </c>
      <c r="D1372" t="s">
        <v>112</v>
      </c>
      <c r="E1372" t="s">
        <v>51</v>
      </c>
      <c r="F1372" t="b">
        <v>1</v>
      </c>
      <c r="G1372" t="s">
        <v>27</v>
      </c>
      <c r="H1372" s="4">
        <v>45681.670219907413</v>
      </c>
      <c r="I1372" t="b">
        <v>1</v>
      </c>
      <c r="J1372" t="b">
        <v>0</v>
      </c>
      <c r="K1372" t="s">
        <v>24</v>
      </c>
      <c r="L1372" t="s">
        <v>36</v>
      </c>
      <c r="N1372">
        <v>82.5</v>
      </c>
      <c r="O1372" t="s">
        <v>112</v>
      </c>
      <c r="P1372" t="s">
        <v>6166</v>
      </c>
    </row>
    <row r="1373" spans="1:16" x14ac:dyDescent="0.55000000000000004">
      <c r="A1373" t="s">
        <v>89</v>
      </c>
      <c r="B1373" t="s">
        <v>6167</v>
      </c>
      <c r="C1373" t="s">
        <v>39</v>
      </c>
      <c r="D1373" t="s">
        <v>3985</v>
      </c>
      <c r="E1373" t="s">
        <v>20</v>
      </c>
      <c r="F1373" t="b">
        <v>1</v>
      </c>
      <c r="G1373" t="s">
        <v>6168</v>
      </c>
      <c r="H1373" s="4">
        <v>45681.689444444448</v>
      </c>
      <c r="I1373" t="b">
        <v>1</v>
      </c>
      <c r="J1373" t="b">
        <v>1</v>
      </c>
      <c r="K1373" t="s">
        <v>6168</v>
      </c>
      <c r="L1373" t="s">
        <v>22</v>
      </c>
      <c r="M1373">
        <v>195000</v>
      </c>
      <c r="O1373" t="s">
        <v>6169</v>
      </c>
    </row>
    <row r="1374" spans="1:16" x14ac:dyDescent="0.55000000000000004">
      <c r="A1374" t="s">
        <v>1</v>
      </c>
      <c r="B1374" t="s">
        <v>3995</v>
      </c>
      <c r="C1374" t="s">
        <v>39</v>
      </c>
      <c r="D1374" t="s">
        <v>4017</v>
      </c>
      <c r="E1374" t="s">
        <v>51</v>
      </c>
      <c r="F1374" t="b">
        <v>1</v>
      </c>
      <c r="G1374" t="s">
        <v>1217</v>
      </c>
      <c r="H1374" s="4">
        <v>45681.689791666657</v>
      </c>
      <c r="I1374" t="b">
        <v>0</v>
      </c>
      <c r="J1374" t="b">
        <v>0</v>
      </c>
      <c r="K1374" t="s">
        <v>1217</v>
      </c>
      <c r="L1374" t="s">
        <v>36</v>
      </c>
      <c r="N1374">
        <v>19.5</v>
      </c>
      <c r="O1374" t="s">
        <v>3989</v>
      </c>
      <c r="P1374" t="s">
        <v>3990</v>
      </c>
    </row>
    <row r="1375" spans="1:16" x14ac:dyDescent="0.55000000000000004">
      <c r="A1375" t="s">
        <v>0</v>
      </c>
      <c r="B1375" t="s">
        <v>6170</v>
      </c>
      <c r="C1375" t="s">
        <v>6171</v>
      </c>
      <c r="D1375" t="s">
        <v>3828</v>
      </c>
      <c r="E1375" t="s">
        <v>20</v>
      </c>
      <c r="F1375" t="b">
        <v>0</v>
      </c>
      <c r="G1375" t="s">
        <v>27</v>
      </c>
      <c r="H1375" s="4">
        <v>45681.708460648151</v>
      </c>
      <c r="I1375" t="b">
        <v>0</v>
      </c>
      <c r="J1375" t="b">
        <v>1</v>
      </c>
      <c r="K1375" t="s">
        <v>24</v>
      </c>
      <c r="L1375" t="s">
        <v>22</v>
      </c>
      <c r="M1375">
        <v>69800</v>
      </c>
      <c r="O1375" t="s">
        <v>6172</v>
      </c>
      <c r="P1375" t="s">
        <v>6173</v>
      </c>
    </row>
    <row r="1376" spans="1:16" x14ac:dyDescent="0.55000000000000004">
      <c r="A1376" t="s">
        <v>0</v>
      </c>
      <c r="B1376" t="s">
        <v>3857</v>
      </c>
      <c r="C1376" t="s">
        <v>293</v>
      </c>
      <c r="D1376" t="s">
        <v>3828</v>
      </c>
      <c r="E1376" t="s">
        <v>20</v>
      </c>
      <c r="F1376" t="b">
        <v>0</v>
      </c>
      <c r="G1376" t="s">
        <v>41</v>
      </c>
      <c r="H1376" s="4">
        <v>45681.710185185177</v>
      </c>
      <c r="I1376" t="b">
        <v>0</v>
      </c>
      <c r="J1376" t="b">
        <v>1</v>
      </c>
      <c r="K1376" t="s">
        <v>24</v>
      </c>
      <c r="L1376" t="s">
        <v>22</v>
      </c>
      <c r="M1376">
        <v>160500</v>
      </c>
      <c r="O1376" t="s">
        <v>572</v>
      </c>
      <c r="P1376" t="s">
        <v>715</v>
      </c>
    </row>
    <row r="1377" spans="1:16" x14ac:dyDescent="0.55000000000000004">
      <c r="A1377" t="s">
        <v>2</v>
      </c>
      <c r="B1377" t="s">
        <v>6174</v>
      </c>
      <c r="C1377" t="s">
        <v>167</v>
      </c>
      <c r="D1377" t="s">
        <v>5243</v>
      </c>
      <c r="E1377" t="s">
        <v>51</v>
      </c>
      <c r="F1377" t="b">
        <v>0</v>
      </c>
      <c r="G1377" t="s">
        <v>27</v>
      </c>
      <c r="H1377" s="4">
        <v>45681.711956018517</v>
      </c>
      <c r="I1377" t="b">
        <v>1</v>
      </c>
      <c r="J1377" t="b">
        <v>0</v>
      </c>
      <c r="K1377" t="s">
        <v>24</v>
      </c>
      <c r="L1377" t="s">
        <v>22</v>
      </c>
      <c r="M1377">
        <v>90000</v>
      </c>
      <c r="O1377" t="s">
        <v>6175</v>
      </c>
    </row>
    <row r="1378" spans="1:16" x14ac:dyDescent="0.55000000000000004">
      <c r="A1378" t="s">
        <v>89</v>
      </c>
      <c r="B1378" t="s">
        <v>6176</v>
      </c>
      <c r="C1378" t="s">
        <v>443</v>
      </c>
      <c r="D1378" t="s">
        <v>3973</v>
      </c>
      <c r="E1378" t="s">
        <v>20</v>
      </c>
      <c r="F1378" t="b">
        <v>0</v>
      </c>
      <c r="G1378" t="s">
        <v>41</v>
      </c>
      <c r="H1378" s="4">
        <v>45681.712233796286</v>
      </c>
      <c r="I1378" t="b">
        <v>0</v>
      </c>
      <c r="J1378" t="b">
        <v>1</v>
      </c>
      <c r="K1378" t="s">
        <v>24</v>
      </c>
      <c r="L1378" t="s">
        <v>22</v>
      </c>
      <c r="M1378">
        <v>132500</v>
      </c>
      <c r="O1378" t="s">
        <v>444</v>
      </c>
      <c r="P1378" t="s">
        <v>6177</v>
      </c>
    </row>
    <row r="1379" spans="1:16" x14ac:dyDescent="0.55000000000000004">
      <c r="A1379" t="s">
        <v>2</v>
      </c>
      <c r="B1379" t="s">
        <v>6178</v>
      </c>
      <c r="C1379" t="s">
        <v>39</v>
      </c>
      <c r="D1379" t="s">
        <v>3985</v>
      </c>
      <c r="E1379" t="s">
        <v>20</v>
      </c>
      <c r="F1379" t="b">
        <v>1</v>
      </c>
      <c r="G1379" t="s">
        <v>762</v>
      </c>
      <c r="H1379" s="4">
        <v>45681.723009259258</v>
      </c>
      <c r="I1379" t="b">
        <v>1</v>
      </c>
      <c r="J1379" t="b">
        <v>0</v>
      </c>
      <c r="K1379" t="s">
        <v>762</v>
      </c>
      <c r="L1379" t="s">
        <v>22</v>
      </c>
      <c r="M1379">
        <v>122500</v>
      </c>
      <c r="O1379" t="s">
        <v>6179</v>
      </c>
      <c r="P1379" t="s">
        <v>6180</v>
      </c>
    </row>
    <row r="1380" spans="1:16" x14ac:dyDescent="0.55000000000000004">
      <c r="A1380" t="s">
        <v>1</v>
      </c>
      <c r="B1380" t="s">
        <v>6181</v>
      </c>
      <c r="C1380" t="s">
        <v>44</v>
      </c>
      <c r="D1380" t="s">
        <v>3973</v>
      </c>
      <c r="E1380" t="s">
        <v>51</v>
      </c>
      <c r="F1380" t="b">
        <v>0</v>
      </c>
      <c r="G1380" t="s">
        <v>41</v>
      </c>
      <c r="H1380" s="4">
        <v>45681.751863425918</v>
      </c>
      <c r="I1380" t="b">
        <v>1</v>
      </c>
      <c r="J1380" t="b">
        <v>1</v>
      </c>
      <c r="K1380" t="s">
        <v>24</v>
      </c>
      <c r="L1380" t="s">
        <v>36</v>
      </c>
      <c r="N1380">
        <v>42.5</v>
      </c>
      <c r="O1380" t="s">
        <v>806</v>
      </c>
      <c r="P1380" t="s">
        <v>138</v>
      </c>
    </row>
    <row r="1381" spans="1:16" x14ac:dyDescent="0.55000000000000004">
      <c r="A1381" t="s">
        <v>2</v>
      </c>
      <c r="B1381" t="s">
        <v>6182</v>
      </c>
      <c r="C1381" t="s">
        <v>118</v>
      </c>
      <c r="D1381" t="s">
        <v>3973</v>
      </c>
      <c r="E1381" t="s">
        <v>20</v>
      </c>
      <c r="F1381" t="b">
        <v>0</v>
      </c>
      <c r="G1381" t="s">
        <v>27</v>
      </c>
      <c r="H1381" s="4">
        <v>45681.753587962958</v>
      </c>
      <c r="I1381" t="b">
        <v>0</v>
      </c>
      <c r="J1381" t="b">
        <v>1</v>
      </c>
      <c r="K1381" t="s">
        <v>24</v>
      </c>
      <c r="L1381" t="s">
        <v>22</v>
      </c>
      <c r="M1381">
        <v>163000</v>
      </c>
      <c r="O1381" t="s">
        <v>1656</v>
      </c>
      <c r="P1381" t="s">
        <v>6183</v>
      </c>
    </row>
    <row r="1382" spans="1:16" x14ac:dyDescent="0.55000000000000004">
      <c r="A1382" t="s">
        <v>2</v>
      </c>
      <c r="B1382" t="s">
        <v>1858</v>
      </c>
      <c r="C1382" t="s">
        <v>6184</v>
      </c>
      <c r="D1382" t="s">
        <v>2208</v>
      </c>
      <c r="E1382" t="s">
        <v>20</v>
      </c>
      <c r="F1382" t="b">
        <v>0</v>
      </c>
      <c r="G1382" t="s">
        <v>27</v>
      </c>
      <c r="H1382" s="4">
        <v>45681.753611111111</v>
      </c>
      <c r="I1382" t="b">
        <v>1</v>
      </c>
      <c r="J1382" t="b">
        <v>1</v>
      </c>
      <c r="K1382" t="s">
        <v>24</v>
      </c>
      <c r="L1382" t="s">
        <v>36</v>
      </c>
      <c r="N1382">
        <v>72.5</v>
      </c>
      <c r="O1382" t="s">
        <v>1381</v>
      </c>
      <c r="P1382" t="s">
        <v>6185</v>
      </c>
    </row>
    <row r="1383" spans="1:16" x14ac:dyDescent="0.55000000000000004">
      <c r="A1383" t="s">
        <v>2</v>
      </c>
      <c r="B1383" t="s">
        <v>6186</v>
      </c>
      <c r="C1383" t="s">
        <v>6184</v>
      </c>
      <c r="D1383" t="s">
        <v>3828</v>
      </c>
      <c r="E1383" t="s">
        <v>219</v>
      </c>
      <c r="F1383" t="b">
        <v>0</v>
      </c>
      <c r="G1383" t="s">
        <v>27</v>
      </c>
      <c r="H1383" s="4">
        <v>45681.753622685188</v>
      </c>
      <c r="I1383" t="b">
        <v>0</v>
      </c>
      <c r="J1383" t="b">
        <v>1</v>
      </c>
      <c r="K1383" t="s">
        <v>24</v>
      </c>
      <c r="L1383" t="s">
        <v>36</v>
      </c>
      <c r="N1383">
        <v>62.5</v>
      </c>
      <c r="O1383" t="s">
        <v>6187</v>
      </c>
      <c r="P1383" t="s">
        <v>6185</v>
      </c>
    </row>
    <row r="1384" spans="1:16" x14ac:dyDescent="0.55000000000000004">
      <c r="A1384" t="s">
        <v>0</v>
      </c>
      <c r="B1384" t="s">
        <v>0</v>
      </c>
      <c r="C1384" t="s">
        <v>334</v>
      </c>
      <c r="D1384" t="s">
        <v>3828</v>
      </c>
      <c r="E1384" t="s">
        <v>20</v>
      </c>
      <c r="F1384" t="b">
        <v>0</v>
      </c>
      <c r="G1384" t="s">
        <v>27</v>
      </c>
      <c r="H1384" s="4">
        <v>45681.791817129633</v>
      </c>
      <c r="I1384" t="b">
        <v>0</v>
      </c>
      <c r="J1384" t="b">
        <v>1</v>
      </c>
      <c r="K1384" t="s">
        <v>24</v>
      </c>
      <c r="L1384" t="s">
        <v>22</v>
      </c>
      <c r="M1384">
        <v>58863.41015625</v>
      </c>
      <c r="O1384" t="s">
        <v>6188</v>
      </c>
      <c r="P1384" t="s">
        <v>6189</v>
      </c>
    </row>
    <row r="1385" spans="1:16" x14ac:dyDescent="0.55000000000000004">
      <c r="A1385" t="s">
        <v>0</v>
      </c>
      <c r="B1385" t="s">
        <v>5555</v>
      </c>
      <c r="C1385" t="s">
        <v>3293</v>
      </c>
      <c r="D1385" t="s">
        <v>2208</v>
      </c>
      <c r="E1385" t="s">
        <v>20</v>
      </c>
      <c r="F1385" t="b">
        <v>0</v>
      </c>
      <c r="G1385" t="s">
        <v>41</v>
      </c>
      <c r="H1385" s="4">
        <v>45681.793541666673</v>
      </c>
      <c r="I1385" t="b">
        <v>0</v>
      </c>
      <c r="J1385" t="b">
        <v>1</v>
      </c>
      <c r="K1385" t="s">
        <v>24</v>
      </c>
      <c r="L1385" t="s">
        <v>22</v>
      </c>
      <c r="M1385">
        <v>75000</v>
      </c>
      <c r="O1385" t="s">
        <v>6190</v>
      </c>
      <c r="P1385" t="s">
        <v>5557</v>
      </c>
    </row>
    <row r="1386" spans="1:16" x14ac:dyDescent="0.55000000000000004">
      <c r="A1386" t="s">
        <v>0</v>
      </c>
      <c r="B1386" t="s">
        <v>2345</v>
      </c>
      <c r="C1386" t="s">
        <v>2839</v>
      </c>
      <c r="D1386" t="s">
        <v>3973</v>
      </c>
      <c r="E1386" t="s">
        <v>20</v>
      </c>
      <c r="F1386" t="b">
        <v>0</v>
      </c>
      <c r="G1386" t="s">
        <v>35</v>
      </c>
      <c r="H1386" s="4">
        <v>45681.793773148151</v>
      </c>
      <c r="I1386" t="b">
        <v>1</v>
      </c>
      <c r="J1386" t="b">
        <v>1</v>
      </c>
      <c r="K1386" t="s">
        <v>24</v>
      </c>
      <c r="L1386" t="s">
        <v>22</v>
      </c>
      <c r="M1386">
        <v>127000</v>
      </c>
      <c r="O1386" t="s">
        <v>131</v>
      </c>
      <c r="P1386" t="s">
        <v>6191</v>
      </c>
    </row>
    <row r="1387" spans="1:16" x14ac:dyDescent="0.55000000000000004">
      <c r="A1387" t="s">
        <v>2</v>
      </c>
      <c r="B1387" t="s">
        <v>3045</v>
      </c>
      <c r="C1387" t="s">
        <v>293</v>
      </c>
      <c r="D1387" t="s">
        <v>3828</v>
      </c>
      <c r="E1387" t="s">
        <v>20</v>
      </c>
      <c r="F1387" t="b">
        <v>0</v>
      </c>
      <c r="G1387" t="s">
        <v>52</v>
      </c>
      <c r="H1387" s="4">
        <v>45681.795902777783</v>
      </c>
      <c r="I1387" t="b">
        <v>0</v>
      </c>
      <c r="J1387" t="b">
        <v>1</v>
      </c>
      <c r="K1387" t="s">
        <v>24</v>
      </c>
      <c r="L1387" t="s">
        <v>22</v>
      </c>
      <c r="M1387">
        <v>103500</v>
      </c>
      <c r="O1387" t="s">
        <v>6192</v>
      </c>
      <c r="P1387" t="s">
        <v>6193</v>
      </c>
    </row>
    <row r="1388" spans="1:16" x14ac:dyDescent="0.55000000000000004">
      <c r="A1388" t="s">
        <v>139</v>
      </c>
      <c r="B1388" t="s">
        <v>3013</v>
      </c>
      <c r="C1388" t="s">
        <v>372</v>
      </c>
      <c r="D1388" t="s">
        <v>3828</v>
      </c>
      <c r="E1388" t="s">
        <v>51</v>
      </c>
      <c r="F1388" t="b">
        <v>0</v>
      </c>
      <c r="G1388" t="s">
        <v>27</v>
      </c>
      <c r="H1388" s="4">
        <v>45681.833449074067</v>
      </c>
      <c r="I1388" t="b">
        <v>0</v>
      </c>
      <c r="J1388" t="b">
        <v>0</v>
      </c>
      <c r="K1388" t="s">
        <v>24</v>
      </c>
      <c r="L1388" t="s">
        <v>36</v>
      </c>
      <c r="N1388">
        <v>70</v>
      </c>
      <c r="O1388" t="s">
        <v>2310</v>
      </c>
      <c r="P1388" t="s">
        <v>6194</v>
      </c>
    </row>
    <row r="1389" spans="1:16" x14ac:dyDescent="0.55000000000000004">
      <c r="A1389" t="s">
        <v>0</v>
      </c>
      <c r="B1389" t="s">
        <v>0</v>
      </c>
      <c r="C1389" t="s">
        <v>399</v>
      </c>
      <c r="D1389" t="s">
        <v>3973</v>
      </c>
      <c r="E1389" t="s">
        <v>51</v>
      </c>
      <c r="F1389" t="b">
        <v>0</v>
      </c>
      <c r="G1389" t="s">
        <v>30</v>
      </c>
      <c r="H1389" s="4">
        <v>45681.835729166669</v>
      </c>
      <c r="I1389" t="b">
        <v>0</v>
      </c>
      <c r="J1389" t="b">
        <v>0</v>
      </c>
      <c r="K1389" t="s">
        <v>24</v>
      </c>
      <c r="L1389" t="s">
        <v>36</v>
      </c>
      <c r="N1389">
        <v>27.5</v>
      </c>
      <c r="O1389" t="s">
        <v>5979</v>
      </c>
      <c r="P1389" t="s">
        <v>119</v>
      </c>
    </row>
    <row r="1390" spans="1:16" x14ac:dyDescent="0.55000000000000004">
      <c r="A1390" t="s">
        <v>2</v>
      </c>
      <c r="B1390" t="s">
        <v>2</v>
      </c>
      <c r="C1390" t="s">
        <v>6195</v>
      </c>
      <c r="D1390" t="s">
        <v>3600</v>
      </c>
      <c r="E1390" t="s">
        <v>20</v>
      </c>
      <c r="F1390" t="b">
        <v>0</v>
      </c>
      <c r="G1390" t="s">
        <v>27</v>
      </c>
      <c r="H1390" s="4">
        <v>45681.836886574078</v>
      </c>
      <c r="I1390" t="b">
        <v>1</v>
      </c>
      <c r="J1390" t="b">
        <v>1</v>
      </c>
      <c r="K1390" t="s">
        <v>24</v>
      </c>
      <c r="L1390" t="s">
        <v>22</v>
      </c>
      <c r="M1390">
        <v>121000</v>
      </c>
      <c r="O1390" t="s">
        <v>1045</v>
      </c>
    </row>
    <row r="1391" spans="1:16" x14ac:dyDescent="0.55000000000000004">
      <c r="A1391" t="s">
        <v>0</v>
      </c>
      <c r="B1391" t="s">
        <v>0</v>
      </c>
      <c r="C1391" t="s">
        <v>476</v>
      </c>
      <c r="D1391" t="s">
        <v>3973</v>
      </c>
      <c r="E1391" t="s">
        <v>20</v>
      </c>
      <c r="F1391" t="b">
        <v>0</v>
      </c>
      <c r="G1391" t="s">
        <v>27</v>
      </c>
      <c r="H1391" s="4">
        <v>45681.875034722223</v>
      </c>
      <c r="I1391" t="b">
        <v>0</v>
      </c>
      <c r="J1391" t="b">
        <v>1</v>
      </c>
      <c r="K1391" t="s">
        <v>24</v>
      </c>
      <c r="L1391" t="s">
        <v>22</v>
      </c>
      <c r="M1391">
        <v>131000</v>
      </c>
      <c r="O1391" t="s">
        <v>6196</v>
      </c>
      <c r="P1391" t="s">
        <v>447</v>
      </c>
    </row>
    <row r="1392" spans="1:16" x14ac:dyDescent="0.55000000000000004">
      <c r="A1392" t="s">
        <v>89</v>
      </c>
      <c r="B1392" t="s">
        <v>6197</v>
      </c>
      <c r="C1392" t="s">
        <v>315</v>
      </c>
      <c r="D1392" t="s">
        <v>3973</v>
      </c>
      <c r="E1392" t="s">
        <v>20</v>
      </c>
      <c r="F1392" t="b">
        <v>0</v>
      </c>
      <c r="G1392" t="s">
        <v>27</v>
      </c>
      <c r="H1392" s="4">
        <v>45681.875185185178</v>
      </c>
      <c r="I1392" t="b">
        <v>0</v>
      </c>
      <c r="J1392" t="b">
        <v>0</v>
      </c>
      <c r="K1392" t="s">
        <v>24</v>
      </c>
      <c r="L1392" t="s">
        <v>22</v>
      </c>
      <c r="M1392">
        <v>213500</v>
      </c>
      <c r="O1392" t="s">
        <v>6198</v>
      </c>
    </row>
    <row r="1393" spans="1:16" x14ac:dyDescent="0.55000000000000004">
      <c r="A1393" t="s">
        <v>1</v>
      </c>
      <c r="B1393" t="s">
        <v>3037</v>
      </c>
      <c r="C1393" t="s">
        <v>921</v>
      </c>
      <c r="D1393" t="s">
        <v>3973</v>
      </c>
      <c r="E1393" t="s">
        <v>20</v>
      </c>
      <c r="F1393" t="b">
        <v>0</v>
      </c>
      <c r="G1393" t="s">
        <v>27</v>
      </c>
      <c r="H1393" s="4">
        <v>45681.875231481477</v>
      </c>
      <c r="I1393" t="b">
        <v>0</v>
      </c>
      <c r="J1393" t="b">
        <v>1</v>
      </c>
      <c r="K1393" t="s">
        <v>24</v>
      </c>
      <c r="L1393" t="s">
        <v>22</v>
      </c>
      <c r="M1393">
        <v>62500</v>
      </c>
      <c r="O1393" t="s">
        <v>6199</v>
      </c>
      <c r="P1393" t="s">
        <v>3367</v>
      </c>
    </row>
    <row r="1394" spans="1:16" x14ac:dyDescent="0.55000000000000004">
      <c r="A1394" t="s">
        <v>0</v>
      </c>
      <c r="B1394" t="s">
        <v>1219</v>
      </c>
      <c r="C1394" t="s">
        <v>140</v>
      </c>
      <c r="D1394" t="s">
        <v>3828</v>
      </c>
      <c r="E1394" t="s">
        <v>51</v>
      </c>
      <c r="F1394" t="b">
        <v>0</v>
      </c>
      <c r="G1394" t="s">
        <v>35</v>
      </c>
      <c r="H1394" s="4">
        <v>45681.877106481479</v>
      </c>
      <c r="I1394" t="b">
        <v>1</v>
      </c>
      <c r="J1394" t="b">
        <v>0</v>
      </c>
      <c r="K1394" t="s">
        <v>24</v>
      </c>
      <c r="L1394" t="s">
        <v>36</v>
      </c>
      <c r="N1394">
        <v>52.5</v>
      </c>
      <c r="O1394" t="s">
        <v>2507</v>
      </c>
      <c r="P1394" t="s">
        <v>221</v>
      </c>
    </row>
    <row r="1395" spans="1:16" x14ac:dyDescent="0.55000000000000004">
      <c r="A1395" t="s">
        <v>0</v>
      </c>
      <c r="B1395" t="s">
        <v>6200</v>
      </c>
      <c r="C1395" t="s">
        <v>1696</v>
      </c>
      <c r="D1395" t="s">
        <v>3600</v>
      </c>
      <c r="E1395" t="s">
        <v>20</v>
      </c>
      <c r="F1395" t="b">
        <v>0</v>
      </c>
      <c r="G1395" t="s">
        <v>30</v>
      </c>
      <c r="H1395" s="4">
        <v>45681.877337962957</v>
      </c>
      <c r="I1395" t="b">
        <v>0</v>
      </c>
      <c r="J1395" t="b">
        <v>1</v>
      </c>
      <c r="K1395" t="s">
        <v>24</v>
      </c>
      <c r="L1395" t="s">
        <v>22</v>
      </c>
      <c r="M1395">
        <v>99000</v>
      </c>
      <c r="O1395" t="s">
        <v>2697</v>
      </c>
      <c r="P1395" t="s">
        <v>700</v>
      </c>
    </row>
    <row r="1396" spans="1:16" x14ac:dyDescent="0.55000000000000004">
      <c r="A1396" t="s">
        <v>0</v>
      </c>
      <c r="B1396" t="s">
        <v>6201</v>
      </c>
      <c r="C1396" t="s">
        <v>39</v>
      </c>
      <c r="D1396" t="s">
        <v>3828</v>
      </c>
      <c r="E1396" t="s">
        <v>20</v>
      </c>
      <c r="F1396" t="b">
        <v>1</v>
      </c>
      <c r="G1396" t="s">
        <v>30</v>
      </c>
      <c r="H1396" s="4">
        <v>45681.877418981479</v>
      </c>
      <c r="I1396" t="b">
        <v>0</v>
      </c>
      <c r="J1396" t="b">
        <v>1</v>
      </c>
      <c r="K1396" t="s">
        <v>24</v>
      </c>
      <c r="L1396" t="s">
        <v>22</v>
      </c>
      <c r="M1396">
        <v>119000</v>
      </c>
      <c r="O1396" t="s">
        <v>6202</v>
      </c>
    </row>
    <row r="1397" spans="1:16" x14ac:dyDescent="0.55000000000000004">
      <c r="A1397" t="s">
        <v>0</v>
      </c>
      <c r="B1397" t="s">
        <v>0</v>
      </c>
      <c r="C1397" t="s">
        <v>476</v>
      </c>
      <c r="D1397" t="s">
        <v>4035</v>
      </c>
      <c r="E1397" t="s">
        <v>20</v>
      </c>
      <c r="F1397" t="b">
        <v>0</v>
      </c>
      <c r="G1397" t="s">
        <v>27</v>
      </c>
      <c r="H1397" s="4">
        <v>45681.877789351849</v>
      </c>
      <c r="I1397" t="b">
        <v>0</v>
      </c>
      <c r="J1397" t="b">
        <v>1</v>
      </c>
      <c r="K1397" t="s">
        <v>24</v>
      </c>
      <c r="L1397" t="s">
        <v>22</v>
      </c>
      <c r="M1397">
        <v>131000</v>
      </c>
      <c r="O1397" t="s">
        <v>3365</v>
      </c>
      <c r="P1397" t="s">
        <v>447</v>
      </c>
    </row>
    <row r="1398" spans="1:16" x14ac:dyDescent="0.55000000000000004">
      <c r="A1398" t="s">
        <v>2</v>
      </c>
      <c r="B1398" t="s">
        <v>6203</v>
      </c>
      <c r="C1398" t="s">
        <v>2231</v>
      </c>
      <c r="D1398" t="s">
        <v>3973</v>
      </c>
      <c r="E1398" t="s">
        <v>20</v>
      </c>
      <c r="F1398" t="b">
        <v>0</v>
      </c>
      <c r="G1398" t="s">
        <v>27</v>
      </c>
      <c r="H1398" s="4">
        <v>45681.878622685188</v>
      </c>
      <c r="I1398" t="b">
        <v>0</v>
      </c>
      <c r="J1398" t="b">
        <v>1</v>
      </c>
      <c r="K1398" t="s">
        <v>24</v>
      </c>
      <c r="L1398" t="s">
        <v>22</v>
      </c>
      <c r="M1398">
        <v>125000</v>
      </c>
      <c r="O1398" t="s">
        <v>4325</v>
      </c>
      <c r="P1398" t="s">
        <v>6204</v>
      </c>
    </row>
    <row r="1399" spans="1:16" x14ac:dyDescent="0.55000000000000004">
      <c r="A1399" t="s">
        <v>2</v>
      </c>
      <c r="B1399" t="s">
        <v>6205</v>
      </c>
      <c r="C1399" t="s">
        <v>2531</v>
      </c>
      <c r="D1399" t="s">
        <v>3973</v>
      </c>
      <c r="E1399" t="s">
        <v>20</v>
      </c>
      <c r="F1399" t="b">
        <v>0</v>
      </c>
      <c r="G1399" t="s">
        <v>27</v>
      </c>
      <c r="H1399" s="4">
        <v>45681.878703703696</v>
      </c>
      <c r="I1399" t="b">
        <v>0</v>
      </c>
      <c r="J1399" t="b">
        <v>1</v>
      </c>
      <c r="K1399" t="s">
        <v>24</v>
      </c>
      <c r="L1399" t="s">
        <v>22</v>
      </c>
      <c r="M1399">
        <v>122500</v>
      </c>
      <c r="O1399" t="s">
        <v>6206</v>
      </c>
      <c r="P1399" t="s">
        <v>6207</v>
      </c>
    </row>
    <row r="1400" spans="1:16" x14ac:dyDescent="0.55000000000000004">
      <c r="A1400" t="s">
        <v>0</v>
      </c>
      <c r="B1400" t="s">
        <v>1248</v>
      </c>
      <c r="C1400" t="s">
        <v>6208</v>
      </c>
      <c r="D1400" t="s">
        <v>3828</v>
      </c>
      <c r="E1400" t="s">
        <v>20</v>
      </c>
      <c r="F1400" t="b">
        <v>0</v>
      </c>
      <c r="G1400" t="s">
        <v>27</v>
      </c>
      <c r="H1400" s="4">
        <v>45681.916851851849</v>
      </c>
      <c r="I1400" t="b">
        <v>0</v>
      </c>
      <c r="J1400" t="b">
        <v>1</v>
      </c>
      <c r="K1400" t="s">
        <v>24</v>
      </c>
      <c r="L1400" t="s">
        <v>36</v>
      </c>
      <c r="N1400">
        <v>27.639999389648441</v>
      </c>
      <c r="O1400" t="s">
        <v>6209</v>
      </c>
      <c r="P1400" t="s">
        <v>1374</v>
      </c>
    </row>
    <row r="1401" spans="1:16" x14ac:dyDescent="0.55000000000000004">
      <c r="A1401" t="s">
        <v>28</v>
      </c>
      <c r="B1401" t="s">
        <v>6210</v>
      </c>
      <c r="C1401" t="s">
        <v>118</v>
      </c>
      <c r="D1401" t="s">
        <v>3973</v>
      </c>
      <c r="E1401" t="s">
        <v>20</v>
      </c>
      <c r="F1401" t="b">
        <v>0</v>
      </c>
      <c r="G1401" t="s">
        <v>27</v>
      </c>
      <c r="H1401" s="4">
        <v>45681.916875000003</v>
      </c>
      <c r="I1401" t="b">
        <v>0</v>
      </c>
      <c r="J1401" t="b">
        <v>1</v>
      </c>
      <c r="K1401" t="s">
        <v>24</v>
      </c>
      <c r="L1401" t="s">
        <v>22</v>
      </c>
      <c r="M1401">
        <v>79500</v>
      </c>
      <c r="O1401" t="s">
        <v>6211</v>
      </c>
      <c r="P1401" t="s">
        <v>6212</v>
      </c>
    </row>
    <row r="1402" spans="1:16" x14ac:dyDescent="0.55000000000000004">
      <c r="A1402" t="s">
        <v>2</v>
      </c>
      <c r="B1402" t="s">
        <v>6213</v>
      </c>
      <c r="C1402" t="s">
        <v>71</v>
      </c>
      <c r="D1402" t="s">
        <v>3828</v>
      </c>
      <c r="E1402" t="s">
        <v>20</v>
      </c>
      <c r="F1402" t="b">
        <v>0</v>
      </c>
      <c r="G1402" t="s">
        <v>27</v>
      </c>
      <c r="H1402" s="4">
        <v>45681.920243055552</v>
      </c>
      <c r="I1402" t="b">
        <v>0</v>
      </c>
      <c r="J1402" t="b">
        <v>1</v>
      </c>
      <c r="K1402" t="s">
        <v>24</v>
      </c>
      <c r="L1402" t="s">
        <v>22</v>
      </c>
      <c r="M1402">
        <v>162500</v>
      </c>
      <c r="O1402" t="s">
        <v>6214</v>
      </c>
      <c r="P1402" t="s">
        <v>6215</v>
      </c>
    </row>
    <row r="1403" spans="1:16" x14ac:dyDescent="0.55000000000000004">
      <c r="A1403" t="s">
        <v>1</v>
      </c>
      <c r="B1403" t="s">
        <v>852</v>
      </c>
      <c r="C1403" t="s">
        <v>2465</v>
      </c>
      <c r="D1403" t="s">
        <v>3973</v>
      </c>
      <c r="E1403" t="s">
        <v>20</v>
      </c>
      <c r="F1403" t="b">
        <v>0</v>
      </c>
      <c r="G1403" t="s">
        <v>41</v>
      </c>
      <c r="H1403" s="4">
        <v>45681.960196759261</v>
      </c>
      <c r="I1403" t="b">
        <v>0</v>
      </c>
      <c r="J1403" t="b">
        <v>0</v>
      </c>
      <c r="K1403" t="s">
        <v>24</v>
      </c>
      <c r="L1403" t="s">
        <v>22</v>
      </c>
      <c r="M1403">
        <v>175000</v>
      </c>
      <c r="O1403" t="s">
        <v>6216</v>
      </c>
    </row>
    <row r="1404" spans="1:16" x14ac:dyDescent="0.55000000000000004">
      <c r="A1404" t="s">
        <v>0</v>
      </c>
      <c r="B1404" t="s">
        <v>6217</v>
      </c>
      <c r="C1404" t="s">
        <v>378</v>
      </c>
      <c r="D1404" t="s">
        <v>3828</v>
      </c>
      <c r="E1404" t="s">
        <v>631</v>
      </c>
      <c r="F1404" t="b">
        <v>0</v>
      </c>
      <c r="G1404" t="s">
        <v>52</v>
      </c>
      <c r="H1404" s="4">
        <v>45682.002569444441</v>
      </c>
      <c r="I1404" t="b">
        <v>0</v>
      </c>
      <c r="J1404" t="b">
        <v>0</v>
      </c>
      <c r="K1404" t="s">
        <v>24</v>
      </c>
      <c r="L1404" t="s">
        <v>36</v>
      </c>
      <c r="N1404">
        <v>18</v>
      </c>
      <c r="O1404" t="s">
        <v>3770</v>
      </c>
      <c r="P1404" t="s">
        <v>6218</v>
      </c>
    </row>
    <row r="1405" spans="1:16" x14ac:dyDescent="0.55000000000000004">
      <c r="A1405" t="s">
        <v>40</v>
      </c>
      <c r="B1405" t="s">
        <v>1786</v>
      </c>
      <c r="C1405" t="s">
        <v>292</v>
      </c>
      <c r="D1405" t="s">
        <v>3973</v>
      </c>
      <c r="E1405" t="s">
        <v>20</v>
      </c>
      <c r="F1405" t="b">
        <v>0</v>
      </c>
      <c r="G1405" t="s">
        <v>27</v>
      </c>
      <c r="H1405" s="4">
        <v>45682.003622685188</v>
      </c>
      <c r="I1405" t="b">
        <v>0</v>
      </c>
      <c r="J1405" t="b">
        <v>1</v>
      </c>
      <c r="K1405" t="s">
        <v>24</v>
      </c>
      <c r="L1405" t="s">
        <v>22</v>
      </c>
      <c r="M1405">
        <v>172000</v>
      </c>
      <c r="O1405" t="s">
        <v>1980</v>
      </c>
      <c r="P1405" t="s">
        <v>6219</v>
      </c>
    </row>
    <row r="1406" spans="1:16" x14ac:dyDescent="0.55000000000000004">
      <c r="A1406" t="s">
        <v>0</v>
      </c>
      <c r="B1406" t="s">
        <v>6220</v>
      </c>
      <c r="C1406" t="s">
        <v>1879</v>
      </c>
      <c r="D1406" t="s">
        <v>4035</v>
      </c>
      <c r="E1406" t="s">
        <v>20</v>
      </c>
      <c r="F1406" t="b">
        <v>0</v>
      </c>
      <c r="G1406" t="s">
        <v>1879</v>
      </c>
      <c r="H1406" s="4">
        <v>45682.011261574073</v>
      </c>
      <c r="I1406" t="b">
        <v>0</v>
      </c>
      <c r="J1406" t="b">
        <v>0</v>
      </c>
      <c r="K1406" t="s">
        <v>1879</v>
      </c>
      <c r="L1406" t="s">
        <v>22</v>
      </c>
      <c r="M1406">
        <v>61000</v>
      </c>
      <c r="O1406" t="s">
        <v>2768</v>
      </c>
      <c r="P1406" t="s">
        <v>119</v>
      </c>
    </row>
    <row r="1407" spans="1:16" x14ac:dyDescent="0.55000000000000004">
      <c r="A1407" t="s">
        <v>1</v>
      </c>
      <c r="B1407" t="s">
        <v>6221</v>
      </c>
      <c r="C1407" t="s">
        <v>966</v>
      </c>
      <c r="D1407" t="s">
        <v>3973</v>
      </c>
      <c r="E1407" t="s">
        <v>20</v>
      </c>
      <c r="F1407" t="b">
        <v>0</v>
      </c>
      <c r="G1407" t="s">
        <v>30</v>
      </c>
      <c r="H1407" s="4">
        <v>45682.044085648151</v>
      </c>
      <c r="I1407" t="b">
        <v>0</v>
      </c>
      <c r="J1407" t="b">
        <v>1</v>
      </c>
      <c r="K1407" t="s">
        <v>24</v>
      </c>
      <c r="L1407" t="s">
        <v>22</v>
      </c>
      <c r="M1407">
        <v>90000</v>
      </c>
      <c r="O1407" t="s">
        <v>2075</v>
      </c>
      <c r="P1407" t="s">
        <v>496</v>
      </c>
    </row>
    <row r="1408" spans="1:16" x14ac:dyDescent="0.55000000000000004">
      <c r="A1408" t="s">
        <v>0</v>
      </c>
      <c r="B1408" t="s">
        <v>0</v>
      </c>
      <c r="C1408" t="s">
        <v>2500</v>
      </c>
      <c r="D1408" t="s">
        <v>3828</v>
      </c>
      <c r="E1408" t="s">
        <v>20</v>
      </c>
      <c r="F1408" t="b">
        <v>0</v>
      </c>
      <c r="G1408" t="s">
        <v>41</v>
      </c>
      <c r="H1408" s="4">
        <v>45682.250405092593</v>
      </c>
      <c r="I1408" t="b">
        <v>1</v>
      </c>
      <c r="J1408" t="b">
        <v>1</v>
      </c>
      <c r="K1408" t="s">
        <v>24</v>
      </c>
      <c r="L1408" t="s">
        <v>22</v>
      </c>
      <c r="M1408">
        <v>120000</v>
      </c>
      <c r="O1408" t="s">
        <v>202</v>
      </c>
      <c r="P1408" t="s">
        <v>193</v>
      </c>
    </row>
    <row r="1409" spans="1:16" x14ac:dyDescent="0.55000000000000004">
      <c r="A1409" t="s">
        <v>0</v>
      </c>
      <c r="B1409" t="s">
        <v>0</v>
      </c>
      <c r="C1409" t="s">
        <v>42</v>
      </c>
      <c r="D1409" t="s">
        <v>3828</v>
      </c>
      <c r="E1409" t="s">
        <v>20</v>
      </c>
      <c r="F1409" t="b">
        <v>0</v>
      </c>
      <c r="G1409" t="s">
        <v>41</v>
      </c>
      <c r="H1409" s="4">
        <v>45682.250405092593</v>
      </c>
      <c r="I1409" t="b">
        <v>1</v>
      </c>
      <c r="J1409" t="b">
        <v>0</v>
      </c>
      <c r="K1409" t="s">
        <v>24</v>
      </c>
      <c r="L1409" t="s">
        <v>22</v>
      </c>
      <c r="M1409">
        <v>85000</v>
      </c>
      <c r="O1409" t="s">
        <v>482</v>
      </c>
      <c r="P1409" t="s">
        <v>6222</v>
      </c>
    </row>
    <row r="1410" spans="1:16" x14ac:dyDescent="0.55000000000000004">
      <c r="A1410" t="s">
        <v>25</v>
      </c>
      <c r="B1410" t="s">
        <v>6223</v>
      </c>
      <c r="C1410" t="s">
        <v>39</v>
      </c>
      <c r="D1410" t="s">
        <v>2208</v>
      </c>
      <c r="E1410" t="s">
        <v>20</v>
      </c>
      <c r="F1410" t="b">
        <v>1</v>
      </c>
      <c r="G1410" t="s">
        <v>41</v>
      </c>
      <c r="H1410" s="4">
        <v>45682.250405092593</v>
      </c>
      <c r="I1410" t="b">
        <v>0</v>
      </c>
      <c r="J1410" t="b">
        <v>1</v>
      </c>
      <c r="K1410" t="s">
        <v>24</v>
      </c>
      <c r="L1410" t="s">
        <v>22</v>
      </c>
      <c r="M1410">
        <v>100000</v>
      </c>
      <c r="O1410" t="s">
        <v>800</v>
      </c>
      <c r="P1410" t="s">
        <v>6224</v>
      </c>
    </row>
    <row r="1411" spans="1:16" x14ac:dyDescent="0.55000000000000004">
      <c r="A1411" t="s">
        <v>0</v>
      </c>
      <c r="B1411" t="s">
        <v>0</v>
      </c>
      <c r="C1411" t="s">
        <v>151</v>
      </c>
      <c r="D1411" t="s">
        <v>4100</v>
      </c>
      <c r="E1411" t="s">
        <v>20</v>
      </c>
      <c r="F1411" t="b">
        <v>0</v>
      </c>
      <c r="G1411" t="s">
        <v>30</v>
      </c>
      <c r="H1411" s="4">
        <v>45682.250937500001</v>
      </c>
      <c r="I1411" t="b">
        <v>1</v>
      </c>
      <c r="J1411" t="b">
        <v>1</v>
      </c>
      <c r="K1411" t="s">
        <v>24</v>
      </c>
      <c r="L1411" t="s">
        <v>22</v>
      </c>
      <c r="M1411">
        <v>119580</v>
      </c>
      <c r="O1411" t="s">
        <v>3243</v>
      </c>
      <c r="P1411" t="s">
        <v>6225</v>
      </c>
    </row>
    <row r="1412" spans="1:16" x14ac:dyDescent="0.55000000000000004">
      <c r="A1412" t="s">
        <v>0</v>
      </c>
      <c r="B1412" t="s">
        <v>6226</v>
      </c>
      <c r="C1412" t="s">
        <v>151</v>
      </c>
      <c r="D1412" t="s">
        <v>4753</v>
      </c>
      <c r="E1412" t="s">
        <v>20</v>
      </c>
      <c r="F1412" t="b">
        <v>0</v>
      </c>
      <c r="G1412" t="s">
        <v>30</v>
      </c>
      <c r="H1412" s="4">
        <v>45682.250937500001</v>
      </c>
      <c r="I1412" t="b">
        <v>0</v>
      </c>
      <c r="J1412" t="b">
        <v>1</v>
      </c>
      <c r="K1412" t="s">
        <v>24</v>
      </c>
      <c r="L1412" t="s">
        <v>36</v>
      </c>
      <c r="N1412">
        <v>48.5</v>
      </c>
      <c r="O1412" t="s">
        <v>289</v>
      </c>
      <c r="P1412" t="s">
        <v>6227</v>
      </c>
    </row>
    <row r="1413" spans="1:16" x14ac:dyDescent="0.55000000000000004">
      <c r="A1413" t="s">
        <v>2</v>
      </c>
      <c r="B1413" t="s">
        <v>6228</v>
      </c>
      <c r="C1413" t="s">
        <v>386</v>
      </c>
      <c r="D1413" t="s">
        <v>6229</v>
      </c>
      <c r="E1413" t="s">
        <v>20</v>
      </c>
      <c r="F1413" t="b">
        <v>0</v>
      </c>
      <c r="G1413" t="s">
        <v>41</v>
      </c>
      <c r="H1413" s="4">
        <v>45682.252337962957</v>
      </c>
      <c r="I1413" t="b">
        <v>1</v>
      </c>
      <c r="J1413" t="b">
        <v>0</v>
      </c>
      <c r="K1413" t="s">
        <v>24</v>
      </c>
      <c r="L1413" t="s">
        <v>36</v>
      </c>
      <c r="N1413">
        <v>43</v>
      </c>
      <c r="O1413" t="s">
        <v>6229</v>
      </c>
      <c r="P1413" t="s">
        <v>6230</v>
      </c>
    </row>
    <row r="1414" spans="1:16" x14ac:dyDescent="0.55000000000000004">
      <c r="A1414" t="s">
        <v>40</v>
      </c>
      <c r="B1414" t="s">
        <v>6231</v>
      </c>
      <c r="C1414" t="s">
        <v>64</v>
      </c>
      <c r="D1414" t="s">
        <v>3970</v>
      </c>
      <c r="E1414" t="s">
        <v>20</v>
      </c>
      <c r="F1414" t="b">
        <v>0</v>
      </c>
      <c r="G1414" t="s">
        <v>52</v>
      </c>
      <c r="H1414" s="4">
        <v>45682.254201388889</v>
      </c>
      <c r="I1414" t="b">
        <v>1</v>
      </c>
      <c r="J1414" t="b">
        <v>1</v>
      </c>
      <c r="K1414" t="s">
        <v>24</v>
      </c>
      <c r="L1414" t="s">
        <v>22</v>
      </c>
      <c r="M1414">
        <v>94000</v>
      </c>
      <c r="O1414" t="s">
        <v>2614</v>
      </c>
      <c r="P1414" t="s">
        <v>6232</v>
      </c>
    </row>
    <row r="1415" spans="1:16" x14ac:dyDescent="0.55000000000000004">
      <c r="A1415" t="s">
        <v>0</v>
      </c>
      <c r="B1415" t="s">
        <v>6233</v>
      </c>
      <c r="C1415" t="s">
        <v>6234</v>
      </c>
      <c r="D1415" t="s">
        <v>4109</v>
      </c>
      <c r="E1415" t="s">
        <v>20</v>
      </c>
      <c r="F1415" t="b">
        <v>0</v>
      </c>
      <c r="G1415" t="s">
        <v>1391</v>
      </c>
      <c r="H1415" s="4">
        <v>45682.273194444453</v>
      </c>
      <c r="I1415" t="b">
        <v>1</v>
      </c>
      <c r="J1415" t="b">
        <v>0</v>
      </c>
      <c r="K1415" t="s">
        <v>1391</v>
      </c>
      <c r="L1415" t="s">
        <v>22</v>
      </c>
      <c r="M1415">
        <v>130000</v>
      </c>
      <c r="O1415" t="s">
        <v>6235</v>
      </c>
      <c r="P1415" t="s">
        <v>6236</v>
      </c>
    </row>
    <row r="1416" spans="1:16" x14ac:dyDescent="0.55000000000000004">
      <c r="A1416" t="s">
        <v>0</v>
      </c>
      <c r="B1416" t="s">
        <v>4174</v>
      </c>
      <c r="C1416" t="s">
        <v>644</v>
      </c>
      <c r="D1416" t="s">
        <v>4084</v>
      </c>
      <c r="E1416" t="s">
        <v>20</v>
      </c>
      <c r="F1416" t="b">
        <v>0</v>
      </c>
      <c r="G1416" t="s">
        <v>41</v>
      </c>
      <c r="H1416" s="4">
        <v>45682.292337962957</v>
      </c>
      <c r="I1416" t="b">
        <v>0</v>
      </c>
      <c r="J1416" t="b">
        <v>0</v>
      </c>
      <c r="K1416" t="s">
        <v>24</v>
      </c>
      <c r="L1416" t="s">
        <v>22</v>
      </c>
      <c r="M1416">
        <v>160025</v>
      </c>
      <c r="O1416" t="s">
        <v>4175</v>
      </c>
      <c r="P1416" t="s">
        <v>1329</v>
      </c>
    </row>
    <row r="1417" spans="1:16" x14ac:dyDescent="0.55000000000000004">
      <c r="A1417" t="s">
        <v>0</v>
      </c>
      <c r="B1417" t="s">
        <v>785</v>
      </c>
      <c r="C1417" t="s">
        <v>1017</v>
      </c>
      <c r="D1417" t="s">
        <v>4084</v>
      </c>
      <c r="E1417" t="s">
        <v>20</v>
      </c>
      <c r="F1417" t="b">
        <v>0</v>
      </c>
      <c r="G1417" t="s">
        <v>35</v>
      </c>
      <c r="H1417" s="4">
        <v>45682.292523148149</v>
      </c>
      <c r="I1417" t="b">
        <v>0</v>
      </c>
      <c r="J1417" t="b">
        <v>0</v>
      </c>
      <c r="K1417" t="s">
        <v>24</v>
      </c>
      <c r="L1417" t="s">
        <v>22</v>
      </c>
      <c r="M1417">
        <v>100000</v>
      </c>
      <c r="O1417" t="s">
        <v>4873</v>
      </c>
      <c r="P1417" t="s">
        <v>221</v>
      </c>
    </row>
    <row r="1418" spans="1:16" x14ac:dyDescent="0.55000000000000004">
      <c r="A1418" t="s">
        <v>0</v>
      </c>
      <c r="B1418" t="s">
        <v>2166</v>
      </c>
      <c r="C1418" t="s">
        <v>167</v>
      </c>
      <c r="D1418" t="s">
        <v>4084</v>
      </c>
      <c r="E1418" t="s">
        <v>20</v>
      </c>
      <c r="F1418" t="b">
        <v>0</v>
      </c>
      <c r="G1418" t="s">
        <v>35</v>
      </c>
      <c r="H1418" s="4">
        <v>45682.292523148149</v>
      </c>
      <c r="I1418" t="b">
        <v>0</v>
      </c>
      <c r="J1418" t="b">
        <v>0</v>
      </c>
      <c r="K1418" t="s">
        <v>24</v>
      </c>
      <c r="L1418" t="s">
        <v>22</v>
      </c>
      <c r="M1418">
        <v>100000</v>
      </c>
      <c r="O1418" t="s">
        <v>374</v>
      </c>
      <c r="P1418" t="s">
        <v>4874</v>
      </c>
    </row>
    <row r="1419" spans="1:16" x14ac:dyDescent="0.55000000000000004">
      <c r="A1419" t="s">
        <v>0</v>
      </c>
      <c r="B1419" t="s">
        <v>6237</v>
      </c>
      <c r="C1419" t="s">
        <v>1247</v>
      </c>
      <c r="D1419" t="s">
        <v>4205</v>
      </c>
      <c r="E1419" t="s">
        <v>20</v>
      </c>
      <c r="F1419" t="b">
        <v>0</v>
      </c>
      <c r="G1419" t="s">
        <v>1247</v>
      </c>
      <c r="H1419" s="4">
        <v>45682.293668981481</v>
      </c>
      <c r="I1419" t="b">
        <v>0</v>
      </c>
      <c r="J1419" t="b">
        <v>0</v>
      </c>
      <c r="K1419" t="s">
        <v>1247</v>
      </c>
      <c r="L1419" t="s">
        <v>22</v>
      </c>
      <c r="M1419">
        <v>30000</v>
      </c>
      <c r="O1419" t="s">
        <v>6238</v>
      </c>
      <c r="P1419" t="s">
        <v>1948</v>
      </c>
    </row>
    <row r="1420" spans="1:16" x14ac:dyDescent="0.55000000000000004">
      <c r="A1420" t="s">
        <v>0</v>
      </c>
      <c r="B1420" t="s">
        <v>1724</v>
      </c>
      <c r="C1420" t="s">
        <v>236</v>
      </c>
      <c r="D1420" t="s">
        <v>3828</v>
      </c>
      <c r="E1420" t="s">
        <v>20</v>
      </c>
      <c r="F1420" t="b">
        <v>0</v>
      </c>
      <c r="G1420" t="s">
        <v>27</v>
      </c>
      <c r="H1420" s="4">
        <v>45682.333414351851</v>
      </c>
      <c r="I1420" t="b">
        <v>0</v>
      </c>
      <c r="J1420" t="b">
        <v>1</v>
      </c>
      <c r="K1420" t="s">
        <v>24</v>
      </c>
      <c r="L1420" t="s">
        <v>22</v>
      </c>
      <c r="M1420">
        <v>81700</v>
      </c>
      <c r="O1420" t="s">
        <v>6239</v>
      </c>
      <c r="P1420" t="s">
        <v>1138</v>
      </c>
    </row>
    <row r="1421" spans="1:16" x14ac:dyDescent="0.55000000000000004">
      <c r="A1421" t="s">
        <v>1</v>
      </c>
      <c r="B1421" t="s">
        <v>4875</v>
      </c>
      <c r="C1421" t="s">
        <v>293</v>
      </c>
      <c r="D1421" t="s">
        <v>4084</v>
      </c>
      <c r="F1421" t="b">
        <v>0</v>
      </c>
      <c r="G1421" t="s">
        <v>41</v>
      </c>
      <c r="H1421" s="4">
        <v>45682.335081018522</v>
      </c>
      <c r="I1421" t="b">
        <v>0</v>
      </c>
      <c r="J1421" t="b">
        <v>0</v>
      </c>
      <c r="K1421" t="s">
        <v>24</v>
      </c>
      <c r="L1421" t="s">
        <v>22</v>
      </c>
      <c r="M1421">
        <v>225000</v>
      </c>
      <c r="O1421" t="s">
        <v>477</v>
      </c>
      <c r="P1421" t="s">
        <v>4876</v>
      </c>
    </row>
    <row r="1422" spans="1:16" x14ac:dyDescent="0.55000000000000004">
      <c r="A1422" t="s">
        <v>2</v>
      </c>
      <c r="B1422" t="s">
        <v>132</v>
      </c>
      <c r="C1422" t="s">
        <v>2289</v>
      </c>
      <c r="D1422" t="s">
        <v>4090</v>
      </c>
      <c r="E1422" t="s">
        <v>20</v>
      </c>
      <c r="F1422" t="b">
        <v>0</v>
      </c>
      <c r="G1422" t="s">
        <v>27</v>
      </c>
      <c r="H1422" s="4">
        <v>45682.335428240738</v>
      </c>
      <c r="I1422" t="b">
        <v>1</v>
      </c>
      <c r="J1422" t="b">
        <v>0</v>
      </c>
      <c r="K1422" t="s">
        <v>24</v>
      </c>
      <c r="L1422" t="s">
        <v>22</v>
      </c>
      <c r="M1422">
        <v>150000</v>
      </c>
      <c r="O1422" t="s">
        <v>6240</v>
      </c>
      <c r="P1422" t="s">
        <v>128</v>
      </c>
    </row>
    <row r="1423" spans="1:16" x14ac:dyDescent="0.55000000000000004">
      <c r="A1423" t="s">
        <v>2</v>
      </c>
      <c r="B1423" t="s">
        <v>6241</v>
      </c>
      <c r="C1423" t="s">
        <v>774</v>
      </c>
      <c r="D1423" t="s">
        <v>3828</v>
      </c>
      <c r="E1423" t="s">
        <v>20</v>
      </c>
      <c r="F1423" t="b">
        <v>0</v>
      </c>
      <c r="G1423" t="s">
        <v>27</v>
      </c>
      <c r="H1423" s="4">
        <v>45682.335439814808</v>
      </c>
      <c r="I1423" t="b">
        <v>0</v>
      </c>
      <c r="J1423" t="b">
        <v>0</v>
      </c>
      <c r="K1423" t="s">
        <v>24</v>
      </c>
      <c r="L1423" t="s">
        <v>22</v>
      </c>
      <c r="M1423">
        <v>166600</v>
      </c>
      <c r="O1423" t="s">
        <v>294</v>
      </c>
      <c r="P1423" t="s">
        <v>6242</v>
      </c>
    </row>
    <row r="1424" spans="1:16" x14ac:dyDescent="0.55000000000000004">
      <c r="A1424" t="s">
        <v>2</v>
      </c>
      <c r="B1424" t="s">
        <v>6243</v>
      </c>
      <c r="C1424" t="s">
        <v>6244</v>
      </c>
      <c r="D1424" t="s">
        <v>4090</v>
      </c>
      <c r="E1424" t="s">
        <v>20</v>
      </c>
      <c r="F1424" t="b">
        <v>0</v>
      </c>
      <c r="G1424" t="s">
        <v>52</v>
      </c>
      <c r="H1424" s="4">
        <v>45682.378125000003</v>
      </c>
      <c r="I1424" t="b">
        <v>0</v>
      </c>
      <c r="J1424" t="b">
        <v>1</v>
      </c>
      <c r="K1424" t="s">
        <v>24</v>
      </c>
      <c r="L1424" t="s">
        <v>22</v>
      </c>
      <c r="M1424">
        <v>135000</v>
      </c>
      <c r="O1424" t="s">
        <v>6245</v>
      </c>
      <c r="P1424" t="s">
        <v>3139</v>
      </c>
    </row>
    <row r="1425" spans="1:16" x14ac:dyDescent="0.55000000000000004">
      <c r="A1425" t="s">
        <v>25</v>
      </c>
      <c r="B1425" t="s">
        <v>6246</v>
      </c>
      <c r="C1425" t="s">
        <v>298</v>
      </c>
      <c r="D1425" t="s">
        <v>4035</v>
      </c>
      <c r="E1425" t="s">
        <v>20</v>
      </c>
      <c r="F1425" t="b">
        <v>0</v>
      </c>
      <c r="G1425" t="s">
        <v>298</v>
      </c>
      <c r="H1425" s="4">
        <v>45682.39571759259</v>
      </c>
      <c r="I1425" t="b">
        <v>0</v>
      </c>
      <c r="J1425" t="b">
        <v>0</v>
      </c>
      <c r="K1425" t="s">
        <v>298</v>
      </c>
      <c r="L1425" t="s">
        <v>22</v>
      </c>
      <c r="M1425">
        <v>65197.5</v>
      </c>
      <c r="O1425" t="s">
        <v>938</v>
      </c>
      <c r="P1425" t="s">
        <v>6247</v>
      </c>
    </row>
    <row r="1426" spans="1:16" x14ac:dyDescent="0.55000000000000004">
      <c r="A1426" t="s">
        <v>2</v>
      </c>
      <c r="B1426" t="s">
        <v>6248</v>
      </c>
      <c r="C1426" t="s">
        <v>1440</v>
      </c>
      <c r="D1426" t="s">
        <v>4035</v>
      </c>
      <c r="E1426" t="s">
        <v>20</v>
      </c>
      <c r="F1426" t="b">
        <v>0</v>
      </c>
      <c r="G1426" t="s">
        <v>1441</v>
      </c>
      <c r="H1426" s="4">
        <v>45682.397314814807</v>
      </c>
      <c r="I1426" t="b">
        <v>0</v>
      </c>
      <c r="J1426" t="b">
        <v>0</v>
      </c>
      <c r="K1426" t="s">
        <v>1441</v>
      </c>
      <c r="L1426" t="s">
        <v>22</v>
      </c>
      <c r="M1426">
        <v>59045.5</v>
      </c>
      <c r="O1426" t="s">
        <v>6249</v>
      </c>
      <c r="P1426" t="s">
        <v>5972</v>
      </c>
    </row>
    <row r="1427" spans="1:16" x14ac:dyDescent="0.55000000000000004">
      <c r="A1427" t="s">
        <v>2</v>
      </c>
      <c r="B1427" t="s">
        <v>6250</v>
      </c>
      <c r="C1427" t="s">
        <v>39</v>
      </c>
      <c r="D1427" t="s">
        <v>3985</v>
      </c>
      <c r="E1427" t="s">
        <v>20</v>
      </c>
      <c r="F1427" t="b">
        <v>1</v>
      </c>
      <c r="G1427" t="s">
        <v>1371</v>
      </c>
      <c r="H1427" s="4">
        <v>45682.438680555562</v>
      </c>
      <c r="I1427" t="b">
        <v>1</v>
      </c>
      <c r="J1427" t="b">
        <v>0</v>
      </c>
      <c r="K1427" t="s">
        <v>1371</v>
      </c>
      <c r="L1427" t="s">
        <v>22</v>
      </c>
      <c r="M1427">
        <v>30720</v>
      </c>
      <c r="O1427" t="s">
        <v>6251</v>
      </c>
      <c r="P1427" t="s">
        <v>119</v>
      </c>
    </row>
    <row r="1428" spans="1:16" x14ac:dyDescent="0.55000000000000004">
      <c r="A1428" t="s">
        <v>89</v>
      </c>
      <c r="B1428" t="s">
        <v>6252</v>
      </c>
      <c r="C1428" t="s">
        <v>172</v>
      </c>
      <c r="D1428" t="s">
        <v>3973</v>
      </c>
      <c r="E1428" t="s">
        <v>20</v>
      </c>
      <c r="F1428" t="b">
        <v>0</v>
      </c>
      <c r="G1428" t="s">
        <v>27</v>
      </c>
      <c r="H1428" s="4">
        <v>45682.458506944437</v>
      </c>
      <c r="I1428" t="b">
        <v>0</v>
      </c>
      <c r="J1428" t="b">
        <v>1</v>
      </c>
      <c r="K1428" t="s">
        <v>24</v>
      </c>
      <c r="L1428" t="s">
        <v>22</v>
      </c>
      <c r="M1428">
        <v>70000</v>
      </c>
      <c r="O1428" t="s">
        <v>4344</v>
      </c>
    </row>
    <row r="1429" spans="1:16" x14ac:dyDescent="0.55000000000000004">
      <c r="A1429" t="s">
        <v>2</v>
      </c>
      <c r="B1429" t="s">
        <v>1550</v>
      </c>
      <c r="C1429" t="s">
        <v>5901</v>
      </c>
      <c r="D1429" t="s">
        <v>3970</v>
      </c>
      <c r="E1429" t="s">
        <v>20</v>
      </c>
      <c r="F1429" t="b">
        <v>0</v>
      </c>
      <c r="G1429" t="s">
        <v>27</v>
      </c>
      <c r="H1429" s="4">
        <v>45682.460405092592</v>
      </c>
      <c r="I1429" t="b">
        <v>0</v>
      </c>
      <c r="J1429" t="b">
        <v>0</v>
      </c>
      <c r="K1429" t="s">
        <v>24</v>
      </c>
      <c r="L1429" t="s">
        <v>22</v>
      </c>
      <c r="M1429">
        <v>156000</v>
      </c>
      <c r="O1429" t="s">
        <v>5902</v>
      </c>
      <c r="P1429" t="s">
        <v>5903</v>
      </c>
    </row>
    <row r="1430" spans="1:16" x14ac:dyDescent="0.55000000000000004">
      <c r="A1430" t="s">
        <v>89</v>
      </c>
      <c r="B1430" t="s">
        <v>6253</v>
      </c>
      <c r="C1430" t="s">
        <v>5348</v>
      </c>
      <c r="D1430" t="s">
        <v>3970</v>
      </c>
      <c r="E1430" t="s">
        <v>20</v>
      </c>
      <c r="F1430" t="b">
        <v>0</v>
      </c>
      <c r="G1430" t="s">
        <v>106</v>
      </c>
      <c r="H1430" s="4">
        <v>45682.503576388888</v>
      </c>
      <c r="I1430" t="b">
        <v>0</v>
      </c>
      <c r="J1430" t="b">
        <v>0</v>
      </c>
      <c r="K1430" t="s">
        <v>106</v>
      </c>
      <c r="L1430" t="s">
        <v>22</v>
      </c>
      <c r="M1430">
        <v>175000</v>
      </c>
      <c r="O1430" t="s">
        <v>2040</v>
      </c>
      <c r="P1430" t="s">
        <v>6254</v>
      </c>
    </row>
    <row r="1431" spans="1:16" x14ac:dyDescent="0.55000000000000004">
      <c r="A1431" t="s">
        <v>2</v>
      </c>
      <c r="B1431" t="s">
        <v>6255</v>
      </c>
      <c r="C1431" t="s">
        <v>158</v>
      </c>
      <c r="D1431" t="s">
        <v>4035</v>
      </c>
      <c r="E1431" t="s">
        <v>20</v>
      </c>
      <c r="F1431" t="b">
        <v>0</v>
      </c>
      <c r="G1431" t="s">
        <v>158</v>
      </c>
      <c r="H1431" s="4">
        <v>45682.504224537042</v>
      </c>
      <c r="I1431" t="b">
        <v>0</v>
      </c>
      <c r="J1431" t="b">
        <v>0</v>
      </c>
      <c r="K1431" t="s">
        <v>158</v>
      </c>
      <c r="L1431" t="s">
        <v>22</v>
      </c>
      <c r="M1431">
        <v>72050</v>
      </c>
      <c r="O1431" t="s">
        <v>1906</v>
      </c>
      <c r="P1431" t="s">
        <v>6256</v>
      </c>
    </row>
    <row r="1432" spans="1:16" x14ac:dyDescent="0.55000000000000004">
      <c r="A1432" t="s">
        <v>0</v>
      </c>
      <c r="B1432" t="s">
        <v>6257</v>
      </c>
      <c r="C1432" t="s">
        <v>44</v>
      </c>
      <c r="D1432" t="s">
        <v>2208</v>
      </c>
      <c r="E1432" t="s">
        <v>20</v>
      </c>
      <c r="F1432" t="b">
        <v>0</v>
      </c>
      <c r="G1432" t="s">
        <v>41</v>
      </c>
      <c r="H1432" s="4">
        <v>45682.54210648148</v>
      </c>
      <c r="I1432" t="b">
        <v>0</v>
      </c>
      <c r="J1432" t="b">
        <v>1</v>
      </c>
      <c r="K1432" t="s">
        <v>24</v>
      </c>
      <c r="L1432" t="s">
        <v>22</v>
      </c>
      <c r="M1432">
        <v>80000</v>
      </c>
      <c r="O1432" t="s">
        <v>6258</v>
      </c>
      <c r="P1432" t="s">
        <v>119</v>
      </c>
    </row>
    <row r="1433" spans="1:16" x14ac:dyDescent="0.55000000000000004">
      <c r="A1433" t="s">
        <v>2</v>
      </c>
      <c r="B1433" t="s">
        <v>117</v>
      </c>
      <c r="C1433" t="s">
        <v>352</v>
      </c>
      <c r="D1433" t="s">
        <v>2208</v>
      </c>
      <c r="E1433" t="s">
        <v>20</v>
      </c>
      <c r="F1433" t="b">
        <v>0</v>
      </c>
      <c r="G1433" t="s">
        <v>27</v>
      </c>
      <c r="H1433" s="4">
        <v>45682.585439814808</v>
      </c>
      <c r="I1433" t="b">
        <v>0</v>
      </c>
      <c r="J1433" t="b">
        <v>1</v>
      </c>
      <c r="K1433" t="s">
        <v>24</v>
      </c>
      <c r="L1433" t="s">
        <v>22</v>
      </c>
      <c r="M1433">
        <v>314656.5</v>
      </c>
      <c r="O1433" t="s">
        <v>341</v>
      </c>
      <c r="P1433" t="s">
        <v>6259</v>
      </c>
    </row>
    <row r="1434" spans="1:16" x14ac:dyDescent="0.55000000000000004">
      <c r="A1434" t="s">
        <v>25</v>
      </c>
      <c r="B1434" t="s">
        <v>6246</v>
      </c>
      <c r="C1434" t="s">
        <v>298</v>
      </c>
      <c r="D1434" t="s">
        <v>4972</v>
      </c>
      <c r="E1434" t="s">
        <v>20</v>
      </c>
      <c r="F1434" t="b">
        <v>0</v>
      </c>
      <c r="G1434" t="s">
        <v>298</v>
      </c>
      <c r="H1434" s="4">
        <v>45682.604027777779</v>
      </c>
      <c r="I1434" t="b">
        <v>0</v>
      </c>
      <c r="J1434" t="b">
        <v>0</v>
      </c>
      <c r="K1434" t="s">
        <v>298</v>
      </c>
      <c r="L1434" t="s">
        <v>22</v>
      </c>
      <c r="M1434">
        <v>65197.5</v>
      </c>
      <c r="O1434" t="s">
        <v>938</v>
      </c>
      <c r="P1434" t="s">
        <v>6247</v>
      </c>
    </row>
    <row r="1435" spans="1:16" x14ac:dyDescent="0.55000000000000004">
      <c r="A1435" t="s">
        <v>2</v>
      </c>
      <c r="B1435" t="s">
        <v>6260</v>
      </c>
      <c r="C1435" t="s">
        <v>2198</v>
      </c>
      <c r="D1435" t="s">
        <v>3973</v>
      </c>
      <c r="E1435" t="s">
        <v>20</v>
      </c>
      <c r="F1435" t="b">
        <v>0</v>
      </c>
      <c r="G1435" t="s">
        <v>30</v>
      </c>
      <c r="H1435" s="4">
        <v>45682.711122685178</v>
      </c>
      <c r="I1435" t="b">
        <v>0</v>
      </c>
      <c r="J1435" t="b">
        <v>1</v>
      </c>
      <c r="K1435" t="s">
        <v>24</v>
      </c>
      <c r="L1435" t="s">
        <v>22</v>
      </c>
      <c r="M1435">
        <v>164272.5</v>
      </c>
      <c r="O1435" t="s">
        <v>3199</v>
      </c>
      <c r="P1435" t="s">
        <v>6261</v>
      </c>
    </row>
    <row r="1436" spans="1:16" x14ac:dyDescent="0.55000000000000004">
      <c r="A1436" t="s">
        <v>2</v>
      </c>
      <c r="B1436" t="s">
        <v>6262</v>
      </c>
      <c r="C1436" t="s">
        <v>39</v>
      </c>
      <c r="D1436" t="s">
        <v>112</v>
      </c>
      <c r="E1436" t="s">
        <v>51</v>
      </c>
      <c r="F1436" t="b">
        <v>1</v>
      </c>
      <c r="G1436" t="s">
        <v>27</v>
      </c>
      <c r="H1436" s="4">
        <v>45682.75209490741</v>
      </c>
      <c r="I1436" t="b">
        <v>1</v>
      </c>
      <c r="J1436" t="b">
        <v>0</v>
      </c>
      <c r="K1436" t="s">
        <v>24</v>
      </c>
      <c r="L1436" t="s">
        <v>36</v>
      </c>
      <c r="N1436">
        <v>13.5</v>
      </c>
      <c r="O1436" t="s">
        <v>112</v>
      </c>
    </row>
    <row r="1437" spans="1:16" x14ac:dyDescent="0.55000000000000004">
      <c r="A1437" t="s">
        <v>139</v>
      </c>
      <c r="B1437" t="s">
        <v>6263</v>
      </c>
      <c r="C1437" t="s">
        <v>106</v>
      </c>
      <c r="D1437" t="s">
        <v>4035</v>
      </c>
      <c r="E1437" t="s">
        <v>20</v>
      </c>
      <c r="F1437" t="b">
        <v>0</v>
      </c>
      <c r="G1437" t="s">
        <v>106</v>
      </c>
      <c r="H1437" s="4">
        <v>45682.753379629627</v>
      </c>
      <c r="I1437" t="b">
        <v>0</v>
      </c>
      <c r="J1437" t="b">
        <v>0</v>
      </c>
      <c r="K1437" t="s">
        <v>106</v>
      </c>
      <c r="L1437" t="s">
        <v>22</v>
      </c>
      <c r="M1437">
        <v>86000</v>
      </c>
      <c r="O1437" t="s">
        <v>2931</v>
      </c>
      <c r="P1437" t="s">
        <v>1671</v>
      </c>
    </row>
    <row r="1438" spans="1:16" x14ac:dyDescent="0.55000000000000004">
      <c r="A1438" t="s">
        <v>2</v>
      </c>
      <c r="B1438" t="s">
        <v>6264</v>
      </c>
      <c r="C1438" t="s">
        <v>213</v>
      </c>
      <c r="D1438" t="s">
        <v>3600</v>
      </c>
      <c r="E1438" t="s">
        <v>20</v>
      </c>
      <c r="F1438" t="b">
        <v>0</v>
      </c>
      <c r="G1438" t="s">
        <v>27</v>
      </c>
      <c r="H1438" s="4">
        <v>45682.918773148151</v>
      </c>
      <c r="I1438" t="b">
        <v>1</v>
      </c>
      <c r="J1438" t="b">
        <v>1</v>
      </c>
      <c r="K1438" t="s">
        <v>24</v>
      </c>
      <c r="L1438" t="s">
        <v>22</v>
      </c>
      <c r="M1438">
        <v>230000</v>
      </c>
      <c r="O1438" t="s">
        <v>6265</v>
      </c>
      <c r="P1438" t="s">
        <v>6266</v>
      </c>
    </row>
    <row r="1439" spans="1:16" x14ac:dyDescent="0.55000000000000004">
      <c r="A1439" t="s">
        <v>0</v>
      </c>
      <c r="B1439" t="s">
        <v>3642</v>
      </c>
      <c r="C1439" t="s">
        <v>114</v>
      </c>
      <c r="D1439" t="s">
        <v>3600</v>
      </c>
      <c r="E1439" t="s">
        <v>20</v>
      </c>
      <c r="F1439" t="b">
        <v>0</v>
      </c>
      <c r="G1439" t="s">
        <v>27</v>
      </c>
      <c r="H1439" s="4">
        <v>45682.958414351851</v>
      </c>
      <c r="I1439" t="b">
        <v>1</v>
      </c>
      <c r="J1439" t="b">
        <v>0</v>
      </c>
      <c r="K1439" t="s">
        <v>24</v>
      </c>
      <c r="L1439" t="s">
        <v>22</v>
      </c>
      <c r="M1439">
        <v>150000</v>
      </c>
      <c r="O1439" t="s">
        <v>6267</v>
      </c>
      <c r="P1439" t="s">
        <v>1542</v>
      </c>
    </row>
    <row r="1440" spans="1:16" x14ac:dyDescent="0.55000000000000004">
      <c r="A1440" t="s">
        <v>2</v>
      </c>
      <c r="B1440" t="s">
        <v>132</v>
      </c>
      <c r="C1440" t="s">
        <v>3155</v>
      </c>
      <c r="D1440" t="s">
        <v>3600</v>
      </c>
      <c r="E1440" t="s">
        <v>20</v>
      </c>
      <c r="F1440" t="b">
        <v>0</v>
      </c>
      <c r="G1440" t="s">
        <v>41</v>
      </c>
      <c r="H1440" s="4">
        <v>45682.960763888892</v>
      </c>
      <c r="I1440" t="b">
        <v>0</v>
      </c>
      <c r="J1440" t="b">
        <v>0</v>
      </c>
      <c r="K1440" t="s">
        <v>24</v>
      </c>
      <c r="L1440" t="s">
        <v>22</v>
      </c>
      <c r="M1440">
        <v>95000</v>
      </c>
      <c r="O1440" t="s">
        <v>131</v>
      </c>
      <c r="P1440" t="s">
        <v>960</v>
      </c>
    </row>
    <row r="1441" spans="1:16" x14ac:dyDescent="0.55000000000000004">
      <c r="A1441" t="s">
        <v>2</v>
      </c>
      <c r="B1441" t="s">
        <v>6268</v>
      </c>
      <c r="C1441" t="s">
        <v>39</v>
      </c>
      <c r="D1441" t="s">
        <v>4014</v>
      </c>
      <c r="E1441" t="s">
        <v>20</v>
      </c>
      <c r="F1441" t="b">
        <v>1</v>
      </c>
      <c r="G1441" t="s">
        <v>52</v>
      </c>
      <c r="H1441" s="4">
        <v>45683.003125000003</v>
      </c>
      <c r="I1441" t="b">
        <v>0</v>
      </c>
      <c r="J1441" t="b">
        <v>1</v>
      </c>
      <c r="K1441" t="s">
        <v>24</v>
      </c>
      <c r="L1441" t="s">
        <v>22</v>
      </c>
      <c r="M1441">
        <v>240000</v>
      </c>
      <c r="O1441" t="s">
        <v>6269</v>
      </c>
      <c r="P1441" t="s">
        <v>6270</v>
      </c>
    </row>
    <row r="1442" spans="1:16" x14ac:dyDescent="0.55000000000000004">
      <c r="A1442" t="s">
        <v>0</v>
      </c>
      <c r="B1442" t="s">
        <v>6271</v>
      </c>
      <c r="C1442" t="s">
        <v>158</v>
      </c>
      <c r="D1442" t="s">
        <v>4035</v>
      </c>
      <c r="E1442" t="s">
        <v>20</v>
      </c>
      <c r="F1442" t="b">
        <v>0</v>
      </c>
      <c r="G1442" t="s">
        <v>158</v>
      </c>
      <c r="H1442" s="4">
        <v>45683.004189814812</v>
      </c>
      <c r="I1442" t="b">
        <v>0</v>
      </c>
      <c r="J1442" t="b">
        <v>0</v>
      </c>
      <c r="K1442" t="s">
        <v>158</v>
      </c>
      <c r="L1442" t="s">
        <v>22</v>
      </c>
      <c r="M1442">
        <v>43464.5</v>
      </c>
      <c r="O1442" t="s">
        <v>1771</v>
      </c>
      <c r="P1442" t="s">
        <v>149</v>
      </c>
    </row>
    <row r="1443" spans="1:16" x14ac:dyDescent="0.55000000000000004">
      <c r="A1443" t="s">
        <v>25</v>
      </c>
      <c r="B1443" t="s">
        <v>6272</v>
      </c>
      <c r="C1443" t="s">
        <v>5744</v>
      </c>
      <c r="D1443" t="s">
        <v>2208</v>
      </c>
      <c r="E1443" t="s">
        <v>20</v>
      </c>
      <c r="F1443" t="b">
        <v>0</v>
      </c>
      <c r="G1443" t="s">
        <v>30</v>
      </c>
      <c r="H1443" s="4">
        <v>45683.042650462958</v>
      </c>
      <c r="I1443" t="b">
        <v>0</v>
      </c>
      <c r="J1443" t="b">
        <v>0</v>
      </c>
      <c r="K1443" t="s">
        <v>24</v>
      </c>
      <c r="L1443" t="s">
        <v>22</v>
      </c>
      <c r="M1443">
        <v>77500</v>
      </c>
      <c r="O1443" t="s">
        <v>6273</v>
      </c>
    </row>
    <row r="1444" spans="1:16" x14ac:dyDescent="0.55000000000000004">
      <c r="A1444" t="s">
        <v>139</v>
      </c>
      <c r="B1444" t="s">
        <v>4802</v>
      </c>
      <c r="C1444" t="s">
        <v>316</v>
      </c>
      <c r="D1444" t="s">
        <v>3973</v>
      </c>
      <c r="E1444" t="s">
        <v>20</v>
      </c>
      <c r="F1444" t="b">
        <v>0</v>
      </c>
      <c r="G1444" t="s">
        <v>35</v>
      </c>
      <c r="H1444" s="4">
        <v>45683.12572916667</v>
      </c>
      <c r="I1444" t="b">
        <v>0</v>
      </c>
      <c r="J1444" t="b">
        <v>1</v>
      </c>
      <c r="K1444" t="s">
        <v>24</v>
      </c>
      <c r="L1444" t="s">
        <v>22</v>
      </c>
      <c r="M1444">
        <v>150590</v>
      </c>
      <c r="O1444" t="s">
        <v>759</v>
      </c>
      <c r="P1444" t="s">
        <v>4803</v>
      </c>
    </row>
    <row r="1445" spans="1:16" x14ac:dyDescent="0.55000000000000004">
      <c r="A1445" t="s">
        <v>0</v>
      </c>
      <c r="B1445" t="s">
        <v>0</v>
      </c>
      <c r="C1445" t="s">
        <v>517</v>
      </c>
      <c r="D1445" t="s">
        <v>4753</v>
      </c>
      <c r="E1445" t="s">
        <v>51</v>
      </c>
      <c r="F1445" t="b">
        <v>0</v>
      </c>
      <c r="G1445" t="s">
        <v>41</v>
      </c>
      <c r="H1445" s="4">
        <v>45683.25037037037</v>
      </c>
      <c r="I1445" t="b">
        <v>0</v>
      </c>
      <c r="J1445" t="b">
        <v>1</v>
      </c>
      <c r="K1445" t="s">
        <v>24</v>
      </c>
      <c r="L1445" t="s">
        <v>36</v>
      </c>
      <c r="N1445">
        <v>47.5</v>
      </c>
      <c r="O1445" t="s">
        <v>289</v>
      </c>
      <c r="P1445" t="s">
        <v>2400</v>
      </c>
    </row>
    <row r="1446" spans="1:16" x14ac:dyDescent="0.55000000000000004">
      <c r="A1446" t="s">
        <v>0</v>
      </c>
      <c r="B1446" t="s">
        <v>0</v>
      </c>
      <c r="C1446" t="s">
        <v>542</v>
      </c>
      <c r="D1446" t="s">
        <v>3973</v>
      </c>
      <c r="E1446" t="s">
        <v>51</v>
      </c>
      <c r="F1446" t="b">
        <v>0</v>
      </c>
      <c r="G1446" t="s">
        <v>41</v>
      </c>
      <c r="H1446" s="4">
        <v>45683.25037037037</v>
      </c>
      <c r="I1446" t="b">
        <v>0</v>
      </c>
      <c r="J1446" t="b">
        <v>1</v>
      </c>
      <c r="K1446" t="s">
        <v>24</v>
      </c>
      <c r="L1446" t="s">
        <v>36</v>
      </c>
      <c r="N1446">
        <v>31.5</v>
      </c>
      <c r="O1446" t="s">
        <v>806</v>
      </c>
      <c r="P1446" t="s">
        <v>2082</v>
      </c>
    </row>
    <row r="1447" spans="1:16" x14ac:dyDescent="0.55000000000000004">
      <c r="A1447" t="s">
        <v>0</v>
      </c>
      <c r="B1447" t="s">
        <v>0</v>
      </c>
      <c r="C1447" t="s">
        <v>3261</v>
      </c>
      <c r="D1447" t="s">
        <v>2208</v>
      </c>
      <c r="E1447" t="s">
        <v>20</v>
      </c>
      <c r="F1447" t="b">
        <v>0</v>
      </c>
      <c r="G1447" t="s">
        <v>30</v>
      </c>
      <c r="H1447" s="4">
        <v>45683.250752314823</v>
      </c>
      <c r="I1447" t="b">
        <v>0</v>
      </c>
      <c r="J1447" t="b">
        <v>1</v>
      </c>
      <c r="K1447" t="s">
        <v>24</v>
      </c>
      <c r="L1447" t="s">
        <v>22</v>
      </c>
      <c r="M1447">
        <v>107303.515625</v>
      </c>
      <c r="O1447" t="s">
        <v>6274</v>
      </c>
      <c r="P1447" t="s">
        <v>1942</v>
      </c>
    </row>
    <row r="1448" spans="1:16" x14ac:dyDescent="0.55000000000000004">
      <c r="A1448" t="s">
        <v>1</v>
      </c>
      <c r="B1448" t="s">
        <v>6275</v>
      </c>
      <c r="C1448" t="s">
        <v>82</v>
      </c>
      <c r="D1448" t="s">
        <v>3828</v>
      </c>
      <c r="E1448" t="s">
        <v>20</v>
      </c>
      <c r="F1448" t="b">
        <v>0</v>
      </c>
      <c r="G1448" t="s">
        <v>27</v>
      </c>
      <c r="H1448" s="4">
        <v>45683.251006944447</v>
      </c>
      <c r="I1448" t="b">
        <v>0</v>
      </c>
      <c r="J1448" t="b">
        <v>1</v>
      </c>
      <c r="K1448" t="s">
        <v>24</v>
      </c>
      <c r="L1448" t="s">
        <v>22</v>
      </c>
      <c r="M1448">
        <v>169500</v>
      </c>
      <c r="O1448" t="s">
        <v>1156</v>
      </c>
      <c r="P1448" t="s">
        <v>2059</v>
      </c>
    </row>
    <row r="1449" spans="1:16" x14ac:dyDescent="0.55000000000000004">
      <c r="A1449" t="s">
        <v>1</v>
      </c>
      <c r="B1449" t="s">
        <v>3439</v>
      </c>
      <c r="C1449" t="s">
        <v>82</v>
      </c>
      <c r="D1449" t="s">
        <v>3970</v>
      </c>
      <c r="E1449" t="s">
        <v>20</v>
      </c>
      <c r="F1449" t="b">
        <v>0</v>
      </c>
      <c r="G1449" t="s">
        <v>27</v>
      </c>
      <c r="H1449" s="4">
        <v>45683.251006944447</v>
      </c>
      <c r="I1449" t="b">
        <v>0</v>
      </c>
      <c r="J1449" t="b">
        <v>1</v>
      </c>
      <c r="K1449" t="s">
        <v>24</v>
      </c>
      <c r="L1449" t="s">
        <v>22</v>
      </c>
      <c r="M1449">
        <v>152000</v>
      </c>
      <c r="O1449" t="s">
        <v>65</v>
      </c>
      <c r="P1449" t="s">
        <v>723</v>
      </c>
    </row>
    <row r="1450" spans="1:16" x14ac:dyDescent="0.55000000000000004">
      <c r="A1450" t="s">
        <v>2</v>
      </c>
      <c r="B1450" t="s">
        <v>307</v>
      </c>
      <c r="C1450" t="s">
        <v>538</v>
      </c>
      <c r="D1450" t="s">
        <v>2208</v>
      </c>
      <c r="E1450" t="s">
        <v>20</v>
      </c>
      <c r="F1450" t="b">
        <v>0</v>
      </c>
      <c r="G1450" t="s">
        <v>35</v>
      </c>
      <c r="H1450" s="4">
        <v>45683.252164351848</v>
      </c>
      <c r="I1450" t="b">
        <v>0</v>
      </c>
      <c r="J1450" t="b">
        <v>0</v>
      </c>
      <c r="K1450" t="s">
        <v>24</v>
      </c>
      <c r="L1450" t="s">
        <v>22</v>
      </c>
      <c r="M1450">
        <v>100000</v>
      </c>
      <c r="O1450" t="s">
        <v>6276</v>
      </c>
      <c r="P1450" t="s">
        <v>6277</v>
      </c>
    </row>
    <row r="1451" spans="1:16" x14ac:dyDescent="0.55000000000000004">
      <c r="A1451" t="s">
        <v>2</v>
      </c>
      <c r="B1451" t="s">
        <v>638</v>
      </c>
      <c r="C1451" t="s">
        <v>820</v>
      </c>
      <c r="D1451" t="s">
        <v>4035</v>
      </c>
      <c r="E1451" t="s">
        <v>20</v>
      </c>
      <c r="F1451" t="b">
        <v>0</v>
      </c>
      <c r="G1451" t="s">
        <v>820</v>
      </c>
      <c r="H1451" s="4">
        <v>45683.261817129627</v>
      </c>
      <c r="I1451" t="b">
        <v>1</v>
      </c>
      <c r="J1451" t="b">
        <v>0</v>
      </c>
      <c r="K1451" t="s">
        <v>820</v>
      </c>
      <c r="L1451" t="s">
        <v>22</v>
      </c>
      <c r="M1451">
        <v>72050</v>
      </c>
      <c r="O1451" t="s">
        <v>6278</v>
      </c>
    </row>
    <row r="1452" spans="1:16" x14ac:dyDescent="0.55000000000000004">
      <c r="A1452" t="s">
        <v>139</v>
      </c>
      <c r="B1452" t="s">
        <v>6279</v>
      </c>
      <c r="C1452" t="s">
        <v>6280</v>
      </c>
      <c r="D1452" t="s">
        <v>6281</v>
      </c>
      <c r="E1452" t="s">
        <v>20</v>
      </c>
      <c r="F1452" t="b">
        <v>0</v>
      </c>
      <c r="G1452" t="s">
        <v>6280</v>
      </c>
      <c r="H1452" s="4">
        <v>45683.297465277778</v>
      </c>
      <c r="I1452" t="b">
        <v>0</v>
      </c>
      <c r="J1452" t="b">
        <v>0</v>
      </c>
      <c r="K1452" t="s">
        <v>6280</v>
      </c>
      <c r="L1452" t="s">
        <v>22</v>
      </c>
      <c r="M1452">
        <v>114000</v>
      </c>
      <c r="O1452" t="s">
        <v>1519</v>
      </c>
    </row>
    <row r="1453" spans="1:16" x14ac:dyDescent="0.55000000000000004">
      <c r="A1453" t="s">
        <v>0</v>
      </c>
      <c r="B1453" t="s">
        <v>1254</v>
      </c>
      <c r="C1453" t="s">
        <v>337</v>
      </c>
      <c r="D1453" t="s">
        <v>4084</v>
      </c>
      <c r="E1453" t="s">
        <v>20</v>
      </c>
      <c r="F1453" t="b">
        <v>0</v>
      </c>
      <c r="G1453" t="s">
        <v>41</v>
      </c>
      <c r="H1453" s="4">
        <v>45683.333831018521</v>
      </c>
      <c r="I1453" t="b">
        <v>1</v>
      </c>
      <c r="J1453" t="b">
        <v>0</v>
      </c>
      <c r="K1453" t="s">
        <v>24</v>
      </c>
      <c r="L1453" t="s">
        <v>22</v>
      </c>
      <c r="M1453">
        <v>140500</v>
      </c>
      <c r="O1453" t="s">
        <v>2572</v>
      </c>
      <c r="P1453" t="s">
        <v>6018</v>
      </c>
    </row>
    <row r="1454" spans="1:16" x14ac:dyDescent="0.55000000000000004">
      <c r="A1454" t="s">
        <v>139</v>
      </c>
      <c r="B1454" t="s">
        <v>6282</v>
      </c>
      <c r="C1454" t="s">
        <v>44</v>
      </c>
      <c r="D1454" t="s">
        <v>5243</v>
      </c>
      <c r="E1454" t="s">
        <v>34</v>
      </c>
      <c r="F1454" t="b">
        <v>0</v>
      </c>
      <c r="G1454" t="s">
        <v>41</v>
      </c>
      <c r="H1454" s="4">
        <v>45683.458738425928</v>
      </c>
      <c r="I1454" t="b">
        <v>0</v>
      </c>
      <c r="J1454" t="b">
        <v>1</v>
      </c>
      <c r="K1454" t="s">
        <v>24</v>
      </c>
      <c r="L1454" t="s">
        <v>22</v>
      </c>
      <c r="M1454">
        <v>90000</v>
      </c>
      <c r="O1454" t="s">
        <v>4631</v>
      </c>
      <c r="P1454" t="s">
        <v>6283</v>
      </c>
    </row>
    <row r="1455" spans="1:16" x14ac:dyDescent="0.55000000000000004">
      <c r="A1455" t="s">
        <v>1</v>
      </c>
      <c r="B1455" t="s">
        <v>6284</v>
      </c>
      <c r="C1455" t="s">
        <v>140</v>
      </c>
      <c r="D1455" t="s">
        <v>3973</v>
      </c>
      <c r="E1455" t="s">
        <v>20</v>
      </c>
      <c r="F1455" t="b">
        <v>0</v>
      </c>
      <c r="G1455" t="s">
        <v>35</v>
      </c>
      <c r="H1455" s="4">
        <v>45683.45894675926</v>
      </c>
      <c r="I1455" t="b">
        <v>0</v>
      </c>
      <c r="J1455" t="b">
        <v>1</v>
      </c>
      <c r="K1455" t="s">
        <v>24</v>
      </c>
      <c r="L1455" t="s">
        <v>22</v>
      </c>
      <c r="M1455">
        <v>152250</v>
      </c>
      <c r="O1455" t="s">
        <v>1172</v>
      </c>
      <c r="P1455" t="s">
        <v>6285</v>
      </c>
    </row>
    <row r="1456" spans="1:16" x14ac:dyDescent="0.55000000000000004">
      <c r="A1456" t="s">
        <v>0</v>
      </c>
      <c r="B1456" t="s">
        <v>6118</v>
      </c>
      <c r="C1456" t="s">
        <v>1994</v>
      </c>
      <c r="D1456" t="s">
        <v>3973</v>
      </c>
      <c r="E1456" t="s">
        <v>20</v>
      </c>
      <c r="F1456" t="b">
        <v>0</v>
      </c>
      <c r="G1456" t="s">
        <v>52</v>
      </c>
      <c r="H1456" s="4">
        <v>45683.459768518522</v>
      </c>
      <c r="I1456" t="b">
        <v>0</v>
      </c>
      <c r="J1456" t="b">
        <v>1</v>
      </c>
      <c r="K1456" t="s">
        <v>24</v>
      </c>
      <c r="L1456" t="s">
        <v>22</v>
      </c>
      <c r="M1456">
        <v>95000</v>
      </c>
      <c r="O1456" t="s">
        <v>6120</v>
      </c>
      <c r="P1456" t="s">
        <v>6121</v>
      </c>
    </row>
    <row r="1457" spans="1:16" x14ac:dyDescent="0.55000000000000004">
      <c r="A1457" t="s">
        <v>40</v>
      </c>
      <c r="B1457" t="s">
        <v>6286</v>
      </c>
      <c r="C1457" t="s">
        <v>39</v>
      </c>
      <c r="D1457" t="s">
        <v>4093</v>
      </c>
      <c r="E1457" t="s">
        <v>20</v>
      </c>
      <c r="F1457" t="b">
        <v>1</v>
      </c>
      <c r="G1457" t="s">
        <v>35</v>
      </c>
      <c r="H1457" s="4">
        <v>45683.460555555554</v>
      </c>
      <c r="I1457" t="b">
        <v>0</v>
      </c>
      <c r="J1457" t="b">
        <v>1</v>
      </c>
      <c r="K1457" t="s">
        <v>24</v>
      </c>
      <c r="L1457" t="s">
        <v>22</v>
      </c>
      <c r="M1457">
        <v>134000</v>
      </c>
      <c r="O1457" t="s">
        <v>4094</v>
      </c>
      <c r="P1457" t="s">
        <v>6287</v>
      </c>
    </row>
    <row r="1458" spans="1:16" x14ac:dyDescent="0.55000000000000004">
      <c r="A1458" t="s">
        <v>28</v>
      </c>
      <c r="B1458" t="s">
        <v>6288</v>
      </c>
      <c r="C1458" t="s">
        <v>3363</v>
      </c>
      <c r="D1458" t="s">
        <v>4090</v>
      </c>
      <c r="E1458" t="s">
        <v>20</v>
      </c>
      <c r="F1458" t="b">
        <v>0</v>
      </c>
      <c r="G1458" t="s">
        <v>52</v>
      </c>
      <c r="H1458" s="4">
        <v>45683.500902777778</v>
      </c>
      <c r="I1458" t="b">
        <v>0</v>
      </c>
      <c r="J1458" t="b">
        <v>1</v>
      </c>
      <c r="K1458" t="s">
        <v>24</v>
      </c>
      <c r="L1458" t="s">
        <v>22</v>
      </c>
      <c r="M1458">
        <v>137500</v>
      </c>
      <c r="O1458" t="s">
        <v>2494</v>
      </c>
      <c r="P1458" t="s">
        <v>448</v>
      </c>
    </row>
    <row r="1459" spans="1:16" x14ac:dyDescent="0.55000000000000004">
      <c r="A1459" t="s">
        <v>2</v>
      </c>
      <c r="B1459" t="s">
        <v>6289</v>
      </c>
      <c r="C1459" t="s">
        <v>6290</v>
      </c>
      <c r="D1459" t="s">
        <v>3828</v>
      </c>
      <c r="E1459" t="s">
        <v>20</v>
      </c>
      <c r="F1459" t="b">
        <v>0</v>
      </c>
      <c r="G1459" t="s">
        <v>52</v>
      </c>
      <c r="H1459" s="4">
        <v>45683.504270833328</v>
      </c>
      <c r="I1459" t="b">
        <v>0</v>
      </c>
      <c r="J1459" t="b">
        <v>1</v>
      </c>
      <c r="K1459" t="s">
        <v>24</v>
      </c>
      <c r="L1459" t="s">
        <v>36</v>
      </c>
      <c r="N1459">
        <v>40</v>
      </c>
      <c r="O1459" t="s">
        <v>2826</v>
      </c>
      <c r="P1459" t="s">
        <v>2827</v>
      </c>
    </row>
    <row r="1460" spans="1:16" x14ac:dyDescent="0.55000000000000004">
      <c r="A1460" t="s">
        <v>0</v>
      </c>
      <c r="B1460" t="s">
        <v>6291</v>
      </c>
      <c r="C1460" t="s">
        <v>2636</v>
      </c>
      <c r="D1460" t="s">
        <v>4093</v>
      </c>
      <c r="E1460" t="s">
        <v>105</v>
      </c>
      <c r="F1460" t="b">
        <v>0</v>
      </c>
      <c r="G1460" t="s">
        <v>804</v>
      </c>
      <c r="H1460" s="4">
        <v>45683.595810185187</v>
      </c>
      <c r="I1460" t="b">
        <v>1</v>
      </c>
      <c r="J1460" t="b">
        <v>0</v>
      </c>
      <c r="K1460" t="s">
        <v>804</v>
      </c>
      <c r="L1460" t="s">
        <v>36</v>
      </c>
      <c r="N1460">
        <v>10</v>
      </c>
      <c r="O1460" t="s">
        <v>761</v>
      </c>
    </row>
    <row r="1461" spans="1:16" x14ac:dyDescent="0.55000000000000004">
      <c r="A1461" t="s">
        <v>2</v>
      </c>
      <c r="B1461" t="s">
        <v>6292</v>
      </c>
      <c r="C1461" t="s">
        <v>39</v>
      </c>
      <c r="D1461" t="s">
        <v>2208</v>
      </c>
      <c r="E1461" t="s">
        <v>20</v>
      </c>
      <c r="F1461" t="b">
        <v>1</v>
      </c>
      <c r="G1461" t="s">
        <v>27</v>
      </c>
      <c r="H1461" s="4">
        <v>45683.751504629632</v>
      </c>
      <c r="I1461" t="b">
        <v>1</v>
      </c>
      <c r="J1461" t="b">
        <v>0</v>
      </c>
      <c r="K1461" t="s">
        <v>24</v>
      </c>
      <c r="L1461" t="s">
        <v>22</v>
      </c>
      <c r="M1461">
        <v>90000</v>
      </c>
      <c r="O1461" t="s">
        <v>6293</v>
      </c>
      <c r="P1461" t="s">
        <v>6294</v>
      </c>
    </row>
    <row r="1462" spans="1:16" x14ac:dyDescent="0.55000000000000004">
      <c r="A1462" t="s">
        <v>0</v>
      </c>
      <c r="B1462" t="s">
        <v>6295</v>
      </c>
      <c r="C1462" t="s">
        <v>85</v>
      </c>
      <c r="D1462" t="s">
        <v>3973</v>
      </c>
      <c r="E1462" t="s">
        <v>20</v>
      </c>
      <c r="F1462" t="b">
        <v>0</v>
      </c>
      <c r="G1462" t="s">
        <v>27</v>
      </c>
      <c r="H1462" s="4">
        <v>45683.791701388887</v>
      </c>
      <c r="I1462" t="b">
        <v>0</v>
      </c>
      <c r="J1462" t="b">
        <v>1</v>
      </c>
      <c r="K1462" t="s">
        <v>24</v>
      </c>
      <c r="L1462" t="s">
        <v>22</v>
      </c>
      <c r="M1462">
        <v>114100</v>
      </c>
      <c r="O1462" t="s">
        <v>86</v>
      </c>
      <c r="P1462" t="s">
        <v>302</v>
      </c>
    </row>
    <row r="1463" spans="1:16" x14ac:dyDescent="0.55000000000000004">
      <c r="A1463" t="s">
        <v>0</v>
      </c>
      <c r="B1463" t="s">
        <v>0</v>
      </c>
      <c r="C1463" t="s">
        <v>6296</v>
      </c>
      <c r="D1463" t="s">
        <v>4328</v>
      </c>
      <c r="E1463" t="s">
        <v>20</v>
      </c>
      <c r="F1463" t="b">
        <v>0</v>
      </c>
      <c r="G1463" t="s">
        <v>27</v>
      </c>
      <c r="H1463" s="4">
        <v>45684.041724537034</v>
      </c>
      <c r="I1463" t="b">
        <v>0</v>
      </c>
      <c r="J1463" t="b">
        <v>0</v>
      </c>
      <c r="K1463" t="s">
        <v>24</v>
      </c>
      <c r="L1463" t="s">
        <v>22</v>
      </c>
      <c r="M1463">
        <v>65000</v>
      </c>
      <c r="O1463" t="s">
        <v>6297</v>
      </c>
      <c r="P1463" t="s">
        <v>6298</v>
      </c>
    </row>
    <row r="1464" spans="1:16" x14ac:dyDescent="0.55000000000000004">
      <c r="A1464" t="s">
        <v>40</v>
      </c>
      <c r="B1464" t="s">
        <v>6299</v>
      </c>
      <c r="C1464" t="s">
        <v>236</v>
      </c>
      <c r="D1464" t="s">
        <v>5243</v>
      </c>
      <c r="E1464" t="s">
        <v>20</v>
      </c>
      <c r="F1464" t="b">
        <v>0</v>
      </c>
      <c r="G1464" t="s">
        <v>27</v>
      </c>
      <c r="H1464" s="4">
        <v>45684.168252314812</v>
      </c>
      <c r="I1464" t="b">
        <v>0</v>
      </c>
      <c r="J1464" t="b">
        <v>0</v>
      </c>
      <c r="K1464" t="s">
        <v>24</v>
      </c>
      <c r="L1464" t="s">
        <v>22</v>
      </c>
      <c r="M1464">
        <v>90000</v>
      </c>
      <c r="O1464" t="s">
        <v>530</v>
      </c>
      <c r="P1464" t="s">
        <v>48</v>
      </c>
    </row>
    <row r="1465" spans="1:16" x14ac:dyDescent="0.55000000000000004">
      <c r="A1465" t="s">
        <v>0</v>
      </c>
      <c r="B1465" t="s">
        <v>3447</v>
      </c>
      <c r="C1465" t="s">
        <v>82</v>
      </c>
      <c r="D1465" t="s">
        <v>2886</v>
      </c>
      <c r="E1465" t="s">
        <v>20</v>
      </c>
      <c r="F1465" t="b">
        <v>0</v>
      </c>
      <c r="G1465" t="s">
        <v>27</v>
      </c>
      <c r="H1465" s="4">
        <v>45684.250011574077</v>
      </c>
      <c r="I1465" t="b">
        <v>0</v>
      </c>
      <c r="J1465" t="b">
        <v>1</v>
      </c>
      <c r="K1465" t="s">
        <v>24</v>
      </c>
      <c r="L1465" t="s">
        <v>22</v>
      </c>
      <c r="M1465">
        <v>140000</v>
      </c>
      <c r="O1465" t="s">
        <v>6114</v>
      </c>
      <c r="P1465" t="s">
        <v>6115</v>
      </c>
    </row>
    <row r="1466" spans="1:16" x14ac:dyDescent="0.55000000000000004">
      <c r="A1466" t="s">
        <v>0</v>
      </c>
      <c r="B1466" t="s">
        <v>0</v>
      </c>
      <c r="C1466" t="s">
        <v>1264</v>
      </c>
      <c r="D1466" t="s">
        <v>3828</v>
      </c>
      <c r="E1466" t="s">
        <v>20</v>
      </c>
      <c r="F1466" t="b">
        <v>0</v>
      </c>
      <c r="G1466" t="s">
        <v>27</v>
      </c>
      <c r="H1466" s="4">
        <v>45684.250023148154</v>
      </c>
      <c r="I1466" t="b">
        <v>1</v>
      </c>
      <c r="J1466" t="b">
        <v>1</v>
      </c>
      <c r="K1466" t="s">
        <v>24</v>
      </c>
      <c r="L1466" t="s">
        <v>22</v>
      </c>
      <c r="M1466">
        <v>70000</v>
      </c>
      <c r="O1466" t="s">
        <v>6300</v>
      </c>
      <c r="P1466" t="s">
        <v>119</v>
      </c>
    </row>
    <row r="1467" spans="1:16" x14ac:dyDescent="0.55000000000000004">
      <c r="A1467" t="s">
        <v>0</v>
      </c>
      <c r="B1467" t="s">
        <v>1254</v>
      </c>
      <c r="C1467" t="s">
        <v>42</v>
      </c>
      <c r="D1467" t="s">
        <v>5535</v>
      </c>
      <c r="E1467" t="s">
        <v>20</v>
      </c>
      <c r="F1467" t="b">
        <v>0</v>
      </c>
      <c r="G1467" t="s">
        <v>41</v>
      </c>
      <c r="H1467" s="4">
        <v>45684.250405092593</v>
      </c>
      <c r="I1467" t="b">
        <v>0</v>
      </c>
      <c r="J1467" t="b">
        <v>1</v>
      </c>
      <c r="K1467" t="s">
        <v>24</v>
      </c>
      <c r="L1467" t="s">
        <v>22</v>
      </c>
      <c r="M1467">
        <v>88582</v>
      </c>
      <c r="O1467" t="s">
        <v>6301</v>
      </c>
      <c r="P1467" t="s">
        <v>221</v>
      </c>
    </row>
    <row r="1468" spans="1:16" x14ac:dyDescent="0.55000000000000004">
      <c r="A1468" t="s">
        <v>2</v>
      </c>
      <c r="B1468" t="s">
        <v>6302</v>
      </c>
      <c r="C1468" t="s">
        <v>140</v>
      </c>
      <c r="D1468" t="s">
        <v>3979</v>
      </c>
      <c r="E1468" t="s">
        <v>20</v>
      </c>
      <c r="F1468" t="b">
        <v>0</v>
      </c>
      <c r="G1468" t="s">
        <v>35</v>
      </c>
      <c r="H1468" s="4">
        <v>45684.252164351848</v>
      </c>
      <c r="I1468" t="b">
        <v>0</v>
      </c>
      <c r="J1468" t="b">
        <v>0</v>
      </c>
      <c r="K1468" t="s">
        <v>24</v>
      </c>
      <c r="L1468" t="s">
        <v>22</v>
      </c>
      <c r="M1468">
        <v>101500</v>
      </c>
      <c r="O1468" t="s">
        <v>2944</v>
      </c>
    </row>
    <row r="1469" spans="1:16" x14ac:dyDescent="0.55000000000000004">
      <c r="A1469" t="s">
        <v>0</v>
      </c>
      <c r="B1469" t="s">
        <v>6303</v>
      </c>
      <c r="C1469" t="s">
        <v>140</v>
      </c>
      <c r="D1469" t="s">
        <v>5290</v>
      </c>
      <c r="E1469" t="s">
        <v>20</v>
      </c>
      <c r="F1469" t="b">
        <v>0</v>
      </c>
      <c r="G1469" t="s">
        <v>35</v>
      </c>
      <c r="H1469" s="4">
        <v>45684.252175925933</v>
      </c>
      <c r="I1469" t="b">
        <v>1</v>
      </c>
      <c r="J1469" t="b">
        <v>0</v>
      </c>
      <c r="K1469" t="s">
        <v>24</v>
      </c>
      <c r="L1469" t="s">
        <v>36</v>
      </c>
      <c r="N1469">
        <v>41.5</v>
      </c>
      <c r="O1469" t="s">
        <v>5291</v>
      </c>
      <c r="P1469" t="s">
        <v>1626</v>
      </c>
    </row>
    <row r="1470" spans="1:16" x14ac:dyDescent="0.55000000000000004">
      <c r="A1470" t="s">
        <v>0</v>
      </c>
      <c r="B1470" t="s">
        <v>0</v>
      </c>
      <c r="C1470" t="s">
        <v>3261</v>
      </c>
      <c r="D1470" t="s">
        <v>2208</v>
      </c>
      <c r="E1470" t="s">
        <v>20</v>
      </c>
      <c r="F1470" t="b">
        <v>0</v>
      </c>
      <c r="G1470" t="s">
        <v>30</v>
      </c>
      <c r="H1470" s="4">
        <v>45684.252430555563</v>
      </c>
      <c r="I1470" t="b">
        <v>0</v>
      </c>
      <c r="J1470" t="b">
        <v>1</v>
      </c>
      <c r="K1470" t="s">
        <v>24</v>
      </c>
      <c r="L1470" t="s">
        <v>22</v>
      </c>
      <c r="M1470">
        <v>107303.515625</v>
      </c>
      <c r="O1470" t="s">
        <v>6274</v>
      </c>
      <c r="P1470" t="s">
        <v>1942</v>
      </c>
    </row>
    <row r="1471" spans="1:16" x14ac:dyDescent="0.55000000000000004">
      <c r="A1471" t="s">
        <v>1</v>
      </c>
      <c r="B1471" t="s">
        <v>661</v>
      </c>
      <c r="C1471" t="s">
        <v>2042</v>
      </c>
      <c r="D1471" t="s">
        <v>3828</v>
      </c>
      <c r="E1471" t="s">
        <v>20</v>
      </c>
      <c r="F1471" t="b">
        <v>0</v>
      </c>
      <c r="G1471" t="s">
        <v>30</v>
      </c>
      <c r="H1471" s="4">
        <v>45684.253425925926</v>
      </c>
      <c r="I1471" t="b">
        <v>0</v>
      </c>
      <c r="J1471" t="b">
        <v>1</v>
      </c>
      <c r="K1471" t="s">
        <v>24</v>
      </c>
      <c r="L1471" t="s">
        <v>36</v>
      </c>
      <c r="N1471">
        <v>43.875</v>
      </c>
      <c r="O1471" t="s">
        <v>6083</v>
      </c>
      <c r="P1471" t="s">
        <v>596</v>
      </c>
    </row>
    <row r="1472" spans="1:16" x14ac:dyDescent="0.55000000000000004">
      <c r="A1472" t="s">
        <v>1</v>
      </c>
      <c r="B1472" t="s">
        <v>6124</v>
      </c>
      <c r="C1472" t="s">
        <v>1521</v>
      </c>
      <c r="D1472" t="s">
        <v>3828</v>
      </c>
      <c r="E1472" t="s">
        <v>20</v>
      </c>
      <c r="F1472" t="b">
        <v>0</v>
      </c>
      <c r="G1472" t="s">
        <v>52</v>
      </c>
      <c r="H1472" s="4">
        <v>45684.253541666672</v>
      </c>
      <c r="I1472" t="b">
        <v>0</v>
      </c>
      <c r="J1472" t="b">
        <v>0</v>
      </c>
      <c r="K1472" t="s">
        <v>24</v>
      </c>
      <c r="L1472" t="s">
        <v>36</v>
      </c>
      <c r="N1472">
        <v>20</v>
      </c>
      <c r="O1472" t="s">
        <v>1549</v>
      </c>
      <c r="P1472" t="s">
        <v>6125</v>
      </c>
    </row>
    <row r="1473" spans="1:16" x14ac:dyDescent="0.55000000000000004">
      <c r="A1473" t="s">
        <v>40</v>
      </c>
      <c r="B1473" t="s">
        <v>40</v>
      </c>
      <c r="C1473" t="s">
        <v>3269</v>
      </c>
      <c r="D1473" t="s">
        <v>5535</v>
      </c>
      <c r="E1473" t="s">
        <v>20</v>
      </c>
      <c r="F1473" t="b">
        <v>0</v>
      </c>
      <c r="G1473" t="s">
        <v>27</v>
      </c>
      <c r="H1473" s="4">
        <v>45684.253680555557</v>
      </c>
      <c r="I1473" t="b">
        <v>0</v>
      </c>
      <c r="J1473" t="b">
        <v>1</v>
      </c>
      <c r="K1473" t="s">
        <v>24</v>
      </c>
      <c r="L1473" t="s">
        <v>22</v>
      </c>
      <c r="M1473">
        <v>88582</v>
      </c>
      <c r="O1473" t="s">
        <v>1979</v>
      </c>
      <c r="P1473" t="s">
        <v>6304</v>
      </c>
    </row>
    <row r="1474" spans="1:16" x14ac:dyDescent="0.55000000000000004">
      <c r="A1474" t="s">
        <v>2</v>
      </c>
      <c r="B1474" t="s">
        <v>6305</v>
      </c>
      <c r="C1474" t="s">
        <v>82</v>
      </c>
      <c r="D1474" t="s">
        <v>3828</v>
      </c>
      <c r="E1474" t="s">
        <v>20</v>
      </c>
      <c r="F1474" t="b">
        <v>0</v>
      </c>
      <c r="G1474" t="s">
        <v>27</v>
      </c>
      <c r="H1474" s="4">
        <v>45684.253680555557</v>
      </c>
      <c r="I1474" t="b">
        <v>1</v>
      </c>
      <c r="J1474" t="b">
        <v>1</v>
      </c>
      <c r="K1474" t="s">
        <v>24</v>
      </c>
      <c r="L1474" t="s">
        <v>22</v>
      </c>
      <c r="M1474">
        <v>162500</v>
      </c>
      <c r="O1474" t="s">
        <v>580</v>
      </c>
      <c r="P1474" t="s">
        <v>6306</v>
      </c>
    </row>
    <row r="1475" spans="1:16" x14ac:dyDescent="0.55000000000000004">
      <c r="A1475" t="s">
        <v>25</v>
      </c>
      <c r="B1475" t="s">
        <v>6246</v>
      </c>
      <c r="C1475" t="s">
        <v>298</v>
      </c>
      <c r="D1475" t="s">
        <v>6307</v>
      </c>
      <c r="E1475" t="s">
        <v>20</v>
      </c>
      <c r="F1475" t="b">
        <v>0</v>
      </c>
      <c r="G1475" t="s">
        <v>298</v>
      </c>
      <c r="H1475" s="4">
        <v>45684.25818287037</v>
      </c>
      <c r="I1475" t="b">
        <v>0</v>
      </c>
      <c r="J1475" t="b">
        <v>0</v>
      </c>
      <c r="K1475" t="s">
        <v>298</v>
      </c>
      <c r="L1475" t="s">
        <v>22</v>
      </c>
      <c r="M1475">
        <v>65197.5</v>
      </c>
      <c r="O1475" t="s">
        <v>938</v>
      </c>
      <c r="P1475" t="s">
        <v>6247</v>
      </c>
    </row>
    <row r="1476" spans="1:16" x14ac:dyDescent="0.55000000000000004">
      <c r="A1476" t="s">
        <v>0</v>
      </c>
      <c r="B1476" t="s">
        <v>6308</v>
      </c>
      <c r="C1476" t="s">
        <v>5242</v>
      </c>
      <c r="D1476" t="s">
        <v>5243</v>
      </c>
      <c r="E1476" t="s">
        <v>20</v>
      </c>
      <c r="F1476" t="b">
        <v>0</v>
      </c>
      <c r="G1476" t="s">
        <v>314</v>
      </c>
      <c r="H1476" s="4">
        <v>45684.258275462962</v>
      </c>
      <c r="I1476" t="b">
        <v>0</v>
      </c>
      <c r="J1476" t="b">
        <v>0</v>
      </c>
      <c r="K1476" t="s">
        <v>314</v>
      </c>
      <c r="L1476" t="s">
        <v>22</v>
      </c>
      <c r="M1476">
        <v>90000</v>
      </c>
      <c r="O1476" t="s">
        <v>6309</v>
      </c>
    </row>
    <row r="1477" spans="1:16" x14ac:dyDescent="0.55000000000000004">
      <c r="A1477" t="s">
        <v>2</v>
      </c>
      <c r="B1477" t="s">
        <v>4121</v>
      </c>
      <c r="C1477" t="s">
        <v>1291</v>
      </c>
      <c r="D1477" t="s">
        <v>4220</v>
      </c>
      <c r="E1477" t="s">
        <v>828</v>
      </c>
      <c r="F1477" t="b">
        <v>0</v>
      </c>
      <c r="G1477" t="s">
        <v>1247</v>
      </c>
      <c r="H1477" s="4">
        <v>45684.265486111108</v>
      </c>
      <c r="I1477" t="b">
        <v>0</v>
      </c>
      <c r="J1477" t="b">
        <v>0</v>
      </c>
      <c r="K1477" t="s">
        <v>1247</v>
      </c>
      <c r="L1477" t="s">
        <v>36</v>
      </c>
      <c r="N1477">
        <v>35.994998931884773</v>
      </c>
      <c r="O1477" t="s">
        <v>1773</v>
      </c>
      <c r="P1477" t="s">
        <v>2185</v>
      </c>
    </row>
    <row r="1478" spans="1:16" x14ac:dyDescent="0.55000000000000004">
      <c r="A1478" t="s">
        <v>19</v>
      </c>
      <c r="B1478" t="s">
        <v>6310</v>
      </c>
      <c r="C1478" t="s">
        <v>39</v>
      </c>
      <c r="D1478" t="s">
        <v>3985</v>
      </c>
      <c r="E1478" t="s">
        <v>20</v>
      </c>
      <c r="F1478" t="b">
        <v>1</v>
      </c>
      <c r="G1478" t="s">
        <v>1481</v>
      </c>
      <c r="H1478" s="4">
        <v>45684.268530092602</v>
      </c>
      <c r="I1478" t="b">
        <v>0</v>
      </c>
      <c r="J1478" t="b">
        <v>1</v>
      </c>
      <c r="K1478" t="s">
        <v>1481</v>
      </c>
      <c r="L1478" t="s">
        <v>22</v>
      </c>
      <c r="M1478">
        <v>145000</v>
      </c>
      <c r="O1478" t="s">
        <v>2066</v>
      </c>
      <c r="P1478" t="s">
        <v>3764</v>
      </c>
    </row>
    <row r="1479" spans="1:16" x14ac:dyDescent="0.55000000000000004">
      <c r="A1479" t="s">
        <v>28</v>
      </c>
      <c r="B1479" t="s">
        <v>6311</v>
      </c>
      <c r="C1479" t="s">
        <v>39</v>
      </c>
      <c r="D1479" t="s">
        <v>3985</v>
      </c>
      <c r="E1479" t="s">
        <v>20</v>
      </c>
      <c r="F1479" t="b">
        <v>1</v>
      </c>
      <c r="G1479" t="s">
        <v>5203</v>
      </c>
      <c r="H1479" s="4">
        <v>45684.271435185183</v>
      </c>
      <c r="I1479" t="b">
        <v>0</v>
      </c>
      <c r="J1479" t="b">
        <v>0</v>
      </c>
      <c r="L1479" t="s">
        <v>22</v>
      </c>
      <c r="M1479">
        <v>275000</v>
      </c>
      <c r="O1479" t="s">
        <v>4053</v>
      </c>
      <c r="P1479" t="s">
        <v>1223</v>
      </c>
    </row>
    <row r="1480" spans="1:16" x14ac:dyDescent="0.55000000000000004">
      <c r="A1480" t="s">
        <v>0</v>
      </c>
      <c r="B1480" t="s">
        <v>6312</v>
      </c>
      <c r="C1480" t="s">
        <v>6313</v>
      </c>
      <c r="D1480" t="s">
        <v>3973</v>
      </c>
      <c r="E1480" t="s">
        <v>20</v>
      </c>
      <c r="F1480" t="b">
        <v>0</v>
      </c>
      <c r="G1480" t="s">
        <v>1420</v>
      </c>
      <c r="H1480" s="4">
        <v>45684.271608796298</v>
      </c>
      <c r="I1480" t="b">
        <v>0</v>
      </c>
      <c r="J1480" t="b">
        <v>0</v>
      </c>
      <c r="K1480" t="s">
        <v>1420</v>
      </c>
      <c r="L1480" t="s">
        <v>22</v>
      </c>
      <c r="M1480">
        <v>120000</v>
      </c>
      <c r="O1480" t="s">
        <v>6314</v>
      </c>
    </row>
    <row r="1481" spans="1:16" x14ac:dyDescent="0.55000000000000004">
      <c r="A1481" t="s">
        <v>1</v>
      </c>
      <c r="B1481" t="s">
        <v>1</v>
      </c>
      <c r="D1481" t="s">
        <v>4774</v>
      </c>
      <c r="E1481" t="s">
        <v>20</v>
      </c>
      <c r="F1481" t="b">
        <v>0</v>
      </c>
      <c r="G1481" t="s">
        <v>1420</v>
      </c>
      <c r="H1481" s="4">
        <v>45684.271631944437</v>
      </c>
      <c r="I1481" t="b">
        <v>0</v>
      </c>
      <c r="J1481" t="b">
        <v>0</v>
      </c>
      <c r="K1481" t="s">
        <v>1420</v>
      </c>
      <c r="L1481" t="s">
        <v>22</v>
      </c>
      <c r="M1481">
        <v>159900</v>
      </c>
      <c r="O1481" t="s">
        <v>1773</v>
      </c>
      <c r="P1481" t="s">
        <v>6315</v>
      </c>
    </row>
    <row r="1482" spans="1:16" x14ac:dyDescent="0.55000000000000004">
      <c r="A1482" t="s">
        <v>0</v>
      </c>
      <c r="B1482" t="s">
        <v>6316</v>
      </c>
      <c r="C1482" t="s">
        <v>5242</v>
      </c>
      <c r="D1482" t="s">
        <v>5243</v>
      </c>
      <c r="E1482" t="s">
        <v>20</v>
      </c>
      <c r="F1482" t="b">
        <v>0</v>
      </c>
      <c r="G1482" t="s">
        <v>314</v>
      </c>
      <c r="H1482" s="4">
        <v>45684.299953703703</v>
      </c>
      <c r="I1482" t="b">
        <v>0</v>
      </c>
      <c r="J1482" t="b">
        <v>0</v>
      </c>
      <c r="K1482" t="s">
        <v>314</v>
      </c>
      <c r="L1482" t="s">
        <v>22</v>
      </c>
      <c r="M1482">
        <v>127050</v>
      </c>
      <c r="O1482" t="s">
        <v>2285</v>
      </c>
      <c r="P1482" t="s">
        <v>632</v>
      </c>
    </row>
    <row r="1483" spans="1:16" x14ac:dyDescent="0.55000000000000004">
      <c r="A1483" t="s">
        <v>89</v>
      </c>
      <c r="B1483" t="s">
        <v>1568</v>
      </c>
      <c r="C1483" t="s">
        <v>5242</v>
      </c>
      <c r="D1483" t="s">
        <v>5243</v>
      </c>
      <c r="E1483" t="s">
        <v>20</v>
      </c>
      <c r="F1483" t="b">
        <v>0</v>
      </c>
      <c r="G1483" t="s">
        <v>314</v>
      </c>
      <c r="H1483" s="4">
        <v>45684.300023148149</v>
      </c>
      <c r="I1483" t="b">
        <v>1</v>
      </c>
      <c r="J1483" t="b">
        <v>0</v>
      </c>
      <c r="K1483" t="s">
        <v>314</v>
      </c>
      <c r="L1483" t="s">
        <v>22</v>
      </c>
      <c r="M1483">
        <v>101050</v>
      </c>
      <c r="O1483" t="s">
        <v>2285</v>
      </c>
      <c r="P1483" t="s">
        <v>6317</v>
      </c>
    </row>
    <row r="1484" spans="1:16" x14ac:dyDescent="0.55000000000000004">
      <c r="A1484" t="s">
        <v>2</v>
      </c>
      <c r="B1484" t="s">
        <v>6318</v>
      </c>
      <c r="C1484" t="s">
        <v>5242</v>
      </c>
      <c r="D1484" t="s">
        <v>5243</v>
      </c>
      <c r="E1484" t="s">
        <v>20</v>
      </c>
      <c r="F1484" t="b">
        <v>0</v>
      </c>
      <c r="G1484" t="s">
        <v>314</v>
      </c>
      <c r="H1484" s="4">
        <v>45684.300370370373</v>
      </c>
      <c r="I1484" t="b">
        <v>0</v>
      </c>
      <c r="J1484" t="b">
        <v>0</v>
      </c>
      <c r="K1484" t="s">
        <v>314</v>
      </c>
      <c r="L1484" t="s">
        <v>22</v>
      </c>
      <c r="M1484">
        <v>90000</v>
      </c>
      <c r="O1484" t="s">
        <v>2325</v>
      </c>
      <c r="P1484" t="s">
        <v>6319</v>
      </c>
    </row>
    <row r="1485" spans="1:16" x14ac:dyDescent="0.55000000000000004">
      <c r="A1485" t="s">
        <v>25</v>
      </c>
      <c r="B1485" t="s">
        <v>1885</v>
      </c>
      <c r="C1485" t="s">
        <v>985</v>
      </c>
      <c r="D1485" t="s">
        <v>3828</v>
      </c>
      <c r="E1485" t="s">
        <v>20</v>
      </c>
      <c r="F1485" t="b">
        <v>0</v>
      </c>
      <c r="G1485" t="s">
        <v>27</v>
      </c>
      <c r="H1485" s="4">
        <v>45684.375081018523</v>
      </c>
      <c r="I1485" t="b">
        <v>0</v>
      </c>
      <c r="J1485" t="b">
        <v>1</v>
      </c>
      <c r="K1485" t="s">
        <v>24</v>
      </c>
      <c r="L1485" t="s">
        <v>22</v>
      </c>
      <c r="M1485">
        <v>100000</v>
      </c>
      <c r="O1485" t="s">
        <v>3849</v>
      </c>
      <c r="P1485" t="s">
        <v>1851</v>
      </c>
    </row>
    <row r="1486" spans="1:16" x14ac:dyDescent="0.55000000000000004">
      <c r="A1486" t="s">
        <v>89</v>
      </c>
      <c r="B1486" t="s">
        <v>6320</v>
      </c>
      <c r="C1486" t="s">
        <v>740</v>
      </c>
      <c r="D1486" t="s">
        <v>4035</v>
      </c>
      <c r="E1486" t="s">
        <v>20</v>
      </c>
      <c r="F1486" t="b">
        <v>0</v>
      </c>
      <c r="G1486" t="s">
        <v>740</v>
      </c>
      <c r="H1486" s="4">
        <v>45684.380509259259</v>
      </c>
      <c r="I1486" t="b">
        <v>0</v>
      </c>
      <c r="J1486" t="b">
        <v>0</v>
      </c>
      <c r="K1486" t="s">
        <v>740</v>
      </c>
      <c r="L1486" t="s">
        <v>22</v>
      </c>
      <c r="M1486">
        <v>211200</v>
      </c>
      <c r="O1486" t="s">
        <v>2967</v>
      </c>
      <c r="P1486" t="s">
        <v>6321</v>
      </c>
    </row>
    <row r="1487" spans="1:16" x14ac:dyDescent="0.55000000000000004">
      <c r="A1487" t="s">
        <v>139</v>
      </c>
      <c r="B1487" t="s">
        <v>6322</v>
      </c>
      <c r="C1487" t="s">
        <v>820</v>
      </c>
      <c r="D1487" t="s">
        <v>4035</v>
      </c>
      <c r="E1487" t="s">
        <v>20</v>
      </c>
      <c r="F1487" t="b">
        <v>0</v>
      </c>
      <c r="G1487" t="s">
        <v>820</v>
      </c>
      <c r="H1487" s="4">
        <v>45684.402858796297</v>
      </c>
      <c r="I1487" t="b">
        <v>0</v>
      </c>
      <c r="J1487" t="b">
        <v>0</v>
      </c>
      <c r="K1487" t="s">
        <v>820</v>
      </c>
      <c r="L1487" t="s">
        <v>22</v>
      </c>
      <c r="M1487">
        <v>41799.5</v>
      </c>
      <c r="O1487" t="s">
        <v>1576</v>
      </c>
      <c r="P1487" t="s">
        <v>1850</v>
      </c>
    </row>
    <row r="1488" spans="1:16" x14ac:dyDescent="0.55000000000000004">
      <c r="A1488" t="s">
        <v>25</v>
      </c>
      <c r="B1488" t="s">
        <v>6323</v>
      </c>
      <c r="C1488" t="s">
        <v>134</v>
      </c>
      <c r="D1488" t="s">
        <v>2208</v>
      </c>
      <c r="E1488" t="s">
        <v>34</v>
      </c>
      <c r="F1488" t="b">
        <v>0</v>
      </c>
      <c r="G1488" t="s">
        <v>41</v>
      </c>
      <c r="H1488" s="4">
        <v>45684.417175925933</v>
      </c>
      <c r="I1488" t="b">
        <v>0</v>
      </c>
      <c r="J1488" t="b">
        <v>1</v>
      </c>
      <c r="K1488" t="s">
        <v>24</v>
      </c>
      <c r="L1488" t="s">
        <v>22</v>
      </c>
      <c r="M1488">
        <v>162000</v>
      </c>
      <c r="O1488" t="s">
        <v>428</v>
      </c>
      <c r="P1488" t="s">
        <v>6324</v>
      </c>
    </row>
    <row r="1489" spans="1:16" x14ac:dyDescent="0.55000000000000004">
      <c r="A1489" t="s">
        <v>1</v>
      </c>
      <c r="B1489" t="s">
        <v>4235</v>
      </c>
      <c r="C1489" t="s">
        <v>352</v>
      </c>
      <c r="D1489" t="s">
        <v>3973</v>
      </c>
      <c r="E1489" t="s">
        <v>20</v>
      </c>
      <c r="F1489" t="b">
        <v>0</v>
      </c>
      <c r="G1489" t="s">
        <v>41</v>
      </c>
      <c r="H1489" s="4">
        <v>45684.417210648149</v>
      </c>
      <c r="I1489" t="b">
        <v>0</v>
      </c>
      <c r="J1489" t="b">
        <v>0</v>
      </c>
      <c r="K1489" t="s">
        <v>24</v>
      </c>
      <c r="L1489" t="s">
        <v>22</v>
      </c>
      <c r="M1489">
        <v>95000</v>
      </c>
      <c r="O1489" t="s">
        <v>4236</v>
      </c>
      <c r="P1489" t="s">
        <v>2591</v>
      </c>
    </row>
    <row r="1490" spans="1:16" x14ac:dyDescent="0.55000000000000004">
      <c r="A1490" t="s">
        <v>28</v>
      </c>
      <c r="B1490" t="s">
        <v>642</v>
      </c>
      <c r="C1490" t="s">
        <v>696</v>
      </c>
      <c r="D1490" t="s">
        <v>3973</v>
      </c>
      <c r="E1490" t="s">
        <v>20</v>
      </c>
      <c r="F1490" t="b">
        <v>0</v>
      </c>
      <c r="G1490" t="s">
        <v>30</v>
      </c>
      <c r="H1490" s="4">
        <v>45684.420115740737</v>
      </c>
      <c r="I1490" t="b">
        <v>0</v>
      </c>
      <c r="J1490" t="b">
        <v>1</v>
      </c>
      <c r="K1490" t="s">
        <v>24</v>
      </c>
      <c r="L1490" t="s">
        <v>22</v>
      </c>
      <c r="M1490">
        <v>147000</v>
      </c>
      <c r="O1490" t="s">
        <v>950</v>
      </c>
      <c r="P1490" t="s">
        <v>6325</v>
      </c>
    </row>
    <row r="1491" spans="1:16" x14ac:dyDescent="0.55000000000000004">
      <c r="A1491" t="s">
        <v>2</v>
      </c>
      <c r="B1491" t="s">
        <v>6326</v>
      </c>
      <c r="C1491" t="s">
        <v>4386</v>
      </c>
      <c r="D1491" t="s">
        <v>2208</v>
      </c>
      <c r="E1491" t="s">
        <v>34</v>
      </c>
      <c r="F1491" t="b">
        <v>0</v>
      </c>
      <c r="G1491" t="s">
        <v>27</v>
      </c>
      <c r="H1491" s="4">
        <v>45684.420416666668</v>
      </c>
      <c r="I1491" t="b">
        <v>0</v>
      </c>
      <c r="J1491" t="b">
        <v>1</v>
      </c>
      <c r="K1491" t="s">
        <v>24</v>
      </c>
      <c r="L1491" t="s">
        <v>22</v>
      </c>
      <c r="M1491">
        <v>165000</v>
      </c>
      <c r="O1491" t="s">
        <v>428</v>
      </c>
      <c r="P1491" t="s">
        <v>6327</v>
      </c>
    </row>
    <row r="1492" spans="1:16" x14ac:dyDescent="0.55000000000000004">
      <c r="A1492" t="s">
        <v>40</v>
      </c>
      <c r="B1492" t="s">
        <v>6328</v>
      </c>
      <c r="C1492" t="s">
        <v>928</v>
      </c>
      <c r="D1492" t="s">
        <v>746</v>
      </c>
      <c r="E1492" t="s">
        <v>51</v>
      </c>
      <c r="F1492" t="b">
        <v>0</v>
      </c>
      <c r="G1492" t="s">
        <v>27</v>
      </c>
      <c r="H1492" s="4">
        <v>45684.462037037039</v>
      </c>
      <c r="I1492" t="b">
        <v>1</v>
      </c>
      <c r="J1492" t="b">
        <v>1</v>
      </c>
      <c r="K1492" t="s">
        <v>24</v>
      </c>
      <c r="L1492" t="s">
        <v>36</v>
      </c>
      <c r="N1492">
        <v>62.669998168945313</v>
      </c>
      <c r="O1492" t="s">
        <v>746</v>
      </c>
      <c r="P1492" t="s">
        <v>6329</v>
      </c>
    </row>
    <row r="1493" spans="1:16" x14ac:dyDescent="0.55000000000000004">
      <c r="A1493" t="s">
        <v>2</v>
      </c>
      <c r="B1493" t="s">
        <v>6330</v>
      </c>
      <c r="C1493" t="s">
        <v>151</v>
      </c>
      <c r="D1493" t="s">
        <v>6331</v>
      </c>
      <c r="E1493" t="s">
        <v>34</v>
      </c>
      <c r="F1493" t="b">
        <v>0</v>
      </c>
      <c r="G1493" t="s">
        <v>27</v>
      </c>
      <c r="H1493" s="4">
        <v>45684.462129629632</v>
      </c>
      <c r="I1493" t="b">
        <v>0</v>
      </c>
      <c r="J1493" t="b">
        <v>1</v>
      </c>
      <c r="K1493" t="s">
        <v>24</v>
      </c>
      <c r="L1493" t="s">
        <v>22</v>
      </c>
      <c r="M1493">
        <v>257000</v>
      </c>
      <c r="O1493" t="s">
        <v>59</v>
      </c>
      <c r="P1493" t="s">
        <v>6332</v>
      </c>
    </row>
    <row r="1494" spans="1:16" x14ac:dyDescent="0.55000000000000004">
      <c r="A1494" t="s">
        <v>0</v>
      </c>
      <c r="B1494" t="s">
        <v>0</v>
      </c>
      <c r="C1494" t="s">
        <v>5242</v>
      </c>
      <c r="D1494" t="s">
        <v>5243</v>
      </c>
      <c r="E1494" t="s">
        <v>20</v>
      </c>
      <c r="F1494" t="b">
        <v>0</v>
      </c>
      <c r="G1494" t="s">
        <v>314</v>
      </c>
      <c r="H1494" s="4">
        <v>45684.508275462962</v>
      </c>
      <c r="I1494" t="b">
        <v>0</v>
      </c>
      <c r="J1494" t="b">
        <v>0</v>
      </c>
      <c r="K1494" t="s">
        <v>314</v>
      </c>
      <c r="L1494" t="s">
        <v>22</v>
      </c>
      <c r="M1494">
        <v>90000</v>
      </c>
      <c r="O1494" t="s">
        <v>6333</v>
      </c>
    </row>
    <row r="1495" spans="1:16" x14ac:dyDescent="0.55000000000000004">
      <c r="A1495" t="s">
        <v>1</v>
      </c>
      <c r="B1495" t="s">
        <v>6334</v>
      </c>
      <c r="C1495" t="s">
        <v>6335</v>
      </c>
      <c r="D1495" t="s">
        <v>3600</v>
      </c>
      <c r="E1495" t="s">
        <v>20</v>
      </c>
      <c r="F1495" t="b">
        <v>0</v>
      </c>
      <c r="G1495" t="s">
        <v>27</v>
      </c>
      <c r="H1495" s="4">
        <v>45684.58630787037</v>
      </c>
      <c r="I1495" t="b">
        <v>0</v>
      </c>
      <c r="J1495" t="b">
        <v>0</v>
      </c>
      <c r="K1495" t="s">
        <v>24</v>
      </c>
      <c r="L1495" t="s">
        <v>36</v>
      </c>
      <c r="N1495">
        <v>92.5</v>
      </c>
      <c r="O1495" t="s">
        <v>1973</v>
      </c>
      <c r="P1495" t="s">
        <v>2004</v>
      </c>
    </row>
    <row r="1496" spans="1:16" x14ac:dyDescent="0.55000000000000004">
      <c r="A1496" t="s">
        <v>28</v>
      </c>
      <c r="B1496" t="s">
        <v>6336</v>
      </c>
      <c r="C1496" t="s">
        <v>1421</v>
      </c>
      <c r="D1496" t="s">
        <v>3973</v>
      </c>
      <c r="E1496" t="s">
        <v>20</v>
      </c>
      <c r="F1496" t="b">
        <v>0</v>
      </c>
      <c r="G1496" t="s">
        <v>52</v>
      </c>
      <c r="H1496" s="4">
        <v>45684.586898148147</v>
      </c>
      <c r="I1496" t="b">
        <v>0</v>
      </c>
      <c r="J1496" t="b">
        <v>1</v>
      </c>
      <c r="K1496" t="s">
        <v>24</v>
      </c>
      <c r="L1496" t="s">
        <v>22</v>
      </c>
      <c r="M1496">
        <v>115000</v>
      </c>
      <c r="O1496" t="s">
        <v>6337</v>
      </c>
      <c r="P1496" t="s">
        <v>4544</v>
      </c>
    </row>
    <row r="1497" spans="1:16" x14ac:dyDescent="0.55000000000000004">
      <c r="A1497" t="s">
        <v>25</v>
      </c>
      <c r="B1497" t="s">
        <v>6338</v>
      </c>
      <c r="C1497" t="s">
        <v>5242</v>
      </c>
      <c r="D1497" t="s">
        <v>5243</v>
      </c>
      <c r="E1497" t="s">
        <v>20</v>
      </c>
      <c r="F1497" t="b">
        <v>0</v>
      </c>
      <c r="G1497" t="s">
        <v>314</v>
      </c>
      <c r="H1497" s="4">
        <v>45684.591608796298</v>
      </c>
      <c r="I1497" t="b">
        <v>0</v>
      </c>
      <c r="J1497" t="b">
        <v>0</v>
      </c>
      <c r="K1497" t="s">
        <v>314</v>
      </c>
      <c r="L1497" t="s">
        <v>22</v>
      </c>
      <c r="M1497">
        <v>90000</v>
      </c>
      <c r="O1497" t="s">
        <v>2034</v>
      </c>
      <c r="P1497" t="s">
        <v>119</v>
      </c>
    </row>
    <row r="1498" spans="1:16" x14ac:dyDescent="0.55000000000000004">
      <c r="A1498" t="s">
        <v>25</v>
      </c>
      <c r="B1498" t="s">
        <v>6339</v>
      </c>
      <c r="C1498" t="s">
        <v>236</v>
      </c>
      <c r="D1498" t="s">
        <v>5243</v>
      </c>
      <c r="E1498" t="s">
        <v>20</v>
      </c>
      <c r="F1498" t="b">
        <v>0</v>
      </c>
      <c r="G1498" t="s">
        <v>27</v>
      </c>
      <c r="H1498" s="4">
        <v>45684.625081018523</v>
      </c>
      <c r="I1498" t="b">
        <v>0</v>
      </c>
      <c r="J1498" t="b">
        <v>1</v>
      </c>
      <c r="K1498" t="s">
        <v>24</v>
      </c>
      <c r="L1498" t="s">
        <v>22</v>
      </c>
      <c r="M1498">
        <v>105000</v>
      </c>
      <c r="O1498" t="s">
        <v>4631</v>
      </c>
      <c r="P1498" t="s">
        <v>190</v>
      </c>
    </row>
    <row r="1499" spans="1:16" x14ac:dyDescent="0.55000000000000004">
      <c r="A1499" t="s">
        <v>0</v>
      </c>
      <c r="B1499" t="s">
        <v>6340</v>
      </c>
      <c r="C1499" t="s">
        <v>985</v>
      </c>
      <c r="D1499" t="s">
        <v>3973</v>
      </c>
      <c r="E1499" t="s">
        <v>51</v>
      </c>
      <c r="F1499" t="b">
        <v>0</v>
      </c>
      <c r="G1499" t="s">
        <v>27</v>
      </c>
      <c r="H1499" s="4">
        <v>45684.625092592592</v>
      </c>
      <c r="I1499" t="b">
        <v>0</v>
      </c>
      <c r="J1499" t="b">
        <v>0</v>
      </c>
      <c r="K1499" t="s">
        <v>24</v>
      </c>
      <c r="L1499" t="s">
        <v>36</v>
      </c>
      <c r="N1499">
        <v>55</v>
      </c>
      <c r="O1499" t="s">
        <v>2087</v>
      </c>
      <c r="P1499" t="s">
        <v>6341</v>
      </c>
    </row>
    <row r="1500" spans="1:16" x14ac:dyDescent="0.55000000000000004">
      <c r="A1500" t="s">
        <v>25</v>
      </c>
      <c r="B1500" t="s">
        <v>6342</v>
      </c>
      <c r="C1500" t="s">
        <v>236</v>
      </c>
      <c r="D1500" t="s">
        <v>4090</v>
      </c>
      <c r="E1500" t="s">
        <v>20</v>
      </c>
      <c r="F1500" t="b">
        <v>0</v>
      </c>
      <c r="G1500" t="s">
        <v>27</v>
      </c>
      <c r="H1500" s="4">
        <v>45684.625127314823</v>
      </c>
      <c r="I1500" t="b">
        <v>0</v>
      </c>
      <c r="J1500" t="b">
        <v>1</v>
      </c>
      <c r="K1500" t="s">
        <v>24</v>
      </c>
      <c r="L1500" t="s">
        <v>22</v>
      </c>
      <c r="M1500">
        <v>130000</v>
      </c>
      <c r="O1500" t="s">
        <v>6343</v>
      </c>
      <c r="P1500" t="s">
        <v>715</v>
      </c>
    </row>
    <row r="1501" spans="1:16" x14ac:dyDescent="0.55000000000000004">
      <c r="A1501" t="s">
        <v>0</v>
      </c>
      <c r="B1501" t="s">
        <v>6344</v>
      </c>
      <c r="C1501" t="s">
        <v>440</v>
      </c>
      <c r="D1501" t="s">
        <v>3973</v>
      </c>
      <c r="E1501" t="s">
        <v>51</v>
      </c>
      <c r="F1501" t="b">
        <v>0</v>
      </c>
      <c r="G1501" t="s">
        <v>27</v>
      </c>
      <c r="H1501" s="4">
        <v>45684.625150462962</v>
      </c>
      <c r="I1501" t="b">
        <v>0</v>
      </c>
      <c r="J1501" t="b">
        <v>0</v>
      </c>
      <c r="K1501" t="s">
        <v>24</v>
      </c>
      <c r="L1501" t="s">
        <v>36</v>
      </c>
      <c r="N1501">
        <v>82.5</v>
      </c>
      <c r="O1501" t="s">
        <v>6345</v>
      </c>
      <c r="P1501" t="s">
        <v>6034</v>
      </c>
    </row>
    <row r="1502" spans="1:16" x14ac:dyDescent="0.55000000000000004">
      <c r="A1502" t="s">
        <v>0</v>
      </c>
      <c r="B1502" t="s">
        <v>0</v>
      </c>
      <c r="C1502" t="s">
        <v>1591</v>
      </c>
      <c r="D1502" t="s">
        <v>131</v>
      </c>
      <c r="E1502" t="s">
        <v>20</v>
      </c>
      <c r="F1502" t="b">
        <v>0</v>
      </c>
      <c r="G1502" t="s">
        <v>23</v>
      </c>
      <c r="H1502" s="4">
        <v>45684.658414351848</v>
      </c>
      <c r="I1502" t="b">
        <v>1</v>
      </c>
      <c r="J1502" t="b">
        <v>0</v>
      </c>
      <c r="K1502" t="s">
        <v>24</v>
      </c>
      <c r="L1502" t="s">
        <v>36</v>
      </c>
      <c r="N1502">
        <v>30</v>
      </c>
      <c r="O1502" t="s">
        <v>131</v>
      </c>
      <c r="P1502" t="s">
        <v>6346</v>
      </c>
    </row>
    <row r="1503" spans="1:16" x14ac:dyDescent="0.55000000000000004">
      <c r="A1503" t="s">
        <v>0</v>
      </c>
      <c r="B1503" t="s">
        <v>6347</v>
      </c>
      <c r="C1503" t="s">
        <v>985</v>
      </c>
      <c r="D1503" t="s">
        <v>3600</v>
      </c>
      <c r="E1503" t="s">
        <v>20</v>
      </c>
      <c r="F1503" t="b">
        <v>0</v>
      </c>
      <c r="G1503" t="s">
        <v>27</v>
      </c>
      <c r="H1503" s="4">
        <v>45684.666747685187</v>
      </c>
      <c r="I1503" t="b">
        <v>0</v>
      </c>
      <c r="J1503" t="b">
        <v>0</v>
      </c>
      <c r="K1503" t="s">
        <v>24</v>
      </c>
      <c r="L1503" t="s">
        <v>22</v>
      </c>
      <c r="M1503">
        <v>96000</v>
      </c>
      <c r="O1503" t="s">
        <v>3783</v>
      </c>
      <c r="P1503" t="s">
        <v>221</v>
      </c>
    </row>
    <row r="1504" spans="1:16" x14ac:dyDescent="0.55000000000000004">
      <c r="A1504" t="s">
        <v>0</v>
      </c>
      <c r="B1504" t="s">
        <v>250</v>
      </c>
      <c r="C1504" t="s">
        <v>2680</v>
      </c>
      <c r="D1504" t="s">
        <v>3973</v>
      </c>
      <c r="E1504" t="s">
        <v>51</v>
      </c>
      <c r="F1504" t="b">
        <v>0</v>
      </c>
      <c r="G1504" t="s">
        <v>41</v>
      </c>
      <c r="H1504" s="4">
        <v>45684.66715277778</v>
      </c>
      <c r="I1504" t="b">
        <v>0</v>
      </c>
      <c r="J1504" t="b">
        <v>1</v>
      </c>
      <c r="K1504" t="s">
        <v>24</v>
      </c>
      <c r="L1504" t="s">
        <v>36</v>
      </c>
      <c r="N1504">
        <v>34.799999237060547</v>
      </c>
      <c r="O1504" t="s">
        <v>1142</v>
      </c>
      <c r="P1504" t="s">
        <v>6348</v>
      </c>
    </row>
    <row r="1505" spans="1:16" x14ac:dyDescent="0.55000000000000004">
      <c r="A1505" t="s">
        <v>0</v>
      </c>
      <c r="B1505" t="s">
        <v>0</v>
      </c>
      <c r="C1505" t="s">
        <v>1832</v>
      </c>
      <c r="D1505" t="s">
        <v>3828</v>
      </c>
      <c r="E1505" t="s">
        <v>20</v>
      </c>
      <c r="F1505" t="b">
        <v>0</v>
      </c>
      <c r="G1505" t="s">
        <v>27</v>
      </c>
      <c r="H1505" s="4">
        <v>45684.708425925928</v>
      </c>
      <c r="I1505" t="b">
        <v>0</v>
      </c>
      <c r="J1505" t="b">
        <v>1</v>
      </c>
      <c r="K1505" t="s">
        <v>24</v>
      </c>
      <c r="L1505" t="s">
        <v>22</v>
      </c>
      <c r="M1505">
        <v>81693.5</v>
      </c>
      <c r="O1505" t="s">
        <v>6349</v>
      </c>
      <c r="P1505" t="s">
        <v>6350</v>
      </c>
    </row>
    <row r="1506" spans="1:16" x14ac:dyDescent="0.55000000000000004">
      <c r="A1506" t="s">
        <v>0</v>
      </c>
      <c r="B1506" t="s">
        <v>6351</v>
      </c>
      <c r="C1506" t="s">
        <v>6352</v>
      </c>
      <c r="D1506" t="s">
        <v>3828</v>
      </c>
      <c r="E1506" t="s">
        <v>20</v>
      </c>
      <c r="F1506" t="b">
        <v>0</v>
      </c>
      <c r="G1506" t="s">
        <v>27</v>
      </c>
      <c r="H1506" s="4">
        <v>45684.708460648151</v>
      </c>
      <c r="I1506" t="b">
        <v>0</v>
      </c>
      <c r="J1506" t="b">
        <v>1</v>
      </c>
      <c r="K1506" t="s">
        <v>24</v>
      </c>
      <c r="L1506" t="s">
        <v>22</v>
      </c>
      <c r="M1506">
        <v>52500</v>
      </c>
      <c r="O1506" t="s">
        <v>6353</v>
      </c>
      <c r="P1506" t="s">
        <v>67</v>
      </c>
    </row>
    <row r="1507" spans="1:16" x14ac:dyDescent="0.55000000000000004">
      <c r="A1507" t="s">
        <v>0</v>
      </c>
      <c r="B1507" t="s">
        <v>1052</v>
      </c>
      <c r="C1507" t="s">
        <v>167</v>
      </c>
      <c r="D1507" t="s">
        <v>3973</v>
      </c>
      <c r="E1507" t="s">
        <v>20</v>
      </c>
      <c r="F1507" t="b">
        <v>0</v>
      </c>
      <c r="G1507" t="s">
        <v>35</v>
      </c>
      <c r="H1507" s="4">
        <v>45684.710509259261</v>
      </c>
      <c r="I1507" t="b">
        <v>0</v>
      </c>
      <c r="J1507" t="b">
        <v>1</v>
      </c>
      <c r="K1507" t="s">
        <v>24</v>
      </c>
      <c r="L1507" t="s">
        <v>22</v>
      </c>
      <c r="M1507">
        <v>120500</v>
      </c>
      <c r="O1507" t="s">
        <v>1162</v>
      </c>
      <c r="P1507" t="s">
        <v>3723</v>
      </c>
    </row>
    <row r="1508" spans="1:16" x14ac:dyDescent="0.55000000000000004">
      <c r="A1508" t="s">
        <v>2</v>
      </c>
      <c r="B1508" t="s">
        <v>6354</v>
      </c>
      <c r="C1508" t="s">
        <v>29</v>
      </c>
      <c r="D1508" t="s">
        <v>3973</v>
      </c>
      <c r="E1508" t="s">
        <v>20</v>
      </c>
      <c r="F1508" t="b">
        <v>0</v>
      </c>
      <c r="G1508" t="s">
        <v>27</v>
      </c>
      <c r="H1508" s="4">
        <v>45684.712048611109</v>
      </c>
      <c r="I1508" t="b">
        <v>0</v>
      </c>
      <c r="J1508" t="b">
        <v>0</v>
      </c>
      <c r="K1508" t="s">
        <v>24</v>
      </c>
      <c r="L1508" t="s">
        <v>22</v>
      </c>
      <c r="M1508">
        <v>158000</v>
      </c>
      <c r="O1508" t="s">
        <v>3806</v>
      </c>
      <c r="P1508" t="s">
        <v>6355</v>
      </c>
    </row>
    <row r="1509" spans="1:16" x14ac:dyDescent="0.55000000000000004">
      <c r="A1509" t="s">
        <v>1</v>
      </c>
      <c r="B1509" t="s">
        <v>2192</v>
      </c>
      <c r="C1509" t="s">
        <v>2446</v>
      </c>
      <c r="D1509" t="s">
        <v>3973</v>
      </c>
      <c r="E1509" t="s">
        <v>51</v>
      </c>
      <c r="F1509" t="b">
        <v>0</v>
      </c>
      <c r="G1509" t="s">
        <v>27</v>
      </c>
      <c r="H1509" s="4">
        <v>45684.750289351847</v>
      </c>
      <c r="I1509" t="b">
        <v>0</v>
      </c>
      <c r="J1509" t="b">
        <v>0</v>
      </c>
      <c r="K1509" t="s">
        <v>24</v>
      </c>
      <c r="L1509" t="s">
        <v>36</v>
      </c>
      <c r="N1509">
        <v>85</v>
      </c>
      <c r="O1509" t="s">
        <v>6356</v>
      </c>
      <c r="P1509" t="s">
        <v>6357</v>
      </c>
    </row>
    <row r="1510" spans="1:16" x14ac:dyDescent="0.55000000000000004">
      <c r="A1510" t="s">
        <v>1</v>
      </c>
      <c r="B1510" t="s">
        <v>1872</v>
      </c>
      <c r="C1510" t="s">
        <v>292</v>
      </c>
      <c r="D1510" t="s">
        <v>3973</v>
      </c>
      <c r="E1510" t="s">
        <v>20</v>
      </c>
      <c r="F1510" t="b">
        <v>0</v>
      </c>
      <c r="G1510" t="s">
        <v>30</v>
      </c>
      <c r="H1510" s="4">
        <v>45684.752500000002</v>
      </c>
      <c r="I1510" t="b">
        <v>0</v>
      </c>
      <c r="J1510" t="b">
        <v>0</v>
      </c>
      <c r="K1510" t="s">
        <v>24</v>
      </c>
      <c r="L1510" t="s">
        <v>22</v>
      </c>
      <c r="M1510">
        <v>75000</v>
      </c>
      <c r="O1510" t="s">
        <v>2295</v>
      </c>
    </row>
    <row r="1511" spans="1:16" x14ac:dyDescent="0.55000000000000004">
      <c r="A1511" t="s">
        <v>0</v>
      </c>
      <c r="B1511" t="s">
        <v>6358</v>
      </c>
      <c r="C1511" t="s">
        <v>3292</v>
      </c>
      <c r="D1511" t="s">
        <v>2208</v>
      </c>
      <c r="E1511" t="s">
        <v>20</v>
      </c>
      <c r="F1511" t="b">
        <v>0</v>
      </c>
      <c r="G1511" t="s">
        <v>27</v>
      </c>
      <c r="H1511" s="4">
        <v>45684.791759259257</v>
      </c>
      <c r="I1511" t="b">
        <v>1</v>
      </c>
      <c r="J1511" t="b">
        <v>1</v>
      </c>
      <c r="K1511" t="s">
        <v>24</v>
      </c>
      <c r="L1511" t="s">
        <v>22</v>
      </c>
      <c r="M1511">
        <v>82500</v>
      </c>
      <c r="O1511" t="s">
        <v>3937</v>
      </c>
      <c r="P1511" t="s">
        <v>204</v>
      </c>
    </row>
    <row r="1512" spans="1:16" x14ac:dyDescent="0.55000000000000004">
      <c r="A1512" t="s">
        <v>0</v>
      </c>
      <c r="B1512" t="s">
        <v>6359</v>
      </c>
      <c r="C1512" t="s">
        <v>236</v>
      </c>
      <c r="D1512" t="s">
        <v>3973</v>
      </c>
      <c r="E1512" t="s">
        <v>51</v>
      </c>
      <c r="F1512" t="b">
        <v>0</v>
      </c>
      <c r="G1512" t="s">
        <v>27</v>
      </c>
      <c r="H1512" s="4">
        <v>45684.791875000003</v>
      </c>
      <c r="I1512" t="b">
        <v>0</v>
      </c>
      <c r="J1512" t="b">
        <v>0</v>
      </c>
      <c r="K1512" t="s">
        <v>24</v>
      </c>
      <c r="L1512" t="s">
        <v>36</v>
      </c>
      <c r="N1512">
        <v>29</v>
      </c>
      <c r="O1512" t="s">
        <v>6360</v>
      </c>
      <c r="P1512" t="s">
        <v>204</v>
      </c>
    </row>
    <row r="1513" spans="1:16" x14ac:dyDescent="0.55000000000000004">
      <c r="A1513" t="s">
        <v>0</v>
      </c>
      <c r="B1513" t="s">
        <v>1178</v>
      </c>
      <c r="C1513" t="s">
        <v>44</v>
      </c>
      <c r="D1513" t="s">
        <v>3973</v>
      </c>
      <c r="E1513" t="s">
        <v>20</v>
      </c>
      <c r="F1513" t="b">
        <v>0</v>
      </c>
      <c r="G1513" t="s">
        <v>41</v>
      </c>
      <c r="H1513" s="4">
        <v>45684.792071759257</v>
      </c>
      <c r="I1513" t="b">
        <v>0</v>
      </c>
      <c r="J1513" t="b">
        <v>0</v>
      </c>
      <c r="K1513" t="s">
        <v>24</v>
      </c>
      <c r="L1513" t="s">
        <v>22</v>
      </c>
      <c r="M1513">
        <v>112500</v>
      </c>
      <c r="O1513" t="s">
        <v>6361</v>
      </c>
      <c r="P1513" t="s">
        <v>2987</v>
      </c>
    </row>
    <row r="1514" spans="1:16" x14ac:dyDescent="0.55000000000000004">
      <c r="A1514" t="s">
        <v>2</v>
      </c>
      <c r="B1514" t="s">
        <v>117</v>
      </c>
      <c r="C1514" t="s">
        <v>2990</v>
      </c>
      <c r="D1514" t="s">
        <v>3973</v>
      </c>
      <c r="E1514" t="s">
        <v>51</v>
      </c>
      <c r="F1514" t="b">
        <v>0</v>
      </c>
      <c r="G1514" t="s">
        <v>41</v>
      </c>
      <c r="H1514" s="4">
        <v>45684.795706018522</v>
      </c>
      <c r="I1514" t="b">
        <v>0</v>
      </c>
      <c r="J1514" t="b">
        <v>0</v>
      </c>
      <c r="K1514" t="s">
        <v>24</v>
      </c>
      <c r="L1514" t="s">
        <v>36</v>
      </c>
      <c r="N1514">
        <v>65</v>
      </c>
      <c r="O1514" t="s">
        <v>81</v>
      </c>
      <c r="P1514" t="s">
        <v>6362</v>
      </c>
    </row>
    <row r="1515" spans="1:16" x14ac:dyDescent="0.55000000000000004">
      <c r="A1515" t="s">
        <v>0</v>
      </c>
      <c r="B1515" t="s">
        <v>2491</v>
      </c>
      <c r="C1515" t="s">
        <v>153</v>
      </c>
      <c r="D1515" t="s">
        <v>3973</v>
      </c>
      <c r="E1515" t="s">
        <v>631</v>
      </c>
      <c r="F1515" t="b">
        <v>0</v>
      </c>
      <c r="G1515" t="s">
        <v>27</v>
      </c>
      <c r="H1515" s="4">
        <v>45684.833506944437</v>
      </c>
      <c r="I1515" t="b">
        <v>1</v>
      </c>
      <c r="J1515" t="b">
        <v>1</v>
      </c>
      <c r="K1515" t="s">
        <v>24</v>
      </c>
      <c r="L1515" t="s">
        <v>22</v>
      </c>
      <c r="M1515">
        <v>98700</v>
      </c>
      <c r="O1515" t="s">
        <v>173</v>
      </c>
      <c r="P1515" t="s">
        <v>1057</v>
      </c>
    </row>
    <row r="1516" spans="1:16" x14ac:dyDescent="0.55000000000000004">
      <c r="A1516" t="s">
        <v>1</v>
      </c>
      <c r="B1516" t="s">
        <v>6363</v>
      </c>
      <c r="C1516" t="s">
        <v>39</v>
      </c>
      <c r="D1516" t="s">
        <v>3973</v>
      </c>
      <c r="E1516" t="s">
        <v>20</v>
      </c>
      <c r="F1516" t="b">
        <v>1</v>
      </c>
      <c r="G1516" t="s">
        <v>27</v>
      </c>
      <c r="H1516" s="4">
        <v>45684.833518518521</v>
      </c>
      <c r="I1516" t="b">
        <v>0</v>
      </c>
      <c r="J1516" t="b">
        <v>1</v>
      </c>
      <c r="K1516" t="s">
        <v>24</v>
      </c>
      <c r="L1516" t="s">
        <v>22</v>
      </c>
      <c r="M1516">
        <v>158300</v>
      </c>
      <c r="O1516" t="s">
        <v>173</v>
      </c>
      <c r="P1516" t="s">
        <v>3713</v>
      </c>
    </row>
    <row r="1517" spans="1:16" x14ac:dyDescent="0.55000000000000004">
      <c r="A1517" t="s">
        <v>0</v>
      </c>
      <c r="B1517" t="s">
        <v>6364</v>
      </c>
      <c r="C1517" t="s">
        <v>167</v>
      </c>
      <c r="D1517" t="s">
        <v>3973</v>
      </c>
      <c r="E1517" t="s">
        <v>20</v>
      </c>
      <c r="F1517" t="b">
        <v>0</v>
      </c>
      <c r="G1517" t="s">
        <v>35</v>
      </c>
      <c r="H1517" s="4">
        <v>45684.835590277777</v>
      </c>
      <c r="I1517" t="b">
        <v>1</v>
      </c>
      <c r="J1517" t="b">
        <v>0</v>
      </c>
      <c r="K1517" t="s">
        <v>24</v>
      </c>
      <c r="L1517" t="s">
        <v>22</v>
      </c>
      <c r="M1517">
        <v>120000</v>
      </c>
      <c r="O1517" t="s">
        <v>1962</v>
      </c>
    </row>
    <row r="1518" spans="1:16" x14ac:dyDescent="0.55000000000000004">
      <c r="A1518" t="s">
        <v>89</v>
      </c>
      <c r="B1518" t="s">
        <v>6365</v>
      </c>
      <c r="C1518" t="s">
        <v>122</v>
      </c>
      <c r="D1518" t="s">
        <v>3973</v>
      </c>
      <c r="E1518" t="s">
        <v>20</v>
      </c>
      <c r="F1518" t="b">
        <v>0</v>
      </c>
      <c r="G1518" t="s">
        <v>52</v>
      </c>
      <c r="H1518" s="4">
        <v>45684.836030092592</v>
      </c>
      <c r="I1518" t="b">
        <v>0</v>
      </c>
      <c r="J1518" t="b">
        <v>1</v>
      </c>
      <c r="K1518" t="s">
        <v>24</v>
      </c>
      <c r="L1518" t="s">
        <v>22</v>
      </c>
      <c r="M1518">
        <v>147000</v>
      </c>
      <c r="O1518" t="s">
        <v>2506</v>
      </c>
    </row>
    <row r="1519" spans="1:16" x14ac:dyDescent="0.55000000000000004">
      <c r="A1519" t="s">
        <v>1</v>
      </c>
      <c r="B1519" t="s">
        <v>6366</v>
      </c>
      <c r="C1519" t="s">
        <v>23</v>
      </c>
      <c r="D1519" t="s">
        <v>4178</v>
      </c>
      <c r="E1519" t="s">
        <v>20</v>
      </c>
      <c r="F1519" t="b">
        <v>0</v>
      </c>
      <c r="G1519" t="s">
        <v>23</v>
      </c>
      <c r="H1519" s="4">
        <v>45684.867013888892</v>
      </c>
      <c r="I1519" t="b">
        <v>0</v>
      </c>
      <c r="J1519" t="b">
        <v>1</v>
      </c>
      <c r="K1519" t="s">
        <v>24</v>
      </c>
      <c r="L1519" t="s">
        <v>22</v>
      </c>
      <c r="M1519">
        <v>139500</v>
      </c>
      <c r="O1519" t="s">
        <v>954</v>
      </c>
      <c r="P1519" t="s">
        <v>6367</v>
      </c>
    </row>
    <row r="1520" spans="1:16" x14ac:dyDescent="0.55000000000000004">
      <c r="A1520" t="s">
        <v>0</v>
      </c>
      <c r="B1520" t="s">
        <v>6368</v>
      </c>
      <c r="C1520" t="s">
        <v>82</v>
      </c>
      <c r="D1520" t="s">
        <v>3973</v>
      </c>
      <c r="E1520" t="s">
        <v>20</v>
      </c>
      <c r="F1520" t="b">
        <v>0</v>
      </c>
      <c r="G1520" t="s">
        <v>27</v>
      </c>
      <c r="H1520" s="4">
        <v>45684.877974537027</v>
      </c>
      <c r="I1520" t="b">
        <v>0</v>
      </c>
      <c r="J1520" t="b">
        <v>1</v>
      </c>
      <c r="K1520" t="s">
        <v>24</v>
      </c>
      <c r="L1520" t="s">
        <v>22</v>
      </c>
      <c r="M1520">
        <v>179500</v>
      </c>
      <c r="O1520" t="s">
        <v>4535</v>
      </c>
      <c r="P1520" t="s">
        <v>6369</v>
      </c>
    </row>
    <row r="1521" spans="1:16" x14ac:dyDescent="0.55000000000000004">
      <c r="A1521" t="s">
        <v>139</v>
      </c>
      <c r="B1521" t="s">
        <v>6370</v>
      </c>
      <c r="C1521" t="s">
        <v>151</v>
      </c>
      <c r="D1521" t="s">
        <v>3973</v>
      </c>
      <c r="E1521" t="s">
        <v>20</v>
      </c>
      <c r="F1521" t="b">
        <v>0</v>
      </c>
      <c r="G1521" t="s">
        <v>30</v>
      </c>
      <c r="H1521" s="4">
        <v>45684.878460648149</v>
      </c>
      <c r="I1521" t="b">
        <v>0</v>
      </c>
      <c r="J1521" t="b">
        <v>1</v>
      </c>
      <c r="K1521" t="s">
        <v>24</v>
      </c>
      <c r="L1521" t="s">
        <v>22</v>
      </c>
      <c r="M1521">
        <v>151500</v>
      </c>
      <c r="O1521" t="s">
        <v>6371</v>
      </c>
    </row>
    <row r="1522" spans="1:16" x14ac:dyDescent="0.55000000000000004">
      <c r="A1522" t="s">
        <v>2</v>
      </c>
      <c r="B1522" t="s">
        <v>392</v>
      </c>
      <c r="C1522" t="s">
        <v>677</v>
      </c>
      <c r="D1522" t="s">
        <v>4328</v>
      </c>
      <c r="E1522" t="s">
        <v>20</v>
      </c>
      <c r="F1522" t="b">
        <v>0</v>
      </c>
      <c r="G1522" t="s">
        <v>27</v>
      </c>
      <c r="H1522" s="4">
        <v>45684.878703703696</v>
      </c>
      <c r="I1522" t="b">
        <v>1</v>
      </c>
      <c r="J1522" t="b">
        <v>0</v>
      </c>
      <c r="K1522" t="s">
        <v>24</v>
      </c>
      <c r="L1522" t="s">
        <v>22</v>
      </c>
      <c r="M1522">
        <v>60000</v>
      </c>
      <c r="O1522" t="s">
        <v>95</v>
      </c>
      <c r="P1522" t="s">
        <v>6372</v>
      </c>
    </row>
    <row r="1523" spans="1:16" x14ac:dyDescent="0.55000000000000004">
      <c r="A1523" t="s">
        <v>2</v>
      </c>
      <c r="B1523" t="s">
        <v>6373</v>
      </c>
      <c r="C1523" t="s">
        <v>47</v>
      </c>
      <c r="D1523" t="s">
        <v>6374</v>
      </c>
      <c r="E1523" t="s">
        <v>20</v>
      </c>
      <c r="F1523" t="b">
        <v>0</v>
      </c>
      <c r="G1523" t="s">
        <v>27</v>
      </c>
      <c r="H1523" s="4">
        <v>45684.878784722219</v>
      </c>
      <c r="I1523" t="b">
        <v>1</v>
      </c>
      <c r="J1523" t="b">
        <v>1</v>
      </c>
      <c r="K1523" t="s">
        <v>24</v>
      </c>
      <c r="L1523" t="s">
        <v>22</v>
      </c>
      <c r="M1523">
        <v>162500</v>
      </c>
      <c r="O1523" t="s">
        <v>1172</v>
      </c>
      <c r="P1523" t="s">
        <v>1447</v>
      </c>
    </row>
    <row r="1524" spans="1:16" x14ac:dyDescent="0.55000000000000004">
      <c r="A1524" t="s">
        <v>0</v>
      </c>
      <c r="B1524" t="s">
        <v>0</v>
      </c>
      <c r="C1524" t="s">
        <v>3348</v>
      </c>
      <c r="D1524" t="s">
        <v>2208</v>
      </c>
      <c r="E1524" t="s">
        <v>20</v>
      </c>
      <c r="F1524" t="b">
        <v>0</v>
      </c>
      <c r="G1524" t="s">
        <v>27</v>
      </c>
      <c r="H1524" s="4">
        <v>45684.91684027778</v>
      </c>
      <c r="I1524" t="b">
        <v>0</v>
      </c>
      <c r="J1524" t="b">
        <v>0</v>
      </c>
      <c r="K1524" t="s">
        <v>24</v>
      </c>
      <c r="L1524" t="s">
        <v>22</v>
      </c>
      <c r="M1524">
        <v>104097.65625</v>
      </c>
      <c r="O1524" t="s">
        <v>6375</v>
      </c>
      <c r="P1524" t="s">
        <v>6376</v>
      </c>
    </row>
    <row r="1525" spans="1:16" x14ac:dyDescent="0.55000000000000004">
      <c r="A1525" t="s">
        <v>0</v>
      </c>
      <c r="B1525" t="s">
        <v>6377</v>
      </c>
      <c r="C1525" t="s">
        <v>481</v>
      </c>
      <c r="D1525" t="s">
        <v>3973</v>
      </c>
      <c r="E1525" t="s">
        <v>631</v>
      </c>
      <c r="F1525" t="b">
        <v>0</v>
      </c>
      <c r="G1525" t="s">
        <v>27</v>
      </c>
      <c r="H1525" s="4">
        <v>45685.000057870369</v>
      </c>
      <c r="I1525" t="b">
        <v>0</v>
      </c>
      <c r="J1525" t="b">
        <v>1</v>
      </c>
      <c r="K1525" t="s">
        <v>24</v>
      </c>
      <c r="L1525" t="s">
        <v>36</v>
      </c>
      <c r="N1525">
        <v>21</v>
      </c>
      <c r="O1525" t="s">
        <v>6378</v>
      </c>
      <c r="P1525" t="s">
        <v>6379</v>
      </c>
    </row>
    <row r="1526" spans="1:16" x14ac:dyDescent="0.55000000000000004">
      <c r="A1526" t="s">
        <v>0</v>
      </c>
      <c r="B1526" t="s">
        <v>984</v>
      </c>
      <c r="C1526" t="s">
        <v>3556</v>
      </c>
      <c r="D1526" t="s">
        <v>3973</v>
      </c>
      <c r="E1526" t="s">
        <v>20</v>
      </c>
      <c r="F1526" t="b">
        <v>0</v>
      </c>
      <c r="G1526" t="s">
        <v>27</v>
      </c>
      <c r="H1526" s="4">
        <v>45685.000092592592</v>
      </c>
      <c r="I1526" t="b">
        <v>1</v>
      </c>
      <c r="J1526" t="b">
        <v>1</v>
      </c>
      <c r="K1526" t="s">
        <v>24</v>
      </c>
      <c r="L1526" t="s">
        <v>22</v>
      </c>
      <c r="M1526">
        <v>90000</v>
      </c>
      <c r="O1526" t="s">
        <v>6380</v>
      </c>
      <c r="P1526" t="s">
        <v>6381</v>
      </c>
    </row>
    <row r="1527" spans="1:16" x14ac:dyDescent="0.55000000000000004">
      <c r="A1527" t="s">
        <v>1</v>
      </c>
      <c r="B1527" t="s">
        <v>135</v>
      </c>
      <c r="C1527" t="s">
        <v>966</v>
      </c>
      <c r="D1527" t="s">
        <v>4084</v>
      </c>
      <c r="E1527" t="s">
        <v>20</v>
      </c>
      <c r="F1527" t="b">
        <v>0</v>
      </c>
      <c r="G1527" t="s">
        <v>30</v>
      </c>
      <c r="H1527" s="4">
        <v>45685.003506944442</v>
      </c>
      <c r="I1527" t="b">
        <v>0</v>
      </c>
      <c r="J1527" t="b">
        <v>0</v>
      </c>
      <c r="K1527" t="s">
        <v>24</v>
      </c>
      <c r="L1527" t="s">
        <v>22</v>
      </c>
      <c r="M1527">
        <v>164125</v>
      </c>
      <c r="O1527" t="s">
        <v>831</v>
      </c>
      <c r="P1527" t="s">
        <v>4179</v>
      </c>
    </row>
    <row r="1528" spans="1:16" x14ac:dyDescent="0.55000000000000004">
      <c r="A1528" t="s">
        <v>2</v>
      </c>
      <c r="B1528" t="s">
        <v>1231</v>
      </c>
      <c r="C1528" t="s">
        <v>670</v>
      </c>
      <c r="D1528" t="s">
        <v>3828</v>
      </c>
      <c r="E1528" t="s">
        <v>20</v>
      </c>
      <c r="F1528" t="b">
        <v>0</v>
      </c>
      <c r="G1528" t="s">
        <v>27</v>
      </c>
      <c r="H1528" s="4">
        <v>45685.00372685185</v>
      </c>
      <c r="I1528" t="b">
        <v>0</v>
      </c>
      <c r="J1528" t="b">
        <v>0</v>
      </c>
      <c r="K1528" t="s">
        <v>24</v>
      </c>
      <c r="L1528" t="s">
        <v>22</v>
      </c>
      <c r="M1528">
        <v>180000</v>
      </c>
      <c r="O1528" t="s">
        <v>6382</v>
      </c>
      <c r="P1528" t="s">
        <v>1865</v>
      </c>
    </row>
    <row r="1529" spans="1:16" x14ac:dyDescent="0.55000000000000004">
      <c r="A1529" t="s">
        <v>89</v>
      </c>
      <c r="B1529" t="s">
        <v>6383</v>
      </c>
      <c r="C1529" t="s">
        <v>158</v>
      </c>
      <c r="D1529" t="s">
        <v>4035</v>
      </c>
      <c r="E1529" t="s">
        <v>20</v>
      </c>
      <c r="F1529" t="b">
        <v>0</v>
      </c>
      <c r="G1529" t="s">
        <v>158</v>
      </c>
      <c r="H1529" s="4">
        <v>45685.006203703713</v>
      </c>
      <c r="I1529" t="b">
        <v>0</v>
      </c>
      <c r="J1529" t="b">
        <v>0</v>
      </c>
      <c r="K1529" t="s">
        <v>158</v>
      </c>
      <c r="L1529" t="s">
        <v>22</v>
      </c>
      <c r="M1529">
        <v>76500</v>
      </c>
      <c r="O1529" t="s">
        <v>2768</v>
      </c>
      <c r="P1529" t="s">
        <v>6384</v>
      </c>
    </row>
    <row r="1530" spans="1:16" x14ac:dyDescent="0.55000000000000004">
      <c r="A1530" t="s">
        <v>25</v>
      </c>
      <c r="B1530" t="s">
        <v>6385</v>
      </c>
      <c r="C1530" t="s">
        <v>82</v>
      </c>
      <c r="D1530" t="s">
        <v>3973</v>
      </c>
      <c r="E1530" t="s">
        <v>20</v>
      </c>
      <c r="F1530" t="b">
        <v>0</v>
      </c>
      <c r="G1530" t="s">
        <v>27</v>
      </c>
      <c r="H1530" s="4">
        <v>45685.250023148154</v>
      </c>
      <c r="I1530" t="b">
        <v>0</v>
      </c>
      <c r="J1530" t="b">
        <v>0</v>
      </c>
      <c r="K1530" t="s">
        <v>24</v>
      </c>
      <c r="L1530" t="s">
        <v>36</v>
      </c>
      <c r="N1530">
        <v>60</v>
      </c>
      <c r="O1530" t="s">
        <v>6386</v>
      </c>
      <c r="P1530" t="s">
        <v>2078</v>
      </c>
    </row>
    <row r="1531" spans="1:16" x14ac:dyDescent="0.55000000000000004">
      <c r="A1531" t="s">
        <v>0</v>
      </c>
      <c r="B1531" t="s">
        <v>6387</v>
      </c>
      <c r="C1531" t="s">
        <v>39</v>
      </c>
      <c r="D1531" t="s">
        <v>2262</v>
      </c>
      <c r="E1531" t="s">
        <v>219</v>
      </c>
      <c r="F1531" t="b">
        <v>1</v>
      </c>
      <c r="G1531" t="s">
        <v>35</v>
      </c>
      <c r="H1531" s="4">
        <v>45685.250787037039</v>
      </c>
      <c r="I1531" t="b">
        <v>0</v>
      </c>
      <c r="J1531" t="b">
        <v>1</v>
      </c>
      <c r="K1531" t="s">
        <v>24</v>
      </c>
      <c r="L1531" t="s">
        <v>36</v>
      </c>
      <c r="N1531">
        <v>71.5</v>
      </c>
      <c r="O1531" t="s">
        <v>2262</v>
      </c>
      <c r="P1531" t="s">
        <v>6388</v>
      </c>
    </row>
    <row r="1532" spans="1:16" x14ac:dyDescent="0.55000000000000004">
      <c r="A1532" t="s">
        <v>1</v>
      </c>
      <c r="B1532" t="s">
        <v>2979</v>
      </c>
      <c r="C1532" t="s">
        <v>6389</v>
      </c>
      <c r="D1532" t="s">
        <v>6390</v>
      </c>
      <c r="E1532" t="s">
        <v>20</v>
      </c>
      <c r="F1532" t="b">
        <v>0</v>
      </c>
      <c r="G1532" t="s">
        <v>41</v>
      </c>
      <c r="H1532" s="4">
        <v>45685.251701388886</v>
      </c>
      <c r="I1532" t="b">
        <v>0</v>
      </c>
      <c r="J1532" t="b">
        <v>0</v>
      </c>
      <c r="K1532" t="s">
        <v>24</v>
      </c>
      <c r="L1532" t="s">
        <v>22</v>
      </c>
      <c r="M1532">
        <v>205750</v>
      </c>
      <c r="O1532" t="s">
        <v>1548</v>
      </c>
      <c r="P1532" t="s">
        <v>6391</v>
      </c>
    </row>
    <row r="1533" spans="1:16" x14ac:dyDescent="0.55000000000000004">
      <c r="A1533" t="s">
        <v>1</v>
      </c>
      <c r="B1533" t="s">
        <v>1767</v>
      </c>
      <c r="C1533" t="s">
        <v>1769</v>
      </c>
      <c r="D1533" t="s">
        <v>3973</v>
      </c>
      <c r="E1533" t="s">
        <v>20</v>
      </c>
      <c r="F1533" t="b">
        <v>0</v>
      </c>
      <c r="G1533" t="s">
        <v>52</v>
      </c>
      <c r="H1533" s="4">
        <v>45685.25236111111</v>
      </c>
      <c r="I1533" t="b">
        <v>0</v>
      </c>
      <c r="J1533" t="b">
        <v>1</v>
      </c>
      <c r="K1533" t="s">
        <v>24</v>
      </c>
      <c r="L1533" t="s">
        <v>22</v>
      </c>
      <c r="M1533">
        <v>164458.796875</v>
      </c>
      <c r="O1533" t="s">
        <v>3438</v>
      </c>
      <c r="P1533" t="s">
        <v>6023</v>
      </c>
    </row>
    <row r="1534" spans="1:16" x14ac:dyDescent="0.55000000000000004">
      <c r="A1534" t="s">
        <v>2</v>
      </c>
      <c r="B1534" t="s">
        <v>6392</v>
      </c>
      <c r="C1534" t="s">
        <v>167</v>
      </c>
      <c r="D1534" t="s">
        <v>3828</v>
      </c>
      <c r="E1534" t="s">
        <v>20</v>
      </c>
      <c r="F1534" t="b">
        <v>0</v>
      </c>
      <c r="G1534" t="s">
        <v>35</v>
      </c>
      <c r="H1534" s="4">
        <v>45685.253287037027</v>
      </c>
      <c r="I1534" t="b">
        <v>0</v>
      </c>
      <c r="J1534" t="b">
        <v>0</v>
      </c>
      <c r="K1534" t="s">
        <v>24</v>
      </c>
      <c r="L1534" t="s">
        <v>22</v>
      </c>
      <c r="M1534">
        <v>156000</v>
      </c>
      <c r="O1534" t="s">
        <v>6393</v>
      </c>
      <c r="P1534" t="s">
        <v>6394</v>
      </c>
    </row>
    <row r="1535" spans="1:16" x14ac:dyDescent="0.55000000000000004">
      <c r="A1535" t="s">
        <v>2</v>
      </c>
      <c r="B1535" t="s">
        <v>6395</v>
      </c>
      <c r="C1535" t="s">
        <v>2152</v>
      </c>
      <c r="D1535" t="s">
        <v>4205</v>
      </c>
      <c r="E1535" t="s">
        <v>20</v>
      </c>
      <c r="F1535" t="b">
        <v>0</v>
      </c>
      <c r="G1535" t="s">
        <v>52</v>
      </c>
      <c r="H1535" s="4">
        <v>45685.268657407411</v>
      </c>
      <c r="I1535" t="b">
        <v>0</v>
      </c>
      <c r="J1535" t="b">
        <v>0</v>
      </c>
      <c r="K1535" t="s">
        <v>24</v>
      </c>
      <c r="L1535" t="s">
        <v>22</v>
      </c>
      <c r="M1535">
        <v>100000</v>
      </c>
      <c r="O1535" t="s">
        <v>1541</v>
      </c>
      <c r="P1535" t="s">
        <v>3803</v>
      </c>
    </row>
    <row r="1536" spans="1:16" x14ac:dyDescent="0.55000000000000004">
      <c r="A1536" t="s">
        <v>0</v>
      </c>
      <c r="B1536" t="s">
        <v>1871</v>
      </c>
      <c r="C1536" t="s">
        <v>472</v>
      </c>
      <c r="D1536" t="s">
        <v>3828</v>
      </c>
      <c r="E1536" t="s">
        <v>20</v>
      </c>
      <c r="F1536" t="b">
        <v>0</v>
      </c>
      <c r="G1536" t="s">
        <v>473</v>
      </c>
      <c r="H1536" s="4">
        <v>45685.280266203707</v>
      </c>
      <c r="I1536" t="b">
        <v>1</v>
      </c>
      <c r="J1536" t="b">
        <v>0</v>
      </c>
      <c r="K1536" t="s">
        <v>473</v>
      </c>
      <c r="L1536" t="s">
        <v>22</v>
      </c>
      <c r="M1536">
        <v>41600</v>
      </c>
      <c r="O1536" t="s">
        <v>6396</v>
      </c>
      <c r="P1536" t="s">
        <v>6397</v>
      </c>
    </row>
    <row r="1537" spans="1:16" x14ac:dyDescent="0.55000000000000004">
      <c r="A1537" t="s">
        <v>0</v>
      </c>
      <c r="B1537" t="s">
        <v>4020</v>
      </c>
      <c r="C1537" t="s">
        <v>39</v>
      </c>
      <c r="D1537" t="s">
        <v>5699</v>
      </c>
      <c r="E1537" t="s">
        <v>20</v>
      </c>
      <c r="F1537" t="b">
        <v>1</v>
      </c>
      <c r="G1537" t="s">
        <v>1189</v>
      </c>
      <c r="H1537" s="4">
        <v>45685.281018518523</v>
      </c>
      <c r="I1537" t="b">
        <v>0</v>
      </c>
      <c r="J1537" t="b">
        <v>0</v>
      </c>
      <c r="K1537" t="s">
        <v>1189</v>
      </c>
      <c r="L1537" t="s">
        <v>22</v>
      </c>
      <c r="M1537">
        <v>37499.5</v>
      </c>
      <c r="O1537" t="s">
        <v>3986</v>
      </c>
      <c r="P1537" t="s">
        <v>4021</v>
      </c>
    </row>
    <row r="1538" spans="1:16" x14ac:dyDescent="0.55000000000000004">
      <c r="A1538" t="s">
        <v>0</v>
      </c>
      <c r="B1538" t="s">
        <v>6398</v>
      </c>
      <c r="C1538" t="s">
        <v>33</v>
      </c>
      <c r="D1538" t="s">
        <v>3973</v>
      </c>
      <c r="E1538" t="s">
        <v>20</v>
      </c>
      <c r="F1538" t="b">
        <v>0</v>
      </c>
      <c r="G1538" t="s">
        <v>35</v>
      </c>
      <c r="H1538" s="4">
        <v>45685.292581018519</v>
      </c>
      <c r="I1538" t="b">
        <v>0</v>
      </c>
      <c r="J1538" t="b">
        <v>1</v>
      </c>
      <c r="K1538" t="s">
        <v>24</v>
      </c>
      <c r="L1538" t="s">
        <v>22</v>
      </c>
      <c r="M1538">
        <v>129500</v>
      </c>
      <c r="O1538" t="s">
        <v>1147</v>
      </c>
      <c r="P1538" t="s">
        <v>927</v>
      </c>
    </row>
    <row r="1539" spans="1:16" x14ac:dyDescent="0.55000000000000004">
      <c r="A1539" t="s">
        <v>2</v>
      </c>
      <c r="B1539" t="s">
        <v>6399</v>
      </c>
      <c r="C1539" t="s">
        <v>6400</v>
      </c>
      <c r="D1539" t="s">
        <v>4090</v>
      </c>
      <c r="E1539" t="s">
        <v>20</v>
      </c>
      <c r="F1539" t="b">
        <v>0</v>
      </c>
      <c r="G1539" t="s">
        <v>27</v>
      </c>
      <c r="H1539" s="4">
        <v>45685.29414351852</v>
      </c>
      <c r="I1539" t="b">
        <v>0</v>
      </c>
      <c r="J1539" t="b">
        <v>0</v>
      </c>
      <c r="K1539" t="s">
        <v>24</v>
      </c>
      <c r="L1539" t="s">
        <v>22</v>
      </c>
      <c r="M1539">
        <v>110000</v>
      </c>
      <c r="O1539" t="s">
        <v>6401</v>
      </c>
      <c r="P1539" t="s">
        <v>6402</v>
      </c>
    </row>
    <row r="1540" spans="1:16" x14ac:dyDescent="0.55000000000000004">
      <c r="A1540" t="s">
        <v>0</v>
      </c>
      <c r="B1540" t="s">
        <v>2322</v>
      </c>
      <c r="C1540" t="s">
        <v>1532</v>
      </c>
      <c r="D1540" t="s">
        <v>5314</v>
      </c>
      <c r="E1540" t="s">
        <v>20</v>
      </c>
      <c r="F1540" t="b">
        <v>0</v>
      </c>
      <c r="G1540" t="s">
        <v>1532</v>
      </c>
      <c r="H1540" s="4">
        <v>45685.298645833333</v>
      </c>
      <c r="I1540" t="b">
        <v>1</v>
      </c>
      <c r="J1540" t="b">
        <v>0</v>
      </c>
      <c r="K1540" t="s">
        <v>1532</v>
      </c>
      <c r="L1540" t="s">
        <v>22</v>
      </c>
      <c r="M1540">
        <v>70000</v>
      </c>
      <c r="O1540" t="s">
        <v>1533</v>
      </c>
    </row>
    <row r="1541" spans="1:16" x14ac:dyDescent="0.55000000000000004">
      <c r="A1541" t="s">
        <v>0</v>
      </c>
      <c r="B1541" t="s">
        <v>6403</v>
      </c>
      <c r="C1541" t="s">
        <v>73</v>
      </c>
      <c r="D1541" t="s">
        <v>6404</v>
      </c>
      <c r="E1541" t="s">
        <v>51</v>
      </c>
      <c r="F1541" t="b">
        <v>0</v>
      </c>
      <c r="G1541" t="s">
        <v>23</v>
      </c>
      <c r="H1541" s="4">
        <v>45685.310763888891</v>
      </c>
      <c r="I1541" t="b">
        <v>0</v>
      </c>
      <c r="J1541" t="b">
        <v>1</v>
      </c>
      <c r="K1541" t="s">
        <v>24</v>
      </c>
      <c r="L1541" t="s">
        <v>36</v>
      </c>
      <c r="N1541">
        <v>41.705001831054688</v>
      </c>
      <c r="O1541" t="s">
        <v>6404</v>
      </c>
      <c r="P1541" t="s">
        <v>6405</v>
      </c>
    </row>
    <row r="1542" spans="1:16" x14ac:dyDescent="0.55000000000000004">
      <c r="A1542" t="s">
        <v>2</v>
      </c>
      <c r="B1542" t="s">
        <v>692</v>
      </c>
      <c r="C1542" t="s">
        <v>203</v>
      </c>
      <c r="D1542" t="s">
        <v>3973</v>
      </c>
      <c r="E1542" t="s">
        <v>20</v>
      </c>
      <c r="F1542" t="b">
        <v>0</v>
      </c>
      <c r="G1542" t="s">
        <v>23</v>
      </c>
      <c r="H1542" s="4">
        <v>45685.310983796298</v>
      </c>
      <c r="I1542" t="b">
        <v>0</v>
      </c>
      <c r="J1542" t="b">
        <v>1</v>
      </c>
      <c r="K1542" t="s">
        <v>24</v>
      </c>
      <c r="L1542" t="s">
        <v>22</v>
      </c>
      <c r="M1542">
        <v>133200</v>
      </c>
      <c r="O1542" t="s">
        <v>1362</v>
      </c>
      <c r="P1542" t="s">
        <v>6406</v>
      </c>
    </row>
    <row r="1543" spans="1:16" x14ac:dyDescent="0.55000000000000004">
      <c r="A1543" t="s">
        <v>28</v>
      </c>
      <c r="B1543" t="s">
        <v>6407</v>
      </c>
      <c r="C1543" t="s">
        <v>39</v>
      </c>
      <c r="D1543" t="s">
        <v>6408</v>
      </c>
      <c r="E1543" t="s">
        <v>20</v>
      </c>
      <c r="F1543" t="b">
        <v>1</v>
      </c>
      <c r="G1543" t="s">
        <v>5203</v>
      </c>
      <c r="H1543" s="4">
        <v>45685.314953703702</v>
      </c>
      <c r="I1543" t="b">
        <v>0</v>
      </c>
      <c r="J1543" t="b">
        <v>0</v>
      </c>
      <c r="L1543" t="s">
        <v>22</v>
      </c>
      <c r="M1543">
        <v>210000</v>
      </c>
      <c r="O1543" t="s">
        <v>4052</v>
      </c>
    </row>
    <row r="1544" spans="1:16" x14ac:dyDescent="0.55000000000000004">
      <c r="A1544" t="s">
        <v>0</v>
      </c>
      <c r="B1544" t="s">
        <v>6409</v>
      </c>
      <c r="C1544" t="s">
        <v>1135</v>
      </c>
      <c r="D1544" t="s">
        <v>3973</v>
      </c>
      <c r="E1544" t="s">
        <v>20</v>
      </c>
      <c r="F1544" t="b">
        <v>0</v>
      </c>
      <c r="G1544" t="s">
        <v>27</v>
      </c>
      <c r="H1544" s="4">
        <v>45685.375115740739</v>
      </c>
      <c r="I1544" t="b">
        <v>0</v>
      </c>
      <c r="J1544" t="b">
        <v>1</v>
      </c>
      <c r="K1544" t="s">
        <v>24</v>
      </c>
      <c r="L1544" t="s">
        <v>22</v>
      </c>
      <c r="M1544">
        <v>82897.5</v>
      </c>
      <c r="O1544" t="s">
        <v>5399</v>
      </c>
      <c r="P1544" t="s">
        <v>6410</v>
      </c>
    </row>
    <row r="1545" spans="1:16" x14ac:dyDescent="0.55000000000000004">
      <c r="A1545" t="s">
        <v>25</v>
      </c>
      <c r="B1545" t="s">
        <v>6411</v>
      </c>
      <c r="C1545" t="s">
        <v>1404</v>
      </c>
      <c r="D1545" t="s">
        <v>3973</v>
      </c>
      <c r="E1545" t="s">
        <v>20</v>
      </c>
      <c r="F1545" t="b">
        <v>0</v>
      </c>
      <c r="G1545" t="s">
        <v>27</v>
      </c>
      <c r="H1545" s="4">
        <v>45685.416898148149</v>
      </c>
      <c r="I1545" t="b">
        <v>0</v>
      </c>
      <c r="J1545" t="b">
        <v>0</v>
      </c>
      <c r="K1545" t="s">
        <v>24</v>
      </c>
      <c r="L1545" t="s">
        <v>22</v>
      </c>
      <c r="M1545">
        <v>120000</v>
      </c>
      <c r="O1545" t="s">
        <v>6412</v>
      </c>
      <c r="P1545" t="s">
        <v>2971</v>
      </c>
    </row>
    <row r="1546" spans="1:16" x14ac:dyDescent="0.55000000000000004">
      <c r="A1546" t="s">
        <v>0</v>
      </c>
      <c r="B1546" t="s">
        <v>6413</v>
      </c>
      <c r="C1546" t="s">
        <v>841</v>
      </c>
      <c r="D1546" t="s">
        <v>3973</v>
      </c>
      <c r="E1546" t="s">
        <v>20</v>
      </c>
      <c r="F1546" t="b">
        <v>0</v>
      </c>
      <c r="G1546" t="s">
        <v>30</v>
      </c>
      <c r="H1546" s="4">
        <v>45685.41777777778</v>
      </c>
      <c r="I1546" t="b">
        <v>0</v>
      </c>
      <c r="J1546" t="b">
        <v>1</v>
      </c>
      <c r="K1546" t="s">
        <v>24</v>
      </c>
      <c r="L1546" t="s">
        <v>22</v>
      </c>
      <c r="M1546">
        <v>80613.5</v>
      </c>
      <c r="O1546" t="s">
        <v>1299</v>
      </c>
      <c r="P1546" t="s">
        <v>6414</v>
      </c>
    </row>
    <row r="1547" spans="1:16" x14ac:dyDescent="0.55000000000000004">
      <c r="A1547" t="s">
        <v>1</v>
      </c>
      <c r="B1547" t="s">
        <v>6415</v>
      </c>
      <c r="C1547" t="s">
        <v>134</v>
      </c>
      <c r="D1547" t="s">
        <v>2208</v>
      </c>
      <c r="E1547" t="s">
        <v>20</v>
      </c>
      <c r="F1547" t="b">
        <v>0</v>
      </c>
      <c r="G1547" t="s">
        <v>41</v>
      </c>
      <c r="H1547" s="4">
        <v>45685.418414351851</v>
      </c>
      <c r="I1547" t="b">
        <v>0</v>
      </c>
      <c r="J1547" t="b">
        <v>1</v>
      </c>
      <c r="K1547" t="s">
        <v>24</v>
      </c>
      <c r="L1547" t="s">
        <v>22</v>
      </c>
      <c r="M1547">
        <v>198000</v>
      </c>
      <c r="O1547" t="s">
        <v>428</v>
      </c>
      <c r="P1547" t="s">
        <v>356</v>
      </c>
    </row>
    <row r="1548" spans="1:16" x14ac:dyDescent="0.55000000000000004">
      <c r="A1548" t="s">
        <v>19</v>
      </c>
      <c r="B1548" t="s">
        <v>6416</v>
      </c>
      <c r="C1548" t="s">
        <v>322</v>
      </c>
      <c r="D1548" t="s">
        <v>3973</v>
      </c>
      <c r="E1548" t="s">
        <v>20</v>
      </c>
      <c r="F1548" t="b">
        <v>0</v>
      </c>
      <c r="G1548" t="s">
        <v>27</v>
      </c>
      <c r="H1548" s="4">
        <v>45685.419224537043</v>
      </c>
      <c r="I1548" t="b">
        <v>0</v>
      </c>
      <c r="J1548" t="b">
        <v>0</v>
      </c>
      <c r="K1548" t="s">
        <v>24</v>
      </c>
      <c r="L1548" t="s">
        <v>22</v>
      </c>
      <c r="M1548">
        <v>240000</v>
      </c>
      <c r="O1548" t="s">
        <v>6417</v>
      </c>
      <c r="P1548" t="s">
        <v>6418</v>
      </c>
    </row>
    <row r="1549" spans="1:16" x14ac:dyDescent="0.55000000000000004">
      <c r="A1549" t="s">
        <v>28</v>
      </c>
      <c r="B1549" t="s">
        <v>4096</v>
      </c>
      <c r="C1549" t="s">
        <v>114</v>
      </c>
      <c r="D1549" t="s">
        <v>3973</v>
      </c>
      <c r="E1549" t="s">
        <v>20</v>
      </c>
      <c r="F1549" t="b">
        <v>0</v>
      </c>
      <c r="G1549" t="s">
        <v>27</v>
      </c>
      <c r="H1549" s="4">
        <v>45685.419305555559</v>
      </c>
      <c r="I1549" t="b">
        <v>0</v>
      </c>
      <c r="J1549" t="b">
        <v>1</v>
      </c>
      <c r="K1549" t="s">
        <v>24</v>
      </c>
      <c r="L1549" t="s">
        <v>22</v>
      </c>
      <c r="M1549">
        <v>187000</v>
      </c>
      <c r="O1549" t="s">
        <v>3544</v>
      </c>
      <c r="P1549" t="s">
        <v>4097</v>
      </c>
    </row>
    <row r="1550" spans="1:16" x14ac:dyDescent="0.55000000000000004">
      <c r="A1550" t="s">
        <v>1</v>
      </c>
      <c r="B1550" t="s">
        <v>6419</v>
      </c>
      <c r="C1550" t="s">
        <v>172</v>
      </c>
      <c r="D1550" t="s">
        <v>3973</v>
      </c>
      <c r="E1550" t="s">
        <v>20</v>
      </c>
      <c r="F1550" t="b">
        <v>0</v>
      </c>
      <c r="G1550" t="s">
        <v>27</v>
      </c>
      <c r="H1550" s="4">
        <v>45685.458553240736</v>
      </c>
      <c r="I1550" t="b">
        <v>0</v>
      </c>
      <c r="J1550" t="b">
        <v>1</v>
      </c>
      <c r="K1550" t="s">
        <v>24</v>
      </c>
      <c r="L1550" t="s">
        <v>22</v>
      </c>
      <c r="M1550">
        <v>160000</v>
      </c>
      <c r="O1550" t="s">
        <v>1172</v>
      </c>
      <c r="P1550" t="s">
        <v>119</v>
      </c>
    </row>
    <row r="1551" spans="1:16" x14ac:dyDescent="0.55000000000000004">
      <c r="A1551" t="s">
        <v>19</v>
      </c>
      <c r="B1551" t="s">
        <v>6420</v>
      </c>
      <c r="C1551" t="s">
        <v>82</v>
      </c>
      <c r="D1551" t="s">
        <v>3973</v>
      </c>
      <c r="E1551" t="s">
        <v>20</v>
      </c>
      <c r="F1551" t="b">
        <v>0</v>
      </c>
      <c r="G1551" t="s">
        <v>27</v>
      </c>
      <c r="H1551" s="4">
        <v>45685.459803240738</v>
      </c>
      <c r="I1551" t="b">
        <v>0</v>
      </c>
      <c r="J1551" t="b">
        <v>1</v>
      </c>
      <c r="K1551" t="s">
        <v>24</v>
      </c>
      <c r="L1551" t="s">
        <v>22</v>
      </c>
      <c r="M1551">
        <v>195500</v>
      </c>
      <c r="O1551" t="s">
        <v>1172</v>
      </c>
      <c r="P1551" t="s">
        <v>1809</v>
      </c>
    </row>
    <row r="1552" spans="1:16" x14ac:dyDescent="0.55000000000000004">
      <c r="A1552" t="s">
        <v>89</v>
      </c>
      <c r="B1552" t="s">
        <v>6421</v>
      </c>
      <c r="C1552" t="s">
        <v>39</v>
      </c>
      <c r="D1552" t="s">
        <v>3985</v>
      </c>
      <c r="E1552" t="s">
        <v>20</v>
      </c>
      <c r="F1552" t="b">
        <v>1</v>
      </c>
      <c r="G1552" t="s">
        <v>90</v>
      </c>
      <c r="H1552" s="4">
        <v>45685.528854166667</v>
      </c>
      <c r="I1552" t="b">
        <v>1</v>
      </c>
      <c r="J1552" t="b">
        <v>0</v>
      </c>
      <c r="K1552" t="s">
        <v>90</v>
      </c>
      <c r="L1552" t="s">
        <v>22</v>
      </c>
      <c r="M1552">
        <v>220000</v>
      </c>
      <c r="O1552" t="s">
        <v>4052</v>
      </c>
    </row>
    <row r="1553" spans="1:16" x14ac:dyDescent="0.55000000000000004">
      <c r="A1553" t="s">
        <v>89</v>
      </c>
      <c r="B1553" t="s">
        <v>1531</v>
      </c>
      <c r="C1553" t="s">
        <v>2788</v>
      </c>
      <c r="D1553" t="s">
        <v>3973</v>
      </c>
      <c r="E1553" t="s">
        <v>20</v>
      </c>
      <c r="F1553" t="b">
        <v>0</v>
      </c>
      <c r="G1553" t="s">
        <v>23</v>
      </c>
      <c r="H1553" s="4">
        <v>45685.560810185183</v>
      </c>
      <c r="I1553" t="b">
        <v>0</v>
      </c>
      <c r="J1553" t="b">
        <v>0</v>
      </c>
      <c r="K1553" t="s">
        <v>24</v>
      </c>
      <c r="L1553" t="s">
        <v>22</v>
      </c>
      <c r="M1553">
        <v>100000</v>
      </c>
      <c r="O1553" t="s">
        <v>123</v>
      </c>
      <c r="P1553" t="s">
        <v>6422</v>
      </c>
    </row>
    <row r="1554" spans="1:16" x14ac:dyDescent="0.55000000000000004">
      <c r="A1554" t="s">
        <v>28</v>
      </c>
      <c r="B1554" t="s">
        <v>6423</v>
      </c>
      <c r="C1554" t="s">
        <v>39</v>
      </c>
      <c r="D1554" t="s">
        <v>6424</v>
      </c>
      <c r="E1554" t="s">
        <v>20</v>
      </c>
      <c r="F1554" t="b">
        <v>1</v>
      </c>
      <c r="G1554" t="s">
        <v>282</v>
      </c>
      <c r="H1554" s="4">
        <v>45685.566180555557</v>
      </c>
      <c r="I1554" t="b">
        <v>0</v>
      </c>
      <c r="J1554" t="b">
        <v>0</v>
      </c>
      <c r="K1554" t="s">
        <v>282</v>
      </c>
      <c r="L1554" t="s">
        <v>22</v>
      </c>
      <c r="M1554">
        <v>151750</v>
      </c>
      <c r="O1554" t="s">
        <v>169</v>
      </c>
      <c r="P1554" t="s">
        <v>6425</v>
      </c>
    </row>
    <row r="1555" spans="1:16" x14ac:dyDescent="0.55000000000000004">
      <c r="A1555" t="s">
        <v>191</v>
      </c>
      <c r="B1555" t="s">
        <v>6426</v>
      </c>
      <c r="C1555" t="s">
        <v>1255</v>
      </c>
      <c r="D1555" t="s">
        <v>6424</v>
      </c>
      <c r="E1555" t="s">
        <v>20</v>
      </c>
      <c r="F1555" t="b">
        <v>0</v>
      </c>
      <c r="G1555" t="s">
        <v>282</v>
      </c>
      <c r="H1555" s="4">
        <v>45685.56621527778</v>
      </c>
      <c r="I1555" t="b">
        <v>1</v>
      </c>
      <c r="J1555" t="b">
        <v>0</v>
      </c>
      <c r="K1555" t="s">
        <v>282</v>
      </c>
      <c r="L1555" t="s">
        <v>22</v>
      </c>
      <c r="M1555">
        <v>160500</v>
      </c>
      <c r="O1555" t="s">
        <v>169</v>
      </c>
      <c r="P1555" t="s">
        <v>2699</v>
      </c>
    </row>
    <row r="1556" spans="1:16" x14ac:dyDescent="0.55000000000000004">
      <c r="A1556" t="s">
        <v>19</v>
      </c>
      <c r="B1556" t="s">
        <v>6427</v>
      </c>
      <c r="C1556" t="s">
        <v>39</v>
      </c>
      <c r="D1556" t="s">
        <v>6424</v>
      </c>
      <c r="E1556" t="s">
        <v>20</v>
      </c>
      <c r="F1556" t="b">
        <v>1</v>
      </c>
      <c r="G1556" t="s">
        <v>282</v>
      </c>
      <c r="H1556" s="4">
        <v>45685.56622685185</v>
      </c>
      <c r="I1556" t="b">
        <v>0</v>
      </c>
      <c r="J1556" t="b">
        <v>0</v>
      </c>
      <c r="K1556" t="s">
        <v>282</v>
      </c>
      <c r="L1556" t="s">
        <v>22</v>
      </c>
      <c r="M1556">
        <v>229500</v>
      </c>
      <c r="O1556" t="s">
        <v>169</v>
      </c>
      <c r="P1556" t="s">
        <v>6428</v>
      </c>
    </row>
    <row r="1557" spans="1:16" x14ac:dyDescent="0.55000000000000004">
      <c r="A1557" t="s">
        <v>89</v>
      </c>
      <c r="B1557" t="s">
        <v>6429</v>
      </c>
      <c r="C1557" t="s">
        <v>509</v>
      </c>
      <c r="D1557" t="s">
        <v>3973</v>
      </c>
      <c r="E1557" t="s">
        <v>51</v>
      </c>
      <c r="F1557" t="b">
        <v>0</v>
      </c>
      <c r="G1557" t="s">
        <v>35</v>
      </c>
      <c r="H1557" s="4">
        <v>45685.584247685183</v>
      </c>
      <c r="I1557" t="b">
        <v>1</v>
      </c>
      <c r="J1557" t="b">
        <v>1</v>
      </c>
      <c r="K1557" t="s">
        <v>24</v>
      </c>
      <c r="L1557" t="s">
        <v>36</v>
      </c>
      <c r="N1557">
        <v>70</v>
      </c>
      <c r="O1557" t="s">
        <v>719</v>
      </c>
      <c r="P1557" t="s">
        <v>6430</v>
      </c>
    </row>
    <row r="1558" spans="1:16" x14ac:dyDescent="0.55000000000000004">
      <c r="A1558" t="s">
        <v>0</v>
      </c>
      <c r="B1558" t="s">
        <v>2714</v>
      </c>
      <c r="C1558" t="s">
        <v>559</v>
      </c>
      <c r="D1558" t="s">
        <v>3973</v>
      </c>
      <c r="E1558" t="s">
        <v>20</v>
      </c>
      <c r="F1558" t="b">
        <v>0</v>
      </c>
      <c r="G1558" t="s">
        <v>27</v>
      </c>
      <c r="H1558" s="4">
        <v>45685.625081018523</v>
      </c>
      <c r="I1558" t="b">
        <v>0</v>
      </c>
      <c r="J1558" t="b">
        <v>0</v>
      </c>
      <c r="K1558" t="s">
        <v>24</v>
      </c>
      <c r="L1558" t="s">
        <v>22</v>
      </c>
      <c r="M1558">
        <v>95305</v>
      </c>
      <c r="O1558" t="s">
        <v>6431</v>
      </c>
    </row>
    <row r="1559" spans="1:16" x14ac:dyDescent="0.55000000000000004">
      <c r="A1559" t="s">
        <v>0</v>
      </c>
      <c r="B1559" t="s">
        <v>6387</v>
      </c>
      <c r="C1559" t="s">
        <v>622</v>
      </c>
      <c r="D1559" t="s">
        <v>131</v>
      </c>
      <c r="F1559" t="b">
        <v>0</v>
      </c>
      <c r="G1559" t="s">
        <v>35</v>
      </c>
      <c r="H1559" s="4">
        <v>45685.625787037039</v>
      </c>
      <c r="I1559" t="b">
        <v>1</v>
      </c>
      <c r="J1559" t="b">
        <v>0</v>
      </c>
      <c r="K1559" t="s">
        <v>24</v>
      </c>
      <c r="L1559" t="s">
        <v>36</v>
      </c>
      <c r="N1559">
        <v>57.5</v>
      </c>
      <c r="O1559" t="s">
        <v>131</v>
      </c>
      <c r="P1559" t="s">
        <v>863</v>
      </c>
    </row>
    <row r="1560" spans="1:16" x14ac:dyDescent="0.55000000000000004">
      <c r="A1560" t="s">
        <v>139</v>
      </c>
      <c r="B1560" t="s">
        <v>6432</v>
      </c>
      <c r="C1560" t="s">
        <v>158</v>
      </c>
      <c r="D1560" t="s">
        <v>4035</v>
      </c>
      <c r="E1560" t="s">
        <v>20</v>
      </c>
      <c r="F1560" t="b">
        <v>0</v>
      </c>
      <c r="G1560" t="s">
        <v>158</v>
      </c>
      <c r="H1560" s="4">
        <v>45685.645312499997</v>
      </c>
      <c r="I1560" t="b">
        <v>1</v>
      </c>
      <c r="J1560" t="b">
        <v>0</v>
      </c>
      <c r="K1560" t="s">
        <v>158</v>
      </c>
      <c r="L1560" t="s">
        <v>22</v>
      </c>
      <c r="M1560">
        <v>80000</v>
      </c>
      <c r="O1560" t="s">
        <v>1906</v>
      </c>
      <c r="P1560" t="s">
        <v>6433</v>
      </c>
    </row>
    <row r="1561" spans="1:16" x14ac:dyDescent="0.55000000000000004">
      <c r="A1561" t="s">
        <v>25</v>
      </c>
      <c r="B1561" t="s">
        <v>6434</v>
      </c>
      <c r="C1561" t="s">
        <v>985</v>
      </c>
      <c r="D1561" t="s">
        <v>3973</v>
      </c>
      <c r="E1561" t="s">
        <v>20</v>
      </c>
      <c r="F1561" t="b">
        <v>0</v>
      </c>
      <c r="G1561" t="s">
        <v>27</v>
      </c>
      <c r="H1561" s="4">
        <v>45685.666886574072</v>
      </c>
      <c r="I1561" t="b">
        <v>1</v>
      </c>
      <c r="J1561" t="b">
        <v>0</v>
      </c>
      <c r="K1561" t="s">
        <v>24</v>
      </c>
      <c r="L1561" t="s">
        <v>22</v>
      </c>
      <c r="M1561">
        <v>140000</v>
      </c>
      <c r="O1561" t="s">
        <v>1560</v>
      </c>
      <c r="P1561" t="s">
        <v>3829</v>
      </c>
    </row>
    <row r="1562" spans="1:16" x14ac:dyDescent="0.55000000000000004">
      <c r="A1562" t="s">
        <v>2</v>
      </c>
      <c r="B1562" t="s">
        <v>6435</v>
      </c>
      <c r="C1562" t="s">
        <v>445</v>
      </c>
      <c r="D1562" t="s">
        <v>3973</v>
      </c>
      <c r="E1562" t="s">
        <v>20</v>
      </c>
      <c r="F1562" t="b">
        <v>0</v>
      </c>
      <c r="G1562" t="s">
        <v>27</v>
      </c>
      <c r="H1562" s="4">
        <v>45685.669178240743</v>
      </c>
      <c r="I1562" t="b">
        <v>0</v>
      </c>
      <c r="J1562" t="b">
        <v>0</v>
      </c>
      <c r="K1562" t="s">
        <v>24</v>
      </c>
      <c r="L1562" t="s">
        <v>22</v>
      </c>
      <c r="M1562">
        <v>117200</v>
      </c>
      <c r="O1562" t="s">
        <v>446</v>
      </c>
      <c r="P1562" t="s">
        <v>6436</v>
      </c>
    </row>
    <row r="1563" spans="1:16" x14ac:dyDescent="0.55000000000000004">
      <c r="A1563" t="s">
        <v>0</v>
      </c>
      <c r="B1563" t="s">
        <v>6437</v>
      </c>
      <c r="C1563" t="s">
        <v>122</v>
      </c>
      <c r="D1563" t="s">
        <v>3973</v>
      </c>
      <c r="E1563" t="s">
        <v>20</v>
      </c>
      <c r="F1563" t="b">
        <v>0</v>
      </c>
      <c r="G1563" t="s">
        <v>52</v>
      </c>
      <c r="H1563" s="4">
        <v>45685.709583333337</v>
      </c>
      <c r="I1563" t="b">
        <v>0</v>
      </c>
      <c r="J1563" t="b">
        <v>1</v>
      </c>
      <c r="K1563" t="s">
        <v>24</v>
      </c>
      <c r="L1563" t="s">
        <v>22</v>
      </c>
      <c r="M1563">
        <v>117000</v>
      </c>
      <c r="O1563" t="s">
        <v>3914</v>
      </c>
      <c r="P1563" t="s">
        <v>6438</v>
      </c>
    </row>
    <row r="1564" spans="1:16" x14ac:dyDescent="0.55000000000000004">
      <c r="A1564" t="s">
        <v>1</v>
      </c>
      <c r="B1564" t="s">
        <v>6439</v>
      </c>
      <c r="C1564" t="s">
        <v>6440</v>
      </c>
      <c r="D1564" t="s">
        <v>5243</v>
      </c>
      <c r="E1564" t="s">
        <v>20</v>
      </c>
      <c r="F1564" t="b">
        <v>0</v>
      </c>
      <c r="G1564" t="s">
        <v>27</v>
      </c>
      <c r="H1564" s="4">
        <v>45685.709803240738</v>
      </c>
      <c r="I1564" t="b">
        <v>0</v>
      </c>
      <c r="J1564" t="b">
        <v>0</v>
      </c>
      <c r="K1564" t="s">
        <v>24</v>
      </c>
      <c r="L1564" t="s">
        <v>22</v>
      </c>
      <c r="M1564">
        <v>63600</v>
      </c>
      <c r="O1564" t="s">
        <v>6441</v>
      </c>
      <c r="P1564" t="s">
        <v>6442</v>
      </c>
    </row>
    <row r="1565" spans="1:16" x14ac:dyDescent="0.55000000000000004">
      <c r="A1565" t="s">
        <v>0</v>
      </c>
      <c r="B1565" t="s">
        <v>2528</v>
      </c>
      <c r="C1565" t="s">
        <v>486</v>
      </c>
      <c r="D1565" t="s">
        <v>3828</v>
      </c>
      <c r="E1565" t="s">
        <v>20</v>
      </c>
      <c r="F1565" t="b">
        <v>0</v>
      </c>
      <c r="G1565" t="s">
        <v>27</v>
      </c>
      <c r="H1565" s="4">
        <v>45685.750057870369</v>
      </c>
      <c r="I1565" t="b">
        <v>0</v>
      </c>
      <c r="J1565" t="b">
        <v>0</v>
      </c>
      <c r="K1565" t="s">
        <v>24</v>
      </c>
      <c r="L1565" t="s">
        <v>22</v>
      </c>
      <c r="M1565">
        <v>76016.5</v>
      </c>
      <c r="O1565" t="s">
        <v>6443</v>
      </c>
      <c r="P1565" t="s">
        <v>1596</v>
      </c>
    </row>
    <row r="1566" spans="1:16" x14ac:dyDescent="0.55000000000000004">
      <c r="A1566" t="s">
        <v>0</v>
      </c>
      <c r="B1566" t="s">
        <v>6444</v>
      </c>
      <c r="C1566" t="s">
        <v>39</v>
      </c>
      <c r="D1566" t="s">
        <v>3973</v>
      </c>
      <c r="E1566" t="s">
        <v>20</v>
      </c>
      <c r="F1566" t="b">
        <v>1</v>
      </c>
      <c r="G1566" t="s">
        <v>41</v>
      </c>
      <c r="H1566" s="4">
        <v>45685.750416666669</v>
      </c>
      <c r="I1566" t="b">
        <v>1</v>
      </c>
      <c r="J1566" t="b">
        <v>1</v>
      </c>
      <c r="K1566" t="s">
        <v>24</v>
      </c>
      <c r="L1566" t="s">
        <v>22</v>
      </c>
      <c r="M1566">
        <v>130000</v>
      </c>
      <c r="O1566" t="s">
        <v>6445</v>
      </c>
    </row>
    <row r="1567" spans="1:16" x14ac:dyDescent="0.55000000000000004">
      <c r="A1567" t="s">
        <v>40</v>
      </c>
      <c r="B1567" t="s">
        <v>40</v>
      </c>
      <c r="C1567" t="s">
        <v>1320</v>
      </c>
      <c r="D1567" t="s">
        <v>3973</v>
      </c>
      <c r="E1567" t="s">
        <v>51</v>
      </c>
      <c r="F1567" t="b">
        <v>0</v>
      </c>
      <c r="G1567" t="s">
        <v>41</v>
      </c>
      <c r="H1567" s="4">
        <v>45685.750497685192</v>
      </c>
      <c r="I1567" t="b">
        <v>1</v>
      </c>
      <c r="J1567" t="b">
        <v>0</v>
      </c>
      <c r="K1567" t="s">
        <v>24</v>
      </c>
      <c r="L1567" t="s">
        <v>36</v>
      </c>
      <c r="N1567">
        <v>55</v>
      </c>
      <c r="O1567" t="s">
        <v>189</v>
      </c>
      <c r="P1567" t="s">
        <v>576</v>
      </c>
    </row>
    <row r="1568" spans="1:16" x14ac:dyDescent="0.55000000000000004">
      <c r="A1568" t="s">
        <v>0</v>
      </c>
      <c r="B1568" t="s">
        <v>1724</v>
      </c>
      <c r="C1568" t="s">
        <v>400</v>
      </c>
      <c r="D1568" t="s">
        <v>3973</v>
      </c>
      <c r="E1568" t="s">
        <v>20</v>
      </c>
      <c r="F1568" t="b">
        <v>0</v>
      </c>
      <c r="G1568" t="s">
        <v>30</v>
      </c>
      <c r="H1568" s="4">
        <v>45685.751099537039</v>
      </c>
      <c r="I1568" t="b">
        <v>0</v>
      </c>
      <c r="J1568" t="b">
        <v>1</v>
      </c>
      <c r="K1568" t="s">
        <v>24</v>
      </c>
      <c r="L1568" t="s">
        <v>22</v>
      </c>
      <c r="M1568">
        <v>92500</v>
      </c>
      <c r="O1568" t="s">
        <v>6446</v>
      </c>
      <c r="P1568" t="s">
        <v>726</v>
      </c>
    </row>
    <row r="1569" spans="1:16" x14ac:dyDescent="0.55000000000000004">
      <c r="A1569" t="s">
        <v>1</v>
      </c>
      <c r="B1569" t="s">
        <v>6447</v>
      </c>
      <c r="C1569" t="s">
        <v>260</v>
      </c>
      <c r="D1569" t="s">
        <v>3828</v>
      </c>
      <c r="E1569" t="s">
        <v>20</v>
      </c>
      <c r="F1569" t="b">
        <v>0</v>
      </c>
      <c r="G1569" t="s">
        <v>27</v>
      </c>
      <c r="H1569" s="4">
        <v>45685.752500000002</v>
      </c>
      <c r="I1569" t="b">
        <v>0</v>
      </c>
      <c r="J1569" t="b">
        <v>0</v>
      </c>
      <c r="K1569" t="s">
        <v>24</v>
      </c>
      <c r="L1569" t="s">
        <v>22</v>
      </c>
      <c r="M1569">
        <v>128245.015625</v>
      </c>
      <c r="O1569" t="s">
        <v>5839</v>
      </c>
      <c r="P1569" t="s">
        <v>5840</v>
      </c>
    </row>
    <row r="1570" spans="1:16" x14ac:dyDescent="0.55000000000000004">
      <c r="A1570" t="s">
        <v>2</v>
      </c>
      <c r="B1570" t="s">
        <v>583</v>
      </c>
      <c r="C1570" t="s">
        <v>114</v>
      </c>
      <c r="D1570" t="s">
        <v>3973</v>
      </c>
      <c r="E1570" t="s">
        <v>20</v>
      </c>
      <c r="F1570" t="b">
        <v>0</v>
      </c>
      <c r="G1570" t="s">
        <v>27</v>
      </c>
      <c r="H1570" s="4">
        <v>45685.752500000002</v>
      </c>
      <c r="I1570" t="b">
        <v>0</v>
      </c>
      <c r="J1570" t="b">
        <v>1</v>
      </c>
      <c r="K1570" t="s">
        <v>24</v>
      </c>
      <c r="L1570" t="s">
        <v>22</v>
      </c>
      <c r="M1570">
        <v>177500</v>
      </c>
      <c r="O1570" t="s">
        <v>4742</v>
      </c>
      <c r="P1570" t="s">
        <v>6448</v>
      </c>
    </row>
    <row r="1571" spans="1:16" x14ac:dyDescent="0.55000000000000004">
      <c r="A1571" t="s">
        <v>2</v>
      </c>
      <c r="B1571" t="s">
        <v>6449</v>
      </c>
      <c r="C1571" t="s">
        <v>260</v>
      </c>
      <c r="D1571" t="s">
        <v>3973</v>
      </c>
      <c r="E1571" t="s">
        <v>51</v>
      </c>
      <c r="F1571" t="b">
        <v>0</v>
      </c>
      <c r="G1571" t="s">
        <v>27</v>
      </c>
      <c r="H1571" s="4">
        <v>45685.752500000002</v>
      </c>
      <c r="I1571" t="b">
        <v>1</v>
      </c>
      <c r="J1571" t="b">
        <v>0</v>
      </c>
      <c r="K1571" t="s">
        <v>24</v>
      </c>
      <c r="L1571" t="s">
        <v>36</v>
      </c>
      <c r="N1571">
        <v>82.5</v>
      </c>
      <c r="O1571" t="s">
        <v>6450</v>
      </c>
      <c r="P1571" t="s">
        <v>6451</v>
      </c>
    </row>
    <row r="1572" spans="1:16" x14ac:dyDescent="0.55000000000000004">
      <c r="A1572" t="s">
        <v>2</v>
      </c>
      <c r="B1572" t="s">
        <v>307</v>
      </c>
      <c r="C1572" t="s">
        <v>49</v>
      </c>
      <c r="D1572" t="s">
        <v>3973</v>
      </c>
      <c r="E1572" t="s">
        <v>20</v>
      </c>
      <c r="F1572" t="b">
        <v>0</v>
      </c>
      <c r="G1572" t="s">
        <v>27</v>
      </c>
      <c r="H1572" s="4">
        <v>45685.752511574072</v>
      </c>
      <c r="I1572" t="b">
        <v>1</v>
      </c>
      <c r="J1572" t="b">
        <v>1</v>
      </c>
      <c r="K1572" t="s">
        <v>24</v>
      </c>
      <c r="L1572" t="s">
        <v>22</v>
      </c>
      <c r="M1572">
        <v>185000</v>
      </c>
      <c r="O1572" t="s">
        <v>1802</v>
      </c>
      <c r="P1572" t="s">
        <v>6452</v>
      </c>
    </row>
    <row r="1573" spans="1:16" x14ac:dyDescent="0.55000000000000004">
      <c r="A1573" t="s">
        <v>40</v>
      </c>
      <c r="B1573" t="s">
        <v>3697</v>
      </c>
      <c r="C1573" t="s">
        <v>180</v>
      </c>
      <c r="D1573" t="s">
        <v>3973</v>
      </c>
      <c r="E1573" t="s">
        <v>20</v>
      </c>
      <c r="F1573" t="b">
        <v>0</v>
      </c>
      <c r="G1573" t="s">
        <v>27</v>
      </c>
      <c r="H1573" s="4">
        <v>45685.752615740741</v>
      </c>
      <c r="I1573" t="b">
        <v>1</v>
      </c>
      <c r="J1573" t="b">
        <v>1</v>
      </c>
      <c r="K1573" t="s">
        <v>24</v>
      </c>
      <c r="L1573" t="s">
        <v>22</v>
      </c>
      <c r="M1573">
        <v>145500</v>
      </c>
      <c r="O1573" t="s">
        <v>4351</v>
      </c>
      <c r="P1573" t="s">
        <v>4533</v>
      </c>
    </row>
    <row r="1574" spans="1:16" x14ac:dyDescent="0.55000000000000004">
      <c r="A1574" t="s">
        <v>89</v>
      </c>
      <c r="B1574" t="s">
        <v>6453</v>
      </c>
      <c r="C1574" t="s">
        <v>82</v>
      </c>
      <c r="D1574" t="s">
        <v>3973</v>
      </c>
      <c r="E1574" t="s">
        <v>20</v>
      </c>
      <c r="F1574" t="b">
        <v>0</v>
      </c>
      <c r="G1574" t="s">
        <v>27</v>
      </c>
      <c r="H1574" s="4">
        <v>45685.791724537034</v>
      </c>
      <c r="I1574" t="b">
        <v>0</v>
      </c>
      <c r="J1574" t="b">
        <v>1</v>
      </c>
      <c r="K1574" t="s">
        <v>24</v>
      </c>
      <c r="L1574" t="s">
        <v>22</v>
      </c>
      <c r="M1574">
        <v>110000</v>
      </c>
      <c r="O1574" t="s">
        <v>3048</v>
      </c>
    </row>
    <row r="1575" spans="1:16" x14ac:dyDescent="0.55000000000000004">
      <c r="A1575" t="s">
        <v>0</v>
      </c>
      <c r="B1575" t="s">
        <v>0</v>
      </c>
      <c r="C1575" t="s">
        <v>561</v>
      </c>
      <c r="D1575" t="s">
        <v>3600</v>
      </c>
      <c r="E1575" t="s">
        <v>51</v>
      </c>
      <c r="F1575" t="b">
        <v>0</v>
      </c>
      <c r="G1575" t="s">
        <v>27</v>
      </c>
      <c r="H1575" s="4">
        <v>45685.791747685187</v>
      </c>
      <c r="I1575" t="b">
        <v>1</v>
      </c>
      <c r="J1575" t="b">
        <v>0</v>
      </c>
      <c r="K1575" t="s">
        <v>24</v>
      </c>
      <c r="L1575" t="s">
        <v>36</v>
      </c>
      <c r="N1575">
        <v>55</v>
      </c>
      <c r="O1575" t="s">
        <v>3200</v>
      </c>
      <c r="P1575" t="s">
        <v>6454</v>
      </c>
    </row>
    <row r="1576" spans="1:16" x14ac:dyDescent="0.55000000000000004">
      <c r="A1576" t="s">
        <v>25</v>
      </c>
      <c r="B1576" t="s">
        <v>6455</v>
      </c>
      <c r="C1576" t="s">
        <v>6456</v>
      </c>
      <c r="D1576" t="s">
        <v>3973</v>
      </c>
      <c r="E1576" t="s">
        <v>20</v>
      </c>
      <c r="F1576" t="b">
        <v>0</v>
      </c>
      <c r="G1576" t="s">
        <v>41</v>
      </c>
      <c r="H1576" s="4">
        <v>45685.792083333326</v>
      </c>
      <c r="I1576" t="b">
        <v>0</v>
      </c>
      <c r="J1576" t="b">
        <v>1</v>
      </c>
      <c r="K1576" t="s">
        <v>24</v>
      </c>
      <c r="L1576" t="s">
        <v>22</v>
      </c>
      <c r="M1576">
        <v>112500</v>
      </c>
      <c r="O1576" t="s">
        <v>6457</v>
      </c>
      <c r="P1576" t="s">
        <v>6458</v>
      </c>
    </row>
    <row r="1577" spans="1:16" x14ac:dyDescent="0.55000000000000004">
      <c r="A1577" t="s">
        <v>28</v>
      </c>
      <c r="B1577" t="s">
        <v>2469</v>
      </c>
      <c r="C1577" t="s">
        <v>54</v>
      </c>
      <c r="D1577" t="s">
        <v>3973</v>
      </c>
      <c r="E1577" t="s">
        <v>20</v>
      </c>
      <c r="F1577" t="b">
        <v>0</v>
      </c>
      <c r="G1577" t="s">
        <v>41</v>
      </c>
      <c r="H1577" s="4">
        <v>45685.793402777781</v>
      </c>
      <c r="I1577" t="b">
        <v>0</v>
      </c>
      <c r="J1577" t="b">
        <v>0</v>
      </c>
      <c r="K1577" t="s">
        <v>24</v>
      </c>
      <c r="L1577" t="s">
        <v>22</v>
      </c>
      <c r="M1577">
        <v>105000</v>
      </c>
      <c r="O1577" t="s">
        <v>482</v>
      </c>
      <c r="P1577" t="s">
        <v>193</v>
      </c>
    </row>
    <row r="1578" spans="1:16" x14ac:dyDescent="0.55000000000000004">
      <c r="A1578" t="s">
        <v>40</v>
      </c>
      <c r="B1578" t="s">
        <v>40</v>
      </c>
      <c r="C1578" t="s">
        <v>2932</v>
      </c>
      <c r="D1578" t="s">
        <v>4328</v>
      </c>
      <c r="E1578" t="s">
        <v>20</v>
      </c>
      <c r="F1578" t="b">
        <v>0</v>
      </c>
      <c r="G1578" t="s">
        <v>27</v>
      </c>
      <c r="H1578" s="4">
        <v>45685.794131944444</v>
      </c>
      <c r="I1578" t="b">
        <v>1</v>
      </c>
      <c r="J1578" t="b">
        <v>0</v>
      </c>
      <c r="K1578" t="s">
        <v>24</v>
      </c>
      <c r="L1578" t="s">
        <v>22</v>
      </c>
      <c r="M1578">
        <v>80000</v>
      </c>
      <c r="O1578" t="s">
        <v>95</v>
      </c>
      <c r="P1578" t="s">
        <v>6459</v>
      </c>
    </row>
    <row r="1579" spans="1:16" x14ac:dyDescent="0.55000000000000004">
      <c r="A1579" t="s">
        <v>1</v>
      </c>
      <c r="B1579" t="s">
        <v>4941</v>
      </c>
      <c r="C1579" t="s">
        <v>2154</v>
      </c>
      <c r="D1579" t="s">
        <v>3973</v>
      </c>
      <c r="E1579" t="s">
        <v>20</v>
      </c>
      <c r="F1579" t="b">
        <v>0</v>
      </c>
      <c r="G1579" t="s">
        <v>27</v>
      </c>
      <c r="H1579" s="4">
        <v>45685.79414351852</v>
      </c>
      <c r="I1579" t="b">
        <v>0</v>
      </c>
      <c r="J1579" t="b">
        <v>1</v>
      </c>
      <c r="K1579" t="s">
        <v>24</v>
      </c>
      <c r="L1579" t="s">
        <v>22</v>
      </c>
      <c r="M1579">
        <v>177500</v>
      </c>
      <c r="O1579" t="s">
        <v>381</v>
      </c>
      <c r="P1579" t="s">
        <v>4942</v>
      </c>
    </row>
    <row r="1580" spans="1:16" x14ac:dyDescent="0.55000000000000004">
      <c r="A1580" t="s">
        <v>89</v>
      </c>
      <c r="B1580" t="s">
        <v>6460</v>
      </c>
      <c r="C1580" t="s">
        <v>293</v>
      </c>
      <c r="D1580" t="s">
        <v>3973</v>
      </c>
      <c r="E1580" t="s">
        <v>20</v>
      </c>
      <c r="F1580" t="b">
        <v>0</v>
      </c>
      <c r="G1580" t="s">
        <v>27</v>
      </c>
      <c r="H1580" s="4">
        <v>45685.794340277767</v>
      </c>
      <c r="I1580" t="b">
        <v>0</v>
      </c>
      <c r="J1580" t="b">
        <v>1</v>
      </c>
      <c r="K1580" t="s">
        <v>24</v>
      </c>
      <c r="L1580" t="s">
        <v>22</v>
      </c>
      <c r="M1580">
        <v>197500</v>
      </c>
      <c r="O1580" t="s">
        <v>43</v>
      </c>
    </row>
    <row r="1581" spans="1:16" x14ac:dyDescent="0.55000000000000004">
      <c r="A1581" t="s">
        <v>1</v>
      </c>
      <c r="B1581" t="s">
        <v>6461</v>
      </c>
      <c r="C1581" t="s">
        <v>192</v>
      </c>
      <c r="D1581" t="s">
        <v>5243</v>
      </c>
      <c r="E1581" t="s">
        <v>20</v>
      </c>
      <c r="F1581" t="b">
        <v>0</v>
      </c>
      <c r="G1581" t="s">
        <v>23</v>
      </c>
      <c r="H1581" s="4">
        <v>45685.810925925929</v>
      </c>
      <c r="I1581" t="b">
        <v>0</v>
      </c>
      <c r="J1581" t="b">
        <v>0</v>
      </c>
      <c r="K1581" t="s">
        <v>24</v>
      </c>
      <c r="L1581" t="s">
        <v>22</v>
      </c>
      <c r="M1581">
        <v>90000</v>
      </c>
      <c r="O1581" t="s">
        <v>4631</v>
      </c>
      <c r="P1581" t="s">
        <v>6462</v>
      </c>
    </row>
    <row r="1582" spans="1:16" x14ac:dyDescent="0.55000000000000004">
      <c r="A1582" t="s">
        <v>0</v>
      </c>
      <c r="B1582" t="s">
        <v>6463</v>
      </c>
      <c r="C1582" t="s">
        <v>829</v>
      </c>
      <c r="D1582" t="s">
        <v>3828</v>
      </c>
      <c r="E1582" t="s">
        <v>20</v>
      </c>
      <c r="F1582" t="b">
        <v>0</v>
      </c>
      <c r="G1582" t="s">
        <v>27</v>
      </c>
      <c r="H1582" s="4">
        <v>45685.875081018523</v>
      </c>
      <c r="I1582" t="b">
        <v>0</v>
      </c>
      <c r="J1582" t="b">
        <v>1</v>
      </c>
      <c r="K1582" t="s">
        <v>24</v>
      </c>
      <c r="L1582" t="s">
        <v>22</v>
      </c>
      <c r="M1582">
        <v>70847.84375</v>
      </c>
      <c r="O1582" t="s">
        <v>6464</v>
      </c>
      <c r="P1582" t="s">
        <v>1671</v>
      </c>
    </row>
    <row r="1583" spans="1:16" x14ac:dyDescent="0.55000000000000004">
      <c r="A1583" t="s">
        <v>139</v>
      </c>
      <c r="B1583" t="s">
        <v>6465</v>
      </c>
      <c r="C1583" t="s">
        <v>114</v>
      </c>
      <c r="D1583" t="s">
        <v>3973</v>
      </c>
      <c r="E1583" t="s">
        <v>20</v>
      </c>
      <c r="F1583" t="b">
        <v>0</v>
      </c>
      <c r="G1583" t="s">
        <v>27</v>
      </c>
      <c r="H1583" s="4">
        <v>45685.875196759262</v>
      </c>
      <c r="I1583" t="b">
        <v>1</v>
      </c>
      <c r="J1583" t="b">
        <v>1</v>
      </c>
      <c r="K1583" t="s">
        <v>24</v>
      </c>
      <c r="L1583" t="s">
        <v>22</v>
      </c>
      <c r="M1583">
        <v>142500</v>
      </c>
      <c r="O1583" t="s">
        <v>6466</v>
      </c>
      <c r="P1583" t="s">
        <v>6467</v>
      </c>
    </row>
    <row r="1584" spans="1:16" x14ac:dyDescent="0.55000000000000004">
      <c r="A1584" t="s">
        <v>139</v>
      </c>
      <c r="B1584" t="s">
        <v>4237</v>
      </c>
      <c r="C1584" t="s">
        <v>44</v>
      </c>
      <c r="D1584" t="s">
        <v>3973</v>
      </c>
      <c r="E1584" t="s">
        <v>20</v>
      </c>
      <c r="F1584" t="b">
        <v>0</v>
      </c>
      <c r="G1584" t="s">
        <v>41</v>
      </c>
      <c r="H1584" s="4">
        <v>45685.875439814823</v>
      </c>
      <c r="I1584" t="b">
        <v>0</v>
      </c>
      <c r="J1584" t="b">
        <v>1</v>
      </c>
      <c r="K1584" t="s">
        <v>24</v>
      </c>
      <c r="L1584" t="s">
        <v>22</v>
      </c>
      <c r="M1584">
        <v>60000</v>
      </c>
      <c r="O1584" t="s">
        <v>6468</v>
      </c>
      <c r="P1584" t="s">
        <v>1526</v>
      </c>
    </row>
    <row r="1585" spans="1:16" x14ac:dyDescent="0.55000000000000004">
      <c r="A1585" t="s">
        <v>1</v>
      </c>
      <c r="B1585" t="s">
        <v>1</v>
      </c>
      <c r="C1585" t="s">
        <v>2870</v>
      </c>
      <c r="D1585" t="s">
        <v>3973</v>
      </c>
      <c r="E1585" t="s">
        <v>20</v>
      </c>
      <c r="F1585" t="b">
        <v>0</v>
      </c>
      <c r="G1585" t="s">
        <v>27</v>
      </c>
      <c r="H1585" s="4">
        <v>45685.876493055563</v>
      </c>
      <c r="I1585" t="b">
        <v>0</v>
      </c>
      <c r="J1585" t="b">
        <v>0</v>
      </c>
      <c r="K1585" t="s">
        <v>24</v>
      </c>
      <c r="L1585" t="s">
        <v>36</v>
      </c>
      <c r="N1585">
        <v>89</v>
      </c>
      <c r="O1585" t="s">
        <v>131</v>
      </c>
      <c r="P1585" t="s">
        <v>6469</v>
      </c>
    </row>
    <row r="1586" spans="1:16" x14ac:dyDescent="0.55000000000000004">
      <c r="A1586" t="s">
        <v>1</v>
      </c>
      <c r="B1586" t="s">
        <v>6470</v>
      </c>
      <c r="C1586" t="s">
        <v>967</v>
      </c>
      <c r="D1586" t="s">
        <v>3600</v>
      </c>
      <c r="E1586" t="s">
        <v>51</v>
      </c>
      <c r="F1586" t="b">
        <v>0</v>
      </c>
      <c r="G1586" t="s">
        <v>27</v>
      </c>
      <c r="H1586" s="4">
        <v>45685.876527777778</v>
      </c>
      <c r="I1586" t="b">
        <v>0</v>
      </c>
      <c r="J1586" t="b">
        <v>0</v>
      </c>
      <c r="K1586" t="s">
        <v>24</v>
      </c>
      <c r="L1586" t="s">
        <v>36</v>
      </c>
      <c r="N1586">
        <v>41.5</v>
      </c>
      <c r="O1586" t="s">
        <v>6471</v>
      </c>
    </row>
    <row r="1587" spans="1:16" x14ac:dyDescent="0.55000000000000004">
      <c r="A1587" t="s">
        <v>19</v>
      </c>
      <c r="B1587" t="s">
        <v>6472</v>
      </c>
      <c r="C1587" t="s">
        <v>217</v>
      </c>
      <c r="D1587" t="s">
        <v>4035</v>
      </c>
      <c r="E1587" t="s">
        <v>20</v>
      </c>
      <c r="F1587" t="b">
        <v>0</v>
      </c>
      <c r="G1587" t="s">
        <v>217</v>
      </c>
      <c r="H1587" s="4">
        <v>45685.898518518523</v>
      </c>
      <c r="I1587" t="b">
        <v>0</v>
      </c>
      <c r="J1587" t="b">
        <v>0</v>
      </c>
      <c r="K1587" t="s">
        <v>217</v>
      </c>
      <c r="L1587" t="s">
        <v>22</v>
      </c>
      <c r="M1587">
        <v>48000</v>
      </c>
      <c r="O1587" t="s">
        <v>6473</v>
      </c>
      <c r="P1587" t="s">
        <v>6474</v>
      </c>
    </row>
    <row r="1588" spans="1:16" x14ac:dyDescent="0.55000000000000004">
      <c r="A1588" t="s">
        <v>0</v>
      </c>
      <c r="B1588" t="s">
        <v>6475</v>
      </c>
      <c r="C1588" t="s">
        <v>76</v>
      </c>
      <c r="D1588" t="s">
        <v>3973</v>
      </c>
      <c r="E1588" t="s">
        <v>20</v>
      </c>
      <c r="F1588" t="b">
        <v>0</v>
      </c>
      <c r="G1588" t="s">
        <v>41</v>
      </c>
      <c r="H1588" s="4">
        <v>45685.917083333326</v>
      </c>
      <c r="I1588" t="b">
        <v>0</v>
      </c>
      <c r="J1588" t="b">
        <v>1</v>
      </c>
      <c r="K1588" t="s">
        <v>24</v>
      </c>
      <c r="L1588" t="s">
        <v>22</v>
      </c>
      <c r="M1588">
        <v>71000</v>
      </c>
      <c r="O1588" t="s">
        <v>6476</v>
      </c>
      <c r="P1588" t="s">
        <v>6477</v>
      </c>
    </row>
    <row r="1589" spans="1:16" x14ac:dyDescent="0.55000000000000004">
      <c r="A1589" t="s">
        <v>2</v>
      </c>
      <c r="B1589" t="s">
        <v>6478</v>
      </c>
      <c r="C1589" t="s">
        <v>6479</v>
      </c>
      <c r="D1589" t="s">
        <v>3973</v>
      </c>
      <c r="E1589" t="s">
        <v>20</v>
      </c>
      <c r="F1589" t="b">
        <v>0</v>
      </c>
      <c r="G1589" t="s">
        <v>27</v>
      </c>
      <c r="H1589" s="4">
        <v>45685.919166666667</v>
      </c>
      <c r="I1589" t="b">
        <v>0</v>
      </c>
      <c r="J1589" t="b">
        <v>1</v>
      </c>
      <c r="K1589" t="s">
        <v>24</v>
      </c>
      <c r="L1589" t="s">
        <v>22</v>
      </c>
      <c r="M1589">
        <v>106237.5</v>
      </c>
      <c r="O1589" t="s">
        <v>6480</v>
      </c>
      <c r="P1589" t="s">
        <v>6481</v>
      </c>
    </row>
    <row r="1590" spans="1:16" x14ac:dyDescent="0.55000000000000004">
      <c r="A1590" t="s">
        <v>0</v>
      </c>
      <c r="B1590" t="s">
        <v>0</v>
      </c>
      <c r="C1590" t="s">
        <v>1947</v>
      </c>
      <c r="D1590" t="s">
        <v>3828</v>
      </c>
      <c r="E1590" t="s">
        <v>20</v>
      </c>
      <c r="F1590" t="b">
        <v>0</v>
      </c>
      <c r="G1590" t="s">
        <v>27</v>
      </c>
      <c r="H1590" s="4">
        <v>45685.958414351851</v>
      </c>
      <c r="I1590" t="b">
        <v>0</v>
      </c>
      <c r="J1590" t="b">
        <v>1</v>
      </c>
      <c r="K1590" t="s">
        <v>24</v>
      </c>
      <c r="L1590" t="s">
        <v>22</v>
      </c>
      <c r="M1590">
        <v>97500</v>
      </c>
      <c r="O1590" t="s">
        <v>6482</v>
      </c>
      <c r="P1590" t="s">
        <v>6483</v>
      </c>
    </row>
    <row r="1591" spans="1:16" x14ac:dyDescent="0.55000000000000004">
      <c r="A1591" t="s">
        <v>0</v>
      </c>
      <c r="B1591" t="s">
        <v>6484</v>
      </c>
      <c r="C1591" t="s">
        <v>1923</v>
      </c>
      <c r="D1591" t="s">
        <v>3973</v>
      </c>
      <c r="E1591" t="s">
        <v>20</v>
      </c>
      <c r="F1591" t="b">
        <v>0</v>
      </c>
      <c r="G1591" t="s">
        <v>30</v>
      </c>
      <c r="H1591" s="4">
        <v>45685.959328703713</v>
      </c>
      <c r="I1591" t="b">
        <v>0</v>
      </c>
      <c r="J1591" t="b">
        <v>0</v>
      </c>
      <c r="K1591" t="s">
        <v>24</v>
      </c>
      <c r="L1591" t="s">
        <v>22</v>
      </c>
      <c r="M1591">
        <v>77500</v>
      </c>
      <c r="O1591" t="s">
        <v>6485</v>
      </c>
      <c r="P1591" t="s">
        <v>6486</v>
      </c>
    </row>
    <row r="1592" spans="1:16" x14ac:dyDescent="0.55000000000000004">
      <c r="A1592" t="s">
        <v>89</v>
      </c>
      <c r="B1592" t="s">
        <v>6487</v>
      </c>
      <c r="C1592" t="s">
        <v>1025</v>
      </c>
      <c r="D1592" t="s">
        <v>3973</v>
      </c>
      <c r="E1592" t="s">
        <v>20</v>
      </c>
      <c r="F1592" t="b">
        <v>0</v>
      </c>
      <c r="G1592" t="s">
        <v>41</v>
      </c>
      <c r="H1592" s="4">
        <v>45685.961192129631</v>
      </c>
      <c r="I1592" t="b">
        <v>1</v>
      </c>
      <c r="J1592" t="b">
        <v>0</v>
      </c>
      <c r="K1592" t="s">
        <v>24</v>
      </c>
      <c r="L1592" t="s">
        <v>36</v>
      </c>
      <c r="N1592">
        <v>57.5</v>
      </c>
      <c r="O1592" t="s">
        <v>4344</v>
      </c>
      <c r="P1592" t="s">
        <v>415</v>
      </c>
    </row>
    <row r="1593" spans="1:16" x14ac:dyDescent="0.55000000000000004">
      <c r="A1593" t="s">
        <v>0</v>
      </c>
      <c r="B1593" t="s">
        <v>1724</v>
      </c>
      <c r="C1593" t="s">
        <v>400</v>
      </c>
      <c r="D1593" t="s">
        <v>3828</v>
      </c>
      <c r="E1593" t="s">
        <v>20</v>
      </c>
      <c r="F1593" t="b">
        <v>0</v>
      </c>
      <c r="G1593" t="s">
        <v>30</v>
      </c>
      <c r="H1593" s="4">
        <v>45686.001064814824</v>
      </c>
      <c r="I1593" t="b">
        <v>0</v>
      </c>
      <c r="J1593" t="b">
        <v>1</v>
      </c>
      <c r="K1593" t="s">
        <v>24</v>
      </c>
      <c r="L1593" t="s">
        <v>22</v>
      </c>
      <c r="M1593">
        <v>92500</v>
      </c>
      <c r="O1593" t="s">
        <v>6446</v>
      </c>
      <c r="P1593" t="s">
        <v>726</v>
      </c>
    </row>
    <row r="1594" spans="1:16" x14ac:dyDescent="0.55000000000000004">
      <c r="A1594" t="s">
        <v>40</v>
      </c>
      <c r="B1594" t="s">
        <v>40</v>
      </c>
      <c r="C1594" t="s">
        <v>1007</v>
      </c>
      <c r="D1594" t="s">
        <v>2262</v>
      </c>
      <c r="E1594" t="s">
        <v>219</v>
      </c>
      <c r="F1594" t="b">
        <v>0</v>
      </c>
      <c r="G1594" t="s">
        <v>41</v>
      </c>
      <c r="H1594" s="4">
        <v>45686.002858796302</v>
      </c>
      <c r="I1594" t="b">
        <v>0</v>
      </c>
      <c r="J1594" t="b">
        <v>1</v>
      </c>
      <c r="K1594" t="s">
        <v>24</v>
      </c>
      <c r="L1594" t="s">
        <v>36</v>
      </c>
      <c r="N1594">
        <v>72.5</v>
      </c>
      <c r="O1594" t="s">
        <v>2262</v>
      </c>
      <c r="P1594" t="s">
        <v>6488</v>
      </c>
    </row>
    <row r="1595" spans="1:16" x14ac:dyDescent="0.55000000000000004">
      <c r="A1595" t="s">
        <v>191</v>
      </c>
      <c r="B1595" t="s">
        <v>6489</v>
      </c>
      <c r="C1595" t="s">
        <v>740</v>
      </c>
      <c r="D1595" t="s">
        <v>4035</v>
      </c>
      <c r="E1595" t="s">
        <v>20</v>
      </c>
      <c r="F1595" t="b">
        <v>0</v>
      </c>
      <c r="G1595" t="s">
        <v>740</v>
      </c>
      <c r="H1595" s="4">
        <v>45686.019699074073</v>
      </c>
      <c r="I1595" t="b">
        <v>0</v>
      </c>
      <c r="J1595" t="b">
        <v>0</v>
      </c>
      <c r="K1595" t="s">
        <v>740</v>
      </c>
      <c r="L1595" t="s">
        <v>22</v>
      </c>
      <c r="M1595">
        <v>140800</v>
      </c>
      <c r="O1595" t="s">
        <v>1762</v>
      </c>
      <c r="P1595" t="s">
        <v>385</v>
      </c>
    </row>
    <row r="1596" spans="1:16" x14ac:dyDescent="0.55000000000000004">
      <c r="A1596" t="s">
        <v>139</v>
      </c>
      <c r="B1596" t="s">
        <v>6490</v>
      </c>
      <c r="C1596" t="s">
        <v>44</v>
      </c>
      <c r="D1596" t="s">
        <v>5243</v>
      </c>
      <c r="E1596" t="s">
        <v>20</v>
      </c>
      <c r="F1596" t="b">
        <v>0</v>
      </c>
      <c r="G1596" t="s">
        <v>41</v>
      </c>
      <c r="H1596" s="4">
        <v>45686.125428240739</v>
      </c>
      <c r="I1596" t="b">
        <v>0</v>
      </c>
      <c r="J1596" t="b">
        <v>1</v>
      </c>
      <c r="K1596" t="s">
        <v>24</v>
      </c>
      <c r="L1596" t="s">
        <v>22</v>
      </c>
      <c r="M1596">
        <v>134000</v>
      </c>
      <c r="O1596" t="s">
        <v>4631</v>
      </c>
      <c r="P1596" t="s">
        <v>882</v>
      </c>
    </row>
    <row r="1597" spans="1:16" x14ac:dyDescent="0.55000000000000004">
      <c r="A1597" t="s">
        <v>0</v>
      </c>
      <c r="B1597" t="s">
        <v>6491</v>
      </c>
      <c r="C1597" t="s">
        <v>44</v>
      </c>
      <c r="D1597" t="s">
        <v>4003</v>
      </c>
      <c r="E1597" t="s">
        <v>20</v>
      </c>
      <c r="F1597" t="b">
        <v>0</v>
      </c>
      <c r="G1597" t="s">
        <v>23</v>
      </c>
      <c r="H1597" s="4">
        <v>45686.14435185185</v>
      </c>
      <c r="I1597" t="b">
        <v>1</v>
      </c>
      <c r="J1597" t="b">
        <v>0</v>
      </c>
      <c r="K1597" t="s">
        <v>24</v>
      </c>
      <c r="L1597" t="s">
        <v>22</v>
      </c>
      <c r="M1597">
        <v>100000</v>
      </c>
      <c r="O1597" t="s">
        <v>2406</v>
      </c>
      <c r="P1597" t="s">
        <v>149</v>
      </c>
    </row>
    <row r="1598" spans="1:16" x14ac:dyDescent="0.55000000000000004">
      <c r="A1598" t="s">
        <v>0</v>
      </c>
      <c r="B1598" t="s">
        <v>5666</v>
      </c>
      <c r="C1598" t="s">
        <v>82</v>
      </c>
      <c r="D1598" t="s">
        <v>2208</v>
      </c>
      <c r="E1598" t="s">
        <v>20</v>
      </c>
      <c r="F1598" t="b">
        <v>0</v>
      </c>
      <c r="G1598" t="s">
        <v>27</v>
      </c>
      <c r="H1598" s="4">
        <v>45686.250023148154</v>
      </c>
      <c r="I1598" t="b">
        <v>0</v>
      </c>
      <c r="J1598" t="b">
        <v>1</v>
      </c>
      <c r="K1598" t="s">
        <v>24</v>
      </c>
      <c r="L1598" t="s">
        <v>22</v>
      </c>
      <c r="M1598">
        <v>60993</v>
      </c>
      <c r="O1598" t="s">
        <v>6492</v>
      </c>
      <c r="P1598" t="s">
        <v>393</v>
      </c>
    </row>
    <row r="1599" spans="1:16" x14ac:dyDescent="0.55000000000000004">
      <c r="A1599" t="s">
        <v>0</v>
      </c>
      <c r="B1599" t="s">
        <v>6493</v>
      </c>
      <c r="C1599" t="s">
        <v>33</v>
      </c>
      <c r="D1599" t="s">
        <v>3600</v>
      </c>
      <c r="E1599" t="s">
        <v>51</v>
      </c>
      <c r="F1599" t="b">
        <v>0</v>
      </c>
      <c r="G1599" t="s">
        <v>35</v>
      </c>
      <c r="H1599" s="4">
        <v>45686.25072916667</v>
      </c>
      <c r="I1599" t="b">
        <v>1</v>
      </c>
      <c r="J1599" t="b">
        <v>0</v>
      </c>
      <c r="K1599" t="s">
        <v>24</v>
      </c>
      <c r="L1599" t="s">
        <v>36</v>
      </c>
      <c r="N1599">
        <v>55</v>
      </c>
      <c r="O1599" t="s">
        <v>6494</v>
      </c>
      <c r="P1599" t="s">
        <v>6495</v>
      </c>
    </row>
    <row r="1600" spans="1:16" x14ac:dyDescent="0.55000000000000004">
      <c r="A1600" t="s">
        <v>1</v>
      </c>
      <c r="B1600" t="s">
        <v>6496</v>
      </c>
      <c r="C1600" t="s">
        <v>372</v>
      </c>
      <c r="D1600" t="s">
        <v>3600</v>
      </c>
      <c r="E1600" t="s">
        <v>51</v>
      </c>
      <c r="F1600" t="b">
        <v>0</v>
      </c>
      <c r="G1600" t="s">
        <v>27</v>
      </c>
      <c r="H1600" s="4">
        <v>45686.251250000001</v>
      </c>
      <c r="I1600" t="b">
        <v>0</v>
      </c>
      <c r="J1600" t="b">
        <v>0</v>
      </c>
      <c r="K1600" t="s">
        <v>24</v>
      </c>
      <c r="L1600" t="s">
        <v>36</v>
      </c>
      <c r="N1600">
        <v>41.5</v>
      </c>
      <c r="O1600" t="s">
        <v>6471</v>
      </c>
    </row>
    <row r="1601" spans="1:16" x14ac:dyDescent="0.55000000000000004">
      <c r="A1601" t="s">
        <v>1</v>
      </c>
      <c r="B1601" t="s">
        <v>6497</v>
      </c>
      <c r="C1601" t="s">
        <v>1521</v>
      </c>
      <c r="D1601" t="s">
        <v>3973</v>
      </c>
      <c r="E1601" t="s">
        <v>20</v>
      </c>
      <c r="F1601" t="b">
        <v>0</v>
      </c>
      <c r="G1601" t="s">
        <v>52</v>
      </c>
      <c r="H1601" s="4">
        <v>45686.251620370371</v>
      </c>
      <c r="I1601" t="b">
        <v>0</v>
      </c>
      <c r="J1601" t="b">
        <v>1</v>
      </c>
      <c r="K1601" t="s">
        <v>24</v>
      </c>
      <c r="L1601" t="s">
        <v>22</v>
      </c>
      <c r="M1601">
        <v>105000</v>
      </c>
      <c r="O1601" t="s">
        <v>1549</v>
      </c>
      <c r="P1601" t="s">
        <v>1198</v>
      </c>
    </row>
    <row r="1602" spans="1:16" x14ac:dyDescent="0.55000000000000004">
      <c r="A1602" t="s">
        <v>1</v>
      </c>
      <c r="B1602" t="s">
        <v>6498</v>
      </c>
      <c r="C1602" t="s">
        <v>2544</v>
      </c>
      <c r="D1602" t="s">
        <v>4003</v>
      </c>
      <c r="E1602" t="s">
        <v>20</v>
      </c>
      <c r="F1602" t="b">
        <v>0</v>
      </c>
      <c r="G1602" t="s">
        <v>41</v>
      </c>
      <c r="H1602" s="4">
        <v>45686.252812500003</v>
      </c>
      <c r="I1602" t="b">
        <v>1</v>
      </c>
      <c r="J1602" t="b">
        <v>0</v>
      </c>
      <c r="K1602" t="s">
        <v>24</v>
      </c>
      <c r="L1602" t="s">
        <v>22</v>
      </c>
      <c r="M1602">
        <v>640000</v>
      </c>
      <c r="O1602" t="s">
        <v>822</v>
      </c>
    </row>
    <row r="1603" spans="1:16" x14ac:dyDescent="0.55000000000000004">
      <c r="A1603" t="s">
        <v>2</v>
      </c>
      <c r="B1603" t="s">
        <v>439</v>
      </c>
      <c r="C1603" t="s">
        <v>337</v>
      </c>
      <c r="D1603" t="s">
        <v>3828</v>
      </c>
      <c r="E1603" t="s">
        <v>20</v>
      </c>
      <c r="F1603" t="b">
        <v>0</v>
      </c>
      <c r="G1603" t="s">
        <v>41</v>
      </c>
      <c r="H1603" s="4">
        <v>45686.252812500003</v>
      </c>
      <c r="I1603" t="b">
        <v>0</v>
      </c>
      <c r="J1603" t="b">
        <v>0</v>
      </c>
      <c r="K1603" t="s">
        <v>24</v>
      </c>
      <c r="L1603" t="s">
        <v>22</v>
      </c>
      <c r="M1603">
        <v>206500</v>
      </c>
      <c r="O1603" t="s">
        <v>2254</v>
      </c>
      <c r="P1603" t="s">
        <v>5686</v>
      </c>
    </row>
    <row r="1604" spans="1:16" x14ac:dyDescent="0.55000000000000004">
      <c r="A1604" t="s">
        <v>40</v>
      </c>
      <c r="B1604" t="s">
        <v>5579</v>
      </c>
      <c r="C1604" t="s">
        <v>39</v>
      </c>
      <c r="D1604" t="s">
        <v>2208</v>
      </c>
      <c r="E1604" t="s">
        <v>20</v>
      </c>
      <c r="F1604" t="b">
        <v>1</v>
      </c>
      <c r="G1604" t="s">
        <v>30</v>
      </c>
      <c r="H1604" s="4">
        <v>45686.267326388886</v>
      </c>
      <c r="I1604" t="b">
        <v>0</v>
      </c>
      <c r="J1604" t="b">
        <v>1</v>
      </c>
      <c r="K1604" t="s">
        <v>24</v>
      </c>
      <c r="L1604" t="s">
        <v>22</v>
      </c>
      <c r="M1604">
        <v>106500</v>
      </c>
      <c r="O1604" t="s">
        <v>6499</v>
      </c>
      <c r="P1604" t="s">
        <v>5580</v>
      </c>
    </row>
    <row r="1605" spans="1:16" x14ac:dyDescent="0.55000000000000004">
      <c r="A1605" t="s">
        <v>89</v>
      </c>
      <c r="B1605" t="s">
        <v>6500</v>
      </c>
      <c r="C1605" t="s">
        <v>39</v>
      </c>
      <c r="D1605" t="s">
        <v>6408</v>
      </c>
      <c r="E1605" t="s">
        <v>20</v>
      </c>
      <c r="F1605" t="b">
        <v>1</v>
      </c>
      <c r="G1605" t="s">
        <v>1371</v>
      </c>
      <c r="H1605" s="4">
        <v>45686.272534722222</v>
      </c>
      <c r="I1605" t="b">
        <v>1</v>
      </c>
      <c r="J1605" t="b">
        <v>0</v>
      </c>
      <c r="K1605" t="s">
        <v>1371</v>
      </c>
      <c r="L1605" t="s">
        <v>22</v>
      </c>
      <c r="M1605">
        <v>195000</v>
      </c>
      <c r="O1605" t="s">
        <v>4052</v>
      </c>
    </row>
    <row r="1606" spans="1:16" x14ac:dyDescent="0.55000000000000004">
      <c r="A1606" t="s">
        <v>28</v>
      </c>
      <c r="B1606" t="s">
        <v>28</v>
      </c>
      <c r="C1606" t="s">
        <v>39</v>
      </c>
      <c r="D1606" t="s">
        <v>3985</v>
      </c>
      <c r="E1606" t="s">
        <v>20</v>
      </c>
      <c r="F1606" t="b">
        <v>1</v>
      </c>
      <c r="G1606" t="s">
        <v>2452</v>
      </c>
      <c r="H1606" s="4">
        <v>45686.274722222217</v>
      </c>
      <c r="I1606" t="b">
        <v>0</v>
      </c>
      <c r="J1606" t="b">
        <v>0</v>
      </c>
      <c r="K1606" t="s">
        <v>2452</v>
      </c>
      <c r="L1606" t="s">
        <v>22</v>
      </c>
      <c r="M1606">
        <v>69000</v>
      </c>
      <c r="O1606" t="s">
        <v>5064</v>
      </c>
      <c r="P1606" t="s">
        <v>5065</v>
      </c>
    </row>
    <row r="1607" spans="1:16" x14ac:dyDescent="0.55000000000000004">
      <c r="A1607" t="s">
        <v>0</v>
      </c>
      <c r="B1607" t="s">
        <v>2166</v>
      </c>
      <c r="C1607" t="s">
        <v>192</v>
      </c>
      <c r="D1607" t="s">
        <v>4084</v>
      </c>
      <c r="E1607" t="s">
        <v>20</v>
      </c>
      <c r="F1607" t="b">
        <v>0</v>
      </c>
      <c r="G1607" t="s">
        <v>23</v>
      </c>
      <c r="H1607" s="4">
        <v>45686.284305555557</v>
      </c>
      <c r="I1607" t="b">
        <v>0</v>
      </c>
      <c r="J1607" t="b">
        <v>0</v>
      </c>
      <c r="K1607" t="s">
        <v>24</v>
      </c>
      <c r="L1607" t="s">
        <v>22</v>
      </c>
      <c r="M1607">
        <v>106500</v>
      </c>
      <c r="O1607" t="s">
        <v>374</v>
      </c>
      <c r="P1607" t="s">
        <v>4086</v>
      </c>
    </row>
    <row r="1608" spans="1:16" x14ac:dyDescent="0.55000000000000004">
      <c r="A1608" t="s">
        <v>0</v>
      </c>
      <c r="B1608" t="s">
        <v>3807</v>
      </c>
      <c r="C1608" t="s">
        <v>1591</v>
      </c>
      <c r="D1608" t="s">
        <v>4084</v>
      </c>
      <c r="E1608" t="s">
        <v>20</v>
      </c>
      <c r="F1608" t="b">
        <v>0</v>
      </c>
      <c r="G1608" t="s">
        <v>23</v>
      </c>
      <c r="H1608" s="4">
        <v>45686.284328703703</v>
      </c>
      <c r="I1608" t="b">
        <v>0</v>
      </c>
      <c r="J1608" t="b">
        <v>0</v>
      </c>
      <c r="K1608" t="s">
        <v>24</v>
      </c>
      <c r="L1608" t="s">
        <v>22</v>
      </c>
      <c r="M1608">
        <v>70000</v>
      </c>
      <c r="O1608" t="s">
        <v>6501</v>
      </c>
      <c r="P1608" t="s">
        <v>320</v>
      </c>
    </row>
    <row r="1609" spans="1:16" x14ac:dyDescent="0.55000000000000004">
      <c r="A1609" t="s">
        <v>1</v>
      </c>
      <c r="B1609" t="s">
        <v>6502</v>
      </c>
      <c r="C1609" t="s">
        <v>23</v>
      </c>
      <c r="D1609" t="s">
        <v>3828</v>
      </c>
      <c r="E1609" t="s">
        <v>20</v>
      </c>
      <c r="F1609" t="b">
        <v>0</v>
      </c>
      <c r="G1609" t="s">
        <v>23</v>
      </c>
      <c r="H1609" s="4">
        <v>45686.284421296303</v>
      </c>
      <c r="I1609" t="b">
        <v>0</v>
      </c>
      <c r="J1609" t="b">
        <v>1</v>
      </c>
      <c r="K1609" t="s">
        <v>24</v>
      </c>
      <c r="L1609" t="s">
        <v>22</v>
      </c>
      <c r="M1609">
        <v>178000</v>
      </c>
      <c r="O1609" t="s">
        <v>2815</v>
      </c>
      <c r="P1609" t="s">
        <v>6503</v>
      </c>
    </row>
    <row r="1610" spans="1:16" x14ac:dyDescent="0.55000000000000004">
      <c r="A1610" t="s">
        <v>0</v>
      </c>
      <c r="B1610" t="s">
        <v>0</v>
      </c>
      <c r="C1610" t="s">
        <v>3055</v>
      </c>
      <c r="D1610" t="s">
        <v>4084</v>
      </c>
      <c r="E1610" t="s">
        <v>20</v>
      </c>
      <c r="F1610" t="b">
        <v>0</v>
      </c>
      <c r="G1610" t="s">
        <v>27</v>
      </c>
      <c r="H1610" s="4">
        <v>45686.291724537034</v>
      </c>
      <c r="I1610" t="b">
        <v>0</v>
      </c>
      <c r="J1610" t="b">
        <v>0</v>
      </c>
      <c r="K1610" t="s">
        <v>24</v>
      </c>
      <c r="L1610" t="s">
        <v>22</v>
      </c>
      <c r="M1610">
        <v>68900</v>
      </c>
      <c r="O1610" t="s">
        <v>109</v>
      </c>
      <c r="P1610" t="s">
        <v>204</v>
      </c>
    </row>
    <row r="1611" spans="1:16" x14ac:dyDescent="0.55000000000000004">
      <c r="A1611" t="s">
        <v>1</v>
      </c>
      <c r="B1611" t="s">
        <v>3217</v>
      </c>
      <c r="C1611" t="s">
        <v>122</v>
      </c>
      <c r="D1611" t="s">
        <v>4084</v>
      </c>
      <c r="E1611" t="s">
        <v>20</v>
      </c>
      <c r="F1611" t="b">
        <v>0</v>
      </c>
      <c r="G1611" t="s">
        <v>52</v>
      </c>
      <c r="H1611" s="4">
        <v>45686.292893518519</v>
      </c>
      <c r="I1611" t="b">
        <v>0</v>
      </c>
      <c r="J1611" t="b">
        <v>0</v>
      </c>
      <c r="K1611" t="s">
        <v>24</v>
      </c>
      <c r="L1611" t="s">
        <v>22</v>
      </c>
      <c r="M1611">
        <v>110000</v>
      </c>
      <c r="O1611" t="s">
        <v>374</v>
      </c>
      <c r="P1611" t="s">
        <v>5146</v>
      </c>
    </row>
    <row r="1612" spans="1:16" x14ac:dyDescent="0.55000000000000004">
      <c r="A1612" t="s">
        <v>1</v>
      </c>
      <c r="B1612" t="s">
        <v>168</v>
      </c>
      <c r="C1612" t="s">
        <v>1521</v>
      </c>
      <c r="D1612" t="s">
        <v>2208</v>
      </c>
      <c r="E1612" t="s">
        <v>20</v>
      </c>
      <c r="F1612" t="b">
        <v>0</v>
      </c>
      <c r="G1612" t="s">
        <v>52</v>
      </c>
      <c r="H1612" s="4">
        <v>45686.293287037042</v>
      </c>
      <c r="I1612" t="b">
        <v>0</v>
      </c>
      <c r="J1612" t="b">
        <v>1</v>
      </c>
      <c r="K1612" t="s">
        <v>24</v>
      </c>
      <c r="L1612" t="s">
        <v>22</v>
      </c>
      <c r="M1612">
        <v>210000</v>
      </c>
      <c r="O1612" t="s">
        <v>6504</v>
      </c>
      <c r="P1612" t="s">
        <v>6505</v>
      </c>
    </row>
    <row r="1613" spans="1:16" x14ac:dyDescent="0.55000000000000004">
      <c r="A1613" t="s">
        <v>1</v>
      </c>
      <c r="B1613" t="s">
        <v>6506</v>
      </c>
      <c r="C1613" t="s">
        <v>203</v>
      </c>
      <c r="D1613" t="s">
        <v>3973</v>
      </c>
      <c r="E1613" t="s">
        <v>20</v>
      </c>
      <c r="F1613" t="b">
        <v>0</v>
      </c>
      <c r="G1613" t="s">
        <v>27</v>
      </c>
      <c r="H1613" s="4">
        <v>45686.293715277781</v>
      </c>
      <c r="I1613" t="b">
        <v>0</v>
      </c>
      <c r="J1613" t="b">
        <v>1</v>
      </c>
      <c r="K1613" t="s">
        <v>24</v>
      </c>
      <c r="L1613" t="s">
        <v>22</v>
      </c>
      <c r="M1613">
        <v>171000</v>
      </c>
      <c r="O1613" t="s">
        <v>1712</v>
      </c>
      <c r="P1613" t="s">
        <v>6507</v>
      </c>
    </row>
    <row r="1614" spans="1:16" x14ac:dyDescent="0.55000000000000004">
      <c r="A1614" t="s">
        <v>2</v>
      </c>
      <c r="B1614" t="s">
        <v>6508</v>
      </c>
      <c r="C1614" t="s">
        <v>42</v>
      </c>
      <c r="D1614" t="s">
        <v>3973</v>
      </c>
      <c r="E1614" t="s">
        <v>20</v>
      </c>
      <c r="F1614" t="b">
        <v>0</v>
      </c>
      <c r="G1614" t="s">
        <v>27</v>
      </c>
      <c r="H1614" s="4">
        <v>45686.335428240738</v>
      </c>
      <c r="I1614" t="b">
        <v>0</v>
      </c>
      <c r="J1614" t="b">
        <v>1</v>
      </c>
      <c r="K1614" t="s">
        <v>24</v>
      </c>
      <c r="L1614" t="s">
        <v>22</v>
      </c>
      <c r="M1614">
        <v>193500</v>
      </c>
      <c r="O1614" t="s">
        <v>3973</v>
      </c>
      <c r="P1614" t="s">
        <v>6509</v>
      </c>
    </row>
    <row r="1615" spans="1:16" x14ac:dyDescent="0.55000000000000004">
      <c r="A1615" t="s">
        <v>0</v>
      </c>
      <c r="B1615" t="s">
        <v>0</v>
      </c>
      <c r="C1615" t="s">
        <v>6510</v>
      </c>
      <c r="D1615" t="s">
        <v>4090</v>
      </c>
      <c r="E1615" t="s">
        <v>20</v>
      </c>
      <c r="F1615" t="b">
        <v>0</v>
      </c>
      <c r="G1615" t="s">
        <v>27</v>
      </c>
      <c r="H1615" s="4">
        <v>45686.416724537034</v>
      </c>
      <c r="I1615" t="b">
        <v>0</v>
      </c>
      <c r="J1615" t="b">
        <v>1</v>
      </c>
      <c r="K1615" t="s">
        <v>24</v>
      </c>
      <c r="L1615" t="s">
        <v>22</v>
      </c>
      <c r="M1615">
        <v>80000</v>
      </c>
      <c r="O1615" t="s">
        <v>6511</v>
      </c>
      <c r="P1615" t="s">
        <v>280</v>
      </c>
    </row>
    <row r="1616" spans="1:16" x14ac:dyDescent="0.55000000000000004">
      <c r="A1616" t="s">
        <v>1</v>
      </c>
      <c r="B1616" t="s">
        <v>6512</v>
      </c>
      <c r="C1616" t="s">
        <v>44</v>
      </c>
      <c r="D1616" t="s">
        <v>3973</v>
      </c>
      <c r="E1616" t="s">
        <v>20</v>
      </c>
      <c r="F1616" t="b">
        <v>0</v>
      </c>
      <c r="G1616" t="s">
        <v>41</v>
      </c>
      <c r="H1616" s="4">
        <v>45686.417222222219</v>
      </c>
      <c r="I1616" t="b">
        <v>0</v>
      </c>
      <c r="J1616" t="b">
        <v>0</v>
      </c>
      <c r="K1616" t="s">
        <v>24</v>
      </c>
      <c r="L1616" t="s">
        <v>22</v>
      </c>
      <c r="M1616">
        <v>100000</v>
      </c>
      <c r="O1616" t="s">
        <v>482</v>
      </c>
      <c r="P1616" t="s">
        <v>2170</v>
      </c>
    </row>
    <row r="1617" spans="1:16" x14ac:dyDescent="0.55000000000000004">
      <c r="A1617" t="s">
        <v>139</v>
      </c>
      <c r="B1617" t="s">
        <v>2637</v>
      </c>
      <c r="C1617" t="s">
        <v>2842</v>
      </c>
      <c r="D1617" t="s">
        <v>3973</v>
      </c>
      <c r="E1617" t="s">
        <v>51</v>
      </c>
      <c r="F1617" t="b">
        <v>0</v>
      </c>
      <c r="G1617" t="s">
        <v>52</v>
      </c>
      <c r="H1617" s="4">
        <v>45686.417800925927</v>
      </c>
      <c r="I1617" t="b">
        <v>0</v>
      </c>
      <c r="J1617" t="b">
        <v>1</v>
      </c>
      <c r="K1617" t="s">
        <v>24</v>
      </c>
      <c r="L1617" t="s">
        <v>36</v>
      </c>
      <c r="N1617">
        <v>45</v>
      </c>
      <c r="O1617" t="s">
        <v>3933</v>
      </c>
      <c r="P1617" t="s">
        <v>6513</v>
      </c>
    </row>
    <row r="1618" spans="1:16" x14ac:dyDescent="0.55000000000000004">
      <c r="A1618" t="s">
        <v>28</v>
      </c>
      <c r="B1618" t="s">
        <v>6514</v>
      </c>
      <c r="C1618" t="s">
        <v>6515</v>
      </c>
      <c r="D1618" t="s">
        <v>3973</v>
      </c>
      <c r="E1618" t="s">
        <v>20</v>
      </c>
      <c r="F1618" t="b">
        <v>0</v>
      </c>
      <c r="G1618" t="s">
        <v>106</v>
      </c>
      <c r="H1618" s="4">
        <v>45686.434918981482</v>
      </c>
      <c r="I1618" t="b">
        <v>0</v>
      </c>
      <c r="J1618" t="b">
        <v>0</v>
      </c>
      <c r="K1618" t="s">
        <v>106</v>
      </c>
      <c r="L1618" t="s">
        <v>22</v>
      </c>
      <c r="M1618">
        <v>159000</v>
      </c>
      <c r="O1618" t="s">
        <v>1642</v>
      </c>
      <c r="P1618" t="s">
        <v>6516</v>
      </c>
    </row>
    <row r="1619" spans="1:16" x14ac:dyDescent="0.55000000000000004">
      <c r="A1619" t="s">
        <v>2</v>
      </c>
      <c r="B1619" t="s">
        <v>6517</v>
      </c>
      <c r="C1619" t="s">
        <v>151</v>
      </c>
      <c r="D1619" t="s">
        <v>3973</v>
      </c>
      <c r="E1619" t="s">
        <v>20</v>
      </c>
      <c r="F1619" t="b">
        <v>0</v>
      </c>
      <c r="G1619" t="s">
        <v>30</v>
      </c>
      <c r="H1619" s="4">
        <v>45686.45925925926</v>
      </c>
      <c r="I1619" t="b">
        <v>0</v>
      </c>
      <c r="J1619" t="b">
        <v>1</v>
      </c>
      <c r="K1619" t="s">
        <v>24</v>
      </c>
      <c r="L1619" t="s">
        <v>22</v>
      </c>
      <c r="M1619">
        <v>140500</v>
      </c>
      <c r="O1619" t="s">
        <v>6518</v>
      </c>
      <c r="P1619" t="s">
        <v>6519</v>
      </c>
    </row>
    <row r="1620" spans="1:16" x14ac:dyDescent="0.55000000000000004">
      <c r="A1620" t="s">
        <v>2</v>
      </c>
      <c r="B1620" t="s">
        <v>6520</v>
      </c>
      <c r="C1620" t="s">
        <v>158</v>
      </c>
      <c r="D1620" t="s">
        <v>4035</v>
      </c>
      <c r="E1620" t="s">
        <v>20</v>
      </c>
      <c r="F1620" t="b">
        <v>0</v>
      </c>
      <c r="G1620" t="s">
        <v>158</v>
      </c>
      <c r="H1620" s="4">
        <v>45686.519282407397</v>
      </c>
      <c r="I1620" t="b">
        <v>0</v>
      </c>
      <c r="J1620" t="b">
        <v>0</v>
      </c>
      <c r="K1620" t="s">
        <v>158</v>
      </c>
      <c r="L1620" t="s">
        <v>22</v>
      </c>
      <c r="M1620">
        <v>40000</v>
      </c>
      <c r="O1620" t="s">
        <v>1906</v>
      </c>
      <c r="P1620" t="s">
        <v>6521</v>
      </c>
    </row>
    <row r="1621" spans="1:16" x14ac:dyDescent="0.55000000000000004">
      <c r="A1621" t="s">
        <v>28</v>
      </c>
      <c r="B1621" t="s">
        <v>2598</v>
      </c>
      <c r="C1621" t="s">
        <v>352</v>
      </c>
      <c r="D1621" t="s">
        <v>5243</v>
      </c>
      <c r="E1621" t="s">
        <v>20</v>
      </c>
      <c r="F1621" t="b">
        <v>0</v>
      </c>
      <c r="G1621" t="s">
        <v>41</v>
      </c>
      <c r="H1621" s="4">
        <v>45686.543090277781</v>
      </c>
      <c r="I1621" t="b">
        <v>0</v>
      </c>
      <c r="J1621" t="b">
        <v>0</v>
      </c>
      <c r="K1621" t="s">
        <v>24</v>
      </c>
      <c r="L1621" t="s">
        <v>22</v>
      </c>
      <c r="M1621">
        <v>90000</v>
      </c>
      <c r="O1621" t="s">
        <v>4631</v>
      </c>
      <c r="P1621" t="s">
        <v>6522</v>
      </c>
    </row>
    <row r="1622" spans="1:16" x14ac:dyDescent="0.55000000000000004">
      <c r="A1622" t="s">
        <v>28</v>
      </c>
      <c r="B1622" t="s">
        <v>28</v>
      </c>
      <c r="C1622" t="s">
        <v>3340</v>
      </c>
      <c r="D1622" t="s">
        <v>3973</v>
      </c>
      <c r="E1622" t="s">
        <v>20</v>
      </c>
      <c r="F1622" t="b">
        <v>0</v>
      </c>
      <c r="G1622" t="s">
        <v>27</v>
      </c>
      <c r="H1622" s="4">
        <v>45686.543703703697</v>
      </c>
      <c r="I1622" t="b">
        <v>0</v>
      </c>
      <c r="J1622" t="b">
        <v>1</v>
      </c>
      <c r="K1622" t="s">
        <v>24</v>
      </c>
      <c r="L1622" t="s">
        <v>22</v>
      </c>
      <c r="M1622">
        <v>130000</v>
      </c>
      <c r="O1622" t="s">
        <v>123</v>
      </c>
      <c r="P1622" t="s">
        <v>5071</v>
      </c>
    </row>
    <row r="1623" spans="1:16" x14ac:dyDescent="0.55000000000000004">
      <c r="A1623" t="s">
        <v>2</v>
      </c>
      <c r="B1623" t="s">
        <v>6523</v>
      </c>
      <c r="C1623" t="s">
        <v>39</v>
      </c>
      <c r="D1623" t="s">
        <v>3973</v>
      </c>
      <c r="E1623" t="s">
        <v>34</v>
      </c>
      <c r="F1623" t="b">
        <v>1</v>
      </c>
      <c r="G1623" t="s">
        <v>41</v>
      </c>
      <c r="H1623" s="4">
        <v>45686.58390046296</v>
      </c>
      <c r="I1623" t="b">
        <v>1</v>
      </c>
      <c r="J1623" t="b">
        <v>1</v>
      </c>
      <c r="K1623" t="s">
        <v>24</v>
      </c>
      <c r="L1623" t="s">
        <v>36</v>
      </c>
      <c r="N1623">
        <v>25</v>
      </c>
      <c r="O1623" t="s">
        <v>6524</v>
      </c>
    </row>
    <row r="1624" spans="1:16" x14ac:dyDescent="0.55000000000000004">
      <c r="A1624" t="s">
        <v>1</v>
      </c>
      <c r="B1624" t="s">
        <v>6525</v>
      </c>
      <c r="C1624" t="s">
        <v>160</v>
      </c>
      <c r="D1624" t="s">
        <v>2208</v>
      </c>
      <c r="E1624" t="s">
        <v>20</v>
      </c>
      <c r="F1624" t="b">
        <v>0</v>
      </c>
      <c r="G1624" t="s">
        <v>52</v>
      </c>
      <c r="H1624" s="4">
        <v>45686.584432870368</v>
      </c>
      <c r="I1624" t="b">
        <v>0</v>
      </c>
      <c r="J1624" t="b">
        <v>0</v>
      </c>
      <c r="K1624" t="s">
        <v>24</v>
      </c>
      <c r="L1624" t="s">
        <v>36</v>
      </c>
      <c r="N1624">
        <v>44</v>
      </c>
      <c r="O1624" t="s">
        <v>3651</v>
      </c>
      <c r="P1624" t="s">
        <v>726</v>
      </c>
    </row>
    <row r="1625" spans="1:16" x14ac:dyDescent="0.55000000000000004">
      <c r="A1625" t="s">
        <v>2</v>
      </c>
      <c r="B1625" t="s">
        <v>2</v>
      </c>
      <c r="C1625" t="s">
        <v>179</v>
      </c>
      <c r="D1625" t="s">
        <v>131</v>
      </c>
      <c r="E1625" t="s">
        <v>20</v>
      </c>
      <c r="F1625" t="b">
        <v>0</v>
      </c>
      <c r="G1625" t="s">
        <v>27</v>
      </c>
      <c r="H1625" s="4">
        <v>45686.585173611107</v>
      </c>
      <c r="I1625" t="b">
        <v>1</v>
      </c>
      <c r="J1625" t="b">
        <v>0</v>
      </c>
      <c r="K1625" t="s">
        <v>24</v>
      </c>
      <c r="L1625" t="s">
        <v>22</v>
      </c>
      <c r="M1625">
        <v>122000</v>
      </c>
      <c r="O1625" t="s">
        <v>131</v>
      </c>
      <c r="P1625" t="s">
        <v>3666</v>
      </c>
    </row>
    <row r="1626" spans="1:16" x14ac:dyDescent="0.55000000000000004">
      <c r="A1626" t="s">
        <v>1</v>
      </c>
      <c r="B1626" t="s">
        <v>6526</v>
      </c>
      <c r="C1626" t="s">
        <v>39</v>
      </c>
      <c r="D1626" t="s">
        <v>3973</v>
      </c>
      <c r="E1626" t="s">
        <v>51</v>
      </c>
      <c r="F1626" t="b">
        <v>1</v>
      </c>
      <c r="G1626" t="s">
        <v>30</v>
      </c>
      <c r="H1626" s="4">
        <v>45686.600740740738</v>
      </c>
      <c r="I1626" t="b">
        <v>0</v>
      </c>
      <c r="J1626" t="b">
        <v>0</v>
      </c>
      <c r="K1626" t="s">
        <v>24</v>
      </c>
      <c r="L1626" t="s">
        <v>36</v>
      </c>
      <c r="N1626">
        <v>92.5</v>
      </c>
      <c r="O1626" t="s">
        <v>2085</v>
      </c>
      <c r="P1626" t="s">
        <v>6527</v>
      </c>
    </row>
    <row r="1627" spans="1:16" x14ac:dyDescent="0.55000000000000004">
      <c r="A1627" t="s">
        <v>25</v>
      </c>
      <c r="B1627" t="s">
        <v>1555</v>
      </c>
      <c r="C1627" t="s">
        <v>315</v>
      </c>
      <c r="D1627" t="s">
        <v>3973</v>
      </c>
      <c r="E1627" t="s">
        <v>51</v>
      </c>
      <c r="F1627" t="b">
        <v>0</v>
      </c>
      <c r="G1627" t="s">
        <v>27</v>
      </c>
      <c r="H1627" s="4">
        <v>45686.625104166669</v>
      </c>
      <c r="I1627" t="b">
        <v>0</v>
      </c>
      <c r="J1627" t="b">
        <v>1</v>
      </c>
      <c r="K1627" t="s">
        <v>24</v>
      </c>
      <c r="L1627" t="s">
        <v>36</v>
      </c>
      <c r="N1627">
        <v>72.5</v>
      </c>
      <c r="O1627" t="s">
        <v>144</v>
      </c>
      <c r="P1627" t="s">
        <v>6528</v>
      </c>
    </row>
    <row r="1628" spans="1:16" x14ac:dyDescent="0.55000000000000004">
      <c r="A1628" t="s">
        <v>0</v>
      </c>
      <c r="B1628" t="s">
        <v>6529</v>
      </c>
      <c r="C1628" t="s">
        <v>367</v>
      </c>
      <c r="D1628" t="s">
        <v>2208</v>
      </c>
      <c r="E1628" t="s">
        <v>20</v>
      </c>
      <c r="F1628" t="b">
        <v>0</v>
      </c>
      <c r="G1628" t="s">
        <v>27</v>
      </c>
      <c r="H1628" s="4">
        <v>45686.625162037039</v>
      </c>
      <c r="I1628" t="b">
        <v>0</v>
      </c>
      <c r="J1628" t="b">
        <v>0</v>
      </c>
      <c r="K1628" t="s">
        <v>24</v>
      </c>
      <c r="L1628" t="s">
        <v>22</v>
      </c>
      <c r="M1628">
        <v>111800</v>
      </c>
      <c r="O1628" t="s">
        <v>6530</v>
      </c>
      <c r="P1628" t="s">
        <v>2174</v>
      </c>
    </row>
    <row r="1629" spans="1:16" x14ac:dyDescent="0.55000000000000004">
      <c r="A1629" t="s">
        <v>1</v>
      </c>
      <c r="B1629" t="s">
        <v>6531</v>
      </c>
      <c r="C1629" t="s">
        <v>140</v>
      </c>
      <c r="D1629" t="s">
        <v>3600</v>
      </c>
      <c r="E1629" t="s">
        <v>51</v>
      </c>
      <c r="F1629" t="b">
        <v>0</v>
      </c>
      <c r="G1629" t="s">
        <v>35</v>
      </c>
      <c r="H1629" s="4">
        <v>45686.625740740739</v>
      </c>
      <c r="I1629" t="b">
        <v>0</v>
      </c>
      <c r="J1629" t="b">
        <v>0</v>
      </c>
      <c r="K1629" t="s">
        <v>24</v>
      </c>
      <c r="L1629" t="s">
        <v>36</v>
      </c>
      <c r="N1629">
        <v>57.5</v>
      </c>
      <c r="O1629" t="s">
        <v>6532</v>
      </c>
      <c r="P1629" t="s">
        <v>798</v>
      </c>
    </row>
    <row r="1630" spans="1:16" x14ac:dyDescent="0.55000000000000004">
      <c r="A1630" t="s">
        <v>19</v>
      </c>
      <c r="B1630" t="s">
        <v>1759</v>
      </c>
      <c r="C1630" t="s">
        <v>2081</v>
      </c>
      <c r="D1630" t="s">
        <v>3973</v>
      </c>
      <c r="E1630" t="s">
        <v>20</v>
      </c>
      <c r="F1630" t="b">
        <v>0</v>
      </c>
      <c r="G1630" t="s">
        <v>30</v>
      </c>
      <c r="H1630" s="4">
        <v>45686.625949074078</v>
      </c>
      <c r="I1630" t="b">
        <v>0</v>
      </c>
      <c r="J1630" t="b">
        <v>1</v>
      </c>
      <c r="K1630" t="s">
        <v>24</v>
      </c>
      <c r="L1630" t="s">
        <v>22</v>
      </c>
      <c r="M1630">
        <v>150000</v>
      </c>
      <c r="O1630" t="s">
        <v>74</v>
      </c>
      <c r="P1630" t="s">
        <v>6533</v>
      </c>
    </row>
    <row r="1631" spans="1:16" x14ac:dyDescent="0.55000000000000004">
      <c r="A1631" t="s">
        <v>89</v>
      </c>
      <c r="B1631" t="s">
        <v>6534</v>
      </c>
      <c r="C1631" t="s">
        <v>1067</v>
      </c>
      <c r="D1631" t="s">
        <v>3973</v>
      </c>
      <c r="E1631" t="s">
        <v>20</v>
      </c>
      <c r="F1631" t="b">
        <v>0</v>
      </c>
      <c r="G1631" t="s">
        <v>30</v>
      </c>
      <c r="H1631" s="4">
        <v>45686.625949074078</v>
      </c>
      <c r="I1631" t="b">
        <v>0</v>
      </c>
      <c r="J1631" t="b">
        <v>1</v>
      </c>
      <c r="K1631" t="s">
        <v>24</v>
      </c>
      <c r="L1631" t="s">
        <v>22</v>
      </c>
      <c r="M1631">
        <v>134124.96875</v>
      </c>
      <c r="O1631" t="s">
        <v>2424</v>
      </c>
      <c r="P1631" t="s">
        <v>863</v>
      </c>
    </row>
    <row r="1632" spans="1:16" x14ac:dyDescent="0.55000000000000004">
      <c r="A1632" t="s">
        <v>2</v>
      </c>
      <c r="B1632" t="s">
        <v>6535</v>
      </c>
      <c r="C1632" t="s">
        <v>919</v>
      </c>
      <c r="D1632" t="s">
        <v>3600</v>
      </c>
      <c r="E1632" t="s">
        <v>20</v>
      </c>
      <c r="F1632" t="b">
        <v>0</v>
      </c>
      <c r="G1632" t="s">
        <v>27</v>
      </c>
      <c r="H1632" s="4">
        <v>45686.626875000002</v>
      </c>
      <c r="I1632" t="b">
        <v>0</v>
      </c>
      <c r="J1632" t="b">
        <v>0</v>
      </c>
      <c r="K1632" t="s">
        <v>24</v>
      </c>
      <c r="L1632" t="s">
        <v>22</v>
      </c>
      <c r="M1632">
        <v>120000</v>
      </c>
      <c r="O1632" t="s">
        <v>6536</v>
      </c>
      <c r="P1632" t="s">
        <v>6537</v>
      </c>
    </row>
    <row r="1633" spans="1:16" x14ac:dyDescent="0.55000000000000004">
      <c r="A1633" t="s">
        <v>0</v>
      </c>
      <c r="B1633" t="s">
        <v>103</v>
      </c>
      <c r="C1633" t="s">
        <v>203</v>
      </c>
      <c r="D1633" t="s">
        <v>131</v>
      </c>
      <c r="E1633" t="s">
        <v>20</v>
      </c>
      <c r="F1633" t="b">
        <v>0</v>
      </c>
      <c r="G1633" t="s">
        <v>23</v>
      </c>
      <c r="H1633" s="4">
        <v>45686.659155092602</v>
      </c>
      <c r="I1633" t="b">
        <v>1</v>
      </c>
      <c r="J1633" t="b">
        <v>0</v>
      </c>
      <c r="K1633" t="s">
        <v>24</v>
      </c>
      <c r="L1633" t="s">
        <v>36</v>
      </c>
      <c r="N1633">
        <v>36.5</v>
      </c>
      <c r="O1633" t="s">
        <v>131</v>
      </c>
      <c r="P1633" t="s">
        <v>726</v>
      </c>
    </row>
    <row r="1634" spans="1:16" x14ac:dyDescent="0.55000000000000004">
      <c r="A1634" t="s">
        <v>139</v>
      </c>
      <c r="B1634" t="s">
        <v>6538</v>
      </c>
      <c r="C1634" t="s">
        <v>315</v>
      </c>
      <c r="D1634" t="s">
        <v>4328</v>
      </c>
      <c r="E1634" t="s">
        <v>51</v>
      </c>
      <c r="F1634" t="b">
        <v>0</v>
      </c>
      <c r="G1634" t="s">
        <v>27</v>
      </c>
      <c r="H1634" s="4">
        <v>45686.66673611111</v>
      </c>
      <c r="I1634" t="b">
        <v>0</v>
      </c>
      <c r="J1634" t="b">
        <v>0</v>
      </c>
      <c r="K1634" t="s">
        <v>24</v>
      </c>
      <c r="L1634" t="s">
        <v>36</v>
      </c>
      <c r="N1634">
        <v>70</v>
      </c>
      <c r="O1634" t="s">
        <v>3233</v>
      </c>
      <c r="P1634" t="s">
        <v>6539</v>
      </c>
    </row>
    <row r="1635" spans="1:16" x14ac:dyDescent="0.55000000000000004">
      <c r="A1635" t="s">
        <v>0</v>
      </c>
      <c r="B1635" t="s">
        <v>0</v>
      </c>
      <c r="C1635" t="s">
        <v>3348</v>
      </c>
      <c r="D1635" t="s">
        <v>3973</v>
      </c>
      <c r="E1635" t="s">
        <v>51</v>
      </c>
      <c r="F1635" t="b">
        <v>0</v>
      </c>
      <c r="G1635" t="s">
        <v>27</v>
      </c>
      <c r="H1635" s="4">
        <v>45686.666805555556</v>
      </c>
      <c r="I1635" t="b">
        <v>0</v>
      </c>
      <c r="J1635" t="b">
        <v>0</v>
      </c>
      <c r="K1635" t="s">
        <v>24</v>
      </c>
      <c r="L1635" t="s">
        <v>36</v>
      </c>
      <c r="N1635">
        <v>21</v>
      </c>
      <c r="O1635" t="s">
        <v>539</v>
      </c>
      <c r="P1635" t="s">
        <v>6540</v>
      </c>
    </row>
    <row r="1636" spans="1:16" x14ac:dyDescent="0.55000000000000004">
      <c r="A1636" t="s">
        <v>139</v>
      </c>
      <c r="B1636" t="s">
        <v>6541</v>
      </c>
      <c r="C1636" t="s">
        <v>517</v>
      </c>
      <c r="D1636" t="s">
        <v>3973</v>
      </c>
      <c r="E1636" t="s">
        <v>51</v>
      </c>
      <c r="F1636" t="b">
        <v>0</v>
      </c>
      <c r="G1636" t="s">
        <v>41</v>
      </c>
      <c r="H1636" s="4">
        <v>45686.66715277778</v>
      </c>
      <c r="I1636" t="b">
        <v>0</v>
      </c>
      <c r="J1636" t="b">
        <v>0</v>
      </c>
      <c r="K1636" t="s">
        <v>24</v>
      </c>
      <c r="L1636" t="s">
        <v>36</v>
      </c>
      <c r="N1636">
        <v>62.5</v>
      </c>
      <c r="O1636" t="s">
        <v>3696</v>
      </c>
    </row>
    <row r="1637" spans="1:16" x14ac:dyDescent="0.55000000000000004">
      <c r="A1637" t="s">
        <v>89</v>
      </c>
      <c r="B1637" t="s">
        <v>6542</v>
      </c>
      <c r="C1637" t="s">
        <v>192</v>
      </c>
      <c r="D1637" t="s">
        <v>3973</v>
      </c>
      <c r="E1637" t="s">
        <v>20</v>
      </c>
      <c r="F1637" t="b">
        <v>0</v>
      </c>
      <c r="G1637" t="s">
        <v>23</v>
      </c>
      <c r="H1637" s="4">
        <v>45686.700821759259</v>
      </c>
      <c r="I1637" t="b">
        <v>0</v>
      </c>
      <c r="J1637" t="b">
        <v>0</v>
      </c>
      <c r="K1637" t="s">
        <v>24</v>
      </c>
      <c r="L1637" t="s">
        <v>22</v>
      </c>
      <c r="M1637">
        <v>92500</v>
      </c>
      <c r="O1637" t="s">
        <v>1066</v>
      </c>
      <c r="P1637" t="s">
        <v>6543</v>
      </c>
    </row>
    <row r="1638" spans="1:16" x14ac:dyDescent="0.55000000000000004">
      <c r="A1638" t="s">
        <v>0</v>
      </c>
      <c r="B1638" t="s">
        <v>6544</v>
      </c>
      <c r="C1638" t="s">
        <v>1413</v>
      </c>
      <c r="D1638" t="s">
        <v>3828</v>
      </c>
      <c r="E1638" t="s">
        <v>20</v>
      </c>
      <c r="F1638" t="b">
        <v>0</v>
      </c>
      <c r="G1638" t="s">
        <v>27</v>
      </c>
      <c r="H1638" s="4">
        <v>45686.708425925928</v>
      </c>
      <c r="I1638" t="b">
        <v>0</v>
      </c>
      <c r="J1638" t="b">
        <v>1</v>
      </c>
      <c r="K1638" t="s">
        <v>24</v>
      </c>
      <c r="L1638" t="s">
        <v>22</v>
      </c>
      <c r="M1638">
        <v>69500</v>
      </c>
      <c r="O1638" t="s">
        <v>6545</v>
      </c>
      <c r="P1638" t="s">
        <v>496</v>
      </c>
    </row>
    <row r="1639" spans="1:16" x14ac:dyDescent="0.55000000000000004">
      <c r="A1639" t="s">
        <v>25</v>
      </c>
      <c r="B1639" t="s">
        <v>6546</v>
      </c>
      <c r="C1639" t="s">
        <v>1633</v>
      </c>
      <c r="D1639" t="s">
        <v>6547</v>
      </c>
      <c r="E1639" t="s">
        <v>20</v>
      </c>
      <c r="F1639" t="b">
        <v>0</v>
      </c>
      <c r="G1639" t="s">
        <v>52</v>
      </c>
      <c r="H1639" s="4">
        <v>45686.709432870368</v>
      </c>
      <c r="I1639" t="b">
        <v>0</v>
      </c>
      <c r="J1639" t="b">
        <v>1</v>
      </c>
      <c r="K1639" t="s">
        <v>24</v>
      </c>
      <c r="L1639" t="s">
        <v>22</v>
      </c>
      <c r="M1639">
        <v>90000</v>
      </c>
      <c r="O1639" t="s">
        <v>2117</v>
      </c>
      <c r="P1639" t="s">
        <v>119</v>
      </c>
    </row>
    <row r="1640" spans="1:16" x14ac:dyDescent="0.55000000000000004">
      <c r="A1640" t="s">
        <v>0</v>
      </c>
      <c r="B1640" t="s">
        <v>875</v>
      </c>
      <c r="C1640" t="s">
        <v>92</v>
      </c>
      <c r="D1640" t="s">
        <v>3828</v>
      </c>
      <c r="E1640" t="s">
        <v>828</v>
      </c>
      <c r="F1640" t="b">
        <v>0</v>
      </c>
      <c r="G1640" t="s">
        <v>30</v>
      </c>
      <c r="H1640" s="4">
        <v>45686.70988425926</v>
      </c>
      <c r="I1640" t="b">
        <v>0</v>
      </c>
      <c r="J1640" t="b">
        <v>0</v>
      </c>
      <c r="K1640" t="s">
        <v>24</v>
      </c>
      <c r="L1640" t="s">
        <v>36</v>
      </c>
      <c r="N1640">
        <v>37</v>
      </c>
      <c r="O1640" t="s">
        <v>429</v>
      </c>
      <c r="P1640" t="s">
        <v>6548</v>
      </c>
    </row>
    <row r="1641" spans="1:16" x14ac:dyDescent="0.55000000000000004">
      <c r="A1641" t="s">
        <v>2</v>
      </c>
      <c r="B1641" t="s">
        <v>422</v>
      </c>
      <c r="C1641" t="s">
        <v>167</v>
      </c>
      <c r="D1641" t="s">
        <v>3973</v>
      </c>
      <c r="E1641" t="s">
        <v>20</v>
      </c>
      <c r="F1641" t="b">
        <v>0</v>
      </c>
      <c r="G1641" t="s">
        <v>27</v>
      </c>
      <c r="H1641" s="4">
        <v>45686.710219907407</v>
      </c>
      <c r="I1641" t="b">
        <v>1</v>
      </c>
      <c r="J1641" t="b">
        <v>0</v>
      </c>
      <c r="K1641" t="s">
        <v>24</v>
      </c>
      <c r="L1641" t="s">
        <v>22</v>
      </c>
      <c r="M1641">
        <v>67500</v>
      </c>
      <c r="O1641" t="s">
        <v>6549</v>
      </c>
      <c r="P1641" t="s">
        <v>6550</v>
      </c>
    </row>
    <row r="1642" spans="1:16" x14ac:dyDescent="0.55000000000000004">
      <c r="A1642" t="s">
        <v>40</v>
      </c>
      <c r="B1642" t="s">
        <v>6551</v>
      </c>
      <c r="C1642" t="s">
        <v>82</v>
      </c>
      <c r="D1642" t="s">
        <v>3973</v>
      </c>
      <c r="E1642" t="s">
        <v>20</v>
      </c>
      <c r="F1642" t="b">
        <v>0</v>
      </c>
      <c r="G1642" t="s">
        <v>35</v>
      </c>
      <c r="H1642" s="4">
        <v>45686.725578703707</v>
      </c>
      <c r="I1642" t="b">
        <v>0</v>
      </c>
      <c r="J1642" t="b">
        <v>1</v>
      </c>
      <c r="K1642" t="s">
        <v>24</v>
      </c>
      <c r="L1642" t="s">
        <v>22</v>
      </c>
      <c r="M1642">
        <v>217500</v>
      </c>
      <c r="O1642" t="s">
        <v>6552</v>
      </c>
      <c r="P1642" t="s">
        <v>6553</v>
      </c>
    </row>
    <row r="1643" spans="1:16" x14ac:dyDescent="0.55000000000000004">
      <c r="A1643" t="s">
        <v>19</v>
      </c>
      <c r="B1643" t="s">
        <v>1759</v>
      </c>
      <c r="C1643" t="s">
        <v>180</v>
      </c>
      <c r="D1643" t="s">
        <v>3973</v>
      </c>
      <c r="E1643" t="s">
        <v>20</v>
      </c>
      <c r="F1643" t="b">
        <v>0</v>
      </c>
      <c r="G1643" t="s">
        <v>41</v>
      </c>
      <c r="H1643" s="4">
        <v>45686.750567129631</v>
      </c>
      <c r="I1643" t="b">
        <v>0</v>
      </c>
      <c r="J1643" t="b">
        <v>0</v>
      </c>
      <c r="K1643" t="s">
        <v>24</v>
      </c>
      <c r="L1643" t="s">
        <v>22</v>
      </c>
      <c r="M1643">
        <v>130000</v>
      </c>
      <c r="O1643" t="s">
        <v>131</v>
      </c>
      <c r="P1643" t="s">
        <v>6554</v>
      </c>
    </row>
    <row r="1644" spans="1:16" x14ac:dyDescent="0.55000000000000004">
      <c r="A1644" t="s">
        <v>139</v>
      </c>
      <c r="B1644" t="s">
        <v>6555</v>
      </c>
      <c r="C1644" t="s">
        <v>2370</v>
      </c>
      <c r="D1644" t="s">
        <v>3973</v>
      </c>
      <c r="E1644" t="s">
        <v>20</v>
      </c>
      <c r="F1644" t="b">
        <v>0</v>
      </c>
      <c r="G1644" t="s">
        <v>30</v>
      </c>
      <c r="H1644" s="4">
        <v>45686.750960648147</v>
      </c>
      <c r="I1644" t="b">
        <v>0</v>
      </c>
      <c r="J1644" t="b">
        <v>0</v>
      </c>
      <c r="K1644" t="s">
        <v>24</v>
      </c>
      <c r="L1644" t="s">
        <v>22</v>
      </c>
      <c r="M1644">
        <v>148000</v>
      </c>
      <c r="O1644" t="s">
        <v>6556</v>
      </c>
    </row>
    <row r="1645" spans="1:16" x14ac:dyDescent="0.55000000000000004">
      <c r="A1645" t="s">
        <v>25</v>
      </c>
      <c r="B1645" t="s">
        <v>6557</v>
      </c>
      <c r="C1645" t="s">
        <v>966</v>
      </c>
      <c r="D1645" t="s">
        <v>4178</v>
      </c>
      <c r="E1645" t="s">
        <v>20</v>
      </c>
      <c r="F1645" t="b">
        <v>0</v>
      </c>
      <c r="G1645" t="s">
        <v>30</v>
      </c>
      <c r="H1645" s="4">
        <v>45686.751550925917</v>
      </c>
      <c r="I1645" t="b">
        <v>0</v>
      </c>
      <c r="J1645" t="b">
        <v>1</v>
      </c>
      <c r="K1645" t="s">
        <v>24</v>
      </c>
      <c r="L1645" t="s">
        <v>22</v>
      </c>
      <c r="M1645">
        <v>191000</v>
      </c>
      <c r="O1645" t="s">
        <v>2075</v>
      </c>
      <c r="P1645" t="s">
        <v>6558</v>
      </c>
    </row>
    <row r="1646" spans="1:16" x14ac:dyDescent="0.55000000000000004">
      <c r="A1646" t="s">
        <v>2</v>
      </c>
      <c r="B1646" t="s">
        <v>267</v>
      </c>
      <c r="C1646" t="s">
        <v>427</v>
      </c>
      <c r="D1646" t="s">
        <v>4178</v>
      </c>
      <c r="E1646" t="s">
        <v>20</v>
      </c>
      <c r="F1646" t="b">
        <v>0</v>
      </c>
      <c r="G1646" t="s">
        <v>27</v>
      </c>
      <c r="H1646" s="4">
        <v>45686.751817129632</v>
      </c>
      <c r="I1646" t="b">
        <v>0</v>
      </c>
      <c r="J1646" t="b">
        <v>1</v>
      </c>
      <c r="K1646" t="s">
        <v>24</v>
      </c>
      <c r="L1646" t="s">
        <v>22</v>
      </c>
      <c r="M1646">
        <v>110000</v>
      </c>
      <c r="O1646" t="s">
        <v>428</v>
      </c>
      <c r="P1646" t="s">
        <v>4230</v>
      </c>
    </row>
    <row r="1647" spans="1:16" x14ac:dyDescent="0.55000000000000004">
      <c r="A1647" t="s">
        <v>28</v>
      </c>
      <c r="B1647" t="s">
        <v>6559</v>
      </c>
      <c r="C1647" t="s">
        <v>1082</v>
      </c>
      <c r="D1647" t="s">
        <v>4035</v>
      </c>
      <c r="E1647" t="s">
        <v>20</v>
      </c>
      <c r="F1647" t="b">
        <v>0</v>
      </c>
      <c r="G1647" t="s">
        <v>27</v>
      </c>
      <c r="H1647" s="4">
        <v>45686.751851851863</v>
      </c>
      <c r="I1647" t="b">
        <v>0</v>
      </c>
      <c r="J1647" t="b">
        <v>0</v>
      </c>
      <c r="K1647" t="s">
        <v>24</v>
      </c>
      <c r="L1647" t="s">
        <v>22</v>
      </c>
      <c r="M1647">
        <v>211200</v>
      </c>
      <c r="O1647" t="s">
        <v>6560</v>
      </c>
      <c r="P1647" t="s">
        <v>3166</v>
      </c>
    </row>
    <row r="1648" spans="1:16" x14ac:dyDescent="0.55000000000000004">
      <c r="A1648" t="s">
        <v>89</v>
      </c>
      <c r="B1648" t="s">
        <v>2377</v>
      </c>
      <c r="C1648" t="s">
        <v>180</v>
      </c>
      <c r="D1648" t="s">
        <v>3973</v>
      </c>
      <c r="E1648" t="s">
        <v>20</v>
      </c>
      <c r="F1648" t="b">
        <v>0</v>
      </c>
      <c r="G1648" t="s">
        <v>27</v>
      </c>
      <c r="H1648" s="4">
        <v>45686.75199074074</v>
      </c>
      <c r="I1648" t="b">
        <v>1</v>
      </c>
      <c r="J1648" t="b">
        <v>0</v>
      </c>
      <c r="K1648" t="s">
        <v>24</v>
      </c>
      <c r="L1648" t="s">
        <v>22</v>
      </c>
      <c r="M1648">
        <v>130000</v>
      </c>
      <c r="O1648" t="s">
        <v>131</v>
      </c>
      <c r="P1648" t="s">
        <v>6561</v>
      </c>
    </row>
    <row r="1649" spans="1:16" x14ac:dyDescent="0.55000000000000004">
      <c r="A1649" t="s">
        <v>0</v>
      </c>
      <c r="B1649" t="s">
        <v>6562</v>
      </c>
      <c r="C1649" t="s">
        <v>740</v>
      </c>
      <c r="D1649" t="s">
        <v>4035</v>
      </c>
      <c r="E1649" t="s">
        <v>20</v>
      </c>
      <c r="F1649" t="b">
        <v>0</v>
      </c>
      <c r="G1649" t="s">
        <v>740</v>
      </c>
      <c r="H1649" s="4">
        <v>45686.76866898148</v>
      </c>
      <c r="I1649" t="b">
        <v>0</v>
      </c>
      <c r="J1649" t="b">
        <v>0</v>
      </c>
      <c r="K1649" t="s">
        <v>740</v>
      </c>
      <c r="L1649" t="s">
        <v>22</v>
      </c>
      <c r="M1649">
        <v>91959.5</v>
      </c>
      <c r="O1649" t="s">
        <v>402</v>
      </c>
      <c r="P1649" t="s">
        <v>871</v>
      </c>
    </row>
    <row r="1650" spans="1:16" x14ac:dyDescent="0.55000000000000004">
      <c r="A1650" t="s">
        <v>40</v>
      </c>
      <c r="B1650" t="s">
        <v>6563</v>
      </c>
      <c r="C1650" t="s">
        <v>322</v>
      </c>
      <c r="D1650" t="s">
        <v>3600</v>
      </c>
      <c r="E1650" t="s">
        <v>51</v>
      </c>
      <c r="F1650" t="b">
        <v>0</v>
      </c>
      <c r="G1650" t="s">
        <v>27</v>
      </c>
      <c r="H1650" s="4">
        <v>45686.793483796297</v>
      </c>
      <c r="I1650" t="b">
        <v>0</v>
      </c>
      <c r="J1650" t="b">
        <v>0</v>
      </c>
      <c r="K1650" t="s">
        <v>24</v>
      </c>
      <c r="L1650" t="s">
        <v>36</v>
      </c>
      <c r="N1650">
        <v>65</v>
      </c>
      <c r="O1650" t="s">
        <v>6564</v>
      </c>
      <c r="P1650" t="s">
        <v>6565</v>
      </c>
    </row>
    <row r="1651" spans="1:16" x14ac:dyDescent="0.55000000000000004">
      <c r="A1651" t="s">
        <v>2</v>
      </c>
      <c r="B1651" t="s">
        <v>6566</v>
      </c>
      <c r="C1651" t="s">
        <v>39</v>
      </c>
      <c r="D1651" t="s">
        <v>3828</v>
      </c>
      <c r="E1651" t="s">
        <v>20</v>
      </c>
      <c r="F1651" t="b">
        <v>1</v>
      </c>
      <c r="G1651" t="s">
        <v>27</v>
      </c>
      <c r="H1651" s="4">
        <v>45686.793506944443</v>
      </c>
      <c r="I1651" t="b">
        <v>0</v>
      </c>
      <c r="J1651" t="b">
        <v>1</v>
      </c>
      <c r="K1651" t="s">
        <v>24</v>
      </c>
      <c r="L1651" t="s">
        <v>22</v>
      </c>
      <c r="M1651">
        <v>124025</v>
      </c>
      <c r="O1651" t="s">
        <v>6567</v>
      </c>
      <c r="P1651" t="s">
        <v>6568</v>
      </c>
    </row>
    <row r="1652" spans="1:16" x14ac:dyDescent="0.55000000000000004">
      <c r="A1652" t="s">
        <v>139</v>
      </c>
      <c r="B1652" t="s">
        <v>1634</v>
      </c>
      <c r="C1652" t="s">
        <v>945</v>
      </c>
      <c r="D1652" t="s">
        <v>3973</v>
      </c>
      <c r="E1652" t="s">
        <v>20</v>
      </c>
      <c r="F1652" t="b">
        <v>0</v>
      </c>
      <c r="G1652" t="s">
        <v>30</v>
      </c>
      <c r="H1652" s="4">
        <v>45686.83425925926</v>
      </c>
      <c r="I1652" t="b">
        <v>0</v>
      </c>
      <c r="J1652" t="b">
        <v>0</v>
      </c>
      <c r="K1652" t="s">
        <v>24</v>
      </c>
      <c r="L1652" t="s">
        <v>22</v>
      </c>
      <c r="M1652">
        <v>67884</v>
      </c>
      <c r="O1652" t="s">
        <v>3090</v>
      </c>
    </row>
    <row r="1653" spans="1:16" x14ac:dyDescent="0.55000000000000004">
      <c r="A1653" t="s">
        <v>2</v>
      </c>
      <c r="B1653" t="s">
        <v>6569</v>
      </c>
      <c r="C1653" t="s">
        <v>6570</v>
      </c>
      <c r="D1653" t="s">
        <v>3973</v>
      </c>
      <c r="E1653" t="s">
        <v>51</v>
      </c>
      <c r="F1653" t="b">
        <v>0</v>
      </c>
      <c r="G1653" t="s">
        <v>27</v>
      </c>
      <c r="H1653" s="4">
        <v>45686.835150462961</v>
      </c>
      <c r="I1653" t="b">
        <v>0</v>
      </c>
      <c r="J1653" t="b">
        <v>0</v>
      </c>
      <c r="K1653" t="s">
        <v>24</v>
      </c>
      <c r="L1653" t="s">
        <v>22</v>
      </c>
      <c r="M1653">
        <v>110000</v>
      </c>
      <c r="O1653" t="s">
        <v>6571</v>
      </c>
      <c r="P1653" t="s">
        <v>6572</v>
      </c>
    </row>
    <row r="1654" spans="1:16" x14ac:dyDescent="0.55000000000000004">
      <c r="A1654" t="s">
        <v>1</v>
      </c>
      <c r="B1654" t="s">
        <v>6573</v>
      </c>
      <c r="C1654" t="s">
        <v>44</v>
      </c>
      <c r="D1654" t="s">
        <v>3973</v>
      </c>
      <c r="E1654" t="s">
        <v>20</v>
      </c>
      <c r="F1654" t="b">
        <v>0</v>
      </c>
      <c r="G1654" t="s">
        <v>27</v>
      </c>
      <c r="H1654" s="4">
        <v>45686.835381944453</v>
      </c>
      <c r="I1654" t="b">
        <v>0</v>
      </c>
      <c r="J1654" t="b">
        <v>1</v>
      </c>
      <c r="K1654" t="s">
        <v>24</v>
      </c>
      <c r="L1654" t="s">
        <v>22</v>
      </c>
      <c r="M1654">
        <v>135000</v>
      </c>
      <c r="O1654" t="s">
        <v>6574</v>
      </c>
      <c r="P1654" t="s">
        <v>6575</v>
      </c>
    </row>
    <row r="1655" spans="1:16" x14ac:dyDescent="0.55000000000000004">
      <c r="A1655" t="s">
        <v>25</v>
      </c>
      <c r="B1655" t="s">
        <v>6576</v>
      </c>
      <c r="C1655" t="s">
        <v>1216</v>
      </c>
      <c r="D1655" t="s">
        <v>3973</v>
      </c>
      <c r="E1655" t="s">
        <v>20</v>
      </c>
      <c r="F1655" t="b">
        <v>0</v>
      </c>
      <c r="G1655" t="s">
        <v>35</v>
      </c>
      <c r="H1655" s="4">
        <v>45686.850543981483</v>
      </c>
      <c r="I1655" t="b">
        <v>0</v>
      </c>
      <c r="J1655" t="b">
        <v>1</v>
      </c>
      <c r="K1655" t="s">
        <v>24</v>
      </c>
      <c r="L1655" t="s">
        <v>22</v>
      </c>
      <c r="M1655">
        <v>158500</v>
      </c>
      <c r="O1655" t="s">
        <v>6577</v>
      </c>
      <c r="P1655" t="s">
        <v>6578</v>
      </c>
    </row>
    <row r="1656" spans="1:16" x14ac:dyDescent="0.55000000000000004">
      <c r="A1656" t="s">
        <v>1</v>
      </c>
      <c r="B1656" t="s">
        <v>2317</v>
      </c>
      <c r="C1656" t="s">
        <v>437</v>
      </c>
      <c r="D1656" t="s">
        <v>3973</v>
      </c>
      <c r="E1656" t="s">
        <v>20</v>
      </c>
      <c r="F1656" t="b">
        <v>0</v>
      </c>
      <c r="G1656" t="s">
        <v>30</v>
      </c>
      <c r="H1656" s="4">
        <v>45686.850891203707</v>
      </c>
      <c r="I1656" t="b">
        <v>0</v>
      </c>
      <c r="J1656" t="b">
        <v>1</v>
      </c>
      <c r="K1656" t="s">
        <v>24</v>
      </c>
      <c r="L1656" t="s">
        <v>22</v>
      </c>
      <c r="M1656">
        <v>161509</v>
      </c>
      <c r="O1656" t="s">
        <v>6579</v>
      </c>
    </row>
    <row r="1657" spans="1:16" x14ac:dyDescent="0.55000000000000004">
      <c r="A1657" t="s">
        <v>139</v>
      </c>
      <c r="B1657" t="s">
        <v>277</v>
      </c>
      <c r="C1657" t="s">
        <v>114</v>
      </c>
      <c r="D1657" t="s">
        <v>3973</v>
      </c>
      <c r="E1657" t="s">
        <v>20</v>
      </c>
      <c r="F1657" t="b">
        <v>0</v>
      </c>
      <c r="G1657" t="s">
        <v>27</v>
      </c>
      <c r="H1657" s="4">
        <v>45686.875185185178</v>
      </c>
      <c r="I1657" t="b">
        <v>0</v>
      </c>
      <c r="J1657" t="b">
        <v>1</v>
      </c>
      <c r="K1657" t="s">
        <v>24</v>
      </c>
      <c r="L1657" t="s">
        <v>22</v>
      </c>
      <c r="M1657">
        <v>130500</v>
      </c>
      <c r="O1657" t="s">
        <v>971</v>
      </c>
      <c r="P1657" t="s">
        <v>6580</v>
      </c>
    </row>
    <row r="1658" spans="1:16" x14ac:dyDescent="0.55000000000000004">
      <c r="A1658" t="s">
        <v>0</v>
      </c>
      <c r="B1658" t="s">
        <v>1246</v>
      </c>
      <c r="C1658" t="s">
        <v>49</v>
      </c>
      <c r="D1658" t="s">
        <v>3973</v>
      </c>
      <c r="E1658" t="s">
        <v>51</v>
      </c>
      <c r="F1658" t="b">
        <v>0</v>
      </c>
      <c r="G1658" t="s">
        <v>41</v>
      </c>
      <c r="H1658" s="4">
        <v>45686.87537037037</v>
      </c>
      <c r="I1658" t="b">
        <v>0</v>
      </c>
      <c r="J1658" t="b">
        <v>1</v>
      </c>
      <c r="K1658" t="s">
        <v>24</v>
      </c>
      <c r="L1658" t="s">
        <v>36</v>
      </c>
      <c r="N1658">
        <v>48</v>
      </c>
      <c r="O1658" t="s">
        <v>483</v>
      </c>
      <c r="P1658" t="s">
        <v>6581</v>
      </c>
    </row>
    <row r="1659" spans="1:16" x14ac:dyDescent="0.55000000000000004">
      <c r="A1659" t="s">
        <v>19</v>
      </c>
      <c r="B1659" t="s">
        <v>6582</v>
      </c>
      <c r="C1659" t="s">
        <v>122</v>
      </c>
      <c r="D1659" t="s">
        <v>3973</v>
      </c>
      <c r="E1659" t="s">
        <v>20</v>
      </c>
      <c r="F1659" t="b">
        <v>0</v>
      </c>
      <c r="G1659" t="s">
        <v>52</v>
      </c>
      <c r="H1659" s="4">
        <v>45686.876134259262</v>
      </c>
      <c r="I1659" t="b">
        <v>0</v>
      </c>
      <c r="J1659" t="b">
        <v>1</v>
      </c>
      <c r="K1659" t="s">
        <v>24</v>
      </c>
      <c r="L1659" t="s">
        <v>22</v>
      </c>
      <c r="M1659">
        <v>158855</v>
      </c>
      <c r="O1659" t="s">
        <v>759</v>
      </c>
      <c r="P1659" t="s">
        <v>6583</v>
      </c>
    </row>
    <row r="1660" spans="1:16" x14ac:dyDescent="0.55000000000000004">
      <c r="A1660" t="s">
        <v>2</v>
      </c>
      <c r="B1660" t="s">
        <v>6584</v>
      </c>
      <c r="C1660" t="s">
        <v>670</v>
      </c>
      <c r="D1660" t="s">
        <v>3973</v>
      </c>
      <c r="E1660" t="s">
        <v>20</v>
      </c>
      <c r="F1660" t="b">
        <v>0</v>
      </c>
      <c r="G1660" t="s">
        <v>27</v>
      </c>
      <c r="H1660" s="4">
        <v>45686.87699074074</v>
      </c>
      <c r="I1660" t="b">
        <v>0</v>
      </c>
      <c r="J1660" t="b">
        <v>0</v>
      </c>
      <c r="K1660" t="s">
        <v>24</v>
      </c>
      <c r="L1660" t="s">
        <v>22</v>
      </c>
      <c r="M1660">
        <v>122500</v>
      </c>
      <c r="O1660" t="s">
        <v>1422</v>
      </c>
      <c r="P1660" t="s">
        <v>6585</v>
      </c>
    </row>
    <row r="1661" spans="1:16" x14ac:dyDescent="0.55000000000000004">
      <c r="A1661" t="s">
        <v>28</v>
      </c>
      <c r="B1661" t="s">
        <v>6586</v>
      </c>
      <c r="C1661" t="s">
        <v>213</v>
      </c>
      <c r="D1661" t="s">
        <v>3973</v>
      </c>
      <c r="E1661" t="s">
        <v>20</v>
      </c>
      <c r="F1661" t="b">
        <v>0</v>
      </c>
      <c r="G1661" t="s">
        <v>27</v>
      </c>
      <c r="H1661" s="4">
        <v>45686.877025462964</v>
      </c>
      <c r="I1661" t="b">
        <v>0</v>
      </c>
      <c r="J1661" t="b">
        <v>1</v>
      </c>
      <c r="K1661" t="s">
        <v>24</v>
      </c>
      <c r="L1661" t="s">
        <v>22</v>
      </c>
      <c r="M1661">
        <v>149500</v>
      </c>
      <c r="O1661" t="s">
        <v>4351</v>
      </c>
      <c r="P1661" t="s">
        <v>6587</v>
      </c>
    </row>
    <row r="1662" spans="1:16" x14ac:dyDescent="0.55000000000000004">
      <c r="A1662" t="s">
        <v>2</v>
      </c>
      <c r="B1662" t="s">
        <v>6584</v>
      </c>
      <c r="C1662" t="s">
        <v>1096</v>
      </c>
      <c r="D1662" t="s">
        <v>3973</v>
      </c>
      <c r="E1662" t="s">
        <v>20</v>
      </c>
      <c r="F1662" t="b">
        <v>0</v>
      </c>
      <c r="G1662" t="s">
        <v>35</v>
      </c>
      <c r="H1662" s="4">
        <v>45686.892164351862</v>
      </c>
      <c r="I1662" t="b">
        <v>0</v>
      </c>
      <c r="J1662" t="b">
        <v>0</v>
      </c>
      <c r="K1662" t="s">
        <v>24</v>
      </c>
      <c r="L1662" t="s">
        <v>22</v>
      </c>
      <c r="M1662">
        <v>122500</v>
      </c>
      <c r="O1662" t="s">
        <v>1422</v>
      </c>
      <c r="P1662" t="s">
        <v>6585</v>
      </c>
    </row>
    <row r="1663" spans="1:16" x14ac:dyDescent="0.55000000000000004">
      <c r="A1663" t="s">
        <v>2</v>
      </c>
      <c r="B1663" t="s">
        <v>6584</v>
      </c>
      <c r="C1663" t="s">
        <v>73</v>
      </c>
      <c r="D1663" t="s">
        <v>3973</v>
      </c>
      <c r="E1663" t="s">
        <v>20</v>
      </c>
      <c r="F1663" t="b">
        <v>0</v>
      </c>
      <c r="G1663" t="s">
        <v>35</v>
      </c>
      <c r="H1663" s="4">
        <v>45686.892199074071</v>
      </c>
      <c r="I1663" t="b">
        <v>0</v>
      </c>
      <c r="J1663" t="b">
        <v>0</v>
      </c>
      <c r="K1663" t="s">
        <v>24</v>
      </c>
      <c r="L1663" t="s">
        <v>22</v>
      </c>
      <c r="M1663">
        <v>122500</v>
      </c>
      <c r="O1663" t="s">
        <v>1422</v>
      </c>
      <c r="P1663" t="s">
        <v>6585</v>
      </c>
    </row>
    <row r="1664" spans="1:16" x14ac:dyDescent="0.55000000000000004">
      <c r="A1664" t="s">
        <v>2</v>
      </c>
      <c r="B1664" t="s">
        <v>6584</v>
      </c>
      <c r="C1664" t="s">
        <v>1125</v>
      </c>
      <c r="D1664" t="s">
        <v>3973</v>
      </c>
      <c r="E1664" t="s">
        <v>20</v>
      </c>
      <c r="F1664" t="b">
        <v>0</v>
      </c>
      <c r="G1664" t="s">
        <v>30</v>
      </c>
      <c r="H1664" s="4">
        <v>45686.892465277779</v>
      </c>
      <c r="I1664" t="b">
        <v>0</v>
      </c>
      <c r="J1664" t="b">
        <v>0</v>
      </c>
      <c r="K1664" t="s">
        <v>24</v>
      </c>
      <c r="L1664" t="s">
        <v>22</v>
      </c>
      <c r="M1664">
        <v>122500</v>
      </c>
      <c r="O1664" t="s">
        <v>1422</v>
      </c>
      <c r="P1664" t="s">
        <v>6585</v>
      </c>
    </row>
    <row r="1665" spans="1:16" x14ac:dyDescent="0.55000000000000004">
      <c r="A1665" t="s">
        <v>139</v>
      </c>
      <c r="B1665" t="s">
        <v>6588</v>
      </c>
      <c r="C1665" t="s">
        <v>158</v>
      </c>
      <c r="D1665" t="s">
        <v>4035</v>
      </c>
      <c r="E1665" t="s">
        <v>20</v>
      </c>
      <c r="F1665" t="b">
        <v>0</v>
      </c>
      <c r="G1665" t="s">
        <v>158</v>
      </c>
      <c r="H1665" s="4">
        <v>45686.894409722219</v>
      </c>
      <c r="I1665" t="b">
        <v>0</v>
      </c>
      <c r="J1665" t="b">
        <v>0</v>
      </c>
      <c r="K1665" t="s">
        <v>158</v>
      </c>
      <c r="L1665" t="s">
        <v>22</v>
      </c>
      <c r="M1665">
        <v>82874.5</v>
      </c>
      <c r="O1665" t="s">
        <v>1964</v>
      </c>
      <c r="P1665" t="s">
        <v>447</v>
      </c>
    </row>
    <row r="1666" spans="1:16" x14ac:dyDescent="0.55000000000000004">
      <c r="A1666" t="s">
        <v>139</v>
      </c>
      <c r="B1666" t="s">
        <v>6589</v>
      </c>
      <c r="C1666" t="s">
        <v>158</v>
      </c>
      <c r="D1666" t="s">
        <v>4035</v>
      </c>
      <c r="E1666" t="s">
        <v>20</v>
      </c>
      <c r="F1666" t="b">
        <v>0</v>
      </c>
      <c r="G1666" t="s">
        <v>158</v>
      </c>
      <c r="H1666" s="4">
        <v>45686.894421296303</v>
      </c>
      <c r="I1666" t="b">
        <v>0</v>
      </c>
      <c r="J1666" t="b">
        <v>0</v>
      </c>
      <c r="K1666" t="s">
        <v>158</v>
      </c>
      <c r="L1666" t="s">
        <v>22</v>
      </c>
      <c r="M1666">
        <v>103900</v>
      </c>
      <c r="O1666" t="s">
        <v>1964</v>
      </c>
      <c r="P1666" t="s">
        <v>447</v>
      </c>
    </row>
    <row r="1667" spans="1:16" x14ac:dyDescent="0.55000000000000004">
      <c r="A1667" t="s">
        <v>0</v>
      </c>
      <c r="B1667" t="s">
        <v>0</v>
      </c>
      <c r="C1667" t="s">
        <v>6590</v>
      </c>
      <c r="D1667" t="s">
        <v>3828</v>
      </c>
      <c r="E1667" t="s">
        <v>105</v>
      </c>
      <c r="F1667" t="b">
        <v>0</v>
      </c>
      <c r="G1667" t="s">
        <v>27</v>
      </c>
      <c r="H1667" s="4">
        <v>45686.916724537034</v>
      </c>
      <c r="I1667" t="b">
        <v>0</v>
      </c>
      <c r="J1667" t="b">
        <v>1</v>
      </c>
      <c r="K1667" t="s">
        <v>24</v>
      </c>
      <c r="L1667" t="s">
        <v>22</v>
      </c>
      <c r="M1667">
        <v>96650</v>
      </c>
      <c r="O1667" t="s">
        <v>2285</v>
      </c>
      <c r="P1667" t="s">
        <v>649</v>
      </c>
    </row>
    <row r="1668" spans="1:16" x14ac:dyDescent="0.55000000000000004">
      <c r="A1668" t="s">
        <v>1</v>
      </c>
      <c r="B1668" t="s">
        <v>6591</v>
      </c>
      <c r="C1668" t="s">
        <v>122</v>
      </c>
      <c r="D1668" t="s">
        <v>3973</v>
      </c>
      <c r="E1668" t="s">
        <v>51</v>
      </c>
      <c r="F1668" t="b">
        <v>0</v>
      </c>
      <c r="G1668" t="s">
        <v>52</v>
      </c>
      <c r="H1668" s="4">
        <v>45686.918287037042</v>
      </c>
      <c r="I1668" t="b">
        <v>0</v>
      </c>
      <c r="J1668" t="b">
        <v>0</v>
      </c>
      <c r="K1668" t="s">
        <v>24</v>
      </c>
      <c r="L1668" t="s">
        <v>36</v>
      </c>
      <c r="N1668">
        <v>57.5</v>
      </c>
      <c r="O1668" t="s">
        <v>2196</v>
      </c>
      <c r="P1668" t="s">
        <v>6592</v>
      </c>
    </row>
    <row r="1669" spans="1:16" x14ac:dyDescent="0.55000000000000004">
      <c r="A1669" t="s">
        <v>2</v>
      </c>
      <c r="B1669" t="s">
        <v>4145</v>
      </c>
      <c r="C1669" t="s">
        <v>33</v>
      </c>
      <c r="D1669" t="s">
        <v>4084</v>
      </c>
      <c r="E1669" t="s">
        <v>20</v>
      </c>
      <c r="F1669" t="b">
        <v>0</v>
      </c>
      <c r="G1669" t="s">
        <v>27</v>
      </c>
      <c r="H1669" s="4">
        <v>45686.918761574067</v>
      </c>
      <c r="I1669" t="b">
        <v>1</v>
      </c>
      <c r="J1669" t="b">
        <v>0</v>
      </c>
      <c r="K1669" t="s">
        <v>24</v>
      </c>
      <c r="L1669" t="s">
        <v>36</v>
      </c>
      <c r="N1669">
        <v>57.060001373291023</v>
      </c>
      <c r="O1669" t="s">
        <v>4146</v>
      </c>
      <c r="P1669" t="s">
        <v>4147</v>
      </c>
    </row>
    <row r="1670" spans="1:16" x14ac:dyDescent="0.55000000000000004">
      <c r="A1670" t="s">
        <v>2</v>
      </c>
      <c r="B1670" t="s">
        <v>6593</v>
      </c>
      <c r="C1670" t="s">
        <v>386</v>
      </c>
      <c r="D1670" t="s">
        <v>3973</v>
      </c>
      <c r="E1670" t="s">
        <v>51</v>
      </c>
      <c r="F1670" t="b">
        <v>0</v>
      </c>
      <c r="G1670" t="s">
        <v>41</v>
      </c>
      <c r="H1670" s="4">
        <v>45686.958784722221</v>
      </c>
      <c r="I1670" t="b">
        <v>1</v>
      </c>
      <c r="J1670" t="b">
        <v>0</v>
      </c>
      <c r="K1670" t="s">
        <v>24</v>
      </c>
      <c r="L1670" t="s">
        <v>36</v>
      </c>
      <c r="N1670">
        <v>42.5</v>
      </c>
      <c r="O1670" t="s">
        <v>2214</v>
      </c>
      <c r="P1670" t="s">
        <v>204</v>
      </c>
    </row>
    <row r="1671" spans="1:16" x14ac:dyDescent="0.55000000000000004">
      <c r="A1671" t="s">
        <v>0</v>
      </c>
      <c r="B1671" t="s">
        <v>6594</v>
      </c>
      <c r="C1671" t="s">
        <v>1468</v>
      </c>
      <c r="D1671" t="s">
        <v>3973</v>
      </c>
      <c r="E1671" t="s">
        <v>20</v>
      </c>
      <c r="F1671" t="b">
        <v>0</v>
      </c>
      <c r="G1671" t="s">
        <v>41</v>
      </c>
      <c r="H1671" s="4">
        <v>45686.95888888889</v>
      </c>
      <c r="I1671" t="b">
        <v>0</v>
      </c>
      <c r="J1671" t="b">
        <v>1</v>
      </c>
      <c r="K1671" t="s">
        <v>24</v>
      </c>
      <c r="L1671" t="s">
        <v>22</v>
      </c>
      <c r="M1671">
        <v>102500</v>
      </c>
      <c r="O1671" t="s">
        <v>6595</v>
      </c>
      <c r="P1671" t="s">
        <v>6596</v>
      </c>
    </row>
    <row r="1672" spans="1:16" x14ac:dyDescent="0.55000000000000004">
      <c r="A1672" t="s">
        <v>139</v>
      </c>
      <c r="B1672" t="s">
        <v>1232</v>
      </c>
      <c r="C1672" t="s">
        <v>749</v>
      </c>
      <c r="D1672" t="s">
        <v>3973</v>
      </c>
      <c r="E1672" t="s">
        <v>20</v>
      </c>
      <c r="F1672" t="b">
        <v>0</v>
      </c>
      <c r="G1672" t="s">
        <v>30</v>
      </c>
      <c r="H1672" s="4">
        <v>45686.959247685183</v>
      </c>
      <c r="I1672" t="b">
        <v>1</v>
      </c>
      <c r="J1672" t="b">
        <v>1</v>
      </c>
      <c r="K1672" t="s">
        <v>24</v>
      </c>
      <c r="L1672" t="s">
        <v>22</v>
      </c>
      <c r="M1672">
        <v>138180</v>
      </c>
      <c r="O1672" t="s">
        <v>4699</v>
      </c>
      <c r="P1672" t="s">
        <v>48</v>
      </c>
    </row>
    <row r="1673" spans="1:16" x14ac:dyDescent="0.55000000000000004">
      <c r="A1673" t="s">
        <v>139</v>
      </c>
      <c r="B1673" t="s">
        <v>2189</v>
      </c>
      <c r="C1673" t="s">
        <v>372</v>
      </c>
      <c r="D1673" t="s">
        <v>3973</v>
      </c>
      <c r="E1673" t="s">
        <v>51</v>
      </c>
      <c r="F1673" t="b">
        <v>0</v>
      </c>
      <c r="G1673" t="s">
        <v>27</v>
      </c>
      <c r="H1673" s="4">
        <v>45687.000069444453</v>
      </c>
      <c r="I1673" t="b">
        <v>1</v>
      </c>
      <c r="J1673" t="b">
        <v>1</v>
      </c>
      <c r="K1673" t="s">
        <v>24</v>
      </c>
      <c r="L1673" t="s">
        <v>36</v>
      </c>
      <c r="N1673">
        <v>67.5</v>
      </c>
      <c r="O1673" t="s">
        <v>6597</v>
      </c>
      <c r="P1673" t="s">
        <v>1133</v>
      </c>
    </row>
    <row r="1674" spans="1:16" x14ac:dyDescent="0.55000000000000004">
      <c r="A1674" t="s">
        <v>2</v>
      </c>
      <c r="B1674" t="s">
        <v>6598</v>
      </c>
      <c r="C1674" t="s">
        <v>140</v>
      </c>
      <c r="D1674" t="s">
        <v>3973</v>
      </c>
      <c r="E1674" t="s">
        <v>20</v>
      </c>
      <c r="F1674" t="b">
        <v>0</v>
      </c>
      <c r="G1674" t="s">
        <v>27</v>
      </c>
      <c r="H1674" s="4">
        <v>45687.00203703704</v>
      </c>
      <c r="I1674" t="b">
        <v>0</v>
      </c>
      <c r="J1674" t="b">
        <v>1</v>
      </c>
      <c r="K1674" t="s">
        <v>24</v>
      </c>
      <c r="L1674" t="s">
        <v>22</v>
      </c>
      <c r="M1674">
        <v>175000</v>
      </c>
      <c r="O1674" t="s">
        <v>6599</v>
      </c>
      <c r="P1674" t="s">
        <v>274</v>
      </c>
    </row>
    <row r="1675" spans="1:16" x14ac:dyDescent="0.55000000000000004">
      <c r="A1675" t="s">
        <v>89</v>
      </c>
      <c r="B1675" t="s">
        <v>6600</v>
      </c>
      <c r="C1675" t="s">
        <v>952</v>
      </c>
      <c r="D1675" t="s">
        <v>4509</v>
      </c>
      <c r="E1675" t="s">
        <v>20</v>
      </c>
      <c r="F1675" t="b">
        <v>0</v>
      </c>
      <c r="G1675" t="s">
        <v>106</v>
      </c>
      <c r="H1675" s="4">
        <v>45687.018217592587</v>
      </c>
      <c r="I1675" t="b">
        <v>0</v>
      </c>
      <c r="J1675" t="b">
        <v>0</v>
      </c>
      <c r="K1675" t="s">
        <v>106</v>
      </c>
      <c r="L1675" t="s">
        <v>22</v>
      </c>
      <c r="M1675">
        <v>130383.5</v>
      </c>
      <c r="O1675" t="s">
        <v>1616</v>
      </c>
      <c r="P1675" t="s">
        <v>6601</v>
      </c>
    </row>
    <row r="1676" spans="1:16" x14ac:dyDescent="0.55000000000000004">
      <c r="A1676" t="s">
        <v>139</v>
      </c>
      <c r="B1676" t="s">
        <v>6602</v>
      </c>
      <c r="C1676" t="s">
        <v>283</v>
      </c>
      <c r="D1676" t="s">
        <v>3973</v>
      </c>
      <c r="E1676" t="s">
        <v>20</v>
      </c>
      <c r="F1676" t="b">
        <v>0</v>
      </c>
      <c r="G1676" t="s">
        <v>41</v>
      </c>
      <c r="H1676" s="4">
        <v>45687.083923611113</v>
      </c>
      <c r="I1676" t="b">
        <v>1</v>
      </c>
      <c r="J1676" t="b">
        <v>0</v>
      </c>
      <c r="K1676" t="s">
        <v>24</v>
      </c>
      <c r="L1676" t="s">
        <v>36</v>
      </c>
      <c r="N1676">
        <v>67.5</v>
      </c>
      <c r="O1676" t="s">
        <v>4344</v>
      </c>
      <c r="P1676" t="s">
        <v>6603</v>
      </c>
    </row>
    <row r="1677" spans="1:16" x14ac:dyDescent="0.55000000000000004">
      <c r="A1677" t="s">
        <v>2</v>
      </c>
      <c r="B1677" t="s">
        <v>2</v>
      </c>
      <c r="C1677" t="s">
        <v>6604</v>
      </c>
      <c r="D1677" t="s">
        <v>3973</v>
      </c>
      <c r="E1677" t="s">
        <v>20</v>
      </c>
      <c r="F1677" t="b">
        <v>0</v>
      </c>
      <c r="G1677" t="s">
        <v>35</v>
      </c>
      <c r="H1677" s="4">
        <v>45687.100451388891</v>
      </c>
      <c r="I1677" t="b">
        <v>0</v>
      </c>
      <c r="J1677" t="b">
        <v>1</v>
      </c>
      <c r="K1677" t="s">
        <v>24</v>
      </c>
      <c r="L1677" t="s">
        <v>22</v>
      </c>
      <c r="M1677">
        <v>98700</v>
      </c>
      <c r="O1677" t="s">
        <v>173</v>
      </c>
      <c r="P1677" t="s">
        <v>6605</v>
      </c>
    </row>
    <row r="1678" spans="1:16" x14ac:dyDescent="0.55000000000000004">
      <c r="A1678" t="s">
        <v>2</v>
      </c>
      <c r="B1678" t="s">
        <v>6606</v>
      </c>
      <c r="C1678" t="s">
        <v>6607</v>
      </c>
      <c r="D1678" t="s">
        <v>2208</v>
      </c>
      <c r="E1678" t="s">
        <v>20</v>
      </c>
      <c r="F1678" t="b">
        <v>0</v>
      </c>
      <c r="G1678" t="s">
        <v>27</v>
      </c>
      <c r="H1678" s="4">
        <v>45687.16851851852</v>
      </c>
      <c r="I1678" t="b">
        <v>0</v>
      </c>
      <c r="J1678" t="b">
        <v>1</v>
      </c>
      <c r="K1678" t="s">
        <v>24</v>
      </c>
      <c r="L1678" t="s">
        <v>22</v>
      </c>
      <c r="M1678">
        <v>152625</v>
      </c>
      <c r="O1678" t="s">
        <v>2424</v>
      </c>
      <c r="P1678" t="s">
        <v>6608</v>
      </c>
    </row>
    <row r="1679" spans="1:16" x14ac:dyDescent="0.55000000000000004">
      <c r="A1679" t="s">
        <v>1</v>
      </c>
      <c r="B1679" t="s">
        <v>6609</v>
      </c>
      <c r="C1679" t="s">
        <v>1385</v>
      </c>
      <c r="D1679" t="s">
        <v>3973</v>
      </c>
      <c r="E1679" t="s">
        <v>20</v>
      </c>
      <c r="F1679" t="b">
        <v>0</v>
      </c>
      <c r="G1679" t="s">
        <v>27</v>
      </c>
      <c r="H1679" s="4">
        <v>45687.168587962973</v>
      </c>
      <c r="I1679" t="b">
        <v>0</v>
      </c>
      <c r="J1679" t="b">
        <v>0</v>
      </c>
      <c r="K1679" t="s">
        <v>24</v>
      </c>
      <c r="L1679" t="s">
        <v>22</v>
      </c>
      <c r="M1679">
        <v>106000</v>
      </c>
      <c r="O1679" t="s">
        <v>374</v>
      </c>
      <c r="P1679" t="s">
        <v>4250</v>
      </c>
    </row>
    <row r="1680" spans="1:16" x14ac:dyDescent="0.55000000000000004">
      <c r="A1680" t="s">
        <v>0</v>
      </c>
      <c r="B1680" t="s">
        <v>6610</v>
      </c>
      <c r="C1680" t="s">
        <v>360</v>
      </c>
      <c r="D1680" t="s">
        <v>3973</v>
      </c>
      <c r="E1680" t="s">
        <v>20</v>
      </c>
      <c r="F1680" t="b">
        <v>0</v>
      </c>
      <c r="G1680" t="s">
        <v>35</v>
      </c>
      <c r="H1680" s="4">
        <v>45687.225532407407</v>
      </c>
      <c r="I1680" t="b">
        <v>0</v>
      </c>
      <c r="J1680" t="b">
        <v>0</v>
      </c>
      <c r="K1680" t="s">
        <v>24</v>
      </c>
      <c r="L1680" t="s">
        <v>22</v>
      </c>
      <c r="M1680">
        <v>102500</v>
      </c>
      <c r="O1680" t="s">
        <v>374</v>
      </c>
      <c r="P1680" t="s">
        <v>5302</v>
      </c>
    </row>
    <row r="1681" spans="1:16" x14ac:dyDescent="0.55000000000000004">
      <c r="A1681" t="s">
        <v>25</v>
      </c>
      <c r="B1681" t="s">
        <v>6385</v>
      </c>
      <c r="C1681" t="s">
        <v>82</v>
      </c>
      <c r="D1681" t="s">
        <v>2208</v>
      </c>
      <c r="E1681" t="s">
        <v>51</v>
      </c>
      <c r="F1681" t="b">
        <v>0</v>
      </c>
      <c r="G1681" t="s">
        <v>27</v>
      </c>
      <c r="H1681" s="4">
        <v>45687.250011574077</v>
      </c>
      <c r="I1681" t="b">
        <v>0</v>
      </c>
      <c r="J1681" t="b">
        <v>0</v>
      </c>
      <c r="K1681" t="s">
        <v>24</v>
      </c>
      <c r="L1681" t="s">
        <v>36</v>
      </c>
      <c r="N1681">
        <v>60</v>
      </c>
      <c r="O1681" t="s">
        <v>6386</v>
      </c>
      <c r="P1681" t="s">
        <v>2078</v>
      </c>
    </row>
    <row r="1682" spans="1:16" x14ac:dyDescent="0.55000000000000004">
      <c r="A1682" t="s">
        <v>25</v>
      </c>
      <c r="B1682" t="s">
        <v>6611</v>
      </c>
      <c r="C1682" t="s">
        <v>33</v>
      </c>
      <c r="D1682" t="s">
        <v>6612</v>
      </c>
      <c r="E1682" t="s">
        <v>20</v>
      </c>
      <c r="F1682" t="b">
        <v>0</v>
      </c>
      <c r="G1682" t="s">
        <v>35</v>
      </c>
      <c r="H1682" s="4">
        <v>45687.252013888887</v>
      </c>
      <c r="I1682" t="b">
        <v>0</v>
      </c>
      <c r="J1682" t="b">
        <v>1</v>
      </c>
      <c r="K1682" t="s">
        <v>24</v>
      </c>
      <c r="L1682" t="s">
        <v>22</v>
      </c>
      <c r="M1682">
        <v>133900</v>
      </c>
      <c r="O1682" t="s">
        <v>402</v>
      </c>
      <c r="P1682" t="s">
        <v>3089</v>
      </c>
    </row>
    <row r="1683" spans="1:16" x14ac:dyDescent="0.55000000000000004">
      <c r="A1683" t="s">
        <v>2</v>
      </c>
      <c r="B1683" t="s">
        <v>6260</v>
      </c>
      <c r="C1683" t="s">
        <v>2740</v>
      </c>
      <c r="D1683" t="s">
        <v>6613</v>
      </c>
      <c r="E1683" t="s">
        <v>20</v>
      </c>
      <c r="F1683" t="b">
        <v>0</v>
      </c>
      <c r="G1683" t="s">
        <v>41</v>
      </c>
      <c r="H1683" s="4">
        <v>45687.252141203702</v>
      </c>
      <c r="I1683" t="b">
        <v>0</v>
      </c>
      <c r="J1683" t="b">
        <v>1</v>
      </c>
      <c r="K1683" t="s">
        <v>24</v>
      </c>
      <c r="L1683" t="s">
        <v>22</v>
      </c>
      <c r="M1683">
        <v>213554</v>
      </c>
      <c r="O1683" t="s">
        <v>6614</v>
      </c>
      <c r="P1683" t="s">
        <v>6261</v>
      </c>
    </row>
    <row r="1684" spans="1:16" x14ac:dyDescent="0.55000000000000004">
      <c r="A1684" t="s">
        <v>0</v>
      </c>
      <c r="B1684" t="s">
        <v>0</v>
      </c>
      <c r="C1684" t="s">
        <v>3261</v>
      </c>
      <c r="D1684" t="s">
        <v>261</v>
      </c>
      <c r="E1684" t="s">
        <v>20</v>
      </c>
      <c r="F1684" t="b">
        <v>0</v>
      </c>
      <c r="G1684" t="s">
        <v>30</v>
      </c>
      <c r="H1684" s="4">
        <v>45687.252164351848</v>
      </c>
      <c r="I1684" t="b">
        <v>0</v>
      </c>
      <c r="J1684" t="b">
        <v>1</v>
      </c>
      <c r="K1684" t="s">
        <v>24</v>
      </c>
      <c r="L1684" t="s">
        <v>22</v>
      </c>
      <c r="M1684">
        <v>107303.515625</v>
      </c>
      <c r="O1684" t="s">
        <v>6274</v>
      </c>
      <c r="P1684" t="s">
        <v>1942</v>
      </c>
    </row>
    <row r="1685" spans="1:16" x14ac:dyDescent="0.55000000000000004">
      <c r="A1685" t="s">
        <v>1</v>
      </c>
      <c r="B1685" t="s">
        <v>6615</v>
      </c>
      <c r="C1685" t="s">
        <v>322</v>
      </c>
      <c r="D1685" t="s">
        <v>3973</v>
      </c>
      <c r="E1685" t="s">
        <v>20</v>
      </c>
      <c r="F1685" t="b">
        <v>0</v>
      </c>
      <c r="G1685" t="s">
        <v>41</v>
      </c>
      <c r="H1685" s="4">
        <v>45687.252812500003</v>
      </c>
      <c r="I1685" t="b">
        <v>0</v>
      </c>
      <c r="J1685" t="b">
        <v>1</v>
      </c>
      <c r="K1685" t="s">
        <v>24</v>
      </c>
      <c r="L1685" t="s">
        <v>22</v>
      </c>
      <c r="M1685">
        <v>182000</v>
      </c>
      <c r="O1685" t="s">
        <v>3973</v>
      </c>
      <c r="P1685" t="s">
        <v>6616</v>
      </c>
    </row>
    <row r="1686" spans="1:16" x14ac:dyDescent="0.55000000000000004">
      <c r="A1686" t="s">
        <v>2</v>
      </c>
      <c r="B1686" t="s">
        <v>5846</v>
      </c>
      <c r="C1686" t="s">
        <v>1343</v>
      </c>
      <c r="D1686" t="s">
        <v>3973</v>
      </c>
      <c r="E1686" t="s">
        <v>20</v>
      </c>
      <c r="F1686" t="b">
        <v>0</v>
      </c>
      <c r="G1686" t="s">
        <v>27</v>
      </c>
      <c r="H1686" s="4">
        <v>45687.253275462957</v>
      </c>
      <c r="I1686" t="b">
        <v>0</v>
      </c>
      <c r="J1686" t="b">
        <v>1</v>
      </c>
      <c r="K1686" t="s">
        <v>24</v>
      </c>
      <c r="L1686" t="s">
        <v>22</v>
      </c>
      <c r="M1686">
        <v>175000</v>
      </c>
      <c r="O1686" t="s">
        <v>2535</v>
      </c>
      <c r="P1686" t="s">
        <v>5489</v>
      </c>
    </row>
    <row r="1687" spans="1:16" x14ac:dyDescent="0.55000000000000004">
      <c r="A1687" t="s">
        <v>40</v>
      </c>
      <c r="B1687" t="s">
        <v>6617</v>
      </c>
      <c r="C1687" t="s">
        <v>283</v>
      </c>
      <c r="D1687" t="s">
        <v>3973</v>
      </c>
      <c r="E1687" t="s">
        <v>20</v>
      </c>
      <c r="F1687" t="b">
        <v>0</v>
      </c>
      <c r="G1687" t="s">
        <v>41</v>
      </c>
      <c r="H1687" s="4">
        <v>45687.253645833327</v>
      </c>
      <c r="I1687" t="b">
        <v>0</v>
      </c>
      <c r="J1687" t="b">
        <v>1</v>
      </c>
      <c r="K1687" t="s">
        <v>24</v>
      </c>
      <c r="L1687" t="s">
        <v>22</v>
      </c>
      <c r="M1687">
        <v>116000</v>
      </c>
      <c r="O1687" t="s">
        <v>2342</v>
      </c>
      <c r="P1687" t="s">
        <v>6618</v>
      </c>
    </row>
    <row r="1688" spans="1:16" x14ac:dyDescent="0.55000000000000004">
      <c r="A1688" t="s">
        <v>2</v>
      </c>
      <c r="B1688" t="s">
        <v>6619</v>
      </c>
      <c r="C1688" t="s">
        <v>3011</v>
      </c>
      <c r="D1688" t="s">
        <v>5535</v>
      </c>
      <c r="E1688" t="s">
        <v>20</v>
      </c>
      <c r="F1688" t="b">
        <v>0</v>
      </c>
      <c r="G1688" t="s">
        <v>35</v>
      </c>
      <c r="H1688" s="4">
        <v>45687.253946759258</v>
      </c>
      <c r="I1688" t="b">
        <v>1</v>
      </c>
      <c r="J1688" t="b">
        <v>0</v>
      </c>
      <c r="K1688" t="s">
        <v>24</v>
      </c>
      <c r="L1688" t="s">
        <v>22</v>
      </c>
      <c r="M1688">
        <v>108267</v>
      </c>
      <c r="O1688" t="s">
        <v>3625</v>
      </c>
      <c r="P1688" t="s">
        <v>6620</v>
      </c>
    </row>
    <row r="1689" spans="1:16" x14ac:dyDescent="0.55000000000000004">
      <c r="A1689" t="s">
        <v>0</v>
      </c>
      <c r="B1689" t="s">
        <v>0</v>
      </c>
      <c r="C1689" t="s">
        <v>6621</v>
      </c>
      <c r="D1689" t="s">
        <v>4014</v>
      </c>
      <c r="E1689" t="s">
        <v>20</v>
      </c>
      <c r="F1689" t="b">
        <v>0</v>
      </c>
      <c r="G1689" t="s">
        <v>106</v>
      </c>
      <c r="H1689" s="4">
        <v>45687.269467592603</v>
      </c>
      <c r="I1689" t="b">
        <v>1</v>
      </c>
      <c r="J1689" t="b">
        <v>1</v>
      </c>
      <c r="K1689" t="s">
        <v>106</v>
      </c>
      <c r="L1689" t="s">
        <v>22</v>
      </c>
      <c r="M1689">
        <v>128500</v>
      </c>
      <c r="O1689" t="s">
        <v>6622</v>
      </c>
      <c r="P1689" t="s">
        <v>320</v>
      </c>
    </row>
    <row r="1690" spans="1:16" x14ac:dyDescent="0.55000000000000004">
      <c r="A1690" t="s">
        <v>0</v>
      </c>
      <c r="B1690" t="s">
        <v>6623</v>
      </c>
      <c r="C1690" t="s">
        <v>1591</v>
      </c>
      <c r="D1690" t="s">
        <v>3828</v>
      </c>
      <c r="E1690" t="s">
        <v>51</v>
      </c>
      <c r="F1690" t="b">
        <v>0</v>
      </c>
      <c r="G1690" t="s">
        <v>23</v>
      </c>
      <c r="H1690" s="4">
        <v>45687.310844907413</v>
      </c>
      <c r="I1690" t="b">
        <v>0</v>
      </c>
      <c r="J1690" t="b">
        <v>0</v>
      </c>
      <c r="K1690" t="s">
        <v>24</v>
      </c>
      <c r="L1690" t="s">
        <v>36</v>
      </c>
      <c r="N1690">
        <v>40</v>
      </c>
      <c r="O1690" t="s">
        <v>6624</v>
      </c>
    </row>
    <row r="1691" spans="1:16" x14ac:dyDescent="0.55000000000000004">
      <c r="A1691" t="s">
        <v>0</v>
      </c>
      <c r="B1691" t="s">
        <v>0</v>
      </c>
      <c r="C1691" t="s">
        <v>3711</v>
      </c>
      <c r="D1691" t="s">
        <v>4014</v>
      </c>
      <c r="E1691" t="s">
        <v>20</v>
      </c>
      <c r="F1691" t="b">
        <v>0</v>
      </c>
      <c r="G1691" t="s">
        <v>23</v>
      </c>
      <c r="H1691" s="4">
        <v>45687.310844907413</v>
      </c>
      <c r="I1691" t="b">
        <v>0</v>
      </c>
      <c r="J1691" t="b">
        <v>1</v>
      </c>
      <c r="K1691" t="s">
        <v>24</v>
      </c>
      <c r="L1691" t="s">
        <v>22</v>
      </c>
      <c r="M1691">
        <v>121000</v>
      </c>
      <c r="O1691" t="s">
        <v>1857</v>
      </c>
      <c r="P1691" t="s">
        <v>2136</v>
      </c>
    </row>
    <row r="1692" spans="1:16" x14ac:dyDescent="0.55000000000000004">
      <c r="A1692" t="s">
        <v>0</v>
      </c>
      <c r="B1692" t="s">
        <v>1269</v>
      </c>
      <c r="C1692" t="s">
        <v>192</v>
      </c>
      <c r="D1692" t="s">
        <v>3828</v>
      </c>
      <c r="E1692" t="s">
        <v>20</v>
      </c>
      <c r="F1692" t="b">
        <v>0</v>
      </c>
      <c r="G1692" t="s">
        <v>23</v>
      </c>
      <c r="H1692" s="4">
        <v>45687.310844907413</v>
      </c>
      <c r="I1692" t="b">
        <v>1</v>
      </c>
      <c r="J1692" t="b">
        <v>0</v>
      </c>
      <c r="K1692" t="s">
        <v>24</v>
      </c>
      <c r="L1692" t="s">
        <v>22</v>
      </c>
      <c r="M1692">
        <v>92500</v>
      </c>
      <c r="O1692" t="s">
        <v>6625</v>
      </c>
      <c r="P1692" t="s">
        <v>726</v>
      </c>
    </row>
    <row r="1693" spans="1:16" x14ac:dyDescent="0.55000000000000004">
      <c r="A1693" t="s">
        <v>139</v>
      </c>
      <c r="B1693" t="s">
        <v>6626</v>
      </c>
      <c r="C1693" t="s">
        <v>936</v>
      </c>
      <c r="D1693" t="s">
        <v>4090</v>
      </c>
      <c r="E1693" t="s">
        <v>20</v>
      </c>
      <c r="F1693" t="b">
        <v>0</v>
      </c>
      <c r="G1693" t="s">
        <v>35</v>
      </c>
      <c r="H1693" s="4">
        <v>45687.335405092592</v>
      </c>
      <c r="I1693" t="b">
        <v>0</v>
      </c>
      <c r="J1693" t="b">
        <v>1</v>
      </c>
      <c r="K1693" t="s">
        <v>24</v>
      </c>
      <c r="L1693" t="s">
        <v>36</v>
      </c>
      <c r="N1693">
        <v>40</v>
      </c>
      <c r="O1693" t="s">
        <v>3607</v>
      </c>
    </row>
    <row r="1694" spans="1:16" x14ac:dyDescent="0.55000000000000004">
      <c r="A1694" t="s">
        <v>1</v>
      </c>
      <c r="B1694" t="s">
        <v>6627</v>
      </c>
      <c r="C1694" t="s">
        <v>39</v>
      </c>
      <c r="D1694" t="s">
        <v>3957</v>
      </c>
      <c r="E1694" t="s">
        <v>34</v>
      </c>
      <c r="F1694" t="b">
        <v>1</v>
      </c>
      <c r="G1694" t="s">
        <v>52</v>
      </c>
      <c r="H1694" s="4">
        <v>45687.336539351847</v>
      </c>
      <c r="I1694" t="b">
        <v>0</v>
      </c>
      <c r="J1694" t="b">
        <v>0</v>
      </c>
      <c r="K1694" t="s">
        <v>24</v>
      </c>
      <c r="L1694" t="s">
        <v>36</v>
      </c>
      <c r="N1694">
        <v>13.430000305175779</v>
      </c>
      <c r="O1694" t="s">
        <v>6628</v>
      </c>
      <c r="P1694" t="s">
        <v>1506</v>
      </c>
    </row>
    <row r="1695" spans="1:16" x14ac:dyDescent="0.55000000000000004">
      <c r="A1695" t="s">
        <v>2</v>
      </c>
      <c r="B1695" t="s">
        <v>6099</v>
      </c>
      <c r="C1695" t="s">
        <v>324</v>
      </c>
      <c r="D1695" t="s">
        <v>4084</v>
      </c>
      <c r="E1695" t="s">
        <v>20</v>
      </c>
      <c r="F1695" t="b">
        <v>0</v>
      </c>
      <c r="G1695" t="s">
        <v>27</v>
      </c>
      <c r="H1695" s="4">
        <v>45687.336689814823</v>
      </c>
      <c r="I1695" t="b">
        <v>0</v>
      </c>
      <c r="J1695" t="b">
        <v>0</v>
      </c>
      <c r="K1695" t="s">
        <v>24</v>
      </c>
      <c r="L1695" t="s">
        <v>36</v>
      </c>
      <c r="N1695">
        <v>67.5</v>
      </c>
      <c r="O1695" t="s">
        <v>654</v>
      </c>
      <c r="P1695" t="s">
        <v>6100</v>
      </c>
    </row>
    <row r="1696" spans="1:16" x14ac:dyDescent="0.55000000000000004">
      <c r="A1696" t="s">
        <v>0</v>
      </c>
      <c r="B1696" t="s">
        <v>4818</v>
      </c>
      <c r="C1696" t="s">
        <v>203</v>
      </c>
      <c r="D1696" t="s">
        <v>4084</v>
      </c>
      <c r="E1696" t="s">
        <v>51</v>
      </c>
      <c r="F1696" t="b">
        <v>0</v>
      </c>
      <c r="G1696" t="s">
        <v>23</v>
      </c>
      <c r="H1696" s="4">
        <v>45687.352650462963</v>
      </c>
      <c r="I1696" t="b">
        <v>0</v>
      </c>
      <c r="J1696" t="b">
        <v>0</v>
      </c>
      <c r="K1696" t="s">
        <v>24</v>
      </c>
      <c r="L1696" t="s">
        <v>36</v>
      </c>
      <c r="N1696">
        <v>34.5</v>
      </c>
      <c r="O1696" t="s">
        <v>74</v>
      </c>
      <c r="P1696" t="s">
        <v>883</v>
      </c>
    </row>
    <row r="1697" spans="1:16" x14ac:dyDescent="0.55000000000000004">
      <c r="A1697" t="s">
        <v>1</v>
      </c>
      <c r="B1697" t="s">
        <v>6629</v>
      </c>
      <c r="C1697" t="s">
        <v>140</v>
      </c>
      <c r="D1697" t="s">
        <v>3973</v>
      </c>
      <c r="E1697" t="s">
        <v>20</v>
      </c>
      <c r="F1697" t="b">
        <v>0</v>
      </c>
      <c r="G1697" t="s">
        <v>35</v>
      </c>
      <c r="H1697" s="4">
        <v>45687.377071759263</v>
      </c>
      <c r="I1697" t="b">
        <v>0</v>
      </c>
      <c r="J1697" t="b">
        <v>1</v>
      </c>
      <c r="K1697" t="s">
        <v>24</v>
      </c>
      <c r="L1697" t="s">
        <v>22</v>
      </c>
      <c r="M1697">
        <v>220500</v>
      </c>
      <c r="O1697" t="s">
        <v>1172</v>
      </c>
      <c r="P1697" t="s">
        <v>1809</v>
      </c>
    </row>
    <row r="1698" spans="1:16" x14ac:dyDescent="0.55000000000000004">
      <c r="A1698" t="s">
        <v>1</v>
      </c>
      <c r="B1698" t="s">
        <v>6630</v>
      </c>
      <c r="C1698" t="s">
        <v>82</v>
      </c>
      <c r="D1698" t="s">
        <v>3973</v>
      </c>
      <c r="E1698" t="s">
        <v>20</v>
      </c>
      <c r="F1698" t="b">
        <v>0</v>
      </c>
      <c r="G1698" t="s">
        <v>27</v>
      </c>
      <c r="H1698" s="4">
        <v>45687.377615740741</v>
      </c>
      <c r="I1698" t="b">
        <v>0</v>
      </c>
      <c r="J1698" t="b">
        <v>1</v>
      </c>
      <c r="K1698" t="s">
        <v>24</v>
      </c>
      <c r="L1698" t="s">
        <v>22</v>
      </c>
      <c r="M1698">
        <v>169500</v>
      </c>
      <c r="O1698" t="s">
        <v>4827</v>
      </c>
      <c r="P1698" t="s">
        <v>2059</v>
      </c>
    </row>
    <row r="1699" spans="1:16" x14ac:dyDescent="0.55000000000000004">
      <c r="A1699" t="s">
        <v>40</v>
      </c>
      <c r="B1699" t="s">
        <v>4534</v>
      </c>
      <c r="C1699" t="s">
        <v>236</v>
      </c>
      <c r="D1699" t="s">
        <v>3973</v>
      </c>
      <c r="E1699" t="s">
        <v>20</v>
      </c>
      <c r="F1699" t="b">
        <v>0</v>
      </c>
      <c r="G1699" t="s">
        <v>27</v>
      </c>
      <c r="H1699" s="4">
        <v>45687.378310185188</v>
      </c>
      <c r="I1699" t="b">
        <v>1</v>
      </c>
      <c r="J1699" t="b">
        <v>1</v>
      </c>
      <c r="K1699" t="s">
        <v>24</v>
      </c>
      <c r="L1699" t="s">
        <v>22</v>
      </c>
      <c r="M1699">
        <v>189500</v>
      </c>
      <c r="O1699" t="s">
        <v>4535</v>
      </c>
      <c r="P1699" t="s">
        <v>3371</v>
      </c>
    </row>
    <row r="1700" spans="1:16" x14ac:dyDescent="0.55000000000000004">
      <c r="A1700" t="s">
        <v>0</v>
      </c>
      <c r="B1700" t="s">
        <v>6631</v>
      </c>
      <c r="C1700" t="s">
        <v>1403</v>
      </c>
      <c r="D1700" t="s">
        <v>4035</v>
      </c>
      <c r="E1700" t="s">
        <v>20</v>
      </c>
      <c r="F1700" t="b">
        <v>0</v>
      </c>
      <c r="G1700" t="s">
        <v>158</v>
      </c>
      <c r="H1700" s="4">
        <v>45687.395729166667</v>
      </c>
      <c r="I1700" t="b">
        <v>0</v>
      </c>
      <c r="J1700" t="b">
        <v>0</v>
      </c>
      <c r="K1700" t="s">
        <v>158</v>
      </c>
      <c r="L1700" t="s">
        <v>22</v>
      </c>
      <c r="M1700">
        <v>48000</v>
      </c>
      <c r="O1700" t="s">
        <v>4984</v>
      </c>
      <c r="P1700" t="s">
        <v>6632</v>
      </c>
    </row>
    <row r="1701" spans="1:16" x14ac:dyDescent="0.55000000000000004">
      <c r="A1701" t="s">
        <v>1</v>
      </c>
      <c r="B1701" t="s">
        <v>6633</v>
      </c>
      <c r="C1701" t="s">
        <v>306</v>
      </c>
      <c r="D1701" t="s">
        <v>3970</v>
      </c>
      <c r="E1701" t="s">
        <v>20</v>
      </c>
      <c r="F1701" t="b">
        <v>0</v>
      </c>
      <c r="G1701" t="s">
        <v>27</v>
      </c>
      <c r="H1701" s="4">
        <v>45687.419328703712</v>
      </c>
      <c r="I1701" t="b">
        <v>0</v>
      </c>
      <c r="J1701" t="b">
        <v>1</v>
      </c>
      <c r="K1701" t="s">
        <v>24</v>
      </c>
      <c r="L1701" t="s">
        <v>22</v>
      </c>
      <c r="M1701">
        <v>100000</v>
      </c>
      <c r="O1701" t="s">
        <v>6634</v>
      </c>
      <c r="P1701" t="s">
        <v>6635</v>
      </c>
    </row>
    <row r="1702" spans="1:16" x14ac:dyDescent="0.55000000000000004">
      <c r="A1702" t="s">
        <v>1</v>
      </c>
      <c r="B1702" t="s">
        <v>6636</v>
      </c>
      <c r="C1702" t="s">
        <v>158</v>
      </c>
      <c r="D1702" t="s">
        <v>4035</v>
      </c>
      <c r="E1702" t="s">
        <v>20</v>
      </c>
      <c r="F1702" t="b">
        <v>0</v>
      </c>
      <c r="G1702" t="s">
        <v>158</v>
      </c>
      <c r="H1702" s="4">
        <v>45687.520648148151</v>
      </c>
      <c r="I1702" t="b">
        <v>0</v>
      </c>
      <c r="J1702" t="b">
        <v>0</v>
      </c>
      <c r="K1702" t="s">
        <v>158</v>
      </c>
      <c r="L1702" t="s">
        <v>22</v>
      </c>
      <c r="M1702">
        <v>52000</v>
      </c>
      <c r="O1702" t="s">
        <v>1906</v>
      </c>
      <c r="P1702" t="s">
        <v>6145</v>
      </c>
    </row>
    <row r="1703" spans="1:16" x14ac:dyDescent="0.55000000000000004">
      <c r="A1703" t="s">
        <v>191</v>
      </c>
      <c r="B1703" t="s">
        <v>6637</v>
      </c>
      <c r="C1703" t="s">
        <v>158</v>
      </c>
      <c r="D1703" t="s">
        <v>4035</v>
      </c>
      <c r="E1703" t="s">
        <v>20</v>
      </c>
      <c r="F1703" t="b">
        <v>0</v>
      </c>
      <c r="G1703" t="s">
        <v>158</v>
      </c>
      <c r="H1703" s="4">
        <v>45687.520879629628</v>
      </c>
      <c r="I1703" t="b">
        <v>0</v>
      </c>
      <c r="J1703" t="b">
        <v>0</v>
      </c>
      <c r="K1703" t="s">
        <v>158</v>
      </c>
      <c r="L1703" t="s">
        <v>22</v>
      </c>
      <c r="M1703">
        <v>48000</v>
      </c>
      <c r="O1703" t="s">
        <v>1906</v>
      </c>
      <c r="P1703" t="s">
        <v>6638</v>
      </c>
    </row>
    <row r="1704" spans="1:16" x14ac:dyDescent="0.55000000000000004">
      <c r="A1704" t="s">
        <v>1</v>
      </c>
      <c r="B1704" t="s">
        <v>6639</v>
      </c>
      <c r="C1704" t="s">
        <v>306</v>
      </c>
      <c r="D1704" t="s">
        <v>3828</v>
      </c>
      <c r="E1704" t="s">
        <v>20</v>
      </c>
      <c r="F1704" t="b">
        <v>0</v>
      </c>
      <c r="G1704" t="s">
        <v>27</v>
      </c>
      <c r="H1704" s="4">
        <v>45687.544340277767</v>
      </c>
      <c r="I1704" t="b">
        <v>0</v>
      </c>
      <c r="J1704" t="b">
        <v>1</v>
      </c>
      <c r="K1704" t="s">
        <v>24</v>
      </c>
      <c r="L1704" t="s">
        <v>22</v>
      </c>
      <c r="M1704">
        <v>232500</v>
      </c>
      <c r="O1704" t="s">
        <v>5006</v>
      </c>
      <c r="P1704" t="s">
        <v>6640</v>
      </c>
    </row>
    <row r="1705" spans="1:16" x14ac:dyDescent="0.55000000000000004">
      <c r="A1705" t="s">
        <v>2</v>
      </c>
      <c r="B1705" t="s">
        <v>2</v>
      </c>
      <c r="C1705" t="s">
        <v>3556</v>
      </c>
      <c r="D1705" t="s">
        <v>131</v>
      </c>
      <c r="E1705" t="s">
        <v>20</v>
      </c>
      <c r="F1705" t="b">
        <v>0</v>
      </c>
      <c r="G1705" t="s">
        <v>41</v>
      </c>
      <c r="H1705" s="4">
        <v>45687.587013888893</v>
      </c>
      <c r="I1705" t="b">
        <v>1</v>
      </c>
      <c r="J1705" t="b">
        <v>0</v>
      </c>
      <c r="K1705" t="s">
        <v>24</v>
      </c>
      <c r="L1705" t="s">
        <v>22</v>
      </c>
      <c r="M1705">
        <v>130000</v>
      </c>
      <c r="O1705" t="s">
        <v>131</v>
      </c>
      <c r="P1705" t="s">
        <v>887</v>
      </c>
    </row>
    <row r="1706" spans="1:16" x14ac:dyDescent="0.55000000000000004">
      <c r="A1706" t="s">
        <v>0</v>
      </c>
      <c r="B1706" t="s">
        <v>545</v>
      </c>
      <c r="C1706" t="s">
        <v>5287</v>
      </c>
      <c r="D1706" t="s">
        <v>5243</v>
      </c>
      <c r="E1706" t="s">
        <v>20</v>
      </c>
      <c r="F1706" t="b">
        <v>0</v>
      </c>
      <c r="G1706" t="s">
        <v>41</v>
      </c>
      <c r="H1706" s="4">
        <v>45687.626747685194</v>
      </c>
      <c r="I1706" t="b">
        <v>1</v>
      </c>
      <c r="J1706" t="b">
        <v>0</v>
      </c>
      <c r="K1706" t="s">
        <v>24</v>
      </c>
      <c r="L1706" t="s">
        <v>22</v>
      </c>
      <c r="M1706">
        <v>85000</v>
      </c>
      <c r="O1706" t="s">
        <v>6641</v>
      </c>
      <c r="P1706" t="s">
        <v>596</v>
      </c>
    </row>
    <row r="1707" spans="1:16" x14ac:dyDescent="0.55000000000000004">
      <c r="A1707" t="s">
        <v>19</v>
      </c>
      <c r="B1707" t="s">
        <v>6642</v>
      </c>
      <c r="C1707" t="s">
        <v>42</v>
      </c>
      <c r="D1707" t="s">
        <v>3973</v>
      </c>
      <c r="E1707" t="s">
        <v>20</v>
      </c>
      <c r="F1707" t="b">
        <v>0</v>
      </c>
      <c r="G1707" t="s">
        <v>41</v>
      </c>
      <c r="H1707" s="4">
        <v>45687.626828703702</v>
      </c>
      <c r="I1707" t="b">
        <v>0</v>
      </c>
      <c r="J1707" t="b">
        <v>1</v>
      </c>
      <c r="K1707" t="s">
        <v>24</v>
      </c>
      <c r="L1707" t="s">
        <v>22</v>
      </c>
      <c r="M1707">
        <v>267500</v>
      </c>
      <c r="O1707" t="s">
        <v>1883</v>
      </c>
      <c r="P1707" t="s">
        <v>447</v>
      </c>
    </row>
    <row r="1708" spans="1:16" x14ac:dyDescent="0.55000000000000004">
      <c r="A1708" t="s">
        <v>1</v>
      </c>
      <c r="B1708" t="s">
        <v>6643</v>
      </c>
      <c r="C1708" t="s">
        <v>64</v>
      </c>
      <c r="D1708" t="s">
        <v>6644</v>
      </c>
      <c r="E1708" t="s">
        <v>20</v>
      </c>
      <c r="F1708" t="b">
        <v>0</v>
      </c>
      <c r="G1708" t="s">
        <v>23</v>
      </c>
      <c r="H1708" s="4">
        <v>45687.64439814815</v>
      </c>
      <c r="I1708" t="b">
        <v>0</v>
      </c>
      <c r="J1708" t="b">
        <v>0</v>
      </c>
      <c r="K1708" t="s">
        <v>24</v>
      </c>
      <c r="L1708" t="s">
        <v>22</v>
      </c>
      <c r="M1708">
        <v>232500</v>
      </c>
      <c r="O1708" t="s">
        <v>5006</v>
      </c>
      <c r="P1708" t="s">
        <v>6640</v>
      </c>
    </row>
    <row r="1709" spans="1:16" x14ac:dyDescent="0.55000000000000004">
      <c r="A1709" t="s">
        <v>0</v>
      </c>
      <c r="B1709" t="s">
        <v>6645</v>
      </c>
      <c r="C1709" t="s">
        <v>414</v>
      </c>
      <c r="D1709" t="s">
        <v>4035</v>
      </c>
      <c r="E1709" t="s">
        <v>20</v>
      </c>
      <c r="F1709" t="b">
        <v>0</v>
      </c>
      <c r="G1709" t="s">
        <v>414</v>
      </c>
      <c r="H1709" s="4">
        <v>45687.648796296293</v>
      </c>
      <c r="I1709" t="b">
        <v>1</v>
      </c>
      <c r="J1709" t="b">
        <v>0</v>
      </c>
      <c r="K1709" t="s">
        <v>414</v>
      </c>
      <c r="L1709" t="s">
        <v>22</v>
      </c>
      <c r="M1709">
        <v>41799.5</v>
      </c>
      <c r="O1709" t="s">
        <v>888</v>
      </c>
      <c r="P1709" t="s">
        <v>2608</v>
      </c>
    </row>
    <row r="1710" spans="1:16" x14ac:dyDescent="0.55000000000000004">
      <c r="A1710" t="s">
        <v>1</v>
      </c>
      <c r="B1710" t="s">
        <v>6646</v>
      </c>
      <c r="C1710" t="s">
        <v>365</v>
      </c>
      <c r="D1710" t="s">
        <v>5243</v>
      </c>
      <c r="E1710" t="s">
        <v>20</v>
      </c>
      <c r="F1710" t="b">
        <v>0</v>
      </c>
      <c r="G1710" t="s">
        <v>27</v>
      </c>
      <c r="H1710" s="4">
        <v>45687.669328703712</v>
      </c>
      <c r="I1710" t="b">
        <v>0</v>
      </c>
      <c r="J1710" t="b">
        <v>1</v>
      </c>
      <c r="K1710" t="s">
        <v>24</v>
      </c>
      <c r="L1710" t="s">
        <v>22</v>
      </c>
      <c r="M1710">
        <v>90000</v>
      </c>
      <c r="O1710" t="s">
        <v>6647</v>
      </c>
      <c r="P1710" t="s">
        <v>6648</v>
      </c>
    </row>
    <row r="1711" spans="1:16" x14ac:dyDescent="0.55000000000000004">
      <c r="A1711" t="s">
        <v>2</v>
      </c>
      <c r="B1711" t="s">
        <v>6649</v>
      </c>
      <c r="C1711" t="s">
        <v>1270</v>
      </c>
      <c r="D1711" t="s">
        <v>3973</v>
      </c>
      <c r="E1711" t="s">
        <v>20</v>
      </c>
      <c r="F1711" t="b">
        <v>0</v>
      </c>
      <c r="G1711" t="s">
        <v>27</v>
      </c>
      <c r="H1711" s="4">
        <v>45687.670173611114</v>
      </c>
      <c r="I1711" t="b">
        <v>1</v>
      </c>
      <c r="J1711" t="b">
        <v>1</v>
      </c>
      <c r="K1711" t="s">
        <v>24</v>
      </c>
      <c r="L1711" t="s">
        <v>22</v>
      </c>
      <c r="M1711">
        <v>162500</v>
      </c>
      <c r="O1711" t="s">
        <v>1172</v>
      </c>
      <c r="P1711" t="s">
        <v>6650</v>
      </c>
    </row>
    <row r="1712" spans="1:16" x14ac:dyDescent="0.55000000000000004">
      <c r="A1712" t="s">
        <v>89</v>
      </c>
      <c r="B1712" t="s">
        <v>3658</v>
      </c>
      <c r="C1712" t="s">
        <v>5242</v>
      </c>
      <c r="D1712" t="s">
        <v>5243</v>
      </c>
      <c r="E1712" t="s">
        <v>20</v>
      </c>
      <c r="F1712" t="b">
        <v>0</v>
      </c>
      <c r="G1712" t="s">
        <v>314</v>
      </c>
      <c r="H1712" s="4">
        <v>45687.690138888887</v>
      </c>
      <c r="I1712" t="b">
        <v>0</v>
      </c>
      <c r="J1712" t="b">
        <v>0</v>
      </c>
      <c r="K1712" t="s">
        <v>314</v>
      </c>
      <c r="L1712" t="s">
        <v>22</v>
      </c>
      <c r="M1712">
        <v>170000</v>
      </c>
      <c r="O1712" t="s">
        <v>2295</v>
      </c>
      <c r="P1712" t="s">
        <v>1149</v>
      </c>
    </row>
    <row r="1713" spans="1:16" x14ac:dyDescent="0.55000000000000004">
      <c r="A1713" t="s">
        <v>89</v>
      </c>
      <c r="B1713" t="s">
        <v>6651</v>
      </c>
      <c r="C1713" t="s">
        <v>5242</v>
      </c>
      <c r="D1713" t="s">
        <v>5243</v>
      </c>
      <c r="E1713" t="s">
        <v>20</v>
      </c>
      <c r="F1713" t="b">
        <v>0</v>
      </c>
      <c r="G1713" t="s">
        <v>314</v>
      </c>
      <c r="H1713" s="4">
        <v>45687.69023148148</v>
      </c>
      <c r="I1713" t="b">
        <v>1</v>
      </c>
      <c r="J1713" t="b">
        <v>0</v>
      </c>
      <c r="K1713" t="s">
        <v>314</v>
      </c>
      <c r="L1713" t="s">
        <v>22</v>
      </c>
      <c r="M1713">
        <v>90000</v>
      </c>
      <c r="O1713" t="s">
        <v>2208</v>
      </c>
    </row>
    <row r="1714" spans="1:16" x14ac:dyDescent="0.55000000000000004">
      <c r="A1714" t="s">
        <v>139</v>
      </c>
      <c r="B1714" t="s">
        <v>3904</v>
      </c>
      <c r="C1714" t="s">
        <v>842</v>
      </c>
      <c r="D1714" t="s">
        <v>3973</v>
      </c>
      <c r="E1714" t="s">
        <v>20</v>
      </c>
      <c r="F1714" t="b">
        <v>0</v>
      </c>
      <c r="G1714" t="s">
        <v>30</v>
      </c>
      <c r="H1714" s="4">
        <v>45687.710520833331</v>
      </c>
      <c r="I1714" t="b">
        <v>0</v>
      </c>
      <c r="J1714" t="b">
        <v>1</v>
      </c>
      <c r="K1714" t="s">
        <v>24</v>
      </c>
      <c r="L1714" t="s">
        <v>22</v>
      </c>
      <c r="M1714">
        <v>144300</v>
      </c>
      <c r="O1714" t="s">
        <v>5528</v>
      </c>
      <c r="P1714" t="s">
        <v>6652</v>
      </c>
    </row>
    <row r="1715" spans="1:16" x14ac:dyDescent="0.55000000000000004">
      <c r="A1715" t="s">
        <v>40</v>
      </c>
      <c r="B1715" t="s">
        <v>3094</v>
      </c>
      <c r="C1715" t="s">
        <v>386</v>
      </c>
      <c r="D1715" t="s">
        <v>3973</v>
      </c>
      <c r="E1715" t="s">
        <v>20</v>
      </c>
      <c r="F1715" t="b">
        <v>0</v>
      </c>
      <c r="G1715" t="s">
        <v>27</v>
      </c>
      <c r="H1715" s="4">
        <v>45687.71166666667</v>
      </c>
      <c r="I1715" t="b">
        <v>0</v>
      </c>
      <c r="J1715" t="b">
        <v>0</v>
      </c>
      <c r="K1715" t="s">
        <v>24</v>
      </c>
      <c r="L1715" t="s">
        <v>22</v>
      </c>
      <c r="M1715">
        <v>175000</v>
      </c>
      <c r="O1715" t="s">
        <v>6653</v>
      </c>
      <c r="P1715" t="s">
        <v>6654</v>
      </c>
    </row>
    <row r="1716" spans="1:16" x14ac:dyDescent="0.55000000000000004">
      <c r="A1716" t="s">
        <v>2</v>
      </c>
      <c r="B1716" t="s">
        <v>6655</v>
      </c>
      <c r="C1716" t="s">
        <v>739</v>
      </c>
      <c r="D1716" t="s">
        <v>5243</v>
      </c>
      <c r="E1716" t="s">
        <v>20</v>
      </c>
      <c r="F1716" t="b">
        <v>0</v>
      </c>
      <c r="G1716" t="s">
        <v>27</v>
      </c>
      <c r="H1716" s="4">
        <v>45687.71166666667</v>
      </c>
      <c r="I1716" t="b">
        <v>1</v>
      </c>
      <c r="J1716" t="b">
        <v>0</v>
      </c>
      <c r="K1716" t="s">
        <v>24</v>
      </c>
      <c r="L1716" t="s">
        <v>22</v>
      </c>
      <c r="M1716">
        <v>90000</v>
      </c>
      <c r="O1716" t="s">
        <v>6656</v>
      </c>
    </row>
    <row r="1717" spans="1:16" x14ac:dyDescent="0.55000000000000004">
      <c r="A1717" t="s">
        <v>89</v>
      </c>
      <c r="B1717" t="s">
        <v>1666</v>
      </c>
      <c r="C1717" t="s">
        <v>449</v>
      </c>
      <c r="D1717" t="s">
        <v>3973</v>
      </c>
      <c r="E1717" t="s">
        <v>20</v>
      </c>
      <c r="F1717" t="b">
        <v>0</v>
      </c>
      <c r="G1717" t="s">
        <v>27</v>
      </c>
      <c r="H1717" s="4">
        <v>45687.753425925926</v>
      </c>
      <c r="I1717" t="b">
        <v>0</v>
      </c>
      <c r="J1717" t="b">
        <v>1</v>
      </c>
      <c r="K1717" t="s">
        <v>24</v>
      </c>
      <c r="L1717" t="s">
        <v>22</v>
      </c>
      <c r="M1717">
        <v>95250</v>
      </c>
      <c r="O1717" t="s">
        <v>1298</v>
      </c>
      <c r="P1717" t="s">
        <v>6657</v>
      </c>
    </row>
    <row r="1718" spans="1:16" x14ac:dyDescent="0.55000000000000004">
      <c r="A1718" t="s">
        <v>0</v>
      </c>
      <c r="B1718" t="s">
        <v>0</v>
      </c>
      <c r="C1718" t="s">
        <v>6658</v>
      </c>
      <c r="D1718" t="s">
        <v>3828</v>
      </c>
      <c r="E1718" t="s">
        <v>34</v>
      </c>
      <c r="F1718" t="b">
        <v>0</v>
      </c>
      <c r="G1718" t="s">
        <v>27</v>
      </c>
      <c r="H1718" s="4">
        <v>45687.791712962957</v>
      </c>
      <c r="I1718" t="b">
        <v>0</v>
      </c>
      <c r="J1718" t="b">
        <v>1</v>
      </c>
      <c r="K1718" t="s">
        <v>24</v>
      </c>
      <c r="L1718" t="s">
        <v>22</v>
      </c>
      <c r="M1718">
        <v>79999</v>
      </c>
      <c r="O1718" t="s">
        <v>6659</v>
      </c>
      <c r="P1718" t="s">
        <v>833</v>
      </c>
    </row>
    <row r="1719" spans="1:16" x14ac:dyDescent="0.55000000000000004">
      <c r="A1719" t="s">
        <v>89</v>
      </c>
      <c r="B1719" t="s">
        <v>6660</v>
      </c>
      <c r="C1719" t="s">
        <v>44</v>
      </c>
      <c r="D1719" t="s">
        <v>3973</v>
      </c>
      <c r="E1719" t="s">
        <v>20</v>
      </c>
      <c r="F1719" t="b">
        <v>0</v>
      </c>
      <c r="G1719" t="s">
        <v>27</v>
      </c>
      <c r="H1719" s="4">
        <v>45687.795057870368</v>
      </c>
      <c r="I1719" t="b">
        <v>1</v>
      </c>
      <c r="J1719" t="b">
        <v>1</v>
      </c>
      <c r="K1719" t="s">
        <v>24</v>
      </c>
      <c r="L1719" t="s">
        <v>22</v>
      </c>
      <c r="M1719">
        <v>185000</v>
      </c>
      <c r="O1719" t="s">
        <v>2815</v>
      </c>
      <c r="P1719" t="s">
        <v>6661</v>
      </c>
    </row>
    <row r="1720" spans="1:16" x14ac:dyDescent="0.55000000000000004">
      <c r="A1720" t="s">
        <v>0</v>
      </c>
      <c r="B1720" t="s">
        <v>103</v>
      </c>
      <c r="C1720" t="s">
        <v>203</v>
      </c>
      <c r="D1720" t="s">
        <v>3973</v>
      </c>
      <c r="E1720" t="s">
        <v>51</v>
      </c>
      <c r="F1720" t="b">
        <v>0</v>
      </c>
      <c r="G1720" t="s">
        <v>23</v>
      </c>
      <c r="H1720" s="4">
        <v>45687.810868055552</v>
      </c>
      <c r="I1720" t="b">
        <v>1</v>
      </c>
      <c r="J1720" t="b">
        <v>1</v>
      </c>
      <c r="K1720" t="s">
        <v>24</v>
      </c>
      <c r="L1720" t="s">
        <v>36</v>
      </c>
      <c r="N1720">
        <v>36.5</v>
      </c>
      <c r="O1720" t="s">
        <v>131</v>
      </c>
      <c r="P1720" t="s">
        <v>6662</v>
      </c>
    </row>
    <row r="1721" spans="1:16" x14ac:dyDescent="0.55000000000000004">
      <c r="A1721" t="s">
        <v>0</v>
      </c>
      <c r="B1721" t="s">
        <v>6663</v>
      </c>
      <c r="C1721" t="s">
        <v>3055</v>
      </c>
      <c r="D1721" t="s">
        <v>3973</v>
      </c>
      <c r="E1721" t="s">
        <v>20</v>
      </c>
      <c r="F1721" t="b">
        <v>0</v>
      </c>
      <c r="G1721" t="s">
        <v>27</v>
      </c>
      <c r="H1721" s="4">
        <v>45687.833344907413</v>
      </c>
      <c r="I1721" t="b">
        <v>0</v>
      </c>
      <c r="J1721" t="b">
        <v>0</v>
      </c>
      <c r="K1721" t="s">
        <v>24</v>
      </c>
      <c r="L1721" t="s">
        <v>22</v>
      </c>
      <c r="M1721">
        <v>66756</v>
      </c>
      <c r="O1721" t="s">
        <v>109</v>
      </c>
    </row>
    <row r="1722" spans="1:16" x14ac:dyDescent="0.55000000000000004">
      <c r="A1722" t="s">
        <v>139</v>
      </c>
      <c r="B1722" t="s">
        <v>1232</v>
      </c>
      <c r="C1722" t="s">
        <v>1264</v>
      </c>
      <c r="D1722" t="s">
        <v>3973</v>
      </c>
      <c r="E1722" t="s">
        <v>20</v>
      </c>
      <c r="F1722" t="b">
        <v>0</v>
      </c>
      <c r="G1722" t="s">
        <v>27</v>
      </c>
      <c r="H1722" s="4">
        <v>45687.833391203712</v>
      </c>
      <c r="I1722" t="b">
        <v>0</v>
      </c>
      <c r="J1722" t="b">
        <v>1</v>
      </c>
      <c r="K1722" t="s">
        <v>24</v>
      </c>
      <c r="L1722" t="s">
        <v>22</v>
      </c>
      <c r="M1722">
        <v>95000</v>
      </c>
      <c r="O1722" t="s">
        <v>4677</v>
      </c>
      <c r="P1722" t="s">
        <v>4678</v>
      </c>
    </row>
    <row r="1723" spans="1:16" x14ac:dyDescent="0.55000000000000004">
      <c r="A1723" t="s">
        <v>0</v>
      </c>
      <c r="B1723" t="s">
        <v>6664</v>
      </c>
      <c r="C1723" t="s">
        <v>1719</v>
      </c>
      <c r="D1723" t="s">
        <v>3828</v>
      </c>
      <c r="E1723" t="s">
        <v>20</v>
      </c>
      <c r="F1723" t="b">
        <v>0</v>
      </c>
      <c r="G1723" t="s">
        <v>41</v>
      </c>
      <c r="H1723" s="4">
        <v>45687.835057870368</v>
      </c>
      <c r="I1723" t="b">
        <v>0</v>
      </c>
      <c r="J1723" t="b">
        <v>0</v>
      </c>
      <c r="K1723" t="s">
        <v>24</v>
      </c>
      <c r="L1723" t="s">
        <v>36</v>
      </c>
      <c r="N1723">
        <v>25</v>
      </c>
      <c r="O1723" t="s">
        <v>6665</v>
      </c>
      <c r="P1723" t="s">
        <v>424</v>
      </c>
    </row>
    <row r="1724" spans="1:16" x14ac:dyDescent="0.55000000000000004">
      <c r="A1724" t="s">
        <v>2</v>
      </c>
      <c r="B1724" t="s">
        <v>6666</v>
      </c>
      <c r="C1724" t="s">
        <v>160</v>
      </c>
      <c r="D1724" t="s">
        <v>3973</v>
      </c>
      <c r="E1724" t="s">
        <v>51</v>
      </c>
      <c r="F1724" t="b">
        <v>0</v>
      </c>
      <c r="G1724" t="s">
        <v>52</v>
      </c>
      <c r="H1724" s="4">
        <v>45687.835856481477</v>
      </c>
      <c r="I1724" t="b">
        <v>1</v>
      </c>
      <c r="J1724" t="b">
        <v>0</v>
      </c>
      <c r="K1724" t="s">
        <v>24</v>
      </c>
      <c r="L1724" t="s">
        <v>36</v>
      </c>
      <c r="N1724">
        <v>50</v>
      </c>
      <c r="O1724" t="s">
        <v>406</v>
      </c>
      <c r="P1724" t="s">
        <v>6667</v>
      </c>
    </row>
    <row r="1725" spans="1:16" x14ac:dyDescent="0.55000000000000004">
      <c r="A1725" t="s">
        <v>28</v>
      </c>
      <c r="B1725" t="s">
        <v>28</v>
      </c>
      <c r="C1725" t="s">
        <v>118</v>
      </c>
      <c r="D1725" t="s">
        <v>3973</v>
      </c>
      <c r="E1725" t="s">
        <v>20</v>
      </c>
      <c r="F1725" t="b">
        <v>0</v>
      </c>
      <c r="G1725" t="s">
        <v>27</v>
      </c>
      <c r="H1725" s="4">
        <v>45687.836006944453</v>
      </c>
      <c r="I1725" t="b">
        <v>0</v>
      </c>
      <c r="J1725" t="b">
        <v>0</v>
      </c>
      <c r="K1725" t="s">
        <v>24</v>
      </c>
      <c r="L1725" t="s">
        <v>22</v>
      </c>
      <c r="M1725">
        <v>126200</v>
      </c>
      <c r="O1725" t="s">
        <v>563</v>
      </c>
      <c r="P1725" t="s">
        <v>6668</v>
      </c>
    </row>
    <row r="1726" spans="1:16" x14ac:dyDescent="0.55000000000000004">
      <c r="A1726" t="s">
        <v>28</v>
      </c>
      <c r="B1726" t="s">
        <v>1751</v>
      </c>
      <c r="C1726" t="s">
        <v>1292</v>
      </c>
      <c r="D1726" t="s">
        <v>3973</v>
      </c>
      <c r="E1726" t="s">
        <v>20</v>
      </c>
      <c r="F1726" t="b">
        <v>0</v>
      </c>
      <c r="G1726" t="s">
        <v>27</v>
      </c>
      <c r="H1726" s="4">
        <v>45687.836041666669</v>
      </c>
      <c r="I1726" t="b">
        <v>0</v>
      </c>
      <c r="J1726" t="b">
        <v>0</v>
      </c>
      <c r="K1726" t="s">
        <v>24</v>
      </c>
      <c r="L1726" t="s">
        <v>22</v>
      </c>
      <c r="M1726">
        <v>135000</v>
      </c>
      <c r="O1726" t="s">
        <v>6669</v>
      </c>
      <c r="P1726" t="s">
        <v>6670</v>
      </c>
    </row>
    <row r="1727" spans="1:16" x14ac:dyDescent="0.55000000000000004">
      <c r="A1727" t="s">
        <v>0</v>
      </c>
      <c r="B1727" t="s">
        <v>2166</v>
      </c>
      <c r="C1727" t="s">
        <v>192</v>
      </c>
      <c r="D1727" t="s">
        <v>4084</v>
      </c>
      <c r="E1727" t="s">
        <v>20</v>
      </c>
      <c r="F1727" t="b">
        <v>0</v>
      </c>
      <c r="G1727" t="s">
        <v>23</v>
      </c>
      <c r="H1727" s="4">
        <v>45687.852569444447</v>
      </c>
      <c r="I1727" t="b">
        <v>0</v>
      </c>
      <c r="J1727" t="b">
        <v>0</v>
      </c>
      <c r="K1727" t="s">
        <v>24</v>
      </c>
      <c r="L1727" t="s">
        <v>22</v>
      </c>
      <c r="M1727">
        <v>106500</v>
      </c>
      <c r="O1727" t="s">
        <v>374</v>
      </c>
      <c r="P1727" t="s">
        <v>4086</v>
      </c>
    </row>
    <row r="1728" spans="1:16" x14ac:dyDescent="0.55000000000000004">
      <c r="A1728" t="s">
        <v>0</v>
      </c>
      <c r="B1728" t="s">
        <v>6671</v>
      </c>
      <c r="C1728" t="s">
        <v>5343</v>
      </c>
      <c r="D1728" t="s">
        <v>5243</v>
      </c>
      <c r="E1728" t="s">
        <v>20</v>
      </c>
      <c r="F1728" t="b">
        <v>0</v>
      </c>
      <c r="G1728" t="s">
        <v>41</v>
      </c>
      <c r="H1728" s="4">
        <v>45687.876747685194</v>
      </c>
      <c r="I1728" t="b">
        <v>0</v>
      </c>
      <c r="J1728" t="b">
        <v>0</v>
      </c>
      <c r="K1728" t="s">
        <v>24</v>
      </c>
      <c r="L1728" t="s">
        <v>22</v>
      </c>
      <c r="M1728">
        <v>86234</v>
      </c>
      <c r="O1728" t="s">
        <v>1071</v>
      </c>
      <c r="P1728" t="s">
        <v>6672</v>
      </c>
    </row>
    <row r="1729" spans="1:16" x14ac:dyDescent="0.55000000000000004">
      <c r="A1729" t="s">
        <v>1</v>
      </c>
      <c r="B1729" t="s">
        <v>6673</v>
      </c>
      <c r="C1729" t="s">
        <v>5287</v>
      </c>
      <c r="D1729" t="s">
        <v>5243</v>
      </c>
      <c r="E1729" t="s">
        <v>20</v>
      </c>
      <c r="F1729" t="b">
        <v>0</v>
      </c>
      <c r="G1729" t="s">
        <v>41</v>
      </c>
      <c r="H1729" s="4">
        <v>45687.876747685194</v>
      </c>
      <c r="I1729" t="b">
        <v>0</v>
      </c>
      <c r="J1729" t="b">
        <v>0</v>
      </c>
      <c r="K1729" t="s">
        <v>24</v>
      </c>
      <c r="L1729" t="s">
        <v>22</v>
      </c>
      <c r="M1729">
        <v>90000</v>
      </c>
      <c r="O1729" t="s">
        <v>2208</v>
      </c>
      <c r="P1729" t="s">
        <v>6674</v>
      </c>
    </row>
    <row r="1730" spans="1:16" x14ac:dyDescent="0.55000000000000004">
      <c r="A1730" t="s">
        <v>0</v>
      </c>
      <c r="B1730" t="s">
        <v>6675</v>
      </c>
      <c r="C1730" t="s">
        <v>316</v>
      </c>
      <c r="D1730" t="s">
        <v>3973</v>
      </c>
      <c r="E1730" t="s">
        <v>20</v>
      </c>
      <c r="F1730" t="b">
        <v>0</v>
      </c>
      <c r="G1730" t="s">
        <v>35</v>
      </c>
      <c r="H1730" s="4">
        <v>45687.87704861111</v>
      </c>
      <c r="I1730" t="b">
        <v>0</v>
      </c>
      <c r="J1730" t="b">
        <v>1</v>
      </c>
      <c r="K1730" t="s">
        <v>24</v>
      </c>
      <c r="L1730" t="s">
        <v>22</v>
      </c>
      <c r="M1730">
        <v>150590</v>
      </c>
      <c r="O1730" t="s">
        <v>759</v>
      </c>
      <c r="P1730" t="s">
        <v>119</v>
      </c>
    </row>
    <row r="1731" spans="1:16" x14ac:dyDescent="0.55000000000000004">
      <c r="A1731" t="s">
        <v>0</v>
      </c>
      <c r="B1731" t="s">
        <v>785</v>
      </c>
      <c r="C1731" t="s">
        <v>1017</v>
      </c>
      <c r="D1731" t="s">
        <v>4084</v>
      </c>
      <c r="E1731" t="s">
        <v>20</v>
      </c>
      <c r="F1731" t="b">
        <v>0</v>
      </c>
      <c r="G1731" t="s">
        <v>35</v>
      </c>
      <c r="H1731" s="4">
        <v>45687.877129629633</v>
      </c>
      <c r="I1731" t="b">
        <v>0</v>
      </c>
      <c r="J1731" t="b">
        <v>0</v>
      </c>
      <c r="K1731" t="s">
        <v>24</v>
      </c>
      <c r="L1731" t="s">
        <v>22</v>
      </c>
      <c r="M1731">
        <v>100000</v>
      </c>
      <c r="O1731" t="s">
        <v>4873</v>
      </c>
      <c r="P1731" t="s">
        <v>221</v>
      </c>
    </row>
    <row r="1732" spans="1:16" x14ac:dyDescent="0.55000000000000004">
      <c r="A1732" t="s">
        <v>0</v>
      </c>
      <c r="B1732" t="s">
        <v>0</v>
      </c>
      <c r="C1732" t="s">
        <v>2081</v>
      </c>
      <c r="D1732" t="s">
        <v>3973</v>
      </c>
      <c r="E1732" t="s">
        <v>20</v>
      </c>
      <c r="F1732" t="b">
        <v>0</v>
      </c>
      <c r="G1732" t="s">
        <v>30</v>
      </c>
      <c r="H1732" s="4">
        <v>45687.877164351848</v>
      </c>
      <c r="I1732" t="b">
        <v>1</v>
      </c>
      <c r="J1732" t="b">
        <v>0</v>
      </c>
      <c r="K1732" t="s">
        <v>24</v>
      </c>
      <c r="L1732" t="s">
        <v>22</v>
      </c>
      <c r="M1732">
        <v>92500</v>
      </c>
      <c r="O1732" t="s">
        <v>3033</v>
      </c>
      <c r="P1732" t="s">
        <v>6676</v>
      </c>
    </row>
    <row r="1733" spans="1:16" x14ac:dyDescent="0.55000000000000004">
      <c r="A1733" t="s">
        <v>25</v>
      </c>
      <c r="B1733" t="s">
        <v>6677</v>
      </c>
      <c r="C1733" t="s">
        <v>386</v>
      </c>
      <c r="D1733" t="s">
        <v>6613</v>
      </c>
      <c r="E1733" t="s">
        <v>20</v>
      </c>
      <c r="F1733" t="b">
        <v>0</v>
      </c>
      <c r="G1733" t="s">
        <v>41</v>
      </c>
      <c r="H1733" s="4">
        <v>45687.877847222233</v>
      </c>
      <c r="I1733" t="b">
        <v>0</v>
      </c>
      <c r="J1733" t="b">
        <v>1</v>
      </c>
      <c r="K1733" t="s">
        <v>24</v>
      </c>
      <c r="L1733" t="s">
        <v>22</v>
      </c>
      <c r="M1733">
        <v>115000</v>
      </c>
      <c r="O1733" t="s">
        <v>987</v>
      </c>
      <c r="P1733" t="s">
        <v>3565</v>
      </c>
    </row>
    <row r="1734" spans="1:16" x14ac:dyDescent="0.55000000000000004">
      <c r="A1734" t="s">
        <v>28</v>
      </c>
      <c r="B1734" t="s">
        <v>6678</v>
      </c>
      <c r="C1734" t="s">
        <v>24</v>
      </c>
      <c r="D1734" t="s">
        <v>3973</v>
      </c>
      <c r="E1734" t="s">
        <v>20</v>
      </c>
      <c r="F1734" t="b">
        <v>0</v>
      </c>
      <c r="G1734" t="s">
        <v>27</v>
      </c>
      <c r="H1734" s="4">
        <v>45687.87835648148</v>
      </c>
      <c r="I1734" t="b">
        <v>0</v>
      </c>
      <c r="J1734" t="b">
        <v>1</v>
      </c>
      <c r="K1734" t="s">
        <v>24</v>
      </c>
      <c r="L1734" t="s">
        <v>22</v>
      </c>
      <c r="M1734">
        <v>103500</v>
      </c>
      <c r="O1734" t="s">
        <v>2418</v>
      </c>
      <c r="P1734" t="s">
        <v>6679</v>
      </c>
    </row>
    <row r="1735" spans="1:16" x14ac:dyDescent="0.55000000000000004">
      <c r="A1735" t="s">
        <v>2</v>
      </c>
      <c r="B1735" t="s">
        <v>6680</v>
      </c>
      <c r="C1735" t="s">
        <v>76</v>
      </c>
      <c r="D1735" t="s">
        <v>3973</v>
      </c>
      <c r="E1735" t="s">
        <v>20</v>
      </c>
      <c r="F1735" t="b">
        <v>0</v>
      </c>
      <c r="G1735" t="s">
        <v>27</v>
      </c>
      <c r="H1735" s="4">
        <v>45687.878391203703</v>
      </c>
      <c r="I1735" t="b">
        <v>0</v>
      </c>
      <c r="J1735" t="b">
        <v>1</v>
      </c>
      <c r="K1735" t="s">
        <v>24</v>
      </c>
      <c r="L1735" t="s">
        <v>22</v>
      </c>
      <c r="M1735">
        <v>200000</v>
      </c>
      <c r="O1735" t="s">
        <v>1906</v>
      </c>
      <c r="P1735" t="s">
        <v>6681</v>
      </c>
    </row>
    <row r="1736" spans="1:16" x14ac:dyDescent="0.55000000000000004">
      <c r="A1736" t="s">
        <v>1</v>
      </c>
      <c r="B1736" t="s">
        <v>6682</v>
      </c>
      <c r="C1736" t="s">
        <v>158</v>
      </c>
      <c r="D1736" t="s">
        <v>4035</v>
      </c>
      <c r="E1736" t="s">
        <v>20</v>
      </c>
      <c r="F1736" t="b">
        <v>0</v>
      </c>
      <c r="G1736" t="s">
        <v>158</v>
      </c>
      <c r="H1736" s="4">
        <v>45687.895729166667</v>
      </c>
      <c r="I1736" t="b">
        <v>0</v>
      </c>
      <c r="J1736" t="b">
        <v>0</v>
      </c>
      <c r="K1736" t="s">
        <v>158</v>
      </c>
      <c r="L1736" t="s">
        <v>22</v>
      </c>
      <c r="M1736">
        <v>52000</v>
      </c>
      <c r="O1736" t="s">
        <v>1964</v>
      </c>
    </row>
    <row r="1737" spans="1:16" x14ac:dyDescent="0.55000000000000004">
      <c r="A1737" t="s">
        <v>0</v>
      </c>
      <c r="B1737" t="s">
        <v>1632</v>
      </c>
      <c r="C1737" t="s">
        <v>6171</v>
      </c>
      <c r="D1737" t="s">
        <v>3973</v>
      </c>
      <c r="E1737" t="s">
        <v>51</v>
      </c>
      <c r="F1737" t="b">
        <v>0</v>
      </c>
      <c r="G1737" t="s">
        <v>27</v>
      </c>
      <c r="H1737" s="4">
        <v>45687.916724537034</v>
      </c>
      <c r="I1737" t="b">
        <v>1</v>
      </c>
      <c r="J1737" t="b">
        <v>1</v>
      </c>
      <c r="K1737" t="s">
        <v>24</v>
      </c>
      <c r="L1737" t="s">
        <v>36</v>
      </c>
      <c r="N1737">
        <v>45</v>
      </c>
      <c r="O1737" t="s">
        <v>4675</v>
      </c>
      <c r="P1737" t="s">
        <v>626</v>
      </c>
    </row>
    <row r="1738" spans="1:16" x14ac:dyDescent="0.55000000000000004">
      <c r="A1738" t="s">
        <v>25</v>
      </c>
      <c r="B1738" t="s">
        <v>3231</v>
      </c>
      <c r="C1738" t="s">
        <v>44</v>
      </c>
      <c r="D1738" t="s">
        <v>3973</v>
      </c>
      <c r="E1738" t="s">
        <v>20</v>
      </c>
      <c r="F1738" t="b">
        <v>0</v>
      </c>
      <c r="G1738" t="s">
        <v>41</v>
      </c>
      <c r="H1738" s="4">
        <v>45687.918414351851</v>
      </c>
      <c r="I1738" t="b">
        <v>0</v>
      </c>
      <c r="J1738" t="b">
        <v>1</v>
      </c>
      <c r="K1738" t="s">
        <v>24</v>
      </c>
      <c r="L1738" t="s">
        <v>22</v>
      </c>
      <c r="M1738">
        <v>155000</v>
      </c>
      <c r="O1738" t="s">
        <v>6683</v>
      </c>
      <c r="P1738" t="s">
        <v>6684</v>
      </c>
    </row>
    <row r="1739" spans="1:16" x14ac:dyDescent="0.55000000000000004">
      <c r="A1739" t="s">
        <v>0</v>
      </c>
      <c r="B1739" t="s">
        <v>6685</v>
      </c>
      <c r="C1739" t="s">
        <v>5343</v>
      </c>
      <c r="D1739" t="s">
        <v>5243</v>
      </c>
      <c r="E1739" t="s">
        <v>20</v>
      </c>
      <c r="F1739" t="b">
        <v>0</v>
      </c>
      <c r="G1739" t="s">
        <v>41</v>
      </c>
      <c r="H1739" s="4">
        <v>45687.918437499997</v>
      </c>
      <c r="I1739" t="b">
        <v>0</v>
      </c>
      <c r="J1739" t="b">
        <v>0</v>
      </c>
      <c r="K1739" t="s">
        <v>24</v>
      </c>
      <c r="L1739" t="s">
        <v>22</v>
      </c>
      <c r="M1739">
        <v>79625</v>
      </c>
      <c r="O1739" t="s">
        <v>6686</v>
      </c>
      <c r="P1739" t="s">
        <v>6687</v>
      </c>
    </row>
    <row r="1740" spans="1:16" x14ac:dyDescent="0.55000000000000004">
      <c r="A1740" t="s">
        <v>28</v>
      </c>
      <c r="B1740" t="s">
        <v>3107</v>
      </c>
      <c r="C1740" t="s">
        <v>33</v>
      </c>
      <c r="D1740" t="s">
        <v>3973</v>
      </c>
      <c r="E1740" t="s">
        <v>20</v>
      </c>
      <c r="F1740" t="b">
        <v>0</v>
      </c>
      <c r="G1740" t="s">
        <v>23</v>
      </c>
      <c r="H1740" s="4">
        <v>45687.936238425929</v>
      </c>
      <c r="I1740" t="b">
        <v>0</v>
      </c>
      <c r="J1740" t="b">
        <v>1</v>
      </c>
      <c r="K1740" t="s">
        <v>24</v>
      </c>
      <c r="L1740" t="s">
        <v>22</v>
      </c>
      <c r="M1740">
        <v>160000</v>
      </c>
      <c r="O1740" t="s">
        <v>6688</v>
      </c>
      <c r="P1740" t="s">
        <v>6689</v>
      </c>
    </row>
    <row r="1741" spans="1:16" x14ac:dyDescent="0.55000000000000004">
      <c r="A1741" t="s">
        <v>139</v>
      </c>
      <c r="B1741" t="s">
        <v>6690</v>
      </c>
      <c r="C1741" t="s">
        <v>624</v>
      </c>
      <c r="D1741" t="s">
        <v>3973</v>
      </c>
      <c r="E1741" t="s">
        <v>20</v>
      </c>
      <c r="F1741" t="b">
        <v>0</v>
      </c>
      <c r="G1741" t="s">
        <v>35</v>
      </c>
      <c r="H1741" s="4">
        <v>45687.960381944453</v>
      </c>
      <c r="I1741" t="b">
        <v>1</v>
      </c>
      <c r="J1741" t="b">
        <v>0</v>
      </c>
      <c r="K1741" t="s">
        <v>24</v>
      </c>
      <c r="L1741" t="s">
        <v>22</v>
      </c>
      <c r="M1741">
        <v>103600</v>
      </c>
      <c r="O1741" t="s">
        <v>261</v>
      </c>
      <c r="P1741" t="s">
        <v>2258</v>
      </c>
    </row>
    <row r="1742" spans="1:16" x14ac:dyDescent="0.55000000000000004">
      <c r="A1742" t="s">
        <v>2</v>
      </c>
      <c r="B1742" t="s">
        <v>6691</v>
      </c>
      <c r="C1742" t="s">
        <v>670</v>
      </c>
      <c r="D1742" t="s">
        <v>3973</v>
      </c>
      <c r="E1742" t="s">
        <v>20</v>
      </c>
      <c r="F1742" t="b">
        <v>0</v>
      </c>
      <c r="G1742" t="s">
        <v>27</v>
      </c>
      <c r="H1742" s="4">
        <v>45687.961724537039</v>
      </c>
      <c r="I1742" t="b">
        <v>0</v>
      </c>
      <c r="J1742" t="b">
        <v>1</v>
      </c>
      <c r="K1742" t="s">
        <v>24</v>
      </c>
      <c r="L1742" t="s">
        <v>22</v>
      </c>
      <c r="M1742">
        <v>137377.5</v>
      </c>
      <c r="O1742" t="s">
        <v>1162</v>
      </c>
      <c r="P1742" t="s">
        <v>6692</v>
      </c>
    </row>
    <row r="1743" spans="1:16" x14ac:dyDescent="0.55000000000000004">
      <c r="A1743" t="s">
        <v>89</v>
      </c>
      <c r="B1743" t="s">
        <v>2726</v>
      </c>
      <c r="C1743" t="s">
        <v>3238</v>
      </c>
      <c r="D1743" t="s">
        <v>3973</v>
      </c>
      <c r="E1743" t="s">
        <v>20</v>
      </c>
      <c r="F1743" t="b">
        <v>0</v>
      </c>
      <c r="G1743" t="s">
        <v>41</v>
      </c>
      <c r="H1743" s="4">
        <v>45688.001770833333</v>
      </c>
      <c r="I1743" t="b">
        <v>0</v>
      </c>
      <c r="J1743" t="b">
        <v>1</v>
      </c>
      <c r="K1743" t="s">
        <v>24</v>
      </c>
      <c r="L1743" t="s">
        <v>22</v>
      </c>
      <c r="M1743">
        <v>82160</v>
      </c>
      <c r="O1743" t="s">
        <v>4329</v>
      </c>
      <c r="P1743" t="s">
        <v>6693</v>
      </c>
    </row>
    <row r="1744" spans="1:16" x14ac:dyDescent="0.55000000000000004">
      <c r="A1744" t="s">
        <v>40</v>
      </c>
      <c r="B1744" t="s">
        <v>6694</v>
      </c>
      <c r="C1744" t="s">
        <v>278</v>
      </c>
      <c r="D1744" t="s">
        <v>5535</v>
      </c>
      <c r="E1744" t="s">
        <v>20</v>
      </c>
      <c r="F1744" t="b">
        <v>0</v>
      </c>
      <c r="G1744" t="s">
        <v>27</v>
      </c>
      <c r="H1744" s="4">
        <v>45688.003310185188</v>
      </c>
      <c r="I1744" t="b">
        <v>0</v>
      </c>
      <c r="J1744" t="b">
        <v>1</v>
      </c>
      <c r="K1744" t="s">
        <v>24</v>
      </c>
      <c r="L1744" t="s">
        <v>22</v>
      </c>
      <c r="M1744">
        <v>88582</v>
      </c>
      <c r="O1744" t="s">
        <v>6695</v>
      </c>
      <c r="P1744" t="s">
        <v>6696</v>
      </c>
    </row>
    <row r="1745" spans="1:16" x14ac:dyDescent="0.55000000000000004">
      <c r="A1745" t="s">
        <v>28</v>
      </c>
      <c r="B1745" t="s">
        <v>28</v>
      </c>
      <c r="C1745" t="s">
        <v>5242</v>
      </c>
      <c r="D1745" t="s">
        <v>5243</v>
      </c>
      <c r="E1745" t="s">
        <v>20</v>
      </c>
      <c r="F1745" t="b">
        <v>0</v>
      </c>
      <c r="G1745" t="s">
        <v>314</v>
      </c>
      <c r="H1745" s="4">
        <v>45688.023402777777</v>
      </c>
      <c r="I1745" t="b">
        <v>0</v>
      </c>
      <c r="J1745" t="b">
        <v>0</v>
      </c>
      <c r="K1745" t="s">
        <v>314</v>
      </c>
      <c r="L1745" t="s">
        <v>22</v>
      </c>
      <c r="M1745">
        <v>90000</v>
      </c>
      <c r="O1745" t="s">
        <v>6697</v>
      </c>
      <c r="P1745" t="s">
        <v>6698</v>
      </c>
    </row>
    <row r="1746" spans="1:16" x14ac:dyDescent="0.55000000000000004">
      <c r="A1746" t="s">
        <v>1</v>
      </c>
      <c r="B1746" t="s">
        <v>2403</v>
      </c>
      <c r="C1746" t="s">
        <v>1894</v>
      </c>
      <c r="D1746" t="s">
        <v>131</v>
      </c>
      <c r="E1746" t="s">
        <v>20</v>
      </c>
      <c r="F1746" t="b">
        <v>0</v>
      </c>
      <c r="G1746" t="s">
        <v>41</v>
      </c>
      <c r="H1746" s="4">
        <v>45688.085104166668</v>
      </c>
      <c r="I1746" t="b">
        <v>0</v>
      </c>
      <c r="J1746" t="b">
        <v>0</v>
      </c>
      <c r="K1746" t="s">
        <v>24</v>
      </c>
      <c r="L1746" t="s">
        <v>36</v>
      </c>
      <c r="N1746">
        <v>26.5</v>
      </c>
      <c r="O1746" t="s">
        <v>131</v>
      </c>
    </row>
    <row r="1747" spans="1:16" x14ac:dyDescent="0.55000000000000004">
      <c r="A1747" t="s">
        <v>2</v>
      </c>
      <c r="B1747" t="s">
        <v>6699</v>
      </c>
      <c r="C1747" t="s">
        <v>459</v>
      </c>
      <c r="D1747" t="s">
        <v>3973</v>
      </c>
      <c r="E1747" t="s">
        <v>20</v>
      </c>
      <c r="F1747" t="b">
        <v>0</v>
      </c>
      <c r="G1747" t="s">
        <v>27</v>
      </c>
      <c r="H1747" s="4">
        <v>45688.086759259262</v>
      </c>
      <c r="I1747" t="b">
        <v>0</v>
      </c>
      <c r="J1747" t="b">
        <v>1</v>
      </c>
      <c r="K1747" t="s">
        <v>24</v>
      </c>
      <c r="L1747" t="s">
        <v>22</v>
      </c>
      <c r="M1747">
        <v>135000</v>
      </c>
      <c r="O1747" t="s">
        <v>554</v>
      </c>
    </row>
    <row r="1748" spans="1:16" x14ac:dyDescent="0.55000000000000004">
      <c r="A1748" t="s">
        <v>0</v>
      </c>
      <c r="B1748" t="s">
        <v>6700</v>
      </c>
      <c r="C1748" t="s">
        <v>6701</v>
      </c>
      <c r="D1748" t="s">
        <v>3973</v>
      </c>
      <c r="E1748" t="s">
        <v>20</v>
      </c>
      <c r="F1748" t="b">
        <v>0</v>
      </c>
      <c r="G1748" t="s">
        <v>27</v>
      </c>
      <c r="H1748" s="4">
        <v>45688.170034722221</v>
      </c>
      <c r="I1748" t="b">
        <v>0</v>
      </c>
      <c r="J1748" t="b">
        <v>0</v>
      </c>
      <c r="K1748" t="s">
        <v>24</v>
      </c>
      <c r="L1748" t="s">
        <v>22</v>
      </c>
      <c r="M1748">
        <v>106000</v>
      </c>
      <c r="O1748" t="s">
        <v>374</v>
      </c>
      <c r="P1748" t="s">
        <v>4662</v>
      </c>
    </row>
    <row r="1749" spans="1:16" x14ac:dyDescent="0.55000000000000004">
      <c r="A1749" t="s">
        <v>25</v>
      </c>
      <c r="B1749" t="s">
        <v>6385</v>
      </c>
      <c r="C1749" t="s">
        <v>82</v>
      </c>
      <c r="D1749" t="s">
        <v>3828</v>
      </c>
      <c r="E1749" t="s">
        <v>20</v>
      </c>
      <c r="F1749" t="b">
        <v>0</v>
      </c>
      <c r="G1749" t="s">
        <v>27</v>
      </c>
      <c r="H1749" s="4">
        <v>45688.250057870369</v>
      </c>
      <c r="I1749" t="b">
        <v>0</v>
      </c>
      <c r="J1749" t="b">
        <v>0</v>
      </c>
      <c r="K1749" t="s">
        <v>24</v>
      </c>
      <c r="L1749" t="s">
        <v>36</v>
      </c>
      <c r="N1749">
        <v>60</v>
      </c>
      <c r="O1749" t="s">
        <v>6386</v>
      </c>
      <c r="P1749" t="s">
        <v>2078</v>
      </c>
    </row>
    <row r="1750" spans="1:16" x14ac:dyDescent="0.55000000000000004">
      <c r="A1750" t="s">
        <v>0</v>
      </c>
      <c r="B1750" t="s">
        <v>1269</v>
      </c>
      <c r="C1750" t="s">
        <v>690</v>
      </c>
      <c r="D1750" t="s">
        <v>3383</v>
      </c>
      <c r="E1750" t="s">
        <v>20</v>
      </c>
      <c r="F1750" t="b">
        <v>0</v>
      </c>
      <c r="G1750" t="s">
        <v>41</v>
      </c>
      <c r="H1750" s="4">
        <v>45688.250462962962</v>
      </c>
      <c r="I1750" t="b">
        <v>0</v>
      </c>
      <c r="J1750" t="b">
        <v>1</v>
      </c>
      <c r="K1750" t="s">
        <v>24</v>
      </c>
      <c r="L1750" t="s">
        <v>22</v>
      </c>
      <c r="M1750">
        <v>87500</v>
      </c>
      <c r="O1750" t="s">
        <v>6702</v>
      </c>
      <c r="P1750" t="s">
        <v>6703</v>
      </c>
    </row>
    <row r="1751" spans="1:16" x14ac:dyDescent="0.55000000000000004">
      <c r="A1751" t="s">
        <v>1</v>
      </c>
      <c r="B1751" t="s">
        <v>6704</v>
      </c>
      <c r="C1751" t="s">
        <v>293</v>
      </c>
      <c r="D1751" t="s">
        <v>3973</v>
      </c>
      <c r="E1751" t="s">
        <v>20</v>
      </c>
      <c r="F1751" t="b">
        <v>0</v>
      </c>
      <c r="G1751" t="s">
        <v>41</v>
      </c>
      <c r="H1751" s="4">
        <v>45688.251655092587</v>
      </c>
      <c r="I1751" t="b">
        <v>0</v>
      </c>
      <c r="J1751" t="b">
        <v>0</v>
      </c>
      <c r="K1751" t="s">
        <v>24</v>
      </c>
      <c r="L1751" t="s">
        <v>22</v>
      </c>
      <c r="M1751">
        <v>124000</v>
      </c>
      <c r="O1751" t="s">
        <v>2899</v>
      </c>
      <c r="P1751" t="s">
        <v>6705</v>
      </c>
    </row>
    <row r="1752" spans="1:16" x14ac:dyDescent="0.55000000000000004">
      <c r="A1752" t="s">
        <v>19</v>
      </c>
      <c r="B1752" t="s">
        <v>19</v>
      </c>
      <c r="C1752" t="s">
        <v>260</v>
      </c>
      <c r="D1752" t="s">
        <v>3973</v>
      </c>
      <c r="E1752" t="s">
        <v>20</v>
      </c>
      <c r="F1752" t="b">
        <v>0</v>
      </c>
      <c r="G1752" t="s">
        <v>41</v>
      </c>
      <c r="H1752" s="4">
        <v>45688.251655092587</v>
      </c>
      <c r="I1752" t="b">
        <v>0</v>
      </c>
      <c r="J1752" t="b">
        <v>0</v>
      </c>
      <c r="K1752" t="s">
        <v>24</v>
      </c>
      <c r="L1752" t="s">
        <v>22</v>
      </c>
      <c r="M1752">
        <v>194500</v>
      </c>
      <c r="O1752" t="s">
        <v>3940</v>
      </c>
      <c r="P1752" t="s">
        <v>6706</v>
      </c>
    </row>
    <row r="1753" spans="1:16" x14ac:dyDescent="0.55000000000000004">
      <c r="A1753" t="s">
        <v>2</v>
      </c>
      <c r="B1753" t="s">
        <v>2</v>
      </c>
      <c r="C1753" t="s">
        <v>151</v>
      </c>
      <c r="D1753" t="s">
        <v>2262</v>
      </c>
      <c r="E1753" t="s">
        <v>20</v>
      </c>
      <c r="F1753" t="b">
        <v>0</v>
      </c>
      <c r="G1753" t="s">
        <v>30</v>
      </c>
      <c r="H1753" s="4">
        <v>45688.25340277778</v>
      </c>
      <c r="I1753" t="b">
        <v>1</v>
      </c>
      <c r="J1753" t="b">
        <v>1</v>
      </c>
      <c r="K1753" t="s">
        <v>24</v>
      </c>
      <c r="L1753" t="s">
        <v>22</v>
      </c>
      <c r="M1753">
        <v>135000</v>
      </c>
      <c r="O1753" t="s">
        <v>2262</v>
      </c>
      <c r="P1753" t="s">
        <v>6707</v>
      </c>
    </row>
    <row r="1754" spans="1:16" x14ac:dyDescent="0.55000000000000004">
      <c r="A1754" t="s">
        <v>2</v>
      </c>
      <c r="B1754" t="s">
        <v>6708</v>
      </c>
      <c r="C1754" t="s">
        <v>155</v>
      </c>
      <c r="D1754" t="s">
        <v>4328</v>
      </c>
      <c r="E1754" t="s">
        <v>51</v>
      </c>
      <c r="F1754" t="b">
        <v>0</v>
      </c>
      <c r="G1754" t="s">
        <v>52</v>
      </c>
      <c r="H1754" s="4">
        <v>45688.268333333333</v>
      </c>
      <c r="I1754" t="b">
        <v>1</v>
      </c>
      <c r="J1754" t="b">
        <v>0</v>
      </c>
      <c r="K1754" t="s">
        <v>24</v>
      </c>
      <c r="L1754" t="s">
        <v>36</v>
      </c>
      <c r="N1754">
        <v>52.5</v>
      </c>
      <c r="O1754" t="s">
        <v>6709</v>
      </c>
      <c r="P1754" t="s">
        <v>6710</v>
      </c>
    </row>
    <row r="1755" spans="1:16" x14ac:dyDescent="0.55000000000000004">
      <c r="A1755" t="s">
        <v>28</v>
      </c>
      <c r="B1755" t="s">
        <v>28</v>
      </c>
      <c r="C1755" t="s">
        <v>359</v>
      </c>
      <c r="D1755" t="s">
        <v>3973</v>
      </c>
      <c r="E1755" t="s">
        <v>20</v>
      </c>
      <c r="F1755" t="b">
        <v>0</v>
      </c>
      <c r="G1755" t="s">
        <v>359</v>
      </c>
      <c r="H1755" s="4">
        <v>45688.286689814813</v>
      </c>
      <c r="I1755" t="b">
        <v>0</v>
      </c>
      <c r="J1755" t="b">
        <v>0</v>
      </c>
      <c r="K1755" t="s">
        <v>359</v>
      </c>
      <c r="L1755" t="s">
        <v>22</v>
      </c>
      <c r="M1755">
        <v>135000</v>
      </c>
      <c r="O1755" t="s">
        <v>6711</v>
      </c>
      <c r="P1755" t="s">
        <v>2992</v>
      </c>
    </row>
    <row r="1756" spans="1:16" x14ac:dyDescent="0.55000000000000004">
      <c r="A1756" t="s">
        <v>28</v>
      </c>
      <c r="B1756" t="s">
        <v>6712</v>
      </c>
      <c r="C1756" t="s">
        <v>3088</v>
      </c>
      <c r="D1756" t="s">
        <v>6713</v>
      </c>
      <c r="E1756" t="s">
        <v>20</v>
      </c>
      <c r="F1756" t="b">
        <v>0</v>
      </c>
      <c r="G1756" t="s">
        <v>2134</v>
      </c>
      <c r="H1756" s="4">
        <v>45688.288553240738</v>
      </c>
      <c r="I1756" t="b">
        <v>0</v>
      </c>
      <c r="J1756" t="b">
        <v>0</v>
      </c>
      <c r="K1756" t="s">
        <v>2134</v>
      </c>
      <c r="L1756" t="s">
        <v>22</v>
      </c>
      <c r="M1756">
        <v>170000</v>
      </c>
      <c r="O1756" t="s">
        <v>6714</v>
      </c>
    </row>
    <row r="1757" spans="1:16" x14ac:dyDescent="0.55000000000000004">
      <c r="A1757" t="s">
        <v>1</v>
      </c>
      <c r="B1757" t="s">
        <v>296</v>
      </c>
      <c r="C1757" t="s">
        <v>820</v>
      </c>
      <c r="D1757" t="s">
        <v>4035</v>
      </c>
      <c r="E1757" t="s">
        <v>20</v>
      </c>
      <c r="F1757" t="b">
        <v>0</v>
      </c>
      <c r="G1757" t="s">
        <v>820</v>
      </c>
      <c r="H1757" s="4">
        <v>45688.289710648147</v>
      </c>
      <c r="I1757" t="b">
        <v>0</v>
      </c>
      <c r="J1757" t="b">
        <v>0</v>
      </c>
      <c r="K1757" t="s">
        <v>820</v>
      </c>
      <c r="L1757" t="s">
        <v>22</v>
      </c>
      <c r="M1757">
        <v>78825.5</v>
      </c>
      <c r="O1757" t="s">
        <v>6278</v>
      </c>
      <c r="P1757" t="s">
        <v>6715</v>
      </c>
    </row>
    <row r="1758" spans="1:16" x14ac:dyDescent="0.55000000000000004">
      <c r="A1758" t="s">
        <v>0</v>
      </c>
      <c r="B1758" t="s">
        <v>3944</v>
      </c>
      <c r="C1758" t="s">
        <v>1268</v>
      </c>
      <c r="D1758" t="s">
        <v>5585</v>
      </c>
      <c r="E1758" t="s">
        <v>20</v>
      </c>
      <c r="F1758" t="b">
        <v>0</v>
      </c>
      <c r="G1758" t="s">
        <v>1268</v>
      </c>
      <c r="H1758" s="4">
        <v>45688.290393518517</v>
      </c>
      <c r="I1758" t="b">
        <v>0</v>
      </c>
      <c r="J1758" t="b">
        <v>0</v>
      </c>
      <c r="K1758" t="s">
        <v>1268</v>
      </c>
      <c r="L1758" t="s">
        <v>22</v>
      </c>
      <c r="M1758">
        <v>110000</v>
      </c>
      <c r="O1758" t="s">
        <v>5936</v>
      </c>
    </row>
    <row r="1759" spans="1:16" x14ac:dyDescent="0.55000000000000004">
      <c r="A1759" t="s">
        <v>0</v>
      </c>
      <c r="B1759" t="s">
        <v>6716</v>
      </c>
      <c r="C1759" t="s">
        <v>542</v>
      </c>
      <c r="D1759" t="s">
        <v>3828</v>
      </c>
      <c r="E1759" t="s">
        <v>20</v>
      </c>
      <c r="F1759" t="b">
        <v>0</v>
      </c>
      <c r="G1759" t="s">
        <v>41</v>
      </c>
      <c r="H1759" s="4">
        <v>45688.292129629634</v>
      </c>
      <c r="I1759" t="b">
        <v>0</v>
      </c>
      <c r="J1759" t="b">
        <v>0</v>
      </c>
      <c r="K1759" t="s">
        <v>24</v>
      </c>
      <c r="L1759" t="s">
        <v>22</v>
      </c>
      <c r="M1759">
        <v>87250</v>
      </c>
      <c r="O1759" t="s">
        <v>3333</v>
      </c>
      <c r="P1759" t="s">
        <v>6717</v>
      </c>
    </row>
    <row r="1760" spans="1:16" x14ac:dyDescent="0.55000000000000004">
      <c r="A1760" t="s">
        <v>1</v>
      </c>
      <c r="B1760" t="s">
        <v>6718</v>
      </c>
      <c r="C1760" t="s">
        <v>6719</v>
      </c>
      <c r="D1760" t="s">
        <v>3973</v>
      </c>
      <c r="E1760" t="s">
        <v>20</v>
      </c>
      <c r="F1760" t="b">
        <v>0</v>
      </c>
      <c r="G1760" t="s">
        <v>27</v>
      </c>
      <c r="H1760" s="4">
        <v>45688.294062499997</v>
      </c>
      <c r="I1760" t="b">
        <v>0</v>
      </c>
      <c r="J1760" t="b">
        <v>1</v>
      </c>
      <c r="K1760" t="s">
        <v>24</v>
      </c>
      <c r="L1760" t="s">
        <v>22</v>
      </c>
      <c r="M1760">
        <v>100000</v>
      </c>
      <c r="O1760" t="s">
        <v>202</v>
      </c>
      <c r="P1760" t="s">
        <v>1133</v>
      </c>
    </row>
    <row r="1761" spans="1:16" x14ac:dyDescent="0.55000000000000004">
      <c r="A1761" t="s">
        <v>1</v>
      </c>
      <c r="B1761" t="s">
        <v>6720</v>
      </c>
      <c r="C1761" t="s">
        <v>192</v>
      </c>
      <c r="D1761" t="s">
        <v>4014</v>
      </c>
      <c r="E1761" t="s">
        <v>20</v>
      </c>
      <c r="F1761" t="b">
        <v>0</v>
      </c>
      <c r="G1761" t="s">
        <v>23</v>
      </c>
      <c r="H1761" s="4">
        <v>45688.296446759261</v>
      </c>
      <c r="I1761" t="b">
        <v>0</v>
      </c>
      <c r="J1761" t="b">
        <v>1</v>
      </c>
      <c r="K1761" t="s">
        <v>24</v>
      </c>
      <c r="L1761" t="s">
        <v>22</v>
      </c>
      <c r="M1761">
        <v>96600</v>
      </c>
      <c r="O1761" t="s">
        <v>5587</v>
      </c>
      <c r="P1761" t="s">
        <v>933</v>
      </c>
    </row>
    <row r="1762" spans="1:16" x14ac:dyDescent="0.55000000000000004">
      <c r="A1762" t="s">
        <v>1</v>
      </c>
      <c r="B1762" t="s">
        <v>6721</v>
      </c>
      <c r="C1762" t="s">
        <v>192</v>
      </c>
      <c r="D1762" t="s">
        <v>4014</v>
      </c>
      <c r="E1762" t="s">
        <v>20</v>
      </c>
      <c r="F1762" t="b">
        <v>0</v>
      </c>
      <c r="G1762" t="s">
        <v>23</v>
      </c>
      <c r="H1762" s="4">
        <v>45688.296446759261</v>
      </c>
      <c r="I1762" t="b">
        <v>0</v>
      </c>
      <c r="J1762" t="b">
        <v>0</v>
      </c>
      <c r="K1762" t="s">
        <v>24</v>
      </c>
      <c r="L1762" t="s">
        <v>22</v>
      </c>
      <c r="M1762">
        <v>218000</v>
      </c>
      <c r="O1762" t="s">
        <v>261</v>
      </c>
      <c r="P1762" t="s">
        <v>6722</v>
      </c>
    </row>
    <row r="1763" spans="1:16" x14ac:dyDescent="0.55000000000000004">
      <c r="A1763" t="s">
        <v>2</v>
      </c>
      <c r="B1763" t="s">
        <v>2</v>
      </c>
      <c r="C1763" t="s">
        <v>39</v>
      </c>
      <c r="D1763" t="s">
        <v>6723</v>
      </c>
      <c r="E1763" t="s">
        <v>20</v>
      </c>
      <c r="F1763" t="b">
        <v>1</v>
      </c>
      <c r="G1763" t="s">
        <v>6724</v>
      </c>
      <c r="H1763" s="4">
        <v>45688.29896990741</v>
      </c>
      <c r="I1763" t="b">
        <v>0</v>
      </c>
      <c r="J1763" t="b">
        <v>0</v>
      </c>
      <c r="K1763" t="s">
        <v>6724</v>
      </c>
      <c r="L1763" t="s">
        <v>22</v>
      </c>
      <c r="M1763">
        <v>34200</v>
      </c>
      <c r="O1763" t="s">
        <v>6725</v>
      </c>
      <c r="P1763" t="s">
        <v>6726</v>
      </c>
    </row>
    <row r="1764" spans="1:16" x14ac:dyDescent="0.55000000000000004">
      <c r="A1764" t="s">
        <v>0</v>
      </c>
      <c r="B1764" t="s">
        <v>6727</v>
      </c>
      <c r="C1764" t="s">
        <v>39</v>
      </c>
      <c r="D1764" t="s">
        <v>3973</v>
      </c>
      <c r="E1764" t="s">
        <v>631</v>
      </c>
      <c r="F1764" t="b">
        <v>1</v>
      </c>
      <c r="G1764" t="s">
        <v>27</v>
      </c>
      <c r="H1764" s="4">
        <v>45688.333587962959</v>
      </c>
      <c r="I1764" t="b">
        <v>0</v>
      </c>
      <c r="J1764" t="b">
        <v>1</v>
      </c>
      <c r="K1764" t="s">
        <v>24</v>
      </c>
      <c r="L1764" t="s">
        <v>22</v>
      </c>
      <c r="M1764">
        <v>60000</v>
      </c>
      <c r="O1764" t="s">
        <v>3208</v>
      </c>
      <c r="P1764" t="s">
        <v>280</v>
      </c>
    </row>
    <row r="1765" spans="1:16" x14ac:dyDescent="0.55000000000000004">
      <c r="A1765" t="s">
        <v>2</v>
      </c>
      <c r="B1765" t="s">
        <v>3718</v>
      </c>
      <c r="C1765" t="s">
        <v>2015</v>
      </c>
      <c r="D1765" t="s">
        <v>2208</v>
      </c>
      <c r="E1765" t="s">
        <v>20</v>
      </c>
      <c r="F1765" t="b">
        <v>0</v>
      </c>
      <c r="G1765" t="s">
        <v>41</v>
      </c>
      <c r="H1765" s="4">
        <v>45688.336006944453</v>
      </c>
      <c r="I1765" t="b">
        <v>0</v>
      </c>
      <c r="J1765" t="b">
        <v>0</v>
      </c>
      <c r="K1765" t="s">
        <v>24</v>
      </c>
      <c r="L1765" t="s">
        <v>36</v>
      </c>
      <c r="N1765">
        <v>67.5</v>
      </c>
      <c r="O1765" t="s">
        <v>6728</v>
      </c>
      <c r="P1765" t="s">
        <v>6729</v>
      </c>
    </row>
    <row r="1766" spans="1:16" x14ac:dyDescent="0.55000000000000004">
      <c r="A1766" t="s">
        <v>1</v>
      </c>
      <c r="B1766" t="s">
        <v>6730</v>
      </c>
      <c r="C1766" t="s">
        <v>167</v>
      </c>
      <c r="D1766" t="s">
        <v>4035</v>
      </c>
      <c r="E1766" t="s">
        <v>20</v>
      </c>
      <c r="F1766" t="b">
        <v>0</v>
      </c>
      <c r="G1766" t="s">
        <v>35</v>
      </c>
      <c r="H1766" s="4">
        <v>45688.375810185193</v>
      </c>
      <c r="I1766" t="b">
        <v>0</v>
      </c>
      <c r="J1766" t="b">
        <v>1</v>
      </c>
      <c r="K1766" t="s">
        <v>24</v>
      </c>
      <c r="L1766" t="s">
        <v>22</v>
      </c>
      <c r="M1766">
        <v>87900</v>
      </c>
      <c r="O1766" t="s">
        <v>6731</v>
      </c>
      <c r="P1766" t="s">
        <v>204</v>
      </c>
    </row>
    <row r="1767" spans="1:16" x14ac:dyDescent="0.55000000000000004">
      <c r="A1767" t="s">
        <v>139</v>
      </c>
      <c r="B1767" t="s">
        <v>6732</v>
      </c>
      <c r="C1767" t="s">
        <v>571</v>
      </c>
      <c r="D1767" t="s">
        <v>4035</v>
      </c>
      <c r="E1767" t="s">
        <v>20</v>
      </c>
      <c r="F1767" t="b">
        <v>0</v>
      </c>
      <c r="G1767" t="s">
        <v>52</v>
      </c>
      <c r="H1767" s="4">
        <v>45688.376331018517</v>
      </c>
      <c r="I1767" t="b">
        <v>0</v>
      </c>
      <c r="J1767" t="b">
        <v>1</v>
      </c>
      <c r="K1767" t="s">
        <v>24</v>
      </c>
      <c r="L1767" t="s">
        <v>22</v>
      </c>
      <c r="M1767">
        <v>91959.5</v>
      </c>
      <c r="O1767" t="s">
        <v>6733</v>
      </c>
      <c r="P1767" t="s">
        <v>6734</v>
      </c>
    </row>
    <row r="1768" spans="1:16" x14ac:dyDescent="0.55000000000000004">
      <c r="A1768" t="s">
        <v>1</v>
      </c>
      <c r="B1768" t="s">
        <v>6735</v>
      </c>
      <c r="C1768" t="s">
        <v>6736</v>
      </c>
      <c r="D1768" t="s">
        <v>4035</v>
      </c>
      <c r="E1768" t="s">
        <v>20</v>
      </c>
      <c r="F1768" t="b">
        <v>0</v>
      </c>
      <c r="G1768" t="s">
        <v>907</v>
      </c>
      <c r="H1768" s="4">
        <v>45688.377592592587</v>
      </c>
      <c r="I1768" t="b">
        <v>0</v>
      </c>
      <c r="J1768" t="b">
        <v>0</v>
      </c>
      <c r="K1768" t="s">
        <v>907</v>
      </c>
      <c r="L1768" t="s">
        <v>22</v>
      </c>
      <c r="M1768">
        <v>80000</v>
      </c>
      <c r="O1768" t="s">
        <v>6737</v>
      </c>
      <c r="P1768" t="s">
        <v>204</v>
      </c>
    </row>
    <row r="1769" spans="1:16" x14ac:dyDescent="0.55000000000000004">
      <c r="A1769" t="s">
        <v>89</v>
      </c>
      <c r="B1769" t="s">
        <v>6738</v>
      </c>
      <c r="C1769" t="s">
        <v>142</v>
      </c>
      <c r="D1769" t="s">
        <v>3973</v>
      </c>
      <c r="E1769" t="s">
        <v>20</v>
      </c>
      <c r="F1769" t="b">
        <v>0</v>
      </c>
      <c r="G1769" t="s">
        <v>41</v>
      </c>
      <c r="H1769" s="4">
        <v>45688.377812500003</v>
      </c>
      <c r="I1769" t="b">
        <v>0</v>
      </c>
      <c r="J1769" t="b">
        <v>1</v>
      </c>
      <c r="K1769" t="s">
        <v>24</v>
      </c>
      <c r="L1769" t="s">
        <v>22</v>
      </c>
      <c r="M1769">
        <v>150000</v>
      </c>
      <c r="O1769" t="s">
        <v>1883</v>
      </c>
      <c r="P1769" t="s">
        <v>6739</v>
      </c>
    </row>
    <row r="1770" spans="1:16" x14ac:dyDescent="0.55000000000000004">
      <c r="A1770" t="s">
        <v>139</v>
      </c>
      <c r="B1770" t="s">
        <v>6740</v>
      </c>
      <c r="C1770" t="s">
        <v>116</v>
      </c>
      <c r="D1770" t="s">
        <v>3828</v>
      </c>
      <c r="E1770" t="s">
        <v>20</v>
      </c>
      <c r="F1770" t="b">
        <v>0</v>
      </c>
      <c r="G1770" t="s">
        <v>23</v>
      </c>
      <c r="H1770" s="4">
        <v>45688.379641203697</v>
      </c>
      <c r="I1770" t="b">
        <v>0</v>
      </c>
      <c r="J1770" t="b">
        <v>1</v>
      </c>
      <c r="K1770" t="s">
        <v>24</v>
      </c>
      <c r="L1770" t="s">
        <v>22</v>
      </c>
      <c r="M1770">
        <v>65450</v>
      </c>
      <c r="O1770" t="s">
        <v>635</v>
      </c>
      <c r="P1770" t="s">
        <v>6741</v>
      </c>
    </row>
    <row r="1771" spans="1:16" x14ac:dyDescent="0.55000000000000004">
      <c r="A1771" t="s">
        <v>0</v>
      </c>
      <c r="B1771" t="s">
        <v>6742</v>
      </c>
      <c r="C1771" t="s">
        <v>1624</v>
      </c>
      <c r="D1771" t="s">
        <v>3973</v>
      </c>
      <c r="E1771" t="s">
        <v>20</v>
      </c>
      <c r="F1771" t="b">
        <v>0</v>
      </c>
      <c r="G1771" t="s">
        <v>27</v>
      </c>
      <c r="H1771" s="4">
        <v>45688.416851851849</v>
      </c>
      <c r="I1771" t="b">
        <v>0</v>
      </c>
      <c r="J1771" t="b">
        <v>1</v>
      </c>
      <c r="K1771" t="s">
        <v>24</v>
      </c>
      <c r="L1771" t="s">
        <v>22</v>
      </c>
      <c r="M1771">
        <v>137500</v>
      </c>
      <c r="O1771" t="s">
        <v>6743</v>
      </c>
      <c r="P1771" t="s">
        <v>204</v>
      </c>
    </row>
    <row r="1772" spans="1:16" x14ac:dyDescent="0.55000000000000004">
      <c r="A1772" t="s">
        <v>40</v>
      </c>
      <c r="B1772" t="s">
        <v>3753</v>
      </c>
      <c r="C1772" t="s">
        <v>3515</v>
      </c>
      <c r="D1772" t="s">
        <v>2208</v>
      </c>
      <c r="E1772" t="s">
        <v>34</v>
      </c>
      <c r="F1772" t="b">
        <v>0</v>
      </c>
      <c r="G1772" t="s">
        <v>41</v>
      </c>
      <c r="H1772" s="4">
        <v>45688.419340277767</v>
      </c>
      <c r="I1772" t="b">
        <v>0</v>
      </c>
      <c r="J1772" t="b">
        <v>1</v>
      </c>
      <c r="K1772" t="s">
        <v>24</v>
      </c>
      <c r="L1772" t="s">
        <v>22</v>
      </c>
      <c r="M1772">
        <v>240000</v>
      </c>
      <c r="O1772" t="s">
        <v>428</v>
      </c>
      <c r="P1772" t="s">
        <v>6744</v>
      </c>
    </row>
    <row r="1773" spans="1:16" x14ac:dyDescent="0.55000000000000004">
      <c r="A1773" t="s">
        <v>89</v>
      </c>
      <c r="B1773" t="s">
        <v>5632</v>
      </c>
      <c r="C1773" t="s">
        <v>6745</v>
      </c>
      <c r="D1773" t="s">
        <v>2208</v>
      </c>
      <c r="E1773" t="s">
        <v>20</v>
      </c>
      <c r="F1773" t="b">
        <v>0</v>
      </c>
      <c r="G1773" t="s">
        <v>41</v>
      </c>
      <c r="H1773" s="4">
        <v>45688.419386574067</v>
      </c>
      <c r="I1773" t="b">
        <v>0</v>
      </c>
      <c r="J1773" t="b">
        <v>1</v>
      </c>
      <c r="K1773" t="s">
        <v>24</v>
      </c>
      <c r="L1773" t="s">
        <v>22</v>
      </c>
      <c r="M1773">
        <v>165000</v>
      </c>
      <c r="O1773" t="s">
        <v>428</v>
      </c>
      <c r="P1773" t="s">
        <v>576</v>
      </c>
    </row>
    <row r="1774" spans="1:16" x14ac:dyDescent="0.55000000000000004">
      <c r="A1774" t="s">
        <v>40</v>
      </c>
      <c r="B1774" t="s">
        <v>6746</v>
      </c>
      <c r="C1774" t="s">
        <v>6747</v>
      </c>
      <c r="D1774" t="s">
        <v>3957</v>
      </c>
      <c r="E1774" t="s">
        <v>34</v>
      </c>
      <c r="F1774" t="b">
        <v>0</v>
      </c>
      <c r="G1774" t="s">
        <v>27</v>
      </c>
      <c r="H1774" s="4">
        <v>45688.502256944441</v>
      </c>
      <c r="I1774" t="b">
        <v>0</v>
      </c>
      <c r="J1774" t="b">
        <v>1</v>
      </c>
      <c r="K1774" t="s">
        <v>24</v>
      </c>
      <c r="L1774" t="s">
        <v>36</v>
      </c>
      <c r="N1774">
        <v>56.475002288818359</v>
      </c>
      <c r="O1774" t="s">
        <v>1110</v>
      </c>
      <c r="P1774" t="s">
        <v>6748</v>
      </c>
    </row>
    <row r="1775" spans="1:16" x14ac:dyDescent="0.55000000000000004">
      <c r="A1775" t="s">
        <v>25</v>
      </c>
      <c r="B1775" t="s">
        <v>6749</v>
      </c>
      <c r="C1775" t="s">
        <v>64</v>
      </c>
      <c r="D1775" t="s">
        <v>3828</v>
      </c>
      <c r="E1775" t="s">
        <v>20</v>
      </c>
      <c r="F1775" t="b">
        <v>0</v>
      </c>
      <c r="G1775" t="s">
        <v>52</v>
      </c>
      <c r="H1775" s="4">
        <v>45688.584664351853</v>
      </c>
      <c r="I1775" t="b">
        <v>0</v>
      </c>
      <c r="J1775" t="b">
        <v>1</v>
      </c>
      <c r="K1775" t="s">
        <v>24</v>
      </c>
      <c r="L1775" t="s">
        <v>22</v>
      </c>
      <c r="M1775">
        <v>193000</v>
      </c>
      <c r="O1775" t="s">
        <v>5006</v>
      </c>
      <c r="P1775" t="s">
        <v>6750</v>
      </c>
    </row>
    <row r="1776" spans="1:16" x14ac:dyDescent="0.55000000000000004">
      <c r="A1776" t="s">
        <v>40</v>
      </c>
      <c r="B1776" t="s">
        <v>6751</v>
      </c>
      <c r="C1776" t="s">
        <v>203</v>
      </c>
      <c r="D1776" t="s">
        <v>3973</v>
      </c>
      <c r="E1776" t="s">
        <v>20</v>
      </c>
      <c r="F1776" t="b">
        <v>0</v>
      </c>
      <c r="G1776" t="s">
        <v>27</v>
      </c>
      <c r="H1776" s="4">
        <v>45688.585590277777</v>
      </c>
      <c r="I1776" t="b">
        <v>0</v>
      </c>
      <c r="J1776" t="b">
        <v>0</v>
      </c>
      <c r="K1776" t="s">
        <v>24</v>
      </c>
      <c r="L1776" t="s">
        <v>22</v>
      </c>
      <c r="M1776">
        <v>145000</v>
      </c>
      <c r="O1776" t="s">
        <v>1003</v>
      </c>
      <c r="P1776" t="s">
        <v>409</v>
      </c>
    </row>
    <row r="1777" spans="1:16" x14ac:dyDescent="0.55000000000000004">
      <c r="A1777" t="s">
        <v>0</v>
      </c>
      <c r="B1777" t="s">
        <v>6752</v>
      </c>
      <c r="C1777" t="s">
        <v>2024</v>
      </c>
      <c r="D1777" t="s">
        <v>3828</v>
      </c>
      <c r="E1777" t="s">
        <v>219</v>
      </c>
      <c r="F1777" t="b">
        <v>0</v>
      </c>
      <c r="G1777" t="s">
        <v>27</v>
      </c>
      <c r="H1777" s="4">
        <v>45688.625162037039</v>
      </c>
      <c r="I1777" t="b">
        <v>0</v>
      </c>
      <c r="J1777" t="b">
        <v>1</v>
      </c>
      <c r="K1777" t="s">
        <v>24</v>
      </c>
      <c r="L1777" t="s">
        <v>22</v>
      </c>
      <c r="M1777">
        <v>98805.5</v>
      </c>
      <c r="O1777" t="s">
        <v>6753</v>
      </c>
    </row>
    <row r="1778" spans="1:16" x14ac:dyDescent="0.55000000000000004">
      <c r="A1778" t="s">
        <v>19</v>
      </c>
      <c r="B1778" t="s">
        <v>6754</v>
      </c>
      <c r="C1778" t="s">
        <v>39</v>
      </c>
      <c r="D1778" t="s">
        <v>3973</v>
      </c>
      <c r="E1778" t="s">
        <v>51</v>
      </c>
      <c r="F1778" t="b">
        <v>1</v>
      </c>
      <c r="G1778" t="s">
        <v>27</v>
      </c>
      <c r="H1778" s="4">
        <v>45688.6252662037</v>
      </c>
      <c r="I1778" t="b">
        <v>1</v>
      </c>
      <c r="J1778" t="b">
        <v>1</v>
      </c>
      <c r="K1778" t="s">
        <v>24</v>
      </c>
      <c r="L1778" t="s">
        <v>36</v>
      </c>
      <c r="N1778">
        <v>75</v>
      </c>
      <c r="O1778" t="s">
        <v>80</v>
      </c>
      <c r="P1778" t="s">
        <v>6755</v>
      </c>
    </row>
    <row r="1779" spans="1:16" x14ac:dyDescent="0.55000000000000004">
      <c r="A1779" t="s">
        <v>0</v>
      </c>
      <c r="B1779" t="s">
        <v>0</v>
      </c>
      <c r="C1779" t="s">
        <v>2596</v>
      </c>
      <c r="D1779" t="s">
        <v>6756</v>
      </c>
      <c r="E1779" t="s">
        <v>20</v>
      </c>
      <c r="F1779" t="b">
        <v>0</v>
      </c>
      <c r="G1779" t="s">
        <v>30</v>
      </c>
      <c r="H1779" s="4">
        <v>45688.626099537039</v>
      </c>
      <c r="I1779" t="b">
        <v>0</v>
      </c>
      <c r="J1779" t="b">
        <v>1</v>
      </c>
      <c r="K1779" t="s">
        <v>24</v>
      </c>
      <c r="L1779" t="s">
        <v>36</v>
      </c>
      <c r="N1779">
        <v>42.5</v>
      </c>
      <c r="O1779" t="s">
        <v>102</v>
      </c>
      <c r="P1779" t="s">
        <v>6757</v>
      </c>
    </row>
    <row r="1780" spans="1:16" x14ac:dyDescent="0.55000000000000004">
      <c r="A1780" t="s">
        <v>2</v>
      </c>
      <c r="B1780" t="s">
        <v>6758</v>
      </c>
      <c r="C1780" t="s">
        <v>1007</v>
      </c>
      <c r="D1780" t="s">
        <v>3973</v>
      </c>
      <c r="E1780" t="s">
        <v>51</v>
      </c>
      <c r="F1780" t="b">
        <v>0</v>
      </c>
      <c r="G1780" t="s">
        <v>27</v>
      </c>
      <c r="H1780" s="4">
        <v>45688.62736111111</v>
      </c>
      <c r="I1780" t="b">
        <v>0</v>
      </c>
      <c r="J1780" t="b">
        <v>1</v>
      </c>
      <c r="K1780" t="s">
        <v>24</v>
      </c>
      <c r="L1780" t="s">
        <v>36</v>
      </c>
      <c r="N1780">
        <v>73</v>
      </c>
      <c r="O1780" t="s">
        <v>3933</v>
      </c>
      <c r="P1780" t="s">
        <v>6488</v>
      </c>
    </row>
    <row r="1781" spans="1:16" x14ac:dyDescent="0.55000000000000004">
      <c r="A1781" t="s">
        <v>2</v>
      </c>
      <c r="B1781" t="s">
        <v>6759</v>
      </c>
      <c r="C1781" t="s">
        <v>6760</v>
      </c>
      <c r="D1781" t="s">
        <v>3973</v>
      </c>
      <c r="E1781" t="s">
        <v>51</v>
      </c>
      <c r="F1781" t="b">
        <v>0</v>
      </c>
      <c r="G1781" t="s">
        <v>27</v>
      </c>
      <c r="H1781" s="4">
        <v>45688.666828703703</v>
      </c>
      <c r="I1781" t="b">
        <v>1</v>
      </c>
      <c r="J1781" t="b">
        <v>0</v>
      </c>
      <c r="K1781" t="s">
        <v>24</v>
      </c>
      <c r="L1781" t="s">
        <v>36</v>
      </c>
      <c r="N1781">
        <v>72.5</v>
      </c>
      <c r="O1781" t="s">
        <v>1148</v>
      </c>
    </row>
    <row r="1782" spans="1:16" x14ac:dyDescent="0.55000000000000004">
      <c r="A1782" t="s">
        <v>0</v>
      </c>
      <c r="B1782" t="s">
        <v>2760</v>
      </c>
      <c r="C1782" t="s">
        <v>504</v>
      </c>
      <c r="D1782" t="s">
        <v>3973</v>
      </c>
      <c r="E1782" t="s">
        <v>20</v>
      </c>
      <c r="F1782" t="b">
        <v>0</v>
      </c>
      <c r="G1782" t="s">
        <v>35</v>
      </c>
      <c r="H1782" s="4">
        <v>45688.667442129627</v>
      </c>
      <c r="I1782" t="b">
        <v>0</v>
      </c>
      <c r="J1782" t="b">
        <v>0</v>
      </c>
      <c r="K1782" t="s">
        <v>24</v>
      </c>
      <c r="L1782" t="s">
        <v>22</v>
      </c>
      <c r="M1782">
        <v>102500</v>
      </c>
      <c r="O1782" t="s">
        <v>2324</v>
      </c>
      <c r="P1782" t="s">
        <v>6761</v>
      </c>
    </row>
    <row r="1783" spans="1:16" x14ac:dyDescent="0.55000000000000004">
      <c r="A1783" t="s">
        <v>1</v>
      </c>
      <c r="B1783" t="s">
        <v>146</v>
      </c>
      <c r="C1783" t="s">
        <v>283</v>
      </c>
      <c r="D1783" t="s">
        <v>5243</v>
      </c>
      <c r="E1783" t="s">
        <v>20</v>
      </c>
      <c r="F1783" t="b">
        <v>0</v>
      </c>
      <c r="G1783" t="s">
        <v>41</v>
      </c>
      <c r="H1783" s="4">
        <v>45688.668321759258</v>
      </c>
      <c r="I1783" t="b">
        <v>0</v>
      </c>
      <c r="J1783" t="b">
        <v>1</v>
      </c>
      <c r="K1783" t="s">
        <v>24</v>
      </c>
      <c r="L1783" t="s">
        <v>22</v>
      </c>
      <c r="M1783">
        <v>129150</v>
      </c>
      <c r="O1783" t="s">
        <v>4631</v>
      </c>
      <c r="P1783" t="s">
        <v>6762</v>
      </c>
    </row>
    <row r="1784" spans="1:16" x14ac:dyDescent="0.55000000000000004">
      <c r="A1784" t="s">
        <v>1</v>
      </c>
      <c r="B1784" t="s">
        <v>6763</v>
      </c>
      <c r="C1784" t="s">
        <v>335</v>
      </c>
      <c r="D1784" t="s">
        <v>3973</v>
      </c>
      <c r="E1784" t="s">
        <v>20</v>
      </c>
      <c r="F1784" t="b">
        <v>0</v>
      </c>
      <c r="G1784" t="s">
        <v>27</v>
      </c>
      <c r="H1784" s="4">
        <v>45688.708495370367</v>
      </c>
      <c r="I1784" t="b">
        <v>0</v>
      </c>
      <c r="J1784" t="b">
        <v>0</v>
      </c>
      <c r="K1784" t="s">
        <v>24</v>
      </c>
      <c r="L1784" t="s">
        <v>36</v>
      </c>
      <c r="N1784">
        <v>27.5</v>
      </c>
      <c r="O1784" t="s">
        <v>6764</v>
      </c>
      <c r="P1784" t="s">
        <v>1372</v>
      </c>
    </row>
    <row r="1785" spans="1:16" x14ac:dyDescent="0.55000000000000004">
      <c r="A1785" t="s">
        <v>2</v>
      </c>
      <c r="B1785" t="s">
        <v>6765</v>
      </c>
      <c r="C1785" t="s">
        <v>315</v>
      </c>
      <c r="D1785" t="s">
        <v>3973</v>
      </c>
      <c r="E1785" t="s">
        <v>20</v>
      </c>
      <c r="F1785" t="b">
        <v>0</v>
      </c>
      <c r="G1785" t="s">
        <v>27</v>
      </c>
      <c r="H1785" s="4">
        <v>45688.708622685182</v>
      </c>
      <c r="I1785" t="b">
        <v>0</v>
      </c>
      <c r="J1785" t="b">
        <v>1</v>
      </c>
      <c r="K1785" t="s">
        <v>24</v>
      </c>
      <c r="L1785" t="s">
        <v>22</v>
      </c>
      <c r="M1785">
        <v>127500</v>
      </c>
      <c r="O1785" t="s">
        <v>259</v>
      </c>
    </row>
    <row r="1786" spans="1:16" x14ac:dyDescent="0.55000000000000004">
      <c r="A1786" t="s">
        <v>25</v>
      </c>
      <c r="B1786" t="s">
        <v>6766</v>
      </c>
      <c r="C1786" t="s">
        <v>365</v>
      </c>
      <c r="D1786" t="s">
        <v>2208</v>
      </c>
      <c r="E1786" t="s">
        <v>20</v>
      </c>
      <c r="F1786" t="b">
        <v>0</v>
      </c>
      <c r="G1786" t="s">
        <v>27</v>
      </c>
      <c r="H1786" s="4">
        <v>45688.70988425926</v>
      </c>
      <c r="I1786" t="b">
        <v>0</v>
      </c>
      <c r="J1786" t="b">
        <v>1</v>
      </c>
      <c r="K1786" t="s">
        <v>24</v>
      </c>
      <c r="L1786" t="s">
        <v>22</v>
      </c>
      <c r="M1786">
        <v>152880</v>
      </c>
      <c r="O1786" t="s">
        <v>6767</v>
      </c>
      <c r="P1786" t="s">
        <v>6768</v>
      </c>
    </row>
    <row r="1787" spans="1:16" x14ac:dyDescent="0.55000000000000004">
      <c r="A1787" t="s">
        <v>2</v>
      </c>
      <c r="B1787" t="s">
        <v>6769</v>
      </c>
      <c r="C1787" t="s">
        <v>5287</v>
      </c>
      <c r="D1787" t="s">
        <v>5243</v>
      </c>
      <c r="E1787" t="s">
        <v>20</v>
      </c>
      <c r="F1787" t="b">
        <v>0</v>
      </c>
      <c r="G1787" t="s">
        <v>27</v>
      </c>
      <c r="H1787" s="4">
        <v>45688.710601851853</v>
      </c>
      <c r="I1787" t="b">
        <v>0</v>
      </c>
      <c r="J1787" t="b">
        <v>1</v>
      </c>
      <c r="K1787" t="s">
        <v>24</v>
      </c>
      <c r="L1787" t="s">
        <v>22</v>
      </c>
      <c r="M1787">
        <v>165000</v>
      </c>
      <c r="O1787" t="s">
        <v>2912</v>
      </c>
      <c r="P1787" t="s">
        <v>6770</v>
      </c>
    </row>
    <row r="1788" spans="1:16" x14ac:dyDescent="0.55000000000000004">
      <c r="A1788" t="s">
        <v>25</v>
      </c>
      <c r="B1788" t="s">
        <v>6771</v>
      </c>
      <c r="C1788" t="s">
        <v>371</v>
      </c>
      <c r="D1788" t="s">
        <v>3828</v>
      </c>
      <c r="E1788" t="s">
        <v>20</v>
      </c>
      <c r="F1788" t="b">
        <v>0</v>
      </c>
      <c r="G1788" t="s">
        <v>27</v>
      </c>
      <c r="H1788" s="4">
        <v>45688.750127314823</v>
      </c>
      <c r="I1788" t="b">
        <v>0</v>
      </c>
      <c r="J1788" t="b">
        <v>0</v>
      </c>
      <c r="K1788" t="s">
        <v>24</v>
      </c>
      <c r="L1788" t="s">
        <v>22</v>
      </c>
      <c r="M1788">
        <v>164000</v>
      </c>
      <c r="O1788" t="s">
        <v>6772</v>
      </c>
    </row>
    <row r="1789" spans="1:16" x14ac:dyDescent="0.55000000000000004">
      <c r="A1789" t="s">
        <v>139</v>
      </c>
      <c r="B1789" t="s">
        <v>6773</v>
      </c>
      <c r="C1789" t="s">
        <v>187</v>
      </c>
      <c r="D1789" t="s">
        <v>3973</v>
      </c>
      <c r="E1789" t="s">
        <v>20</v>
      </c>
      <c r="F1789" t="b">
        <v>0</v>
      </c>
      <c r="G1789" t="s">
        <v>30</v>
      </c>
      <c r="H1789" s="4">
        <v>45688.75105324074</v>
      </c>
      <c r="I1789" t="b">
        <v>0</v>
      </c>
      <c r="J1789" t="b">
        <v>0</v>
      </c>
      <c r="K1789" t="s">
        <v>24</v>
      </c>
      <c r="L1789" t="s">
        <v>22</v>
      </c>
      <c r="M1789">
        <v>110000</v>
      </c>
      <c r="O1789" t="s">
        <v>6774</v>
      </c>
      <c r="P1789" t="s">
        <v>107</v>
      </c>
    </row>
    <row r="1790" spans="1:16" x14ac:dyDescent="0.55000000000000004">
      <c r="A1790" t="s">
        <v>1</v>
      </c>
      <c r="B1790" t="s">
        <v>6775</v>
      </c>
      <c r="C1790" t="s">
        <v>693</v>
      </c>
      <c r="D1790" t="s">
        <v>3973</v>
      </c>
      <c r="E1790" t="s">
        <v>20</v>
      </c>
      <c r="F1790" t="b">
        <v>0</v>
      </c>
      <c r="G1790" t="s">
        <v>27</v>
      </c>
      <c r="H1790" s="4">
        <v>45688.752442129633</v>
      </c>
      <c r="I1790" t="b">
        <v>0</v>
      </c>
      <c r="J1790" t="b">
        <v>1</v>
      </c>
      <c r="K1790" t="s">
        <v>24</v>
      </c>
      <c r="L1790" t="s">
        <v>22</v>
      </c>
      <c r="M1790">
        <v>175000</v>
      </c>
      <c r="O1790" t="s">
        <v>1819</v>
      </c>
      <c r="P1790" t="s">
        <v>6776</v>
      </c>
    </row>
    <row r="1791" spans="1:16" x14ac:dyDescent="0.55000000000000004">
      <c r="A1791" t="s">
        <v>0</v>
      </c>
      <c r="B1791" t="s">
        <v>3447</v>
      </c>
      <c r="C1791" t="s">
        <v>315</v>
      </c>
      <c r="D1791" t="s">
        <v>3973</v>
      </c>
      <c r="E1791" t="s">
        <v>20</v>
      </c>
      <c r="F1791" t="b">
        <v>0</v>
      </c>
      <c r="G1791" t="s">
        <v>27</v>
      </c>
      <c r="H1791" s="4">
        <v>45688.791805555556</v>
      </c>
      <c r="I1791" t="b">
        <v>0</v>
      </c>
      <c r="J1791" t="b">
        <v>1</v>
      </c>
      <c r="K1791" t="s">
        <v>24</v>
      </c>
      <c r="L1791" t="s">
        <v>22</v>
      </c>
      <c r="M1791">
        <v>89000</v>
      </c>
      <c r="O1791" t="s">
        <v>6777</v>
      </c>
      <c r="P1791" t="s">
        <v>6778</v>
      </c>
    </row>
    <row r="1792" spans="1:16" x14ac:dyDescent="0.55000000000000004">
      <c r="A1792" t="s">
        <v>25</v>
      </c>
      <c r="B1792" t="s">
        <v>6779</v>
      </c>
      <c r="C1792" t="s">
        <v>371</v>
      </c>
      <c r="D1792" t="s">
        <v>2208</v>
      </c>
      <c r="E1792" t="s">
        <v>20</v>
      </c>
      <c r="F1792" t="b">
        <v>0</v>
      </c>
      <c r="G1792" t="s">
        <v>27</v>
      </c>
      <c r="H1792" s="4">
        <v>45688.791828703703</v>
      </c>
      <c r="I1792" t="b">
        <v>0</v>
      </c>
      <c r="J1792" t="b">
        <v>0</v>
      </c>
      <c r="K1792" t="s">
        <v>24</v>
      </c>
      <c r="L1792" t="s">
        <v>22</v>
      </c>
      <c r="M1792">
        <v>164000</v>
      </c>
      <c r="O1792" t="s">
        <v>6772</v>
      </c>
    </row>
    <row r="1793" spans="1:16" x14ac:dyDescent="0.55000000000000004">
      <c r="A1793" t="s">
        <v>1</v>
      </c>
      <c r="B1793" t="s">
        <v>3477</v>
      </c>
      <c r="C1793" t="s">
        <v>155</v>
      </c>
      <c r="D1793" t="s">
        <v>3973</v>
      </c>
      <c r="E1793" t="s">
        <v>51</v>
      </c>
      <c r="F1793" t="b">
        <v>0</v>
      </c>
      <c r="G1793" t="s">
        <v>27</v>
      </c>
      <c r="H1793" s="4">
        <v>45688.794027777767</v>
      </c>
      <c r="I1793" t="b">
        <v>0</v>
      </c>
      <c r="J1793" t="b">
        <v>1</v>
      </c>
      <c r="K1793" t="s">
        <v>24</v>
      </c>
      <c r="L1793" t="s">
        <v>36</v>
      </c>
      <c r="N1793">
        <v>45</v>
      </c>
      <c r="O1793" t="s">
        <v>270</v>
      </c>
      <c r="P1793" t="s">
        <v>1851</v>
      </c>
    </row>
    <row r="1794" spans="1:16" x14ac:dyDescent="0.55000000000000004">
      <c r="A1794" t="s">
        <v>0</v>
      </c>
      <c r="B1794" t="s">
        <v>6780</v>
      </c>
      <c r="C1794" t="s">
        <v>179</v>
      </c>
      <c r="D1794" t="s">
        <v>3828</v>
      </c>
      <c r="E1794" t="s">
        <v>20</v>
      </c>
      <c r="F1794" t="b">
        <v>0</v>
      </c>
      <c r="G1794" t="s">
        <v>27</v>
      </c>
      <c r="H1794" s="4">
        <v>45688.833472222221</v>
      </c>
      <c r="I1794" t="b">
        <v>0</v>
      </c>
      <c r="J1794" t="b">
        <v>0</v>
      </c>
      <c r="K1794" t="s">
        <v>24</v>
      </c>
      <c r="L1794" t="s">
        <v>22</v>
      </c>
      <c r="M1794">
        <v>134800</v>
      </c>
      <c r="O1794" t="s">
        <v>294</v>
      </c>
      <c r="P1794" t="s">
        <v>943</v>
      </c>
    </row>
    <row r="1795" spans="1:16" x14ac:dyDescent="0.55000000000000004">
      <c r="A1795" t="s">
        <v>0</v>
      </c>
      <c r="B1795" t="s">
        <v>6781</v>
      </c>
      <c r="C1795" t="s">
        <v>509</v>
      </c>
      <c r="D1795" t="s">
        <v>3973</v>
      </c>
      <c r="E1795" t="s">
        <v>20</v>
      </c>
      <c r="F1795" t="b">
        <v>0</v>
      </c>
      <c r="G1795" t="s">
        <v>35</v>
      </c>
      <c r="H1795" s="4">
        <v>45688.834224537037</v>
      </c>
      <c r="I1795" t="b">
        <v>0</v>
      </c>
      <c r="J1795" t="b">
        <v>0</v>
      </c>
      <c r="K1795" t="s">
        <v>24</v>
      </c>
      <c r="L1795" t="s">
        <v>22</v>
      </c>
      <c r="M1795">
        <v>115000</v>
      </c>
      <c r="O1795" t="s">
        <v>6782</v>
      </c>
      <c r="P1795" t="s">
        <v>6783</v>
      </c>
    </row>
    <row r="1796" spans="1:16" x14ac:dyDescent="0.55000000000000004">
      <c r="A1796" t="s">
        <v>0</v>
      </c>
      <c r="B1796" t="s">
        <v>257</v>
      </c>
      <c r="C1796" t="s">
        <v>2879</v>
      </c>
      <c r="D1796" t="s">
        <v>131</v>
      </c>
      <c r="F1796" t="b">
        <v>0</v>
      </c>
      <c r="G1796" t="s">
        <v>30</v>
      </c>
      <c r="H1796" s="4">
        <v>45688.834386574083</v>
      </c>
      <c r="I1796" t="b">
        <v>1</v>
      </c>
      <c r="J1796" t="b">
        <v>0</v>
      </c>
      <c r="K1796" t="s">
        <v>24</v>
      </c>
      <c r="L1796" t="s">
        <v>36</v>
      </c>
      <c r="N1796">
        <v>64.06500244140625</v>
      </c>
      <c r="O1796" t="s">
        <v>131</v>
      </c>
      <c r="P1796" t="s">
        <v>424</v>
      </c>
    </row>
    <row r="1797" spans="1:16" x14ac:dyDescent="0.55000000000000004">
      <c r="A1797" t="s">
        <v>0</v>
      </c>
      <c r="B1797" t="s">
        <v>1632</v>
      </c>
      <c r="C1797" t="s">
        <v>6784</v>
      </c>
      <c r="D1797" t="s">
        <v>3973</v>
      </c>
      <c r="E1797" t="s">
        <v>20</v>
      </c>
      <c r="F1797" t="b">
        <v>0</v>
      </c>
      <c r="G1797" t="s">
        <v>30</v>
      </c>
      <c r="H1797" s="4">
        <v>45688.834398148138</v>
      </c>
      <c r="I1797" t="b">
        <v>1</v>
      </c>
      <c r="J1797" t="b">
        <v>1</v>
      </c>
      <c r="K1797" t="s">
        <v>24</v>
      </c>
      <c r="L1797" t="s">
        <v>22</v>
      </c>
      <c r="M1797">
        <v>67500</v>
      </c>
      <c r="O1797" t="s">
        <v>131</v>
      </c>
      <c r="P1797" t="s">
        <v>850</v>
      </c>
    </row>
    <row r="1798" spans="1:16" x14ac:dyDescent="0.55000000000000004">
      <c r="A1798" t="s">
        <v>1</v>
      </c>
      <c r="B1798" t="s">
        <v>6785</v>
      </c>
      <c r="C1798" t="s">
        <v>143</v>
      </c>
      <c r="D1798" t="s">
        <v>4035</v>
      </c>
      <c r="E1798" t="s">
        <v>20</v>
      </c>
      <c r="F1798" t="b">
        <v>0</v>
      </c>
      <c r="G1798" t="s">
        <v>35</v>
      </c>
      <c r="H1798" s="4">
        <v>45688.875798611109</v>
      </c>
      <c r="I1798" t="b">
        <v>0</v>
      </c>
      <c r="J1798" t="b">
        <v>1</v>
      </c>
      <c r="K1798" t="s">
        <v>24</v>
      </c>
      <c r="L1798" t="s">
        <v>22</v>
      </c>
      <c r="M1798">
        <v>159710</v>
      </c>
      <c r="O1798" t="s">
        <v>759</v>
      </c>
      <c r="P1798" t="s">
        <v>2237</v>
      </c>
    </row>
    <row r="1799" spans="1:16" x14ac:dyDescent="0.55000000000000004">
      <c r="A1799" t="s">
        <v>40</v>
      </c>
      <c r="B1799" t="s">
        <v>6786</v>
      </c>
      <c r="C1799" t="s">
        <v>774</v>
      </c>
      <c r="D1799" t="s">
        <v>3973</v>
      </c>
      <c r="E1799" t="s">
        <v>20</v>
      </c>
      <c r="F1799" t="b">
        <v>0</v>
      </c>
      <c r="G1799" t="s">
        <v>27</v>
      </c>
      <c r="H1799" s="4">
        <v>45688.877337962957</v>
      </c>
      <c r="I1799" t="b">
        <v>0</v>
      </c>
      <c r="J1799" t="b">
        <v>0</v>
      </c>
      <c r="K1799" t="s">
        <v>24</v>
      </c>
      <c r="L1799" t="s">
        <v>22</v>
      </c>
      <c r="M1799">
        <v>147500</v>
      </c>
      <c r="O1799" t="s">
        <v>1422</v>
      </c>
      <c r="P1799" t="s">
        <v>6787</v>
      </c>
    </row>
    <row r="1800" spans="1:16" x14ac:dyDescent="0.55000000000000004">
      <c r="A1800" t="s">
        <v>139</v>
      </c>
      <c r="B1800" t="s">
        <v>6788</v>
      </c>
      <c r="C1800" t="s">
        <v>2047</v>
      </c>
      <c r="D1800" t="s">
        <v>3973</v>
      </c>
      <c r="E1800" t="s">
        <v>20</v>
      </c>
      <c r="F1800" t="b">
        <v>0</v>
      </c>
      <c r="G1800" t="s">
        <v>27</v>
      </c>
      <c r="H1800" s="4">
        <v>45688.87740740741</v>
      </c>
      <c r="I1800" t="b">
        <v>0</v>
      </c>
      <c r="J1800" t="b">
        <v>0</v>
      </c>
      <c r="K1800" t="s">
        <v>24</v>
      </c>
      <c r="L1800" t="s">
        <v>22</v>
      </c>
      <c r="M1800">
        <v>81134</v>
      </c>
      <c r="O1800" t="s">
        <v>6789</v>
      </c>
    </row>
    <row r="1801" spans="1:16" x14ac:dyDescent="0.55000000000000004">
      <c r="A1801" t="s">
        <v>0</v>
      </c>
      <c r="B1801" t="s">
        <v>6790</v>
      </c>
      <c r="C1801" t="s">
        <v>114</v>
      </c>
      <c r="D1801" t="s">
        <v>3973</v>
      </c>
      <c r="E1801" t="s">
        <v>20</v>
      </c>
      <c r="F1801" t="b">
        <v>0</v>
      </c>
      <c r="G1801" t="s">
        <v>27</v>
      </c>
      <c r="H1801" s="4">
        <v>45688.916932870372</v>
      </c>
      <c r="I1801" t="b">
        <v>0</v>
      </c>
      <c r="J1801" t="b">
        <v>0</v>
      </c>
      <c r="K1801" t="s">
        <v>24</v>
      </c>
      <c r="L1801" t="s">
        <v>22</v>
      </c>
      <c r="M1801">
        <v>150500</v>
      </c>
      <c r="O1801" t="s">
        <v>2779</v>
      </c>
      <c r="P1801" t="s">
        <v>6791</v>
      </c>
    </row>
    <row r="1802" spans="1:16" x14ac:dyDescent="0.55000000000000004">
      <c r="A1802" t="s">
        <v>1</v>
      </c>
      <c r="B1802" t="s">
        <v>6792</v>
      </c>
      <c r="C1802" t="s">
        <v>453</v>
      </c>
      <c r="D1802" t="s">
        <v>3957</v>
      </c>
      <c r="E1802" t="s">
        <v>20</v>
      </c>
      <c r="F1802" t="b">
        <v>0</v>
      </c>
      <c r="G1802" t="s">
        <v>27</v>
      </c>
      <c r="H1802" s="4">
        <v>45688.918171296304</v>
      </c>
      <c r="I1802" t="b">
        <v>0</v>
      </c>
      <c r="J1802" t="b">
        <v>0</v>
      </c>
      <c r="K1802" t="s">
        <v>24</v>
      </c>
      <c r="L1802" t="s">
        <v>36</v>
      </c>
      <c r="N1802">
        <v>51.239997863769531</v>
      </c>
      <c r="O1802" t="s">
        <v>6793</v>
      </c>
      <c r="P1802" t="s">
        <v>6794</v>
      </c>
    </row>
    <row r="1803" spans="1:16" x14ac:dyDescent="0.55000000000000004">
      <c r="A1803" t="s">
        <v>0</v>
      </c>
      <c r="B1803" t="s">
        <v>6795</v>
      </c>
      <c r="C1803" t="s">
        <v>985</v>
      </c>
      <c r="D1803" t="s">
        <v>3600</v>
      </c>
      <c r="E1803" t="s">
        <v>51</v>
      </c>
      <c r="F1803" t="b">
        <v>0</v>
      </c>
      <c r="G1803" t="s">
        <v>27</v>
      </c>
      <c r="H1803" s="4">
        <v>45688.958414351851</v>
      </c>
      <c r="I1803" t="b">
        <v>0</v>
      </c>
      <c r="J1803" t="b">
        <v>0</v>
      </c>
      <c r="K1803" t="s">
        <v>24</v>
      </c>
      <c r="L1803" t="s">
        <v>36</v>
      </c>
      <c r="N1803">
        <v>44</v>
      </c>
      <c r="O1803" t="s">
        <v>3485</v>
      </c>
      <c r="P1803" t="s">
        <v>6796</v>
      </c>
    </row>
    <row r="1804" spans="1:16" x14ac:dyDescent="0.55000000000000004">
      <c r="A1804" t="s">
        <v>19</v>
      </c>
      <c r="B1804" t="s">
        <v>6797</v>
      </c>
      <c r="C1804" t="s">
        <v>44</v>
      </c>
      <c r="D1804" t="s">
        <v>3973</v>
      </c>
      <c r="E1804" t="s">
        <v>20</v>
      </c>
      <c r="F1804" t="b">
        <v>0</v>
      </c>
      <c r="G1804" t="s">
        <v>41</v>
      </c>
      <c r="H1804" s="4">
        <v>45688.958854166667</v>
      </c>
      <c r="I1804" t="b">
        <v>0</v>
      </c>
      <c r="J1804" t="b">
        <v>1</v>
      </c>
      <c r="K1804" t="s">
        <v>24</v>
      </c>
      <c r="L1804" t="s">
        <v>22</v>
      </c>
      <c r="M1804">
        <v>166500</v>
      </c>
      <c r="O1804" t="s">
        <v>1266</v>
      </c>
      <c r="P1804" t="s">
        <v>302</v>
      </c>
    </row>
    <row r="1805" spans="1:16" x14ac:dyDescent="0.55000000000000004">
      <c r="A1805" t="s">
        <v>2</v>
      </c>
      <c r="B1805" t="s">
        <v>6798</v>
      </c>
      <c r="C1805" t="s">
        <v>644</v>
      </c>
      <c r="D1805" t="s">
        <v>3828</v>
      </c>
      <c r="E1805" t="s">
        <v>20</v>
      </c>
      <c r="F1805" t="b">
        <v>0</v>
      </c>
      <c r="G1805" t="s">
        <v>27</v>
      </c>
      <c r="H1805" s="4">
        <v>45688.96056712963</v>
      </c>
      <c r="I1805" t="b">
        <v>0</v>
      </c>
      <c r="J1805" t="b">
        <v>1</v>
      </c>
      <c r="K1805" t="s">
        <v>24</v>
      </c>
      <c r="L1805" t="s">
        <v>36</v>
      </c>
      <c r="N1805">
        <v>81</v>
      </c>
      <c r="O1805" t="s">
        <v>2911</v>
      </c>
      <c r="P1805" t="s">
        <v>6799</v>
      </c>
    </row>
    <row r="1806" spans="1:16" x14ac:dyDescent="0.55000000000000004">
      <c r="A1806" t="s">
        <v>0</v>
      </c>
      <c r="B1806" t="s">
        <v>6790</v>
      </c>
      <c r="C1806" t="s">
        <v>6800</v>
      </c>
      <c r="D1806" t="s">
        <v>5535</v>
      </c>
      <c r="E1806" t="s">
        <v>20</v>
      </c>
      <c r="F1806" t="b">
        <v>0</v>
      </c>
      <c r="G1806" t="s">
        <v>27</v>
      </c>
      <c r="H1806" s="4">
        <v>45689.000127314823</v>
      </c>
      <c r="I1806" t="b">
        <v>0</v>
      </c>
      <c r="J1806" t="b">
        <v>0</v>
      </c>
      <c r="K1806" t="s">
        <v>24</v>
      </c>
      <c r="L1806" t="s">
        <v>22</v>
      </c>
      <c r="M1806">
        <v>88582</v>
      </c>
      <c r="O1806" t="s">
        <v>2779</v>
      </c>
      <c r="P1806" t="s">
        <v>6791</v>
      </c>
    </row>
    <row r="1807" spans="1:16" x14ac:dyDescent="0.55000000000000004">
      <c r="A1807" t="s">
        <v>0</v>
      </c>
      <c r="B1807" t="s">
        <v>6801</v>
      </c>
      <c r="C1807" t="s">
        <v>6802</v>
      </c>
      <c r="D1807" t="s">
        <v>3828</v>
      </c>
      <c r="E1807" t="s">
        <v>20</v>
      </c>
      <c r="F1807" t="b">
        <v>0</v>
      </c>
      <c r="G1807" t="s">
        <v>35</v>
      </c>
      <c r="H1807" s="4">
        <v>45689.000798611109</v>
      </c>
      <c r="I1807" t="b">
        <v>1</v>
      </c>
      <c r="J1807" t="b">
        <v>0</v>
      </c>
      <c r="K1807" t="s">
        <v>24</v>
      </c>
      <c r="L1807" t="s">
        <v>22</v>
      </c>
      <c r="M1807">
        <v>82585</v>
      </c>
      <c r="O1807" t="s">
        <v>6803</v>
      </c>
    </row>
    <row r="1808" spans="1:16" x14ac:dyDescent="0.55000000000000004">
      <c r="A1808" t="s">
        <v>89</v>
      </c>
      <c r="B1808" t="s">
        <v>6804</v>
      </c>
      <c r="C1808" t="s">
        <v>151</v>
      </c>
      <c r="D1808" t="s">
        <v>3973</v>
      </c>
      <c r="E1808" t="s">
        <v>20</v>
      </c>
      <c r="F1808" t="b">
        <v>0</v>
      </c>
      <c r="G1808" t="s">
        <v>27</v>
      </c>
      <c r="H1808" s="4">
        <v>45689.00240740741</v>
      </c>
      <c r="I1808" t="b">
        <v>1</v>
      </c>
      <c r="J1808" t="b">
        <v>1</v>
      </c>
      <c r="K1808" t="s">
        <v>24</v>
      </c>
      <c r="L1808" t="s">
        <v>22</v>
      </c>
      <c r="M1808">
        <v>177000</v>
      </c>
      <c r="O1808" t="s">
        <v>407</v>
      </c>
      <c r="P1808" t="s">
        <v>6805</v>
      </c>
    </row>
    <row r="1809" spans="1:16" x14ac:dyDescent="0.55000000000000004">
      <c r="A1809" t="s">
        <v>0</v>
      </c>
      <c r="B1809" t="s">
        <v>6806</v>
      </c>
      <c r="C1809" t="s">
        <v>365</v>
      </c>
      <c r="D1809" t="s">
        <v>3828</v>
      </c>
      <c r="E1809" t="s">
        <v>51</v>
      </c>
      <c r="F1809" t="b">
        <v>0</v>
      </c>
      <c r="G1809" t="s">
        <v>27</v>
      </c>
      <c r="H1809" s="4">
        <v>45689.041805555556</v>
      </c>
      <c r="I1809" t="b">
        <v>1</v>
      </c>
      <c r="J1809" t="b">
        <v>1</v>
      </c>
      <c r="K1809" t="s">
        <v>24</v>
      </c>
      <c r="L1809" t="s">
        <v>36</v>
      </c>
      <c r="N1809">
        <v>45</v>
      </c>
      <c r="O1809" t="s">
        <v>6807</v>
      </c>
      <c r="P1809" t="s">
        <v>201</v>
      </c>
    </row>
    <row r="1810" spans="1:16" x14ac:dyDescent="0.55000000000000004">
      <c r="A1810" t="s">
        <v>0</v>
      </c>
      <c r="B1810" t="s">
        <v>6808</v>
      </c>
      <c r="C1810" t="s">
        <v>2997</v>
      </c>
      <c r="D1810" t="s">
        <v>3973</v>
      </c>
      <c r="E1810" t="s">
        <v>20</v>
      </c>
      <c r="F1810" t="b">
        <v>0</v>
      </c>
      <c r="G1810" t="s">
        <v>41</v>
      </c>
      <c r="H1810" s="4">
        <v>45689.042187500003</v>
      </c>
      <c r="I1810" t="b">
        <v>0</v>
      </c>
      <c r="J1810" t="b">
        <v>0</v>
      </c>
      <c r="K1810" t="s">
        <v>24</v>
      </c>
      <c r="L1810" t="s">
        <v>22</v>
      </c>
      <c r="M1810">
        <v>175160.5</v>
      </c>
      <c r="O1810" t="s">
        <v>6809</v>
      </c>
      <c r="P1810" t="s">
        <v>6810</v>
      </c>
    </row>
    <row r="1811" spans="1:16" x14ac:dyDescent="0.55000000000000004">
      <c r="A1811" t="s">
        <v>1</v>
      </c>
      <c r="B1811" t="s">
        <v>6811</v>
      </c>
      <c r="C1811" t="s">
        <v>82</v>
      </c>
      <c r="D1811" t="s">
        <v>3973</v>
      </c>
      <c r="E1811" t="s">
        <v>20</v>
      </c>
      <c r="F1811" t="b">
        <v>0</v>
      </c>
      <c r="G1811" t="s">
        <v>27</v>
      </c>
      <c r="H1811" s="4">
        <v>45689.043136574073</v>
      </c>
      <c r="I1811" t="b">
        <v>0</v>
      </c>
      <c r="J1811" t="b">
        <v>0</v>
      </c>
      <c r="K1811" t="s">
        <v>24</v>
      </c>
      <c r="L1811" t="s">
        <v>22</v>
      </c>
      <c r="M1811">
        <v>315000</v>
      </c>
      <c r="O1811" t="s">
        <v>2717</v>
      </c>
      <c r="P1811" t="s">
        <v>2792</v>
      </c>
    </row>
    <row r="1812" spans="1:16" x14ac:dyDescent="0.55000000000000004">
      <c r="A1812" t="s">
        <v>0</v>
      </c>
      <c r="B1812" t="s">
        <v>6112</v>
      </c>
      <c r="C1812" t="s">
        <v>76</v>
      </c>
      <c r="D1812" t="s">
        <v>3973</v>
      </c>
      <c r="E1812" t="s">
        <v>20</v>
      </c>
      <c r="F1812" t="b">
        <v>0</v>
      </c>
      <c r="G1812" t="s">
        <v>41</v>
      </c>
      <c r="H1812" s="4">
        <v>45689.167129629634</v>
      </c>
      <c r="I1812" t="b">
        <v>0</v>
      </c>
      <c r="J1812" t="b">
        <v>0</v>
      </c>
      <c r="K1812" t="s">
        <v>24</v>
      </c>
      <c r="L1812" t="s">
        <v>22</v>
      </c>
      <c r="M1812">
        <v>102500</v>
      </c>
      <c r="O1812" t="s">
        <v>374</v>
      </c>
      <c r="P1812" t="s">
        <v>4784</v>
      </c>
    </row>
    <row r="1813" spans="1:16" x14ac:dyDescent="0.55000000000000004">
      <c r="A1813" t="s">
        <v>0</v>
      </c>
      <c r="B1813" t="s">
        <v>6716</v>
      </c>
      <c r="C1813" t="s">
        <v>542</v>
      </c>
      <c r="D1813" t="s">
        <v>2208</v>
      </c>
      <c r="E1813" t="s">
        <v>20</v>
      </c>
      <c r="F1813" t="b">
        <v>0</v>
      </c>
      <c r="G1813" t="s">
        <v>41</v>
      </c>
      <c r="H1813" s="4">
        <v>45689.250497685192</v>
      </c>
      <c r="I1813" t="b">
        <v>0</v>
      </c>
      <c r="J1813" t="b">
        <v>0</v>
      </c>
      <c r="K1813" t="s">
        <v>24</v>
      </c>
      <c r="L1813" t="s">
        <v>22</v>
      </c>
      <c r="M1813">
        <v>87250</v>
      </c>
      <c r="O1813" t="s">
        <v>3333</v>
      </c>
      <c r="P1813" t="s">
        <v>6717</v>
      </c>
    </row>
    <row r="1814" spans="1:16" x14ac:dyDescent="0.55000000000000004">
      <c r="A1814" t="s">
        <v>0</v>
      </c>
      <c r="B1814" t="s">
        <v>6812</v>
      </c>
      <c r="C1814" t="s">
        <v>180</v>
      </c>
      <c r="D1814" t="s">
        <v>3973</v>
      </c>
      <c r="E1814" t="s">
        <v>20</v>
      </c>
      <c r="F1814" t="b">
        <v>0</v>
      </c>
      <c r="G1814" t="s">
        <v>41</v>
      </c>
      <c r="H1814" s="4">
        <v>45689.250497685192</v>
      </c>
      <c r="I1814" t="b">
        <v>0</v>
      </c>
      <c r="J1814" t="b">
        <v>0</v>
      </c>
      <c r="K1814" t="s">
        <v>24</v>
      </c>
      <c r="L1814" t="s">
        <v>36</v>
      </c>
      <c r="N1814">
        <v>26</v>
      </c>
      <c r="O1814" t="s">
        <v>6813</v>
      </c>
      <c r="P1814" t="s">
        <v>204</v>
      </c>
    </row>
    <row r="1815" spans="1:16" x14ac:dyDescent="0.55000000000000004">
      <c r="A1815" t="s">
        <v>0</v>
      </c>
      <c r="B1815" t="s">
        <v>1269</v>
      </c>
      <c r="C1815" t="s">
        <v>690</v>
      </c>
      <c r="D1815" t="s">
        <v>1773</v>
      </c>
      <c r="E1815" t="s">
        <v>20</v>
      </c>
      <c r="F1815" t="b">
        <v>0</v>
      </c>
      <c r="G1815" t="s">
        <v>41</v>
      </c>
      <c r="H1815" s="4">
        <v>45689.250497685192</v>
      </c>
      <c r="I1815" t="b">
        <v>0</v>
      </c>
      <c r="J1815" t="b">
        <v>0</v>
      </c>
      <c r="K1815" t="s">
        <v>24</v>
      </c>
      <c r="L1815" t="s">
        <v>22</v>
      </c>
      <c r="M1815">
        <v>87500</v>
      </c>
      <c r="O1815" t="s">
        <v>6814</v>
      </c>
      <c r="P1815" t="s">
        <v>6703</v>
      </c>
    </row>
    <row r="1816" spans="1:16" x14ac:dyDescent="0.55000000000000004">
      <c r="A1816" t="s">
        <v>0</v>
      </c>
      <c r="B1816" t="s">
        <v>2760</v>
      </c>
      <c r="C1816" t="s">
        <v>504</v>
      </c>
      <c r="D1816" t="s">
        <v>3973</v>
      </c>
      <c r="E1816" t="s">
        <v>20</v>
      </c>
      <c r="F1816" t="b">
        <v>0</v>
      </c>
      <c r="G1816" t="s">
        <v>35</v>
      </c>
      <c r="H1816" s="4">
        <v>45689.250821759262</v>
      </c>
      <c r="I1816" t="b">
        <v>0</v>
      </c>
      <c r="J1816" t="b">
        <v>0</v>
      </c>
      <c r="K1816" t="s">
        <v>24</v>
      </c>
      <c r="L1816" t="s">
        <v>22</v>
      </c>
      <c r="M1816">
        <v>102500</v>
      </c>
      <c r="O1816" t="s">
        <v>2324</v>
      </c>
      <c r="P1816" t="s">
        <v>6761</v>
      </c>
    </row>
    <row r="1817" spans="1:16" x14ac:dyDescent="0.55000000000000004">
      <c r="A1817" t="s">
        <v>0</v>
      </c>
      <c r="B1817" t="s">
        <v>0</v>
      </c>
      <c r="C1817" t="s">
        <v>151</v>
      </c>
      <c r="D1817" t="s">
        <v>3828</v>
      </c>
      <c r="E1817" t="s">
        <v>20</v>
      </c>
      <c r="F1817" t="b">
        <v>0</v>
      </c>
      <c r="G1817" t="s">
        <v>30</v>
      </c>
      <c r="H1817" s="4">
        <v>45689.25099537037</v>
      </c>
      <c r="I1817" t="b">
        <v>0</v>
      </c>
      <c r="J1817" t="b">
        <v>1</v>
      </c>
      <c r="K1817" t="s">
        <v>24</v>
      </c>
      <c r="L1817" t="s">
        <v>22</v>
      </c>
      <c r="M1817">
        <v>56754</v>
      </c>
      <c r="O1817" t="s">
        <v>6815</v>
      </c>
      <c r="P1817" t="s">
        <v>6816</v>
      </c>
    </row>
    <row r="1818" spans="1:16" x14ac:dyDescent="0.55000000000000004">
      <c r="A1818" t="s">
        <v>19</v>
      </c>
      <c r="B1818" t="s">
        <v>6817</v>
      </c>
      <c r="C1818" t="s">
        <v>6818</v>
      </c>
      <c r="D1818" t="s">
        <v>4509</v>
      </c>
      <c r="E1818" t="s">
        <v>20</v>
      </c>
      <c r="F1818" t="b">
        <v>0</v>
      </c>
      <c r="G1818" t="s">
        <v>30</v>
      </c>
      <c r="H1818" s="4">
        <v>45689.251712962963</v>
      </c>
      <c r="I1818" t="b">
        <v>0</v>
      </c>
      <c r="J1818" t="b">
        <v>1</v>
      </c>
      <c r="K1818" t="s">
        <v>24</v>
      </c>
      <c r="L1818" t="s">
        <v>22</v>
      </c>
      <c r="M1818">
        <v>140500</v>
      </c>
      <c r="O1818" t="s">
        <v>6819</v>
      </c>
      <c r="P1818" t="s">
        <v>331</v>
      </c>
    </row>
    <row r="1819" spans="1:16" x14ac:dyDescent="0.55000000000000004">
      <c r="A1819" t="s">
        <v>2</v>
      </c>
      <c r="B1819" t="s">
        <v>2</v>
      </c>
      <c r="C1819" t="s">
        <v>395</v>
      </c>
      <c r="D1819" t="s">
        <v>2208</v>
      </c>
      <c r="E1819" t="s">
        <v>20</v>
      </c>
      <c r="F1819" t="b">
        <v>0</v>
      </c>
      <c r="G1819" t="s">
        <v>35</v>
      </c>
      <c r="H1819" s="4">
        <v>45689.253067129634</v>
      </c>
      <c r="I1819" t="b">
        <v>0</v>
      </c>
      <c r="J1819" t="b">
        <v>1</v>
      </c>
      <c r="K1819" t="s">
        <v>24</v>
      </c>
      <c r="L1819" t="s">
        <v>22</v>
      </c>
      <c r="M1819">
        <v>100000</v>
      </c>
      <c r="O1819" t="s">
        <v>5691</v>
      </c>
      <c r="P1819" t="s">
        <v>5692</v>
      </c>
    </row>
    <row r="1820" spans="1:16" x14ac:dyDescent="0.55000000000000004">
      <c r="A1820" t="s">
        <v>1</v>
      </c>
      <c r="B1820" t="s">
        <v>1</v>
      </c>
      <c r="C1820" t="s">
        <v>5242</v>
      </c>
      <c r="D1820" t="s">
        <v>5243</v>
      </c>
      <c r="E1820" t="s">
        <v>20</v>
      </c>
      <c r="F1820" t="b">
        <v>0</v>
      </c>
      <c r="G1820" t="s">
        <v>314</v>
      </c>
      <c r="H1820" s="4">
        <v>45689.259317129632</v>
      </c>
      <c r="I1820" t="b">
        <v>0</v>
      </c>
      <c r="J1820" t="b">
        <v>0</v>
      </c>
      <c r="K1820" t="s">
        <v>314</v>
      </c>
      <c r="L1820" t="s">
        <v>22</v>
      </c>
      <c r="M1820">
        <v>78000</v>
      </c>
      <c r="O1820" t="s">
        <v>6820</v>
      </c>
      <c r="P1820" t="s">
        <v>6821</v>
      </c>
    </row>
    <row r="1821" spans="1:16" x14ac:dyDescent="0.55000000000000004">
      <c r="A1821" t="s">
        <v>0</v>
      </c>
      <c r="B1821" t="s">
        <v>1225</v>
      </c>
      <c r="C1821" t="s">
        <v>172</v>
      </c>
      <c r="D1821" t="s">
        <v>2208</v>
      </c>
      <c r="E1821" t="s">
        <v>20</v>
      </c>
      <c r="F1821" t="b">
        <v>0</v>
      </c>
      <c r="G1821" t="s">
        <v>27</v>
      </c>
      <c r="H1821" s="4">
        <v>45689.292071759257</v>
      </c>
      <c r="I1821" t="b">
        <v>0</v>
      </c>
      <c r="J1821" t="b">
        <v>0</v>
      </c>
      <c r="K1821" t="s">
        <v>24</v>
      </c>
      <c r="L1821" t="s">
        <v>22</v>
      </c>
      <c r="M1821">
        <v>114000</v>
      </c>
      <c r="O1821" t="s">
        <v>6822</v>
      </c>
      <c r="P1821" t="s">
        <v>6823</v>
      </c>
    </row>
    <row r="1822" spans="1:16" x14ac:dyDescent="0.55000000000000004">
      <c r="A1822" t="s">
        <v>1</v>
      </c>
      <c r="B1822" t="s">
        <v>6824</v>
      </c>
      <c r="C1822" t="s">
        <v>5242</v>
      </c>
      <c r="D1822" t="s">
        <v>5243</v>
      </c>
      <c r="E1822" t="s">
        <v>20</v>
      </c>
      <c r="F1822" t="b">
        <v>0</v>
      </c>
      <c r="G1822" t="s">
        <v>314</v>
      </c>
      <c r="H1822" s="4">
        <v>45689.300983796304</v>
      </c>
      <c r="I1822" t="b">
        <v>0</v>
      </c>
      <c r="J1822" t="b">
        <v>0</v>
      </c>
      <c r="K1822" t="s">
        <v>314</v>
      </c>
      <c r="L1822" t="s">
        <v>22</v>
      </c>
      <c r="M1822">
        <v>150000</v>
      </c>
      <c r="O1822" t="s">
        <v>6825</v>
      </c>
      <c r="P1822" t="s">
        <v>6826</v>
      </c>
    </row>
    <row r="1823" spans="1:16" x14ac:dyDescent="0.55000000000000004">
      <c r="A1823" t="s">
        <v>0</v>
      </c>
      <c r="B1823" t="s">
        <v>6827</v>
      </c>
      <c r="C1823" t="s">
        <v>5452</v>
      </c>
      <c r="D1823" t="s">
        <v>3970</v>
      </c>
      <c r="E1823" t="s">
        <v>20</v>
      </c>
      <c r="F1823" t="b">
        <v>0</v>
      </c>
      <c r="G1823" t="s">
        <v>41</v>
      </c>
      <c r="H1823" s="4">
        <v>45689.333854166667</v>
      </c>
      <c r="I1823" t="b">
        <v>0</v>
      </c>
      <c r="J1823" t="b">
        <v>0</v>
      </c>
      <c r="K1823" t="s">
        <v>24</v>
      </c>
      <c r="L1823" t="s">
        <v>22</v>
      </c>
      <c r="M1823">
        <v>116198</v>
      </c>
      <c r="O1823" t="s">
        <v>636</v>
      </c>
    </row>
    <row r="1824" spans="1:16" x14ac:dyDescent="0.55000000000000004">
      <c r="A1824" t="s">
        <v>89</v>
      </c>
      <c r="B1824" t="s">
        <v>6828</v>
      </c>
      <c r="C1824" t="s">
        <v>540</v>
      </c>
      <c r="D1824" t="s">
        <v>2208</v>
      </c>
      <c r="E1824" t="s">
        <v>20</v>
      </c>
      <c r="F1824" t="b">
        <v>0</v>
      </c>
      <c r="G1824" t="s">
        <v>27</v>
      </c>
      <c r="H1824" s="4">
        <v>45689.335300925923</v>
      </c>
      <c r="I1824" t="b">
        <v>0</v>
      </c>
      <c r="J1824" t="b">
        <v>1</v>
      </c>
      <c r="K1824" t="s">
        <v>24</v>
      </c>
      <c r="L1824" t="s">
        <v>22</v>
      </c>
      <c r="M1824">
        <v>127339</v>
      </c>
      <c r="O1824" t="s">
        <v>79</v>
      </c>
      <c r="P1824" t="s">
        <v>2336</v>
      </c>
    </row>
    <row r="1825" spans="1:16" x14ac:dyDescent="0.55000000000000004">
      <c r="A1825" t="s">
        <v>139</v>
      </c>
      <c r="B1825" t="s">
        <v>6829</v>
      </c>
      <c r="C1825" t="s">
        <v>2395</v>
      </c>
      <c r="D1825" t="s">
        <v>2208</v>
      </c>
      <c r="E1825" t="s">
        <v>20</v>
      </c>
      <c r="F1825" t="b">
        <v>0</v>
      </c>
      <c r="G1825" t="s">
        <v>52</v>
      </c>
      <c r="H1825" s="4">
        <v>45689.376851851863</v>
      </c>
      <c r="I1825" t="b">
        <v>0</v>
      </c>
      <c r="J1825" t="b">
        <v>0</v>
      </c>
      <c r="K1825" t="s">
        <v>24</v>
      </c>
      <c r="L1825" t="s">
        <v>22</v>
      </c>
      <c r="M1825">
        <v>101905</v>
      </c>
      <c r="O1825" t="s">
        <v>2396</v>
      </c>
      <c r="P1825" t="s">
        <v>6830</v>
      </c>
    </row>
    <row r="1826" spans="1:16" x14ac:dyDescent="0.55000000000000004">
      <c r="A1826" t="s">
        <v>89</v>
      </c>
      <c r="B1826" t="s">
        <v>6831</v>
      </c>
      <c r="C1826" t="s">
        <v>158</v>
      </c>
      <c r="D1826" t="s">
        <v>4035</v>
      </c>
      <c r="E1826" t="s">
        <v>20</v>
      </c>
      <c r="F1826" t="b">
        <v>0</v>
      </c>
      <c r="G1826" t="s">
        <v>158</v>
      </c>
      <c r="H1826" s="4">
        <v>45689.381863425922</v>
      </c>
      <c r="I1826" t="b">
        <v>0</v>
      </c>
      <c r="J1826" t="b">
        <v>0</v>
      </c>
      <c r="K1826" t="s">
        <v>158</v>
      </c>
      <c r="L1826" t="s">
        <v>22</v>
      </c>
      <c r="M1826">
        <v>80000</v>
      </c>
      <c r="O1826" t="s">
        <v>1883</v>
      </c>
      <c r="P1826" t="s">
        <v>6832</v>
      </c>
    </row>
    <row r="1827" spans="1:16" x14ac:dyDescent="0.55000000000000004">
      <c r="A1827" t="s">
        <v>0</v>
      </c>
      <c r="B1827" t="s">
        <v>6833</v>
      </c>
      <c r="C1827" t="s">
        <v>1157</v>
      </c>
      <c r="D1827" t="s">
        <v>6834</v>
      </c>
      <c r="E1827" t="s">
        <v>20</v>
      </c>
      <c r="F1827" t="b">
        <v>0</v>
      </c>
      <c r="G1827" t="s">
        <v>27</v>
      </c>
      <c r="H1827" s="4">
        <v>45689.417129629634</v>
      </c>
      <c r="I1827" t="b">
        <v>0</v>
      </c>
      <c r="J1827" t="b">
        <v>0</v>
      </c>
      <c r="K1827" t="s">
        <v>24</v>
      </c>
      <c r="L1827" t="s">
        <v>22</v>
      </c>
      <c r="M1827">
        <v>58568</v>
      </c>
      <c r="O1827" t="s">
        <v>1708</v>
      </c>
      <c r="P1827" t="s">
        <v>119</v>
      </c>
    </row>
    <row r="1828" spans="1:16" x14ac:dyDescent="0.55000000000000004">
      <c r="A1828" t="s">
        <v>0</v>
      </c>
      <c r="B1828" t="s">
        <v>3168</v>
      </c>
      <c r="C1828" t="s">
        <v>704</v>
      </c>
      <c r="D1828" t="s">
        <v>4084</v>
      </c>
      <c r="E1828" t="s">
        <v>20</v>
      </c>
      <c r="F1828" t="b">
        <v>0</v>
      </c>
      <c r="G1828" t="s">
        <v>30</v>
      </c>
      <c r="H1828" s="4">
        <v>45689.417766203696</v>
      </c>
      <c r="I1828" t="b">
        <v>0</v>
      </c>
      <c r="J1828" t="b">
        <v>1</v>
      </c>
      <c r="K1828" t="s">
        <v>24</v>
      </c>
      <c r="L1828" t="s">
        <v>22</v>
      </c>
      <c r="M1828">
        <v>94018</v>
      </c>
      <c r="O1828" t="s">
        <v>2750</v>
      </c>
      <c r="P1828" t="s">
        <v>6835</v>
      </c>
    </row>
    <row r="1829" spans="1:16" x14ac:dyDescent="0.55000000000000004">
      <c r="A1829" t="s">
        <v>1</v>
      </c>
      <c r="B1829" t="s">
        <v>6836</v>
      </c>
      <c r="C1829" t="s">
        <v>6837</v>
      </c>
      <c r="D1829" t="s">
        <v>3973</v>
      </c>
      <c r="E1829" t="s">
        <v>20</v>
      </c>
      <c r="F1829" t="b">
        <v>0</v>
      </c>
      <c r="G1829" t="s">
        <v>27</v>
      </c>
      <c r="H1829" s="4">
        <v>45689.418055555558</v>
      </c>
      <c r="I1829" t="b">
        <v>0</v>
      </c>
      <c r="J1829" t="b">
        <v>1</v>
      </c>
      <c r="K1829" t="s">
        <v>24</v>
      </c>
      <c r="L1829" t="s">
        <v>22</v>
      </c>
      <c r="M1829">
        <v>132500</v>
      </c>
      <c r="O1829" t="s">
        <v>6838</v>
      </c>
      <c r="P1829" t="s">
        <v>3599</v>
      </c>
    </row>
    <row r="1830" spans="1:16" x14ac:dyDescent="0.55000000000000004">
      <c r="A1830" t="s">
        <v>89</v>
      </c>
      <c r="B1830" t="s">
        <v>6839</v>
      </c>
      <c r="C1830" t="s">
        <v>659</v>
      </c>
      <c r="D1830" t="s">
        <v>2208</v>
      </c>
      <c r="E1830" t="s">
        <v>34</v>
      </c>
      <c r="F1830" t="b">
        <v>0</v>
      </c>
      <c r="G1830" t="s">
        <v>27</v>
      </c>
      <c r="H1830" s="4">
        <v>45689.418657407397</v>
      </c>
      <c r="I1830" t="b">
        <v>0</v>
      </c>
      <c r="J1830" t="b">
        <v>1</v>
      </c>
      <c r="K1830" t="s">
        <v>24</v>
      </c>
      <c r="L1830" t="s">
        <v>22</v>
      </c>
      <c r="M1830">
        <v>135000</v>
      </c>
      <c r="O1830" t="s">
        <v>428</v>
      </c>
      <c r="P1830" t="s">
        <v>6840</v>
      </c>
    </row>
    <row r="1831" spans="1:16" x14ac:dyDescent="0.55000000000000004">
      <c r="A1831" t="s">
        <v>89</v>
      </c>
      <c r="B1831" t="s">
        <v>6841</v>
      </c>
      <c r="C1831" t="s">
        <v>172</v>
      </c>
      <c r="D1831" t="s">
        <v>3973</v>
      </c>
      <c r="E1831" t="s">
        <v>20</v>
      </c>
      <c r="F1831" t="b">
        <v>0</v>
      </c>
      <c r="G1831" t="s">
        <v>27</v>
      </c>
      <c r="H1831" s="4">
        <v>45689.460324074083</v>
      </c>
      <c r="I1831" t="b">
        <v>1</v>
      </c>
      <c r="J1831" t="b">
        <v>1</v>
      </c>
      <c r="K1831" t="s">
        <v>24</v>
      </c>
      <c r="L1831" t="s">
        <v>22</v>
      </c>
      <c r="M1831">
        <v>100000</v>
      </c>
      <c r="O1831" t="s">
        <v>6842</v>
      </c>
      <c r="P1831" t="s">
        <v>6843</v>
      </c>
    </row>
    <row r="1832" spans="1:16" x14ac:dyDescent="0.55000000000000004">
      <c r="A1832" t="s">
        <v>19</v>
      </c>
      <c r="B1832" t="s">
        <v>6844</v>
      </c>
      <c r="C1832" t="s">
        <v>306</v>
      </c>
      <c r="D1832" t="s">
        <v>2208</v>
      </c>
      <c r="E1832" t="s">
        <v>20</v>
      </c>
      <c r="F1832" t="b">
        <v>0</v>
      </c>
      <c r="G1832" t="s">
        <v>27</v>
      </c>
      <c r="H1832" s="4">
        <v>45689.543078703697</v>
      </c>
      <c r="I1832" t="b">
        <v>0</v>
      </c>
      <c r="J1832" t="b">
        <v>1</v>
      </c>
      <c r="K1832" t="s">
        <v>24</v>
      </c>
      <c r="L1832" t="s">
        <v>22</v>
      </c>
      <c r="M1832">
        <v>210000</v>
      </c>
      <c r="O1832" t="s">
        <v>6845</v>
      </c>
      <c r="P1832" t="s">
        <v>996</v>
      </c>
    </row>
    <row r="1833" spans="1:16" x14ac:dyDescent="0.55000000000000004">
      <c r="A1833" t="s">
        <v>0</v>
      </c>
      <c r="B1833" t="s">
        <v>4565</v>
      </c>
      <c r="C1833" t="s">
        <v>411</v>
      </c>
      <c r="D1833" t="s">
        <v>2208</v>
      </c>
      <c r="E1833" t="s">
        <v>20</v>
      </c>
      <c r="F1833" t="b">
        <v>0</v>
      </c>
      <c r="G1833" t="s">
        <v>30</v>
      </c>
      <c r="H1833" s="4">
        <v>45689.584351851852</v>
      </c>
      <c r="I1833" t="b">
        <v>1</v>
      </c>
      <c r="J1833" t="b">
        <v>1</v>
      </c>
      <c r="K1833" t="s">
        <v>24</v>
      </c>
      <c r="L1833" t="s">
        <v>22</v>
      </c>
      <c r="M1833">
        <v>70000</v>
      </c>
      <c r="O1833" t="s">
        <v>4668</v>
      </c>
      <c r="P1833" t="s">
        <v>280</v>
      </c>
    </row>
    <row r="1834" spans="1:16" x14ac:dyDescent="0.55000000000000004">
      <c r="A1834" t="s">
        <v>2</v>
      </c>
      <c r="B1834" t="s">
        <v>5215</v>
      </c>
      <c r="C1834" t="s">
        <v>42</v>
      </c>
      <c r="D1834" t="s">
        <v>4084</v>
      </c>
      <c r="E1834" t="s">
        <v>631</v>
      </c>
      <c r="F1834" t="b">
        <v>0</v>
      </c>
      <c r="G1834" t="s">
        <v>41</v>
      </c>
      <c r="H1834" s="4">
        <v>45689.584976851853</v>
      </c>
      <c r="I1834" t="b">
        <v>0</v>
      </c>
      <c r="J1834" t="b">
        <v>0</v>
      </c>
      <c r="K1834" t="s">
        <v>24</v>
      </c>
      <c r="L1834" t="s">
        <v>36</v>
      </c>
      <c r="N1834">
        <v>54.5</v>
      </c>
      <c r="O1834" t="s">
        <v>3973</v>
      </c>
      <c r="P1834" t="s">
        <v>5216</v>
      </c>
    </row>
    <row r="1835" spans="1:16" x14ac:dyDescent="0.55000000000000004">
      <c r="A1835" t="s">
        <v>1</v>
      </c>
      <c r="B1835" t="s">
        <v>6846</v>
      </c>
      <c r="C1835" t="s">
        <v>260</v>
      </c>
      <c r="D1835" t="s">
        <v>5243</v>
      </c>
      <c r="E1835" t="s">
        <v>20</v>
      </c>
      <c r="F1835" t="b">
        <v>0</v>
      </c>
      <c r="G1835" t="s">
        <v>41</v>
      </c>
      <c r="H1835" s="4">
        <v>45689.626539351862</v>
      </c>
      <c r="I1835" t="b">
        <v>0</v>
      </c>
      <c r="J1835" t="b">
        <v>0</v>
      </c>
      <c r="K1835" t="s">
        <v>24</v>
      </c>
      <c r="L1835" t="s">
        <v>22</v>
      </c>
      <c r="M1835">
        <v>48000</v>
      </c>
      <c r="O1835" t="s">
        <v>2208</v>
      </c>
      <c r="P1835" t="s">
        <v>6847</v>
      </c>
    </row>
    <row r="1836" spans="1:16" x14ac:dyDescent="0.55000000000000004">
      <c r="A1836" t="s">
        <v>89</v>
      </c>
      <c r="B1836" t="s">
        <v>89</v>
      </c>
      <c r="C1836" t="s">
        <v>3268</v>
      </c>
      <c r="D1836" t="s">
        <v>3973</v>
      </c>
      <c r="E1836" t="s">
        <v>20</v>
      </c>
      <c r="F1836" t="b">
        <v>0</v>
      </c>
      <c r="G1836" t="s">
        <v>41</v>
      </c>
      <c r="H1836" s="4">
        <v>45689.627395833333</v>
      </c>
      <c r="I1836" t="b">
        <v>0</v>
      </c>
      <c r="J1836" t="b">
        <v>1</v>
      </c>
      <c r="K1836" t="s">
        <v>24</v>
      </c>
      <c r="L1836" t="s">
        <v>22</v>
      </c>
      <c r="M1836">
        <v>115000</v>
      </c>
      <c r="O1836" t="s">
        <v>1863</v>
      </c>
      <c r="P1836" t="s">
        <v>6848</v>
      </c>
    </row>
    <row r="1837" spans="1:16" x14ac:dyDescent="0.55000000000000004">
      <c r="A1837" t="s">
        <v>19</v>
      </c>
      <c r="B1837" t="s">
        <v>6849</v>
      </c>
      <c r="C1837" t="s">
        <v>5242</v>
      </c>
      <c r="D1837" t="s">
        <v>5243</v>
      </c>
      <c r="E1837" t="s">
        <v>20</v>
      </c>
      <c r="F1837" t="b">
        <v>0</v>
      </c>
      <c r="G1837" t="s">
        <v>314</v>
      </c>
      <c r="H1837" s="4">
        <v>45689.634317129632</v>
      </c>
      <c r="I1837" t="b">
        <v>0</v>
      </c>
      <c r="J1837" t="b">
        <v>0</v>
      </c>
      <c r="K1837" t="s">
        <v>314</v>
      </c>
      <c r="L1837" t="s">
        <v>22</v>
      </c>
      <c r="M1837">
        <v>90000</v>
      </c>
      <c r="O1837" t="s">
        <v>2208</v>
      </c>
      <c r="P1837" t="s">
        <v>5805</v>
      </c>
    </row>
    <row r="1838" spans="1:16" x14ac:dyDescent="0.55000000000000004">
      <c r="A1838" t="s">
        <v>2</v>
      </c>
      <c r="B1838" t="s">
        <v>4143</v>
      </c>
      <c r="C1838" t="s">
        <v>322</v>
      </c>
      <c r="D1838" t="s">
        <v>4084</v>
      </c>
      <c r="E1838" t="s">
        <v>20</v>
      </c>
      <c r="F1838" t="b">
        <v>0</v>
      </c>
      <c r="G1838" t="s">
        <v>52</v>
      </c>
      <c r="H1838" s="4">
        <v>45689.713275462957</v>
      </c>
      <c r="I1838" t="b">
        <v>1</v>
      </c>
      <c r="J1838" t="b">
        <v>0</v>
      </c>
      <c r="K1838" t="s">
        <v>24</v>
      </c>
      <c r="L1838" t="s">
        <v>36</v>
      </c>
      <c r="N1838">
        <v>68.2449951171875</v>
      </c>
      <c r="O1838" t="s">
        <v>4144</v>
      </c>
      <c r="P1838" t="s">
        <v>1502</v>
      </c>
    </row>
    <row r="1839" spans="1:16" x14ac:dyDescent="0.55000000000000004">
      <c r="A1839" t="s">
        <v>1</v>
      </c>
      <c r="B1839" t="s">
        <v>6850</v>
      </c>
      <c r="C1839" t="s">
        <v>82</v>
      </c>
      <c r="D1839" t="s">
        <v>6851</v>
      </c>
      <c r="E1839" t="s">
        <v>20</v>
      </c>
      <c r="F1839" t="b">
        <v>0</v>
      </c>
      <c r="G1839" t="s">
        <v>27</v>
      </c>
      <c r="H1839" s="4">
        <v>45689.75141203704</v>
      </c>
      <c r="I1839" t="b">
        <v>0</v>
      </c>
      <c r="J1839" t="b">
        <v>1</v>
      </c>
      <c r="K1839" t="s">
        <v>24</v>
      </c>
      <c r="L1839" t="s">
        <v>22</v>
      </c>
      <c r="M1839">
        <v>195000</v>
      </c>
      <c r="O1839" t="s">
        <v>6852</v>
      </c>
      <c r="P1839" t="s">
        <v>119</v>
      </c>
    </row>
    <row r="1840" spans="1:16" x14ac:dyDescent="0.55000000000000004">
      <c r="A1840" t="s">
        <v>0</v>
      </c>
      <c r="B1840" t="s">
        <v>375</v>
      </c>
      <c r="C1840" t="s">
        <v>3290</v>
      </c>
      <c r="D1840" t="s">
        <v>4084</v>
      </c>
      <c r="E1840" t="s">
        <v>20</v>
      </c>
      <c r="F1840" t="b">
        <v>0</v>
      </c>
      <c r="G1840" t="s">
        <v>35</v>
      </c>
      <c r="H1840" s="4">
        <v>45689.834189814806</v>
      </c>
      <c r="I1840" t="b">
        <v>0</v>
      </c>
      <c r="J1840" t="b">
        <v>1</v>
      </c>
      <c r="K1840" t="s">
        <v>24</v>
      </c>
      <c r="L1840" t="s">
        <v>22</v>
      </c>
      <c r="M1840">
        <v>126750</v>
      </c>
      <c r="O1840" t="s">
        <v>173</v>
      </c>
      <c r="P1840" t="s">
        <v>6853</v>
      </c>
    </row>
    <row r="1841" spans="1:16" x14ac:dyDescent="0.55000000000000004">
      <c r="A1841" t="s">
        <v>0</v>
      </c>
      <c r="B1841" t="s">
        <v>6854</v>
      </c>
      <c r="C1841" t="s">
        <v>122</v>
      </c>
      <c r="D1841" t="s">
        <v>4084</v>
      </c>
      <c r="E1841" t="s">
        <v>20</v>
      </c>
      <c r="F1841" t="b">
        <v>0</v>
      </c>
      <c r="G1841" t="s">
        <v>52</v>
      </c>
      <c r="H1841" s="4">
        <v>45689.834583333337</v>
      </c>
      <c r="I1841" t="b">
        <v>0</v>
      </c>
      <c r="J1841" t="b">
        <v>1</v>
      </c>
      <c r="K1841" t="s">
        <v>24</v>
      </c>
      <c r="L1841" t="s">
        <v>22</v>
      </c>
      <c r="M1841">
        <v>149630</v>
      </c>
      <c r="O1841" t="s">
        <v>402</v>
      </c>
      <c r="P1841" t="s">
        <v>3396</v>
      </c>
    </row>
    <row r="1842" spans="1:16" x14ac:dyDescent="0.55000000000000004">
      <c r="A1842" t="s">
        <v>28</v>
      </c>
      <c r="B1842" t="s">
        <v>6855</v>
      </c>
      <c r="C1842" t="s">
        <v>845</v>
      </c>
      <c r="D1842" t="s">
        <v>3973</v>
      </c>
      <c r="E1842" t="s">
        <v>20</v>
      </c>
      <c r="F1842" t="b">
        <v>0</v>
      </c>
      <c r="G1842" t="s">
        <v>27</v>
      </c>
      <c r="H1842" s="4">
        <v>45689.834722222222</v>
      </c>
      <c r="I1842" t="b">
        <v>0</v>
      </c>
      <c r="J1842" t="b">
        <v>0</v>
      </c>
      <c r="K1842" t="s">
        <v>24</v>
      </c>
      <c r="L1842" t="s">
        <v>22</v>
      </c>
      <c r="M1842">
        <v>165000</v>
      </c>
      <c r="O1842" t="s">
        <v>6856</v>
      </c>
      <c r="P1842" t="s">
        <v>6857</v>
      </c>
    </row>
    <row r="1843" spans="1:16" x14ac:dyDescent="0.55000000000000004">
      <c r="A1843" t="s">
        <v>2</v>
      </c>
      <c r="B1843" t="s">
        <v>6858</v>
      </c>
      <c r="C1843" t="s">
        <v>82</v>
      </c>
      <c r="D1843" t="s">
        <v>3973</v>
      </c>
      <c r="E1843" t="s">
        <v>51</v>
      </c>
      <c r="F1843" t="b">
        <v>0</v>
      </c>
      <c r="G1843" t="s">
        <v>35</v>
      </c>
      <c r="H1843" s="4">
        <v>45689.87767361111</v>
      </c>
      <c r="I1843" t="b">
        <v>1</v>
      </c>
      <c r="J1843" t="b">
        <v>0</v>
      </c>
      <c r="K1843" t="s">
        <v>24</v>
      </c>
      <c r="L1843" t="s">
        <v>36</v>
      </c>
      <c r="N1843">
        <v>85</v>
      </c>
      <c r="O1843" t="s">
        <v>6859</v>
      </c>
      <c r="P1843" t="s">
        <v>764</v>
      </c>
    </row>
    <row r="1844" spans="1:16" x14ac:dyDescent="0.55000000000000004">
      <c r="A1844" t="s">
        <v>2</v>
      </c>
      <c r="B1844" t="s">
        <v>607</v>
      </c>
      <c r="C1844" t="s">
        <v>608</v>
      </c>
      <c r="D1844" t="s">
        <v>4946</v>
      </c>
      <c r="E1844" t="s">
        <v>20</v>
      </c>
      <c r="F1844" t="b">
        <v>0</v>
      </c>
      <c r="G1844" t="s">
        <v>27</v>
      </c>
      <c r="H1844" s="4">
        <v>45689.96025462963</v>
      </c>
      <c r="I1844" t="b">
        <v>0</v>
      </c>
      <c r="J1844" t="b">
        <v>0</v>
      </c>
      <c r="K1844" t="s">
        <v>24</v>
      </c>
      <c r="L1844" t="s">
        <v>22</v>
      </c>
      <c r="M1844">
        <v>137500</v>
      </c>
      <c r="O1844" t="s">
        <v>1235</v>
      </c>
      <c r="P1844" t="s">
        <v>1236</v>
      </c>
    </row>
    <row r="1845" spans="1:16" x14ac:dyDescent="0.55000000000000004">
      <c r="A1845" t="s">
        <v>2</v>
      </c>
      <c r="B1845" t="s">
        <v>2</v>
      </c>
      <c r="C1845" t="s">
        <v>559</v>
      </c>
      <c r="D1845" t="s">
        <v>3828</v>
      </c>
      <c r="E1845" t="s">
        <v>219</v>
      </c>
      <c r="F1845" t="b">
        <v>0</v>
      </c>
      <c r="G1845" t="s">
        <v>41</v>
      </c>
      <c r="H1845" s="4">
        <v>45689.960659722223</v>
      </c>
      <c r="I1845" t="b">
        <v>0</v>
      </c>
      <c r="J1845" t="b">
        <v>0</v>
      </c>
      <c r="K1845" t="s">
        <v>24</v>
      </c>
      <c r="L1845" t="s">
        <v>22</v>
      </c>
      <c r="M1845">
        <v>80000</v>
      </c>
      <c r="O1845" t="s">
        <v>6860</v>
      </c>
      <c r="P1845" t="s">
        <v>6861</v>
      </c>
    </row>
    <row r="1846" spans="1:16" x14ac:dyDescent="0.55000000000000004">
      <c r="A1846" t="s">
        <v>0</v>
      </c>
      <c r="B1846" t="s">
        <v>6862</v>
      </c>
      <c r="C1846" t="s">
        <v>6863</v>
      </c>
      <c r="D1846" t="s">
        <v>4084</v>
      </c>
      <c r="E1846" t="s">
        <v>20</v>
      </c>
      <c r="F1846" t="b">
        <v>0</v>
      </c>
      <c r="G1846" t="s">
        <v>27</v>
      </c>
      <c r="H1846" s="4">
        <v>45690.000428240739</v>
      </c>
      <c r="I1846" t="b">
        <v>0</v>
      </c>
      <c r="J1846" t="b">
        <v>0</v>
      </c>
      <c r="K1846" t="s">
        <v>24</v>
      </c>
      <c r="L1846" t="s">
        <v>22</v>
      </c>
      <c r="M1846">
        <v>57600</v>
      </c>
      <c r="O1846" t="s">
        <v>6864</v>
      </c>
      <c r="P1846" t="s">
        <v>1297</v>
      </c>
    </row>
    <row r="1847" spans="1:16" x14ac:dyDescent="0.55000000000000004">
      <c r="A1847" t="s">
        <v>28</v>
      </c>
      <c r="B1847" t="s">
        <v>6865</v>
      </c>
      <c r="C1847" t="s">
        <v>750</v>
      </c>
      <c r="D1847" t="s">
        <v>2208</v>
      </c>
      <c r="E1847" t="s">
        <v>20</v>
      </c>
      <c r="F1847" t="b">
        <v>0</v>
      </c>
      <c r="G1847" t="s">
        <v>35</v>
      </c>
      <c r="H1847" s="4">
        <v>45690.084201388891</v>
      </c>
      <c r="I1847" t="b">
        <v>0</v>
      </c>
      <c r="J1847" t="b">
        <v>0</v>
      </c>
      <c r="K1847" t="s">
        <v>24</v>
      </c>
      <c r="L1847" t="s">
        <v>22</v>
      </c>
      <c r="M1847">
        <v>77500</v>
      </c>
      <c r="O1847" t="s">
        <v>6273</v>
      </c>
    </row>
    <row r="1848" spans="1:16" x14ac:dyDescent="0.55000000000000004">
      <c r="A1848" t="s">
        <v>25</v>
      </c>
      <c r="B1848" t="s">
        <v>3368</v>
      </c>
      <c r="C1848" t="s">
        <v>82</v>
      </c>
      <c r="D1848" t="s">
        <v>6866</v>
      </c>
      <c r="E1848" t="s">
        <v>20</v>
      </c>
      <c r="F1848" t="b">
        <v>0</v>
      </c>
      <c r="G1848" t="s">
        <v>27</v>
      </c>
      <c r="H1848" s="4">
        <v>45690.250011574077</v>
      </c>
      <c r="I1848" t="b">
        <v>1</v>
      </c>
      <c r="J1848" t="b">
        <v>1</v>
      </c>
      <c r="K1848" t="s">
        <v>24</v>
      </c>
      <c r="L1848" t="s">
        <v>22</v>
      </c>
      <c r="M1848">
        <v>137500</v>
      </c>
      <c r="O1848" t="s">
        <v>2927</v>
      </c>
      <c r="P1848" t="s">
        <v>48</v>
      </c>
    </row>
    <row r="1849" spans="1:16" x14ac:dyDescent="0.55000000000000004">
      <c r="A1849" t="s">
        <v>0</v>
      </c>
      <c r="B1849" t="s">
        <v>0</v>
      </c>
      <c r="C1849" t="s">
        <v>2819</v>
      </c>
      <c r="D1849" t="s">
        <v>3383</v>
      </c>
      <c r="E1849" t="s">
        <v>20</v>
      </c>
      <c r="F1849" t="b">
        <v>0</v>
      </c>
      <c r="G1849" t="s">
        <v>41</v>
      </c>
      <c r="H1849" s="4">
        <v>45690.250405092593</v>
      </c>
      <c r="I1849" t="b">
        <v>1</v>
      </c>
      <c r="J1849" t="b">
        <v>1</v>
      </c>
      <c r="K1849" t="s">
        <v>24</v>
      </c>
      <c r="L1849" t="s">
        <v>36</v>
      </c>
      <c r="N1849">
        <v>32</v>
      </c>
      <c r="O1849" t="s">
        <v>6867</v>
      </c>
    </row>
    <row r="1850" spans="1:16" x14ac:dyDescent="0.55000000000000004">
      <c r="A1850" t="s">
        <v>0</v>
      </c>
      <c r="B1850" t="s">
        <v>6812</v>
      </c>
      <c r="C1850" t="s">
        <v>180</v>
      </c>
      <c r="D1850" t="s">
        <v>3828</v>
      </c>
      <c r="E1850" t="s">
        <v>20</v>
      </c>
      <c r="F1850" t="b">
        <v>0</v>
      </c>
      <c r="G1850" t="s">
        <v>41</v>
      </c>
      <c r="H1850" s="4">
        <v>45690.250405092593</v>
      </c>
      <c r="I1850" t="b">
        <v>0</v>
      </c>
      <c r="J1850" t="b">
        <v>0</v>
      </c>
      <c r="K1850" t="s">
        <v>24</v>
      </c>
      <c r="L1850" t="s">
        <v>36</v>
      </c>
      <c r="N1850">
        <v>26</v>
      </c>
      <c r="O1850" t="s">
        <v>6813</v>
      </c>
      <c r="P1850" t="s">
        <v>204</v>
      </c>
    </row>
    <row r="1851" spans="1:16" x14ac:dyDescent="0.55000000000000004">
      <c r="A1851" t="s">
        <v>0</v>
      </c>
      <c r="B1851" t="s">
        <v>0</v>
      </c>
      <c r="C1851" t="s">
        <v>1019</v>
      </c>
      <c r="D1851" t="s">
        <v>3828</v>
      </c>
      <c r="E1851" t="s">
        <v>51</v>
      </c>
      <c r="F1851" t="b">
        <v>0</v>
      </c>
      <c r="G1851" t="s">
        <v>35</v>
      </c>
      <c r="H1851" s="4">
        <v>45690.250717592593</v>
      </c>
      <c r="I1851" t="b">
        <v>0</v>
      </c>
      <c r="J1851" t="b">
        <v>1</v>
      </c>
      <c r="K1851" t="s">
        <v>24</v>
      </c>
      <c r="L1851" t="s">
        <v>36</v>
      </c>
      <c r="N1851">
        <v>67</v>
      </c>
      <c r="O1851" t="s">
        <v>491</v>
      </c>
      <c r="P1851" t="s">
        <v>6868</v>
      </c>
    </row>
    <row r="1852" spans="1:16" x14ac:dyDescent="0.55000000000000004">
      <c r="A1852" t="s">
        <v>0</v>
      </c>
      <c r="B1852" t="s">
        <v>0</v>
      </c>
      <c r="C1852" t="s">
        <v>3261</v>
      </c>
      <c r="D1852" t="s">
        <v>2208</v>
      </c>
      <c r="E1852" t="s">
        <v>20</v>
      </c>
      <c r="F1852" t="b">
        <v>0</v>
      </c>
      <c r="G1852" t="s">
        <v>30</v>
      </c>
      <c r="H1852" s="4">
        <v>45690.250960648147</v>
      </c>
      <c r="I1852" t="b">
        <v>0</v>
      </c>
      <c r="J1852" t="b">
        <v>1</v>
      </c>
      <c r="K1852" t="s">
        <v>24</v>
      </c>
      <c r="L1852" t="s">
        <v>22</v>
      </c>
      <c r="M1852">
        <v>107303.515625</v>
      </c>
      <c r="O1852" t="s">
        <v>6274</v>
      </c>
      <c r="P1852" t="s">
        <v>1942</v>
      </c>
    </row>
    <row r="1853" spans="1:16" x14ac:dyDescent="0.55000000000000004">
      <c r="A1853" t="s">
        <v>1</v>
      </c>
      <c r="B1853" t="s">
        <v>6869</v>
      </c>
      <c r="C1853" t="s">
        <v>953</v>
      </c>
      <c r="D1853" t="s">
        <v>5535</v>
      </c>
      <c r="E1853" t="s">
        <v>20</v>
      </c>
      <c r="F1853" t="b">
        <v>0</v>
      </c>
      <c r="G1853" t="s">
        <v>30</v>
      </c>
      <c r="H1853" s="4">
        <v>45690.252025462964</v>
      </c>
      <c r="I1853" t="b">
        <v>0</v>
      </c>
      <c r="J1853" t="b">
        <v>1</v>
      </c>
      <c r="K1853" t="s">
        <v>24</v>
      </c>
      <c r="L1853" t="s">
        <v>22</v>
      </c>
      <c r="M1853">
        <v>108267</v>
      </c>
      <c r="O1853" t="s">
        <v>6870</v>
      </c>
      <c r="P1853" t="s">
        <v>6367</v>
      </c>
    </row>
    <row r="1854" spans="1:16" x14ac:dyDescent="0.55000000000000004">
      <c r="A1854" t="s">
        <v>1</v>
      </c>
      <c r="B1854" t="s">
        <v>1767</v>
      </c>
      <c r="C1854" t="s">
        <v>1769</v>
      </c>
      <c r="D1854" t="s">
        <v>6871</v>
      </c>
      <c r="E1854" t="s">
        <v>20</v>
      </c>
      <c r="F1854" t="b">
        <v>0</v>
      </c>
      <c r="G1854" t="s">
        <v>52</v>
      </c>
      <c r="H1854" s="4">
        <v>45690.252175925933</v>
      </c>
      <c r="I1854" t="b">
        <v>0</v>
      </c>
      <c r="J1854" t="b">
        <v>1</v>
      </c>
      <c r="K1854" t="s">
        <v>24</v>
      </c>
      <c r="L1854" t="s">
        <v>22</v>
      </c>
      <c r="M1854">
        <v>164458.796875</v>
      </c>
      <c r="O1854" t="s">
        <v>3438</v>
      </c>
      <c r="P1854" t="s">
        <v>6023</v>
      </c>
    </row>
    <row r="1855" spans="1:16" x14ac:dyDescent="0.55000000000000004">
      <c r="A1855" t="s">
        <v>2</v>
      </c>
      <c r="B1855" t="s">
        <v>6872</v>
      </c>
      <c r="C1855" t="s">
        <v>49</v>
      </c>
      <c r="D1855" t="s">
        <v>3970</v>
      </c>
      <c r="E1855" t="s">
        <v>20</v>
      </c>
      <c r="F1855" t="b">
        <v>0</v>
      </c>
      <c r="G1855" t="s">
        <v>41</v>
      </c>
      <c r="H1855" s="4">
        <v>45690.252233796287</v>
      </c>
      <c r="I1855" t="b">
        <v>0</v>
      </c>
      <c r="J1855" t="b">
        <v>0</v>
      </c>
      <c r="K1855" t="s">
        <v>24</v>
      </c>
      <c r="L1855" t="s">
        <v>22</v>
      </c>
      <c r="M1855">
        <v>165000</v>
      </c>
      <c r="O1855" t="s">
        <v>6873</v>
      </c>
      <c r="P1855" t="s">
        <v>6874</v>
      </c>
    </row>
    <row r="1856" spans="1:16" x14ac:dyDescent="0.55000000000000004">
      <c r="A1856" t="s">
        <v>2</v>
      </c>
      <c r="B1856" t="s">
        <v>307</v>
      </c>
      <c r="C1856" t="s">
        <v>986</v>
      </c>
      <c r="D1856" t="s">
        <v>3979</v>
      </c>
      <c r="E1856" t="s">
        <v>20</v>
      </c>
      <c r="F1856" t="b">
        <v>0</v>
      </c>
      <c r="G1856" t="s">
        <v>41</v>
      </c>
      <c r="H1856" s="4">
        <v>45690.252233796287</v>
      </c>
      <c r="I1856" t="b">
        <v>0</v>
      </c>
      <c r="J1856" t="b">
        <v>0</v>
      </c>
      <c r="K1856" t="s">
        <v>24</v>
      </c>
      <c r="L1856" t="s">
        <v>22</v>
      </c>
      <c r="M1856">
        <v>140000</v>
      </c>
      <c r="O1856" t="s">
        <v>987</v>
      </c>
    </row>
    <row r="1857" spans="1:16" x14ac:dyDescent="0.55000000000000004">
      <c r="A1857" t="s">
        <v>2</v>
      </c>
      <c r="B1857" t="s">
        <v>6875</v>
      </c>
      <c r="C1857" t="s">
        <v>82</v>
      </c>
      <c r="D1857" t="s">
        <v>3973</v>
      </c>
      <c r="E1857" t="s">
        <v>20</v>
      </c>
      <c r="F1857" t="b">
        <v>0</v>
      </c>
      <c r="G1857" t="s">
        <v>27</v>
      </c>
      <c r="H1857" s="4">
        <v>45690.252303240741</v>
      </c>
      <c r="I1857" t="b">
        <v>0</v>
      </c>
      <c r="J1857" t="b">
        <v>1</v>
      </c>
      <c r="K1857" t="s">
        <v>24</v>
      </c>
      <c r="L1857" t="s">
        <v>22</v>
      </c>
      <c r="M1857">
        <v>127707.5</v>
      </c>
      <c r="O1857" t="s">
        <v>554</v>
      </c>
      <c r="P1857" t="s">
        <v>6876</v>
      </c>
    </row>
    <row r="1858" spans="1:16" x14ac:dyDescent="0.55000000000000004">
      <c r="A1858" t="s">
        <v>2</v>
      </c>
      <c r="B1858" t="s">
        <v>2</v>
      </c>
      <c r="C1858" t="s">
        <v>395</v>
      </c>
      <c r="D1858" t="s">
        <v>3828</v>
      </c>
      <c r="E1858" t="s">
        <v>20</v>
      </c>
      <c r="F1858" t="b">
        <v>0</v>
      </c>
      <c r="G1858" t="s">
        <v>35</v>
      </c>
      <c r="H1858" s="4">
        <v>45690.252627314818</v>
      </c>
      <c r="I1858" t="b">
        <v>0</v>
      </c>
      <c r="J1858" t="b">
        <v>1</v>
      </c>
      <c r="K1858" t="s">
        <v>24</v>
      </c>
      <c r="L1858" t="s">
        <v>22</v>
      </c>
      <c r="M1858">
        <v>100000</v>
      </c>
      <c r="O1858" t="s">
        <v>5691</v>
      </c>
      <c r="P1858" t="s">
        <v>5692</v>
      </c>
    </row>
    <row r="1859" spans="1:16" x14ac:dyDescent="0.55000000000000004">
      <c r="A1859" t="s">
        <v>2</v>
      </c>
      <c r="B1859" t="s">
        <v>6877</v>
      </c>
      <c r="C1859" t="s">
        <v>2106</v>
      </c>
      <c r="D1859" t="s">
        <v>3828</v>
      </c>
      <c r="E1859" t="s">
        <v>20</v>
      </c>
      <c r="F1859" t="b">
        <v>0</v>
      </c>
      <c r="G1859" t="s">
        <v>52</v>
      </c>
      <c r="H1859" s="4">
        <v>45690.253252314818</v>
      </c>
      <c r="I1859" t="b">
        <v>0</v>
      </c>
      <c r="J1859" t="b">
        <v>1</v>
      </c>
      <c r="K1859" t="s">
        <v>24</v>
      </c>
      <c r="L1859" t="s">
        <v>22</v>
      </c>
      <c r="M1859">
        <v>166000</v>
      </c>
      <c r="O1859" t="s">
        <v>5006</v>
      </c>
      <c r="P1859" t="s">
        <v>5569</v>
      </c>
    </row>
    <row r="1860" spans="1:16" x14ac:dyDescent="0.55000000000000004">
      <c r="A1860" t="s">
        <v>40</v>
      </c>
      <c r="B1860" t="s">
        <v>40</v>
      </c>
      <c r="C1860" t="s">
        <v>39</v>
      </c>
      <c r="D1860" t="s">
        <v>3985</v>
      </c>
      <c r="E1860" t="s">
        <v>20</v>
      </c>
      <c r="F1860" t="b">
        <v>1</v>
      </c>
      <c r="G1860" t="s">
        <v>1063</v>
      </c>
      <c r="H1860" s="4">
        <v>45690.256689814807</v>
      </c>
      <c r="I1860" t="b">
        <v>1</v>
      </c>
      <c r="J1860" t="b">
        <v>1</v>
      </c>
      <c r="K1860" t="s">
        <v>1063</v>
      </c>
      <c r="L1860" t="s">
        <v>22</v>
      </c>
      <c r="M1860">
        <v>192000</v>
      </c>
      <c r="O1860" t="s">
        <v>3993</v>
      </c>
      <c r="P1860" t="s">
        <v>3994</v>
      </c>
    </row>
    <row r="1861" spans="1:16" x14ac:dyDescent="0.55000000000000004">
      <c r="A1861" t="s">
        <v>2</v>
      </c>
      <c r="B1861" t="s">
        <v>1544</v>
      </c>
      <c r="C1861" t="s">
        <v>39</v>
      </c>
      <c r="D1861" t="s">
        <v>4014</v>
      </c>
      <c r="E1861" t="s">
        <v>20</v>
      </c>
      <c r="F1861" t="b">
        <v>1</v>
      </c>
      <c r="G1861" t="s">
        <v>610</v>
      </c>
      <c r="H1861" s="4">
        <v>45690.257430555554</v>
      </c>
      <c r="I1861" t="b">
        <v>0</v>
      </c>
      <c r="J1861" t="b">
        <v>1</v>
      </c>
      <c r="K1861" t="s">
        <v>610</v>
      </c>
      <c r="L1861" t="s">
        <v>22</v>
      </c>
      <c r="M1861">
        <v>184000</v>
      </c>
      <c r="O1861" t="s">
        <v>3016</v>
      </c>
      <c r="P1861" t="s">
        <v>6878</v>
      </c>
    </row>
    <row r="1862" spans="1:16" x14ac:dyDescent="0.55000000000000004">
      <c r="A1862" t="s">
        <v>2</v>
      </c>
      <c r="B1862" t="s">
        <v>6879</v>
      </c>
      <c r="C1862" t="s">
        <v>2365</v>
      </c>
      <c r="D1862" t="s">
        <v>2366</v>
      </c>
      <c r="E1862" t="s">
        <v>20</v>
      </c>
      <c r="F1862" t="b">
        <v>0</v>
      </c>
      <c r="G1862" t="s">
        <v>2365</v>
      </c>
      <c r="H1862" s="4">
        <v>45690.284525462957</v>
      </c>
      <c r="I1862" t="b">
        <v>0</v>
      </c>
      <c r="J1862" t="b">
        <v>0</v>
      </c>
      <c r="K1862" t="s">
        <v>2365</v>
      </c>
      <c r="L1862" t="s">
        <v>22</v>
      </c>
      <c r="M1862">
        <v>110000</v>
      </c>
      <c r="O1862" t="s">
        <v>2366</v>
      </c>
      <c r="P1862" t="s">
        <v>6880</v>
      </c>
    </row>
    <row r="1863" spans="1:16" x14ac:dyDescent="0.55000000000000004">
      <c r="A1863" t="s">
        <v>0</v>
      </c>
      <c r="B1863" t="s">
        <v>1269</v>
      </c>
      <c r="C1863" t="s">
        <v>1740</v>
      </c>
      <c r="D1863" t="s">
        <v>6613</v>
      </c>
      <c r="E1863" t="s">
        <v>20</v>
      </c>
      <c r="F1863" t="b">
        <v>0</v>
      </c>
      <c r="G1863" t="s">
        <v>1740</v>
      </c>
      <c r="H1863" s="4">
        <v>45690.296412037038</v>
      </c>
      <c r="I1863" t="b">
        <v>0</v>
      </c>
      <c r="J1863" t="b">
        <v>0</v>
      </c>
      <c r="K1863" t="s">
        <v>1740</v>
      </c>
      <c r="L1863" t="s">
        <v>22</v>
      </c>
      <c r="M1863">
        <v>48000</v>
      </c>
      <c r="O1863" t="s">
        <v>2560</v>
      </c>
      <c r="P1863" t="s">
        <v>6881</v>
      </c>
    </row>
    <row r="1864" spans="1:16" x14ac:dyDescent="0.55000000000000004">
      <c r="A1864" t="s">
        <v>0</v>
      </c>
      <c r="B1864" t="s">
        <v>0</v>
      </c>
      <c r="C1864" t="s">
        <v>192</v>
      </c>
      <c r="D1864" t="s">
        <v>131</v>
      </c>
      <c r="F1864" t="b">
        <v>0</v>
      </c>
      <c r="G1864" t="s">
        <v>23</v>
      </c>
      <c r="H1864" s="4">
        <v>45690.297534722216</v>
      </c>
      <c r="I1864" t="b">
        <v>1</v>
      </c>
      <c r="J1864" t="b">
        <v>0</v>
      </c>
      <c r="K1864" t="s">
        <v>24</v>
      </c>
      <c r="L1864" t="s">
        <v>36</v>
      </c>
      <c r="N1864">
        <v>50</v>
      </c>
      <c r="O1864" t="s">
        <v>131</v>
      </c>
    </row>
    <row r="1865" spans="1:16" x14ac:dyDescent="0.55000000000000004">
      <c r="A1865" t="s">
        <v>2</v>
      </c>
      <c r="B1865" t="s">
        <v>6354</v>
      </c>
      <c r="C1865" t="s">
        <v>2654</v>
      </c>
      <c r="D1865" t="s">
        <v>3970</v>
      </c>
      <c r="E1865" t="s">
        <v>20</v>
      </c>
      <c r="F1865" t="b">
        <v>0</v>
      </c>
      <c r="G1865" t="s">
        <v>27</v>
      </c>
      <c r="H1865" s="4">
        <v>45690.335682870369</v>
      </c>
      <c r="I1865" t="b">
        <v>0</v>
      </c>
      <c r="J1865" t="b">
        <v>0</v>
      </c>
      <c r="K1865" t="s">
        <v>24</v>
      </c>
      <c r="L1865" t="s">
        <v>22</v>
      </c>
      <c r="M1865">
        <v>158000</v>
      </c>
      <c r="O1865" t="s">
        <v>3806</v>
      </c>
      <c r="P1865" t="s">
        <v>6355</v>
      </c>
    </row>
    <row r="1866" spans="1:16" x14ac:dyDescent="0.55000000000000004">
      <c r="A1866" t="s">
        <v>28</v>
      </c>
      <c r="B1866" t="s">
        <v>1539</v>
      </c>
      <c r="C1866" t="s">
        <v>2447</v>
      </c>
      <c r="D1866" t="s">
        <v>4035</v>
      </c>
      <c r="E1866" t="s">
        <v>20</v>
      </c>
      <c r="F1866" t="b">
        <v>0</v>
      </c>
      <c r="G1866" t="s">
        <v>1391</v>
      </c>
      <c r="H1866" s="4">
        <v>45690.637974537043</v>
      </c>
      <c r="I1866" t="b">
        <v>0</v>
      </c>
      <c r="J1866" t="b">
        <v>0</v>
      </c>
      <c r="K1866" t="s">
        <v>1391</v>
      </c>
      <c r="L1866" t="s">
        <v>22</v>
      </c>
      <c r="M1866">
        <v>132600</v>
      </c>
      <c r="O1866" t="s">
        <v>6882</v>
      </c>
      <c r="P1866" t="s">
        <v>6883</v>
      </c>
    </row>
    <row r="1867" spans="1:16" x14ac:dyDescent="0.55000000000000004">
      <c r="A1867" t="s">
        <v>1</v>
      </c>
      <c r="B1867" t="s">
        <v>6850</v>
      </c>
      <c r="C1867" t="s">
        <v>82</v>
      </c>
      <c r="D1867" t="s">
        <v>4084</v>
      </c>
      <c r="E1867" t="s">
        <v>20</v>
      </c>
      <c r="F1867" t="b">
        <v>0</v>
      </c>
      <c r="G1867" t="s">
        <v>27</v>
      </c>
      <c r="H1867" s="4">
        <v>45690.668263888889</v>
      </c>
      <c r="I1867" t="b">
        <v>0</v>
      </c>
      <c r="J1867" t="b">
        <v>1</v>
      </c>
      <c r="K1867" t="s">
        <v>24</v>
      </c>
      <c r="L1867" t="s">
        <v>22</v>
      </c>
      <c r="M1867">
        <v>195000</v>
      </c>
      <c r="O1867" t="s">
        <v>6852</v>
      </c>
      <c r="P1867" t="s">
        <v>119</v>
      </c>
    </row>
    <row r="1868" spans="1:16" x14ac:dyDescent="0.55000000000000004">
      <c r="A1868" t="s">
        <v>2</v>
      </c>
      <c r="B1868" t="s">
        <v>6884</v>
      </c>
      <c r="C1868" t="s">
        <v>337</v>
      </c>
      <c r="D1868" t="s">
        <v>5243</v>
      </c>
      <c r="E1868" t="s">
        <v>20</v>
      </c>
      <c r="F1868" t="b">
        <v>0</v>
      </c>
      <c r="G1868" t="s">
        <v>27</v>
      </c>
      <c r="H1868" s="4">
        <v>45690.9606712963</v>
      </c>
      <c r="I1868" t="b">
        <v>0</v>
      </c>
      <c r="J1868" t="b">
        <v>0</v>
      </c>
      <c r="K1868" t="s">
        <v>24</v>
      </c>
      <c r="L1868" t="s">
        <v>22</v>
      </c>
      <c r="M1868">
        <v>167000</v>
      </c>
      <c r="O1868" t="s">
        <v>6885</v>
      </c>
      <c r="P1868" t="s">
        <v>6886</v>
      </c>
    </row>
    <row r="1869" spans="1:16" x14ac:dyDescent="0.55000000000000004">
      <c r="A1869" t="s">
        <v>1</v>
      </c>
      <c r="B1869" t="s">
        <v>661</v>
      </c>
      <c r="C1869" t="s">
        <v>571</v>
      </c>
      <c r="D1869" t="s">
        <v>4084</v>
      </c>
      <c r="E1869" t="s">
        <v>20</v>
      </c>
      <c r="F1869" t="b">
        <v>0</v>
      </c>
      <c r="G1869" t="s">
        <v>52</v>
      </c>
      <c r="H1869" s="4">
        <v>45691.002245370371</v>
      </c>
      <c r="I1869" t="b">
        <v>0</v>
      </c>
      <c r="J1869" t="b">
        <v>0</v>
      </c>
      <c r="K1869" t="s">
        <v>24</v>
      </c>
      <c r="L1869" t="s">
        <v>22</v>
      </c>
      <c r="M1869">
        <v>155000</v>
      </c>
      <c r="O1869" t="s">
        <v>1956</v>
      </c>
      <c r="P1869" t="s">
        <v>447</v>
      </c>
    </row>
    <row r="1870" spans="1:16" x14ac:dyDescent="0.55000000000000004">
      <c r="A1870" t="s">
        <v>89</v>
      </c>
      <c r="B1870" t="s">
        <v>6887</v>
      </c>
      <c r="C1870" t="s">
        <v>293</v>
      </c>
      <c r="D1870" t="s">
        <v>3973</v>
      </c>
      <c r="E1870" t="s">
        <v>20</v>
      </c>
      <c r="F1870" t="b">
        <v>0</v>
      </c>
      <c r="G1870" t="s">
        <v>27</v>
      </c>
      <c r="H1870" s="4">
        <v>45691.085706018523</v>
      </c>
      <c r="I1870" t="b">
        <v>0</v>
      </c>
      <c r="J1870" t="b">
        <v>1</v>
      </c>
      <c r="K1870" t="s">
        <v>24</v>
      </c>
      <c r="L1870" t="s">
        <v>22</v>
      </c>
      <c r="M1870">
        <v>250000</v>
      </c>
      <c r="O1870" t="s">
        <v>1101</v>
      </c>
      <c r="P1870" t="s">
        <v>6888</v>
      </c>
    </row>
    <row r="1871" spans="1:16" x14ac:dyDescent="0.55000000000000004">
      <c r="A1871" t="s">
        <v>19</v>
      </c>
      <c r="B1871" t="s">
        <v>6889</v>
      </c>
      <c r="C1871" t="s">
        <v>203</v>
      </c>
      <c r="D1871" t="s">
        <v>3970</v>
      </c>
      <c r="E1871" t="s">
        <v>20</v>
      </c>
      <c r="F1871" t="b">
        <v>0</v>
      </c>
      <c r="G1871" t="s">
        <v>23</v>
      </c>
      <c r="H1871" s="4">
        <v>45691.130925925929</v>
      </c>
      <c r="I1871" t="b">
        <v>0</v>
      </c>
      <c r="J1871" t="b">
        <v>1</v>
      </c>
      <c r="K1871" t="s">
        <v>24</v>
      </c>
      <c r="L1871" t="s">
        <v>22</v>
      </c>
      <c r="M1871">
        <v>116500</v>
      </c>
      <c r="O1871" t="s">
        <v>1147</v>
      </c>
      <c r="P1871" t="s">
        <v>6890</v>
      </c>
    </row>
    <row r="1872" spans="1:16" x14ac:dyDescent="0.55000000000000004">
      <c r="A1872" t="s">
        <v>1</v>
      </c>
      <c r="B1872" t="s">
        <v>6891</v>
      </c>
      <c r="C1872" t="s">
        <v>365</v>
      </c>
      <c r="D1872" t="s">
        <v>5243</v>
      </c>
      <c r="E1872" t="s">
        <v>20</v>
      </c>
      <c r="F1872" t="b">
        <v>0</v>
      </c>
      <c r="G1872" t="s">
        <v>27</v>
      </c>
      <c r="H1872" s="4">
        <v>45691.210011574083</v>
      </c>
      <c r="I1872" t="b">
        <v>0</v>
      </c>
      <c r="J1872" t="b">
        <v>0</v>
      </c>
      <c r="K1872" t="s">
        <v>24</v>
      </c>
      <c r="L1872" t="s">
        <v>22</v>
      </c>
      <c r="M1872">
        <v>138000</v>
      </c>
      <c r="O1872" t="s">
        <v>3797</v>
      </c>
      <c r="P1872" t="s">
        <v>302</v>
      </c>
    </row>
    <row r="1873" spans="1:16" x14ac:dyDescent="0.55000000000000004">
      <c r="A1873" t="s">
        <v>0</v>
      </c>
      <c r="B1873" t="s">
        <v>6892</v>
      </c>
      <c r="C1873" t="s">
        <v>606</v>
      </c>
      <c r="D1873" t="s">
        <v>3970</v>
      </c>
      <c r="E1873" t="s">
        <v>20</v>
      </c>
      <c r="F1873" t="b">
        <v>0</v>
      </c>
      <c r="G1873" t="s">
        <v>27</v>
      </c>
      <c r="H1873" s="4">
        <v>45691.250034722223</v>
      </c>
      <c r="I1873" t="b">
        <v>0</v>
      </c>
      <c r="J1873" t="b">
        <v>1</v>
      </c>
      <c r="K1873" t="s">
        <v>24</v>
      </c>
      <c r="L1873" t="s">
        <v>22</v>
      </c>
      <c r="M1873">
        <v>170500</v>
      </c>
      <c r="O1873" t="s">
        <v>791</v>
      </c>
      <c r="P1873" t="s">
        <v>6893</v>
      </c>
    </row>
    <row r="1874" spans="1:16" x14ac:dyDescent="0.55000000000000004">
      <c r="A1874" t="s">
        <v>2</v>
      </c>
      <c r="B1874" t="s">
        <v>2</v>
      </c>
      <c r="C1874" t="s">
        <v>6894</v>
      </c>
      <c r="D1874" t="s">
        <v>3979</v>
      </c>
      <c r="E1874" t="s">
        <v>20</v>
      </c>
      <c r="F1874" t="b">
        <v>0</v>
      </c>
      <c r="G1874" t="s">
        <v>27</v>
      </c>
      <c r="H1874" s="4">
        <v>45691.252303240741</v>
      </c>
      <c r="I1874" t="b">
        <v>1</v>
      </c>
      <c r="J1874" t="b">
        <v>0</v>
      </c>
      <c r="K1874" t="s">
        <v>24</v>
      </c>
      <c r="L1874" t="s">
        <v>22</v>
      </c>
      <c r="M1874">
        <v>110000</v>
      </c>
      <c r="O1874" t="s">
        <v>835</v>
      </c>
      <c r="P1874" t="s">
        <v>6895</v>
      </c>
    </row>
    <row r="1875" spans="1:16" x14ac:dyDescent="0.55000000000000004">
      <c r="A1875" t="s">
        <v>19</v>
      </c>
      <c r="B1875" t="s">
        <v>6896</v>
      </c>
      <c r="C1875" t="s">
        <v>33</v>
      </c>
      <c r="D1875" t="s">
        <v>81</v>
      </c>
      <c r="E1875" t="s">
        <v>20</v>
      </c>
      <c r="F1875" t="b">
        <v>0</v>
      </c>
      <c r="G1875" t="s">
        <v>35</v>
      </c>
      <c r="H1875" s="4">
        <v>45691.253009259257</v>
      </c>
      <c r="I1875" t="b">
        <v>1</v>
      </c>
      <c r="J1875" t="b">
        <v>1</v>
      </c>
      <c r="K1875" t="s">
        <v>24</v>
      </c>
      <c r="L1875" t="s">
        <v>22</v>
      </c>
      <c r="M1875">
        <v>130000</v>
      </c>
      <c r="O1875" t="s">
        <v>81</v>
      </c>
      <c r="P1875" t="s">
        <v>409</v>
      </c>
    </row>
    <row r="1876" spans="1:16" x14ac:dyDescent="0.55000000000000004">
      <c r="A1876" t="s">
        <v>2</v>
      </c>
      <c r="B1876" t="s">
        <v>2</v>
      </c>
      <c r="C1876" t="s">
        <v>151</v>
      </c>
      <c r="D1876" t="s">
        <v>2208</v>
      </c>
      <c r="E1876" t="s">
        <v>20</v>
      </c>
      <c r="F1876" t="b">
        <v>0</v>
      </c>
      <c r="G1876" t="s">
        <v>30</v>
      </c>
      <c r="H1876" s="4">
        <v>45691.253495370373</v>
      </c>
      <c r="I1876" t="b">
        <v>0</v>
      </c>
      <c r="J1876" t="b">
        <v>1</v>
      </c>
      <c r="K1876" t="s">
        <v>24</v>
      </c>
      <c r="L1876" t="s">
        <v>22</v>
      </c>
      <c r="M1876">
        <v>115000</v>
      </c>
      <c r="O1876" t="s">
        <v>6897</v>
      </c>
      <c r="P1876" t="s">
        <v>6898</v>
      </c>
    </row>
    <row r="1877" spans="1:16" x14ac:dyDescent="0.55000000000000004">
      <c r="A1877" t="s">
        <v>0</v>
      </c>
      <c r="B1877" t="s">
        <v>1269</v>
      </c>
      <c r="C1877" t="s">
        <v>690</v>
      </c>
      <c r="D1877" t="s">
        <v>2208</v>
      </c>
      <c r="E1877" t="s">
        <v>20</v>
      </c>
      <c r="F1877" t="b">
        <v>0</v>
      </c>
      <c r="G1877" t="s">
        <v>41</v>
      </c>
      <c r="H1877" s="4">
        <v>45691.264791666668</v>
      </c>
      <c r="I1877" t="b">
        <v>0</v>
      </c>
      <c r="J1877" t="b">
        <v>1</v>
      </c>
      <c r="K1877" t="s">
        <v>24</v>
      </c>
      <c r="L1877" t="s">
        <v>22</v>
      </c>
      <c r="M1877">
        <v>87500</v>
      </c>
      <c r="O1877" t="s">
        <v>6814</v>
      </c>
      <c r="P1877" t="s">
        <v>6703</v>
      </c>
    </row>
    <row r="1878" spans="1:16" x14ac:dyDescent="0.55000000000000004">
      <c r="A1878" t="s">
        <v>0</v>
      </c>
      <c r="B1878" t="s">
        <v>0</v>
      </c>
      <c r="C1878" t="s">
        <v>739</v>
      </c>
      <c r="D1878" t="s">
        <v>4357</v>
      </c>
      <c r="E1878" t="s">
        <v>20</v>
      </c>
      <c r="F1878" t="b">
        <v>0</v>
      </c>
      <c r="G1878" t="s">
        <v>41</v>
      </c>
      <c r="H1878" s="4">
        <v>45691.264791666668</v>
      </c>
      <c r="I1878" t="b">
        <v>0</v>
      </c>
      <c r="J1878" t="b">
        <v>0</v>
      </c>
      <c r="K1878" t="s">
        <v>24</v>
      </c>
      <c r="L1878" t="s">
        <v>22</v>
      </c>
      <c r="M1878">
        <v>115000</v>
      </c>
      <c r="O1878" t="s">
        <v>2805</v>
      </c>
    </row>
    <row r="1879" spans="1:16" x14ac:dyDescent="0.55000000000000004">
      <c r="A1879" t="s">
        <v>0</v>
      </c>
      <c r="B1879" t="s">
        <v>0</v>
      </c>
      <c r="C1879" t="s">
        <v>1233</v>
      </c>
      <c r="D1879" t="s">
        <v>3973</v>
      </c>
      <c r="E1879" t="s">
        <v>20</v>
      </c>
      <c r="F1879" t="b">
        <v>0</v>
      </c>
      <c r="G1879" t="s">
        <v>30</v>
      </c>
      <c r="H1879" s="4">
        <v>45691.2653587963</v>
      </c>
      <c r="I1879" t="b">
        <v>0</v>
      </c>
      <c r="J1879" t="b">
        <v>1</v>
      </c>
      <c r="K1879" t="s">
        <v>24</v>
      </c>
      <c r="L1879" t="s">
        <v>22</v>
      </c>
      <c r="M1879">
        <v>79000</v>
      </c>
      <c r="O1879" t="s">
        <v>6899</v>
      </c>
      <c r="P1879" t="s">
        <v>6900</v>
      </c>
    </row>
    <row r="1880" spans="1:16" x14ac:dyDescent="0.55000000000000004">
      <c r="A1880" t="s">
        <v>1</v>
      </c>
      <c r="B1880" t="s">
        <v>6811</v>
      </c>
      <c r="C1880" t="s">
        <v>82</v>
      </c>
      <c r="D1880" t="s">
        <v>2208</v>
      </c>
      <c r="E1880" t="s">
        <v>20</v>
      </c>
      <c r="F1880" t="b">
        <v>0</v>
      </c>
      <c r="G1880" t="s">
        <v>27</v>
      </c>
      <c r="H1880" s="4">
        <v>45691.265798611108</v>
      </c>
      <c r="I1880" t="b">
        <v>0</v>
      </c>
      <c r="J1880" t="b">
        <v>0</v>
      </c>
      <c r="K1880" t="s">
        <v>24</v>
      </c>
      <c r="L1880" t="s">
        <v>22</v>
      </c>
      <c r="M1880">
        <v>315000</v>
      </c>
      <c r="O1880" t="s">
        <v>2717</v>
      </c>
      <c r="P1880" t="s">
        <v>2792</v>
      </c>
    </row>
    <row r="1881" spans="1:16" x14ac:dyDescent="0.55000000000000004">
      <c r="A1881" t="s">
        <v>19</v>
      </c>
      <c r="B1881" t="s">
        <v>6901</v>
      </c>
      <c r="C1881" t="s">
        <v>151</v>
      </c>
      <c r="D1881" t="s">
        <v>5243</v>
      </c>
      <c r="E1881" t="s">
        <v>20</v>
      </c>
      <c r="F1881" t="b">
        <v>0</v>
      </c>
      <c r="G1881" t="s">
        <v>30</v>
      </c>
      <c r="H1881" s="4">
        <v>45691.266400462962</v>
      </c>
      <c r="I1881" t="b">
        <v>0</v>
      </c>
      <c r="J1881" t="b">
        <v>0</v>
      </c>
      <c r="K1881" t="s">
        <v>24</v>
      </c>
      <c r="L1881" t="s">
        <v>22</v>
      </c>
      <c r="M1881">
        <v>90000</v>
      </c>
      <c r="O1881" t="s">
        <v>6902</v>
      </c>
      <c r="P1881" t="s">
        <v>6903</v>
      </c>
    </row>
    <row r="1882" spans="1:16" x14ac:dyDescent="0.55000000000000004">
      <c r="A1882" t="s">
        <v>2</v>
      </c>
      <c r="B1882" t="s">
        <v>392</v>
      </c>
      <c r="C1882" t="s">
        <v>427</v>
      </c>
      <c r="D1882" t="s">
        <v>3600</v>
      </c>
      <c r="E1882" t="s">
        <v>51</v>
      </c>
      <c r="F1882" t="b">
        <v>0</v>
      </c>
      <c r="G1882" t="s">
        <v>35</v>
      </c>
      <c r="H1882" s="4">
        <v>45691.267384259263</v>
      </c>
      <c r="I1882" t="b">
        <v>0</v>
      </c>
      <c r="J1882" t="b">
        <v>0</v>
      </c>
      <c r="K1882" t="s">
        <v>24</v>
      </c>
      <c r="L1882" t="s">
        <v>36</v>
      </c>
      <c r="N1882">
        <v>62.5</v>
      </c>
      <c r="O1882" t="s">
        <v>3160</v>
      </c>
      <c r="P1882" t="s">
        <v>6904</v>
      </c>
    </row>
    <row r="1883" spans="1:16" x14ac:dyDescent="0.55000000000000004">
      <c r="A1883" t="s">
        <v>2</v>
      </c>
      <c r="B1883" t="s">
        <v>6905</v>
      </c>
      <c r="C1883" t="s">
        <v>151</v>
      </c>
      <c r="D1883" t="s">
        <v>2208</v>
      </c>
      <c r="E1883" t="s">
        <v>20</v>
      </c>
      <c r="F1883" t="b">
        <v>0</v>
      </c>
      <c r="G1883" t="s">
        <v>30</v>
      </c>
      <c r="H1883" s="4">
        <v>45691.267743055563</v>
      </c>
      <c r="I1883" t="b">
        <v>0</v>
      </c>
      <c r="J1883" t="b">
        <v>0</v>
      </c>
      <c r="K1883" t="s">
        <v>24</v>
      </c>
      <c r="L1883" t="s">
        <v>22</v>
      </c>
      <c r="M1883">
        <v>205000</v>
      </c>
      <c r="O1883" t="s">
        <v>1430</v>
      </c>
      <c r="P1883" t="s">
        <v>6906</v>
      </c>
    </row>
    <row r="1884" spans="1:16" x14ac:dyDescent="0.55000000000000004">
      <c r="A1884" t="s">
        <v>25</v>
      </c>
      <c r="B1884" t="s">
        <v>6907</v>
      </c>
      <c r="C1884" t="s">
        <v>158</v>
      </c>
      <c r="D1884" t="s">
        <v>4035</v>
      </c>
      <c r="E1884" t="s">
        <v>20</v>
      </c>
      <c r="F1884" t="b">
        <v>0</v>
      </c>
      <c r="G1884" t="s">
        <v>158</v>
      </c>
      <c r="H1884" s="4">
        <v>45691.269733796304</v>
      </c>
      <c r="I1884" t="b">
        <v>0</v>
      </c>
      <c r="J1884" t="b">
        <v>0</v>
      </c>
      <c r="K1884" t="s">
        <v>158</v>
      </c>
      <c r="L1884" t="s">
        <v>22</v>
      </c>
      <c r="M1884">
        <v>52250</v>
      </c>
      <c r="O1884" t="s">
        <v>2768</v>
      </c>
      <c r="P1884" t="s">
        <v>1904</v>
      </c>
    </row>
    <row r="1885" spans="1:16" x14ac:dyDescent="0.55000000000000004">
      <c r="A1885" t="s">
        <v>19</v>
      </c>
      <c r="B1885" t="s">
        <v>6908</v>
      </c>
      <c r="C1885" t="s">
        <v>298</v>
      </c>
      <c r="D1885" t="s">
        <v>4035</v>
      </c>
      <c r="E1885" t="s">
        <v>20</v>
      </c>
      <c r="F1885" t="b">
        <v>0</v>
      </c>
      <c r="G1885" t="s">
        <v>298</v>
      </c>
      <c r="H1885" s="4">
        <v>45691.272048611107</v>
      </c>
      <c r="I1885" t="b">
        <v>0</v>
      </c>
      <c r="J1885" t="b">
        <v>0</v>
      </c>
      <c r="K1885" t="s">
        <v>298</v>
      </c>
      <c r="L1885" t="s">
        <v>22</v>
      </c>
      <c r="M1885">
        <v>53676.5</v>
      </c>
      <c r="O1885" t="s">
        <v>6909</v>
      </c>
      <c r="P1885" t="s">
        <v>1011</v>
      </c>
    </row>
    <row r="1886" spans="1:16" x14ac:dyDescent="0.55000000000000004">
      <c r="A1886" t="s">
        <v>89</v>
      </c>
      <c r="B1886" t="s">
        <v>6910</v>
      </c>
      <c r="C1886" t="s">
        <v>3088</v>
      </c>
      <c r="D1886" t="s">
        <v>4214</v>
      </c>
      <c r="E1886" t="s">
        <v>20</v>
      </c>
      <c r="F1886" t="b">
        <v>0</v>
      </c>
      <c r="G1886" t="s">
        <v>2134</v>
      </c>
      <c r="H1886" s="4">
        <v>45691.27684027778</v>
      </c>
      <c r="I1886" t="b">
        <v>0</v>
      </c>
      <c r="J1886" t="b">
        <v>0</v>
      </c>
      <c r="K1886" t="s">
        <v>2134</v>
      </c>
      <c r="L1886" t="s">
        <v>22</v>
      </c>
      <c r="M1886">
        <v>157477.5</v>
      </c>
      <c r="O1886" t="s">
        <v>6911</v>
      </c>
      <c r="P1886" t="s">
        <v>249</v>
      </c>
    </row>
    <row r="1887" spans="1:16" x14ac:dyDescent="0.55000000000000004">
      <c r="A1887" t="s">
        <v>0</v>
      </c>
      <c r="B1887" t="s">
        <v>3447</v>
      </c>
      <c r="C1887" t="s">
        <v>37</v>
      </c>
      <c r="D1887" t="s">
        <v>4090</v>
      </c>
      <c r="E1887" t="s">
        <v>20</v>
      </c>
      <c r="F1887" t="b">
        <v>0</v>
      </c>
      <c r="G1887" t="s">
        <v>27</v>
      </c>
      <c r="H1887" s="4">
        <v>45691.29178240741</v>
      </c>
      <c r="I1887" t="b">
        <v>0</v>
      </c>
      <c r="J1887" t="b">
        <v>1</v>
      </c>
      <c r="K1887" t="s">
        <v>24</v>
      </c>
      <c r="L1887" t="s">
        <v>22</v>
      </c>
      <c r="M1887">
        <v>89000</v>
      </c>
      <c r="O1887" t="s">
        <v>6912</v>
      </c>
      <c r="P1887" t="s">
        <v>6778</v>
      </c>
    </row>
    <row r="1888" spans="1:16" x14ac:dyDescent="0.55000000000000004">
      <c r="A1888" t="s">
        <v>1</v>
      </c>
      <c r="B1888" t="s">
        <v>6913</v>
      </c>
      <c r="C1888" t="s">
        <v>192</v>
      </c>
      <c r="D1888" t="s">
        <v>5243</v>
      </c>
      <c r="E1888" t="s">
        <v>20</v>
      </c>
      <c r="F1888" t="b">
        <v>0</v>
      </c>
      <c r="G1888" t="s">
        <v>23</v>
      </c>
      <c r="H1888" s="4">
        <v>45691.295902777783</v>
      </c>
      <c r="I1888" t="b">
        <v>0</v>
      </c>
      <c r="J1888" t="b">
        <v>0</v>
      </c>
      <c r="K1888" t="s">
        <v>24</v>
      </c>
      <c r="L1888" t="s">
        <v>22</v>
      </c>
      <c r="M1888">
        <v>90000</v>
      </c>
      <c r="O1888" t="s">
        <v>1726</v>
      </c>
      <c r="P1888" t="s">
        <v>6914</v>
      </c>
    </row>
    <row r="1889" spans="1:16" x14ac:dyDescent="0.55000000000000004">
      <c r="A1889" t="s">
        <v>0</v>
      </c>
      <c r="B1889" t="s">
        <v>2356</v>
      </c>
      <c r="C1889" t="s">
        <v>39</v>
      </c>
      <c r="D1889" t="s">
        <v>3985</v>
      </c>
      <c r="E1889" t="s">
        <v>20</v>
      </c>
      <c r="F1889" t="b">
        <v>1</v>
      </c>
      <c r="G1889" t="s">
        <v>21</v>
      </c>
      <c r="H1889" s="4">
        <v>45691.297013888892</v>
      </c>
      <c r="I1889" t="b">
        <v>0</v>
      </c>
      <c r="J1889" t="b">
        <v>0</v>
      </c>
      <c r="K1889" t="s">
        <v>21</v>
      </c>
      <c r="L1889" t="s">
        <v>22</v>
      </c>
      <c r="M1889">
        <v>53760</v>
      </c>
      <c r="O1889" t="s">
        <v>1644</v>
      </c>
      <c r="P1889" t="s">
        <v>3925</v>
      </c>
    </row>
    <row r="1890" spans="1:16" x14ac:dyDescent="0.55000000000000004">
      <c r="A1890" t="s">
        <v>89</v>
      </c>
      <c r="B1890" t="s">
        <v>6915</v>
      </c>
      <c r="C1890" t="s">
        <v>6916</v>
      </c>
      <c r="D1890" t="s">
        <v>1009</v>
      </c>
      <c r="E1890" t="s">
        <v>20</v>
      </c>
      <c r="F1890" t="b">
        <v>0</v>
      </c>
      <c r="G1890" t="s">
        <v>106</v>
      </c>
      <c r="H1890" s="4">
        <v>45691.310312499998</v>
      </c>
      <c r="I1890" t="b">
        <v>1</v>
      </c>
      <c r="J1890" t="b">
        <v>0</v>
      </c>
      <c r="K1890" t="s">
        <v>106</v>
      </c>
      <c r="L1890" t="s">
        <v>22</v>
      </c>
      <c r="M1890">
        <v>204725</v>
      </c>
      <c r="O1890" t="s">
        <v>1009</v>
      </c>
      <c r="P1890" t="s">
        <v>6917</v>
      </c>
    </row>
    <row r="1891" spans="1:16" x14ac:dyDescent="0.55000000000000004">
      <c r="A1891" t="s">
        <v>0</v>
      </c>
      <c r="B1891" t="s">
        <v>288</v>
      </c>
      <c r="C1891" t="s">
        <v>6918</v>
      </c>
      <c r="D1891" t="s">
        <v>3828</v>
      </c>
      <c r="E1891" t="s">
        <v>20</v>
      </c>
      <c r="F1891" t="b">
        <v>0</v>
      </c>
      <c r="G1891" t="s">
        <v>27</v>
      </c>
      <c r="H1891" s="4">
        <v>45691.375081018523</v>
      </c>
      <c r="I1891" t="b">
        <v>0</v>
      </c>
      <c r="J1891" t="b">
        <v>0</v>
      </c>
      <c r="K1891" t="s">
        <v>24</v>
      </c>
      <c r="L1891" t="s">
        <v>22</v>
      </c>
      <c r="M1891">
        <v>62172</v>
      </c>
      <c r="O1891" t="s">
        <v>4628</v>
      </c>
      <c r="P1891" t="s">
        <v>204</v>
      </c>
    </row>
    <row r="1892" spans="1:16" x14ac:dyDescent="0.55000000000000004">
      <c r="A1892" t="s">
        <v>0</v>
      </c>
      <c r="B1892" t="s">
        <v>875</v>
      </c>
      <c r="C1892" t="s">
        <v>841</v>
      </c>
      <c r="D1892" t="s">
        <v>3828</v>
      </c>
      <c r="E1892" t="s">
        <v>20</v>
      </c>
      <c r="F1892" t="b">
        <v>0</v>
      </c>
      <c r="G1892" t="s">
        <v>30</v>
      </c>
      <c r="H1892" s="4">
        <v>45691.3903587963</v>
      </c>
      <c r="I1892" t="b">
        <v>0</v>
      </c>
      <c r="J1892" t="b">
        <v>1</v>
      </c>
      <c r="K1892" t="s">
        <v>24</v>
      </c>
      <c r="L1892" t="s">
        <v>22</v>
      </c>
      <c r="M1892">
        <v>47320</v>
      </c>
      <c r="O1892" t="s">
        <v>4081</v>
      </c>
    </row>
    <row r="1893" spans="1:16" x14ac:dyDescent="0.55000000000000004">
      <c r="A1893" t="s">
        <v>0</v>
      </c>
      <c r="B1893" t="s">
        <v>6919</v>
      </c>
      <c r="C1893" t="s">
        <v>748</v>
      </c>
      <c r="D1893" t="s">
        <v>4035</v>
      </c>
      <c r="E1893" t="s">
        <v>20</v>
      </c>
      <c r="F1893" t="b">
        <v>0</v>
      </c>
      <c r="G1893" t="s">
        <v>158</v>
      </c>
      <c r="H1893" s="4">
        <v>45691.394953703697</v>
      </c>
      <c r="I1893" t="b">
        <v>1</v>
      </c>
      <c r="J1893" t="b">
        <v>0</v>
      </c>
      <c r="K1893" t="s">
        <v>158</v>
      </c>
      <c r="L1893" t="s">
        <v>22</v>
      </c>
      <c r="M1893">
        <v>41999.5</v>
      </c>
      <c r="O1893" t="s">
        <v>5619</v>
      </c>
      <c r="P1893" t="s">
        <v>6920</v>
      </c>
    </row>
    <row r="1894" spans="1:16" x14ac:dyDescent="0.55000000000000004">
      <c r="A1894" t="s">
        <v>19</v>
      </c>
      <c r="B1894" t="s">
        <v>6921</v>
      </c>
      <c r="C1894" t="s">
        <v>151</v>
      </c>
      <c r="D1894" t="s">
        <v>3973</v>
      </c>
      <c r="E1894" t="s">
        <v>20</v>
      </c>
      <c r="F1894" t="b">
        <v>0</v>
      </c>
      <c r="G1894" t="s">
        <v>30</v>
      </c>
      <c r="H1894" s="4">
        <v>45691.473726851851</v>
      </c>
      <c r="I1894" t="b">
        <v>1</v>
      </c>
      <c r="J1894" t="b">
        <v>0</v>
      </c>
      <c r="K1894" t="s">
        <v>24</v>
      </c>
      <c r="L1894" t="s">
        <v>22</v>
      </c>
      <c r="M1894">
        <v>140000</v>
      </c>
      <c r="O1894" t="s">
        <v>273</v>
      </c>
      <c r="P1894" t="s">
        <v>356</v>
      </c>
    </row>
    <row r="1895" spans="1:16" x14ac:dyDescent="0.55000000000000004">
      <c r="A1895" t="s">
        <v>2</v>
      </c>
      <c r="B1895" t="s">
        <v>6922</v>
      </c>
      <c r="C1895" t="s">
        <v>6072</v>
      </c>
      <c r="D1895" t="s">
        <v>3828</v>
      </c>
      <c r="E1895" t="s">
        <v>20</v>
      </c>
      <c r="F1895" t="b">
        <v>0</v>
      </c>
      <c r="G1895" t="s">
        <v>27</v>
      </c>
      <c r="H1895" s="4">
        <v>45691.558368055557</v>
      </c>
      <c r="I1895" t="b">
        <v>0</v>
      </c>
      <c r="J1895" t="b">
        <v>1</v>
      </c>
      <c r="K1895" t="s">
        <v>24</v>
      </c>
      <c r="L1895" t="s">
        <v>22</v>
      </c>
      <c r="M1895">
        <v>125000</v>
      </c>
      <c r="O1895" t="s">
        <v>6923</v>
      </c>
      <c r="P1895" t="s">
        <v>560</v>
      </c>
    </row>
    <row r="1896" spans="1:16" x14ac:dyDescent="0.55000000000000004">
      <c r="A1896" t="s">
        <v>0</v>
      </c>
      <c r="B1896" t="s">
        <v>6924</v>
      </c>
      <c r="C1896" t="s">
        <v>453</v>
      </c>
      <c r="D1896" t="s">
        <v>2208</v>
      </c>
      <c r="E1896" t="s">
        <v>20</v>
      </c>
      <c r="F1896" t="b">
        <v>0</v>
      </c>
      <c r="G1896" t="s">
        <v>27</v>
      </c>
      <c r="H1896" s="4">
        <v>45691.625069444453</v>
      </c>
      <c r="I1896" t="b">
        <v>0</v>
      </c>
      <c r="J1896" t="b">
        <v>0</v>
      </c>
      <c r="K1896" t="s">
        <v>24</v>
      </c>
      <c r="L1896" t="s">
        <v>36</v>
      </c>
      <c r="N1896">
        <v>52.5</v>
      </c>
      <c r="O1896" t="s">
        <v>2220</v>
      </c>
      <c r="P1896" t="s">
        <v>3551</v>
      </c>
    </row>
    <row r="1897" spans="1:16" x14ac:dyDescent="0.55000000000000004">
      <c r="A1897" t="s">
        <v>19</v>
      </c>
      <c r="B1897" t="s">
        <v>6925</v>
      </c>
      <c r="C1897" t="s">
        <v>628</v>
      </c>
      <c r="D1897" t="s">
        <v>3973</v>
      </c>
      <c r="E1897" t="s">
        <v>20</v>
      </c>
      <c r="F1897" t="b">
        <v>0</v>
      </c>
      <c r="G1897" t="s">
        <v>27</v>
      </c>
      <c r="H1897" s="4">
        <v>45691.625092592592</v>
      </c>
      <c r="I1897" t="b">
        <v>1</v>
      </c>
      <c r="J1897" t="b">
        <v>0</v>
      </c>
      <c r="K1897" t="s">
        <v>24</v>
      </c>
      <c r="L1897" t="s">
        <v>22</v>
      </c>
      <c r="M1897">
        <v>124107.5</v>
      </c>
      <c r="O1897" t="s">
        <v>554</v>
      </c>
    </row>
    <row r="1898" spans="1:16" x14ac:dyDescent="0.55000000000000004">
      <c r="A1898" t="s">
        <v>1</v>
      </c>
      <c r="B1898" t="s">
        <v>6926</v>
      </c>
      <c r="C1898" t="s">
        <v>322</v>
      </c>
      <c r="D1898" t="s">
        <v>3973</v>
      </c>
      <c r="E1898" t="s">
        <v>20</v>
      </c>
      <c r="F1898" t="b">
        <v>0</v>
      </c>
      <c r="G1898" t="s">
        <v>41</v>
      </c>
      <c r="H1898" s="4">
        <v>45691.641099537039</v>
      </c>
      <c r="I1898" t="b">
        <v>0</v>
      </c>
      <c r="J1898" t="b">
        <v>1</v>
      </c>
      <c r="K1898" t="s">
        <v>24</v>
      </c>
      <c r="L1898" t="s">
        <v>22</v>
      </c>
      <c r="M1898">
        <v>157000</v>
      </c>
      <c r="O1898" t="s">
        <v>1883</v>
      </c>
      <c r="P1898" t="s">
        <v>1884</v>
      </c>
    </row>
    <row r="1899" spans="1:16" x14ac:dyDescent="0.55000000000000004">
      <c r="A1899" t="s">
        <v>2</v>
      </c>
      <c r="B1899" t="s">
        <v>6927</v>
      </c>
      <c r="C1899" t="s">
        <v>6928</v>
      </c>
      <c r="D1899" t="s">
        <v>4090</v>
      </c>
      <c r="E1899" t="s">
        <v>20</v>
      </c>
      <c r="F1899" t="b">
        <v>0</v>
      </c>
      <c r="G1899" t="s">
        <v>27</v>
      </c>
      <c r="H1899" s="4">
        <v>45691.641724537039</v>
      </c>
      <c r="I1899" t="b">
        <v>0</v>
      </c>
      <c r="J1899" t="b">
        <v>0</v>
      </c>
      <c r="K1899" t="s">
        <v>24</v>
      </c>
      <c r="L1899" t="s">
        <v>22</v>
      </c>
      <c r="M1899">
        <v>156000</v>
      </c>
      <c r="O1899" t="s">
        <v>6929</v>
      </c>
      <c r="P1899" t="s">
        <v>6930</v>
      </c>
    </row>
    <row r="1900" spans="1:16" x14ac:dyDescent="0.55000000000000004">
      <c r="A1900" t="s">
        <v>25</v>
      </c>
      <c r="B1900" t="s">
        <v>6931</v>
      </c>
      <c r="C1900" t="s">
        <v>1835</v>
      </c>
      <c r="D1900" t="s">
        <v>6932</v>
      </c>
      <c r="E1900" t="s">
        <v>20</v>
      </c>
      <c r="F1900" t="b">
        <v>0</v>
      </c>
      <c r="G1900" t="s">
        <v>1792</v>
      </c>
      <c r="H1900" s="4">
        <v>45691.653240740743</v>
      </c>
      <c r="I1900" t="b">
        <v>1</v>
      </c>
      <c r="J1900" t="b">
        <v>0</v>
      </c>
      <c r="K1900" t="s">
        <v>1792</v>
      </c>
      <c r="L1900" t="s">
        <v>22</v>
      </c>
      <c r="M1900">
        <v>50000</v>
      </c>
      <c r="O1900" t="s">
        <v>6933</v>
      </c>
      <c r="P1900" t="s">
        <v>3280</v>
      </c>
    </row>
    <row r="1901" spans="1:16" x14ac:dyDescent="0.55000000000000004">
      <c r="A1901" t="s">
        <v>0</v>
      </c>
      <c r="B1901" t="s">
        <v>0</v>
      </c>
      <c r="C1901" t="s">
        <v>985</v>
      </c>
      <c r="D1901" t="s">
        <v>3973</v>
      </c>
      <c r="E1901" t="s">
        <v>20</v>
      </c>
      <c r="F1901" t="b">
        <v>0</v>
      </c>
      <c r="G1901" t="s">
        <v>27</v>
      </c>
      <c r="H1901" s="4">
        <v>45691.66673611111</v>
      </c>
      <c r="I1901" t="b">
        <v>0</v>
      </c>
      <c r="J1901" t="b">
        <v>0</v>
      </c>
      <c r="K1901" t="s">
        <v>24</v>
      </c>
      <c r="L1901" t="s">
        <v>36</v>
      </c>
      <c r="N1901">
        <v>48</v>
      </c>
      <c r="O1901" t="s">
        <v>1357</v>
      </c>
      <c r="P1901" t="s">
        <v>6796</v>
      </c>
    </row>
    <row r="1902" spans="1:16" x14ac:dyDescent="0.55000000000000004">
      <c r="A1902" t="s">
        <v>139</v>
      </c>
      <c r="B1902" t="s">
        <v>6934</v>
      </c>
      <c r="C1902" t="s">
        <v>283</v>
      </c>
      <c r="D1902" t="s">
        <v>3973</v>
      </c>
      <c r="E1902" t="s">
        <v>20</v>
      </c>
      <c r="F1902" t="b">
        <v>0</v>
      </c>
      <c r="G1902" t="s">
        <v>41</v>
      </c>
      <c r="H1902" s="4">
        <v>45691.681539351863</v>
      </c>
      <c r="I1902" t="b">
        <v>0</v>
      </c>
      <c r="J1902" t="b">
        <v>0</v>
      </c>
      <c r="K1902" t="s">
        <v>24</v>
      </c>
      <c r="L1902" t="s">
        <v>22</v>
      </c>
      <c r="M1902">
        <v>78500</v>
      </c>
      <c r="O1902" t="s">
        <v>6935</v>
      </c>
      <c r="P1902" t="s">
        <v>3760</v>
      </c>
    </row>
    <row r="1903" spans="1:16" x14ac:dyDescent="0.55000000000000004">
      <c r="A1903" t="s">
        <v>89</v>
      </c>
      <c r="B1903" t="s">
        <v>6936</v>
      </c>
      <c r="C1903" t="s">
        <v>203</v>
      </c>
      <c r="D1903" t="s">
        <v>3973</v>
      </c>
      <c r="E1903" t="s">
        <v>20</v>
      </c>
      <c r="F1903" t="b">
        <v>0</v>
      </c>
      <c r="G1903" t="s">
        <v>27</v>
      </c>
      <c r="H1903" s="4">
        <v>45691.683506944442</v>
      </c>
      <c r="I1903" t="b">
        <v>0</v>
      </c>
      <c r="J1903" t="b">
        <v>1</v>
      </c>
      <c r="K1903" t="s">
        <v>24</v>
      </c>
      <c r="L1903" t="s">
        <v>22</v>
      </c>
      <c r="M1903">
        <v>92500</v>
      </c>
      <c r="O1903" t="s">
        <v>6337</v>
      </c>
      <c r="P1903" t="s">
        <v>6937</v>
      </c>
    </row>
    <row r="1904" spans="1:16" x14ac:dyDescent="0.55000000000000004">
      <c r="A1904" t="s">
        <v>2</v>
      </c>
      <c r="B1904" t="s">
        <v>6938</v>
      </c>
      <c r="C1904" t="s">
        <v>6939</v>
      </c>
      <c r="D1904" t="s">
        <v>6932</v>
      </c>
      <c r="E1904" t="s">
        <v>20</v>
      </c>
      <c r="F1904" t="b">
        <v>0</v>
      </c>
      <c r="G1904" t="s">
        <v>314</v>
      </c>
      <c r="H1904" s="4">
        <v>45691.689062500001</v>
      </c>
      <c r="I1904" t="b">
        <v>1</v>
      </c>
      <c r="J1904" t="b">
        <v>0</v>
      </c>
      <c r="K1904" t="s">
        <v>314</v>
      </c>
      <c r="L1904" t="s">
        <v>22</v>
      </c>
      <c r="M1904">
        <v>250000</v>
      </c>
      <c r="O1904" t="s">
        <v>6940</v>
      </c>
      <c r="P1904" t="s">
        <v>6941</v>
      </c>
    </row>
    <row r="1905" spans="1:16" x14ac:dyDescent="0.55000000000000004">
      <c r="A1905" t="s">
        <v>2</v>
      </c>
      <c r="B1905" t="s">
        <v>6942</v>
      </c>
      <c r="C1905" t="s">
        <v>314</v>
      </c>
      <c r="D1905" t="s">
        <v>3973</v>
      </c>
      <c r="E1905" t="s">
        <v>20</v>
      </c>
      <c r="F1905" t="b">
        <v>0</v>
      </c>
      <c r="G1905" t="s">
        <v>314</v>
      </c>
      <c r="H1905" s="4">
        <v>45691.689074074071</v>
      </c>
      <c r="I1905" t="b">
        <v>1</v>
      </c>
      <c r="J1905" t="b">
        <v>0</v>
      </c>
      <c r="K1905" t="s">
        <v>314</v>
      </c>
      <c r="L1905" t="s">
        <v>22</v>
      </c>
      <c r="M1905">
        <v>300000</v>
      </c>
      <c r="O1905" t="s">
        <v>830</v>
      </c>
    </row>
    <row r="1906" spans="1:16" x14ac:dyDescent="0.55000000000000004">
      <c r="A1906" t="s">
        <v>0</v>
      </c>
      <c r="B1906" t="s">
        <v>6943</v>
      </c>
      <c r="C1906" t="s">
        <v>622</v>
      </c>
      <c r="D1906" t="s">
        <v>3973</v>
      </c>
      <c r="E1906" t="s">
        <v>20</v>
      </c>
      <c r="F1906" t="b">
        <v>0</v>
      </c>
      <c r="G1906" t="s">
        <v>35</v>
      </c>
      <c r="H1906" s="4">
        <v>45691.72347222222</v>
      </c>
      <c r="I1906" t="b">
        <v>0</v>
      </c>
      <c r="J1906" t="b">
        <v>1</v>
      </c>
      <c r="K1906" t="s">
        <v>24</v>
      </c>
      <c r="L1906" t="s">
        <v>22</v>
      </c>
      <c r="M1906">
        <v>87500</v>
      </c>
      <c r="O1906" t="s">
        <v>954</v>
      </c>
      <c r="P1906" t="s">
        <v>6944</v>
      </c>
    </row>
    <row r="1907" spans="1:16" x14ac:dyDescent="0.55000000000000004">
      <c r="A1907" t="s">
        <v>2</v>
      </c>
      <c r="B1907" t="s">
        <v>6945</v>
      </c>
      <c r="C1907" t="s">
        <v>192</v>
      </c>
      <c r="D1907" t="s">
        <v>3973</v>
      </c>
      <c r="E1907" t="s">
        <v>51</v>
      </c>
      <c r="F1907" t="b">
        <v>0</v>
      </c>
      <c r="G1907" t="s">
        <v>23</v>
      </c>
      <c r="H1907" s="4">
        <v>45691.754016203697</v>
      </c>
      <c r="I1907" t="b">
        <v>1</v>
      </c>
      <c r="J1907" t="b">
        <v>0</v>
      </c>
      <c r="K1907" t="s">
        <v>24</v>
      </c>
      <c r="L1907" t="s">
        <v>36</v>
      </c>
      <c r="N1907">
        <v>22</v>
      </c>
      <c r="O1907" t="s">
        <v>74</v>
      </c>
    </row>
    <row r="1908" spans="1:16" x14ac:dyDescent="0.55000000000000004">
      <c r="A1908" t="s">
        <v>1</v>
      </c>
      <c r="B1908" t="s">
        <v>6946</v>
      </c>
      <c r="C1908" t="s">
        <v>6947</v>
      </c>
      <c r="D1908" t="s">
        <v>3828</v>
      </c>
      <c r="E1908" t="s">
        <v>20</v>
      </c>
      <c r="F1908" t="b">
        <v>0</v>
      </c>
      <c r="G1908" t="s">
        <v>23</v>
      </c>
      <c r="H1908" s="4">
        <v>45691.754062499997</v>
      </c>
      <c r="I1908" t="b">
        <v>1</v>
      </c>
      <c r="J1908" t="b">
        <v>1</v>
      </c>
      <c r="K1908" t="s">
        <v>24</v>
      </c>
      <c r="L1908" t="s">
        <v>36</v>
      </c>
      <c r="N1908">
        <v>17</v>
      </c>
      <c r="O1908" t="s">
        <v>6948</v>
      </c>
    </row>
    <row r="1909" spans="1:16" x14ac:dyDescent="0.55000000000000004">
      <c r="A1909" t="s">
        <v>1</v>
      </c>
      <c r="B1909" t="s">
        <v>264</v>
      </c>
      <c r="C1909" t="s">
        <v>653</v>
      </c>
      <c r="D1909" t="s">
        <v>3973</v>
      </c>
      <c r="E1909" t="s">
        <v>20</v>
      </c>
      <c r="F1909" t="b">
        <v>0</v>
      </c>
      <c r="G1909" t="s">
        <v>23</v>
      </c>
      <c r="H1909" s="4">
        <v>45691.754467592589</v>
      </c>
      <c r="I1909" t="b">
        <v>0</v>
      </c>
      <c r="J1909" t="b">
        <v>1</v>
      </c>
      <c r="K1909" t="s">
        <v>24</v>
      </c>
      <c r="L1909" t="s">
        <v>22</v>
      </c>
      <c r="M1909">
        <v>110000</v>
      </c>
      <c r="O1909" t="s">
        <v>6949</v>
      </c>
      <c r="P1909" t="s">
        <v>302</v>
      </c>
    </row>
    <row r="1910" spans="1:16" x14ac:dyDescent="0.55000000000000004">
      <c r="A1910" t="s">
        <v>1</v>
      </c>
      <c r="B1910" t="s">
        <v>779</v>
      </c>
      <c r="C1910" t="s">
        <v>39</v>
      </c>
      <c r="D1910" t="s">
        <v>6950</v>
      </c>
      <c r="E1910" t="s">
        <v>20</v>
      </c>
      <c r="F1910" t="b">
        <v>1</v>
      </c>
      <c r="G1910" t="s">
        <v>912</v>
      </c>
      <c r="H1910" s="4">
        <v>45691.78052083333</v>
      </c>
      <c r="I1910" t="b">
        <v>0</v>
      </c>
      <c r="J1910" t="b">
        <v>0</v>
      </c>
      <c r="K1910" t="s">
        <v>912</v>
      </c>
      <c r="L1910" t="s">
        <v>22</v>
      </c>
      <c r="M1910">
        <v>77500</v>
      </c>
      <c r="O1910" t="s">
        <v>6951</v>
      </c>
      <c r="P1910" t="s">
        <v>193</v>
      </c>
    </row>
    <row r="1911" spans="1:16" x14ac:dyDescent="0.55000000000000004">
      <c r="A1911" t="s">
        <v>0</v>
      </c>
      <c r="B1911" t="s">
        <v>6952</v>
      </c>
      <c r="C1911" t="s">
        <v>283</v>
      </c>
      <c r="D1911" t="s">
        <v>3973</v>
      </c>
      <c r="E1911" t="s">
        <v>20</v>
      </c>
      <c r="F1911" t="b">
        <v>0</v>
      </c>
      <c r="G1911" t="s">
        <v>41</v>
      </c>
      <c r="H1911" s="4">
        <v>45691.806458333333</v>
      </c>
      <c r="I1911" t="b">
        <v>0</v>
      </c>
      <c r="J1911" t="b">
        <v>0</v>
      </c>
      <c r="K1911" t="s">
        <v>24</v>
      </c>
      <c r="L1911" t="s">
        <v>36</v>
      </c>
      <c r="N1911">
        <v>31</v>
      </c>
      <c r="O1911" t="s">
        <v>3009</v>
      </c>
      <c r="P1911" t="s">
        <v>6953</v>
      </c>
    </row>
    <row r="1912" spans="1:16" x14ac:dyDescent="0.55000000000000004">
      <c r="A1912" t="s">
        <v>2</v>
      </c>
      <c r="B1912" t="s">
        <v>6954</v>
      </c>
      <c r="C1912" t="s">
        <v>332</v>
      </c>
      <c r="D1912" t="s">
        <v>3973</v>
      </c>
      <c r="E1912" t="s">
        <v>20</v>
      </c>
      <c r="F1912" t="b">
        <v>0</v>
      </c>
      <c r="G1912" t="s">
        <v>27</v>
      </c>
      <c r="H1912" s="4">
        <v>45691.80840277778</v>
      </c>
      <c r="I1912" t="b">
        <v>0</v>
      </c>
      <c r="J1912" t="b">
        <v>0</v>
      </c>
      <c r="K1912" t="s">
        <v>24</v>
      </c>
      <c r="L1912" t="s">
        <v>22</v>
      </c>
      <c r="M1912">
        <v>100000</v>
      </c>
      <c r="O1912" t="s">
        <v>131</v>
      </c>
      <c r="P1912" t="s">
        <v>6955</v>
      </c>
    </row>
    <row r="1913" spans="1:16" x14ac:dyDescent="0.55000000000000004">
      <c r="A1913" t="s">
        <v>139</v>
      </c>
      <c r="B1913" t="s">
        <v>6956</v>
      </c>
      <c r="C1913" t="s">
        <v>151</v>
      </c>
      <c r="D1913" t="s">
        <v>3973</v>
      </c>
      <c r="E1913" t="s">
        <v>20</v>
      </c>
      <c r="F1913" t="b">
        <v>0</v>
      </c>
      <c r="G1913" t="s">
        <v>30</v>
      </c>
      <c r="H1913" s="4">
        <v>45691.848715277767</v>
      </c>
      <c r="I1913" t="b">
        <v>0</v>
      </c>
      <c r="J1913" t="b">
        <v>1</v>
      </c>
      <c r="K1913" t="s">
        <v>24</v>
      </c>
      <c r="L1913" t="s">
        <v>22</v>
      </c>
      <c r="M1913">
        <v>134000</v>
      </c>
      <c r="O1913" t="s">
        <v>1126</v>
      </c>
      <c r="P1913" t="s">
        <v>3393</v>
      </c>
    </row>
    <row r="1914" spans="1:16" x14ac:dyDescent="0.55000000000000004">
      <c r="A1914" t="s">
        <v>0</v>
      </c>
      <c r="B1914" t="s">
        <v>6200</v>
      </c>
      <c r="C1914" t="s">
        <v>1696</v>
      </c>
      <c r="D1914" t="s">
        <v>3600</v>
      </c>
      <c r="E1914" t="s">
        <v>20</v>
      </c>
      <c r="F1914" t="b">
        <v>0</v>
      </c>
      <c r="G1914" t="s">
        <v>30</v>
      </c>
      <c r="H1914" s="4">
        <v>45691.848715277767</v>
      </c>
      <c r="I1914" t="b">
        <v>0</v>
      </c>
      <c r="J1914" t="b">
        <v>1</v>
      </c>
      <c r="K1914" t="s">
        <v>24</v>
      </c>
      <c r="L1914" t="s">
        <v>22</v>
      </c>
      <c r="M1914">
        <v>99000</v>
      </c>
      <c r="O1914" t="s">
        <v>2697</v>
      </c>
      <c r="P1914" t="s">
        <v>700</v>
      </c>
    </row>
    <row r="1915" spans="1:16" x14ac:dyDescent="0.55000000000000004">
      <c r="A1915" t="s">
        <v>1</v>
      </c>
      <c r="B1915" t="s">
        <v>6957</v>
      </c>
      <c r="C1915" t="s">
        <v>2305</v>
      </c>
      <c r="D1915" t="s">
        <v>2208</v>
      </c>
      <c r="E1915" t="s">
        <v>20</v>
      </c>
      <c r="F1915" t="b">
        <v>0</v>
      </c>
      <c r="G1915" t="s">
        <v>27</v>
      </c>
      <c r="H1915" s="4">
        <v>45691.849189814813</v>
      </c>
      <c r="I1915" t="b">
        <v>0</v>
      </c>
      <c r="J1915" t="b">
        <v>0</v>
      </c>
      <c r="K1915" t="s">
        <v>24</v>
      </c>
      <c r="L1915" t="s">
        <v>36</v>
      </c>
      <c r="N1915">
        <v>39</v>
      </c>
      <c r="O1915" t="s">
        <v>2914</v>
      </c>
      <c r="P1915" t="s">
        <v>6843</v>
      </c>
    </row>
    <row r="1916" spans="1:16" x14ac:dyDescent="0.55000000000000004">
      <c r="A1916" t="s">
        <v>2</v>
      </c>
      <c r="B1916" t="s">
        <v>6958</v>
      </c>
      <c r="C1916" t="s">
        <v>263</v>
      </c>
      <c r="D1916" t="s">
        <v>3957</v>
      </c>
      <c r="E1916" t="s">
        <v>34</v>
      </c>
      <c r="F1916" t="b">
        <v>0</v>
      </c>
      <c r="G1916" t="s">
        <v>27</v>
      </c>
      <c r="H1916" s="4">
        <v>45691.850046296298</v>
      </c>
      <c r="I1916" t="b">
        <v>0</v>
      </c>
      <c r="J1916" t="b">
        <v>1</v>
      </c>
      <c r="K1916" t="s">
        <v>24</v>
      </c>
      <c r="L1916" t="s">
        <v>36</v>
      </c>
      <c r="N1916">
        <v>56</v>
      </c>
      <c r="O1916" t="s">
        <v>487</v>
      </c>
      <c r="P1916" t="s">
        <v>6959</v>
      </c>
    </row>
    <row r="1917" spans="1:16" x14ac:dyDescent="0.55000000000000004">
      <c r="A1917" t="s">
        <v>2</v>
      </c>
      <c r="B1917" t="s">
        <v>6960</v>
      </c>
      <c r="C1917" t="s">
        <v>6961</v>
      </c>
      <c r="D1917" t="s">
        <v>3957</v>
      </c>
      <c r="E1917" t="s">
        <v>34</v>
      </c>
      <c r="F1917" t="b">
        <v>0</v>
      </c>
      <c r="G1917" t="s">
        <v>27</v>
      </c>
      <c r="H1917" s="4">
        <v>45691.850057870368</v>
      </c>
      <c r="I1917" t="b">
        <v>0</v>
      </c>
      <c r="J1917" t="b">
        <v>1</v>
      </c>
      <c r="K1917" t="s">
        <v>24</v>
      </c>
      <c r="L1917" t="s">
        <v>36</v>
      </c>
      <c r="N1917">
        <v>46.550003051757813</v>
      </c>
      <c r="O1917" t="s">
        <v>6962</v>
      </c>
      <c r="P1917" t="s">
        <v>6963</v>
      </c>
    </row>
    <row r="1918" spans="1:16" x14ac:dyDescent="0.55000000000000004">
      <c r="A1918" t="s">
        <v>2</v>
      </c>
      <c r="B1918" t="s">
        <v>6964</v>
      </c>
      <c r="C1918" t="s">
        <v>6244</v>
      </c>
      <c r="D1918" t="s">
        <v>3957</v>
      </c>
      <c r="E1918" t="s">
        <v>34</v>
      </c>
      <c r="F1918" t="b">
        <v>0</v>
      </c>
      <c r="G1918" t="s">
        <v>27</v>
      </c>
      <c r="H1918" s="4">
        <v>45691.850069444437</v>
      </c>
      <c r="I1918" t="b">
        <v>0</v>
      </c>
      <c r="J1918" t="b">
        <v>1</v>
      </c>
      <c r="K1918" t="s">
        <v>24</v>
      </c>
      <c r="L1918" t="s">
        <v>36</v>
      </c>
      <c r="N1918">
        <v>56</v>
      </c>
      <c r="O1918" t="s">
        <v>6962</v>
      </c>
      <c r="P1918" t="s">
        <v>6963</v>
      </c>
    </row>
    <row r="1919" spans="1:16" x14ac:dyDescent="0.55000000000000004">
      <c r="A1919" t="s">
        <v>1</v>
      </c>
      <c r="B1919" t="s">
        <v>2725</v>
      </c>
      <c r="C1919" t="s">
        <v>1385</v>
      </c>
      <c r="D1919" t="s">
        <v>3973</v>
      </c>
      <c r="E1919" t="s">
        <v>20</v>
      </c>
      <c r="F1919" t="b">
        <v>0</v>
      </c>
      <c r="G1919" t="s">
        <v>27</v>
      </c>
      <c r="H1919" s="4">
        <v>45691.850104166668</v>
      </c>
      <c r="I1919" t="b">
        <v>1</v>
      </c>
      <c r="J1919" t="b">
        <v>1</v>
      </c>
      <c r="K1919" t="s">
        <v>24</v>
      </c>
      <c r="L1919" t="s">
        <v>22</v>
      </c>
      <c r="M1919">
        <v>149500</v>
      </c>
      <c r="O1919" t="s">
        <v>4351</v>
      </c>
    </row>
    <row r="1920" spans="1:16" x14ac:dyDescent="0.55000000000000004">
      <c r="A1920" t="s">
        <v>2</v>
      </c>
      <c r="B1920" t="s">
        <v>6965</v>
      </c>
      <c r="C1920" t="s">
        <v>260</v>
      </c>
      <c r="D1920" t="s">
        <v>3973</v>
      </c>
      <c r="E1920" t="s">
        <v>20</v>
      </c>
      <c r="F1920" t="b">
        <v>0</v>
      </c>
      <c r="G1920" t="s">
        <v>27</v>
      </c>
      <c r="H1920" s="4">
        <v>45691.850115740737</v>
      </c>
      <c r="I1920" t="b">
        <v>0</v>
      </c>
      <c r="J1920" t="b">
        <v>1</v>
      </c>
      <c r="K1920" t="s">
        <v>24</v>
      </c>
      <c r="L1920" t="s">
        <v>22</v>
      </c>
      <c r="M1920">
        <v>227000</v>
      </c>
      <c r="O1920" t="s">
        <v>2824</v>
      </c>
      <c r="P1920" t="s">
        <v>6966</v>
      </c>
    </row>
    <row r="1921" spans="1:16" x14ac:dyDescent="0.55000000000000004">
      <c r="A1921" t="s">
        <v>0</v>
      </c>
      <c r="B1921" t="s">
        <v>1801</v>
      </c>
      <c r="C1921" t="s">
        <v>82</v>
      </c>
      <c r="D1921" t="s">
        <v>3973</v>
      </c>
      <c r="E1921" t="s">
        <v>20</v>
      </c>
      <c r="F1921" t="b">
        <v>0</v>
      </c>
      <c r="G1921" t="s">
        <v>35</v>
      </c>
      <c r="H1921" s="4">
        <v>45691.850902777784</v>
      </c>
      <c r="I1921" t="b">
        <v>1</v>
      </c>
      <c r="J1921" t="b">
        <v>1</v>
      </c>
      <c r="K1921" t="s">
        <v>24</v>
      </c>
      <c r="L1921" t="s">
        <v>22</v>
      </c>
      <c r="M1921">
        <v>125000</v>
      </c>
      <c r="O1921" t="s">
        <v>6967</v>
      </c>
      <c r="P1921" t="s">
        <v>6968</v>
      </c>
    </row>
    <row r="1922" spans="1:16" x14ac:dyDescent="0.55000000000000004">
      <c r="A1922" t="s">
        <v>2</v>
      </c>
      <c r="B1922" t="s">
        <v>6969</v>
      </c>
      <c r="C1922" t="s">
        <v>6970</v>
      </c>
      <c r="D1922" t="s">
        <v>3957</v>
      </c>
      <c r="E1922" t="s">
        <v>34</v>
      </c>
      <c r="F1922" t="b">
        <v>0</v>
      </c>
      <c r="G1922" t="s">
        <v>30</v>
      </c>
      <c r="H1922" s="4">
        <v>45691.851157407407</v>
      </c>
      <c r="I1922" t="b">
        <v>0</v>
      </c>
      <c r="J1922" t="b">
        <v>1</v>
      </c>
      <c r="K1922" t="s">
        <v>24</v>
      </c>
      <c r="L1922" t="s">
        <v>36</v>
      </c>
      <c r="N1922">
        <v>56</v>
      </c>
      <c r="O1922" t="s">
        <v>487</v>
      </c>
      <c r="P1922" t="s">
        <v>6959</v>
      </c>
    </row>
    <row r="1923" spans="1:16" x14ac:dyDescent="0.55000000000000004">
      <c r="A1923" t="s">
        <v>40</v>
      </c>
      <c r="B1923" t="s">
        <v>6786</v>
      </c>
      <c r="C1923" t="s">
        <v>1096</v>
      </c>
      <c r="D1923" t="s">
        <v>3973</v>
      </c>
      <c r="E1923" t="s">
        <v>20</v>
      </c>
      <c r="F1923" t="b">
        <v>0</v>
      </c>
      <c r="G1923" t="s">
        <v>27</v>
      </c>
      <c r="H1923" s="4">
        <v>45691.891712962963</v>
      </c>
      <c r="I1923" t="b">
        <v>0</v>
      </c>
      <c r="J1923" t="b">
        <v>0</v>
      </c>
      <c r="K1923" t="s">
        <v>24</v>
      </c>
      <c r="L1923" t="s">
        <v>22</v>
      </c>
      <c r="M1923">
        <v>122500</v>
      </c>
      <c r="O1923" t="s">
        <v>1422</v>
      </c>
      <c r="P1923" t="s">
        <v>6787</v>
      </c>
    </row>
    <row r="1924" spans="1:16" x14ac:dyDescent="0.55000000000000004">
      <c r="A1924" t="s">
        <v>2</v>
      </c>
      <c r="B1924" t="s">
        <v>6971</v>
      </c>
      <c r="C1924" t="s">
        <v>140</v>
      </c>
      <c r="D1924" t="s">
        <v>2208</v>
      </c>
      <c r="E1924" t="s">
        <v>51</v>
      </c>
      <c r="F1924" t="b">
        <v>0</v>
      </c>
      <c r="G1924" t="s">
        <v>27</v>
      </c>
      <c r="H1924" s="4">
        <v>45691.891724537039</v>
      </c>
      <c r="I1924" t="b">
        <v>1</v>
      </c>
      <c r="J1924" t="b">
        <v>0</v>
      </c>
      <c r="K1924" t="s">
        <v>24</v>
      </c>
      <c r="L1924" t="s">
        <v>36</v>
      </c>
      <c r="N1924">
        <v>60</v>
      </c>
      <c r="O1924" t="s">
        <v>3500</v>
      </c>
      <c r="P1924" t="s">
        <v>150</v>
      </c>
    </row>
    <row r="1925" spans="1:16" x14ac:dyDescent="0.55000000000000004">
      <c r="A1925" t="s">
        <v>0</v>
      </c>
      <c r="B1925" t="s">
        <v>6972</v>
      </c>
      <c r="C1925" t="s">
        <v>158</v>
      </c>
      <c r="D1925" t="s">
        <v>4035</v>
      </c>
      <c r="E1925" t="s">
        <v>20</v>
      </c>
      <c r="F1925" t="b">
        <v>0</v>
      </c>
      <c r="G1925" t="s">
        <v>158</v>
      </c>
      <c r="H1925" s="4">
        <v>45691.894942129627</v>
      </c>
      <c r="I1925" t="b">
        <v>0</v>
      </c>
      <c r="J1925" t="b">
        <v>0</v>
      </c>
      <c r="K1925" t="s">
        <v>158</v>
      </c>
      <c r="L1925" t="s">
        <v>22</v>
      </c>
      <c r="M1925">
        <v>40000</v>
      </c>
      <c r="O1925" t="s">
        <v>402</v>
      </c>
      <c r="P1925" t="s">
        <v>6973</v>
      </c>
    </row>
    <row r="1926" spans="1:16" x14ac:dyDescent="0.55000000000000004">
      <c r="A1926" t="s">
        <v>2</v>
      </c>
      <c r="B1926" t="s">
        <v>6974</v>
      </c>
      <c r="C1926" t="s">
        <v>315</v>
      </c>
      <c r="D1926" t="s">
        <v>3973</v>
      </c>
      <c r="E1926" t="s">
        <v>51</v>
      </c>
      <c r="F1926" t="b">
        <v>0</v>
      </c>
      <c r="G1926" t="s">
        <v>27</v>
      </c>
      <c r="H1926" s="4">
        <v>45691.975034722222</v>
      </c>
      <c r="I1926" t="b">
        <v>0</v>
      </c>
      <c r="J1926" t="b">
        <v>1</v>
      </c>
      <c r="K1926" t="s">
        <v>24</v>
      </c>
      <c r="L1926" t="s">
        <v>36</v>
      </c>
      <c r="N1926">
        <v>72.5</v>
      </c>
      <c r="O1926" t="s">
        <v>144</v>
      </c>
      <c r="P1926" t="s">
        <v>6975</v>
      </c>
    </row>
    <row r="1927" spans="1:16" x14ac:dyDescent="0.55000000000000004">
      <c r="A1927" t="s">
        <v>28</v>
      </c>
      <c r="B1927" t="s">
        <v>6976</v>
      </c>
      <c r="C1927" t="s">
        <v>333</v>
      </c>
      <c r="D1927" t="s">
        <v>3973</v>
      </c>
      <c r="E1927" t="s">
        <v>20</v>
      </c>
      <c r="F1927" t="b">
        <v>0</v>
      </c>
      <c r="G1927" t="s">
        <v>27</v>
      </c>
      <c r="H1927" s="4">
        <v>45691.97515046296</v>
      </c>
      <c r="I1927" t="b">
        <v>0</v>
      </c>
      <c r="J1927" t="b">
        <v>0</v>
      </c>
      <c r="K1927" t="s">
        <v>24</v>
      </c>
      <c r="L1927" t="s">
        <v>22</v>
      </c>
      <c r="M1927">
        <v>232500</v>
      </c>
      <c r="O1927" t="s">
        <v>261</v>
      </c>
      <c r="P1927" t="s">
        <v>6977</v>
      </c>
    </row>
    <row r="1928" spans="1:16" x14ac:dyDescent="0.55000000000000004">
      <c r="A1928" t="s">
        <v>1</v>
      </c>
      <c r="B1928" t="s">
        <v>6978</v>
      </c>
      <c r="C1928" t="s">
        <v>1099</v>
      </c>
      <c r="D1928" t="s">
        <v>3973</v>
      </c>
      <c r="E1928" t="s">
        <v>51</v>
      </c>
      <c r="F1928" t="b">
        <v>0</v>
      </c>
      <c r="G1928" t="s">
        <v>41</v>
      </c>
      <c r="H1928" s="4">
        <v>45691.975486111107</v>
      </c>
      <c r="I1928" t="b">
        <v>0</v>
      </c>
      <c r="J1928" t="b">
        <v>0</v>
      </c>
      <c r="K1928" t="s">
        <v>24</v>
      </c>
      <c r="L1928" t="s">
        <v>36</v>
      </c>
      <c r="N1928">
        <v>76.5</v>
      </c>
      <c r="O1928" t="s">
        <v>1868</v>
      </c>
      <c r="P1928" t="s">
        <v>6979</v>
      </c>
    </row>
    <row r="1929" spans="1:16" x14ac:dyDescent="0.55000000000000004">
      <c r="A1929" t="s">
        <v>2</v>
      </c>
      <c r="B1929" t="s">
        <v>638</v>
      </c>
      <c r="C1929" t="s">
        <v>6980</v>
      </c>
      <c r="D1929" t="s">
        <v>5123</v>
      </c>
      <c r="E1929" t="s">
        <v>20</v>
      </c>
      <c r="F1929" t="b">
        <v>0</v>
      </c>
      <c r="G1929" t="s">
        <v>23</v>
      </c>
      <c r="H1929" s="4">
        <v>45692.004467592589</v>
      </c>
      <c r="I1929" t="b">
        <v>1</v>
      </c>
      <c r="J1929" t="b">
        <v>0</v>
      </c>
      <c r="K1929" t="s">
        <v>24</v>
      </c>
      <c r="L1929" t="s">
        <v>22</v>
      </c>
      <c r="M1929">
        <v>119500</v>
      </c>
      <c r="O1929" t="s">
        <v>6981</v>
      </c>
      <c r="P1929" t="s">
        <v>6982</v>
      </c>
    </row>
    <row r="1930" spans="1:16" x14ac:dyDescent="0.55000000000000004">
      <c r="A1930" t="s">
        <v>0</v>
      </c>
      <c r="B1930" t="s">
        <v>6983</v>
      </c>
      <c r="C1930" t="s">
        <v>39</v>
      </c>
      <c r="D1930" t="s">
        <v>3973</v>
      </c>
      <c r="E1930" t="s">
        <v>20</v>
      </c>
      <c r="F1930" t="b">
        <v>1</v>
      </c>
      <c r="G1930" t="s">
        <v>106</v>
      </c>
      <c r="H1930" s="4">
        <v>45692.018483796302</v>
      </c>
      <c r="I1930" t="b">
        <v>0</v>
      </c>
      <c r="J1930" t="b">
        <v>0</v>
      </c>
      <c r="K1930" t="s">
        <v>106</v>
      </c>
      <c r="L1930" t="s">
        <v>22</v>
      </c>
      <c r="M1930">
        <v>71500</v>
      </c>
      <c r="O1930" t="s">
        <v>6984</v>
      </c>
      <c r="P1930" t="s">
        <v>6985</v>
      </c>
    </row>
    <row r="1931" spans="1:16" x14ac:dyDescent="0.55000000000000004">
      <c r="A1931" t="s">
        <v>2</v>
      </c>
      <c r="B1931" t="s">
        <v>6986</v>
      </c>
      <c r="C1931" t="s">
        <v>39</v>
      </c>
      <c r="D1931" t="s">
        <v>4014</v>
      </c>
      <c r="E1931" t="s">
        <v>20</v>
      </c>
      <c r="F1931" t="b">
        <v>1</v>
      </c>
      <c r="G1931" t="s">
        <v>158</v>
      </c>
      <c r="H1931" s="4">
        <v>45692.02</v>
      </c>
      <c r="I1931" t="b">
        <v>0</v>
      </c>
      <c r="J1931" t="b">
        <v>1</v>
      </c>
      <c r="K1931" t="s">
        <v>158</v>
      </c>
      <c r="L1931" t="s">
        <v>22</v>
      </c>
      <c r="M1931">
        <v>156000</v>
      </c>
      <c r="O1931" t="s">
        <v>3016</v>
      </c>
      <c r="P1931" t="s">
        <v>6987</v>
      </c>
    </row>
    <row r="1932" spans="1:16" x14ac:dyDescent="0.55000000000000004">
      <c r="A1932" t="s">
        <v>0</v>
      </c>
      <c r="B1932" t="s">
        <v>6988</v>
      </c>
      <c r="C1932" t="s">
        <v>158</v>
      </c>
      <c r="D1932" t="s">
        <v>4035</v>
      </c>
      <c r="E1932" t="s">
        <v>20</v>
      </c>
      <c r="F1932" t="b">
        <v>0</v>
      </c>
      <c r="G1932" t="s">
        <v>158</v>
      </c>
      <c r="H1932" s="4">
        <v>45692.02</v>
      </c>
      <c r="I1932" t="b">
        <v>0</v>
      </c>
      <c r="J1932" t="b">
        <v>0</v>
      </c>
      <c r="K1932" t="s">
        <v>158</v>
      </c>
      <c r="L1932" t="s">
        <v>22</v>
      </c>
      <c r="M1932">
        <v>110400</v>
      </c>
      <c r="O1932" t="s">
        <v>2768</v>
      </c>
      <c r="P1932" t="s">
        <v>6989</v>
      </c>
    </row>
    <row r="1933" spans="1:16" x14ac:dyDescent="0.55000000000000004">
      <c r="A1933" t="s">
        <v>0</v>
      </c>
      <c r="B1933" t="s">
        <v>6990</v>
      </c>
      <c r="C1933" t="s">
        <v>628</v>
      </c>
      <c r="D1933" t="s">
        <v>3828</v>
      </c>
      <c r="F1933" t="b">
        <v>0</v>
      </c>
      <c r="G1933" t="s">
        <v>27</v>
      </c>
      <c r="H1933" s="4">
        <v>45692.083402777767</v>
      </c>
      <c r="I1933" t="b">
        <v>0</v>
      </c>
      <c r="J1933" t="b">
        <v>0</v>
      </c>
      <c r="K1933" t="s">
        <v>24</v>
      </c>
      <c r="L1933" t="s">
        <v>36</v>
      </c>
      <c r="N1933">
        <v>40</v>
      </c>
      <c r="O1933" t="s">
        <v>6991</v>
      </c>
      <c r="P1933" t="s">
        <v>6843</v>
      </c>
    </row>
    <row r="1934" spans="1:16" x14ac:dyDescent="0.55000000000000004">
      <c r="A1934" t="s">
        <v>1</v>
      </c>
      <c r="B1934" t="s">
        <v>4658</v>
      </c>
      <c r="C1934" t="s">
        <v>1729</v>
      </c>
      <c r="D1934" t="s">
        <v>3973</v>
      </c>
      <c r="E1934" t="s">
        <v>20</v>
      </c>
      <c r="F1934" t="b">
        <v>0</v>
      </c>
      <c r="G1934" t="s">
        <v>27</v>
      </c>
      <c r="H1934" s="4">
        <v>45692.18340277778</v>
      </c>
      <c r="I1934" t="b">
        <v>0</v>
      </c>
      <c r="J1934" t="b">
        <v>0</v>
      </c>
      <c r="K1934" t="s">
        <v>24</v>
      </c>
      <c r="L1934" t="s">
        <v>22</v>
      </c>
      <c r="M1934">
        <v>105500</v>
      </c>
      <c r="O1934" t="s">
        <v>374</v>
      </c>
      <c r="P1934" t="s">
        <v>4250</v>
      </c>
    </row>
    <row r="1935" spans="1:16" x14ac:dyDescent="0.55000000000000004">
      <c r="A1935" t="s">
        <v>0</v>
      </c>
      <c r="B1935" t="s">
        <v>6716</v>
      </c>
      <c r="C1935" t="s">
        <v>542</v>
      </c>
      <c r="D1935" t="s">
        <v>3828</v>
      </c>
      <c r="E1935" t="s">
        <v>20</v>
      </c>
      <c r="F1935" t="b">
        <v>0</v>
      </c>
      <c r="G1935" t="s">
        <v>41</v>
      </c>
      <c r="H1935" s="4">
        <v>45692.250393518523</v>
      </c>
      <c r="I1935" t="b">
        <v>0</v>
      </c>
      <c r="J1935" t="b">
        <v>0</v>
      </c>
      <c r="K1935" t="s">
        <v>24</v>
      </c>
      <c r="L1935" t="s">
        <v>22</v>
      </c>
      <c r="M1935">
        <v>87250</v>
      </c>
      <c r="O1935" t="s">
        <v>3333</v>
      </c>
      <c r="P1935" t="s">
        <v>6717</v>
      </c>
    </row>
    <row r="1936" spans="1:16" x14ac:dyDescent="0.55000000000000004">
      <c r="A1936" t="s">
        <v>0</v>
      </c>
      <c r="B1936" t="s">
        <v>6943</v>
      </c>
      <c r="C1936" t="s">
        <v>622</v>
      </c>
      <c r="D1936" t="s">
        <v>2532</v>
      </c>
      <c r="E1936" t="s">
        <v>20</v>
      </c>
      <c r="F1936" t="b">
        <v>0</v>
      </c>
      <c r="G1936" t="s">
        <v>35</v>
      </c>
      <c r="H1936" s="4">
        <v>45692.250659722216</v>
      </c>
      <c r="I1936" t="b">
        <v>1</v>
      </c>
      <c r="J1936" t="b">
        <v>1</v>
      </c>
      <c r="K1936" t="s">
        <v>24</v>
      </c>
      <c r="L1936" t="s">
        <v>22</v>
      </c>
      <c r="M1936">
        <v>87500</v>
      </c>
      <c r="O1936" t="s">
        <v>954</v>
      </c>
      <c r="P1936" t="s">
        <v>6944</v>
      </c>
    </row>
    <row r="1937" spans="1:16" x14ac:dyDescent="0.55000000000000004">
      <c r="A1937" t="s">
        <v>1</v>
      </c>
      <c r="B1937" t="s">
        <v>6992</v>
      </c>
      <c r="C1937" t="s">
        <v>293</v>
      </c>
      <c r="D1937" t="s">
        <v>3973</v>
      </c>
      <c r="E1937" t="s">
        <v>20</v>
      </c>
      <c r="F1937" t="b">
        <v>0</v>
      </c>
      <c r="G1937" t="s">
        <v>41</v>
      </c>
      <c r="H1937" s="4">
        <v>45692.25136574074</v>
      </c>
      <c r="I1937" t="b">
        <v>0</v>
      </c>
      <c r="J1937" t="b">
        <v>0</v>
      </c>
      <c r="K1937" t="s">
        <v>24</v>
      </c>
      <c r="L1937" t="s">
        <v>22</v>
      </c>
      <c r="M1937">
        <v>106000</v>
      </c>
      <c r="O1937" t="s">
        <v>374</v>
      </c>
      <c r="P1937" t="s">
        <v>4662</v>
      </c>
    </row>
    <row r="1938" spans="1:16" x14ac:dyDescent="0.55000000000000004">
      <c r="A1938" t="s">
        <v>0</v>
      </c>
      <c r="B1938" t="s">
        <v>4503</v>
      </c>
      <c r="C1938" t="s">
        <v>966</v>
      </c>
      <c r="D1938" t="s">
        <v>3973</v>
      </c>
      <c r="E1938" t="s">
        <v>51</v>
      </c>
      <c r="F1938" t="b">
        <v>0</v>
      </c>
      <c r="G1938" t="s">
        <v>30</v>
      </c>
      <c r="H1938" s="4">
        <v>45692.251712962963</v>
      </c>
      <c r="I1938" t="b">
        <v>0</v>
      </c>
      <c r="J1938" t="b">
        <v>0</v>
      </c>
      <c r="K1938" t="s">
        <v>24</v>
      </c>
      <c r="L1938" t="s">
        <v>22</v>
      </c>
      <c r="M1938">
        <v>101000</v>
      </c>
      <c r="O1938" t="s">
        <v>374</v>
      </c>
      <c r="P1938" t="s">
        <v>4250</v>
      </c>
    </row>
    <row r="1939" spans="1:16" x14ac:dyDescent="0.55000000000000004">
      <c r="A1939" t="s">
        <v>2</v>
      </c>
      <c r="B1939" t="s">
        <v>6993</v>
      </c>
      <c r="C1939" t="s">
        <v>194</v>
      </c>
      <c r="D1939" t="s">
        <v>4035</v>
      </c>
      <c r="E1939" t="s">
        <v>20</v>
      </c>
      <c r="F1939" t="b">
        <v>0</v>
      </c>
      <c r="G1939" t="s">
        <v>158</v>
      </c>
      <c r="H1939" s="4">
        <v>45692.255011574067</v>
      </c>
      <c r="I1939" t="b">
        <v>0</v>
      </c>
      <c r="J1939" t="b">
        <v>0</v>
      </c>
      <c r="K1939" t="s">
        <v>158</v>
      </c>
      <c r="L1939" t="s">
        <v>22</v>
      </c>
      <c r="M1939">
        <v>80000</v>
      </c>
      <c r="O1939" t="s">
        <v>6994</v>
      </c>
      <c r="P1939" t="s">
        <v>6995</v>
      </c>
    </row>
    <row r="1940" spans="1:16" x14ac:dyDescent="0.55000000000000004">
      <c r="A1940" t="s">
        <v>2</v>
      </c>
      <c r="B1940" t="s">
        <v>4228</v>
      </c>
      <c r="C1940" t="s">
        <v>39</v>
      </c>
      <c r="D1940" t="s">
        <v>4014</v>
      </c>
      <c r="E1940" t="s">
        <v>20</v>
      </c>
      <c r="F1940" t="b">
        <v>1</v>
      </c>
      <c r="G1940" t="s">
        <v>610</v>
      </c>
      <c r="H1940" s="4">
        <v>45692.258402777778</v>
      </c>
      <c r="I1940" t="b">
        <v>0</v>
      </c>
      <c r="J1940" t="b">
        <v>1</v>
      </c>
      <c r="K1940" t="s">
        <v>610</v>
      </c>
      <c r="L1940" t="s">
        <v>22</v>
      </c>
      <c r="M1940">
        <v>135000</v>
      </c>
      <c r="O1940" t="s">
        <v>323</v>
      </c>
      <c r="P1940" t="s">
        <v>4230</v>
      </c>
    </row>
    <row r="1941" spans="1:16" x14ac:dyDescent="0.55000000000000004">
      <c r="A1941" t="s">
        <v>0</v>
      </c>
      <c r="B1941" t="s">
        <v>0</v>
      </c>
      <c r="C1941" t="s">
        <v>160</v>
      </c>
      <c r="D1941" t="s">
        <v>3828</v>
      </c>
      <c r="E1941" t="s">
        <v>20</v>
      </c>
      <c r="F1941" t="b">
        <v>0</v>
      </c>
      <c r="G1941" t="s">
        <v>52</v>
      </c>
      <c r="H1941" s="4">
        <v>45692.265636574077</v>
      </c>
      <c r="I1941" t="b">
        <v>1</v>
      </c>
      <c r="J1941" t="b">
        <v>1</v>
      </c>
      <c r="K1941" t="s">
        <v>24</v>
      </c>
      <c r="L1941" t="s">
        <v>22</v>
      </c>
      <c r="M1941">
        <v>70000</v>
      </c>
      <c r="O1941" t="s">
        <v>6996</v>
      </c>
      <c r="P1941" t="s">
        <v>6997</v>
      </c>
    </row>
    <row r="1942" spans="1:16" x14ac:dyDescent="0.55000000000000004">
      <c r="A1942" t="s">
        <v>139</v>
      </c>
      <c r="B1942" t="s">
        <v>6998</v>
      </c>
      <c r="C1942" t="s">
        <v>39</v>
      </c>
      <c r="D1942" t="s">
        <v>3985</v>
      </c>
      <c r="E1942" t="s">
        <v>20</v>
      </c>
      <c r="F1942" t="b">
        <v>1</v>
      </c>
      <c r="G1942" t="s">
        <v>2134</v>
      </c>
      <c r="H1942" s="4">
        <v>45692.279108796298</v>
      </c>
      <c r="I1942" t="b">
        <v>0</v>
      </c>
      <c r="J1942" t="b">
        <v>1</v>
      </c>
      <c r="K1942" t="s">
        <v>2134</v>
      </c>
      <c r="L1942" t="s">
        <v>22</v>
      </c>
      <c r="M1942">
        <v>84150</v>
      </c>
      <c r="O1942" t="s">
        <v>6999</v>
      </c>
    </row>
    <row r="1943" spans="1:16" x14ac:dyDescent="0.55000000000000004">
      <c r="A1943" t="s">
        <v>0</v>
      </c>
      <c r="B1943" t="s">
        <v>875</v>
      </c>
      <c r="C1943" t="s">
        <v>39</v>
      </c>
      <c r="D1943" t="s">
        <v>6950</v>
      </c>
      <c r="E1943" t="s">
        <v>20</v>
      </c>
      <c r="F1943" t="b">
        <v>1</v>
      </c>
      <c r="G1943" t="s">
        <v>912</v>
      </c>
      <c r="H1943" s="4">
        <v>45692.284386574072</v>
      </c>
      <c r="I1943" t="b">
        <v>0</v>
      </c>
      <c r="J1943" t="b">
        <v>0</v>
      </c>
      <c r="K1943" t="s">
        <v>912</v>
      </c>
      <c r="L1943" t="s">
        <v>22</v>
      </c>
      <c r="M1943">
        <v>82500</v>
      </c>
      <c r="O1943" t="s">
        <v>6951</v>
      </c>
      <c r="P1943" t="s">
        <v>448</v>
      </c>
    </row>
    <row r="1944" spans="1:16" x14ac:dyDescent="0.55000000000000004">
      <c r="A1944" t="s">
        <v>0</v>
      </c>
      <c r="B1944" t="s">
        <v>7000</v>
      </c>
      <c r="C1944" t="s">
        <v>1247</v>
      </c>
      <c r="D1944" t="s">
        <v>3968</v>
      </c>
      <c r="E1944" t="s">
        <v>20</v>
      </c>
      <c r="F1944" t="b">
        <v>0</v>
      </c>
      <c r="G1944" t="s">
        <v>1247</v>
      </c>
      <c r="H1944" s="4">
        <v>45692.286446759259</v>
      </c>
      <c r="I1944" t="b">
        <v>0</v>
      </c>
      <c r="J1944" t="b">
        <v>0</v>
      </c>
      <c r="K1944" t="s">
        <v>1247</v>
      </c>
      <c r="L1944" t="s">
        <v>22</v>
      </c>
      <c r="M1944">
        <v>90000</v>
      </c>
      <c r="O1944" t="s">
        <v>7001</v>
      </c>
      <c r="P1944" t="s">
        <v>149</v>
      </c>
    </row>
    <row r="1945" spans="1:16" x14ac:dyDescent="0.55000000000000004">
      <c r="A1945" t="s">
        <v>139</v>
      </c>
      <c r="B1945" t="s">
        <v>7002</v>
      </c>
      <c r="C1945" t="s">
        <v>39</v>
      </c>
      <c r="D1945" t="s">
        <v>7003</v>
      </c>
      <c r="E1945" t="s">
        <v>20</v>
      </c>
      <c r="F1945" t="b">
        <v>1</v>
      </c>
      <c r="G1945" t="s">
        <v>5203</v>
      </c>
      <c r="H1945" s="4">
        <v>45692.293032407397</v>
      </c>
      <c r="I1945" t="b">
        <v>1</v>
      </c>
      <c r="J1945" t="b">
        <v>0</v>
      </c>
      <c r="L1945" t="s">
        <v>22</v>
      </c>
      <c r="M1945">
        <v>117500</v>
      </c>
      <c r="O1945" t="s">
        <v>7004</v>
      </c>
    </row>
    <row r="1946" spans="1:16" x14ac:dyDescent="0.55000000000000004">
      <c r="A1946" t="s">
        <v>2</v>
      </c>
      <c r="B1946" t="s">
        <v>307</v>
      </c>
      <c r="C1946" t="s">
        <v>39</v>
      </c>
      <c r="D1946" t="s">
        <v>4109</v>
      </c>
      <c r="E1946" t="s">
        <v>20</v>
      </c>
      <c r="F1946" t="b">
        <v>1</v>
      </c>
      <c r="G1946" t="s">
        <v>610</v>
      </c>
      <c r="H1946" s="4">
        <v>45692.300069444442</v>
      </c>
      <c r="I1946" t="b">
        <v>0</v>
      </c>
      <c r="J1946" t="b">
        <v>0</v>
      </c>
      <c r="K1946" t="s">
        <v>610</v>
      </c>
      <c r="L1946" t="s">
        <v>22</v>
      </c>
      <c r="M1946">
        <v>210000</v>
      </c>
      <c r="O1946" t="s">
        <v>7005</v>
      </c>
      <c r="P1946" t="s">
        <v>7006</v>
      </c>
    </row>
    <row r="1947" spans="1:16" x14ac:dyDescent="0.55000000000000004">
      <c r="A1947" t="s">
        <v>2</v>
      </c>
      <c r="B1947" t="s">
        <v>7007</v>
      </c>
      <c r="C1947" t="s">
        <v>47</v>
      </c>
      <c r="D1947" t="s">
        <v>3973</v>
      </c>
      <c r="E1947" t="s">
        <v>20</v>
      </c>
      <c r="F1947" t="b">
        <v>0</v>
      </c>
      <c r="G1947" t="s">
        <v>27</v>
      </c>
      <c r="H1947" s="4">
        <v>45692.376967592587</v>
      </c>
      <c r="I1947" t="b">
        <v>0</v>
      </c>
      <c r="J1947" t="b">
        <v>1</v>
      </c>
      <c r="K1947" t="s">
        <v>24</v>
      </c>
      <c r="L1947" t="s">
        <v>22</v>
      </c>
      <c r="M1947">
        <v>138100</v>
      </c>
      <c r="O1947" t="s">
        <v>1172</v>
      </c>
      <c r="P1947" t="s">
        <v>7008</v>
      </c>
    </row>
    <row r="1948" spans="1:16" x14ac:dyDescent="0.55000000000000004">
      <c r="A1948" t="s">
        <v>1</v>
      </c>
      <c r="B1948" t="s">
        <v>4235</v>
      </c>
      <c r="C1948" t="s">
        <v>114</v>
      </c>
      <c r="D1948" t="s">
        <v>3973</v>
      </c>
      <c r="E1948" t="s">
        <v>20</v>
      </c>
      <c r="F1948" t="b">
        <v>0</v>
      </c>
      <c r="G1948" t="s">
        <v>27</v>
      </c>
      <c r="H1948" s="4">
        <v>45692.416909722233</v>
      </c>
      <c r="I1948" t="b">
        <v>0</v>
      </c>
      <c r="J1948" t="b">
        <v>0</v>
      </c>
      <c r="K1948" t="s">
        <v>24</v>
      </c>
      <c r="L1948" t="s">
        <v>22</v>
      </c>
      <c r="M1948">
        <v>95000</v>
      </c>
      <c r="O1948" t="s">
        <v>4236</v>
      </c>
      <c r="P1948" t="s">
        <v>2591</v>
      </c>
    </row>
    <row r="1949" spans="1:16" x14ac:dyDescent="0.55000000000000004">
      <c r="A1949" t="s">
        <v>1</v>
      </c>
      <c r="B1949" t="s">
        <v>7009</v>
      </c>
      <c r="C1949" t="s">
        <v>180</v>
      </c>
      <c r="D1949" t="s">
        <v>3973</v>
      </c>
      <c r="E1949" t="s">
        <v>20</v>
      </c>
      <c r="F1949" t="b">
        <v>0</v>
      </c>
      <c r="G1949" t="s">
        <v>41</v>
      </c>
      <c r="H1949" s="4">
        <v>45692.417129629634</v>
      </c>
      <c r="I1949" t="b">
        <v>1</v>
      </c>
      <c r="J1949" t="b">
        <v>0</v>
      </c>
      <c r="K1949" t="s">
        <v>24</v>
      </c>
      <c r="L1949" t="s">
        <v>22</v>
      </c>
      <c r="M1949">
        <v>62500</v>
      </c>
      <c r="O1949" t="s">
        <v>7010</v>
      </c>
    </row>
    <row r="1950" spans="1:16" x14ac:dyDescent="0.55000000000000004">
      <c r="A1950" t="s">
        <v>139</v>
      </c>
      <c r="B1950" t="s">
        <v>7011</v>
      </c>
      <c r="C1950" t="s">
        <v>44</v>
      </c>
      <c r="D1950" t="s">
        <v>3973</v>
      </c>
      <c r="E1950" t="s">
        <v>20</v>
      </c>
      <c r="F1950" t="b">
        <v>0</v>
      </c>
      <c r="G1950" t="s">
        <v>41</v>
      </c>
      <c r="H1950" s="4">
        <v>45692.41715277778</v>
      </c>
      <c r="I1950" t="b">
        <v>1</v>
      </c>
      <c r="J1950" t="b">
        <v>1</v>
      </c>
      <c r="K1950" t="s">
        <v>24</v>
      </c>
      <c r="L1950" t="s">
        <v>22</v>
      </c>
      <c r="M1950">
        <v>214000</v>
      </c>
      <c r="O1950" t="s">
        <v>1407</v>
      </c>
      <c r="P1950" t="s">
        <v>7012</v>
      </c>
    </row>
    <row r="1951" spans="1:16" x14ac:dyDescent="0.55000000000000004">
      <c r="A1951" t="s">
        <v>0</v>
      </c>
      <c r="B1951" t="s">
        <v>0</v>
      </c>
      <c r="C1951" t="s">
        <v>7013</v>
      </c>
      <c r="D1951" t="s">
        <v>2208</v>
      </c>
      <c r="E1951" t="s">
        <v>20</v>
      </c>
      <c r="F1951" t="b">
        <v>0</v>
      </c>
      <c r="G1951" t="s">
        <v>30</v>
      </c>
      <c r="H1951" s="4">
        <v>45692.417488425926</v>
      </c>
      <c r="I1951" t="b">
        <v>1</v>
      </c>
      <c r="J1951" t="b">
        <v>0</v>
      </c>
      <c r="K1951" t="s">
        <v>24</v>
      </c>
      <c r="L1951" t="s">
        <v>36</v>
      </c>
      <c r="N1951">
        <v>18</v>
      </c>
      <c r="O1951" t="s">
        <v>7014</v>
      </c>
      <c r="P1951" t="s">
        <v>204</v>
      </c>
    </row>
    <row r="1952" spans="1:16" x14ac:dyDescent="0.55000000000000004">
      <c r="A1952" t="s">
        <v>89</v>
      </c>
      <c r="B1952" t="s">
        <v>7015</v>
      </c>
      <c r="C1952" t="s">
        <v>44</v>
      </c>
      <c r="D1952" t="s">
        <v>3973</v>
      </c>
      <c r="E1952" t="s">
        <v>105</v>
      </c>
      <c r="F1952" t="b">
        <v>0</v>
      </c>
      <c r="G1952" t="s">
        <v>27</v>
      </c>
      <c r="H1952" s="4">
        <v>45692.418749999997</v>
      </c>
      <c r="I1952" t="b">
        <v>0</v>
      </c>
      <c r="J1952" t="b">
        <v>1</v>
      </c>
      <c r="K1952" t="s">
        <v>24</v>
      </c>
      <c r="L1952" t="s">
        <v>22</v>
      </c>
      <c r="M1952">
        <v>109500</v>
      </c>
      <c r="O1952" t="s">
        <v>1489</v>
      </c>
      <c r="P1952" t="s">
        <v>7016</v>
      </c>
    </row>
    <row r="1953" spans="1:16" x14ac:dyDescent="0.55000000000000004">
      <c r="A1953" t="s">
        <v>0</v>
      </c>
      <c r="B1953" t="s">
        <v>7017</v>
      </c>
      <c r="C1953" t="s">
        <v>82</v>
      </c>
      <c r="D1953" t="s">
        <v>3973</v>
      </c>
      <c r="E1953" t="s">
        <v>20</v>
      </c>
      <c r="F1953" t="b">
        <v>0</v>
      </c>
      <c r="G1953" t="s">
        <v>27</v>
      </c>
      <c r="H1953" s="4">
        <v>45692.458460648151</v>
      </c>
      <c r="I1953" t="b">
        <v>0</v>
      </c>
      <c r="J1953" t="b">
        <v>1</v>
      </c>
      <c r="K1953" t="s">
        <v>24</v>
      </c>
      <c r="L1953" t="s">
        <v>22</v>
      </c>
      <c r="M1953">
        <v>60000</v>
      </c>
      <c r="O1953" t="s">
        <v>7018</v>
      </c>
      <c r="P1953" t="s">
        <v>7019</v>
      </c>
    </row>
    <row r="1954" spans="1:16" x14ac:dyDescent="0.55000000000000004">
      <c r="A1954" t="s">
        <v>139</v>
      </c>
      <c r="B1954" t="s">
        <v>7020</v>
      </c>
      <c r="C1954" t="s">
        <v>913</v>
      </c>
      <c r="D1954" t="s">
        <v>3973</v>
      </c>
      <c r="E1954" t="s">
        <v>20</v>
      </c>
      <c r="F1954" t="b">
        <v>0</v>
      </c>
      <c r="G1954" t="s">
        <v>30</v>
      </c>
      <c r="H1954" s="4">
        <v>45692.459189814806</v>
      </c>
      <c r="I1954" t="b">
        <v>0</v>
      </c>
      <c r="J1954" t="b">
        <v>1</v>
      </c>
      <c r="K1954" t="s">
        <v>24</v>
      </c>
      <c r="L1954" t="s">
        <v>22</v>
      </c>
      <c r="M1954">
        <v>123650</v>
      </c>
      <c r="O1954" t="s">
        <v>2431</v>
      </c>
    </row>
    <row r="1955" spans="1:16" x14ac:dyDescent="0.55000000000000004">
      <c r="A1955" t="s">
        <v>0</v>
      </c>
      <c r="B1955" t="s">
        <v>1801</v>
      </c>
      <c r="C1955" t="s">
        <v>140</v>
      </c>
      <c r="D1955" t="s">
        <v>3973</v>
      </c>
      <c r="E1955" t="s">
        <v>20</v>
      </c>
      <c r="F1955" t="b">
        <v>0</v>
      </c>
      <c r="G1955" t="s">
        <v>27</v>
      </c>
      <c r="H1955" s="4">
        <v>45692.460439814808</v>
      </c>
      <c r="I1955" t="b">
        <v>0</v>
      </c>
      <c r="J1955" t="b">
        <v>1</v>
      </c>
      <c r="K1955" t="s">
        <v>24</v>
      </c>
      <c r="L1955" t="s">
        <v>22</v>
      </c>
      <c r="M1955">
        <v>137300</v>
      </c>
      <c r="O1955" t="s">
        <v>1172</v>
      </c>
      <c r="P1955" t="s">
        <v>7021</v>
      </c>
    </row>
    <row r="1956" spans="1:16" x14ac:dyDescent="0.55000000000000004">
      <c r="A1956" t="s">
        <v>2</v>
      </c>
      <c r="B1956" t="s">
        <v>7022</v>
      </c>
      <c r="C1956" t="s">
        <v>192</v>
      </c>
      <c r="D1956" t="s">
        <v>3973</v>
      </c>
      <c r="E1956" t="s">
        <v>20</v>
      </c>
      <c r="F1956" t="b">
        <v>0</v>
      </c>
      <c r="G1956" t="s">
        <v>23</v>
      </c>
      <c r="H1956" s="4">
        <v>45692.496736111112</v>
      </c>
      <c r="I1956" t="b">
        <v>0</v>
      </c>
      <c r="J1956" t="b">
        <v>1</v>
      </c>
      <c r="K1956" t="s">
        <v>24</v>
      </c>
      <c r="L1956" t="s">
        <v>22</v>
      </c>
      <c r="M1956">
        <v>118950</v>
      </c>
      <c r="O1956" t="s">
        <v>1547</v>
      </c>
      <c r="P1956" t="s">
        <v>7023</v>
      </c>
    </row>
    <row r="1957" spans="1:16" x14ac:dyDescent="0.55000000000000004">
      <c r="A1957" t="s">
        <v>2</v>
      </c>
      <c r="B1957" t="s">
        <v>5575</v>
      </c>
      <c r="C1957" t="s">
        <v>465</v>
      </c>
      <c r="D1957" t="s">
        <v>5243</v>
      </c>
      <c r="E1957" t="s">
        <v>20</v>
      </c>
      <c r="F1957" t="b">
        <v>0</v>
      </c>
      <c r="G1957" t="s">
        <v>27</v>
      </c>
      <c r="H1957" s="4">
        <v>45692.501967592587</v>
      </c>
      <c r="I1957" t="b">
        <v>0</v>
      </c>
      <c r="J1957" t="b">
        <v>1</v>
      </c>
      <c r="K1957" t="s">
        <v>24</v>
      </c>
      <c r="L1957" t="s">
        <v>22</v>
      </c>
      <c r="M1957">
        <v>148500</v>
      </c>
      <c r="O1957" t="s">
        <v>7024</v>
      </c>
      <c r="P1957" t="s">
        <v>5576</v>
      </c>
    </row>
    <row r="1958" spans="1:16" x14ac:dyDescent="0.55000000000000004">
      <c r="A1958" t="s">
        <v>1</v>
      </c>
      <c r="B1958" t="s">
        <v>7025</v>
      </c>
      <c r="C1958" t="s">
        <v>1077</v>
      </c>
      <c r="D1958" t="s">
        <v>3973</v>
      </c>
      <c r="E1958" t="s">
        <v>51</v>
      </c>
      <c r="F1958" t="b">
        <v>0</v>
      </c>
      <c r="G1958" t="s">
        <v>41</v>
      </c>
      <c r="H1958" s="4">
        <v>45692.542187500003</v>
      </c>
      <c r="I1958" t="b">
        <v>0</v>
      </c>
      <c r="J1958" t="b">
        <v>0</v>
      </c>
      <c r="K1958" t="s">
        <v>24</v>
      </c>
      <c r="L1958" t="s">
        <v>36</v>
      </c>
      <c r="N1958">
        <v>35</v>
      </c>
      <c r="O1958" t="s">
        <v>2644</v>
      </c>
      <c r="P1958" t="s">
        <v>7026</v>
      </c>
    </row>
    <row r="1959" spans="1:16" x14ac:dyDescent="0.55000000000000004">
      <c r="A1959" t="s">
        <v>89</v>
      </c>
      <c r="B1959" t="s">
        <v>7027</v>
      </c>
      <c r="C1959" t="s">
        <v>82</v>
      </c>
      <c r="D1959" t="s">
        <v>3973</v>
      </c>
      <c r="E1959" t="s">
        <v>20</v>
      </c>
      <c r="F1959" t="b">
        <v>0</v>
      </c>
      <c r="G1959" t="s">
        <v>41</v>
      </c>
      <c r="H1959" s="4">
        <v>45692.585682870369</v>
      </c>
      <c r="I1959" t="b">
        <v>0</v>
      </c>
      <c r="J1959" t="b">
        <v>1</v>
      </c>
      <c r="K1959" t="s">
        <v>24</v>
      </c>
      <c r="L1959" t="s">
        <v>22</v>
      </c>
      <c r="M1959">
        <v>147500</v>
      </c>
      <c r="O1959" t="s">
        <v>7028</v>
      </c>
      <c r="P1959" t="s">
        <v>7029</v>
      </c>
    </row>
    <row r="1960" spans="1:16" x14ac:dyDescent="0.55000000000000004">
      <c r="A1960" t="s">
        <v>0</v>
      </c>
      <c r="B1960" t="s">
        <v>7030</v>
      </c>
      <c r="C1960" t="s">
        <v>306</v>
      </c>
      <c r="D1960" t="s">
        <v>131</v>
      </c>
      <c r="E1960" t="s">
        <v>20</v>
      </c>
      <c r="F1960" t="b">
        <v>0</v>
      </c>
      <c r="G1960" t="s">
        <v>27</v>
      </c>
      <c r="H1960" s="4">
        <v>45692.625057870369</v>
      </c>
      <c r="I1960" t="b">
        <v>1</v>
      </c>
      <c r="J1960" t="b">
        <v>0</v>
      </c>
      <c r="K1960" t="s">
        <v>24</v>
      </c>
      <c r="L1960" t="s">
        <v>36</v>
      </c>
      <c r="N1960">
        <v>56.375</v>
      </c>
      <c r="O1960" t="s">
        <v>131</v>
      </c>
    </row>
    <row r="1961" spans="1:16" x14ac:dyDescent="0.55000000000000004">
      <c r="A1961" t="s">
        <v>1</v>
      </c>
      <c r="B1961" t="s">
        <v>2820</v>
      </c>
      <c r="C1961" t="s">
        <v>33</v>
      </c>
      <c r="D1961" t="s">
        <v>3828</v>
      </c>
      <c r="E1961" t="s">
        <v>20</v>
      </c>
      <c r="F1961" t="b">
        <v>0</v>
      </c>
      <c r="G1961" t="s">
        <v>35</v>
      </c>
      <c r="H1961" s="4">
        <v>45692.625694444447</v>
      </c>
      <c r="I1961" t="b">
        <v>1</v>
      </c>
      <c r="J1961" t="b">
        <v>0</v>
      </c>
      <c r="K1961" t="s">
        <v>24</v>
      </c>
      <c r="L1961" t="s">
        <v>22</v>
      </c>
      <c r="M1961">
        <v>112500</v>
      </c>
      <c r="O1961" t="s">
        <v>7031</v>
      </c>
      <c r="P1961" t="s">
        <v>7032</v>
      </c>
    </row>
    <row r="1962" spans="1:16" x14ac:dyDescent="0.55000000000000004">
      <c r="A1962" t="s">
        <v>0</v>
      </c>
      <c r="B1962" t="s">
        <v>7033</v>
      </c>
      <c r="C1962" t="s">
        <v>158</v>
      </c>
      <c r="D1962" t="s">
        <v>4035</v>
      </c>
      <c r="E1962" t="s">
        <v>20</v>
      </c>
      <c r="F1962" t="b">
        <v>0</v>
      </c>
      <c r="G1962" t="s">
        <v>158</v>
      </c>
      <c r="H1962" s="4">
        <v>45692.629988425928</v>
      </c>
      <c r="I1962" t="b">
        <v>0</v>
      </c>
      <c r="J1962" t="b">
        <v>0</v>
      </c>
      <c r="K1962" t="s">
        <v>158</v>
      </c>
      <c r="L1962" t="s">
        <v>22</v>
      </c>
      <c r="M1962">
        <v>63000</v>
      </c>
      <c r="O1962" t="s">
        <v>1906</v>
      </c>
      <c r="P1962" t="s">
        <v>7034</v>
      </c>
    </row>
    <row r="1963" spans="1:16" x14ac:dyDescent="0.55000000000000004">
      <c r="A1963" t="s">
        <v>0</v>
      </c>
      <c r="B1963" t="s">
        <v>7035</v>
      </c>
      <c r="C1963" t="s">
        <v>315</v>
      </c>
      <c r="D1963" t="s">
        <v>7036</v>
      </c>
      <c r="E1963" t="s">
        <v>20</v>
      </c>
      <c r="F1963" t="b">
        <v>0</v>
      </c>
      <c r="G1963" t="s">
        <v>27</v>
      </c>
      <c r="H1963" s="4">
        <v>45692.66679398148</v>
      </c>
      <c r="I1963" t="b">
        <v>0</v>
      </c>
      <c r="J1963" t="b">
        <v>0</v>
      </c>
      <c r="K1963" t="s">
        <v>24</v>
      </c>
      <c r="L1963" t="s">
        <v>22</v>
      </c>
      <c r="M1963">
        <v>177025</v>
      </c>
      <c r="O1963" t="s">
        <v>522</v>
      </c>
      <c r="P1963" t="s">
        <v>221</v>
      </c>
    </row>
    <row r="1964" spans="1:16" x14ac:dyDescent="0.55000000000000004">
      <c r="A1964" t="s">
        <v>28</v>
      </c>
      <c r="B1964" t="s">
        <v>7037</v>
      </c>
      <c r="C1964" t="s">
        <v>39</v>
      </c>
      <c r="D1964" t="s">
        <v>3973</v>
      </c>
      <c r="E1964" t="s">
        <v>51</v>
      </c>
      <c r="F1964" t="b">
        <v>1</v>
      </c>
      <c r="G1964" t="s">
        <v>41</v>
      </c>
      <c r="H1964" s="4">
        <v>45692.667187500003</v>
      </c>
      <c r="I1964" t="b">
        <v>0</v>
      </c>
      <c r="J1964" t="b">
        <v>0</v>
      </c>
      <c r="K1964" t="s">
        <v>24</v>
      </c>
      <c r="L1964" t="s">
        <v>36</v>
      </c>
      <c r="N1964">
        <v>69.044998168945313</v>
      </c>
      <c r="O1964" t="s">
        <v>1168</v>
      </c>
      <c r="P1964" t="s">
        <v>3093</v>
      </c>
    </row>
    <row r="1965" spans="1:16" x14ac:dyDescent="0.55000000000000004">
      <c r="A1965" t="s">
        <v>139</v>
      </c>
      <c r="B1965" t="s">
        <v>7038</v>
      </c>
      <c r="C1965" t="s">
        <v>187</v>
      </c>
      <c r="D1965" t="s">
        <v>3973</v>
      </c>
      <c r="E1965" t="s">
        <v>20</v>
      </c>
      <c r="F1965" t="b">
        <v>0</v>
      </c>
      <c r="G1965" t="s">
        <v>30</v>
      </c>
      <c r="H1965" s="4">
        <v>45692.667523148149</v>
      </c>
      <c r="I1965" t="b">
        <v>0</v>
      </c>
      <c r="J1965" t="b">
        <v>1</v>
      </c>
      <c r="K1965" t="s">
        <v>24</v>
      </c>
      <c r="L1965" t="s">
        <v>22</v>
      </c>
      <c r="M1965">
        <v>95000</v>
      </c>
      <c r="O1965" t="s">
        <v>3288</v>
      </c>
      <c r="P1965" t="s">
        <v>753</v>
      </c>
    </row>
    <row r="1966" spans="1:16" x14ac:dyDescent="0.55000000000000004">
      <c r="A1966" t="s">
        <v>2</v>
      </c>
      <c r="B1966" t="s">
        <v>1234</v>
      </c>
      <c r="C1966" t="s">
        <v>3327</v>
      </c>
      <c r="D1966" t="s">
        <v>2208</v>
      </c>
      <c r="E1966" t="s">
        <v>20</v>
      </c>
      <c r="F1966" t="b">
        <v>0</v>
      </c>
      <c r="G1966" t="s">
        <v>27</v>
      </c>
      <c r="H1966" s="4">
        <v>45692.668692129628</v>
      </c>
      <c r="I1966" t="b">
        <v>1</v>
      </c>
      <c r="J1966" t="b">
        <v>0</v>
      </c>
      <c r="K1966" t="s">
        <v>24</v>
      </c>
      <c r="L1966" t="s">
        <v>36</v>
      </c>
      <c r="N1966">
        <v>45.5</v>
      </c>
      <c r="O1966" t="s">
        <v>1148</v>
      </c>
    </row>
    <row r="1967" spans="1:16" x14ac:dyDescent="0.55000000000000004">
      <c r="A1967" t="s">
        <v>0</v>
      </c>
      <c r="B1967" t="s">
        <v>7039</v>
      </c>
      <c r="C1967" t="s">
        <v>805</v>
      </c>
      <c r="D1967" t="s">
        <v>3828</v>
      </c>
      <c r="E1967" t="s">
        <v>20</v>
      </c>
      <c r="F1967" t="b">
        <v>0</v>
      </c>
      <c r="G1967" t="s">
        <v>27</v>
      </c>
      <c r="H1967" s="4">
        <v>45692.708414351851</v>
      </c>
      <c r="I1967" t="b">
        <v>0</v>
      </c>
      <c r="J1967" t="b">
        <v>0</v>
      </c>
      <c r="K1967" t="s">
        <v>24</v>
      </c>
      <c r="L1967" t="s">
        <v>36</v>
      </c>
      <c r="N1967">
        <v>22.5</v>
      </c>
      <c r="O1967" t="s">
        <v>7040</v>
      </c>
      <c r="P1967" t="s">
        <v>7041</v>
      </c>
    </row>
    <row r="1968" spans="1:16" x14ac:dyDescent="0.55000000000000004">
      <c r="A1968" t="s">
        <v>2</v>
      </c>
      <c r="B1968" t="s">
        <v>7042</v>
      </c>
      <c r="C1968" t="s">
        <v>2812</v>
      </c>
      <c r="D1968" t="s">
        <v>3973</v>
      </c>
      <c r="E1968" t="s">
        <v>51</v>
      </c>
      <c r="F1968" t="b">
        <v>0</v>
      </c>
      <c r="G1968" t="s">
        <v>30</v>
      </c>
      <c r="H1968" s="4">
        <v>45692.709155092591</v>
      </c>
      <c r="I1968" t="b">
        <v>0</v>
      </c>
      <c r="J1968" t="b">
        <v>0</v>
      </c>
      <c r="K1968" t="s">
        <v>24</v>
      </c>
      <c r="L1968" t="s">
        <v>36</v>
      </c>
      <c r="N1968">
        <v>85</v>
      </c>
      <c r="O1968" t="s">
        <v>6450</v>
      </c>
      <c r="P1968" t="s">
        <v>7043</v>
      </c>
    </row>
    <row r="1969" spans="1:16" x14ac:dyDescent="0.55000000000000004">
      <c r="A1969" t="s">
        <v>2</v>
      </c>
      <c r="B1969" t="s">
        <v>7044</v>
      </c>
      <c r="C1969" t="s">
        <v>344</v>
      </c>
      <c r="D1969" t="s">
        <v>3973</v>
      </c>
      <c r="E1969" t="s">
        <v>51</v>
      </c>
      <c r="F1969" t="b">
        <v>0</v>
      </c>
      <c r="G1969" t="s">
        <v>30</v>
      </c>
      <c r="H1969" s="4">
        <v>45692.70921296296</v>
      </c>
      <c r="I1969" t="b">
        <v>1</v>
      </c>
      <c r="J1969" t="b">
        <v>0</v>
      </c>
      <c r="K1969" t="s">
        <v>24</v>
      </c>
      <c r="L1969" t="s">
        <v>36</v>
      </c>
      <c r="N1969">
        <v>60</v>
      </c>
      <c r="O1969" t="s">
        <v>1434</v>
      </c>
      <c r="P1969" t="s">
        <v>7045</v>
      </c>
    </row>
    <row r="1970" spans="1:16" x14ac:dyDescent="0.55000000000000004">
      <c r="A1970" t="s">
        <v>1</v>
      </c>
      <c r="B1970" t="s">
        <v>661</v>
      </c>
      <c r="C1970" t="s">
        <v>365</v>
      </c>
      <c r="D1970" t="s">
        <v>5243</v>
      </c>
      <c r="E1970" t="s">
        <v>20</v>
      </c>
      <c r="F1970" t="b">
        <v>0</v>
      </c>
      <c r="G1970" t="s">
        <v>27</v>
      </c>
      <c r="H1970" s="4">
        <v>45692.709444444437</v>
      </c>
      <c r="I1970" t="b">
        <v>0</v>
      </c>
      <c r="J1970" t="b">
        <v>0</v>
      </c>
      <c r="K1970" t="s">
        <v>24</v>
      </c>
      <c r="L1970" t="s">
        <v>22</v>
      </c>
      <c r="M1970">
        <v>100464</v>
      </c>
      <c r="O1970" t="s">
        <v>811</v>
      </c>
      <c r="P1970" t="s">
        <v>193</v>
      </c>
    </row>
    <row r="1971" spans="1:16" x14ac:dyDescent="0.55000000000000004">
      <c r="A1971" t="s">
        <v>2</v>
      </c>
      <c r="B1971" t="s">
        <v>7046</v>
      </c>
      <c r="C1971" t="s">
        <v>199</v>
      </c>
      <c r="D1971" t="s">
        <v>2208</v>
      </c>
      <c r="E1971" t="s">
        <v>20</v>
      </c>
      <c r="F1971" t="b">
        <v>0</v>
      </c>
      <c r="G1971" t="s">
        <v>52</v>
      </c>
      <c r="H1971" s="4">
        <v>45692.711504629631</v>
      </c>
      <c r="I1971" t="b">
        <v>0</v>
      </c>
      <c r="J1971" t="b">
        <v>1</v>
      </c>
      <c r="K1971" t="s">
        <v>24</v>
      </c>
      <c r="L1971" t="s">
        <v>22</v>
      </c>
      <c r="M1971">
        <v>180000</v>
      </c>
      <c r="O1971" t="s">
        <v>7047</v>
      </c>
      <c r="P1971" t="s">
        <v>7048</v>
      </c>
    </row>
    <row r="1972" spans="1:16" x14ac:dyDescent="0.55000000000000004">
      <c r="A1972" t="s">
        <v>89</v>
      </c>
      <c r="B1972" t="s">
        <v>1531</v>
      </c>
      <c r="C1972" t="s">
        <v>1170</v>
      </c>
      <c r="D1972" t="s">
        <v>3973</v>
      </c>
      <c r="E1972" t="s">
        <v>20</v>
      </c>
      <c r="F1972" t="b">
        <v>0</v>
      </c>
      <c r="G1972" t="s">
        <v>23</v>
      </c>
      <c r="H1972" s="4">
        <v>45692.746701388889</v>
      </c>
      <c r="I1972" t="b">
        <v>0</v>
      </c>
      <c r="J1972" t="b">
        <v>0</v>
      </c>
      <c r="K1972" t="s">
        <v>24</v>
      </c>
      <c r="L1972" t="s">
        <v>22</v>
      </c>
      <c r="M1972">
        <v>107500</v>
      </c>
      <c r="O1972" t="s">
        <v>4344</v>
      </c>
      <c r="P1972" t="s">
        <v>6422</v>
      </c>
    </row>
    <row r="1973" spans="1:16" x14ac:dyDescent="0.55000000000000004">
      <c r="A1973" t="s">
        <v>2</v>
      </c>
      <c r="B1973" t="s">
        <v>7049</v>
      </c>
      <c r="C1973" t="s">
        <v>559</v>
      </c>
      <c r="D1973" t="s">
        <v>2208</v>
      </c>
      <c r="E1973" t="s">
        <v>51</v>
      </c>
      <c r="F1973" t="b">
        <v>0</v>
      </c>
      <c r="G1973" t="s">
        <v>27</v>
      </c>
      <c r="H1973" s="4">
        <v>45692.793622685182</v>
      </c>
      <c r="I1973" t="b">
        <v>0</v>
      </c>
      <c r="J1973" t="b">
        <v>0</v>
      </c>
      <c r="K1973" t="s">
        <v>24</v>
      </c>
      <c r="L1973" t="s">
        <v>36</v>
      </c>
      <c r="N1973">
        <v>57.5</v>
      </c>
      <c r="O1973" t="s">
        <v>7050</v>
      </c>
      <c r="P1973" t="s">
        <v>7051</v>
      </c>
    </row>
    <row r="1974" spans="1:16" x14ac:dyDescent="0.55000000000000004">
      <c r="A1974" t="s">
        <v>0</v>
      </c>
      <c r="B1974" t="s">
        <v>343</v>
      </c>
      <c r="C1974" t="s">
        <v>7052</v>
      </c>
      <c r="D1974" t="s">
        <v>3973</v>
      </c>
      <c r="E1974" t="s">
        <v>51</v>
      </c>
      <c r="F1974" t="b">
        <v>0</v>
      </c>
      <c r="G1974" t="s">
        <v>27</v>
      </c>
      <c r="H1974" s="4">
        <v>45692.833460648151</v>
      </c>
      <c r="I1974" t="b">
        <v>0</v>
      </c>
      <c r="J1974" t="b">
        <v>0</v>
      </c>
      <c r="K1974" t="s">
        <v>24</v>
      </c>
      <c r="L1974" t="s">
        <v>36</v>
      </c>
      <c r="N1974">
        <v>74</v>
      </c>
      <c r="O1974" t="s">
        <v>1853</v>
      </c>
      <c r="P1974" t="s">
        <v>1850</v>
      </c>
    </row>
    <row r="1975" spans="1:16" x14ac:dyDescent="0.55000000000000004">
      <c r="A1975" t="s">
        <v>1</v>
      </c>
      <c r="B1975" t="s">
        <v>2192</v>
      </c>
      <c r="C1975" t="s">
        <v>2042</v>
      </c>
      <c r="D1975" t="s">
        <v>3973</v>
      </c>
      <c r="E1975" t="s">
        <v>20</v>
      </c>
      <c r="F1975" t="b">
        <v>0</v>
      </c>
      <c r="G1975" t="s">
        <v>30</v>
      </c>
      <c r="H1975" s="4">
        <v>45692.834166666667</v>
      </c>
      <c r="I1975" t="b">
        <v>0</v>
      </c>
      <c r="J1975" t="b">
        <v>1</v>
      </c>
      <c r="K1975" t="s">
        <v>24</v>
      </c>
      <c r="L1975" t="s">
        <v>36</v>
      </c>
      <c r="N1975">
        <v>53.090000152587891</v>
      </c>
      <c r="O1975" t="s">
        <v>6083</v>
      </c>
      <c r="P1975" t="s">
        <v>2128</v>
      </c>
    </row>
    <row r="1976" spans="1:16" x14ac:dyDescent="0.55000000000000004">
      <c r="A1976" t="s">
        <v>0</v>
      </c>
      <c r="B1976" t="s">
        <v>1219</v>
      </c>
      <c r="C1976" t="s">
        <v>64</v>
      </c>
      <c r="D1976" t="s">
        <v>6851</v>
      </c>
      <c r="E1976" t="s">
        <v>20</v>
      </c>
      <c r="F1976" t="b">
        <v>0</v>
      </c>
      <c r="G1976" t="s">
        <v>52</v>
      </c>
      <c r="H1976" s="4">
        <v>45692.834317129629</v>
      </c>
      <c r="I1976" t="b">
        <v>1</v>
      </c>
      <c r="J1976" t="b">
        <v>0</v>
      </c>
      <c r="K1976" t="s">
        <v>24</v>
      </c>
      <c r="L1976" t="s">
        <v>36</v>
      </c>
      <c r="N1976">
        <v>37.5</v>
      </c>
      <c r="O1976" t="s">
        <v>131</v>
      </c>
      <c r="P1976" t="s">
        <v>1463</v>
      </c>
    </row>
    <row r="1977" spans="1:16" x14ac:dyDescent="0.55000000000000004">
      <c r="A1977" t="s">
        <v>2</v>
      </c>
      <c r="B1977" t="s">
        <v>506</v>
      </c>
      <c r="C1977" t="s">
        <v>47</v>
      </c>
      <c r="D1977" t="s">
        <v>3973</v>
      </c>
      <c r="E1977" t="s">
        <v>20</v>
      </c>
      <c r="F1977" t="b">
        <v>0</v>
      </c>
      <c r="G1977" t="s">
        <v>27</v>
      </c>
      <c r="H1977" s="4">
        <v>45692.835347222222</v>
      </c>
      <c r="I1977" t="b">
        <v>0</v>
      </c>
      <c r="J1977" t="b">
        <v>1</v>
      </c>
      <c r="K1977" t="s">
        <v>24</v>
      </c>
      <c r="L1977" t="s">
        <v>22</v>
      </c>
      <c r="M1977">
        <v>150000</v>
      </c>
      <c r="O1977" t="s">
        <v>1956</v>
      </c>
      <c r="P1977" t="s">
        <v>4408</v>
      </c>
    </row>
    <row r="1978" spans="1:16" x14ac:dyDescent="0.55000000000000004">
      <c r="A1978" t="s">
        <v>1</v>
      </c>
      <c r="B1978" t="s">
        <v>7053</v>
      </c>
      <c r="C1978" t="s">
        <v>203</v>
      </c>
      <c r="D1978" t="s">
        <v>3973</v>
      </c>
      <c r="E1978" t="s">
        <v>51</v>
      </c>
      <c r="F1978" t="b">
        <v>0</v>
      </c>
      <c r="G1978" t="s">
        <v>23</v>
      </c>
      <c r="H1978" s="4">
        <v>45692.871782407397</v>
      </c>
      <c r="I1978" t="b">
        <v>1</v>
      </c>
      <c r="J1978" t="b">
        <v>0</v>
      </c>
      <c r="K1978" t="s">
        <v>24</v>
      </c>
      <c r="L1978" t="s">
        <v>36</v>
      </c>
      <c r="N1978">
        <v>24</v>
      </c>
      <c r="O1978" t="s">
        <v>1301</v>
      </c>
      <c r="P1978" t="s">
        <v>1687</v>
      </c>
    </row>
    <row r="1979" spans="1:16" x14ac:dyDescent="0.55000000000000004">
      <c r="A1979" t="s">
        <v>1</v>
      </c>
      <c r="B1979" t="s">
        <v>7054</v>
      </c>
      <c r="C1979" t="s">
        <v>559</v>
      </c>
      <c r="D1979" t="s">
        <v>3973</v>
      </c>
      <c r="E1979" t="s">
        <v>20</v>
      </c>
      <c r="F1979" t="b">
        <v>0</v>
      </c>
      <c r="G1979" t="s">
        <v>27</v>
      </c>
      <c r="H1979" s="4">
        <v>45692.875138888892</v>
      </c>
      <c r="I1979" t="b">
        <v>0</v>
      </c>
      <c r="J1979" t="b">
        <v>1</v>
      </c>
      <c r="K1979" t="s">
        <v>24</v>
      </c>
      <c r="L1979" t="s">
        <v>36</v>
      </c>
      <c r="N1979">
        <v>21.25</v>
      </c>
      <c r="O1979" t="s">
        <v>7055</v>
      </c>
      <c r="P1979" t="s">
        <v>883</v>
      </c>
    </row>
    <row r="1980" spans="1:16" x14ac:dyDescent="0.55000000000000004">
      <c r="A1980" t="s">
        <v>2</v>
      </c>
      <c r="B1980" t="s">
        <v>7056</v>
      </c>
      <c r="C1980" t="s">
        <v>39</v>
      </c>
      <c r="D1980" t="s">
        <v>3973</v>
      </c>
      <c r="E1980" t="s">
        <v>20</v>
      </c>
      <c r="F1980" t="b">
        <v>1</v>
      </c>
      <c r="G1980" t="s">
        <v>27</v>
      </c>
      <c r="H1980" s="4">
        <v>45692.876967592587</v>
      </c>
      <c r="I1980" t="b">
        <v>1</v>
      </c>
      <c r="J1980" t="b">
        <v>1</v>
      </c>
      <c r="K1980" t="s">
        <v>24</v>
      </c>
      <c r="L1980" t="s">
        <v>22</v>
      </c>
      <c r="M1980">
        <v>195000</v>
      </c>
      <c r="O1980" t="s">
        <v>7057</v>
      </c>
      <c r="P1980" t="s">
        <v>7058</v>
      </c>
    </row>
    <row r="1981" spans="1:16" x14ac:dyDescent="0.55000000000000004">
      <c r="A1981" t="s">
        <v>0</v>
      </c>
      <c r="B1981" t="s">
        <v>7059</v>
      </c>
      <c r="C1981" t="s">
        <v>440</v>
      </c>
      <c r="D1981" t="s">
        <v>2208</v>
      </c>
      <c r="E1981" t="s">
        <v>20</v>
      </c>
      <c r="F1981" t="b">
        <v>0</v>
      </c>
      <c r="G1981" t="s">
        <v>27</v>
      </c>
      <c r="H1981" s="4">
        <v>45692.916805555556</v>
      </c>
      <c r="I1981" t="b">
        <v>0</v>
      </c>
      <c r="J1981" t="b">
        <v>1</v>
      </c>
      <c r="K1981" t="s">
        <v>24</v>
      </c>
      <c r="L1981" t="s">
        <v>36</v>
      </c>
      <c r="N1981">
        <v>80</v>
      </c>
      <c r="O1981" t="s">
        <v>892</v>
      </c>
    </row>
    <row r="1982" spans="1:16" x14ac:dyDescent="0.55000000000000004">
      <c r="A1982" t="s">
        <v>2</v>
      </c>
      <c r="B1982" t="s">
        <v>195</v>
      </c>
      <c r="C1982" t="s">
        <v>213</v>
      </c>
      <c r="D1982" t="s">
        <v>2208</v>
      </c>
      <c r="E1982" t="s">
        <v>20</v>
      </c>
      <c r="F1982" t="b">
        <v>0</v>
      </c>
      <c r="G1982" t="s">
        <v>27</v>
      </c>
      <c r="H1982" s="4">
        <v>45692.918715277781</v>
      </c>
      <c r="I1982" t="b">
        <v>0</v>
      </c>
      <c r="J1982" t="b">
        <v>1</v>
      </c>
      <c r="K1982" t="s">
        <v>24</v>
      </c>
      <c r="L1982" t="s">
        <v>22</v>
      </c>
      <c r="M1982">
        <v>141500</v>
      </c>
      <c r="O1982" t="s">
        <v>1920</v>
      </c>
      <c r="P1982" t="s">
        <v>7060</v>
      </c>
    </row>
    <row r="1983" spans="1:16" x14ac:dyDescent="0.55000000000000004">
      <c r="A1983" t="s">
        <v>139</v>
      </c>
      <c r="B1983" t="s">
        <v>7061</v>
      </c>
      <c r="C1983" t="s">
        <v>82</v>
      </c>
      <c r="D1983" t="s">
        <v>3600</v>
      </c>
      <c r="E1983" t="s">
        <v>20</v>
      </c>
      <c r="F1983" t="b">
        <v>0</v>
      </c>
      <c r="G1983" t="s">
        <v>27</v>
      </c>
      <c r="H1983" s="4">
        <v>45692.958472222221</v>
      </c>
      <c r="I1983" t="b">
        <v>0</v>
      </c>
      <c r="J1983" t="b">
        <v>0</v>
      </c>
      <c r="K1983" t="s">
        <v>24</v>
      </c>
      <c r="L1983" t="s">
        <v>22</v>
      </c>
      <c r="M1983">
        <v>67500</v>
      </c>
      <c r="O1983" t="s">
        <v>2302</v>
      </c>
      <c r="P1983" t="s">
        <v>7062</v>
      </c>
    </row>
    <row r="1984" spans="1:16" x14ac:dyDescent="0.55000000000000004">
      <c r="A1984" t="s">
        <v>2</v>
      </c>
      <c r="B1984" t="s">
        <v>2</v>
      </c>
      <c r="C1984" t="s">
        <v>1523</v>
      </c>
      <c r="D1984" t="s">
        <v>3973</v>
      </c>
      <c r="E1984" t="s">
        <v>20</v>
      </c>
      <c r="F1984" t="b">
        <v>0</v>
      </c>
      <c r="G1984" t="s">
        <v>27</v>
      </c>
      <c r="H1984" s="4">
        <v>45692.960381944453</v>
      </c>
      <c r="I1984" t="b">
        <v>0</v>
      </c>
      <c r="J1984" t="b">
        <v>0</v>
      </c>
      <c r="K1984" t="s">
        <v>24</v>
      </c>
      <c r="L1984" t="s">
        <v>36</v>
      </c>
      <c r="N1984">
        <v>47.5</v>
      </c>
      <c r="O1984" t="s">
        <v>1961</v>
      </c>
      <c r="P1984" t="s">
        <v>7063</v>
      </c>
    </row>
    <row r="1985" spans="1:16" x14ac:dyDescent="0.55000000000000004">
      <c r="A1985" t="s">
        <v>40</v>
      </c>
      <c r="B1985" t="s">
        <v>7064</v>
      </c>
      <c r="C1985" t="s">
        <v>82</v>
      </c>
      <c r="D1985" t="s">
        <v>2208</v>
      </c>
      <c r="E1985" t="s">
        <v>20</v>
      </c>
      <c r="F1985" t="b">
        <v>0</v>
      </c>
      <c r="G1985" t="s">
        <v>41</v>
      </c>
      <c r="H1985" s="4">
        <v>45692.9606712963</v>
      </c>
      <c r="I1985" t="b">
        <v>0</v>
      </c>
      <c r="J1985" t="b">
        <v>1</v>
      </c>
      <c r="K1985" t="s">
        <v>24</v>
      </c>
      <c r="L1985" t="s">
        <v>22</v>
      </c>
      <c r="M1985">
        <v>92700</v>
      </c>
      <c r="O1985" t="s">
        <v>7065</v>
      </c>
      <c r="P1985" t="s">
        <v>7066</v>
      </c>
    </row>
    <row r="1986" spans="1:16" x14ac:dyDescent="0.55000000000000004">
      <c r="A1986" t="s">
        <v>139</v>
      </c>
      <c r="B1986" t="s">
        <v>7067</v>
      </c>
      <c r="C1986" t="s">
        <v>145</v>
      </c>
      <c r="D1986" t="s">
        <v>3973</v>
      </c>
      <c r="E1986" t="s">
        <v>20</v>
      </c>
      <c r="F1986" t="b">
        <v>0</v>
      </c>
      <c r="G1986" t="s">
        <v>27</v>
      </c>
      <c r="H1986" s="4">
        <v>45693.000173611108</v>
      </c>
      <c r="I1986" t="b">
        <v>0</v>
      </c>
      <c r="J1986" t="b">
        <v>1</v>
      </c>
      <c r="K1986" t="s">
        <v>24</v>
      </c>
      <c r="L1986" t="s">
        <v>22</v>
      </c>
      <c r="M1986">
        <v>87750</v>
      </c>
      <c r="O1986" t="s">
        <v>1857</v>
      </c>
      <c r="P1986" t="s">
        <v>7068</v>
      </c>
    </row>
    <row r="1987" spans="1:16" x14ac:dyDescent="0.55000000000000004">
      <c r="A1987" t="s">
        <v>2</v>
      </c>
      <c r="B1987" t="s">
        <v>340</v>
      </c>
      <c r="C1987" t="s">
        <v>352</v>
      </c>
      <c r="D1987" t="s">
        <v>3828</v>
      </c>
      <c r="E1987" t="s">
        <v>20</v>
      </c>
      <c r="F1987" t="b">
        <v>0</v>
      </c>
      <c r="G1987" t="s">
        <v>27</v>
      </c>
      <c r="H1987" s="4">
        <v>45693.001967592587</v>
      </c>
      <c r="I1987" t="b">
        <v>0</v>
      </c>
      <c r="J1987" t="b">
        <v>1</v>
      </c>
      <c r="K1987" t="s">
        <v>24</v>
      </c>
      <c r="L1987" t="s">
        <v>22</v>
      </c>
      <c r="M1987">
        <v>207500</v>
      </c>
      <c r="O1987" t="s">
        <v>1293</v>
      </c>
      <c r="P1987" t="s">
        <v>342</v>
      </c>
    </row>
    <row r="1988" spans="1:16" x14ac:dyDescent="0.55000000000000004">
      <c r="A1988" t="s">
        <v>0</v>
      </c>
      <c r="B1988" t="s">
        <v>7069</v>
      </c>
      <c r="C1988" t="s">
        <v>203</v>
      </c>
      <c r="D1988" t="s">
        <v>3973</v>
      </c>
      <c r="E1988" t="s">
        <v>20</v>
      </c>
      <c r="F1988" t="b">
        <v>0</v>
      </c>
      <c r="G1988" t="s">
        <v>23</v>
      </c>
      <c r="H1988" s="4">
        <v>45693.038402777784</v>
      </c>
      <c r="I1988" t="b">
        <v>1</v>
      </c>
      <c r="J1988" t="b">
        <v>1</v>
      </c>
      <c r="K1988" t="s">
        <v>24</v>
      </c>
      <c r="L1988" t="s">
        <v>22</v>
      </c>
      <c r="M1988">
        <v>134300</v>
      </c>
      <c r="O1988" t="s">
        <v>1147</v>
      </c>
      <c r="P1988" t="s">
        <v>7070</v>
      </c>
    </row>
    <row r="1989" spans="1:16" x14ac:dyDescent="0.55000000000000004">
      <c r="A1989" t="s">
        <v>0</v>
      </c>
      <c r="B1989" t="s">
        <v>7071</v>
      </c>
      <c r="C1989" t="s">
        <v>2164</v>
      </c>
      <c r="D1989" t="s">
        <v>3973</v>
      </c>
      <c r="E1989" t="s">
        <v>20</v>
      </c>
      <c r="F1989" t="b">
        <v>0</v>
      </c>
      <c r="G1989" t="s">
        <v>30</v>
      </c>
      <c r="H1989" s="4">
        <v>45693.04246527778</v>
      </c>
      <c r="I1989" t="b">
        <v>0</v>
      </c>
      <c r="J1989" t="b">
        <v>1</v>
      </c>
      <c r="K1989" t="s">
        <v>24</v>
      </c>
      <c r="L1989" t="s">
        <v>22</v>
      </c>
      <c r="M1989">
        <v>98150</v>
      </c>
      <c r="O1989" t="s">
        <v>7072</v>
      </c>
      <c r="P1989" t="s">
        <v>7073</v>
      </c>
    </row>
    <row r="1990" spans="1:16" x14ac:dyDescent="0.55000000000000004">
      <c r="A1990" t="s">
        <v>2</v>
      </c>
      <c r="B1990" t="s">
        <v>7074</v>
      </c>
      <c r="C1990" t="s">
        <v>167</v>
      </c>
      <c r="D1990" t="s">
        <v>4328</v>
      </c>
      <c r="E1990" t="s">
        <v>20</v>
      </c>
      <c r="F1990" t="b">
        <v>0</v>
      </c>
      <c r="G1990" t="s">
        <v>27</v>
      </c>
      <c r="H1990" s="4">
        <v>45693.043622685182</v>
      </c>
      <c r="I1990" t="b">
        <v>0</v>
      </c>
      <c r="J1990" t="b">
        <v>1</v>
      </c>
      <c r="K1990" t="s">
        <v>24</v>
      </c>
      <c r="L1990" t="s">
        <v>22</v>
      </c>
      <c r="M1990">
        <v>92400</v>
      </c>
      <c r="O1990" t="s">
        <v>7075</v>
      </c>
      <c r="P1990" t="s">
        <v>3296</v>
      </c>
    </row>
    <row r="1991" spans="1:16" x14ac:dyDescent="0.55000000000000004">
      <c r="A1991" t="s">
        <v>40</v>
      </c>
      <c r="B1991" t="s">
        <v>7076</v>
      </c>
      <c r="C1991" t="s">
        <v>468</v>
      </c>
      <c r="D1991" t="s">
        <v>3973</v>
      </c>
      <c r="E1991" t="s">
        <v>20</v>
      </c>
      <c r="F1991" t="b">
        <v>0</v>
      </c>
      <c r="G1991" t="s">
        <v>27</v>
      </c>
      <c r="H1991" s="4">
        <v>45693.1252662037</v>
      </c>
      <c r="I1991" t="b">
        <v>0</v>
      </c>
      <c r="J1991" t="b">
        <v>1</v>
      </c>
      <c r="K1991" t="s">
        <v>24</v>
      </c>
      <c r="L1991" t="s">
        <v>22</v>
      </c>
      <c r="M1991">
        <v>140000</v>
      </c>
      <c r="O1991" t="s">
        <v>6052</v>
      </c>
      <c r="P1991" t="s">
        <v>201</v>
      </c>
    </row>
    <row r="1992" spans="1:16" x14ac:dyDescent="0.55000000000000004">
      <c r="A1992" t="s">
        <v>139</v>
      </c>
      <c r="B1992" t="s">
        <v>7077</v>
      </c>
      <c r="C1992" t="s">
        <v>122</v>
      </c>
      <c r="D1992" t="s">
        <v>3973</v>
      </c>
      <c r="E1992" t="s">
        <v>20</v>
      </c>
      <c r="F1992" t="b">
        <v>0</v>
      </c>
      <c r="G1992" t="s">
        <v>52</v>
      </c>
      <c r="H1992" s="4">
        <v>45693.126006944447</v>
      </c>
      <c r="I1992" t="b">
        <v>0</v>
      </c>
      <c r="J1992" t="b">
        <v>1</v>
      </c>
      <c r="K1992" t="s">
        <v>24</v>
      </c>
      <c r="L1992" t="s">
        <v>22</v>
      </c>
      <c r="M1992">
        <v>92560</v>
      </c>
      <c r="O1992" t="s">
        <v>759</v>
      </c>
      <c r="P1992" t="s">
        <v>7078</v>
      </c>
    </row>
    <row r="1993" spans="1:16" x14ac:dyDescent="0.55000000000000004">
      <c r="A1993" t="s">
        <v>0</v>
      </c>
      <c r="B1993" t="s">
        <v>7079</v>
      </c>
      <c r="C1993" t="s">
        <v>82</v>
      </c>
      <c r="D1993" t="s">
        <v>3973</v>
      </c>
      <c r="E1993" t="s">
        <v>20</v>
      </c>
      <c r="F1993" t="b">
        <v>0</v>
      </c>
      <c r="G1993" t="s">
        <v>27</v>
      </c>
      <c r="H1993" s="4">
        <v>45693.166666666657</v>
      </c>
      <c r="I1993" t="b">
        <v>0</v>
      </c>
      <c r="J1993" t="b">
        <v>0</v>
      </c>
      <c r="K1993" t="s">
        <v>24</v>
      </c>
      <c r="L1993" t="s">
        <v>36</v>
      </c>
      <c r="N1993">
        <v>72.5</v>
      </c>
      <c r="O1993" t="s">
        <v>7080</v>
      </c>
      <c r="P1993" t="s">
        <v>2233</v>
      </c>
    </row>
    <row r="1994" spans="1:16" x14ac:dyDescent="0.55000000000000004">
      <c r="A1994" t="s">
        <v>0</v>
      </c>
      <c r="B1994" t="s">
        <v>7081</v>
      </c>
      <c r="C1994" t="s">
        <v>82</v>
      </c>
      <c r="D1994" t="s">
        <v>2308</v>
      </c>
      <c r="E1994" t="s">
        <v>20</v>
      </c>
      <c r="F1994" t="b">
        <v>0</v>
      </c>
      <c r="G1994" t="s">
        <v>27</v>
      </c>
      <c r="H1994" s="4">
        <v>45693.25</v>
      </c>
      <c r="I1994" t="b">
        <v>0</v>
      </c>
      <c r="J1994" t="b">
        <v>0</v>
      </c>
      <c r="K1994" t="s">
        <v>24</v>
      </c>
      <c r="L1994" t="s">
        <v>36</v>
      </c>
      <c r="N1994">
        <v>19</v>
      </c>
      <c r="O1994" t="s">
        <v>7082</v>
      </c>
      <c r="P1994" t="s">
        <v>6381</v>
      </c>
    </row>
    <row r="1995" spans="1:16" x14ac:dyDescent="0.55000000000000004">
      <c r="A1995" t="s">
        <v>0</v>
      </c>
      <c r="B1995" t="s">
        <v>0</v>
      </c>
      <c r="C1995" t="s">
        <v>7083</v>
      </c>
      <c r="D1995" t="s">
        <v>3600</v>
      </c>
      <c r="E1995" t="s">
        <v>20</v>
      </c>
      <c r="F1995" t="b">
        <v>0</v>
      </c>
      <c r="G1995" t="s">
        <v>35</v>
      </c>
      <c r="H1995" s="4">
        <v>45693.250474537039</v>
      </c>
      <c r="I1995" t="b">
        <v>1</v>
      </c>
      <c r="J1995" t="b">
        <v>1</v>
      </c>
      <c r="K1995" t="s">
        <v>24</v>
      </c>
      <c r="L1995" t="s">
        <v>22</v>
      </c>
      <c r="M1995">
        <v>95000</v>
      </c>
      <c r="O1995" t="s">
        <v>131</v>
      </c>
      <c r="P1995" t="s">
        <v>2565</v>
      </c>
    </row>
    <row r="1996" spans="1:16" x14ac:dyDescent="0.55000000000000004">
      <c r="A1996" t="s">
        <v>0</v>
      </c>
      <c r="B1996" t="s">
        <v>7084</v>
      </c>
      <c r="C1996" t="s">
        <v>2556</v>
      </c>
      <c r="D1996" t="s">
        <v>3383</v>
      </c>
      <c r="E1996" t="s">
        <v>20</v>
      </c>
      <c r="F1996" t="b">
        <v>0</v>
      </c>
      <c r="G1996" t="s">
        <v>52</v>
      </c>
      <c r="H1996" s="4">
        <v>45693.250833333332</v>
      </c>
      <c r="I1996" t="b">
        <v>0</v>
      </c>
      <c r="J1996" t="b">
        <v>1</v>
      </c>
      <c r="K1996" t="s">
        <v>24</v>
      </c>
      <c r="L1996" t="s">
        <v>36</v>
      </c>
      <c r="N1996">
        <v>28.5</v>
      </c>
      <c r="O1996" t="s">
        <v>7085</v>
      </c>
      <c r="P1996" t="s">
        <v>149</v>
      </c>
    </row>
    <row r="1997" spans="1:16" x14ac:dyDescent="0.55000000000000004">
      <c r="A1997" t="s">
        <v>19</v>
      </c>
      <c r="B1997" t="s">
        <v>7086</v>
      </c>
      <c r="C1997" t="s">
        <v>322</v>
      </c>
      <c r="D1997" t="s">
        <v>7087</v>
      </c>
      <c r="E1997" t="s">
        <v>20</v>
      </c>
      <c r="F1997" t="b">
        <v>0</v>
      </c>
      <c r="G1997" t="s">
        <v>41</v>
      </c>
      <c r="H1997" s="4">
        <v>45693.251111111109</v>
      </c>
      <c r="I1997" t="b">
        <v>0</v>
      </c>
      <c r="J1997" t="b">
        <v>1</v>
      </c>
      <c r="K1997" t="s">
        <v>24</v>
      </c>
      <c r="L1997" t="s">
        <v>22</v>
      </c>
      <c r="M1997">
        <v>148400</v>
      </c>
      <c r="O1997" t="s">
        <v>1369</v>
      </c>
      <c r="P1997" t="s">
        <v>3762</v>
      </c>
    </row>
    <row r="1998" spans="1:16" x14ac:dyDescent="0.55000000000000004">
      <c r="A1998" t="s">
        <v>19</v>
      </c>
      <c r="B1998" t="s">
        <v>19</v>
      </c>
      <c r="C1998" t="s">
        <v>124</v>
      </c>
      <c r="D1998" t="s">
        <v>3828</v>
      </c>
      <c r="E1998" t="s">
        <v>219</v>
      </c>
      <c r="F1998" t="b">
        <v>0</v>
      </c>
      <c r="G1998" t="s">
        <v>30</v>
      </c>
      <c r="H1998" s="4">
        <v>45693.251307870371</v>
      </c>
      <c r="I1998" t="b">
        <v>0</v>
      </c>
      <c r="J1998" t="b">
        <v>0</v>
      </c>
      <c r="K1998" t="s">
        <v>24</v>
      </c>
      <c r="L1998" t="s">
        <v>36</v>
      </c>
      <c r="N1998">
        <v>57.5</v>
      </c>
      <c r="O1998" t="s">
        <v>2574</v>
      </c>
      <c r="P1998" t="s">
        <v>7088</v>
      </c>
    </row>
    <row r="1999" spans="1:16" x14ac:dyDescent="0.55000000000000004">
      <c r="A1999" t="s">
        <v>1</v>
      </c>
      <c r="B1999" t="s">
        <v>1115</v>
      </c>
      <c r="C1999" t="s">
        <v>151</v>
      </c>
      <c r="D1999" t="s">
        <v>3973</v>
      </c>
      <c r="E1999" t="s">
        <v>20</v>
      </c>
      <c r="F1999" t="b">
        <v>0</v>
      </c>
      <c r="G1999" t="s">
        <v>30</v>
      </c>
      <c r="H1999" s="4">
        <v>45693.251307870371</v>
      </c>
      <c r="I1999" t="b">
        <v>0</v>
      </c>
      <c r="J1999" t="b">
        <v>1</v>
      </c>
      <c r="K1999" t="s">
        <v>24</v>
      </c>
      <c r="L1999" t="s">
        <v>22</v>
      </c>
      <c r="M1999">
        <v>172000</v>
      </c>
      <c r="O1999" t="s">
        <v>299</v>
      </c>
      <c r="P1999" t="s">
        <v>7089</v>
      </c>
    </row>
    <row r="2000" spans="1:16" x14ac:dyDescent="0.55000000000000004">
      <c r="A2000" t="s">
        <v>40</v>
      </c>
      <c r="B2000" t="s">
        <v>7090</v>
      </c>
      <c r="C2000" t="s">
        <v>372</v>
      </c>
      <c r="D2000" t="s">
        <v>3970</v>
      </c>
      <c r="E2000" t="s">
        <v>20</v>
      </c>
      <c r="F2000" t="b">
        <v>0</v>
      </c>
      <c r="G2000" t="s">
        <v>35</v>
      </c>
      <c r="H2000" s="4">
        <v>45693.25240740741</v>
      </c>
      <c r="I2000" t="b">
        <v>1</v>
      </c>
      <c r="J2000" t="b">
        <v>0</v>
      </c>
      <c r="K2000" t="s">
        <v>24</v>
      </c>
      <c r="L2000" t="s">
        <v>22</v>
      </c>
      <c r="M2000">
        <v>155000</v>
      </c>
      <c r="O2000" t="s">
        <v>2217</v>
      </c>
      <c r="P2000" t="s">
        <v>7091</v>
      </c>
    </row>
    <row r="2001" spans="1:16" x14ac:dyDescent="0.55000000000000004">
      <c r="A2001" t="s">
        <v>40</v>
      </c>
      <c r="B2001" t="s">
        <v>7092</v>
      </c>
      <c r="C2001" t="s">
        <v>555</v>
      </c>
      <c r="D2001" t="s">
        <v>3828</v>
      </c>
      <c r="E2001" t="s">
        <v>20</v>
      </c>
      <c r="F2001" t="b">
        <v>0</v>
      </c>
      <c r="G2001" t="s">
        <v>30</v>
      </c>
      <c r="H2001" s="4">
        <v>45693.252824074072</v>
      </c>
      <c r="I2001" t="b">
        <v>0</v>
      </c>
      <c r="J2001" t="b">
        <v>1</v>
      </c>
      <c r="K2001" t="s">
        <v>24</v>
      </c>
      <c r="L2001" t="s">
        <v>22</v>
      </c>
      <c r="M2001">
        <v>120000</v>
      </c>
      <c r="O2001" t="s">
        <v>75</v>
      </c>
      <c r="P2001" t="s">
        <v>7093</v>
      </c>
    </row>
    <row r="2002" spans="1:16" x14ac:dyDescent="0.55000000000000004">
      <c r="A2002" t="s">
        <v>1</v>
      </c>
      <c r="B2002" t="s">
        <v>7094</v>
      </c>
      <c r="C2002" t="s">
        <v>314</v>
      </c>
      <c r="D2002" t="s">
        <v>5243</v>
      </c>
      <c r="E2002" t="s">
        <v>20</v>
      </c>
      <c r="F2002" t="b">
        <v>0</v>
      </c>
      <c r="G2002" t="s">
        <v>314</v>
      </c>
      <c r="H2002" s="4">
        <v>45693.257731481477</v>
      </c>
      <c r="I2002" t="b">
        <v>0</v>
      </c>
      <c r="J2002" t="b">
        <v>0</v>
      </c>
      <c r="K2002" t="s">
        <v>314</v>
      </c>
      <c r="L2002" t="s">
        <v>22</v>
      </c>
      <c r="M2002">
        <v>78000</v>
      </c>
      <c r="O2002" t="s">
        <v>7095</v>
      </c>
    </row>
    <row r="2003" spans="1:16" x14ac:dyDescent="0.55000000000000004">
      <c r="A2003" t="s">
        <v>2</v>
      </c>
      <c r="B2003" t="s">
        <v>392</v>
      </c>
      <c r="C2003" t="s">
        <v>39</v>
      </c>
      <c r="D2003" t="s">
        <v>3968</v>
      </c>
      <c r="E2003" t="s">
        <v>20</v>
      </c>
      <c r="F2003" t="b">
        <v>1</v>
      </c>
      <c r="G2003" t="s">
        <v>1247</v>
      </c>
      <c r="H2003" s="4">
        <v>45693.280081018522</v>
      </c>
      <c r="I2003" t="b">
        <v>1</v>
      </c>
      <c r="J2003" t="b">
        <v>0</v>
      </c>
      <c r="K2003" t="s">
        <v>1247</v>
      </c>
      <c r="L2003" t="s">
        <v>22</v>
      </c>
      <c r="M2003">
        <v>70000</v>
      </c>
      <c r="O2003" t="s">
        <v>7096</v>
      </c>
      <c r="P2003" t="s">
        <v>7097</v>
      </c>
    </row>
    <row r="2004" spans="1:16" x14ac:dyDescent="0.55000000000000004">
      <c r="A2004" t="s">
        <v>2</v>
      </c>
      <c r="B2004" t="s">
        <v>2604</v>
      </c>
      <c r="C2004" t="s">
        <v>192</v>
      </c>
      <c r="D2004" t="s">
        <v>3828</v>
      </c>
      <c r="E2004" t="s">
        <v>51</v>
      </c>
      <c r="F2004" t="b">
        <v>0</v>
      </c>
      <c r="G2004" t="s">
        <v>23</v>
      </c>
      <c r="H2004" s="4">
        <v>45693.282488425917</v>
      </c>
      <c r="I2004" t="b">
        <v>1</v>
      </c>
      <c r="J2004" t="b">
        <v>0</v>
      </c>
      <c r="K2004" t="s">
        <v>24</v>
      </c>
      <c r="L2004" t="s">
        <v>36</v>
      </c>
      <c r="N2004">
        <v>40</v>
      </c>
      <c r="O2004" t="s">
        <v>5589</v>
      </c>
    </row>
    <row r="2005" spans="1:16" x14ac:dyDescent="0.55000000000000004">
      <c r="A2005" t="s">
        <v>0</v>
      </c>
      <c r="B2005" t="s">
        <v>7098</v>
      </c>
      <c r="C2005" t="s">
        <v>37</v>
      </c>
      <c r="D2005" t="s">
        <v>3957</v>
      </c>
      <c r="E2005" t="s">
        <v>34</v>
      </c>
      <c r="F2005" t="b">
        <v>0</v>
      </c>
      <c r="G2005" t="s">
        <v>27</v>
      </c>
      <c r="H2005" s="4">
        <v>45693.333414351851</v>
      </c>
      <c r="I2005" t="b">
        <v>0</v>
      </c>
      <c r="J2005" t="b">
        <v>1</v>
      </c>
      <c r="K2005" t="s">
        <v>24</v>
      </c>
      <c r="L2005" t="s">
        <v>36</v>
      </c>
      <c r="N2005">
        <v>26.389999389648441</v>
      </c>
      <c r="O2005" t="s">
        <v>38</v>
      </c>
      <c r="P2005" t="s">
        <v>2685</v>
      </c>
    </row>
    <row r="2006" spans="1:16" x14ac:dyDescent="0.55000000000000004">
      <c r="A2006" t="s">
        <v>40</v>
      </c>
      <c r="B2006" t="s">
        <v>7099</v>
      </c>
      <c r="C2006" t="s">
        <v>192</v>
      </c>
      <c r="D2006" t="s">
        <v>3973</v>
      </c>
      <c r="E2006" t="s">
        <v>20</v>
      </c>
      <c r="F2006" t="b">
        <v>0</v>
      </c>
      <c r="G2006" t="s">
        <v>27</v>
      </c>
      <c r="H2006" s="4">
        <v>45693.335104166668</v>
      </c>
      <c r="I2006" t="b">
        <v>1</v>
      </c>
      <c r="J2006" t="b">
        <v>0</v>
      </c>
      <c r="K2006" t="s">
        <v>24</v>
      </c>
      <c r="L2006" t="s">
        <v>22</v>
      </c>
      <c r="M2006">
        <v>124000</v>
      </c>
      <c r="O2006" t="s">
        <v>2393</v>
      </c>
      <c r="P2006" t="s">
        <v>7100</v>
      </c>
    </row>
    <row r="2007" spans="1:16" x14ac:dyDescent="0.55000000000000004">
      <c r="A2007" t="s">
        <v>2</v>
      </c>
      <c r="B2007" t="s">
        <v>7101</v>
      </c>
      <c r="C2007" t="s">
        <v>140</v>
      </c>
      <c r="D2007" t="s">
        <v>3973</v>
      </c>
      <c r="E2007" t="s">
        <v>20</v>
      </c>
      <c r="F2007" t="b">
        <v>0</v>
      </c>
      <c r="G2007" t="s">
        <v>35</v>
      </c>
      <c r="H2007" s="4">
        <v>45693.375509259262</v>
      </c>
      <c r="I2007" t="b">
        <v>1</v>
      </c>
      <c r="J2007" t="b">
        <v>1</v>
      </c>
      <c r="K2007" t="s">
        <v>24</v>
      </c>
      <c r="L2007" t="s">
        <v>22</v>
      </c>
      <c r="M2007">
        <v>162500</v>
      </c>
      <c r="O2007" t="s">
        <v>1172</v>
      </c>
      <c r="P2007" t="s">
        <v>1206</v>
      </c>
    </row>
    <row r="2008" spans="1:16" x14ac:dyDescent="0.55000000000000004">
      <c r="A2008" t="s">
        <v>2</v>
      </c>
      <c r="B2008" t="s">
        <v>7049</v>
      </c>
      <c r="C2008" t="s">
        <v>559</v>
      </c>
      <c r="D2008" t="s">
        <v>7102</v>
      </c>
      <c r="E2008" t="s">
        <v>20</v>
      </c>
      <c r="F2008" t="b">
        <v>0</v>
      </c>
      <c r="G2008" t="s">
        <v>27</v>
      </c>
      <c r="H2008" s="4">
        <v>45693.376562500001</v>
      </c>
      <c r="I2008" t="b">
        <v>0</v>
      </c>
      <c r="J2008" t="b">
        <v>0</v>
      </c>
      <c r="K2008" t="s">
        <v>24</v>
      </c>
      <c r="L2008" t="s">
        <v>36</v>
      </c>
      <c r="N2008">
        <v>57.5</v>
      </c>
      <c r="O2008" t="s">
        <v>7050</v>
      </c>
      <c r="P2008" t="s">
        <v>7051</v>
      </c>
    </row>
    <row r="2009" spans="1:16" x14ac:dyDescent="0.55000000000000004">
      <c r="A2009" t="s">
        <v>139</v>
      </c>
      <c r="B2009" t="s">
        <v>7103</v>
      </c>
      <c r="C2009" t="s">
        <v>1270</v>
      </c>
      <c r="D2009" t="s">
        <v>3973</v>
      </c>
      <c r="E2009" t="s">
        <v>20</v>
      </c>
      <c r="F2009" t="b">
        <v>0</v>
      </c>
      <c r="G2009" t="s">
        <v>27</v>
      </c>
      <c r="H2009" s="4">
        <v>45693.376851851863</v>
      </c>
      <c r="I2009" t="b">
        <v>0</v>
      </c>
      <c r="J2009" t="b">
        <v>1</v>
      </c>
      <c r="K2009" t="s">
        <v>24</v>
      </c>
      <c r="L2009" t="s">
        <v>22</v>
      </c>
      <c r="M2009">
        <v>137300</v>
      </c>
      <c r="O2009" t="s">
        <v>1172</v>
      </c>
      <c r="P2009" t="s">
        <v>7104</v>
      </c>
    </row>
    <row r="2010" spans="1:16" x14ac:dyDescent="0.55000000000000004">
      <c r="A2010" t="s">
        <v>2</v>
      </c>
      <c r="B2010" t="s">
        <v>7105</v>
      </c>
      <c r="C2010" t="s">
        <v>922</v>
      </c>
      <c r="D2010" t="s">
        <v>4035</v>
      </c>
      <c r="E2010" t="s">
        <v>20</v>
      </c>
      <c r="F2010" t="b">
        <v>0</v>
      </c>
      <c r="G2010" t="s">
        <v>158</v>
      </c>
      <c r="H2010" s="4">
        <v>45693.379606481481</v>
      </c>
      <c r="I2010" t="b">
        <v>0</v>
      </c>
      <c r="J2010" t="b">
        <v>0</v>
      </c>
      <c r="K2010" t="s">
        <v>158</v>
      </c>
      <c r="L2010" t="s">
        <v>22</v>
      </c>
      <c r="M2010">
        <v>70000</v>
      </c>
      <c r="O2010" t="s">
        <v>1610</v>
      </c>
      <c r="P2010" t="s">
        <v>7106</v>
      </c>
    </row>
    <row r="2011" spans="1:16" x14ac:dyDescent="0.55000000000000004">
      <c r="A2011" t="s">
        <v>0</v>
      </c>
      <c r="B2011" t="s">
        <v>2345</v>
      </c>
      <c r="C2011" t="s">
        <v>1264</v>
      </c>
      <c r="D2011" t="s">
        <v>3973</v>
      </c>
      <c r="E2011" t="s">
        <v>20</v>
      </c>
      <c r="F2011" t="b">
        <v>0</v>
      </c>
      <c r="G2011" t="s">
        <v>27</v>
      </c>
      <c r="H2011" s="4">
        <v>45693.416747685187</v>
      </c>
      <c r="I2011" t="b">
        <v>0</v>
      </c>
      <c r="J2011" t="b">
        <v>1</v>
      </c>
      <c r="K2011" t="s">
        <v>24</v>
      </c>
      <c r="L2011" t="s">
        <v>22</v>
      </c>
      <c r="M2011">
        <v>103000</v>
      </c>
      <c r="O2011" t="s">
        <v>1265</v>
      </c>
      <c r="P2011" t="s">
        <v>7107</v>
      </c>
    </row>
    <row r="2012" spans="1:16" x14ac:dyDescent="0.55000000000000004">
      <c r="A2012" t="s">
        <v>191</v>
      </c>
      <c r="B2012" t="s">
        <v>7108</v>
      </c>
      <c r="C2012" t="s">
        <v>7109</v>
      </c>
      <c r="D2012" t="s">
        <v>3973</v>
      </c>
      <c r="E2012" t="s">
        <v>20</v>
      </c>
      <c r="F2012" t="b">
        <v>0</v>
      </c>
      <c r="G2012" t="s">
        <v>27</v>
      </c>
      <c r="H2012" s="4">
        <v>45693.416851851849</v>
      </c>
      <c r="I2012" t="b">
        <v>0</v>
      </c>
      <c r="J2012" t="b">
        <v>1</v>
      </c>
      <c r="K2012" t="s">
        <v>24</v>
      </c>
      <c r="L2012" t="s">
        <v>36</v>
      </c>
      <c r="N2012">
        <v>33.970001220703118</v>
      </c>
      <c r="O2012" t="s">
        <v>7110</v>
      </c>
      <c r="P2012" t="s">
        <v>1749</v>
      </c>
    </row>
    <row r="2013" spans="1:16" x14ac:dyDescent="0.55000000000000004">
      <c r="A2013" t="s">
        <v>139</v>
      </c>
      <c r="B2013" t="s">
        <v>7111</v>
      </c>
      <c r="C2013" t="s">
        <v>49</v>
      </c>
      <c r="D2013" t="s">
        <v>3973</v>
      </c>
      <c r="E2013" t="s">
        <v>20</v>
      </c>
      <c r="F2013" t="b">
        <v>0</v>
      </c>
      <c r="G2013" t="s">
        <v>41</v>
      </c>
      <c r="H2013" s="4">
        <v>45693.417071759257</v>
      </c>
      <c r="I2013" t="b">
        <v>0</v>
      </c>
      <c r="J2013" t="b">
        <v>1</v>
      </c>
      <c r="K2013" t="s">
        <v>24</v>
      </c>
      <c r="L2013" t="s">
        <v>22</v>
      </c>
      <c r="M2013">
        <v>82000</v>
      </c>
      <c r="O2013" t="s">
        <v>7112</v>
      </c>
    </row>
    <row r="2014" spans="1:16" x14ac:dyDescent="0.55000000000000004">
      <c r="A2014" t="s">
        <v>0</v>
      </c>
      <c r="B2014" t="s">
        <v>7113</v>
      </c>
      <c r="C2014" t="s">
        <v>140</v>
      </c>
      <c r="D2014" t="s">
        <v>3973</v>
      </c>
      <c r="E2014" t="s">
        <v>20</v>
      </c>
      <c r="F2014" t="b">
        <v>0</v>
      </c>
      <c r="G2014" t="s">
        <v>35</v>
      </c>
      <c r="H2014" s="4">
        <v>45693.417199074072</v>
      </c>
      <c r="I2014" t="b">
        <v>0</v>
      </c>
      <c r="J2014" t="b">
        <v>0</v>
      </c>
      <c r="K2014" t="s">
        <v>24</v>
      </c>
      <c r="L2014" t="s">
        <v>22</v>
      </c>
      <c r="M2014">
        <v>105000</v>
      </c>
      <c r="O2014" t="s">
        <v>482</v>
      </c>
      <c r="P2014" t="s">
        <v>7114</v>
      </c>
    </row>
    <row r="2015" spans="1:16" x14ac:dyDescent="0.55000000000000004">
      <c r="A2015" t="s">
        <v>2</v>
      </c>
      <c r="B2015" t="s">
        <v>7115</v>
      </c>
      <c r="C2015" t="s">
        <v>515</v>
      </c>
      <c r="D2015" t="s">
        <v>3970</v>
      </c>
      <c r="E2015" t="s">
        <v>20</v>
      </c>
      <c r="F2015" t="b">
        <v>0</v>
      </c>
      <c r="G2015" t="s">
        <v>27</v>
      </c>
      <c r="H2015" s="4">
        <v>45693.418275462973</v>
      </c>
      <c r="I2015" t="b">
        <v>0</v>
      </c>
      <c r="J2015" t="b">
        <v>1</v>
      </c>
      <c r="K2015" t="s">
        <v>24</v>
      </c>
      <c r="L2015" t="s">
        <v>22</v>
      </c>
      <c r="M2015">
        <v>118650</v>
      </c>
      <c r="O2015" t="s">
        <v>512</v>
      </c>
      <c r="P2015" t="s">
        <v>7116</v>
      </c>
    </row>
    <row r="2016" spans="1:16" x14ac:dyDescent="0.55000000000000004">
      <c r="A2016" t="s">
        <v>40</v>
      </c>
      <c r="B2016" t="s">
        <v>7117</v>
      </c>
      <c r="C2016" t="s">
        <v>172</v>
      </c>
      <c r="D2016" t="s">
        <v>3973</v>
      </c>
      <c r="E2016" t="s">
        <v>20</v>
      </c>
      <c r="F2016" t="b">
        <v>0</v>
      </c>
      <c r="G2016" t="s">
        <v>27</v>
      </c>
      <c r="H2016" s="4">
        <v>45693.418541666673</v>
      </c>
      <c r="I2016" t="b">
        <v>0</v>
      </c>
      <c r="J2016" t="b">
        <v>1</v>
      </c>
      <c r="K2016" t="s">
        <v>24</v>
      </c>
      <c r="L2016" t="s">
        <v>22</v>
      </c>
      <c r="M2016">
        <v>284000</v>
      </c>
      <c r="O2016" t="s">
        <v>1512</v>
      </c>
      <c r="P2016" t="s">
        <v>7118</v>
      </c>
    </row>
    <row r="2017" spans="1:16" x14ac:dyDescent="0.55000000000000004">
      <c r="A2017" t="s">
        <v>19</v>
      </c>
      <c r="B2017" t="s">
        <v>7119</v>
      </c>
      <c r="C2017" t="s">
        <v>47</v>
      </c>
      <c r="D2017" t="s">
        <v>3973</v>
      </c>
      <c r="E2017" t="s">
        <v>20</v>
      </c>
      <c r="F2017" t="b">
        <v>0</v>
      </c>
      <c r="G2017" t="s">
        <v>27</v>
      </c>
      <c r="H2017" s="4">
        <v>45693.418564814812</v>
      </c>
      <c r="I2017" t="b">
        <v>0</v>
      </c>
      <c r="J2017" t="b">
        <v>1</v>
      </c>
      <c r="K2017" t="s">
        <v>24</v>
      </c>
      <c r="L2017" t="s">
        <v>22</v>
      </c>
      <c r="M2017">
        <v>298000</v>
      </c>
      <c r="O2017" t="s">
        <v>1461</v>
      </c>
      <c r="P2017" t="s">
        <v>1428</v>
      </c>
    </row>
    <row r="2018" spans="1:16" x14ac:dyDescent="0.55000000000000004">
      <c r="A2018" t="s">
        <v>2</v>
      </c>
      <c r="B2018" t="s">
        <v>7120</v>
      </c>
      <c r="C2018" t="s">
        <v>236</v>
      </c>
      <c r="D2018" t="s">
        <v>3973</v>
      </c>
      <c r="E2018" t="s">
        <v>20</v>
      </c>
      <c r="F2018" t="b">
        <v>0</v>
      </c>
      <c r="G2018" t="s">
        <v>41</v>
      </c>
      <c r="H2018" s="4">
        <v>45693.419004629628</v>
      </c>
      <c r="I2018" t="b">
        <v>0</v>
      </c>
      <c r="J2018" t="b">
        <v>1</v>
      </c>
      <c r="K2018" t="s">
        <v>24</v>
      </c>
      <c r="L2018" t="s">
        <v>22</v>
      </c>
      <c r="M2018">
        <v>211000</v>
      </c>
      <c r="O2018" t="s">
        <v>1489</v>
      </c>
      <c r="P2018" t="s">
        <v>7121</v>
      </c>
    </row>
    <row r="2019" spans="1:16" x14ac:dyDescent="0.55000000000000004">
      <c r="A2019" t="s">
        <v>0</v>
      </c>
      <c r="B2019" t="s">
        <v>7122</v>
      </c>
      <c r="C2019" t="s">
        <v>122</v>
      </c>
      <c r="D2019" t="s">
        <v>3973</v>
      </c>
      <c r="E2019" t="s">
        <v>20</v>
      </c>
      <c r="F2019" t="b">
        <v>0</v>
      </c>
      <c r="G2019" t="s">
        <v>52</v>
      </c>
      <c r="H2019" s="4">
        <v>45693.459224537037</v>
      </c>
      <c r="I2019" t="b">
        <v>0</v>
      </c>
      <c r="J2019" t="b">
        <v>1</v>
      </c>
      <c r="K2019" t="s">
        <v>24</v>
      </c>
      <c r="L2019" t="s">
        <v>22</v>
      </c>
      <c r="M2019">
        <v>142300</v>
      </c>
      <c r="O2019" t="s">
        <v>402</v>
      </c>
    </row>
    <row r="2020" spans="1:16" x14ac:dyDescent="0.55000000000000004">
      <c r="A2020" t="s">
        <v>28</v>
      </c>
      <c r="B2020" t="s">
        <v>7123</v>
      </c>
      <c r="C2020" t="s">
        <v>455</v>
      </c>
      <c r="D2020" t="s">
        <v>3973</v>
      </c>
      <c r="E2020" t="s">
        <v>20</v>
      </c>
      <c r="F2020" t="b">
        <v>0</v>
      </c>
      <c r="G2020" t="s">
        <v>27</v>
      </c>
      <c r="H2020" s="4">
        <v>45693.45994212963</v>
      </c>
      <c r="I2020" t="b">
        <v>0</v>
      </c>
      <c r="J2020" t="b">
        <v>0</v>
      </c>
      <c r="K2020" t="s">
        <v>24</v>
      </c>
      <c r="L2020" t="s">
        <v>22</v>
      </c>
      <c r="M2020">
        <v>82500</v>
      </c>
      <c r="O2020" t="s">
        <v>482</v>
      </c>
    </row>
    <row r="2021" spans="1:16" x14ac:dyDescent="0.55000000000000004">
      <c r="A2021" t="s">
        <v>2</v>
      </c>
      <c r="B2021" t="s">
        <v>7124</v>
      </c>
      <c r="C2021" t="s">
        <v>71</v>
      </c>
      <c r="D2021" t="s">
        <v>3973</v>
      </c>
      <c r="E2021" t="s">
        <v>20</v>
      </c>
      <c r="F2021" t="b">
        <v>0</v>
      </c>
      <c r="G2021" t="s">
        <v>27</v>
      </c>
      <c r="H2021" s="4">
        <v>45693.460231481477</v>
      </c>
      <c r="I2021" t="b">
        <v>0</v>
      </c>
      <c r="J2021" t="b">
        <v>1</v>
      </c>
      <c r="K2021" t="s">
        <v>24</v>
      </c>
      <c r="L2021" t="s">
        <v>36</v>
      </c>
      <c r="N2021">
        <v>66.395004272460938</v>
      </c>
      <c r="O2021" t="s">
        <v>1172</v>
      </c>
      <c r="P2021" t="s">
        <v>7125</v>
      </c>
    </row>
    <row r="2022" spans="1:16" x14ac:dyDescent="0.55000000000000004">
      <c r="A2022" t="s">
        <v>89</v>
      </c>
      <c r="B2022" t="s">
        <v>7126</v>
      </c>
      <c r="C2022" t="s">
        <v>71</v>
      </c>
      <c r="D2022" t="s">
        <v>3973</v>
      </c>
      <c r="E2022" t="s">
        <v>20</v>
      </c>
      <c r="F2022" t="b">
        <v>0</v>
      </c>
      <c r="G2022" t="s">
        <v>41</v>
      </c>
      <c r="H2022" s="4">
        <v>45693.460648148153</v>
      </c>
      <c r="I2022" t="b">
        <v>0</v>
      </c>
      <c r="J2022" t="b">
        <v>1</v>
      </c>
      <c r="K2022" t="s">
        <v>24</v>
      </c>
      <c r="L2022" t="s">
        <v>22</v>
      </c>
      <c r="M2022">
        <v>237500</v>
      </c>
      <c r="O2022" t="s">
        <v>43</v>
      </c>
      <c r="P2022" t="s">
        <v>7127</v>
      </c>
    </row>
    <row r="2023" spans="1:16" x14ac:dyDescent="0.55000000000000004">
      <c r="A2023" t="s">
        <v>19</v>
      </c>
      <c r="B2023" t="s">
        <v>7128</v>
      </c>
      <c r="C2023" t="s">
        <v>624</v>
      </c>
      <c r="D2023" t="s">
        <v>3973</v>
      </c>
      <c r="E2023" t="s">
        <v>20</v>
      </c>
      <c r="F2023" t="b">
        <v>0</v>
      </c>
      <c r="G2023" t="s">
        <v>35</v>
      </c>
      <c r="H2023" s="4">
        <v>45693.500509259262</v>
      </c>
      <c r="I2023" t="b">
        <v>0</v>
      </c>
      <c r="J2023" t="b">
        <v>1</v>
      </c>
      <c r="K2023" t="s">
        <v>24</v>
      </c>
      <c r="L2023" t="s">
        <v>22</v>
      </c>
      <c r="M2023">
        <v>148500</v>
      </c>
      <c r="O2023" t="s">
        <v>1547</v>
      </c>
      <c r="P2023" t="s">
        <v>7129</v>
      </c>
    </row>
    <row r="2024" spans="1:16" x14ac:dyDescent="0.55000000000000004">
      <c r="A2024" t="s">
        <v>1</v>
      </c>
      <c r="B2024" t="s">
        <v>7130</v>
      </c>
      <c r="C2024" t="s">
        <v>158</v>
      </c>
      <c r="D2024" t="s">
        <v>4035</v>
      </c>
      <c r="E2024" t="s">
        <v>20</v>
      </c>
      <c r="F2024" t="b">
        <v>0</v>
      </c>
      <c r="G2024" t="s">
        <v>158</v>
      </c>
      <c r="H2024" s="4">
        <v>45693.504629629628</v>
      </c>
      <c r="I2024" t="b">
        <v>0</v>
      </c>
      <c r="J2024" t="b">
        <v>0</v>
      </c>
      <c r="K2024" t="s">
        <v>158</v>
      </c>
      <c r="L2024" t="s">
        <v>22</v>
      </c>
      <c r="M2024">
        <v>48000</v>
      </c>
      <c r="O2024" t="s">
        <v>1906</v>
      </c>
      <c r="P2024" t="s">
        <v>1483</v>
      </c>
    </row>
    <row r="2025" spans="1:16" x14ac:dyDescent="0.55000000000000004">
      <c r="A2025" t="s">
        <v>139</v>
      </c>
      <c r="B2025" t="s">
        <v>5999</v>
      </c>
      <c r="C2025" t="s">
        <v>986</v>
      </c>
      <c r="D2025" t="s">
        <v>4084</v>
      </c>
      <c r="E2025" t="s">
        <v>20</v>
      </c>
      <c r="F2025" t="b">
        <v>0</v>
      </c>
      <c r="G2025" t="s">
        <v>41</v>
      </c>
      <c r="H2025" s="4">
        <v>45693.542118055557</v>
      </c>
      <c r="I2025" t="b">
        <v>1</v>
      </c>
      <c r="J2025" t="b">
        <v>0</v>
      </c>
      <c r="K2025" t="s">
        <v>24</v>
      </c>
      <c r="L2025" t="s">
        <v>36</v>
      </c>
      <c r="N2025">
        <v>44.989997863769531</v>
      </c>
      <c r="O2025" t="s">
        <v>6000</v>
      </c>
      <c r="P2025" t="s">
        <v>2128</v>
      </c>
    </row>
    <row r="2026" spans="1:16" x14ac:dyDescent="0.55000000000000004">
      <c r="A2026" t="s">
        <v>0</v>
      </c>
      <c r="B2026" t="s">
        <v>0</v>
      </c>
      <c r="C2026" t="s">
        <v>7131</v>
      </c>
      <c r="D2026" t="s">
        <v>3957</v>
      </c>
      <c r="E2026" t="s">
        <v>34</v>
      </c>
      <c r="F2026" t="b">
        <v>0</v>
      </c>
      <c r="G2026" t="s">
        <v>27</v>
      </c>
      <c r="H2026" s="4">
        <v>45693.583379629628</v>
      </c>
      <c r="I2026" t="b">
        <v>1</v>
      </c>
      <c r="J2026" t="b">
        <v>1</v>
      </c>
      <c r="K2026" t="s">
        <v>24</v>
      </c>
      <c r="L2026" t="s">
        <v>36</v>
      </c>
      <c r="N2026">
        <v>27.979999542236332</v>
      </c>
      <c r="O2026" t="s">
        <v>6962</v>
      </c>
      <c r="P2026" t="s">
        <v>280</v>
      </c>
    </row>
    <row r="2027" spans="1:16" x14ac:dyDescent="0.55000000000000004">
      <c r="A2027" t="s">
        <v>0</v>
      </c>
      <c r="B2027" t="s">
        <v>7132</v>
      </c>
      <c r="C2027" t="s">
        <v>573</v>
      </c>
      <c r="D2027" t="s">
        <v>3973</v>
      </c>
      <c r="E2027" t="s">
        <v>20</v>
      </c>
      <c r="F2027" t="b">
        <v>0</v>
      </c>
      <c r="G2027" t="s">
        <v>30</v>
      </c>
      <c r="H2027" s="4">
        <v>45693.584074074082</v>
      </c>
      <c r="I2027" t="b">
        <v>0</v>
      </c>
      <c r="J2027" t="b">
        <v>1</v>
      </c>
      <c r="K2027" t="s">
        <v>24</v>
      </c>
      <c r="L2027" t="s">
        <v>22</v>
      </c>
      <c r="M2027">
        <v>148000</v>
      </c>
      <c r="O2027" t="s">
        <v>2424</v>
      </c>
      <c r="P2027" t="s">
        <v>7133</v>
      </c>
    </row>
    <row r="2028" spans="1:16" x14ac:dyDescent="0.55000000000000004">
      <c r="A2028" t="s">
        <v>1</v>
      </c>
      <c r="B2028" t="s">
        <v>7134</v>
      </c>
      <c r="C2028" t="s">
        <v>7135</v>
      </c>
      <c r="D2028" t="s">
        <v>4035</v>
      </c>
      <c r="E2028" t="s">
        <v>20</v>
      </c>
      <c r="F2028" t="b">
        <v>0</v>
      </c>
      <c r="G2028" t="s">
        <v>23</v>
      </c>
      <c r="H2028" s="4">
        <v>45693.615659722222</v>
      </c>
      <c r="I2028" t="b">
        <v>0</v>
      </c>
      <c r="J2028" t="b">
        <v>0</v>
      </c>
      <c r="K2028" t="s">
        <v>24</v>
      </c>
      <c r="L2028" t="s">
        <v>22</v>
      </c>
      <c r="M2028">
        <v>70400</v>
      </c>
      <c r="O2028" t="s">
        <v>7136</v>
      </c>
    </row>
    <row r="2029" spans="1:16" x14ac:dyDescent="0.55000000000000004">
      <c r="A2029" t="s">
        <v>2</v>
      </c>
      <c r="B2029" t="s">
        <v>7137</v>
      </c>
      <c r="C2029" t="s">
        <v>7138</v>
      </c>
      <c r="D2029" t="s">
        <v>2208</v>
      </c>
      <c r="E2029" t="s">
        <v>20</v>
      </c>
      <c r="F2029" t="b">
        <v>0</v>
      </c>
      <c r="G2029" t="s">
        <v>27</v>
      </c>
      <c r="H2029" s="4">
        <v>45693.626608796287</v>
      </c>
      <c r="I2029" t="b">
        <v>1</v>
      </c>
      <c r="J2029" t="b">
        <v>0</v>
      </c>
      <c r="K2029" t="s">
        <v>24</v>
      </c>
      <c r="L2029" t="s">
        <v>36</v>
      </c>
      <c r="N2029">
        <v>47.5</v>
      </c>
      <c r="O2029" t="s">
        <v>4671</v>
      </c>
      <c r="P2029" t="s">
        <v>7139</v>
      </c>
    </row>
    <row r="2030" spans="1:16" x14ac:dyDescent="0.55000000000000004">
      <c r="A2030" t="s">
        <v>2</v>
      </c>
      <c r="B2030" t="s">
        <v>660</v>
      </c>
      <c r="C2030" t="s">
        <v>3327</v>
      </c>
      <c r="D2030" t="s">
        <v>3973</v>
      </c>
      <c r="F2030" t="b">
        <v>0</v>
      </c>
      <c r="G2030" t="s">
        <v>27</v>
      </c>
      <c r="H2030" s="4">
        <v>45693.626770833333</v>
      </c>
      <c r="I2030" t="b">
        <v>0</v>
      </c>
      <c r="J2030" t="b">
        <v>0</v>
      </c>
      <c r="K2030" t="s">
        <v>24</v>
      </c>
      <c r="L2030" t="s">
        <v>36</v>
      </c>
      <c r="N2030">
        <v>45</v>
      </c>
      <c r="O2030" t="s">
        <v>1357</v>
      </c>
    </row>
    <row r="2031" spans="1:16" x14ac:dyDescent="0.55000000000000004">
      <c r="A2031" t="s">
        <v>1</v>
      </c>
      <c r="B2031" t="s">
        <v>1368</v>
      </c>
      <c r="C2031" t="s">
        <v>3394</v>
      </c>
      <c r="D2031" t="s">
        <v>4035</v>
      </c>
      <c r="E2031" t="s">
        <v>20</v>
      </c>
      <c r="F2031" t="b">
        <v>0</v>
      </c>
      <c r="G2031" t="s">
        <v>414</v>
      </c>
      <c r="H2031" s="4">
        <v>45693.633148148147</v>
      </c>
      <c r="I2031" t="b">
        <v>0</v>
      </c>
      <c r="J2031" t="b">
        <v>0</v>
      </c>
      <c r="K2031" t="s">
        <v>414</v>
      </c>
      <c r="L2031" t="s">
        <v>22</v>
      </c>
      <c r="M2031">
        <v>80000</v>
      </c>
      <c r="O2031" t="s">
        <v>742</v>
      </c>
      <c r="P2031" t="s">
        <v>1039</v>
      </c>
    </row>
    <row r="2032" spans="1:16" x14ac:dyDescent="0.55000000000000004">
      <c r="A2032" t="s">
        <v>2</v>
      </c>
      <c r="B2032" t="s">
        <v>1145</v>
      </c>
      <c r="C2032" t="s">
        <v>140</v>
      </c>
      <c r="D2032" t="s">
        <v>3973</v>
      </c>
      <c r="E2032" t="s">
        <v>51</v>
      </c>
      <c r="F2032" t="b">
        <v>0</v>
      </c>
      <c r="G2032" t="s">
        <v>35</v>
      </c>
      <c r="H2032" s="4">
        <v>45693.667245370372</v>
      </c>
      <c r="I2032" t="b">
        <v>0</v>
      </c>
      <c r="J2032" t="b">
        <v>0</v>
      </c>
      <c r="K2032" t="s">
        <v>24</v>
      </c>
      <c r="L2032" t="s">
        <v>36</v>
      </c>
      <c r="N2032">
        <v>100</v>
      </c>
      <c r="O2032" t="s">
        <v>7140</v>
      </c>
      <c r="P2032" t="s">
        <v>7141</v>
      </c>
    </row>
    <row r="2033" spans="1:16" x14ac:dyDescent="0.55000000000000004">
      <c r="A2033" t="s">
        <v>2</v>
      </c>
      <c r="B2033" t="s">
        <v>7142</v>
      </c>
      <c r="C2033" t="s">
        <v>1693</v>
      </c>
      <c r="D2033" t="s">
        <v>3973</v>
      </c>
      <c r="E2033" t="s">
        <v>20</v>
      </c>
      <c r="F2033" t="b">
        <v>0</v>
      </c>
      <c r="G2033" t="s">
        <v>52</v>
      </c>
      <c r="H2033" s="4">
        <v>45693.667615740742</v>
      </c>
      <c r="I2033" t="b">
        <v>1</v>
      </c>
      <c r="J2033" t="b">
        <v>0</v>
      </c>
      <c r="K2033" t="s">
        <v>24</v>
      </c>
      <c r="L2033" t="s">
        <v>22</v>
      </c>
      <c r="M2033">
        <v>100000</v>
      </c>
      <c r="O2033" t="s">
        <v>1736</v>
      </c>
      <c r="P2033" t="s">
        <v>119</v>
      </c>
    </row>
    <row r="2034" spans="1:16" x14ac:dyDescent="0.55000000000000004">
      <c r="A2034" t="s">
        <v>2</v>
      </c>
      <c r="B2034" t="s">
        <v>358</v>
      </c>
      <c r="C2034" t="s">
        <v>2106</v>
      </c>
      <c r="D2034" t="s">
        <v>3828</v>
      </c>
      <c r="E2034" t="s">
        <v>51</v>
      </c>
      <c r="F2034" t="b">
        <v>0</v>
      </c>
      <c r="G2034" t="s">
        <v>27</v>
      </c>
      <c r="H2034" s="4">
        <v>45693.668275462973</v>
      </c>
      <c r="I2034" t="b">
        <v>0</v>
      </c>
      <c r="J2034" t="b">
        <v>0</v>
      </c>
      <c r="K2034" t="s">
        <v>24</v>
      </c>
      <c r="L2034" t="s">
        <v>36</v>
      </c>
      <c r="N2034">
        <v>45.5</v>
      </c>
      <c r="O2034" t="s">
        <v>7143</v>
      </c>
      <c r="P2034" t="s">
        <v>7144</v>
      </c>
    </row>
    <row r="2035" spans="1:16" x14ac:dyDescent="0.55000000000000004">
      <c r="A2035" t="s">
        <v>2</v>
      </c>
      <c r="B2035" t="s">
        <v>7145</v>
      </c>
      <c r="C2035" t="s">
        <v>39</v>
      </c>
      <c r="D2035" t="s">
        <v>3973</v>
      </c>
      <c r="E2035" t="s">
        <v>20</v>
      </c>
      <c r="F2035" t="b">
        <v>1</v>
      </c>
      <c r="G2035" t="s">
        <v>27</v>
      </c>
      <c r="H2035" s="4">
        <v>45693.668379629627</v>
      </c>
      <c r="I2035" t="b">
        <v>0</v>
      </c>
      <c r="J2035" t="b">
        <v>1</v>
      </c>
      <c r="K2035" t="s">
        <v>24</v>
      </c>
      <c r="L2035" t="s">
        <v>22</v>
      </c>
      <c r="M2035">
        <v>175000</v>
      </c>
      <c r="O2035" t="s">
        <v>7146</v>
      </c>
      <c r="P2035" t="s">
        <v>7147</v>
      </c>
    </row>
    <row r="2036" spans="1:16" x14ac:dyDescent="0.55000000000000004">
      <c r="A2036" t="s">
        <v>2</v>
      </c>
      <c r="B2036" t="s">
        <v>2</v>
      </c>
      <c r="C2036" t="s">
        <v>1218</v>
      </c>
      <c r="D2036" t="s">
        <v>2208</v>
      </c>
      <c r="E2036" t="s">
        <v>20</v>
      </c>
      <c r="F2036" t="b">
        <v>0</v>
      </c>
      <c r="G2036" t="s">
        <v>27</v>
      </c>
      <c r="H2036" s="4">
        <v>45693.668414351851</v>
      </c>
      <c r="I2036" t="b">
        <v>0</v>
      </c>
      <c r="J2036" t="b">
        <v>0</v>
      </c>
      <c r="K2036" t="s">
        <v>24</v>
      </c>
      <c r="L2036" t="s">
        <v>36</v>
      </c>
      <c r="N2036">
        <v>51</v>
      </c>
      <c r="O2036" t="s">
        <v>7148</v>
      </c>
      <c r="P2036" t="s">
        <v>7149</v>
      </c>
    </row>
    <row r="2037" spans="1:16" x14ac:dyDescent="0.55000000000000004">
      <c r="A2037" t="s">
        <v>0</v>
      </c>
      <c r="B2037" t="s">
        <v>7150</v>
      </c>
      <c r="C2037" t="s">
        <v>1817</v>
      </c>
      <c r="D2037" t="s">
        <v>3973</v>
      </c>
      <c r="E2037" t="s">
        <v>51</v>
      </c>
      <c r="F2037" t="b">
        <v>0</v>
      </c>
      <c r="G2037" t="s">
        <v>30</v>
      </c>
      <c r="H2037" s="4">
        <v>45693.669583333343</v>
      </c>
      <c r="I2037" t="b">
        <v>1</v>
      </c>
      <c r="J2037" t="b">
        <v>0</v>
      </c>
      <c r="K2037" t="s">
        <v>24</v>
      </c>
      <c r="L2037" t="s">
        <v>36</v>
      </c>
      <c r="N2037">
        <v>62.5</v>
      </c>
      <c r="O2037" t="s">
        <v>406</v>
      </c>
      <c r="P2037" t="s">
        <v>7151</v>
      </c>
    </row>
    <row r="2038" spans="1:16" x14ac:dyDescent="0.55000000000000004">
      <c r="A2038" t="s">
        <v>0</v>
      </c>
      <c r="B2038" t="s">
        <v>7152</v>
      </c>
      <c r="C2038" t="s">
        <v>2737</v>
      </c>
      <c r="D2038" t="s">
        <v>3828</v>
      </c>
      <c r="E2038" t="s">
        <v>20</v>
      </c>
      <c r="F2038" t="b">
        <v>0</v>
      </c>
      <c r="G2038" t="s">
        <v>27</v>
      </c>
      <c r="H2038" s="4">
        <v>45693.708379629628</v>
      </c>
      <c r="I2038" t="b">
        <v>1</v>
      </c>
      <c r="J2038" t="b">
        <v>0</v>
      </c>
      <c r="K2038" t="s">
        <v>24</v>
      </c>
      <c r="L2038" t="s">
        <v>22</v>
      </c>
      <c r="M2038">
        <v>70000</v>
      </c>
      <c r="O2038" t="s">
        <v>7153</v>
      </c>
      <c r="P2038" t="s">
        <v>204</v>
      </c>
    </row>
    <row r="2039" spans="1:16" x14ac:dyDescent="0.55000000000000004">
      <c r="A2039" t="s">
        <v>0</v>
      </c>
      <c r="B2039" t="s">
        <v>1098</v>
      </c>
      <c r="C2039" t="s">
        <v>64</v>
      </c>
      <c r="D2039" t="s">
        <v>3973</v>
      </c>
      <c r="E2039" t="s">
        <v>51</v>
      </c>
      <c r="F2039" t="b">
        <v>0</v>
      </c>
      <c r="G2039" t="s">
        <v>52</v>
      </c>
      <c r="H2039" s="4">
        <v>45693.709166666667</v>
      </c>
      <c r="I2039" t="b">
        <v>0</v>
      </c>
      <c r="J2039" t="b">
        <v>1</v>
      </c>
      <c r="K2039" t="s">
        <v>24</v>
      </c>
      <c r="L2039" t="s">
        <v>22</v>
      </c>
      <c r="M2039">
        <v>102500</v>
      </c>
      <c r="O2039" t="s">
        <v>1784</v>
      </c>
      <c r="P2039" t="s">
        <v>7154</v>
      </c>
    </row>
    <row r="2040" spans="1:16" x14ac:dyDescent="0.55000000000000004">
      <c r="A2040" t="s">
        <v>139</v>
      </c>
      <c r="B2040" t="s">
        <v>1756</v>
      </c>
      <c r="C2040" t="s">
        <v>378</v>
      </c>
      <c r="D2040" t="s">
        <v>3973</v>
      </c>
      <c r="E2040" t="s">
        <v>51</v>
      </c>
      <c r="F2040" t="b">
        <v>0</v>
      </c>
      <c r="G2040" t="s">
        <v>52</v>
      </c>
      <c r="H2040" s="4">
        <v>45693.709224537037</v>
      </c>
      <c r="I2040" t="b">
        <v>0</v>
      </c>
      <c r="J2040" t="b">
        <v>0</v>
      </c>
      <c r="K2040" t="s">
        <v>24</v>
      </c>
      <c r="L2040" t="s">
        <v>36</v>
      </c>
      <c r="N2040">
        <v>28.255001068115231</v>
      </c>
      <c r="O2040" t="s">
        <v>1783</v>
      </c>
      <c r="P2040" t="s">
        <v>7155</v>
      </c>
    </row>
    <row r="2041" spans="1:16" x14ac:dyDescent="0.55000000000000004">
      <c r="A2041" t="s">
        <v>40</v>
      </c>
      <c r="B2041" t="s">
        <v>40</v>
      </c>
      <c r="C2041" t="s">
        <v>3497</v>
      </c>
      <c r="D2041" t="s">
        <v>3973</v>
      </c>
      <c r="E2041" t="s">
        <v>20</v>
      </c>
      <c r="F2041" t="b">
        <v>0</v>
      </c>
      <c r="G2041" t="s">
        <v>27</v>
      </c>
      <c r="H2041" s="4">
        <v>45693.710057870368</v>
      </c>
      <c r="I2041" t="b">
        <v>0</v>
      </c>
      <c r="J2041" t="b">
        <v>0</v>
      </c>
      <c r="K2041" t="s">
        <v>24</v>
      </c>
      <c r="L2041" t="s">
        <v>22</v>
      </c>
      <c r="M2041">
        <v>125000</v>
      </c>
      <c r="O2041" t="s">
        <v>7156</v>
      </c>
      <c r="P2041" t="s">
        <v>7157</v>
      </c>
    </row>
    <row r="2042" spans="1:16" x14ac:dyDescent="0.55000000000000004">
      <c r="A2042" t="s">
        <v>40</v>
      </c>
      <c r="B2042" t="s">
        <v>7158</v>
      </c>
      <c r="C2042" t="s">
        <v>29</v>
      </c>
      <c r="D2042" t="s">
        <v>3600</v>
      </c>
      <c r="E2042" t="s">
        <v>20</v>
      </c>
      <c r="F2042" t="b">
        <v>0</v>
      </c>
      <c r="G2042" t="s">
        <v>27</v>
      </c>
      <c r="H2042" s="4">
        <v>45693.710057870368</v>
      </c>
      <c r="I2042" t="b">
        <v>0</v>
      </c>
      <c r="J2042" t="b">
        <v>0</v>
      </c>
      <c r="K2042" t="s">
        <v>24</v>
      </c>
      <c r="L2042" t="s">
        <v>22</v>
      </c>
      <c r="M2042">
        <v>140000</v>
      </c>
      <c r="O2042" t="s">
        <v>2211</v>
      </c>
      <c r="P2042" t="s">
        <v>7159</v>
      </c>
    </row>
    <row r="2043" spans="1:16" x14ac:dyDescent="0.55000000000000004">
      <c r="A2043" t="s">
        <v>89</v>
      </c>
      <c r="B2043" t="s">
        <v>7160</v>
      </c>
      <c r="C2043" t="s">
        <v>2950</v>
      </c>
      <c r="D2043" t="s">
        <v>3973</v>
      </c>
      <c r="E2043" t="s">
        <v>20</v>
      </c>
      <c r="F2043" t="b">
        <v>0</v>
      </c>
      <c r="G2043" t="s">
        <v>35</v>
      </c>
      <c r="H2043" s="4">
        <v>45693.710914351846</v>
      </c>
      <c r="I2043" t="b">
        <v>0</v>
      </c>
      <c r="J2043" t="b">
        <v>0</v>
      </c>
      <c r="K2043" t="s">
        <v>24</v>
      </c>
      <c r="L2043" t="s">
        <v>22</v>
      </c>
      <c r="M2043">
        <v>117500</v>
      </c>
      <c r="O2043" t="s">
        <v>7161</v>
      </c>
      <c r="P2043" t="s">
        <v>7162</v>
      </c>
    </row>
    <row r="2044" spans="1:16" x14ac:dyDescent="0.55000000000000004">
      <c r="A2044" t="s">
        <v>2</v>
      </c>
      <c r="B2044" t="s">
        <v>2337</v>
      </c>
      <c r="C2044" t="s">
        <v>49</v>
      </c>
      <c r="D2044" t="s">
        <v>3973</v>
      </c>
      <c r="E2044" t="s">
        <v>20</v>
      </c>
      <c r="F2044" t="b">
        <v>0</v>
      </c>
      <c r="G2044" t="s">
        <v>30</v>
      </c>
      <c r="H2044" s="4">
        <v>45693.711342592593</v>
      </c>
      <c r="I2044" t="b">
        <v>0</v>
      </c>
      <c r="J2044" t="b">
        <v>0</v>
      </c>
      <c r="K2044" t="s">
        <v>24</v>
      </c>
      <c r="L2044" t="s">
        <v>22</v>
      </c>
      <c r="M2044">
        <v>350000</v>
      </c>
      <c r="O2044" t="s">
        <v>3634</v>
      </c>
      <c r="P2044" t="s">
        <v>7163</v>
      </c>
    </row>
    <row r="2045" spans="1:16" x14ac:dyDescent="0.55000000000000004">
      <c r="A2045" t="s">
        <v>0</v>
      </c>
      <c r="B2045" t="s">
        <v>7164</v>
      </c>
      <c r="C2045" t="s">
        <v>44</v>
      </c>
      <c r="D2045" t="s">
        <v>3973</v>
      </c>
      <c r="E2045" t="s">
        <v>20</v>
      </c>
      <c r="F2045" t="b">
        <v>0</v>
      </c>
      <c r="G2045" t="s">
        <v>41</v>
      </c>
      <c r="H2045" s="4">
        <v>45693.750300925924</v>
      </c>
      <c r="I2045" t="b">
        <v>0</v>
      </c>
      <c r="J2045" t="b">
        <v>1</v>
      </c>
      <c r="K2045" t="s">
        <v>24</v>
      </c>
      <c r="L2045" t="s">
        <v>36</v>
      </c>
      <c r="N2045">
        <v>29.39999961853027</v>
      </c>
      <c r="O2045" t="s">
        <v>3517</v>
      </c>
      <c r="P2045" t="s">
        <v>3462</v>
      </c>
    </row>
    <row r="2046" spans="1:16" x14ac:dyDescent="0.55000000000000004">
      <c r="A2046" t="s">
        <v>2</v>
      </c>
      <c r="B2046" t="s">
        <v>7165</v>
      </c>
      <c r="C2046" t="s">
        <v>2348</v>
      </c>
      <c r="D2046" t="s">
        <v>7166</v>
      </c>
      <c r="F2046" t="b">
        <v>0</v>
      </c>
      <c r="G2046" t="s">
        <v>414</v>
      </c>
      <c r="H2046" s="4">
        <v>45693.758229166669</v>
      </c>
      <c r="I2046" t="b">
        <v>1</v>
      </c>
      <c r="J2046" t="b">
        <v>0</v>
      </c>
      <c r="K2046" t="s">
        <v>414</v>
      </c>
      <c r="L2046" t="s">
        <v>22</v>
      </c>
      <c r="M2046">
        <v>140000</v>
      </c>
      <c r="O2046" t="s">
        <v>516</v>
      </c>
      <c r="P2046" t="s">
        <v>7167</v>
      </c>
    </row>
    <row r="2047" spans="1:16" x14ac:dyDescent="0.55000000000000004">
      <c r="A2047" t="s">
        <v>0</v>
      </c>
      <c r="B2047" t="s">
        <v>875</v>
      </c>
      <c r="C2047" t="s">
        <v>1679</v>
      </c>
      <c r="D2047" t="s">
        <v>3973</v>
      </c>
      <c r="E2047" t="s">
        <v>20</v>
      </c>
      <c r="F2047" t="b">
        <v>0</v>
      </c>
      <c r="G2047" t="s">
        <v>27</v>
      </c>
      <c r="H2047" s="4">
        <v>45693.791747685187</v>
      </c>
      <c r="I2047" t="b">
        <v>0</v>
      </c>
      <c r="J2047" t="b">
        <v>1</v>
      </c>
      <c r="K2047" t="s">
        <v>24</v>
      </c>
      <c r="L2047" t="s">
        <v>36</v>
      </c>
      <c r="N2047">
        <v>20.5</v>
      </c>
      <c r="O2047" t="s">
        <v>7168</v>
      </c>
      <c r="P2047" t="s">
        <v>7169</v>
      </c>
    </row>
    <row r="2048" spans="1:16" x14ac:dyDescent="0.55000000000000004">
      <c r="A2048" t="s">
        <v>25</v>
      </c>
      <c r="B2048" t="s">
        <v>7170</v>
      </c>
      <c r="C2048" t="s">
        <v>805</v>
      </c>
      <c r="D2048" t="s">
        <v>3973</v>
      </c>
      <c r="E2048" t="s">
        <v>20</v>
      </c>
      <c r="F2048" t="b">
        <v>0</v>
      </c>
      <c r="G2048" t="s">
        <v>27</v>
      </c>
      <c r="H2048" s="4">
        <v>45693.791805555556</v>
      </c>
      <c r="I2048" t="b">
        <v>0</v>
      </c>
      <c r="J2048" t="b">
        <v>0</v>
      </c>
      <c r="K2048" t="s">
        <v>24</v>
      </c>
      <c r="L2048" t="s">
        <v>22</v>
      </c>
      <c r="M2048">
        <v>76273.6015625</v>
      </c>
      <c r="O2048" t="s">
        <v>4370</v>
      </c>
      <c r="P2048" t="s">
        <v>7171</v>
      </c>
    </row>
    <row r="2049" spans="1:16" x14ac:dyDescent="0.55000000000000004">
      <c r="A2049" t="s">
        <v>1</v>
      </c>
      <c r="B2049" t="s">
        <v>657</v>
      </c>
      <c r="C2049" t="s">
        <v>3740</v>
      </c>
      <c r="D2049" t="s">
        <v>3973</v>
      </c>
      <c r="E2049" t="s">
        <v>20</v>
      </c>
      <c r="F2049" t="b">
        <v>0</v>
      </c>
      <c r="G2049" t="s">
        <v>27</v>
      </c>
      <c r="H2049" s="4">
        <v>45693.792708333327</v>
      </c>
      <c r="I2049" t="b">
        <v>0</v>
      </c>
      <c r="J2049" t="b">
        <v>1</v>
      </c>
      <c r="K2049" t="s">
        <v>24</v>
      </c>
      <c r="L2049" t="s">
        <v>22</v>
      </c>
      <c r="M2049">
        <v>198000</v>
      </c>
      <c r="O2049" t="s">
        <v>1982</v>
      </c>
      <c r="P2049" t="s">
        <v>658</v>
      </c>
    </row>
    <row r="2050" spans="1:16" x14ac:dyDescent="0.55000000000000004">
      <c r="A2050" t="s">
        <v>2</v>
      </c>
      <c r="B2050" t="s">
        <v>7172</v>
      </c>
      <c r="C2050" t="s">
        <v>71</v>
      </c>
      <c r="D2050" t="s">
        <v>3973</v>
      </c>
      <c r="E2050" t="s">
        <v>20</v>
      </c>
      <c r="F2050" t="b">
        <v>0</v>
      </c>
      <c r="G2050" t="s">
        <v>27</v>
      </c>
      <c r="H2050" s="4">
        <v>45693.793356481481</v>
      </c>
      <c r="I2050" t="b">
        <v>0</v>
      </c>
      <c r="J2050" t="b">
        <v>1</v>
      </c>
      <c r="K2050" t="s">
        <v>24</v>
      </c>
      <c r="L2050" t="s">
        <v>22</v>
      </c>
      <c r="M2050">
        <v>199000</v>
      </c>
      <c r="O2050" t="s">
        <v>7173</v>
      </c>
      <c r="P2050" t="s">
        <v>7174</v>
      </c>
    </row>
    <row r="2051" spans="1:16" x14ac:dyDescent="0.55000000000000004">
      <c r="A2051" t="s">
        <v>2</v>
      </c>
      <c r="B2051" t="s">
        <v>2482</v>
      </c>
      <c r="C2051" t="s">
        <v>192</v>
      </c>
      <c r="D2051" t="s">
        <v>3600</v>
      </c>
      <c r="E2051" t="s">
        <v>20</v>
      </c>
      <c r="F2051" t="b">
        <v>0</v>
      </c>
      <c r="G2051" t="s">
        <v>27</v>
      </c>
      <c r="H2051" s="4">
        <v>45693.793379629627</v>
      </c>
      <c r="I2051" t="b">
        <v>1</v>
      </c>
      <c r="J2051" t="b">
        <v>0</v>
      </c>
      <c r="K2051" t="s">
        <v>24</v>
      </c>
      <c r="L2051" t="s">
        <v>22</v>
      </c>
      <c r="M2051">
        <v>120000</v>
      </c>
      <c r="O2051" t="s">
        <v>2211</v>
      </c>
      <c r="P2051" t="s">
        <v>7175</v>
      </c>
    </row>
    <row r="2052" spans="1:16" x14ac:dyDescent="0.55000000000000004">
      <c r="A2052" t="s">
        <v>0</v>
      </c>
      <c r="B2052" t="s">
        <v>1449</v>
      </c>
      <c r="C2052" t="s">
        <v>7176</v>
      </c>
      <c r="D2052" t="s">
        <v>3973</v>
      </c>
      <c r="E2052" t="s">
        <v>20</v>
      </c>
      <c r="F2052" t="b">
        <v>0</v>
      </c>
      <c r="G2052" t="s">
        <v>41</v>
      </c>
      <c r="H2052" s="4">
        <v>45693.793912037043</v>
      </c>
      <c r="I2052" t="b">
        <v>0</v>
      </c>
      <c r="J2052" t="b">
        <v>0</v>
      </c>
      <c r="K2052" t="s">
        <v>24</v>
      </c>
      <c r="L2052" t="s">
        <v>22</v>
      </c>
      <c r="M2052">
        <v>53302.5</v>
      </c>
      <c r="O2052" t="s">
        <v>4628</v>
      </c>
      <c r="P2052" t="s">
        <v>204</v>
      </c>
    </row>
    <row r="2053" spans="1:16" x14ac:dyDescent="0.55000000000000004">
      <c r="A2053" t="s">
        <v>89</v>
      </c>
      <c r="B2053" t="s">
        <v>7177</v>
      </c>
      <c r="C2053" t="s">
        <v>160</v>
      </c>
      <c r="D2053" t="s">
        <v>3973</v>
      </c>
      <c r="E2053" t="s">
        <v>51</v>
      </c>
      <c r="F2053" t="b">
        <v>0</v>
      </c>
      <c r="G2053" t="s">
        <v>35</v>
      </c>
      <c r="H2053" s="4">
        <v>45693.794247685182</v>
      </c>
      <c r="I2053" t="b">
        <v>0</v>
      </c>
      <c r="J2053" t="b">
        <v>0</v>
      </c>
      <c r="K2053" t="s">
        <v>24</v>
      </c>
      <c r="L2053" t="s">
        <v>36</v>
      </c>
      <c r="N2053">
        <v>60.379997253417969</v>
      </c>
      <c r="O2053" t="s">
        <v>396</v>
      </c>
      <c r="P2053" t="s">
        <v>7178</v>
      </c>
    </row>
    <row r="2054" spans="1:16" x14ac:dyDescent="0.55000000000000004">
      <c r="A2054" t="s">
        <v>139</v>
      </c>
      <c r="B2054" t="s">
        <v>2126</v>
      </c>
      <c r="C2054" t="s">
        <v>390</v>
      </c>
      <c r="D2054" t="s">
        <v>3973</v>
      </c>
      <c r="E2054" t="s">
        <v>20</v>
      </c>
      <c r="F2054" t="b">
        <v>0</v>
      </c>
      <c r="G2054" t="s">
        <v>27</v>
      </c>
      <c r="H2054" s="4">
        <v>45693.833483796298</v>
      </c>
      <c r="I2054" t="b">
        <v>0</v>
      </c>
      <c r="J2054" t="b">
        <v>0</v>
      </c>
      <c r="K2054" t="s">
        <v>24</v>
      </c>
      <c r="L2054" t="s">
        <v>22</v>
      </c>
      <c r="M2054">
        <v>77500</v>
      </c>
      <c r="O2054" t="s">
        <v>7179</v>
      </c>
      <c r="P2054" t="s">
        <v>943</v>
      </c>
    </row>
    <row r="2055" spans="1:16" x14ac:dyDescent="0.55000000000000004">
      <c r="A2055" t="s">
        <v>89</v>
      </c>
      <c r="B2055" t="s">
        <v>7180</v>
      </c>
      <c r="C2055" t="s">
        <v>145</v>
      </c>
      <c r="D2055" t="s">
        <v>3973</v>
      </c>
      <c r="E2055" t="s">
        <v>20</v>
      </c>
      <c r="F2055" t="b">
        <v>0</v>
      </c>
      <c r="G2055" t="s">
        <v>27</v>
      </c>
      <c r="H2055" s="4">
        <v>45693.83494212963</v>
      </c>
      <c r="I2055" t="b">
        <v>0</v>
      </c>
      <c r="J2055" t="b">
        <v>1</v>
      </c>
      <c r="K2055" t="s">
        <v>24</v>
      </c>
      <c r="L2055" t="s">
        <v>22</v>
      </c>
      <c r="M2055">
        <v>138800</v>
      </c>
      <c r="O2055" t="s">
        <v>173</v>
      </c>
      <c r="P2055" t="s">
        <v>7181</v>
      </c>
    </row>
    <row r="2056" spans="1:16" x14ac:dyDescent="0.55000000000000004">
      <c r="A2056" t="s">
        <v>40</v>
      </c>
      <c r="B2056" t="s">
        <v>7182</v>
      </c>
      <c r="C2056" t="s">
        <v>1058</v>
      </c>
      <c r="D2056" t="s">
        <v>3828</v>
      </c>
      <c r="E2056" t="s">
        <v>51</v>
      </c>
      <c r="F2056" t="b">
        <v>0</v>
      </c>
      <c r="G2056" t="s">
        <v>27</v>
      </c>
      <c r="H2056" s="4">
        <v>45693.83494212963</v>
      </c>
      <c r="I2056" t="b">
        <v>0</v>
      </c>
      <c r="J2056" t="b">
        <v>0</v>
      </c>
      <c r="K2056" t="s">
        <v>24</v>
      </c>
      <c r="L2056" t="s">
        <v>22</v>
      </c>
      <c r="M2056">
        <v>135000</v>
      </c>
      <c r="O2056" t="s">
        <v>451</v>
      </c>
      <c r="P2056" t="s">
        <v>7183</v>
      </c>
    </row>
    <row r="2057" spans="1:16" x14ac:dyDescent="0.55000000000000004">
      <c r="A2057" t="s">
        <v>2</v>
      </c>
      <c r="B2057" t="s">
        <v>894</v>
      </c>
      <c r="C2057" t="s">
        <v>39</v>
      </c>
      <c r="D2057" t="s">
        <v>3973</v>
      </c>
      <c r="E2057" t="s">
        <v>20</v>
      </c>
      <c r="F2057" t="b">
        <v>1</v>
      </c>
      <c r="G2057" t="s">
        <v>35</v>
      </c>
      <c r="H2057" s="4">
        <v>45693.8359375</v>
      </c>
      <c r="I2057" t="b">
        <v>0</v>
      </c>
      <c r="J2057" t="b">
        <v>1</v>
      </c>
      <c r="K2057" t="s">
        <v>24</v>
      </c>
      <c r="L2057" t="s">
        <v>22</v>
      </c>
      <c r="M2057">
        <v>132500</v>
      </c>
      <c r="O2057" t="s">
        <v>7184</v>
      </c>
      <c r="P2057" t="s">
        <v>2035</v>
      </c>
    </row>
    <row r="2058" spans="1:16" x14ac:dyDescent="0.55000000000000004">
      <c r="A2058" t="s">
        <v>0</v>
      </c>
      <c r="B2058" t="s">
        <v>7185</v>
      </c>
      <c r="C2058" t="s">
        <v>306</v>
      </c>
      <c r="D2058" t="s">
        <v>131</v>
      </c>
      <c r="F2058" t="b">
        <v>0</v>
      </c>
      <c r="G2058" t="s">
        <v>27</v>
      </c>
      <c r="H2058" s="4">
        <v>45693.875069444453</v>
      </c>
      <c r="I2058" t="b">
        <v>1</v>
      </c>
      <c r="J2058" t="b">
        <v>0</v>
      </c>
      <c r="K2058" t="s">
        <v>24</v>
      </c>
      <c r="L2058" t="s">
        <v>36</v>
      </c>
      <c r="N2058">
        <v>36.5</v>
      </c>
      <c r="O2058" t="s">
        <v>131</v>
      </c>
      <c r="P2058" t="s">
        <v>1545</v>
      </c>
    </row>
    <row r="2059" spans="1:16" x14ac:dyDescent="0.55000000000000004">
      <c r="A2059" t="s">
        <v>40</v>
      </c>
      <c r="B2059" t="s">
        <v>40</v>
      </c>
      <c r="C2059" t="s">
        <v>87</v>
      </c>
      <c r="D2059" t="s">
        <v>131</v>
      </c>
      <c r="E2059" t="s">
        <v>20</v>
      </c>
      <c r="F2059" t="b">
        <v>0</v>
      </c>
      <c r="G2059" t="s">
        <v>27</v>
      </c>
      <c r="H2059" s="4">
        <v>45693.876689814817</v>
      </c>
      <c r="I2059" t="b">
        <v>1</v>
      </c>
      <c r="J2059" t="b">
        <v>0</v>
      </c>
      <c r="K2059" t="s">
        <v>24</v>
      </c>
      <c r="L2059" t="s">
        <v>22</v>
      </c>
      <c r="M2059">
        <v>125000</v>
      </c>
      <c r="O2059" t="s">
        <v>131</v>
      </c>
      <c r="P2059" t="s">
        <v>119</v>
      </c>
    </row>
    <row r="2060" spans="1:16" x14ac:dyDescent="0.55000000000000004">
      <c r="A2060" t="s">
        <v>1</v>
      </c>
      <c r="B2060" t="s">
        <v>7186</v>
      </c>
      <c r="C2060" t="s">
        <v>49</v>
      </c>
      <c r="D2060" t="s">
        <v>3973</v>
      </c>
      <c r="E2060" t="s">
        <v>20</v>
      </c>
      <c r="F2060" t="b">
        <v>0</v>
      </c>
      <c r="G2060" t="s">
        <v>27</v>
      </c>
      <c r="H2060" s="4">
        <v>45693.876909722218</v>
      </c>
      <c r="I2060" t="b">
        <v>0</v>
      </c>
      <c r="J2060" t="b">
        <v>1</v>
      </c>
      <c r="K2060" t="s">
        <v>24</v>
      </c>
      <c r="L2060" t="s">
        <v>22</v>
      </c>
      <c r="M2060">
        <v>160000</v>
      </c>
      <c r="O2060" t="s">
        <v>7187</v>
      </c>
      <c r="P2060" t="s">
        <v>7188</v>
      </c>
    </row>
    <row r="2061" spans="1:16" x14ac:dyDescent="0.55000000000000004">
      <c r="A2061" t="s">
        <v>0</v>
      </c>
      <c r="B2061" t="s">
        <v>1934</v>
      </c>
      <c r="C2061" t="s">
        <v>1247</v>
      </c>
      <c r="D2061" t="s">
        <v>3828</v>
      </c>
      <c r="E2061" t="s">
        <v>20</v>
      </c>
      <c r="F2061" t="b">
        <v>0</v>
      </c>
      <c r="G2061" t="s">
        <v>1247</v>
      </c>
      <c r="H2061" s="4">
        <v>45693.905011574083</v>
      </c>
      <c r="I2061" t="b">
        <v>0</v>
      </c>
      <c r="J2061" t="b">
        <v>0</v>
      </c>
      <c r="K2061" t="s">
        <v>1247</v>
      </c>
      <c r="L2061" t="s">
        <v>22</v>
      </c>
      <c r="M2061">
        <v>38500</v>
      </c>
      <c r="O2061" t="s">
        <v>5660</v>
      </c>
      <c r="P2061" t="s">
        <v>5661</v>
      </c>
    </row>
    <row r="2062" spans="1:16" x14ac:dyDescent="0.55000000000000004">
      <c r="A2062" t="s">
        <v>0</v>
      </c>
      <c r="B2062" t="s">
        <v>7189</v>
      </c>
      <c r="C2062" t="s">
        <v>325</v>
      </c>
      <c r="D2062" t="s">
        <v>3973</v>
      </c>
      <c r="E2062" t="s">
        <v>51</v>
      </c>
      <c r="F2062" t="b">
        <v>0</v>
      </c>
      <c r="G2062" t="s">
        <v>27</v>
      </c>
      <c r="H2062" s="4">
        <v>45693.916817129633</v>
      </c>
      <c r="I2062" t="b">
        <v>0</v>
      </c>
      <c r="J2062" t="b">
        <v>1</v>
      </c>
      <c r="K2062" t="s">
        <v>24</v>
      </c>
      <c r="L2062" t="s">
        <v>36</v>
      </c>
      <c r="N2062">
        <v>22.5</v>
      </c>
      <c r="O2062" t="s">
        <v>4675</v>
      </c>
      <c r="P2062" t="s">
        <v>1687</v>
      </c>
    </row>
    <row r="2063" spans="1:16" x14ac:dyDescent="0.55000000000000004">
      <c r="A2063" t="s">
        <v>0</v>
      </c>
      <c r="B2063" t="s">
        <v>920</v>
      </c>
      <c r="C2063" t="s">
        <v>809</v>
      </c>
      <c r="D2063" t="s">
        <v>3973</v>
      </c>
      <c r="E2063" t="s">
        <v>20</v>
      </c>
      <c r="F2063" t="b">
        <v>0</v>
      </c>
      <c r="G2063" t="s">
        <v>41</v>
      </c>
      <c r="H2063" s="4">
        <v>45693.916967592602</v>
      </c>
      <c r="I2063" t="b">
        <v>0</v>
      </c>
      <c r="J2063" t="b">
        <v>1</v>
      </c>
      <c r="K2063" t="s">
        <v>24</v>
      </c>
      <c r="L2063" t="s">
        <v>36</v>
      </c>
      <c r="N2063">
        <v>19.435001373291019</v>
      </c>
      <c r="O2063" t="s">
        <v>7190</v>
      </c>
      <c r="P2063" t="s">
        <v>3285</v>
      </c>
    </row>
    <row r="2064" spans="1:16" x14ac:dyDescent="0.55000000000000004">
      <c r="A2064" t="s">
        <v>139</v>
      </c>
      <c r="B2064" t="s">
        <v>7191</v>
      </c>
      <c r="C2064" t="s">
        <v>82</v>
      </c>
      <c r="D2064" t="s">
        <v>3973</v>
      </c>
      <c r="E2064" t="s">
        <v>20</v>
      </c>
      <c r="F2064" t="b">
        <v>0</v>
      </c>
      <c r="G2064" t="s">
        <v>27</v>
      </c>
      <c r="H2064" s="4">
        <v>45693.959363425929</v>
      </c>
      <c r="I2064" t="b">
        <v>0</v>
      </c>
      <c r="J2064" t="b">
        <v>1</v>
      </c>
      <c r="K2064" t="s">
        <v>24</v>
      </c>
      <c r="L2064" t="s">
        <v>22</v>
      </c>
      <c r="M2064">
        <v>125000</v>
      </c>
      <c r="O2064" t="s">
        <v>1784</v>
      </c>
      <c r="P2064" t="s">
        <v>4544</v>
      </c>
    </row>
    <row r="2065" spans="1:16" x14ac:dyDescent="0.55000000000000004">
      <c r="A2065" t="s">
        <v>139</v>
      </c>
      <c r="B2065" t="s">
        <v>2126</v>
      </c>
      <c r="C2065" t="s">
        <v>1077</v>
      </c>
      <c r="D2065" t="s">
        <v>3973</v>
      </c>
      <c r="E2065" t="s">
        <v>20</v>
      </c>
      <c r="F2065" t="b">
        <v>0</v>
      </c>
      <c r="G2065" t="s">
        <v>41</v>
      </c>
      <c r="H2065" s="4">
        <v>45694.000347222223</v>
      </c>
      <c r="I2065" t="b">
        <v>0</v>
      </c>
      <c r="J2065" t="b">
        <v>0</v>
      </c>
      <c r="K2065" t="s">
        <v>24</v>
      </c>
      <c r="L2065" t="s">
        <v>22</v>
      </c>
      <c r="M2065">
        <v>110000</v>
      </c>
      <c r="O2065" t="s">
        <v>7192</v>
      </c>
      <c r="P2065" t="s">
        <v>280</v>
      </c>
    </row>
    <row r="2066" spans="1:16" x14ac:dyDescent="0.55000000000000004">
      <c r="A2066" t="s">
        <v>89</v>
      </c>
      <c r="B2066" t="s">
        <v>7193</v>
      </c>
      <c r="C2066" t="s">
        <v>151</v>
      </c>
      <c r="D2066" t="s">
        <v>3973</v>
      </c>
      <c r="E2066" t="s">
        <v>20</v>
      </c>
      <c r="F2066" t="b">
        <v>0</v>
      </c>
      <c r="G2066" t="s">
        <v>30</v>
      </c>
      <c r="H2066" s="4">
        <v>45694.001331018517</v>
      </c>
      <c r="I2066" t="b">
        <v>0</v>
      </c>
      <c r="J2066" t="b">
        <v>1</v>
      </c>
      <c r="K2066" t="s">
        <v>24</v>
      </c>
      <c r="L2066" t="s">
        <v>22</v>
      </c>
      <c r="M2066">
        <v>150000</v>
      </c>
      <c r="O2066" t="s">
        <v>299</v>
      </c>
      <c r="P2066" t="s">
        <v>927</v>
      </c>
    </row>
    <row r="2067" spans="1:16" x14ac:dyDescent="0.55000000000000004">
      <c r="A2067" t="s">
        <v>40</v>
      </c>
      <c r="B2067" t="s">
        <v>40</v>
      </c>
      <c r="C2067" t="s">
        <v>7194</v>
      </c>
      <c r="D2067" t="s">
        <v>5535</v>
      </c>
      <c r="E2067" t="s">
        <v>20</v>
      </c>
      <c r="F2067" t="b">
        <v>0</v>
      </c>
      <c r="G2067" t="s">
        <v>27</v>
      </c>
      <c r="H2067" s="4">
        <v>45694.001689814817</v>
      </c>
      <c r="I2067" t="b">
        <v>0</v>
      </c>
      <c r="J2067" t="b">
        <v>0</v>
      </c>
      <c r="K2067" t="s">
        <v>24</v>
      </c>
      <c r="L2067" t="s">
        <v>22</v>
      </c>
      <c r="M2067">
        <v>88582</v>
      </c>
      <c r="O2067" t="s">
        <v>1275</v>
      </c>
      <c r="P2067" t="s">
        <v>7195</v>
      </c>
    </row>
    <row r="2068" spans="1:16" x14ac:dyDescent="0.55000000000000004">
      <c r="A2068" t="s">
        <v>25</v>
      </c>
      <c r="B2068" t="s">
        <v>3548</v>
      </c>
      <c r="C2068" t="s">
        <v>3519</v>
      </c>
      <c r="D2068" t="s">
        <v>3828</v>
      </c>
      <c r="E2068" t="s">
        <v>20</v>
      </c>
      <c r="F2068" t="b">
        <v>0</v>
      </c>
      <c r="G2068" t="s">
        <v>27</v>
      </c>
      <c r="H2068" s="4">
        <v>45694.04173611111</v>
      </c>
      <c r="I2068" t="b">
        <v>0</v>
      </c>
      <c r="J2068" t="b">
        <v>1</v>
      </c>
      <c r="K2068" t="s">
        <v>24</v>
      </c>
      <c r="L2068" t="s">
        <v>22</v>
      </c>
      <c r="M2068">
        <v>100050</v>
      </c>
      <c r="O2068" t="s">
        <v>7196</v>
      </c>
    </row>
    <row r="2069" spans="1:16" x14ac:dyDescent="0.55000000000000004">
      <c r="A2069" t="s">
        <v>2</v>
      </c>
      <c r="B2069" t="s">
        <v>7197</v>
      </c>
      <c r="C2069" t="s">
        <v>386</v>
      </c>
      <c r="D2069" t="s">
        <v>6613</v>
      </c>
      <c r="E2069" t="s">
        <v>20</v>
      </c>
      <c r="F2069" t="b">
        <v>0</v>
      </c>
      <c r="G2069" t="s">
        <v>27</v>
      </c>
      <c r="H2069" s="4">
        <v>45694.043252314812</v>
      </c>
      <c r="I2069" t="b">
        <v>0</v>
      </c>
      <c r="J2069" t="b">
        <v>1</v>
      </c>
      <c r="K2069" t="s">
        <v>24</v>
      </c>
      <c r="L2069" t="s">
        <v>22</v>
      </c>
      <c r="M2069">
        <v>410000</v>
      </c>
      <c r="O2069" t="s">
        <v>1101</v>
      </c>
      <c r="P2069" t="s">
        <v>7198</v>
      </c>
    </row>
    <row r="2070" spans="1:16" x14ac:dyDescent="0.55000000000000004">
      <c r="A2070" t="s">
        <v>25</v>
      </c>
      <c r="B2070" t="s">
        <v>1451</v>
      </c>
      <c r="C2070" t="s">
        <v>82</v>
      </c>
      <c r="D2070" t="s">
        <v>3828</v>
      </c>
      <c r="E2070" t="s">
        <v>51</v>
      </c>
      <c r="F2070" t="b">
        <v>0</v>
      </c>
      <c r="G2070" t="s">
        <v>27</v>
      </c>
      <c r="H2070" s="4">
        <v>45694.250023148154</v>
      </c>
      <c r="I2070" t="b">
        <v>1</v>
      </c>
      <c r="J2070" t="b">
        <v>0</v>
      </c>
      <c r="K2070" t="s">
        <v>24</v>
      </c>
      <c r="L2070" t="s">
        <v>36</v>
      </c>
      <c r="N2070">
        <v>75</v>
      </c>
      <c r="O2070" t="s">
        <v>7199</v>
      </c>
      <c r="P2070" t="s">
        <v>3583</v>
      </c>
    </row>
    <row r="2071" spans="1:16" x14ac:dyDescent="0.55000000000000004">
      <c r="A2071" t="s">
        <v>25</v>
      </c>
      <c r="B2071" t="s">
        <v>7200</v>
      </c>
      <c r="C2071" t="s">
        <v>82</v>
      </c>
      <c r="D2071" t="s">
        <v>2208</v>
      </c>
      <c r="E2071" t="s">
        <v>20</v>
      </c>
      <c r="F2071" t="b">
        <v>0</v>
      </c>
      <c r="G2071" t="s">
        <v>27</v>
      </c>
      <c r="H2071" s="4">
        <v>45694.250023148154</v>
      </c>
      <c r="I2071" t="b">
        <v>0</v>
      </c>
      <c r="J2071" t="b">
        <v>1</v>
      </c>
      <c r="K2071" t="s">
        <v>24</v>
      </c>
      <c r="L2071" t="s">
        <v>22</v>
      </c>
      <c r="M2071">
        <v>96250</v>
      </c>
      <c r="O2071" t="s">
        <v>980</v>
      </c>
      <c r="P2071" t="s">
        <v>7201</v>
      </c>
    </row>
    <row r="2072" spans="1:16" x14ac:dyDescent="0.55000000000000004">
      <c r="A2072" t="s">
        <v>0</v>
      </c>
      <c r="B2072" t="s">
        <v>7202</v>
      </c>
      <c r="C2072" t="s">
        <v>624</v>
      </c>
      <c r="D2072" t="s">
        <v>3973</v>
      </c>
      <c r="E2072" t="s">
        <v>20</v>
      </c>
      <c r="F2072" t="b">
        <v>0</v>
      </c>
      <c r="G2072" t="s">
        <v>35</v>
      </c>
      <c r="H2072" s="4">
        <v>45694.250706018523</v>
      </c>
      <c r="I2072" t="b">
        <v>0</v>
      </c>
      <c r="J2072" t="b">
        <v>1</v>
      </c>
      <c r="K2072" t="s">
        <v>24</v>
      </c>
      <c r="L2072" t="s">
        <v>22</v>
      </c>
      <c r="M2072">
        <v>142600</v>
      </c>
      <c r="O2072" t="s">
        <v>65</v>
      </c>
      <c r="P2072" t="s">
        <v>7203</v>
      </c>
    </row>
    <row r="2073" spans="1:16" x14ac:dyDescent="0.55000000000000004">
      <c r="A2073" t="s">
        <v>2</v>
      </c>
      <c r="B2073" t="s">
        <v>7204</v>
      </c>
      <c r="C2073" t="s">
        <v>120</v>
      </c>
      <c r="D2073" t="s">
        <v>2208</v>
      </c>
      <c r="E2073" t="s">
        <v>20</v>
      </c>
      <c r="F2073" t="b">
        <v>0</v>
      </c>
      <c r="G2073" t="s">
        <v>27</v>
      </c>
      <c r="H2073" s="4">
        <v>45694.25172453704</v>
      </c>
      <c r="I2073" t="b">
        <v>0</v>
      </c>
      <c r="J2073" t="b">
        <v>0</v>
      </c>
      <c r="K2073" t="s">
        <v>24</v>
      </c>
      <c r="L2073" t="s">
        <v>22</v>
      </c>
      <c r="M2073">
        <v>95000</v>
      </c>
      <c r="O2073" t="s">
        <v>7205</v>
      </c>
      <c r="P2073" t="s">
        <v>7206</v>
      </c>
    </row>
    <row r="2074" spans="1:16" x14ac:dyDescent="0.55000000000000004">
      <c r="A2074" t="s">
        <v>0</v>
      </c>
      <c r="B2074" t="s">
        <v>7207</v>
      </c>
      <c r="C2074" t="s">
        <v>158</v>
      </c>
      <c r="D2074" t="s">
        <v>4035</v>
      </c>
      <c r="E2074" t="s">
        <v>20</v>
      </c>
      <c r="F2074" t="b">
        <v>0</v>
      </c>
      <c r="G2074" t="s">
        <v>158</v>
      </c>
      <c r="H2074" s="4">
        <v>45694.254305555558</v>
      </c>
      <c r="I2074" t="b">
        <v>0</v>
      </c>
      <c r="J2074" t="b">
        <v>0</v>
      </c>
      <c r="K2074" t="s">
        <v>158</v>
      </c>
      <c r="L2074" t="s">
        <v>22</v>
      </c>
      <c r="M2074">
        <v>40000</v>
      </c>
      <c r="O2074" t="s">
        <v>402</v>
      </c>
      <c r="P2074" t="s">
        <v>6973</v>
      </c>
    </row>
    <row r="2075" spans="1:16" x14ac:dyDescent="0.55000000000000004">
      <c r="A2075" t="s">
        <v>2</v>
      </c>
      <c r="B2075" t="s">
        <v>7208</v>
      </c>
      <c r="C2075" t="s">
        <v>1243</v>
      </c>
      <c r="D2075" t="s">
        <v>4003</v>
      </c>
      <c r="E2075" t="s">
        <v>20</v>
      </c>
      <c r="F2075" t="b">
        <v>0</v>
      </c>
      <c r="G2075" t="s">
        <v>414</v>
      </c>
      <c r="H2075" s="4">
        <v>45694.257719907408</v>
      </c>
      <c r="I2075" t="b">
        <v>1</v>
      </c>
      <c r="J2075" t="b">
        <v>0</v>
      </c>
      <c r="K2075" t="s">
        <v>414</v>
      </c>
      <c r="L2075" t="s">
        <v>22</v>
      </c>
      <c r="M2075">
        <v>102500</v>
      </c>
      <c r="O2075" t="s">
        <v>1486</v>
      </c>
    </row>
    <row r="2076" spans="1:16" x14ac:dyDescent="0.55000000000000004">
      <c r="A2076" t="s">
        <v>40</v>
      </c>
      <c r="B2076" t="s">
        <v>7209</v>
      </c>
      <c r="C2076" t="s">
        <v>1878</v>
      </c>
      <c r="D2076" t="s">
        <v>7210</v>
      </c>
      <c r="E2076" t="s">
        <v>20</v>
      </c>
      <c r="F2076" t="b">
        <v>0</v>
      </c>
      <c r="G2076" t="s">
        <v>1879</v>
      </c>
      <c r="H2076" s="4">
        <v>45694.259745370371</v>
      </c>
      <c r="I2076" t="b">
        <v>1</v>
      </c>
      <c r="J2076" t="b">
        <v>0</v>
      </c>
      <c r="K2076" t="s">
        <v>1879</v>
      </c>
      <c r="L2076" t="s">
        <v>22</v>
      </c>
      <c r="M2076">
        <v>83999.5</v>
      </c>
      <c r="O2076" t="s">
        <v>2029</v>
      </c>
      <c r="P2076" t="s">
        <v>7211</v>
      </c>
    </row>
    <row r="2077" spans="1:16" x14ac:dyDescent="0.55000000000000004">
      <c r="A2077" t="s">
        <v>0</v>
      </c>
      <c r="B2077" t="s">
        <v>7212</v>
      </c>
      <c r="C2077" t="s">
        <v>7213</v>
      </c>
      <c r="D2077" t="s">
        <v>2208</v>
      </c>
      <c r="E2077" t="s">
        <v>631</v>
      </c>
      <c r="F2077" t="b">
        <v>0</v>
      </c>
      <c r="G2077" t="s">
        <v>27</v>
      </c>
      <c r="H2077" s="4">
        <v>45694.291898148149</v>
      </c>
      <c r="I2077" t="b">
        <v>0</v>
      </c>
      <c r="J2077" t="b">
        <v>0</v>
      </c>
      <c r="K2077" t="s">
        <v>24</v>
      </c>
      <c r="L2077" t="s">
        <v>36</v>
      </c>
      <c r="N2077">
        <v>37</v>
      </c>
      <c r="O2077" t="s">
        <v>7214</v>
      </c>
      <c r="P2077" t="s">
        <v>7215</v>
      </c>
    </row>
    <row r="2078" spans="1:16" x14ac:dyDescent="0.55000000000000004">
      <c r="A2078" t="s">
        <v>1</v>
      </c>
      <c r="B2078" t="s">
        <v>2464</v>
      </c>
      <c r="C2078" t="s">
        <v>39</v>
      </c>
      <c r="D2078" t="s">
        <v>3973</v>
      </c>
      <c r="E2078" t="s">
        <v>20</v>
      </c>
      <c r="F2078" t="b">
        <v>1</v>
      </c>
      <c r="G2078" t="s">
        <v>41</v>
      </c>
      <c r="H2078" s="4">
        <v>45694.293020833327</v>
      </c>
      <c r="I2078" t="b">
        <v>0</v>
      </c>
      <c r="J2078" t="b">
        <v>0</v>
      </c>
      <c r="K2078" t="s">
        <v>24</v>
      </c>
      <c r="L2078" t="s">
        <v>22</v>
      </c>
      <c r="M2078">
        <v>119000</v>
      </c>
      <c r="O2078" t="s">
        <v>7216</v>
      </c>
      <c r="P2078" t="s">
        <v>2518</v>
      </c>
    </row>
    <row r="2079" spans="1:16" x14ac:dyDescent="0.55000000000000004">
      <c r="A2079" t="s">
        <v>89</v>
      </c>
      <c r="B2079" t="s">
        <v>3143</v>
      </c>
      <c r="C2079" t="s">
        <v>39</v>
      </c>
      <c r="D2079" t="s">
        <v>3985</v>
      </c>
      <c r="E2079" t="s">
        <v>20</v>
      </c>
      <c r="F2079" t="b">
        <v>1</v>
      </c>
      <c r="G2079" t="s">
        <v>5203</v>
      </c>
      <c r="H2079" s="4">
        <v>45694.300173611111</v>
      </c>
      <c r="I2079" t="b">
        <v>1</v>
      </c>
      <c r="J2079" t="b">
        <v>0</v>
      </c>
      <c r="L2079" t="s">
        <v>22</v>
      </c>
      <c r="M2079">
        <v>163000</v>
      </c>
      <c r="O2079" t="s">
        <v>5209</v>
      </c>
      <c r="P2079" t="s">
        <v>432</v>
      </c>
    </row>
    <row r="2080" spans="1:16" x14ac:dyDescent="0.55000000000000004">
      <c r="A2080" t="s">
        <v>89</v>
      </c>
      <c r="B2080" t="s">
        <v>7217</v>
      </c>
      <c r="C2080" t="s">
        <v>39</v>
      </c>
      <c r="D2080" t="s">
        <v>3985</v>
      </c>
      <c r="E2080" t="s">
        <v>20</v>
      </c>
      <c r="F2080" t="b">
        <v>1</v>
      </c>
      <c r="G2080" t="s">
        <v>5203</v>
      </c>
      <c r="H2080" s="4">
        <v>45694.300254629627</v>
      </c>
      <c r="I2080" t="b">
        <v>1</v>
      </c>
      <c r="J2080" t="b">
        <v>0</v>
      </c>
      <c r="L2080" t="s">
        <v>22</v>
      </c>
      <c r="M2080">
        <v>205000</v>
      </c>
      <c r="O2080" t="s">
        <v>4052</v>
      </c>
      <c r="P2080" t="s">
        <v>119</v>
      </c>
    </row>
    <row r="2081" spans="1:16" x14ac:dyDescent="0.55000000000000004">
      <c r="A2081" t="s">
        <v>0</v>
      </c>
      <c r="B2081" t="s">
        <v>2153</v>
      </c>
      <c r="C2081" t="s">
        <v>26</v>
      </c>
      <c r="D2081" t="s">
        <v>4178</v>
      </c>
      <c r="E2081" t="s">
        <v>20</v>
      </c>
      <c r="F2081" t="b">
        <v>0</v>
      </c>
      <c r="G2081" t="s">
        <v>27</v>
      </c>
      <c r="H2081" s="4">
        <v>45694.333460648151</v>
      </c>
      <c r="I2081" t="b">
        <v>1</v>
      </c>
      <c r="J2081" t="b">
        <v>1</v>
      </c>
      <c r="K2081" t="s">
        <v>24</v>
      </c>
      <c r="L2081" t="s">
        <v>22</v>
      </c>
      <c r="M2081">
        <v>121000</v>
      </c>
      <c r="O2081" t="s">
        <v>2409</v>
      </c>
      <c r="P2081" t="s">
        <v>138</v>
      </c>
    </row>
    <row r="2082" spans="1:16" x14ac:dyDescent="0.55000000000000004">
      <c r="A2082" t="s">
        <v>0</v>
      </c>
      <c r="B2082" t="s">
        <v>7218</v>
      </c>
      <c r="C2082" t="s">
        <v>836</v>
      </c>
      <c r="D2082" t="s">
        <v>2208</v>
      </c>
      <c r="E2082" t="s">
        <v>20</v>
      </c>
      <c r="F2082" t="b">
        <v>0</v>
      </c>
      <c r="G2082" t="s">
        <v>27</v>
      </c>
      <c r="H2082" s="4">
        <v>45694.333472222221</v>
      </c>
      <c r="I2082" t="b">
        <v>0</v>
      </c>
      <c r="J2082" t="b">
        <v>1</v>
      </c>
      <c r="K2082" t="s">
        <v>24</v>
      </c>
      <c r="L2082" t="s">
        <v>22</v>
      </c>
      <c r="M2082">
        <v>106000</v>
      </c>
      <c r="O2082" t="s">
        <v>229</v>
      </c>
      <c r="P2082" t="s">
        <v>7219</v>
      </c>
    </row>
    <row r="2083" spans="1:16" x14ac:dyDescent="0.55000000000000004">
      <c r="A2083" t="s">
        <v>25</v>
      </c>
      <c r="B2083" t="s">
        <v>3541</v>
      </c>
      <c r="C2083" t="s">
        <v>151</v>
      </c>
      <c r="D2083" t="s">
        <v>3828</v>
      </c>
      <c r="E2083" t="s">
        <v>20</v>
      </c>
      <c r="F2083" t="b">
        <v>0</v>
      </c>
      <c r="G2083" t="s">
        <v>30</v>
      </c>
      <c r="H2083" s="4">
        <v>45694.334178240737</v>
      </c>
      <c r="I2083" t="b">
        <v>0</v>
      </c>
      <c r="J2083" t="b">
        <v>1</v>
      </c>
      <c r="K2083" t="s">
        <v>24</v>
      </c>
      <c r="L2083" t="s">
        <v>36</v>
      </c>
      <c r="N2083">
        <v>51.014999389648438</v>
      </c>
      <c r="O2083" t="s">
        <v>2143</v>
      </c>
      <c r="P2083" t="s">
        <v>7220</v>
      </c>
    </row>
    <row r="2084" spans="1:16" x14ac:dyDescent="0.55000000000000004">
      <c r="A2084" t="s">
        <v>89</v>
      </c>
      <c r="B2084" t="s">
        <v>5060</v>
      </c>
      <c r="C2084" t="s">
        <v>836</v>
      </c>
      <c r="D2084" t="s">
        <v>2208</v>
      </c>
      <c r="E2084" t="s">
        <v>20</v>
      </c>
      <c r="F2084" t="b">
        <v>0</v>
      </c>
      <c r="G2084" t="s">
        <v>27</v>
      </c>
      <c r="H2084" s="4">
        <v>45694.335127314807</v>
      </c>
      <c r="I2084" t="b">
        <v>0</v>
      </c>
      <c r="J2084" t="b">
        <v>1</v>
      </c>
      <c r="K2084" t="s">
        <v>24</v>
      </c>
      <c r="L2084" t="s">
        <v>22</v>
      </c>
      <c r="M2084">
        <v>100000</v>
      </c>
      <c r="O2084" t="s">
        <v>229</v>
      </c>
      <c r="P2084" t="s">
        <v>4620</v>
      </c>
    </row>
    <row r="2085" spans="1:16" x14ac:dyDescent="0.55000000000000004">
      <c r="A2085" t="s">
        <v>0</v>
      </c>
      <c r="B2085" t="s">
        <v>7221</v>
      </c>
      <c r="C2085" t="s">
        <v>2015</v>
      </c>
      <c r="D2085" t="s">
        <v>3957</v>
      </c>
      <c r="E2085" t="s">
        <v>34</v>
      </c>
      <c r="F2085" t="b">
        <v>0</v>
      </c>
      <c r="G2085" t="s">
        <v>27</v>
      </c>
      <c r="H2085" s="4">
        <v>45694.416724537034</v>
      </c>
      <c r="I2085" t="b">
        <v>0</v>
      </c>
      <c r="J2085" t="b">
        <v>1</v>
      </c>
      <c r="K2085" t="s">
        <v>24</v>
      </c>
      <c r="L2085" t="s">
        <v>36</v>
      </c>
      <c r="N2085">
        <v>27.979999542236332</v>
      </c>
      <c r="O2085" t="s">
        <v>96</v>
      </c>
      <c r="P2085" t="s">
        <v>684</v>
      </c>
    </row>
    <row r="2086" spans="1:16" x14ac:dyDescent="0.55000000000000004">
      <c r="A2086" t="s">
        <v>1</v>
      </c>
      <c r="B2086" t="s">
        <v>7222</v>
      </c>
      <c r="C2086" t="s">
        <v>140</v>
      </c>
      <c r="D2086" t="s">
        <v>3973</v>
      </c>
      <c r="E2086" t="s">
        <v>20</v>
      </c>
      <c r="F2086" t="b">
        <v>0</v>
      </c>
      <c r="G2086" t="s">
        <v>35</v>
      </c>
      <c r="H2086" s="4">
        <v>45694.417407407411</v>
      </c>
      <c r="I2086" t="b">
        <v>0</v>
      </c>
      <c r="J2086" t="b">
        <v>1</v>
      </c>
      <c r="K2086" t="s">
        <v>24</v>
      </c>
      <c r="L2086" t="s">
        <v>22</v>
      </c>
      <c r="M2086">
        <v>169500</v>
      </c>
      <c r="O2086" t="s">
        <v>1172</v>
      </c>
      <c r="P2086" t="s">
        <v>7223</v>
      </c>
    </row>
    <row r="2087" spans="1:16" x14ac:dyDescent="0.55000000000000004">
      <c r="A2087" t="s">
        <v>89</v>
      </c>
      <c r="B2087" t="s">
        <v>7224</v>
      </c>
      <c r="C2087" t="s">
        <v>39</v>
      </c>
      <c r="D2087" t="s">
        <v>3973</v>
      </c>
      <c r="E2087" t="s">
        <v>20</v>
      </c>
      <c r="F2087" t="b">
        <v>1</v>
      </c>
      <c r="G2087" t="s">
        <v>27</v>
      </c>
      <c r="H2087" s="4">
        <v>45694.418564814812</v>
      </c>
      <c r="I2087" t="b">
        <v>1</v>
      </c>
      <c r="J2087" t="b">
        <v>0</v>
      </c>
      <c r="K2087" t="s">
        <v>24</v>
      </c>
      <c r="L2087" t="s">
        <v>22</v>
      </c>
      <c r="M2087">
        <v>110000</v>
      </c>
      <c r="O2087" t="s">
        <v>123</v>
      </c>
      <c r="P2087" t="s">
        <v>7225</v>
      </c>
    </row>
    <row r="2088" spans="1:16" x14ac:dyDescent="0.55000000000000004">
      <c r="A2088" t="s">
        <v>2</v>
      </c>
      <c r="B2088" t="s">
        <v>392</v>
      </c>
      <c r="C2088" t="s">
        <v>386</v>
      </c>
      <c r="D2088" t="s">
        <v>6613</v>
      </c>
      <c r="E2088" t="s">
        <v>20</v>
      </c>
      <c r="F2088" t="b">
        <v>0</v>
      </c>
      <c r="G2088" t="s">
        <v>27</v>
      </c>
      <c r="H2088" s="4">
        <v>45694.50167824074</v>
      </c>
      <c r="I2088" t="b">
        <v>0</v>
      </c>
      <c r="J2088" t="b">
        <v>1</v>
      </c>
      <c r="K2088" t="s">
        <v>24</v>
      </c>
      <c r="L2088" t="s">
        <v>22</v>
      </c>
      <c r="M2088">
        <v>191000</v>
      </c>
      <c r="O2088" t="s">
        <v>987</v>
      </c>
      <c r="P2088" t="s">
        <v>7226</v>
      </c>
    </row>
    <row r="2089" spans="1:16" x14ac:dyDescent="0.55000000000000004">
      <c r="A2089" t="s">
        <v>25</v>
      </c>
      <c r="B2089" t="s">
        <v>7227</v>
      </c>
      <c r="C2089" t="s">
        <v>106</v>
      </c>
      <c r="D2089" t="s">
        <v>4035</v>
      </c>
      <c r="E2089" t="s">
        <v>20</v>
      </c>
      <c r="F2089" t="b">
        <v>0</v>
      </c>
      <c r="G2089" t="s">
        <v>106</v>
      </c>
      <c r="H2089" s="4">
        <v>45694.503240740742</v>
      </c>
      <c r="I2089" t="b">
        <v>0</v>
      </c>
      <c r="J2089" t="b">
        <v>0</v>
      </c>
      <c r="K2089" t="s">
        <v>106</v>
      </c>
      <c r="L2089" t="s">
        <v>22</v>
      </c>
      <c r="M2089">
        <v>109700</v>
      </c>
      <c r="O2089" t="s">
        <v>1761</v>
      </c>
      <c r="P2089" t="s">
        <v>7228</v>
      </c>
    </row>
    <row r="2090" spans="1:16" x14ac:dyDescent="0.55000000000000004">
      <c r="A2090" t="s">
        <v>0</v>
      </c>
      <c r="B2090" t="s">
        <v>3610</v>
      </c>
      <c r="C2090" t="s">
        <v>82</v>
      </c>
      <c r="D2090" t="s">
        <v>3973</v>
      </c>
      <c r="E2090" t="s">
        <v>20</v>
      </c>
      <c r="F2090" t="b">
        <v>0</v>
      </c>
      <c r="G2090" t="s">
        <v>27</v>
      </c>
      <c r="H2090" s="4">
        <v>45694.542824074073</v>
      </c>
      <c r="I2090" t="b">
        <v>0</v>
      </c>
      <c r="J2090" t="b">
        <v>1</v>
      </c>
      <c r="K2090" t="s">
        <v>24</v>
      </c>
      <c r="L2090" t="s">
        <v>22</v>
      </c>
      <c r="M2090">
        <v>87500</v>
      </c>
      <c r="O2090" t="s">
        <v>1401</v>
      </c>
      <c r="P2090" t="s">
        <v>7229</v>
      </c>
    </row>
    <row r="2091" spans="1:16" x14ac:dyDescent="0.55000000000000004">
      <c r="A2091" t="s">
        <v>2</v>
      </c>
      <c r="B2091" t="s">
        <v>195</v>
      </c>
      <c r="C2091" t="s">
        <v>957</v>
      </c>
      <c r="D2091" t="s">
        <v>3600</v>
      </c>
      <c r="E2091" t="s">
        <v>20</v>
      </c>
      <c r="F2091" t="b">
        <v>0</v>
      </c>
      <c r="G2091" t="s">
        <v>35</v>
      </c>
      <c r="H2091" s="4">
        <v>45694.543981481482</v>
      </c>
      <c r="I2091" t="b">
        <v>1</v>
      </c>
      <c r="J2091" t="b">
        <v>1</v>
      </c>
      <c r="K2091" t="s">
        <v>24</v>
      </c>
      <c r="L2091" t="s">
        <v>22</v>
      </c>
      <c r="M2091">
        <v>208000</v>
      </c>
      <c r="O2091" t="s">
        <v>1006</v>
      </c>
      <c r="P2091" t="s">
        <v>7230</v>
      </c>
    </row>
    <row r="2092" spans="1:16" x14ac:dyDescent="0.55000000000000004">
      <c r="A2092" t="s">
        <v>25</v>
      </c>
      <c r="B2092" t="s">
        <v>7231</v>
      </c>
      <c r="C2092" t="s">
        <v>7232</v>
      </c>
      <c r="D2092" t="s">
        <v>3973</v>
      </c>
      <c r="E2092" t="s">
        <v>51</v>
      </c>
      <c r="F2092" t="b">
        <v>0</v>
      </c>
      <c r="G2092" t="s">
        <v>30</v>
      </c>
      <c r="H2092" s="4">
        <v>45694.58421296296</v>
      </c>
      <c r="I2092" t="b">
        <v>0</v>
      </c>
      <c r="J2092" t="b">
        <v>0</v>
      </c>
      <c r="K2092" t="s">
        <v>24</v>
      </c>
      <c r="L2092" t="s">
        <v>36</v>
      </c>
      <c r="N2092">
        <v>57</v>
      </c>
      <c r="O2092" t="s">
        <v>1002</v>
      </c>
    </row>
    <row r="2093" spans="1:16" x14ac:dyDescent="0.55000000000000004">
      <c r="A2093" t="s">
        <v>0</v>
      </c>
      <c r="B2093" t="s">
        <v>1821</v>
      </c>
      <c r="C2093" t="s">
        <v>3227</v>
      </c>
      <c r="D2093" t="s">
        <v>3973</v>
      </c>
      <c r="E2093" t="s">
        <v>51</v>
      </c>
      <c r="F2093" t="b">
        <v>0</v>
      </c>
      <c r="G2093" t="s">
        <v>23</v>
      </c>
      <c r="H2093" s="4">
        <v>45694.617789351847</v>
      </c>
      <c r="I2093" t="b">
        <v>0</v>
      </c>
      <c r="J2093" t="b">
        <v>0</v>
      </c>
      <c r="K2093" t="s">
        <v>24</v>
      </c>
      <c r="L2093" t="s">
        <v>36</v>
      </c>
      <c r="N2093">
        <v>28.5</v>
      </c>
      <c r="O2093" t="s">
        <v>539</v>
      </c>
      <c r="P2093" t="s">
        <v>943</v>
      </c>
    </row>
    <row r="2094" spans="1:16" x14ac:dyDescent="0.55000000000000004">
      <c r="A2094" t="s">
        <v>0</v>
      </c>
      <c r="B2094" t="s">
        <v>0</v>
      </c>
      <c r="C2094" t="s">
        <v>1096</v>
      </c>
      <c r="D2094" t="s">
        <v>131</v>
      </c>
      <c r="F2094" t="b">
        <v>0</v>
      </c>
      <c r="G2094" t="s">
        <v>27</v>
      </c>
      <c r="H2094" s="4">
        <v>45694.625081018523</v>
      </c>
      <c r="I2094" t="b">
        <v>1</v>
      </c>
      <c r="J2094" t="b">
        <v>0</v>
      </c>
      <c r="K2094" t="s">
        <v>24</v>
      </c>
      <c r="L2094" t="s">
        <v>36</v>
      </c>
      <c r="N2094">
        <v>27.5</v>
      </c>
      <c r="O2094" t="s">
        <v>131</v>
      </c>
    </row>
    <row r="2095" spans="1:16" x14ac:dyDescent="0.55000000000000004">
      <c r="A2095" t="s">
        <v>0</v>
      </c>
      <c r="B2095" t="s">
        <v>0</v>
      </c>
      <c r="C2095" t="s">
        <v>64</v>
      </c>
      <c r="D2095" t="s">
        <v>3973</v>
      </c>
      <c r="E2095" t="s">
        <v>20</v>
      </c>
      <c r="F2095" t="b">
        <v>0</v>
      </c>
      <c r="G2095" t="s">
        <v>52</v>
      </c>
      <c r="H2095" s="4">
        <v>45694.626006944447</v>
      </c>
      <c r="I2095" t="b">
        <v>1</v>
      </c>
      <c r="J2095" t="b">
        <v>1</v>
      </c>
      <c r="K2095" t="s">
        <v>24</v>
      </c>
      <c r="L2095" t="s">
        <v>22</v>
      </c>
      <c r="M2095">
        <v>110000</v>
      </c>
      <c r="O2095" t="s">
        <v>7233</v>
      </c>
      <c r="P2095" t="s">
        <v>798</v>
      </c>
    </row>
    <row r="2096" spans="1:16" x14ac:dyDescent="0.55000000000000004">
      <c r="A2096" t="s">
        <v>40</v>
      </c>
      <c r="B2096" t="s">
        <v>40</v>
      </c>
      <c r="C2096" t="s">
        <v>4928</v>
      </c>
      <c r="D2096" t="s">
        <v>3973</v>
      </c>
      <c r="E2096" t="s">
        <v>51</v>
      </c>
      <c r="F2096" t="b">
        <v>0</v>
      </c>
      <c r="G2096" t="s">
        <v>27</v>
      </c>
      <c r="H2096" s="4">
        <v>45694.626770833333</v>
      </c>
      <c r="I2096" t="b">
        <v>1</v>
      </c>
      <c r="J2096" t="b">
        <v>1</v>
      </c>
      <c r="K2096" t="s">
        <v>24</v>
      </c>
      <c r="L2096" t="s">
        <v>36</v>
      </c>
      <c r="N2096">
        <v>65</v>
      </c>
      <c r="O2096" t="s">
        <v>518</v>
      </c>
      <c r="P2096" t="s">
        <v>7234</v>
      </c>
    </row>
    <row r="2097" spans="1:16" x14ac:dyDescent="0.55000000000000004">
      <c r="A2097" t="s">
        <v>89</v>
      </c>
      <c r="B2097" t="s">
        <v>7235</v>
      </c>
      <c r="C2097" t="s">
        <v>423</v>
      </c>
      <c r="D2097" t="s">
        <v>3973</v>
      </c>
      <c r="E2097" t="s">
        <v>20</v>
      </c>
      <c r="F2097" t="b">
        <v>0</v>
      </c>
      <c r="G2097" t="s">
        <v>27</v>
      </c>
      <c r="H2097" s="4">
        <v>45694.666990740741</v>
      </c>
      <c r="I2097" t="b">
        <v>0</v>
      </c>
      <c r="J2097" t="b">
        <v>1</v>
      </c>
      <c r="K2097" t="s">
        <v>24</v>
      </c>
      <c r="L2097" t="s">
        <v>22</v>
      </c>
      <c r="M2097">
        <v>100000</v>
      </c>
      <c r="O2097" t="s">
        <v>7236</v>
      </c>
      <c r="P2097" t="s">
        <v>2777</v>
      </c>
    </row>
    <row r="2098" spans="1:16" x14ac:dyDescent="0.55000000000000004">
      <c r="A2098" t="s">
        <v>2</v>
      </c>
      <c r="B2098" t="s">
        <v>7237</v>
      </c>
      <c r="C2098" t="s">
        <v>2360</v>
      </c>
      <c r="D2098" t="s">
        <v>7238</v>
      </c>
      <c r="E2098" t="s">
        <v>20</v>
      </c>
      <c r="F2098" t="b">
        <v>0</v>
      </c>
      <c r="G2098" t="s">
        <v>1740</v>
      </c>
      <c r="H2098" s="4">
        <v>45694.685069444437</v>
      </c>
      <c r="I2098" t="b">
        <v>0</v>
      </c>
      <c r="J2098" t="b">
        <v>0</v>
      </c>
      <c r="K2098" t="s">
        <v>1740</v>
      </c>
      <c r="L2098" t="s">
        <v>22</v>
      </c>
      <c r="M2098">
        <v>28000</v>
      </c>
      <c r="O2098" t="s">
        <v>7239</v>
      </c>
    </row>
    <row r="2099" spans="1:16" x14ac:dyDescent="0.55000000000000004">
      <c r="A2099" t="s">
        <v>139</v>
      </c>
      <c r="B2099" t="s">
        <v>2775</v>
      </c>
      <c r="C2099" t="s">
        <v>49</v>
      </c>
      <c r="D2099" t="s">
        <v>3973</v>
      </c>
      <c r="E2099" t="s">
        <v>20</v>
      </c>
      <c r="F2099" t="b">
        <v>0</v>
      </c>
      <c r="G2099" t="s">
        <v>41</v>
      </c>
      <c r="H2099" s="4">
        <v>45694.708877314813</v>
      </c>
      <c r="I2099" t="b">
        <v>0</v>
      </c>
      <c r="J2099" t="b">
        <v>0</v>
      </c>
      <c r="K2099" t="s">
        <v>24</v>
      </c>
      <c r="L2099" t="s">
        <v>22</v>
      </c>
      <c r="M2099">
        <v>50000</v>
      </c>
      <c r="O2099" t="s">
        <v>7240</v>
      </c>
    </row>
    <row r="2100" spans="1:16" x14ac:dyDescent="0.55000000000000004">
      <c r="A2100" t="s">
        <v>0</v>
      </c>
      <c r="B2100" t="s">
        <v>0</v>
      </c>
      <c r="C2100" t="s">
        <v>2639</v>
      </c>
      <c r="D2100" t="s">
        <v>3973</v>
      </c>
      <c r="E2100" t="s">
        <v>20</v>
      </c>
      <c r="F2100" t="b">
        <v>0</v>
      </c>
      <c r="G2100" t="s">
        <v>30</v>
      </c>
      <c r="H2100" s="4">
        <v>45694.709814814807</v>
      </c>
      <c r="I2100" t="b">
        <v>0</v>
      </c>
      <c r="J2100" t="b">
        <v>1</v>
      </c>
      <c r="K2100" t="s">
        <v>24</v>
      </c>
      <c r="L2100" t="s">
        <v>22</v>
      </c>
      <c r="M2100">
        <v>82500</v>
      </c>
      <c r="O2100" t="s">
        <v>3811</v>
      </c>
      <c r="P2100" t="s">
        <v>7241</v>
      </c>
    </row>
    <row r="2101" spans="1:16" x14ac:dyDescent="0.55000000000000004">
      <c r="A2101" t="s">
        <v>139</v>
      </c>
      <c r="B2101" t="s">
        <v>5999</v>
      </c>
      <c r="C2101" t="s">
        <v>986</v>
      </c>
      <c r="D2101" t="s">
        <v>4084</v>
      </c>
      <c r="E2101" t="s">
        <v>20</v>
      </c>
      <c r="F2101" t="b">
        <v>0</v>
      </c>
      <c r="G2101" t="s">
        <v>41</v>
      </c>
      <c r="H2101" s="4">
        <v>45694.750671296293</v>
      </c>
      <c r="I2101" t="b">
        <v>1</v>
      </c>
      <c r="J2101" t="b">
        <v>0</v>
      </c>
      <c r="K2101" t="s">
        <v>24</v>
      </c>
      <c r="L2101" t="s">
        <v>36</v>
      </c>
      <c r="N2101">
        <v>44.989997863769531</v>
      </c>
      <c r="O2101" t="s">
        <v>6000</v>
      </c>
      <c r="P2101" t="s">
        <v>2128</v>
      </c>
    </row>
    <row r="2102" spans="1:16" x14ac:dyDescent="0.55000000000000004">
      <c r="A2102" t="s">
        <v>2</v>
      </c>
      <c r="B2102" t="s">
        <v>7242</v>
      </c>
      <c r="C2102" t="s">
        <v>39</v>
      </c>
      <c r="D2102" t="s">
        <v>112</v>
      </c>
      <c r="E2102" t="s">
        <v>51</v>
      </c>
      <c r="F2102" t="b">
        <v>1</v>
      </c>
      <c r="G2102" t="s">
        <v>27</v>
      </c>
      <c r="H2102" s="4">
        <v>45694.75167824074</v>
      </c>
      <c r="I2102" t="b">
        <v>1</v>
      </c>
      <c r="J2102" t="b">
        <v>0</v>
      </c>
      <c r="K2102" t="s">
        <v>24</v>
      </c>
      <c r="L2102" t="s">
        <v>36</v>
      </c>
      <c r="N2102">
        <v>37.5</v>
      </c>
      <c r="O2102" t="s">
        <v>112</v>
      </c>
      <c r="P2102" t="s">
        <v>3316</v>
      </c>
    </row>
    <row r="2103" spans="1:16" x14ac:dyDescent="0.55000000000000004">
      <c r="A2103" t="s">
        <v>1</v>
      </c>
      <c r="B2103" t="s">
        <v>3223</v>
      </c>
      <c r="C2103" t="s">
        <v>118</v>
      </c>
      <c r="D2103" t="s">
        <v>3973</v>
      </c>
      <c r="E2103" t="s">
        <v>51</v>
      </c>
      <c r="F2103" t="b">
        <v>0</v>
      </c>
      <c r="G2103" t="s">
        <v>27</v>
      </c>
      <c r="H2103" s="4">
        <v>45694.791875000003</v>
      </c>
      <c r="I2103" t="b">
        <v>1</v>
      </c>
      <c r="J2103" t="b">
        <v>0</v>
      </c>
      <c r="K2103" t="s">
        <v>24</v>
      </c>
      <c r="L2103" t="s">
        <v>36</v>
      </c>
      <c r="N2103">
        <v>80</v>
      </c>
      <c r="O2103" t="s">
        <v>483</v>
      </c>
      <c r="P2103" t="s">
        <v>7243</v>
      </c>
    </row>
    <row r="2104" spans="1:16" x14ac:dyDescent="0.55000000000000004">
      <c r="A2104" t="s">
        <v>2</v>
      </c>
      <c r="B2104" t="s">
        <v>7244</v>
      </c>
      <c r="C2104" t="s">
        <v>322</v>
      </c>
      <c r="D2104" t="s">
        <v>3973</v>
      </c>
      <c r="E2104" t="s">
        <v>20</v>
      </c>
      <c r="F2104" t="b">
        <v>0</v>
      </c>
      <c r="G2104" t="s">
        <v>41</v>
      </c>
      <c r="H2104" s="4">
        <v>45694.792210648149</v>
      </c>
      <c r="I2104" t="b">
        <v>0</v>
      </c>
      <c r="J2104" t="b">
        <v>1</v>
      </c>
      <c r="K2104" t="s">
        <v>24</v>
      </c>
      <c r="L2104" t="s">
        <v>22</v>
      </c>
      <c r="M2104">
        <v>193500</v>
      </c>
      <c r="O2104" t="s">
        <v>3973</v>
      </c>
      <c r="P2104" t="s">
        <v>7245</v>
      </c>
    </row>
    <row r="2105" spans="1:16" x14ac:dyDescent="0.55000000000000004">
      <c r="A2105" t="s">
        <v>139</v>
      </c>
      <c r="B2105" t="s">
        <v>7246</v>
      </c>
      <c r="C2105" t="s">
        <v>39</v>
      </c>
      <c r="D2105" t="s">
        <v>3973</v>
      </c>
      <c r="E2105" t="s">
        <v>20</v>
      </c>
      <c r="F2105" t="b">
        <v>1</v>
      </c>
      <c r="G2105" t="s">
        <v>30</v>
      </c>
      <c r="H2105" s="4">
        <v>45694.79314814815</v>
      </c>
      <c r="I2105" t="b">
        <v>0</v>
      </c>
      <c r="J2105" t="b">
        <v>1</v>
      </c>
      <c r="K2105" t="s">
        <v>24</v>
      </c>
      <c r="L2105" t="s">
        <v>22</v>
      </c>
      <c r="M2105">
        <v>122570</v>
      </c>
      <c r="O2105" t="s">
        <v>254</v>
      </c>
    </row>
    <row r="2106" spans="1:16" x14ac:dyDescent="0.55000000000000004">
      <c r="A2106" t="s">
        <v>19</v>
      </c>
      <c r="B2106" t="s">
        <v>7247</v>
      </c>
      <c r="C2106" t="s">
        <v>236</v>
      </c>
      <c r="D2106" t="s">
        <v>3973</v>
      </c>
      <c r="E2106" t="s">
        <v>20</v>
      </c>
      <c r="F2106" t="b">
        <v>0</v>
      </c>
      <c r="G2106" t="s">
        <v>27</v>
      </c>
      <c r="H2106" s="4">
        <v>45694.833564814813</v>
      </c>
      <c r="I2106" t="b">
        <v>0</v>
      </c>
      <c r="J2106" t="b">
        <v>1</v>
      </c>
      <c r="K2106" t="s">
        <v>24</v>
      </c>
      <c r="L2106" t="s">
        <v>22</v>
      </c>
      <c r="M2106">
        <v>73265</v>
      </c>
      <c r="O2106" t="s">
        <v>7248</v>
      </c>
    </row>
    <row r="2107" spans="1:16" x14ac:dyDescent="0.55000000000000004">
      <c r="A2107" t="s">
        <v>89</v>
      </c>
      <c r="B2107" t="s">
        <v>285</v>
      </c>
      <c r="C2107" t="s">
        <v>322</v>
      </c>
      <c r="D2107" t="s">
        <v>3973</v>
      </c>
      <c r="E2107" t="s">
        <v>20</v>
      </c>
      <c r="F2107" t="b">
        <v>0</v>
      </c>
      <c r="G2107" t="s">
        <v>41</v>
      </c>
      <c r="H2107" s="4">
        <v>45694.83390046296</v>
      </c>
      <c r="I2107" t="b">
        <v>0</v>
      </c>
      <c r="J2107" t="b">
        <v>1</v>
      </c>
      <c r="K2107" t="s">
        <v>24</v>
      </c>
      <c r="L2107" t="s">
        <v>22</v>
      </c>
      <c r="M2107">
        <v>140000</v>
      </c>
      <c r="O2107" t="s">
        <v>3973</v>
      </c>
      <c r="P2107" t="s">
        <v>7249</v>
      </c>
    </row>
    <row r="2108" spans="1:16" x14ac:dyDescent="0.55000000000000004">
      <c r="A2108" t="s">
        <v>1</v>
      </c>
      <c r="B2108" t="s">
        <v>7250</v>
      </c>
      <c r="C2108" t="s">
        <v>39</v>
      </c>
      <c r="D2108" t="s">
        <v>3828</v>
      </c>
      <c r="E2108" t="s">
        <v>20</v>
      </c>
      <c r="F2108" t="b">
        <v>1</v>
      </c>
      <c r="G2108" t="s">
        <v>27</v>
      </c>
      <c r="H2108" s="4">
        <v>45694.834444444437</v>
      </c>
      <c r="I2108" t="b">
        <v>0</v>
      </c>
      <c r="J2108" t="b">
        <v>1</v>
      </c>
      <c r="K2108" t="s">
        <v>24</v>
      </c>
      <c r="L2108" t="s">
        <v>22</v>
      </c>
      <c r="M2108">
        <v>137825</v>
      </c>
      <c r="O2108" t="s">
        <v>1540</v>
      </c>
      <c r="P2108" t="s">
        <v>7251</v>
      </c>
    </row>
    <row r="2109" spans="1:16" x14ac:dyDescent="0.55000000000000004">
      <c r="A2109" t="s">
        <v>19</v>
      </c>
      <c r="B2109" t="s">
        <v>525</v>
      </c>
      <c r="C2109" t="s">
        <v>1096</v>
      </c>
      <c r="D2109" t="s">
        <v>3973</v>
      </c>
      <c r="E2109" t="s">
        <v>20</v>
      </c>
      <c r="F2109" t="b">
        <v>0</v>
      </c>
      <c r="G2109" t="s">
        <v>27</v>
      </c>
      <c r="H2109" s="4">
        <v>45694.834513888891</v>
      </c>
      <c r="I2109" t="b">
        <v>0</v>
      </c>
      <c r="J2109" t="b">
        <v>1</v>
      </c>
      <c r="K2109" t="s">
        <v>24</v>
      </c>
      <c r="L2109" t="s">
        <v>22</v>
      </c>
      <c r="M2109">
        <v>185500</v>
      </c>
      <c r="O2109" t="s">
        <v>7252</v>
      </c>
      <c r="P2109" t="s">
        <v>7253</v>
      </c>
    </row>
    <row r="2110" spans="1:16" x14ac:dyDescent="0.55000000000000004">
      <c r="A2110" t="s">
        <v>2</v>
      </c>
      <c r="B2110" t="s">
        <v>6875</v>
      </c>
      <c r="C2110" t="s">
        <v>122</v>
      </c>
      <c r="D2110" t="s">
        <v>3973</v>
      </c>
      <c r="E2110" t="s">
        <v>20</v>
      </c>
      <c r="F2110" t="b">
        <v>0</v>
      </c>
      <c r="G2110" t="s">
        <v>41</v>
      </c>
      <c r="H2110" s="4">
        <v>45694.835509259261</v>
      </c>
      <c r="I2110" t="b">
        <v>0</v>
      </c>
      <c r="J2110" t="b">
        <v>1</v>
      </c>
      <c r="K2110" t="s">
        <v>24</v>
      </c>
      <c r="L2110" t="s">
        <v>22</v>
      </c>
      <c r="M2110">
        <v>122207.5</v>
      </c>
      <c r="O2110" t="s">
        <v>554</v>
      </c>
      <c r="P2110" t="s">
        <v>7254</v>
      </c>
    </row>
    <row r="2111" spans="1:16" x14ac:dyDescent="0.55000000000000004">
      <c r="A2111" t="s">
        <v>25</v>
      </c>
      <c r="B2111" t="s">
        <v>25</v>
      </c>
      <c r="C2111" t="s">
        <v>108</v>
      </c>
      <c r="D2111" t="s">
        <v>3828</v>
      </c>
      <c r="E2111" t="s">
        <v>20</v>
      </c>
      <c r="F2111" t="b">
        <v>0</v>
      </c>
      <c r="G2111" t="s">
        <v>27</v>
      </c>
      <c r="H2111" s="4">
        <v>45694.875057870369</v>
      </c>
      <c r="I2111" t="b">
        <v>0</v>
      </c>
      <c r="J2111" t="b">
        <v>1</v>
      </c>
      <c r="K2111" t="s">
        <v>24</v>
      </c>
      <c r="L2111" t="s">
        <v>22</v>
      </c>
      <c r="M2111">
        <v>115016</v>
      </c>
      <c r="O2111" t="s">
        <v>7255</v>
      </c>
      <c r="P2111" t="s">
        <v>7256</v>
      </c>
    </row>
    <row r="2112" spans="1:16" x14ac:dyDescent="0.55000000000000004">
      <c r="A2112" t="s">
        <v>0</v>
      </c>
      <c r="B2112" t="s">
        <v>875</v>
      </c>
      <c r="C2112" t="s">
        <v>606</v>
      </c>
      <c r="D2112" t="s">
        <v>3973</v>
      </c>
      <c r="E2112" t="s">
        <v>631</v>
      </c>
      <c r="F2112" t="b">
        <v>0</v>
      </c>
      <c r="G2112" t="s">
        <v>27</v>
      </c>
      <c r="H2112" s="4">
        <v>45694.875057870369</v>
      </c>
      <c r="I2112" t="b">
        <v>0</v>
      </c>
      <c r="J2112" t="b">
        <v>0</v>
      </c>
      <c r="K2112" t="s">
        <v>24</v>
      </c>
      <c r="L2112" t="s">
        <v>36</v>
      </c>
      <c r="N2112">
        <v>27.5</v>
      </c>
      <c r="O2112" t="s">
        <v>7257</v>
      </c>
      <c r="P2112" t="s">
        <v>535</v>
      </c>
    </row>
    <row r="2113" spans="1:16" x14ac:dyDescent="0.55000000000000004">
      <c r="A2113" t="s">
        <v>1</v>
      </c>
      <c r="B2113" t="s">
        <v>7258</v>
      </c>
      <c r="C2113" t="s">
        <v>39</v>
      </c>
      <c r="D2113" t="s">
        <v>3600</v>
      </c>
      <c r="E2113" t="s">
        <v>20</v>
      </c>
      <c r="F2113" t="b">
        <v>1</v>
      </c>
      <c r="G2113" t="s">
        <v>27</v>
      </c>
      <c r="H2113" s="4">
        <v>45694.876157407409</v>
      </c>
      <c r="I2113" t="b">
        <v>0</v>
      </c>
      <c r="J2113" t="b">
        <v>1</v>
      </c>
      <c r="K2113" t="s">
        <v>24</v>
      </c>
      <c r="L2113" t="s">
        <v>22</v>
      </c>
      <c r="M2113">
        <v>158620</v>
      </c>
      <c r="O2113" t="s">
        <v>254</v>
      </c>
      <c r="P2113" t="s">
        <v>4521</v>
      </c>
    </row>
    <row r="2114" spans="1:16" x14ac:dyDescent="0.55000000000000004">
      <c r="A2114" t="s">
        <v>19</v>
      </c>
      <c r="B2114" t="s">
        <v>7259</v>
      </c>
      <c r="C2114" t="s">
        <v>118</v>
      </c>
      <c r="D2114" t="s">
        <v>3600</v>
      </c>
      <c r="E2114" t="s">
        <v>20</v>
      </c>
      <c r="F2114" t="b">
        <v>0</v>
      </c>
      <c r="G2114" t="s">
        <v>27</v>
      </c>
      <c r="H2114" s="4">
        <v>45694.876180555562</v>
      </c>
      <c r="I2114" t="b">
        <v>0</v>
      </c>
      <c r="J2114" t="b">
        <v>1</v>
      </c>
      <c r="K2114" t="s">
        <v>24</v>
      </c>
      <c r="L2114" t="s">
        <v>22</v>
      </c>
      <c r="M2114">
        <v>203940</v>
      </c>
      <c r="O2114" t="s">
        <v>254</v>
      </c>
      <c r="P2114" t="s">
        <v>4521</v>
      </c>
    </row>
    <row r="2115" spans="1:16" x14ac:dyDescent="0.55000000000000004">
      <c r="A2115" t="s">
        <v>191</v>
      </c>
      <c r="B2115" t="s">
        <v>7260</v>
      </c>
      <c r="C2115" t="s">
        <v>82</v>
      </c>
      <c r="D2115" t="s">
        <v>3973</v>
      </c>
      <c r="E2115" t="s">
        <v>20</v>
      </c>
      <c r="F2115" t="b">
        <v>0</v>
      </c>
      <c r="G2115" t="s">
        <v>41</v>
      </c>
      <c r="H2115" s="4">
        <v>45694.877152777779</v>
      </c>
      <c r="I2115" t="b">
        <v>0</v>
      </c>
      <c r="J2115" t="b">
        <v>1</v>
      </c>
      <c r="K2115" t="s">
        <v>24</v>
      </c>
      <c r="L2115" t="s">
        <v>22</v>
      </c>
      <c r="M2115">
        <v>137300</v>
      </c>
      <c r="O2115" t="s">
        <v>1172</v>
      </c>
      <c r="P2115" t="s">
        <v>7261</v>
      </c>
    </row>
    <row r="2116" spans="1:16" x14ac:dyDescent="0.55000000000000004">
      <c r="A2116" t="s">
        <v>2</v>
      </c>
      <c r="B2116" t="s">
        <v>195</v>
      </c>
      <c r="C2116" t="s">
        <v>1243</v>
      </c>
      <c r="D2116" t="s">
        <v>4035</v>
      </c>
      <c r="E2116" t="s">
        <v>20</v>
      </c>
      <c r="F2116" t="b">
        <v>0</v>
      </c>
      <c r="G2116" t="s">
        <v>414</v>
      </c>
      <c r="H2116" s="4">
        <v>45694.882592592592</v>
      </c>
      <c r="I2116" t="b">
        <v>0</v>
      </c>
      <c r="J2116" t="b">
        <v>0</v>
      </c>
      <c r="K2116" t="s">
        <v>414</v>
      </c>
      <c r="L2116" t="s">
        <v>22</v>
      </c>
      <c r="M2116">
        <v>83999.5</v>
      </c>
      <c r="O2116" t="s">
        <v>695</v>
      </c>
      <c r="P2116" t="s">
        <v>7262</v>
      </c>
    </row>
    <row r="2117" spans="1:16" x14ac:dyDescent="0.55000000000000004">
      <c r="A2117" t="s">
        <v>0</v>
      </c>
      <c r="B2117" t="s">
        <v>7263</v>
      </c>
      <c r="C2117" t="s">
        <v>7264</v>
      </c>
      <c r="D2117" t="s">
        <v>3828</v>
      </c>
      <c r="E2117" t="s">
        <v>20</v>
      </c>
      <c r="F2117" t="b">
        <v>0</v>
      </c>
      <c r="G2117" t="s">
        <v>30</v>
      </c>
      <c r="H2117" s="4">
        <v>45694.917569444442</v>
      </c>
      <c r="I2117" t="b">
        <v>0</v>
      </c>
      <c r="J2117" t="b">
        <v>1</v>
      </c>
      <c r="K2117" t="s">
        <v>24</v>
      </c>
      <c r="L2117" t="s">
        <v>36</v>
      </c>
      <c r="N2117">
        <v>40</v>
      </c>
      <c r="O2117" t="s">
        <v>7265</v>
      </c>
      <c r="P2117" t="s">
        <v>7266</v>
      </c>
    </row>
    <row r="2118" spans="1:16" x14ac:dyDescent="0.55000000000000004">
      <c r="A2118" t="s">
        <v>1</v>
      </c>
      <c r="B2118" t="s">
        <v>7267</v>
      </c>
      <c r="C2118" t="s">
        <v>92</v>
      </c>
      <c r="D2118" t="s">
        <v>3973</v>
      </c>
      <c r="E2118" t="s">
        <v>51</v>
      </c>
      <c r="F2118" t="b">
        <v>0</v>
      </c>
      <c r="G2118" t="s">
        <v>30</v>
      </c>
      <c r="H2118" s="4">
        <v>45694.917615740742</v>
      </c>
      <c r="I2118" t="b">
        <v>1</v>
      </c>
      <c r="J2118" t="b">
        <v>0</v>
      </c>
      <c r="K2118" t="s">
        <v>24</v>
      </c>
      <c r="L2118" t="s">
        <v>36</v>
      </c>
      <c r="N2118">
        <v>69</v>
      </c>
      <c r="O2118" t="s">
        <v>853</v>
      </c>
      <c r="P2118" t="s">
        <v>7268</v>
      </c>
    </row>
    <row r="2119" spans="1:16" x14ac:dyDescent="0.55000000000000004">
      <c r="A2119" t="s">
        <v>2</v>
      </c>
      <c r="B2119" t="s">
        <v>7269</v>
      </c>
      <c r="C2119" t="s">
        <v>141</v>
      </c>
      <c r="D2119" t="s">
        <v>3600</v>
      </c>
      <c r="E2119" t="s">
        <v>51</v>
      </c>
      <c r="F2119" t="b">
        <v>0</v>
      </c>
      <c r="G2119" t="s">
        <v>27</v>
      </c>
      <c r="H2119" s="4">
        <v>45694.918344907397</v>
      </c>
      <c r="I2119" t="b">
        <v>1</v>
      </c>
      <c r="J2119" t="b">
        <v>0</v>
      </c>
      <c r="K2119" t="s">
        <v>24</v>
      </c>
      <c r="L2119" t="s">
        <v>36</v>
      </c>
      <c r="N2119">
        <v>42.5</v>
      </c>
      <c r="O2119" t="s">
        <v>7270</v>
      </c>
      <c r="P2119" t="s">
        <v>1387</v>
      </c>
    </row>
    <row r="2120" spans="1:16" x14ac:dyDescent="0.55000000000000004">
      <c r="A2120" t="s">
        <v>1</v>
      </c>
      <c r="B2120" t="s">
        <v>1</v>
      </c>
      <c r="C2120" t="s">
        <v>7271</v>
      </c>
      <c r="D2120" t="s">
        <v>3828</v>
      </c>
      <c r="E2120" t="s">
        <v>20</v>
      </c>
      <c r="F2120" t="b">
        <v>0</v>
      </c>
      <c r="G2120" t="s">
        <v>27</v>
      </c>
      <c r="H2120" s="4">
        <v>45694.959537037037</v>
      </c>
      <c r="I2120" t="b">
        <v>0</v>
      </c>
      <c r="J2120" t="b">
        <v>1</v>
      </c>
      <c r="K2120" t="s">
        <v>24</v>
      </c>
      <c r="L2120" t="s">
        <v>22</v>
      </c>
      <c r="M2120">
        <v>101486.5</v>
      </c>
      <c r="O2120" t="s">
        <v>7272</v>
      </c>
      <c r="P2120" t="s">
        <v>1825</v>
      </c>
    </row>
    <row r="2121" spans="1:16" x14ac:dyDescent="0.55000000000000004">
      <c r="A2121" t="s">
        <v>1</v>
      </c>
      <c r="B2121" t="s">
        <v>1767</v>
      </c>
      <c r="C2121" t="s">
        <v>151</v>
      </c>
      <c r="D2121" t="s">
        <v>3973</v>
      </c>
      <c r="E2121" t="s">
        <v>20</v>
      </c>
      <c r="F2121" t="b">
        <v>0</v>
      </c>
      <c r="G2121" t="s">
        <v>30</v>
      </c>
      <c r="H2121" s="4">
        <v>45695.126481481479</v>
      </c>
      <c r="I2121" t="b">
        <v>0</v>
      </c>
      <c r="J2121" t="b">
        <v>1</v>
      </c>
      <c r="K2121" t="s">
        <v>24</v>
      </c>
      <c r="L2121" t="s">
        <v>22</v>
      </c>
      <c r="M2121">
        <v>104500</v>
      </c>
      <c r="O2121" t="s">
        <v>3927</v>
      </c>
      <c r="P2121" t="s">
        <v>3490</v>
      </c>
    </row>
    <row r="2122" spans="1:16" x14ac:dyDescent="0.55000000000000004">
      <c r="A2122" t="s">
        <v>40</v>
      </c>
      <c r="B2122" t="s">
        <v>7273</v>
      </c>
      <c r="C2122" t="s">
        <v>71</v>
      </c>
      <c r="D2122" t="s">
        <v>3973</v>
      </c>
      <c r="E2122" t="s">
        <v>20</v>
      </c>
      <c r="F2122" t="b">
        <v>0</v>
      </c>
      <c r="G2122" t="s">
        <v>27</v>
      </c>
      <c r="H2122" s="4">
        <v>45695.126793981479</v>
      </c>
      <c r="I2122" t="b">
        <v>1</v>
      </c>
      <c r="J2122" t="b">
        <v>1</v>
      </c>
      <c r="K2122" t="s">
        <v>24</v>
      </c>
      <c r="L2122" t="s">
        <v>22</v>
      </c>
      <c r="M2122">
        <v>160000</v>
      </c>
      <c r="O2122" t="s">
        <v>1172</v>
      </c>
      <c r="P2122" t="s">
        <v>7274</v>
      </c>
    </row>
    <row r="2123" spans="1:16" x14ac:dyDescent="0.55000000000000004">
      <c r="A2123" t="s">
        <v>0</v>
      </c>
      <c r="B2123" t="s">
        <v>0</v>
      </c>
      <c r="C2123" t="s">
        <v>1249</v>
      </c>
      <c r="D2123" t="s">
        <v>3828</v>
      </c>
      <c r="E2123" t="s">
        <v>20</v>
      </c>
      <c r="F2123" t="b">
        <v>0</v>
      </c>
      <c r="G2123" t="s">
        <v>27</v>
      </c>
      <c r="H2123" s="4">
        <v>45695.250011574077</v>
      </c>
      <c r="I2123" t="b">
        <v>0</v>
      </c>
      <c r="J2123" t="b">
        <v>0</v>
      </c>
      <c r="K2123" t="s">
        <v>24</v>
      </c>
      <c r="L2123" t="s">
        <v>22</v>
      </c>
      <c r="M2123">
        <v>95051</v>
      </c>
      <c r="O2123" t="s">
        <v>7275</v>
      </c>
      <c r="P2123" t="s">
        <v>7276</v>
      </c>
    </row>
    <row r="2124" spans="1:16" x14ac:dyDescent="0.55000000000000004">
      <c r="A2124" t="s">
        <v>25</v>
      </c>
      <c r="B2124" t="s">
        <v>1160</v>
      </c>
      <c r="C2124" t="s">
        <v>1614</v>
      </c>
      <c r="D2124" t="s">
        <v>2208</v>
      </c>
      <c r="E2124" t="s">
        <v>20</v>
      </c>
      <c r="F2124" t="b">
        <v>0</v>
      </c>
      <c r="G2124" t="s">
        <v>27</v>
      </c>
      <c r="H2124" s="4">
        <v>45695.250138888892</v>
      </c>
      <c r="I2124" t="b">
        <v>0</v>
      </c>
      <c r="J2124" t="b">
        <v>0</v>
      </c>
      <c r="K2124" t="s">
        <v>24</v>
      </c>
      <c r="L2124" t="s">
        <v>22</v>
      </c>
      <c r="M2124">
        <v>119675</v>
      </c>
      <c r="O2124" t="s">
        <v>7277</v>
      </c>
      <c r="P2124" t="s">
        <v>7278</v>
      </c>
    </row>
    <row r="2125" spans="1:16" x14ac:dyDescent="0.55000000000000004">
      <c r="A2125" t="s">
        <v>139</v>
      </c>
      <c r="B2125" t="s">
        <v>2357</v>
      </c>
      <c r="C2125" t="s">
        <v>44</v>
      </c>
      <c r="D2125" t="s">
        <v>3973</v>
      </c>
      <c r="E2125" t="s">
        <v>20</v>
      </c>
      <c r="F2125" t="b">
        <v>0</v>
      </c>
      <c r="G2125" t="s">
        <v>41</v>
      </c>
      <c r="H2125" s="4">
        <v>45695.250405092593</v>
      </c>
      <c r="I2125" t="b">
        <v>0</v>
      </c>
      <c r="J2125" t="b">
        <v>1</v>
      </c>
      <c r="K2125" t="s">
        <v>24</v>
      </c>
      <c r="L2125" t="s">
        <v>22</v>
      </c>
      <c r="M2125">
        <v>195000</v>
      </c>
      <c r="O2125" t="s">
        <v>5340</v>
      </c>
      <c r="P2125" t="s">
        <v>5341</v>
      </c>
    </row>
    <row r="2126" spans="1:16" x14ac:dyDescent="0.55000000000000004">
      <c r="A2126" t="s">
        <v>0</v>
      </c>
      <c r="B2126" t="s">
        <v>2333</v>
      </c>
      <c r="C2126" t="s">
        <v>143</v>
      </c>
      <c r="D2126" t="s">
        <v>3973</v>
      </c>
      <c r="E2126" t="s">
        <v>20</v>
      </c>
      <c r="F2126" t="b">
        <v>0</v>
      </c>
      <c r="G2126" t="s">
        <v>35</v>
      </c>
      <c r="H2126" s="4">
        <v>45695.250462962962</v>
      </c>
      <c r="I2126" t="b">
        <v>1</v>
      </c>
      <c r="J2126" t="b">
        <v>0</v>
      </c>
      <c r="K2126" t="s">
        <v>24</v>
      </c>
      <c r="L2126" t="s">
        <v>22</v>
      </c>
      <c r="M2126">
        <v>149189.5</v>
      </c>
      <c r="O2126" t="s">
        <v>1905</v>
      </c>
      <c r="P2126" t="s">
        <v>7279</v>
      </c>
    </row>
    <row r="2127" spans="1:16" x14ac:dyDescent="0.55000000000000004">
      <c r="A2127" t="s">
        <v>25</v>
      </c>
      <c r="B2127" t="s">
        <v>7280</v>
      </c>
      <c r="C2127" t="s">
        <v>151</v>
      </c>
      <c r="D2127" t="s">
        <v>4509</v>
      </c>
      <c r="E2127" t="s">
        <v>20</v>
      </c>
      <c r="F2127" t="b">
        <v>0</v>
      </c>
      <c r="G2127" t="s">
        <v>30</v>
      </c>
      <c r="H2127" s="4">
        <v>45695.250601851847</v>
      </c>
      <c r="I2127" t="b">
        <v>1</v>
      </c>
      <c r="J2127" t="b">
        <v>1</v>
      </c>
      <c r="K2127" t="s">
        <v>24</v>
      </c>
      <c r="L2127" t="s">
        <v>22</v>
      </c>
      <c r="M2127">
        <v>88545.5</v>
      </c>
      <c r="O2127" t="s">
        <v>3095</v>
      </c>
      <c r="P2127" t="s">
        <v>7281</v>
      </c>
    </row>
    <row r="2128" spans="1:16" x14ac:dyDescent="0.55000000000000004">
      <c r="A2128" t="s">
        <v>1</v>
      </c>
      <c r="B2128" t="s">
        <v>7282</v>
      </c>
      <c r="C2128" t="s">
        <v>808</v>
      </c>
      <c r="D2128" t="s">
        <v>4014</v>
      </c>
      <c r="E2128" t="s">
        <v>20</v>
      </c>
      <c r="F2128" t="b">
        <v>0</v>
      </c>
      <c r="G2128" t="s">
        <v>41</v>
      </c>
      <c r="H2128" s="4">
        <v>45695.250960648147</v>
      </c>
      <c r="I2128" t="b">
        <v>0</v>
      </c>
      <c r="J2128" t="b">
        <v>0</v>
      </c>
      <c r="K2128" t="s">
        <v>24</v>
      </c>
      <c r="L2128" t="s">
        <v>22</v>
      </c>
      <c r="M2128">
        <v>187500</v>
      </c>
      <c r="O2128" t="s">
        <v>4141</v>
      </c>
      <c r="P2128" t="s">
        <v>3875</v>
      </c>
    </row>
    <row r="2129" spans="1:16" x14ac:dyDescent="0.55000000000000004">
      <c r="A2129" t="s">
        <v>1</v>
      </c>
      <c r="B2129" t="s">
        <v>2464</v>
      </c>
      <c r="C2129" t="s">
        <v>39</v>
      </c>
      <c r="D2129" t="s">
        <v>3973</v>
      </c>
      <c r="E2129" t="s">
        <v>20</v>
      </c>
      <c r="F2129" t="b">
        <v>1</v>
      </c>
      <c r="G2129" t="s">
        <v>41</v>
      </c>
      <c r="H2129" s="4">
        <v>45695.250960648147</v>
      </c>
      <c r="I2129" t="b">
        <v>0</v>
      </c>
      <c r="J2129" t="b">
        <v>0</v>
      </c>
      <c r="K2129" t="s">
        <v>24</v>
      </c>
      <c r="L2129" t="s">
        <v>22</v>
      </c>
      <c r="M2129">
        <v>119000</v>
      </c>
      <c r="O2129" t="s">
        <v>7216</v>
      </c>
      <c r="P2129" t="s">
        <v>2518</v>
      </c>
    </row>
    <row r="2130" spans="1:16" x14ac:dyDescent="0.55000000000000004">
      <c r="A2130" t="s">
        <v>1</v>
      </c>
      <c r="B2130" t="s">
        <v>1767</v>
      </c>
      <c r="C2130" t="s">
        <v>151</v>
      </c>
      <c r="D2130" t="s">
        <v>4014</v>
      </c>
      <c r="E2130" t="s">
        <v>20</v>
      </c>
      <c r="F2130" t="b">
        <v>0</v>
      </c>
      <c r="G2130" t="s">
        <v>30</v>
      </c>
      <c r="H2130" s="4">
        <v>45695.251157407409</v>
      </c>
      <c r="I2130" t="b">
        <v>0</v>
      </c>
      <c r="J2130" t="b">
        <v>1</v>
      </c>
      <c r="K2130" t="s">
        <v>24</v>
      </c>
      <c r="L2130" t="s">
        <v>22</v>
      </c>
      <c r="M2130">
        <v>104500</v>
      </c>
      <c r="O2130" t="s">
        <v>3927</v>
      </c>
      <c r="P2130" t="s">
        <v>3490</v>
      </c>
    </row>
    <row r="2131" spans="1:16" x14ac:dyDescent="0.55000000000000004">
      <c r="A2131" t="s">
        <v>1</v>
      </c>
      <c r="B2131" t="s">
        <v>1</v>
      </c>
      <c r="C2131" t="s">
        <v>2453</v>
      </c>
      <c r="D2131" t="s">
        <v>3828</v>
      </c>
      <c r="E2131" t="s">
        <v>105</v>
      </c>
      <c r="F2131" t="b">
        <v>0</v>
      </c>
      <c r="G2131" t="s">
        <v>30</v>
      </c>
      <c r="H2131" s="4">
        <v>45695.251157407409</v>
      </c>
      <c r="I2131" t="b">
        <v>0</v>
      </c>
      <c r="J2131" t="b">
        <v>1</v>
      </c>
      <c r="K2131" t="s">
        <v>24</v>
      </c>
      <c r="L2131" t="s">
        <v>36</v>
      </c>
      <c r="N2131">
        <v>38.465000152587891</v>
      </c>
      <c r="O2131" t="s">
        <v>2454</v>
      </c>
    </row>
    <row r="2132" spans="1:16" x14ac:dyDescent="0.55000000000000004">
      <c r="A2132" t="s">
        <v>40</v>
      </c>
      <c r="B2132" t="s">
        <v>7283</v>
      </c>
      <c r="C2132" t="s">
        <v>3276</v>
      </c>
      <c r="D2132" t="s">
        <v>4003</v>
      </c>
      <c r="E2132" t="s">
        <v>20</v>
      </c>
      <c r="F2132" t="b">
        <v>0</v>
      </c>
      <c r="G2132" t="s">
        <v>27</v>
      </c>
      <c r="H2132" s="4">
        <v>45695.251631944448</v>
      </c>
      <c r="I2132" t="b">
        <v>1</v>
      </c>
      <c r="J2132" t="b">
        <v>0</v>
      </c>
      <c r="K2132" t="s">
        <v>24</v>
      </c>
      <c r="L2132" t="s">
        <v>22</v>
      </c>
      <c r="M2132">
        <v>192500</v>
      </c>
      <c r="O2132" t="s">
        <v>7284</v>
      </c>
    </row>
    <row r="2133" spans="1:16" x14ac:dyDescent="0.55000000000000004">
      <c r="A2133" t="s">
        <v>2</v>
      </c>
      <c r="B2133" t="s">
        <v>195</v>
      </c>
      <c r="C2133" t="s">
        <v>624</v>
      </c>
      <c r="D2133" t="s">
        <v>2208</v>
      </c>
      <c r="E2133" t="s">
        <v>20</v>
      </c>
      <c r="F2133" t="b">
        <v>0</v>
      </c>
      <c r="G2133" t="s">
        <v>35</v>
      </c>
      <c r="H2133" s="4">
        <v>45695.252175925933</v>
      </c>
      <c r="I2133" t="b">
        <v>0</v>
      </c>
      <c r="J2133" t="b">
        <v>1</v>
      </c>
      <c r="K2133" t="s">
        <v>24</v>
      </c>
      <c r="L2133" t="s">
        <v>22</v>
      </c>
      <c r="M2133">
        <v>147500</v>
      </c>
      <c r="O2133" t="s">
        <v>7285</v>
      </c>
      <c r="P2133" t="s">
        <v>7286</v>
      </c>
    </row>
    <row r="2134" spans="1:16" x14ac:dyDescent="0.55000000000000004">
      <c r="A2134" t="s">
        <v>25</v>
      </c>
      <c r="B2134" t="s">
        <v>7287</v>
      </c>
      <c r="C2134" t="s">
        <v>158</v>
      </c>
      <c r="D2134" t="s">
        <v>4035</v>
      </c>
      <c r="E2134" t="s">
        <v>20</v>
      </c>
      <c r="F2134" t="b">
        <v>0</v>
      </c>
      <c r="G2134" t="s">
        <v>158</v>
      </c>
      <c r="H2134" s="4">
        <v>45695.268611111111</v>
      </c>
      <c r="I2134" t="b">
        <v>0</v>
      </c>
      <c r="J2134" t="b">
        <v>0</v>
      </c>
      <c r="K2134" t="s">
        <v>158</v>
      </c>
      <c r="L2134" t="s">
        <v>22</v>
      </c>
      <c r="M2134">
        <v>63000</v>
      </c>
      <c r="O2134" t="s">
        <v>402</v>
      </c>
      <c r="P2134" t="s">
        <v>7288</v>
      </c>
    </row>
    <row r="2135" spans="1:16" x14ac:dyDescent="0.55000000000000004">
      <c r="A2135" t="s">
        <v>2</v>
      </c>
      <c r="B2135" t="s">
        <v>2</v>
      </c>
      <c r="C2135" t="s">
        <v>39</v>
      </c>
      <c r="D2135" t="s">
        <v>7289</v>
      </c>
      <c r="E2135" t="s">
        <v>20</v>
      </c>
      <c r="F2135" t="b">
        <v>1</v>
      </c>
      <c r="G2135" t="s">
        <v>205</v>
      </c>
      <c r="H2135" s="4">
        <v>45695.275462962964</v>
      </c>
      <c r="I2135" t="b">
        <v>0</v>
      </c>
      <c r="J2135" t="b">
        <v>0</v>
      </c>
      <c r="K2135" t="s">
        <v>205</v>
      </c>
      <c r="L2135" t="s">
        <v>22</v>
      </c>
      <c r="M2135">
        <v>34200</v>
      </c>
      <c r="O2135" t="s">
        <v>6725</v>
      </c>
      <c r="P2135" t="s">
        <v>6726</v>
      </c>
    </row>
    <row r="2136" spans="1:16" x14ac:dyDescent="0.55000000000000004">
      <c r="A2136" t="s">
        <v>0</v>
      </c>
      <c r="B2136" t="s">
        <v>103</v>
      </c>
      <c r="C2136" t="s">
        <v>7290</v>
      </c>
      <c r="D2136" t="s">
        <v>3828</v>
      </c>
      <c r="E2136" t="s">
        <v>20</v>
      </c>
      <c r="F2136" t="b">
        <v>0</v>
      </c>
      <c r="G2136" t="s">
        <v>1247</v>
      </c>
      <c r="H2136" s="4">
        <v>45695.280694444453</v>
      </c>
      <c r="I2136" t="b">
        <v>0</v>
      </c>
      <c r="J2136" t="b">
        <v>0</v>
      </c>
      <c r="K2136" t="s">
        <v>1247</v>
      </c>
      <c r="L2136" t="s">
        <v>22</v>
      </c>
      <c r="M2136">
        <v>35000</v>
      </c>
      <c r="O2136" t="s">
        <v>7291</v>
      </c>
      <c r="P2136" t="s">
        <v>1329</v>
      </c>
    </row>
    <row r="2137" spans="1:16" x14ac:dyDescent="0.55000000000000004">
      <c r="A2137" t="s">
        <v>1</v>
      </c>
      <c r="B2137" t="s">
        <v>7292</v>
      </c>
      <c r="C2137" t="s">
        <v>39</v>
      </c>
      <c r="D2137" t="s">
        <v>3973</v>
      </c>
      <c r="E2137" t="s">
        <v>51</v>
      </c>
      <c r="F2137" t="b">
        <v>1</v>
      </c>
      <c r="G2137" t="s">
        <v>23</v>
      </c>
      <c r="H2137" s="4">
        <v>45695.28266203704</v>
      </c>
      <c r="I2137" t="b">
        <v>1</v>
      </c>
      <c r="J2137" t="b">
        <v>1</v>
      </c>
      <c r="K2137" t="s">
        <v>24</v>
      </c>
      <c r="L2137" t="s">
        <v>36</v>
      </c>
      <c r="N2137">
        <v>32.5</v>
      </c>
      <c r="O2137" t="s">
        <v>2694</v>
      </c>
      <c r="P2137" t="s">
        <v>1133</v>
      </c>
    </row>
    <row r="2138" spans="1:16" x14ac:dyDescent="0.55000000000000004">
      <c r="A2138" t="s">
        <v>1</v>
      </c>
      <c r="B2138" t="s">
        <v>2587</v>
      </c>
      <c r="C2138" t="s">
        <v>211</v>
      </c>
      <c r="D2138" t="s">
        <v>3970</v>
      </c>
      <c r="E2138" t="s">
        <v>20</v>
      </c>
      <c r="F2138" t="b">
        <v>0</v>
      </c>
      <c r="G2138" t="s">
        <v>23</v>
      </c>
      <c r="H2138" s="4">
        <v>45695.282789351862</v>
      </c>
      <c r="I2138" t="b">
        <v>0</v>
      </c>
      <c r="J2138" t="b">
        <v>0</v>
      </c>
      <c r="K2138" t="s">
        <v>24</v>
      </c>
      <c r="L2138" t="s">
        <v>22</v>
      </c>
      <c r="M2138">
        <v>95000</v>
      </c>
      <c r="O2138" t="s">
        <v>154</v>
      </c>
    </row>
    <row r="2139" spans="1:16" x14ac:dyDescent="0.55000000000000004">
      <c r="A2139" t="s">
        <v>2</v>
      </c>
      <c r="B2139" t="s">
        <v>7293</v>
      </c>
      <c r="C2139" t="s">
        <v>2716</v>
      </c>
      <c r="D2139" t="s">
        <v>3970</v>
      </c>
      <c r="E2139" t="s">
        <v>20</v>
      </c>
      <c r="F2139" t="b">
        <v>0</v>
      </c>
      <c r="G2139" t="s">
        <v>23</v>
      </c>
      <c r="H2139" s="4">
        <v>45695.28465277778</v>
      </c>
      <c r="I2139" t="b">
        <v>0</v>
      </c>
      <c r="J2139" t="b">
        <v>0</v>
      </c>
      <c r="K2139" t="s">
        <v>24</v>
      </c>
      <c r="L2139" t="s">
        <v>22</v>
      </c>
      <c r="M2139">
        <v>81311.5</v>
      </c>
      <c r="O2139" t="s">
        <v>3945</v>
      </c>
    </row>
    <row r="2140" spans="1:16" x14ac:dyDescent="0.55000000000000004">
      <c r="A2140" t="s">
        <v>2</v>
      </c>
      <c r="B2140" t="s">
        <v>7294</v>
      </c>
      <c r="C2140" t="s">
        <v>236</v>
      </c>
      <c r="D2140" t="s">
        <v>2208</v>
      </c>
      <c r="E2140" t="s">
        <v>20</v>
      </c>
      <c r="F2140" t="b">
        <v>0</v>
      </c>
      <c r="G2140" t="s">
        <v>27</v>
      </c>
      <c r="H2140" s="4">
        <v>45695.293113425927</v>
      </c>
      <c r="I2140" t="b">
        <v>0</v>
      </c>
      <c r="J2140" t="b">
        <v>0</v>
      </c>
      <c r="K2140" t="s">
        <v>24</v>
      </c>
      <c r="L2140" t="s">
        <v>22</v>
      </c>
      <c r="M2140">
        <v>63800</v>
      </c>
      <c r="O2140" t="s">
        <v>7295</v>
      </c>
      <c r="P2140" t="s">
        <v>7296</v>
      </c>
    </row>
    <row r="2141" spans="1:16" x14ac:dyDescent="0.55000000000000004">
      <c r="A2141" t="s">
        <v>2</v>
      </c>
      <c r="B2141" t="s">
        <v>7297</v>
      </c>
      <c r="C2141" t="s">
        <v>203</v>
      </c>
      <c r="D2141" t="s">
        <v>3973</v>
      </c>
      <c r="E2141" t="s">
        <v>20</v>
      </c>
      <c r="F2141" t="b">
        <v>0</v>
      </c>
      <c r="G2141" t="s">
        <v>27</v>
      </c>
      <c r="H2141" s="4">
        <v>45695.293240740742</v>
      </c>
      <c r="I2141" t="b">
        <v>0</v>
      </c>
      <c r="J2141" t="b">
        <v>1</v>
      </c>
      <c r="K2141" t="s">
        <v>24</v>
      </c>
      <c r="L2141" t="s">
        <v>22</v>
      </c>
      <c r="M2141">
        <v>145000</v>
      </c>
      <c r="O2141" t="s">
        <v>202</v>
      </c>
      <c r="P2141" t="s">
        <v>7298</v>
      </c>
    </row>
    <row r="2142" spans="1:16" x14ac:dyDescent="0.55000000000000004">
      <c r="A2142" t="s">
        <v>0</v>
      </c>
      <c r="B2142" t="s">
        <v>7299</v>
      </c>
      <c r="C2142" t="s">
        <v>989</v>
      </c>
      <c r="D2142" t="s">
        <v>3828</v>
      </c>
      <c r="E2142" t="s">
        <v>631</v>
      </c>
      <c r="F2142" t="b">
        <v>0</v>
      </c>
      <c r="G2142" t="s">
        <v>41</v>
      </c>
      <c r="H2142" s="4">
        <v>45695.333645833343</v>
      </c>
      <c r="I2142" t="b">
        <v>0</v>
      </c>
      <c r="J2142" t="b">
        <v>0</v>
      </c>
      <c r="K2142" t="s">
        <v>24</v>
      </c>
      <c r="L2142" t="s">
        <v>36</v>
      </c>
      <c r="N2142">
        <v>20</v>
      </c>
      <c r="O2142" t="s">
        <v>7300</v>
      </c>
      <c r="P2142" t="s">
        <v>1627</v>
      </c>
    </row>
    <row r="2143" spans="1:16" x14ac:dyDescent="0.55000000000000004">
      <c r="A2143" t="s">
        <v>2</v>
      </c>
      <c r="B2143" t="s">
        <v>7301</v>
      </c>
      <c r="C2143" t="s">
        <v>158</v>
      </c>
      <c r="D2143" t="s">
        <v>4035</v>
      </c>
      <c r="E2143" t="s">
        <v>20</v>
      </c>
      <c r="F2143" t="b">
        <v>0</v>
      </c>
      <c r="G2143" t="s">
        <v>158</v>
      </c>
      <c r="H2143" s="4">
        <v>45695.393703703703</v>
      </c>
      <c r="I2143" t="b">
        <v>0</v>
      </c>
      <c r="J2143" t="b">
        <v>0</v>
      </c>
      <c r="K2143" t="s">
        <v>158</v>
      </c>
      <c r="L2143" t="s">
        <v>22</v>
      </c>
      <c r="M2143">
        <v>70000</v>
      </c>
      <c r="O2143" t="s">
        <v>2768</v>
      </c>
      <c r="P2143" t="s">
        <v>3411</v>
      </c>
    </row>
    <row r="2144" spans="1:16" x14ac:dyDescent="0.55000000000000004">
      <c r="A2144" t="s">
        <v>0</v>
      </c>
      <c r="B2144" t="s">
        <v>5292</v>
      </c>
      <c r="C2144" t="s">
        <v>39</v>
      </c>
      <c r="D2144" t="s">
        <v>3973</v>
      </c>
      <c r="E2144" t="s">
        <v>20</v>
      </c>
      <c r="F2144" t="b">
        <v>1</v>
      </c>
      <c r="G2144" t="s">
        <v>23</v>
      </c>
      <c r="H2144" s="4">
        <v>45695.407847222217</v>
      </c>
      <c r="I2144" t="b">
        <v>1</v>
      </c>
      <c r="J2144" t="b">
        <v>0</v>
      </c>
      <c r="K2144" t="s">
        <v>24</v>
      </c>
      <c r="L2144" t="s">
        <v>22</v>
      </c>
      <c r="M2144">
        <v>128500</v>
      </c>
      <c r="O2144" t="s">
        <v>4959</v>
      </c>
      <c r="P2144" t="s">
        <v>7302</v>
      </c>
    </row>
    <row r="2145" spans="1:16" x14ac:dyDescent="0.55000000000000004">
      <c r="A2145" t="s">
        <v>89</v>
      </c>
      <c r="B2145" t="s">
        <v>7303</v>
      </c>
      <c r="C2145" t="s">
        <v>172</v>
      </c>
      <c r="D2145" t="s">
        <v>3973</v>
      </c>
      <c r="E2145" t="s">
        <v>20</v>
      </c>
      <c r="F2145" t="b">
        <v>0</v>
      </c>
      <c r="G2145" t="s">
        <v>27</v>
      </c>
      <c r="H2145" s="4">
        <v>45695.41684027778</v>
      </c>
      <c r="I2145" t="b">
        <v>0</v>
      </c>
      <c r="J2145" t="b">
        <v>1</v>
      </c>
      <c r="K2145" t="s">
        <v>24</v>
      </c>
      <c r="L2145" t="s">
        <v>22</v>
      </c>
      <c r="M2145">
        <v>122500</v>
      </c>
      <c r="O2145" t="s">
        <v>2506</v>
      </c>
    </row>
    <row r="2146" spans="1:16" x14ac:dyDescent="0.55000000000000004">
      <c r="A2146" t="s">
        <v>0</v>
      </c>
      <c r="B2146" t="s">
        <v>1219</v>
      </c>
      <c r="C2146" t="s">
        <v>44</v>
      </c>
      <c r="D2146" t="s">
        <v>3973</v>
      </c>
      <c r="E2146" t="s">
        <v>51</v>
      </c>
      <c r="F2146" t="b">
        <v>0</v>
      </c>
      <c r="G2146" t="s">
        <v>41</v>
      </c>
      <c r="H2146" s="4">
        <v>45695.417002314818</v>
      </c>
      <c r="I2146" t="b">
        <v>0</v>
      </c>
      <c r="J2146" t="b">
        <v>1</v>
      </c>
      <c r="K2146" t="s">
        <v>24</v>
      </c>
      <c r="L2146" t="s">
        <v>36</v>
      </c>
      <c r="N2146">
        <v>55</v>
      </c>
      <c r="O2146" t="s">
        <v>6597</v>
      </c>
    </row>
    <row r="2147" spans="1:16" x14ac:dyDescent="0.55000000000000004">
      <c r="A2147" t="s">
        <v>19</v>
      </c>
      <c r="B2147" t="s">
        <v>7304</v>
      </c>
      <c r="C2147" t="s">
        <v>283</v>
      </c>
      <c r="D2147" t="s">
        <v>3973</v>
      </c>
      <c r="E2147" t="s">
        <v>20</v>
      </c>
      <c r="F2147" t="b">
        <v>0</v>
      </c>
      <c r="G2147" t="s">
        <v>41</v>
      </c>
      <c r="H2147" s="4">
        <v>45695.417094907411</v>
      </c>
      <c r="I2147" t="b">
        <v>0</v>
      </c>
      <c r="J2147" t="b">
        <v>1</v>
      </c>
      <c r="K2147" t="s">
        <v>24</v>
      </c>
      <c r="L2147" t="s">
        <v>22</v>
      </c>
      <c r="M2147">
        <v>188500</v>
      </c>
      <c r="O2147" t="s">
        <v>4535</v>
      </c>
      <c r="P2147" t="s">
        <v>201</v>
      </c>
    </row>
    <row r="2148" spans="1:16" x14ac:dyDescent="0.55000000000000004">
      <c r="A2148" t="s">
        <v>139</v>
      </c>
      <c r="B2148" t="s">
        <v>7305</v>
      </c>
      <c r="C2148" t="s">
        <v>5744</v>
      </c>
      <c r="D2148" t="s">
        <v>3973</v>
      </c>
      <c r="E2148" t="s">
        <v>20</v>
      </c>
      <c r="F2148" t="b">
        <v>0</v>
      </c>
      <c r="G2148" t="s">
        <v>30</v>
      </c>
      <c r="H2148" s="4">
        <v>45695.417326388888</v>
      </c>
      <c r="I2148" t="b">
        <v>0</v>
      </c>
      <c r="J2148" t="b">
        <v>0</v>
      </c>
      <c r="K2148" t="s">
        <v>24</v>
      </c>
      <c r="L2148" t="s">
        <v>22</v>
      </c>
      <c r="M2148">
        <v>64500</v>
      </c>
      <c r="O2148" t="s">
        <v>7306</v>
      </c>
      <c r="P2148" t="s">
        <v>671</v>
      </c>
    </row>
    <row r="2149" spans="1:16" x14ac:dyDescent="0.55000000000000004">
      <c r="A2149" t="s">
        <v>1</v>
      </c>
      <c r="B2149" t="s">
        <v>3037</v>
      </c>
      <c r="C2149" t="s">
        <v>840</v>
      </c>
      <c r="D2149" t="s">
        <v>3973</v>
      </c>
      <c r="E2149" t="s">
        <v>20</v>
      </c>
      <c r="F2149" t="b">
        <v>0</v>
      </c>
      <c r="G2149" t="s">
        <v>30</v>
      </c>
      <c r="H2149" s="4">
        <v>45695.417384259257</v>
      </c>
      <c r="I2149" t="b">
        <v>0</v>
      </c>
      <c r="J2149" t="b">
        <v>1</v>
      </c>
      <c r="K2149" t="s">
        <v>24</v>
      </c>
      <c r="L2149" t="s">
        <v>22</v>
      </c>
      <c r="M2149">
        <v>99500</v>
      </c>
      <c r="O2149" t="s">
        <v>318</v>
      </c>
      <c r="P2149" t="s">
        <v>1766</v>
      </c>
    </row>
    <row r="2150" spans="1:16" x14ac:dyDescent="0.55000000000000004">
      <c r="A2150" t="s">
        <v>19</v>
      </c>
      <c r="B2150" t="s">
        <v>4653</v>
      </c>
      <c r="C2150" t="s">
        <v>7307</v>
      </c>
      <c r="D2150" t="s">
        <v>2208</v>
      </c>
      <c r="E2150" t="s">
        <v>20</v>
      </c>
      <c r="F2150" t="b">
        <v>0</v>
      </c>
      <c r="G2150" t="s">
        <v>27</v>
      </c>
      <c r="H2150" s="4">
        <v>45695.417534722219</v>
      </c>
      <c r="I2150" t="b">
        <v>0</v>
      </c>
      <c r="J2150" t="b">
        <v>1</v>
      </c>
      <c r="K2150" t="s">
        <v>24</v>
      </c>
      <c r="L2150" t="s">
        <v>22</v>
      </c>
      <c r="M2150">
        <v>171000</v>
      </c>
      <c r="O2150" t="s">
        <v>428</v>
      </c>
      <c r="P2150" t="s">
        <v>7308</v>
      </c>
    </row>
    <row r="2151" spans="1:16" x14ac:dyDescent="0.55000000000000004">
      <c r="A2151" t="s">
        <v>1</v>
      </c>
      <c r="B2151" t="s">
        <v>2799</v>
      </c>
      <c r="C2151" t="s">
        <v>1346</v>
      </c>
      <c r="D2151" t="s">
        <v>2208</v>
      </c>
      <c r="E2151" t="s">
        <v>20</v>
      </c>
      <c r="F2151" t="b">
        <v>0</v>
      </c>
      <c r="G2151" t="s">
        <v>41</v>
      </c>
      <c r="H2151" s="4">
        <v>45695.417650462958</v>
      </c>
      <c r="I2151" t="b">
        <v>0</v>
      </c>
      <c r="J2151" t="b">
        <v>1</v>
      </c>
      <c r="K2151" t="s">
        <v>24</v>
      </c>
      <c r="L2151" t="s">
        <v>22</v>
      </c>
      <c r="M2151">
        <v>198000</v>
      </c>
      <c r="O2151" t="s">
        <v>428</v>
      </c>
      <c r="P2151" t="s">
        <v>7309</v>
      </c>
    </row>
    <row r="2152" spans="1:16" x14ac:dyDescent="0.55000000000000004">
      <c r="A2152" t="s">
        <v>2</v>
      </c>
      <c r="B2152" t="s">
        <v>506</v>
      </c>
      <c r="C2152" t="s">
        <v>3515</v>
      </c>
      <c r="D2152" t="s">
        <v>2208</v>
      </c>
      <c r="E2152" t="s">
        <v>20</v>
      </c>
      <c r="F2152" t="b">
        <v>0</v>
      </c>
      <c r="G2152" t="s">
        <v>27</v>
      </c>
      <c r="H2152" s="4">
        <v>45695.418229166673</v>
      </c>
      <c r="I2152" t="b">
        <v>0</v>
      </c>
      <c r="J2152" t="b">
        <v>1</v>
      </c>
      <c r="K2152" t="s">
        <v>24</v>
      </c>
      <c r="L2152" t="s">
        <v>22</v>
      </c>
      <c r="M2152">
        <v>135000</v>
      </c>
      <c r="O2152" t="s">
        <v>428</v>
      </c>
      <c r="P2152" t="s">
        <v>4240</v>
      </c>
    </row>
    <row r="2153" spans="1:16" x14ac:dyDescent="0.55000000000000004">
      <c r="A2153" t="s">
        <v>2</v>
      </c>
      <c r="B2153" t="s">
        <v>7310</v>
      </c>
      <c r="C2153" t="s">
        <v>236</v>
      </c>
      <c r="D2153" t="s">
        <v>3973</v>
      </c>
      <c r="E2153" t="s">
        <v>20</v>
      </c>
      <c r="F2153" t="b">
        <v>0</v>
      </c>
      <c r="G2153" t="s">
        <v>27</v>
      </c>
      <c r="H2153" s="4">
        <v>45695.418379629627</v>
      </c>
      <c r="I2153" t="b">
        <v>0</v>
      </c>
      <c r="J2153" t="b">
        <v>1</v>
      </c>
      <c r="K2153" t="s">
        <v>24</v>
      </c>
      <c r="L2153" t="s">
        <v>22</v>
      </c>
      <c r="M2153">
        <v>190875</v>
      </c>
      <c r="O2153" t="s">
        <v>2815</v>
      </c>
      <c r="P2153" t="s">
        <v>201</v>
      </c>
    </row>
    <row r="2154" spans="1:16" x14ac:dyDescent="0.55000000000000004">
      <c r="A2154" t="s">
        <v>25</v>
      </c>
      <c r="B2154" t="s">
        <v>7311</v>
      </c>
      <c r="C2154" t="s">
        <v>155</v>
      </c>
      <c r="D2154" t="s">
        <v>3973</v>
      </c>
      <c r="E2154" t="s">
        <v>51</v>
      </c>
      <c r="F2154" t="b">
        <v>0</v>
      </c>
      <c r="G2154" t="s">
        <v>27</v>
      </c>
      <c r="H2154" s="4">
        <v>45695.418391203697</v>
      </c>
      <c r="I2154" t="b">
        <v>0</v>
      </c>
      <c r="J2154" t="b">
        <v>0</v>
      </c>
      <c r="K2154" t="s">
        <v>24</v>
      </c>
      <c r="L2154" t="s">
        <v>36</v>
      </c>
      <c r="N2154">
        <v>85</v>
      </c>
      <c r="O2154" t="s">
        <v>1136</v>
      </c>
      <c r="P2154" t="s">
        <v>1309</v>
      </c>
    </row>
    <row r="2155" spans="1:16" x14ac:dyDescent="0.55000000000000004">
      <c r="A2155" t="s">
        <v>2</v>
      </c>
      <c r="B2155" t="s">
        <v>7312</v>
      </c>
      <c r="C2155" t="s">
        <v>71</v>
      </c>
      <c r="D2155" t="s">
        <v>3973</v>
      </c>
      <c r="E2155" t="s">
        <v>20</v>
      </c>
      <c r="F2155" t="b">
        <v>0</v>
      </c>
      <c r="G2155" t="s">
        <v>27</v>
      </c>
      <c r="H2155" s="4">
        <v>45695.418391203697</v>
      </c>
      <c r="I2155" t="b">
        <v>0</v>
      </c>
      <c r="J2155" t="b">
        <v>1</v>
      </c>
      <c r="K2155" t="s">
        <v>24</v>
      </c>
      <c r="L2155" t="s">
        <v>22</v>
      </c>
      <c r="M2155">
        <v>162500</v>
      </c>
      <c r="O2155" t="s">
        <v>4535</v>
      </c>
      <c r="P2155" t="s">
        <v>1447</v>
      </c>
    </row>
    <row r="2156" spans="1:16" x14ac:dyDescent="0.55000000000000004">
      <c r="A2156" t="s">
        <v>2</v>
      </c>
      <c r="B2156" t="s">
        <v>4655</v>
      </c>
      <c r="C2156" t="s">
        <v>7313</v>
      </c>
      <c r="D2156" t="s">
        <v>2208</v>
      </c>
      <c r="E2156" t="s">
        <v>20</v>
      </c>
      <c r="F2156" t="b">
        <v>0</v>
      </c>
      <c r="G2156" t="s">
        <v>41</v>
      </c>
      <c r="H2156" s="4">
        <v>45695.418645833342</v>
      </c>
      <c r="I2156" t="b">
        <v>0</v>
      </c>
      <c r="J2156" t="b">
        <v>1</v>
      </c>
      <c r="K2156" t="s">
        <v>24</v>
      </c>
      <c r="L2156" t="s">
        <v>22</v>
      </c>
      <c r="M2156">
        <v>175500</v>
      </c>
      <c r="O2156" t="s">
        <v>428</v>
      </c>
      <c r="P2156" t="s">
        <v>4657</v>
      </c>
    </row>
    <row r="2157" spans="1:16" x14ac:dyDescent="0.55000000000000004">
      <c r="A2157" t="s">
        <v>28</v>
      </c>
      <c r="B2157" t="s">
        <v>7314</v>
      </c>
      <c r="C2157" t="s">
        <v>203</v>
      </c>
      <c r="D2157" t="s">
        <v>3973</v>
      </c>
      <c r="E2157" t="s">
        <v>20</v>
      </c>
      <c r="F2157" t="b">
        <v>0</v>
      </c>
      <c r="G2157" t="s">
        <v>23</v>
      </c>
      <c r="H2157" s="4">
        <v>45695.449432870373</v>
      </c>
      <c r="I2157" t="b">
        <v>0</v>
      </c>
      <c r="J2157" t="b">
        <v>1</v>
      </c>
      <c r="K2157" t="s">
        <v>24</v>
      </c>
      <c r="L2157" t="s">
        <v>22</v>
      </c>
      <c r="M2157">
        <v>149500</v>
      </c>
      <c r="O2157" t="s">
        <v>4351</v>
      </c>
      <c r="P2157" t="s">
        <v>557</v>
      </c>
    </row>
    <row r="2158" spans="1:16" x14ac:dyDescent="0.55000000000000004">
      <c r="A2158" t="s">
        <v>2</v>
      </c>
      <c r="B2158" t="s">
        <v>7315</v>
      </c>
      <c r="C2158" t="s">
        <v>172</v>
      </c>
      <c r="D2158" t="s">
        <v>3973</v>
      </c>
      <c r="E2158" t="s">
        <v>20</v>
      </c>
      <c r="F2158" t="b">
        <v>0</v>
      </c>
      <c r="G2158" t="s">
        <v>27</v>
      </c>
      <c r="H2158" s="4">
        <v>45695.458553240736</v>
      </c>
      <c r="I2158" t="b">
        <v>0</v>
      </c>
      <c r="J2158" t="b">
        <v>1</v>
      </c>
      <c r="K2158" t="s">
        <v>24</v>
      </c>
      <c r="L2158" t="s">
        <v>22</v>
      </c>
      <c r="M2158">
        <v>162500</v>
      </c>
      <c r="O2158" t="s">
        <v>4535</v>
      </c>
      <c r="P2158" t="s">
        <v>1447</v>
      </c>
    </row>
    <row r="2159" spans="1:16" x14ac:dyDescent="0.55000000000000004">
      <c r="A2159" t="s">
        <v>2</v>
      </c>
      <c r="B2159" t="s">
        <v>7316</v>
      </c>
      <c r="C2159" t="s">
        <v>39</v>
      </c>
      <c r="D2159" t="s">
        <v>2208</v>
      </c>
      <c r="E2159" t="s">
        <v>20</v>
      </c>
      <c r="F2159" t="b">
        <v>1</v>
      </c>
      <c r="G2159" t="s">
        <v>41</v>
      </c>
      <c r="H2159" s="4">
        <v>45695.46025462963</v>
      </c>
      <c r="I2159" t="b">
        <v>1</v>
      </c>
      <c r="J2159" t="b">
        <v>0</v>
      </c>
      <c r="K2159" t="s">
        <v>24</v>
      </c>
      <c r="L2159" t="s">
        <v>36</v>
      </c>
      <c r="N2159">
        <v>60</v>
      </c>
      <c r="O2159" t="s">
        <v>7317</v>
      </c>
      <c r="P2159" t="s">
        <v>7318</v>
      </c>
    </row>
    <row r="2160" spans="1:16" x14ac:dyDescent="0.55000000000000004">
      <c r="A2160" t="s">
        <v>139</v>
      </c>
      <c r="B2160" t="s">
        <v>7319</v>
      </c>
      <c r="C2160" t="s">
        <v>868</v>
      </c>
      <c r="D2160" t="s">
        <v>3973</v>
      </c>
      <c r="E2160" t="s">
        <v>20</v>
      </c>
      <c r="F2160" t="b">
        <v>0</v>
      </c>
      <c r="G2160" t="s">
        <v>41</v>
      </c>
      <c r="H2160" s="4">
        <v>45695.500358796293</v>
      </c>
      <c r="I2160" t="b">
        <v>1</v>
      </c>
      <c r="J2160" t="b">
        <v>1</v>
      </c>
      <c r="K2160" t="s">
        <v>24</v>
      </c>
      <c r="L2160" t="s">
        <v>36</v>
      </c>
      <c r="N2160">
        <v>35.095001220703118</v>
      </c>
      <c r="O2160" t="s">
        <v>1051</v>
      </c>
      <c r="P2160" t="s">
        <v>1876</v>
      </c>
    </row>
    <row r="2161" spans="1:16" x14ac:dyDescent="0.55000000000000004">
      <c r="A2161" t="s">
        <v>19</v>
      </c>
      <c r="B2161" t="s">
        <v>1272</v>
      </c>
      <c r="C2161" t="s">
        <v>7320</v>
      </c>
      <c r="D2161" t="s">
        <v>3970</v>
      </c>
      <c r="E2161" t="s">
        <v>20</v>
      </c>
      <c r="F2161" t="b">
        <v>0</v>
      </c>
      <c r="G2161" t="s">
        <v>106</v>
      </c>
      <c r="H2161" s="4">
        <v>45695.517754629633</v>
      </c>
      <c r="I2161" t="b">
        <v>1</v>
      </c>
      <c r="J2161" t="b">
        <v>0</v>
      </c>
      <c r="K2161" t="s">
        <v>106</v>
      </c>
      <c r="L2161" t="s">
        <v>22</v>
      </c>
      <c r="M2161">
        <v>135500</v>
      </c>
      <c r="O2161" t="s">
        <v>7321</v>
      </c>
      <c r="P2161" t="s">
        <v>7322</v>
      </c>
    </row>
    <row r="2162" spans="1:16" x14ac:dyDescent="0.55000000000000004">
      <c r="A2162" t="s">
        <v>2</v>
      </c>
      <c r="B2162" t="s">
        <v>2</v>
      </c>
      <c r="C2162" t="s">
        <v>2514</v>
      </c>
      <c r="D2162" t="s">
        <v>3973</v>
      </c>
      <c r="E2162" t="s">
        <v>20</v>
      </c>
      <c r="F2162" t="b">
        <v>0</v>
      </c>
      <c r="G2162" t="s">
        <v>30</v>
      </c>
      <c r="H2162" s="4">
        <v>45695.542314814818</v>
      </c>
      <c r="I2162" t="b">
        <v>0</v>
      </c>
      <c r="J2162" t="b">
        <v>0</v>
      </c>
      <c r="K2162" t="s">
        <v>24</v>
      </c>
      <c r="L2162" t="s">
        <v>22</v>
      </c>
      <c r="M2162">
        <v>122500</v>
      </c>
      <c r="O2162" t="s">
        <v>123</v>
      </c>
      <c r="P2162" t="s">
        <v>4894</v>
      </c>
    </row>
    <row r="2163" spans="1:16" x14ac:dyDescent="0.55000000000000004">
      <c r="A2163" t="s">
        <v>1</v>
      </c>
      <c r="B2163" t="s">
        <v>7323</v>
      </c>
      <c r="C2163" t="s">
        <v>966</v>
      </c>
      <c r="D2163" t="s">
        <v>3973</v>
      </c>
      <c r="E2163" t="s">
        <v>20</v>
      </c>
      <c r="F2163" t="b">
        <v>0</v>
      </c>
      <c r="G2163" t="s">
        <v>30</v>
      </c>
      <c r="H2163" s="4">
        <v>45695.542314814818</v>
      </c>
      <c r="I2163" t="b">
        <v>0</v>
      </c>
      <c r="J2163" t="b">
        <v>1</v>
      </c>
      <c r="K2163" t="s">
        <v>24</v>
      </c>
      <c r="L2163" t="s">
        <v>22</v>
      </c>
      <c r="M2163">
        <v>113150</v>
      </c>
      <c r="O2163" t="s">
        <v>2075</v>
      </c>
      <c r="P2163" t="s">
        <v>119</v>
      </c>
    </row>
    <row r="2164" spans="1:16" x14ac:dyDescent="0.55000000000000004">
      <c r="A2164" t="s">
        <v>1</v>
      </c>
      <c r="B2164" t="s">
        <v>3217</v>
      </c>
      <c r="C2164" t="s">
        <v>293</v>
      </c>
      <c r="D2164" t="s">
        <v>3973</v>
      </c>
      <c r="E2164" t="s">
        <v>51</v>
      </c>
      <c r="F2164" t="b">
        <v>0</v>
      </c>
      <c r="G2164" t="s">
        <v>41</v>
      </c>
      <c r="H2164" s="4">
        <v>45695.583645833343</v>
      </c>
      <c r="I2164" t="b">
        <v>0</v>
      </c>
      <c r="J2164" t="b">
        <v>1</v>
      </c>
      <c r="K2164" t="s">
        <v>24</v>
      </c>
      <c r="L2164" t="s">
        <v>36</v>
      </c>
      <c r="N2164">
        <v>47.5</v>
      </c>
      <c r="O2164" t="s">
        <v>483</v>
      </c>
      <c r="P2164" t="s">
        <v>7324</v>
      </c>
    </row>
    <row r="2165" spans="1:16" x14ac:dyDescent="0.55000000000000004">
      <c r="A2165" t="s">
        <v>2</v>
      </c>
      <c r="B2165" t="s">
        <v>307</v>
      </c>
      <c r="C2165" t="s">
        <v>7325</v>
      </c>
      <c r="D2165" t="s">
        <v>5781</v>
      </c>
      <c r="E2165" t="s">
        <v>20</v>
      </c>
      <c r="F2165" t="b">
        <v>0</v>
      </c>
      <c r="G2165" t="s">
        <v>27</v>
      </c>
      <c r="H2165" s="4">
        <v>45695.584756944438</v>
      </c>
      <c r="I2165" t="b">
        <v>0</v>
      </c>
      <c r="J2165" t="b">
        <v>1</v>
      </c>
      <c r="K2165" t="s">
        <v>24</v>
      </c>
      <c r="L2165" t="s">
        <v>22</v>
      </c>
      <c r="M2165">
        <v>178000</v>
      </c>
      <c r="O2165" t="s">
        <v>1700</v>
      </c>
      <c r="P2165" t="s">
        <v>7326</v>
      </c>
    </row>
    <row r="2166" spans="1:16" x14ac:dyDescent="0.55000000000000004">
      <c r="A2166" t="s">
        <v>2</v>
      </c>
      <c r="B2166" t="s">
        <v>7327</v>
      </c>
      <c r="C2166" t="s">
        <v>306</v>
      </c>
      <c r="D2166" t="s">
        <v>4328</v>
      </c>
      <c r="E2166" t="s">
        <v>20</v>
      </c>
      <c r="F2166" t="b">
        <v>0</v>
      </c>
      <c r="G2166" t="s">
        <v>27</v>
      </c>
      <c r="H2166" s="4">
        <v>45695.62636574074</v>
      </c>
      <c r="I2166" t="b">
        <v>1</v>
      </c>
      <c r="J2166" t="b">
        <v>0</v>
      </c>
      <c r="K2166" t="s">
        <v>24</v>
      </c>
      <c r="L2166" t="s">
        <v>22</v>
      </c>
      <c r="M2166">
        <v>60000</v>
      </c>
      <c r="O2166" t="s">
        <v>95</v>
      </c>
      <c r="P2166" t="s">
        <v>7328</v>
      </c>
    </row>
    <row r="2167" spans="1:16" x14ac:dyDescent="0.55000000000000004">
      <c r="A2167" t="s">
        <v>2</v>
      </c>
      <c r="B2167" t="s">
        <v>2</v>
      </c>
      <c r="C2167" t="s">
        <v>7329</v>
      </c>
      <c r="D2167" t="s">
        <v>4090</v>
      </c>
      <c r="E2167" t="s">
        <v>20</v>
      </c>
      <c r="F2167" t="b">
        <v>0</v>
      </c>
      <c r="G2167" t="s">
        <v>27</v>
      </c>
      <c r="H2167" s="4">
        <v>45695.626469907409</v>
      </c>
      <c r="I2167" t="b">
        <v>0</v>
      </c>
      <c r="J2167" t="b">
        <v>0</v>
      </c>
      <c r="K2167" t="s">
        <v>24</v>
      </c>
      <c r="L2167" t="s">
        <v>22</v>
      </c>
      <c r="M2167">
        <v>112901.6171875</v>
      </c>
      <c r="O2167" t="s">
        <v>7330</v>
      </c>
      <c r="P2167" t="s">
        <v>7331</v>
      </c>
    </row>
    <row r="2168" spans="1:16" x14ac:dyDescent="0.55000000000000004">
      <c r="A2168" t="s">
        <v>40</v>
      </c>
      <c r="B2168" t="s">
        <v>7332</v>
      </c>
      <c r="C2168" t="s">
        <v>7333</v>
      </c>
      <c r="D2168" t="s">
        <v>3973</v>
      </c>
      <c r="E2168" t="s">
        <v>20</v>
      </c>
      <c r="F2168" t="b">
        <v>0</v>
      </c>
      <c r="G2168" t="s">
        <v>27</v>
      </c>
      <c r="H2168" s="4">
        <v>45695.626655092587</v>
      </c>
      <c r="I2168" t="b">
        <v>1</v>
      </c>
      <c r="J2168" t="b">
        <v>1</v>
      </c>
      <c r="K2168" t="s">
        <v>24</v>
      </c>
      <c r="L2168" t="s">
        <v>22</v>
      </c>
      <c r="M2168">
        <v>140000</v>
      </c>
      <c r="O2168" t="s">
        <v>3933</v>
      </c>
      <c r="P2168" t="s">
        <v>7334</v>
      </c>
    </row>
    <row r="2169" spans="1:16" x14ac:dyDescent="0.55000000000000004">
      <c r="A2169" t="s">
        <v>2</v>
      </c>
      <c r="B2169" t="s">
        <v>7335</v>
      </c>
      <c r="C2169" t="s">
        <v>7336</v>
      </c>
      <c r="D2169" t="s">
        <v>3973</v>
      </c>
      <c r="E2169" t="s">
        <v>20</v>
      </c>
      <c r="F2169" t="b">
        <v>0</v>
      </c>
      <c r="G2169" t="s">
        <v>41</v>
      </c>
      <c r="H2169" s="4">
        <v>45695.627071759263</v>
      </c>
      <c r="I2169" t="b">
        <v>0</v>
      </c>
      <c r="J2169" t="b">
        <v>0</v>
      </c>
      <c r="K2169" t="s">
        <v>24</v>
      </c>
      <c r="L2169" t="s">
        <v>36</v>
      </c>
      <c r="N2169">
        <v>47.5</v>
      </c>
      <c r="O2169" t="s">
        <v>1783</v>
      </c>
      <c r="P2169" t="s">
        <v>7337</v>
      </c>
    </row>
    <row r="2170" spans="1:16" x14ac:dyDescent="0.55000000000000004">
      <c r="A2170" t="s">
        <v>191</v>
      </c>
      <c r="B2170" t="s">
        <v>7338</v>
      </c>
      <c r="C2170" t="s">
        <v>740</v>
      </c>
      <c r="D2170" t="s">
        <v>4035</v>
      </c>
      <c r="E2170" t="s">
        <v>20</v>
      </c>
      <c r="F2170" t="b">
        <v>0</v>
      </c>
      <c r="G2170" t="s">
        <v>740</v>
      </c>
      <c r="H2170" s="4">
        <v>45695.642951388887</v>
      </c>
      <c r="I2170" t="b">
        <v>0</v>
      </c>
      <c r="J2170" t="b">
        <v>0</v>
      </c>
      <c r="K2170" t="s">
        <v>740</v>
      </c>
      <c r="L2170" t="s">
        <v>22</v>
      </c>
      <c r="M2170">
        <v>92399.5</v>
      </c>
      <c r="O2170" t="s">
        <v>261</v>
      </c>
      <c r="P2170" t="s">
        <v>7339</v>
      </c>
    </row>
    <row r="2171" spans="1:16" x14ac:dyDescent="0.55000000000000004">
      <c r="A2171" t="s">
        <v>0</v>
      </c>
      <c r="B2171" t="s">
        <v>7340</v>
      </c>
      <c r="C2171" t="s">
        <v>1898</v>
      </c>
      <c r="D2171" t="s">
        <v>3973</v>
      </c>
      <c r="E2171" t="s">
        <v>20</v>
      </c>
      <c r="F2171" t="b">
        <v>0</v>
      </c>
      <c r="G2171" t="s">
        <v>27</v>
      </c>
      <c r="H2171" s="4">
        <v>45695.666805555556</v>
      </c>
      <c r="I2171" t="b">
        <v>0</v>
      </c>
      <c r="J2171" t="b">
        <v>0</v>
      </c>
      <c r="K2171" t="s">
        <v>24</v>
      </c>
      <c r="L2171" t="s">
        <v>22</v>
      </c>
      <c r="M2171">
        <v>82500</v>
      </c>
      <c r="O2171" t="s">
        <v>7341</v>
      </c>
      <c r="P2171" t="s">
        <v>7342</v>
      </c>
    </row>
    <row r="2172" spans="1:16" x14ac:dyDescent="0.55000000000000004">
      <c r="A2172" t="s">
        <v>139</v>
      </c>
      <c r="B2172" t="s">
        <v>7343</v>
      </c>
      <c r="C2172" t="s">
        <v>7344</v>
      </c>
      <c r="D2172" t="s">
        <v>3973</v>
      </c>
      <c r="E2172" t="s">
        <v>105</v>
      </c>
      <c r="F2172" t="b">
        <v>0</v>
      </c>
      <c r="G2172" t="s">
        <v>27</v>
      </c>
      <c r="H2172" s="4">
        <v>45695.750231481477</v>
      </c>
      <c r="I2172" t="b">
        <v>0</v>
      </c>
      <c r="J2172" t="b">
        <v>1</v>
      </c>
      <c r="K2172" t="s">
        <v>24</v>
      </c>
      <c r="L2172" t="s">
        <v>22</v>
      </c>
      <c r="M2172">
        <v>54450</v>
      </c>
      <c r="O2172" t="s">
        <v>1857</v>
      </c>
      <c r="P2172" t="s">
        <v>7345</v>
      </c>
    </row>
    <row r="2173" spans="1:16" x14ac:dyDescent="0.55000000000000004">
      <c r="A2173" t="s">
        <v>0</v>
      </c>
      <c r="B2173" t="s">
        <v>2166</v>
      </c>
      <c r="C2173" t="s">
        <v>3196</v>
      </c>
      <c r="D2173" t="s">
        <v>131</v>
      </c>
      <c r="F2173" t="b">
        <v>0</v>
      </c>
      <c r="G2173" t="s">
        <v>41</v>
      </c>
      <c r="H2173" s="4">
        <v>45695.750289351847</v>
      </c>
      <c r="I2173" t="b">
        <v>1</v>
      </c>
      <c r="J2173" t="b">
        <v>0</v>
      </c>
      <c r="K2173" t="s">
        <v>24</v>
      </c>
      <c r="L2173" t="s">
        <v>36</v>
      </c>
      <c r="N2173">
        <v>37.5</v>
      </c>
      <c r="O2173" t="s">
        <v>131</v>
      </c>
      <c r="P2173" t="s">
        <v>280</v>
      </c>
    </row>
    <row r="2174" spans="1:16" x14ac:dyDescent="0.55000000000000004">
      <c r="A2174" t="s">
        <v>191</v>
      </c>
      <c r="B2174" t="s">
        <v>7346</v>
      </c>
      <c r="C2174" t="s">
        <v>44</v>
      </c>
      <c r="D2174" t="s">
        <v>3973</v>
      </c>
      <c r="E2174" t="s">
        <v>20</v>
      </c>
      <c r="F2174" t="b">
        <v>0</v>
      </c>
      <c r="G2174" t="s">
        <v>41</v>
      </c>
      <c r="H2174" s="4">
        <v>45695.75037037037</v>
      </c>
      <c r="I2174" t="b">
        <v>0</v>
      </c>
      <c r="J2174" t="b">
        <v>0</v>
      </c>
      <c r="K2174" t="s">
        <v>24</v>
      </c>
      <c r="L2174" t="s">
        <v>22</v>
      </c>
      <c r="M2174">
        <v>127500</v>
      </c>
      <c r="O2174" t="s">
        <v>1831</v>
      </c>
      <c r="P2174" t="s">
        <v>7347</v>
      </c>
    </row>
    <row r="2175" spans="1:16" x14ac:dyDescent="0.55000000000000004">
      <c r="A2175" t="s">
        <v>1</v>
      </c>
      <c r="B2175" t="s">
        <v>7348</v>
      </c>
      <c r="C2175" t="s">
        <v>3196</v>
      </c>
      <c r="D2175" t="s">
        <v>3973</v>
      </c>
      <c r="E2175" t="s">
        <v>51</v>
      </c>
      <c r="F2175" t="b">
        <v>0</v>
      </c>
      <c r="G2175" t="s">
        <v>41</v>
      </c>
      <c r="H2175" s="4">
        <v>45695.750405092593</v>
      </c>
      <c r="I2175" t="b">
        <v>1</v>
      </c>
      <c r="J2175" t="b">
        <v>0</v>
      </c>
      <c r="K2175" t="s">
        <v>24</v>
      </c>
      <c r="L2175" t="s">
        <v>36</v>
      </c>
      <c r="N2175">
        <v>40</v>
      </c>
      <c r="O2175" t="s">
        <v>131</v>
      </c>
      <c r="P2175" t="s">
        <v>280</v>
      </c>
    </row>
    <row r="2176" spans="1:16" x14ac:dyDescent="0.55000000000000004">
      <c r="A2176" t="s">
        <v>0</v>
      </c>
      <c r="B2176" t="s">
        <v>7349</v>
      </c>
      <c r="C2176" t="s">
        <v>64</v>
      </c>
      <c r="D2176" t="s">
        <v>3973</v>
      </c>
      <c r="E2176" t="s">
        <v>20</v>
      </c>
      <c r="F2176" t="b">
        <v>0</v>
      </c>
      <c r="G2176" t="s">
        <v>52</v>
      </c>
      <c r="H2176" s="4">
        <v>45695.750763888893</v>
      </c>
      <c r="I2176" t="b">
        <v>0</v>
      </c>
      <c r="J2176" t="b">
        <v>1</v>
      </c>
      <c r="K2176" t="s">
        <v>24</v>
      </c>
      <c r="L2176" t="s">
        <v>22</v>
      </c>
      <c r="M2176">
        <v>142600</v>
      </c>
      <c r="O2176" t="s">
        <v>65</v>
      </c>
    </row>
    <row r="2177" spans="1:16" x14ac:dyDescent="0.55000000000000004">
      <c r="A2177" t="s">
        <v>2</v>
      </c>
      <c r="B2177" t="s">
        <v>7350</v>
      </c>
      <c r="C2177" t="s">
        <v>24</v>
      </c>
      <c r="D2177" t="s">
        <v>4035</v>
      </c>
      <c r="E2177" t="s">
        <v>20</v>
      </c>
      <c r="F2177" t="b">
        <v>0</v>
      </c>
      <c r="G2177" t="s">
        <v>27</v>
      </c>
      <c r="H2177" s="4">
        <v>45695.751423611109</v>
      </c>
      <c r="I2177" t="b">
        <v>0</v>
      </c>
      <c r="J2177" t="b">
        <v>1</v>
      </c>
      <c r="K2177" t="s">
        <v>24</v>
      </c>
      <c r="L2177" t="s">
        <v>22</v>
      </c>
      <c r="M2177">
        <v>172500</v>
      </c>
      <c r="O2177" t="s">
        <v>1906</v>
      </c>
      <c r="P2177" t="s">
        <v>7351</v>
      </c>
    </row>
    <row r="2178" spans="1:16" x14ac:dyDescent="0.55000000000000004">
      <c r="A2178" t="s">
        <v>2</v>
      </c>
      <c r="B2178" t="s">
        <v>7352</v>
      </c>
      <c r="C2178" t="s">
        <v>39</v>
      </c>
      <c r="D2178" t="s">
        <v>3828</v>
      </c>
      <c r="E2178" t="s">
        <v>20</v>
      </c>
      <c r="F2178" t="b">
        <v>1</v>
      </c>
      <c r="G2178" t="s">
        <v>41</v>
      </c>
      <c r="H2178" s="4">
        <v>45695.751782407409</v>
      </c>
      <c r="I2178" t="b">
        <v>0</v>
      </c>
      <c r="J2178" t="b">
        <v>0</v>
      </c>
      <c r="K2178" t="s">
        <v>24</v>
      </c>
      <c r="L2178" t="s">
        <v>36</v>
      </c>
      <c r="N2178">
        <v>67.5</v>
      </c>
      <c r="O2178" t="s">
        <v>7353</v>
      </c>
      <c r="P2178" t="s">
        <v>7354</v>
      </c>
    </row>
    <row r="2179" spans="1:16" x14ac:dyDescent="0.55000000000000004">
      <c r="A2179" t="s">
        <v>25</v>
      </c>
      <c r="B2179" t="s">
        <v>7355</v>
      </c>
      <c r="C2179" t="s">
        <v>39</v>
      </c>
      <c r="D2179" t="s">
        <v>2208</v>
      </c>
      <c r="E2179" t="s">
        <v>20</v>
      </c>
      <c r="F2179" t="b">
        <v>1</v>
      </c>
      <c r="G2179" t="s">
        <v>27</v>
      </c>
      <c r="H2179" s="4">
        <v>45695.79179398148</v>
      </c>
      <c r="I2179" t="b">
        <v>0</v>
      </c>
      <c r="J2179" t="b">
        <v>1</v>
      </c>
      <c r="K2179" t="s">
        <v>24</v>
      </c>
      <c r="L2179" t="s">
        <v>22</v>
      </c>
      <c r="M2179">
        <v>116050</v>
      </c>
      <c r="O2179" t="s">
        <v>7356</v>
      </c>
      <c r="P2179" t="s">
        <v>7357</v>
      </c>
    </row>
    <row r="2180" spans="1:16" x14ac:dyDescent="0.55000000000000004">
      <c r="A2180" t="s">
        <v>2</v>
      </c>
      <c r="B2180" t="s">
        <v>7358</v>
      </c>
      <c r="C2180" t="s">
        <v>114</v>
      </c>
      <c r="D2180" t="s">
        <v>3973</v>
      </c>
      <c r="E2180" t="s">
        <v>20</v>
      </c>
      <c r="F2180" t="b">
        <v>0</v>
      </c>
      <c r="G2180" t="s">
        <v>27</v>
      </c>
      <c r="H2180" s="4">
        <v>45695.79179398148</v>
      </c>
      <c r="I2180" t="b">
        <v>1</v>
      </c>
      <c r="J2180" t="b">
        <v>1</v>
      </c>
      <c r="K2180" t="s">
        <v>24</v>
      </c>
      <c r="L2180" t="s">
        <v>22</v>
      </c>
      <c r="M2180">
        <v>170000</v>
      </c>
      <c r="O2180" t="s">
        <v>7359</v>
      </c>
      <c r="P2180" t="s">
        <v>3041</v>
      </c>
    </row>
    <row r="2181" spans="1:16" x14ac:dyDescent="0.55000000000000004">
      <c r="A2181" t="s">
        <v>1</v>
      </c>
      <c r="B2181" t="s">
        <v>2363</v>
      </c>
      <c r="C2181" t="s">
        <v>44</v>
      </c>
      <c r="D2181" t="s">
        <v>3973</v>
      </c>
      <c r="E2181" t="s">
        <v>51</v>
      </c>
      <c r="F2181" t="b">
        <v>0</v>
      </c>
      <c r="G2181" t="s">
        <v>41</v>
      </c>
      <c r="H2181" s="4">
        <v>45695.792002314818</v>
      </c>
      <c r="I2181" t="b">
        <v>0</v>
      </c>
      <c r="J2181" t="b">
        <v>0</v>
      </c>
      <c r="K2181" t="s">
        <v>24</v>
      </c>
      <c r="L2181" t="s">
        <v>36</v>
      </c>
      <c r="N2181">
        <v>60</v>
      </c>
      <c r="O2181" t="s">
        <v>3841</v>
      </c>
      <c r="P2181" t="s">
        <v>7360</v>
      </c>
    </row>
    <row r="2182" spans="1:16" x14ac:dyDescent="0.55000000000000004">
      <c r="A2182" t="s">
        <v>89</v>
      </c>
      <c r="B2182" t="s">
        <v>7361</v>
      </c>
      <c r="C2182" t="s">
        <v>292</v>
      </c>
      <c r="D2182" t="s">
        <v>3973</v>
      </c>
      <c r="E2182" t="s">
        <v>20</v>
      </c>
      <c r="F2182" t="b">
        <v>0</v>
      </c>
      <c r="G2182" t="s">
        <v>30</v>
      </c>
      <c r="H2182" s="4">
        <v>45695.792361111111</v>
      </c>
      <c r="I2182" t="b">
        <v>0</v>
      </c>
      <c r="J2182" t="b">
        <v>1</v>
      </c>
      <c r="K2182" t="s">
        <v>24</v>
      </c>
      <c r="L2182" t="s">
        <v>22</v>
      </c>
      <c r="M2182">
        <v>103000</v>
      </c>
      <c r="O2182" t="s">
        <v>1980</v>
      </c>
      <c r="P2182" t="s">
        <v>7362</v>
      </c>
    </row>
    <row r="2183" spans="1:16" x14ac:dyDescent="0.55000000000000004">
      <c r="A2183" t="s">
        <v>139</v>
      </c>
      <c r="B2183" t="s">
        <v>2126</v>
      </c>
      <c r="C2183" t="s">
        <v>122</v>
      </c>
      <c r="D2183" t="s">
        <v>3973</v>
      </c>
      <c r="E2183" t="s">
        <v>20</v>
      </c>
      <c r="F2183" t="b">
        <v>0</v>
      </c>
      <c r="G2183" t="s">
        <v>52</v>
      </c>
      <c r="H2183" s="4">
        <v>45695.792430555557</v>
      </c>
      <c r="I2183" t="b">
        <v>0</v>
      </c>
      <c r="J2183" t="b">
        <v>0</v>
      </c>
      <c r="K2183" t="s">
        <v>24</v>
      </c>
      <c r="L2183" t="s">
        <v>22</v>
      </c>
      <c r="M2183">
        <v>80000</v>
      </c>
      <c r="O2183" t="s">
        <v>482</v>
      </c>
      <c r="P2183" t="s">
        <v>7363</v>
      </c>
    </row>
    <row r="2184" spans="1:16" x14ac:dyDescent="0.55000000000000004">
      <c r="A2184" t="s">
        <v>19</v>
      </c>
      <c r="B2184" t="s">
        <v>7364</v>
      </c>
      <c r="C2184" t="s">
        <v>386</v>
      </c>
      <c r="D2184" t="s">
        <v>3973</v>
      </c>
      <c r="E2184" t="s">
        <v>105</v>
      </c>
      <c r="F2184" t="b">
        <v>0</v>
      </c>
      <c r="G2184" t="s">
        <v>41</v>
      </c>
      <c r="H2184" s="4">
        <v>45695.792662037027</v>
      </c>
      <c r="I2184" t="b">
        <v>0</v>
      </c>
      <c r="J2184" t="b">
        <v>0</v>
      </c>
      <c r="K2184" t="s">
        <v>24</v>
      </c>
      <c r="L2184" t="s">
        <v>22</v>
      </c>
      <c r="M2184">
        <v>166000</v>
      </c>
      <c r="O2184" t="s">
        <v>3840</v>
      </c>
    </row>
    <row r="2185" spans="1:16" x14ac:dyDescent="0.55000000000000004">
      <c r="A2185" t="s">
        <v>2</v>
      </c>
      <c r="B2185" t="s">
        <v>7365</v>
      </c>
      <c r="C2185" t="s">
        <v>39</v>
      </c>
      <c r="D2185" t="s">
        <v>3973</v>
      </c>
      <c r="E2185" t="s">
        <v>51</v>
      </c>
      <c r="F2185" t="b">
        <v>1</v>
      </c>
      <c r="G2185" t="s">
        <v>27</v>
      </c>
      <c r="H2185" s="4">
        <v>45695.793032407397</v>
      </c>
      <c r="I2185" t="b">
        <v>1</v>
      </c>
      <c r="J2185" t="b">
        <v>0</v>
      </c>
      <c r="K2185" t="s">
        <v>24</v>
      </c>
      <c r="L2185" t="s">
        <v>36</v>
      </c>
      <c r="N2185">
        <v>60</v>
      </c>
      <c r="O2185" t="s">
        <v>3044</v>
      </c>
      <c r="P2185" t="s">
        <v>7366</v>
      </c>
    </row>
    <row r="2186" spans="1:16" x14ac:dyDescent="0.55000000000000004">
      <c r="A2186" t="s">
        <v>0</v>
      </c>
      <c r="B2186" t="s">
        <v>7367</v>
      </c>
      <c r="C2186" t="s">
        <v>910</v>
      </c>
      <c r="D2186" t="s">
        <v>3957</v>
      </c>
      <c r="E2186" t="s">
        <v>34</v>
      </c>
      <c r="F2186" t="b">
        <v>0</v>
      </c>
      <c r="G2186" t="s">
        <v>23</v>
      </c>
      <c r="H2186" s="4">
        <v>45695.824328703697</v>
      </c>
      <c r="I2186" t="b">
        <v>1</v>
      </c>
      <c r="J2186" t="b">
        <v>1</v>
      </c>
      <c r="K2186" t="s">
        <v>24</v>
      </c>
      <c r="L2186" t="s">
        <v>36</v>
      </c>
      <c r="N2186">
        <v>22.694999694824219</v>
      </c>
      <c r="O2186" t="s">
        <v>7368</v>
      </c>
    </row>
    <row r="2187" spans="1:16" x14ac:dyDescent="0.55000000000000004">
      <c r="A2187" t="s">
        <v>25</v>
      </c>
      <c r="B2187" t="s">
        <v>7369</v>
      </c>
      <c r="C2187" t="s">
        <v>2505</v>
      </c>
      <c r="D2187" t="s">
        <v>2208</v>
      </c>
      <c r="E2187" t="s">
        <v>20</v>
      </c>
      <c r="F2187" t="b">
        <v>0</v>
      </c>
      <c r="G2187" t="s">
        <v>23</v>
      </c>
      <c r="H2187" s="4">
        <v>45695.824513888889</v>
      </c>
      <c r="I2187" t="b">
        <v>0</v>
      </c>
      <c r="J2187" t="b">
        <v>1</v>
      </c>
      <c r="K2187" t="s">
        <v>24</v>
      </c>
      <c r="L2187" t="s">
        <v>22</v>
      </c>
      <c r="M2187">
        <v>160992</v>
      </c>
      <c r="O2187" t="s">
        <v>6767</v>
      </c>
      <c r="P2187" t="s">
        <v>149</v>
      </c>
    </row>
    <row r="2188" spans="1:16" x14ac:dyDescent="0.55000000000000004">
      <c r="A2188" t="s">
        <v>139</v>
      </c>
      <c r="B2188" t="s">
        <v>3855</v>
      </c>
      <c r="C2188" t="s">
        <v>7370</v>
      </c>
      <c r="D2188" t="s">
        <v>3973</v>
      </c>
      <c r="E2188" t="s">
        <v>20</v>
      </c>
      <c r="F2188" t="b">
        <v>0</v>
      </c>
      <c r="G2188" t="s">
        <v>27</v>
      </c>
      <c r="H2188" s="4">
        <v>45695.833483796298</v>
      </c>
      <c r="I2188" t="b">
        <v>1</v>
      </c>
      <c r="J2188" t="b">
        <v>1</v>
      </c>
      <c r="K2188" t="s">
        <v>24</v>
      </c>
      <c r="L2188" t="s">
        <v>22</v>
      </c>
      <c r="M2188">
        <v>80000</v>
      </c>
      <c r="O2188" t="s">
        <v>74</v>
      </c>
    </row>
    <row r="2189" spans="1:16" x14ac:dyDescent="0.55000000000000004">
      <c r="A2189" t="s">
        <v>1</v>
      </c>
      <c r="B2189" t="s">
        <v>7371</v>
      </c>
      <c r="C2189" t="s">
        <v>1614</v>
      </c>
      <c r="D2189" t="s">
        <v>3973</v>
      </c>
      <c r="E2189" t="s">
        <v>51</v>
      </c>
      <c r="F2189" t="b">
        <v>0</v>
      </c>
      <c r="G2189" t="s">
        <v>27</v>
      </c>
      <c r="H2189" s="4">
        <v>45695.83353009259</v>
      </c>
      <c r="I2189" t="b">
        <v>0</v>
      </c>
      <c r="J2189" t="b">
        <v>1</v>
      </c>
      <c r="K2189" t="s">
        <v>24</v>
      </c>
      <c r="L2189" t="s">
        <v>36</v>
      </c>
      <c r="N2189">
        <v>52.5</v>
      </c>
      <c r="O2189" t="s">
        <v>539</v>
      </c>
      <c r="P2189" t="s">
        <v>883</v>
      </c>
    </row>
    <row r="2190" spans="1:16" x14ac:dyDescent="0.55000000000000004">
      <c r="A2190" t="s">
        <v>19</v>
      </c>
      <c r="B2190" t="s">
        <v>7372</v>
      </c>
      <c r="C2190" t="s">
        <v>42</v>
      </c>
      <c r="D2190" t="s">
        <v>3973</v>
      </c>
      <c r="E2190" t="s">
        <v>20</v>
      </c>
      <c r="F2190" t="b">
        <v>0</v>
      </c>
      <c r="G2190" t="s">
        <v>41</v>
      </c>
      <c r="H2190" s="4">
        <v>45695.834293981483</v>
      </c>
      <c r="I2190" t="b">
        <v>0</v>
      </c>
      <c r="J2190" t="b">
        <v>1</v>
      </c>
      <c r="K2190" t="s">
        <v>24</v>
      </c>
      <c r="L2190" t="s">
        <v>22</v>
      </c>
      <c r="M2190">
        <v>153000</v>
      </c>
      <c r="O2190" t="s">
        <v>3973</v>
      </c>
      <c r="P2190" t="s">
        <v>7373</v>
      </c>
    </row>
    <row r="2191" spans="1:16" x14ac:dyDescent="0.55000000000000004">
      <c r="A2191" t="s">
        <v>2</v>
      </c>
      <c r="B2191" t="s">
        <v>7374</v>
      </c>
      <c r="C2191" t="s">
        <v>151</v>
      </c>
      <c r="D2191" t="s">
        <v>3973</v>
      </c>
      <c r="E2191" t="s">
        <v>20</v>
      </c>
      <c r="F2191" t="b">
        <v>0</v>
      </c>
      <c r="G2191" t="s">
        <v>27</v>
      </c>
      <c r="H2191" s="4">
        <v>45695.835046296299</v>
      </c>
      <c r="I2191" t="b">
        <v>0</v>
      </c>
      <c r="J2191" t="b">
        <v>1</v>
      </c>
      <c r="K2191" t="s">
        <v>24</v>
      </c>
      <c r="L2191" t="s">
        <v>22</v>
      </c>
      <c r="M2191">
        <v>185500</v>
      </c>
      <c r="O2191" t="s">
        <v>5110</v>
      </c>
      <c r="P2191" t="s">
        <v>7375</v>
      </c>
    </row>
    <row r="2192" spans="1:16" x14ac:dyDescent="0.55000000000000004">
      <c r="A2192" t="s">
        <v>1</v>
      </c>
      <c r="B2192" t="s">
        <v>7376</v>
      </c>
      <c r="C2192" t="s">
        <v>475</v>
      </c>
      <c r="D2192" t="s">
        <v>3973</v>
      </c>
      <c r="E2192" t="s">
        <v>20</v>
      </c>
      <c r="F2192" t="b">
        <v>0</v>
      </c>
      <c r="G2192" t="s">
        <v>27</v>
      </c>
      <c r="H2192" s="4">
        <v>45695.875196759262</v>
      </c>
      <c r="I2192" t="b">
        <v>0</v>
      </c>
      <c r="J2192" t="b">
        <v>0</v>
      </c>
      <c r="K2192" t="s">
        <v>24</v>
      </c>
      <c r="L2192" t="s">
        <v>22</v>
      </c>
      <c r="M2192">
        <v>157500</v>
      </c>
      <c r="O2192" t="s">
        <v>446</v>
      </c>
    </row>
    <row r="2193" spans="1:16" x14ac:dyDescent="0.55000000000000004">
      <c r="A2193" t="s">
        <v>2</v>
      </c>
      <c r="B2193" t="s">
        <v>7350</v>
      </c>
      <c r="C2193" t="s">
        <v>1436</v>
      </c>
      <c r="D2193" t="s">
        <v>3973</v>
      </c>
      <c r="E2193" t="s">
        <v>20</v>
      </c>
      <c r="F2193" t="b">
        <v>0</v>
      </c>
      <c r="G2193" t="s">
        <v>27</v>
      </c>
      <c r="H2193" s="4">
        <v>45695.876631944448</v>
      </c>
      <c r="I2193" t="b">
        <v>0</v>
      </c>
      <c r="J2193" t="b">
        <v>1</v>
      </c>
      <c r="K2193" t="s">
        <v>24</v>
      </c>
      <c r="L2193" t="s">
        <v>22</v>
      </c>
      <c r="M2193">
        <v>158500</v>
      </c>
      <c r="O2193" t="s">
        <v>1906</v>
      </c>
      <c r="P2193" t="s">
        <v>7351</v>
      </c>
    </row>
    <row r="2194" spans="1:16" x14ac:dyDescent="0.55000000000000004">
      <c r="A2194" t="s">
        <v>40</v>
      </c>
      <c r="B2194" t="s">
        <v>7377</v>
      </c>
      <c r="C2194" t="s">
        <v>151</v>
      </c>
      <c r="D2194" t="s">
        <v>3973</v>
      </c>
      <c r="E2194" t="s">
        <v>20</v>
      </c>
      <c r="F2194" t="b">
        <v>0</v>
      </c>
      <c r="G2194" t="s">
        <v>27</v>
      </c>
      <c r="H2194" s="4">
        <v>45695.876712962963</v>
      </c>
      <c r="I2194" t="b">
        <v>0</v>
      </c>
      <c r="J2194" t="b">
        <v>0</v>
      </c>
      <c r="K2194" t="s">
        <v>24</v>
      </c>
      <c r="L2194" t="s">
        <v>22</v>
      </c>
      <c r="M2194">
        <v>176000</v>
      </c>
      <c r="O2194" t="s">
        <v>2239</v>
      </c>
      <c r="P2194" t="s">
        <v>7378</v>
      </c>
    </row>
    <row r="2195" spans="1:16" x14ac:dyDescent="0.55000000000000004">
      <c r="A2195" t="s">
        <v>25</v>
      </c>
      <c r="B2195" t="s">
        <v>7379</v>
      </c>
      <c r="C2195" t="s">
        <v>203</v>
      </c>
      <c r="D2195" t="s">
        <v>3973</v>
      </c>
      <c r="E2195" t="s">
        <v>51</v>
      </c>
      <c r="F2195" t="b">
        <v>0</v>
      </c>
      <c r="G2195" t="s">
        <v>23</v>
      </c>
      <c r="H2195" s="4">
        <v>45695.907708333332</v>
      </c>
      <c r="I2195" t="b">
        <v>1</v>
      </c>
      <c r="J2195" t="b">
        <v>0</v>
      </c>
      <c r="K2195" t="s">
        <v>24</v>
      </c>
      <c r="L2195" t="s">
        <v>36</v>
      </c>
      <c r="N2195">
        <v>55</v>
      </c>
      <c r="O2195" t="s">
        <v>741</v>
      </c>
      <c r="P2195" t="s">
        <v>7380</v>
      </c>
    </row>
    <row r="2196" spans="1:16" x14ac:dyDescent="0.55000000000000004">
      <c r="A2196" t="s">
        <v>25</v>
      </c>
      <c r="B2196" t="s">
        <v>7381</v>
      </c>
      <c r="C2196" t="s">
        <v>335</v>
      </c>
      <c r="D2196" t="s">
        <v>2208</v>
      </c>
      <c r="E2196" t="s">
        <v>20</v>
      </c>
      <c r="F2196" t="b">
        <v>0</v>
      </c>
      <c r="G2196" t="s">
        <v>27</v>
      </c>
      <c r="H2196" s="4">
        <v>45695.916724537034</v>
      </c>
      <c r="I2196" t="b">
        <v>0</v>
      </c>
      <c r="J2196" t="b">
        <v>1</v>
      </c>
      <c r="K2196" t="s">
        <v>24</v>
      </c>
      <c r="L2196" t="s">
        <v>22</v>
      </c>
      <c r="M2196">
        <v>96600</v>
      </c>
      <c r="O2196" t="s">
        <v>366</v>
      </c>
    </row>
    <row r="2197" spans="1:16" x14ac:dyDescent="0.55000000000000004">
      <c r="A2197" t="s">
        <v>25</v>
      </c>
      <c r="B2197" t="s">
        <v>1577</v>
      </c>
      <c r="C2197" t="s">
        <v>1679</v>
      </c>
      <c r="D2197" t="s">
        <v>3957</v>
      </c>
      <c r="E2197" t="s">
        <v>34</v>
      </c>
      <c r="F2197" t="b">
        <v>0</v>
      </c>
      <c r="G2197" t="s">
        <v>27</v>
      </c>
      <c r="H2197" s="4">
        <v>45695.916724537034</v>
      </c>
      <c r="I2197" t="b">
        <v>0</v>
      </c>
      <c r="J2197" t="b">
        <v>0</v>
      </c>
      <c r="K2197" t="s">
        <v>24</v>
      </c>
      <c r="L2197" t="s">
        <v>36</v>
      </c>
      <c r="N2197">
        <v>24.014999389648441</v>
      </c>
      <c r="O2197" t="s">
        <v>7382</v>
      </c>
      <c r="P2197" t="s">
        <v>466</v>
      </c>
    </row>
    <row r="2198" spans="1:16" x14ac:dyDescent="0.55000000000000004">
      <c r="A2198" t="s">
        <v>2</v>
      </c>
      <c r="B2198" t="s">
        <v>7383</v>
      </c>
      <c r="C2198" t="s">
        <v>475</v>
      </c>
      <c r="D2198" t="s">
        <v>3973</v>
      </c>
      <c r="E2198" t="s">
        <v>20</v>
      </c>
      <c r="F2198" t="b">
        <v>0</v>
      </c>
      <c r="G2198" t="s">
        <v>27</v>
      </c>
      <c r="H2198" s="4">
        <v>45695.916898148149</v>
      </c>
      <c r="I2198" t="b">
        <v>0</v>
      </c>
      <c r="J2198" t="b">
        <v>0</v>
      </c>
      <c r="K2198" t="s">
        <v>24</v>
      </c>
      <c r="L2198" t="s">
        <v>22</v>
      </c>
      <c r="M2198">
        <v>129875</v>
      </c>
      <c r="O2198" t="s">
        <v>446</v>
      </c>
    </row>
    <row r="2199" spans="1:16" x14ac:dyDescent="0.55000000000000004">
      <c r="A2199" t="s">
        <v>0</v>
      </c>
      <c r="B2199" t="s">
        <v>7384</v>
      </c>
      <c r="C2199" t="s">
        <v>49</v>
      </c>
      <c r="D2199" t="s">
        <v>2208</v>
      </c>
      <c r="E2199" t="s">
        <v>20</v>
      </c>
      <c r="F2199" t="b">
        <v>0</v>
      </c>
      <c r="G2199" t="s">
        <v>41</v>
      </c>
      <c r="H2199" s="4">
        <v>45695.917002314818</v>
      </c>
      <c r="I2199" t="b">
        <v>1</v>
      </c>
      <c r="J2199" t="b">
        <v>0</v>
      </c>
      <c r="K2199" t="s">
        <v>24</v>
      </c>
      <c r="L2199" t="s">
        <v>36</v>
      </c>
      <c r="N2199">
        <v>80</v>
      </c>
      <c r="O2199" t="s">
        <v>2549</v>
      </c>
      <c r="P2199" t="s">
        <v>7385</v>
      </c>
    </row>
    <row r="2200" spans="1:16" x14ac:dyDescent="0.55000000000000004">
      <c r="A2200" t="s">
        <v>0</v>
      </c>
      <c r="B2200" t="s">
        <v>7386</v>
      </c>
      <c r="C2200" t="s">
        <v>7387</v>
      </c>
      <c r="D2200" t="s">
        <v>3973</v>
      </c>
      <c r="E2200" t="s">
        <v>51</v>
      </c>
      <c r="F2200" t="b">
        <v>0</v>
      </c>
      <c r="G2200" t="s">
        <v>23</v>
      </c>
      <c r="H2200" s="4">
        <v>45695.949328703697</v>
      </c>
      <c r="I2200" t="b">
        <v>0</v>
      </c>
      <c r="J2200" t="b">
        <v>1</v>
      </c>
      <c r="K2200" t="s">
        <v>24</v>
      </c>
      <c r="L2200" t="s">
        <v>36</v>
      </c>
      <c r="N2200">
        <v>24.5</v>
      </c>
      <c r="O2200" t="s">
        <v>144</v>
      </c>
      <c r="P2200" t="s">
        <v>496</v>
      </c>
    </row>
    <row r="2201" spans="1:16" x14ac:dyDescent="0.55000000000000004">
      <c r="A2201" t="s">
        <v>0</v>
      </c>
      <c r="B2201" t="s">
        <v>7388</v>
      </c>
      <c r="C2201" t="s">
        <v>192</v>
      </c>
      <c r="D2201" t="s">
        <v>3973</v>
      </c>
      <c r="E2201" t="s">
        <v>51</v>
      </c>
      <c r="F2201" t="b">
        <v>0</v>
      </c>
      <c r="G2201" t="s">
        <v>23</v>
      </c>
      <c r="H2201" s="4">
        <v>45695.94940972222</v>
      </c>
      <c r="I2201" t="b">
        <v>0</v>
      </c>
      <c r="J2201" t="b">
        <v>0</v>
      </c>
      <c r="K2201" t="s">
        <v>24</v>
      </c>
      <c r="L2201" t="s">
        <v>36</v>
      </c>
      <c r="N2201">
        <v>27.5</v>
      </c>
      <c r="O2201" t="s">
        <v>7389</v>
      </c>
      <c r="P2201" t="s">
        <v>2146</v>
      </c>
    </row>
    <row r="2202" spans="1:16" x14ac:dyDescent="0.55000000000000004">
      <c r="A2202" t="s">
        <v>1</v>
      </c>
      <c r="B2202" t="s">
        <v>7390</v>
      </c>
      <c r="C2202" t="s">
        <v>82</v>
      </c>
      <c r="D2202" t="s">
        <v>3973</v>
      </c>
      <c r="E2202" t="s">
        <v>20</v>
      </c>
      <c r="F2202" t="b">
        <v>0</v>
      </c>
      <c r="G2202" t="s">
        <v>27</v>
      </c>
      <c r="H2202" s="4">
        <v>45695.959189814806</v>
      </c>
      <c r="I2202" t="b">
        <v>0</v>
      </c>
      <c r="J2202" t="b">
        <v>0</v>
      </c>
      <c r="K2202" t="s">
        <v>24</v>
      </c>
      <c r="L2202" t="s">
        <v>22</v>
      </c>
      <c r="M2202">
        <v>200000</v>
      </c>
      <c r="O2202" t="s">
        <v>1863</v>
      </c>
      <c r="P2202" t="s">
        <v>7391</v>
      </c>
    </row>
    <row r="2203" spans="1:16" x14ac:dyDescent="0.55000000000000004">
      <c r="A2203" t="s">
        <v>2</v>
      </c>
      <c r="B2203" t="s">
        <v>7392</v>
      </c>
      <c r="C2203" t="s">
        <v>7393</v>
      </c>
      <c r="D2203" t="s">
        <v>2208</v>
      </c>
      <c r="E2203" t="s">
        <v>20</v>
      </c>
      <c r="F2203" t="b">
        <v>0</v>
      </c>
      <c r="G2203" t="s">
        <v>27</v>
      </c>
      <c r="H2203" s="4">
        <v>45695.959733796299</v>
      </c>
      <c r="I2203" t="b">
        <v>0</v>
      </c>
      <c r="J2203" t="b">
        <v>0</v>
      </c>
      <c r="K2203" t="s">
        <v>24</v>
      </c>
      <c r="L2203" t="s">
        <v>22</v>
      </c>
      <c r="M2203">
        <v>175000</v>
      </c>
      <c r="O2203" t="s">
        <v>7394</v>
      </c>
      <c r="P2203" t="s">
        <v>7395</v>
      </c>
    </row>
    <row r="2204" spans="1:16" x14ac:dyDescent="0.55000000000000004">
      <c r="A2204" t="s">
        <v>2</v>
      </c>
      <c r="B2204" t="s">
        <v>7396</v>
      </c>
      <c r="C2204" t="s">
        <v>352</v>
      </c>
      <c r="D2204" t="s">
        <v>4328</v>
      </c>
      <c r="E2204" t="s">
        <v>51</v>
      </c>
      <c r="F2204" t="b">
        <v>0</v>
      </c>
      <c r="G2204" t="s">
        <v>27</v>
      </c>
      <c r="H2204" s="4">
        <v>45695.959733796299</v>
      </c>
      <c r="I2204" t="b">
        <v>0</v>
      </c>
      <c r="J2204" t="b">
        <v>0</v>
      </c>
      <c r="K2204" t="s">
        <v>24</v>
      </c>
      <c r="L2204" t="s">
        <v>36</v>
      </c>
      <c r="N2204">
        <v>60.5</v>
      </c>
      <c r="O2204" t="s">
        <v>7397</v>
      </c>
      <c r="P2204" t="s">
        <v>7398</v>
      </c>
    </row>
    <row r="2205" spans="1:16" x14ac:dyDescent="0.55000000000000004">
      <c r="A2205" t="s">
        <v>2</v>
      </c>
      <c r="B2205" t="s">
        <v>7399</v>
      </c>
      <c r="C2205" t="s">
        <v>7400</v>
      </c>
      <c r="D2205" t="s">
        <v>3973</v>
      </c>
      <c r="E2205" t="s">
        <v>20</v>
      </c>
      <c r="F2205" t="b">
        <v>0</v>
      </c>
      <c r="G2205" t="s">
        <v>27</v>
      </c>
      <c r="H2205" s="4">
        <v>45695.95994212963</v>
      </c>
      <c r="I2205" t="b">
        <v>0</v>
      </c>
      <c r="J2205" t="b">
        <v>1</v>
      </c>
      <c r="K2205" t="s">
        <v>24</v>
      </c>
      <c r="L2205" t="s">
        <v>22</v>
      </c>
      <c r="M2205">
        <v>100828.5</v>
      </c>
      <c r="O2205" t="s">
        <v>7401</v>
      </c>
      <c r="P2205" t="s">
        <v>7402</v>
      </c>
    </row>
    <row r="2206" spans="1:16" x14ac:dyDescent="0.55000000000000004">
      <c r="A2206" t="s">
        <v>2</v>
      </c>
      <c r="B2206" t="s">
        <v>2</v>
      </c>
      <c r="C2206" t="s">
        <v>2514</v>
      </c>
      <c r="D2206" t="s">
        <v>2208</v>
      </c>
      <c r="E2206" t="s">
        <v>20</v>
      </c>
      <c r="F2206" t="b">
        <v>0</v>
      </c>
      <c r="G2206" t="s">
        <v>35</v>
      </c>
      <c r="H2206" s="4">
        <v>45695.960601851853</v>
      </c>
      <c r="I2206" t="b">
        <v>0</v>
      </c>
      <c r="J2206" t="b">
        <v>0</v>
      </c>
      <c r="K2206" t="s">
        <v>24</v>
      </c>
      <c r="L2206" t="s">
        <v>22</v>
      </c>
      <c r="M2206">
        <v>137500</v>
      </c>
      <c r="O2206" t="s">
        <v>123</v>
      </c>
    </row>
    <row r="2207" spans="1:16" x14ac:dyDescent="0.55000000000000004">
      <c r="A2207" t="s">
        <v>1</v>
      </c>
      <c r="B2207" t="s">
        <v>7403</v>
      </c>
      <c r="C2207" t="s">
        <v>39</v>
      </c>
      <c r="D2207" t="s">
        <v>3973</v>
      </c>
      <c r="E2207" t="s">
        <v>51</v>
      </c>
      <c r="F2207" t="b">
        <v>1</v>
      </c>
      <c r="G2207" t="s">
        <v>41</v>
      </c>
      <c r="H2207" s="4">
        <v>45696.000034722223</v>
      </c>
      <c r="I2207" t="b">
        <v>0</v>
      </c>
      <c r="J2207" t="b">
        <v>1</v>
      </c>
      <c r="K2207" t="s">
        <v>24</v>
      </c>
      <c r="L2207" t="s">
        <v>36</v>
      </c>
      <c r="N2207">
        <v>31</v>
      </c>
      <c r="O2207" t="s">
        <v>7404</v>
      </c>
      <c r="P2207" t="s">
        <v>1212</v>
      </c>
    </row>
    <row r="2208" spans="1:16" x14ac:dyDescent="0.55000000000000004">
      <c r="A2208" t="s">
        <v>0</v>
      </c>
      <c r="B2208" t="s">
        <v>7405</v>
      </c>
      <c r="C2208" t="s">
        <v>5663</v>
      </c>
      <c r="D2208" t="s">
        <v>3957</v>
      </c>
      <c r="E2208" t="s">
        <v>34</v>
      </c>
      <c r="F2208" t="b">
        <v>0</v>
      </c>
      <c r="G2208" t="s">
        <v>27</v>
      </c>
      <c r="H2208" s="4">
        <v>45696.000173611108</v>
      </c>
      <c r="I2208" t="b">
        <v>0</v>
      </c>
      <c r="J2208" t="b">
        <v>0</v>
      </c>
      <c r="K2208" t="s">
        <v>24</v>
      </c>
      <c r="L2208" t="s">
        <v>36</v>
      </c>
      <c r="N2208">
        <v>24.014999389648441</v>
      </c>
      <c r="O2208" t="s">
        <v>5664</v>
      </c>
      <c r="P2208" t="s">
        <v>3686</v>
      </c>
    </row>
    <row r="2209" spans="1:16" x14ac:dyDescent="0.55000000000000004">
      <c r="A2209" t="s">
        <v>2</v>
      </c>
      <c r="B2209" t="s">
        <v>7406</v>
      </c>
      <c r="C2209" t="s">
        <v>780</v>
      </c>
      <c r="D2209" t="s">
        <v>3973</v>
      </c>
      <c r="E2209" t="s">
        <v>20</v>
      </c>
      <c r="F2209" t="b">
        <v>0</v>
      </c>
      <c r="G2209" t="s">
        <v>27</v>
      </c>
      <c r="H2209" s="4">
        <v>45696.000173611108</v>
      </c>
      <c r="I2209" t="b">
        <v>0</v>
      </c>
      <c r="J2209" t="b">
        <v>0</v>
      </c>
      <c r="K2209" t="s">
        <v>24</v>
      </c>
      <c r="L2209" t="s">
        <v>22</v>
      </c>
      <c r="M2209">
        <v>82850</v>
      </c>
      <c r="O2209" t="s">
        <v>5482</v>
      </c>
      <c r="P2209" t="s">
        <v>3772</v>
      </c>
    </row>
    <row r="2210" spans="1:16" x14ac:dyDescent="0.55000000000000004">
      <c r="A2210" t="s">
        <v>2</v>
      </c>
      <c r="B2210" t="s">
        <v>7407</v>
      </c>
      <c r="C2210" t="s">
        <v>372</v>
      </c>
      <c r="D2210" t="s">
        <v>4014</v>
      </c>
      <c r="E2210" t="s">
        <v>20</v>
      </c>
      <c r="F2210" t="b">
        <v>0</v>
      </c>
      <c r="G2210" t="s">
        <v>41</v>
      </c>
      <c r="H2210" s="4">
        <v>45696.00209490741</v>
      </c>
      <c r="I2210" t="b">
        <v>0</v>
      </c>
      <c r="J2210" t="b">
        <v>1</v>
      </c>
      <c r="K2210" t="s">
        <v>24</v>
      </c>
      <c r="L2210" t="s">
        <v>22</v>
      </c>
      <c r="M2210">
        <v>220900</v>
      </c>
      <c r="O2210" t="s">
        <v>402</v>
      </c>
      <c r="P2210" t="s">
        <v>7408</v>
      </c>
    </row>
    <row r="2211" spans="1:16" x14ac:dyDescent="0.55000000000000004">
      <c r="A2211" t="s">
        <v>2</v>
      </c>
      <c r="B2211" t="s">
        <v>2492</v>
      </c>
      <c r="C2211" t="s">
        <v>825</v>
      </c>
      <c r="D2211" t="s">
        <v>3973</v>
      </c>
      <c r="E2211" t="s">
        <v>20</v>
      </c>
      <c r="F2211" t="b">
        <v>0</v>
      </c>
      <c r="G2211" t="s">
        <v>35</v>
      </c>
      <c r="H2211" s="4">
        <v>45696.002395833333</v>
      </c>
      <c r="I2211" t="b">
        <v>0</v>
      </c>
      <c r="J2211" t="b">
        <v>1</v>
      </c>
      <c r="K2211" t="s">
        <v>24</v>
      </c>
      <c r="L2211" t="s">
        <v>22</v>
      </c>
      <c r="M2211">
        <v>122087</v>
      </c>
      <c r="O2211" t="s">
        <v>5482</v>
      </c>
      <c r="P2211" t="s">
        <v>7409</v>
      </c>
    </row>
    <row r="2212" spans="1:16" x14ac:dyDescent="0.55000000000000004">
      <c r="A2212" t="s">
        <v>2</v>
      </c>
      <c r="B2212" t="s">
        <v>7410</v>
      </c>
      <c r="C2212" t="s">
        <v>622</v>
      </c>
      <c r="D2212" t="s">
        <v>3973</v>
      </c>
      <c r="E2212" t="s">
        <v>20</v>
      </c>
      <c r="F2212" t="b">
        <v>0</v>
      </c>
      <c r="G2212" t="s">
        <v>52</v>
      </c>
      <c r="H2212" s="4">
        <v>45696.003298611111</v>
      </c>
      <c r="I2212" t="b">
        <v>0</v>
      </c>
      <c r="J2212" t="b">
        <v>1</v>
      </c>
      <c r="K2212" t="s">
        <v>24</v>
      </c>
      <c r="L2212" t="s">
        <v>22</v>
      </c>
      <c r="M2212">
        <v>115000</v>
      </c>
      <c r="O2212" t="s">
        <v>954</v>
      </c>
      <c r="P2212" t="s">
        <v>7411</v>
      </c>
    </row>
    <row r="2213" spans="1:16" x14ac:dyDescent="0.55000000000000004">
      <c r="A2213" t="s">
        <v>28</v>
      </c>
      <c r="B2213" t="s">
        <v>7412</v>
      </c>
      <c r="C2213" t="s">
        <v>39</v>
      </c>
      <c r="D2213" t="s">
        <v>3973</v>
      </c>
      <c r="E2213" t="s">
        <v>20</v>
      </c>
      <c r="F2213" t="b">
        <v>1</v>
      </c>
      <c r="G2213" t="s">
        <v>30</v>
      </c>
      <c r="H2213" s="4">
        <v>45696.017511574071</v>
      </c>
      <c r="I2213" t="b">
        <v>0</v>
      </c>
      <c r="J2213" t="b">
        <v>0</v>
      </c>
      <c r="K2213" t="s">
        <v>24</v>
      </c>
      <c r="L2213" t="s">
        <v>36</v>
      </c>
      <c r="N2213">
        <v>50</v>
      </c>
      <c r="O2213" t="s">
        <v>7413</v>
      </c>
    </row>
    <row r="2214" spans="1:16" x14ac:dyDescent="0.55000000000000004">
      <c r="A2214" t="s">
        <v>0</v>
      </c>
      <c r="B2214" t="s">
        <v>4495</v>
      </c>
      <c r="C2214" t="s">
        <v>140</v>
      </c>
      <c r="D2214" t="s">
        <v>3828</v>
      </c>
      <c r="E2214" t="s">
        <v>20</v>
      </c>
      <c r="F2214" t="b">
        <v>0</v>
      </c>
      <c r="G2214" t="s">
        <v>35</v>
      </c>
      <c r="H2214" s="4">
        <v>45696.04210648148</v>
      </c>
      <c r="I2214" t="b">
        <v>0</v>
      </c>
      <c r="J2214" t="b">
        <v>0</v>
      </c>
      <c r="K2214" t="s">
        <v>24</v>
      </c>
      <c r="L2214" t="s">
        <v>22</v>
      </c>
      <c r="M2214">
        <v>70000</v>
      </c>
      <c r="O2214" t="s">
        <v>4496</v>
      </c>
      <c r="P2214" t="s">
        <v>204</v>
      </c>
    </row>
    <row r="2215" spans="1:16" x14ac:dyDescent="0.55000000000000004">
      <c r="A2215" t="s">
        <v>0</v>
      </c>
      <c r="B2215" t="s">
        <v>2900</v>
      </c>
      <c r="C2215" t="s">
        <v>749</v>
      </c>
      <c r="D2215" t="s">
        <v>3828</v>
      </c>
      <c r="E2215" t="s">
        <v>20</v>
      </c>
      <c r="F2215" t="b">
        <v>0</v>
      </c>
      <c r="G2215" t="s">
        <v>30</v>
      </c>
      <c r="H2215" s="4">
        <v>45696.042280092603</v>
      </c>
      <c r="I2215" t="b">
        <v>0</v>
      </c>
      <c r="J2215" t="b">
        <v>1</v>
      </c>
      <c r="K2215" t="s">
        <v>24</v>
      </c>
      <c r="L2215" t="s">
        <v>22</v>
      </c>
      <c r="M2215">
        <v>82500</v>
      </c>
      <c r="O2215" t="s">
        <v>4497</v>
      </c>
      <c r="P2215" t="s">
        <v>3459</v>
      </c>
    </row>
    <row r="2216" spans="1:16" x14ac:dyDescent="0.55000000000000004">
      <c r="A2216" t="s">
        <v>19</v>
      </c>
      <c r="B2216" t="s">
        <v>2448</v>
      </c>
      <c r="C2216" t="s">
        <v>1270</v>
      </c>
      <c r="D2216" t="s">
        <v>3973</v>
      </c>
      <c r="E2216" t="s">
        <v>20</v>
      </c>
      <c r="F2216" t="b">
        <v>0</v>
      </c>
      <c r="G2216" t="s">
        <v>23</v>
      </c>
      <c r="H2216" s="4">
        <v>45696.077384259261</v>
      </c>
      <c r="I2216" t="b">
        <v>0</v>
      </c>
      <c r="J2216" t="b">
        <v>1</v>
      </c>
      <c r="K2216" t="s">
        <v>24</v>
      </c>
      <c r="L2216" t="s">
        <v>36</v>
      </c>
      <c r="N2216">
        <v>56.5</v>
      </c>
      <c r="O2216" t="s">
        <v>5482</v>
      </c>
      <c r="P2216" t="s">
        <v>149</v>
      </c>
    </row>
    <row r="2217" spans="1:16" x14ac:dyDescent="0.55000000000000004">
      <c r="A2217" t="s">
        <v>28</v>
      </c>
      <c r="B2217" t="s">
        <v>7414</v>
      </c>
      <c r="C2217" t="s">
        <v>192</v>
      </c>
      <c r="D2217" t="s">
        <v>3957</v>
      </c>
      <c r="E2217" t="s">
        <v>20</v>
      </c>
      <c r="F2217" t="b">
        <v>0</v>
      </c>
      <c r="G2217" t="s">
        <v>23</v>
      </c>
      <c r="H2217" s="4">
        <v>45696.09920138889</v>
      </c>
      <c r="I2217" t="b">
        <v>0</v>
      </c>
      <c r="J2217" t="b">
        <v>1</v>
      </c>
      <c r="K2217" t="s">
        <v>24</v>
      </c>
      <c r="L2217" t="s">
        <v>36</v>
      </c>
      <c r="N2217">
        <v>41.884998321533203</v>
      </c>
      <c r="O2217" t="s">
        <v>5013</v>
      </c>
      <c r="P2217" t="s">
        <v>7415</v>
      </c>
    </row>
    <row r="2218" spans="1:16" x14ac:dyDescent="0.55000000000000004">
      <c r="A2218" t="s">
        <v>40</v>
      </c>
      <c r="B2218" t="s">
        <v>7416</v>
      </c>
      <c r="C2218" t="s">
        <v>5404</v>
      </c>
      <c r="D2218" t="s">
        <v>3957</v>
      </c>
      <c r="E2218" t="s">
        <v>20</v>
      </c>
      <c r="F2218" t="b">
        <v>0</v>
      </c>
      <c r="G2218" t="s">
        <v>27</v>
      </c>
      <c r="H2218" s="4">
        <v>45696.100543981483</v>
      </c>
      <c r="I2218" t="b">
        <v>0</v>
      </c>
      <c r="J2218" t="b">
        <v>0</v>
      </c>
      <c r="K2218" t="s">
        <v>24</v>
      </c>
      <c r="L2218" t="s">
        <v>36</v>
      </c>
      <c r="N2218">
        <v>45.745002746582031</v>
      </c>
      <c r="O2218" t="s">
        <v>1422</v>
      </c>
      <c r="P2218" t="s">
        <v>7417</v>
      </c>
    </row>
    <row r="2219" spans="1:16" x14ac:dyDescent="0.55000000000000004">
      <c r="A2219" t="s">
        <v>19</v>
      </c>
      <c r="B2219" t="s">
        <v>7418</v>
      </c>
      <c r="C2219" t="s">
        <v>122</v>
      </c>
      <c r="D2219" t="s">
        <v>3973</v>
      </c>
      <c r="E2219" t="s">
        <v>20</v>
      </c>
      <c r="F2219" t="b">
        <v>0</v>
      </c>
      <c r="G2219" t="s">
        <v>52</v>
      </c>
      <c r="H2219" s="4">
        <v>45696.246979166674</v>
      </c>
      <c r="I2219" t="b">
        <v>1</v>
      </c>
      <c r="J2219" t="b">
        <v>1</v>
      </c>
      <c r="K2219" t="s">
        <v>24</v>
      </c>
      <c r="L2219" t="s">
        <v>36</v>
      </c>
      <c r="N2219">
        <v>67.5</v>
      </c>
      <c r="O2219" t="s">
        <v>4344</v>
      </c>
      <c r="P2219" t="s">
        <v>2460</v>
      </c>
    </row>
    <row r="2220" spans="1:16" x14ac:dyDescent="0.55000000000000004">
      <c r="A2220" t="s">
        <v>0</v>
      </c>
      <c r="B2220" t="s">
        <v>7419</v>
      </c>
      <c r="C2220" t="s">
        <v>82</v>
      </c>
      <c r="D2220" t="s">
        <v>5915</v>
      </c>
      <c r="E2220" t="s">
        <v>20</v>
      </c>
      <c r="F2220" t="b">
        <v>0</v>
      </c>
      <c r="G2220" t="s">
        <v>27</v>
      </c>
      <c r="H2220" s="4">
        <v>45696.249976851846</v>
      </c>
      <c r="I2220" t="b">
        <v>0</v>
      </c>
      <c r="J2220" t="b">
        <v>1</v>
      </c>
      <c r="K2220" t="s">
        <v>24</v>
      </c>
      <c r="L2220" t="s">
        <v>22</v>
      </c>
      <c r="M2220">
        <v>169500</v>
      </c>
      <c r="O2220" t="s">
        <v>7420</v>
      </c>
      <c r="P2220" t="s">
        <v>2951</v>
      </c>
    </row>
    <row r="2221" spans="1:16" x14ac:dyDescent="0.55000000000000004">
      <c r="A2221" t="s">
        <v>0</v>
      </c>
      <c r="B2221" t="s">
        <v>0</v>
      </c>
      <c r="C2221" t="s">
        <v>2821</v>
      </c>
      <c r="D2221" t="s">
        <v>1051</v>
      </c>
      <c r="E2221" t="s">
        <v>20</v>
      </c>
      <c r="F2221" t="b">
        <v>0</v>
      </c>
      <c r="G2221" t="s">
        <v>41</v>
      </c>
      <c r="H2221" s="4">
        <v>45696.250231481477</v>
      </c>
      <c r="I2221" t="b">
        <v>1</v>
      </c>
      <c r="J2221" t="b">
        <v>1</v>
      </c>
      <c r="K2221" t="s">
        <v>24</v>
      </c>
      <c r="L2221" t="s">
        <v>36</v>
      </c>
      <c r="N2221">
        <v>30.5</v>
      </c>
      <c r="O2221" t="s">
        <v>1051</v>
      </c>
      <c r="P2221" t="s">
        <v>204</v>
      </c>
    </row>
    <row r="2222" spans="1:16" x14ac:dyDescent="0.55000000000000004">
      <c r="A2222" t="s">
        <v>0</v>
      </c>
      <c r="B2222" t="s">
        <v>0</v>
      </c>
      <c r="C2222" t="s">
        <v>585</v>
      </c>
      <c r="D2222" t="s">
        <v>3828</v>
      </c>
      <c r="E2222" t="s">
        <v>219</v>
      </c>
      <c r="F2222" t="b">
        <v>0</v>
      </c>
      <c r="G2222" t="s">
        <v>41</v>
      </c>
      <c r="H2222" s="4">
        <v>45696.250277777777</v>
      </c>
      <c r="I2222" t="b">
        <v>0</v>
      </c>
      <c r="J2222" t="b">
        <v>1</v>
      </c>
      <c r="K2222" t="s">
        <v>24</v>
      </c>
      <c r="L2222" t="s">
        <v>36</v>
      </c>
      <c r="N2222">
        <v>62.5</v>
      </c>
      <c r="O2222" t="s">
        <v>3776</v>
      </c>
      <c r="P2222" t="s">
        <v>1823</v>
      </c>
    </row>
    <row r="2223" spans="1:16" x14ac:dyDescent="0.55000000000000004">
      <c r="A2223" t="s">
        <v>25</v>
      </c>
      <c r="B2223" t="s">
        <v>7421</v>
      </c>
      <c r="C2223" t="s">
        <v>49</v>
      </c>
      <c r="D2223" t="s">
        <v>3108</v>
      </c>
      <c r="E2223" t="s">
        <v>20</v>
      </c>
      <c r="F2223" t="b">
        <v>0</v>
      </c>
      <c r="G2223" t="s">
        <v>41</v>
      </c>
      <c r="H2223" s="4">
        <v>45696.250462962962</v>
      </c>
      <c r="I2223" t="b">
        <v>0</v>
      </c>
      <c r="J2223" t="b">
        <v>1</v>
      </c>
      <c r="K2223" t="s">
        <v>24</v>
      </c>
      <c r="L2223" t="s">
        <v>22</v>
      </c>
      <c r="M2223">
        <v>220612</v>
      </c>
      <c r="O2223" t="s">
        <v>43</v>
      </c>
      <c r="P2223" t="s">
        <v>7422</v>
      </c>
    </row>
    <row r="2224" spans="1:16" x14ac:dyDescent="0.55000000000000004">
      <c r="A2224" t="s">
        <v>0</v>
      </c>
      <c r="B2224" t="s">
        <v>288</v>
      </c>
      <c r="C2224" t="s">
        <v>696</v>
      </c>
      <c r="D2224" t="s">
        <v>7423</v>
      </c>
      <c r="E2224" t="s">
        <v>51</v>
      </c>
      <c r="F2224" t="b">
        <v>0</v>
      </c>
      <c r="G2224" t="s">
        <v>30</v>
      </c>
      <c r="H2224" s="4">
        <v>45696.250902777778</v>
      </c>
      <c r="I2224" t="b">
        <v>1</v>
      </c>
      <c r="J2224" t="b">
        <v>1</v>
      </c>
      <c r="K2224" t="s">
        <v>24</v>
      </c>
      <c r="L2224" t="s">
        <v>36</v>
      </c>
      <c r="N2224">
        <v>25</v>
      </c>
      <c r="O2224" t="s">
        <v>2075</v>
      </c>
      <c r="P2224" t="s">
        <v>863</v>
      </c>
    </row>
    <row r="2225" spans="1:16" x14ac:dyDescent="0.55000000000000004">
      <c r="A2225" t="s">
        <v>19</v>
      </c>
      <c r="B2225" t="s">
        <v>7424</v>
      </c>
      <c r="C2225" t="s">
        <v>985</v>
      </c>
      <c r="D2225" t="s">
        <v>3973</v>
      </c>
      <c r="E2225" t="s">
        <v>20</v>
      </c>
      <c r="F2225" t="b">
        <v>0</v>
      </c>
      <c r="G2225" t="s">
        <v>27</v>
      </c>
      <c r="H2225" s="4">
        <v>45696.251006944447</v>
      </c>
      <c r="I2225" t="b">
        <v>0</v>
      </c>
      <c r="J2225" t="b">
        <v>1</v>
      </c>
      <c r="K2225" t="s">
        <v>24</v>
      </c>
      <c r="L2225" t="s">
        <v>22</v>
      </c>
      <c r="M2225">
        <v>260000</v>
      </c>
      <c r="O2225" t="s">
        <v>575</v>
      </c>
    </row>
    <row r="2226" spans="1:16" x14ac:dyDescent="0.55000000000000004">
      <c r="A2226" t="s">
        <v>1</v>
      </c>
      <c r="B2226" t="s">
        <v>661</v>
      </c>
      <c r="C2226" t="s">
        <v>386</v>
      </c>
      <c r="D2226" t="s">
        <v>3828</v>
      </c>
      <c r="E2226" t="s">
        <v>20</v>
      </c>
      <c r="F2226" t="b">
        <v>0</v>
      </c>
      <c r="G2226" t="s">
        <v>41</v>
      </c>
      <c r="H2226" s="4">
        <v>45696.251944444448</v>
      </c>
      <c r="I2226" t="b">
        <v>0</v>
      </c>
      <c r="J2226" t="b">
        <v>1</v>
      </c>
      <c r="K2226" t="s">
        <v>24</v>
      </c>
      <c r="L2226" t="s">
        <v>22</v>
      </c>
      <c r="M2226">
        <v>127275.203125</v>
      </c>
      <c r="O2226" t="s">
        <v>7425</v>
      </c>
      <c r="P2226" t="s">
        <v>7426</v>
      </c>
    </row>
    <row r="2227" spans="1:16" x14ac:dyDescent="0.55000000000000004">
      <c r="A2227" t="s">
        <v>0</v>
      </c>
      <c r="B2227" t="s">
        <v>7427</v>
      </c>
      <c r="C2227" t="s">
        <v>3180</v>
      </c>
      <c r="D2227" t="s">
        <v>2208</v>
      </c>
      <c r="E2227" t="s">
        <v>20</v>
      </c>
      <c r="F2227" t="b">
        <v>0</v>
      </c>
      <c r="G2227" t="s">
        <v>23</v>
      </c>
      <c r="H2227" s="4">
        <v>45696.269016203703</v>
      </c>
      <c r="I2227" t="b">
        <v>0</v>
      </c>
      <c r="J2227" t="b">
        <v>0</v>
      </c>
      <c r="K2227" t="s">
        <v>24</v>
      </c>
      <c r="L2227" t="s">
        <v>36</v>
      </c>
      <c r="N2227">
        <v>33.5</v>
      </c>
      <c r="O2227" t="s">
        <v>3375</v>
      </c>
      <c r="P2227" t="s">
        <v>963</v>
      </c>
    </row>
    <row r="2228" spans="1:16" x14ac:dyDescent="0.55000000000000004">
      <c r="A2228" t="s">
        <v>2</v>
      </c>
      <c r="B2228" t="s">
        <v>2</v>
      </c>
      <c r="C2228" t="s">
        <v>7428</v>
      </c>
      <c r="D2228" t="s">
        <v>4972</v>
      </c>
      <c r="E2228" t="s">
        <v>20</v>
      </c>
      <c r="F2228" t="b">
        <v>0</v>
      </c>
      <c r="G2228" t="s">
        <v>226</v>
      </c>
      <c r="H2228" s="4">
        <v>45696.273310185177</v>
      </c>
      <c r="I2228" t="b">
        <v>1</v>
      </c>
      <c r="J2228" t="b">
        <v>0</v>
      </c>
      <c r="K2228" t="s">
        <v>226</v>
      </c>
      <c r="L2228" t="s">
        <v>22</v>
      </c>
      <c r="M2228">
        <v>65000</v>
      </c>
      <c r="O2228" t="s">
        <v>7429</v>
      </c>
      <c r="P2228" t="s">
        <v>7430</v>
      </c>
    </row>
    <row r="2229" spans="1:16" x14ac:dyDescent="0.55000000000000004">
      <c r="A2229" t="s">
        <v>2</v>
      </c>
      <c r="B2229" t="s">
        <v>7431</v>
      </c>
      <c r="C2229" t="s">
        <v>172</v>
      </c>
      <c r="D2229" t="s">
        <v>2208</v>
      </c>
      <c r="E2229" t="s">
        <v>20</v>
      </c>
      <c r="F2229" t="b">
        <v>0</v>
      </c>
      <c r="G2229" t="s">
        <v>27</v>
      </c>
      <c r="H2229" s="4">
        <v>45696.293217592603</v>
      </c>
      <c r="I2229" t="b">
        <v>0</v>
      </c>
      <c r="J2229" t="b">
        <v>0</v>
      </c>
      <c r="K2229" t="s">
        <v>24</v>
      </c>
      <c r="L2229" t="s">
        <v>22</v>
      </c>
      <c r="M2229">
        <v>180000</v>
      </c>
      <c r="O2229" t="s">
        <v>2868</v>
      </c>
      <c r="P2229" t="s">
        <v>7432</v>
      </c>
    </row>
    <row r="2230" spans="1:16" x14ac:dyDescent="0.55000000000000004">
      <c r="A2230" t="s">
        <v>0</v>
      </c>
      <c r="B2230" t="s">
        <v>4222</v>
      </c>
      <c r="D2230" t="s">
        <v>4220</v>
      </c>
      <c r="E2230" t="s">
        <v>20</v>
      </c>
      <c r="F2230" t="b">
        <v>0</v>
      </c>
      <c r="G2230" t="s">
        <v>1420</v>
      </c>
      <c r="H2230" s="4">
        <v>45696.298101851848</v>
      </c>
      <c r="I2230" t="b">
        <v>0</v>
      </c>
      <c r="J2230" t="b">
        <v>0</v>
      </c>
      <c r="K2230" t="s">
        <v>1420</v>
      </c>
      <c r="L2230" t="s">
        <v>22</v>
      </c>
      <c r="M2230">
        <v>65000</v>
      </c>
      <c r="O2230" t="s">
        <v>2946</v>
      </c>
      <c r="P2230" t="s">
        <v>1374</v>
      </c>
    </row>
    <row r="2231" spans="1:16" x14ac:dyDescent="0.55000000000000004">
      <c r="A2231" t="s">
        <v>1</v>
      </c>
      <c r="B2231" t="s">
        <v>7433</v>
      </c>
      <c r="C2231" t="s">
        <v>39</v>
      </c>
      <c r="D2231" t="s">
        <v>7434</v>
      </c>
      <c r="E2231" t="s">
        <v>20</v>
      </c>
      <c r="F2231" t="b">
        <v>1</v>
      </c>
      <c r="G2231" t="s">
        <v>1833</v>
      </c>
      <c r="H2231" s="4">
        <v>45696.299421296288</v>
      </c>
      <c r="I2231" t="b">
        <v>1</v>
      </c>
      <c r="J2231" t="b">
        <v>0</v>
      </c>
      <c r="K2231" t="s">
        <v>1833</v>
      </c>
      <c r="L2231" t="s">
        <v>22</v>
      </c>
      <c r="M2231">
        <v>47500</v>
      </c>
      <c r="O2231" t="s">
        <v>1426</v>
      </c>
    </row>
    <row r="2232" spans="1:16" x14ac:dyDescent="0.55000000000000004">
      <c r="A2232" t="s">
        <v>0</v>
      </c>
      <c r="B2232" t="s">
        <v>3335</v>
      </c>
      <c r="C2232" t="s">
        <v>160</v>
      </c>
      <c r="D2232" t="s">
        <v>4084</v>
      </c>
      <c r="E2232" t="s">
        <v>20</v>
      </c>
      <c r="F2232" t="b">
        <v>0</v>
      </c>
      <c r="G2232" t="s">
        <v>52</v>
      </c>
      <c r="H2232" s="4">
        <v>45696.303819444453</v>
      </c>
      <c r="I2232" t="b">
        <v>0</v>
      </c>
      <c r="J2232" t="b">
        <v>1</v>
      </c>
      <c r="K2232" t="s">
        <v>24</v>
      </c>
      <c r="L2232" t="s">
        <v>22</v>
      </c>
      <c r="M2232">
        <v>137500</v>
      </c>
      <c r="O2232" t="s">
        <v>88</v>
      </c>
      <c r="P2232" t="s">
        <v>7435</v>
      </c>
    </row>
    <row r="2233" spans="1:16" x14ac:dyDescent="0.55000000000000004">
      <c r="A2233" t="s">
        <v>139</v>
      </c>
      <c r="B2233" t="s">
        <v>7436</v>
      </c>
      <c r="C2233" t="s">
        <v>2500</v>
      </c>
      <c r="D2233" t="s">
        <v>3970</v>
      </c>
      <c r="E2233" t="s">
        <v>20</v>
      </c>
      <c r="F2233" t="b">
        <v>0</v>
      </c>
      <c r="G2233" t="s">
        <v>41</v>
      </c>
      <c r="H2233" s="4">
        <v>45696.333784722221</v>
      </c>
      <c r="I2233" t="b">
        <v>0</v>
      </c>
      <c r="J2233" t="b">
        <v>1</v>
      </c>
      <c r="K2233" t="s">
        <v>24</v>
      </c>
      <c r="L2233" t="s">
        <v>22</v>
      </c>
      <c r="M2233">
        <v>96000</v>
      </c>
      <c r="O2233" t="s">
        <v>7437</v>
      </c>
    </row>
    <row r="2234" spans="1:16" x14ac:dyDescent="0.55000000000000004">
      <c r="A2234" t="s">
        <v>40</v>
      </c>
      <c r="B2234" t="s">
        <v>7438</v>
      </c>
      <c r="C2234" t="s">
        <v>151</v>
      </c>
      <c r="D2234" t="s">
        <v>5133</v>
      </c>
      <c r="E2234" t="s">
        <v>20</v>
      </c>
      <c r="F2234" t="b">
        <v>0</v>
      </c>
      <c r="G2234" t="s">
        <v>30</v>
      </c>
      <c r="H2234" s="4">
        <v>45696.334583333337</v>
      </c>
      <c r="I2234" t="b">
        <v>0</v>
      </c>
      <c r="J2234" t="b">
        <v>1</v>
      </c>
      <c r="K2234" t="s">
        <v>24</v>
      </c>
      <c r="L2234" t="s">
        <v>22</v>
      </c>
      <c r="M2234">
        <v>149743</v>
      </c>
      <c r="O2234" t="s">
        <v>7439</v>
      </c>
      <c r="P2234" t="s">
        <v>7440</v>
      </c>
    </row>
    <row r="2235" spans="1:16" x14ac:dyDescent="0.55000000000000004">
      <c r="A2235" t="s">
        <v>2</v>
      </c>
      <c r="B2235" t="s">
        <v>7441</v>
      </c>
      <c r="C2235" t="s">
        <v>29</v>
      </c>
      <c r="D2235" t="s">
        <v>3957</v>
      </c>
      <c r="E2235" t="s">
        <v>20</v>
      </c>
      <c r="F2235" t="b">
        <v>0</v>
      </c>
      <c r="G2235" t="s">
        <v>27</v>
      </c>
      <c r="H2235" s="4">
        <v>45696.334675925929</v>
      </c>
      <c r="I2235" t="b">
        <v>0</v>
      </c>
      <c r="J2235" t="b">
        <v>1</v>
      </c>
      <c r="K2235" t="s">
        <v>24</v>
      </c>
      <c r="L2235" t="s">
        <v>36</v>
      </c>
      <c r="N2235">
        <v>38.215000152587891</v>
      </c>
      <c r="O2235" t="s">
        <v>2768</v>
      </c>
      <c r="P2235" t="s">
        <v>128</v>
      </c>
    </row>
    <row r="2236" spans="1:16" x14ac:dyDescent="0.55000000000000004">
      <c r="A2236" t="s">
        <v>2</v>
      </c>
      <c r="B2236" t="s">
        <v>7442</v>
      </c>
      <c r="C2236" t="s">
        <v>6313</v>
      </c>
      <c r="D2236" t="s">
        <v>3970</v>
      </c>
      <c r="E2236" t="s">
        <v>20</v>
      </c>
      <c r="F2236" t="b">
        <v>0</v>
      </c>
      <c r="G2236" t="s">
        <v>1420</v>
      </c>
      <c r="H2236" s="4">
        <v>45696.350810185177</v>
      </c>
      <c r="I2236" t="b">
        <v>0</v>
      </c>
      <c r="J2236" t="b">
        <v>0</v>
      </c>
      <c r="K2236" t="s">
        <v>1420</v>
      </c>
      <c r="L2236" t="s">
        <v>22</v>
      </c>
      <c r="M2236">
        <v>109605.5</v>
      </c>
      <c r="O2236" t="s">
        <v>7443</v>
      </c>
      <c r="P2236" t="s">
        <v>7444</v>
      </c>
    </row>
    <row r="2237" spans="1:16" x14ac:dyDescent="0.55000000000000004">
      <c r="A2237" t="s">
        <v>0</v>
      </c>
      <c r="B2237" t="s">
        <v>7445</v>
      </c>
      <c r="C2237" t="s">
        <v>39</v>
      </c>
      <c r="D2237" t="s">
        <v>3828</v>
      </c>
      <c r="E2237" t="s">
        <v>20</v>
      </c>
      <c r="F2237" t="b">
        <v>1</v>
      </c>
      <c r="G2237" t="s">
        <v>27</v>
      </c>
      <c r="H2237" s="4">
        <v>45696.375150462962</v>
      </c>
      <c r="I2237" t="b">
        <v>1</v>
      </c>
      <c r="J2237" t="b">
        <v>0</v>
      </c>
      <c r="K2237" t="s">
        <v>24</v>
      </c>
      <c r="L2237" t="s">
        <v>22</v>
      </c>
      <c r="M2237">
        <v>163085</v>
      </c>
      <c r="O2237" t="s">
        <v>7446</v>
      </c>
      <c r="P2237" t="s">
        <v>709</v>
      </c>
    </row>
    <row r="2238" spans="1:16" x14ac:dyDescent="0.55000000000000004">
      <c r="A2238" t="s">
        <v>0</v>
      </c>
      <c r="B2238" t="s">
        <v>7447</v>
      </c>
      <c r="C2238" t="s">
        <v>585</v>
      </c>
      <c r="D2238" t="s">
        <v>4084</v>
      </c>
      <c r="E2238" t="s">
        <v>20</v>
      </c>
      <c r="F2238" t="b">
        <v>0</v>
      </c>
      <c r="G2238" t="s">
        <v>41</v>
      </c>
      <c r="H2238" s="4">
        <v>45696.375474537039</v>
      </c>
      <c r="I2238" t="b">
        <v>0</v>
      </c>
      <c r="J2238" t="b">
        <v>0</v>
      </c>
      <c r="K2238" t="s">
        <v>24</v>
      </c>
      <c r="L2238" t="s">
        <v>22</v>
      </c>
      <c r="M2238">
        <v>125000</v>
      </c>
      <c r="O2238" t="s">
        <v>374</v>
      </c>
      <c r="P2238" t="s">
        <v>7448</v>
      </c>
    </row>
    <row r="2239" spans="1:16" x14ac:dyDescent="0.55000000000000004">
      <c r="A2239" t="s">
        <v>1</v>
      </c>
      <c r="B2239" t="s">
        <v>4431</v>
      </c>
      <c r="C2239" t="s">
        <v>949</v>
      </c>
      <c r="D2239" t="s">
        <v>4432</v>
      </c>
      <c r="E2239" t="s">
        <v>20</v>
      </c>
      <c r="F2239" t="b">
        <v>0</v>
      </c>
      <c r="G2239" t="s">
        <v>30</v>
      </c>
      <c r="H2239" s="4">
        <v>45696.376006944447</v>
      </c>
      <c r="I2239" t="b">
        <v>0</v>
      </c>
      <c r="J2239" t="b">
        <v>1</v>
      </c>
      <c r="K2239" t="s">
        <v>24</v>
      </c>
      <c r="L2239" t="s">
        <v>22</v>
      </c>
      <c r="M2239">
        <v>99000</v>
      </c>
      <c r="O2239" t="s">
        <v>1763</v>
      </c>
      <c r="P2239" t="s">
        <v>4433</v>
      </c>
    </row>
    <row r="2240" spans="1:16" x14ac:dyDescent="0.55000000000000004">
      <c r="A2240" t="s">
        <v>0</v>
      </c>
      <c r="B2240" t="s">
        <v>5421</v>
      </c>
      <c r="C2240" t="s">
        <v>372</v>
      </c>
      <c r="D2240" t="s">
        <v>3957</v>
      </c>
      <c r="E2240" t="s">
        <v>34</v>
      </c>
      <c r="F2240" t="b">
        <v>0</v>
      </c>
      <c r="G2240" t="s">
        <v>27</v>
      </c>
      <c r="H2240" s="4">
        <v>45696.416701388887</v>
      </c>
      <c r="I2240" t="b">
        <v>1</v>
      </c>
      <c r="J2240" t="b">
        <v>0</v>
      </c>
      <c r="K2240" t="s">
        <v>24</v>
      </c>
      <c r="L2240" t="s">
        <v>36</v>
      </c>
      <c r="N2240">
        <v>27.979999542236332</v>
      </c>
      <c r="O2240" t="s">
        <v>4622</v>
      </c>
    </row>
    <row r="2241" spans="1:16" x14ac:dyDescent="0.55000000000000004">
      <c r="A2241" t="s">
        <v>40</v>
      </c>
      <c r="B2241" t="s">
        <v>7449</v>
      </c>
      <c r="C2241" t="s">
        <v>1546</v>
      </c>
      <c r="D2241" t="s">
        <v>3828</v>
      </c>
      <c r="E2241" t="s">
        <v>20</v>
      </c>
      <c r="F2241" t="b">
        <v>0</v>
      </c>
      <c r="G2241" t="s">
        <v>27</v>
      </c>
      <c r="H2241" s="4">
        <v>45696.417939814812</v>
      </c>
      <c r="I2241" t="b">
        <v>0</v>
      </c>
      <c r="J2241" t="b">
        <v>1</v>
      </c>
      <c r="K2241" t="s">
        <v>24</v>
      </c>
      <c r="L2241" t="s">
        <v>22</v>
      </c>
      <c r="M2241">
        <v>162225</v>
      </c>
      <c r="O2241" t="s">
        <v>254</v>
      </c>
      <c r="P2241" t="s">
        <v>7450</v>
      </c>
    </row>
    <row r="2242" spans="1:16" x14ac:dyDescent="0.55000000000000004">
      <c r="A2242" t="s">
        <v>40</v>
      </c>
      <c r="B2242" t="s">
        <v>2541</v>
      </c>
      <c r="C2242" t="s">
        <v>3347</v>
      </c>
      <c r="D2242" t="s">
        <v>3973</v>
      </c>
      <c r="E2242" t="s">
        <v>20</v>
      </c>
      <c r="F2242" t="b">
        <v>0</v>
      </c>
      <c r="G2242" t="s">
        <v>27</v>
      </c>
      <c r="H2242" s="4">
        <v>45696.418842592589</v>
      </c>
      <c r="I2242" t="b">
        <v>0</v>
      </c>
      <c r="J2242" t="b">
        <v>1</v>
      </c>
      <c r="K2242" t="s">
        <v>24</v>
      </c>
      <c r="L2242" t="s">
        <v>22</v>
      </c>
      <c r="M2242">
        <v>110500</v>
      </c>
      <c r="O2242" t="s">
        <v>2227</v>
      </c>
      <c r="P2242" t="s">
        <v>4333</v>
      </c>
    </row>
    <row r="2243" spans="1:16" x14ac:dyDescent="0.55000000000000004">
      <c r="A2243" t="s">
        <v>2</v>
      </c>
      <c r="B2243" t="s">
        <v>4385</v>
      </c>
      <c r="C2243" t="s">
        <v>3515</v>
      </c>
      <c r="D2243" t="s">
        <v>2208</v>
      </c>
      <c r="E2243" t="s">
        <v>34</v>
      </c>
      <c r="F2243" t="b">
        <v>0</v>
      </c>
      <c r="G2243" t="s">
        <v>41</v>
      </c>
      <c r="H2243" s="4">
        <v>45696.418923611112</v>
      </c>
      <c r="I2243" t="b">
        <v>0</v>
      </c>
      <c r="J2243" t="b">
        <v>1</v>
      </c>
      <c r="K2243" t="s">
        <v>24</v>
      </c>
      <c r="L2243" t="s">
        <v>22</v>
      </c>
      <c r="M2243">
        <v>165000</v>
      </c>
      <c r="O2243" t="s">
        <v>428</v>
      </c>
      <c r="P2243" t="s">
        <v>7451</v>
      </c>
    </row>
    <row r="2244" spans="1:16" x14ac:dyDescent="0.55000000000000004">
      <c r="A2244" t="s">
        <v>89</v>
      </c>
      <c r="B2244" t="s">
        <v>7452</v>
      </c>
      <c r="C2244" t="s">
        <v>7313</v>
      </c>
      <c r="D2244" t="s">
        <v>2208</v>
      </c>
      <c r="E2244" t="s">
        <v>34</v>
      </c>
      <c r="F2244" t="b">
        <v>0</v>
      </c>
      <c r="G2244" t="s">
        <v>41</v>
      </c>
      <c r="H2244" s="4">
        <v>45696.433148148149</v>
      </c>
      <c r="I2244" t="b">
        <v>0</v>
      </c>
      <c r="J2244" t="b">
        <v>1</v>
      </c>
      <c r="K2244" t="s">
        <v>24</v>
      </c>
      <c r="L2244" t="s">
        <v>22</v>
      </c>
      <c r="M2244">
        <v>195000</v>
      </c>
      <c r="O2244" t="s">
        <v>428</v>
      </c>
      <c r="P2244" t="s">
        <v>7453</v>
      </c>
    </row>
    <row r="2245" spans="1:16" x14ac:dyDescent="0.55000000000000004">
      <c r="A2245" t="s">
        <v>2</v>
      </c>
      <c r="B2245" t="s">
        <v>6517</v>
      </c>
      <c r="C2245" t="s">
        <v>151</v>
      </c>
      <c r="D2245" t="s">
        <v>3973</v>
      </c>
      <c r="E2245" t="s">
        <v>20</v>
      </c>
      <c r="F2245" t="b">
        <v>0</v>
      </c>
      <c r="G2245" t="s">
        <v>30</v>
      </c>
      <c r="H2245" s="4">
        <v>45696.45925925926</v>
      </c>
      <c r="I2245" t="b">
        <v>0</v>
      </c>
      <c r="J2245" t="b">
        <v>1</v>
      </c>
      <c r="K2245" t="s">
        <v>24</v>
      </c>
      <c r="L2245" t="s">
        <v>22</v>
      </c>
      <c r="M2245">
        <v>140500</v>
      </c>
      <c r="O2245" t="s">
        <v>6518</v>
      </c>
      <c r="P2245" t="s">
        <v>6519</v>
      </c>
    </row>
    <row r="2246" spans="1:16" x14ac:dyDescent="0.55000000000000004">
      <c r="A2246" t="s">
        <v>2</v>
      </c>
      <c r="B2246" t="s">
        <v>307</v>
      </c>
      <c r="C2246" t="s">
        <v>39</v>
      </c>
      <c r="D2246" t="s">
        <v>7454</v>
      </c>
      <c r="E2246" t="s">
        <v>20</v>
      </c>
      <c r="F2246" t="b">
        <v>1</v>
      </c>
      <c r="G2246" t="s">
        <v>1094</v>
      </c>
      <c r="H2246" s="4">
        <v>45696.489560185182</v>
      </c>
      <c r="I2246" t="b">
        <v>1</v>
      </c>
      <c r="J2246" t="b">
        <v>0</v>
      </c>
      <c r="K2246" t="s">
        <v>1094</v>
      </c>
      <c r="L2246" t="s">
        <v>22</v>
      </c>
      <c r="M2246">
        <v>200000</v>
      </c>
      <c r="O2246" t="s">
        <v>7455</v>
      </c>
      <c r="P2246" t="s">
        <v>1818</v>
      </c>
    </row>
    <row r="2247" spans="1:16" x14ac:dyDescent="0.55000000000000004">
      <c r="A2247" t="s">
        <v>1</v>
      </c>
      <c r="B2247" t="s">
        <v>2955</v>
      </c>
      <c r="C2247" t="s">
        <v>2765</v>
      </c>
      <c r="D2247" t="s">
        <v>3973</v>
      </c>
      <c r="E2247" t="s">
        <v>20</v>
      </c>
      <c r="F2247" t="b">
        <v>0</v>
      </c>
      <c r="G2247" t="s">
        <v>52</v>
      </c>
      <c r="H2247" s="4">
        <v>45696.500891203701</v>
      </c>
      <c r="I2247" t="b">
        <v>0</v>
      </c>
      <c r="J2247" t="b">
        <v>1</v>
      </c>
      <c r="K2247" t="s">
        <v>24</v>
      </c>
      <c r="L2247" t="s">
        <v>22</v>
      </c>
      <c r="M2247">
        <v>174000</v>
      </c>
      <c r="O2247" t="s">
        <v>5482</v>
      </c>
      <c r="P2247" t="s">
        <v>603</v>
      </c>
    </row>
    <row r="2248" spans="1:16" x14ac:dyDescent="0.55000000000000004">
      <c r="A2248" t="s">
        <v>2</v>
      </c>
      <c r="B2248" t="s">
        <v>7456</v>
      </c>
      <c r="C2248" t="s">
        <v>114</v>
      </c>
      <c r="D2248" t="s">
        <v>3973</v>
      </c>
      <c r="E2248" t="s">
        <v>20</v>
      </c>
      <c r="F2248" t="b">
        <v>0</v>
      </c>
      <c r="G2248" t="s">
        <v>27</v>
      </c>
      <c r="H2248" s="4">
        <v>45696.501689814817</v>
      </c>
      <c r="I2248" t="b">
        <v>0</v>
      </c>
      <c r="J2248" t="b">
        <v>1</v>
      </c>
      <c r="K2248" t="s">
        <v>24</v>
      </c>
      <c r="L2248" t="s">
        <v>22</v>
      </c>
      <c r="M2248">
        <v>207500</v>
      </c>
      <c r="O2248" t="s">
        <v>341</v>
      </c>
      <c r="P2248" t="s">
        <v>7457</v>
      </c>
    </row>
    <row r="2249" spans="1:16" x14ac:dyDescent="0.55000000000000004">
      <c r="A2249" t="s">
        <v>28</v>
      </c>
      <c r="B2249" t="s">
        <v>7458</v>
      </c>
      <c r="C2249" t="s">
        <v>39</v>
      </c>
      <c r="D2249" t="s">
        <v>3973</v>
      </c>
      <c r="E2249" t="s">
        <v>20</v>
      </c>
      <c r="F2249" t="b">
        <v>1</v>
      </c>
      <c r="G2249" t="s">
        <v>106</v>
      </c>
      <c r="H2249" s="4">
        <v>45696.50849537037</v>
      </c>
      <c r="I2249" t="b">
        <v>0</v>
      </c>
      <c r="J2249" t="b">
        <v>0</v>
      </c>
      <c r="K2249" t="s">
        <v>106</v>
      </c>
      <c r="L2249" t="s">
        <v>36</v>
      </c>
      <c r="N2249">
        <v>50</v>
      </c>
      <c r="O2249" t="s">
        <v>7413</v>
      </c>
      <c r="P2249" t="s">
        <v>7459</v>
      </c>
    </row>
    <row r="2250" spans="1:16" x14ac:dyDescent="0.55000000000000004">
      <c r="A2250" t="s">
        <v>139</v>
      </c>
      <c r="B2250" t="s">
        <v>7460</v>
      </c>
      <c r="C2250" t="s">
        <v>1867</v>
      </c>
      <c r="D2250" t="s">
        <v>2208</v>
      </c>
      <c r="E2250" t="s">
        <v>105</v>
      </c>
      <c r="F2250" t="b">
        <v>0</v>
      </c>
      <c r="G2250" t="s">
        <v>27</v>
      </c>
      <c r="H2250" s="4">
        <v>45696.54178240741</v>
      </c>
      <c r="I2250" t="b">
        <v>0</v>
      </c>
      <c r="J2250" t="b">
        <v>1</v>
      </c>
      <c r="K2250" t="s">
        <v>24</v>
      </c>
      <c r="L2250" t="s">
        <v>22</v>
      </c>
      <c r="M2250">
        <v>93500</v>
      </c>
      <c r="O2250" t="s">
        <v>7461</v>
      </c>
      <c r="P2250" t="s">
        <v>2014</v>
      </c>
    </row>
    <row r="2251" spans="1:16" x14ac:dyDescent="0.55000000000000004">
      <c r="A2251" t="s">
        <v>1</v>
      </c>
      <c r="B2251" t="s">
        <v>2473</v>
      </c>
      <c r="C2251" t="s">
        <v>1845</v>
      </c>
      <c r="D2251" t="s">
        <v>4084</v>
      </c>
      <c r="E2251" t="s">
        <v>20</v>
      </c>
      <c r="F2251" t="b">
        <v>0</v>
      </c>
      <c r="G2251" t="s">
        <v>27</v>
      </c>
      <c r="H2251" s="4">
        <v>45696.543252314812</v>
      </c>
      <c r="I2251" t="b">
        <v>0</v>
      </c>
      <c r="J2251" t="b">
        <v>1</v>
      </c>
      <c r="K2251" t="s">
        <v>24</v>
      </c>
      <c r="L2251" t="s">
        <v>22</v>
      </c>
      <c r="M2251">
        <v>145000</v>
      </c>
      <c r="O2251" t="s">
        <v>1388</v>
      </c>
      <c r="P2251" t="s">
        <v>7462</v>
      </c>
    </row>
    <row r="2252" spans="1:16" x14ac:dyDescent="0.55000000000000004">
      <c r="A2252" t="s">
        <v>40</v>
      </c>
      <c r="B2252" t="s">
        <v>7463</v>
      </c>
      <c r="C2252" t="s">
        <v>2701</v>
      </c>
      <c r="D2252" t="s">
        <v>3828</v>
      </c>
      <c r="E2252" t="s">
        <v>20</v>
      </c>
      <c r="F2252" t="b">
        <v>0</v>
      </c>
      <c r="G2252" t="s">
        <v>41</v>
      </c>
      <c r="H2252" s="4">
        <v>45696.543657407397</v>
      </c>
      <c r="I2252" t="b">
        <v>1</v>
      </c>
      <c r="J2252" t="b">
        <v>1</v>
      </c>
      <c r="K2252" t="s">
        <v>24</v>
      </c>
      <c r="L2252" t="s">
        <v>36</v>
      </c>
      <c r="N2252">
        <v>60</v>
      </c>
      <c r="O2252" t="s">
        <v>7464</v>
      </c>
      <c r="P2252" t="s">
        <v>7465</v>
      </c>
    </row>
    <row r="2253" spans="1:16" x14ac:dyDescent="0.55000000000000004">
      <c r="A2253" t="s">
        <v>19</v>
      </c>
      <c r="B2253" t="s">
        <v>7466</v>
      </c>
      <c r="C2253" t="s">
        <v>2765</v>
      </c>
      <c r="D2253" t="s">
        <v>3957</v>
      </c>
      <c r="E2253" t="s">
        <v>20</v>
      </c>
      <c r="F2253" t="b">
        <v>0</v>
      </c>
      <c r="G2253" t="s">
        <v>23</v>
      </c>
      <c r="H2253" s="4">
        <v>45696.581053240741</v>
      </c>
      <c r="I2253" t="b">
        <v>0</v>
      </c>
      <c r="J2253" t="b">
        <v>1</v>
      </c>
      <c r="K2253" t="s">
        <v>24</v>
      </c>
      <c r="L2253" t="s">
        <v>36</v>
      </c>
      <c r="N2253">
        <v>11.335000038146971</v>
      </c>
      <c r="O2253" t="s">
        <v>254</v>
      </c>
      <c r="P2253" t="s">
        <v>1637</v>
      </c>
    </row>
    <row r="2254" spans="1:16" x14ac:dyDescent="0.55000000000000004">
      <c r="A2254" t="s">
        <v>0</v>
      </c>
      <c r="B2254" t="s">
        <v>7467</v>
      </c>
      <c r="C2254" t="s">
        <v>859</v>
      </c>
      <c r="D2254" t="s">
        <v>3957</v>
      </c>
      <c r="E2254" t="s">
        <v>20</v>
      </c>
      <c r="F2254" t="b">
        <v>0</v>
      </c>
      <c r="G2254" t="s">
        <v>27</v>
      </c>
      <c r="H2254" s="4">
        <v>45696.583518518521</v>
      </c>
      <c r="I2254" t="b">
        <v>0</v>
      </c>
      <c r="J2254" t="b">
        <v>1</v>
      </c>
      <c r="K2254" t="s">
        <v>24</v>
      </c>
      <c r="L2254" t="s">
        <v>36</v>
      </c>
      <c r="N2254">
        <v>24.014999389648441</v>
      </c>
      <c r="O2254" t="s">
        <v>7468</v>
      </c>
      <c r="P2254" t="s">
        <v>1304</v>
      </c>
    </row>
    <row r="2255" spans="1:16" x14ac:dyDescent="0.55000000000000004">
      <c r="A2255" t="s">
        <v>28</v>
      </c>
      <c r="B2255" t="s">
        <v>7469</v>
      </c>
      <c r="C2255" t="s">
        <v>24</v>
      </c>
      <c r="D2255" t="s">
        <v>3973</v>
      </c>
      <c r="E2255" t="s">
        <v>20</v>
      </c>
      <c r="F2255" t="b">
        <v>0</v>
      </c>
      <c r="G2255" t="s">
        <v>27</v>
      </c>
      <c r="H2255" s="4">
        <v>45696.585509259261</v>
      </c>
      <c r="I2255" t="b">
        <v>0</v>
      </c>
      <c r="J2255" t="b">
        <v>0</v>
      </c>
      <c r="K2255" t="s">
        <v>24</v>
      </c>
      <c r="L2255" t="s">
        <v>22</v>
      </c>
      <c r="M2255">
        <v>155000</v>
      </c>
      <c r="O2255" t="s">
        <v>7470</v>
      </c>
      <c r="P2255" t="s">
        <v>7471</v>
      </c>
    </row>
    <row r="2256" spans="1:16" x14ac:dyDescent="0.55000000000000004">
      <c r="A2256" t="s">
        <v>191</v>
      </c>
      <c r="B2256" t="s">
        <v>7472</v>
      </c>
      <c r="C2256" t="s">
        <v>972</v>
      </c>
      <c r="D2256" t="s">
        <v>4084</v>
      </c>
      <c r="E2256" t="s">
        <v>20</v>
      </c>
      <c r="F2256" t="b">
        <v>0</v>
      </c>
      <c r="G2256" t="s">
        <v>862</v>
      </c>
      <c r="H2256" s="4">
        <v>45696.589016203703</v>
      </c>
      <c r="I2256" t="b">
        <v>0</v>
      </c>
      <c r="J2256" t="b">
        <v>0</v>
      </c>
      <c r="K2256" t="s">
        <v>862</v>
      </c>
      <c r="L2256" t="s">
        <v>22</v>
      </c>
      <c r="M2256">
        <v>127500</v>
      </c>
      <c r="O2256" t="s">
        <v>7473</v>
      </c>
      <c r="P2256" t="s">
        <v>7474</v>
      </c>
    </row>
    <row r="2257" spans="1:16" x14ac:dyDescent="0.55000000000000004">
      <c r="A2257" t="s">
        <v>0</v>
      </c>
      <c r="B2257" t="s">
        <v>5357</v>
      </c>
      <c r="C2257" t="s">
        <v>5358</v>
      </c>
      <c r="D2257" t="s">
        <v>3828</v>
      </c>
      <c r="E2257" t="s">
        <v>219</v>
      </c>
      <c r="F2257" t="b">
        <v>0</v>
      </c>
      <c r="G2257" t="s">
        <v>27</v>
      </c>
      <c r="H2257" s="4">
        <v>45696.625069444453</v>
      </c>
      <c r="I2257" t="b">
        <v>1</v>
      </c>
      <c r="J2257" t="b">
        <v>1</v>
      </c>
      <c r="K2257" t="s">
        <v>24</v>
      </c>
      <c r="L2257" t="s">
        <v>36</v>
      </c>
      <c r="N2257">
        <v>26.494998931884769</v>
      </c>
      <c r="O2257" t="s">
        <v>3769</v>
      </c>
      <c r="P2257" t="s">
        <v>1702</v>
      </c>
    </row>
    <row r="2258" spans="1:16" x14ac:dyDescent="0.55000000000000004">
      <c r="A2258" t="s">
        <v>0</v>
      </c>
      <c r="B2258" t="s">
        <v>7475</v>
      </c>
      <c r="C2258" t="s">
        <v>179</v>
      </c>
      <c r="D2258" t="s">
        <v>2208</v>
      </c>
      <c r="E2258" t="s">
        <v>20</v>
      </c>
      <c r="F2258" t="b">
        <v>0</v>
      </c>
      <c r="G2258" t="s">
        <v>27</v>
      </c>
      <c r="H2258" s="4">
        <v>45696.625173611108</v>
      </c>
      <c r="I2258" t="b">
        <v>0</v>
      </c>
      <c r="J2258" t="b">
        <v>0</v>
      </c>
      <c r="K2258" t="s">
        <v>24</v>
      </c>
      <c r="L2258" t="s">
        <v>22</v>
      </c>
      <c r="M2258">
        <v>61750</v>
      </c>
      <c r="O2258" t="s">
        <v>7476</v>
      </c>
      <c r="P2258" t="s">
        <v>7477</v>
      </c>
    </row>
    <row r="2259" spans="1:16" x14ac:dyDescent="0.55000000000000004">
      <c r="A2259" t="s">
        <v>0</v>
      </c>
      <c r="B2259" t="s">
        <v>7478</v>
      </c>
      <c r="C2259" t="s">
        <v>2883</v>
      </c>
      <c r="D2259" t="s">
        <v>3828</v>
      </c>
      <c r="E2259" t="s">
        <v>51</v>
      </c>
      <c r="F2259" t="b">
        <v>0</v>
      </c>
      <c r="G2259" t="s">
        <v>30</v>
      </c>
      <c r="H2259" s="4">
        <v>45696.625601851847</v>
      </c>
      <c r="I2259" t="b">
        <v>1</v>
      </c>
      <c r="J2259" t="b">
        <v>0</v>
      </c>
      <c r="K2259" t="s">
        <v>24</v>
      </c>
      <c r="L2259" t="s">
        <v>36</v>
      </c>
      <c r="N2259">
        <v>53.5</v>
      </c>
      <c r="O2259" t="s">
        <v>7479</v>
      </c>
      <c r="P2259" t="s">
        <v>338</v>
      </c>
    </row>
    <row r="2260" spans="1:16" x14ac:dyDescent="0.55000000000000004">
      <c r="A2260" t="s">
        <v>1</v>
      </c>
      <c r="B2260" t="s">
        <v>4444</v>
      </c>
      <c r="C2260" t="s">
        <v>122</v>
      </c>
      <c r="D2260" t="s">
        <v>3973</v>
      </c>
      <c r="E2260" t="s">
        <v>20</v>
      </c>
      <c r="F2260" t="b">
        <v>0</v>
      </c>
      <c r="G2260" t="s">
        <v>52</v>
      </c>
      <c r="H2260" s="4">
        <v>45696.625740740739</v>
      </c>
      <c r="I2260" t="b">
        <v>0</v>
      </c>
      <c r="J2260" t="b">
        <v>1</v>
      </c>
      <c r="K2260" t="s">
        <v>24</v>
      </c>
      <c r="L2260" t="s">
        <v>22</v>
      </c>
      <c r="M2260">
        <v>222545</v>
      </c>
      <c r="O2260" t="s">
        <v>759</v>
      </c>
      <c r="P2260" t="s">
        <v>2237</v>
      </c>
    </row>
    <row r="2261" spans="1:16" x14ac:dyDescent="0.55000000000000004">
      <c r="A2261" t="s">
        <v>1</v>
      </c>
      <c r="B2261" t="s">
        <v>7480</v>
      </c>
      <c r="C2261" t="s">
        <v>82</v>
      </c>
      <c r="D2261" t="s">
        <v>4084</v>
      </c>
      <c r="E2261" t="s">
        <v>20</v>
      </c>
      <c r="F2261" t="b">
        <v>0</v>
      </c>
      <c r="G2261" t="s">
        <v>27</v>
      </c>
      <c r="H2261" s="4">
        <v>45696.626018518517</v>
      </c>
      <c r="I2261" t="b">
        <v>0</v>
      </c>
      <c r="J2261" t="b">
        <v>0</v>
      </c>
      <c r="K2261" t="s">
        <v>24</v>
      </c>
      <c r="L2261" t="s">
        <v>22</v>
      </c>
      <c r="M2261">
        <v>155000</v>
      </c>
      <c r="O2261" t="s">
        <v>377</v>
      </c>
      <c r="P2261" t="s">
        <v>3559</v>
      </c>
    </row>
    <row r="2262" spans="1:16" x14ac:dyDescent="0.55000000000000004">
      <c r="A2262" t="s">
        <v>2</v>
      </c>
      <c r="B2262" t="s">
        <v>7481</v>
      </c>
      <c r="C2262" t="s">
        <v>24</v>
      </c>
      <c r="D2262" t="s">
        <v>4328</v>
      </c>
      <c r="E2262" t="s">
        <v>20</v>
      </c>
      <c r="F2262" t="b">
        <v>0</v>
      </c>
      <c r="G2262" t="s">
        <v>27</v>
      </c>
      <c r="H2262" s="4">
        <v>45696.626979166656</v>
      </c>
      <c r="I2262" t="b">
        <v>0</v>
      </c>
      <c r="J2262" t="b">
        <v>0</v>
      </c>
      <c r="K2262" t="s">
        <v>24</v>
      </c>
      <c r="L2262" t="s">
        <v>22</v>
      </c>
      <c r="M2262">
        <v>126500</v>
      </c>
      <c r="O2262" t="s">
        <v>7482</v>
      </c>
      <c r="P2262" t="s">
        <v>7483</v>
      </c>
    </row>
    <row r="2263" spans="1:16" x14ac:dyDescent="0.55000000000000004">
      <c r="A2263" t="s">
        <v>0</v>
      </c>
      <c r="B2263" t="s">
        <v>2760</v>
      </c>
      <c r="C2263" t="s">
        <v>236</v>
      </c>
      <c r="D2263" t="s">
        <v>2208</v>
      </c>
      <c r="E2263" t="s">
        <v>20</v>
      </c>
      <c r="F2263" t="b">
        <v>0</v>
      </c>
      <c r="G2263" t="s">
        <v>27</v>
      </c>
      <c r="H2263" s="4">
        <v>45696.666817129633</v>
      </c>
      <c r="I2263" t="b">
        <v>0</v>
      </c>
      <c r="J2263" t="b">
        <v>1</v>
      </c>
      <c r="K2263" t="s">
        <v>24</v>
      </c>
      <c r="L2263" t="s">
        <v>22</v>
      </c>
      <c r="M2263">
        <v>120000</v>
      </c>
      <c r="O2263" t="s">
        <v>301</v>
      </c>
      <c r="P2263" t="s">
        <v>7484</v>
      </c>
    </row>
    <row r="2264" spans="1:16" x14ac:dyDescent="0.55000000000000004">
      <c r="A2264" t="s">
        <v>0</v>
      </c>
      <c r="B2264" t="s">
        <v>7485</v>
      </c>
      <c r="C2264" t="s">
        <v>179</v>
      </c>
      <c r="D2264" t="s">
        <v>3828</v>
      </c>
      <c r="E2264" t="s">
        <v>20</v>
      </c>
      <c r="F2264" t="b">
        <v>0</v>
      </c>
      <c r="G2264" t="s">
        <v>27</v>
      </c>
      <c r="H2264" s="4">
        <v>45696.66684027778</v>
      </c>
      <c r="I2264" t="b">
        <v>0</v>
      </c>
      <c r="J2264" t="b">
        <v>1</v>
      </c>
      <c r="K2264" t="s">
        <v>24</v>
      </c>
      <c r="L2264" t="s">
        <v>22</v>
      </c>
      <c r="M2264">
        <v>79871.5</v>
      </c>
      <c r="O2264" t="s">
        <v>3851</v>
      </c>
      <c r="P2264" t="s">
        <v>7486</v>
      </c>
    </row>
    <row r="2265" spans="1:16" x14ac:dyDescent="0.55000000000000004">
      <c r="A2265" t="s">
        <v>139</v>
      </c>
      <c r="B2265" t="s">
        <v>7487</v>
      </c>
      <c r="C2265" t="s">
        <v>1421</v>
      </c>
      <c r="D2265" t="s">
        <v>3828</v>
      </c>
      <c r="E2265" t="s">
        <v>20</v>
      </c>
      <c r="F2265" t="b">
        <v>0</v>
      </c>
      <c r="G2265" t="s">
        <v>52</v>
      </c>
      <c r="H2265" s="4">
        <v>45696.667858796303</v>
      </c>
      <c r="I2265" t="b">
        <v>0</v>
      </c>
      <c r="J2265" t="b">
        <v>1</v>
      </c>
      <c r="K2265" t="s">
        <v>24</v>
      </c>
      <c r="L2265" t="s">
        <v>22</v>
      </c>
      <c r="M2265">
        <v>120000</v>
      </c>
      <c r="O2265" t="s">
        <v>7488</v>
      </c>
      <c r="P2265" t="s">
        <v>7489</v>
      </c>
    </row>
    <row r="2266" spans="1:16" x14ac:dyDescent="0.55000000000000004">
      <c r="A2266" t="s">
        <v>40</v>
      </c>
      <c r="B2266" t="s">
        <v>7490</v>
      </c>
      <c r="C2266" t="s">
        <v>825</v>
      </c>
      <c r="D2266" t="s">
        <v>3828</v>
      </c>
      <c r="E2266" t="s">
        <v>20</v>
      </c>
      <c r="F2266" t="b">
        <v>0</v>
      </c>
      <c r="G2266" t="s">
        <v>27</v>
      </c>
      <c r="H2266" s="4">
        <v>45696.668009259258</v>
      </c>
      <c r="I2266" t="b">
        <v>1</v>
      </c>
      <c r="J2266" t="b">
        <v>1</v>
      </c>
      <c r="K2266" t="s">
        <v>24</v>
      </c>
      <c r="L2266" t="s">
        <v>22</v>
      </c>
      <c r="M2266">
        <v>147500</v>
      </c>
      <c r="O2266" t="s">
        <v>2576</v>
      </c>
      <c r="P2266" t="s">
        <v>7491</v>
      </c>
    </row>
    <row r="2267" spans="1:16" x14ac:dyDescent="0.55000000000000004">
      <c r="A2267" t="s">
        <v>0</v>
      </c>
      <c r="B2267" t="s">
        <v>0</v>
      </c>
      <c r="C2267" t="s">
        <v>76</v>
      </c>
      <c r="D2267" t="s">
        <v>4090</v>
      </c>
      <c r="E2267" t="s">
        <v>20</v>
      </c>
      <c r="F2267" t="b">
        <v>0</v>
      </c>
      <c r="G2267" t="s">
        <v>41</v>
      </c>
      <c r="H2267" s="4">
        <v>45696.708738425928</v>
      </c>
      <c r="I2267" t="b">
        <v>0</v>
      </c>
      <c r="J2267" t="b">
        <v>0</v>
      </c>
      <c r="K2267" t="s">
        <v>24</v>
      </c>
      <c r="L2267" t="s">
        <v>36</v>
      </c>
      <c r="N2267">
        <v>37.5</v>
      </c>
      <c r="O2267" t="s">
        <v>712</v>
      </c>
      <c r="P2267" t="s">
        <v>1904</v>
      </c>
    </row>
    <row r="2268" spans="1:16" x14ac:dyDescent="0.55000000000000004">
      <c r="A2268" t="s">
        <v>2</v>
      </c>
      <c r="B2268" t="s">
        <v>417</v>
      </c>
      <c r="C2268" t="s">
        <v>908</v>
      </c>
      <c r="D2268" t="s">
        <v>3828</v>
      </c>
      <c r="E2268" t="s">
        <v>20</v>
      </c>
      <c r="F2268" t="b">
        <v>0</v>
      </c>
      <c r="G2268" t="s">
        <v>27</v>
      </c>
      <c r="H2268" s="4">
        <v>45696.710324074083</v>
      </c>
      <c r="I2268" t="b">
        <v>0</v>
      </c>
      <c r="J2268" t="b">
        <v>0</v>
      </c>
      <c r="K2268" t="s">
        <v>24</v>
      </c>
      <c r="L2268" t="s">
        <v>22</v>
      </c>
      <c r="M2268">
        <v>90094.2578125</v>
      </c>
      <c r="O2268" t="s">
        <v>6068</v>
      </c>
      <c r="P2268" t="s">
        <v>6069</v>
      </c>
    </row>
    <row r="2269" spans="1:16" x14ac:dyDescent="0.55000000000000004">
      <c r="A2269" t="s">
        <v>2</v>
      </c>
      <c r="B2269" t="s">
        <v>2337</v>
      </c>
      <c r="C2269" t="s">
        <v>49</v>
      </c>
      <c r="D2269" t="s">
        <v>3973</v>
      </c>
      <c r="E2269" t="s">
        <v>20</v>
      </c>
      <c r="F2269" t="b">
        <v>0</v>
      </c>
      <c r="G2269" t="s">
        <v>30</v>
      </c>
      <c r="H2269" s="4">
        <v>45696.711342592593</v>
      </c>
      <c r="I2269" t="b">
        <v>0</v>
      </c>
      <c r="J2269" t="b">
        <v>0</v>
      </c>
      <c r="K2269" t="s">
        <v>24</v>
      </c>
      <c r="L2269" t="s">
        <v>22</v>
      </c>
      <c r="M2269">
        <v>350000</v>
      </c>
      <c r="O2269" t="s">
        <v>3634</v>
      </c>
      <c r="P2269" t="s">
        <v>7163</v>
      </c>
    </row>
    <row r="2270" spans="1:16" x14ac:dyDescent="0.55000000000000004">
      <c r="A2270" t="s">
        <v>139</v>
      </c>
      <c r="B2270" t="s">
        <v>2929</v>
      </c>
      <c r="C2270" t="s">
        <v>3238</v>
      </c>
      <c r="D2270" t="s">
        <v>3973</v>
      </c>
      <c r="E2270" t="s">
        <v>20</v>
      </c>
      <c r="F2270" t="b">
        <v>0</v>
      </c>
      <c r="G2270" t="s">
        <v>41</v>
      </c>
      <c r="H2270" s="4">
        <v>45696.7503125</v>
      </c>
      <c r="I2270" t="b">
        <v>0</v>
      </c>
      <c r="J2270" t="b">
        <v>1</v>
      </c>
      <c r="K2270" t="s">
        <v>24</v>
      </c>
      <c r="L2270" t="s">
        <v>22</v>
      </c>
      <c r="M2270">
        <v>103900</v>
      </c>
      <c r="O2270" t="s">
        <v>4329</v>
      </c>
      <c r="P2270" t="s">
        <v>7492</v>
      </c>
    </row>
    <row r="2271" spans="1:16" x14ac:dyDescent="0.55000000000000004">
      <c r="A2271" t="s">
        <v>139</v>
      </c>
      <c r="B2271" t="s">
        <v>7493</v>
      </c>
      <c r="C2271" t="s">
        <v>151</v>
      </c>
      <c r="D2271" t="s">
        <v>3828</v>
      </c>
      <c r="E2271" t="s">
        <v>51</v>
      </c>
      <c r="F2271" t="b">
        <v>0</v>
      </c>
      <c r="G2271" t="s">
        <v>30</v>
      </c>
      <c r="H2271" s="4">
        <v>45696.750902777778</v>
      </c>
      <c r="I2271" t="b">
        <v>1</v>
      </c>
      <c r="J2271" t="b">
        <v>0</v>
      </c>
      <c r="K2271" t="s">
        <v>24</v>
      </c>
      <c r="L2271" t="s">
        <v>36</v>
      </c>
      <c r="N2271">
        <v>38</v>
      </c>
      <c r="O2271" t="s">
        <v>6991</v>
      </c>
    </row>
    <row r="2272" spans="1:16" x14ac:dyDescent="0.55000000000000004">
      <c r="A2272" t="s">
        <v>2</v>
      </c>
      <c r="B2272" t="s">
        <v>7494</v>
      </c>
      <c r="C2272" t="s">
        <v>945</v>
      </c>
      <c r="D2272" t="s">
        <v>3600</v>
      </c>
      <c r="E2272" t="s">
        <v>20</v>
      </c>
      <c r="F2272" t="b">
        <v>0</v>
      </c>
      <c r="G2272" t="s">
        <v>27</v>
      </c>
      <c r="H2272" s="4">
        <v>45696.751388888893</v>
      </c>
      <c r="I2272" t="b">
        <v>1</v>
      </c>
      <c r="J2272" t="b">
        <v>1</v>
      </c>
      <c r="K2272" t="s">
        <v>24</v>
      </c>
      <c r="L2272" t="s">
        <v>22</v>
      </c>
      <c r="M2272">
        <v>145000</v>
      </c>
      <c r="O2272" t="s">
        <v>7495</v>
      </c>
      <c r="P2272" t="s">
        <v>7496</v>
      </c>
    </row>
    <row r="2273" spans="1:16" x14ac:dyDescent="0.55000000000000004">
      <c r="A2273" t="s">
        <v>19</v>
      </c>
      <c r="B2273" t="s">
        <v>7497</v>
      </c>
      <c r="C2273" t="s">
        <v>122</v>
      </c>
      <c r="D2273" t="s">
        <v>3973</v>
      </c>
      <c r="E2273" t="s">
        <v>20</v>
      </c>
      <c r="F2273" t="b">
        <v>0</v>
      </c>
      <c r="G2273" t="s">
        <v>52</v>
      </c>
      <c r="H2273" s="4">
        <v>45696.75240740741</v>
      </c>
      <c r="I2273" t="b">
        <v>1</v>
      </c>
      <c r="J2273" t="b">
        <v>0</v>
      </c>
      <c r="K2273" t="s">
        <v>24</v>
      </c>
      <c r="L2273" t="s">
        <v>22</v>
      </c>
      <c r="M2273">
        <v>112116</v>
      </c>
      <c r="O2273" t="s">
        <v>554</v>
      </c>
      <c r="P2273" t="s">
        <v>7498</v>
      </c>
    </row>
    <row r="2274" spans="1:16" x14ac:dyDescent="0.55000000000000004">
      <c r="A2274" t="s">
        <v>0</v>
      </c>
      <c r="B2274" t="s">
        <v>4251</v>
      </c>
      <c r="C2274" t="s">
        <v>3519</v>
      </c>
      <c r="D2274" t="s">
        <v>3973</v>
      </c>
      <c r="E2274" t="s">
        <v>20</v>
      </c>
      <c r="F2274" t="b">
        <v>0</v>
      </c>
      <c r="G2274" t="s">
        <v>27</v>
      </c>
      <c r="H2274" s="4">
        <v>45696.791770833333</v>
      </c>
      <c r="I2274" t="b">
        <v>1</v>
      </c>
      <c r="J2274" t="b">
        <v>0</v>
      </c>
      <c r="K2274" t="s">
        <v>24</v>
      </c>
      <c r="L2274" t="s">
        <v>22</v>
      </c>
      <c r="M2274">
        <v>70000</v>
      </c>
      <c r="O2274" t="s">
        <v>7499</v>
      </c>
      <c r="P2274" t="s">
        <v>1075</v>
      </c>
    </row>
    <row r="2275" spans="1:16" x14ac:dyDescent="0.55000000000000004">
      <c r="A2275" t="s">
        <v>1</v>
      </c>
      <c r="B2275" t="s">
        <v>7500</v>
      </c>
      <c r="C2275" t="s">
        <v>624</v>
      </c>
      <c r="D2275" t="s">
        <v>3973</v>
      </c>
      <c r="E2275" t="s">
        <v>20</v>
      </c>
      <c r="F2275" t="b">
        <v>0</v>
      </c>
      <c r="G2275" t="s">
        <v>35</v>
      </c>
      <c r="H2275" s="4">
        <v>45696.792164351849</v>
      </c>
      <c r="I2275" t="b">
        <v>0</v>
      </c>
      <c r="J2275" t="b">
        <v>1</v>
      </c>
      <c r="K2275" t="s">
        <v>24</v>
      </c>
      <c r="L2275" t="s">
        <v>22</v>
      </c>
      <c r="M2275">
        <v>184000</v>
      </c>
      <c r="O2275" t="s">
        <v>65</v>
      </c>
      <c r="P2275" t="s">
        <v>66</v>
      </c>
    </row>
    <row r="2276" spans="1:16" x14ac:dyDescent="0.55000000000000004">
      <c r="A2276" t="s">
        <v>2</v>
      </c>
      <c r="B2276" t="s">
        <v>7244</v>
      </c>
      <c r="C2276" t="s">
        <v>322</v>
      </c>
      <c r="D2276" t="s">
        <v>3973</v>
      </c>
      <c r="E2276" t="s">
        <v>20</v>
      </c>
      <c r="F2276" t="b">
        <v>0</v>
      </c>
      <c r="G2276" t="s">
        <v>41</v>
      </c>
      <c r="H2276" s="4">
        <v>45696.792210648149</v>
      </c>
      <c r="I2276" t="b">
        <v>0</v>
      </c>
      <c r="J2276" t="b">
        <v>1</v>
      </c>
      <c r="K2276" t="s">
        <v>24</v>
      </c>
      <c r="L2276" t="s">
        <v>22</v>
      </c>
      <c r="M2276">
        <v>193500</v>
      </c>
      <c r="O2276" t="s">
        <v>3973</v>
      </c>
      <c r="P2276" t="s">
        <v>7245</v>
      </c>
    </row>
    <row r="2277" spans="1:16" x14ac:dyDescent="0.55000000000000004">
      <c r="A2277" t="s">
        <v>89</v>
      </c>
      <c r="B2277" t="s">
        <v>7501</v>
      </c>
      <c r="C2277" t="s">
        <v>44</v>
      </c>
      <c r="D2277" t="s">
        <v>3973</v>
      </c>
      <c r="E2277" t="s">
        <v>20</v>
      </c>
      <c r="F2277" t="b">
        <v>0</v>
      </c>
      <c r="G2277" t="s">
        <v>41</v>
      </c>
      <c r="H2277" s="4">
        <v>45696.83</v>
      </c>
      <c r="I2277" t="b">
        <v>0</v>
      </c>
      <c r="J2277" t="b">
        <v>0</v>
      </c>
      <c r="K2277" t="s">
        <v>24</v>
      </c>
      <c r="L2277" t="s">
        <v>22</v>
      </c>
      <c r="M2277">
        <v>144000</v>
      </c>
      <c r="O2277" t="s">
        <v>7502</v>
      </c>
      <c r="P2277" t="s">
        <v>7503</v>
      </c>
    </row>
    <row r="2278" spans="1:16" x14ac:dyDescent="0.55000000000000004">
      <c r="A2278" t="s">
        <v>40</v>
      </c>
      <c r="B2278" t="s">
        <v>57</v>
      </c>
      <c r="C2278" t="s">
        <v>179</v>
      </c>
      <c r="D2278" t="s">
        <v>3973</v>
      </c>
      <c r="E2278" t="s">
        <v>20</v>
      </c>
      <c r="F2278" t="b">
        <v>0</v>
      </c>
      <c r="G2278" t="s">
        <v>52</v>
      </c>
      <c r="H2278" s="4">
        <v>45696.832152777781</v>
      </c>
      <c r="I2278" t="b">
        <v>0</v>
      </c>
      <c r="J2278" t="b">
        <v>1</v>
      </c>
      <c r="K2278" t="s">
        <v>24</v>
      </c>
      <c r="L2278" t="s">
        <v>22</v>
      </c>
      <c r="M2278">
        <v>139105</v>
      </c>
      <c r="O2278" t="s">
        <v>1856</v>
      </c>
      <c r="P2278" t="s">
        <v>2720</v>
      </c>
    </row>
    <row r="2279" spans="1:16" x14ac:dyDescent="0.55000000000000004">
      <c r="A2279" t="s">
        <v>0</v>
      </c>
      <c r="B2279" t="s">
        <v>7504</v>
      </c>
      <c r="C2279" t="s">
        <v>203</v>
      </c>
      <c r="D2279" t="s">
        <v>3973</v>
      </c>
      <c r="E2279" t="s">
        <v>20</v>
      </c>
      <c r="F2279" t="b">
        <v>0</v>
      </c>
      <c r="G2279" t="s">
        <v>23</v>
      </c>
      <c r="H2279" s="4">
        <v>45696.832256944443</v>
      </c>
      <c r="I2279" t="b">
        <v>1</v>
      </c>
      <c r="J2279" t="b">
        <v>1</v>
      </c>
      <c r="K2279" t="s">
        <v>24</v>
      </c>
      <c r="L2279" t="s">
        <v>22</v>
      </c>
      <c r="M2279">
        <v>85000</v>
      </c>
      <c r="O2279" t="s">
        <v>4675</v>
      </c>
      <c r="P2279" t="s">
        <v>204</v>
      </c>
    </row>
    <row r="2280" spans="1:16" x14ac:dyDescent="0.55000000000000004">
      <c r="A2280" t="s">
        <v>0</v>
      </c>
      <c r="B2280" t="s">
        <v>1219</v>
      </c>
      <c r="C2280" t="s">
        <v>64</v>
      </c>
      <c r="D2280" t="s">
        <v>6851</v>
      </c>
      <c r="E2280" t="s">
        <v>20</v>
      </c>
      <c r="F2280" t="b">
        <v>0</v>
      </c>
      <c r="G2280" t="s">
        <v>52</v>
      </c>
      <c r="H2280" s="4">
        <v>45696.834317129629</v>
      </c>
      <c r="I2280" t="b">
        <v>1</v>
      </c>
      <c r="J2280" t="b">
        <v>0</v>
      </c>
      <c r="K2280" t="s">
        <v>24</v>
      </c>
      <c r="L2280" t="s">
        <v>36</v>
      </c>
      <c r="N2280">
        <v>37.5</v>
      </c>
      <c r="O2280" t="s">
        <v>131</v>
      </c>
      <c r="P2280" t="s">
        <v>1463</v>
      </c>
    </row>
    <row r="2281" spans="1:16" x14ac:dyDescent="0.55000000000000004">
      <c r="A2281" t="s">
        <v>0</v>
      </c>
      <c r="B2281" t="s">
        <v>7505</v>
      </c>
      <c r="C2281" t="s">
        <v>2015</v>
      </c>
      <c r="D2281" t="s">
        <v>3973</v>
      </c>
      <c r="E2281" t="s">
        <v>51</v>
      </c>
      <c r="F2281" t="b">
        <v>0</v>
      </c>
      <c r="G2281" t="s">
        <v>27</v>
      </c>
      <c r="H2281" s="4">
        <v>45696.834456018521</v>
      </c>
      <c r="I2281" t="b">
        <v>0</v>
      </c>
      <c r="J2281" t="b">
        <v>0</v>
      </c>
      <c r="K2281" t="s">
        <v>24</v>
      </c>
      <c r="L2281" t="s">
        <v>36</v>
      </c>
      <c r="N2281">
        <v>30</v>
      </c>
      <c r="O2281" t="s">
        <v>1137</v>
      </c>
      <c r="P2281" t="s">
        <v>1687</v>
      </c>
    </row>
    <row r="2282" spans="1:16" x14ac:dyDescent="0.55000000000000004">
      <c r="A2282" t="s">
        <v>0</v>
      </c>
      <c r="B2282" t="s">
        <v>7506</v>
      </c>
      <c r="C2282" t="s">
        <v>966</v>
      </c>
      <c r="D2282" t="s">
        <v>3957</v>
      </c>
      <c r="E2282" t="s">
        <v>20</v>
      </c>
      <c r="F2282" t="b">
        <v>0</v>
      </c>
      <c r="G2282" t="s">
        <v>30</v>
      </c>
      <c r="H2282" s="4">
        <v>45696.836087962962</v>
      </c>
      <c r="I2282" t="b">
        <v>0</v>
      </c>
      <c r="J2282" t="b">
        <v>0</v>
      </c>
      <c r="K2282" t="s">
        <v>24</v>
      </c>
      <c r="L2282" t="s">
        <v>36</v>
      </c>
      <c r="N2282">
        <v>25</v>
      </c>
      <c r="O2282" t="s">
        <v>7507</v>
      </c>
      <c r="P2282" t="s">
        <v>7508</v>
      </c>
    </row>
    <row r="2283" spans="1:16" x14ac:dyDescent="0.55000000000000004">
      <c r="A2283" t="s">
        <v>0</v>
      </c>
      <c r="B2283" t="s">
        <v>3005</v>
      </c>
      <c r="C2283" t="s">
        <v>203</v>
      </c>
      <c r="D2283" t="s">
        <v>3973</v>
      </c>
      <c r="E2283" t="s">
        <v>20</v>
      </c>
      <c r="F2283" t="b">
        <v>0</v>
      </c>
      <c r="G2283" t="s">
        <v>23</v>
      </c>
      <c r="H2283" s="4">
        <v>45696.868854166663</v>
      </c>
      <c r="I2283" t="b">
        <v>1</v>
      </c>
      <c r="J2283" t="b">
        <v>1</v>
      </c>
      <c r="K2283" t="s">
        <v>24</v>
      </c>
      <c r="L2283" t="s">
        <v>36</v>
      </c>
      <c r="N2283">
        <v>19</v>
      </c>
      <c r="O2283" t="s">
        <v>4344</v>
      </c>
      <c r="P2283" t="s">
        <v>7509</v>
      </c>
    </row>
    <row r="2284" spans="1:16" x14ac:dyDescent="0.55000000000000004">
      <c r="A2284" t="s">
        <v>0</v>
      </c>
      <c r="B2284" t="s">
        <v>7510</v>
      </c>
      <c r="C2284" t="s">
        <v>985</v>
      </c>
      <c r="D2284" t="s">
        <v>4328</v>
      </c>
      <c r="E2284" t="s">
        <v>20</v>
      </c>
      <c r="F2284" t="b">
        <v>0</v>
      </c>
      <c r="G2284" t="s">
        <v>27</v>
      </c>
      <c r="H2284" s="4">
        <v>45696.871157407397</v>
      </c>
      <c r="I2284" t="b">
        <v>0</v>
      </c>
      <c r="J2284" t="b">
        <v>1</v>
      </c>
      <c r="K2284" t="s">
        <v>24</v>
      </c>
      <c r="L2284" t="s">
        <v>22</v>
      </c>
      <c r="M2284">
        <v>120000</v>
      </c>
      <c r="O2284" t="s">
        <v>7511</v>
      </c>
    </row>
    <row r="2285" spans="1:16" x14ac:dyDescent="0.55000000000000004">
      <c r="A2285" t="s">
        <v>2</v>
      </c>
      <c r="B2285" t="s">
        <v>7512</v>
      </c>
      <c r="C2285" t="s">
        <v>24</v>
      </c>
      <c r="D2285" t="s">
        <v>4035</v>
      </c>
      <c r="E2285" t="s">
        <v>20</v>
      </c>
      <c r="F2285" t="b">
        <v>0</v>
      </c>
      <c r="G2285" t="s">
        <v>41</v>
      </c>
      <c r="H2285" s="4">
        <v>45696.877106481479</v>
      </c>
      <c r="I2285" t="b">
        <v>1</v>
      </c>
      <c r="J2285" t="b">
        <v>1</v>
      </c>
      <c r="K2285" t="s">
        <v>24</v>
      </c>
      <c r="L2285" t="s">
        <v>22</v>
      </c>
      <c r="M2285">
        <v>125000</v>
      </c>
      <c r="O2285" t="s">
        <v>1831</v>
      </c>
      <c r="P2285" t="s">
        <v>7513</v>
      </c>
    </row>
    <row r="2286" spans="1:16" x14ac:dyDescent="0.55000000000000004">
      <c r="A2286" t="s">
        <v>0</v>
      </c>
      <c r="B2286" t="s">
        <v>7514</v>
      </c>
      <c r="C2286" t="s">
        <v>82</v>
      </c>
      <c r="D2286" t="s">
        <v>3973</v>
      </c>
      <c r="E2286" t="s">
        <v>105</v>
      </c>
      <c r="F2286" t="b">
        <v>0</v>
      </c>
      <c r="G2286" t="s">
        <v>27</v>
      </c>
      <c r="H2286" s="4">
        <v>45696.916770833333</v>
      </c>
      <c r="I2286" t="b">
        <v>0</v>
      </c>
      <c r="J2286" t="b">
        <v>0</v>
      </c>
      <c r="K2286" t="s">
        <v>24</v>
      </c>
      <c r="L2286" t="s">
        <v>36</v>
      </c>
      <c r="N2286">
        <v>15.25</v>
      </c>
      <c r="O2286" t="s">
        <v>7515</v>
      </c>
    </row>
    <row r="2287" spans="1:16" x14ac:dyDescent="0.55000000000000004">
      <c r="A2287" t="s">
        <v>2</v>
      </c>
      <c r="B2287" t="s">
        <v>4481</v>
      </c>
      <c r="C2287" t="s">
        <v>2555</v>
      </c>
      <c r="D2287" t="s">
        <v>3973</v>
      </c>
      <c r="E2287" t="s">
        <v>20</v>
      </c>
      <c r="F2287" t="b">
        <v>0</v>
      </c>
      <c r="G2287" t="s">
        <v>27</v>
      </c>
      <c r="H2287" s="4">
        <v>45696.918055555558</v>
      </c>
      <c r="I2287" t="b">
        <v>1</v>
      </c>
      <c r="J2287" t="b">
        <v>1</v>
      </c>
      <c r="K2287" t="s">
        <v>24</v>
      </c>
      <c r="L2287" t="s">
        <v>36</v>
      </c>
      <c r="N2287">
        <v>60</v>
      </c>
      <c r="O2287" t="s">
        <v>1227</v>
      </c>
      <c r="P2287" t="s">
        <v>887</v>
      </c>
    </row>
    <row r="2288" spans="1:16" x14ac:dyDescent="0.55000000000000004">
      <c r="A2288" t="s">
        <v>0</v>
      </c>
      <c r="B2288" t="s">
        <v>7516</v>
      </c>
      <c r="C2288" t="s">
        <v>1096</v>
      </c>
      <c r="D2288" t="s">
        <v>3828</v>
      </c>
      <c r="E2288" t="s">
        <v>20</v>
      </c>
      <c r="F2288" t="b">
        <v>0</v>
      </c>
      <c r="G2288" t="s">
        <v>27</v>
      </c>
      <c r="H2288" s="4">
        <v>45696.954479166663</v>
      </c>
      <c r="I2288" t="b">
        <v>0</v>
      </c>
      <c r="J2288" t="b">
        <v>0</v>
      </c>
      <c r="K2288" t="s">
        <v>24</v>
      </c>
      <c r="L2288" t="s">
        <v>36</v>
      </c>
      <c r="N2288">
        <v>67.360000610351563</v>
      </c>
      <c r="O2288" t="s">
        <v>7517</v>
      </c>
      <c r="P2288" t="s">
        <v>7518</v>
      </c>
    </row>
    <row r="2289" spans="1:16" x14ac:dyDescent="0.55000000000000004">
      <c r="A2289" t="s">
        <v>1</v>
      </c>
      <c r="B2289" t="s">
        <v>7403</v>
      </c>
      <c r="C2289" t="s">
        <v>39</v>
      </c>
      <c r="D2289" t="s">
        <v>3973</v>
      </c>
      <c r="E2289" t="s">
        <v>51</v>
      </c>
      <c r="F2289" t="b">
        <v>1</v>
      </c>
      <c r="G2289" t="s">
        <v>41</v>
      </c>
      <c r="H2289" s="4">
        <v>45697.000034722223</v>
      </c>
      <c r="I2289" t="b">
        <v>0</v>
      </c>
      <c r="J2289" t="b">
        <v>1</v>
      </c>
      <c r="K2289" t="s">
        <v>24</v>
      </c>
      <c r="L2289" t="s">
        <v>36</v>
      </c>
      <c r="N2289">
        <v>31</v>
      </c>
      <c r="O2289" t="s">
        <v>7404</v>
      </c>
      <c r="P2289" t="s">
        <v>1212</v>
      </c>
    </row>
    <row r="2290" spans="1:16" x14ac:dyDescent="0.55000000000000004">
      <c r="A2290" t="s">
        <v>0</v>
      </c>
      <c r="B2290" t="s">
        <v>7405</v>
      </c>
      <c r="C2290" t="s">
        <v>5663</v>
      </c>
      <c r="D2290" t="s">
        <v>3957</v>
      </c>
      <c r="E2290" t="s">
        <v>34</v>
      </c>
      <c r="F2290" t="b">
        <v>0</v>
      </c>
      <c r="G2290" t="s">
        <v>27</v>
      </c>
      <c r="H2290" s="4">
        <v>45697.000173611108</v>
      </c>
      <c r="I2290" t="b">
        <v>0</v>
      </c>
      <c r="J2290" t="b">
        <v>0</v>
      </c>
      <c r="K2290" t="s">
        <v>24</v>
      </c>
      <c r="L2290" t="s">
        <v>36</v>
      </c>
      <c r="N2290">
        <v>24.014999389648441</v>
      </c>
      <c r="O2290" t="s">
        <v>5664</v>
      </c>
      <c r="P2290" t="s">
        <v>3686</v>
      </c>
    </row>
    <row r="2291" spans="1:16" x14ac:dyDescent="0.55000000000000004">
      <c r="A2291" t="s">
        <v>2</v>
      </c>
      <c r="B2291" t="s">
        <v>7406</v>
      </c>
      <c r="C2291" t="s">
        <v>780</v>
      </c>
      <c r="D2291" t="s">
        <v>3973</v>
      </c>
      <c r="E2291" t="s">
        <v>20</v>
      </c>
      <c r="F2291" t="b">
        <v>0</v>
      </c>
      <c r="G2291" t="s">
        <v>27</v>
      </c>
      <c r="H2291" s="4">
        <v>45697.000173611108</v>
      </c>
      <c r="I2291" t="b">
        <v>0</v>
      </c>
      <c r="J2291" t="b">
        <v>0</v>
      </c>
      <c r="K2291" t="s">
        <v>24</v>
      </c>
      <c r="L2291" t="s">
        <v>22</v>
      </c>
      <c r="M2291">
        <v>82850</v>
      </c>
      <c r="O2291" t="s">
        <v>5482</v>
      </c>
      <c r="P2291" t="s">
        <v>3772</v>
      </c>
    </row>
    <row r="2292" spans="1:16" x14ac:dyDescent="0.55000000000000004">
      <c r="A2292" t="s">
        <v>2</v>
      </c>
      <c r="B2292" t="s">
        <v>7407</v>
      </c>
      <c r="C2292" t="s">
        <v>372</v>
      </c>
      <c r="D2292" t="s">
        <v>4014</v>
      </c>
      <c r="E2292" t="s">
        <v>20</v>
      </c>
      <c r="F2292" t="b">
        <v>0</v>
      </c>
      <c r="G2292" t="s">
        <v>41</v>
      </c>
      <c r="H2292" s="4">
        <v>45697.00209490741</v>
      </c>
      <c r="I2292" t="b">
        <v>0</v>
      </c>
      <c r="J2292" t="b">
        <v>1</v>
      </c>
      <c r="K2292" t="s">
        <v>24</v>
      </c>
      <c r="L2292" t="s">
        <v>22</v>
      </c>
      <c r="M2292">
        <v>220900</v>
      </c>
      <c r="O2292" t="s">
        <v>402</v>
      </c>
      <c r="P2292" t="s">
        <v>7408</v>
      </c>
    </row>
    <row r="2293" spans="1:16" x14ac:dyDescent="0.55000000000000004">
      <c r="A2293" t="s">
        <v>2</v>
      </c>
      <c r="B2293" t="s">
        <v>2492</v>
      </c>
      <c r="C2293" t="s">
        <v>825</v>
      </c>
      <c r="D2293" t="s">
        <v>3973</v>
      </c>
      <c r="E2293" t="s">
        <v>20</v>
      </c>
      <c r="F2293" t="b">
        <v>0</v>
      </c>
      <c r="G2293" t="s">
        <v>35</v>
      </c>
      <c r="H2293" s="4">
        <v>45697.002395833333</v>
      </c>
      <c r="I2293" t="b">
        <v>0</v>
      </c>
      <c r="J2293" t="b">
        <v>1</v>
      </c>
      <c r="K2293" t="s">
        <v>24</v>
      </c>
      <c r="L2293" t="s">
        <v>22</v>
      </c>
      <c r="M2293">
        <v>122087</v>
      </c>
      <c r="O2293" t="s">
        <v>5482</v>
      </c>
      <c r="P2293" t="s">
        <v>7409</v>
      </c>
    </row>
    <row r="2294" spans="1:16" x14ac:dyDescent="0.55000000000000004">
      <c r="A2294" t="s">
        <v>2</v>
      </c>
      <c r="B2294" t="s">
        <v>7410</v>
      </c>
      <c r="C2294" t="s">
        <v>622</v>
      </c>
      <c r="D2294" t="s">
        <v>3973</v>
      </c>
      <c r="E2294" t="s">
        <v>20</v>
      </c>
      <c r="F2294" t="b">
        <v>0</v>
      </c>
      <c r="G2294" t="s">
        <v>52</v>
      </c>
      <c r="H2294" s="4">
        <v>45697.003298611111</v>
      </c>
      <c r="I2294" t="b">
        <v>0</v>
      </c>
      <c r="J2294" t="b">
        <v>1</v>
      </c>
      <c r="K2294" t="s">
        <v>24</v>
      </c>
      <c r="L2294" t="s">
        <v>22</v>
      </c>
      <c r="M2294">
        <v>115000</v>
      </c>
      <c r="O2294" t="s">
        <v>954</v>
      </c>
      <c r="P2294" t="s">
        <v>7411</v>
      </c>
    </row>
    <row r="2295" spans="1:16" x14ac:dyDescent="0.55000000000000004">
      <c r="A2295" t="s">
        <v>28</v>
      </c>
      <c r="B2295" t="s">
        <v>7412</v>
      </c>
      <c r="C2295" t="s">
        <v>39</v>
      </c>
      <c r="D2295" t="s">
        <v>3973</v>
      </c>
      <c r="E2295" t="s">
        <v>20</v>
      </c>
      <c r="F2295" t="b">
        <v>1</v>
      </c>
      <c r="G2295" t="s">
        <v>30</v>
      </c>
      <c r="H2295" s="4">
        <v>45697.017511574071</v>
      </c>
      <c r="I2295" t="b">
        <v>0</v>
      </c>
      <c r="J2295" t="b">
        <v>0</v>
      </c>
      <c r="K2295" t="s">
        <v>24</v>
      </c>
      <c r="L2295" t="s">
        <v>36</v>
      </c>
      <c r="N2295">
        <v>50</v>
      </c>
      <c r="O2295" t="s">
        <v>7413</v>
      </c>
    </row>
    <row r="2296" spans="1:16" x14ac:dyDescent="0.55000000000000004">
      <c r="A2296" t="s">
        <v>0</v>
      </c>
      <c r="B2296" t="s">
        <v>4495</v>
      </c>
      <c r="C2296" t="s">
        <v>140</v>
      </c>
      <c r="D2296" t="s">
        <v>3828</v>
      </c>
      <c r="E2296" t="s">
        <v>20</v>
      </c>
      <c r="F2296" t="b">
        <v>0</v>
      </c>
      <c r="G2296" t="s">
        <v>35</v>
      </c>
      <c r="H2296" s="4">
        <v>45697.04210648148</v>
      </c>
      <c r="I2296" t="b">
        <v>0</v>
      </c>
      <c r="J2296" t="b">
        <v>0</v>
      </c>
      <c r="K2296" t="s">
        <v>24</v>
      </c>
      <c r="L2296" t="s">
        <v>22</v>
      </c>
      <c r="M2296">
        <v>70000</v>
      </c>
      <c r="O2296" t="s">
        <v>4496</v>
      </c>
      <c r="P2296" t="s">
        <v>204</v>
      </c>
    </row>
    <row r="2297" spans="1:16" x14ac:dyDescent="0.55000000000000004">
      <c r="A2297" t="s">
        <v>0</v>
      </c>
      <c r="B2297" t="s">
        <v>2900</v>
      </c>
      <c r="C2297" t="s">
        <v>749</v>
      </c>
      <c r="D2297" t="s">
        <v>3828</v>
      </c>
      <c r="E2297" t="s">
        <v>20</v>
      </c>
      <c r="F2297" t="b">
        <v>0</v>
      </c>
      <c r="G2297" t="s">
        <v>30</v>
      </c>
      <c r="H2297" s="4">
        <v>45697.042280092603</v>
      </c>
      <c r="I2297" t="b">
        <v>0</v>
      </c>
      <c r="J2297" t="b">
        <v>1</v>
      </c>
      <c r="K2297" t="s">
        <v>24</v>
      </c>
      <c r="L2297" t="s">
        <v>22</v>
      </c>
      <c r="M2297">
        <v>82500</v>
      </c>
      <c r="O2297" t="s">
        <v>4497</v>
      </c>
      <c r="P2297" t="s">
        <v>3459</v>
      </c>
    </row>
    <row r="2298" spans="1:16" x14ac:dyDescent="0.55000000000000004">
      <c r="A2298" t="s">
        <v>19</v>
      </c>
      <c r="B2298" t="s">
        <v>2448</v>
      </c>
      <c r="C2298" t="s">
        <v>1270</v>
      </c>
      <c r="D2298" t="s">
        <v>3973</v>
      </c>
      <c r="E2298" t="s">
        <v>20</v>
      </c>
      <c r="F2298" t="b">
        <v>0</v>
      </c>
      <c r="G2298" t="s">
        <v>23</v>
      </c>
      <c r="H2298" s="4">
        <v>45697.077384259261</v>
      </c>
      <c r="I2298" t="b">
        <v>0</v>
      </c>
      <c r="J2298" t="b">
        <v>1</v>
      </c>
      <c r="K2298" t="s">
        <v>24</v>
      </c>
      <c r="L2298" t="s">
        <v>36</v>
      </c>
      <c r="N2298">
        <v>56.5</v>
      </c>
      <c r="O2298" t="s">
        <v>5482</v>
      </c>
      <c r="P2298" t="s">
        <v>149</v>
      </c>
    </row>
    <row r="2299" spans="1:16" x14ac:dyDescent="0.55000000000000004">
      <c r="A2299" t="s">
        <v>28</v>
      </c>
      <c r="B2299" t="s">
        <v>7414</v>
      </c>
      <c r="C2299" t="s">
        <v>192</v>
      </c>
      <c r="D2299" t="s">
        <v>3957</v>
      </c>
      <c r="E2299" t="s">
        <v>20</v>
      </c>
      <c r="F2299" t="b">
        <v>0</v>
      </c>
      <c r="G2299" t="s">
        <v>23</v>
      </c>
      <c r="H2299" s="4">
        <v>45697.09920138889</v>
      </c>
      <c r="I2299" t="b">
        <v>0</v>
      </c>
      <c r="J2299" t="b">
        <v>1</v>
      </c>
      <c r="K2299" t="s">
        <v>24</v>
      </c>
      <c r="L2299" t="s">
        <v>36</v>
      </c>
      <c r="N2299">
        <v>41.884998321533203</v>
      </c>
      <c r="O2299" t="s">
        <v>5013</v>
      </c>
      <c r="P2299" t="s">
        <v>7415</v>
      </c>
    </row>
    <row r="2300" spans="1:16" x14ac:dyDescent="0.55000000000000004">
      <c r="A2300" t="s">
        <v>40</v>
      </c>
      <c r="B2300" t="s">
        <v>7416</v>
      </c>
      <c r="C2300" t="s">
        <v>5404</v>
      </c>
      <c r="D2300" t="s">
        <v>3957</v>
      </c>
      <c r="E2300" t="s">
        <v>20</v>
      </c>
      <c r="F2300" t="b">
        <v>0</v>
      </c>
      <c r="G2300" t="s">
        <v>27</v>
      </c>
      <c r="H2300" s="4">
        <v>45697.100543981483</v>
      </c>
      <c r="I2300" t="b">
        <v>0</v>
      </c>
      <c r="J2300" t="b">
        <v>0</v>
      </c>
      <c r="K2300" t="s">
        <v>24</v>
      </c>
      <c r="L2300" t="s">
        <v>36</v>
      </c>
      <c r="N2300">
        <v>45.745002746582031</v>
      </c>
      <c r="O2300" t="s">
        <v>1422</v>
      </c>
      <c r="P2300" t="s">
        <v>7417</v>
      </c>
    </row>
    <row r="2301" spans="1:16" x14ac:dyDescent="0.55000000000000004">
      <c r="A2301" t="s">
        <v>19</v>
      </c>
      <c r="B2301" t="s">
        <v>7418</v>
      </c>
      <c r="C2301" t="s">
        <v>122</v>
      </c>
      <c r="D2301" t="s">
        <v>3973</v>
      </c>
      <c r="E2301" t="s">
        <v>20</v>
      </c>
      <c r="F2301" t="b">
        <v>0</v>
      </c>
      <c r="G2301" t="s">
        <v>52</v>
      </c>
      <c r="H2301" s="4">
        <v>45697.246979166674</v>
      </c>
      <c r="I2301" t="b">
        <v>1</v>
      </c>
      <c r="J2301" t="b">
        <v>1</v>
      </c>
      <c r="K2301" t="s">
        <v>24</v>
      </c>
      <c r="L2301" t="s">
        <v>36</v>
      </c>
      <c r="N2301">
        <v>67.5</v>
      </c>
      <c r="O2301" t="s">
        <v>4344</v>
      </c>
      <c r="P2301" t="s">
        <v>2460</v>
      </c>
    </row>
    <row r="2302" spans="1:16" x14ac:dyDescent="0.55000000000000004">
      <c r="A2302" t="s">
        <v>0</v>
      </c>
      <c r="B2302" t="s">
        <v>7419</v>
      </c>
      <c r="C2302" t="s">
        <v>82</v>
      </c>
      <c r="D2302" t="s">
        <v>5915</v>
      </c>
      <c r="E2302" t="s">
        <v>20</v>
      </c>
      <c r="F2302" t="b">
        <v>0</v>
      </c>
      <c r="G2302" t="s">
        <v>27</v>
      </c>
      <c r="H2302" s="4">
        <v>45697.249976851846</v>
      </c>
      <c r="I2302" t="b">
        <v>0</v>
      </c>
      <c r="J2302" t="b">
        <v>1</v>
      </c>
      <c r="K2302" t="s">
        <v>24</v>
      </c>
      <c r="L2302" t="s">
        <v>22</v>
      </c>
      <c r="M2302">
        <v>169500</v>
      </c>
      <c r="O2302" t="s">
        <v>7420</v>
      </c>
      <c r="P2302" t="s">
        <v>2951</v>
      </c>
    </row>
    <row r="2303" spans="1:16" x14ac:dyDescent="0.55000000000000004">
      <c r="A2303" t="s">
        <v>0</v>
      </c>
      <c r="B2303" t="s">
        <v>0</v>
      </c>
      <c r="C2303" t="s">
        <v>2821</v>
      </c>
      <c r="D2303" t="s">
        <v>1051</v>
      </c>
      <c r="E2303" t="s">
        <v>20</v>
      </c>
      <c r="F2303" t="b">
        <v>0</v>
      </c>
      <c r="G2303" t="s">
        <v>41</v>
      </c>
      <c r="H2303" s="4">
        <v>45697.250231481477</v>
      </c>
      <c r="I2303" t="b">
        <v>1</v>
      </c>
      <c r="J2303" t="b">
        <v>1</v>
      </c>
      <c r="K2303" t="s">
        <v>24</v>
      </c>
      <c r="L2303" t="s">
        <v>36</v>
      </c>
      <c r="N2303">
        <v>30.5</v>
      </c>
      <c r="O2303" t="s">
        <v>1051</v>
      </c>
      <c r="P2303" t="s">
        <v>204</v>
      </c>
    </row>
    <row r="2304" spans="1:16" x14ac:dyDescent="0.55000000000000004">
      <c r="A2304" t="s">
        <v>0</v>
      </c>
      <c r="B2304" t="s">
        <v>0</v>
      </c>
      <c r="C2304" t="s">
        <v>585</v>
      </c>
      <c r="D2304" t="s">
        <v>3828</v>
      </c>
      <c r="E2304" t="s">
        <v>219</v>
      </c>
      <c r="F2304" t="b">
        <v>0</v>
      </c>
      <c r="G2304" t="s">
        <v>41</v>
      </c>
      <c r="H2304" s="4">
        <v>45697.250277777777</v>
      </c>
      <c r="I2304" t="b">
        <v>0</v>
      </c>
      <c r="J2304" t="b">
        <v>1</v>
      </c>
      <c r="K2304" t="s">
        <v>24</v>
      </c>
      <c r="L2304" t="s">
        <v>36</v>
      </c>
      <c r="N2304">
        <v>62.5</v>
      </c>
      <c r="O2304" t="s">
        <v>3776</v>
      </c>
      <c r="P2304" t="s">
        <v>1823</v>
      </c>
    </row>
    <row r="2305" spans="1:16" x14ac:dyDescent="0.55000000000000004">
      <c r="A2305" t="s">
        <v>25</v>
      </c>
      <c r="B2305" t="s">
        <v>7421</v>
      </c>
      <c r="C2305" t="s">
        <v>49</v>
      </c>
      <c r="D2305" t="s">
        <v>3108</v>
      </c>
      <c r="E2305" t="s">
        <v>20</v>
      </c>
      <c r="F2305" t="b">
        <v>0</v>
      </c>
      <c r="G2305" t="s">
        <v>41</v>
      </c>
      <c r="H2305" s="4">
        <v>45697.250462962962</v>
      </c>
      <c r="I2305" t="b">
        <v>0</v>
      </c>
      <c r="J2305" t="b">
        <v>1</v>
      </c>
      <c r="K2305" t="s">
        <v>24</v>
      </c>
      <c r="L2305" t="s">
        <v>22</v>
      </c>
      <c r="M2305">
        <v>220612</v>
      </c>
      <c r="O2305" t="s">
        <v>43</v>
      </c>
      <c r="P2305" t="s">
        <v>7422</v>
      </c>
    </row>
    <row r="2306" spans="1:16" x14ac:dyDescent="0.55000000000000004">
      <c r="A2306" t="s">
        <v>0</v>
      </c>
      <c r="B2306" t="s">
        <v>288</v>
      </c>
      <c r="C2306" t="s">
        <v>696</v>
      </c>
      <c r="D2306" t="s">
        <v>7423</v>
      </c>
      <c r="E2306" t="s">
        <v>51</v>
      </c>
      <c r="F2306" t="b">
        <v>0</v>
      </c>
      <c r="G2306" t="s">
        <v>30</v>
      </c>
      <c r="H2306" s="4">
        <v>45697.250902777778</v>
      </c>
      <c r="I2306" t="b">
        <v>1</v>
      </c>
      <c r="J2306" t="b">
        <v>1</v>
      </c>
      <c r="K2306" t="s">
        <v>24</v>
      </c>
      <c r="L2306" t="s">
        <v>36</v>
      </c>
      <c r="N2306">
        <v>25</v>
      </c>
      <c r="O2306" t="s">
        <v>2075</v>
      </c>
      <c r="P2306" t="s">
        <v>863</v>
      </c>
    </row>
    <row r="2307" spans="1:16" x14ac:dyDescent="0.55000000000000004">
      <c r="A2307" t="s">
        <v>19</v>
      </c>
      <c r="B2307" t="s">
        <v>7424</v>
      </c>
      <c r="C2307" t="s">
        <v>985</v>
      </c>
      <c r="D2307" t="s">
        <v>3973</v>
      </c>
      <c r="E2307" t="s">
        <v>20</v>
      </c>
      <c r="F2307" t="b">
        <v>0</v>
      </c>
      <c r="G2307" t="s">
        <v>27</v>
      </c>
      <c r="H2307" s="4">
        <v>45697.251006944447</v>
      </c>
      <c r="I2307" t="b">
        <v>0</v>
      </c>
      <c r="J2307" t="b">
        <v>1</v>
      </c>
      <c r="K2307" t="s">
        <v>24</v>
      </c>
      <c r="L2307" t="s">
        <v>22</v>
      </c>
      <c r="M2307">
        <v>260000</v>
      </c>
      <c r="O2307" t="s">
        <v>575</v>
      </c>
    </row>
    <row r="2308" spans="1:16" x14ac:dyDescent="0.55000000000000004">
      <c r="A2308" t="s">
        <v>1</v>
      </c>
      <c r="B2308" t="s">
        <v>661</v>
      </c>
      <c r="C2308" t="s">
        <v>386</v>
      </c>
      <c r="D2308" t="s">
        <v>3828</v>
      </c>
      <c r="E2308" t="s">
        <v>20</v>
      </c>
      <c r="F2308" t="b">
        <v>0</v>
      </c>
      <c r="G2308" t="s">
        <v>41</v>
      </c>
      <c r="H2308" s="4">
        <v>45697.251944444448</v>
      </c>
      <c r="I2308" t="b">
        <v>0</v>
      </c>
      <c r="J2308" t="b">
        <v>1</v>
      </c>
      <c r="K2308" t="s">
        <v>24</v>
      </c>
      <c r="L2308" t="s">
        <v>22</v>
      </c>
      <c r="M2308">
        <v>127275.203125</v>
      </c>
      <c r="O2308" t="s">
        <v>7425</v>
      </c>
      <c r="P2308" t="s">
        <v>7426</v>
      </c>
    </row>
    <row r="2309" spans="1:16" x14ac:dyDescent="0.55000000000000004">
      <c r="A2309" t="s">
        <v>0</v>
      </c>
      <c r="B2309" t="s">
        <v>7427</v>
      </c>
      <c r="C2309" t="s">
        <v>3180</v>
      </c>
      <c r="D2309" t="s">
        <v>2208</v>
      </c>
      <c r="E2309" t="s">
        <v>20</v>
      </c>
      <c r="F2309" t="b">
        <v>0</v>
      </c>
      <c r="G2309" t="s">
        <v>23</v>
      </c>
      <c r="H2309" s="4">
        <v>45697.269016203703</v>
      </c>
      <c r="I2309" t="b">
        <v>0</v>
      </c>
      <c r="J2309" t="b">
        <v>0</v>
      </c>
      <c r="K2309" t="s">
        <v>24</v>
      </c>
      <c r="L2309" t="s">
        <v>36</v>
      </c>
      <c r="N2309">
        <v>33.5</v>
      </c>
      <c r="O2309" t="s">
        <v>3375</v>
      </c>
      <c r="P2309" t="s">
        <v>963</v>
      </c>
    </row>
    <row r="2310" spans="1:16" x14ac:dyDescent="0.55000000000000004">
      <c r="A2310" t="s">
        <v>2</v>
      </c>
      <c r="B2310" t="s">
        <v>2</v>
      </c>
      <c r="C2310" t="s">
        <v>7428</v>
      </c>
      <c r="D2310" t="s">
        <v>4972</v>
      </c>
      <c r="E2310" t="s">
        <v>20</v>
      </c>
      <c r="F2310" t="b">
        <v>0</v>
      </c>
      <c r="G2310" t="s">
        <v>226</v>
      </c>
      <c r="H2310" s="4">
        <v>45697.273310185177</v>
      </c>
      <c r="I2310" t="b">
        <v>1</v>
      </c>
      <c r="J2310" t="b">
        <v>0</v>
      </c>
      <c r="K2310" t="s">
        <v>226</v>
      </c>
      <c r="L2310" t="s">
        <v>22</v>
      </c>
      <c r="M2310">
        <v>65000</v>
      </c>
      <c r="O2310" t="s">
        <v>7429</v>
      </c>
      <c r="P2310" t="s">
        <v>7430</v>
      </c>
    </row>
    <row r="2311" spans="1:16" x14ac:dyDescent="0.55000000000000004">
      <c r="A2311" t="s">
        <v>19</v>
      </c>
      <c r="B2311" t="s">
        <v>7519</v>
      </c>
      <c r="C2311" t="s">
        <v>213</v>
      </c>
      <c r="D2311" t="s">
        <v>2208</v>
      </c>
      <c r="E2311" t="s">
        <v>20</v>
      </c>
      <c r="F2311" t="b">
        <v>0</v>
      </c>
      <c r="G2311" t="s">
        <v>41</v>
      </c>
      <c r="H2311" s="4">
        <v>45697.292048611111</v>
      </c>
      <c r="I2311" t="b">
        <v>0</v>
      </c>
      <c r="J2311" t="b">
        <v>1</v>
      </c>
      <c r="K2311" t="s">
        <v>24</v>
      </c>
      <c r="L2311" t="s">
        <v>22</v>
      </c>
      <c r="M2311">
        <v>193000</v>
      </c>
      <c r="O2311" t="s">
        <v>405</v>
      </c>
      <c r="P2311" t="s">
        <v>7520</v>
      </c>
    </row>
    <row r="2312" spans="1:16" x14ac:dyDescent="0.55000000000000004">
      <c r="A2312" t="s">
        <v>2</v>
      </c>
      <c r="B2312" t="s">
        <v>7431</v>
      </c>
      <c r="C2312" t="s">
        <v>172</v>
      </c>
      <c r="D2312" t="s">
        <v>2208</v>
      </c>
      <c r="E2312" t="s">
        <v>20</v>
      </c>
      <c r="F2312" t="b">
        <v>0</v>
      </c>
      <c r="G2312" t="s">
        <v>27</v>
      </c>
      <c r="H2312" s="4">
        <v>45697.293217592603</v>
      </c>
      <c r="I2312" t="b">
        <v>0</v>
      </c>
      <c r="J2312" t="b">
        <v>0</v>
      </c>
      <c r="K2312" t="s">
        <v>24</v>
      </c>
      <c r="L2312" t="s">
        <v>22</v>
      </c>
      <c r="M2312">
        <v>180000</v>
      </c>
      <c r="O2312" t="s">
        <v>2868</v>
      </c>
      <c r="P2312" t="s">
        <v>7432</v>
      </c>
    </row>
    <row r="2313" spans="1:16" x14ac:dyDescent="0.55000000000000004">
      <c r="A2313" t="s">
        <v>0</v>
      </c>
      <c r="B2313" t="s">
        <v>4222</v>
      </c>
      <c r="D2313" t="s">
        <v>4220</v>
      </c>
      <c r="E2313" t="s">
        <v>20</v>
      </c>
      <c r="F2313" t="b">
        <v>0</v>
      </c>
      <c r="G2313" t="s">
        <v>1420</v>
      </c>
      <c r="H2313" s="4">
        <v>45697.298101851848</v>
      </c>
      <c r="I2313" t="b">
        <v>0</v>
      </c>
      <c r="J2313" t="b">
        <v>0</v>
      </c>
      <c r="K2313" t="s">
        <v>1420</v>
      </c>
      <c r="L2313" t="s">
        <v>22</v>
      </c>
      <c r="M2313">
        <v>65000</v>
      </c>
      <c r="O2313" t="s">
        <v>2946</v>
      </c>
      <c r="P2313" t="s">
        <v>1374</v>
      </c>
    </row>
    <row r="2314" spans="1:16" x14ac:dyDescent="0.55000000000000004">
      <c r="A2314" t="s">
        <v>1</v>
      </c>
      <c r="B2314" t="s">
        <v>7433</v>
      </c>
      <c r="C2314" t="s">
        <v>39</v>
      </c>
      <c r="D2314" t="s">
        <v>7434</v>
      </c>
      <c r="E2314" t="s">
        <v>20</v>
      </c>
      <c r="F2314" t="b">
        <v>1</v>
      </c>
      <c r="G2314" t="s">
        <v>1833</v>
      </c>
      <c r="H2314" s="4">
        <v>45697.299421296288</v>
      </c>
      <c r="I2314" t="b">
        <v>1</v>
      </c>
      <c r="J2314" t="b">
        <v>0</v>
      </c>
      <c r="K2314" t="s">
        <v>1833</v>
      </c>
      <c r="L2314" t="s">
        <v>22</v>
      </c>
      <c r="M2314">
        <v>47500</v>
      </c>
      <c r="O2314" t="s">
        <v>1426</v>
      </c>
    </row>
    <row r="2315" spans="1:16" x14ac:dyDescent="0.55000000000000004">
      <c r="A2315" t="s">
        <v>0</v>
      </c>
      <c r="B2315" t="s">
        <v>3335</v>
      </c>
      <c r="C2315" t="s">
        <v>160</v>
      </c>
      <c r="D2315" t="s">
        <v>4084</v>
      </c>
      <c r="E2315" t="s">
        <v>20</v>
      </c>
      <c r="F2315" t="b">
        <v>0</v>
      </c>
      <c r="G2315" t="s">
        <v>52</v>
      </c>
      <c r="H2315" s="4">
        <v>45697.303819444453</v>
      </c>
      <c r="I2315" t="b">
        <v>0</v>
      </c>
      <c r="J2315" t="b">
        <v>1</v>
      </c>
      <c r="K2315" t="s">
        <v>24</v>
      </c>
      <c r="L2315" t="s">
        <v>22</v>
      </c>
      <c r="M2315">
        <v>137500</v>
      </c>
      <c r="O2315" t="s">
        <v>88</v>
      </c>
      <c r="P2315" t="s">
        <v>7435</v>
      </c>
    </row>
    <row r="2316" spans="1:16" x14ac:dyDescent="0.55000000000000004">
      <c r="A2316" t="s">
        <v>139</v>
      </c>
      <c r="B2316" t="s">
        <v>7436</v>
      </c>
      <c r="C2316" t="s">
        <v>2500</v>
      </c>
      <c r="D2316" t="s">
        <v>3970</v>
      </c>
      <c r="E2316" t="s">
        <v>20</v>
      </c>
      <c r="F2316" t="b">
        <v>0</v>
      </c>
      <c r="G2316" t="s">
        <v>41</v>
      </c>
      <c r="H2316" s="4">
        <v>45697.333784722221</v>
      </c>
      <c r="I2316" t="b">
        <v>0</v>
      </c>
      <c r="J2316" t="b">
        <v>1</v>
      </c>
      <c r="K2316" t="s">
        <v>24</v>
      </c>
      <c r="L2316" t="s">
        <v>22</v>
      </c>
      <c r="M2316">
        <v>96000</v>
      </c>
      <c r="O2316" t="s">
        <v>7437</v>
      </c>
    </row>
    <row r="2317" spans="1:16" x14ac:dyDescent="0.55000000000000004">
      <c r="A2317" t="s">
        <v>40</v>
      </c>
      <c r="B2317" t="s">
        <v>7438</v>
      </c>
      <c r="C2317" t="s">
        <v>151</v>
      </c>
      <c r="D2317" t="s">
        <v>5133</v>
      </c>
      <c r="E2317" t="s">
        <v>20</v>
      </c>
      <c r="F2317" t="b">
        <v>0</v>
      </c>
      <c r="G2317" t="s">
        <v>30</v>
      </c>
      <c r="H2317" s="4">
        <v>45697.334583333337</v>
      </c>
      <c r="I2317" t="b">
        <v>0</v>
      </c>
      <c r="J2317" t="b">
        <v>1</v>
      </c>
      <c r="K2317" t="s">
        <v>24</v>
      </c>
      <c r="L2317" t="s">
        <v>22</v>
      </c>
      <c r="M2317">
        <v>149743</v>
      </c>
      <c r="O2317" t="s">
        <v>7439</v>
      </c>
      <c r="P2317" t="s">
        <v>7440</v>
      </c>
    </row>
    <row r="2318" spans="1:16" x14ac:dyDescent="0.55000000000000004">
      <c r="A2318" t="s">
        <v>2</v>
      </c>
      <c r="B2318" t="s">
        <v>7441</v>
      </c>
      <c r="C2318" t="s">
        <v>29</v>
      </c>
      <c r="D2318" t="s">
        <v>3957</v>
      </c>
      <c r="E2318" t="s">
        <v>20</v>
      </c>
      <c r="F2318" t="b">
        <v>0</v>
      </c>
      <c r="G2318" t="s">
        <v>27</v>
      </c>
      <c r="H2318" s="4">
        <v>45697.334675925929</v>
      </c>
      <c r="I2318" t="b">
        <v>0</v>
      </c>
      <c r="J2318" t="b">
        <v>1</v>
      </c>
      <c r="K2318" t="s">
        <v>24</v>
      </c>
      <c r="L2318" t="s">
        <v>36</v>
      </c>
      <c r="N2318">
        <v>38.215000152587891</v>
      </c>
      <c r="O2318" t="s">
        <v>2768</v>
      </c>
      <c r="P2318" t="s">
        <v>128</v>
      </c>
    </row>
    <row r="2319" spans="1:16" x14ac:dyDescent="0.55000000000000004">
      <c r="A2319" t="s">
        <v>2</v>
      </c>
      <c r="B2319" t="s">
        <v>7442</v>
      </c>
      <c r="C2319" t="s">
        <v>6313</v>
      </c>
      <c r="D2319" t="s">
        <v>3970</v>
      </c>
      <c r="E2319" t="s">
        <v>20</v>
      </c>
      <c r="F2319" t="b">
        <v>0</v>
      </c>
      <c r="G2319" t="s">
        <v>1420</v>
      </c>
      <c r="H2319" s="4">
        <v>45697.350810185177</v>
      </c>
      <c r="I2319" t="b">
        <v>0</v>
      </c>
      <c r="J2319" t="b">
        <v>0</v>
      </c>
      <c r="K2319" t="s">
        <v>1420</v>
      </c>
      <c r="L2319" t="s">
        <v>22</v>
      </c>
      <c r="M2319">
        <v>109605.5</v>
      </c>
      <c r="O2319" t="s">
        <v>7443</v>
      </c>
      <c r="P2319" t="s">
        <v>7444</v>
      </c>
    </row>
    <row r="2320" spans="1:16" x14ac:dyDescent="0.55000000000000004">
      <c r="A2320" t="s">
        <v>0</v>
      </c>
      <c r="B2320" t="s">
        <v>7445</v>
      </c>
      <c r="C2320" t="s">
        <v>39</v>
      </c>
      <c r="D2320" t="s">
        <v>3828</v>
      </c>
      <c r="E2320" t="s">
        <v>20</v>
      </c>
      <c r="F2320" t="b">
        <v>1</v>
      </c>
      <c r="G2320" t="s">
        <v>27</v>
      </c>
      <c r="H2320" s="4">
        <v>45697.375150462962</v>
      </c>
      <c r="I2320" t="b">
        <v>1</v>
      </c>
      <c r="J2320" t="b">
        <v>0</v>
      </c>
      <c r="K2320" t="s">
        <v>24</v>
      </c>
      <c r="L2320" t="s">
        <v>22</v>
      </c>
      <c r="M2320">
        <v>163085</v>
      </c>
      <c r="O2320" t="s">
        <v>7446</v>
      </c>
      <c r="P2320" t="s">
        <v>709</v>
      </c>
    </row>
    <row r="2321" spans="1:16" x14ac:dyDescent="0.55000000000000004">
      <c r="A2321" t="s">
        <v>0</v>
      </c>
      <c r="B2321" t="s">
        <v>7447</v>
      </c>
      <c r="C2321" t="s">
        <v>585</v>
      </c>
      <c r="D2321" t="s">
        <v>4084</v>
      </c>
      <c r="E2321" t="s">
        <v>20</v>
      </c>
      <c r="F2321" t="b">
        <v>0</v>
      </c>
      <c r="G2321" t="s">
        <v>41</v>
      </c>
      <c r="H2321" s="4">
        <v>45697.375474537039</v>
      </c>
      <c r="I2321" t="b">
        <v>0</v>
      </c>
      <c r="J2321" t="b">
        <v>0</v>
      </c>
      <c r="K2321" t="s">
        <v>24</v>
      </c>
      <c r="L2321" t="s">
        <v>22</v>
      </c>
      <c r="M2321">
        <v>125000</v>
      </c>
      <c r="O2321" t="s">
        <v>374</v>
      </c>
      <c r="P2321" t="s">
        <v>7448</v>
      </c>
    </row>
    <row r="2322" spans="1:16" x14ac:dyDescent="0.55000000000000004">
      <c r="A2322" t="s">
        <v>1</v>
      </c>
      <c r="B2322" t="s">
        <v>4431</v>
      </c>
      <c r="C2322" t="s">
        <v>949</v>
      </c>
      <c r="D2322" t="s">
        <v>4432</v>
      </c>
      <c r="E2322" t="s">
        <v>20</v>
      </c>
      <c r="F2322" t="b">
        <v>0</v>
      </c>
      <c r="G2322" t="s">
        <v>30</v>
      </c>
      <c r="H2322" s="4">
        <v>45697.376006944447</v>
      </c>
      <c r="I2322" t="b">
        <v>0</v>
      </c>
      <c r="J2322" t="b">
        <v>1</v>
      </c>
      <c r="K2322" t="s">
        <v>24</v>
      </c>
      <c r="L2322" t="s">
        <v>22</v>
      </c>
      <c r="M2322">
        <v>99000</v>
      </c>
      <c r="O2322" t="s">
        <v>1763</v>
      </c>
      <c r="P2322" t="s">
        <v>4433</v>
      </c>
    </row>
    <row r="2323" spans="1:16" x14ac:dyDescent="0.55000000000000004">
      <c r="A2323" t="s">
        <v>0</v>
      </c>
      <c r="B2323" t="s">
        <v>5421</v>
      </c>
      <c r="C2323" t="s">
        <v>372</v>
      </c>
      <c r="D2323" t="s">
        <v>3957</v>
      </c>
      <c r="E2323" t="s">
        <v>34</v>
      </c>
      <c r="F2323" t="b">
        <v>0</v>
      </c>
      <c r="G2323" t="s">
        <v>27</v>
      </c>
      <c r="H2323" s="4">
        <v>45697.416701388887</v>
      </c>
      <c r="I2323" t="b">
        <v>1</v>
      </c>
      <c r="J2323" t="b">
        <v>0</v>
      </c>
      <c r="K2323" t="s">
        <v>24</v>
      </c>
      <c r="L2323" t="s">
        <v>36</v>
      </c>
      <c r="N2323">
        <v>27.979999542236332</v>
      </c>
      <c r="O2323" t="s">
        <v>4622</v>
      </c>
    </row>
    <row r="2324" spans="1:16" x14ac:dyDescent="0.55000000000000004">
      <c r="A2324" t="s">
        <v>40</v>
      </c>
      <c r="B2324" t="s">
        <v>7449</v>
      </c>
      <c r="C2324" t="s">
        <v>1546</v>
      </c>
      <c r="D2324" t="s">
        <v>3828</v>
      </c>
      <c r="E2324" t="s">
        <v>20</v>
      </c>
      <c r="F2324" t="b">
        <v>0</v>
      </c>
      <c r="G2324" t="s">
        <v>27</v>
      </c>
      <c r="H2324" s="4">
        <v>45697.417939814812</v>
      </c>
      <c r="I2324" t="b">
        <v>0</v>
      </c>
      <c r="J2324" t="b">
        <v>1</v>
      </c>
      <c r="K2324" t="s">
        <v>24</v>
      </c>
      <c r="L2324" t="s">
        <v>22</v>
      </c>
      <c r="M2324">
        <v>162225</v>
      </c>
      <c r="O2324" t="s">
        <v>254</v>
      </c>
      <c r="P2324" t="s">
        <v>7450</v>
      </c>
    </row>
    <row r="2325" spans="1:16" x14ac:dyDescent="0.55000000000000004">
      <c r="A2325" t="s">
        <v>40</v>
      </c>
      <c r="B2325" t="s">
        <v>2541</v>
      </c>
      <c r="C2325" t="s">
        <v>3347</v>
      </c>
      <c r="D2325" t="s">
        <v>3973</v>
      </c>
      <c r="E2325" t="s">
        <v>20</v>
      </c>
      <c r="F2325" t="b">
        <v>0</v>
      </c>
      <c r="G2325" t="s">
        <v>27</v>
      </c>
      <c r="H2325" s="4">
        <v>45697.418842592589</v>
      </c>
      <c r="I2325" t="b">
        <v>0</v>
      </c>
      <c r="J2325" t="b">
        <v>1</v>
      </c>
      <c r="K2325" t="s">
        <v>24</v>
      </c>
      <c r="L2325" t="s">
        <v>22</v>
      </c>
      <c r="M2325">
        <v>110500</v>
      </c>
      <c r="O2325" t="s">
        <v>2227</v>
      </c>
      <c r="P2325" t="s">
        <v>4333</v>
      </c>
    </row>
    <row r="2326" spans="1:16" x14ac:dyDescent="0.55000000000000004">
      <c r="A2326" t="s">
        <v>2</v>
      </c>
      <c r="B2326" t="s">
        <v>4385</v>
      </c>
      <c r="C2326" t="s">
        <v>3515</v>
      </c>
      <c r="D2326" t="s">
        <v>2208</v>
      </c>
      <c r="E2326" t="s">
        <v>34</v>
      </c>
      <c r="F2326" t="b">
        <v>0</v>
      </c>
      <c r="G2326" t="s">
        <v>41</v>
      </c>
      <c r="H2326" s="4">
        <v>45697.418923611112</v>
      </c>
      <c r="I2326" t="b">
        <v>0</v>
      </c>
      <c r="J2326" t="b">
        <v>1</v>
      </c>
      <c r="K2326" t="s">
        <v>24</v>
      </c>
      <c r="L2326" t="s">
        <v>22</v>
      </c>
      <c r="M2326">
        <v>165000</v>
      </c>
      <c r="O2326" t="s">
        <v>428</v>
      </c>
      <c r="P2326" t="s">
        <v>7451</v>
      </c>
    </row>
    <row r="2327" spans="1:16" x14ac:dyDescent="0.55000000000000004">
      <c r="A2327" t="s">
        <v>89</v>
      </c>
      <c r="B2327" t="s">
        <v>7452</v>
      </c>
      <c r="C2327" t="s">
        <v>7313</v>
      </c>
      <c r="D2327" t="s">
        <v>2208</v>
      </c>
      <c r="E2327" t="s">
        <v>34</v>
      </c>
      <c r="F2327" t="b">
        <v>0</v>
      </c>
      <c r="G2327" t="s">
        <v>41</v>
      </c>
      <c r="H2327" s="4">
        <v>45697.433148148149</v>
      </c>
      <c r="I2327" t="b">
        <v>0</v>
      </c>
      <c r="J2327" t="b">
        <v>1</v>
      </c>
      <c r="K2327" t="s">
        <v>24</v>
      </c>
      <c r="L2327" t="s">
        <v>22</v>
      </c>
      <c r="M2327">
        <v>195000</v>
      </c>
      <c r="O2327" t="s">
        <v>428</v>
      </c>
      <c r="P2327" t="s">
        <v>7453</v>
      </c>
    </row>
    <row r="2328" spans="1:16" x14ac:dyDescent="0.55000000000000004">
      <c r="A2328" t="s">
        <v>2</v>
      </c>
      <c r="B2328" t="s">
        <v>6517</v>
      </c>
      <c r="C2328" t="s">
        <v>151</v>
      </c>
      <c r="D2328" t="s">
        <v>3973</v>
      </c>
      <c r="E2328" t="s">
        <v>20</v>
      </c>
      <c r="F2328" t="b">
        <v>0</v>
      </c>
      <c r="G2328" t="s">
        <v>30</v>
      </c>
      <c r="H2328" s="4">
        <v>45697.45925925926</v>
      </c>
      <c r="I2328" t="b">
        <v>0</v>
      </c>
      <c r="J2328" t="b">
        <v>1</v>
      </c>
      <c r="K2328" t="s">
        <v>24</v>
      </c>
      <c r="L2328" t="s">
        <v>22</v>
      </c>
      <c r="M2328">
        <v>140500</v>
      </c>
      <c r="O2328" t="s">
        <v>6518</v>
      </c>
      <c r="P2328" t="s">
        <v>6519</v>
      </c>
    </row>
    <row r="2329" spans="1:16" x14ac:dyDescent="0.55000000000000004">
      <c r="A2329" t="s">
        <v>2</v>
      </c>
      <c r="B2329" t="s">
        <v>307</v>
      </c>
      <c r="C2329" t="s">
        <v>39</v>
      </c>
      <c r="D2329" t="s">
        <v>7454</v>
      </c>
      <c r="E2329" t="s">
        <v>20</v>
      </c>
      <c r="F2329" t="b">
        <v>1</v>
      </c>
      <c r="G2329" t="s">
        <v>1094</v>
      </c>
      <c r="H2329" s="4">
        <v>45697.489560185182</v>
      </c>
      <c r="I2329" t="b">
        <v>1</v>
      </c>
      <c r="J2329" t="b">
        <v>0</v>
      </c>
      <c r="K2329" t="s">
        <v>1094</v>
      </c>
      <c r="L2329" t="s">
        <v>22</v>
      </c>
      <c r="M2329">
        <v>200000</v>
      </c>
      <c r="O2329" t="s">
        <v>7455</v>
      </c>
      <c r="P2329" t="s">
        <v>1818</v>
      </c>
    </row>
    <row r="2330" spans="1:16" x14ac:dyDescent="0.55000000000000004">
      <c r="A2330" t="s">
        <v>1</v>
      </c>
      <c r="B2330" t="s">
        <v>2955</v>
      </c>
      <c r="C2330" t="s">
        <v>2765</v>
      </c>
      <c r="D2330" t="s">
        <v>3973</v>
      </c>
      <c r="E2330" t="s">
        <v>20</v>
      </c>
      <c r="F2330" t="b">
        <v>0</v>
      </c>
      <c r="G2330" t="s">
        <v>52</v>
      </c>
      <c r="H2330" s="4">
        <v>45697.500891203701</v>
      </c>
      <c r="I2330" t="b">
        <v>0</v>
      </c>
      <c r="J2330" t="b">
        <v>1</v>
      </c>
      <c r="K2330" t="s">
        <v>24</v>
      </c>
      <c r="L2330" t="s">
        <v>22</v>
      </c>
      <c r="M2330">
        <v>174000</v>
      </c>
      <c r="O2330" t="s">
        <v>5482</v>
      </c>
      <c r="P2330" t="s">
        <v>603</v>
      </c>
    </row>
    <row r="2331" spans="1:16" x14ac:dyDescent="0.55000000000000004">
      <c r="A2331" t="s">
        <v>2</v>
      </c>
      <c r="B2331" t="s">
        <v>7406</v>
      </c>
      <c r="C2331" t="s">
        <v>3608</v>
      </c>
      <c r="D2331" t="s">
        <v>3973</v>
      </c>
      <c r="E2331" t="s">
        <v>20</v>
      </c>
      <c r="F2331" t="b">
        <v>0</v>
      </c>
      <c r="G2331" t="s">
        <v>27</v>
      </c>
      <c r="H2331" s="4">
        <v>45697.501215277778</v>
      </c>
      <c r="I2331" t="b">
        <v>0</v>
      </c>
      <c r="J2331" t="b">
        <v>0</v>
      </c>
      <c r="K2331" t="s">
        <v>24</v>
      </c>
      <c r="L2331" t="s">
        <v>22</v>
      </c>
      <c r="M2331">
        <v>82850</v>
      </c>
      <c r="O2331" t="s">
        <v>5482</v>
      </c>
      <c r="P2331" t="s">
        <v>3772</v>
      </c>
    </row>
    <row r="2332" spans="1:16" x14ac:dyDescent="0.55000000000000004">
      <c r="A2332" t="s">
        <v>2</v>
      </c>
      <c r="B2332" t="s">
        <v>7456</v>
      </c>
      <c r="C2332" t="s">
        <v>114</v>
      </c>
      <c r="D2332" t="s">
        <v>3973</v>
      </c>
      <c r="E2332" t="s">
        <v>20</v>
      </c>
      <c r="F2332" t="b">
        <v>0</v>
      </c>
      <c r="G2332" t="s">
        <v>27</v>
      </c>
      <c r="H2332" s="4">
        <v>45697.501689814817</v>
      </c>
      <c r="I2332" t="b">
        <v>0</v>
      </c>
      <c r="J2332" t="b">
        <v>1</v>
      </c>
      <c r="K2332" t="s">
        <v>24</v>
      </c>
      <c r="L2332" t="s">
        <v>22</v>
      </c>
      <c r="M2332">
        <v>207500</v>
      </c>
      <c r="O2332" t="s">
        <v>341</v>
      </c>
      <c r="P2332" t="s">
        <v>7457</v>
      </c>
    </row>
    <row r="2333" spans="1:16" x14ac:dyDescent="0.55000000000000004">
      <c r="A2333" t="s">
        <v>28</v>
      </c>
      <c r="B2333" t="s">
        <v>7458</v>
      </c>
      <c r="C2333" t="s">
        <v>39</v>
      </c>
      <c r="D2333" t="s">
        <v>3973</v>
      </c>
      <c r="E2333" t="s">
        <v>20</v>
      </c>
      <c r="F2333" t="b">
        <v>1</v>
      </c>
      <c r="G2333" t="s">
        <v>106</v>
      </c>
      <c r="H2333" s="4">
        <v>45697.50849537037</v>
      </c>
      <c r="I2333" t="b">
        <v>0</v>
      </c>
      <c r="J2333" t="b">
        <v>0</v>
      </c>
      <c r="K2333" t="s">
        <v>106</v>
      </c>
      <c r="L2333" t="s">
        <v>36</v>
      </c>
      <c r="N2333">
        <v>50</v>
      </c>
      <c r="O2333" t="s">
        <v>7413</v>
      </c>
      <c r="P2333" t="s">
        <v>7459</v>
      </c>
    </row>
    <row r="2334" spans="1:16" x14ac:dyDescent="0.55000000000000004">
      <c r="A2334" t="s">
        <v>139</v>
      </c>
      <c r="B2334" t="s">
        <v>7460</v>
      </c>
      <c r="C2334" t="s">
        <v>1867</v>
      </c>
      <c r="D2334" t="s">
        <v>2208</v>
      </c>
      <c r="E2334" t="s">
        <v>105</v>
      </c>
      <c r="F2334" t="b">
        <v>0</v>
      </c>
      <c r="G2334" t="s">
        <v>27</v>
      </c>
      <c r="H2334" s="4">
        <v>45697.54178240741</v>
      </c>
      <c r="I2334" t="b">
        <v>0</v>
      </c>
      <c r="J2334" t="b">
        <v>1</v>
      </c>
      <c r="K2334" t="s">
        <v>24</v>
      </c>
      <c r="L2334" t="s">
        <v>22</v>
      </c>
      <c r="M2334">
        <v>93500</v>
      </c>
      <c r="O2334" t="s">
        <v>7461</v>
      </c>
      <c r="P2334" t="s">
        <v>2014</v>
      </c>
    </row>
    <row r="2335" spans="1:16" x14ac:dyDescent="0.55000000000000004">
      <c r="A2335" t="s">
        <v>1</v>
      </c>
      <c r="B2335" t="s">
        <v>2473</v>
      </c>
      <c r="C2335" t="s">
        <v>1845</v>
      </c>
      <c r="D2335" t="s">
        <v>4084</v>
      </c>
      <c r="E2335" t="s">
        <v>20</v>
      </c>
      <c r="F2335" t="b">
        <v>0</v>
      </c>
      <c r="G2335" t="s">
        <v>27</v>
      </c>
      <c r="H2335" s="4">
        <v>45697.543252314812</v>
      </c>
      <c r="I2335" t="b">
        <v>0</v>
      </c>
      <c r="J2335" t="b">
        <v>1</v>
      </c>
      <c r="K2335" t="s">
        <v>24</v>
      </c>
      <c r="L2335" t="s">
        <v>22</v>
      </c>
      <c r="M2335">
        <v>145000</v>
      </c>
      <c r="O2335" t="s">
        <v>1388</v>
      </c>
      <c r="P2335" t="s">
        <v>7462</v>
      </c>
    </row>
    <row r="2336" spans="1:16" x14ac:dyDescent="0.55000000000000004">
      <c r="A2336" t="s">
        <v>40</v>
      </c>
      <c r="B2336" t="s">
        <v>7463</v>
      </c>
      <c r="C2336" t="s">
        <v>2701</v>
      </c>
      <c r="D2336" t="s">
        <v>3828</v>
      </c>
      <c r="E2336" t="s">
        <v>20</v>
      </c>
      <c r="F2336" t="b">
        <v>0</v>
      </c>
      <c r="G2336" t="s">
        <v>41</v>
      </c>
      <c r="H2336" s="4">
        <v>45697.543657407397</v>
      </c>
      <c r="I2336" t="b">
        <v>1</v>
      </c>
      <c r="J2336" t="b">
        <v>1</v>
      </c>
      <c r="K2336" t="s">
        <v>24</v>
      </c>
      <c r="L2336" t="s">
        <v>36</v>
      </c>
      <c r="N2336">
        <v>60</v>
      </c>
      <c r="O2336" t="s">
        <v>7464</v>
      </c>
      <c r="P2336" t="s">
        <v>7465</v>
      </c>
    </row>
    <row r="2337" spans="1:16" x14ac:dyDescent="0.55000000000000004">
      <c r="A2337" t="s">
        <v>19</v>
      </c>
      <c r="B2337" t="s">
        <v>7466</v>
      </c>
      <c r="C2337" t="s">
        <v>2765</v>
      </c>
      <c r="D2337" t="s">
        <v>3957</v>
      </c>
      <c r="E2337" t="s">
        <v>20</v>
      </c>
      <c r="F2337" t="b">
        <v>0</v>
      </c>
      <c r="G2337" t="s">
        <v>23</v>
      </c>
      <c r="H2337" s="4">
        <v>45697.581053240741</v>
      </c>
      <c r="I2337" t="b">
        <v>0</v>
      </c>
      <c r="J2337" t="b">
        <v>1</v>
      </c>
      <c r="K2337" t="s">
        <v>24</v>
      </c>
      <c r="L2337" t="s">
        <v>36</v>
      </c>
      <c r="N2337">
        <v>11.335000038146971</v>
      </c>
      <c r="O2337" t="s">
        <v>254</v>
      </c>
      <c r="P2337" t="s">
        <v>1637</v>
      </c>
    </row>
    <row r="2338" spans="1:16" x14ac:dyDescent="0.55000000000000004">
      <c r="A2338" t="s">
        <v>0</v>
      </c>
      <c r="B2338" t="s">
        <v>7467</v>
      </c>
      <c r="C2338" t="s">
        <v>859</v>
      </c>
      <c r="D2338" t="s">
        <v>3957</v>
      </c>
      <c r="E2338" t="s">
        <v>20</v>
      </c>
      <c r="F2338" t="b">
        <v>0</v>
      </c>
      <c r="G2338" t="s">
        <v>27</v>
      </c>
      <c r="H2338" s="4">
        <v>45697.583518518521</v>
      </c>
      <c r="I2338" t="b">
        <v>0</v>
      </c>
      <c r="J2338" t="b">
        <v>1</v>
      </c>
      <c r="K2338" t="s">
        <v>24</v>
      </c>
      <c r="L2338" t="s">
        <v>36</v>
      </c>
      <c r="N2338">
        <v>24.014999389648441</v>
      </c>
      <c r="O2338" t="s">
        <v>7468</v>
      </c>
      <c r="P2338" t="s">
        <v>1304</v>
      </c>
    </row>
    <row r="2339" spans="1:16" x14ac:dyDescent="0.55000000000000004">
      <c r="A2339" t="s">
        <v>25</v>
      </c>
      <c r="B2339" t="s">
        <v>7521</v>
      </c>
      <c r="C2339" t="s">
        <v>82</v>
      </c>
      <c r="D2339" t="s">
        <v>3828</v>
      </c>
      <c r="E2339" t="s">
        <v>20</v>
      </c>
      <c r="F2339" t="b">
        <v>0</v>
      </c>
      <c r="G2339" t="s">
        <v>27</v>
      </c>
      <c r="H2339" s="4">
        <v>45697.584178240737</v>
      </c>
      <c r="I2339" t="b">
        <v>0</v>
      </c>
      <c r="J2339" t="b">
        <v>1</v>
      </c>
      <c r="K2339" t="s">
        <v>24</v>
      </c>
      <c r="L2339" t="s">
        <v>22</v>
      </c>
      <c r="M2339">
        <v>85210.5</v>
      </c>
      <c r="O2339" t="s">
        <v>7522</v>
      </c>
      <c r="P2339" t="s">
        <v>2884</v>
      </c>
    </row>
    <row r="2340" spans="1:16" x14ac:dyDescent="0.55000000000000004">
      <c r="A2340" t="s">
        <v>28</v>
      </c>
      <c r="B2340" t="s">
        <v>7469</v>
      </c>
      <c r="C2340" t="s">
        <v>24</v>
      </c>
      <c r="D2340" t="s">
        <v>3973</v>
      </c>
      <c r="E2340" t="s">
        <v>20</v>
      </c>
      <c r="F2340" t="b">
        <v>0</v>
      </c>
      <c r="G2340" t="s">
        <v>27</v>
      </c>
      <c r="H2340" s="4">
        <v>45697.585509259261</v>
      </c>
      <c r="I2340" t="b">
        <v>0</v>
      </c>
      <c r="J2340" t="b">
        <v>0</v>
      </c>
      <c r="K2340" t="s">
        <v>24</v>
      </c>
      <c r="L2340" t="s">
        <v>22</v>
      </c>
      <c r="M2340">
        <v>155000</v>
      </c>
      <c r="O2340" t="s">
        <v>7470</v>
      </c>
      <c r="P2340" t="s">
        <v>7471</v>
      </c>
    </row>
    <row r="2341" spans="1:16" x14ac:dyDescent="0.55000000000000004">
      <c r="A2341" t="s">
        <v>191</v>
      </c>
      <c r="B2341" t="s">
        <v>7472</v>
      </c>
      <c r="C2341" t="s">
        <v>972</v>
      </c>
      <c r="D2341" t="s">
        <v>4084</v>
      </c>
      <c r="E2341" t="s">
        <v>20</v>
      </c>
      <c r="F2341" t="b">
        <v>0</v>
      </c>
      <c r="G2341" t="s">
        <v>862</v>
      </c>
      <c r="H2341" s="4">
        <v>45697.589016203703</v>
      </c>
      <c r="I2341" t="b">
        <v>0</v>
      </c>
      <c r="J2341" t="b">
        <v>0</v>
      </c>
      <c r="K2341" t="s">
        <v>862</v>
      </c>
      <c r="L2341" t="s">
        <v>22</v>
      </c>
      <c r="M2341">
        <v>127500</v>
      </c>
      <c r="O2341" t="s">
        <v>7473</v>
      </c>
      <c r="P2341" t="s">
        <v>7474</v>
      </c>
    </row>
    <row r="2342" spans="1:16" x14ac:dyDescent="0.55000000000000004">
      <c r="A2342" t="s">
        <v>0</v>
      </c>
      <c r="B2342" t="s">
        <v>5357</v>
      </c>
      <c r="C2342" t="s">
        <v>5358</v>
      </c>
      <c r="D2342" t="s">
        <v>3828</v>
      </c>
      <c r="E2342" t="s">
        <v>219</v>
      </c>
      <c r="F2342" t="b">
        <v>0</v>
      </c>
      <c r="G2342" t="s">
        <v>27</v>
      </c>
      <c r="H2342" s="4">
        <v>45697.625069444453</v>
      </c>
      <c r="I2342" t="b">
        <v>1</v>
      </c>
      <c r="J2342" t="b">
        <v>1</v>
      </c>
      <c r="K2342" t="s">
        <v>24</v>
      </c>
      <c r="L2342" t="s">
        <v>36</v>
      </c>
      <c r="N2342">
        <v>26.494998931884769</v>
      </c>
      <c r="O2342" t="s">
        <v>3769</v>
      </c>
      <c r="P2342" t="s">
        <v>1702</v>
      </c>
    </row>
    <row r="2343" spans="1:16" x14ac:dyDescent="0.55000000000000004">
      <c r="A2343" t="s">
        <v>0</v>
      </c>
      <c r="B2343" t="s">
        <v>7475</v>
      </c>
      <c r="C2343" t="s">
        <v>179</v>
      </c>
      <c r="D2343" t="s">
        <v>2208</v>
      </c>
      <c r="E2343" t="s">
        <v>20</v>
      </c>
      <c r="F2343" t="b">
        <v>0</v>
      </c>
      <c r="G2343" t="s">
        <v>27</v>
      </c>
      <c r="H2343" s="4">
        <v>45697.625173611108</v>
      </c>
      <c r="I2343" t="b">
        <v>0</v>
      </c>
      <c r="J2343" t="b">
        <v>0</v>
      </c>
      <c r="K2343" t="s">
        <v>24</v>
      </c>
      <c r="L2343" t="s">
        <v>22</v>
      </c>
      <c r="M2343">
        <v>61750</v>
      </c>
      <c r="O2343" t="s">
        <v>7476</v>
      </c>
      <c r="P2343" t="s">
        <v>7477</v>
      </c>
    </row>
    <row r="2344" spans="1:16" x14ac:dyDescent="0.55000000000000004">
      <c r="A2344" t="s">
        <v>0</v>
      </c>
      <c r="B2344" t="s">
        <v>7478</v>
      </c>
      <c r="C2344" t="s">
        <v>2883</v>
      </c>
      <c r="D2344" t="s">
        <v>3828</v>
      </c>
      <c r="E2344" t="s">
        <v>51</v>
      </c>
      <c r="F2344" t="b">
        <v>0</v>
      </c>
      <c r="G2344" t="s">
        <v>30</v>
      </c>
      <c r="H2344" s="4">
        <v>45697.625601851847</v>
      </c>
      <c r="I2344" t="b">
        <v>1</v>
      </c>
      <c r="J2344" t="b">
        <v>0</v>
      </c>
      <c r="K2344" t="s">
        <v>24</v>
      </c>
      <c r="L2344" t="s">
        <v>36</v>
      </c>
      <c r="N2344">
        <v>53.5</v>
      </c>
      <c r="O2344" t="s">
        <v>7479</v>
      </c>
      <c r="P2344" t="s">
        <v>338</v>
      </c>
    </row>
    <row r="2345" spans="1:16" x14ac:dyDescent="0.55000000000000004">
      <c r="A2345" t="s">
        <v>1</v>
      </c>
      <c r="B2345" t="s">
        <v>4444</v>
      </c>
      <c r="C2345" t="s">
        <v>122</v>
      </c>
      <c r="D2345" t="s">
        <v>3973</v>
      </c>
      <c r="E2345" t="s">
        <v>20</v>
      </c>
      <c r="F2345" t="b">
        <v>0</v>
      </c>
      <c r="G2345" t="s">
        <v>52</v>
      </c>
      <c r="H2345" s="4">
        <v>45697.625740740739</v>
      </c>
      <c r="I2345" t="b">
        <v>0</v>
      </c>
      <c r="J2345" t="b">
        <v>1</v>
      </c>
      <c r="K2345" t="s">
        <v>24</v>
      </c>
      <c r="L2345" t="s">
        <v>22</v>
      </c>
      <c r="M2345">
        <v>222545</v>
      </c>
      <c r="O2345" t="s">
        <v>759</v>
      </c>
      <c r="P2345" t="s">
        <v>2237</v>
      </c>
    </row>
    <row r="2346" spans="1:16" x14ac:dyDescent="0.55000000000000004">
      <c r="A2346" t="s">
        <v>1</v>
      </c>
      <c r="B2346" t="s">
        <v>7480</v>
      </c>
      <c r="C2346" t="s">
        <v>82</v>
      </c>
      <c r="D2346" t="s">
        <v>4084</v>
      </c>
      <c r="E2346" t="s">
        <v>20</v>
      </c>
      <c r="F2346" t="b">
        <v>0</v>
      </c>
      <c r="G2346" t="s">
        <v>27</v>
      </c>
      <c r="H2346" s="4">
        <v>45697.626018518517</v>
      </c>
      <c r="I2346" t="b">
        <v>0</v>
      </c>
      <c r="J2346" t="b">
        <v>0</v>
      </c>
      <c r="K2346" t="s">
        <v>24</v>
      </c>
      <c r="L2346" t="s">
        <v>22</v>
      </c>
      <c r="M2346">
        <v>155000</v>
      </c>
      <c r="O2346" t="s">
        <v>377</v>
      </c>
      <c r="P2346" t="s">
        <v>3559</v>
      </c>
    </row>
    <row r="2347" spans="1:16" x14ac:dyDescent="0.55000000000000004">
      <c r="A2347" t="s">
        <v>2</v>
      </c>
      <c r="B2347" t="s">
        <v>7481</v>
      </c>
      <c r="C2347" t="s">
        <v>24</v>
      </c>
      <c r="D2347" t="s">
        <v>4328</v>
      </c>
      <c r="E2347" t="s">
        <v>20</v>
      </c>
      <c r="F2347" t="b">
        <v>0</v>
      </c>
      <c r="G2347" t="s">
        <v>27</v>
      </c>
      <c r="H2347" s="4">
        <v>45697.626979166656</v>
      </c>
      <c r="I2347" t="b">
        <v>0</v>
      </c>
      <c r="J2347" t="b">
        <v>0</v>
      </c>
      <c r="K2347" t="s">
        <v>24</v>
      </c>
      <c r="L2347" t="s">
        <v>22</v>
      </c>
      <c r="M2347">
        <v>126500</v>
      </c>
      <c r="O2347" t="s">
        <v>7482</v>
      </c>
      <c r="P2347" t="s">
        <v>7483</v>
      </c>
    </row>
    <row r="2348" spans="1:16" x14ac:dyDescent="0.55000000000000004">
      <c r="A2348" t="s">
        <v>0</v>
      </c>
      <c r="B2348" t="s">
        <v>2760</v>
      </c>
      <c r="C2348" t="s">
        <v>236</v>
      </c>
      <c r="D2348" t="s">
        <v>2208</v>
      </c>
      <c r="E2348" t="s">
        <v>20</v>
      </c>
      <c r="F2348" t="b">
        <v>0</v>
      </c>
      <c r="G2348" t="s">
        <v>27</v>
      </c>
      <c r="H2348" s="4">
        <v>45697.666817129633</v>
      </c>
      <c r="I2348" t="b">
        <v>0</v>
      </c>
      <c r="J2348" t="b">
        <v>1</v>
      </c>
      <c r="K2348" t="s">
        <v>24</v>
      </c>
      <c r="L2348" t="s">
        <v>22</v>
      </c>
      <c r="M2348">
        <v>120000</v>
      </c>
      <c r="O2348" t="s">
        <v>301</v>
      </c>
      <c r="P2348" t="s">
        <v>7484</v>
      </c>
    </row>
    <row r="2349" spans="1:16" x14ac:dyDescent="0.55000000000000004">
      <c r="A2349" t="s">
        <v>0</v>
      </c>
      <c r="B2349" t="s">
        <v>7485</v>
      </c>
      <c r="C2349" t="s">
        <v>179</v>
      </c>
      <c r="D2349" t="s">
        <v>3828</v>
      </c>
      <c r="E2349" t="s">
        <v>20</v>
      </c>
      <c r="F2349" t="b">
        <v>0</v>
      </c>
      <c r="G2349" t="s">
        <v>27</v>
      </c>
      <c r="H2349" s="4">
        <v>45697.66684027778</v>
      </c>
      <c r="I2349" t="b">
        <v>0</v>
      </c>
      <c r="J2349" t="b">
        <v>1</v>
      </c>
      <c r="K2349" t="s">
        <v>24</v>
      </c>
      <c r="L2349" t="s">
        <v>22</v>
      </c>
      <c r="M2349">
        <v>79871.5</v>
      </c>
      <c r="O2349" t="s">
        <v>3851</v>
      </c>
      <c r="P2349" t="s">
        <v>7486</v>
      </c>
    </row>
    <row r="2350" spans="1:16" x14ac:dyDescent="0.55000000000000004">
      <c r="A2350" t="s">
        <v>139</v>
      </c>
      <c r="B2350" t="s">
        <v>7487</v>
      </c>
      <c r="C2350" t="s">
        <v>1421</v>
      </c>
      <c r="D2350" t="s">
        <v>3828</v>
      </c>
      <c r="E2350" t="s">
        <v>20</v>
      </c>
      <c r="F2350" t="b">
        <v>0</v>
      </c>
      <c r="G2350" t="s">
        <v>52</v>
      </c>
      <c r="H2350" s="4">
        <v>45697.667858796303</v>
      </c>
      <c r="I2350" t="b">
        <v>0</v>
      </c>
      <c r="J2350" t="b">
        <v>1</v>
      </c>
      <c r="K2350" t="s">
        <v>24</v>
      </c>
      <c r="L2350" t="s">
        <v>22</v>
      </c>
      <c r="M2350">
        <v>120000</v>
      </c>
      <c r="O2350" t="s">
        <v>7488</v>
      </c>
      <c r="P2350" t="s">
        <v>7489</v>
      </c>
    </row>
    <row r="2351" spans="1:16" x14ac:dyDescent="0.55000000000000004">
      <c r="A2351" t="s">
        <v>40</v>
      </c>
      <c r="B2351" t="s">
        <v>7490</v>
      </c>
      <c r="C2351" t="s">
        <v>825</v>
      </c>
      <c r="D2351" t="s">
        <v>3828</v>
      </c>
      <c r="E2351" t="s">
        <v>20</v>
      </c>
      <c r="F2351" t="b">
        <v>0</v>
      </c>
      <c r="G2351" t="s">
        <v>27</v>
      </c>
      <c r="H2351" s="4">
        <v>45697.668009259258</v>
      </c>
      <c r="I2351" t="b">
        <v>1</v>
      </c>
      <c r="J2351" t="b">
        <v>1</v>
      </c>
      <c r="K2351" t="s">
        <v>24</v>
      </c>
      <c r="L2351" t="s">
        <v>22</v>
      </c>
      <c r="M2351">
        <v>147500</v>
      </c>
      <c r="O2351" t="s">
        <v>2576</v>
      </c>
      <c r="P2351" t="s">
        <v>7491</v>
      </c>
    </row>
    <row r="2352" spans="1:16" x14ac:dyDescent="0.55000000000000004">
      <c r="A2352" t="s">
        <v>0</v>
      </c>
      <c r="B2352" t="s">
        <v>0</v>
      </c>
      <c r="C2352" t="s">
        <v>76</v>
      </c>
      <c r="D2352" t="s">
        <v>4090</v>
      </c>
      <c r="E2352" t="s">
        <v>20</v>
      </c>
      <c r="F2352" t="b">
        <v>0</v>
      </c>
      <c r="G2352" t="s">
        <v>41</v>
      </c>
      <c r="H2352" s="4">
        <v>45697.708738425928</v>
      </c>
      <c r="I2352" t="b">
        <v>0</v>
      </c>
      <c r="J2352" t="b">
        <v>0</v>
      </c>
      <c r="K2352" t="s">
        <v>24</v>
      </c>
      <c r="L2352" t="s">
        <v>36</v>
      </c>
      <c r="N2352">
        <v>37.5</v>
      </c>
      <c r="O2352" t="s">
        <v>712</v>
      </c>
      <c r="P2352" t="s">
        <v>1904</v>
      </c>
    </row>
    <row r="2353" spans="1:16" x14ac:dyDescent="0.55000000000000004">
      <c r="A2353" t="s">
        <v>139</v>
      </c>
      <c r="B2353" t="s">
        <v>7523</v>
      </c>
      <c r="C2353" t="s">
        <v>151</v>
      </c>
      <c r="D2353" t="s">
        <v>3973</v>
      </c>
      <c r="E2353" t="s">
        <v>20</v>
      </c>
      <c r="F2353" t="b">
        <v>0</v>
      </c>
      <c r="G2353" t="s">
        <v>30</v>
      </c>
      <c r="H2353" s="4">
        <v>45697.709236111114</v>
      </c>
      <c r="I2353" t="b">
        <v>0</v>
      </c>
      <c r="J2353" t="b">
        <v>0</v>
      </c>
      <c r="K2353" t="s">
        <v>24</v>
      </c>
      <c r="L2353" t="s">
        <v>36</v>
      </c>
      <c r="N2353">
        <v>22</v>
      </c>
      <c r="O2353" t="s">
        <v>7524</v>
      </c>
      <c r="P2353" t="s">
        <v>2808</v>
      </c>
    </row>
    <row r="2354" spans="1:16" x14ac:dyDescent="0.55000000000000004">
      <c r="A2354" t="s">
        <v>2</v>
      </c>
      <c r="B2354" t="s">
        <v>417</v>
      </c>
      <c r="C2354" t="s">
        <v>908</v>
      </c>
      <c r="D2354" t="s">
        <v>3828</v>
      </c>
      <c r="E2354" t="s">
        <v>20</v>
      </c>
      <c r="F2354" t="b">
        <v>0</v>
      </c>
      <c r="G2354" t="s">
        <v>27</v>
      </c>
      <c r="H2354" s="4">
        <v>45697.710324074083</v>
      </c>
      <c r="I2354" t="b">
        <v>0</v>
      </c>
      <c r="J2354" t="b">
        <v>0</v>
      </c>
      <c r="K2354" t="s">
        <v>24</v>
      </c>
      <c r="L2354" t="s">
        <v>22</v>
      </c>
      <c r="M2354">
        <v>90094.2578125</v>
      </c>
      <c r="O2354" t="s">
        <v>6068</v>
      </c>
      <c r="P2354" t="s">
        <v>6069</v>
      </c>
    </row>
    <row r="2355" spans="1:16" x14ac:dyDescent="0.55000000000000004">
      <c r="A2355" t="s">
        <v>2</v>
      </c>
      <c r="B2355" t="s">
        <v>2337</v>
      </c>
      <c r="C2355" t="s">
        <v>49</v>
      </c>
      <c r="D2355" t="s">
        <v>3973</v>
      </c>
      <c r="E2355" t="s">
        <v>20</v>
      </c>
      <c r="F2355" t="b">
        <v>0</v>
      </c>
      <c r="G2355" t="s">
        <v>30</v>
      </c>
      <c r="H2355" s="4">
        <v>45697.711342592593</v>
      </c>
      <c r="I2355" t="b">
        <v>0</v>
      </c>
      <c r="J2355" t="b">
        <v>0</v>
      </c>
      <c r="K2355" t="s">
        <v>24</v>
      </c>
      <c r="L2355" t="s">
        <v>22</v>
      </c>
      <c r="M2355">
        <v>350000</v>
      </c>
      <c r="O2355" t="s">
        <v>3634</v>
      </c>
      <c r="P2355" t="s">
        <v>7163</v>
      </c>
    </row>
    <row r="2356" spans="1:16" x14ac:dyDescent="0.55000000000000004">
      <c r="A2356" t="s">
        <v>139</v>
      </c>
      <c r="B2356" t="s">
        <v>2929</v>
      </c>
      <c r="C2356" t="s">
        <v>3238</v>
      </c>
      <c r="D2356" t="s">
        <v>3973</v>
      </c>
      <c r="E2356" t="s">
        <v>20</v>
      </c>
      <c r="F2356" t="b">
        <v>0</v>
      </c>
      <c r="G2356" t="s">
        <v>41</v>
      </c>
      <c r="H2356" s="4">
        <v>45697.7503125</v>
      </c>
      <c r="I2356" t="b">
        <v>0</v>
      </c>
      <c r="J2356" t="b">
        <v>1</v>
      </c>
      <c r="K2356" t="s">
        <v>24</v>
      </c>
      <c r="L2356" t="s">
        <v>22</v>
      </c>
      <c r="M2356">
        <v>103900</v>
      </c>
      <c r="O2356" t="s">
        <v>4329</v>
      </c>
      <c r="P2356" t="s">
        <v>7492</v>
      </c>
    </row>
    <row r="2357" spans="1:16" x14ac:dyDescent="0.55000000000000004">
      <c r="A2357" t="s">
        <v>139</v>
      </c>
      <c r="B2357" t="s">
        <v>7493</v>
      </c>
      <c r="C2357" t="s">
        <v>151</v>
      </c>
      <c r="D2357" t="s">
        <v>3828</v>
      </c>
      <c r="E2357" t="s">
        <v>51</v>
      </c>
      <c r="F2357" t="b">
        <v>0</v>
      </c>
      <c r="G2357" t="s">
        <v>30</v>
      </c>
      <c r="H2357" s="4">
        <v>45697.750902777778</v>
      </c>
      <c r="I2357" t="b">
        <v>1</v>
      </c>
      <c r="J2357" t="b">
        <v>0</v>
      </c>
      <c r="K2357" t="s">
        <v>24</v>
      </c>
      <c r="L2357" t="s">
        <v>36</v>
      </c>
      <c r="N2357">
        <v>38</v>
      </c>
      <c r="O2357" t="s">
        <v>6991</v>
      </c>
    </row>
    <row r="2358" spans="1:16" x14ac:dyDescent="0.55000000000000004">
      <c r="A2358" t="s">
        <v>2</v>
      </c>
      <c r="B2358" t="s">
        <v>7494</v>
      </c>
      <c r="C2358" t="s">
        <v>945</v>
      </c>
      <c r="D2358" t="s">
        <v>3600</v>
      </c>
      <c r="E2358" t="s">
        <v>20</v>
      </c>
      <c r="F2358" t="b">
        <v>0</v>
      </c>
      <c r="G2358" t="s">
        <v>27</v>
      </c>
      <c r="H2358" s="4">
        <v>45697.751388888893</v>
      </c>
      <c r="I2358" t="b">
        <v>1</v>
      </c>
      <c r="J2358" t="b">
        <v>1</v>
      </c>
      <c r="K2358" t="s">
        <v>24</v>
      </c>
      <c r="L2358" t="s">
        <v>22</v>
      </c>
      <c r="M2358">
        <v>145000</v>
      </c>
      <c r="O2358" t="s">
        <v>7495</v>
      </c>
      <c r="P2358" t="s">
        <v>7496</v>
      </c>
    </row>
    <row r="2359" spans="1:16" x14ac:dyDescent="0.55000000000000004">
      <c r="A2359" t="s">
        <v>19</v>
      </c>
      <c r="B2359" t="s">
        <v>7497</v>
      </c>
      <c r="C2359" t="s">
        <v>122</v>
      </c>
      <c r="D2359" t="s">
        <v>3973</v>
      </c>
      <c r="E2359" t="s">
        <v>20</v>
      </c>
      <c r="F2359" t="b">
        <v>0</v>
      </c>
      <c r="G2359" t="s">
        <v>52</v>
      </c>
      <c r="H2359" s="4">
        <v>45697.75240740741</v>
      </c>
      <c r="I2359" t="b">
        <v>1</v>
      </c>
      <c r="J2359" t="b">
        <v>0</v>
      </c>
      <c r="K2359" t="s">
        <v>24</v>
      </c>
      <c r="L2359" t="s">
        <v>22</v>
      </c>
      <c r="M2359">
        <v>112116</v>
      </c>
      <c r="O2359" t="s">
        <v>554</v>
      </c>
      <c r="P2359" t="s">
        <v>7498</v>
      </c>
    </row>
    <row r="2360" spans="1:16" x14ac:dyDescent="0.55000000000000004">
      <c r="A2360" t="s">
        <v>0</v>
      </c>
      <c r="B2360" t="s">
        <v>4251</v>
      </c>
      <c r="C2360" t="s">
        <v>3519</v>
      </c>
      <c r="D2360" t="s">
        <v>3973</v>
      </c>
      <c r="E2360" t="s">
        <v>20</v>
      </c>
      <c r="F2360" t="b">
        <v>0</v>
      </c>
      <c r="G2360" t="s">
        <v>27</v>
      </c>
      <c r="H2360" s="4">
        <v>45697.791770833333</v>
      </c>
      <c r="I2360" t="b">
        <v>1</v>
      </c>
      <c r="J2360" t="b">
        <v>0</v>
      </c>
      <c r="K2360" t="s">
        <v>24</v>
      </c>
      <c r="L2360" t="s">
        <v>22</v>
      </c>
      <c r="M2360">
        <v>70000</v>
      </c>
      <c r="O2360" t="s">
        <v>7499</v>
      </c>
      <c r="P2360" t="s">
        <v>1075</v>
      </c>
    </row>
    <row r="2361" spans="1:16" x14ac:dyDescent="0.55000000000000004">
      <c r="A2361" t="s">
        <v>1</v>
      </c>
      <c r="B2361" t="s">
        <v>7500</v>
      </c>
      <c r="C2361" t="s">
        <v>624</v>
      </c>
      <c r="D2361" t="s">
        <v>3973</v>
      </c>
      <c r="E2361" t="s">
        <v>20</v>
      </c>
      <c r="F2361" t="b">
        <v>0</v>
      </c>
      <c r="G2361" t="s">
        <v>35</v>
      </c>
      <c r="H2361" s="4">
        <v>45697.792164351849</v>
      </c>
      <c r="I2361" t="b">
        <v>0</v>
      </c>
      <c r="J2361" t="b">
        <v>1</v>
      </c>
      <c r="K2361" t="s">
        <v>24</v>
      </c>
      <c r="L2361" t="s">
        <v>22</v>
      </c>
      <c r="M2361">
        <v>184000</v>
      </c>
      <c r="O2361" t="s">
        <v>65</v>
      </c>
      <c r="P2361" t="s">
        <v>66</v>
      </c>
    </row>
    <row r="2362" spans="1:16" x14ac:dyDescent="0.55000000000000004">
      <c r="A2362" t="s">
        <v>2</v>
      </c>
      <c r="B2362" t="s">
        <v>7244</v>
      </c>
      <c r="C2362" t="s">
        <v>322</v>
      </c>
      <c r="D2362" t="s">
        <v>3973</v>
      </c>
      <c r="E2362" t="s">
        <v>20</v>
      </c>
      <c r="F2362" t="b">
        <v>0</v>
      </c>
      <c r="G2362" t="s">
        <v>41</v>
      </c>
      <c r="H2362" s="4">
        <v>45697.792210648149</v>
      </c>
      <c r="I2362" t="b">
        <v>0</v>
      </c>
      <c r="J2362" t="b">
        <v>1</v>
      </c>
      <c r="K2362" t="s">
        <v>24</v>
      </c>
      <c r="L2362" t="s">
        <v>22</v>
      </c>
      <c r="M2362">
        <v>193500</v>
      </c>
      <c r="O2362" t="s">
        <v>3973</v>
      </c>
      <c r="P2362" t="s">
        <v>7245</v>
      </c>
    </row>
    <row r="2363" spans="1:16" x14ac:dyDescent="0.55000000000000004">
      <c r="A2363" t="s">
        <v>89</v>
      </c>
      <c r="B2363" t="s">
        <v>7501</v>
      </c>
      <c r="C2363" t="s">
        <v>44</v>
      </c>
      <c r="D2363" t="s">
        <v>3973</v>
      </c>
      <c r="E2363" t="s">
        <v>20</v>
      </c>
      <c r="F2363" t="b">
        <v>0</v>
      </c>
      <c r="G2363" t="s">
        <v>41</v>
      </c>
      <c r="H2363" s="4">
        <v>45697.83</v>
      </c>
      <c r="I2363" t="b">
        <v>0</v>
      </c>
      <c r="J2363" t="b">
        <v>0</v>
      </c>
      <c r="K2363" t="s">
        <v>24</v>
      </c>
      <c r="L2363" t="s">
        <v>22</v>
      </c>
      <c r="M2363">
        <v>144000</v>
      </c>
      <c r="O2363" t="s">
        <v>7502</v>
      </c>
      <c r="P2363" t="s">
        <v>7503</v>
      </c>
    </row>
    <row r="2364" spans="1:16" x14ac:dyDescent="0.55000000000000004">
      <c r="A2364" t="s">
        <v>40</v>
      </c>
      <c r="B2364" t="s">
        <v>57</v>
      </c>
      <c r="C2364" t="s">
        <v>179</v>
      </c>
      <c r="D2364" t="s">
        <v>3973</v>
      </c>
      <c r="E2364" t="s">
        <v>20</v>
      </c>
      <c r="F2364" t="b">
        <v>0</v>
      </c>
      <c r="G2364" t="s">
        <v>52</v>
      </c>
      <c r="H2364" s="4">
        <v>45697.832152777781</v>
      </c>
      <c r="I2364" t="b">
        <v>0</v>
      </c>
      <c r="J2364" t="b">
        <v>1</v>
      </c>
      <c r="K2364" t="s">
        <v>24</v>
      </c>
      <c r="L2364" t="s">
        <v>22</v>
      </c>
      <c r="M2364">
        <v>139105</v>
      </c>
      <c r="O2364" t="s">
        <v>1856</v>
      </c>
      <c r="P2364" t="s">
        <v>2720</v>
      </c>
    </row>
    <row r="2365" spans="1:16" x14ac:dyDescent="0.55000000000000004">
      <c r="A2365" t="s">
        <v>0</v>
      </c>
      <c r="B2365" t="s">
        <v>7504</v>
      </c>
      <c r="C2365" t="s">
        <v>203</v>
      </c>
      <c r="D2365" t="s">
        <v>3973</v>
      </c>
      <c r="E2365" t="s">
        <v>20</v>
      </c>
      <c r="F2365" t="b">
        <v>0</v>
      </c>
      <c r="G2365" t="s">
        <v>23</v>
      </c>
      <c r="H2365" s="4">
        <v>45697.832256944443</v>
      </c>
      <c r="I2365" t="b">
        <v>1</v>
      </c>
      <c r="J2365" t="b">
        <v>1</v>
      </c>
      <c r="K2365" t="s">
        <v>24</v>
      </c>
      <c r="L2365" t="s">
        <v>22</v>
      </c>
      <c r="M2365">
        <v>85000</v>
      </c>
      <c r="O2365" t="s">
        <v>4675</v>
      </c>
      <c r="P2365" t="s">
        <v>204</v>
      </c>
    </row>
    <row r="2366" spans="1:16" x14ac:dyDescent="0.55000000000000004">
      <c r="A2366" t="s">
        <v>0</v>
      </c>
      <c r="B2366" t="s">
        <v>1219</v>
      </c>
      <c r="C2366" t="s">
        <v>64</v>
      </c>
      <c r="D2366" t="s">
        <v>6851</v>
      </c>
      <c r="E2366" t="s">
        <v>20</v>
      </c>
      <c r="F2366" t="b">
        <v>0</v>
      </c>
      <c r="G2366" t="s">
        <v>52</v>
      </c>
      <c r="H2366" s="4">
        <v>45697.834317129629</v>
      </c>
      <c r="I2366" t="b">
        <v>1</v>
      </c>
      <c r="J2366" t="b">
        <v>0</v>
      </c>
      <c r="K2366" t="s">
        <v>24</v>
      </c>
      <c r="L2366" t="s">
        <v>36</v>
      </c>
      <c r="N2366">
        <v>37.5</v>
      </c>
      <c r="O2366" t="s">
        <v>131</v>
      </c>
      <c r="P2366" t="s">
        <v>1463</v>
      </c>
    </row>
    <row r="2367" spans="1:16" x14ac:dyDescent="0.55000000000000004">
      <c r="A2367" t="s">
        <v>0</v>
      </c>
      <c r="B2367" t="s">
        <v>7505</v>
      </c>
      <c r="C2367" t="s">
        <v>2015</v>
      </c>
      <c r="D2367" t="s">
        <v>3973</v>
      </c>
      <c r="E2367" t="s">
        <v>51</v>
      </c>
      <c r="F2367" t="b">
        <v>0</v>
      </c>
      <c r="G2367" t="s">
        <v>27</v>
      </c>
      <c r="H2367" s="4">
        <v>45697.834456018521</v>
      </c>
      <c r="I2367" t="b">
        <v>0</v>
      </c>
      <c r="J2367" t="b">
        <v>0</v>
      </c>
      <c r="K2367" t="s">
        <v>24</v>
      </c>
      <c r="L2367" t="s">
        <v>36</v>
      </c>
      <c r="N2367">
        <v>30</v>
      </c>
      <c r="O2367" t="s">
        <v>1137</v>
      </c>
      <c r="P2367" t="s">
        <v>1687</v>
      </c>
    </row>
    <row r="2368" spans="1:16" x14ac:dyDescent="0.55000000000000004">
      <c r="A2368" t="s">
        <v>0</v>
      </c>
      <c r="B2368" t="s">
        <v>7506</v>
      </c>
      <c r="C2368" t="s">
        <v>966</v>
      </c>
      <c r="D2368" t="s">
        <v>3957</v>
      </c>
      <c r="E2368" t="s">
        <v>20</v>
      </c>
      <c r="F2368" t="b">
        <v>0</v>
      </c>
      <c r="G2368" t="s">
        <v>30</v>
      </c>
      <c r="H2368" s="4">
        <v>45697.836087962962</v>
      </c>
      <c r="I2368" t="b">
        <v>0</v>
      </c>
      <c r="J2368" t="b">
        <v>0</v>
      </c>
      <c r="K2368" t="s">
        <v>24</v>
      </c>
      <c r="L2368" t="s">
        <v>36</v>
      </c>
      <c r="N2368">
        <v>25</v>
      </c>
      <c r="O2368" t="s">
        <v>7507</v>
      </c>
      <c r="P2368" t="s">
        <v>7508</v>
      </c>
    </row>
    <row r="2369" spans="1:16" x14ac:dyDescent="0.55000000000000004">
      <c r="A2369" t="s">
        <v>0</v>
      </c>
      <c r="B2369" t="s">
        <v>3005</v>
      </c>
      <c r="C2369" t="s">
        <v>203</v>
      </c>
      <c r="D2369" t="s">
        <v>3973</v>
      </c>
      <c r="E2369" t="s">
        <v>20</v>
      </c>
      <c r="F2369" t="b">
        <v>0</v>
      </c>
      <c r="G2369" t="s">
        <v>23</v>
      </c>
      <c r="H2369" s="4">
        <v>45697.868854166663</v>
      </c>
      <c r="I2369" t="b">
        <v>1</v>
      </c>
      <c r="J2369" t="b">
        <v>1</v>
      </c>
      <c r="K2369" t="s">
        <v>24</v>
      </c>
      <c r="L2369" t="s">
        <v>36</v>
      </c>
      <c r="N2369">
        <v>19</v>
      </c>
      <c r="O2369" t="s">
        <v>4344</v>
      </c>
      <c r="P2369" t="s">
        <v>7509</v>
      </c>
    </row>
    <row r="2370" spans="1:16" x14ac:dyDescent="0.55000000000000004">
      <c r="A2370" t="s">
        <v>0</v>
      </c>
      <c r="B2370" t="s">
        <v>7510</v>
      </c>
      <c r="C2370" t="s">
        <v>985</v>
      </c>
      <c r="D2370" t="s">
        <v>4328</v>
      </c>
      <c r="E2370" t="s">
        <v>20</v>
      </c>
      <c r="F2370" t="b">
        <v>0</v>
      </c>
      <c r="G2370" t="s">
        <v>27</v>
      </c>
      <c r="H2370" s="4">
        <v>45697.871157407397</v>
      </c>
      <c r="I2370" t="b">
        <v>0</v>
      </c>
      <c r="J2370" t="b">
        <v>1</v>
      </c>
      <c r="K2370" t="s">
        <v>24</v>
      </c>
      <c r="L2370" t="s">
        <v>22</v>
      </c>
      <c r="M2370">
        <v>120000</v>
      </c>
      <c r="O2370" t="s">
        <v>7511</v>
      </c>
    </row>
    <row r="2371" spans="1:16" x14ac:dyDescent="0.55000000000000004">
      <c r="A2371" t="s">
        <v>0</v>
      </c>
      <c r="B2371" t="s">
        <v>7525</v>
      </c>
      <c r="C2371" t="s">
        <v>372</v>
      </c>
      <c r="D2371" t="s">
        <v>2208</v>
      </c>
      <c r="E2371" t="s">
        <v>20</v>
      </c>
      <c r="F2371" t="b">
        <v>0</v>
      </c>
      <c r="G2371" t="s">
        <v>27</v>
      </c>
      <c r="H2371" s="4">
        <v>45697.874988425923</v>
      </c>
      <c r="I2371" t="b">
        <v>0</v>
      </c>
      <c r="J2371" t="b">
        <v>0</v>
      </c>
      <c r="K2371" t="s">
        <v>24</v>
      </c>
      <c r="L2371" t="s">
        <v>22</v>
      </c>
      <c r="M2371">
        <v>82500</v>
      </c>
      <c r="O2371" t="s">
        <v>7526</v>
      </c>
      <c r="P2371" t="s">
        <v>7527</v>
      </c>
    </row>
    <row r="2372" spans="1:16" x14ac:dyDescent="0.55000000000000004">
      <c r="A2372" t="s">
        <v>2</v>
      </c>
      <c r="B2372" t="s">
        <v>7512</v>
      </c>
      <c r="C2372" t="s">
        <v>24</v>
      </c>
      <c r="D2372" t="s">
        <v>4035</v>
      </c>
      <c r="E2372" t="s">
        <v>20</v>
      </c>
      <c r="F2372" t="b">
        <v>0</v>
      </c>
      <c r="G2372" t="s">
        <v>41</v>
      </c>
      <c r="H2372" s="4">
        <v>45697.877106481479</v>
      </c>
      <c r="I2372" t="b">
        <v>1</v>
      </c>
      <c r="J2372" t="b">
        <v>1</v>
      </c>
      <c r="K2372" t="s">
        <v>24</v>
      </c>
      <c r="L2372" t="s">
        <v>22</v>
      </c>
      <c r="M2372">
        <v>125000</v>
      </c>
      <c r="O2372" t="s">
        <v>1831</v>
      </c>
      <c r="P2372" t="s">
        <v>7513</v>
      </c>
    </row>
    <row r="2373" spans="1:16" x14ac:dyDescent="0.55000000000000004">
      <c r="A2373" t="s">
        <v>0</v>
      </c>
      <c r="B2373" t="s">
        <v>7514</v>
      </c>
      <c r="C2373" t="s">
        <v>82</v>
      </c>
      <c r="D2373" t="s">
        <v>3973</v>
      </c>
      <c r="E2373" t="s">
        <v>105</v>
      </c>
      <c r="F2373" t="b">
        <v>0</v>
      </c>
      <c r="G2373" t="s">
        <v>27</v>
      </c>
      <c r="H2373" s="4">
        <v>45697.916770833333</v>
      </c>
      <c r="I2373" t="b">
        <v>0</v>
      </c>
      <c r="J2373" t="b">
        <v>0</v>
      </c>
      <c r="K2373" t="s">
        <v>24</v>
      </c>
      <c r="L2373" t="s">
        <v>36</v>
      </c>
      <c r="N2373">
        <v>15.25</v>
      </c>
      <c r="O2373" t="s">
        <v>7515</v>
      </c>
    </row>
    <row r="2374" spans="1:16" x14ac:dyDescent="0.55000000000000004">
      <c r="A2374" t="s">
        <v>2</v>
      </c>
      <c r="B2374" t="s">
        <v>4481</v>
      </c>
      <c r="C2374" t="s">
        <v>2555</v>
      </c>
      <c r="D2374" t="s">
        <v>3973</v>
      </c>
      <c r="E2374" t="s">
        <v>20</v>
      </c>
      <c r="F2374" t="b">
        <v>0</v>
      </c>
      <c r="G2374" t="s">
        <v>27</v>
      </c>
      <c r="H2374" s="4">
        <v>45697.918055555558</v>
      </c>
      <c r="I2374" t="b">
        <v>1</v>
      </c>
      <c r="J2374" t="b">
        <v>1</v>
      </c>
      <c r="K2374" t="s">
        <v>24</v>
      </c>
      <c r="L2374" t="s">
        <v>36</v>
      </c>
      <c r="N2374">
        <v>60</v>
      </c>
      <c r="O2374" t="s">
        <v>1227</v>
      </c>
      <c r="P2374" t="s">
        <v>887</v>
      </c>
    </row>
    <row r="2375" spans="1:16" x14ac:dyDescent="0.55000000000000004">
      <c r="A2375" t="s">
        <v>0</v>
      </c>
      <c r="B2375" t="s">
        <v>7516</v>
      </c>
      <c r="C2375" t="s">
        <v>1096</v>
      </c>
      <c r="D2375" t="s">
        <v>3828</v>
      </c>
      <c r="E2375" t="s">
        <v>20</v>
      </c>
      <c r="F2375" t="b">
        <v>0</v>
      </c>
      <c r="G2375" t="s">
        <v>27</v>
      </c>
      <c r="H2375" s="4">
        <v>45697.954479166663</v>
      </c>
      <c r="I2375" t="b">
        <v>0</v>
      </c>
      <c r="J2375" t="b">
        <v>0</v>
      </c>
      <c r="K2375" t="s">
        <v>24</v>
      </c>
      <c r="L2375" t="s">
        <v>36</v>
      </c>
      <c r="N2375">
        <v>67.360000610351563</v>
      </c>
      <c r="O2375" t="s">
        <v>7517</v>
      </c>
      <c r="P2375" t="s">
        <v>7518</v>
      </c>
    </row>
    <row r="2376" spans="1:16" x14ac:dyDescent="0.55000000000000004">
      <c r="A2376" t="s">
        <v>1</v>
      </c>
      <c r="B2376" t="s">
        <v>7403</v>
      </c>
      <c r="C2376" t="s">
        <v>39</v>
      </c>
      <c r="D2376" t="s">
        <v>3973</v>
      </c>
      <c r="E2376" t="s">
        <v>51</v>
      </c>
      <c r="F2376" t="b">
        <v>1</v>
      </c>
      <c r="G2376" t="s">
        <v>41</v>
      </c>
      <c r="H2376" s="4">
        <v>45698.000034722223</v>
      </c>
      <c r="I2376" t="b">
        <v>0</v>
      </c>
      <c r="J2376" t="b">
        <v>1</v>
      </c>
      <c r="K2376" t="s">
        <v>24</v>
      </c>
      <c r="L2376" t="s">
        <v>36</v>
      </c>
      <c r="N2376">
        <v>31</v>
      </c>
      <c r="O2376" t="s">
        <v>7404</v>
      </c>
      <c r="P2376" t="s">
        <v>1212</v>
      </c>
    </row>
    <row r="2377" spans="1:16" x14ac:dyDescent="0.55000000000000004">
      <c r="A2377" t="s">
        <v>2</v>
      </c>
      <c r="B2377" t="s">
        <v>7406</v>
      </c>
      <c r="C2377" t="s">
        <v>780</v>
      </c>
      <c r="D2377" t="s">
        <v>3973</v>
      </c>
      <c r="E2377" t="s">
        <v>20</v>
      </c>
      <c r="F2377" t="b">
        <v>0</v>
      </c>
      <c r="G2377" t="s">
        <v>27</v>
      </c>
      <c r="H2377" s="4">
        <v>45698.000173611108</v>
      </c>
      <c r="I2377" t="b">
        <v>0</v>
      </c>
      <c r="J2377" t="b">
        <v>0</v>
      </c>
      <c r="K2377" t="s">
        <v>24</v>
      </c>
      <c r="L2377" t="s">
        <v>22</v>
      </c>
      <c r="M2377">
        <v>82850</v>
      </c>
      <c r="O2377" t="s">
        <v>5482</v>
      </c>
      <c r="P2377" t="s">
        <v>3772</v>
      </c>
    </row>
    <row r="2378" spans="1:16" x14ac:dyDescent="0.55000000000000004">
      <c r="A2378" t="s">
        <v>0</v>
      </c>
      <c r="B2378" t="s">
        <v>7405</v>
      </c>
      <c r="C2378" t="s">
        <v>5663</v>
      </c>
      <c r="D2378" t="s">
        <v>3957</v>
      </c>
      <c r="E2378" t="s">
        <v>34</v>
      </c>
      <c r="F2378" t="b">
        <v>0</v>
      </c>
      <c r="G2378" t="s">
        <v>27</v>
      </c>
      <c r="H2378" s="4">
        <v>45698.000173611108</v>
      </c>
      <c r="I2378" t="b">
        <v>0</v>
      </c>
      <c r="J2378" t="b">
        <v>0</v>
      </c>
      <c r="K2378" t="s">
        <v>24</v>
      </c>
      <c r="L2378" t="s">
        <v>36</v>
      </c>
      <c r="N2378">
        <v>24.014999389648441</v>
      </c>
      <c r="O2378" t="s">
        <v>5664</v>
      </c>
      <c r="P2378" t="s">
        <v>3686</v>
      </c>
    </row>
    <row r="2379" spans="1:16" x14ac:dyDescent="0.55000000000000004">
      <c r="A2379" t="s">
        <v>2</v>
      </c>
      <c r="B2379" t="s">
        <v>7407</v>
      </c>
      <c r="C2379" t="s">
        <v>372</v>
      </c>
      <c r="D2379" t="s">
        <v>4014</v>
      </c>
      <c r="E2379" t="s">
        <v>20</v>
      </c>
      <c r="F2379" t="b">
        <v>0</v>
      </c>
      <c r="G2379" t="s">
        <v>41</v>
      </c>
      <c r="H2379" s="4">
        <v>45698.00209490741</v>
      </c>
      <c r="I2379" t="b">
        <v>0</v>
      </c>
      <c r="J2379" t="b">
        <v>1</v>
      </c>
      <c r="K2379" t="s">
        <v>24</v>
      </c>
      <c r="L2379" t="s">
        <v>22</v>
      </c>
      <c r="M2379">
        <v>220900</v>
      </c>
      <c r="O2379" t="s">
        <v>402</v>
      </c>
      <c r="P2379" t="s">
        <v>7408</v>
      </c>
    </row>
    <row r="2380" spans="1:16" x14ac:dyDescent="0.55000000000000004">
      <c r="A2380" t="s">
        <v>2</v>
      </c>
      <c r="B2380" t="s">
        <v>2492</v>
      </c>
      <c r="C2380" t="s">
        <v>825</v>
      </c>
      <c r="D2380" t="s">
        <v>3973</v>
      </c>
      <c r="E2380" t="s">
        <v>20</v>
      </c>
      <c r="F2380" t="b">
        <v>0</v>
      </c>
      <c r="G2380" t="s">
        <v>35</v>
      </c>
      <c r="H2380" s="4">
        <v>45698.002395833333</v>
      </c>
      <c r="I2380" t="b">
        <v>0</v>
      </c>
      <c r="J2380" t="b">
        <v>1</v>
      </c>
      <c r="K2380" t="s">
        <v>24</v>
      </c>
      <c r="L2380" t="s">
        <v>22</v>
      </c>
      <c r="M2380">
        <v>122087</v>
      </c>
      <c r="O2380" t="s">
        <v>5482</v>
      </c>
      <c r="P2380" t="s">
        <v>7409</v>
      </c>
    </row>
    <row r="2381" spans="1:16" x14ac:dyDescent="0.55000000000000004">
      <c r="A2381" t="s">
        <v>2</v>
      </c>
      <c r="B2381" t="s">
        <v>7410</v>
      </c>
      <c r="C2381" t="s">
        <v>622</v>
      </c>
      <c r="D2381" t="s">
        <v>3973</v>
      </c>
      <c r="E2381" t="s">
        <v>20</v>
      </c>
      <c r="F2381" t="b">
        <v>0</v>
      </c>
      <c r="G2381" t="s">
        <v>52</v>
      </c>
      <c r="H2381" s="4">
        <v>45698.003298611111</v>
      </c>
      <c r="I2381" t="b">
        <v>0</v>
      </c>
      <c r="J2381" t="b">
        <v>1</v>
      </c>
      <c r="K2381" t="s">
        <v>24</v>
      </c>
      <c r="L2381" t="s">
        <v>22</v>
      </c>
      <c r="M2381">
        <v>115000</v>
      </c>
      <c r="O2381" t="s">
        <v>954</v>
      </c>
      <c r="P2381" t="s">
        <v>7411</v>
      </c>
    </row>
    <row r="2382" spans="1:16" x14ac:dyDescent="0.55000000000000004">
      <c r="A2382" t="s">
        <v>28</v>
      </c>
      <c r="B2382" t="s">
        <v>7412</v>
      </c>
      <c r="C2382" t="s">
        <v>39</v>
      </c>
      <c r="D2382" t="s">
        <v>3973</v>
      </c>
      <c r="E2382" t="s">
        <v>20</v>
      </c>
      <c r="F2382" t="b">
        <v>1</v>
      </c>
      <c r="G2382" t="s">
        <v>30</v>
      </c>
      <c r="H2382" s="4">
        <v>45698.017511574071</v>
      </c>
      <c r="I2382" t="b">
        <v>0</v>
      </c>
      <c r="J2382" t="b">
        <v>0</v>
      </c>
      <c r="K2382" t="s">
        <v>24</v>
      </c>
      <c r="L2382" t="s">
        <v>36</v>
      </c>
      <c r="N2382">
        <v>50</v>
      </c>
      <c r="O2382" t="s">
        <v>7413</v>
      </c>
    </row>
    <row r="2383" spans="1:16" x14ac:dyDescent="0.55000000000000004">
      <c r="A2383" t="s">
        <v>0</v>
      </c>
      <c r="B2383" t="s">
        <v>6983</v>
      </c>
      <c r="C2383" t="s">
        <v>39</v>
      </c>
      <c r="D2383" t="s">
        <v>3973</v>
      </c>
      <c r="E2383" t="s">
        <v>20</v>
      </c>
      <c r="F2383" t="b">
        <v>1</v>
      </c>
      <c r="G2383" t="s">
        <v>106</v>
      </c>
      <c r="H2383" s="4">
        <v>45698.018483796302</v>
      </c>
      <c r="I2383" t="b">
        <v>0</v>
      </c>
      <c r="J2383" t="b">
        <v>0</v>
      </c>
      <c r="K2383" t="s">
        <v>106</v>
      </c>
      <c r="L2383" t="s">
        <v>22</v>
      </c>
      <c r="M2383">
        <v>71500</v>
      </c>
      <c r="O2383" t="s">
        <v>6984</v>
      </c>
      <c r="P2383" t="s">
        <v>6985</v>
      </c>
    </row>
    <row r="2384" spans="1:16" x14ac:dyDescent="0.55000000000000004">
      <c r="A2384" t="s">
        <v>0</v>
      </c>
      <c r="B2384" t="s">
        <v>4495</v>
      </c>
      <c r="C2384" t="s">
        <v>140</v>
      </c>
      <c r="D2384" t="s">
        <v>3828</v>
      </c>
      <c r="E2384" t="s">
        <v>20</v>
      </c>
      <c r="F2384" t="b">
        <v>0</v>
      </c>
      <c r="G2384" t="s">
        <v>35</v>
      </c>
      <c r="H2384" s="4">
        <v>45698.04210648148</v>
      </c>
      <c r="I2384" t="b">
        <v>0</v>
      </c>
      <c r="J2384" t="b">
        <v>0</v>
      </c>
      <c r="K2384" t="s">
        <v>24</v>
      </c>
      <c r="L2384" t="s">
        <v>22</v>
      </c>
      <c r="M2384">
        <v>70000</v>
      </c>
      <c r="O2384" t="s">
        <v>4496</v>
      </c>
      <c r="P2384" t="s">
        <v>204</v>
      </c>
    </row>
    <row r="2385" spans="1:16" x14ac:dyDescent="0.55000000000000004">
      <c r="A2385" t="s">
        <v>0</v>
      </c>
      <c r="B2385" t="s">
        <v>2900</v>
      </c>
      <c r="C2385" t="s">
        <v>749</v>
      </c>
      <c r="D2385" t="s">
        <v>3828</v>
      </c>
      <c r="E2385" t="s">
        <v>20</v>
      </c>
      <c r="F2385" t="b">
        <v>0</v>
      </c>
      <c r="G2385" t="s">
        <v>30</v>
      </c>
      <c r="H2385" s="4">
        <v>45698.042280092603</v>
      </c>
      <c r="I2385" t="b">
        <v>0</v>
      </c>
      <c r="J2385" t="b">
        <v>1</v>
      </c>
      <c r="K2385" t="s">
        <v>24</v>
      </c>
      <c r="L2385" t="s">
        <v>22</v>
      </c>
      <c r="M2385">
        <v>82500</v>
      </c>
      <c r="O2385" t="s">
        <v>4497</v>
      </c>
      <c r="P2385" t="s">
        <v>3459</v>
      </c>
    </row>
    <row r="2386" spans="1:16" x14ac:dyDescent="0.55000000000000004">
      <c r="A2386" t="s">
        <v>2</v>
      </c>
      <c r="B2386" t="s">
        <v>7528</v>
      </c>
      <c r="C2386" t="s">
        <v>7529</v>
      </c>
      <c r="D2386" t="s">
        <v>3828</v>
      </c>
      <c r="E2386" t="s">
        <v>20</v>
      </c>
      <c r="F2386" t="b">
        <v>0</v>
      </c>
      <c r="G2386" t="s">
        <v>23</v>
      </c>
      <c r="H2386" s="4">
        <v>45698.059699074067</v>
      </c>
      <c r="I2386" t="b">
        <v>1</v>
      </c>
      <c r="J2386" t="b">
        <v>1</v>
      </c>
      <c r="K2386" t="s">
        <v>24</v>
      </c>
      <c r="L2386" t="s">
        <v>22</v>
      </c>
      <c r="M2386">
        <v>46000</v>
      </c>
      <c r="O2386" t="s">
        <v>7530</v>
      </c>
      <c r="P2386" t="s">
        <v>3540</v>
      </c>
    </row>
    <row r="2387" spans="1:16" x14ac:dyDescent="0.55000000000000004">
      <c r="A2387" t="s">
        <v>19</v>
      </c>
      <c r="B2387" t="s">
        <v>2448</v>
      </c>
      <c r="C2387" t="s">
        <v>1270</v>
      </c>
      <c r="D2387" t="s">
        <v>3973</v>
      </c>
      <c r="E2387" t="s">
        <v>20</v>
      </c>
      <c r="F2387" t="b">
        <v>0</v>
      </c>
      <c r="G2387" t="s">
        <v>23</v>
      </c>
      <c r="H2387" s="4">
        <v>45698.077384259261</v>
      </c>
      <c r="I2387" t="b">
        <v>0</v>
      </c>
      <c r="J2387" t="b">
        <v>1</v>
      </c>
      <c r="K2387" t="s">
        <v>24</v>
      </c>
      <c r="L2387" t="s">
        <v>36</v>
      </c>
      <c r="N2387">
        <v>56.5</v>
      </c>
      <c r="O2387" t="s">
        <v>5482</v>
      </c>
      <c r="P2387" t="s">
        <v>149</v>
      </c>
    </row>
    <row r="2388" spans="1:16" x14ac:dyDescent="0.55000000000000004">
      <c r="A2388" t="s">
        <v>28</v>
      </c>
      <c r="B2388" t="s">
        <v>7414</v>
      </c>
      <c r="C2388" t="s">
        <v>192</v>
      </c>
      <c r="D2388" t="s">
        <v>3957</v>
      </c>
      <c r="E2388" t="s">
        <v>20</v>
      </c>
      <c r="F2388" t="b">
        <v>0</v>
      </c>
      <c r="G2388" t="s">
        <v>23</v>
      </c>
      <c r="H2388" s="4">
        <v>45698.09920138889</v>
      </c>
      <c r="I2388" t="b">
        <v>0</v>
      </c>
      <c r="J2388" t="b">
        <v>1</v>
      </c>
      <c r="K2388" t="s">
        <v>24</v>
      </c>
      <c r="L2388" t="s">
        <v>36</v>
      </c>
      <c r="N2388">
        <v>41.884998321533203</v>
      </c>
      <c r="O2388" t="s">
        <v>5013</v>
      </c>
      <c r="P2388" t="s">
        <v>7415</v>
      </c>
    </row>
    <row r="2389" spans="1:16" x14ac:dyDescent="0.55000000000000004">
      <c r="A2389" t="s">
        <v>40</v>
      </c>
      <c r="B2389" t="s">
        <v>7416</v>
      </c>
      <c r="C2389" t="s">
        <v>5404</v>
      </c>
      <c r="D2389" t="s">
        <v>3957</v>
      </c>
      <c r="E2389" t="s">
        <v>20</v>
      </c>
      <c r="F2389" t="b">
        <v>0</v>
      </c>
      <c r="G2389" t="s">
        <v>27</v>
      </c>
      <c r="H2389" s="4">
        <v>45698.100543981483</v>
      </c>
      <c r="I2389" t="b">
        <v>0</v>
      </c>
      <c r="J2389" t="b">
        <v>0</v>
      </c>
      <c r="K2389" t="s">
        <v>24</v>
      </c>
      <c r="L2389" t="s">
        <v>36</v>
      </c>
      <c r="N2389">
        <v>45.745002746582031</v>
      </c>
      <c r="O2389" t="s">
        <v>1422</v>
      </c>
      <c r="P2389" t="s">
        <v>7417</v>
      </c>
    </row>
    <row r="2390" spans="1:16" x14ac:dyDescent="0.55000000000000004">
      <c r="A2390" t="s">
        <v>19</v>
      </c>
      <c r="B2390" t="s">
        <v>7418</v>
      </c>
      <c r="C2390" t="s">
        <v>122</v>
      </c>
      <c r="D2390" t="s">
        <v>3973</v>
      </c>
      <c r="E2390" t="s">
        <v>20</v>
      </c>
      <c r="F2390" t="b">
        <v>0</v>
      </c>
      <c r="G2390" t="s">
        <v>52</v>
      </c>
      <c r="H2390" s="4">
        <v>45698.246979166674</v>
      </c>
      <c r="I2390" t="b">
        <v>1</v>
      </c>
      <c r="J2390" t="b">
        <v>1</v>
      </c>
      <c r="K2390" t="s">
        <v>24</v>
      </c>
      <c r="L2390" t="s">
        <v>36</v>
      </c>
      <c r="N2390">
        <v>67.5</v>
      </c>
      <c r="O2390" t="s">
        <v>4344</v>
      </c>
      <c r="P2390" t="s">
        <v>2460</v>
      </c>
    </row>
    <row r="2391" spans="1:16" x14ac:dyDescent="0.55000000000000004">
      <c r="A2391" t="s">
        <v>0</v>
      </c>
      <c r="B2391" t="s">
        <v>7419</v>
      </c>
      <c r="C2391" t="s">
        <v>82</v>
      </c>
      <c r="D2391" t="s">
        <v>5915</v>
      </c>
      <c r="E2391" t="s">
        <v>20</v>
      </c>
      <c r="F2391" t="b">
        <v>0</v>
      </c>
      <c r="G2391" t="s">
        <v>27</v>
      </c>
      <c r="H2391" s="4">
        <v>45698.249976851846</v>
      </c>
      <c r="I2391" t="b">
        <v>0</v>
      </c>
      <c r="J2391" t="b">
        <v>1</v>
      </c>
      <c r="K2391" t="s">
        <v>24</v>
      </c>
      <c r="L2391" t="s">
        <v>22</v>
      </c>
      <c r="M2391">
        <v>169500</v>
      </c>
      <c r="O2391" t="s">
        <v>7420</v>
      </c>
      <c r="P2391" t="s">
        <v>2951</v>
      </c>
    </row>
    <row r="2392" spans="1:16" x14ac:dyDescent="0.55000000000000004">
      <c r="A2392" t="s">
        <v>0</v>
      </c>
      <c r="B2392" t="s">
        <v>0</v>
      </c>
      <c r="C2392" t="s">
        <v>2821</v>
      </c>
      <c r="D2392" t="s">
        <v>1051</v>
      </c>
      <c r="E2392" t="s">
        <v>20</v>
      </c>
      <c r="F2392" t="b">
        <v>0</v>
      </c>
      <c r="G2392" t="s">
        <v>41</v>
      </c>
      <c r="H2392" s="4">
        <v>45698.250231481477</v>
      </c>
      <c r="I2392" t="b">
        <v>1</v>
      </c>
      <c r="J2392" t="b">
        <v>1</v>
      </c>
      <c r="K2392" t="s">
        <v>24</v>
      </c>
      <c r="L2392" t="s">
        <v>36</v>
      </c>
      <c r="N2392">
        <v>30.5</v>
      </c>
      <c r="O2392" t="s">
        <v>1051</v>
      </c>
      <c r="P2392" t="s">
        <v>204</v>
      </c>
    </row>
    <row r="2393" spans="1:16" x14ac:dyDescent="0.55000000000000004">
      <c r="A2393" t="s">
        <v>0</v>
      </c>
      <c r="B2393" t="s">
        <v>0</v>
      </c>
      <c r="C2393" t="s">
        <v>585</v>
      </c>
      <c r="D2393" t="s">
        <v>3828</v>
      </c>
      <c r="E2393" t="s">
        <v>219</v>
      </c>
      <c r="F2393" t="b">
        <v>0</v>
      </c>
      <c r="G2393" t="s">
        <v>41</v>
      </c>
      <c r="H2393" s="4">
        <v>45698.250277777777</v>
      </c>
      <c r="I2393" t="b">
        <v>0</v>
      </c>
      <c r="J2393" t="b">
        <v>1</v>
      </c>
      <c r="K2393" t="s">
        <v>24</v>
      </c>
      <c r="L2393" t="s">
        <v>36</v>
      </c>
      <c r="N2393">
        <v>62.5</v>
      </c>
      <c r="O2393" t="s">
        <v>3776</v>
      </c>
      <c r="P2393" t="s">
        <v>1823</v>
      </c>
    </row>
    <row r="2394" spans="1:16" x14ac:dyDescent="0.55000000000000004">
      <c r="A2394" t="s">
        <v>25</v>
      </c>
      <c r="B2394" t="s">
        <v>7421</v>
      </c>
      <c r="C2394" t="s">
        <v>49</v>
      </c>
      <c r="D2394" t="s">
        <v>3108</v>
      </c>
      <c r="E2394" t="s">
        <v>20</v>
      </c>
      <c r="F2394" t="b">
        <v>0</v>
      </c>
      <c r="G2394" t="s">
        <v>41</v>
      </c>
      <c r="H2394" s="4">
        <v>45698.250462962962</v>
      </c>
      <c r="I2394" t="b">
        <v>0</v>
      </c>
      <c r="J2394" t="b">
        <v>1</v>
      </c>
      <c r="K2394" t="s">
        <v>24</v>
      </c>
      <c r="L2394" t="s">
        <v>22</v>
      </c>
      <c r="M2394">
        <v>220612</v>
      </c>
      <c r="O2394" t="s">
        <v>43</v>
      </c>
      <c r="P2394" t="s">
        <v>7422</v>
      </c>
    </row>
    <row r="2395" spans="1:16" x14ac:dyDescent="0.55000000000000004">
      <c r="A2395" t="s">
        <v>0</v>
      </c>
      <c r="B2395" t="s">
        <v>288</v>
      </c>
      <c r="C2395" t="s">
        <v>696</v>
      </c>
      <c r="D2395" t="s">
        <v>7423</v>
      </c>
      <c r="E2395" t="s">
        <v>51</v>
      </c>
      <c r="F2395" t="b">
        <v>0</v>
      </c>
      <c r="G2395" t="s">
        <v>30</v>
      </c>
      <c r="H2395" s="4">
        <v>45698.250902777778</v>
      </c>
      <c r="I2395" t="b">
        <v>1</v>
      </c>
      <c r="J2395" t="b">
        <v>1</v>
      </c>
      <c r="K2395" t="s">
        <v>24</v>
      </c>
      <c r="L2395" t="s">
        <v>36</v>
      </c>
      <c r="N2395">
        <v>25</v>
      </c>
      <c r="O2395" t="s">
        <v>2075</v>
      </c>
      <c r="P2395" t="s">
        <v>863</v>
      </c>
    </row>
    <row r="2396" spans="1:16" x14ac:dyDescent="0.55000000000000004">
      <c r="A2396" t="s">
        <v>19</v>
      </c>
      <c r="B2396" t="s">
        <v>7424</v>
      </c>
      <c r="C2396" t="s">
        <v>985</v>
      </c>
      <c r="D2396" t="s">
        <v>3973</v>
      </c>
      <c r="E2396" t="s">
        <v>20</v>
      </c>
      <c r="F2396" t="b">
        <v>0</v>
      </c>
      <c r="G2396" t="s">
        <v>27</v>
      </c>
      <c r="H2396" s="4">
        <v>45698.251006944447</v>
      </c>
      <c r="I2396" t="b">
        <v>0</v>
      </c>
      <c r="J2396" t="b">
        <v>1</v>
      </c>
      <c r="K2396" t="s">
        <v>24</v>
      </c>
      <c r="L2396" t="s">
        <v>22</v>
      </c>
      <c r="M2396">
        <v>260000</v>
      </c>
      <c r="O2396" t="s">
        <v>575</v>
      </c>
    </row>
    <row r="2397" spans="1:16" x14ac:dyDescent="0.55000000000000004">
      <c r="A2397" t="s">
        <v>0</v>
      </c>
      <c r="B2397" t="s">
        <v>0</v>
      </c>
      <c r="C2397" t="s">
        <v>1226</v>
      </c>
      <c r="D2397" t="s">
        <v>3828</v>
      </c>
      <c r="E2397" t="s">
        <v>20</v>
      </c>
      <c r="F2397" t="b">
        <v>0</v>
      </c>
      <c r="G2397" t="s">
        <v>52</v>
      </c>
      <c r="H2397" s="4">
        <v>45698.251215277778</v>
      </c>
      <c r="I2397" t="b">
        <v>0</v>
      </c>
      <c r="J2397" t="b">
        <v>0</v>
      </c>
      <c r="K2397" t="s">
        <v>24</v>
      </c>
      <c r="L2397" t="s">
        <v>22</v>
      </c>
      <c r="M2397">
        <v>70000</v>
      </c>
      <c r="O2397" t="s">
        <v>5918</v>
      </c>
      <c r="P2397" t="s">
        <v>5919</v>
      </c>
    </row>
    <row r="2398" spans="1:16" x14ac:dyDescent="0.55000000000000004">
      <c r="A2398" t="s">
        <v>1</v>
      </c>
      <c r="B2398" t="s">
        <v>661</v>
      </c>
      <c r="C2398" t="s">
        <v>386</v>
      </c>
      <c r="D2398" t="s">
        <v>3828</v>
      </c>
      <c r="E2398" t="s">
        <v>20</v>
      </c>
      <c r="F2398" t="b">
        <v>0</v>
      </c>
      <c r="G2398" t="s">
        <v>41</v>
      </c>
      <c r="H2398" s="4">
        <v>45698.251944444448</v>
      </c>
      <c r="I2398" t="b">
        <v>0</v>
      </c>
      <c r="J2398" t="b">
        <v>1</v>
      </c>
      <c r="K2398" t="s">
        <v>24</v>
      </c>
      <c r="L2398" t="s">
        <v>22</v>
      </c>
      <c r="M2398">
        <v>127275.203125</v>
      </c>
      <c r="O2398" t="s">
        <v>7425</v>
      </c>
      <c r="P2398" t="s">
        <v>7426</v>
      </c>
    </row>
    <row r="2399" spans="1:16" x14ac:dyDescent="0.55000000000000004">
      <c r="A2399" t="s">
        <v>2</v>
      </c>
      <c r="B2399" t="s">
        <v>1544</v>
      </c>
      <c r="C2399" t="s">
        <v>39</v>
      </c>
      <c r="D2399" t="s">
        <v>4014</v>
      </c>
      <c r="E2399" t="s">
        <v>20</v>
      </c>
      <c r="F2399" t="b">
        <v>1</v>
      </c>
      <c r="G2399" t="s">
        <v>610</v>
      </c>
      <c r="H2399" s="4">
        <v>45698.257430555554</v>
      </c>
      <c r="I2399" t="b">
        <v>0</v>
      </c>
      <c r="J2399" t="b">
        <v>1</v>
      </c>
      <c r="K2399" t="s">
        <v>610</v>
      </c>
      <c r="L2399" t="s">
        <v>22</v>
      </c>
      <c r="M2399">
        <v>184000</v>
      </c>
      <c r="O2399" t="s">
        <v>3016</v>
      </c>
      <c r="P2399" t="s">
        <v>6878</v>
      </c>
    </row>
    <row r="2400" spans="1:16" x14ac:dyDescent="0.55000000000000004">
      <c r="A2400" t="s">
        <v>0</v>
      </c>
      <c r="B2400" t="s">
        <v>7427</v>
      </c>
      <c r="C2400" t="s">
        <v>3180</v>
      </c>
      <c r="D2400" t="s">
        <v>2208</v>
      </c>
      <c r="E2400" t="s">
        <v>20</v>
      </c>
      <c r="F2400" t="b">
        <v>0</v>
      </c>
      <c r="G2400" t="s">
        <v>23</v>
      </c>
      <c r="H2400" s="4">
        <v>45698.269016203703</v>
      </c>
      <c r="I2400" t="b">
        <v>0</v>
      </c>
      <c r="J2400" t="b">
        <v>0</v>
      </c>
      <c r="K2400" t="s">
        <v>24</v>
      </c>
      <c r="L2400" t="s">
        <v>36</v>
      </c>
      <c r="N2400">
        <v>33.5</v>
      </c>
      <c r="O2400" t="s">
        <v>3375</v>
      </c>
      <c r="P2400" t="s">
        <v>963</v>
      </c>
    </row>
    <row r="2401" spans="1:16" x14ac:dyDescent="0.55000000000000004">
      <c r="A2401" t="s">
        <v>2</v>
      </c>
      <c r="B2401" t="s">
        <v>2</v>
      </c>
      <c r="C2401" t="s">
        <v>7428</v>
      </c>
      <c r="D2401" t="s">
        <v>4972</v>
      </c>
      <c r="E2401" t="s">
        <v>20</v>
      </c>
      <c r="F2401" t="b">
        <v>0</v>
      </c>
      <c r="G2401" t="s">
        <v>226</v>
      </c>
      <c r="H2401" s="4">
        <v>45698.273310185177</v>
      </c>
      <c r="I2401" t="b">
        <v>1</v>
      </c>
      <c r="J2401" t="b">
        <v>0</v>
      </c>
      <c r="K2401" t="s">
        <v>226</v>
      </c>
      <c r="L2401" t="s">
        <v>22</v>
      </c>
      <c r="M2401">
        <v>65000</v>
      </c>
      <c r="O2401" t="s">
        <v>7429</v>
      </c>
      <c r="P2401" t="s">
        <v>7430</v>
      </c>
    </row>
    <row r="2402" spans="1:16" x14ac:dyDescent="0.55000000000000004">
      <c r="A2402" t="s">
        <v>19</v>
      </c>
      <c r="B2402" t="s">
        <v>7519</v>
      </c>
      <c r="C2402" t="s">
        <v>213</v>
      </c>
      <c r="D2402" t="s">
        <v>2208</v>
      </c>
      <c r="E2402" t="s">
        <v>20</v>
      </c>
      <c r="F2402" t="b">
        <v>0</v>
      </c>
      <c r="G2402" t="s">
        <v>41</v>
      </c>
      <c r="H2402" s="4">
        <v>45698.292048611111</v>
      </c>
      <c r="I2402" t="b">
        <v>0</v>
      </c>
      <c r="J2402" t="b">
        <v>1</v>
      </c>
      <c r="K2402" t="s">
        <v>24</v>
      </c>
      <c r="L2402" t="s">
        <v>22</v>
      </c>
      <c r="M2402">
        <v>193000</v>
      </c>
      <c r="O2402" t="s">
        <v>405</v>
      </c>
      <c r="P2402" t="s">
        <v>7520</v>
      </c>
    </row>
    <row r="2403" spans="1:16" x14ac:dyDescent="0.55000000000000004">
      <c r="A2403" t="s">
        <v>2</v>
      </c>
      <c r="B2403" t="s">
        <v>7431</v>
      </c>
      <c r="C2403" t="s">
        <v>172</v>
      </c>
      <c r="D2403" t="s">
        <v>2208</v>
      </c>
      <c r="E2403" t="s">
        <v>20</v>
      </c>
      <c r="F2403" t="b">
        <v>0</v>
      </c>
      <c r="G2403" t="s">
        <v>27</v>
      </c>
      <c r="H2403" s="4">
        <v>45698.293217592603</v>
      </c>
      <c r="I2403" t="b">
        <v>0</v>
      </c>
      <c r="J2403" t="b">
        <v>0</v>
      </c>
      <c r="K2403" t="s">
        <v>24</v>
      </c>
      <c r="L2403" t="s">
        <v>22</v>
      </c>
      <c r="M2403">
        <v>180000</v>
      </c>
      <c r="O2403" t="s">
        <v>2868</v>
      </c>
      <c r="P2403" t="s">
        <v>7432</v>
      </c>
    </row>
    <row r="2404" spans="1:16" x14ac:dyDescent="0.55000000000000004">
      <c r="A2404" t="s">
        <v>0</v>
      </c>
      <c r="B2404" t="s">
        <v>4222</v>
      </c>
      <c r="D2404" t="s">
        <v>4220</v>
      </c>
      <c r="E2404" t="s">
        <v>20</v>
      </c>
      <c r="F2404" t="b">
        <v>0</v>
      </c>
      <c r="G2404" t="s">
        <v>1420</v>
      </c>
      <c r="H2404" s="4">
        <v>45698.298101851848</v>
      </c>
      <c r="I2404" t="b">
        <v>0</v>
      </c>
      <c r="J2404" t="b">
        <v>0</v>
      </c>
      <c r="K2404" t="s">
        <v>1420</v>
      </c>
      <c r="L2404" t="s">
        <v>22</v>
      </c>
      <c r="M2404">
        <v>65000</v>
      </c>
      <c r="O2404" t="s">
        <v>2946</v>
      </c>
      <c r="P2404" t="s">
        <v>1374</v>
      </c>
    </row>
    <row r="2405" spans="1:16" x14ac:dyDescent="0.55000000000000004">
      <c r="A2405" t="s">
        <v>1</v>
      </c>
      <c r="B2405" t="s">
        <v>7433</v>
      </c>
      <c r="C2405" t="s">
        <v>39</v>
      </c>
      <c r="D2405" t="s">
        <v>7434</v>
      </c>
      <c r="E2405" t="s">
        <v>20</v>
      </c>
      <c r="F2405" t="b">
        <v>1</v>
      </c>
      <c r="G2405" t="s">
        <v>1833</v>
      </c>
      <c r="H2405" s="4">
        <v>45698.299421296288</v>
      </c>
      <c r="I2405" t="b">
        <v>1</v>
      </c>
      <c r="J2405" t="b">
        <v>0</v>
      </c>
      <c r="K2405" t="s">
        <v>1833</v>
      </c>
      <c r="L2405" t="s">
        <v>22</v>
      </c>
      <c r="M2405">
        <v>47500</v>
      </c>
      <c r="O2405" t="s">
        <v>1426</v>
      </c>
    </row>
    <row r="2406" spans="1:16" x14ac:dyDescent="0.55000000000000004">
      <c r="A2406" t="s">
        <v>0</v>
      </c>
      <c r="B2406" t="s">
        <v>3335</v>
      </c>
      <c r="C2406" t="s">
        <v>160</v>
      </c>
      <c r="D2406" t="s">
        <v>4084</v>
      </c>
      <c r="E2406" t="s">
        <v>20</v>
      </c>
      <c r="F2406" t="b">
        <v>0</v>
      </c>
      <c r="G2406" t="s">
        <v>52</v>
      </c>
      <c r="H2406" s="4">
        <v>45698.303819444453</v>
      </c>
      <c r="I2406" t="b">
        <v>0</v>
      </c>
      <c r="J2406" t="b">
        <v>1</v>
      </c>
      <c r="K2406" t="s">
        <v>24</v>
      </c>
      <c r="L2406" t="s">
        <v>22</v>
      </c>
      <c r="M2406">
        <v>137500</v>
      </c>
      <c r="O2406" t="s">
        <v>88</v>
      </c>
      <c r="P2406" t="s">
        <v>7435</v>
      </c>
    </row>
    <row r="2407" spans="1:16" x14ac:dyDescent="0.55000000000000004">
      <c r="A2407" t="s">
        <v>89</v>
      </c>
      <c r="B2407" t="s">
        <v>7531</v>
      </c>
      <c r="C2407" t="s">
        <v>7532</v>
      </c>
      <c r="D2407" t="s">
        <v>4035</v>
      </c>
      <c r="E2407" t="s">
        <v>20</v>
      </c>
      <c r="F2407" t="b">
        <v>0</v>
      </c>
      <c r="G2407" t="s">
        <v>1119</v>
      </c>
      <c r="H2407" s="4">
        <v>45698.31212962963</v>
      </c>
      <c r="I2407" t="b">
        <v>0</v>
      </c>
      <c r="J2407" t="b">
        <v>0</v>
      </c>
      <c r="K2407" t="s">
        <v>1119</v>
      </c>
      <c r="L2407" t="s">
        <v>22</v>
      </c>
      <c r="M2407">
        <v>275000</v>
      </c>
      <c r="O2407" t="s">
        <v>7533</v>
      </c>
      <c r="P2407" t="s">
        <v>274</v>
      </c>
    </row>
    <row r="2408" spans="1:16" x14ac:dyDescent="0.55000000000000004">
      <c r="A2408" t="s">
        <v>89</v>
      </c>
      <c r="B2408" t="s">
        <v>7534</v>
      </c>
      <c r="C2408" t="s">
        <v>1420</v>
      </c>
      <c r="D2408" t="s">
        <v>4220</v>
      </c>
      <c r="E2408" t="s">
        <v>20</v>
      </c>
      <c r="F2408" t="b">
        <v>0</v>
      </c>
      <c r="G2408" t="s">
        <v>1420</v>
      </c>
      <c r="H2408" s="4">
        <v>45698.317175925928</v>
      </c>
      <c r="I2408" t="b">
        <v>0</v>
      </c>
      <c r="J2408" t="b">
        <v>0</v>
      </c>
      <c r="K2408" t="s">
        <v>1420</v>
      </c>
      <c r="L2408" t="s">
        <v>22</v>
      </c>
      <c r="M2408">
        <v>174400</v>
      </c>
      <c r="O2408" t="s">
        <v>1773</v>
      </c>
      <c r="P2408" t="s">
        <v>7535</v>
      </c>
    </row>
    <row r="2409" spans="1:16" x14ac:dyDescent="0.55000000000000004">
      <c r="A2409" t="s">
        <v>139</v>
      </c>
      <c r="B2409" t="s">
        <v>7436</v>
      </c>
      <c r="C2409" t="s">
        <v>2500</v>
      </c>
      <c r="D2409" t="s">
        <v>3970</v>
      </c>
      <c r="E2409" t="s">
        <v>20</v>
      </c>
      <c r="F2409" t="b">
        <v>0</v>
      </c>
      <c r="G2409" t="s">
        <v>41</v>
      </c>
      <c r="H2409" s="4">
        <v>45698.333784722221</v>
      </c>
      <c r="I2409" t="b">
        <v>0</v>
      </c>
      <c r="J2409" t="b">
        <v>1</v>
      </c>
      <c r="K2409" t="s">
        <v>24</v>
      </c>
      <c r="L2409" t="s">
        <v>22</v>
      </c>
      <c r="M2409">
        <v>96000</v>
      </c>
      <c r="O2409" t="s">
        <v>7437</v>
      </c>
    </row>
    <row r="2410" spans="1:16" x14ac:dyDescent="0.55000000000000004">
      <c r="A2410" t="s">
        <v>40</v>
      </c>
      <c r="B2410" t="s">
        <v>7438</v>
      </c>
      <c r="C2410" t="s">
        <v>151</v>
      </c>
      <c r="D2410" t="s">
        <v>5133</v>
      </c>
      <c r="E2410" t="s">
        <v>20</v>
      </c>
      <c r="F2410" t="b">
        <v>0</v>
      </c>
      <c r="G2410" t="s">
        <v>30</v>
      </c>
      <c r="H2410" s="4">
        <v>45698.334583333337</v>
      </c>
      <c r="I2410" t="b">
        <v>0</v>
      </c>
      <c r="J2410" t="b">
        <v>1</v>
      </c>
      <c r="K2410" t="s">
        <v>24</v>
      </c>
      <c r="L2410" t="s">
        <v>22</v>
      </c>
      <c r="M2410">
        <v>149743</v>
      </c>
      <c r="O2410" t="s">
        <v>7439</v>
      </c>
      <c r="P2410" t="s">
        <v>7440</v>
      </c>
    </row>
    <row r="2411" spans="1:16" x14ac:dyDescent="0.55000000000000004">
      <c r="A2411" t="s">
        <v>2</v>
      </c>
      <c r="B2411" t="s">
        <v>7441</v>
      </c>
      <c r="C2411" t="s">
        <v>29</v>
      </c>
      <c r="D2411" t="s">
        <v>3957</v>
      </c>
      <c r="E2411" t="s">
        <v>20</v>
      </c>
      <c r="F2411" t="b">
        <v>0</v>
      </c>
      <c r="G2411" t="s">
        <v>27</v>
      </c>
      <c r="H2411" s="4">
        <v>45698.334675925929</v>
      </c>
      <c r="I2411" t="b">
        <v>0</v>
      </c>
      <c r="J2411" t="b">
        <v>1</v>
      </c>
      <c r="K2411" t="s">
        <v>24</v>
      </c>
      <c r="L2411" t="s">
        <v>36</v>
      </c>
      <c r="N2411">
        <v>38.215000152587891</v>
      </c>
      <c r="O2411" t="s">
        <v>2768</v>
      </c>
      <c r="P2411" t="s">
        <v>128</v>
      </c>
    </row>
    <row r="2412" spans="1:16" x14ac:dyDescent="0.55000000000000004">
      <c r="A2412" t="s">
        <v>2</v>
      </c>
      <c r="B2412" t="s">
        <v>7442</v>
      </c>
      <c r="C2412" t="s">
        <v>6313</v>
      </c>
      <c r="D2412" t="s">
        <v>3970</v>
      </c>
      <c r="E2412" t="s">
        <v>20</v>
      </c>
      <c r="F2412" t="b">
        <v>0</v>
      </c>
      <c r="G2412" t="s">
        <v>1420</v>
      </c>
      <c r="H2412" s="4">
        <v>45698.350810185177</v>
      </c>
      <c r="I2412" t="b">
        <v>0</v>
      </c>
      <c r="J2412" t="b">
        <v>0</v>
      </c>
      <c r="K2412" t="s">
        <v>1420</v>
      </c>
      <c r="L2412" t="s">
        <v>22</v>
      </c>
      <c r="M2412">
        <v>109605.5</v>
      </c>
      <c r="O2412" t="s">
        <v>7443</v>
      </c>
      <c r="P2412" t="s">
        <v>7444</v>
      </c>
    </row>
    <row r="2413" spans="1:16" x14ac:dyDescent="0.55000000000000004">
      <c r="A2413" t="s">
        <v>0</v>
      </c>
      <c r="B2413" t="s">
        <v>7536</v>
      </c>
      <c r="C2413" t="s">
        <v>3225</v>
      </c>
      <c r="D2413" t="s">
        <v>3828</v>
      </c>
      <c r="E2413" t="s">
        <v>20</v>
      </c>
      <c r="F2413" t="b">
        <v>0</v>
      </c>
      <c r="G2413" t="s">
        <v>27</v>
      </c>
      <c r="H2413" s="4">
        <v>45698.375081018523</v>
      </c>
      <c r="I2413" t="b">
        <v>1</v>
      </c>
      <c r="J2413" t="b">
        <v>1</v>
      </c>
      <c r="K2413" t="s">
        <v>24</v>
      </c>
      <c r="L2413" t="s">
        <v>22</v>
      </c>
      <c r="M2413">
        <v>80000</v>
      </c>
      <c r="O2413" t="s">
        <v>7537</v>
      </c>
      <c r="P2413" t="s">
        <v>7538</v>
      </c>
    </row>
    <row r="2414" spans="1:16" x14ac:dyDescent="0.55000000000000004">
      <c r="A2414" t="s">
        <v>0</v>
      </c>
      <c r="B2414" t="s">
        <v>7445</v>
      </c>
      <c r="C2414" t="s">
        <v>39</v>
      </c>
      <c r="D2414" t="s">
        <v>3828</v>
      </c>
      <c r="E2414" t="s">
        <v>20</v>
      </c>
      <c r="F2414" t="b">
        <v>1</v>
      </c>
      <c r="G2414" t="s">
        <v>27</v>
      </c>
      <c r="H2414" s="4">
        <v>45698.375150462962</v>
      </c>
      <c r="I2414" t="b">
        <v>1</v>
      </c>
      <c r="J2414" t="b">
        <v>0</v>
      </c>
      <c r="K2414" t="s">
        <v>24</v>
      </c>
      <c r="L2414" t="s">
        <v>22</v>
      </c>
      <c r="M2414">
        <v>163085</v>
      </c>
      <c r="O2414" t="s">
        <v>7446</v>
      </c>
      <c r="P2414" t="s">
        <v>709</v>
      </c>
    </row>
    <row r="2415" spans="1:16" x14ac:dyDescent="0.55000000000000004">
      <c r="A2415" t="s">
        <v>0</v>
      </c>
      <c r="B2415" t="s">
        <v>7447</v>
      </c>
      <c r="C2415" t="s">
        <v>585</v>
      </c>
      <c r="D2415" t="s">
        <v>4084</v>
      </c>
      <c r="E2415" t="s">
        <v>20</v>
      </c>
      <c r="F2415" t="b">
        <v>0</v>
      </c>
      <c r="G2415" t="s">
        <v>41</v>
      </c>
      <c r="H2415" s="4">
        <v>45698.375474537039</v>
      </c>
      <c r="I2415" t="b">
        <v>0</v>
      </c>
      <c r="J2415" t="b">
        <v>0</v>
      </c>
      <c r="K2415" t="s">
        <v>24</v>
      </c>
      <c r="L2415" t="s">
        <v>22</v>
      </c>
      <c r="M2415">
        <v>125000</v>
      </c>
      <c r="O2415" t="s">
        <v>374</v>
      </c>
      <c r="P2415" t="s">
        <v>7448</v>
      </c>
    </row>
    <row r="2416" spans="1:16" x14ac:dyDescent="0.55000000000000004">
      <c r="A2416" t="s">
        <v>1</v>
      </c>
      <c r="B2416" t="s">
        <v>4431</v>
      </c>
      <c r="C2416" t="s">
        <v>949</v>
      </c>
      <c r="D2416" t="s">
        <v>4432</v>
      </c>
      <c r="E2416" t="s">
        <v>20</v>
      </c>
      <c r="F2416" t="b">
        <v>0</v>
      </c>
      <c r="G2416" t="s">
        <v>30</v>
      </c>
      <c r="H2416" s="4">
        <v>45698.376006944447</v>
      </c>
      <c r="I2416" t="b">
        <v>0</v>
      </c>
      <c r="J2416" t="b">
        <v>1</v>
      </c>
      <c r="K2416" t="s">
        <v>24</v>
      </c>
      <c r="L2416" t="s">
        <v>22</v>
      </c>
      <c r="M2416">
        <v>99000</v>
      </c>
      <c r="O2416" t="s">
        <v>1763</v>
      </c>
      <c r="P2416" t="s">
        <v>4433</v>
      </c>
    </row>
    <row r="2417" spans="1:16" x14ac:dyDescent="0.55000000000000004">
      <c r="A2417" t="s">
        <v>0</v>
      </c>
      <c r="B2417" t="s">
        <v>5421</v>
      </c>
      <c r="C2417" t="s">
        <v>372</v>
      </c>
      <c r="D2417" t="s">
        <v>3957</v>
      </c>
      <c r="E2417" t="s">
        <v>34</v>
      </c>
      <c r="F2417" t="b">
        <v>0</v>
      </c>
      <c r="G2417" t="s">
        <v>27</v>
      </c>
      <c r="H2417" s="4">
        <v>45698.416701388887</v>
      </c>
      <c r="I2417" t="b">
        <v>1</v>
      </c>
      <c r="J2417" t="b">
        <v>0</v>
      </c>
      <c r="K2417" t="s">
        <v>24</v>
      </c>
      <c r="L2417" t="s">
        <v>36</v>
      </c>
      <c r="N2417">
        <v>27.979999542236332</v>
      </c>
      <c r="O2417" t="s">
        <v>4622</v>
      </c>
    </row>
    <row r="2418" spans="1:16" x14ac:dyDescent="0.55000000000000004">
      <c r="A2418" t="s">
        <v>40</v>
      </c>
      <c r="B2418" t="s">
        <v>7449</v>
      </c>
      <c r="C2418" t="s">
        <v>1546</v>
      </c>
      <c r="D2418" t="s">
        <v>3828</v>
      </c>
      <c r="E2418" t="s">
        <v>20</v>
      </c>
      <c r="F2418" t="b">
        <v>0</v>
      </c>
      <c r="G2418" t="s">
        <v>27</v>
      </c>
      <c r="H2418" s="4">
        <v>45698.417939814812</v>
      </c>
      <c r="I2418" t="b">
        <v>0</v>
      </c>
      <c r="J2418" t="b">
        <v>1</v>
      </c>
      <c r="K2418" t="s">
        <v>24</v>
      </c>
      <c r="L2418" t="s">
        <v>22</v>
      </c>
      <c r="M2418">
        <v>162225</v>
      </c>
      <c r="O2418" t="s">
        <v>254</v>
      </c>
      <c r="P2418" t="s">
        <v>7450</v>
      </c>
    </row>
    <row r="2419" spans="1:16" x14ac:dyDescent="0.55000000000000004">
      <c r="A2419" t="s">
        <v>40</v>
      </c>
      <c r="B2419" t="s">
        <v>2541</v>
      </c>
      <c r="C2419" t="s">
        <v>3347</v>
      </c>
      <c r="D2419" t="s">
        <v>3973</v>
      </c>
      <c r="E2419" t="s">
        <v>20</v>
      </c>
      <c r="F2419" t="b">
        <v>0</v>
      </c>
      <c r="G2419" t="s">
        <v>27</v>
      </c>
      <c r="H2419" s="4">
        <v>45698.418842592589</v>
      </c>
      <c r="I2419" t="b">
        <v>0</v>
      </c>
      <c r="J2419" t="b">
        <v>1</v>
      </c>
      <c r="K2419" t="s">
        <v>24</v>
      </c>
      <c r="L2419" t="s">
        <v>22</v>
      </c>
      <c r="M2419">
        <v>110500</v>
      </c>
      <c r="O2419" t="s">
        <v>2227</v>
      </c>
      <c r="P2419" t="s">
        <v>4333</v>
      </c>
    </row>
    <row r="2420" spans="1:16" x14ac:dyDescent="0.55000000000000004">
      <c r="A2420" t="s">
        <v>2</v>
      </c>
      <c r="B2420" t="s">
        <v>4385</v>
      </c>
      <c r="C2420" t="s">
        <v>3515</v>
      </c>
      <c r="D2420" t="s">
        <v>2208</v>
      </c>
      <c r="E2420" t="s">
        <v>34</v>
      </c>
      <c r="F2420" t="b">
        <v>0</v>
      </c>
      <c r="G2420" t="s">
        <v>41</v>
      </c>
      <c r="H2420" s="4">
        <v>45698.418923611112</v>
      </c>
      <c r="I2420" t="b">
        <v>0</v>
      </c>
      <c r="J2420" t="b">
        <v>1</v>
      </c>
      <c r="K2420" t="s">
        <v>24</v>
      </c>
      <c r="L2420" t="s">
        <v>22</v>
      </c>
      <c r="M2420">
        <v>165000</v>
      </c>
      <c r="O2420" t="s">
        <v>428</v>
      </c>
      <c r="P2420" t="s">
        <v>7451</v>
      </c>
    </row>
    <row r="2421" spans="1:16" x14ac:dyDescent="0.55000000000000004">
      <c r="A2421" t="s">
        <v>28</v>
      </c>
      <c r="B2421" t="s">
        <v>642</v>
      </c>
      <c r="C2421" t="s">
        <v>696</v>
      </c>
      <c r="D2421" t="s">
        <v>3973</v>
      </c>
      <c r="E2421" t="s">
        <v>20</v>
      </c>
      <c r="F2421" t="b">
        <v>0</v>
      </c>
      <c r="G2421" t="s">
        <v>30</v>
      </c>
      <c r="H2421" s="4">
        <v>45698.420115740737</v>
      </c>
      <c r="I2421" t="b">
        <v>0</v>
      </c>
      <c r="J2421" t="b">
        <v>1</v>
      </c>
      <c r="K2421" t="s">
        <v>24</v>
      </c>
      <c r="L2421" t="s">
        <v>22</v>
      </c>
      <c r="M2421">
        <v>147000</v>
      </c>
      <c r="O2421" t="s">
        <v>950</v>
      </c>
      <c r="P2421" t="s">
        <v>6325</v>
      </c>
    </row>
    <row r="2422" spans="1:16" x14ac:dyDescent="0.55000000000000004">
      <c r="A2422" t="s">
        <v>89</v>
      </c>
      <c r="B2422" t="s">
        <v>7452</v>
      </c>
      <c r="C2422" t="s">
        <v>7313</v>
      </c>
      <c r="D2422" t="s">
        <v>2208</v>
      </c>
      <c r="E2422" t="s">
        <v>34</v>
      </c>
      <c r="F2422" t="b">
        <v>0</v>
      </c>
      <c r="G2422" t="s">
        <v>41</v>
      </c>
      <c r="H2422" s="4">
        <v>45698.433148148149</v>
      </c>
      <c r="I2422" t="b">
        <v>0</v>
      </c>
      <c r="J2422" t="b">
        <v>1</v>
      </c>
      <c r="K2422" t="s">
        <v>24</v>
      </c>
      <c r="L2422" t="s">
        <v>22</v>
      </c>
      <c r="M2422">
        <v>195000</v>
      </c>
      <c r="O2422" t="s">
        <v>428</v>
      </c>
      <c r="P2422" t="s">
        <v>7453</v>
      </c>
    </row>
    <row r="2423" spans="1:16" x14ac:dyDescent="0.55000000000000004">
      <c r="A2423" t="s">
        <v>2</v>
      </c>
      <c r="B2423" t="s">
        <v>6517</v>
      </c>
      <c r="C2423" t="s">
        <v>151</v>
      </c>
      <c r="D2423" t="s">
        <v>3973</v>
      </c>
      <c r="E2423" t="s">
        <v>20</v>
      </c>
      <c r="F2423" t="b">
        <v>0</v>
      </c>
      <c r="G2423" t="s">
        <v>30</v>
      </c>
      <c r="H2423" s="4">
        <v>45698.45925925926</v>
      </c>
      <c r="I2423" t="b">
        <v>0</v>
      </c>
      <c r="J2423" t="b">
        <v>1</v>
      </c>
      <c r="K2423" t="s">
        <v>24</v>
      </c>
      <c r="L2423" t="s">
        <v>22</v>
      </c>
      <c r="M2423">
        <v>140500</v>
      </c>
      <c r="O2423" t="s">
        <v>6518</v>
      </c>
      <c r="P2423" t="s">
        <v>6519</v>
      </c>
    </row>
    <row r="2424" spans="1:16" x14ac:dyDescent="0.55000000000000004">
      <c r="A2424" t="s">
        <v>2</v>
      </c>
      <c r="B2424" t="s">
        <v>307</v>
      </c>
      <c r="C2424" t="s">
        <v>39</v>
      </c>
      <c r="D2424" t="s">
        <v>7454</v>
      </c>
      <c r="E2424" t="s">
        <v>20</v>
      </c>
      <c r="F2424" t="b">
        <v>1</v>
      </c>
      <c r="G2424" t="s">
        <v>1094</v>
      </c>
      <c r="H2424" s="4">
        <v>45698.489560185182</v>
      </c>
      <c r="I2424" t="b">
        <v>1</v>
      </c>
      <c r="J2424" t="b">
        <v>0</v>
      </c>
      <c r="K2424" t="s">
        <v>1094</v>
      </c>
      <c r="L2424" t="s">
        <v>22</v>
      </c>
      <c r="M2424">
        <v>200000</v>
      </c>
      <c r="O2424" t="s">
        <v>7455</v>
      </c>
      <c r="P2424" t="s">
        <v>1818</v>
      </c>
    </row>
    <row r="2425" spans="1:16" x14ac:dyDescent="0.55000000000000004">
      <c r="A2425" t="s">
        <v>1</v>
      </c>
      <c r="B2425" t="s">
        <v>2955</v>
      </c>
      <c r="C2425" t="s">
        <v>2765</v>
      </c>
      <c r="D2425" t="s">
        <v>3973</v>
      </c>
      <c r="E2425" t="s">
        <v>20</v>
      </c>
      <c r="F2425" t="b">
        <v>0</v>
      </c>
      <c r="G2425" t="s">
        <v>52</v>
      </c>
      <c r="H2425" s="4">
        <v>45698.500891203701</v>
      </c>
      <c r="I2425" t="b">
        <v>0</v>
      </c>
      <c r="J2425" t="b">
        <v>1</v>
      </c>
      <c r="K2425" t="s">
        <v>24</v>
      </c>
      <c r="L2425" t="s">
        <v>22</v>
      </c>
      <c r="M2425">
        <v>174000</v>
      </c>
      <c r="O2425" t="s">
        <v>5482</v>
      </c>
      <c r="P2425" t="s">
        <v>603</v>
      </c>
    </row>
    <row r="2426" spans="1:16" x14ac:dyDescent="0.55000000000000004">
      <c r="A2426" t="s">
        <v>2</v>
      </c>
      <c r="B2426" t="s">
        <v>7406</v>
      </c>
      <c r="C2426" t="s">
        <v>3608</v>
      </c>
      <c r="D2426" t="s">
        <v>3973</v>
      </c>
      <c r="E2426" t="s">
        <v>20</v>
      </c>
      <c r="F2426" t="b">
        <v>0</v>
      </c>
      <c r="G2426" t="s">
        <v>27</v>
      </c>
      <c r="H2426" s="4">
        <v>45698.501215277778</v>
      </c>
      <c r="I2426" t="b">
        <v>0</v>
      </c>
      <c r="J2426" t="b">
        <v>0</v>
      </c>
      <c r="K2426" t="s">
        <v>24</v>
      </c>
      <c r="L2426" t="s">
        <v>22</v>
      </c>
      <c r="M2426">
        <v>82850</v>
      </c>
      <c r="O2426" t="s">
        <v>5482</v>
      </c>
      <c r="P2426" t="s">
        <v>3772</v>
      </c>
    </row>
    <row r="2427" spans="1:16" x14ac:dyDescent="0.55000000000000004">
      <c r="A2427" t="s">
        <v>2</v>
      </c>
      <c r="B2427" t="s">
        <v>7456</v>
      </c>
      <c r="C2427" t="s">
        <v>114</v>
      </c>
      <c r="D2427" t="s">
        <v>3973</v>
      </c>
      <c r="E2427" t="s">
        <v>20</v>
      </c>
      <c r="F2427" t="b">
        <v>0</v>
      </c>
      <c r="G2427" t="s">
        <v>27</v>
      </c>
      <c r="H2427" s="4">
        <v>45698.501689814817</v>
      </c>
      <c r="I2427" t="b">
        <v>0</v>
      </c>
      <c r="J2427" t="b">
        <v>1</v>
      </c>
      <c r="K2427" t="s">
        <v>24</v>
      </c>
      <c r="L2427" t="s">
        <v>22</v>
      </c>
      <c r="M2427">
        <v>207500</v>
      </c>
      <c r="O2427" t="s">
        <v>341</v>
      </c>
      <c r="P2427" t="s">
        <v>7457</v>
      </c>
    </row>
    <row r="2428" spans="1:16" x14ac:dyDescent="0.55000000000000004">
      <c r="A2428" t="s">
        <v>28</v>
      </c>
      <c r="B2428" t="s">
        <v>7458</v>
      </c>
      <c r="C2428" t="s">
        <v>39</v>
      </c>
      <c r="D2428" t="s">
        <v>3973</v>
      </c>
      <c r="E2428" t="s">
        <v>20</v>
      </c>
      <c r="F2428" t="b">
        <v>1</v>
      </c>
      <c r="G2428" t="s">
        <v>106</v>
      </c>
      <c r="H2428" s="4">
        <v>45698.50849537037</v>
      </c>
      <c r="I2428" t="b">
        <v>0</v>
      </c>
      <c r="J2428" t="b">
        <v>0</v>
      </c>
      <c r="K2428" t="s">
        <v>106</v>
      </c>
      <c r="L2428" t="s">
        <v>36</v>
      </c>
      <c r="N2428">
        <v>50</v>
      </c>
      <c r="O2428" t="s">
        <v>7413</v>
      </c>
      <c r="P2428" t="s">
        <v>7459</v>
      </c>
    </row>
    <row r="2429" spans="1:16" x14ac:dyDescent="0.55000000000000004">
      <c r="A2429" t="s">
        <v>139</v>
      </c>
      <c r="B2429" t="s">
        <v>7460</v>
      </c>
      <c r="C2429" t="s">
        <v>1867</v>
      </c>
      <c r="D2429" t="s">
        <v>2208</v>
      </c>
      <c r="E2429" t="s">
        <v>105</v>
      </c>
      <c r="F2429" t="b">
        <v>0</v>
      </c>
      <c r="G2429" t="s">
        <v>27</v>
      </c>
      <c r="H2429" s="4">
        <v>45698.54178240741</v>
      </c>
      <c r="I2429" t="b">
        <v>0</v>
      </c>
      <c r="J2429" t="b">
        <v>1</v>
      </c>
      <c r="K2429" t="s">
        <v>24</v>
      </c>
      <c r="L2429" t="s">
        <v>22</v>
      </c>
      <c r="M2429">
        <v>93500</v>
      </c>
      <c r="O2429" t="s">
        <v>7461</v>
      </c>
      <c r="P2429" t="s">
        <v>2014</v>
      </c>
    </row>
    <row r="2430" spans="1:16" x14ac:dyDescent="0.55000000000000004">
      <c r="A2430" t="s">
        <v>1</v>
      </c>
      <c r="B2430" t="s">
        <v>2473</v>
      </c>
      <c r="C2430" t="s">
        <v>1845</v>
      </c>
      <c r="D2430" t="s">
        <v>4084</v>
      </c>
      <c r="E2430" t="s">
        <v>20</v>
      </c>
      <c r="F2430" t="b">
        <v>0</v>
      </c>
      <c r="G2430" t="s">
        <v>27</v>
      </c>
      <c r="H2430" s="4">
        <v>45698.543252314812</v>
      </c>
      <c r="I2430" t="b">
        <v>0</v>
      </c>
      <c r="J2430" t="b">
        <v>1</v>
      </c>
      <c r="K2430" t="s">
        <v>24</v>
      </c>
      <c r="L2430" t="s">
        <v>22</v>
      </c>
      <c r="M2430">
        <v>145000</v>
      </c>
      <c r="O2430" t="s">
        <v>1388</v>
      </c>
      <c r="P2430" t="s">
        <v>7462</v>
      </c>
    </row>
    <row r="2431" spans="1:16" x14ac:dyDescent="0.55000000000000004">
      <c r="A2431" t="s">
        <v>40</v>
      </c>
      <c r="B2431" t="s">
        <v>7463</v>
      </c>
      <c r="C2431" t="s">
        <v>2701</v>
      </c>
      <c r="D2431" t="s">
        <v>3828</v>
      </c>
      <c r="E2431" t="s">
        <v>20</v>
      </c>
      <c r="F2431" t="b">
        <v>0</v>
      </c>
      <c r="G2431" t="s">
        <v>41</v>
      </c>
      <c r="H2431" s="4">
        <v>45698.543657407397</v>
      </c>
      <c r="I2431" t="b">
        <v>1</v>
      </c>
      <c r="J2431" t="b">
        <v>1</v>
      </c>
      <c r="K2431" t="s">
        <v>24</v>
      </c>
      <c r="L2431" t="s">
        <v>36</v>
      </c>
      <c r="N2431">
        <v>60</v>
      </c>
      <c r="O2431" t="s">
        <v>7464</v>
      </c>
      <c r="P2431" t="s">
        <v>7465</v>
      </c>
    </row>
    <row r="2432" spans="1:16" x14ac:dyDescent="0.55000000000000004">
      <c r="A2432" t="s">
        <v>19</v>
      </c>
      <c r="B2432" t="s">
        <v>7466</v>
      </c>
      <c r="C2432" t="s">
        <v>2765</v>
      </c>
      <c r="D2432" t="s">
        <v>3957</v>
      </c>
      <c r="E2432" t="s">
        <v>20</v>
      </c>
      <c r="F2432" t="b">
        <v>0</v>
      </c>
      <c r="G2432" t="s">
        <v>23</v>
      </c>
      <c r="H2432" s="4">
        <v>45698.581053240741</v>
      </c>
      <c r="I2432" t="b">
        <v>0</v>
      </c>
      <c r="J2432" t="b">
        <v>1</v>
      </c>
      <c r="K2432" t="s">
        <v>24</v>
      </c>
      <c r="L2432" t="s">
        <v>36</v>
      </c>
      <c r="N2432">
        <v>11.335000038146971</v>
      </c>
      <c r="O2432" t="s">
        <v>254</v>
      </c>
      <c r="P2432" t="s">
        <v>1637</v>
      </c>
    </row>
    <row r="2433" spans="1:16" x14ac:dyDescent="0.55000000000000004">
      <c r="A2433" t="s">
        <v>0</v>
      </c>
      <c r="B2433" t="s">
        <v>7467</v>
      </c>
      <c r="C2433" t="s">
        <v>859</v>
      </c>
      <c r="D2433" t="s">
        <v>3957</v>
      </c>
      <c r="E2433" t="s">
        <v>20</v>
      </c>
      <c r="F2433" t="b">
        <v>0</v>
      </c>
      <c r="G2433" t="s">
        <v>27</v>
      </c>
      <c r="H2433" s="4">
        <v>45698.583518518521</v>
      </c>
      <c r="I2433" t="b">
        <v>0</v>
      </c>
      <c r="J2433" t="b">
        <v>1</v>
      </c>
      <c r="K2433" t="s">
        <v>24</v>
      </c>
      <c r="L2433" t="s">
        <v>36</v>
      </c>
      <c r="N2433">
        <v>24.014999389648441</v>
      </c>
      <c r="O2433" t="s">
        <v>7468</v>
      </c>
      <c r="P2433" t="s">
        <v>1304</v>
      </c>
    </row>
    <row r="2434" spans="1:16" x14ac:dyDescent="0.55000000000000004">
      <c r="A2434" t="s">
        <v>25</v>
      </c>
      <c r="B2434" t="s">
        <v>7521</v>
      </c>
      <c r="C2434" t="s">
        <v>82</v>
      </c>
      <c r="D2434" t="s">
        <v>3828</v>
      </c>
      <c r="E2434" t="s">
        <v>20</v>
      </c>
      <c r="F2434" t="b">
        <v>0</v>
      </c>
      <c r="G2434" t="s">
        <v>27</v>
      </c>
      <c r="H2434" s="4">
        <v>45698.584178240737</v>
      </c>
      <c r="I2434" t="b">
        <v>0</v>
      </c>
      <c r="J2434" t="b">
        <v>1</v>
      </c>
      <c r="K2434" t="s">
        <v>24</v>
      </c>
      <c r="L2434" t="s">
        <v>22</v>
      </c>
      <c r="M2434">
        <v>85210.5</v>
      </c>
      <c r="O2434" t="s">
        <v>7522</v>
      </c>
      <c r="P2434" t="s">
        <v>2884</v>
      </c>
    </row>
    <row r="2435" spans="1:16" x14ac:dyDescent="0.55000000000000004">
      <c r="A2435" t="s">
        <v>28</v>
      </c>
      <c r="B2435" t="s">
        <v>7469</v>
      </c>
      <c r="C2435" t="s">
        <v>24</v>
      </c>
      <c r="D2435" t="s">
        <v>3973</v>
      </c>
      <c r="E2435" t="s">
        <v>20</v>
      </c>
      <c r="F2435" t="b">
        <v>0</v>
      </c>
      <c r="G2435" t="s">
        <v>27</v>
      </c>
      <c r="H2435" s="4">
        <v>45698.585509259261</v>
      </c>
      <c r="I2435" t="b">
        <v>0</v>
      </c>
      <c r="J2435" t="b">
        <v>0</v>
      </c>
      <c r="K2435" t="s">
        <v>24</v>
      </c>
      <c r="L2435" t="s">
        <v>22</v>
      </c>
      <c r="M2435">
        <v>155000</v>
      </c>
      <c r="O2435" t="s">
        <v>7470</v>
      </c>
      <c r="P2435" t="s">
        <v>7471</v>
      </c>
    </row>
    <row r="2436" spans="1:16" x14ac:dyDescent="0.55000000000000004">
      <c r="A2436" t="s">
        <v>191</v>
      </c>
      <c r="B2436" t="s">
        <v>7472</v>
      </c>
      <c r="C2436" t="s">
        <v>972</v>
      </c>
      <c r="D2436" t="s">
        <v>4084</v>
      </c>
      <c r="E2436" t="s">
        <v>20</v>
      </c>
      <c r="F2436" t="b">
        <v>0</v>
      </c>
      <c r="G2436" t="s">
        <v>862</v>
      </c>
      <c r="H2436" s="4">
        <v>45698.589016203703</v>
      </c>
      <c r="I2436" t="b">
        <v>0</v>
      </c>
      <c r="J2436" t="b">
        <v>0</v>
      </c>
      <c r="K2436" t="s">
        <v>862</v>
      </c>
      <c r="L2436" t="s">
        <v>22</v>
      </c>
      <c r="M2436">
        <v>127500</v>
      </c>
      <c r="O2436" t="s">
        <v>7473</v>
      </c>
      <c r="P2436" t="s">
        <v>7474</v>
      </c>
    </row>
    <row r="2437" spans="1:16" x14ac:dyDescent="0.55000000000000004">
      <c r="A2437" t="s">
        <v>0</v>
      </c>
      <c r="B2437" t="s">
        <v>5357</v>
      </c>
      <c r="C2437" t="s">
        <v>5358</v>
      </c>
      <c r="D2437" t="s">
        <v>3828</v>
      </c>
      <c r="E2437" t="s">
        <v>219</v>
      </c>
      <c r="F2437" t="b">
        <v>0</v>
      </c>
      <c r="G2437" t="s">
        <v>27</v>
      </c>
      <c r="H2437" s="4">
        <v>45698.625069444453</v>
      </c>
      <c r="I2437" t="b">
        <v>1</v>
      </c>
      <c r="J2437" t="b">
        <v>1</v>
      </c>
      <c r="K2437" t="s">
        <v>24</v>
      </c>
      <c r="L2437" t="s">
        <v>36</v>
      </c>
      <c r="N2437">
        <v>26.494998931884769</v>
      </c>
      <c r="O2437" t="s">
        <v>3769</v>
      </c>
      <c r="P2437" t="s">
        <v>1702</v>
      </c>
    </row>
    <row r="2438" spans="1:16" x14ac:dyDescent="0.55000000000000004">
      <c r="A2438" t="s">
        <v>0</v>
      </c>
      <c r="B2438" t="s">
        <v>7475</v>
      </c>
      <c r="C2438" t="s">
        <v>179</v>
      </c>
      <c r="D2438" t="s">
        <v>2208</v>
      </c>
      <c r="E2438" t="s">
        <v>20</v>
      </c>
      <c r="F2438" t="b">
        <v>0</v>
      </c>
      <c r="G2438" t="s">
        <v>27</v>
      </c>
      <c r="H2438" s="4">
        <v>45698.625173611108</v>
      </c>
      <c r="I2438" t="b">
        <v>0</v>
      </c>
      <c r="J2438" t="b">
        <v>0</v>
      </c>
      <c r="K2438" t="s">
        <v>24</v>
      </c>
      <c r="L2438" t="s">
        <v>22</v>
      </c>
      <c r="M2438">
        <v>61750</v>
      </c>
      <c r="O2438" t="s">
        <v>7476</v>
      </c>
      <c r="P2438" t="s">
        <v>7477</v>
      </c>
    </row>
    <row r="2439" spans="1:16" x14ac:dyDescent="0.55000000000000004">
      <c r="A2439" t="s">
        <v>0</v>
      </c>
      <c r="B2439" t="s">
        <v>7478</v>
      </c>
      <c r="C2439" t="s">
        <v>2883</v>
      </c>
      <c r="D2439" t="s">
        <v>3828</v>
      </c>
      <c r="E2439" t="s">
        <v>51</v>
      </c>
      <c r="F2439" t="b">
        <v>0</v>
      </c>
      <c r="G2439" t="s">
        <v>30</v>
      </c>
      <c r="H2439" s="4">
        <v>45698.625601851847</v>
      </c>
      <c r="I2439" t="b">
        <v>1</v>
      </c>
      <c r="J2439" t="b">
        <v>0</v>
      </c>
      <c r="K2439" t="s">
        <v>24</v>
      </c>
      <c r="L2439" t="s">
        <v>36</v>
      </c>
      <c r="N2439">
        <v>53.5</v>
      </c>
      <c r="O2439" t="s">
        <v>7479</v>
      </c>
      <c r="P2439" t="s">
        <v>338</v>
      </c>
    </row>
    <row r="2440" spans="1:16" x14ac:dyDescent="0.55000000000000004">
      <c r="A2440" t="s">
        <v>1</v>
      </c>
      <c r="B2440" t="s">
        <v>4444</v>
      </c>
      <c r="C2440" t="s">
        <v>122</v>
      </c>
      <c r="D2440" t="s">
        <v>3973</v>
      </c>
      <c r="E2440" t="s">
        <v>20</v>
      </c>
      <c r="F2440" t="b">
        <v>0</v>
      </c>
      <c r="G2440" t="s">
        <v>52</v>
      </c>
      <c r="H2440" s="4">
        <v>45698.625740740739</v>
      </c>
      <c r="I2440" t="b">
        <v>0</v>
      </c>
      <c r="J2440" t="b">
        <v>1</v>
      </c>
      <c r="K2440" t="s">
        <v>24</v>
      </c>
      <c r="L2440" t="s">
        <v>22</v>
      </c>
      <c r="M2440">
        <v>222545</v>
      </c>
      <c r="O2440" t="s">
        <v>759</v>
      </c>
      <c r="P2440" t="s">
        <v>2237</v>
      </c>
    </row>
    <row r="2441" spans="1:16" x14ac:dyDescent="0.55000000000000004">
      <c r="A2441" t="s">
        <v>1</v>
      </c>
      <c r="B2441" t="s">
        <v>7480</v>
      </c>
      <c r="C2441" t="s">
        <v>82</v>
      </c>
      <c r="D2441" t="s">
        <v>4084</v>
      </c>
      <c r="E2441" t="s">
        <v>20</v>
      </c>
      <c r="F2441" t="b">
        <v>0</v>
      </c>
      <c r="G2441" t="s">
        <v>27</v>
      </c>
      <c r="H2441" s="4">
        <v>45698.626018518517</v>
      </c>
      <c r="I2441" t="b">
        <v>0</v>
      </c>
      <c r="J2441" t="b">
        <v>0</v>
      </c>
      <c r="K2441" t="s">
        <v>24</v>
      </c>
      <c r="L2441" t="s">
        <v>22</v>
      </c>
      <c r="M2441">
        <v>155000</v>
      </c>
      <c r="O2441" t="s">
        <v>377</v>
      </c>
      <c r="P2441" t="s">
        <v>3559</v>
      </c>
    </row>
    <row r="2442" spans="1:16" x14ac:dyDescent="0.55000000000000004">
      <c r="A2442" t="s">
        <v>2</v>
      </c>
      <c r="B2442" t="s">
        <v>7481</v>
      </c>
      <c r="C2442" t="s">
        <v>24</v>
      </c>
      <c r="D2442" t="s">
        <v>4328</v>
      </c>
      <c r="E2442" t="s">
        <v>20</v>
      </c>
      <c r="F2442" t="b">
        <v>0</v>
      </c>
      <c r="G2442" t="s">
        <v>27</v>
      </c>
      <c r="H2442" s="4">
        <v>45698.626979166656</v>
      </c>
      <c r="I2442" t="b">
        <v>0</v>
      </c>
      <c r="J2442" t="b">
        <v>0</v>
      </c>
      <c r="K2442" t="s">
        <v>24</v>
      </c>
      <c r="L2442" t="s">
        <v>22</v>
      </c>
      <c r="M2442">
        <v>126500</v>
      </c>
      <c r="O2442" t="s">
        <v>7482</v>
      </c>
      <c r="P2442" t="s">
        <v>7483</v>
      </c>
    </row>
    <row r="2443" spans="1:16" x14ac:dyDescent="0.55000000000000004">
      <c r="A2443" t="s">
        <v>0</v>
      </c>
      <c r="B2443" t="s">
        <v>2760</v>
      </c>
      <c r="C2443" t="s">
        <v>236</v>
      </c>
      <c r="D2443" t="s">
        <v>2208</v>
      </c>
      <c r="E2443" t="s">
        <v>20</v>
      </c>
      <c r="F2443" t="b">
        <v>0</v>
      </c>
      <c r="G2443" t="s">
        <v>27</v>
      </c>
      <c r="H2443" s="4">
        <v>45698.666817129633</v>
      </c>
      <c r="I2443" t="b">
        <v>0</v>
      </c>
      <c r="J2443" t="b">
        <v>1</v>
      </c>
      <c r="K2443" t="s">
        <v>24</v>
      </c>
      <c r="L2443" t="s">
        <v>22</v>
      </c>
      <c r="M2443">
        <v>120000</v>
      </c>
      <c r="O2443" t="s">
        <v>301</v>
      </c>
      <c r="P2443" t="s">
        <v>7484</v>
      </c>
    </row>
    <row r="2444" spans="1:16" x14ac:dyDescent="0.55000000000000004">
      <c r="A2444" t="s">
        <v>0</v>
      </c>
      <c r="B2444" t="s">
        <v>7485</v>
      </c>
      <c r="C2444" t="s">
        <v>179</v>
      </c>
      <c r="D2444" t="s">
        <v>3828</v>
      </c>
      <c r="E2444" t="s">
        <v>20</v>
      </c>
      <c r="F2444" t="b">
        <v>0</v>
      </c>
      <c r="G2444" t="s">
        <v>27</v>
      </c>
      <c r="H2444" s="4">
        <v>45698.66684027778</v>
      </c>
      <c r="I2444" t="b">
        <v>0</v>
      </c>
      <c r="J2444" t="b">
        <v>1</v>
      </c>
      <c r="K2444" t="s">
        <v>24</v>
      </c>
      <c r="L2444" t="s">
        <v>22</v>
      </c>
      <c r="M2444">
        <v>79871.5</v>
      </c>
      <c r="O2444" t="s">
        <v>3851</v>
      </c>
      <c r="P2444" t="s">
        <v>7486</v>
      </c>
    </row>
    <row r="2445" spans="1:16" x14ac:dyDescent="0.55000000000000004">
      <c r="A2445" t="s">
        <v>139</v>
      </c>
      <c r="B2445" t="s">
        <v>277</v>
      </c>
      <c r="C2445" t="s">
        <v>1065</v>
      </c>
      <c r="D2445" t="s">
        <v>3973</v>
      </c>
      <c r="E2445" t="s">
        <v>20</v>
      </c>
      <c r="F2445" t="b">
        <v>0</v>
      </c>
      <c r="G2445" t="s">
        <v>35</v>
      </c>
      <c r="H2445" s="4">
        <v>45698.667071759257</v>
      </c>
      <c r="I2445" t="b">
        <v>0</v>
      </c>
      <c r="J2445" t="b">
        <v>0</v>
      </c>
      <c r="K2445" t="s">
        <v>24</v>
      </c>
      <c r="L2445" t="s">
        <v>36</v>
      </c>
      <c r="N2445">
        <v>60</v>
      </c>
      <c r="O2445" t="s">
        <v>200</v>
      </c>
      <c r="P2445" t="s">
        <v>7539</v>
      </c>
    </row>
    <row r="2446" spans="1:16" x14ac:dyDescent="0.55000000000000004">
      <c r="A2446" t="s">
        <v>139</v>
      </c>
      <c r="B2446" t="s">
        <v>7487</v>
      </c>
      <c r="C2446" t="s">
        <v>1421</v>
      </c>
      <c r="D2446" t="s">
        <v>3828</v>
      </c>
      <c r="E2446" t="s">
        <v>20</v>
      </c>
      <c r="F2446" t="b">
        <v>0</v>
      </c>
      <c r="G2446" t="s">
        <v>52</v>
      </c>
      <c r="H2446" s="4">
        <v>45698.667858796303</v>
      </c>
      <c r="I2446" t="b">
        <v>0</v>
      </c>
      <c r="J2446" t="b">
        <v>1</v>
      </c>
      <c r="K2446" t="s">
        <v>24</v>
      </c>
      <c r="L2446" t="s">
        <v>22</v>
      </c>
      <c r="M2446">
        <v>120000</v>
      </c>
      <c r="O2446" t="s">
        <v>7488</v>
      </c>
      <c r="P2446" t="s">
        <v>7489</v>
      </c>
    </row>
    <row r="2447" spans="1:16" x14ac:dyDescent="0.55000000000000004">
      <c r="A2447" t="s">
        <v>40</v>
      </c>
      <c r="B2447" t="s">
        <v>7490</v>
      </c>
      <c r="C2447" t="s">
        <v>825</v>
      </c>
      <c r="D2447" t="s">
        <v>3828</v>
      </c>
      <c r="E2447" t="s">
        <v>20</v>
      </c>
      <c r="F2447" t="b">
        <v>0</v>
      </c>
      <c r="G2447" t="s">
        <v>27</v>
      </c>
      <c r="H2447" s="4">
        <v>45698.668009259258</v>
      </c>
      <c r="I2447" t="b">
        <v>1</v>
      </c>
      <c r="J2447" t="b">
        <v>1</v>
      </c>
      <c r="K2447" t="s">
        <v>24</v>
      </c>
      <c r="L2447" t="s">
        <v>22</v>
      </c>
      <c r="M2447">
        <v>147500</v>
      </c>
      <c r="O2447" t="s">
        <v>2576</v>
      </c>
      <c r="P2447" t="s">
        <v>7491</v>
      </c>
    </row>
    <row r="2448" spans="1:16" x14ac:dyDescent="0.55000000000000004">
      <c r="A2448" t="s">
        <v>0</v>
      </c>
      <c r="B2448" t="s">
        <v>7540</v>
      </c>
      <c r="C2448" t="s">
        <v>2716</v>
      </c>
      <c r="D2448" t="s">
        <v>3973</v>
      </c>
      <c r="E2448" t="s">
        <v>20</v>
      </c>
      <c r="F2448" t="b">
        <v>0</v>
      </c>
      <c r="G2448" t="s">
        <v>23</v>
      </c>
      <c r="H2448" s="4">
        <v>45698.700891203713</v>
      </c>
      <c r="I2448" t="b">
        <v>0</v>
      </c>
      <c r="J2448" t="b">
        <v>1</v>
      </c>
      <c r="K2448" t="s">
        <v>24</v>
      </c>
      <c r="L2448" t="s">
        <v>22</v>
      </c>
      <c r="M2448">
        <v>74100</v>
      </c>
      <c r="O2448" t="s">
        <v>5949</v>
      </c>
      <c r="P2448" t="s">
        <v>7541</v>
      </c>
    </row>
    <row r="2449" spans="1:16" x14ac:dyDescent="0.55000000000000004">
      <c r="A2449" t="s">
        <v>0</v>
      </c>
      <c r="B2449" t="s">
        <v>0</v>
      </c>
      <c r="C2449" t="s">
        <v>76</v>
      </c>
      <c r="D2449" t="s">
        <v>4090</v>
      </c>
      <c r="E2449" t="s">
        <v>20</v>
      </c>
      <c r="F2449" t="b">
        <v>0</v>
      </c>
      <c r="G2449" t="s">
        <v>41</v>
      </c>
      <c r="H2449" s="4">
        <v>45698.708738425928</v>
      </c>
      <c r="I2449" t="b">
        <v>0</v>
      </c>
      <c r="J2449" t="b">
        <v>0</v>
      </c>
      <c r="K2449" t="s">
        <v>24</v>
      </c>
      <c r="L2449" t="s">
        <v>36</v>
      </c>
      <c r="N2449">
        <v>37.5</v>
      </c>
      <c r="O2449" t="s">
        <v>712</v>
      </c>
      <c r="P2449" t="s">
        <v>1904</v>
      </c>
    </row>
    <row r="2450" spans="1:16" x14ac:dyDescent="0.55000000000000004">
      <c r="A2450" t="s">
        <v>139</v>
      </c>
      <c r="B2450" t="s">
        <v>7523</v>
      </c>
      <c r="C2450" t="s">
        <v>151</v>
      </c>
      <c r="D2450" t="s">
        <v>3973</v>
      </c>
      <c r="E2450" t="s">
        <v>20</v>
      </c>
      <c r="F2450" t="b">
        <v>0</v>
      </c>
      <c r="G2450" t="s">
        <v>30</v>
      </c>
      <c r="H2450" s="4">
        <v>45698.709236111114</v>
      </c>
      <c r="I2450" t="b">
        <v>0</v>
      </c>
      <c r="J2450" t="b">
        <v>0</v>
      </c>
      <c r="K2450" t="s">
        <v>24</v>
      </c>
      <c r="L2450" t="s">
        <v>36</v>
      </c>
      <c r="N2450">
        <v>22</v>
      </c>
      <c r="O2450" t="s">
        <v>7524</v>
      </c>
      <c r="P2450" t="s">
        <v>2808</v>
      </c>
    </row>
    <row r="2451" spans="1:16" x14ac:dyDescent="0.55000000000000004">
      <c r="A2451" t="s">
        <v>2</v>
      </c>
      <c r="B2451" t="s">
        <v>417</v>
      </c>
      <c r="C2451" t="s">
        <v>908</v>
      </c>
      <c r="D2451" t="s">
        <v>3828</v>
      </c>
      <c r="E2451" t="s">
        <v>20</v>
      </c>
      <c r="F2451" t="b">
        <v>0</v>
      </c>
      <c r="G2451" t="s">
        <v>27</v>
      </c>
      <c r="H2451" s="4">
        <v>45698.710324074083</v>
      </c>
      <c r="I2451" t="b">
        <v>0</v>
      </c>
      <c r="J2451" t="b">
        <v>0</v>
      </c>
      <c r="K2451" t="s">
        <v>24</v>
      </c>
      <c r="L2451" t="s">
        <v>22</v>
      </c>
      <c r="M2451">
        <v>90094.2578125</v>
      </c>
      <c r="O2451" t="s">
        <v>6068</v>
      </c>
      <c r="P2451" t="s">
        <v>6069</v>
      </c>
    </row>
    <row r="2452" spans="1:16" x14ac:dyDescent="0.55000000000000004">
      <c r="A2452" t="s">
        <v>2</v>
      </c>
      <c r="B2452" t="s">
        <v>2337</v>
      </c>
      <c r="C2452" t="s">
        <v>49</v>
      </c>
      <c r="D2452" t="s">
        <v>3973</v>
      </c>
      <c r="E2452" t="s">
        <v>20</v>
      </c>
      <c r="F2452" t="b">
        <v>0</v>
      </c>
      <c r="G2452" t="s">
        <v>30</v>
      </c>
      <c r="H2452" s="4">
        <v>45698.711342592593</v>
      </c>
      <c r="I2452" t="b">
        <v>0</v>
      </c>
      <c r="J2452" t="b">
        <v>0</v>
      </c>
      <c r="K2452" t="s">
        <v>24</v>
      </c>
      <c r="L2452" t="s">
        <v>22</v>
      </c>
      <c r="M2452">
        <v>350000</v>
      </c>
      <c r="O2452" t="s">
        <v>3634</v>
      </c>
      <c r="P2452" t="s">
        <v>7163</v>
      </c>
    </row>
    <row r="2453" spans="1:16" x14ac:dyDescent="0.55000000000000004">
      <c r="A2453" t="s">
        <v>139</v>
      </c>
      <c r="B2453" t="s">
        <v>2929</v>
      </c>
      <c r="C2453" t="s">
        <v>3238</v>
      </c>
      <c r="D2453" t="s">
        <v>3973</v>
      </c>
      <c r="E2453" t="s">
        <v>20</v>
      </c>
      <c r="F2453" t="b">
        <v>0</v>
      </c>
      <c r="G2453" t="s">
        <v>41</v>
      </c>
      <c r="H2453" s="4">
        <v>45698.7503125</v>
      </c>
      <c r="I2453" t="b">
        <v>0</v>
      </c>
      <c r="J2453" t="b">
        <v>1</v>
      </c>
      <c r="K2453" t="s">
        <v>24</v>
      </c>
      <c r="L2453" t="s">
        <v>22</v>
      </c>
      <c r="M2453">
        <v>103900</v>
      </c>
      <c r="O2453" t="s">
        <v>4329</v>
      </c>
      <c r="P2453" t="s">
        <v>7492</v>
      </c>
    </row>
    <row r="2454" spans="1:16" x14ac:dyDescent="0.55000000000000004">
      <c r="A2454" t="s">
        <v>139</v>
      </c>
      <c r="B2454" t="s">
        <v>7493</v>
      </c>
      <c r="C2454" t="s">
        <v>151</v>
      </c>
      <c r="D2454" t="s">
        <v>3828</v>
      </c>
      <c r="E2454" t="s">
        <v>51</v>
      </c>
      <c r="F2454" t="b">
        <v>0</v>
      </c>
      <c r="G2454" t="s">
        <v>30</v>
      </c>
      <c r="H2454" s="4">
        <v>45698.750902777778</v>
      </c>
      <c r="I2454" t="b">
        <v>1</v>
      </c>
      <c r="J2454" t="b">
        <v>0</v>
      </c>
      <c r="K2454" t="s">
        <v>24</v>
      </c>
      <c r="L2454" t="s">
        <v>36</v>
      </c>
      <c r="N2454">
        <v>38</v>
      </c>
      <c r="O2454" t="s">
        <v>6991</v>
      </c>
    </row>
    <row r="2455" spans="1:16" x14ac:dyDescent="0.55000000000000004">
      <c r="A2455" t="s">
        <v>2</v>
      </c>
      <c r="B2455" t="s">
        <v>7494</v>
      </c>
      <c r="C2455" t="s">
        <v>945</v>
      </c>
      <c r="D2455" t="s">
        <v>3600</v>
      </c>
      <c r="E2455" t="s">
        <v>20</v>
      </c>
      <c r="F2455" t="b">
        <v>0</v>
      </c>
      <c r="G2455" t="s">
        <v>27</v>
      </c>
      <c r="H2455" s="4">
        <v>45698.751388888893</v>
      </c>
      <c r="I2455" t="b">
        <v>1</v>
      </c>
      <c r="J2455" t="b">
        <v>1</v>
      </c>
      <c r="K2455" t="s">
        <v>24</v>
      </c>
      <c r="L2455" t="s">
        <v>22</v>
      </c>
      <c r="M2455">
        <v>145000</v>
      </c>
      <c r="O2455" t="s">
        <v>7495</v>
      </c>
      <c r="P2455" t="s">
        <v>7496</v>
      </c>
    </row>
    <row r="2456" spans="1:16" x14ac:dyDescent="0.55000000000000004">
      <c r="A2456" t="s">
        <v>19</v>
      </c>
      <c r="B2456" t="s">
        <v>7497</v>
      </c>
      <c r="C2456" t="s">
        <v>122</v>
      </c>
      <c r="D2456" t="s">
        <v>3973</v>
      </c>
      <c r="E2456" t="s">
        <v>20</v>
      </c>
      <c r="F2456" t="b">
        <v>0</v>
      </c>
      <c r="G2456" t="s">
        <v>52</v>
      </c>
      <c r="H2456" s="4">
        <v>45698.75240740741</v>
      </c>
      <c r="I2456" t="b">
        <v>1</v>
      </c>
      <c r="J2456" t="b">
        <v>0</v>
      </c>
      <c r="K2456" t="s">
        <v>24</v>
      </c>
      <c r="L2456" t="s">
        <v>22</v>
      </c>
      <c r="M2456">
        <v>112116</v>
      </c>
      <c r="O2456" t="s">
        <v>554</v>
      </c>
      <c r="P2456" t="s">
        <v>7498</v>
      </c>
    </row>
    <row r="2457" spans="1:16" x14ac:dyDescent="0.55000000000000004">
      <c r="A2457" t="s">
        <v>0</v>
      </c>
      <c r="B2457" t="s">
        <v>4251</v>
      </c>
      <c r="C2457" t="s">
        <v>3519</v>
      </c>
      <c r="D2457" t="s">
        <v>3973</v>
      </c>
      <c r="E2457" t="s">
        <v>20</v>
      </c>
      <c r="F2457" t="b">
        <v>0</v>
      </c>
      <c r="G2457" t="s">
        <v>27</v>
      </c>
      <c r="H2457" s="4">
        <v>45698.791770833333</v>
      </c>
      <c r="I2457" t="b">
        <v>1</v>
      </c>
      <c r="J2457" t="b">
        <v>0</v>
      </c>
      <c r="K2457" t="s">
        <v>24</v>
      </c>
      <c r="L2457" t="s">
        <v>22</v>
      </c>
      <c r="M2457">
        <v>70000</v>
      </c>
      <c r="O2457" t="s">
        <v>7499</v>
      </c>
      <c r="P2457" t="s">
        <v>1075</v>
      </c>
    </row>
    <row r="2458" spans="1:16" x14ac:dyDescent="0.55000000000000004">
      <c r="A2458" t="s">
        <v>1</v>
      </c>
      <c r="B2458" t="s">
        <v>7500</v>
      </c>
      <c r="C2458" t="s">
        <v>624</v>
      </c>
      <c r="D2458" t="s">
        <v>3973</v>
      </c>
      <c r="E2458" t="s">
        <v>20</v>
      </c>
      <c r="F2458" t="b">
        <v>0</v>
      </c>
      <c r="G2458" t="s">
        <v>35</v>
      </c>
      <c r="H2458" s="4">
        <v>45698.792164351849</v>
      </c>
      <c r="I2458" t="b">
        <v>0</v>
      </c>
      <c r="J2458" t="b">
        <v>1</v>
      </c>
      <c r="K2458" t="s">
        <v>24</v>
      </c>
      <c r="L2458" t="s">
        <v>22</v>
      </c>
      <c r="M2458">
        <v>184000</v>
      </c>
      <c r="O2458" t="s">
        <v>65</v>
      </c>
      <c r="P2458" t="s">
        <v>66</v>
      </c>
    </row>
    <row r="2459" spans="1:16" x14ac:dyDescent="0.55000000000000004">
      <c r="A2459" t="s">
        <v>2</v>
      </c>
      <c r="B2459" t="s">
        <v>7244</v>
      </c>
      <c r="C2459" t="s">
        <v>322</v>
      </c>
      <c r="D2459" t="s">
        <v>3973</v>
      </c>
      <c r="E2459" t="s">
        <v>20</v>
      </c>
      <c r="F2459" t="b">
        <v>0</v>
      </c>
      <c r="G2459" t="s">
        <v>41</v>
      </c>
      <c r="H2459" s="4">
        <v>45698.792210648149</v>
      </c>
      <c r="I2459" t="b">
        <v>0</v>
      </c>
      <c r="J2459" t="b">
        <v>1</v>
      </c>
      <c r="K2459" t="s">
        <v>24</v>
      </c>
      <c r="L2459" t="s">
        <v>22</v>
      </c>
      <c r="M2459">
        <v>193500</v>
      </c>
      <c r="O2459" t="s">
        <v>3973</v>
      </c>
      <c r="P2459" t="s">
        <v>7245</v>
      </c>
    </row>
    <row r="2460" spans="1:16" x14ac:dyDescent="0.55000000000000004">
      <c r="A2460" t="s">
        <v>2</v>
      </c>
      <c r="B2460" t="s">
        <v>7542</v>
      </c>
      <c r="C2460" t="s">
        <v>1588</v>
      </c>
      <c r="D2460" t="s">
        <v>7543</v>
      </c>
      <c r="E2460" t="s">
        <v>20</v>
      </c>
      <c r="F2460" t="b">
        <v>0</v>
      </c>
      <c r="G2460" t="s">
        <v>27</v>
      </c>
      <c r="H2460" s="4">
        <v>45698.792962962973</v>
      </c>
      <c r="I2460" t="b">
        <v>0</v>
      </c>
      <c r="J2460" t="b">
        <v>0</v>
      </c>
      <c r="K2460" t="s">
        <v>24</v>
      </c>
      <c r="L2460" t="s">
        <v>22</v>
      </c>
      <c r="M2460">
        <v>90000</v>
      </c>
      <c r="O2460" t="s">
        <v>7544</v>
      </c>
      <c r="P2460" t="s">
        <v>7545</v>
      </c>
    </row>
    <row r="2461" spans="1:16" x14ac:dyDescent="0.55000000000000004">
      <c r="A2461" t="s">
        <v>1</v>
      </c>
      <c r="B2461" t="s">
        <v>5990</v>
      </c>
      <c r="C2461" t="s">
        <v>3891</v>
      </c>
      <c r="D2461" t="s">
        <v>3828</v>
      </c>
      <c r="E2461" t="s">
        <v>20</v>
      </c>
      <c r="F2461" t="b">
        <v>0</v>
      </c>
      <c r="G2461" t="s">
        <v>27</v>
      </c>
      <c r="H2461" s="4">
        <v>45698.793854166674</v>
      </c>
      <c r="I2461" t="b">
        <v>0</v>
      </c>
      <c r="J2461" t="b">
        <v>1</v>
      </c>
      <c r="K2461" t="s">
        <v>24</v>
      </c>
      <c r="L2461" t="s">
        <v>22</v>
      </c>
      <c r="M2461">
        <v>120000</v>
      </c>
      <c r="O2461" t="s">
        <v>3892</v>
      </c>
      <c r="P2461" t="s">
        <v>5991</v>
      </c>
    </row>
    <row r="2462" spans="1:16" x14ac:dyDescent="0.55000000000000004">
      <c r="A2462" t="s">
        <v>1</v>
      </c>
      <c r="B2462" t="s">
        <v>3477</v>
      </c>
      <c r="C2462" t="s">
        <v>155</v>
      </c>
      <c r="D2462" t="s">
        <v>3973</v>
      </c>
      <c r="E2462" t="s">
        <v>51</v>
      </c>
      <c r="F2462" t="b">
        <v>0</v>
      </c>
      <c r="G2462" t="s">
        <v>27</v>
      </c>
      <c r="H2462" s="4">
        <v>45698.794027777767</v>
      </c>
      <c r="I2462" t="b">
        <v>0</v>
      </c>
      <c r="J2462" t="b">
        <v>1</v>
      </c>
      <c r="K2462" t="s">
        <v>24</v>
      </c>
      <c r="L2462" t="s">
        <v>36</v>
      </c>
      <c r="N2462">
        <v>45</v>
      </c>
      <c r="O2462" t="s">
        <v>270</v>
      </c>
      <c r="P2462" t="s">
        <v>1851</v>
      </c>
    </row>
    <row r="2463" spans="1:16" x14ac:dyDescent="0.55000000000000004">
      <c r="A2463" t="s">
        <v>89</v>
      </c>
      <c r="B2463" t="s">
        <v>7501</v>
      </c>
      <c r="C2463" t="s">
        <v>44</v>
      </c>
      <c r="D2463" t="s">
        <v>3973</v>
      </c>
      <c r="E2463" t="s">
        <v>20</v>
      </c>
      <c r="F2463" t="b">
        <v>0</v>
      </c>
      <c r="G2463" t="s">
        <v>41</v>
      </c>
      <c r="H2463" s="4">
        <v>45698.83</v>
      </c>
      <c r="I2463" t="b">
        <v>0</v>
      </c>
      <c r="J2463" t="b">
        <v>0</v>
      </c>
      <c r="K2463" t="s">
        <v>24</v>
      </c>
      <c r="L2463" t="s">
        <v>22</v>
      </c>
      <c r="M2463">
        <v>144000</v>
      </c>
      <c r="O2463" t="s">
        <v>7502</v>
      </c>
      <c r="P2463" t="s">
        <v>7503</v>
      </c>
    </row>
    <row r="2464" spans="1:16" x14ac:dyDescent="0.55000000000000004">
      <c r="A2464" t="s">
        <v>40</v>
      </c>
      <c r="B2464" t="s">
        <v>57</v>
      </c>
      <c r="C2464" t="s">
        <v>179</v>
      </c>
      <c r="D2464" t="s">
        <v>3973</v>
      </c>
      <c r="E2464" t="s">
        <v>20</v>
      </c>
      <c r="F2464" t="b">
        <v>0</v>
      </c>
      <c r="G2464" t="s">
        <v>52</v>
      </c>
      <c r="H2464" s="4">
        <v>45698.832152777781</v>
      </c>
      <c r="I2464" t="b">
        <v>0</v>
      </c>
      <c r="J2464" t="b">
        <v>1</v>
      </c>
      <c r="K2464" t="s">
        <v>24</v>
      </c>
      <c r="L2464" t="s">
        <v>22</v>
      </c>
      <c r="M2464">
        <v>139105</v>
      </c>
      <c r="O2464" t="s">
        <v>1856</v>
      </c>
      <c r="P2464" t="s">
        <v>2720</v>
      </c>
    </row>
    <row r="2465" spans="1:16" x14ac:dyDescent="0.55000000000000004">
      <c r="A2465" t="s">
        <v>0</v>
      </c>
      <c r="B2465" t="s">
        <v>7504</v>
      </c>
      <c r="C2465" t="s">
        <v>203</v>
      </c>
      <c r="D2465" t="s">
        <v>3973</v>
      </c>
      <c r="E2465" t="s">
        <v>20</v>
      </c>
      <c r="F2465" t="b">
        <v>0</v>
      </c>
      <c r="G2465" t="s">
        <v>23</v>
      </c>
      <c r="H2465" s="4">
        <v>45698.832256944443</v>
      </c>
      <c r="I2465" t="b">
        <v>1</v>
      </c>
      <c r="J2465" t="b">
        <v>1</v>
      </c>
      <c r="K2465" t="s">
        <v>24</v>
      </c>
      <c r="L2465" t="s">
        <v>22</v>
      </c>
      <c r="M2465">
        <v>85000</v>
      </c>
      <c r="O2465" t="s">
        <v>4675</v>
      </c>
      <c r="P2465" t="s">
        <v>204</v>
      </c>
    </row>
    <row r="2466" spans="1:16" x14ac:dyDescent="0.55000000000000004">
      <c r="A2466" t="s">
        <v>0</v>
      </c>
      <c r="B2466" t="s">
        <v>1219</v>
      </c>
      <c r="C2466" t="s">
        <v>64</v>
      </c>
      <c r="D2466" t="s">
        <v>6851</v>
      </c>
      <c r="E2466" t="s">
        <v>20</v>
      </c>
      <c r="F2466" t="b">
        <v>0</v>
      </c>
      <c r="G2466" t="s">
        <v>52</v>
      </c>
      <c r="H2466" s="4">
        <v>45698.834317129629</v>
      </c>
      <c r="I2466" t="b">
        <v>1</v>
      </c>
      <c r="J2466" t="b">
        <v>0</v>
      </c>
      <c r="K2466" t="s">
        <v>24</v>
      </c>
      <c r="L2466" t="s">
        <v>36</v>
      </c>
      <c r="N2466">
        <v>37.5</v>
      </c>
      <c r="O2466" t="s">
        <v>131</v>
      </c>
      <c r="P2466" t="s">
        <v>1463</v>
      </c>
    </row>
    <row r="2467" spans="1:16" x14ac:dyDescent="0.55000000000000004">
      <c r="A2467" t="s">
        <v>0</v>
      </c>
      <c r="B2467" t="s">
        <v>7505</v>
      </c>
      <c r="C2467" t="s">
        <v>2015</v>
      </c>
      <c r="D2467" t="s">
        <v>3973</v>
      </c>
      <c r="E2467" t="s">
        <v>51</v>
      </c>
      <c r="F2467" t="b">
        <v>0</v>
      </c>
      <c r="G2467" t="s">
        <v>27</v>
      </c>
      <c r="H2467" s="4">
        <v>45698.834456018521</v>
      </c>
      <c r="I2467" t="b">
        <v>0</v>
      </c>
      <c r="J2467" t="b">
        <v>0</v>
      </c>
      <c r="K2467" t="s">
        <v>24</v>
      </c>
      <c r="L2467" t="s">
        <v>36</v>
      </c>
      <c r="N2467">
        <v>30</v>
      </c>
      <c r="O2467" t="s">
        <v>1137</v>
      </c>
      <c r="P2467" t="s">
        <v>1687</v>
      </c>
    </row>
    <row r="2468" spans="1:16" x14ac:dyDescent="0.55000000000000004">
      <c r="A2468" t="s">
        <v>0</v>
      </c>
      <c r="B2468" t="s">
        <v>1632</v>
      </c>
      <c r="C2468" t="s">
        <v>967</v>
      </c>
      <c r="D2468" t="s">
        <v>3973</v>
      </c>
      <c r="E2468" t="s">
        <v>20</v>
      </c>
      <c r="F2468" t="b">
        <v>0</v>
      </c>
      <c r="G2468" t="s">
        <v>27</v>
      </c>
      <c r="H2468" s="4">
        <v>45698.834837962961</v>
      </c>
      <c r="I2468" t="b">
        <v>1</v>
      </c>
      <c r="J2468" t="b">
        <v>0</v>
      </c>
      <c r="K2468" t="s">
        <v>24</v>
      </c>
      <c r="L2468" t="s">
        <v>22</v>
      </c>
      <c r="M2468">
        <v>105000</v>
      </c>
      <c r="O2468" t="s">
        <v>482</v>
      </c>
      <c r="P2468" t="s">
        <v>7546</v>
      </c>
    </row>
    <row r="2469" spans="1:16" x14ac:dyDescent="0.55000000000000004">
      <c r="A2469" t="s">
        <v>0</v>
      </c>
      <c r="B2469" t="s">
        <v>7506</v>
      </c>
      <c r="C2469" t="s">
        <v>966</v>
      </c>
      <c r="D2469" t="s">
        <v>3957</v>
      </c>
      <c r="E2469" t="s">
        <v>20</v>
      </c>
      <c r="F2469" t="b">
        <v>0</v>
      </c>
      <c r="G2469" t="s">
        <v>30</v>
      </c>
      <c r="H2469" s="4">
        <v>45698.836087962962</v>
      </c>
      <c r="I2469" t="b">
        <v>0</v>
      </c>
      <c r="J2469" t="b">
        <v>0</v>
      </c>
      <c r="K2469" t="s">
        <v>24</v>
      </c>
      <c r="L2469" t="s">
        <v>36</v>
      </c>
      <c r="N2469">
        <v>25</v>
      </c>
      <c r="O2469" t="s">
        <v>7507</v>
      </c>
      <c r="P2469" t="s">
        <v>7508</v>
      </c>
    </row>
    <row r="2470" spans="1:16" x14ac:dyDescent="0.55000000000000004">
      <c r="A2470" t="s">
        <v>0</v>
      </c>
      <c r="B2470" t="s">
        <v>3005</v>
      </c>
      <c r="C2470" t="s">
        <v>203</v>
      </c>
      <c r="D2470" t="s">
        <v>3973</v>
      </c>
      <c r="E2470" t="s">
        <v>20</v>
      </c>
      <c r="F2470" t="b">
        <v>0</v>
      </c>
      <c r="G2470" t="s">
        <v>23</v>
      </c>
      <c r="H2470" s="4">
        <v>45698.868854166663</v>
      </c>
      <c r="I2470" t="b">
        <v>1</v>
      </c>
      <c r="J2470" t="b">
        <v>1</v>
      </c>
      <c r="K2470" t="s">
        <v>24</v>
      </c>
      <c r="L2470" t="s">
        <v>36</v>
      </c>
      <c r="N2470">
        <v>19</v>
      </c>
      <c r="O2470" t="s">
        <v>4344</v>
      </c>
      <c r="P2470" t="s">
        <v>7509</v>
      </c>
    </row>
    <row r="2471" spans="1:16" x14ac:dyDescent="0.55000000000000004">
      <c r="A2471" t="s">
        <v>0</v>
      </c>
      <c r="B2471" t="s">
        <v>7510</v>
      </c>
      <c r="C2471" t="s">
        <v>985</v>
      </c>
      <c r="D2471" t="s">
        <v>4328</v>
      </c>
      <c r="E2471" t="s">
        <v>20</v>
      </c>
      <c r="F2471" t="b">
        <v>0</v>
      </c>
      <c r="G2471" t="s">
        <v>27</v>
      </c>
      <c r="H2471" s="4">
        <v>45698.871157407397</v>
      </c>
      <c r="I2471" t="b">
        <v>0</v>
      </c>
      <c r="J2471" t="b">
        <v>1</v>
      </c>
      <c r="K2471" t="s">
        <v>24</v>
      </c>
      <c r="L2471" t="s">
        <v>22</v>
      </c>
      <c r="M2471">
        <v>120000</v>
      </c>
      <c r="O2471" t="s">
        <v>7511</v>
      </c>
    </row>
    <row r="2472" spans="1:16" x14ac:dyDescent="0.55000000000000004">
      <c r="A2472" t="s">
        <v>0</v>
      </c>
      <c r="B2472" t="s">
        <v>7525</v>
      </c>
      <c r="C2472" t="s">
        <v>372</v>
      </c>
      <c r="D2472" t="s">
        <v>2208</v>
      </c>
      <c r="E2472" t="s">
        <v>20</v>
      </c>
      <c r="F2472" t="b">
        <v>0</v>
      </c>
      <c r="G2472" t="s">
        <v>27</v>
      </c>
      <c r="H2472" s="4">
        <v>45698.874988425923</v>
      </c>
      <c r="I2472" t="b">
        <v>0</v>
      </c>
      <c r="J2472" t="b">
        <v>0</v>
      </c>
      <c r="K2472" t="s">
        <v>24</v>
      </c>
      <c r="L2472" t="s">
        <v>22</v>
      </c>
      <c r="M2472">
        <v>82500</v>
      </c>
      <c r="O2472" t="s">
        <v>7526</v>
      </c>
      <c r="P2472" t="s">
        <v>7527</v>
      </c>
    </row>
    <row r="2473" spans="1:16" x14ac:dyDescent="0.55000000000000004">
      <c r="A2473" t="s">
        <v>2</v>
      </c>
      <c r="B2473" t="s">
        <v>7512</v>
      </c>
      <c r="C2473" t="s">
        <v>24</v>
      </c>
      <c r="D2473" t="s">
        <v>4035</v>
      </c>
      <c r="E2473" t="s">
        <v>20</v>
      </c>
      <c r="F2473" t="b">
        <v>0</v>
      </c>
      <c r="G2473" t="s">
        <v>41</v>
      </c>
      <c r="H2473" s="4">
        <v>45698.877106481479</v>
      </c>
      <c r="I2473" t="b">
        <v>1</v>
      </c>
      <c r="J2473" t="b">
        <v>1</v>
      </c>
      <c r="K2473" t="s">
        <v>24</v>
      </c>
      <c r="L2473" t="s">
        <v>22</v>
      </c>
      <c r="M2473">
        <v>125000</v>
      </c>
      <c r="O2473" t="s">
        <v>1831</v>
      </c>
      <c r="P2473" t="s">
        <v>7513</v>
      </c>
    </row>
    <row r="2474" spans="1:16" x14ac:dyDescent="0.55000000000000004">
      <c r="A2474" t="s">
        <v>0</v>
      </c>
      <c r="B2474" t="s">
        <v>7514</v>
      </c>
      <c r="C2474" t="s">
        <v>82</v>
      </c>
      <c r="D2474" t="s">
        <v>3973</v>
      </c>
      <c r="E2474" t="s">
        <v>105</v>
      </c>
      <c r="F2474" t="b">
        <v>0</v>
      </c>
      <c r="G2474" t="s">
        <v>27</v>
      </c>
      <c r="H2474" s="4">
        <v>45698.916770833333</v>
      </c>
      <c r="I2474" t="b">
        <v>0</v>
      </c>
      <c r="J2474" t="b">
        <v>0</v>
      </c>
      <c r="K2474" t="s">
        <v>24</v>
      </c>
      <c r="L2474" t="s">
        <v>36</v>
      </c>
      <c r="N2474">
        <v>15.25</v>
      </c>
      <c r="O2474" t="s">
        <v>7515</v>
      </c>
    </row>
    <row r="2475" spans="1:16" x14ac:dyDescent="0.55000000000000004">
      <c r="A2475" t="s">
        <v>2</v>
      </c>
      <c r="B2475" t="s">
        <v>4481</v>
      </c>
      <c r="C2475" t="s">
        <v>2555</v>
      </c>
      <c r="D2475" t="s">
        <v>3973</v>
      </c>
      <c r="E2475" t="s">
        <v>20</v>
      </c>
      <c r="F2475" t="b">
        <v>0</v>
      </c>
      <c r="G2475" t="s">
        <v>27</v>
      </c>
      <c r="H2475" s="4">
        <v>45698.918055555558</v>
      </c>
      <c r="I2475" t="b">
        <v>1</v>
      </c>
      <c r="J2475" t="b">
        <v>1</v>
      </c>
      <c r="K2475" t="s">
        <v>24</v>
      </c>
      <c r="L2475" t="s">
        <v>36</v>
      </c>
      <c r="N2475">
        <v>60</v>
      </c>
      <c r="O2475" t="s">
        <v>1227</v>
      </c>
      <c r="P2475" t="s">
        <v>887</v>
      </c>
    </row>
    <row r="2476" spans="1:16" x14ac:dyDescent="0.55000000000000004">
      <c r="A2476" t="s">
        <v>0</v>
      </c>
      <c r="B2476" t="s">
        <v>7516</v>
      </c>
      <c r="C2476" t="s">
        <v>1096</v>
      </c>
      <c r="D2476" t="s">
        <v>3828</v>
      </c>
      <c r="E2476" t="s">
        <v>20</v>
      </c>
      <c r="F2476" t="b">
        <v>0</v>
      </c>
      <c r="G2476" t="s">
        <v>27</v>
      </c>
      <c r="H2476" s="4">
        <v>45698.954479166663</v>
      </c>
      <c r="I2476" t="b">
        <v>0</v>
      </c>
      <c r="J2476" t="b">
        <v>0</v>
      </c>
      <c r="K2476" t="s">
        <v>24</v>
      </c>
      <c r="L2476" t="s">
        <v>36</v>
      </c>
      <c r="N2476">
        <v>67.360000610351563</v>
      </c>
      <c r="O2476" t="s">
        <v>7517</v>
      </c>
      <c r="P2476" t="s">
        <v>7518</v>
      </c>
    </row>
    <row r="2477" spans="1:16" x14ac:dyDescent="0.55000000000000004">
      <c r="A2477" t="s">
        <v>1</v>
      </c>
      <c r="B2477" t="s">
        <v>7403</v>
      </c>
      <c r="C2477" t="s">
        <v>39</v>
      </c>
      <c r="D2477" t="s">
        <v>3973</v>
      </c>
      <c r="E2477" t="s">
        <v>51</v>
      </c>
      <c r="F2477" t="b">
        <v>1</v>
      </c>
      <c r="G2477" t="s">
        <v>41</v>
      </c>
      <c r="H2477" s="4">
        <v>45699.000034722223</v>
      </c>
      <c r="I2477" t="b">
        <v>0</v>
      </c>
      <c r="J2477" t="b">
        <v>1</v>
      </c>
      <c r="K2477" t="s">
        <v>24</v>
      </c>
      <c r="L2477" t="s">
        <v>36</v>
      </c>
      <c r="N2477">
        <v>31</v>
      </c>
      <c r="O2477" t="s">
        <v>7404</v>
      </c>
      <c r="P2477" t="s">
        <v>1212</v>
      </c>
    </row>
    <row r="2478" spans="1:16" x14ac:dyDescent="0.55000000000000004">
      <c r="A2478" t="s">
        <v>0</v>
      </c>
      <c r="B2478" t="s">
        <v>7405</v>
      </c>
      <c r="C2478" t="s">
        <v>5663</v>
      </c>
      <c r="D2478" t="s">
        <v>3957</v>
      </c>
      <c r="E2478" t="s">
        <v>34</v>
      </c>
      <c r="F2478" t="b">
        <v>0</v>
      </c>
      <c r="G2478" t="s">
        <v>27</v>
      </c>
      <c r="H2478" s="4">
        <v>45699.000173611108</v>
      </c>
      <c r="I2478" t="b">
        <v>0</v>
      </c>
      <c r="J2478" t="b">
        <v>0</v>
      </c>
      <c r="K2478" t="s">
        <v>24</v>
      </c>
      <c r="L2478" t="s">
        <v>36</v>
      </c>
      <c r="N2478">
        <v>24.014999389648441</v>
      </c>
      <c r="O2478" t="s">
        <v>5664</v>
      </c>
      <c r="P2478" t="s">
        <v>3686</v>
      </c>
    </row>
    <row r="2479" spans="1:16" x14ac:dyDescent="0.55000000000000004">
      <c r="A2479" t="s">
        <v>2</v>
      </c>
      <c r="B2479" t="s">
        <v>7406</v>
      </c>
      <c r="C2479" t="s">
        <v>780</v>
      </c>
      <c r="D2479" t="s">
        <v>3973</v>
      </c>
      <c r="E2479" t="s">
        <v>20</v>
      </c>
      <c r="F2479" t="b">
        <v>0</v>
      </c>
      <c r="G2479" t="s">
        <v>27</v>
      </c>
      <c r="H2479" s="4">
        <v>45699.000173611108</v>
      </c>
      <c r="I2479" t="b">
        <v>0</v>
      </c>
      <c r="J2479" t="b">
        <v>0</v>
      </c>
      <c r="K2479" t="s">
        <v>24</v>
      </c>
      <c r="L2479" t="s">
        <v>22</v>
      </c>
      <c r="M2479">
        <v>82850</v>
      </c>
      <c r="O2479" t="s">
        <v>5482</v>
      </c>
      <c r="P2479" t="s">
        <v>3772</v>
      </c>
    </row>
    <row r="2480" spans="1:16" x14ac:dyDescent="0.55000000000000004">
      <c r="A2480" t="s">
        <v>2</v>
      </c>
      <c r="B2480" t="s">
        <v>7407</v>
      </c>
      <c r="C2480" t="s">
        <v>372</v>
      </c>
      <c r="D2480" t="s">
        <v>4014</v>
      </c>
      <c r="E2480" t="s">
        <v>20</v>
      </c>
      <c r="F2480" t="b">
        <v>0</v>
      </c>
      <c r="G2480" t="s">
        <v>41</v>
      </c>
      <c r="H2480" s="4">
        <v>45699.00209490741</v>
      </c>
      <c r="I2480" t="b">
        <v>0</v>
      </c>
      <c r="J2480" t="b">
        <v>1</v>
      </c>
      <c r="K2480" t="s">
        <v>24</v>
      </c>
      <c r="L2480" t="s">
        <v>22</v>
      </c>
      <c r="M2480">
        <v>220900</v>
      </c>
      <c r="O2480" t="s">
        <v>402</v>
      </c>
      <c r="P2480" t="s">
        <v>7408</v>
      </c>
    </row>
    <row r="2481" spans="1:16" x14ac:dyDescent="0.55000000000000004">
      <c r="A2481" t="s">
        <v>2</v>
      </c>
      <c r="B2481" t="s">
        <v>2492</v>
      </c>
      <c r="C2481" t="s">
        <v>825</v>
      </c>
      <c r="D2481" t="s">
        <v>3973</v>
      </c>
      <c r="E2481" t="s">
        <v>20</v>
      </c>
      <c r="F2481" t="b">
        <v>0</v>
      </c>
      <c r="G2481" t="s">
        <v>35</v>
      </c>
      <c r="H2481" s="4">
        <v>45699.002395833333</v>
      </c>
      <c r="I2481" t="b">
        <v>0</v>
      </c>
      <c r="J2481" t="b">
        <v>1</v>
      </c>
      <c r="K2481" t="s">
        <v>24</v>
      </c>
      <c r="L2481" t="s">
        <v>22</v>
      </c>
      <c r="M2481">
        <v>122087</v>
      </c>
      <c r="O2481" t="s">
        <v>5482</v>
      </c>
      <c r="P2481" t="s">
        <v>7409</v>
      </c>
    </row>
    <row r="2482" spans="1:16" x14ac:dyDescent="0.55000000000000004">
      <c r="A2482" t="s">
        <v>2</v>
      </c>
      <c r="B2482" t="s">
        <v>7410</v>
      </c>
      <c r="C2482" t="s">
        <v>622</v>
      </c>
      <c r="D2482" t="s">
        <v>3973</v>
      </c>
      <c r="E2482" t="s">
        <v>20</v>
      </c>
      <c r="F2482" t="b">
        <v>0</v>
      </c>
      <c r="G2482" t="s">
        <v>52</v>
      </c>
      <c r="H2482" s="4">
        <v>45699.003298611111</v>
      </c>
      <c r="I2482" t="b">
        <v>0</v>
      </c>
      <c r="J2482" t="b">
        <v>1</v>
      </c>
      <c r="K2482" t="s">
        <v>24</v>
      </c>
      <c r="L2482" t="s">
        <v>22</v>
      </c>
      <c r="M2482">
        <v>115000</v>
      </c>
      <c r="O2482" t="s">
        <v>954</v>
      </c>
      <c r="P2482" t="s">
        <v>7411</v>
      </c>
    </row>
    <row r="2483" spans="1:16" x14ac:dyDescent="0.55000000000000004">
      <c r="A2483" t="s">
        <v>28</v>
      </c>
      <c r="B2483" t="s">
        <v>7412</v>
      </c>
      <c r="C2483" t="s">
        <v>39</v>
      </c>
      <c r="D2483" t="s">
        <v>3973</v>
      </c>
      <c r="E2483" t="s">
        <v>20</v>
      </c>
      <c r="F2483" t="b">
        <v>1</v>
      </c>
      <c r="G2483" t="s">
        <v>30</v>
      </c>
      <c r="H2483" s="4">
        <v>45699.017511574071</v>
      </c>
      <c r="I2483" t="b">
        <v>0</v>
      </c>
      <c r="J2483" t="b">
        <v>0</v>
      </c>
      <c r="K2483" t="s">
        <v>24</v>
      </c>
      <c r="L2483" t="s">
        <v>36</v>
      </c>
      <c r="N2483">
        <v>50</v>
      </c>
      <c r="O2483" t="s">
        <v>7413</v>
      </c>
    </row>
    <row r="2484" spans="1:16" x14ac:dyDescent="0.55000000000000004">
      <c r="A2484" t="s">
        <v>0</v>
      </c>
      <c r="B2484" t="s">
        <v>6983</v>
      </c>
      <c r="C2484" t="s">
        <v>39</v>
      </c>
      <c r="D2484" t="s">
        <v>3973</v>
      </c>
      <c r="E2484" t="s">
        <v>20</v>
      </c>
      <c r="F2484" t="b">
        <v>1</v>
      </c>
      <c r="G2484" t="s">
        <v>106</v>
      </c>
      <c r="H2484" s="4">
        <v>45699.018483796302</v>
      </c>
      <c r="I2484" t="b">
        <v>0</v>
      </c>
      <c r="J2484" t="b">
        <v>0</v>
      </c>
      <c r="K2484" t="s">
        <v>106</v>
      </c>
      <c r="L2484" t="s">
        <v>22</v>
      </c>
      <c r="M2484">
        <v>71500</v>
      </c>
      <c r="O2484" t="s">
        <v>6984</v>
      </c>
      <c r="P2484" t="s">
        <v>6985</v>
      </c>
    </row>
    <row r="2485" spans="1:16" x14ac:dyDescent="0.55000000000000004">
      <c r="A2485" t="s">
        <v>0</v>
      </c>
      <c r="B2485" t="s">
        <v>4495</v>
      </c>
      <c r="C2485" t="s">
        <v>140</v>
      </c>
      <c r="D2485" t="s">
        <v>3828</v>
      </c>
      <c r="E2485" t="s">
        <v>20</v>
      </c>
      <c r="F2485" t="b">
        <v>0</v>
      </c>
      <c r="G2485" t="s">
        <v>35</v>
      </c>
      <c r="H2485" s="4">
        <v>45699.04210648148</v>
      </c>
      <c r="I2485" t="b">
        <v>0</v>
      </c>
      <c r="J2485" t="b">
        <v>0</v>
      </c>
      <c r="K2485" t="s">
        <v>24</v>
      </c>
      <c r="L2485" t="s">
        <v>22</v>
      </c>
      <c r="M2485">
        <v>70000</v>
      </c>
      <c r="O2485" t="s">
        <v>4496</v>
      </c>
      <c r="P2485" t="s">
        <v>204</v>
      </c>
    </row>
    <row r="2486" spans="1:16" x14ac:dyDescent="0.55000000000000004">
      <c r="A2486" t="s">
        <v>0</v>
      </c>
      <c r="B2486" t="s">
        <v>2900</v>
      </c>
      <c r="C2486" t="s">
        <v>749</v>
      </c>
      <c r="D2486" t="s">
        <v>3828</v>
      </c>
      <c r="E2486" t="s">
        <v>20</v>
      </c>
      <c r="F2486" t="b">
        <v>0</v>
      </c>
      <c r="G2486" t="s">
        <v>30</v>
      </c>
      <c r="H2486" s="4">
        <v>45699.042280092603</v>
      </c>
      <c r="I2486" t="b">
        <v>0</v>
      </c>
      <c r="J2486" t="b">
        <v>1</v>
      </c>
      <c r="K2486" t="s">
        <v>24</v>
      </c>
      <c r="L2486" t="s">
        <v>22</v>
      </c>
      <c r="M2486">
        <v>82500</v>
      </c>
      <c r="O2486" t="s">
        <v>4497</v>
      </c>
      <c r="P2486" t="s">
        <v>3459</v>
      </c>
    </row>
    <row r="2487" spans="1:16" x14ac:dyDescent="0.55000000000000004">
      <c r="A2487" t="s">
        <v>2</v>
      </c>
      <c r="B2487" t="s">
        <v>7528</v>
      </c>
      <c r="C2487" t="s">
        <v>7529</v>
      </c>
      <c r="D2487" t="s">
        <v>3828</v>
      </c>
      <c r="E2487" t="s">
        <v>20</v>
      </c>
      <c r="F2487" t="b">
        <v>0</v>
      </c>
      <c r="G2487" t="s">
        <v>23</v>
      </c>
      <c r="H2487" s="4">
        <v>45699.059699074067</v>
      </c>
      <c r="I2487" t="b">
        <v>1</v>
      </c>
      <c r="J2487" t="b">
        <v>1</v>
      </c>
      <c r="K2487" t="s">
        <v>24</v>
      </c>
      <c r="L2487" t="s">
        <v>22</v>
      </c>
      <c r="M2487">
        <v>46000</v>
      </c>
      <c r="O2487" t="s">
        <v>7530</v>
      </c>
      <c r="P2487" t="s">
        <v>3540</v>
      </c>
    </row>
    <row r="2488" spans="1:16" x14ac:dyDescent="0.55000000000000004">
      <c r="A2488" t="s">
        <v>19</v>
      </c>
      <c r="B2488" t="s">
        <v>2448</v>
      </c>
      <c r="C2488" t="s">
        <v>1270</v>
      </c>
      <c r="D2488" t="s">
        <v>3973</v>
      </c>
      <c r="E2488" t="s">
        <v>20</v>
      </c>
      <c r="F2488" t="b">
        <v>0</v>
      </c>
      <c r="G2488" t="s">
        <v>23</v>
      </c>
      <c r="H2488" s="4">
        <v>45699.077384259261</v>
      </c>
      <c r="I2488" t="b">
        <v>0</v>
      </c>
      <c r="J2488" t="b">
        <v>1</v>
      </c>
      <c r="K2488" t="s">
        <v>24</v>
      </c>
      <c r="L2488" t="s">
        <v>36</v>
      </c>
      <c r="N2488">
        <v>56.5</v>
      </c>
      <c r="O2488" t="s">
        <v>5482</v>
      </c>
      <c r="P2488" t="s">
        <v>149</v>
      </c>
    </row>
    <row r="2489" spans="1:16" x14ac:dyDescent="0.55000000000000004">
      <c r="A2489" t="s">
        <v>28</v>
      </c>
      <c r="B2489" t="s">
        <v>7414</v>
      </c>
      <c r="C2489" t="s">
        <v>192</v>
      </c>
      <c r="D2489" t="s">
        <v>3957</v>
      </c>
      <c r="E2489" t="s">
        <v>20</v>
      </c>
      <c r="F2489" t="b">
        <v>0</v>
      </c>
      <c r="G2489" t="s">
        <v>23</v>
      </c>
      <c r="H2489" s="4">
        <v>45699.09920138889</v>
      </c>
      <c r="I2489" t="b">
        <v>0</v>
      </c>
      <c r="J2489" t="b">
        <v>1</v>
      </c>
      <c r="K2489" t="s">
        <v>24</v>
      </c>
      <c r="L2489" t="s">
        <v>36</v>
      </c>
      <c r="N2489">
        <v>41.884998321533203</v>
      </c>
      <c r="O2489" t="s">
        <v>5013</v>
      </c>
      <c r="P2489" t="s">
        <v>7415</v>
      </c>
    </row>
    <row r="2490" spans="1:16" x14ac:dyDescent="0.55000000000000004">
      <c r="A2490" t="s">
        <v>40</v>
      </c>
      <c r="B2490" t="s">
        <v>7416</v>
      </c>
      <c r="C2490" t="s">
        <v>5404</v>
      </c>
      <c r="D2490" t="s">
        <v>3957</v>
      </c>
      <c r="E2490" t="s">
        <v>20</v>
      </c>
      <c r="F2490" t="b">
        <v>0</v>
      </c>
      <c r="G2490" t="s">
        <v>27</v>
      </c>
      <c r="H2490" s="4">
        <v>45699.100543981483</v>
      </c>
      <c r="I2490" t="b">
        <v>0</v>
      </c>
      <c r="J2490" t="b">
        <v>0</v>
      </c>
      <c r="K2490" t="s">
        <v>24</v>
      </c>
      <c r="L2490" t="s">
        <v>36</v>
      </c>
      <c r="N2490">
        <v>45.745002746582031</v>
      </c>
      <c r="O2490" t="s">
        <v>1422</v>
      </c>
      <c r="P2490" t="s">
        <v>7417</v>
      </c>
    </row>
    <row r="2491" spans="1:16" x14ac:dyDescent="0.55000000000000004">
      <c r="A2491" t="s">
        <v>19</v>
      </c>
      <c r="B2491" t="s">
        <v>7418</v>
      </c>
      <c r="C2491" t="s">
        <v>122</v>
      </c>
      <c r="D2491" t="s">
        <v>3973</v>
      </c>
      <c r="E2491" t="s">
        <v>20</v>
      </c>
      <c r="F2491" t="b">
        <v>0</v>
      </c>
      <c r="G2491" t="s">
        <v>52</v>
      </c>
      <c r="H2491" s="4">
        <v>45699.246979166674</v>
      </c>
      <c r="I2491" t="b">
        <v>1</v>
      </c>
      <c r="J2491" t="b">
        <v>1</v>
      </c>
      <c r="K2491" t="s">
        <v>24</v>
      </c>
      <c r="L2491" t="s">
        <v>36</v>
      </c>
      <c r="N2491">
        <v>67.5</v>
      </c>
      <c r="O2491" t="s">
        <v>4344</v>
      </c>
      <c r="P2491" t="s">
        <v>2460</v>
      </c>
    </row>
    <row r="2492" spans="1:16" x14ac:dyDescent="0.55000000000000004">
      <c r="A2492" t="s">
        <v>0</v>
      </c>
      <c r="B2492" t="s">
        <v>7419</v>
      </c>
      <c r="C2492" t="s">
        <v>82</v>
      </c>
      <c r="D2492" t="s">
        <v>5915</v>
      </c>
      <c r="E2492" t="s">
        <v>20</v>
      </c>
      <c r="F2492" t="b">
        <v>0</v>
      </c>
      <c r="G2492" t="s">
        <v>27</v>
      </c>
      <c r="H2492" s="4">
        <v>45699.249976851846</v>
      </c>
      <c r="I2492" t="b">
        <v>0</v>
      </c>
      <c r="J2492" t="b">
        <v>1</v>
      </c>
      <c r="K2492" t="s">
        <v>24</v>
      </c>
      <c r="L2492" t="s">
        <v>22</v>
      </c>
      <c r="M2492">
        <v>169500</v>
      </c>
      <c r="O2492" t="s">
        <v>7420</v>
      </c>
      <c r="P2492" t="s">
        <v>2951</v>
      </c>
    </row>
    <row r="2493" spans="1:16" x14ac:dyDescent="0.55000000000000004">
      <c r="A2493" t="s">
        <v>0</v>
      </c>
      <c r="B2493" t="s">
        <v>0</v>
      </c>
      <c r="C2493" t="s">
        <v>2821</v>
      </c>
      <c r="D2493" t="s">
        <v>1051</v>
      </c>
      <c r="E2493" t="s">
        <v>20</v>
      </c>
      <c r="F2493" t="b">
        <v>0</v>
      </c>
      <c r="G2493" t="s">
        <v>41</v>
      </c>
      <c r="H2493" s="4">
        <v>45699.250231481477</v>
      </c>
      <c r="I2493" t="b">
        <v>1</v>
      </c>
      <c r="J2493" t="b">
        <v>1</v>
      </c>
      <c r="K2493" t="s">
        <v>24</v>
      </c>
      <c r="L2493" t="s">
        <v>36</v>
      </c>
      <c r="N2493">
        <v>30.5</v>
      </c>
      <c r="O2493" t="s">
        <v>1051</v>
      </c>
      <c r="P2493" t="s">
        <v>204</v>
      </c>
    </row>
    <row r="2494" spans="1:16" x14ac:dyDescent="0.55000000000000004">
      <c r="A2494" t="s">
        <v>0</v>
      </c>
      <c r="B2494" t="s">
        <v>0</v>
      </c>
      <c r="C2494" t="s">
        <v>585</v>
      </c>
      <c r="D2494" t="s">
        <v>3828</v>
      </c>
      <c r="E2494" t="s">
        <v>219</v>
      </c>
      <c r="F2494" t="b">
        <v>0</v>
      </c>
      <c r="G2494" t="s">
        <v>41</v>
      </c>
      <c r="H2494" s="4">
        <v>45699.250277777777</v>
      </c>
      <c r="I2494" t="b">
        <v>0</v>
      </c>
      <c r="J2494" t="b">
        <v>1</v>
      </c>
      <c r="K2494" t="s">
        <v>24</v>
      </c>
      <c r="L2494" t="s">
        <v>36</v>
      </c>
      <c r="N2494">
        <v>62.5</v>
      </c>
      <c r="O2494" t="s">
        <v>3776</v>
      </c>
      <c r="P2494" t="s">
        <v>1823</v>
      </c>
    </row>
    <row r="2495" spans="1:16" x14ac:dyDescent="0.55000000000000004">
      <c r="A2495" t="s">
        <v>25</v>
      </c>
      <c r="B2495" t="s">
        <v>7421</v>
      </c>
      <c r="C2495" t="s">
        <v>49</v>
      </c>
      <c r="D2495" t="s">
        <v>3108</v>
      </c>
      <c r="E2495" t="s">
        <v>20</v>
      </c>
      <c r="F2495" t="b">
        <v>0</v>
      </c>
      <c r="G2495" t="s">
        <v>41</v>
      </c>
      <c r="H2495" s="4">
        <v>45699.250462962962</v>
      </c>
      <c r="I2495" t="b">
        <v>0</v>
      </c>
      <c r="J2495" t="b">
        <v>1</v>
      </c>
      <c r="K2495" t="s">
        <v>24</v>
      </c>
      <c r="L2495" t="s">
        <v>22</v>
      </c>
      <c r="M2495">
        <v>220612</v>
      </c>
      <c r="O2495" t="s">
        <v>43</v>
      </c>
      <c r="P2495" t="s">
        <v>7422</v>
      </c>
    </row>
    <row r="2496" spans="1:16" x14ac:dyDescent="0.55000000000000004">
      <c r="A2496" t="s">
        <v>0</v>
      </c>
      <c r="B2496" t="s">
        <v>288</v>
      </c>
      <c r="C2496" t="s">
        <v>696</v>
      </c>
      <c r="D2496" t="s">
        <v>7423</v>
      </c>
      <c r="E2496" t="s">
        <v>51</v>
      </c>
      <c r="F2496" t="b">
        <v>0</v>
      </c>
      <c r="G2496" t="s">
        <v>30</v>
      </c>
      <c r="H2496" s="4">
        <v>45699.250902777778</v>
      </c>
      <c r="I2496" t="b">
        <v>1</v>
      </c>
      <c r="J2496" t="b">
        <v>1</v>
      </c>
      <c r="K2496" t="s">
        <v>24</v>
      </c>
      <c r="L2496" t="s">
        <v>36</v>
      </c>
      <c r="N2496">
        <v>25</v>
      </c>
      <c r="O2496" t="s">
        <v>2075</v>
      </c>
      <c r="P2496" t="s">
        <v>863</v>
      </c>
    </row>
    <row r="2497" spans="1:16" x14ac:dyDescent="0.55000000000000004">
      <c r="A2497" t="s">
        <v>19</v>
      </c>
      <c r="B2497" t="s">
        <v>7424</v>
      </c>
      <c r="C2497" t="s">
        <v>985</v>
      </c>
      <c r="D2497" t="s">
        <v>3973</v>
      </c>
      <c r="E2497" t="s">
        <v>20</v>
      </c>
      <c r="F2497" t="b">
        <v>0</v>
      </c>
      <c r="G2497" t="s">
        <v>27</v>
      </c>
      <c r="H2497" s="4">
        <v>45699.251006944447</v>
      </c>
      <c r="I2497" t="b">
        <v>0</v>
      </c>
      <c r="J2497" t="b">
        <v>1</v>
      </c>
      <c r="K2497" t="s">
        <v>24</v>
      </c>
      <c r="L2497" t="s">
        <v>22</v>
      </c>
      <c r="M2497">
        <v>260000</v>
      </c>
      <c r="O2497" t="s">
        <v>575</v>
      </c>
    </row>
    <row r="2498" spans="1:16" x14ac:dyDescent="0.55000000000000004">
      <c r="A2498" t="s">
        <v>0</v>
      </c>
      <c r="B2498" t="s">
        <v>0</v>
      </c>
      <c r="C2498" t="s">
        <v>1226</v>
      </c>
      <c r="D2498" t="s">
        <v>3828</v>
      </c>
      <c r="E2498" t="s">
        <v>20</v>
      </c>
      <c r="F2498" t="b">
        <v>0</v>
      </c>
      <c r="G2498" t="s">
        <v>52</v>
      </c>
      <c r="H2498" s="4">
        <v>45699.251215277778</v>
      </c>
      <c r="I2498" t="b">
        <v>0</v>
      </c>
      <c r="J2498" t="b">
        <v>0</v>
      </c>
      <c r="K2498" t="s">
        <v>24</v>
      </c>
      <c r="L2498" t="s">
        <v>22</v>
      </c>
      <c r="M2498">
        <v>70000</v>
      </c>
      <c r="O2498" t="s">
        <v>5918</v>
      </c>
      <c r="P2498" t="s">
        <v>5919</v>
      </c>
    </row>
    <row r="2499" spans="1:16" x14ac:dyDescent="0.55000000000000004">
      <c r="A2499" t="s">
        <v>1</v>
      </c>
      <c r="B2499" t="s">
        <v>661</v>
      </c>
      <c r="C2499" t="s">
        <v>386</v>
      </c>
      <c r="D2499" t="s">
        <v>3828</v>
      </c>
      <c r="E2499" t="s">
        <v>20</v>
      </c>
      <c r="F2499" t="b">
        <v>0</v>
      </c>
      <c r="G2499" t="s">
        <v>41</v>
      </c>
      <c r="H2499" s="4">
        <v>45699.251944444448</v>
      </c>
      <c r="I2499" t="b">
        <v>0</v>
      </c>
      <c r="J2499" t="b">
        <v>1</v>
      </c>
      <c r="K2499" t="s">
        <v>24</v>
      </c>
      <c r="L2499" t="s">
        <v>22</v>
      </c>
      <c r="M2499">
        <v>127275.203125</v>
      </c>
      <c r="O2499" t="s">
        <v>7425</v>
      </c>
      <c r="P2499" t="s">
        <v>7426</v>
      </c>
    </row>
    <row r="2500" spans="1:16" x14ac:dyDescent="0.55000000000000004">
      <c r="A2500" t="s">
        <v>2</v>
      </c>
      <c r="B2500" t="s">
        <v>1544</v>
      </c>
      <c r="C2500" t="s">
        <v>39</v>
      </c>
      <c r="D2500" t="s">
        <v>4014</v>
      </c>
      <c r="E2500" t="s">
        <v>20</v>
      </c>
      <c r="F2500" t="b">
        <v>1</v>
      </c>
      <c r="G2500" t="s">
        <v>610</v>
      </c>
      <c r="H2500" s="4">
        <v>45699.257430555554</v>
      </c>
      <c r="I2500" t="b">
        <v>0</v>
      </c>
      <c r="J2500" t="b">
        <v>1</v>
      </c>
      <c r="K2500" t="s">
        <v>610</v>
      </c>
      <c r="L2500" t="s">
        <v>22</v>
      </c>
      <c r="M2500">
        <v>184000</v>
      </c>
      <c r="O2500" t="s">
        <v>3016</v>
      </c>
      <c r="P2500" t="s">
        <v>6878</v>
      </c>
    </row>
    <row r="2501" spans="1:16" x14ac:dyDescent="0.55000000000000004">
      <c r="A2501" t="s">
        <v>0</v>
      </c>
      <c r="B2501" t="s">
        <v>7427</v>
      </c>
      <c r="C2501" t="s">
        <v>3180</v>
      </c>
      <c r="D2501" t="s">
        <v>2208</v>
      </c>
      <c r="E2501" t="s">
        <v>20</v>
      </c>
      <c r="F2501" t="b">
        <v>0</v>
      </c>
      <c r="G2501" t="s">
        <v>23</v>
      </c>
      <c r="H2501" s="4">
        <v>45699.269016203703</v>
      </c>
      <c r="I2501" t="b">
        <v>0</v>
      </c>
      <c r="J2501" t="b">
        <v>0</v>
      </c>
      <c r="K2501" t="s">
        <v>24</v>
      </c>
      <c r="L2501" t="s">
        <v>36</v>
      </c>
      <c r="N2501">
        <v>33.5</v>
      </c>
      <c r="O2501" t="s">
        <v>3375</v>
      </c>
      <c r="P2501" t="s">
        <v>963</v>
      </c>
    </row>
    <row r="2502" spans="1:16" x14ac:dyDescent="0.55000000000000004">
      <c r="A2502" t="s">
        <v>2</v>
      </c>
      <c r="B2502" t="s">
        <v>2</v>
      </c>
      <c r="C2502" t="s">
        <v>7428</v>
      </c>
      <c r="D2502" t="s">
        <v>4972</v>
      </c>
      <c r="E2502" t="s">
        <v>20</v>
      </c>
      <c r="F2502" t="b">
        <v>0</v>
      </c>
      <c r="G2502" t="s">
        <v>226</v>
      </c>
      <c r="H2502" s="4">
        <v>45699.273310185177</v>
      </c>
      <c r="I2502" t="b">
        <v>1</v>
      </c>
      <c r="J2502" t="b">
        <v>0</v>
      </c>
      <c r="K2502" t="s">
        <v>226</v>
      </c>
      <c r="L2502" t="s">
        <v>22</v>
      </c>
      <c r="M2502">
        <v>65000</v>
      </c>
      <c r="O2502" t="s">
        <v>7429</v>
      </c>
      <c r="P2502" t="s">
        <v>7430</v>
      </c>
    </row>
    <row r="2503" spans="1:16" x14ac:dyDescent="0.55000000000000004">
      <c r="A2503" t="s">
        <v>19</v>
      </c>
      <c r="B2503" t="s">
        <v>7519</v>
      </c>
      <c r="C2503" t="s">
        <v>213</v>
      </c>
      <c r="D2503" t="s">
        <v>2208</v>
      </c>
      <c r="E2503" t="s">
        <v>20</v>
      </c>
      <c r="F2503" t="b">
        <v>0</v>
      </c>
      <c r="G2503" t="s">
        <v>41</v>
      </c>
      <c r="H2503" s="4">
        <v>45699.292048611111</v>
      </c>
      <c r="I2503" t="b">
        <v>0</v>
      </c>
      <c r="J2503" t="b">
        <v>1</v>
      </c>
      <c r="K2503" t="s">
        <v>24</v>
      </c>
      <c r="L2503" t="s">
        <v>22</v>
      </c>
      <c r="M2503">
        <v>193000</v>
      </c>
      <c r="O2503" t="s">
        <v>405</v>
      </c>
      <c r="P2503" t="s">
        <v>7520</v>
      </c>
    </row>
    <row r="2504" spans="1:16" x14ac:dyDescent="0.55000000000000004">
      <c r="A2504" t="s">
        <v>2</v>
      </c>
      <c r="B2504" t="s">
        <v>7431</v>
      </c>
      <c r="C2504" t="s">
        <v>172</v>
      </c>
      <c r="D2504" t="s">
        <v>2208</v>
      </c>
      <c r="E2504" t="s">
        <v>20</v>
      </c>
      <c r="F2504" t="b">
        <v>0</v>
      </c>
      <c r="G2504" t="s">
        <v>27</v>
      </c>
      <c r="H2504" s="4">
        <v>45699.293217592603</v>
      </c>
      <c r="I2504" t="b">
        <v>0</v>
      </c>
      <c r="J2504" t="b">
        <v>0</v>
      </c>
      <c r="K2504" t="s">
        <v>24</v>
      </c>
      <c r="L2504" t="s">
        <v>22</v>
      </c>
      <c r="M2504">
        <v>180000</v>
      </c>
      <c r="O2504" t="s">
        <v>2868</v>
      </c>
      <c r="P2504" t="s">
        <v>7432</v>
      </c>
    </row>
    <row r="2505" spans="1:16" x14ac:dyDescent="0.55000000000000004">
      <c r="A2505" t="s">
        <v>0</v>
      </c>
      <c r="B2505" t="s">
        <v>4222</v>
      </c>
      <c r="D2505" t="s">
        <v>4220</v>
      </c>
      <c r="E2505" t="s">
        <v>20</v>
      </c>
      <c r="F2505" t="b">
        <v>0</v>
      </c>
      <c r="G2505" t="s">
        <v>1420</v>
      </c>
      <c r="H2505" s="4">
        <v>45699.298101851848</v>
      </c>
      <c r="I2505" t="b">
        <v>0</v>
      </c>
      <c r="J2505" t="b">
        <v>0</v>
      </c>
      <c r="K2505" t="s">
        <v>1420</v>
      </c>
      <c r="L2505" t="s">
        <v>22</v>
      </c>
      <c r="M2505">
        <v>65000</v>
      </c>
      <c r="O2505" t="s">
        <v>2946</v>
      </c>
      <c r="P2505" t="s">
        <v>1374</v>
      </c>
    </row>
    <row r="2506" spans="1:16" x14ac:dyDescent="0.55000000000000004">
      <c r="A2506" t="s">
        <v>1</v>
      </c>
      <c r="B2506" t="s">
        <v>7433</v>
      </c>
      <c r="C2506" t="s">
        <v>39</v>
      </c>
      <c r="D2506" t="s">
        <v>7434</v>
      </c>
      <c r="E2506" t="s">
        <v>20</v>
      </c>
      <c r="F2506" t="b">
        <v>1</v>
      </c>
      <c r="G2506" t="s">
        <v>1833</v>
      </c>
      <c r="H2506" s="4">
        <v>45699.299421296288</v>
      </c>
      <c r="I2506" t="b">
        <v>1</v>
      </c>
      <c r="J2506" t="b">
        <v>0</v>
      </c>
      <c r="K2506" t="s">
        <v>1833</v>
      </c>
      <c r="L2506" t="s">
        <v>22</v>
      </c>
      <c r="M2506">
        <v>47500</v>
      </c>
      <c r="O2506" t="s">
        <v>1426</v>
      </c>
    </row>
    <row r="2507" spans="1:16" x14ac:dyDescent="0.55000000000000004">
      <c r="A2507" t="s">
        <v>0</v>
      </c>
      <c r="B2507" t="s">
        <v>3335</v>
      </c>
      <c r="C2507" t="s">
        <v>160</v>
      </c>
      <c r="D2507" t="s">
        <v>4084</v>
      </c>
      <c r="E2507" t="s">
        <v>20</v>
      </c>
      <c r="F2507" t="b">
        <v>0</v>
      </c>
      <c r="G2507" t="s">
        <v>52</v>
      </c>
      <c r="H2507" s="4">
        <v>45699.303819444453</v>
      </c>
      <c r="I2507" t="b">
        <v>0</v>
      </c>
      <c r="J2507" t="b">
        <v>1</v>
      </c>
      <c r="K2507" t="s">
        <v>24</v>
      </c>
      <c r="L2507" t="s">
        <v>22</v>
      </c>
      <c r="M2507">
        <v>137500</v>
      </c>
      <c r="O2507" t="s">
        <v>88</v>
      </c>
      <c r="P2507" t="s">
        <v>7435</v>
      </c>
    </row>
    <row r="2508" spans="1:16" x14ac:dyDescent="0.55000000000000004">
      <c r="A2508" t="s">
        <v>89</v>
      </c>
      <c r="B2508" t="s">
        <v>7531</v>
      </c>
      <c r="C2508" t="s">
        <v>7532</v>
      </c>
      <c r="D2508" t="s">
        <v>4035</v>
      </c>
      <c r="E2508" t="s">
        <v>20</v>
      </c>
      <c r="F2508" t="b">
        <v>0</v>
      </c>
      <c r="G2508" t="s">
        <v>1119</v>
      </c>
      <c r="H2508" s="4">
        <v>45699.31212962963</v>
      </c>
      <c r="I2508" t="b">
        <v>0</v>
      </c>
      <c r="J2508" t="b">
        <v>0</v>
      </c>
      <c r="K2508" t="s">
        <v>1119</v>
      </c>
      <c r="L2508" t="s">
        <v>22</v>
      </c>
      <c r="M2508">
        <v>275000</v>
      </c>
      <c r="O2508" t="s">
        <v>7533</v>
      </c>
      <c r="P2508" t="s">
        <v>274</v>
      </c>
    </row>
    <row r="2509" spans="1:16" x14ac:dyDescent="0.55000000000000004">
      <c r="A2509" t="s">
        <v>89</v>
      </c>
      <c r="B2509" t="s">
        <v>7534</v>
      </c>
      <c r="C2509" t="s">
        <v>1420</v>
      </c>
      <c r="D2509" t="s">
        <v>4220</v>
      </c>
      <c r="E2509" t="s">
        <v>20</v>
      </c>
      <c r="F2509" t="b">
        <v>0</v>
      </c>
      <c r="G2509" t="s">
        <v>1420</v>
      </c>
      <c r="H2509" s="4">
        <v>45699.317175925928</v>
      </c>
      <c r="I2509" t="b">
        <v>0</v>
      </c>
      <c r="J2509" t="b">
        <v>0</v>
      </c>
      <c r="K2509" t="s">
        <v>1420</v>
      </c>
      <c r="L2509" t="s">
        <v>22</v>
      </c>
      <c r="M2509">
        <v>174400</v>
      </c>
      <c r="O2509" t="s">
        <v>1773</v>
      </c>
      <c r="P2509" t="s">
        <v>7535</v>
      </c>
    </row>
    <row r="2510" spans="1:16" x14ac:dyDescent="0.55000000000000004">
      <c r="A2510" t="s">
        <v>139</v>
      </c>
      <c r="B2510" t="s">
        <v>7436</v>
      </c>
      <c r="C2510" t="s">
        <v>2500</v>
      </c>
      <c r="D2510" t="s">
        <v>3970</v>
      </c>
      <c r="E2510" t="s">
        <v>20</v>
      </c>
      <c r="F2510" t="b">
        <v>0</v>
      </c>
      <c r="G2510" t="s">
        <v>41</v>
      </c>
      <c r="H2510" s="4">
        <v>45699.333784722221</v>
      </c>
      <c r="I2510" t="b">
        <v>0</v>
      </c>
      <c r="J2510" t="b">
        <v>1</v>
      </c>
      <c r="K2510" t="s">
        <v>24</v>
      </c>
      <c r="L2510" t="s">
        <v>22</v>
      </c>
      <c r="M2510">
        <v>96000</v>
      </c>
      <c r="O2510" t="s">
        <v>7437</v>
      </c>
    </row>
    <row r="2511" spans="1:16" x14ac:dyDescent="0.55000000000000004">
      <c r="A2511" t="s">
        <v>40</v>
      </c>
      <c r="B2511" t="s">
        <v>7438</v>
      </c>
      <c r="C2511" t="s">
        <v>151</v>
      </c>
      <c r="D2511" t="s">
        <v>5133</v>
      </c>
      <c r="E2511" t="s">
        <v>20</v>
      </c>
      <c r="F2511" t="b">
        <v>0</v>
      </c>
      <c r="G2511" t="s">
        <v>30</v>
      </c>
      <c r="H2511" s="4">
        <v>45699.334583333337</v>
      </c>
      <c r="I2511" t="b">
        <v>0</v>
      </c>
      <c r="J2511" t="b">
        <v>1</v>
      </c>
      <c r="K2511" t="s">
        <v>24</v>
      </c>
      <c r="L2511" t="s">
        <v>22</v>
      </c>
      <c r="M2511">
        <v>149743</v>
      </c>
      <c r="O2511" t="s">
        <v>7439</v>
      </c>
      <c r="P2511" t="s">
        <v>7440</v>
      </c>
    </row>
    <row r="2512" spans="1:16" x14ac:dyDescent="0.55000000000000004">
      <c r="A2512" t="s">
        <v>2</v>
      </c>
      <c r="B2512" t="s">
        <v>7441</v>
      </c>
      <c r="C2512" t="s">
        <v>29</v>
      </c>
      <c r="D2512" t="s">
        <v>3957</v>
      </c>
      <c r="E2512" t="s">
        <v>20</v>
      </c>
      <c r="F2512" t="b">
        <v>0</v>
      </c>
      <c r="G2512" t="s">
        <v>27</v>
      </c>
      <c r="H2512" s="4">
        <v>45699.334675925929</v>
      </c>
      <c r="I2512" t="b">
        <v>0</v>
      </c>
      <c r="J2512" t="b">
        <v>1</v>
      </c>
      <c r="K2512" t="s">
        <v>24</v>
      </c>
      <c r="L2512" t="s">
        <v>36</v>
      </c>
      <c r="N2512">
        <v>38.215000152587891</v>
      </c>
      <c r="O2512" t="s">
        <v>2768</v>
      </c>
      <c r="P2512" t="s">
        <v>128</v>
      </c>
    </row>
    <row r="2513" spans="1:16" x14ac:dyDescent="0.55000000000000004">
      <c r="A2513" t="s">
        <v>2</v>
      </c>
      <c r="B2513" t="s">
        <v>7442</v>
      </c>
      <c r="C2513" t="s">
        <v>6313</v>
      </c>
      <c r="D2513" t="s">
        <v>3970</v>
      </c>
      <c r="E2513" t="s">
        <v>20</v>
      </c>
      <c r="F2513" t="b">
        <v>0</v>
      </c>
      <c r="G2513" t="s">
        <v>1420</v>
      </c>
      <c r="H2513" s="4">
        <v>45699.350810185177</v>
      </c>
      <c r="I2513" t="b">
        <v>0</v>
      </c>
      <c r="J2513" t="b">
        <v>0</v>
      </c>
      <c r="K2513" t="s">
        <v>1420</v>
      </c>
      <c r="L2513" t="s">
        <v>22</v>
      </c>
      <c r="M2513">
        <v>109605.5</v>
      </c>
      <c r="O2513" t="s">
        <v>7443</v>
      </c>
      <c r="P2513" t="s">
        <v>7444</v>
      </c>
    </row>
    <row r="2514" spans="1:16" x14ac:dyDescent="0.55000000000000004">
      <c r="A2514" t="s">
        <v>0</v>
      </c>
      <c r="B2514" t="s">
        <v>7536</v>
      </c>
      <c r="C2514" t="s">
        <v>3225</v>
      </c>
      <c r="D2514" t="s">
        <v>3828</v>
      </c>
      <c r="E2514" t="s">
        <v>20</v>
      </c>
      <c r="F2514" t="b">
        <v>0</v>
      </c>
      <c r="G2514" t="s">
        <v>27</v>
      </c>
      <c r="H2514" s="4">
        <v>45699.375081018523</v>
      </c>
      <c r="I2514" t="b">
        <v>1</v>
      </c>
      <c r="J2514" t="b">
        <v>1</v>
      </c>
      <c r="K2514" t="s">
        <v>24</v>
      </c>
      <c r="L2514" t="s">
        <v>22</v>
      </c>
      <c r="M2514">
        <v>80000</v>
      </c>
      <c r="O2514" t="s">
        <v>7537</v>
      </c>
      <c r="P2514" t="s">
        <v>7538</v>
      </c>
    </row>
    <row r="2515" spans="1:16" x14ac:dyDescent="0.55000000000000004">
      <c r="A2515" t="s">
        <v>0</v>
      </c>
      <c r="B2515" t="s">
        <v>7445</v>
      </c>
      <c r="C2515" t="s">
        <v>39</v>
      </c>
      <c r="D2515" t="s">
        <v>3828</v>
      </c>
      <c r="E2515" t="s">
        <v>20</v>
      </c>
      <c r="F2515" t="b">
        <v>1</v>
      </c>
      <c r="G2515" t="s">
        <v>27</v>
      </c>
      <c r="H2515" s="4">
        <v>45699.375150462962</v>
      </c>
      <c r="I2515" t="b">
        <v>1</v>
      </c>
      <c r="J2515" t="b">
        <v>0</v>
      </c>
      <c r="K2515" t="s">
        <v>24</v>
      </c>
      <c r="L2515" t="s">
        <v>22</v>
      </c>
      <c r="M2515">
        <v>163085</v>
      </c>
      <c r="O2515" t="s">
        <v>7446</v>
      </c>
      <c r="P2515" t="s">
        <v>709</v>
      </c>
    </row>
    <row r="2516" spans="1:16" x14ac:dyDescent="0.55000000000000004">
      <c r="A2516" t="s">
        <v>0</v>
      </c>
      <c r="B2516" t="s">
        <v>7447</v>
      </c>
      <c r="C2516" t="s">
        <v>585</v>
      </c>
      <c r="D2516" t="s">
        <v>4084</v>
      </c>
      <c r="E2516" t="s">
        <v>20</v>
      </c>
      <c r="F2516" t="b">
        <v>0</v>
      </c>
      <c r="G2516" t="s">
        <v>41</v>
      </c>
      <c r="H2516" s="4">
        <v>45699.375474537039</v>
      </c>
      <c r="I2516" t="b">
        <v>0</v>
      </c>
      <c r="J2516" t="b">
        <v>0</v>
      </c>
      <c r="K2516" t="s">
        <v>24</v>
      </c>
      <c r="L2516" t="s">
        <v>22</v>
      </c>
      <c r="M2516">
        <v>125000</v>
      </c>
      <c r="O2516" t="s">
        <v>374</v>
      </c>
      <c r="P2516" t="s">
        <v>7448</v>
      </c>
    </row>
    <row r="2517" spans="1:16" x14ac:dyDescent="0.55000000000000004">
      <c r="A2517" t="s">
        <v>1</v>
      </c>
      <c r="B2517" t="s">
        <v>4431</v>
      </c>
      <c r="C2517" t="s">
        <v>949</v>
      </c>
      <c r="D2517" t="s">
        <v>4432</v>
      </c>
      <c r="E2517" t="s">
        <v>20</v>
      </c>
      <c r="F2517" t="b">
        <v>0</v>
      </c>
      <c r="G2517" t="s">
        <v>30</v>
      </c>
      <c r="H2517" s="4">
        <v>45699.376006944447</v>
      </c>
      <c r="I2517" t="b">
        <v>0</v>
      </c>
      <c r="J2517" t="b">
        <v>1</v>
      </c>
      <c r="K2517" t="s">
        <v>24</v>
      </c>
      <c r="L2517" t="s">
        <v>22</v>
      </c>
      <c r="M2517">
        <v>99000</v>
      </c>
      <c r="O2517" t="s">
        <v>1763</v>
      </c>
      <c r="P2517" t="s">
        <v>4433</v>
      </c>
    </row>
    <row r="2518" spans="1:16" x14ac:dyDescent="0.55000000000000004">
      <c r="A2518" t="s">
        <v>0</v>
      </c>
      <c r="B2518" t="s">
        <v>5421</v>
      </c>
      <c r="C2518" t="s">
        <v>372</v>
      </c>
      <c r="D2518" t="s">
        <v>3957</v>
      </c>
      <c r="E2518" t="s">
        <v>34</v>
      </c>
      <c r="F2518" t="b">
        <v>0</v>
      </c>
      <c r="G2518" t="s">
        <v>27</v>
      </c>
      <c r="H2518" s="4">
        <v>45699.416701388887</v>
      </c>
      <c r="I2518" t="b">
        <v>1</v>
      </c>
      <c r="J2518" t="b">
        <v>0</v>
      </c>
      <c r="K2518" t="s">
        <v>24</v>
      </c>
      <c r="L2518" t="s">
        <v>36</v>
      </c>
      <c r="N2518">
        <v>27.979999542236332</v>
      </c>
      <c r="O2518" t="s">
        <v>4622</v>
      </c>
    </row>
    <row r="2519" spans="1:16" x14ac:dyDescent="0.55000000000000004">
      <c r="A2519" t="s">
        <v>40</v>
      </c>
      <c r="B2519" t="s">
        <v>7449</v>
      </c>
      <c r="C2519" t="s">
        <v>1546</v>
      </c>
      <c r="D2519" t="s">
        <v>3828</v>
      </c>
      <c r="E2519" t="s">
        <v>20</v>
      </c>
      <c r="F2519" t="b">
        <v>0</v>
      </c>
      <c r="G2519" t="s">
        <v>27</v>
      </c>
      <c r="H2519" s="4">
        <v>45699.417939814812</v>
      </c>
      <c r="I2519" t="b">
        <v>0</v>
      </c>
      <c r="J2519" t="b">
        <v>1</v>
      </c>
      <c r="K2519" t="s">
        <v>24</v>
      </c>
      <c r="L2519" t="s">
        <v>22</v>
      </c>
      <c r="M2519">
        <v>162225</v>
      </c>
      <c r="O2519" t="s">
        <v>254</v>
      </c>
      <c r="P2519" t="s">
        <v>7450</v>
      </c>
    </row>
    <row r="2520" spans="1:16" x14ac:dyDescent="0.55000000000000004">
      <c r="A2520" t="s">
        <v>40</v>
      </c>
      <c r="B2520" t="s">
        <v>2541</v>
      </c>
      <c r="C2520" t="s">
        <v>3347</v>
      </c>
      <c r="D2520" t="s">
        <v>3973</v>
      </c>
      <c r="E2520" t="s">
        <v>20</v>
      </c>
      <c r="F2520" t="b">
        <v>0</v>
      </c>
      <c r="G2520" t="s">
        <v>27</v>
      </c>
      <c r="H2520" s="4">
        <v>45699.418842592589</v>
      </c>
      <c r="I2520" t="b">
        <v>0</v>
      </c>
      <c r="J2520" t="b">
        <v>1</v>
      </c>
      <c r="K2520" t="s">
        <v>24</v>
      </c>
      <c r="L2520" t="s">
        <v>22</v>
      </c>
      <c r="M2520">
        <v>110500</v>
      </c>
      <c r="O2520" t="s">
        <v>2227</v>
      </c>
      <c r="P2520" t="s">
        <v>4333</v>
      </c>
    </row>
    <row r="2521" spans="1:16" x14ac:dyDescent="0.55000000000000004">
      <c r="A2521" t="s">
        <v>2</v>
      </c>
      <c r="B2521" t="s">
        <v>4385</v>
      </c>
      <c r="C2521" t="s">
        <v>3515</v>
      </c>
      <c r="D2521" t="s">
        <v>2208</v>
      </c>
      <c r="E2521" t="s">
        <v>34</v>
      </c>
      <c r="F2521" t="b">
        <v>0</v>
      </c>
      <c r="G2521" t="s">
        <v>41</v>
      </c>
      <c r="H2521" s="4">
        <v>45699.418923611112</v>
      </c>
      <c r="I2521" t="b">
        <v>0</v>
      </c>
      <c r="J2521" t="b">
        <v>1</v>
      </c>
      <c r="K2521" t="s">
        <v>24</v>
      </c>
      <c r="L2521" t="s">
        <v>22</v>
      </c>
      <c r="M2521">
        <v>165000</v>
      </c>
      <c r="O2521" t="s">
        <v>428</v>
      </c>
      <c r="P2521" t="s">
        <v>7451</v>
      </c>
    </row>
    <row r="2522" spans="1:16" x14ac:dyDescent="0.55000000000000004">
      <c r="A2522" t="s">
        <v>28</v>
      </c>
      <c r="B2522" t="s">
        <v>642</v>
      </c>
      <c r="C2522" t="s">
        <v>696</v>
      </c>
      <c r="D2522" t="s">
        <v>3973</v>
      </c>
      <c r="E2522" t="s">
        <v>20</v>
      </c>
      <c r="F2522" t="b">
        <v>0</v>
      </c>
      <c r="G2522" t="s">
        <v>30</v>
      </c>
      <c r="H2522" s="4">
        <v>45699.420115740737</v>
      </c>
      <c r="I2522" t="b">
        <v>0</v>
      </c>
      <c r="J2522" t="b">
        <v>1</v>
      </c>
      <c r="K2522" t="s">
        <v>24</v>
      </c>
      <c r="L2522" t="s">
        <v>22</v>
      </c>
      <c r="M2522">
        <v>147000</v>
      </c>
      <c r="O2522" t="s">
        <v>950</v>
      </c>
      <c r="P2522" t="s">
        <v>6325</v>
      </c>
    </row>
    <row r="2523" spans="1:16" x14ac:dyDescent="0.55000000000000004">
      <c r="A2523" t="s">
        <v>89</v>
      </c>
      <c r="B2523" t="s">
        <v>7452</v>
      </c>
      <c r="C2523" t="s">
        <v>7313</v>
      </c>
      <c r="D2523" t="s">
        <v>2208</v>
      </c>
      <c r="E2523" t="s">
        <v>34</v>
      </c>
      <c r="F2523" t="b">
        <v>0</v>
      </c>
      <c r="G2523" t="s">
        <v>41</v>
      </c>
      <c r="H2523" s="4">
        <v>45699.433148148149</v>
      </c>
      <c r="I2523" t="b">
        <v>0</v>
      </c>
      <c r="J2523" t="b">
        <v>1</v>
      </c>
      <c r="K2523" t="s">
        <v>24</v>
      </c>
      <c r="L2523" t="s">
        <v>22</v>
      </c>
      <c r="M2523">
        <v>195000</v>
      </c>
      <c r="O2523" t="s">
        <v>428</v>
      </c>
      <c r="P2523" t="s">
        <v>7453</v>
      </c>
    </row>
    <row r="2524" spans="1:16" x14ac:dyDescent="0.55000000000000004">
      <c r="A2524" t="s">
        <v>2</v>
      </c>
      <c r="B2524" t="s">
        <v>6517</v>
      </c>
      <c r="C2524" t="s">
        <v>151</v>
      </c>
      <c r="D2524" t="s">
        <v>3973</v>
      </c>
      <c r="E2524" t="s">
        <v>20</v>
      </c>
      <c r="F2524" t="b">
        <v>0</v>
      </c>
      <c r="G2524" t="s">
        <v>30</v>
      </c>
      <c r="H2524" s="4">
        <v>45699.45925925926</v>
      </c>
      <c r="I2524" t="b">
        <v>0</v>
      </c>
      <c r="J2524" t="b">
        <v>1</v>
      </c>
      <c r="K2524" t="s">
        <v>24</v>
      </c>
      <c r="L2524" t="s">
        <v>22</v>
      </c>
      <c r="M2524">
        <v>140500</v>
      </c>
      <c r="O2524" t="s">
        <v>6518</v>
      </c>
      <c r="P2524" t="s">
        <v>6519</v>
      </c>
    </row>
    <row r="2525" spans="1:16" x14ac:dyDescent="0.55000000000000004">
      <c r="A2525" t="s">
        <v>2</v>
      </c>
      <c r="B2525" t="s">
        <v>307</v>
      </c>
      <c r="C2525" t="s">
        <v>39</v>
      </c>
      <c r="D2525" t="s">
        <v>7454</v>
      </c>
      <c r="E2525" t="s">
        <v>20</v>
      </c>
      <c r="F2525" t="b">
        <v>1</v>
      </c>
      <c r="G2525" t="s">
        <v>1094</v>
      </c>
      <c r="H2525" s="4">
        <v>45699.489560185182</v>
      </c>
      <c r="I2525" t="b">
        <v>1</v>
      </c>
      <c r="J2525" t="b">
        <v>0</v>
      </c>
      <c r="K2525" t="s">
        <v>1094</v>
      </c>
      <c r="L2525" t="s">
        <v>22</v>
      </c>
      <c r="M2525">
        <v>200000</v>
      </c>
      <c r="O2525" t="s">
        <v>7455</v>
      </c>
      <c r="P2525" t="s">
        <v>1818</v>
      </c>
    </row>
    <row r="2526" spans="1:16" x14ac:dyDescent="0.55000000000000004">
      <c r="A2526" t="s">
        <v>1</v>
      </c>
      <c r="B2526" t="s">
        <v>2955</v>
      </c>
      <c r="C2526" t="s">
        <v>2765</v>
      </c>
      <c r="D2526" t="s">
        <v>3973</v>
      </c>
      <c r="E2526" t="s">
        <v>20</v>
      </c>
      <c r="F2526" t="b">
        <v>0</v>
      </c>
      <c r="G2526" t="s">
        <v>52</v>
      </c>
      <c r="H2526" s="4">
        <v>45699.500891203701</v>
      </c>
      <c r="I2526" t="b">
        <v>0</v>
      </c>
      <c r="J2526" t="b">
        <v>1</v>
      </c>
      <c r="K2526" t="s">
        <v>24</v>
      </c>
      <c r="L2526" t="s">
        <v>22</v>
      </c>
      <c r="M2526">
        <v>174000</v>
      </c>
      <c r="O2526" t="s">
        <v>5482</v>
      </c>
      <c r="P2526" t="s">
        <v>603</v>
      </c>
    </row>
    <row r="2527" spans="1:16" x14ac:dyDescent="0.55000000000000004">
      <c r="A2527" t="s">
        <v>2</v>
      </c>
      <c r="B2527" t="s">
        <v>7406</v>
      </c>
      <c r="C2527" t="s">
        <v>3608</v>
      </c>
      <c r="D2527" t="s">
        <v>3973</v>
      </c>
      <c r="E2527" t="s">
        <v>20</v>
      </c>
      <c r="F2527" t="b">
        <v>0</v>
      </c>
      <c r="G2527" t="s">
        <v>27</v>
      </c>
      <c r="H2527" s="4">
        <v>45699.501215277778</v>
      </c>
      <c r="I2527" t="b">
        <v>0</v>
      </c>
      <c r="J2527" t="b">
        <v>0</v>
      </c>
      <c r="K2527" t="s">
        <v>24</v>
      </c>
      <c r="L2527" t="s">
        <v>22</v>
      </c>
      <c r="M2527">
        <v>82850</v>
      </c>
      <c r="O2527" t="s">
        <v>5482</v>
      </c>
      <c r="P2527" t="s">
        <v>3772</v>
      </c>
    </row>
    <row r="2528" spans="1:16" x14ac:dyDescent="0.55000000000000004">
      <c r="A2528" t="s">
        <v>2</v>
      </c>
      <c r="B2528" t="s">
        <v>7456</v>
      </c>
      <c r="C2528" t="s">
        <v>114</v>
      </c>
      <c r="D2528" t="s">
        <v>3973</v>
      </c>
      <c r="E2528" t="s">
        <v>20</v>
      </c>
      <c r="F2528" t="b">
        <v>0</v>
      </c>
      <c r="G2528" t="s">
        <v>27</v>
      </c>
      <c r="H2528" s="4">
        <v>45699.501689814817</v>
      </c>
      <c r="I2528" t="b">
        <v>0</v>
      </c>
      <c r="J2528" t="b">
        <v>1</v>
      </c>
      <c r="K2528" t="s">
        <v>24</v>
      </c>
      <c r="L2528" t="s">
        <v>22</v>
      </c>
      <c r="M2528">
        <v>207500</v>
      </c>
      <c r="O2528" t="s">
        <v>341</v>
      </c>
      <c r="P2528" t="s">
        <v>7457</v>
      </c>
    </row>
    <row r="2529" spans="1:16" x14ac:dyDescent="0.55000000000000004">
      <c r="A2529" t="s">
        <v>28</v>
      </c>
      <c r="B2529" t="s">
        <v>7458</v>
      </c>
      <c r="C2529" t="s">
        <v>39</v>
      </c>
      <c r="D2529" t="s">
        <v>3973</v>
      </c>
      <c r="E2529" t="s">
        <v>20</v>
      </c>
      <c r="F2529" t="b">
        <v>1</v>
      </c>
      <c r="G2529" t="s">
        <v>106</v>
      </c>
      <c r="H2529" s="4">
        <v>45699.50849537037</v>
      </c>
      <c r="I2529" t="b">
        <v>0</v>
      </c>
      <c r="J2529" t="b">
        <v>0</v>
      </c>
      <c r="K2529" t="s">
        <v>106</v>
      </c>
      <c r="L2529" t="s">
        <v>36</v>
      </c>
      <c r="N2529">
        <v>50</v>
      </c>
      <c r="O2529" t="s">
        <v>7413</v>
      </c>
      <c r="P2529" t="s">
        <v>7459</v>
      </c>
    </row>
    <row r="2530" spans="1:16" x14ac:dyDescent="0.55000000000000004">
      <c r="A2530" t="s">
        <v>0</v>
      </c>
      <c r="B2530" t="s">
        <v>0</v>
      </c>
      <c r="C2530" t="s">
        <v>569</v>
      </c>
      <c r="D2530" t="s">
        <v>7547</v>
      </c>
      <c r="E2530" t="s">
        <v>34</v>
      </c>
      <c r="F2530" t="b">
        <v>0</v>
      </c>
      <c r="G2530" t="s">
        <v>52</v>
      </c>
      <c r="H2530" s="4">
        <v>45699.515636574077</v>
      </c>
      <c r="I2530" t="b">
        <v>0</v>
      </c>
      <c r="J2530" t="b">
        <v>0</v>
      </c>
      <c r="K2530" t="s">
        <v>24</v>
      </c>
      <c r="L2530" t="s">
        <v>36</v>
      </c>
      <c r="N2530">
        <v>15</v>
      </c>
      <c r="O2530" t="s">
        <v>7548</v>
      </c>
      <c r="P2530" t="s">
        <v>61</v>
      </c>
    </row>
    <row r="2531" spans="1:16" x14ac:dyDescent="0.55000000000000004">
      <c r="A2531" t="s">
        <v>139</v>
      </c>
      <c r="B2531" t="s">
        <v>7460</v>
      </c>
      <c r="C2531" t="s">
        <v>1867</v>
      </c>
      <c r="D2531" t="s">
        <v>2208</v>
      </c>
      <c r="E2531" t="s">
        <v>105</v>
      </c>
      <c r="F2531" t="b">
        <v>0</v>
      </c>
      <c r="G2531" t="s">
        <v>27</v>
      </c>
      <c r="H2531" s="4">
        <v>45699.54178240741</v>
      </c>
      <c r="I2531" t="b">
        <v>0</v>
      </c>
      <c r="J2531" t="b">
        <v>1</v>
      </c>
      <c r="K2531" t="s">
        <v>24</v>
      </c>
      <c r="L2531" t="s">
        <v>22</v>
      </c>
      <c r="M2531">
        <v>93500</v>
      </c>
      <c r="O2531" t="s">
        <v>7461</v>
      </c>
      <c r="P2531" t="s">
        <v>2014</v>
      </c>
    </row>
    <row r="2532" spans="1:16" x14ac:dyDescent="0.55000000000000004">
      <c r="A2532" t="s">
        <v>1</v>
      </c>
      <c r="B2532" t="s">
        <v>2473</v>
      </c>
      <c r="C2532" t="s">
        <v>1845</v>
      </c>
      <c r="D2532" t="s">
        <v>4084</v>
      </c>
      <c r="E2532" t="s">
        <v>20</v>
      </c>
      <c r="F2532" t="b">
        <v>0</v>
      </c>
      <c r="G2532" t="s">
        <v>27</v>
      </c>
      <c r="H2532" s="4">
        <v>45699.543252314812</v>
      </c>
      <c r="I2532" t="b">
        <v>0</v>
      </c>
      <c r="J2532" t="b">
        <v>1</v>
      </c>
      <c r="K2532" t="s">
        <v>24</v>
      </c>
      <c r="L2532" t="s">
        <v>22</v>
      </c>
      <c r="M2532">
        <v>145000</v>
      </c>
      <c r="O2532" t="s">
        <v>1388</v>
      </c>
      <c r="P2532" t="s">
        <v>7462</v>
      </c>
    </row>
    <row r="2533" spans="1:16" x14ac:dyDescent="0.55000000000000004">
      <c r="A2533" t="s">
        <v>40</v>
      </c>
      <c r="B2533" t="s">
        <v>7463</v>
      </c>
      <c r="C2533" t="s">
        <v>2701</v>
      </c>
      <c r="D2533" t="s">
        <v>3828</v>
      </c>
      <c r="E2533" t="s">
        <v>20</v>
      </c>
      <c r="F2533" t="b">
        <v>0</v>
      </c>
      <c r="G2533" t="s">
        <v>41</v>
      </c>
      <c r="H2533" s="4">
        <v>45699.543657407397</v>
      </c>
      <c r="I2533" t="b">
        <v>1</v>
      </c>
      <c r="J2533" t="b">
        <v>1</v>
      </c>
      <c r="K2533" t="s">
        <v>24</v>
      </c>
      <c r="L2533" t="s">
        <v>36</v>
      </c>
      <c r="N2533">
        <v>60</v>
      </c>
      <c r="O2533" t="s">
        <v>7464</v>
      </c>
      <c r="P2533" t="s">
        <v>7465</v>
      </c>
    </row>
    <row r="2534" spans="1:16" x14ac:dyDescent="0.55000000000000004">
      <c r="A2534" t="s">
        <v>19</v>
      </c>
      <c r="B2534" t="s">
        <v>7466</v>
      </c>
      <c r="C2534" t="s">
        <v>2765</v>
      </c>
      <c r="D2534" t="s">
        <v>3957</v>
      </c>
      <c r="E2534" t="s">
        <v>20</v>
      </c>
      <c r="F2534" t="b">
        <v>0</v>
      </c>
      <c r="G2534" t="s">
        <v>23</v>
      </c>
      <c r="H2534" s="4">
        <v>45699.581053240741</v>
      </c>
      <c r="I2534" t="b">
        <v>0</v>
      </c>
      <c r="J2534" t="b">
        <v>1</v>
      </c>
      <c r="K2534" t="s">
        <v>24</v>
      </c>
      <c r="L2534" t="s">
        <v>36</v>
      </c>
      <c r="N2534">
        <v>11.335000038146971</v>
      </c>
      <c r="O2534" t="s">
        <v>254</v>
      </c>
      <c r="P2534" t="s">
        <v>1637</v>
      </c>
    </row>
    <row r="2535" spans="1:16" x14ac:dyDescent="0.55000000000000004">
      <c r="A2535" t="s">
        <v>0</v>
      </c>
      <c r="B2535" t="s">
        <v>7549</v>
      </c>
      <c r="C2535" t="s">
        <v>484</v>
      </c>
      <c r="D2535" t="s">
        <v>3828</v>
      </c>
      <c r="E2535" t="s">
        <v>20</v>
      </c>
      <c r="F2535" t="b">
        <v>0</v>
      </c>
      <c r="G2535" t="s">
        <v>27</v>
      </c>
      <c r="H2535" s="4">
        <v>45699.583402777767</v>
      </c>
      <c r="I2535" t="b">
        <v>0</v>
      </c>
      <c r="J2535" t="b">
        <v>1</v>
      </c>
      <c r="K2535" t="s">
        <v>24</v>
      </c>
      <c r="L2535" t="s">
        <v>22</v>
      </c>
      <c r="M2535">
        <v>70000</v>
      </c>
      <c r="O2535" t="s">
        <v>7550</v>
      </c>
      <c r="P2535" t="s">
        <v>280</v>
      </c>
    </row>
    <row r="2536" spans="1:16" x14ac:dyDescent="0.55000000000000004">
      <c r="A2536" t="s">
        <v>0</v>
      </c>
      <c r="B2536" t="s">
        <v>7467</v>
      </c>
      <c r="C2536" t="s">
        <v>859</v>
      </c>
      <c r="D2536" t="s">
        <v>3957</v>
      </c>
      <c r="E2536" t="s">
        <v>20</v>
      </c>
      <c r="F2536" t="b">
        <v>0</v>
      </c>
      <c r="G2536" t="s">
        <v>27</v>
      </c>
      <c r="H2536" s="4">
        <v>45699.583518518521</v>
      </c>
      <c r="I2536" t="b">
        <v>0</v>
      </c>
      <c r="J2536" t="b">
        <v>1</v>
      </c>
      <c r="K2536" t="s">
        <v>24</v>
      </c>
      <c r="L2536" t="s">
        <v>36</v>
      </c>
      <c r="N2536">
        <v>24.014999389648441</v>
      </c>
      <c r="O2536" t="s">
        <v>7468</v>
      </c>
      <c r="P2536" t="s">
        <v>1304</v>
      </c>
    </row>
    <row r="2537" spans="1:16" x14ac:dyDescent="0.55000000000000004">
      <c r="A2537" t="s">
        <v>25</v>
      </c>
      <c r="B2537" t="s">
        <v>7521</v>
      </c>
      <c r="C2537" t="s">
        <v>82</v>
      </c>
      <c r="D2537" t="s">
        <v>3828</v>
      </c>
      <c r="E2537" t="s">
        <v>20</v>
      </c>
      <c r="F2537" t="b">
        <v>0</v>
      </c>
      <c r="G2537" t="s">
        <v>27</v>
      </c>
      <c r="H2537" s="4">
        <v>45699.584178240737</v>
      </c>
      <c r="I2537" t="b">
        <v>0</v>
      </c>
      <c r="J2537" t="b">
        <v>1</v>
      </c>
      <c r="K2537" t="s">
        <v>24</v>
      </c>
      <c r="L2537" t="s">
        <v>22</v>
      </c>
      <c r="M2537">
        <v>85210.5</v>
      </c>
      <c r="O2537" t="s">
        <v>7522</v>
      </c>
      <c r="P2537" t="s">
        <v>2884</v>
      </c>
    </row>
    <row r="2538" spans="1:16" x14ac:dyDescent="0.55000000000000004">
      <c r="A2538" t="s">
        <v>28</v>
      </c>
      <c r="B2538" t="s">
        <v>7469</v>
      </c>
      <c r="C2538" t="s">
        <v>24</v>
      </c>
      <c r="D2538" t="s">
        <v>3973</v>
      </c>
      <c r="E2538" t="s">
        <v>20</v>
      </c>
      <c r="F2538" t="b">
        <v>0</v>
      </c>
      <c r="G2538" t="s">
        <v>27</v>
      </c>
      <c r="H2538" s="4">
        <v>45699.585509259261</v>
      </c>
      <c r="I2538" t="b">
        <v>0</v>
      </c>
      <c r="J2538" t="b">
        <v>0</v>
      </c>
      <c r="K2538" t="s">
        <v>24</v>
      </c>
      <c r="L2538" t="s">
        <v>22</v>
      </c>
      <c r="M2538">
        <v>155000</v>
      </c>
      <c r="O2538" t="s">
        <v>7470</v>
      </c>
      <c r="P2538" t="s">
        <v>7471</v>
      </c>
    </row>
    <row r="2539" spans="1:16" x14ac:dyDescent="0.55000000000000004">
      <c r="A2539" t="s">
        <v>191</v>
      </c>
      <c r="B2539" t="s">
        <v>7472</v>
      </c>
      <c r="C2539" t="s">
        <v>972</v>
      </c>
      <c r="D2539" t="s">
        <v>4084</v>
      </c>
      <c r="E2539" t="s">
        <v>20</v>
      </c>
      <c r="F2539" t="b">
        <v>0</v>
      </c>
      <c r="G2539" t="s">
        <v>862</v>
      </c>
      <c r="H2539" s="4">
        <v>45699.589016203703</v>
      </c>
      <c r="I2539" t="b">
        <v>0</v>
      </c>
      <c r="J2539" t="b">
        <v>0</v>
      </c>
      <c r="K2539" t="s">
        <v>862</v>
      </c>
      <c r="L2539" t="s">
        <v>22</v>
      </c>
      <c r="M2539">
        <v>127500</v>
      </c>
      <c r="O2539" t="s">
        <v>7473</v>
      </c>
      <c r="P2539" t="s">
        <v>7474</v>
      </c>
    </row>
    <row r="2540" spans="1:16" x14ac:dyDescent="0.55000000000000004">
      <c r="A2540" t="s">
        <v>0</v>
      </c>
      <c r="B2540" t="s">
        <v>5357</v>
      </c>
      <c r="C2540" t="s">
        <v>5358</v>
      </c>
      <c r="D2540" t="s">
        <v>3828</v>
      </c>
      <c r="E2540" t="s">
        <v>219</v>
      </c>
      <c r="F2540" t="b">
        <v>0</v>
      </c>
      <c r="G2540" t="s">
        <v>27</v>
      </c>
      <c r="H2540" s="4">
        <v>45699.625069444453</v>
      </c>
      <c r="I2540" t="b">
        <v>1</v>
      </c>
      <c r="J2540" t="b">
        <v>1</v>
      </c>
      <c r="K2540" t="s">
        <v>24</v>
      </c>
      <c r="L2540" t="s">
        <v>36</v>
      </c>
      <c r="N2540">
        <v>26.494998931884769</v>
      </c>
      <c r="O2540" t="s">
        <v>3769</v>
      </c>
      <c r="P2540" t="s">
        <v>1702</v>
      </c>
    </row>
    <row r="2541" spans="1:16" x14ac:dyDescent="0.55000000000000004">
      <c r="A2541" t="s">
        <v>0</v>
      </c>
      <c r="B2541" t="s">
        <v>7475</v>
      </c>
      <c r="C2541" t="s">
        <v>179</v>
      </c>
      <c r="D2541" t="s">
        <v>2208</v>
      </c>
      <c r="E2541" t="s">
        <v>20</v>
      </c>
      <c r="F2541" t="b">
        <v>0</v>
      </c>
      <c r="G2541" t="s">
        <v>27</v>
      </c>
      <c r="H2541" s="4">
        <v>45699.625173611108</v>
      </c>
      <c r="I2541" t="b">
        <v>0</v>
      </c>
      <c r="J2541" t="b">
        <v>0</v>
      </c>
      <c r="K2541" t="s">
        <v>24</v>
      </c>
      <c r="L2541" t="s">
        <v>22</v>
      </c>
      <c r="M2541">
        <v>61750</v>
      </c>
      <c r="O2541" t="s">
        <v>7476</v>
      </c>
      <c r="P2541" t="s">
        <v>7477</v>
      </c>
    </row>
    <row r="2542" spans="1:16" x14ac:dyDescent="0.55000000000000004">
      <c r="A2542" t="s">
        <v>0</v>
      </c>
      <c r="B2542" t="s">
        <v>7478</v>
      </c>
      <c r="C2542" t="s">
        <v>2883</v>
      </c>
      <c r="D2542" t="s">
        <v>3828</v>
      </c>
      <c r="E2542" t="s">
        <v>51</v>
      </c>
      <c r="F2542" t="b">
        <v>0</v>
      </c>
      <c r="G2542" t="s">
        <v>30</v>
      </c>
      <c r="H2542" s="4">
        <v>45699.625601851847</v>
      </c>
      <c r="I2542" t="b">
        <v>1</v>
      </c>
      <c r="J2542" t="b">
        <v>0</v>
      </c>
      <c r="K2542" t="s">
        <v>24</v>
      </c>
      <c r="L2542" t="s">
        <v>36</v>
      </c>
      <c r="N2542">
        <v>53.5</v>
      </c>
      <c r="O2542" t="s">
        <v>7479</v>
      </c>
      <c r="P2542" t="s">
        <v>338</v>
      </c>
    </row>
    <row r="2543" spans="1:16" x14ac:dyDescent="0.55000000000000004">
      <c r="A2543" t="s">
        <v>1</v>
      </c>
      <c r="B2543" t="s">
        <v>4444</v>
      </c>
      <c r="C2543" t="s">
        <v>122</v>
      </c>
      <c r="D2543" t="s">
        <v>3973</v>
      </c>
      <c r="E2543" t="s">
        <v>20</v>
      </c>
      <c r="F2543" t="b">
        <v>0</v>
      </c>
      <c r="G2543" t="s">
        <v>52</v>
      </c>
      <c r="H2543" s="4">
        <v>45699.625740740739</v>
      </c>
      <c r="I2543" t="b">
        <v>0</v>
      </c>
      <c r="J2543" t="b">
        <v>1</v>
      </c>
      <c r="K2543" t="s">
        <v>24</v>
      </c>
      <c r="L2543" t="s">
        <v>22</v>
      </c>
      <c r="M2543">
        <v>222545</v>
      </c>
      <c r="O2543" t="s">
        <v>759</v>
      </c>
      <c r="P2543" t="s">
        <v>2237</v>
      </c>
    </row>
    <row r="2544" spans="1:16" x14ac:dyDescent="0.55000000000000004">
      <c r="A2544" t="s">
        <v>1</v>
      </c>
      <c r="B2544" t="s">
        <v>7480</v>
      </c>
      <c r="C2544" t="s">
        <v>82</v>
      </c>
      <c r="D2544" t="s">
        <v>4084</v>
      </c>
      <c r="E2544" t="s">
        <v>20</v>
      </c>
      <c r="F2544" t="b">
        <v>0</v>
      </c>
      <c r="G2544" t="s">
        <v>27</v>
      </c>
      <c r="H2544" s="4">
        <v>45699.626018518517</v>
      </c>
      <c r="I2544" t="b">
        <v>0</v>
      </c>
      <c r="J2544" t="b">
        <v>0</v>
      </c>
      <c r="K2544" t="s">
        <v>24</v>
      </c>
      <c r="L2544" t="s">
        <v>22</v>
      </c>
      <c r="M2544">
        <v>155000</v>
      </c>
      <c r="O2544" t="s">
        <v>377</v>
      </c>
      <c r="P2544" t="s">
        <v>3559</v>
      </c>
    </row>
    <row r="2545" spans="1:16" x14ac:dyDescent="0.55000000000000004">
      <c r="A2545" t="s">
        <v>2</v>
      </c>
      <c r="B2545" t="s">
        <v>7481</v>
      </c>
      <c r="C2545" t="s">
        <v>24</v>
      </c>
      <c r="D2545" t="s">
        <v>4328</v>
      </c>
      <c r="E2545" t="s">
        <v>20</v>
      </c>
      <c r="F2545" t="b">
        <v>0</v>
      </c>
      <c r="G2545" t="s">
        <v>27</v>
      </c>
      <c r="H2545" s="4">
        <v>45699.626979166656</v>
      </c>
      <c r="I2545" t="b">
        <v>0</v>
      </c>
      <c r="J2545" t="b">
        <v>0</v>
      </c>
      <c r="K2545" t="s">
        <v>24</v>
      </c>
      <c r="L2545" t="s">
        <v>22</v>
      </c>
      <c r="M2545">
        <v>126500</v>
      </c>
      <c r="O2545" t="s">
        <v>7482</v>
      </c>
      <c r="P2545" t="s">
        <v>7483</v>
      </c>
    </row>
    <row r="2546" spans="1:16" x14ac:dyDescent="0.55000000000000004">
      <c r="A2546" t="s">
        <v>0</v>
      </c>
      <c r="B2546" t="s">
        <v>2760</v>
      </c>
      <c r="C2546" t="s">
        <v>236</v>
      </c>
      <c r="D2546" t="s">
        <v>2208</v>
      </c>
      <c r="E2546" t="s">
        <v>20</v>
      </c>
      <c r="F2546" t="b">
        <v>0</v>
      </c>
      <c r="G2546" t="s">
        <v>27</v>
      </c>
      <c r="H2546" s="4">
        <v>45699.666817129633</v>
      </c>
      <c r="I2546" t="b">
        <v>0</v>
      </c>
      <c r="J2546" t="b">
        <v>1</v>
      </c>
      <c r="K2546" t="s">
        <v>24</v>
      </c>
      <c r="L2546" t="s">
        <v>22</v>
      </c>
      <c r="M2546">
        <v>120000</v>
      </c>
      <c r="O2546" t="s">
        <v>301</v>
      </c>
      <c r="P2546" t="s">
        <v>7484</v>
      </c>
    </row>
    <row r="2547" spans="1:16" x14ac:dyDescent="0.55000000000000004">
      <c r="A2547" t="s">
        <v>0</v>
      </c>
      <c r="B2547" t="s">
        <v>7485</v>
      </c>
      <c r="C2547" t="s">
        <v>179</v>
      </c>
      <c r="D2547" t="s">
        <v>3828</v>
      </c>
      <c r="E2547" t="s">
        <v>20</v>
      </c>
      <c r="F2547" t="b">
        <v>0</v>
      </c>
      <c r="G2547" t="s">
        <v>27</v>
      </c>
      <c r="H2547" s="4">
        <v>45699.66684027778</v>
      </c>
      <c r="I2547" t="b">
        <v>0</v>
      </c>
      <c r="J2547" t="b">
        <v>1</v>
      </c>
      <c r="K2547" t="s">
        <v>24</v>
      </c>
      <c r="L2547" t="s">
        <v>22</v>
      </c>
      <c r="M2547">
        <v>79871.5</v>
      </c>
      <c r="O2547" t="s">
        <v>3851</v>
      </c>
      <c r="P2547" t="s">
        <v>7486</v>
      </c>
    </row>
    <row r="2548" spans="1:16" x14ac:dyDescent="0.55000000000000004">
      <c r="A2548" t="s">
        <v>139</v>
      </c>
      <c r="B2548" t="s">
        <v>277</v>
      </c>
      <c r="C2548" t="s">
        <v>1065</v>
      </c>
      <c r="D2548" t="s">
        <v>3973</v>
      </c>
      <c r="E2548" t="s">
        <v>20</v>
      </c>
      <c r="F2548" t="b">
        <v>0</v>
      </c>
      <c r="G2548" t="s">
        <v>35</v>
      </c>
      <c r="H2548" s="4">
        <v>45699.667071759257</v>
      </c>
      <c r="I2548" t="b">
        <v>0</v>
      </c>
      <c r="J2548" t="b">
        <v>0</v>
      </c>
      <c r="K2548" t="s">
        <v>24</v>
      </c>
      <c r="L2548" t="s">
        <v>36</v>
      </c>
      <c r="N2548">
        <v>60</v>
      </c>
      <c r="O2548" t="s">
        <v>200</v>
      </c>
      <c r="P2548" t="s">
        <v>7539</v>
      </c>
    </row>
    <row r="2549" spans="1:16" x14ac:dyDescent="0.55000000000000004">
      <c r="A2549" t="s">
        <v>139</v>
      </c>
      <c r="B2549" t="s">
        <v>7487</v>
      </c>
      <c r="C2549" t="s">
        <v>1421</v>
      </c>
      <c r="D2549" t="s">
        <v>3828</v>
      </c>
      <c r="E2549" t="s">
        <v>20</v>
      </c>
      <c r="F2549" t="b">
        <v>0</v>
      </c>
      <c r="G2549" t="s">
        <v>52</v>
      </c>
      <c r="H2549" s="4">
        <v>45699.667858796303</v>
      </c>
      <c r="I2549" t="b">
        <v>0</v>
      </c>
      <c r="J2549" t="b">
        <v>1</v>
      </c>
      <c r="K2549" t="s">
        <v>24</v>
      </c>
      <c r="L2549" t="s">
        <v>22</v>
      </c>
      <c r="M2549">
        <v>120000</v>
      </c>
      <c r="O2549" t="s">
        <v>7488</v>
      </c>
      <c r="P2549" t="s">
        <v>7489</v>
      </c>
    </row>
    <row r="2550" spans="1:16" x14ac:dyDescent="0.55000000000000004">
      <c r="A2550" t="s">
        <v>40</v>
      </c>
      <c r="B2550" t="s">
        <v>7490</v>
      </c>
      <c r="C2550" t="s">
        <v>825</v>
      </c>
      <c r="D2550" t="s">
        <v>3828</v>
      </c>
      <c r="E2550" t="s">
        <v>20</v>
      </c>
      <c r="F2550" t="b">
        <v>0</v>
      </c>
      <c r="G2550" t="s">
        <v>27</v>
      </c>
      <c r="H2550" s="4">
        <v>45699.668009259258</v>
      </c>
      <c r="I2550" t="b">
        <v>1</v>
      </c>
      <c r="J2550" t="b">
        <v>1</v>
      </c>
      <c r="K2550" t="s">
        <v>24</v>
      </c>
      <c r="L2550" t="s">
        <v>22</v>
      </c>
      <c r="M2550">
        <v>147500</v>
      </c>
      <c r="O2550" t="s">
        <v>2576</v>
      </c>
      <c r="P2550" t="s">
        <v>7491</v>
      </c>
    </row>
    <row r="2551" spans="1:16" x14ac:dyDescent="0.55000000000000004">
      <c r="A2551" t="s">
        <v>0</v>
      </c>
      <c r="B2551" t="s">
        <v>7540</v>
      </c>
      <c r="C2551" t="s">
        <v>2716</v>
      </c>
      <c r="D2551" t="s">
        <v>3973</v>
      </c>
      <c r="E2551" t="s">
        <v>20</v>
      </c>
      <c r="F2551" t="b">
        <v>0</v>
      </c>
      <c r="G2551" t="s">
        <v>23</v>
      </c>
      <c r="H2551" s="4">
        <v>45699.700891203713</v>
      </c>
      <c r="I2551" t="b">
        <v>0</v>
      </c>
      <c r="J2551" t="b">
        <v>1</v>
      </c>
      <c r="K2551" t="s">
        <v>24</v>
      </c>
      <c r="L2551" t="s">
        <v>22</v>
      </c>
      <c r="M2551">
        <v>74100</v>
      </c>
      <c r="O2551" t="s">
        <v>5949</v>
      </c>
      <c r="P2551" t="s">
        <v>7541</v>
      </c>
    </row>
    <row r="2552" spans="1:16" x14ac:dyDescent="0.55000000000000004">
      <c r="A2552" t="s">
        <v>0</v>
      </c>
      <c r="B2552" t="s">
        <v>0</v>
      </c>
      <c r="C2552" t="s">
        <v>76</v>
      </c>
      <c r="D2552" t="s">
        <v>4090</v>
      </c>
      <c r="E2552" t="s">
        <v>20</v>
      </c>
      <c r="F2552" t="b">
        <v>0</v>
      </c>
      <c r="G2552" t="s">
        <v>41</v>
      </c>
      <c r="H2552" s="4">
        <v>45699.708738425928</v>
      </c>
      <c r="I2552" t="b">
        <v>0</v>
      </c>
      <c r="J2552" t="b">
        <v>0</v>
      </c>
      <c r="K2552" t="s">
        <v>24</v>
      </c>
      <c r="L2552" t="s">
        <v>36</v>
      </c>
      <c r="N2552">
        <v>37.5</v>
      </c>
      <c r="O2552" t="s">
        <v>712</v>
      </c>
      <c r="P2552" t="s">
        <v>1904</v>
      </c>
    </row>
    <row r="2553" spans="1:16" x14ac:dyDescent="0.55000000000000004">
      <c r="A2553" t="s">
        <v>139</v>
      </c>
      <c r="B2553" t="s">
        <v>7523</v>
      </c>
      <c r="C2553" t="s">
        <v>151</v>
      </c>
      <c r="D2553" t="s">
        <v>3973</v>
      </c>
      <c r="E2553" t="s">
        <v>20</v>
      </c>
      <c r="F2553" t="b">
        <v>0</v>
      </c>
      <c r="G2553" t="s">
        <v>30</v>
      </c>
      <c r="H2553" s="4">
        <v>45699.709236111114</v>
      </c>
      <c r="I2553" t="b">
        <v>0</v>
      </c>
      <c r="J2553" t="b">
        <v>0</v>
      </c>
      <c r="K2553" t="s">
        <v>24</v>
      </c>
      <c r="L2553" t="s">
        <v>36</v>
      </c>
      <c r="N2553">
        <v>22</v>
      </c>
      <c r="O2553" t="s">
        <v>7524</v>
      </c>
      <c r="P2553" t="s">
        <v>2808</v>
      </c>
    </row>
    <row r="2554" spans="1:16" x14ac:dyDescent="0.55000000000000004">
      <c r="A2554" t="s">
        <v>2</v>
      </c>
      <c r="B2554" t="s">
        <v>417</v>
      </c>
      <c r="C2554" t="s">
        <v>908</v>
      </c>
      <c r="D2554" t="s">
        <v>3828</v>
      </c>
      <c r="E2554" t="s">
        <v>20</v>
      </c>
      <c r="F2554" t="b">
        <v>0</v>
      </c>
      <c r="G2554" t="s">
        <v>27</v>
      </c>
      <c r="H2554" s="4">
        <v>45699.710324074083</v>
      </c>
      <c r="I2554" t="b">
        <v>0</v>
      </c>
      <c r="J2554" t="b">
        <v>0</v>
      </c>
      <c r="K2554" t="s">
        <v>24</v>
      </c>
      <c r="L2554" t="s">
        <v>22</v>
      </c>
      <c r="M2554">
        <v>90094.2578125</v>
      </c>
      <c r="O2554" t="s">
        <v>6068</v>
      </c>
      <c r="P2554" t="s">
        <v>6069</v>
      </c>
    </row>
    <row r="2555" spans="1:16" x14ac:dyDescent="0.55000000000000004">
      <c r="A2555" t="s">
        <v>2</v>
      </c>
      <c r="B2555" t="s">
        <v>2337</v>
      </c>
      <c r="C2555" t="s">
        <v>49</v>
      </c>
      <c r="D2555" t="s">
        <v>3973</v>
      </c>
      <c r="E2555" t="s">
        <v>20</v>
      </c>
      <c r="F2555" t="b">
        <v>0</v>
      </c>
      <c r="G2555" t="s">
        <v>30</v>
      </c>
      <c r="H2555" s="4">
        <v>45699.711342592593</v>
      </c>
      <c r="I2555" t="b">
        <v>0</v>
      </c>
      <c r="J2555" t="b">
        <v>0</v>
      </c>
      <c r="K2555" t="s">
        <v>24</v>
      </c>
      <c r="L2555" t="s">
        <v>22</v>
      </c>
      <c r="M2555">
        <v>350000</v>
      </c>
      <c r="O2555" t="s">
        <v>3634</v>
      </c>
      <c r="P2555" t="s">
        <v>7163</v>
      </c>
    </row>
    <row r="2556" spans="1:16" x14ac:dyDescent="0.55000000000000004">
      <c r="A2556" t="s">
        <v>139</v>
      </c>
      <c r="B2556" t="s">
        <v>2929</v>
      </c>
      <c r="C2556" t="s">
        <v>3238</v>
      </c>
      <c r="D2556" t="s">
        <v>3973</v>
      </c>
      <c r="E2556" t="s">
        <v>20</v>
      </c>
      <c r="F2556" t="b">
        <v>0</v>
      </c>
      <c r="G2556" t="s">
        <v>41</v>
      </c>
      <c r="H2556" s="4">
        <v>45699.7503125</v>
      </c>
      <c r="I2556" t="b">
        <v>0</v>
      </c>
      <c r="J2556" t="b">
        <v>1</v>
      </c>
      <c r="K2556" t="s">
        <v>24</v>
      </c>
      <c r="L2556" t="s">
        <v>22</v>
      </c>
      <c r="M2556">
        <v>103900</v>
      </c>
      <c r="O2556" t="s">
        <v>4329</v>
      </c>
      <c r="P2556" t="s">
        <v>7492</v>
      </c>
    </row>
    <row r="2557" spans="1:16" x14ac:dyDescent="0.55000000000000004">
      <c r="A2557" t="s">
        <v>139</v>
      </c>
      <c r="B2557" t="s">
        <v>7493</v>
      </c>
      <c r="C2557" t="s">
        <v>151</v>
      </c>
      <c r="D2557" t="s">
        <v>3828</v>
      </c>
      <c r="E2557" t="s">
        <v>51</v>
      </c>
      <c r="F2557" t="b">
        <v>0</v>
      </c>
      <c r="G2557" t="s">
        <v>30</v>
      </c>
      <c r="H2557" s="4">
        <v>45699.750902777778</v>
      </c>
      <c r="I2557" t="b">
        <v>1</v>
      </c>
      <c r="J2557" t="b">
        <v>0</v>
      </c>
      <c r="K2557" t="s">
        <v>24</v>
      </c>
      <c r="L2557" t="s">
        <v>36</v>
      </c>
      <c r="N2557">
        <v>38</v>
      </c>
      <c r="O2557" t="s">
        <v>6991</v>
      </c>
    </row>
    <row r="2558" spans="1:16" x14ac:dyDescent="0.55000000000000004">
      <c r="A2558" t="s">
        <v>2</v>
      </c>
      <c r="B2558" t="s">
        <v>7494</v>
      </c>
      <c r="C2558" t="s">
        <v>945</v>
      </c>
      <c r="D2558" t="s">
        <v>3600</v>
      </c>
      <c r="E2558" t="s">
        <v>20</v>
      </c>
      <c r="F2558" t="b">
        <v>0</v>
      </c>
      <c r="G2558" t="s">
        <v>27</v>
      </c>
      <c r="H2558" s="4">
        <v>45699.751388888893</v>
      </c>
      <c r="I2558" t="b">
        <v>1</v>
      </c>
      <c r="J2558" t="b">
        <v>1</v>
      </c>
      <c r="K2558" t="s">
        <v>24</v>
      </c>
      <c r="L2558" t="s">
        <v>22</v>
      </c>
      <c r="M2558">
        <v>145000</v>
      </c>
      <c r="O2558" t="s">
        <v>7495</v>
      </c>
      <c r="P2558" t="s">
        <v>7496</v>
      </c>
    </row>
    <row r="2559" spans="1:16" x14ac:dyDescent="0.55000000000000004">
      <c r="A2559" t="s">
        <v>19</v>
      </c>
      <c r="B2559" t="s">
        <v>7497</v>
      </c>
      <c r="C2559" t="s">
        <v>122</v>
      </c>
      <c r="D2559" t="s">
        <v>3973</v>
      </c>
      <c r="E2559" t="s">
        <v>20</v>
      </c>
      <c r="F2559" t="b">
        <v>0</v>
      </c>
      <c r="G2559" t="s">
        <v>52</v>
      </c>
      <c r="H2559" s="4">
        <v>45699.75240740741</v>
      </c>
      <c r="I2559" t="b">
        <v>1</v>
      </c>
      <c r="J2559" t="b">
        <v>0</v>
      </c>
      <c r="K2559" t="s">
        <v>24</v>
      </c>
      <c r="L2559" t="s">
        <v>22</v>
      </c>
      <c r="M2559">
        <v>112116</v>
      </c>
      <c r="O2559" t="s">
        <v>554</v>
      </c>
      <c r="P2559" t="s">
        <v>7498</v>
      </c>
    </row>
    <row r="2560" spans="1:16" x14ac:dyDescent="0.55000000000000004">
      <c r="A2560" t="s">
        <v>0</v>
      </c>
      <c r="B2560" t="s">
        <v>4251</v>
      </c>
      <c r="C2560" t="s">
        <v>3519</v>
      </c>
      <c r="D2560" t="s">
        <v>3973</v>
      </c>
      <c r="E2560" t="s">
        <v>20</v>
      </c>
      <c r="F2560" t="b">
        <v>0</v>
      </c>
      <c r="G2560" t="s">
        <v>27</v>
      </c>
      <c r="H2560" s="4">
        <v>45699.791770833333</v>
      </c>
      <c r="I2560" t="b">
        <v>1</v>
      </c>
      <c r="J2560" t="b">
        <v>0</v>
      </c>
      <c r="K2560" t="s">
        <v>24</v>
      </c>
      <c r="L2560" t="s">
        <v>22</v>
      </c>
      <c r="M2560">
        <v>70000</v>
      </c>
      <c r="O2560" t="s">
        <v>7499</v>
      </c>
      <c r="P2560" t="s">
        <v>1075</v>
      </c>
    </row>
    <row r="2561" spans="1:16" x14ac:dyDescent="0.55000000000000004">
      <c r="A2561" t="s">
        <v>1</v>
      </c>
      <c r="B2561" t="s">
        <v>7500</v>
      </c>
      <c r="C2561" t="s">
        <v>624</v>
      </c>
      <c r="D2561" t="s">
        <v>3973</v>
      </c>
      <c r="E2561" t="s">
        <v>20</v>
      </c>
      <c r="F2561" t="b">
        <v>0</v>
      </c>
      <c r="G2561" t="s">
        <v>35</v>
      </c>
      <c r="H2561" s="4">
        <v>45699.792164351849</v>
      </c>
      <c r="I2561" t="b">
        <v>0</v>
      </c>
      <c r="J2561" t="b">
        <v>1</v>
      </c>
      <c r="K2561" t="s">
        <v>24</v>
      </c>
      <c r="L2561" t="s">
        <v>22</v>
      </c>
      <c r="M2561">
        <v>184000</v>
      </c>
      <c r="O2561" t="s">
        <v>65</v>
      </c>
      <c r="P2561" t="s">
        <v>66</v>
      </c>
    </row>
    <row r="2562" spans="1:16" x14ac:dyDescent="0.55000000000000004">
      <c r="A2562" t="s">
        <v>2</v>
      </c>
      <c r="B2562" t="s">
        <v>7244</v>
      </c>
      <c r="C2562" t="s">
        <v>322</v>
      </c>
      <c r="D2562" t="s">
        <v>3973</v>
      </c>
      <c r="E2562" t="s">
        <v>20</v>
      </c>
      <c r="F2562" t="b">
        <v>0</v>
      </c>
      <c r="G2562" t="s">
        <v>41</v>
      </c>
      <c r="H2562" s="4">
        <v>45699.792210648149</v>
      </c>
      <c r="I2562" t="b">
        <v>0</v>
      </c>
      <c r="J2562" t="b">
        <v>1</v>
      </c>
      <c r="K2562" t="s">
        <v>24</v>
      </c>
      <c r="L2562" t="s">
        <v>22</v>
      </c>
      <c r="M2562">
        <v>193500</v>
      </c>
      <c r="O2562" t="s">
        <v>3973</v>
      </c>
      <c r="P2562" t="s">
        <v>7245</v>
      </c>
    </row>
    <row r="2563" spans="1:16" x14ac:dyDescent="0.55000000000000004">
      <c r="A2563" t="s">
        <v>2</v>
      </c>
      <c r="B2563" t="s">
        <v>7542</v>
      </c>
      <c r="C2563" t="s">
        <v>1588</v>
      </c>
      <c r="D2563" t="s">
        <v>7543</v>
      </c>
      <c r="E2563" t="s">
        <v>20</v>
      </c>
      <c r="F2563" t="b">
        <v>0</v>
      </c>
      <c r="G2563" t="s">
        <v>27</v>
      </c>
      <c r="H2563" s="4">
        <v>45699.792962962973</v>
      </c>
      <c r="I2563" t="b">
        <v>0</v>
      </c>
      <c r="J2563" t="b">
        <v>0</v>
      </c>
      <c r="K2563" t="s">
        <v>24</v>
      </c>
      <c r="L2563" t="s">
        <v>22</v>
      </c>
      <c r="M2563">
        <v>90000</v>
      </c>
      <c r="O2563" t="s">
        <v>7544</v>
      </c>
      <c r="P2563" t="s">
        <v>7545</v>
      </c>
    </row>
    <row r="2564" spans="1:16" x14ac:dyDescent="0.55000000000000004">
      <c r="A2564" t="s">
        <v>1</v>
      </c>
      <c r="B2564" t="s">
        <v>5990</v>
      </c>
      <c r="C2564" t="s">
        <v>3891</v>
      </c>
      <c r="D2564" t="s">
        <v>3828</v>
      </c>
      <c r="E2564" t="s">
        <v>20</v>
      </c>
      <c r="F2564" t="b">
        <v>0</v>
      </c>
      <c r="G2564" t="s">
        <v>27</v>
      </c>
      <c r="H2564" s="4">
        <v>45699.793854166674</v>
      </c>
      <c r="I2564" t="b">
        <v>0</v>
      </c>
      <c r="J2564" t="b">
        <v>1</v>
      </c>
      <c r="K2564" t="s">
        <v>24</v>
      </c>
      <c r="L2564" t="s">
        <v>22</v>
      </c>
      <c r="M2564">
        <v>120000</v>
      </c>
      <c r="O2564" t="s">
        <v>3892</v>
      </c>
      <c r="P2564" t="s">
        <v>5991</v>
      </c>
    </row>
    <row r="2565" spans="1:16" x14ac:dyDescent="0.55000000000000004">
      <c r="A2565" t="s">
        <v>1</v>
      </c>
      <c r="B2565" t="s">
        <v>3477</v>
      </c>
      <c r="C2565" t="s">
        <v>155</v>
      </c>
      <c r="D2565" t="s">
        <v>3973</v>
      </c>
      <c r="E2565" t="s">
        <v>51</v>
      </c>
      <c r="F2565" t="b">
        <v>0</v>
      </c>
      <c r="G2565" t="s">
        <v>27</v>
      </c>
      <c r="H2565" s="4">
        <v>45699.794027777767</v>
      </c>
      <c r="I2565" t="b">
        <v>0</v>
      </c>
      <c r="J2565" t="b">
        <v>1</v>
      </c>
      <c r="K2565" t="s">
        <v>24</v>
      </c>
      <c r="L2565" t="s">
        <v>36</v>
      </c>
      <c r="N2565">
        <v>45</v>
      </c>
      <c r="O2565" t="s">
        <v>270</v>
      </c>
      <c r="P2565" t="s">
        <v>1851</v>
      </c>
    </row>
    <row r="2566" spans="1:16" x14ac:dyDescent="0.55000000000000004">
      <c r="A2566" t="s">
        <v>89</v>
      </c>
      <c r="B2566" t="s">
        <v>7501</v>
      </c>
      <c r="C2566" t="s">
        <v>44</v>
      </c>
      <c r="D2566" t="s">
        <v>3973</v>
      </c>
      <c r="E2566" t="s">
        <v>20</v>
      </c>
      <c r="F2566" t="b">
        <v>0</v>
      </c>
      <c r="G2566" t="s">
        <v>41</v>
      </c>
      <c r="H2566" s="4">
        <v>45699.83</v>
      </c>
      <c r="I2566" t="b">
        <v>0</v>
      </c>
      <c r="J2566" t="b">
        <v>0</v>
      </c>
      <c r="K2566" t="s">
        <v>24</v>
      </c>
      <c r="L2566" t="s">
        <v>22</v>
      </c>
      <c r="M2566">
        <v>144000</v>
      </c>
      <c r="O2566" t="s">
        <v>7502</v>
      </c>
      <c r="P2566" t="s">
        <v>7503</v>
      </c>
    </row>
    <row r="2567" spans="1:16" x14ac:dyDescent="0.55000000000000004">
      <c r="A2567" t="s">
        <v>40</v>
      </c>
      <c r="B2567" t="s">
        <v>57</v>
      </c>
      <c r="C2567" t="s">
        <v>179</v>
      </c>
      <c r="D2567" t="s">
        <v>3973</v>
      </c>
      <c r="E2567" t="s">
        <v>20</v>
      </c>
      <c r="F2567" t="b">
        <v>0</v>
      </c>
      <c r="G2567" t="s">
        <v>52</v>
      </c>
      <c r="H2567" s="4">
        <v>45699.832152777781</v>
      </c>
      <c r="I2567" t="b">
        <v>0</v>
      </c>
      <c r="J2567" t="b">
        <v>1</v>
      </c>
      <c r="K2567" t="s">
        <v>24</v>
      </c>
      <c r="L2567" t="s">
        <v>22</v>
      </c>
      <c r="M2567">
        <v>139105</v>
      </c>
      <c r="O2567" t="s">
        <v>1856</v>
      </c>
      <c r="P2567" t="s">
        <v>2720</v>
      </c>
    </row>
    <row r="2568" spans="1:16" x14ac:dyDescent="0.55000000000000004">
      <c r="A2568" t="s">
        <v>0</v>
      </c>
      <c r="B2568" t="s">
        <v>7504</v>
      </c>
      <c r="C2568" t="s">
        <v>203</v>
      </c>
      <c r="D2568" t="s">
        <v>3973</v>
      </c>
      <c r="E2568" t="s">
        <v>20</v>
      </c>
      <c r="F2568" t="b">
        <v>0</v>
      </c>
      <c r="G2568" t="s">
        <v>23</v>
      </c>
      <c r="H2568" s="4">
        <v>45699.832256944443</v>
      </c>
      <c r="I2568" t="b">
        <v>1</v>
      </c>
      <c r="J2568" t="b">
        <v>1</v>
      </c>
      <c r="K2568" t="s">
        <v>24</v>
      </c>
      <c r="L2568" t="s">
        <v>22</v>
      </c>
      <c r="M2568">
        <v>85000</v>
      </c>
      <c r="O2568" t="s">
        <v>4675</v>
      </c>
      <c r="P2568" t="s">
        <v>204</v>
      </c>
    </row>
    <row r="2569" spans="1:16" x14ac:dyDescent="0.55000000000000004">
      <c r="A2569" t="s">
        <v>0</v>
      </c>
      <c r="B2569" t="s">
        <v>1219</v>
      </c>
      <c r="C2569" t="s">
        <v>64</v>
      </c>
      <c r="D2569" t="s">
        <v>6851</v>
      </c>
      <c r="E2569" t="s">
        <v>20</v>
      </c>
      <c r="F2569" t="b">
        <v>0</v>
      </c>
      <c r="G2569" t="s">
        <v>52</v>
      </c>
      <c r="H2569" s="4">
        <v>45699.834317129629</v>
      </c>
      <c r="I2569" t="b">
        <v>1</v>
      </c>
      <c r="J2569" t="b">
        <v>0</v>
      </c>
      <c r="K2569" t="s">
        <v>24</v>
      </c>
      <c r="L2569" t="s">
        <v>36</v>
      </c>
      <c r="N2569">
        <v>37.5</v>
      </c>
      <c r="O2569" t="s">
        <v>131</v>
      </c>
      <c r="P2569" t="s">
        <v>1463</v>
      </c>
    </row>
    <row r="2570" spans="1:16" x14ac:dyDescent="0.55000000000000004">
      <c r="A2570" t="s">
        <v>0</v>
      </c>
      <c r="B2570" t="s">
        <v>7505</v>
      </c>
      <c r="C2570" t="s">
        <v>2015</v>
      </c>
      <c r="D2570" t="s">
        <v>3973</v>
      </c>
      <c r="E2570" t="s">
        <v>51</v>
      </c>
      <c r="F2570" t="b">
        <v>0</v>
      </c>
      <c r="G2570" t="s">
        <v>27</v>
      </c>
      <c r="H2570" s="4">
        <v>45699.834456018521</v>
      </c>
      <c r="I2570" t="b">
        <v>0</v>
      </c>
      <c r="J2570" t="b">
        <v>0</v>
      </c>
      <c r="K2570" t="s">
        <v>24</v>
      </c>
      <c r="L2570" t="s">
        <v>36</v>
      </c>
      <c r="N2570">
        <v>30</v>
      </c>
      <c r="O2570" t="s">
        <v>1137</v>
      </c>
      <c r="P2570" t="s">
        <v>1687</v>
      </c>
    </row>
    <row r="2571" spans="1:16" x14ac:dyDescent="0.55000000000000004">
      <c r="A2571" t="s">
        <v>0</v>
      </c>
      <c r="B2571" t="s">
        <v>1632</v>
      </c>
      <c r="C2571" t="s">
        <v>967</v>
      </c>
      <c r="D2571" t="s">
        <v>3973</v>
      </c>
      <c r="E2571" t="s">
        <v>20</v>
      </c>
      <c r="F2571" t="b">
        <v>0</v>
      </c>
      <c r="G2571" t="s">
        <v>27</v>
      </c>
      <c r="H2571" s="4">
        <v>45699.834837962961</v>
      </c>
      <c r="I2571" t="b">
        <v>1</v>
      </c>
      <c r="J2571" t="b">
        <v>0</v>
      </c>
      <c r="K2571" t="s">
        <v>24</v>
      </c>
      <c r="L2571" t="s">
        <v>22</v>
      </c>
      <c r="M2571">
        <v>105000</v>
      </c>
      <c r="O2571" t="s">
        <v>482</v>
      </c>
      <c r="P2571" t="s">
        <v>7546</v>
      </c>
    </row>
    <row r="2572" spans="1:16" x14ac:dyDescent="0.55000000000000004">
      <c r="A2572" t="s">
        <v>19</v>
      </c>
      <c r="B2572" t="s">
        <v>7551</v>
      </c>
      <c r="C2572" t="s">
        <v>559</v>
      </c>
      <c r="D2572" t="s">
        <v>3957</v>
      </c>
      <c r="E2572" t="s">
        <v>20</v>
      </c>
      <c r="F2572" t="b">
        <v>0</v>
      </c>
      <c r="G2572" t="s">
        <v>27</v>
      </c>
      <c r="H2572" s="4">
        <v>45699.835057870368</v>
      </c>
      <c r="I2572" t="b">
        <v>0</v>
      </c>
      <c r="J2572" t="b">
        <v>1</v>
      </c>
      <c r="K2572" t="s">
        <v>24</v>
      </c>
      <c r="L2572" t="s">
        <v>36</v>
      </c>
      <c r="N2572">
        <v>37.514999389648438</v>
      </c>
      <c r="O2572" t="s">
        <v>7552</v>
      </c>
      <c r="P2572" t="s">
        <v>7553</v>
      </c>
    </row>
    <row r="2573" spans="1:16" x14ac:dyDescent="0.55000000000000004">
      <c r="A2573" t="s">
        <v>0</v>
      </c>
      <c r="B2573" t="s">
        <v>7506</v>
      </c>
      <c r="C2573" t="s">
        <v>966</v>
      </c>
      <c r="D2573" t="s">
        <v>3957</v>
      </c>
      <c r="E2573" t="s">
        <v>20</v>
      </c>
      <c r="F2573" t="b">
        <v>0</v>
      </c>
      <c r="G2573" t="s">
        <v>30</v>
      </c>
      <c r="H2573" s="4">
        <v>45699.836087962962</v>
      </c>
      <c r="I2573" t="b">
        <v>0</v>
      </c>
      <c r="J2573" t="b">
        <v>0</v>
      </c>
      <c r="K2573" t="s">
        <v>24</v>
      </c>
      <c r="L2573" t="s">
        <v>36</v>
      </c>
      <c r="N2573">
        <v>25</v>
      </c>
      <c r="O2573" t="s">
        <v>7507</v>
      </c>
      <c r="P2573" t="s">
        <v>7508</v>
      </c>
    </row>
    <row r="2574" spans="1:16" x14ac:dyDescent="0.55000000000000004">
      <c r="A2574" t="s">
        <v>0</v>
      </c>
      <c r="B2574" t="s">
        <v>3005</v>
      </c>
      <c r="C2574" t="s">
        <v>203</v>
      </c>
      <c r="D2574" t="s">
        <v>3973</v>
      </c>
      <c r="E2574" t="s">
        <v>20</v>
      </c>
      <c r="F2574" t="b">
        <v>0</v>
      </c>
      <c r="G2574" t="s">
        <v>23</v>
      </c>
      <c r="H2574" s="4">
        <v>45699.868854166663</v>
      </c>
      <c r="I2574" t="b">
        <v>1</v>
      </c>
      <c r="J2574" t="b">
        <v>1</v>
      </c>
      <c r="K2574" t="s">
        <v>24</v>
      </c>
      <c r="L2574" t="s">
        <v>36</v>
      </c>
      <c r="N2574">
        <v>19</v>
      </c>
      <c r="O2574" t="s">
        <v>4344</v>
      </c>
      <c r="P2574" t="s">
        <v>7509</v>
      </c>
    </row>
    <row r="2575" spans="1:16" x14ac:dyDescent="0.55000000000000004">
      <c r="A2575" t="s">
        <v>0</v>
      </c>
      <c r="B2575" t="s">
        <v>7510</v>
      </c>
      <c r="C2575" t="s">
        <v>985</v>
      </c>
      <c r="D2575" t="s">
        <v>4328</v>
      </c>
      <c r="E2575" t="s">
        <v>20</v>
      </c>
      <c r="F2575" t="b">
        <v>0</v>
      </c>
      <c r="G2575" t="s">
        <v>27</v>
      </c>
      <c r="H2575" s="4">
        <v>45699.871157407397</v>
      </c>
      <c r="I2575" t="b">
        <v>0</v>
      </c>
      <c r="J2575" t="b">
        <v>1</v>
      </c>
      <c r="K2575" t="s">
        <v>24</v>
      </c>
      <c r="L2575" t="s">
        <v>22</v>
      </c>
      <c r="M2575">
        <v>120000</v>
      </c>
      <c r="O2575" t="s">
        <v>7511</v>
      </c>
    </row>
    <row r="2576" spans="1:16" x14ac:dyDescent="0.55000000000000004">
      <c r="A2576" t="s">
        <v>0</v>
      </c>
      <c r="B2576" t="s">
        <v>7525</v>
      </c>
      <c r="C2576" t="s">
        <v>372</v>
      </c>
      <c r="D2576" t="s">
        <v>2208</v>
      </c>
      <c r="E2576" t="s">
        <v>20</v>
      </c>
      <c r="F2576" t="b">
        <v>0</v>
      </c>
      <c r="G2576" t="s">
        <v>27</v>
      </c>
      <c r="H2576" s="4">
        <v>45699.874988425923</v>
      </c>
      <c r="I2576" t="b">
        <v>0</v>
      </c>
      <c r="J2576" t="b">
        <v>0</v>
      </c>
      <c r="K2576" t="s">
        <v>24</v>
      </c>
      <c r="L2576" t="s">
        <v>22</v>
      </c>
      <c r="M2576">
        <v>82500</v>
      </c>
      <c r="O2576" t="s">
        <v>7526</v>
      </c>
      <c r="P2576" t="s">
        <v>7527</v>
      </c>
    </row>
    <row r="2577" spans="1:16" x14ac:dyDescent="0.55000000000000004">
      <c r="A2577" t="s">
        <v>2</v>
      </c>
      <c r="B2577" t="s">
        <v>7512</v>
      </c>
      <c r="C2577" t="s">
        <v>24</v>
      </c>
      <c r="D2577" t="s">
        <v>4035</v>
      </c>
      <c r="E2577" t="s">
        <v>20</v>
      </c>
      <c r="F2577" t="b">
        <v>0</v>
      </c>
      <c r="G2577" t="s">
        <v>41</v>
      </c>
      <c r="H2577" s="4">
        <v>45699.877106481479</v>
      </c>
      <c r="I2577" t="b">
        <v>1</v>
      </c>
      <c r="J2577" t="b">
        <v>1</v>
      </c>
      <c r="K2577" t="s">
        <v>24</v>
      </c>
      <c r="L2577" t="s">
        <v>22</v>
      </c>
      <c r="M2577">
        <v>125000</v>
      </c>
      <c r="O2577" t="s">
        <v>1831</v>
      </c>
      <c r="P2577" t="s">
        <v>7513</v>
      </c>
    </row>
    <row r="2578" spans="1:16" x14ac:dyDescent="0.55000000000000004">
      <c r="A2578" t="s">
        <v>0</v>
      </c>
      <c r="B2578" t="s">
        <v>7514</v>
      </c>
      <c r="C2578" t="s">
        <v>82</v>
      </c>
      <c r="D2578" t="s">
        <v>3973</v>
      </c>
      <c r="E2578" t="s">
        <v>105</v>
      </c>
      <c r="F2578" t="b">
        <v>0</v>
      </c>
      <c r="G2578" t="s">
        <v>27</v>
      </c>
      <c r="H2578" s="4">
        <v>45699.916770833333</v>
      </c>
      <c r="I2578" t="b">
        <v>0</v>
      </c>
      <c r="J2578" t="b">
        <v>0</v>
      </c>
      <c r="K2578" t="s">
        <v>24</v>
      </c>
      <c r="L2578" t="s">
        <v>36</v>
      </c>
      <c r="N2578">
        <v>15.25</v>
      </c>
      <c r="O2578" t="s">
        <v>7515</v>
      </c>
    </row>
    <row r="2579" spans="1:16" x14ac:dyDescent="0.55000000000000004">
      <c r="A2579" t="s">
        <v>2</v>
      </c>
      <c r="B2579" t="s">
        <v>4481</v>
      </c>
      <c r="C2579" t="s">
        <v>2555</v>
      </c>
      <c r="D2579" t="s">
        <v>3973</v>
      </c>
      <c r="E2579" t="s">
        <v>20</v>
      </c>
      <c r="F2579" t="b">
        <v>0</v>
      </c>
      <c r="G2579" t="s">
        <v>27</v>
      </c>
      <c r="H2579" s="4">
        <v>45699.918055555558</v>
      </c>
      <c r="I2579" t="b">
        <v>1</v>
      </c>
      <c r="J2579" t="b">
        <v>1</v>
      </c>
      <c r="K2579" t="s">
        <v>24</v>
      </c>
      <c r="L2579" t="s">
        <v>36</v>
      </c>
      <c r="N2579">
        <v>60</v>
      </c>
      <c r="O2579" t="s">
        <v>1227</v>
      </c>
      <c r="P2579" t="s">
        <v>887</v>
      </c>
    </row>
    <row r="2580" spans="1:16" x14ac:dyDescent="0.55000000000000004">
      <c r="A2580" t="s">
        <v>0</v>
      </c>
      <c r="B2580" t="s">
        <v>7516</v>
      </c>
      <c r="C2580" t="s">
        <v>1096</v>
      </c>
      <c r="D2580" t="s">
        <v>3828</v>
      </c>
      <c r="E2580" t="s">
        <v>20</v>
      </c>
      <c r="F2580" t="b">
        <v>0</v>
      </c>
      <c r="G2580" t="s">
        <v>27</v>
      </c>
      <c r="H2580" s="4">
        <v>45699.954479166663</v>
      </c>
      <c r="I2580" t="b">
        <v>0</v>
      </c>
      <c r="J2580" t="b">
        <v>0</v>
      </c>
      <c r="K2580" t="s">
        <v>24</v>
      </c>
      <c r="L2580" t="s">
        <v>36</v>
      </c>
      <c r="N2580">
        <v>67.360000610351563</v>
      </c>
      <c r="O2580" t="s">
        <v>7517</v>
      </c>
      <c r="P2580" t="s">
        <v>7518</v>
      </c>
    </row>
    <row r="2581" spans="1:16" x14ac:dyDescent="0.55000000000000004">
      <c r="A2581" t="s">
        <v>1</v>
      </c>
      <c r="B2581" t="s">
        <v>7403</v>
      </c>
      <c r="C2581" t="s">
        <v>39</v>
      </c>
      <c r="D2581" t="s">
        <v>3973</v>
      </c>
      <c r="E2581" t="s">
        <v>51</v>
      </c>
      <c r="F2581" t="b">
        <v>1</v>
      </c>
      <c r="G2581" t="s">
        <v>41</v>
      </c>
      <c r="H2581" s="4">
        <v>45700.000034722223</v>
      </c>
      <c r="I2581" t="b">
        <v>0</v>
      </c>
      <c r="J2581" t="b">
        <v>1</v>
      </c>
      <c r="K2581" t="s">
        <v>24</v>
      </c>
      <c r="L2581" t="s">
        <v>36</v>
      </c>
      <c r="N2581">
        <v>31</v>
      </c>
      <c r="O2581" t="s">
        <v>7404</v>
      </c>
      <c r="P2581" t="s">
        <v>1212</v>
      </c>
    </row>
    <row r="2582" spans="1:16" x14ac:dyDescent="0.55000000000000004">
      <c r="A2582" t="s">
        <v>0</v>
      </c>
      <c r="B2582" t="s">
        <v>7405</v>
      </c>
      <c r="C2582" t="s">
        <v>5663</v>
      </c>
      <c r="D2582" t="s">
        <v>3957</v>
      </c>
      <c r="E2582" t="s">
        <v>34</v>
      </c>
      <c r="F2582" t="b">
        <v>0</v>
      </c>
      <c r="G2582" t="s">
        <v>27</v>
      </c>
      <c r="H2582" s="4">
        <v>45700.000173611108</v>
      </c>
      <c r="I2582" t="b">
        <v>0</v>
      </c>
      <c r="J2582" t="b">
        <v>0</v>
      </c>
      <c r="K2582" t="s">
        <v>24</v>
      </c>
      <c r="L2582" t="s">
        <v>36</v>
      </c>
      <c r="N2582">
        <v>24.014999389648441</v>
      </c>
      <c r="O2582" t="s">
        <v>5664</v>
      </c>
      <c r="P2582" t="s">
        <v>3686</v>
      </c>
    </row>
    <row r="2583" spans="1:16" x14ac:dyDescent="0.55000000000000004">
      <c r="A2583" t="s">
        <v>2</v>
      </c>
      <c r="B2583" t="s">
        <v>7406</v>
      </c>
      <c r="C2583" t="s">
        <v>780</v>
      </c>
      <c r="D2583" t="s">
        <v>3973</v>
      </c>
      <c r="E2583" t="s">
        <v>20</v>
      </c>
      <c r="F2583" t="b">
        <v>0</v>
      </c>
      <c r="G2583" t="s">
        <v>27</v>
      </c>
      <c r="H2583" s="4">
        <v>45700.000173611108</v>
      </c>
      <c r="I2583" t="b">
        <v>0</v>
      </c>
      <c r="J2583" t="b">
        <v>0</v>
      </c>
      <c r="K2583" t="s">
        <v>24</v>
      </c>
      <c r="L2583" t="s">
        <v>22</v>
      </c>
      <c r="M2583">
        <v>82850</v>
      </c>
      <c r="O2583" t="s">
        <v>5482</v>
      </c>
      <c r="P2583" t="s">
        <v>3772</v>
      </c>
    </row>
    <row r="2584" spans="1:16" x14ac:dyDescent="0.55000000000000004">
      <c r="A2584" t="s">
        <v>1</v>
      </c>
      <c r="B2584" t="s">
        <v>7554</v>
      </c>
      <c r="C2584" t="s">
        <v>82</v>
      </c>
      <c r="D2584" t="s">
        <v>3973</v>
      </c>
      <c r="E2584" t="s">
        <v>20</v>
      </c>
      <c r="F2584" t="b">
        <v>0</v>
      </c>
      <c r="G2584" t="s">
        <v>27</v>
      </c>
      <c r="H2584" s="4">
        <v>45700.00136574074</v>
      </c>
      <c r="I2584" t="b">
        <v>0</v>
      </c>
      <c r="J2584" t="b">
        <v>1</v>
      </c>
      <c r="K2584" t="s">
        <v>24</v>
      </c>
      <c r="L2584" t="s">
        <v>22</v>
      </c>
      <c r="M2584">
        <v>125320</v>
      </c>
      <c r="O2584" t="s">
        <v>4194</v>
      </c>
      <c r="P2584" t="s">
        <v>149</v>
      </c>
    </row>
    <row r="2585" spans="1:16" x14ac:dyDescent="0.55000000000000004">
      <c r="A2585" t="s">
        <v>2</v>
      </c>
      <c r="B2585" t="s">
        <v>7407</v>
      </c>
      <c r="C2585" t="s">
        <v>372</v>
      </c>
      <c r="D2585" t="s">
        <v>4014</v>
      </c>
      <c r="E2585" t="s">
        <v>20</v>
      </c>
      <c r="F2585" t="b">
        <v>0</v>
      </c>
      <c r="G2585" t="s">
        <v>41</v>
      </c>
      <c r="H2585" s="4">
        <v>45700.00209490741</v>
      </c>
      <c r="I2585" t="b">
        <v>0</v>
      </c>
      <c r="J2585" t="b">
        <v>1</v>
      </c>
      <c r="K2585" t="s">
        <v>24</v>
      </c>
      <c r="L2585" t="s">
        <v>22</v>
      </c>
      <c r="M2585">
        <v>220900</v>
      </c>
      <c r="O2585" t="s">
        <v>402</v>
      </c>
      <c r="P2585" t="s">
        <v>7408</v>
      </c>
    </row>
    <row r="2586" spans="1:16" x14ac:dyDescent="0.55000000000000004">
      <c r="A2586" t="s">
        <v>2</v>
      </c>
      <c r="B2586" t="s">
        <v>2492</v>
      </c>
      <c r="C2586" t="s">
        <v>825</v>
      </c>
      <c r="D2586" t="s">
        <v>3973</v>
      </c>
      <c r="E2586" t="s">
        <v>20</v>
      </c>
      <c r="F2586" t="b">
        <v>0</v>
      </c>
      <c r="G2586" t="s">
        <v>35</v>
      </c>
      <c r="H2586" s="4">
        <v>45700.002395833333</v>
      </c>
      <c r="I2586" t="b">
        <v>0</v>
      </c>
      <c r="J2586" t="b">
        <v>1</v>
      </c>
      <c r="K2586" t="s">
        <v>24</v>
      </c>
      <c r="L2586" t="s">
        <v>22</v>
      </c>
      <c r="M2586">
        <v>122087</v>
      </c>
      <c r="O2586" t="s">
        <v>5482</v>
      </c>
      <c r="P2586" t="s">
        <v>7409</v>
      </c>
    </row>
    <row r="2587" spans="1:16" x14ac:dyDescent="0.55000000000000004">
      <c r="A2587" t="s">
        <v>1</v>
      </c>
      <c r="B2587" t="s">
        <v>5780</v>
      </c>
      <c r="C2587" t="s">
        <v>7555</v>
      </c>
      <c r="D2587" t="s">
        <v>5123</v>
      </c>
      <c r="E2587" t="s">
        <v>20</v>
      </c>
      <c r="F2587" t="b">
        <v>0</v>
      </c>
      <c r="G2587" t="s">
        <v>30</v>
      </c>
      <c r="H2587" s="4">
        <v>45700.002418981479</v>
      </c>
      <c r="I2587" t="b">
        <v>0</v>
      </c>
      <c r="J2587" t="b">
        <v>1</v>
      </c>
      <c r="K2587" t="s">
        <v>24</v>
      </c>
      <c r="L2587" t="s">
        <v>22</v>
      </c>
      <c r="M2587">
        <v>198500</v>
      </c>
      <c r="O2587" t="s">
        <v>59</v>
      </c>
      <c r="P2587" t="s">
        <v>7556</v>
      </c>
    </row>
    <row r="2588" spans="1:16" x14ac:dyDescent="0.55000000000000004">
      <c r="A2588" t="s">
        <v>2</v>
      </c>
      <c r="B2588" t="s">
        <v>7410</v>
      </c>
      <c r="C2588" t="s">
        <v>622</v>
      </c>
      <c r="D2588" t="s">
        <v>3973</v>
      </c>
      <c r="E2588" t="s">
        <v>20</v>
      </c>
      <c r="F2588" t="b">
        <v>0</v>
      </c>
      <c r="G2588" t="s">
        <v>52</v>
      </c>
      <c r="H2588" s="4">
        <v>45700.003298611111</v>
      </c>
      <c r="I2588" t="b">
        <v>0</v>
      </c>
      <c r="J2588" t="b">
        <v>1</v>
      </c>
      <c r="K2588" t="s">
        <v>24</v>
      </c>
      <c r="L2588" t="s">
        <v>22</v>
      </c>
      <c r="M2588">
        <v>115000</v>
      </c>
      <c r="O2588" t="s">
        <v>954</v>
      </c>
      <c r="P2588" t="s">
        <v>7411</v>
      </c>
    </row>
    <row r="2589" spans="1:16" x14ac:dyDescent="0.55000000000000004">
      <c r="A2589" t="s">
        <v>28</v>
      </c>
      <c r="B2589" t="s">
        <v>7412</v>
      </c>
      <c r="C2589" t="s">
        <v>39</v>
      </c>
      <c r="D2589" t="s">
        <v>3973</v>
      </c>
      <c r="E2589" t="s">
        <v>20</v>
      </c>
      <c r="F2589" t="b">
        <v>1</v>
      </c>
      <c r="G2589" t="s">
        <v>30</v>
      </c>
      <c r="H2589" s="4">
        <v>45700.017511574071</v>
      </c>
      <c r="I2589" t="b">
        <v>0</v>
      </c>
      <c r="J2589" t="b">
        <v>0</v>
      </c>
      <c r="K2589" t="s">
        <v>24</v>
      </c>
      <c r="L2589" t="s">
        <v>36</v>
      </c>
      <c r="N2589">
        <v>50</v>
      </c>
      <c r="O2589" t="s">
        <v>7413</v>
      </c>
    </row>
    <row r="2590" spans="1:16" x14ac:dyDescent="0.55000000000000004">
      <c r="A2590" t="s">
        <v>0</v>
      </c>
      <c r="B2590" t="s">
        <v>6983</v>
      </c>
      <c r="C2590" t="s">
        <v>39</v>
      </c>
      <c r="D2590" t="s">
        <v>3973</v>
      </c>
      <c r="E2590" t="s">
        <v>20</v>
      </c>
      <c r="F2590" t="b">
        <v>1</v>
      </c>
      <c r="G2590" t="s">
        <v>106</v>
      </c>
      <c r="H2590" s="4">
        <v>45700.018483796302</v>
      </c>
      <c r="I2590" t="b">
        <v>0</v>
      </c>
      <c r="J2590" t="b">
        <v>0</v>
      </c>
      <c r="K2590" t="s">
        <v>106</v>
      </c>
      <c r="L2590" t="s">
        <v>22</v>
      </c>
      <c r="M2590">
        <v>71500</v>
      </c>
      <c r="O2590" t="s">
        <v>6984</v>
      </c>
      <c r="P2590" t="s">
        <v>6985</v>
      </c>
    </row>
    <row r="2591" spans="1:16" x14ac:dyDescent="0.55000000000000004">
      <c r="A2591" t="s">
        <v>0</v>
      </c>
      <c r="B2591" t="s">
        <v>4495</v>
      </c>
      <c r="C2591" t="s">
        <v>140</v>
      </c>
      <c r="D2591" t="s">
        <v>3828</v>
      </c>
      <c r="E2591" t="s">
        <v>20</v>
      </c>
      <c r="F2591" t="b">
        <v>0</v>
      </c>
      <c r="G2591" t="s">
        <v>35</v>
      </c>
      <c r="H2591" s="4">
        <v>45700.04210648148</v>
      </c>
      <c r="I2591" t="b">
        <v>0</v>
      </c>
      <c r="J2591" t="b">
        <v>0</v>
      </c>
      <c r="K2591" t="s">
        <v>24</v>
      </c>
      <c r="L2591" t="s">
        <v>22</v>
      </c>
      <c r="M2591">
        <v>70000</v>
      </c>
      <c r="O2591" t="s">
        <v>4496</v>
      </c>
      <c r="P2591" t="s">
        <v>204</v>
      </c>
    </row>
    <row r="2592" spans="1:16" x14ac:dyDescent="0.55000000000000004">
      <c r="A2592" t="s">
        <v>0</v>
      </c>
      <c r="B2592" t="s">
        <v>2900</v>
      </c>
      <c r="C2592" t="s">
        <v>749</v>
      </c>
      <c r="D2592" t="s">
        <v>3828</v>
      </c>
      <c r="E2592" t="s">
        <v>20</v>
      </c>
      <c r="F2592" t="b">
        <v>0</v>
      </c>
      <c r="G2592" t="s">
        <v>30</v>
      </c>
      <c r="H2592" s="4">
        <v>45700.042280092603</v>
      </c>
      <c r="I2592" t="b">
        <v>0</v>
      </c>
      <c r="J2592" t="b">
        <v>1</v>
      </c>
      <c r="K2592" t="s">
        <v>24</v>
      </c>
      <c r="L2592" t="s">
        <v>22</v>
      </c>
      <c r="M2592">
        <v>82500</v>
      </c>
      <c r="O2592" t="s">
        <v>4497</v>
      </c>
      <c r="P2592" t="s">
        <v>3459</v>
      </c>
    </row>
    <row r="2593" spans="1:16" x14ac:dyDescent="0.55000000000000004">
      <c r="A2593" t="s">
        <v>2</v>
      </c>
      <c r="B2593" t="s">
        <v>7528</v>
      </c>
      <c r="C2593" t="s">
        <v>7529</v>
      </c>
      <c r="D2593" t="s">
        <v>3828</v>
      </c>
      <c r="E2593" t="s">
        <v>20</v>
      </c>
      <c r="F2593" t="b">
        <v>0</v>
      </c>
      <c r="G2593" t="s">
        <v>23</v>
      </c>
      <c r="H2593" s="4">
        <v>45700.059699074067</v>
      </c>
      <c r="I2593" t="b">
        <v>1</v>
      </c>
      <c r="J2593" t="b">
        <v>1</v>
      </c>
      <c r="K2593" t="s">
        <v>24</v>
      </c>
      <c r="L2593" t="s">
        <v>22</v>
      </c>
      <c r="M2593">
        <v>46000</v>
      </c>
      <c r="O2593" t="s">
        <v>7530</v>
      </c>
      <c r="P2593" t="s">
        <v>3540</v>
      </c>
    </row>
    <row r="2594" spans="1:16" x14ac:dyDescent="0.55000000000000004">
      <c r="A2594" t="s">
        <v>19</v>
      </c>
      <c r="B2594" t="s">
        <v>2448</v>
      </c>
      <c r="C2594" t="s">
        <v>1270</v>
      </c>
      <c r="D2594" t="s">
        <v>3973</v>
      </c>
      <c r="E2594" t="s">
        <v>20</v>
      </c>
      <c r="F2594" t="b">
        <v>0</v>
      </c>
      <c r="G2594" t="s">
        <v>23</v>
      </c>
      <c r="H2594" s="4">
        <v>45700.077384259261</v>
      </c>
      <c r="I2594" t="b">
        <v>0</v>
      </c>
      <c r="J2594" t="b">
        <v>1</v>
      </c>
      <c r="K2594" t="s">
        <v>24</v>
      </c>
      <c r="L2594" t="s">
        <v>36</v>
      </c>
      <c r="N2594">
        <v>56.5</v>
      </c>
      <c r="O2594" t="s">
        <v>5482</v>
      </c>
      <c r="P2594" t="s">
        <v>149</v>
      </c>
    </row>
    <row r="2595" spans="1:16" x14ac:dyDescent="0.55000000000000004">
      <c r="A2595" t="s">
        <v>28</v>
      </c>
      <c r="B2595" t="s">
        <v>7414</v>
      </c>
      <c r="C2595" t="s">
        <v>192</v>
      </c>
      <c r="D2595" t="s">
        <v>3957</v>
      </c>
      <c r="E2595" t="s">
        <v>20</v>
      </c>
      <c r="F2595" t="b">
        <v>0</v>
      </c>
      <c r="G2595" t="s">
        <v>23</v>
      </c>
      <c r="H2595" s="4">
        <v>45700.09920138889</v>
      </c>
      <c r="I2595" t="b">
        <v>0</v>
      </c>
      <c r="J2595" t="b">
        <v>1</v>
      </c>
      <c r="K2595" t="s">
        <v>24</v>
      </c>
      <c r="L2595" t="s">
        <v>36</v>
      </c>
      <c r="N2595">
        <v>41.884998321533203</v>
      </c>
      <c r="O2595" t="s">
        <v>5013</v>
      </c>
      <c r="P2595" t="s">
        <v>7415</v>
      </c>
    </row>
    <row r="2596" spans="1:16" x14ac:dyDescent="0.55000000000000004">
      <c r="A2596" t="s">
        <v>40</v>
      </c>
      <c r="B2596" t="s">
        <v>7416</v>
      </c>
      <c r="C2596" t="s">
        <v>5404</v>
      </c>
      <c r="D2596" t="s">
        <v>3957</v>
      </c>
      <c r="E2596" t="s">
        <v>20</v>
      </c>
      <c r="F2596" t="b">
        <v>0</v>
      </c>
      <c r="G2596" t="s">
        <v>27</v>
      </c>
      <c r="H2596" s="4">
        <v>45700.100543981483</v>
      </c>
      <c r="I2596" t="b">
        <v>0</v>
      </c>
      <c r="J2596" t="b">
        <v>0</v>
      </c>
      <c r="K2596" t="s">
        <v>24</v>
      </c>
      <c r="L2596" t="s">
        <v>36</v>
      </c>
      <c r="N2596">
        <v>45.745002746582031</v>
      </c>
      <c r="O2596" t="s">
        <v>1422</v>
      </c>
      <c r="P2596" t="s">
        <v>7417</v>
      </c>
    </row>
    <row r="2597" spans="1:16" x14ac:dyDescent="0.55000000000000004">
      <c r="A2597" t="s">
        <v>19</v>
      </c>
      <c r="B2597" t="s">
        <v>7418</v>
      </c>
      <c r="C2597" t="s">
        <v>122</v>
      </c>
      <c r="D2597" t="s">
        <v>3973</v>
      </c>
      <c r="E2597" t="s">
        <v>20</v>
      </c>
      <c r="F2597" t="b">
        <v>0</v>
      </c>
      <c r="G2597" t="s">
        <v>52</v>
      </c>
      <c r="H2597" s="4">
        <v>45700.246979166674</v>
      </c>
      <c r="I2597" t="b">
        <v>1</v>
      </c>
      <c r="J2597" t="b">
        <v>1</v>
      </c>
      <c r="K2597" t="s">
        <v>24</v>
      </c>
      <c r="L2597" t="s">
        <v>36</v>
      </c>
      <c r="N2597">
        <v>67.5</v>
      </c>
      <c r="O2597" t="s">
        <v>4344</v>
      </c>
      <c r="P2597" t="s">
        <v>2460</v>
      </c>
    </row>
    <row r="2598" spans="1:16" x14ac:dyDescent="0.55000000000000004">
      <c r="A2598" t="s">
        <v>0</v>
      </c>
      <c r="B2598" t="s">
        <v>7419</v>
      </c>
      <c r="C2598" t="s">
        <v>82</v>
      </c>
      <c r="D2598" t="s">
        <v>5915</v>
      </c>
      <c r="E2598" t="s">
        <v>20</v>
      </c>
      <c r="F2598" t="b">
        <v>0</v>
      </c>
      <c r="G2598" t="s">
        <v>27</v>
      </c>
      <c r="H2598" s="4">
        <v>45700.249976851846</v>
      </c>
      <c r="I2598" t="b">
        <v>0</v>
      </c>
      <c r="J2598" t="b">
        <v>1</v>
      </c>
      <c r="K2598" t="s">
        <v>24</v>
      </c>
      <c r="L2598" t="s">
        <v>22</v>
      </c>
      <c r="M2598">
        <v>169500</v>
      </c>
      <c r="O2598" t="s">
        <v>7420</v>
      </c>
      <c r="P2598" t="s">
        <v>2951</v>
      </c>
    </row>
    <row r="2599" spans="1:16" x14ac:dyDescent="0.55000000000000004">
      <c r="A2599" t="s">
        <v>0</v>
      </c>
      <c r="B2599" t="s">
        <v>0</v>
      </c>
      <c r="C2599" t="s">
        <v>2821</v>
      </c>
      <c r="D2599" t="s">
        <v>1051</v>
      </c>
      <c r="E2599" t="s">
        <v>20</v>
      </c>
      <c r="F2599" t="b">
        <v>0</v>
      </c>
      <c r="G2599" t="s">
        <v>41</v>
      </c>
      <c r="H2599" s="4">
        <v>45700.250231481477</v>
      </c>
      <c r="I2599" t="b">
        <v>1</v>
      </c>
      <c r="J2599" t="b">
        <v>1</v>
      </c>
      <c r="K2599" t="s">
        <v>24</v>
      </c>
      <c r="L2599" t="s">
        <v>36</v>
      </c>
      <c r="N2599">
        <v>30.5</v>
      </c>
      <c r="O2599" t="s">
        <v>1051</v>
      </c>
      <c r="P2599" t="s">
        <v>204</v>
      </c>
    </row>
    <row r="2600" spans="1:16" x14ac:dyDescent="0.55000000000000004">
      <c r="A2600" t="s">
        <v>0</v>
      </c>
      <c r="B2600" t="s">
        <v>0</v>
      </c>
      <c r="C2600" t="s">
        <v>585</v>
      </c>
      <c r="D2600" t="s">
        <v>3828</v>
      </c>
      <c r="E2600" t="s">
        <v>219</v>
      </c>
      <c r="F2600" t="b">
        <v>0</v>
      </c>
      <c r="G2600" t="s">
        <v>41</v>
      </c>
      <c r="H2600" s="4">
        <v>45700.250277777777</v>
      </c>
      <c r="I2600" t="b">
        <v>0</v>
      </c>
      <c r="J2600" t="b">
        <v>1</v>
      </c>
      <c r="K2600" t="s">
        <v>24</v>
      </c>
      <c r="L2600" t="s">
        <v>36</v>
      </c>
      <c r="N2600">
        <v>62.5</v>
      </c>
      <c r="O2600" t="s">
        <v>3776</v>
      </c>
      <c r="P2600" t="s">
        <v>1823</v>
      </c>
    </row>
    <row r="2601" spans="1:16" x14ac:dyDescent="0.55000000000000004">
      <c r="A2601" t="s">
        <v>25</v>
      </c>
      <c r="B2601" t="s">
        <v>7421</v>
      </c>
      <c r="C2601" t="s">
        <v>49</v>
      </c>
      <c r="D2601" t="s">
        <v>3108</v>
      </c>
      <c r="E2601" t="s">
        <v>20</v>
      </c>
      <c r="F2601" t="b">
        <v>0</v>
      </c>
      <c r="G2601" t="s">
        <v>41</v>
      </c>
      <c r="H2601" s="4">
        <v>45700.250462962962</v>
      </c>
      <c r="I2601" t="b">
        <v>0</v>
      </c>
      <c r="J2601" t="b">
        <v>1</v>
      </c>
      <c r="K2601" t="s">
        <v>24</v>
      </c>
      <c r="L2601" t="s">
        <v>22</v>
      </c>
      <c r="M2601">
        <v>220612</v>
      </c>
      <c r="O2601" t="s">
        <v>43</v>
      </c>
      <c r="P2601" t="s">
        <v>7422</v>
      </c>
    </row>
    <row r="2602" spans="1:16" x14ac:dyDescent="0.55000000000000004">
      <c r="A2602" t="s">
        <v>0</v>
      </c>
      <c r="B2602" t="s">
        <v>288</v>
      </c>
      <c r="C2602" t="s">
        <v>696</v>
      </c>
      <c r="D2602" t="s">
        <v>7423</v>
      </c>
      <c r="E2602" t="s">
        <v>51</v>
      </c>
      <c r="F2602" t="b">
        <v>0</v>
      </c>
      <c r="G2602" t="s">
        <v>30</v>
      </c>
      <c r="H2602" s="4">
        <v>45700.250902777778</v>
      </c>
      <c r="I2602" t="b">
        <v>1</v>
      </c>
      <c r="J2602" t="b">
        <v>1</v>
      </c>
      <c r="K2602" t="s">
        <v>24</v>
      </c>
      <c r="L2602" t="s">
        <v>36</v>
      </c>
      <c r="N2602">
        <v>25</v>
      </c>
      <c r="O2602" t="s">
        <v>2075</v>
      </c>
      <c r="P2602" t="s">
        <v>863</v>
      </c>
    </row>
    <row r="2603" spans="1:16" x14ac:dyDescent="0.55000000000000004">
      <c r="A2603" t="s">
        <v>19</v>
      </c>
      <c r="B2603" t="s">
        <v>7424</v>
      </c>
      <c r="C2603" t="s">
        <v>985</v>
      </c>
      <c r="D2603" t="s">
        <v>3973</v>
      </c>
      <c r="E2603" t="s">
        <v>20</v>
      </c>
      <c r="F2603" t="b">
        <v>0</v>
      </c>
      <c r="G2603" t="s">
        <v>27</v>
      </c>
      <c r="H2603" s="4">
        <v>45700.251006944447</v>
      </c>
      <c r="I2603" t="b">
        <v>0</v>
      </c>
      <c r="J2603" t="b">
        <v>1</v>
      </c>
      <c r="K2603" t="s">
        <v>24</v>
      </c>
      <c r="L2603" t="s">
        <v>22</v>
      </c>
      <c r="M2603">
        <v>260000</v>
      </c>
      <c r="O2603" t="s">
        <v>575</v>
      </c>
    </row>
    <row r="2604" spans="1:16" x14ac:dyDescent="0.55000000000000004">
      <c r="A2604" t="s">
        <v>0</v>
      </c>
      <c r="B2604" t="s">
        <v>0</v>
      </c>
      <c r="C2604" t="s">
        <v>1226</v>
      </c>
      <c r="D2604" t="s">
        <v>3828</v>
      </c>
      <c r="E2604" t="s">
        <v>20</v>
      </c>
      <c r="F2604" t="b">
        <v>0</v>
      </c>
      <c r="G2604" t="s">
        <v>52</v>
      </c>
      <c r="H2604" s="4">
        <v>45700.251215277778</v>
      </c>
      <c r="I2604" t="b">
        <v>0</v>
      </c>
      <c r="J2604" t="b">
        <v>0</v>
      </c>
      <c r="K2604" t="s">
        <v>24</v>
      </c>
      <c r="L2604" t="s">
        <v>22</v>
      </c>
      <c r="M2604">
        <v>70000</v>
      </c>
      <c r="O2604" t="s">
        <v>5918</v>
      </c>
      <c r="P2604" t="s">
        <v>5919</v>
      </c>
    </row>
    <row r="2605" spans="1:16" x14ac:dyDescent="0.55000000000000004">
      <c r="A2605" t="s">
        <v>1</v>
      </c>
      <c r="B2605" t="s">
        <v>661</v>
      </c>
      <c r="C2605" t="s">
        <v>1521</v>
      </c>
      <c r="D2605" t="s">
        <v>3973</v>
      </c>
      <c r="E2605" t="s">
        <v>20</v>
      </c>
      <c r="F2605" t="b">
        <v>0</v>
      </c>
      <c r="G2605" t="s">
        <v>52</v>
      </c>
      <c r="H2605" s="4">
        <v>45700.251643518517</v>
      </c>
      <c r="I2605" t="b">
        <v>0</v>
      </c>
      <c r="J2605" t="b">
        <v>0</v>
      </c>
      <c r="K2605" t="s">
        <v>24</v>
      </c>
      <c r="L2605" t="s">
        <v>22</v>
      </c>
      <c r="M2605">
        <v>81100</v>
      </c>
      <c r="O2605" t="s">
        <v>1549</v>
      </c>
    </row>
    <row r="2606" spans="1:16" x14ac:dyDescent="0.55000000000000004">
      <c r="A2606" t="s">
        <v>1</v>
      </c>
      <c r="B2606" t="s">
        <v>661</v>
      </c>
      <c r="C2606" t="s">
        <v>386</v>
      </c>
      <c r="D2606" t="s">
        <v>3828</v>
      </c>
      <c r="E2606" t="s">
        <v>20</v>
      </c>
      <c r="F2606" t="b">
        <v>0</v>
      </c>
      <c r="G2606" t="s">
        <v>41</v>
      </c>
      <c r="H2606" s="4">
        <v>45700.251944444448</v>
      </c>
      <c r="I2606" t="b">
        <v>0</v>
      </c>
      <c r="J2606" t="b">
        <v>1</v>
      </c>
      <c r="K2606" t="s">
        <v>24</v>
      </c>
      <c r="L2606" t="s">
        <v>22</v>
      </c>
      <c r="M2606">
        <v>127275.203125</v>
      </c>
      <c r="O2606" t="s">
        <v>7425</v>
      </c>
      <c r="P2606" t="s">
        <v>7426</v>
      </c>
    </row>
    <row r="2607" spans="1:16" x14ac:dyDescent="0.55000000000000004">
      <c r="A2607" t="s">
        <v>2</v>
      </c>
      <c r="B2607" t="s">
        <v>1544</v>
      </c>
      <c r="C2607" t="s">
        <v>39</v>
      </c>
      <c r="D2607" t="s">
        <v>4014</v>
      </c>
      <c r="E2607" t="s">
        <v>20</v>
      </c>
      <c r="F2607" t="b">
        <v>1</v>
      </c>
      <c r="G2607" t="s">
        <v>610</v>
      </c>
      <c r="H2607" s="4">
        <v>45700.257430555554</v>
      </c>
      <c r="I2607" t="b">
        <v>0</v>
      </c>
      <c r="J2607" t="b">
        <v>1</v>
      </c>
      <c r="K2607" t="s">
        <v>610</v>
      </c>
      <c r="L2607" t="s">
        <v>22</v>
      </c>
      <c r="M2607">
        <v>184000</v>
      </c>
      <c r="O2607" t="s">
        <v>3016</v>
      </c>
      <c r="P2607" t="s">
        <v>6878</v>
      </c>
    </row>
    <row r="2608" spans="1:16" x14ac:dyDescent="0.55000000000000004">
      <c r="A2608" t="s">
        <v>0</v>
      </c>
      <c r="B2608" t="s">
        <v>7427</v>
      </c>
      <c r="C2608" t="s">
        <v>3180</v>
      </c>
      <c r="D2608" t="s">
        <v>2208</v>
      </c>
      <c r="E2608" t="s">
        <v>20</v>
      </c>
      <c r="F2608" t="b">
        <v>0</v>
      </c>
      <c r="G2608" t="s">
        <v>23</v>
      </c>
      <c r="H2608" s="4">
        <v>45700.269016203703</v>
      </c>
      <c r="I2608" t="b">
        <v>0</v>
      </c>
      <c r="J2608" t="b">
        <v>0</v>
      </c>
      <c r="K2608" t="s">
        <v>24</v>
      </c>
      <c r="L2608" t="s">
        <v>36</v>
      </c>
      <c r="N2608">
        <v>33.5</v>
      </c>
      <c r="O2608" t="s">
        <v>3375</v>
      </c>
      <c r="P2608" t="s">
        <v>963</v>
      </c>
    </row>
    <row r="2609" spans="1:16" x14ac:dyDescent="0.55000000000000004">
      <c r="A2609" t="s">
        <v>2</v>
      </c>
      <c r="B2609" t="s">
        <v>2</v>
      </c>
      <c r="C2609" t="s">
        <v>7428</v>
      </c>
      <c r="D2609" t="s">
        <v>4972</v>
      </c>
      <c r="E2609" t="s">
        <v>20</v>
      </c>
      <c r="F2609" t="b">
        <v>0</v>
      </c>
      <c r="G2609" t="s">
        <v>226</v>
      </c>
      <c r="H2609" s="4">
        <v>45700.273310185177</v>
      </c>
      <c r="I2609" t="b">
        <v>1</v>
      </c>
      <c r="J2609" t="b">
        <v>0</v>
      </c>
      <c r="K2609" t="s">
        <v>226</v>
      </c>
      <c r="L2609" t="s">
        <v>22</v>
      </c>
      <c r="M2609">
        <v>65000</v>
      </c>
      <c r="O2609" t="s">
        <v>7429</v>
      </c>
      <c r="P2609" t="s">
        <v>7430</v>
      </c>
    </row>
    <row r="2610" spans="1:16" x14ac:dyDescent="0.55000000000000004">
      <c r="A2610" t="s">
        <v>19</v>
      </c>
      <c r="B2610" t="s">
        <v>7519</v>
      </c>
      <c r="C2610" t="s">
        <v>213</v>
      </c>
      <c r="D2610" t="s">
        <v>2208</v>
      </c>
      <c r="E2610" t="s">
        <v>20</v>
      </c>
      <c r="F2610" t="b">
        <v>0</v>
      </c>
      <c r="G2610" t="s">
        <v>41</v>
      </c>
      <c r="H2610" s="4">
        <v>45700.292048611111</v>
      </c>
      <c r="I2610" t="b">
        <v>0</v>
      </c>
      <c r="J2610" t="b">
        <v>1</v>
      </c>
      <c r="K2610" t="s">
        <v>24</v>
      </c>
      <c r="L2610" t="s">
        <v>22</v>
      </c>
      <c r="M2610">
        <v>193000</v>
      </c>
      <c r="O2610" t="s">
        <v>405</v>
      </c>
      <c r="P2610" t="s">
        <v>7520</v>
      </c>
    </row>
    <row r="2611" spans="1:16" x14ac:dyDescent="0.55000000000000004">
      <c r="A2611" t="s">
        <v>2</v>
      </c>
      <c r="B2611" t="s">
        <v>7431</v>
      </c>
      <c r="C2611" t="s">
        <v>172</v>
      </c>
      <c r="D2611" t="s">
        <v>2208</v>
      </c>
      <c r="E2611" t="s">
        <v>20</v>
      </c>
      <c r="F2611" t="b">
        <v>0</v>
      </c>
      <c r="G2611" t="s">
        <v>27</v>
      </c>
      <c r="H2611" s="4">
        <v>45700.293217592603</v>
      </c>
      <c r="I2611" t="b">
        <v>0</v>
      </c>
      <c r="J2611" t="b">
        <v>0</v>
      </c>
      <c r="K2611" t="s">
        <v>24</v>
      </c>
      <c r="L2611" t="s">
        <v>22</v>
      </c>
      <c r="M2611">
        <v>180000</v>
      </c>
      <c r="O2611" t="s">
        <v>2868</v>
      </c>
      <c r="P2611" t="s">
        <v>7432</v>
      </c>
    </row>
    <row r="2612" spans="1:16" x14ac:dyDescent="0.55000000000000004">
      <c r="A2612" t="s">
        <v>0</v>
      </c>
      <c r="B2612" t="s">
        <v>4222</v>
      </c>
      <c r="D2612" t="s">
        <v>4220</v>
      </c>
      <c r="E2612" t="s">
        <v>20</v>
      </c>
      <c r="F2612" t="b">
        <v>0</v>
      </c>
      <c r="G2612" t="s">
        <v>1420</v>
      </c>
      <c r="H2612" s="4">
        <v>45700.298101851848</v>
      </c>
      <c r="I2612" t="b">
        <v>0</v>
      </c>
      <c r="J2612" t="b">
        <v>0</v>
      </c>
      <c r="K2612" t="s">
        <v>1420</v>
      </c>
      <c r="L2612" t="s">
        <v>22</v>
      </c>
      <c r="M2612">
        <v>65000</v>
      </c>
      <c r="O2612" t="s">
        <v>2946</v>
      </c>
      <c r="P2612" t="s">
        <v>1374</v>
      </c>
    </row>
    <row r="2613" spans="1:16" x14ac:dyDescent="0.55000000000000004">
      <c r="A2613" t="s">
        <v>1</v>
      </c>
      <c r="B2613" t="s">
        <v>7433</v>
      </c>
      <c r="C2613" t="s">
        <v>39</v>
      </c>
      <c r="D2613" t="s">
        <v>7434</v>
      </c>
      <c r="E2613" t="s">
        <v>20</v>
      </c>
      <c r="F2613" t="b">
        <v>1</v>
      </c>
      <c r="G2613" t="s">
        <v>1833</v>
      </c>
      <c r="H2613" s="4">
        <v>45700.299421296288</v>
      </c>
      <c r="I2613" t="b">
        <v>1</v>
      </c>
      <c r="J2613" t="b">
        <v>0</v>
      </c>
      <c r="K2613" t="s">
        <v>1833</v>
      </c>
      <c r="L2613" t="s">
        <v>22</v>
      </c>
      <c r="M2613">
        <v>47500</v>
      </c>
      <c r="O2613" t="s">
        <v>1426</v>
      </c>
    </row>
    <row r="2614" spans="1:16" x14ac:dyDescent="0.55000000000000004">
      <c r="A2614" t="s">
        <v>0</v>
      </c>
      <c r="B2614" t="s">
        <v>3335</v>
      </c>
      <c r="C2614" t="s">
        <v>160</v>
      </c>
      <c r="D2614" t="s">
        <v>4084</v>
      </c>
      <c r="E2614" t="s">
        <v>20</v>
      </c>
      <c r="F2614" t="b">
        <v>0</v>
      </c>
      <c r="G2614" t="s">
        <v>52</v>
      </c>
      <c r="H2614" s="4">
        <v>45700.303819444453</v>
      </c>
      <c r="I2614" t="b">
        <v>0</v>
      </c>
      <c r="J2614" t="b">
        <v>1</v>
      </c>
      <c r="K2614" t="s">
        <v>24</v>
      </c>
      <c r="L2614" t="s">
        <v>22</v>
      </c>
      <c r="M2614">
        <v>137500</v>
      </c>
      <c r="O2614" t="s">
        <v>88</v>
      </c>
      <c r="P2614" t="s">
        <v>7435</v>
      </c>
    </row>
    <row r="2615" spans="1:16" x14ac:dyDescent="0.55000000000000004">
      <c r="A2615" t="s">
        <v>89</v>
      </c>
      <c r="B2615" t="s">
        <v>7531</v>
      </c>
      <c r="C2615" t="s">
        <v>7532</v>
      </c>
      <c r="D2615" t="s">
        <v>4035</v>
      </c>
      <c r="E2615" t="s">
        <v>20</v>
      </c>
      <c r="F2615" t="b">
        <v>0</v>
      </c>
      <c r="G2615" t="s">
        <v>1119</v>
      </c>
      <c r="H2615" s="4">
        <v>45700.31212962963</v>
      </c>
      <c r="I2615" t="b">
        <v>0</v>
      </c>
      <c r="J2615" t="b">
        <v>0</v>
      </c>
      <c r="K2615" t="s">
        <v>1119</v>
      </c>
      <c r="L2615" t="s">
        <v>22</v>
      </c>
      <c r="M2615">
        <v>275000</v>
      </c>
      <c r="O2615" t="s">
        <v>7533</v>
      </c>
      <c r="P2615" t="s">
        <v>274</v>
      </c>
    </row>
    <row r="2616" spans="1:16" x14ac:dyDescent="0.55000000000000004">
      <c r="A2616" t="s">
        <v>89</v>
      </c>
      <c r="B2616" t="s">
        <v>7534</v>
      </c>
      <c r="C2616" t="s">
        <v>1420</v>
      </c>
      <c r="D2616" t="s">
        <v>4220</v>
      </c>
      <c r="E2616" t="s">
        <v>20</v>
      </c>
      <c r="F2616" t="b">
        <v>0</v>
      </c>
      <c r="G2616" t="s">
        <v>1420</v>
      </c>
      <c r="H2616" s="4">
        <v>45700.317175925928</v>
      </c>
      <c r="I2616" t="b">
        <v>0</v>
      </c>
      <c r="J2616" t="b">
        <v>0</v>
      </c>
      <c r="K2616" t="s">
        <v>1420</v>
      </c>
      <c r="L2616" t="s">
        <v>22</v>
      </c>
      <c r="M2616">
        <v>174400</v>
      </c>
      <c r="O2616" t="s">
        <v>1773</v>
      </c>
      <c r="P2616" t="s">
        <v>7535</v>
      </c>
    </row>
    <row r="2617" spans="1:16" x14ac:dyDescent="0.55000000000000004">
      <c r="A2617" t="s">
        <v>139</v>
      </c>
      <c r="B2617" t="s">
        <v>7436</v>
      </c>
      <c r="C2617" t="s">
        <v>2500</v>
      </c>
      <c r="D2617" t="s">
        <v>3970</v>
      </c>
      <c r="E2617" t="s">
        <v>20</v>
      </c>
      <c r="F2617" t="b">
        <v>0</v>
      </c>
      <c r="G2617" t="s">
        <v>41</v>
      </c>
      <c r="H2617" s="4">
        <v>45700.333784722221</v>
      </c>
      <c r="I2617" t="b">
        <v>0</v>
      </c>
      <c r="J2617" t="b">
        <v>1</v>
      </c>
      <c r="K2617" t="s">
        <v>24</v>
      </c>
      <c r="L2617" t="s">
        <v>22</v>
      </c>
      <c r="M2617">
        <v>96000</v>
      </c>
      <c r="O2617" t="s">
        <v>7437</v>
      </c>
    </row>
    <row r="2618" spans="1:16" x14ac:dyDescent="0.55000000000000004">
      <c r="A2618" t="s">
        <v>40</v>
      </c>
      <c r="B2618" t="s">
        <v>7438</v>
      </c>
      <c r="C2618" t="s">
        <v>151</v>
      </c>
      <c r="D2618" t="s">
        <v>5133</v>
      </c>
      <c r="E2618" t="s">
        <v>20</v>
      </c>
      <c r="F2618" t="b">
        <v>0</v>
      </c>
      <c r="G2618" t="s">
        <v>30</v>
      </c>
      <c r="H2618" s="4">
        <v>45700.334583333337</v>
      </c>
      <c r="I2618" t="b">
        <v>0</v>
      </c>
      <c r="J2618" t="b">
        <v>1</v>
      </c>
      <c r="K2618" t="s">
        <v>24</v>
      </c>
      <c r="L2618" t="s">
        <v>22</v>
      </c>
      <c r="M2618">
        <v>149743</v>
      </c>
      <c r="O2618" t="s">
        <v>7439</v>
      </c>
      <c r="P2618" t="s">
        <v>7440</v>
      </c>
    </row>
    <row r="2619" spans="1:16" x14ac:dyDescent="0.55000000000000004">
      <c r="A2619" t="s">
        <v>19</v>
      </c>
      <c r="B2619" t="s">
        <v>7557</v>
      </c>
      <c r="C2619" t="s">
        <v>453</v>
      </c>
      <c r="D2619" t="s">
        <v>3957</v>
      </c>
      <c r="E2619" t="s">
        <v>20</v>
      </c>
      <c r="F2619" t="b">
        <v>0</v>
      </c>
      <c r="G2619" t="s">
        <v>27</v>
      </c>
      <c r="H2619" s="4">
        <v>45700.334618055553</v>
      </c>
      <c r="I2619" t="b">
        <v>0</v>
      </c>
      <c r="J2619" t="b">
        <v>0</v>
      </c>
      <c r="K2619" t="s">
        <v>24</v>
      </c>
      <c r="L2619" t="s">
        <v>36</v>
      </c>
      <c r="N2619">
        <v>51.239997863769531</v>
      </c>
      <c r="O2619" t="s">
        <v>349</v>
      </c>
      <c r="P2619" t="s">
        <v>7558</v>
      </c>
    </row>
    <row r="2620" spans="1:16" x14ac:dyDescent="0.55000000000000004">
      <c r="A2620" t="s">
        <v>2</v>
      </c>
      <c r="B2620" t="s">
        <v>7441</v>
      </c>
      <c r="C2620" t="s">
        <v>29</v>
      </c>
      <c r="D2620" t="s">
        <v>3957</v>
      </c>
      <c r="E2620" t="s">
        <v>20</v>
      </c>
      <c r="F2620" t="b">
        <v>0</v>
      </c>
      <c r="G2620" t="s">
        <v>27</v>
      </c>
      <c r="H2620" s="4">
        <v>45700.334675925929</v>
      </c>
      <c r="I2620" t="b">
        <v>0</v>
      </c>
      <c r="J2620" t="b">
        <v>1</v>
      </c>
      <c r="K2620" t="s">
        <v>24</v>
      </c>
      <c r="L2620" t="s">
        <v>36</v>
      </c>
      <c r="N2620">
        <v>38.215000152587891</v>
      </c>
      <c r="O2620" t="s">
        <v>2768</v>
      </c>
      <c r="P2620" t="s">
        <v>128</v>
      </c>
    </row>
    <row r="2621" spans="1:16" x14ac:dyDescent="0.55000000000000004">
      <c r="A2621" t="s">
        <v>2</v>
      </c>
      <c r="B2621" t="s">
        <v>1676</v>
      </c>
      <c r="C2621" t="s">
        <v>92</v>
      </c>
      <c r="D2621" t="s">
        <v>4090</v>
      </c>
      <c r="E2621" t="s">
        <v>20</v>
      </c>
      <c r="F2621" t="b">
        <v>0</v>
      </c>
      <c r="G2621" t="s">
        <v>35</v>
      </c>
      <c r="H2621" s="4">
        <v>45700.335509259261</v>
      </c>
      <c r="I2621" t="b">
        <v>0</v>
      </c>
      <c r="J2621" t="b">
        <v>0</v>
      </c>
      <c r="K2621" t="s">
        <v>24</v>
      </c>
      <c r="L2621" t="s">
        <v>22</v>
      </c>
      <c r="M2621">
        <v>125000</v>
      </c>
      <c r="O2621" t="s">
        <v>202</v>
      </c>
      <c r="P2621" t="s">
        <v>7559</v>
      </c>
    </row>
    <row r="2622" spans="1:16" x14ac:dyDescent="0.55000000000000004">
      <c r="A2622" t="s">
        <v>2</v>
      </c>
      <c r="B2622" t="s">
        <v>7442</v>
      </c>
      <c r="C2622" t="s">
        <v>6313</v>
      </c>
      <c r="D2622" t="s">
        <v>3970</v>
      </c>
      <c r="E2622" t="s">
        <v>20</v>
      </c>
      <c r="F2622" t="b">
        <v>0</v>
      </c>
      <c r="G2622" t="s">
        <v>1420</v>
      </c>
      <c r="H2622" s="4">
        <v>45700.350810185177</v>
      </c>
      <c r="I2622" t="b">
        <v>0</v>
      </c>
      <c r="J2622" t="b">
        <v>0</v>
      </c>
      <c r="K2622" t="s">
        <v>1420</v>
      </c>
      <c r="L2622" t="s">
        <v>22</v>
      </c>
      <c r="M2622">
        <v>109605.5</v>
      </c>
      <c r="O2622" t="s">
        <v>7443</v>
      </c>
      <c r="P2622" t="s">
        <v>7444</v>
      </c>
    </row>
    <row r="2623" spans="1:16" x14ac:dyDescent="0.55000000000000004">
      <c r="A2623" t="s">
        <v>0</v>
      </c>
      <c r="B2623" t="s">
        <v>7536</v>
      </c>
      <c r="C2623" t="s">
        <v>3225</v>
      </c>
      <c r="D2623" t="s">
        <v>3828</v>
      </c>
      <c r="E2623" t="s">
        <v>20</v>
      </c>
      <c r="F2623" t="b">
        <v>0</v>
      </c>
      <c r="G2623" t="s">
        <v>27</v>
      </c>
      <c r="H2623" s="4">
        <v>45700.375081018523</v>
      </c>
      <c r="I2623" t="b">
        <v>1</v>
      </c>
      <c r="J2623" t="b">
        <v>1</v>
      </c>
      <c r="K2623" t="s">
        <v>24</v>
      </c>
      <c r="L2623" t="s">
        <v>22</v>
      </c>
      <c r="M2623">
        <v>80000</v>
      </c>
      <c r="O2623" t="s">
        <v>7537</v>
      </c>
      <c r="P2623" t="s">
        <v>7538</v>
      </c>
    </row>
    <row r="2624" spans="1:16" x14ac:dyDescent="0.55000000000000004">
      <c r="A2624" t="s">
        <v>0</v>
      </c>
      <c r="B2624" t="s">
        <v>7445</v>
      </c>
      <c r="C2624" t="s">
        <v>39</v>
      </c>
      <c r="D2624" t="s">
        <v>3828</v>
      </c>
      <c r="E2624" t="s">
        <v>20</v>
      </c>
      <c r="F2624" t="b">
        <v>1</v>
      </c>
      <c r="G2624" t="s">
        <v>27</v>
      </c>
      <c r="H2624" s="4">
        <v>45700.375150462962</v>
      </c>
      <c r="I2624" t="b">
        <v>1</v>
      </c>
      <c r="J2624" t="b">
        <v>0</v>
      </c>
      <c r="K2624" t="s">
        <v>24</v>
      </c>
      <c r="L2624" t="s">
        <v>22</v>
      </c>
      <c r="M2624">
        <v>163085</v>
      </c>
      <c r="O2624" t="s">
        <v>7446</v>
      </c>
      <c r="P2624" t="s">
        <v>709</v>
      </c>
    </row>
    <row r="2625" spans="1:16" x14ac:dyDescent="0.55000000000000004">
      <c r="A2625" t="s">
        <v>0</v>
      </c>
      <c r="B2625" t="s">
        <v>7447</v>
      </c>
      <c r="C2625" t="s">
        <v>585</v>
      </c>
      <c r="D2625" t="s">
        <v>4084</v>
      </c>
      <c r="E2625" t="s">
        <v>20</v>
      </c>
      <c r="F2625" t="b">
        <v>0</v>
      </c>
      <c r="G2625" t="s">
        <v>41</v>
      </c>
      <c r="H2625" s="4">
        <v>45700.375474537039</v>
      </c>
      <c r="I2625" t="b">
        <v>0</v>
      </c>
      <c r="J2625" t="b">
        <v>0</v>
      </c>
      <c r="K2625" t="s">
        <v>24</v>
      </c>
      <c r="L2625" t="s">
        <v>22</v>
      </c>
      <c r="M2625">
        <v>125000</v>
      </c>
      <c r="O2625" t="s">
        <v>374</v>
      </c>
      <c r="P2625" t="s">
        <v>7448</v>
      </c>
    </row>
    <row r="2626" spans="1:16" x14ac:dyDescent="0.55000000000000004">
      <c r="A2626" t="s">
        <v>1</v>
      </c>
      <c r="B2626" t="s">
        <v>4431</v>
      </c>
      <c r="C2626" t="s">
        <v>949</v>
      </c>
      <c r="D2626" t="s">
        <v>4432</v>
      </c>
      <c r="E2626" t="s">
        <v>20</v>
      </c>
      <c r="F2626" t="b">
        <v>0</v>
      </c>
      <c r="G2626" t="s">
        <v>30</v>
      </c>
      <c r="H2626" s="4">
        <v>45700.376006944447</v>
      </c>
      <c r="I2626" t="b">
        <v>0</v>
      </c>
      <c r="J2626" t="b">
        <v>1</v>
      </c>
      <c r="K2626" t="s">
        <v>24</v>
      </c>
      <c r="L2626" t="s">
        <v>22</v>
      </c>
      <c r="M2626">
        <v>99000</v>
      </c>
      <c r="O2626" t="s">
        <v>1763</v>
      </c>
      <c r="P2626" t="s">
        <v>4433</v>
      </c>
    </row>
    <row r="2627" spans="1:16" x14ac:dyDescent="0.55000000000000004">
      <c r="A2627" t="s">
        <v>0</v>
      </c>
      <c r="B2627" t="s">
        <v>5421</v>
      </c>
      <c r="C2627" t="s">
        <v>372</v>
      </c>
      <c r="D2627" t="s">
        <v>3957</v>
      </c>
      <c r="E2627" t="s">
        <v>34</v>
      </c>
      <c r="F2627" t="b">
        <v>0</v>
      </c>
      <c r="G2627" t="s">
        <v>27</v>
      </c>
      <c r="H2627" s="4">
        <v>45700.416701388887</v>
      </c>
      <c r="I2627" t="b">
        <v>1</v>
      </c>
      <c r="J2627" t="b">
        <v>0</v>
      </c>
      <c r="K2627" t="s">
        <v>24</v>
      </c>
      <c r="L2627" t="s">
        <v>36</v>
      </c>
      <c r="N2627">
        <v>27.979999542236332</v>
      </c>
      <c r="O2627" t="s">
        <v>4622</v>
      </c>
    </row>
    <row r="2628" spans="1:16" x14ac:dyDescent="0.55000000000000004">
      <c r="A2628" t="s">
        <v>40</v>
      </c>
      <c r="B2628" t="s">
        <v>7449</v>
      </c>
      <c r="C2628" t="s">
        <v>1546</v>
      </c>
      <c r="D2628" t="s">
        <v>3828</v>
      </c>
      <c r="E2628" t="s">
        <v>20</v>
      </c>
      <c r="F2628" t="b">
        <v>0</v>
      </c>
      <c r="G2628" t="s">
        <v>27</v>
      </c>
      <c r="H2628" s="4">
        <v>45700.417939814812</v>
      </c>
      <c r="I2628" t="b">
        <v>0</v>
      </c>
      <c r="J2628" t="b">
        <v>1</v>
      </c>
      <c r="K2628" t="s">
        <v>24</v>
      </c>
      <c r="L2628" t="s">
        <v>22</v>
      </c>
      <c r="M2628">
        <v>162225</v>
      </c>
      <c r="O2628" t="s">
        <v>254</v>
      </c>
      <c r="P2628" t="s">
        <v>7450</v>
      </c>
    </row>
    <row r="2629" spans="1:16" x14ac:dyDescent="0.55000000000000004">
      <c r="A2629" t="s">
        <v>40</v>
      </c>
      <c r="B2629" t="s">
        <v>2541</v>
      </c>
      <c r="C2629" t="s">
        <v>3347</v>
      </c>
      <c r="D2629" t="s">
        <v>3973</v>
      </c>
      <c r="E2629" t="s">
        <v>20</v>
      </c>
      <c r="F2629" t="b">
        <v>0</v>
      </c>
      <c r="G2629" t="s">
        <v>27</v>
      </c>
      <c r="H2629" s="4">
        <v>45700.418842592589</v>
      </c>
      <c r="I2629" t="b">
        <v>0</v>
      </c>
      <c r="J2629" t="b">
        <v>1</v>
      </c>
      <c r="K2629" t="s">
        <v>24</v>
      </c>
      <c r="L2629" t="s">
        <v>22</v>
      </c>
      <c r="M2629">
        <v>110500</v>
      </c>
      <c r="O2629" t="s">
        <v>2227</v>
      </c>
      <c r="P2629" t="s">
        <v>4333</v>
      </c>
    </row>
    <row r="2630" spans="1:16" x14ac:dyDescent="0.55000000000000004">
      <c r="A2630" t="s">
        <v>2</v>
      </c>
      <c r="B2630" t="s">
        <v>4385</v>
      </c>
      <c r="C2630" t="s">
        <v>3515</v>
      </c>
      <c r="D2630" t="s">
        <v>2208</v>
      </c>
      <c r="E2630" t="s">
        <v>34</v>
      </c>
      <c r="F2630" t="b">
        <v>0</v>
      </c>
      <c r="G2630" t="s">
        <v>41</v>
      </c>
      <c r="H2630" s="4">
        <v>45700.418923611112</v>
      </c>
      <c r="I2630" t="b">
        <v>0</v>
      </c>
      <c r="J2630" t="b">
        <v>1</v>
      </c>
      <c r="K2630" t="s">
        <v>24</v>
      </c>
      <c r="L2630" t="s">
        <v>22</v>
      </c>
      <c r="M2630">
        <v>165000</v>
      </c>
      <c r="O2630" t="s">
        <v>428</v>
      </c>
      <c r="P2630" t="s">
        <v>7451</v>
      </c>
    </row>
    <row r="2631" spans="1:16" x14ac:dyDescent="0.55000000000000004">
      <c r="A2631" t="s">
        <v>28</v>
      </c>
      <c r="B2631" t="s">
        <v>642</v>
      </c>
      <c r="C2631" t="s">
        <v>696</v>
      </c>
      <c r="D2631" t="s">
        <v>3973</v>
      </c>
      <c r="E2631" t="s">
        <v>20</v>
      </c>
      <c r="F2631" t="b">
        <v>0</v>
      </c>
      <c r="G2631" t="s">
        <v>30</v>
      </c>
      <c r="H2631" s="4">
        <v>45700.420115740737</v>
      </c>
      <c r="I2631" t="b">
        <v>0</v>
      </c>
      <c r="J2631" t="b">
        <v>1</v>
      </c>
      <c r="K2631" t="s">
        <v>24</v>
      </c>
      <c r="L2631" t="s">
        <v>22</v>
      </c>
      <c r="M2631">
        <v>147000</v>
      </c>
      <c r="O2631" t="s">
        <v>950</v>
      </c>
      <c r="P2631" t="s">
        <v>6325</v>
      </c>
    </row>
    <row r="2632" spans="1:16" x14ac:dyDescent="0.55000000000000004">
      <c r="A2632" t="s">
        <v>89</v>
      </c>
      <c r="B2632" t="s">
        <v>7452</v>
      </c>
      <c r="C2632" t="s">
        <v>7313</v>
      </c>
      <c r="D2632" t="s">
        <v>2208</v>
      </c>
      <c r="E2632" t="s">
        <v>34</v>
      </c>
      <c r="F2632" t="b">
        <v>0</v>
      </c>
      <c r="G2632" t="s">
        <v>41</v>
      </c>
      <c r="H2632" s="4">
        <v>45700.433148148149</v>
      </c>
      <c r="I2632" t="b">
        <v>0</v>
      </c>
      <c r="J2632" t="b">
        <v>1</v>
      </c>
      <c r="K2632" t="s">
        <v>24</v>
      </c>
      <c r="L2632" t="s">
        <v>22</v>
      </c>
      <c r="M2632">
        <v>195000</v>
      </c>
      <c r="O2632" t="s">
        <v>428</v>
      </c>
      <c r="P2632" t="s">
        <v>7453</v>
      </c>
    </row>
    <row r="2633" spans="1:16" x14ac:dyDescent="0.55000000000000004">
      <c r="A2633" t="s">
        <v>2</v>
      </c>
      <c r="B2633" t="s">
        <v>6517</v>
      </c>
      <c r="C2633" t="s">
        <v>151</v>
      </c>
      <c r="D2633" t="s">
        <v>3973</v>
      </c>
      <c r="E2633" t="s">
        <v>20</v>
      </c>
      <c r="F2633" t="b">
        <v>0</v>
      </c>
      <c r="G2633" t="s">
        <v>30</v>
      </c>
      <c r="H2633" s="4">
        <v>45700.45925925926</v>
      </c>
      <c r="I2633" t="b">
        <v>0</v>
      </c>
      <c r="J2633" t="b">
        <v>1</v>
      </c>
      <c r="K2633" t="s">
        <v>24</v>
      </c>
      <c r="L2633" t="s">
        <v>22</v>
      </c>
      <c r="M2633">
        <v>140500</v>
      </c>
      <c r="O2633" t="s">
        <v>6518</v>
      </c>
      <c r="P2633" t="s">
        <v>6519</v>
      </c>
    </row>
    <row r="2634" spans="1:16" x14ac:dyDescent="0.55000000000000004">
      <c r="A2634" t="s">
        <v>2</v>
      </c>
      <c r="B2634" t="s">
        <v>307</v>
      </c>
      <c r="C2634" t="s">
        <v>39</v>
      </c>
      <c r="D2634" t="s">
        <v>7454</v>
      </c>
      <c r="E2634" t="s">
        <v>20</v>
      </c>
      <c r="F2634" t="b">
        <v>1</v>
      </c>
      <c r="G2634" t="s">
        <v>1094</v>
      </c>
      <c r="H2634" s="4">
        <v>45700.489560185182</v>
      </c>
      <c r="I2634" t="b">
        <v>1</v>
      </c>
      <c r="J2634" t="b">
        <v>0</v>
      </c>
      <c r="K2634" t="s">
        <v>1094</v>
      </c>
      <c r="L2634" t="s">
        <v>22</v>
      </c>
      <c r="M2634">
        <v>200000</v>
      </c>
      <c r="O2634" t="s">
        <v>7455</v>
      </c>
      <c r="P2634" t="s">
        <v>1818</v>
      </c>
    </row>
    <row r="2635" spans="1:16" x14ac:dyDescent="0.55000000000000004">
      <c r="A2635" t="s">
        <v>0</v>
      </c>
      <c r="B2635" t="s">
        <v>0</v>
      </c>
      <c r="C2635" t="s">
        <v>7560</v>
      </c>
      <c r="D2635" t="s">
        <v>7547</v>
      </c>
      <c r="E2635" t="s">
        <v>34</v>
      </c>
      <c r="F2635" t="b">
        <v>0</v>
      </c>
      <c r="G2635" t="s">
        <v>41</v>
      </c>
      <c r="H2635" s="4">
        <v>45700.500532407408</v>
      </c>
      <c r="I2635" t="b">
        <v>0</v>
      </c>
      <c r="J2635" t="b">
        <v>0</v>
      </c>
      <c r="K2635" t="s">
        <v>24</v>
      </c>
      <c r="L2635" t="s">
        <v>36</v>
      </c>
      <c r="N2635">
        <v>15</v>
      </c>
      <c r="O2635" t="s">
        <v>7548</v>
      </c>
      <c r="P2635" t="s">
        <v>61</v>
      </c>
    </row>
    <row r="2636" spans="1:16" x14ac:dyDescent="0.55000000000000004">
      <c r="A2636" t="s">
        <v>1</v>
      </c>
      <c r="B2636" t="s">
        <v>2955</v>
      </c>
      <c r="C2636" t="s">
        <v>2765</v>
      </c>
      <c r="D2636" t="s">
        <v>3973</v>
      </c>
      <c r="E2636" t="s">
        <v>20</v>
      </c>
      <c r="F2636" t="b">
        <v>0</v>
      </c>
      <c r="G2636" t="s">
        <v>52</v>
      </c>
      <c r="H2636" s="4">
        <v>45700.500891203701</v>
      </c>
      <c r="I2636" t="b">
        <v>0</v>
      </c>
      <c r="J2636" t="b">
        <v>1</v>
      </c>
      <c r="K2636" t="s">
        <v>24</v>
      </c>
      <c r="L2636" t="s">
        <v>22</v>
      </c>
      <c r="M2636">
        <v>174000</v>
      </c>
      <c r="O2636" t="s">
        <v>5482</v>
      </c>
      <c r="P2636" t="s">
        <v>603</v>
      </c>
    </row>
    <row r="2637" spans="1:16" x14ac:dyDescent="0.55000000000000004">
      <c r="A2637" t="s">
        <v>2</v>
      </c>
      <c r="B2637" t="s">
        <v>7406</v>
      </c>
      <c r="C2637" t="s">
        <v>3608</v>
      </c>
      <c r="D2637" t="s">
        <v>3973</v>
      </c>
      <c r="E2637" t="s">
        <v>20</v>
      </c>
      <c r="F2637" t="b">
        <v>0</v>
      </c>
      <c r="G2637" t="s">
        <v>27</v>
      </c>
      <c r="H2637" s="4">
        <v>45700.501215277778</v>
      </c>
      <c r="I2637" t="b">
        <v>0</v>
      </c>
      <c r="J2637" t="b">
        <v>0</v>
      </c>
      <c r="K2637" t="s">
        <v>24</v>
      </c>
      <c r="L2637" t="s">
        <v>22</v>
      </c>
      <c r="M2637">
        <v>82850</v>
      </c>
      <c r="O2637" t="s">
        <v>5482</v>
      </c>
      <c r="P2637" t="s">
        <v>3772</v>
      </c>
    </row>
    <row r="2638" spans="1:16" x14ac:dyDescent="0.55000000000000004">
      <c r="A2638" t="s">
        <v>2</v>
      </c>
      <c r="B2638" t="s">
        <v>7456</v>
      </c>
      <c r="C2638" t="s">
        <v>114</v>
      </c>
      <c r="D2638" t="s">
        <v>3973</v>
      </c>
      <c r="E2638" t="s">
        <v>20</v>
      </c>
      <c r="F2638" t="b">
        <v>0</v>
      </c>
      <c r="G2638" t="s">
        <v>27</v>
      </c>
      <c r="H2638" s="4">
        <v>45700.501689814817</v>
      </c>
      <c r="I2638" t="b">
        <v>0</v>
      </c>
      <c r="J2638" t="b">
        <v>1</v>
      </c>
      <c r="K2638" t="s">
        <v>24</v>
      </c>
      <c r="L2638" t="s">
        <v>22</v>
      </c>
      <c r="M2638">
        <v>207500</v>
      </c>
      <c r="O2638" t="s">
        <v>341</v>
      </c>
      <c r="P2638" t="s">
        <v>7457</v>
      </c>
    </row>
    <row r="2639" spans="1:16" x14ac:dyDescent="0.55000000000000004">
      <c r="A2639" t="s">
        <v>1</v>
      </c>
      <c r="B2639" t="s">
        <v>7561</v>
      </c>
      <c r="C2639" t="s">
        <v>713</v>
      </c>
      <c r="D2639" t="s">
        <v>3973</v>
      </c>
      <c r="E2639" t="s">
        <v>20</v>
      </c>
      <c r="F2639" t="b">
        <v>0</v>
      </c>
      <c r="G2639" t="s">
        <v>27</v>
      </c>
      <c r="H2639" s="4">
        <v>45700.501770833333</v>
      </c>
      <c r="I2639" t="b">
        <v>0</v>
      </c>
      <c r="J2639" t="b">
        <v>1</v>
      </c>
      <c r="K2639" t="s">
        <v>24</v>
      </c>
      <c r="L2639" t="s">
        <v>22</v>
      </c>
      <c r="M2639">
        <v>113750</v>
      </c>
      <c r="O2639" t="s">
        <v>5482</v>
      </c>
      <c r="P2639" t="s">
        <v>7562</v>
      </c>
    </row>
    <row r="2640" spans="1:16" x14ac:dyDescent="0.55000000000000004">
      <c r="A2640" t="s">
        <v>1</v>
      </c>
      <c r="B2640" t="s">
        <v>844</v>
      </c>
      <c r="C2640" t="s">
        <v>3608</v>
      </c>
      <c r="D2640" t="s">
        <v>3973</v>
      </c>
      <c r="E2640" t="s">
        <v>20</v>
      </c>
      <c r="F2640" t="b">
        <v>0</v>
      </c>
      <c r="G2640" t="s">
        <v>30</v>
      </c>
      <c r="H2640" s="4">
        <v>45700.502858796302</v>
      </c>
      <c r="I2640" t="b">
        <v>0</v>
      </c>
      <c r="J2640" t="b">
        <v>0</v>
      </c>
      <c r="K2640" t="s">
        <v>24</v>
      </c>
      <c r="L2640" t="s">
        <v>22</v>
      </c>
      <c r="M2640">
        <v>174500</v>
      </c>
      <c r="O2640" t="s">
        <v>5482</v>
      </c>
      <c r="P2640" t="s">
        <v>302</v>
      </c>
    </row>
    <row r="2641" spans="1:16" x14ac:dyDescent="0.55000000000000004">
      <c r="A2641" t="s">
        <v>28</v>
      </c>
      <c r="B2641" t="s">
        <v>7458</v>
      </c>
      <c r="C2641" t="s">
        <v>39</v>
      </c>
      <c r="D2641" t="s">
        <v>3973</v>
      </c>
      <c r="E2641" t="s">
        <v>20</v>
      </c>
      <c r="F2641" t="b">
        <v>1</v>
      </c>
      <c r="G2641" t="s">
        <v>106</v>
      </c>
      <c r="H2641" s="4">
        <v>45700.50849537037</v>
      </c>
      <c r="I2641" t="b">
        <v>0</v>
      </c>
      <c r="J2641" t="b">
        <v>0</v>
      </c>
      <c r="K2641" t="s">
        <v>106</v>
      </c>
      <c r="L2641" t="s">
        <v>36</v>
      </c>
      <c r="N2641">
        <v>50</v>
      </c>
      <c r="O2641" t="s">
        <v>7413</v>
      </c>
      <c r="P2641" t="s">
        <v>7459</v>
      </c>
    </row>
    <row r="2642" spans="1:16" x14ac:dyDescent="0.55000000000000004">
      <c r="A2642" t="s">
        <v>0</v>
      </c>
      <c r="B2642" t="s">
        <v>0</v>
      </c>
      <c r="C2642" t="s">
        <v>569</v>
      </c>
      <c r="D2642" t="s">
        <v>7547</v>
      </c>
      <c r="E2642" t="s">
        <v>34</v>
      </c>
      <c r="F2642" t="b">
        <v>0</v>
      </c>
      <c r="G2642" t="s">
        <v>52</v>
      </c>
      <c r="H2642" s="4">
        <v>45700.515636574077</v>
      </c>
      <c r="I2642" t="b">
        <v>0</v>
      </c>
      <c r="J2642" t="b">
        <v>0</v>
      </c>
      <c r="K2642" t="s">
        <v>24</v>
      </c>
      <c r="L2642" t="s">
        <v>36</v>
      </c>
      <c r="N2642">
        <v>15</v>
      </c>
      <c r="O2642" t="s">
        <v>7548</v>
      </c>
      <c r="P2642" t="s">
        <v>61</v>
      </c>
    </row>
    <row r="2643" spans="1:16" x14ac:dyDescent="0.55000000000000004">
      <c r="A2643" t="s">
        <v>139</v>
      </c>
      <c r="B2643" t="s">
        <v>7460</v>
      </c>
      <c r="C2643" t="s">
        <v>1867</v>
      </c>
      <c r="D2643" t="s">
        <v>2208</v>
      </c>
      <c r="E2643" t="s">
        <v>105</v>
      </c>
      <c r="F2643" t="b">
        <v>0</v>
      </c>
      <c r="G2643" t="s">
        <v>27</v>
      </c>
      <c r="H2643" s="4">
        <v>45700.54178240741</v>
      </c>
      <c r="I2643" t="b">
        <v>0</v>
      </c>
      <c r="J2643" t="b">
        <v>1</v>
      </c>
      <c r="K2643" t="s">
        <v>24</v>
      </c>
      <c r="L2643" t="s">
        <v>22</v>
      </c>
      <c r="M2643">
        <v>93500</v>
      </c>
      <c r="O2643" t="s">
        <v>7461</v>
      </c>
      <c r="P2643" t="s">
        <v>2014</v>
      </c>
    </row>
    <row r="2644" spans="1:16" x14ac:dyDescent="0.55000000000000004">
      <c r="A2644" t="s">
        <v>1</v>
      </c>
      <c r="B2644" t="s">
        <v>2473</v>
      </c>
      <c r="C2644" t="s">
        <v>1845</v>
      </c>
      <c r="D2644" t="s">
        <v>4084</v>
      </c>
      <c r="E2644" t="s">
        <v>20</v>
      </c>
      <c r="F2644" t="b">
        <v>0</v>
      </c>
      <c r="G2644" t="s">
        <v>27</v>
      </c>
      <c r="H2644" s="4">
        <v>45700.543252314812</v>
      </c>
      <c r="I2644" t="b">
        <v>0</v>
      </c>
      <c r="J2644" t="b">
        <v>1</v>
      </c>
      <c r="K2644" t="s">
        <v>24</v>
      </c>
      <c r="L2644" t="s">
        <v>22</v>
      </c>
      <c r="M2644">
        <v>145000</v>
      </c>
      <c r="O2644" t="s">
        <v>1388</v>
      </c>
      <c r="P2644" t="s">
        <v>7462</v>
      </c>
    </row>
    <row r="2645" spans="1:16" x14ac:dyDescent="0.55000000000000004">
      <c r="A2645" t="s">
        <v>40</v>
      </c>
      <c r="B2645" t="s">
        <v>7463</v>
      </c>
      <c r="C2645" t="s">
        <v>2701</v>
      </c>
      <c r="D2645" t="s">
        <v>3828</v>
      </c>
      <c r="E2645" t="s">
        <v>20</v>
      </c>
      <c r="F2645" t="b">
        <v>0</v>
      </c>
      <c r="G2645" t="s">
        <v>41</v>
      </c>
      <c r="H2645" s="4">
        <v>45700.543657407397</v>
      </c>
      <c r="I2645" t="b">
        <v>1</v>
      </c>
      <c r="J2645" t="b">
        <v>1</v>
      </c>
      <c r="K2645" t="s">
        <v>24</v>
      </c>
      <c r="L2645" t="s">
        <v>36</v>
      </c>
      <c r="N2645">
        <v>60</v>
      </c>
      <c r="O2645" t="s">
        <v>7464</v>
      </c>
      <c r="P2645" t="s">
        <v>7465</v>
      </c>
    </row>
    <row r="2646" spans="1:16" x14ac:dyDescent="0.55000000000000004">
      <c r="A2646" t="s">
        <v>19</v>
      </c>
      <c r="B2646" t="s">
        <v>7466</v>
      </c>
      <c r="C2646" t="s">
        <v>2765</v>
      </c>
      <c r="D2646" t="s">
        <v>3957</v>
      </c>
      <c r="E2646" t="s">
        <v>20</v>
      </c>
      <c r="F2646" t="b">
        <v>0</v>
      </c>
      <c r="G2646" t="s">
        <v>23</v>
      </c>
      <c r="H2646" s="4">
        <v>45700.581053240741</v>
      </c>
      <c r="I2646" t="b">
        <v>0</v>
      </c>
      <c r="J2646" t="b">
        <v>1</v>
      </c>
      <c r="K2646" t="s">
        <v>24</v>
      </c>
      <c r="L2646" t="s">
        <v>36</v>
      </c>
      <c r="N2646">
        <v>11.335000038146971</v>
      </c>
      <c r="O2646" t="s">
        <v>254</v>
      </c>
      <c r="P2646" t="s">
        <v>1637</v>
      </c>
    </row>
    <row r="2647" spans="1:16" x14ac:dyDescent="0.55000000000000004">
      <c r="A2647" t="s">
        <v>0</v>
      </c>
      <c r="B2647" t="s">
        <v>7549</v>
      </c>
      <c r="C2647" t="s">
        <v>484</v>
      </c>
      <c r="D2647" t="s">
        <v>3828</v>
      </c>
      <c r="E2647" t="s">
        <v>20</v>
      </c>
      <c r="F2647" t="b">
        <v>0</v>
      </c>
      <c r="G2647" t="s">
        <v>27</v>
      </c>
      <c r="H2647" s="4">
        <v>45700.583402777767</v>
      </c>
      <c r="I2647" t="b">
        <v>0</v>
      </c>
      <c r="J2647" t="b">
        <v>1</v>
      </c>
      <c r="K2647" t="s">
        <v>24</v>
      </c>
      <c r="L2647" t="s">
        <v>22</v>
      </c>
      <c r="M2647">
        <v>70000</v>
      </c>
      <c r="O2647" t="s">
        <v>7550</v>
      </c>
      <c r="P2647" t="s">
        <v>280</v>
      </c>
    </row>
    <row r="2648" spans="1:16" x14ac:dyDescent="0.55000000000000004">
      <c r="A2648" t="s">
        <v>0</v>
      </c>
      <c r="B2648" t="s">
        <v>7467</v>
      </c>
      <c r="C2648" t="s">
        <v>859</v>
      </c>
      <c r="D2648" t="s">
        <v>3957</v>
      </c>
      <c r="E2648" t="s">
        <v>20</v>
      </c>
      <c r="F2648" t="b">
        <v>0</v>
      </c>
      <c r="G2648" t="s">
        <v>27</v>
      </c>
      <c r="H2648" s="4">
        <v>45700.583518518521</v>
      </c>
      <c r="I2648" t="b">
        <v>0</v>
      </c>
      <c r="J2648" t="b">
        <v>1</v>
      </c>
      <c r="K2648" t="s">
        <v>24</v>
      </c>
      <c r="L2648" t="s">
        <v>36</v>
      </c>
      <c r="N2648">
        <v>24.014999389648441</v>
      </c>
      <c r="O2648" t="s">
        <v>7468</v>
      </c>
      <c r="P2648" t="s">
        <v>1304</v>
      </c>
    </row>
    <row r="2649" spans="1:16" x14ac:dyDescent="0.55000000000000004">
      <c r="A2649" t="s">
        <v>25</v>
      </c>
      <c r="B2649" t="s">
        <v>7521</v>
      </c>
      <c r="C2649" t="s">
        <v>82</v>
      </c>
      <c r="D2649" t="s">
        <v>3828</v>
      </c>
      <c r="E2649" t="s">
        <v>20</v>
      </c>
      <c r="F2649" t="b">
        <v>0</v>
      </c>
      <c r="G2649" t="s">
        <v>27</v>
      </c>
      <c r="H2649" s="4">
        <v>45700.584178240737</v>
      </c>
      <c r="I2649" t="b">
        <v>0</v>
      </c>
      <c r="J2649" t="b">
        <v>1</v>
      </c>
      <c r="K2649" t="s">
        <v>24</v>
      </c>
      <c r="L2649" t="s">
        <v>22</v>
      </c>
      <c r="M2649">
        <v>85210.5</v>
      </c>
      <c r="O2649" t="s">
        <v>7522</v>
      </c>
      <c r="P2649" t="s">
        <v>2884</v>
      </c>
    </row>
    <row r="2650" spans="1:16" x14ac:dyDescent="0.55000000000000004">
      <c r="A2650" t="s">
        <v>2</v>
      </c>
      <c r="B2650" t="s">
        <v>170</v>
      </c>
      <c r="C2650" t="s">
        <v>171</v>
      </c>
      <c r="D2650" t="s">
        <v>3957</v>
      </c>
      <c r="E2650" t="s">
        <v>20</v>
      </c>
      <c r="F2650" t="b">
        <v>0</v>
      </c>
      <c r="G2650" t="s">
        <v>27</v>
      </c>
      <c r="H2650" s="4">
        <v>45700.584618055553</v>
      </c>
      <c r="I2650" t="b">
        <v>0</v>
      </c>
      <c r="J2650" t="b">
        <v>1</v>
      </c>
      <c r="K2650" t="s">
        <v>24</v>
      </c>
      <c r="L2650" t="s">
        <v>36</v>
      </c>
      <c r="N2650">
        <v>46.060001373291023</v>
      </c>
      <c r="O2650" t="s">
        <v>7563</v>
      </c>
      <c r="P2650" t="s">
        <v>7564</v>
      </c>
    </row>
    <row r="2651" spans="1:16" x14ac:dyDescent="0.55000000000000004">
      <c r="A2651" t="s">
        <v>28</v>
      </c>
      <c r="B2651" t="s">
        <v>7469</v>
      </c>
      <c r="C2651" t="s">
        <v>24</v>
      </c>
      <c r="D2651" t="s">
        <v>3973</v>
      </c>
      <c r="E2651" t="s">
        <v>20</v>
      </c>
      <c r="F2651" t="b">
        <v>0</v>
      </c>
      <c r="G2651" t="s">
        <v>27</v>
      </c>
      <c r="H2651" s="4">
        <v>45700.585509259261</v>
      </c>
      <c r="I2651" t="b">
        <v>0</v>
      </c>
      <c r="J2651" t="b">
        <v>0</v>
      </c>
      <c r="K2651" t="s">
        <v>24</v>
      </c>
      <c r="L2651" t="s">
        <v>22</v>
      </c>
      <c r="M2651">
        <v>155000</v>
      </c>
      <c r="O2651" t="s">
        <v>7470</v>
      </c>
      <c r="P2651" t="s">
        <v>7471</v>
      </c>
    </row>
    <row r="2652" spans="1:16" x14ac:dyDescent="0.55000000000000004">
      <c r="A2652" t="s">
        <v>191</v>
      </c>
      <c r="B2652" t="s">
        <v>7472</v>
      </c>
      <c r="C2652" t="s">
        <v>972</v>
      </c>
      <c r="D2652" t="s">
        <v>4084</v>
      </c>
      <c r="E2652" t="s">
        <v>20</v>
      </c>
      <c r="F2652" t="b">
        <v>0</v>
      </c>
      <c r="G2652" t="s">
        <v>862</v>
      </c>
      <c r="H2652" s="4">
        <v>45700.589016203703</v>
      </c>
      <c r="I2652" t="b">
        <v>0</v>
      </c>
      <c r="J2652" t="b">
        <v>0</v>
      </c>
      <c r="K2652" t="s">
        <v>862</v>
      </c>
      <c r="L2652" t="s">
        <v>22</v>
      </c>
      <c r="M2652">
        <v>127500</v>
      </c>
      <c r="O2652" t="s">
        <v>7473</v>
      </c>
      <c r="P2652" t="s">
        <v>7474</v>
      </c>
    </row>
    <row r="2653" spans="1:16" x14ac:dyDescent="0.55000000000000004">
      <c r="A2653" t="s">
        <v>0</v>
      </c>
      <c r="B2653" t="s">
        <v>5357</v>
      </c>
      <c r="C2653" t="s">
        <v>5358</v>
      </c>
      <c r="D2653" t="s">
        <v>3828</v>
      </c>
      <c r="E2653" t="s">
        <v>219</v>
      </c>
      <c r="F2653" t="b">
        <v>0</v>
      </c>
      <c r="G2653" t="s">
        <v>27</v>
      </c>
      <c r="H2653" s="4">
        <v>45700.625069444453</v>
      </c>
      <c r="I2653" t="b">
        <v>1</v>
      </c>
      <c r="J2653" t="b">
        <v>1</v>
      </c>
      <c r="K2653" t="s">
        <v>24</v>
      </c>
      <c r="L2653" t="s">
        <v>36</v>
      </c>
      <c r="N2653">
        <v>26.494998931884769</v>
      </c>
      <c r="O2653" t="s">
        <v>3769</v>
      </c>
      <c r="P2653" t="s">
        <v>1702</v>
      </c>
    </row>
    <row r="2654" spans="1:16" x14ac:dyDescent="0.55000000000000004">
      <c r="A2654" t="s">
        <v>0</v>
      </c>
      <c r="B2654" t="s">
        <v>7475</v>
      </c>
      <c r="C2654" t="s">
        <v>179</v>
      </c>
      <c r="D2654" t="s">
        <v>2208</v>
      </c>
      <c r="E2654" t="s">
        <v>20</v>
      </c>
      <c r="F2654" t="b">
        <v>0</v>
      </c>
      <c r="G2654" t="s">
        <v>27</v>
      </c>
      <c r="H2654" s="4">
        <v>45700.625173611108</v>
      </c>
      <c r="I2654" t="b">
        <v>0</v>
      </c>
      <c r="J2654" t="b">
        <v>0</v>
      </c>
      <c r="K2654" t="s">
        <v>24</v>
      </c>
      <c r="L2654" t="s">
        <v>22</v>
      </c>
      <c r="M2654">
        <v>61750</v>
      </c>
      <c r="O2654" t="s">
        <v>7476</v>
      </c>
      <c r="P2654" t="s">
        <v>7477</v>
      </c>
    </row>
    <row r="2655" spans="1:16" x14ac:dyDescent="0.55000000000000004">
      <c r="A2655" t="s">
        <v>0</v>
      </c>
      <c r="B2655" t="s">
        <v>7478</v>
      </c>
      <c r="C2655" t="s">
        <v>2883</v>
      </c>
      <c r="D2655" t="s">
        <v>3828</v>
      </c>
      <c r="E2655" t="s">
        <v>51</v>
      </c>
      <c r="F2655" t="b">
        <v>0</v>
      </c>
      <c r="G2655" t="s">
        <v>30</v>
      </c>
      <c r="H2655" s="4">
        <v>45700.625601851847</v>
      </c>
      <c r="I2655" t="b">
        <v>1</v>
      </c>
      <c r="J2655" t="b">
        <v>0</v>
      </c>
      <c r="K2655" t="s">
        <v>24</v>
      </c>
      <c r="L2655" t="s">
        <v>36</v>
      </c>
      <c r="N2655">
        <v>53.5</v>
      </c>
      <c r="O2655" t="s">
        <v>7479</v>
      </c>
      <c r="P2655" t="s">
        <v>338</v>
      </c>
    </row>
    <row r="2656" spans="1:16" x14ac:dyDescent="0.55000000000000004">
      <c r="A2656" t="s">
        <v>1</v>
      </c>
      <c r="B2656" t="s">
        <v>4444</v>
      </c>
      <c r="C2656" t="s">
        <v>122</v>
      </c>
      <c r="D2656" t="s">
        <v>3973</v>
      </c>
      <c r="E2656" t="s">
        <v>20</v>
      </c>
      <c r="F2656" t="b">
        <v>0</v>
      </c>
      <c r="G2656" t="s">
        <v>52</v>
      </c>
      <c r="H2656" s="4">
        <v>45700.625740740739</v>
      </c>
      <c r="I2656" t="b">
        <v>0</v>
      </c>
      <c r="J2656" t="b">
        <v>1</v>
      </c>
      <c r="K2656" t="s">
        <v>24</v>
      </c>
      <c r="L2656" t="s">
        <v>22</v>
      </c>
      <c r="M2656">
        <v>222545</v>
      </c>
      <c r="O2656" t="s">
        <v>759</v>
      </c>
      <c r="P2656" t="s">
        <v>2237</v>
      </c>
    </row>
    <row r="2657" spans="1:16" x14ac:dyDescent="0.55000000000000004">
      <c r="A2657" t="s">
        <v>1</v>
      </c>
      <c r="B2657" t="s">
        <v>7480</v>
      </c>
      <c r="C2657" t="s">
        <v>82</v>
      </c>
      <c r="D2657" t="s">
        <v>4084</v>
      </c>
      <c r="E2657" t="s">
        <v>20</v>
      </c>
      <c r="F2657" t="b">
        <v>0</v>
      </c>
      <c r="G2657" t="s">
        <v>27</v>
      </c>
      <c r="H2657" s="4">
        <v>45700.626018518517</v>
      </c>
      <c r="I2657" t="b">
        <v>0</v>
      </c>
      <c r="J2657" t="b">
        <v>0</v>
      </c>
      <c r="K2657" t="s">
        <v>24</v>
      </c>
      <c r="L2657" t="s">
        <v>22</v>
      </c>
      <c r="M2657">
        <v>155000</v>
      </c>
      <c r="O2657" t="s">
        <v>377</v>
      </c>
      <c r="P2657" t="s">
        <v>3559</v>
      </c>
    </row>
    <row r="2658" spans="1:16" x14ac:dyDescent="0.55000000000000004">
      <c r="A2658" t="s">
        <v>2</v>
      </c>
      <c r="B2658" t="s">
        <v>7481</v>
      </c>
      <c r="C2658" t="s">
        <v>24</v>
      </c>
      <c r="D2658" t="s">
        <v>4328</v>
      </c>
      <c r="E2658" t="s">
        <v>20</v>
      </c>
      <c r="F2658" t="b">
        <v>0</v>
      </c>
      <c r="G2658" t="s">
        <v>27</v>
      </c>
      <c r="H2658" s="4">
        <v>45700.626979166656</v>
      </c>
      <c r="I2658" t="b">
        <v>0</v>
      </c>
      <c r="J2658" t="b">
        <v>0</v>
      </c>
      <c r="K2658" t="s">
        <v>24</v>
      </c>
      <c r="L2658" t="s">
        <v>22</v>
      </c>
      <c r="M2658">
        <v>126500</v>
      </c>
      <c r="O2658" t="s">
        <v>7482</v>
      </c>
      <c r="P2658" t="s">
        <v>7483</v>
      </c>
    </row>
    <row r="2659" spans="1:16" x14ac:dyDescent="0.55000000000000004">
      <c r="A2659" t="s">
        <v>0</v>
      </c>
      <c r="B2659" t="s">
        <v>2760</v>
      </c>
      <c r="C2659" t="s">
        <v>236</v>
      </c>
      <c r="D2659" t="s">
        <v>2208</v>
      </c>
      <c r="E2659" t="s">
        <v>20</v>
      </c>
      <c r="F2659" t="b">
        <v>0</v>
      </c>
      <c r="G2659" t="s">
        <v>27</v>
      </c>
      <c r="H2659" s="4">
        <v>45700.666817129633</v>
      </c>
      <c r="I2659" t="b">
        <v>0</v>
      </c>
      <c r="J2659" t="b">
        <v>1</v>
      </c>
      <c r="K2659" t="s">
        <v>24</v>
      </c>
      <c r="L2659" t="s">
        <v>22</v>
      </c>
      <c r="M2659">
        <v>120000</v>
      </c>
      <c r="O2659" t="s">
        <v>301</v>
      </c>
      <c r="P2659" t="s">
        <v>7484</v>
      </c>
    </row>
    <row r="2660" spans="1:16" x14ac:dyDescent="0.55000000000000004">
      <c r="A2660" t="s">
        <v>0</v>
      </c>
      <c r="B2660" t="s">
        <v>7485</v>
      </c>
      <c r="C2660" t="s">
        <v>179</v>
      </c>
      <c r="D2660" t="s">
        <v>3828</v>
      </c>
      <c r="E2660" t="s">
        <v>20</v>
      </c>
      <c r="F2660" t="b">
        <v>0</v>
      </c>
      <c r="G2660" t="s">
        <v>27</v>
      </c>
      <c r="H2660" s="4">
        <v>45700.66684027778</v>
      </c>
      <c r="I2660" t="b">
        <v>0</v>
      </c>
      <c r="J2660" t="b">
        <v>1</v>
      </c>
      <c r="K2660" t="s">
        <v>24</v>
      </c>
      <c r="L2660" t="s">
        <v>22</v>
      </c>
      <c r="M2660">
        <v>79871.5</v>
      </c>
      <c r="O2660" t="s">
        <v>3851</v>
      </c>
      <c r="P2660" t="s">
        <v>7486</v>
      </c>
    </row>
    <row r="2661" spans="1:16" x14ac:dyDescent="0.55000000000000004">
      <c r="A2661" t="s">
        <v>139</v>
      </c>
      <c r="B2661" t="s">
        <v>277</v>
      </c>
      <c r="C2661" t="s">
        <v>1065</v>
      </c>
      <c r="D2661" t="s">
        <v>3973</v>
      </c>
      <c r="E2661" t="s">
        <v>20</v>
      </c>
      <c r="F2661" t="b">
        <v>0</v>
      </c>
      <c r="G2661" t="s">
        <v>35</v>
      </c>
      <c r="H2661" s="4">
        <v>45700.667071759257</v>
      </c>
      <c r="I2661" t="b">
        <v>0</v>
      </c>
      <c r="J2661" t="b">
        <v>0</v>
      </c>
      <c r="K2661" t="s">
        <v>24</v>
      </c>
      <c r="L2661" t="s">
        <v>36</v>
      </c>
      <c r="N2661">
        <v>60</v>
      </c>
      <c r="O2661" t="s">
        <v>200</v>
      </c>
      <c r="P2661" t="s">
        <v>7539</v>
      </c>
    </row>
    <row r="2662" spans="1:16" x14ac:dyDescent="0.55000000000000004">
      <c r="A2662" t="s">
        <v>139</v>
      </c>
      <c r="B2662" t="s">
        <v>7487</v>
      </c>
      <c r="C2662" t="s">
        <v>1421</v>
      </c>
      <c r="D2662" t="s">
        <v>3828</v>
      </c>
      <c r="E2662" t="s">
        <v>20</v>
      </c>
      <c r="F2662" t="b">
        <v>0</v>
      </c>
      <c r="G2662" t="s">
        <v>52</v>
      </c>
      <c r="H2662" s="4">
        <v>45700.667858796303</v>
      </c>
      <c r="I2662" t="b">
        <v>0</v>
      </c>
      <c r="J2662" t="b">
        <v>1</v>
      </c>
      <c r="K2662" t="s">
        <v>24</v>
      </c>
      <c r="L2662" t="s">
        <v>22</v>
      </c>
      <c r="M2662">
        <v>120000</v>
      </c>
      <c r="O2662" t="s">
        <v>7488</v>
      </c>
      <c r="P2662" t="s">
        <v>7489</v>
      </c>
    </row>
    <row r="2663" spans="1:16" x14ac:dyDescent="0.55000000000000004">
      <c r="A2663" t="s">
        <v>40</v>
      </c>
      <c r="B2663" t="s">
        <v>7490</v>
      </c>
      <c r="C2663" t="s">
        <v>825</v>
      </c>
      <c r="D2663" t="s">
        <v>3828</v>
      </c>
      <c r="E2663" t="s">
        <v>20</v>
      </c>
      <c r="F2663" t="b">
        <v>0</v>
      </c>
      <c r="G2663" t="s">
        <v>27</v>
      </c>
      <c r="H2663" s="4">
        <v>45700.668009259258</v>
      </c>
      <c r="I2663" t="b">
        <v>1</v>
      </c>
      <c r="J2663" t="b">
        <v>1</v>
      </c>
      <c r="K2663" t="s">
        <v>24</v>
      </c>
      <c r="L2663" t="s">
        <v>22</v>
      </c>
      <c r="M2663">
        <v>147500</v>
      </c>
      <c r="O2663" t="s">
        <v>2576</v>
      </c>
      <c r="P2663" t="s">
        <v>7491</v>
      </c>
    </row>
    <row r="2664" spans="1:16" x14ac:dyDescent="0.55000000000000004">
      <c r="A2664" t="s">
        <v>0</v>
      </c>
      <c r="B2664" t="s">
        <v>7540</v>
      </c>
      <c r="C2664" t="s">
        <v>2716</v>
      </c>
      <c r="D2664" t="s">
        <v>3973</v>
      </c>
      <c r="E2664" t="s">
        <v>20</v>
      </c>
      <c r="F2664" t="b">
        <v>0</v>
      </c>
      <c r="G2664" t="s">
        <v>23</v>
      </c>
      <c r="H2664" s="4">
        <v>45700.700891203713</v>
      </c>
      <c r="I2664" t="b">
        <v>0</v>
      </c>
      <c r="J2664" t="b">
        <v>1</v>
      </c>
      <c r="K2664" t="s">
        <v>24</v>
      </c>
      <c r="L2664" t="s">
        <v>22</v>
      </c>
      <c r="M2664">
        <v>74100</v>
      </c>
      <c r="O2664" t="s">
        <v>5949</v>
      </c>
      <c r="P2664" t="s">
        <v>7541</v>
      </c>
    </row>
    <row r="2665" spans="1:16" x14ac:dyDescent="0.55000000000000004">
      <c r="A2665" t="s">
        <v>0</v>
      </c>
      <c r="B2665" t="s">
        <v>0</v>
      </c>
      <c r="C2665" t="s">
        <v>76</v>
      </c>
      <c r="D2665" t="s">
        <v>4090</v>
      </c>
      <c r="E2665" t="s">
        <v>20</v>
      </c>
      <c r="F2665" t="b">
        <v>0</v>
      </c>
      <c r="G2665" t="s">
        <v>41</v>
      </c>
      <c r="H2665" s="4">
        <v>45700.708738425928</v>
      </c>
      <c r="I2665" t="b">
        <v>0</v>
      </c>
      <c r="J2665" t="b">
        <v>0</v>
      </c>
      <c r="K2665" t="s">
        <v>24</v>
      </c>
      <c r="L2665" t="s">
        <v>36</v>
      </c>
      <c r="N2665">
        <v>37.5</v>
      </c>
      <c r="O2665" t="s">
        <v>712</v>
      </c>
      <c r="P2665" t="s">
        <v>1904</v>
      </c>
    </row>
    <row r="2666" spans="1:16" x14ac:dyDescent="0.55000000000000004">
      <c r="A2666" t="s">
        <v>139</v>
      </c>
      <c r="B2666" t="s">
        <v>7523</v>
      </c>
      <c r="C2666" t="s">
        <v>151</v>
      </c>
      <c r="D2666" t="s">
        <v>3973</v>
      </c>
      <c r="E2666" t="s">
        <v>20</v>
      </c>
      <c r="F2666" t="b">
        <v>0</v>
      </c>
      <c r="G2666" t="s">
        <v>30</v>
      </c>
      <c r="H2666" s="4">
        <v>45700.709236111114</v>
      </c>
      <c r="I2666" t="b">
        <v>0</v>
      </c>
      <c r="J2666" t="b">
        <v>0</v>
      </c>
      <c r="K2666" t="s">
        <v>24</v>
      </c>
      <c r="L2666" t="s">
        <v>36</v>
      </c>
      <c r="N2666">
        <v>22</v>
      </c>
      <c r="O2666" t="s">
        <v>7524</v>
      </c>
      <c r="P2666" t="s">
        <v>2808</v>
      </c>
    </row>
    <row r="2667" spans="1:16" x14ac:dyDescent="0.55000000000000004">
      <c r="A2667" t="s">
        <v>2</v>
      </c>
      <c r="B2667" t="s">
        <v>417</v>
      </c>
      <c r="C2667" t="s">
        <v>908</v>
      </c>
      <c r="D2667" t="s">
        <v>3828</v>
      </c>
      <c r="E2667" t="s">
        <v>20</v>
      </c>
      <c r="F2667" t="b">
        <v>0</v>
      </c>
      <c r="G2667" t="s">
        <v>27</v>
      </c>
      <c r="H2667" s="4">
        <v>45700.710324074083</v>
      </c>
      <c r="I2667" t="b">
        <v>0</v>
      </c>
      <c r="J2667" t="b">
        <v>0</v>
      </c>
      <c r="K2667" t="s">
        <v>24</v>
      </c>
      <c r="L2667" t="s">
        <v>22</v>
      </c>
      <c r="M2667">
        <v>90094.2578125</v>
      </c>
      <c r="O2667" t="s">
        <v>6068</v>
      </c>
      <c r="P2667" t="s">
        <v>6069</v>
      </c>
    </row>
    <row r="2668" spans="1:16" x14ac:dyDescent="0.55000000000000004">
      <c r="A2668" t="s">
        <v>2</v>
      </c>
      <c r="B2668" t="s">
        <v>2337</v>
      </c>
      <c r="C2668" t="s">
        <v>49</v>
      </c>
      <c r="D2668" t="s">
        <v>3973</v>
      </c>
      <c r="E2668" t="s">
        <v>20</v>
      </c>
      <c r="F2668" t="b">
        <v>0</v>
      </c>
      <c r="G2668" t="s">
        <v>30</v>
      </c>
      <c r="H2668" s="4">
        <v>45700.711342592593</v>
      </c>
      <c r="I2668" t="b">
        <v>0</v>
      </c>
      <c r="J2668" t="b">
        <v>0</v>
      </c>
      <c r="K2668" t="s">
        <v>24</v>
      </c>
      <c r="L2668" t="s">
        <v>22</v>
      </c>
      <c r="M2668">
        <v>350000</v>
      </c>
      <c r="O2668" t="s">
        <v>3634</v>
      </c>
      <c r="P2668" t="s">
        <v>7163</v>
      </c>
    </row>
    <row r="2669" spans="1:16" x14ac:dyDescent="0.55000000000000004">
      <c r="A2669" t="s">
        <v>139</v>
      </c>
      <c r="B2669" t="s">
        <v>2929</v>
      </c>
      <c r="C2669" t="s">
        <v>3238</v>
      </c>
      <c r="D2669" t="s">
        <v>3973</v>
      </c>
      <c r="E2669" t="s">
        <v>20</v>
      </c>
      <c r="F2669" t="b">
        <v>0</v>
      </c>
      <c r="G2669" t="s">
        <v>41</v>
      </c>
      <c r="H2669" s="4">
        <v>45700.7503125</v>
      </c>
      <c r="I2669" t="b">
        <v>0</v>
      </c>
      <c r="J2669" t="b">
        <v>1</v>
      </c>
      <c r="K2669" t="s">
        <v>24</v>
      </c>
      <c r="L2669" t="s">
        <v>22</v>
      </c>
      <c r="M2669">
        <v>103900</v>
      </c>
      <c r="O2669" t="s">
        <v>4329</v>
      </c>
      <c r="P2669" t="s">
        <v>7492</v>
      </c>
    </row>
    <row r="2670" spans="1:16" x14ac:dyDescent="0.55000000000000004">
      <c r="A2670" t="s">
        <v>139</v>
      </c>
      <c r="B2670" t="s">
        <v>7493</v>
      </c>
      <c r="C2670" t="s">
        <v>151</v>
      </c>
      <c r="D2670" t="s">
        <v>3828</v>
      </c>
      <c r="E2670" t="s">
        <v>51</v>
      </c>
      <c r="F2670" t="b">
        <v>0</v>
      </c>
      <c r="G2670" t="s">
        <v>30</v>
      </c>
      <c r="H2670" s="4">
        <v>45700.750902777778</v>
      </c>
      <c r="I2670" t="b">
        <v>1</v>
      </c>
      <c r="J2670" t="b">
        <v>0</v>
      </c>
      <c r="K2670" t="s">
        <v>24</v>
      </c>
      <c r="L2670" t="s">
        <v>36</v>
      </c>
      <c r="N2670">
        <v>38</v>
      </c>
      <c r="O2670" t="s">
        <v>6991</v>
      </c>
    </row>
    <row r="2671" spans="1:16" x14ac:dyDescent="0.55000000000000004">
      <c r="A2671" t="s">
        <v>2</v>
      </c>
      <c r="B2671" t="s">
        <v>7494</v>
      </c>
      <c r="C2671" t="s">
        <v>945</v>
      </c>
      <c r="D2671" t="s">
        <v>3600</v>
      </c>
      <c r="E2671" t="s">
        <v>20</v>
      </c>
      <c r="F2671" t="b">
        <v>0</v>
      </c>
      <c r="G2671" t="s">
        <v>27</v>
      </c>
      <c r="H2671" s="4">
        <v>45700.751388888893</v>
      </c>
      <c r="I2671" t="b">
        <v>1</v>
      </c>
      <c r="J2671" t="b">
        <v>1</v>
      </c>
      <c r="K2671" t="s">
        <v>24</v>
      </c>
      <c r="L2671" t="s">
        <v>22</v>
      </c>
      <c r="M2671">
        <v>145000</v>
      </c>
      <c r="O2671" t="s">
        <v>7495</v>
      </c>
      <c r="P2671" t="s">
        <v>7496</v>
      </c>
    </row>
    <row r="2672" spans="1:16" x14ac:dyDescent="0.55000000000000004">
      <c r="A2672" t="s">
        <v>19</v>
      </c>
      <c r="B2672" t="s">
        <v>7497</v>
      </c>
      <c r="C2672" t="s">
        <v>122</v>
      </c>
      <c r="D2672" t="s">
        <v>3973</v>
      </c>
      <c r="E2672" t="s">
        <v>20</v>
      </c>
      <c r="F2672" t="b">
        <v>0</v>
      </c>
      <c r="G2672" t="s">
        <v>52</v>
      </c>
      <c r="H2672" s="4">
        <v>45700.75240740741</v>
      </c>
      <c r="I2672" t="b">
        <v>1</v>
      </c>
      <c r="J2672" t="b">
        <v>0</v>
      </c>
      <c r="K2672" t="s">
        <v>24</v>
      </c>
      <c r="L2672" t="s">
        <v>22</v>
      </c>
      <c r="M2672">
        <v>112116</v>
      </c>
      <c r="O2672" t="s">
        <v>554</v>
      </c>
      <c r="P2672" t="s">
        <v>7498</v>
      </c>
    </row>
    <row r="2673" spans="1:16" x14ac:dyDescent="0.55000000000000004">
      <c r="A2673" t="s">
        <v>0</v>
      </c>
      <c r="B2673" t="s">
        <v>4251</v>
      </c>
      <c r="C2673" t="s">
        <v>3519</v>
      </c>
      <c r="D2673" t="s">
        <v>3973</v>
      </c>
      <c r="E2673" t="s">
        <v>20</v>
      </c>
      <c r="F2673" t="b">
        <v>0</v>
      </c>
      <c r="G2673" t="s">
        <v>27</v>
      </c>
      <c r="H2673" s="4">
        <v>45700.791770833333</v>
      </c>
      <c r="I2673" t="b">
        <v>1</v>
      </c>
      <c r="J2673" t="b">
        <v>0</v>
      </c>
      <c r="K2673" t="s">
        <v>24</v>
      </c>
      <c r="L2673" t="s">
        <v>22</v>
      </c>
      <c r="M2673">
        <v>70000</v>
      </c>
      <c r="O2673" t="s">
        <v>7499</v>
      </c>
      <c r="P2673" t="s">
        <v>1075</v>
      </c>
    </row>
    <row r="2674" spans="1:16" x14ac:dyDescent="0.55000000000000004">
      <c r="A2674" t="s">
        <v>1</v>
      </c>
      <c r="B2674" t="s">
        <v>7500</v>
      </c>
      <c r="C2674" t="s">
        <v>624</v>
      </c>
      <c r="D2674" t="s">
        <v>3973</v>
      </c>
      <c r="E2674" t="s">
        <v>20</v>
      </c>
      <c r="F2674" t="b">
        <v>0</v>
      </c>
      <c r="G2674" t="s">
        <v>35</v>
      </c>
      <c r="H2674" s="4">
        <v>45700.792164351849</v>
      </c>
      <c r="I2674" t="b">
        <v>0</v>
      </c>
      <c r="J2674" t="b">
        <v>1</v>
      </c>
      <c r="K2674" t="s">
        <v>24</v>
      </c>
      <c r="L2674" t="s">
        <v>22</v>
      </c>
      <c r="M2674">
        <v>184000</v>
      </c>
      <c r="O2674" t="s">
        <v>65</v>
      </c>
      <c r="P2674" t="s">
        <v>66</v>
      </c>
    </row>
    <row r="2675" spans="1:16" x14ac:dyDescent="0.55000000000000004">
      <c r="A2675" t="s">
        <v>2</v>
      </c>
      <c r="B2675" t="s">
        <v>7244</v>
      </c>
      <c r="C2675" t="s">
        <v>322</v>
      </c>
      <c r="D2675" t="s">
        <v>3973</v>
      </c>
      <c r="E2675" t="s">
        <v>20</v>
      </c>
      <c r="F2675" t="b">
        <v>0</v>
      </c>
      <c r="G2675" t="s">
        <v>41</v>
      </c>
      <c r="H2675" s="4">
        <v>45700.792210648149</v>
      </c>
      <c r="I2675" t="b">
        <v>0</v>
      </c>
      <c r="J2675" t="b">
        <v>1</v>
      </c>
      <c r="K2675" t="s">
        <v>24</v>
      </c>
      <c r="L2675" t="s">
        <v>22</v>
      </c>
      <c r="M2675">
        <v>193500</v>
      </c>
      <c r="O2675" t="s">
        <v>3973</v>
      </c>
      <c r="P2675" t="s">
        <v>7245</v>
      </c>
    </row>
    <row r="2676" spans="1:16" x14ac:dyDescent="0.55000000000000004">
      <c r="A2676" t="s">
        <v>2</v>
      </c>
      <c r="B2676" t="s">
        <v>7542</v>
      </c>
      <c r="C2676" t="s">
        <v>1588</v>
      </c>
      <c r="D2676" t="s">
        <v>7543</v>
      </c>
      <c r="E2676" t="s">
        <v>20</v>
      </c>
      <c r="F2676" t="b">
        <v>0</v>
      </c>
      <c r="G2676" t="s">
        <v>27</v>
      </c>
      <c r="H2676" s="4">
        <v>45700.792962962973</v>
      </c>
      <c r="I2676" t="b">
        <v>0</v>
      </c>
      <c r="J2676" t="b">
        <v>0</v>
      </c>
      <c r="K2676" t="s">
        <v>24</v>
      </c>
      <c r="L2676" t="s">
        <v>22</v>
      </c>
      <c r="M2676">
        <v>90000</v>
      </c>
      <c r="O2676" t="s">
        <v>7544</v>
      </c>
      <c r="P2676" t="s">
        <v>7545</v>
      </c>
    </row>
    <row r="2677" spans="1:16" x14ac:dyDescent="0.55000000000000004">
      <c r="A2677" t="s">
        <v>1</v>
      </c>
      <c r="B2677" t="s">
        <v>5990</v>
      </c>
      <c r="C2677" t="s">
        <v>3891</v>
      </c>
      <c r="D2677" t="s">
        <v>3828</v>
      </c>
      <c r="E2677" t="s">
        <v>20</v>
      </c>
      <c r="F2677" t="b">
        <v>0</v>
      </c>
      <c r="G2677" t="s">
        <v>27</v>
      </c>
      <c r="H2677" s="4">
        <v>45700.793854166674</v>
      </c>
      <c r="I2677" t="b">
        <v>0</v>
      </c>
      <c r="J2677" t="b">
        <v>1</v>
      </c>
      <c r="K2677" t="s">
        <v>24</v>
      </c>
      <c r="L2677" t="s">
        <v>22</v>
      </c>
      <c r="M2677">
        <v>120000</v>
      </c>
      <c r="O2677" t="s">
        <v>3892</v>
      </c>
      <c r="P2677" t="s">
        <v>5991</v>
      </c>
    </row>
    <row r="2678" spans="1:16" x14ac:dyDescent="0.55000000000000004">
      <c r="A2678" t="s">
        <v>1</v>
      </c>
      <c r="B2678" t="s">
        <v>3477</v>
      </c>
      <c r="C2678" t="s">
        <v>155</v>
      </c>
      <c r="D2678" t="s">
        <v>3973</v>
      </c>
      <c r="E2678" t="s">
        <v>51</v>
      </c>
      <c r="F2678" t="b">
        <v>0</v>
      </c>
      <c r="G2678" t="s">
        <v>27</v>
      </c>
      <c r="H2678" s="4">
        <v>45700.794027777767</v>
      </c>
      <c r="I2678" t="b">
        <v>0</v>
      </c>
      <c r="J2678" t="b">
        <v>1</v>
      </c>
      <c r="K2678" t="s">
        <v>24</v>
      </c>
      <c r="L2678" t="s">
        <v>36</v>
      </c>
      <c r="N2678">
        <v>45</v>
      </c>
      <c r="O2678" t="s">
        <v>270</v>
      </c>
      <c r="P2678" t="s">
        <v>1851</v>
      </c>
    </row>
    <row r="2679" spans="1:16" x14ac:dyDescent="0.55000000000000004">
      <c r="A2679" t="s">
        <v>89</v>
      </c>
      <c r="B2679" t="s">
        <v>7501</v>
      </c>
      <c r="C2679" t="s">
        <v>44</v>
      </c>
      <c r="D2679" t="s">
        <v>3973</v>
      </c>
      <c r="E2679" t="s">
        <v>20</v>
      </c>
      <c r="F2679" t="b">
        <v>0</v>
      </c>
      <c r="G2679" t="s">
        <v>41</v>
      </c>
      <c r="H2679" s="4">
        <v>45700.83</v>
      </c>
      <c r="I2679" t="b">
        <v>0</v>
      </c>
      <c r="J2679" t="b">
        <v>0</v>
      </c>
      <c r="K2679" t="s">
        <v>24</v>
      </c>
      <c r="L2679" t="s">
        <v>22</v>
      </c>
      <c r="M2679">
        <v>144000</v>
      </c>
      <c r="O2679" t="s">
        <v>7502</v>
      </c>
      <c r="P2679" t="s">
        <v>7503</v>
      </c>
    </row>
    <row r="2680" spans="1:16" x14ac:dyDescent="0.55000000000000004">
      <c r="A2680" t="s">
        <v>40</v>
      </c>
      <c r="B2680" t="s">
        <v>57</v>
      </c>
      <c r="C2680" t="s">
        <v>179</v>
      </c>
      <c r="D2680" t="s">
        <v>3973</v>
      </c>
      <c r="E2680" t="s">
        <v>20</v>
      </c>
      <c r="F2680" t="b">
        <v>0</v>
      </c>
      <c r="G2680" t="s">
        <v>52</v>
      </c>
      <c r="H2680" s="4">
        <v>45700.832152777781</v>
      </c>
      <c r="I2680" t="b">
        <v>0</v>
      </c>
      <c r="J2680" t="b">
        <v>1</v>
      </c>
      <c r="K2680" t="s">
        <v>24</v>
      </c>
      <c r="L2680" t="s">
        <v>22</v>
      </c>
      <c r="M2680">
        <v>139105</v>
      </c>
      <c r="O2680" t="s">
        <v>1856</v>
      </c>
      <c r="P2680" t="s">
        <v>2720</v>
      </c>
    </row>
    <row r="2681" spans="1:16" x14ac:dyDescent="0.55000000000000004">
      <c r="A2681" t="s">
        <v>0</v>
      </c>
      <c r="B2681" t="s">
        <v>7504</v>
      </c>
      <c r="C2681" t="s">
        <v>203</v>
      </c>
      <c r="D2681" t="s">
        <v>3973</v>
      </c>
      <c r="E2681" t="s">
        <v>20</v>
      </c>
      <c r="F2681" t="b">
        <v>0</v>
      </c>
      <c r="G2681" t="s">
        <v>23</v>
      </c>
      <c r="H2681" s="4">
        <v>45700.832256944443</v>
      </c>
      <c r="I2681" t="b">
        <v>1</v>
      </c>
      <c r="J2681" t="b">
        <v>1</v>
      </c>
      <c r="K2681" t="s">
        <v>24</v>
      </c>
      <c r="L2681" t="s">
        <v>22</v>
      </c>
      <c r="M2681">
        <v>85000</v>
      </c>
      <c r="O2681" t="s">
        <v>4675</v>
      </c>
      <c r="P2681" t="s">
        <v>204</v>
      </c>
    </row>
    <row r="2682" spans="1:16" x14ac:dyDescent="0.55000000000000004">
      <c r="A2682" t="s">
        <v>0</v>
      </c>
      <c r="B2682" t="s">
        <v>7565</v>
      </c>
      <c r="C2682" t="s">
        <v>1894</v>
      </c>
      <c r="D2682" t="s">
        <v>3973</v>
      </c>
      <c r="E2682" t="s">
        <v>20</v>
      </c>
      <c r="F2682" t="b">
        <v>0</v>
      </c>
      <c r="G2682" t="s">
        <v>41</v>
      </c>
      <c r="H2682" s="4">
        <v>45700.833657407413</v>
      </c>
      <c r="I2682" t="b">
        <v>0</v>
      </c>
      <c r="J2682" t="b">
        <v>0</v>
      </c>
      <c r="K2682" t="s">
        <v>24</v>
      </c>
      <c r="L2682" t="s">
        <v>22</v>
      </c>
      <c r="M2682">
        <v>83500</v>
      </c>
      <c r="O2682" t="s">
        <v>5522</v>
      </c>
      <c r="P2682" t="s">
        <v>2715</v>
      </c>
    </row>
    <row r="2683" spans="1:16" x14ac:dyDescent="0.55000000000000004">
      <c r="A2683" t="s">
        <v>0</v>
      </c>
      <c r="B2683" t="s">
        <v>1219</v>
      </c>
      <c r="C2683" t="s">
        <v>64</v>
      </c>
      <c r="D2683" t="s">
        <v>6851</v>
      </c>
      <c r="E2683" t="s">
        <v>20</v>
      </c>
      <c r="F2683" t="b">
        <v>0</v>
      </c>
      <c r="G2683" t="s">
        <v>52</v>
      </c>
      <c r="H2683" s="4">
        <v>45700.834317129629</v>
      </c>
      <c r="I2683" t="b">
        <v>1</v>
      </c>
      <c r="J2683" t="b">
        <v>0</v>
      </c>
      <c r="K2683" t="s">
        <v>24</v>
      </c>
      <c r="L2683" t="s">
        <v>36</v>
      </c>
      <c r="N2683">
        <v>37.5</v>
      </c>
      <c r="O2683" t="s">
        <v>131</v>
      </c>
      <c r="P2683" t="s">
        <v>1463</v>
      </c>
    </row>
    <row r="2684" spans="1:16" x14ac:dyDescent="0.55000000000000004">
      <c r="A2684" t="s">
        <v>0</v>
      </c>
      <c r="B2684" t="s">
        <v>7505</v>
      </c>
      <c r="C2684" t="s">
        <v>2015</v>
      </c>
      <c r="D2684" t="s">
        <v>3973</v>
      </c>
      <c r="E2684" t="s">
        <v>51</v>
      </c>
      <c r="F2684" t="b">
        <v>0</v>
      </c>
      <c r="G2684" t="s">
        <v>27</v>
      </c>
      <c r="H2684" s="4">
        <v>45700.834456018521</v>
      </c>
      <c r="I2684" t="b">
        <v>0</v>
      </c>
      <c r="J2684" t="b">
        <v>0</v>
      </c>
      <c r="K2684" t="s">
        <v>24</v>
      </c>
      <c r="L2684" t="s">
        <v>36</v>
      </c>
      <c r="N2684">
        <v>30</v>
      </c>
      <c r="O2684" t="s">
        <v>1137</v>
      </c>
      <c r="P2684" t="s">
        <v>1687</v>
      </c>
    </row>
    <row r="2685" spans="1:16" x14ac:dyDescent="0.55000000000000004">
      <c r="A2685" t="s">
        <v>0</v>
      </c>
      <c r="B2685" t="s">
        <v>1632</v>
      </c>
      <c r="C2685" t="s">
        <v>967</v>
      </c>
      <c r="D2685" t="s">
        <v>3973</v>
      </c>
      <c r="E2685" t="s">
        <v>20</v>
      </c>
      <c r="F2685" t="b">
        <v>0</v>
      </c>
      <c r="G2685" t="s">
        <v>27</v>
      </c>
      <c r="H2685" s="4">
        <v>45700.834837962961</v>
      </c>
      <c r="I2685" t="b">
        <v>1</v>
      </c>
      <c r="J2685" t="b">
        <v>0</v>
      </c>
      <c r="K2685" t="s">
        <v>24</v>
      </c>
      <c r="L2685" t="s">
        <v>22</v>
      </c>
      <c r="M2685">
        <v>105000</v>
      </c>
      <c r="O2685" t="s">
        <v>482</v>
      </c>
      <c r="P2685" t="s">
        <v>7546</v>
      </c>
    </row>
    <row r="2686" spans="1:16" x14ac:dyDescent="0.55000000000000004">
      <c r="A2686" t="s">
        <v>19</v>
      </c>
      <c r="B2686" t="s">
        <v>7551</v>
      </c>
      <c r="C2686" t="s">
        <v>559</v>
      </c>
      <c r="D2686" t="s">
        <v>3957</v>
      </c>
      <c r="E2686" t="s">
        <v>20</v>
      </c>
      <c r="F2686" t="b">
        <v>0</v>
      </c>
      <c r="G2686" t="s">
        <v>27</v>
      </c>
      <c r="H2686" s="4">
        <v>45700.835057870368</v>
      </c>
      <c r="I2686" t="b">
        <v>0</v>
      </c>
      <c r="J2686" t="b">
        <v>1</v>
      </c>
      <c r="K2686" t="s">
        <v>24</v>
      </c>
      <c r="L2686" t="s">
        <v>36</v>
      </c>
      <c r="N2686">
        <v>37.514999389648438</v>
      </c>
      <c r="O2686" t="s">
        <v>7552</v>
      </c>
      <c r="P2686" t="s">
        <v>7553</v>
      </c>
    </row>
    <row r="2687" spans="1:16" x14ac:dyDescent="0.55000000000000004">
      <c r="A2687" t="s">
        <v>0</v>
      </c>
      <c r="B2687" t="s">
        <v>7506</v>
      </c>
      <c r="C2687" t="s">
        <v>966</v>
      </c>
      <c r="D2687" t="s">
        <v>3957</v>
      </c>
      <c r="E2687" t="s">
        <v>20</v>
      </c>
      <c r="F2687" t="b">
        <v>0</v>
      </c>
      <c r="G2687" t="s">
        <v>30</v>
      </c>
      <c r="H2687" s="4">
        <v>45700.836087962962</v>
      </c>
      <c r="I2687" t="b">
        <v>0</v>
      </c>
      <c r="J2687" t="b">
        <v>0</v>
      </c>
      <c r="K2687" t="s">
        <v>24</v>
      </c>
      <c r="L2687" t="s">
        <v>36</v>
      </c>
      <c r="N2687">
        <v>25</v>
      </c>
      <c r="O2687" t="s">
        <v>7507</v>
      </c>
      <c r="P2687" t="s">
        <v>7508</v>
      </c>
    </row>
    <row r="2688" spans="1:16" x14ac:dyDescent="0.55000000000000004">
      <c r="A2688" t="s">
        <v>0</v>
      </c>
      <c r="B2688" t="s">
        <v>3005</v>
      </c>
      <c r="C2688" t="s">
        <v>203</v>
      </c>
      <c r="D2688" t="s">
        <v>3973</v>
      </c>
      <c r="E2688" t="s">
        <v>20</v>
      </c>
      <c r="F2688" t="b">
        <v>0</v>
      </c>
      <c r="G2688" t="s">
        <v>23</v>
      </c>
      <c r="H2688" s="4">
        <v>45700.868854166663</v>
      </c>
      <c r="I2688" t="b">
        <v>1</v>
      </c>
      <c r="J2688" t="b">
        <v>1</v>
      </c>
      <c r="K2688" t="s">
        <v>24</v>
      </c>
      <c r="L2688" t="s">
        <v>36</v>
      </c>
      <c r="N2688">
        <v>19</v>
      </c>
      <c r="O2688" t="s">
        <v>4344</v>
      </c>
      <c r="P2688" t="s">
        <v>7509</v>
      </c>
    </row>
    <row r="2689" spans="1:16" x14ac:dyDescent="0.55000000000000004">
      <c r="A2689" t="s">
        <v>0</v>
      </c>
      <c r="B2689" t="s">
        <v>7510</v>
      </c>
      <c r="C2689" t="s">
        <v>985</v>
      </c>
      <c r="D2689" t="s">
        <v>4328</v>
      </c>
      <c r="E2689" t="s">
        <v>20</v>
      </c>
      <c r="F2689" t="b">
        <v>0</v>
      </c>
      <c r="G2689" t="s">
        <v>27</v>
      </c>
      <c r="H2689" s="4">
        <v>45700.871157407397</v>
      </c>
      <c r="I2689" t="b">
        <v>0</v>
      </c>
      <c r="J2689" t="b">
        <v>1</v>
      </c>
      <c r="K2689" t="s">
        <v>24</v>
      </c>
      <c r="L2689" t="s">
        <v>22</v>
      </c>
      <c r="M2689">
        <v>120000</v>
      </c>
      <c r="O2689" t="s">
        <v>7511</v>
      </c>
    </row>
    <row r="2690" spans="1:16" x14ac:dyDescent="0.55000000000000004">
      <c r="A2690" t="s">
        <v>0</v>
      </c>
      <c r="B2690" t="s">
        <v>7525</v>
      </c>
      <c r="C2690" t="s">
        <v>372</v>
      </c>
      <c r="D2690" t="s">
        <v>2208</v>
      </c>
      <c r="E2690" t="s">
        <v>20</v>
      </c>
      <c r="F2690" t="b">
        <v>0</v>
      </c>
      <c r="G2690" t="s">
        <v>27</v>
      </c>
      <c r="H2690" s="4">
        <v>45700.874988425923</v>
      </c>
      <c r="I2690" t="b">
        <v>0</v>
      </c>
      <c r="J2690" t="b">
        <v>0</v>
      </c>
      <c r="K2690" t="s">
        <v>24</v>
      </c>
      <c r="L2690" t="s">
        <v>22</v>
      </c>
      <c r="M2690">
        <v>82500</v>
      </c>
      <c r="O2690" t="s">
        <v>7526</v>
      </c>
      <c r="P2690" t="s">
        <v>7527</v>
      </c>
    </row>
    <row r="2691" spans="1:16" x14ac:dyDescent="0.55000000000000004">
      <c r="A2691" t="s">
        <v>191</v>
      </c>
      <c r="B2691" t="s">
        <v>7566</v>
      </c>
      <c r="C2691" t="s">
        <v>2883</v>
      </c>
      <c r="D2691" t="s">
        <v>3973</v>
      </c>
      <c r="E2691" t="s">
        <v>51</v>
      </c>
      <c r="F2691" t="b">
        <v>0</v>
      </c>
      <c r="G2691" t="s">
        <v>30</v>
      </c>
      <c r="H2691" s="4">
        <v>45700.875763888893</v>
      </c>
      <c r="I2691" t="b">
        <v>0</v>
      </c>
      <c r="J2691" t="b">
        <v>1</v>
      </c>
      <c r="K2691" t="s">
        <v>24</v>
      </c>
      <c r="L2691" t="s">
        <v>36</v>
      </c>
      <c r="N2691">
        <v>50</v>
      </c>
      <c r="O2691" t="s">
        <v>2434</v>
      </c>
      <c r="P2691" t="s">
        <v>7567</v>
      </c>
    </row>
    <row r="2692" spans="1:16" x14ac:dyDescent="0.55000000000000004">
      <c r="A2692" t="s">
        <v>2</v>
      </c>
      <c r="B2692" t="s">
        <v>7512</v>
      </c>
      <c r="C2692" t="s">
        <v>24</v>
      </c>
      <c r="D2692" t="s">
        <v>4035</v>
      </c>
      <c r="E2692" t="s">
        <v>20</v>
      </c>
      <c r="F2692" t="b">
        <v>0</v>
      </c>
      <c r="G2692" t="s">
        <v>41</v>
      </c>
      <c r="H2692" s="4">
        <v>45700.877106481479</v>
      </c>
      <c r="I2692" t="b">
        <v>1</v>
      </c>
      <c r="J2692" t="b">
        <v>1</v>
      </c>
      <c r="K2692" t="s">
        <v>24</v>
      </c>
      <c r="L2692" t="s">
        <v>22</v>
      </c>
      <c r="M2692">
        <v>125000</v>
      </c>
      <c r="O2692" t="s">
        <v>1831</v>
      </c>
      <c r="P2692" t="s">
        <v>7513</v>
      </c>
    </row>
    <row r="2693" spans="1:16" x14ac:dyDescent="0.55000000000000004">
      <c r="A2693" t="s">
        <v>0</v>
      </c>
      <c r="B2693" t="s">
        <v>7514</v>
      </c>
      <c r="C2693" t="s">
        <v>82</v>
      </c>
      <c r="D2693" t="s">
        <v>3973</v>
      </c>
      <c r="E2693" t="s">
        <v>105</v>
      </c>
      <c r="F2693" t="b">
        <v>0</v>
      </c>
      <c r="G2693" t="s">
        <v>27</v>
      </c>
      <c r="H2693" s="4">
        <v>45700.916770833333</v>
      </c>
      <c r="I2693" t="b">
        <v>0</v>
      </c>
      <c r="J2693" t="b">
        <v>0</v>
      </c>
      <c r="K2693" t="s">
        <v>24</v>
      </c>
      <c r="L2693" t="s">
        <v>36</v>
      </c>
      <c r="N2693">
        <v>15.25</v>
      </c>
      <c r="O2693" t="s">
        <v>7515</v>
      </c>
    </row>
    <row r="2694" spans="1:16" x14ac:dyDescent="0.55000000000000004">
      <c r="A2694" t="s">
        <v>2</v>
      </c>
      <c r="B2694" t="s">
        <v>4481</v>
      </c>
      <c r="C2694" t="s">
        <v>2555</v>
      </c>
      <c r="D2694" t="s">
        <v>3973</v>
      </c>
      <c r="E2694" t="s">
        <v>20</v>
      </c>
      <c r="F2694" t="b">
        <v>0</v>
      </c>
      <c r="G2694" t="s">
        <v>27</v>
      </c>
      <c r="H2694" s="4">
        <v>45700.918055555558</v>
      </c>
      <c r="I2694" t="b">
        <v>1</v>
      </c>
      <c r="J2694" t="b">
        <v>1</v>
      </c>
      <c r="K2694" t="s">
        <v>24</v>
      </c>
      <c r="L2694" t="s">
        <v>36</v>
      </c>
      <c r="N2694">
        <v>60</v>
      </c>
      <c r="O2694" t="s">
        <v>1227</v>
      </c>
      <c r="P2694" t="s">
        <v>887</v>
      </c>
    </row>
    <row r="2695" spans="1:16" x14ac:dyDescent="0.55000000000000004">
      <c r="A2695" t="s">
        <v>0</v>
      </c>
      <c r="B2695" t="s">
        <v>7516</v>
      </c>
      <c r="C2695" t="s">
        <v>1096</v>
      </c>
      <c r="D2695" t="s">
        <v>3828</v>
      </c>
      <c r="E2695" t="s">
        <v>20</v>
      </c>
      <c r="F2695" t="b">
        <v>0</v>
      </c>
      <c r="G2695" t="s">
        <v>27</v>
      </c>
      <c r="H2695" s="4">
        <v>45700.954479166663</v>
      </c>
      <c r="I2695" t="b">
        <v>0</v>
      </c>
      <c r="J2695" t="b">
        <v>0</v>
      </c>
      <c r="K2695" t="s">
        <v>24</v>
      </c>
      <c r="L2695" t="s">
        <v>36</v>
      </c>
      <c r="N2695">
        <v>67.360000610351563</v>
      </c>
      <c r="O2695" t="s">
        <v>7517</v>
      </c>
      <c r="P2695" t="s">
        <v>7518</v>
      </c>
    </row>
    <row r="2696" spans="1:16" x14ac:dyDescent="0.55000000000000004">
      <c r="A2696" t="s">
        <v>1</v>
      </c>
      <c r="B2696" t="s">
        <v>7568</v>
      </c>
      <c r="C2696" t="s">
        <v>151</v>
      </c>
      <c r="D2696" t="s">
        <v>3973</v>
      </c>
      <c r="E2696" t="s">
        <v>20</v>
      </c>
      <c r="F2696" t="b">
        <v>0</v>
      </c>
      <c r="G2696" t="s">
        <v>30</v>
      </c>
      <c r="H2696" s="4">
        <v>45700.959097222221</v>
      </c>
      <c r="I2696" t="b">
        <v>0</v>
      </c>
      <c r="J2696" t="b">
        <v>1</v>
      </c>
      <c r="K2696" t="s">
        <v>24</v>
      </c>
      <c r="L2696" t="s">
        <v>22</v>
      </c>
      <c r="M2696">
        <v>169500</v>
      </c>
      <c r="O2696" t="s">
        <v>4535</v>
      </c>
      <c r="P2696" t="s">
        <v>7569</v>
      </c>
    </row>
    <row r="2697" spans="1:16" x14ac:dyDescent="0.55000000000000004">
      <c r="A2697" t="s">
        <v>1</v>
      </c>
      <c r="B2697" t="s">
        <v>7403</v>
      </c>
      <c r="C2697" t="s">
        <v>39</v>
      </c>
      <c r="D2697" t="s">
        <v>3973</v>
      </c>
      <c r="E2697" t="s">
        <v>51</v>
      </c>
      <c r="F2697" t="b">
        <v>1</v>
      </c>
      <c r="G2697" t="s">
        <v>41</v>
      </c>
      <c r="H2697" s="4">
        <v>45701.000034722223</v>
      </c>
      <c r="I2697" t="b">
        <v>0</v>
      </c>
      <c r="J2697" t="b">
        <v>1</v>
      </c>
      <c r="K2697" t="s">
        <v>24</v>
      </c>
      <c r="L2697" t="s">
        <v>36</v>
      </c>
      <c r="N2697">
        <v>31</v>
      </c>
      <c r="O2697" t="s">
        <v>7404</v>
      </c>
      <c r="P2697" t="s">
        <v>1212</v>
      </c>
    </row>
    <row r="2698" spans="1:16" x14ac:dyDescent="0.55000000000000004">
      <c r="A2698" t="s">
        <v>2</v>
      </c>
      <c r="B2698" t="s">
        <v>7406</v>
      </c>
      <c r="C2698" t="s">
        <v>780</v>
      </c>
      <c r="D2698" t="s">
        <v>3973</v>
      </c>
      <c r="E2698" t="s">
        <v>20</v>
      </c>
      <c r="F2698" t="b">
        <v>0</v>
      </c>
      <c r="G2698" t="s">
        <v>27</v>
      </c>
      <c r="H2698" s="4">
        <v>45701.000173611108</v>
      </c>
      <c r="I2698" t="b">
        <v>0</v>
      </c>
      <c r="J2698" t="b">
        <v>0</v>
      </c>
      <c r="K2698" t="s">
        <v>24</v>
      </c>
      <c r="L2698" t="s">
        <v>22</v>
      </c>
      <c r="M2698">
        <v>82850</v>
      </c>
      <c r="O2698" t="s">
        <v>5482</v>
      </c>
      <c r="P2698" t="s">
        <v>3772</v>
      </c>
    </row>
    <row r="2699" spans="1:16" x14ac:dyDescent="0.55000000000000004">
      <c r="A2699" t="s">
        <v>0</v>
      </c>
      <c r="B2699" t="s">
        <v>7405</v>
      </c>
      <c r="C2699" t="s">
        <v>5663</v>
      </c>
      <c r="D2699" t="s">
        <v>3957</v>
      </c>
      <c r="E2699" t="s">
        <v>34</v>
      </c>
      <c r="F2699" t="b">
        <v>0</v>
      </c>
      <c r="G2699" t="s">
        <v>27</v>
      </c>
      <c r="H2699" s="4">
        <v>45701.000173611108</v>
      </c>
      <c r="I2699" t="b">
        <v>0</v>
      </c>
      <c r="J2699" t="b">
        <v>0</v>
      </c>
      <c r="K2699" t="s">
        <v>24</v>
      </c>
      <c r="L2699" t="s">
        <v>36</v>
      </c>
      <c r="N2699">
        <v>24.014999389648441</v>
      </c>
      <c r="O2699" t="s">
        <v>5664</v>
      </c>
      <c r="P2699" t="s">
        <v>3686</v>
      </c>
    </row>
    <row r="2700" spans="1:16" x14ac:dyDescent="0.55000000000000004">
      <c r="A2700" t="s">
        <v>2</v>
      </c>
      <c r="B2700" t="s">
        <v>7570</v>
      </c>
      <c r="C2700" t="s">
        <v>39</v>
      </c>
      <c r="D2700" t="s">
        <v>4014</v>
      </c>
      <c r="E2700" t="s">
        <v>20</v>
      </c>
      <c r="F2700" t="b">
        <v>1</v>
      </c>
      <c r="G2700" t="s">
        <v>27</v>
      </c>
      <c r="H2700" s="4">
        <v>45701.001273148147</v>
      </c>
      <c r="I2700" t="b">
        <v>0</v>
      </c>
      <c r="J2700" t="b">
        <v>0</v>
      </c>
      <c r="K2700" t="s">
        <v>24</v>
      </c>
      <c r="L2700" t="s">
        <v>22</v>
      </c>
      <c r="M2700">
        <v>155000</v>
      </c>
      <c r="O2700" t="s">
        <v>7571</v>
      </c>
      <c r="P2700" t="s">
        <v>7572</v>
      </c>
    </row>
    <row r="2701" spans="1:16" x14ac:dyDescent="0.55000000000000004">
      <c r="A2701" t="s">
        <v>1</v>
      </c>
      <c r="B2701" t="s">
        <v>7554</v>
      </c>
      <c r="C2701" t="s">
        <v>82</v>
      </c>
      <c r="D2701" t="s">
        <v>3973</v>
      </c>
      <c r="E2701" t="s">
        <v>20</v>
      </c>
      <c r="F2701" t="b">
        <v>0</v>
      </c>
      <c r="G2701" t="s">
        <v>27</v>
      </c>
      <c r="H2701" s="4">
        <v>45701.00136574074</v>
      </c>
      <c r="I2701" t="b">
        <v>0</v>
      </c>
      <c r="J2701" t="b">
        <v>1</v>
      </c>
      <c r="K2701" t="s">
        <v>24</v>
      </c>
      <c r="L2701" t="s">
        <v>22</v>
      </c>
      <c r="M2701">
        <v>125320</v>
      </c>
      <c r="O2701" t="s">
        <v>4194</v>
      </c>
      <c r="P2701" t="s">
        <v>149</v>
      </c>
    </row>
    <row r="2702" spans="1:16" x14ac:dyDescent="0.55000000000000004">
      <c r="A2702" t="s">
        <v>2</v>
      </c>
      <c r="B2702" t="s">
        <v>7407</v>
      </c>
      <c r="C2702" t="s">
        <v>372</v>
      </c>
      <c r="D2702" t="s">
        <v>4014</v>
      </c>
      <c r="E2702" t="s">
        <v>20</v>
      </c>
      <c r="F2702" t="b">
        <v>0</v>
      </c>
      <c r="G2702" t="s">
        <v>41</v>
      </c>
      <c r="H2702" s="4">
        <v>45701.00209490741</v>
      </c>
      <c r="I2702" t="b">
        <v>0</v>
      </c>
      <c r="J2702" t="b">
        <v>1</v>
      </c>
      <c r="K2702" t="s">
        <v>24</v>
      </c>
      <c r="L2702" t="s">
        <v>22</v>
      </c>
      <c r="M2702">
        <v>220900</v>
      </c>
      <c r="O2702" t="s">
        <v>402</v>
      </c>
      <c r="P2702" t="s">
        <v>7408</v>
      </c>
    </row>
    <row r="2703" spans="1:16" x14ac:dyDescent="0.55000000000000004">
      <c r="A2703" t="s">
        <v>2</v>
      </c>
      <c r="B2703" t="s">
        <v>2492</v>
      </c>
      <c r="C2703" t="s">
        <v>825</v>
      </c>
      <c r="D2703" t="s">
        <v>3973</v>
      </c>
      <c r="E2703" t="s">
        <v>20</v>
      </c>
      <c r="F2703" t="b">
        <v>0</v>
      </c>
      <c r="G2703" t="s">
        <v>35</v>
      </c>
      <c r="H2703" s="4">
        <v>45701.002395833333</v>
      </c>
      <c r="I2703" t="b">
        <v>0</v>
      </c>
      <c r="J2703" t="b">
        <v>1</v>
      </c>
      <c r="K2703" t="s">
        <v>24</v>
      </c>
      <c r="L2703" t="s">
        <v>22</v>
      </c>
      <c r="M2703">
        <v>122087</v>
      </c>
      <c r="O2703" t="s">
        <v>5482</v>
      </c>
      <c r="P2703" t="s">
        <v>7409</v>
      </c>
    </row>
    <row r="2704" spans="1:16" x14ac:dyDescent="0.55000000000000004">
      <c r="A2704" t="s">
        <v>1</v>
      </c>
      <c r="B2704" t="s">
        <v>5780</v>
      </c>
      <c r="C2704" t="s">
        <v>7555</v>
      </c>
      <c r="D2704" t="s">
        <v>5123</v>
      </c>
      <c r="E2704" t="s">
        <v>20</v>
      </c>
      <c r="F2704" t="b">
        <v>0</v>
      </c>
      <c r="G2704" t="s">
        <v>30</v>
      </c>
      <c r="H2704" s="4">
        <v>45701.002418981479</v>
      </c>
      <c r="I2704" t="b">
        <v>0</v>
      </c>
      <c r="J2704" t="b">
        <v>1</v>
      </c>
      <c r="K2704" t="s">
        <v>24</v>
      </c>
      <c r="L2704" t="s">
        <v>22</v>
      </c>
      <c r="M2704">
        <v>198500</v>
      </c>
      <c r="O2704" t="s">
        <v>59</v>
      </c>
      <c r="P2704" t="s">
        <v>7556</v>
      </c>
    </row>
    <row r="2705" spans="1:16" x14ac:dyDescent="0.55000000000000004">
      <c r="A2705" t="s">
        <v>2</v>
      </c>
      <c r="B2705" t="s">
        <v>7410</v>
      </c>
      <c r="C2705" t="s">
        <v>622</v>
      </c>
      <c r="D2705" t="s">
        <v>3973</v>
      </c>
      <c r="E2705" t="s">
        <v>20</v>
      </c>
      <c r="F2705" t="b">
        <v>0</v>
      </c>
      <c r="G2705" t="s">
        <v>52</v>
      </c>
      <c r="H2705" s="4">
        <v>45701.003298611111</v>
      </c>
      <c r="I2705" t="b">
        <v>0</v>
      </c>
      <c r="J2705" t="b">
        <v>1</v>
      </c>
      <c r="K2705" t="s">
        <v>24</v>
      </c>
      <c r="L2705" t="s">
        <v>22</v>
      </c>
      <c r="M2705">
        <v>115000</v>
      </c>
      <c r="O2705" t="s">
        <v>954</v>
      </c>
      <c r="P2705" t="s">
        <v>7411</v>
      </c>
    </row>
    <row r="2706" spans="1:16" x14ac:dyDescent="0.55000000000000004">
      <c r="A2706" t="s">
        <v>28</v>
      </c>
      <c r="B2706" t="s">
        <v>7412</v>
      </c>
      <c r="C2706" t="s">
        <v>39</v>
      </c>
      <c r="D2706" t="s">
        <v>3973</v>
      </c>
      <c r="E2706" t="s">
        <v>20</v>
      </c>
      <c r="F2706" t="b">
        <v>1</v>
      </c>
      <c r="G2706" t="s">
        <v>30</v>
      </c>
      <c r="H2706" s="4">
        <v>45701.017511574071</v>
      </c>
      <c r="I2706" t="b">
        <v>0</v>
      </c>
      <c r="J2706" t="b">
        <v>0</v>
      </c>
      <c r="K2706" t="s">
        <v>24</v>
      </c>
      <c r="L2706" t="s">
        <v>36</v>
      </c>
      <c r="N2706">
        <v>50</v>
      </c>
      <c r="O2706" t="s">
        <v>7413</v>
      </c>
    </row>
    <row r="2707" spans="1:16" x14ac:dyDescent="0.55000000000000004">
      <c r="A2707" t="s">
        <v>0</v>
      </c>
      <c r="B2707" t="s">
        <v>6983</v>
      </c>
      <c r="C2707" t="s">
        <v>39</v>
      </c>
      <c r="D2707" t="s">
        <v>3973</v>
      </c>
      <c r="E2707" t="s">
        <v>20</v>
      </c>
      <c r="F2707" t="b">
        <v>1</v>
      </c>
      <c r="G2707" t="s">
        <v>106</v>
      </c>
      <c r="H2707" s="4">
        <v>45701.018483796302</v>
      </c>
      <c r="I2707" t="b">
        <v>0</v>
      </c>
      <c r="J2707" t="b">
        <v>0</v>
      </c>
      <c r="K2707" t="s">
        <v>106</v>
      </c>
      <c r="L2707" t="s">
        <v>22</v>
      </c>
      <c r="M2707">
        <v>71500</v>
      </c>
      <c r="O2707" t="s">
        <v>6984</v>
      </c>
      <c r="P2707" t="s">
        <v>6985</v>
      </c>
    </row>
    <row r="2708" spans="1:16" x14ac:dyDescent="0.55000000000000004">
      <c r="A2708" t="s">
        <v>0</v>
      </c>
      <c r="B2708" t="s">
        <v>4495</v>
      </c>
      <c r="C2708" t="s">
        <v>140</v>
      </c>
      <c r="D2708" t="s">
        <v>3828</v>
      </c>
      <c r="E2708" t="s">
        <v>20</v>
      </c>
      <c r="F2708" t="b">
        <v>0</v>
      </c>
      <c r="G2708" t="s">
        <v>35</v>
      </c>
      <c r="H2708" s="4">
        <v>45701.04210648148</v>
      </c>
      <c r="I2708" t="b">
        <v>0</v>
      </c>
      <c r="J2708" t="b">
        <v>0</v>
      </c>
      <c r="K2708" t="s">
        <v>24</v>
      </c>
      <c r="L2708" t="s">
        <v>22</v>
      </c>
      <c r="M2708">
        <v>70000</v>
      </c>
      <c r="O2708" t="s">
        <v>4496</v>
      </c>
      <c r="P2708" t="s">
        <v>204</v>
      </c>
    </row>
    <row r="2709" spans="1:16" x14ac:dyDescent="0.55000000000000004">
      <c r="A2709" t="s">
        <v>0</v>
      </c>
      <c r="B2709" t="s">
        <v>2900</v>
      </c>
      <c r="C2709" t="s">
        <v>749</v>
      </c>
      <c r="D2709" t="s">
        <v>3828</v>
      </c>
      <c r="E2709" t="s">
        <v>20</v>
      </c>
      <c r="F2709" t="b">
        <v>0</v>
      </c>
      <c r="G2709" t="s">
        <v>30</v>
      </c>
      <c r="H2709" s="4">
        <v>45701.042280092603</v>
      </c>
      <c r="I2709" t="b">
        <v>0</v>
      </c>
      <c r="J2709" t="b">
        <v>1</v>
      </c>
      <c r="K2709" t="s">
        <v>24</v>
      </c>
      <c r="L2709" t="s">
        <v>22</v>
      </c>
      <c r="M2709">
        <v>82500</v>
      </c>
      <c r="O2709" t="s">
        <v>4497</v>
      </c>
      <c r="P2709" t="s">
        <v>3459</v>
      </c>
    </row>
    <row r="2710" spans="1:16" x14ac:dyDescent="0.55000000000000004">
      <c r="A2710" t="s">
        <v>2</v>
      </c>
      <c r="B2710" t="s">
        <v>7528</v>
      </c>
      <c r="C2710" t="s">
        <v>7529</v>
      </c>
      <c r="D2710" t="s">
        <v>3828</v>
      </c>
      <c r="E2710" t="s">
        <v>20</v>
      </c>
      <c r="F2710" t="b">
        <v>0</v>
      </c>
      <c r="G2710" t="s">
        <v>23</v>
      </c>
      <c r="H2710" s="4">
        <v>45701.059699074067</v>
      </c>
      <c r="I2710" t="b">
        <v>1</v>
      </c>
      <c r="J2710" t="b">
        <v>1</v>
      </c>
      <c r="K2710" t="s">
        <v>24</v>
      </c>
      <c r="L2710" t="s">
        <v>22</v>
      </c>
      <c r="M2710">
        <v>46000</v>
      </c>
      <c r="O2710" t="s">
        <v>7530</v>
      </c>
      <c r="P2710" t="s">
        <v>3540</v>
      </c>
    </row>
    <row r="2711" spans="1:16" x14ac:dyDescent="0.55000000000000004">
      <c r="A2711" t="s">
        <v>19</v>
      </c>
      <c r="B2711" t="s">
        <v>2448</v>
      </c>
      <c r="C2711" t="s">
        <v>1270</v>
      </c>
      <c r="D2711" t="s">
        <v>3973</v>
      </c>
      <c r="E2711" t="s">
        <v>20</v>
      </c>
      <c r="F2711" t="b">
        <v>0</v>
      </c>
      <c r="G2711" t="s">
        <v>23</v>
      </c>
      <c r="H2711" s="4">
        <v>45701.077384259261</v>
      </c>
      <c r="I2711" t="b">
        <v>0</v>
      </c>
      <c r="J2711" t="b">
        <v>1</v>
      </c>
      <c r="K2711" t="s">
        <v>24</v>
      </c>
      <c r="L2711" t="s">
        <v>36</v>
      </c>
      <c r="N2711">
        <v>56.5</v>
      </c>
      <c r="O2711" t="s">
        <v>5482</v>
      </c>
      <c r="P2711" t="s">
        <v>149</v>
      </c>
    </row>
    <row r="2712" spans="1:16" x14ac:dyDescent="0.55000000000000004">
      <c r="A2712" t="s">
        <v>2</v>
      </c>
      <c r="B2712" t="s">
        <v>4295</v>
      </c>
      <c r="C2712" t="s">
        <v>612</v>
      </c>
      <c r="D2712" t="s">
        <v>3973</v>
      </c>
      <c r="E2712" t="s">
        <v>20</v>
      </c>
      <c r="F2712" t="b">
        <v>0</v>
      </c>
      <c r="G2712" t="s">
        <v>27</v>
      </c>
      <c r="H2712" s="4">
        <v>45701.084456018521</v>
      </c>
      <c r="I2712" t="b">
        <v>0</v>
      </c>
      <c r="J2712" t="b">
        <v>0</v>
      </c>
      <c r="K2712" t="s">
        <v>24</v>
      </c>
      <c r="L2712" t="s">
        <v>22</v>
      </c>
      <c r="M2712">
        <v>142500</v>
      </c>
      <c r="O2712" t="s">
        <v>5482</v>
      </c>
      <c r="P2712" t="s">
        <v>7573</v>
      </c>
    </row>
    <row r="2713" spans="1:16" x14ac:dyDescent="0.55000000000000004">
      <c r="A2713" t="s">
        <v>28</v>
      </c>
      <c r="B2713" t="s">
        <v>7414</v>
      </c>
      <c r="C2713" t="s">
        <v>192</v>
      </c>
      <c r="D2713" t="s">
        <v>3957</v>
      </c>
      <c r="E2713" t="s">
        <v>20</v>
      </c>
      <c r="F2713" t="b">
        <v>0</v>
      </c>
      <c r="G2713" t="s">
        <v>23</v>
      </c>
      <c r="H2713" s="4">
        <v>45701.09920138889</v>
      </c>
      <c r="I2713" t="b">
        <v>0</v>
      </c>
      <c r="J2713" t="b">
        <v>1</v>
      </c>
      <c r="K2713" t="s">
        <v>24</v>
      </c>
      <c r="L2713" t="s">
        <v>36</v>
      </c>
      <c r="N2713">
        <v>41.884998321533203</v>
      </c>
      <c r="O2713" t="s">
        <v>5013</v>
      </c>
      <c r="P2713" t="s">
        <v>7415</v>
      </c>
    </row>
    <row r="2714" spans="1:16" x14ac:dyDescent="0.55000000000000004">
      <c r="A2714" t="s">
        <v>40</v>
      </c>
      <c r="B2714" t="s">
        <v>7416</v>
      </c>
      <c r="C2714" t="s">
        <v>5404</v>
      </c>
      <c r="D2714" t="s">
        <v>3957</v>
      </c>
      <c r="E2714" t="s">
        <v>20</v>
      </c>
      <c r="F2714" t="b">
        <v>0</v>
      </c>
      <c r="G2714" t="s">
        <v>27</v>
      </c>
      <c r="H2714" s="4">
        <v>45701.100543981483</v>
      </c>
      <c r="I2714" t="b">
        <v>0</v>
      </c>
      <c r="J2714" t="b">
        <v>0</v>
      </c>
      <c r="K2714" t="s">
        <v>24</v>
      </c>
      <c r="L2714" t="s">
        <v>36</v>
      </c>
      <c r="N2714">
        <v>45.745002746582031</v>
      </c>
      <c r="O2714" t="s">
        <v>1422</v>
      </c>
      <c r="P2714" t="s">
        <v>7417</v>
      </c>
    </row>
    <row r="2715" spans="1:16" x14ac:dyDescent="0.55000000000000004">
      <c r="A2715" t="s">
        <v>2</v>
      </c>
      <c r="B2715" t="s">
        <v>7574</v>
      </c>
      <c r="C2715" t="s">
        <v>293</v>
      </c>
      <c r="D2715" t="s">
        <v>3973</v>
      </c>
      <c r="E2715" t="s">
        <v>20</v>
      </c>
      <c r="F2715" t="b">
        <v>0</v>
      </c>
      <c r="G2715" t="s">
        <v>41</v>
      </c>
      <c r="H2715" s="4">
        <v>45701.121493055558</v>
      </c>
      <c r="I2715" t="b">
        <v>0</v>
      </c>
      <c r="J2715" t="b">
        <v>1</v>
      </c>
      <c r="K2715" t="s">
        <v>24</v>
      </c>
      <c r="L2715" t="s">
        <v>36</v>
      </c>
      <c r="N2715">
        <v>40.375</v>
      </c>
      <c r="O2715" t="s">
        <v>7575</v>
      </c>
      <c r="P2715" t="s">
        <v>1597</v>
      </c>
    </row>
    <row r="2716" spans="1:16" x14ac:dyDescent="0.55000000000000004">
      <c r="A2716" t="s">
        <v>19</v>
      </c>
      <c r="B2716" t="s">
        <v>7418</v>
      </c>
      <c r="C2716" t="s">
        <v>122</v>
      </c>
      <c r="D2716" t="s">
        <v>3973</v>
      </c>
      <c r="E2716" t="s">
        <v>20</v>
      </c>
      <c r="F2716" t="b">
        <v>0</v>
      </c>
      <c r="G2716" t="s">
        <v>52</v>
      </c>
      <c r="H2716" s="4">
        <v>45701.246979166674</v>
      </c>
      <c r="I2716" t="b">
        <v>1</v>
      </c>
      <c r="J2716" t="b">
        <v>1</v>
      </c>
      <c r="K2716" t="s">
        <v>24</v>
      </c>
      <c r="L2716" t="s">
        <v>36</v>
      </c>
      <c r="N2716">
        <v>67.5</v>
      </c>
      <c r="O2716" t="s">
        <v>4344</v>
      </c>
      <c r="P2716" t="s">
        <v>2460</v>
      </c>
    </row>
    <row r="2717" spans="1:16" x14ac:dyDescent="0.55000000000000004">
      <c r="A2717" t="s">
        <v>0</v>
      </c>
      <c r="B2717" t="s">
        <v>7419</v>
      </c>
      <c r="C2717" t="s">
        <v>82</v>
      </c>
      <c r="D2717" t="s">
        <v>5915</v>
      </c>
      <c r="E2717" t="s">
        <v>20</v>
      </c>
      <c r="F2717" t="b">
        <v>0</v>
      </c>
      <c r="G2717" t="s">
        <v>27</v>
      </c>
      <c r="H2717" s="4">
        <v>45701.249976851846</v>
      </c>
      <c r="I2717" t="b">
        <v>0</v>
      </c>
      <c r="J2717" t="b">
        <v>1</v>
      </c>
      <c r="K2717" t="s">
        <v>24</v>
      </c>
      <c r="L2717" t="s">
        <v>22</v>
      </c>
      <c r="M2717">
        <v>169500</v>
      </c>
      <c r="O2717" t="s">
        <v>7420</v>
      </c>
      <c r="P2717" t="s">
        <v>2951</v>
      </c>
    </row>
    <row r="2718" spans="1:16" x14ac:dyDescent="0.55000000000000004">
      <c r="A2718" t="s">
        <v>0</v>
      </c>
      <c r="B2718" t="s">
        <v>1507</v>
      </c>
      <c r="C2718" t="s">
        <v>82</v>
      </c>
      <c r="D2718" t="s">
        <v>3973</v>
      </c>
      <c r="E2718" t="s">
        <v>20</v>
      </c>
      <c r="F2718" t="b">
        <v>0</v>
      </c>
      <c r="G2718" t="s">
        <v>27</v>
      </c>
      <c r="H2718" s="4">
        <v>45701.2500462963</v>
      </c>
      <c r="I2718" t="b">
        <v>0</v>
      </c>
      <c r="J2718" t="b">
        <v>1</v>
      </c>
      <c r="K2718" t="s">
        <v>24</v>
      </c>
      <c r="L2718" t="s">
        <v>22</v>
      </c>
      <c r="M2718">
        <v>83025</v>
      </c>
      <c r="O2718" t="s">
        <v>444</v>
      </c>
    </row>
    <row r="2719" spans="1:16" x14ac:dyDescent="0.55000000000000004">
      <c r="A2719" t="s">
        <v>0</v>
      </c>
      <c r="B2719" t="s">
        <v>0</v>
      </c>
      <c r="C2719" t="s">
        <v>2821</v>
      </c>
      <c r="D2719" t="s">
        <v>1051</v>
      </c>
      <c r="E2719" t="s">
        <v>20</v>
      </c>
      <c r="F2719" t="b">
        <v>0</v>
      </c>
      <c r="G2719" t="s">
        <v>41</v>
      </c>
      <c r="H2719" s="4">
        <v>45701.250231481477</v>
      </c>
      <c r="I2719" t="b">
        <v>1</v>
      </c>
      <c r="J2719" t="b">
        <v>1</v>
      </c>
      <c r="K2719" t="s">
        <v>24</v>
      </c>
      <c r="L2719" t="s">
        <v>36</v>
      </c>
      <c r="N2719">
        <v>30.5</v>
      </c>
      <c r="O2719" t="s">
        <v>1051</v>
      </c>
      <c r="P2719" t="s">
        <v>204</v>
      </c>
    </row>
    <row r="2720" spans="1:16" x14ac:dyDescent="0.55000000000000004">
      <c r="A2720" t="s">
        <v>0</v>
      </c>
      <c r="B2720" t="s">
        <v>0</v>
      </c>
      <c r="C2720" t="s">
        <v>585</v>
      </c>
      <c r="D2720" t="s">
        <v>3828</v>
      </c>
      <c r="E2720" t="s">
        <v>219</v>
      </c>
      <c r="F2720" t="b">
        <v>0</v>
      </c>
      <c r="G2720" t="s">
        <v>41</v>
      </c>
      <c r="H2720" s="4">
        <v>45701.250277777777</v>
      </c>
      <c r="I2720" t="b">
        <v>0</v>
      </c>
      <c r="J2720" t="b">
        <v>1</v>
      </c>
      <c r="K2720" t="s">
        <v>24</v>
      </c>
      <c r="L2720" t="s">
        <v>36</v>
      </c>
      <c r="N2720">
        <v>62.5</v>
      </c>
      <c r="O2720" t="s">
        <v>3776</v>
      </c>
      <c r="P2720" t="s">
        <v>1823</v>
      </c>
    </row>
    <row r="2721" spans="1:16" x14ac:dyDescent="0.55000000000000004">
      <c r="A2721" t="s">
        <v>25</v>
      </c>
      <c r="B2721" t="s">
        <v>7576</v>
      </c>
      <c r="C2721" t="s">
        <v>1322</v>
      </c>
      <c r="D2721" t="s">
        <v>3828</v>
      </c>
      <c r="E2721" t="s">
        <v>20</v>
      </c>
      <c r="F2721" t="b">
        <v>0</v>
      </c>
      <c r="G2721" t="s">
        <v>41</v>
      </c>
      <c r="H2721" s="4">
        <v>45701.250300925924</v>
      </c>
      <c r="I2721" t="b">
        <v>0</v>
      </c>
      <c r="J2721" t="b">
        <v>1</v>
      </c>
      <c r="K2721" t="s">
        <v>24</v>
      </c>
      <c r="L2721" t="s">
        <v>22</v>
      </c>
      <c r="M2721">
        <v>82500</v>
      </c>
      <c r="O2721" t="s">
        <v>3593</v>
      </c>
      <c r="P2721" t="s">
        <v>3529</v>
      </c>
    </row>
    <row r="2722" spans="1:16" x14ac:dyDescent="0.55000000000000004">
      <c r="A2722" t="s">
        <v>0</v>
      </c>
      <c r="B2722" t="s">
        <v>565</v>
      </c>
      <c r="C2722" t="s">
        <v>293</v>
      </c>
      <c r="D2722" t="s">
        <v>3973</v>
      </c>
      <c r="E2722" t="s">
        <v>51</v>
      </c>
      <c r="F2722" t="b">
        <v>0</v>
      </c>
      <c r="G2722" t="s">
        <v>41</v>
      </c>
      <c r="H2722" s="4">
        <v>45701.2503125</v>
      </c>
      <c r="I2722" t="b">
        <v>0</v>
      </c>
      <c r="J2722" t="b">
        <v>0</v>
      </c>
      <c r="K2722" t="s">
        <v>24</v>
      </c>
      <c r="L2722" t="s">
        <v>36</v>
      </c>
      <c r="N2722">
        <v>65.489997863769531</v>
      </c>
      <c r="O2722" t="s">
        <v>5558</v>
      </c>
      <c r="P2722" t="s">
        <v>5559</v>
      </c>
    </row>
    <row r="2723" spans="1:16" x14ac:dyDescent="0.55000000000000004">
      <c r="A2723" t="s">
        <v>25</v>
      </c>
      <c r="B2723" t="s">
        <v>7421</v>
      </c>
      <c r="C2723" t="s">
        <v>49</v>
      </c>
      <c r="D2723" t="s">
        <v>3108</v>
      </c>
      <c r="E2723" t="s">
        <v>20</v>
      </c>
      <c r="F2723" t="b">
        <v>0</v>
      </c>
      <c r="G2723" t="s">
        <v>41</v>
      </c>
      <c r="H2723" s="4">
        <v>45701.250462962962</v>
      </c>
      <c r="I2723" t="b">
        <v>0</v>
      </c>
      <c r="J2723" t="b">
        <v>1</v>
      </c>
      <c r="K2723" t="s">
        <v>24</v>
      </c>
      <c r="L2723" t="s">
        <v>22</v>
      </c>
      <c r="M2723">
        <v>220612</v>
      </c>
      <c r="O2723" t="s">
        <v>43</v>
      </c>
      <c r="P2723" t="s">
        <v>7422</v>
      </c>
    </row>
    <row r="2724" spans="1:16" x14ac:dyDescent="0.55000000000000004">
      <c r="A2724" t="s">
        <v>0</v>
      </c>
      <c r="B2724" t="s">
        <v>288</v>
      </c>
      <c r="C2724" t="s">
        <v>696</v>
      </c>
      <c r="D2724" t="s">
        <v>7423</v>
      </c>
      <c r="E2724" t="s">
        <v>51</v>
      </c>
      <c r="F2724" t="b">
        <v>0</v>
      </c>
      <c r="G2724" t="s">
        <v>30</v>
      </c>
      <c r="H2724" s="4">
        <v>45701.250902777778</v>
      </c>
      <c r="I2724" t="b">
        <v>1</v>
      </c>
      <c r="J2724" t="b">
        <v>1</v>
      </c>
      <c r="K2724" t="s">
        <v>24</v>
      </c>
      <c r="L2724" t="s">
        <v>36</v>
      </c>
      <c r="N2724">
        <v>25</v>
      </c>
      <c r="O2724" t="s">
        <v>2075</v>
      </c>
      <c r="P2724" t="s">
        <v>863</v>
      </c>
    </row>
    <row r="2725" spans="1:16" x14ac:dyDescent="0.55000000000000004">
      <c r="A2725" t="s">
        <v>19</v>
      </c>
      <c r="B2725" t="s">
        <v>7424</v>
      </c>
      <c r="C2725" t="s">
        <v>985</v>
      </c>
      <c r="D2725" t="s">
        <v>3973</v>
      </c>
      <c r="E2725" t="s">
        <v>20</v>
      </c>
      <c r="F2725" t="b">
        <v>0</v>
      </c>
      <c r="G2725" t="s">
        <v>27</v>
      </c>
      <c r="H2725" s="4">
        <v>45701.251006944447</v>
      </c>
      <c r="I2725" t="b">
        <v>0</v>
      </c>
      <c r="J2725" t="b">
        <v>1</v>
      </c>
      <c r="K2725" t="s">
        <v>24</v>
      </c>
      <c r="L2725" t="s">
        <v>22</v>
      </c>
      <c r="M2725">
        <v>260000</v>
      </c>
      <c r="O2725" t="s">
        <v>575</v>
      </c>
    </row>
    <row r="2726" spans="1:16" x14ac:dyDescent="0.55000000000000004">
      <c r="A2726" t="s">
        <v>0</v>
      </c>
      <c r="B2726" t="s">
        <v>0</v>
      </c>
      <c r="C2726" t="s">
        <v>1226</v>
      </c>
      <c r="D2726" t="s">
        <v>3828</v>
      </c>
      <c r="E2726" t="s">
        <v>20</v>
      </c>
      <c r="F2726" t="b">
        <v>0</v>
      </c>
      <c r="G2726" t="s">
        <v>52</v>
      </c>
      <c r="H2726" s="4">
        <v>45701.251215277778</v>
      </c>
      <c r="I2726" t="b">
        <v>0</v>
      </c>
      <c r="J2726" t="b">
        <v>0</v>
      </c>
      <c r="K2726" t="s">
        <v>24</v>
      </c>
      <c r="L2726" t="s">
        <v>22</v>
      </c>
      <c r="M2726">
        <v>70000</v>
      </c>
      <c r="O2726" t="s">
        <v>5918</v>
      </c>
      <c r="P2726" t="s">
        <v>5919</v>
      </c>
    </row>
    <row r="2727" spans="1:16" x14ac:dyDescent="0.55000000000000004">
      <c r="A2727" t="s">
        <v>1</v>
      </c>
      <c r="B2727" t="s">
        <v>661</v>
      </c>
      <c r="C2727" t="s">
        <v>1521</v>
      </c>
      <c r="D2727" t="s">
        <v>3973</v>
      </c>
      <c r="E2727" t="s">
        <v>20</v>
      </c>
      <c r="F2727" t="b">
        <v>0</v>
      </c>
      <c r="G2727" t="s">
        <v>52</v>
      </c>
      <c r="H2727" s="4">
        <v>45701.251643518517</v>
      </c>
      <c r="I2727" t="b">
        <v>0</v>
      </c>
      <c r="J2727" t="b">
        <v>0</v>
      </c>
      <c r="K2727" t="s">
        <v>24</v>
      </c>
      <c r="L2727" t="s">
        <v>22</v>
      </c>
      <c r="M2727">
        <v>81100</v>
      </c>
      <c r="O2727" t="s">
        <v>1549</v>
      </c>
    </row>
    <row r="2728" spans="1:16" x14ac:dyDescent="0.55000000000000004">
      <c r="A2728" t="s">
        <v>1</v>
      </c>
      <c r="B2728" t="s">
        <v>661</v>
      </c>
      <c r="C2728" t="s">
        <v>386</v>
      </c>
      <c r="D2728" t="s">
        <v>3828</v>
      </c>
      <c r="E2728" t="s">
        <v>20</v>
      </c>
      <c r="F2728" t="b">
        <v>0</v>
      </c>
      <c r="G2728" t="s">
        <v>41</v>
      </c>
      <c r="H2728" s="4">
        <v>45701.251944444448</v>
      </c>
      <c r="I2728" t="b">
        <v>0</v>
      </c>
      <c r="J2728" t="b">
        <v>1</v>
      </c>
      <c r="K2728" t="s">
        <v>24</v>
      </c>
      <c r="L2728" t="s">
        <v>22</v>
      </c>
      <c r="M2728">
        <v>127275.203125</v>
      </c>
      <c r="O2728" t="s">
        <v>7425</v>
      </c>
      <c r="P2728" t="s">
        <v>7426</v>
      </c>
    </row>
    <row r="2729" spans="1:16" x14ac:dyDescent="0.55000000000000004">
      <c r="A2729" t="s">
        <v>2</v>
      </c>
      <c r="B2729" t="s">
        <v>1544</v>
      </c>
      <c r="C2729" t="s">
        <v>39</v>
      </c>
      <c r="D2729" t="s">
        <v>4014</v>
      </c>
      <c r="E2729" t="s">
        <v>20</v>
      </c>
      <c r="F2729" t="b">
        <v>1</v>
      </c>
      <c r="G2729" t="s">
        <v>610</v>
      </c>
      <c r="H2729" s="4">
        <v>45701.257430555554</v>
      </c>
      <c r="I2729" t="b">
        <v>0</v>
      </c>
      <c r="J2729" t="b">
        <v>1</v>
      </c>
      <c r="K2729" t="s">
        <v>610</v>
      </c>
      <c r="L2729" t="s">
        <v>22</v>
      </c>
      <c r="M2729">
        <v>184000</v>
      </c>
      <c r="O2729" t="s">
        <v>3016</v>
      </c>
      <c r="P2729" t="s">
        <v>6878</v>
      </c>
    </row>
    <row r="2730" spans="1:16" x14ac:dyDescent="0.55000000000000004">
      <c r="A2730" t="s">
        <v>0</v>
      </c>
      <c r="B2730" t="s">
        <v>7427</v>
      </c>
      <c r="C2730" t="s">
        <v>3180</v>
      </c>
      <c r="D2730" t="s">
        <v>2208</v>
      </c>
      <c r="E2730" t="s">
        <v>20</v>
      </c>
      <c r="F2730" t="b">
        <v>0</v>
      </c>
      <c r="G2730" t="s">
        <v>23</v>
      </c>
      <c r="H2730" s="4">
        <v>45701.269016203703</v>
      </c>
      <c r="I2730" t="b">
        <v>0</v>
      </c>
      <c r="J2730" t="b">
        <v>0</v>
      </c>
      <c r="K2730" t="s">
        <v>24</v>
      </c>
      <c r="L2730" t="s">
        <v>36</v>
      </c>
      <c r="N2730">
        <v>33.5</v>
      </c>
      <c r="O2730" t="s">
        <v>3375</v>
      </c>
      <c r="P2730" t="s">
        <v>963</v>
      </c>
    </row>
    <row r="2731" spans="1:16" x14ac:dyDescent="0.55000000000000004">
      <c r="A2731" t="s">
        <v>2</v>
      </c>
      <c r="B2731" t="s">
        <v>2</v>
      </c>
      <c r="C2731" t="s">
        <v>7428</v>
      </c>
      <c r="D2731" t="s">
        <v>4972</v>
      </c>
      <c r="E2731" t="s">
        <v>20</v>
      </c>
      <c r="F2731" t="b">
        <v>0</v>
      </c>
      <c r="G2731" t="s">
        <v>226</v>
      </c>
      <c r="H2731" s="4">
        <v>45701.273310185177</v>
      </c>
      <c r="I2731" t="b">
        <v>1</v>
      </c>
      <c r="J2731" t="b">
        <v>0</v>
      </c>
      <c r="K2731" t="s">
        <v>226</v>
      </c>
      <c r="L2731" t="s">
        <v>22</v>
      </c>
      <c r="M2731">
        <v>65000</v>
      </c>
      <c r="O2731" t="s">
        <v>7429</v>
      </c>
      <c r="P2731" t="s">
        <v>7430</v>
      </c>
    </row>
    <row r="2732" spans="1:16" x14ac:dyDescent="0.55000000000000004">
      <c r="A2732" t="s">
        <v>19</v>
      </c>
      <c r="B2732" t="s">
        <v>7519</v>
      </c>
      <c r="C2732" t="s">
        <v>213</v>
      </c>
      <c r="D2732" t="s">
        <v>2208</v>
      </c>
      <c r="E2732" t="s">
        <v>20</v>
      </c>
      <c r="F2732" t="b">
        <v>0</v>
      </c>
      <c r="G2732" t="s">
        <v>41</v>
      </c>
      <c r="H2732" s="4">
        <v>45701.292048611111</v>
      </c>
      <c r="I2732" t="b">
        <v>0</v>
      </c>
      <c r="J2732" t="b">
        <v>1</v>
      </c>
      <c r="K2732" t="s">
        <v>24</v>
      </c>
      <c r="L2732" t="s">
        <v>22</v>
      </c>
      <c r="M2732">
        <v>193000</v>
      </c>
      <c r="O2732" t="s">
        <v>405</v>
      </c>
      <c r="P2732" t="s">
        <v>7520</v>
      </c>
    </row>
    <row r="2733" spans="1:16" x14ac:dyDescent="0.55000000000000004">
      <c r="A2733" t="s">
        <v>2</v>
      </c>
      <c r="B2733" t="s">
        <v>7431</v>
      </c>
      <c r="C2733" t="s">
        <v>172</v>
      </c>
      <c r="D2733" t="s">
        <v>2208</v>
      </c>
      <c r="E2733" t="s">
        <v>20</v>
      </c>
      <c r="F2733" t="b">
        <v>0</v>
      </c>
      <c r="G2733" t="s">
        <v>27</v>
      </c>
      <c r="H2733" s="4">
        <v>45701.293217592603</v>
      </c>
      <c r="I2733" t="b">
        <v>0</v>
      </c>
      <c r="J2733" t="b">
        <v>0</v>
      </c>
      <c r="K2733" t="s">
        <v>24</v>
      </c>
      <c r="L2733" t="s">
        <v>22</v>
      </c>
      <c r="M2733">
        <v>180000</v>
      </c>
      <c r="O2733" t="s">
        <v>2868</v>
      </c>
      <c r="P2733" t="s">
        <v>7432</v>
      </c>
    </row>
    <row r="2734" spans="1:16" x14ac:dyDescent="0.55000000000000004">
      <c r="A2734" t="s">
        <v>28</v>
      </c>
      <c r="B2734" t="s">
        <v>7577</v>
      </c>
      <c r="C2734" t="s">
        <v>39</v>
      </c>
      <c r="D2734" t="s">
        <v>3985</v>
      </c>
      <c r="E2734" t="s">
        <v>20</v>
      </c>
      <c r="F2734" t="b">
        <v>1</v>
      </c>
      <c r="G2734" t="s">
        <v>2713</v>
      </c>
      <c r="H2734" s="4">
        <v>45701.294016203698</v>
      </c>
      <c r="I2734" t="b">
        <v>0</v>
      </c>
      <c r="J2734" t="b">
        <v>1</v>
      </c>
      <c r="K2734" t="s">
        <v>2713</v>
      </c>
      <c r="L2734" t="s">
        <v>22</v>
      </c>
      <c r="M2734">
        <v>138433.5</v>
      </c>
      <c r="O2734" t="s">
        <v>7578</v>
      </c>
    </row>
    <row r="2735" spans="1:16" x14ac:dyDescent="0.55000000000000004">
      <c r="A2735" t="s">
        <v>2</v>
      </c>
      <c r="B2735" t="s">
        <v>7579</v>
      </c>
      <c r="C2735" t="s">
        <v>39</v>
      </c>
      <c r="D2735" t="s">
        <v>7580</v>
      </c>
      <c r="E2735" t="s">
        <v>20</v>
      </c>
      <c r="F2735" t="b">
        <v>1</v>
      </c>
      <c r="G2735" t="s">
        <v>816</v>
      </c>
      <c r="H2735" s="4">
        <v>45701.29515046296</v>
      </c>
      <c r="I2735" t="b">
        <v>0</v>
      </c>
      <c r="J2735" t="b">
        <v>0</v>
      </c>
      <c r="K2735" t="s">
        <v>816</v>
      </c>
      <c r="L2735" t="s">
        <v>22</v>
      </c>
      <c r="M2735">
        <v>87500</v>
      </c>
      <c r="O2735" t="s">
        <v>7580</v>
      </c>
      <c r="P2735" t="s">
        <v>7581</v>
      </c>
    </row>
    <row r="2736" spans="1:16" x14ac:dyDescent="0.55000000000000004">
      <c r="A2736" t="s">
        <v>0</v>
      </c>
      <c r="B2736" t="s">
        <v>4222</v>
      </c>
      <c r="D2736" t="s">
        <v>4220</v>
      </c>
      <c r="E2736" t="s">
        <v>20</v>
      </c>
      <c r="F2736" t="b">
        <v>0</v>
      </c>
      <c r="G2736" t="s">
        <v>1420</v>
      </c>
      <c r="H2736" s="4">
        <v>45701.298101851848</v>
      </c>
      <c r="I2736" t="b">
        <v>0</v>
      </c>
      <c r="J2736" t="b">
        <v>0</v>
      </c>
      <c r="K2736" t="s">
        <v>1420</v>
      </c>
      <c r="L2736" t="s">
        <v>22</v>
      </c>
      <c r="M2736">
        <v>65000</v>
      </c>
      <c r="O2736" t="s">
        <v>2946</v>
      </c>
      <c r="P2736" t="s">
        <v>1374</v>
      </c>
    </row>
    <row r="2737" spans="1:16" x14ac:dyDescent="0.55000000000000004">
      <c r="A2737" t="s">
        <v>1</v>
      </c>
      <c r="B2737" t="s">
        <v>7433</v>
      </c>
      <c r="C2737" t="s">
        <v>39</v>
      </c>
      <c r="D2737" t="s">
        <v>7434</v>
      </c>
      <c r="E2737" t="s">
        <v>20</v>
      </c>
      <c r="F2737" t="b">
        <v>1</v>
      </c>
      <c r="G2737" t="s">
        <v>1833</v>
      </c>
      <c r="H2737" s="4">
        <v>45701.299421296288</v>
      </c>
      <c r="I2737" t="b">
        <v>1</v>
      </c>
      <c r="J2737" t="b">
        <v>0</v>
      </c>
      <c r="K2737" t="s">
        <v>1833</v>
      </c>
      <c r="L2737" t="s">
        <v>22</v>
      </c>
      <c r="M2737">
        <v>47500</v>
      </c>
      <c r="O2737" t="s">
        <v>1426</v>
      </c>
    </row>
    <row r="2738" spans="1:16" x14ac:dyDescent="0.55000000000000004">
      <c r="A2738" t="s">
        <v>0</v>
      </c>
      <c r="B2738" t="s">
        <v>3335</v>
      </c>
      <c r="C2738" t="s">
        <v>160</v>
      </c>
      <c r="D2738" t="s">
        <v>4084</v>
      </c>
      <c r="E2738" t="s">
        <v>20</v>
      </c>
      <c r="F2738" t="b">
        <v>0</v>
      </c>
      <c r="G2738" t="s">
        <v>52</v>
      </c>
      <c r="H2738" s="4">
        <v>45701.303819444453</v>
      </c>
      <c r="I2738" t="b">
        <v>0</v>
      </c>
      <c r="J2738" t="b">
        <v>1</v>
      </c>
      <c r="K2738" t="s">
        <v>24</v>
      </c>
      <c r="L2738" t="s">
        <v>22</v>
      </c>
      <c r="M2738">
        <v>137500</v>
      </c>
      <c r="O2738" t="s">
        <v>88</v>
      </c>
      <c r="P2738" t="s">
        <v>7435</v>
      </c>
    </row>
    <row r="2739" spans="1:16" x14ac:dyDescent="0.55000000000000004">
      <c r="A2739" t="s">
        <v>89</v>
      </c>
      <c r="B2739" t="s">
        <v>7582</v>
      </c>
      <c r="C2739" t="s">
        <v>39</v>
      </c>
      <c r="D2739" t="s">
        <v>4627</v>
      </c>
      <c r="E2739" t="s">
        <v>20</v>
      </c>
      <c r="F2739" t="b">
        <v>1</v>
      </c>
      <c r="G2739" t="s">
        <v>4062</v>
      </c>
      <c r="H2739" s="4">
        <v>45701.308275462958</v>
      </c>
      <c r="I2739" t="b">
        <v>1</v>
      </c>
      <c r="J2739" t="b">
        <v>0</v>
      </c>
      <c r="K2739" t="s">
        <v>4062</v>
      </c>
      <c r="L2739" t="s">
        <v>22</v>
      </c>
      <c r="M2739">
        <v>170000</v>
      </c>
      <c r="O2739" t="s">
        <v>7583</v>
      </c>
      <c r="P2739" t="s">
        <v>7584</v>
      </c>
    </row>
    <row r="2740" spans="1:16" x14ac:dyDescent="0.55000000000000004">
      <c r="A2740" t="s">
        <v>89</v>
      </c>
      <c r="B2740" t="s">
        <v>7531</v>
      </c>
      <c r="C2740" t="s">
        <v>7532</v>
      </c>
      <c r="D2740" t="s">
        <v>4035</v>
      </c>
      <c r="E2740" t="s">
        <v>20</v>
      </c>
      <c r="F2740" t="b">
        <v>0</v>
      </c>
      <c r="G2740" t="s">
        <v>1119</v>
      </c>
      <c r="H2740" s="4">
        <v>45701.31212962963</v>
      </c>
      <c r="I2740" t="b">
        <v>0</v>
      </c>
      <c r="J2740" t="b">
        <v>0</v>
      </c>
      <c r="K2740" t="s">
        <v>1119</v>
      </c>
      <c r="L2740" t="s">
        <v>22</v>
      </c>
      <c r="M2740">
        <v>275000</v>
      </c>
      <c r="O2740" t="s">
        <v>7533</v>
      </c>
      <c r="P2740" t="s">
        <v>274</v>
      </c>
    </row>
    <row r="2741" spans="1:16" x14ac:dyDescent="0.55000000000000004">
      <c r="A2741" t="s">
        <v>89</v>
      </c>
      <c r="B2741" t="s">
        <v>7534</v>
      </c>
      <c r="C2741" t="s">
        <v>1420</v>
      </c>
      <c r="D2741" t="s">
        <v>4220</v>
      </c>
      <c r="E2741" t="s">
        <v>20</v>
      </c>
      <c r="F2741" t="b">
        <v>0</v>
      </c>
      <c r="G2741" t="s">
        <v>1420</v>
      </c>
      <c r="H2741" s="4">
        <v>45701.317175925928</v>
      </c>
      <c r="I2741" t="b">
        <v>0</v>
      </c>
      <c r="J2741" t="b">
        <v>0</v>
      </c>
      <c r="K2741" t="s">
        <v>1420</v>
      </c>
      <c r="L2741" t="s">
        <v>22</v>
      </c>
      <c r="M2741">
        <v>174400</v>
      </c>
      <c r="O2741" t="s">
        <v>1773</v>
      </c>
      <c r="P2741" t="s">
        <v>7535</v>
      </c>
    </row>
    <row r="2742" spans="1:16" x14ac:dyDescent="0.55000000000000004">
      <c r="A2742" t="s">
        <v>139</v>
      </c>
      <c r="B2742" t="s">
        <v>7436</v>
      </c>
      <c r="C2742" t="s">
        <v>2500</v>
      </c>
      <c r="D2742" t="s">
        <v>3970</v>
      </c>
      <c r="E2742" t="s">
        <v>20</v>
      </c>
      <c r="F2742" t="b">
        <v>0</v>
      </c>
      <c r="G2742" t="s">
        <v>41</v>
      </c>
      <c r="H2742" s="4">
        <v>45701.333784722221</v>
      </c>
      <c r="I2742" t="b">
        <v>0</v>
      </c>
      <c r="J2742" t="b">
        <v>1</v>
      </c>
      <c r="K2742" t="s">
        <v>24</v>
      </c>
      <c r="L2742" t="s">
        <v>22</v>
      </c>
      <c r="M2742">
        <v>96000</v>
      </c>
      <c r="O2742" t="s">
        <v>7437</v>
      </c>
    </row>
    <row r="2743" spans="1:16" x14ac:dyDescent="0.55000000000000004">
      <c r="A2743" t="s">
        <v>40</v>
      </c>
      <c r="B2743" t="s">
        <v>7438</v>
      </c>
      <c r="C2743" t="s">
        <v>151</v>
      </c>
      <c r="D2743" t="s">
        <v>5133</v>
      </c>
      <c r="E2743" t="s">
        <v>20</v>
      </c>
      <c r="F2743" t="b">
        <v>0</v>
      </c>
      <c r="G2743" t="s">
        <v>30</v>
      </c>
      <c r="H2743" s="4">
        <v>45701.334583333337</v>
      </c>
      <c r="I2743" t="b">
        <v>0</v>
      </c>
      <c r="J2743" t="b">
        <v>1</v>
      </c>
      <c r="K2743" t="s">
        <v>24</v>
      </c>
      <c r="L2743" t="s">
        <v>22</v>
      </c>
      <c r="M2743">
        <v>149743</v>
      </c>
      <c r="O2743" t="s">
        <v>7439</v>
      </c>
      <c r="P2743" t="s">
        <v>7440</v>
      </c>
    </row>
    <row r="2744" spans="1:16" x14ac:dyDescent="0.55000000000000004">
      <c r="A2744" t="s">
        <v>19</v>
      </c>
      <c r="B2744" t="s">
        <v>7557</v>
      </c>
      <c r="C2744" t="s">
        <v>453</v>
      </c>
      <c r="D2744" t="s">
        <v>3957</v>
      </c>
      <c r="E2744" t="s">
        <v>20</v>
      </c>
      <c r="F2744" t="b">
        <v>0</v>
      </c>
      <c r="G2744" t="s">
        <v>27</v>
      </c>
      <c r="H2744" s="4">
        <v>45701.334618055553</v>
      </c>
      <c r="I2744" t="b">
        <v>0</v>
      </c>
      <c r="J2744" t="b">
        <v>0</v>
      </c>
      <c r="K2744" t="s">
        <v>24</v>
      </c>
      <c r="L2744" t="s">
        <v>36</v>
      </c>
      <c r="N2744">
        <v>51.239997863769531</v>
      </c>
      <c r="O2744" t="s">
        <v>349</v>
      </c>
      <c r="P2744" t="s">
        <v>7558</v>
      </c>
    </row>
    <row r="2745" spans="1:16" x14ac:dyDescent="0.55000000000000004">
      <c r="A2745" t="s">
        <v>2</v>
      </c>
      <c r="B2745" t="s">
        <v>7441</v>
      </c>
      <c r="C2745" t="s">
        <v>29</v>
      </c>
      <c r="D2745" t="s">
        <v>3957</v>
      </c>
      <c r="E2745" t="s">
        <v>20</v>
      </c>
      <c r="F2745" t="b">
        <v>0</v>
      </c>
      <c r="G2745" t="s">
        <v>27</v>
      </c>
      <c r="H2745" s="4">
        <v>45701.334675925929</v>
      </c>
      <c r="I2745" t="b">
        <v>0</v>
      </c>
      <c r="J2745" t="b">
        <v>1</v>
      </c>
      <c r="K2745" t="s">
        <v>24</v>
      </c>
      <c r="L2745" t="s">
        <v>36</v>
      </c>
      <c r="N2745">
        <v>38.215000152587891</v>
      </c>
      <c r="O2745" t="s">
        <v>2768</v>
      </c>
      <c r="P2745" t="s">
        <v>128</v>
      </c>
    </row>
    <row r="2746" spans="1:16" x14ac:dyDescent="0.55000000000000004">
      <c r="A2746" t="s">
        <v>2</v>
      </c>
      <c r="B2746" t="s">
        <v>1676</v>
      </c>
      <c r="C2746" t="s">
        <v>92</v>
      </c>
      <c r="D2746" t="s">
        <v>4090</v>
      </c>
      <c r="E2746" t="s">
        <v>20</v>
      </c>
      <c r="F2746" t="b">
        <v>0</v>
      </c>
      <c r="G2746" t="s">
        <v>35</v>
      </c>
      <c r="H2746" s="4">
        <v>45701.335509259261</v>
      </c>
      <c r="I2746" t="b">
        <v>0</v>
      </c>
      <c r="J2746" t="b">
        <v>0</v>
      </c>
      <c r="K2746" t="s">
        <v>24</v>
      </c>
      <c r="L2746" t="s">
        <v>22</v>
      </c>
      <c r="M2746">
        <v>125000</v>
      </c>
      <c r="O2746" t="s">
        <v>202</v>
      </c>
      <c r="P2746" t="s">
        <v>7559</v>
      </c>
    </row>
    <row r="2747" spans="1:16" x14ac:dyDescent="0.55000000000000004">
      <c r="A2747" t="s">
        <v>2</v>
      </c>
      <c r="B2747" t="s">
        <v>7442</v>
      </c>
      <c r="C2747" t="s">
        <v>6313</v>
      </c>
      <c r="D2747" t="s">
        <v>3970</v>
      </c>
      <c r="E2747" t="s">
        <v>20</v>
      </c>
      <c r="F2747" t="b">
        <v>0</v>
      </c>
      <c r="G2747" t="s">
        <v>1420</v>
      </c>
      <c r="H2747" s="4">
        <v>45701.350810185177</v>
      </c>
      <c r="I2747" t="b">
        <v>0</v>
      </c>
      <c r="J2747" t="b">
        <v>0</v>
      </c>
      <c r="K2747" t="s">
        <v>1420</v>
      </c>
      <c r="L2747" t="s">
        <v>22</v>
      </c>
      <c r="M2747">
        <v>109605.5</v>
      </c>
      <c r="O2747" t="s">
        <v>7443</v>
      </c>
      <c r="P2747" t="s">
        <v>7444</v>
      </c>
    </row>
    <row r="2748" spans="1:16" x14ac:dyDescent="0.55000000000000004">
      <c r="A2748" t="s">
        <v>0</v>
      </c>
      <c r="B2748" t="s">
        <v>7536</v>
      </c>
      <c r="C2748" t="s">
        <v>3225</v>
      </c>
      <c r="D2748" t="s">
        <v>3828</v>
      </c>
      <c r="E2748" t="s">
        <v>20</v>
      </c>
      <c r="F2748" t="b">
        <v>0</v>
      </c>
      <c r="G2748" t="s">
        <v>27</v>
      </c>
      <c r="H2748" s="4">
        <v>45701.375081018523</v>
      </c>
      <c r="I2748" t="b">
        <v>1</v>
      </c>
      <c r="J2748" t="b">
        <v>1</v>
      </c>
      <c r="K2748" t="s">
        <v>24</v>
      </c>
      <c r="L2748" t="s">
        <v>22</v>
      </c>
      <c r="M2748">
        <v>80000</v>
      </c>
      <c r="O2748" t="s">
        <v>7537</v>
      </c>
      <c r="P2748" t="s">
        <v>7538</v>
      </c>
    </row>
    <row r="2749" spans="1:16" x14ac:dyDescent="0.55000000000000004">
      <c r="A2749" t="s">
        <v>0</v>
      </c>
      <c r="B2749" t="s">
        <v>7445</v>
      </c>
      <c r="C2749" t="s">
        <v>39</v>
      </c>
      <c r="D2749" t="s">
        <v>3828</v>
      </c>
      <c r="E2749" t="s">
        <v>20</v>
      </c>
      <c r="F2749" t="b">
        <v>1</v>
      </c>
      <c r="G2749" t="s">
        <v>27</v>
      </c>
      <c r="H2749" s="4">
        <v>45701.375150462962</v>
      </c>
      <c r="I2749" t="b">
        <v>1</v>
      </c>
      <c r="J2749" t="b">
        <v>0</v>
      </c>
      <c r="K2749" t="s">
        <v>24</v>
      </c>
      <c r="L2749" t="s">
        <v>22</v>
      </c>
      <c r="M2749">
        <v>163085</v>
      </c>
      <c r="O2749" t="s">
        <v>7446</v>
      </c>
      <c r="P2749" t="s">
        <v>709</v>
      </c>
    </row>
    <row r="2750" spans="1:16" x14ac:dyDescent="0.55000000000000004">
      <c r="A2750" t="s">
        <v>0</v>
      </c>
      <c r="B2750" t="s">
        <v>7447</v>
      </c>
      <c r="C2750" t="s">
        <v>585</v>
      </c>
      <c r="D2750" t="s">
        <v>4084</v>
      </c>
      <c r="E2750" t="s">
        <v>20</v>
      </c>
      <c r="F2750" t="b">
        <v>0</v>
      </c>
      <c r="G2750" t="s">
        <v>41</v>
      </c>
      <c r="H2750" s="4">
        <v>45701.375474537039</v>
      </c>
      <c r="I2750" t="b">
        <v>0</v>
      </c>
      <c r="J2750" t="b">
        <v>0</v>
      </c>
      <c r="K2750" t="s">
        <v>24</v>
      </c>
      <c r="L2750" t="s">
        <v>22</v>
      </c>
      <c r="M2750">
        <v>125000</v>
      </c>
      <c r="O2750" t="s">
        <v>374</v>
      </c>
      <c r="P2750" t="s">
        <v>7448</v>
      </c>
    </row>
    <row r="2751" spans="1:16" x14ac:dyDescent="0.55000000000000004">
      <c r="A2751" t="s">
        <v>1</v>
      </c>
      <c r="B2751" t="s">
        <v>4431</v>
      </c>
      <c r="C2751" t="s">
        <v>949</v>
      </c>
      <c r="D2751" t="s">
        <v>4432</v>
      </c>
      <c r="E2751" t="s">
        <v>20</v>
      </c>
      <c r="F2751" t="b">
        <v>0</v>
      </c>
      <c r="G2751" t="s">
        <v>30</v>
      </c>
      <c r="H2751" s="4">
        <v>45701.376006944447</v>
      </c>
      <c r="I2751" t="b">
        <v>0</v>
      </c>
      <c r="J2751" t="b">
        <v>1</v>
      </c>
      <c r="K2751" t="s">
        <v>24</v>
      </c>
      <c r="L2751" t="s">
        <v>22</v>
      </c>
      <c r="M2751">
        <v>99000</v>
      </c>
      <c r="O2751" t="s">
        <v>1763</v>
      </c>
      <c r="P2751" t="s">
        <v>4433</v>
      </c>
    </row>
    <row r="2752" spans="1:16" x14ac:dyDescent="0.55000000000000004">
      <c r="A2752" t="s">
        <v>0</v>
      </c>
      <c r="B2752" t="s">
        <v>5421</v>
      </c>
      <c r="C2752" t="s">
        <v>372</v>
      </c>
      <c r="D2752" t="s">
        <v>3957</v>
      </c>
      <c r="E2752" t="s">
        <v>34</v>
      </c>
      <c r="F2752" t="b">
        <v>0</v>
      </c>
      <c r="G2752" t="s">
        <v>27</v>
      </c>
      <c r="H2752" s="4">
        <v>45701.416701388887</v>
      </c>
      <c r="I2752" t="b">
        <v>1</v>
      </c>
      <c r="J2752" t="b">
        <v>0</v>
      </c>
      <c r="K2752" t="s">
        <v>24</v>
      </c>
      <c r="L2752" t="s">
        <v>36</v>
      </c>
      <c r="N2752">
        <v>27.979999542236332</v>
      </c>
      <c r="O2752" t="s">
        <v>4622</v>
      </c>
    </row>
    <row r="2753" spans="1:16" x14ac:dyDescent="0.55000000000000004">
      <c r="A2753" t="s">
        <v>40</v>
      </c>
      <c r="B2753" t="s">
        <v>7449</v>
      </c>
      <c r="C2753" t="s">
        <v>1546</v>
      </c>
      <c r="D2753" t="s">
        <v>3828</v>
      </c>
      <c r="E2753" t="s">
        <v>20</v>
      </c>
      <c r="F2753" t="b">
        <v>0</v>
      </c>
      <c r="G2753" t="s">
        <v>27</v>
      </c>
      <c r="H2753" s="4">
        <v>45701.417939814812</v>
      </c>
      <c r="I2753" t="b">
        <v>0</v>
      </c>
      <c r="J2753" t="b">
        <v>1</v>
      </c>
      <c r="K2753" t="s">
        <v>24</v>
      </c>
      <c r="L2753" t="s">
        <v>22</v>
      </c>
      <c r="M2753">
        <v>162225</v>
      </c>
      <c r="O2753" t="s">
        <v>254</v>
      </c>
      <c r="P2753" t="s">
        <v>7450</v>
      </c>
    </row>
    <row r="2754" spans="1:16" x14ac:dyDescent="0.55000000000000004">
      <c r="A2754" t="s">
        <v>40</v>
      </c>
      <c r="B2754" t="s">
        <v>2541</v>
      </c>
      <c r="C2754" t="s">
        <v>3347</v>
      </c>
      <c r="D2754" t="s">
        <v>3973</v>
      </c>
      <c r="E2754" t="s">
        <v>20</v>
      </c>
      <c r="F2754" t="b">
        <v>0</v>
      </c>
      <c r="G2754" t="s">
        <v>27</v>
      </c>
      <c r="H2754" s="4">
        <v>45701.418842592589</v>
      </c>
      <c r="I2754" t="b">
        <v>0</v>
      </c>
      <c r="J2754" t="b">
        <v>1</v>
      </c>
      <c r="K2754" t="s">
        <v>24</v>
      </c>
      <c r="L2754" t="s">
        <v>22</v>
      </c>
      <c r="M2754">
        <v>110500</v>
      </c>
      <c r="O2754" t="s">
        <v>2227</v>
      </c>
      <c r="P2754" t="s">
        <v>4333</v>
      </c>
    </row>
    <row r="2755" spans="1:16" x14ac:dyDescent="0.55000000000000004">
      <c r="A2755" t="s">
        <v>2</v>
      </c>
      <c r="B2755" t="s">
        <v>4385</v>
      </c>
      <c r="C2755" t="s">
        <v>3515</v>
      </c>
      <c r="D2755" t="s">
        <v>2208</v>
      </c>
      <c r="E2755" t="s">
        <v>34</v>
      </c>
      <c r="F2755" t="b">
        <v>0</v>
      </c>
      <c r="G2755" t="s">
        <v>41</v>
      </c>
      <c r="H2755" s="4">
        <v>45701.418923611112</v>
      </c>
      <c r="I2755" t="b">
        <v>0</v>
      </c>
      <c r="J2755" t="b">
        <v>1</v>
      </c>
      <c r="K2755" t="s">
        <v>24</v>
      </c>
      <c r="L2755" t="s">
        <v>22</v>
      </c>
      <c r="M2755">
        <v>165000</v>
      </c>
      <c r="O2755" t="s">
        <v>428</v>
      </c>
      <c r="P2755" t="s">
        <v>7451</v>
      </c>
    </row>
    <row r="2756" spans="1:16" x14ac:dyDescent="0.55000000000000004">
      <c r="A2756" t="s">
        <v>2</v>
      </c>
      <c r="B2756" t="s">
        <v>506</v>
      </c>
      <c r="C2756" t="s">
        <v>7585</v>
      </c>
      <c r="D2756" t="s">
        <v>2208</v>
      </c>
      <c r="E2756" t="s">
        <v>34</v>
      </c>
      <c r="F2756" t="b">
        <v>0</v>
      </c>
      <c r="G2756" t="s">
        <v>30</v>
      </c>
      <c r="H2756" s="4">
        <v>45701.419374999998</v>
      </c>
      <c r="I2756" t="b">
        <v>0</v>
      </c>
      <c r="J2756" t="b">
        <v>1</v>
      </c>
      <c r="K2756" t="s">
        <v>24</v>
      </c>
      <c r="L2756" t="s">
        <v>22</v>
      </c>
      <c r="M2756">
        <v>135000</v>
      </c>
      <c r="O2756" t="s">
        <v>428</v>
      </c>
      <c r="P2756" t="s">
        <v>4786</v>
      </c>
    </row>
    <row r="2757" spans="1:16" x14ac:dyDescent="0.55000000000000004">
      <c r="A2757" t="s">
        <v>28</v>
      </c>
      <c r="B2757" t="s">
        <v>642</v>
      </c>
      <c r="C2757" t="s">
        <v>696</v>
      </c>
      <c r="D2757" t="s">
        <v>3973</v>
      </c>
      <c r="E2757" t="s">
        <v>20</v>
      </c>
      <c r="F2757" t="b">
        <v>0</v>
      </c>
      <c r="G2757" t="s">
        <v>30</v>
      </c>
      <c r="H2757" s="4">
        <v>45701.420115740737</v>
      </c>
      <c r="I2757" t="b">
        <v>0</v>
      </c>
      <c r="J2757" t="b">
        <v>1</v>
      </c>
      <c r="K2757" t="s">
        <v>24</v>
      </c>
      <c r="L2757" t="s">
        <v>22</v>
      </c>
      <c r="M2757">
        <v>147000</v>
      </c>
      <c r="O2757" t="s">
        <v>950</v>
      </c>
      <c r="P2757" t="s">
        <v>6325</v>
      </c>
    </row>
    <row r="2758" spans="1:16" x14ac:dyDescent="0.55000000000000004">
      <c r="A2758" t="s">
        <v>89</v>
      </c>
      <c r="B2758" t="s">
        <v>7452</v>
      </c>
      <c r="C2758" t="s">
        <v>7313</v>
      </c>
      <c r="D2758" t="s">
        <v>2208</v>
      </c>
      <c r="E2758" t="s">
        <v>34</v>
      </c>
      <c r="F2758" t="b">
        <v>0</v>
      </c>
      <c r="G2758" t="s">
        <v>41</v>
      </c>
      <c r="H2758" s="4">
        <v>45701.433148148149</v>
      </c>
      <c r="I2758" t="b">
        <v>0</v>
      </c>
      <c r="J2758" t="b">
        <v>1</v>
      </c>
      <c r="K2758" t="s">
        <v>24</v>
      </c>
      <c r="L2758" t="s">
        <v>22</v>
      </c>
      <c r="M2758">
        <v>195000</v>
      </c>
      <c r="O2758" t="s">
        <v>428</v>
      </c>
      <c r="P2758" t="s">
        <v>7453</v>
      </c>
    </row>
    <row r="2759" spans="1:16" x14ac:dyDescent="0.55000000000000004">
      <c r="A2759" t="s">
        <v>2</v>
      </c>
      <c r="B2759" t="s">
        <v>6517</v>
      </c>
      <c r="C2759" t="s">
        <v>151</v>
      </c>
      <c r="D2759" t="s">
        <v>3973</v>
      </c>
      <c r="E2759" t="s">
        <v>20</v>
      </c>
      <c r="F2759" t="b">
        <v>0</v>
      </c>
      <c r="G2759" t="s">
        <v>30</v>
      </c>
      <c r="H2759" s="4">
        <v>45701.45925925926</v>
      </c>
      <c r="I2759" t="b">
        <v>0</v>
      </c>
      <c r="J2759" t="b">
        <v>1</v>
      </c>
      <c r="K2759" t="s">
        <v>24</v>
      </c>
      <c r="L2759" t="s">
        <v>22</v>
      </c>
      <c r="M2759">
        <v>140500</v>
      </c>
      <c r="O2759" t="s">
        <v>6518</v>
      </c>
      <c r="P2759" t="s">
        <v>6519</v>
      </c>
    </row>
    <row r="2760" spans="1:16" x14ac:dyDescent="0.55000000000000004">
      <c r="A2760" t="s">
        <v>2</v>
      </c>
      <c r="B2760" t="s">
        <v>307</v>
      </c>
      <c r="C2760" t="s">
        <v>39</v>
      </c>
      <c r="D2760" t="s">
        <v>7454</v>
      </c>
      <c r="E2760" t="s">
        <v>20</v>
      </c>
      <c r="F2760" t="b">
        <v>1</v>
      </c>
      <c r="G2760" t="s">
        <v>1094</v>
      </c>
      <c r="H2760" s="4">
        <v>45701.489560185182</v>
      </c>
      <c r="I2760" t="b">
        <v>1</v>
      </c>
      <c r="J2760" t="b">
        <v>0</v>
      </c>
      <c r="K2760" t="s">
        <v>1094</v>
      </c>
      <c r="L2760" t="s">
        <v>22</v>
      </c>
      <c r="M2760">
        <v>200000</v>
      </c>
      <c r="O2760" t="s">
        <v>7455</v>
      </c>
      <c r="P2760" t="s">
        <v>1818</v>
      </c>
    </row>
    <row r="2761" spans="1:16" x14ac:dyDescent="0.55000000000000004">
      <c r="A2761" t="s">
        <v>0</v>
      </c>
      <c r="B2761" t="s">
        <v>0</v>
      </c>
      <c r="C2761" t="s">
        <v>7560</v>
      </c>
      <c r="D2761" t="s">
        <v>7547</v>
      </c>
      <c r="E2761" t="s">
        <v>34</v>
      </c>
      <c r="F2761" t="b">
        <v>0</v>
      </c>
      <c r="G2761" t="s">
        <v>41</v>
      </c>
      <c r="H2761" s="4">
        <v>45701.500532407408</v>
      </c>
      <c r="I2761" t="b">
        <v>0</v>
      </c>
      <c r="J2761" t="b">
        <v>0</v>
      </c>
      <c r="K2761" t="s">
        <v>24</v>
      </c>
      <c r="L2761" t="s">
        <v>36</v>
      </c>
      <c r="N2761">
        <v>15</v>
      </c>
      <c r="O2761" t="s">
        <v>7548</v>
      </c>
      <c r="P2761" t="s">
        <v>61</v>
      </c>
    </row>
    <row r="2762" spans="1:16" x14ac:dyDescent="0.55000000000000004">
      <c r="A2762" t="s">
        <v>1</v>
      </c>
      <c r="B2762" t="s">
        <v>2955</v>
      </c>
      <c r="C2762" t="s">
        <v>2765</v>
      </c>
      <c r="D2762" t="s">
        <v>3973</v>
      </c>
      <c r="E2762" t="s">
        <v>20</v>
      </c>
      <c r="F2762" t="b">
        <v>0</v>
      </c>
      <c r="G2762" t="s">
        <v>52</v>
      </c>
      <c r="H2762" s="4">
        <v>45701.500891203701</v>
      </c>
      <c r="I2762" t="b">
        <v>0</v>
      </c>
      <c r="J2762" t="b">
        <v>1</v>
      </c>
      <c r="K2762" t="s">
        <v>24</v>
      </c>
      <c r="L2762" t="s">
        <v>22</v>
      </c>
      <c r="M2762">
        <v>174000</v>
      </c>
      <c r="O2762" t="s">
        <v>5482</v>
      </c>
      <c r="P2762" t="s">
        <v>603</v>
      </c>
    </row>
    <row r="2763" spans="1:16" x14ac:dyDescent="0.55000000000000004">
      <c r="A2763" t="s">
        <v>2</v>
      </c>
      <c r="B2763" t="s">
        <v>7406</v>
      </c>
      <c r="C2763" t="s">
        <v>3608</v>
      </c>
      <c r="D2763" t="s">
        <v>3973</v>
      </c>
      <c r="E2763" t="s">
        <v>20</v>
      </c>
      <c r="F2763" t="b">
        <v>0</v>
      </c>
      <c r="G2763" t="s">
        <v>27</v>
      </c>
      <c r="H2763" s="4">
        <v>45701.501215277778</v>
      </c>
      <c r="I2763" t="b">
        <v>0</v>
      </c>
      <c r="J2763" t="b">
        <v>0</v>
      </c>
      <c r="K2763" t="s">
        <v>24</v>
      </c>
      <c r="L2763" t="s">
        <v>22</v>
      </c>
      <c r="M2763">
        <v>82850</v>
      </c>
      <c r="O2763" t="s">
        <v>5482</v>
      </c>
      <c r="P2763" t="s">
        <v>3772</v>
      </c>
    </row>
    <row r="2764" spans="1:16" x14ac:dyDescent="0.55000000000000004">
      <c r="A2764" t="s">
        <v>1</v>
      </c>
      <c r="B2764" t="s">
        <v>5636</v>
      </c>
      <c r="C2764" t="s">
        <v>236</v>
      </c>
      <c r="D2764" t="s">
        <v>3957</v>
      </c>
      <c r="E2764" t="s">
        <v>34</v>
      </c>
      <c r="F2764" t="b">
        <v>0</v>
      </c>
      <c r="G2764" t="s">
        <v>27</v>
      </c>
      <c r="H2764" s="4">
        <v>45701.501550925917</v>
      </c>
      <c r="I2764" t="b">
        <v>0</v>
      </c>
      <c r="J2764" t="b">
        <v>1</v>
      </c>
      <c r="K2764" t="s">
        <v>24</v>
      </c>
      <c r="L2764" t="s">
        <v>36</v>
      </c>
      <c r="N2764">
        <v>46.050003051757813</v>
      </c>
      <c r="O2764" t="s">
        <v>5637</v>
      </c>
      <c r="P2764" t="s">
        <v>5638</v>
      </c>
    </row>
    <row r="2765" spans="1:16" x14ac:dyDescent="0.55000000000000004">
      <c r="A2765" t="s">
        <v>2</v>
      </c>
      <c r="B2765" t="s">
        <v>7456</v>
      </c>
      <c r="C2765" t="s">
        <v>114</v>
      </c>
      <c r="D2765" t="s">
        <v>3973</v>
      </c>
      <c r="E2765" t="s">
        <v>20</v>
      </c>
      <c r="F2765" t="b">
        <v>0</v>
      </c>
      <c r="G2765" t="s">
        <v>27</v>
      </c>
      <c r="H2765" s="4">
        <v>45701.501689814817</v>
      </c>
      <c r="I2765" t="b">
        <v>0</v>
      </c>
      <c r="J2765" t="b">
        <v>1</v>
      </c>
      <c r="K2765" t="s">
        <v>24</v>
      </c>
      <c r="L2765" t="s">
        <v>22</v>
      </c>
      <c r="M2765">
        <v>207500</v>
      </c>
      <c r="O2765" t="s">
        <v>341</v>
      </c>
      <c r="P2765" t="s">
        <v>7457</v>
      </c>
    </row>
    <row r="2766" spans="1:16" x14ac:dyDescent="0.55000000000000004">
      <c r="A2766" t="s">
        <v>1</v>
      </c>
      <c r="B2766" t="s">
        <v>7561</v>
      </c>
      <c r="C2766" t="s">
        <v>713</v>
      </c>
      <c r="D2766" t="s">
        <v>3973</v>
      </c>
      <c r="E2766" t="s">
        <v>20</v>
      </c>
      <c r="F2766" t="b">
        <v>0</v>
      </c>
      <c r="G2766" t="s">
        <v>27</v>
      </c>
      <c r="H2766" s="4">
        <v>45701.501770833333</v>
      </c>
      <c r="I2766" t="b">
        <v>0</v>
      </c>
      <c r="J2766" t="b">
        <v>1</v>
      </c>
      <c r="K2766" t="s">
        <v>24</v>
      </c>
      <c r="L2766" t="s">
        <v>22</v>
      </c>
      <c r="M2766">
        <v>113750</v>
      </c>
      <c r="O2766" t="s">
        <v>5482</v>
      </c>
      <c r="P2766" t="s">
        <v>7562</v>
      </c>
    </row>
    <row r="2767" spans="1:16" x14ac:dyDescent="0.55000000000000004">
      <c r="A2767" t="s">
        <v>1</v>
      </c>
      <c r="B2767" t="s">
        <v>844</v>
      </c>
      <c r="C2767" t="s">
        <v>3608</v>
      </c>
      <c r="D2767" t="s">
        <v>3973</v>
      </c>
      <c r="E2767" t="s">
        <v>20</v>
      </c>
      <c r="F2767" t="b">
        <v>0</v>
      </c>
      <c r="G2767" t="s">
        <v>30</v>
      </c>
      <c r="H2767" s="4">
        <v>45701.502858796302</v>
      </c>
      <c r="I2767" t="b">
        <v>0</v>
      </c>
      <c r="J2767" t="b">
        <v>0</v>
      </c>
      <c r="K2767" t="s">
        <v>24</v>
      </c>
      <c r="L2767" t="s">
        <v>22</v>
      </c>
      <c r="M2767">
        <v>174500</v>
      </c>
      <c r="O2767" t="s">
        <v>5482</v>
      </c>
      <c r="P2767" t="s">
        <v>302</v>
      </c>
    </row>
    <row r="2768" spans="1:16" x14ac:dyDescent="0.55000000000000004">
      <c r="A2768" t="s">
        <v>40</v>
      </c>
      <c r="B2768" t="s">
        <v>6048</v>
      </c>
      <c r="C2768" t="s">
        <v>194</v>
      </c>
      <c r="D2768" t="s">
        <v>4035</v>
      </c>
      <c r="E2768" t="s">
        <v>20</v>
      </c>
      <c r="F2768" t="b">
        <v>0</v>
      </c>
      <c r="G2768" t="s">
        <v>158</v>
      </c>
      <c r="H2768" s="4">
        <v>45701.504050925927</v>
      </c>
      <c r="I2768" t="b">
        <v>1</v>
      </c>
      <c r="J2768" t="b">
        <v>0</v>
      </c>
      <c r="K2768" t="s">
        <v>158</v>
      </c>
      <c r="L2768" t="s">
        <v>22</v>
      </c>
      <c r="M2768">
        <v>86459.5</v>
      </c>
      <c r="O2768" t="s">
        <v>6045</v>
      </c>
      <c r="P2768" t="s">
        <v>6049</v>
      </c>
    </row>
    <row r="2769" spans="1:16" x14ac:dyDescent="0.55000000000000004">
      <c r="A2769" t="s">
        <v>28</v>
      </c>
      <c r="B2769" t="s">
        <v>7458</v>
      </c>
      <c r="C2769" t="s">
        <v>39</v>
      </c>
      <c r="D2769" t="s">
        <v>3973</v>
      </c>
      <c r="E2769" t="s">
        <v>20</v>
      </c>
      <c r="F2769" t="b">
        <v>1</v>
      </c>
      <c r="G2769" t="s">
        <v>106</v>
      </c>
      <c r="H2769" s="4">
        <v>45701.50849537037</v>
      </c>
      <c r="I2769" t="b">
        <v>0</v>
      </c>
      <c r="J2769" t="b">
        <v>0</v>
      </c>
      <c r="K2769" t="s">
        <v>106</v>
      </c>
      <c r="L2769" t="s">
        <v>36</v>
      </c>
      <c r="N2769">
        <v>50</v>
      </c>
      <c r="O2769" t="s">
        <v>7413</v>
      </c>
      <c r="P2769" t="s">
        <v>7459</v>
      </c>
    </row>
    <row r="2770" spans="1:16" x14ac:dyDescent="0.55000000000000004">
      <c r="A2770" t="s">
        <v>0</v>
      </c>
      <c r="B2770" t="s">
        <v>0</v>
      </c>
      <c r="C2770" t="s">
        <v>569</v>
      </c>
      <c r="D2770" t="s">
        <v>7547</v>
      </c>
      <c r="E2770" t="s">
        <v>34</v>
      </c>
      <c r="F2770" t="b">
        <v>0</v>
      </c>
      <c r="G2770" t="s">
        <v>52</v>
      </c>
      <c r="H2770" s="4">
        <v>45701.515636574077</v>
      </c>
      <c r="I2770" t="b">
        <v>0</v>
      </c>
      <c r="J2770" t="b">
        <v>0</v>
      </c>
      <c r="K2770" t="s">
        <v>24</v>
      </c>
      <c r="L2770" t="s">
        <v>36</v>
      </c>
      <c r="N2770">
        <v>15</v>
      </c>
      <c r="O2770" t="s">
        <v>7548</v>
      </c>
      <c r="P2770" t="s">
        <v>61</v>
      </c>
    </row>
    <row r="2771" spans="1:16" x14ac:dyDescent="0.55000000000000004">
      <c r="A2771" t="s">
        <v>0</v>
      </c>
      <c r="B2771" t="s">
        <v>7586</v>
      </c>
      <c r="C2771" t="s">
        <v>1343</v>
      </c>
      <c r="D2771" t="s">
        <v>2208</v>
      </c>
      <c r="E2771" t="s">
        <v>20</v>
      </c>
      <c r="F2771" t="b">
        <v>0</v>
      </c>
      <c r="G2771" t="s">
        <v>27</v>
      </c>
      <c r="H2771" s="4">
        <v>45701.541712962957</v>
      </c>
      <c r="I2771" t="b">
        <v>0</v>
      </c>
      <c r="J2771" t="b">
        <v>1</v>
      </c>
      <c r="K2771" t="s">
        <v>24</v>
      </c>
      <c r="L2771" t="s">
        <v>22</v>
      </c>
      <c r="M2771">
        <v>60700</v>
      </c>
      <c r="O2771" t="s">
        <v>2918</v>
      </c>
      <c r="P2771" t="s">
        <v>1711</v>
      </c>
    </row>
    <row r="2772" spans="1:16" x14ac:dyDescent="0.55000000000000004">
      <c r="A2772" t="s">
        <v>139</v>
      </c>
      <c r="B2772" t="s">
        <v>7460</v>
      </c>
      <c r="C2772" t="s">
        <v>1867</v>
      </c>
      <c r="D2772" t="s">
        <v>2208</v>
      </c>
      <c r="E2772" t="s">
        <v>105</v>
      </c>
      <c r="F2772" t="b">
        <v>0</v>
      </c>
      <c r="G2772" t="s">
        <v>27</v>
      </c>
      <c r="H2772" s="4">
        <v>45701.54178240741</v>
      </c>
      <c r="I2772" t="b">
        <v>0</v>
      </c>
      <c r="J2772" t="b">
        <v>1</v>
      </c>
      <c r="K2772" t="s">
        <v>24</v>
      </c>
      <c r="L2772" t="s">
        <v>22</v>
      </c>
      <c r="M2772">
        <v>93500</v>
      </c>
      <c r="O2772" t="s">
        <v>7461</v>
      </c>
      <c r="P2772" t="s">
        <v>2014</v>
      </c>
    </row>
    <row r="2773" spans="1:16" x14ac:dyDescent="0.55000000000000004">
      <c r="A2773" t="s">
        <v>25</v>
      </c>
      <c r="B2773" t="s">
        <v>7587</v>
      </c>
      <c r="C2773" t="s">
        <v>622</v>
      </c>
      <c r="D2773" t="s">
        <v>3973</v>
      </c>
      <c r="E2773" t="s">
        <v>20</v>
      </c>
      <c r="F2773" t="b">
        <v>0</v>
      </c>
      <c r="G2773" t="s">
        <v>35</v>
      </c>
      <c r="H2773" s="4">
        <v>45701.542071759257</v>
      </c>
      <c r="I2773" t="b">
        <v>0</v>
      </c>
      <c r="J2773" t="b">
        <v>1</v>
      </c>
      <c r="K2773" t="s">
        <v>24</v>
      </c>
      <c r="L2773" t="s">
        <v>22</v>
      </c>
      <c r="M2773">
        <v>115850</v>
      </c>
      <c r="O2773" t="s">
        <v>7588</v>
      </c>
      <c r="P2773" t="s">
        <v>66</v>
      </c>
    </row>
    <row r="2774" spans="1:16" x14ac:dyDescent="0.55000000000000004">
      <c r="A2774" t="s">
        <v>1</v>
      </c>
      <c r="B2774" t="s">
        <v>2473</v>
      </c>
      <c r="C2774" t="s">
        <v>1845</v>
      </c>
      <c r="D2774" t="s">
        <v>4084</v>
      </c>
      <c r="E2774" t="s">
        <v>20</v>
      </c>
      <c r="F2774" t="b">
        <v>0</v>
      </c>
      <c r="G2774" t="s">
        <v>27</v>
      </c>
      <c r="H2774" s="4">
        <v>45701.543252314812</v>
      </c>
      <c r="I2774" t="b">
        <v>0</v>
      </c>
      <c r="J2774" t="b">
        <v>1</v>
      </c>
      <c r="K2774" t="s">
        <v>24</v>
      </c>
      <c r="L2774" t="s">
        <v>22</v>
      </c>
      <c r="M2774">
        <v>145000</v>
      </c>
      <c r="O2774" t="s">
        <v>1388</v>
      </c>
      <c r="P2774" t="s">
        <v>7462</v>
      </c>
    </row>
    <row r="2775" spans="1:16" x14ac:dyDescent="0.55000000000000004">
      <c r="A2775" t="s">
        <v>40</v>
      </c>
      <c r="B2775" t="s">
        <v>7463</v>
      </c>
      <c r="C2775" t="s">
        <v>2701</v>
      </c>
      <c r="D2775" t="s">
        <v>3828</v>
      </c>
      <c r="E2775" t="s">
        <v>20</v>
      </c>
      <c r="F2775" t="b">
        <v>0</v>
      </c>
      <c r="G2775" t="s">
        <v>41</v>
      </c>
      <c r="H2775" s="4">
        <v>45701.543657407397</v>
      </c>
      <c r="I2775" t="b">
        <v>1</v>
      </c>
      <c r="J2775" t="b">
        <v>1</v>
      </c>
      <c r="K2775" t="s">
        <v>24</v>
      </c>
      <c r="L2775" t="s">
        <v>36</v>
      </c>
      <c r="N2775">
        <v>60</v>
      </c>
      <c r="O2775" t="s">
        <v>7464</v>
      </c>
      <c r="P2775" t="s">
        <v>7465</v>
      </c>
    </row>
    <row r="2776" spans="1:16" x14ac:dyDescent="0.55000000000000004">
      <c r="A2776" t="s">
        <v>19</v>
      </c>
      <c r="B2776" t="s">
        <v>7466</v>
      </c>
      <c r="C2776" t="s">
        <v>2765</v>
      </c>
      <c r="D2776" t="s">
        <v>3957</v>
      </c>
      <c r="E2776" t="s">
        <v>20</v>
      </c>
      <c r="F2776" t="b">
        <v>0</v>
      </c>
      <c r="G2776" t="s">
        <v>23</v>
      </c>
      <c r="H2776" s="4">
        <v>45701.581053240741</v>
      </c>
      <c r="I2776" t="b">
        <v>0</v>
      </c>
      <c r="J2776" t="b">
        <v>1</v>
      </c>
      <c r="K2776" t="s">
        <v>24</v>
      </c>
      <c r="L2776" t="s">
        <v>36</v>
      </c>
      <c r="N2776">
        <v>11.335000038146971</v>
      </c>
      <c r="O2776" t="s">
        <v>254</v>
      </c>
      <c r="P2776" t="s">
        <v>1637</v>
      </c>
    </row>
    <row r="2777" spans="1:16" x14ac:dyDescent="0.55000000000000004">
      <c r="A2777" t="s">
        <v>0</v>
      </c>
      <c r="B2777" t="s">
        <v>7549</v>
      </c>
      <c r="C2777" t="s">
        <v>484</v>
      </c>
      <c r="D2777" t="s">
        <v>3828</v>
      </c>
      <c r="E2777" t="s">
        <v>20</v>
      </c>
      <c r="F2777" t="b">
        <v>0</v>
      </c>
      <c r="G2777" t="s">
        <v>27</v>
      </c>
      <c r="H2777" s="4">
        <v>45701.583402777767</v>
      </c>
      <c r="I2777" t="b">
        <v>0</v>
      </c>
      <c r="J2777" t="b">
        <v>1</v>
      </c>
      <c r="K2777" t="s">
        <v>24</v>
      </c>
      <c r="L2777" t="s">
        <v>22</v>
      </c>
      <c r="M2777">
        <v>70000</v>
      </c>
      <c r="O2777" t="s">
        <v>7550</v>
      </c>
      <c r="P2777" t="s">
        <v>280</v>
      </c>
    </row>
    <row r="2778" spans="1:16" x14ac:dyDescent="0.55000000000000004">
      <c r="A2778" t="s">
        <v>0</v>
      </c>
      <c r="B2778" t="s">
        <v>7467</v>
      </c>
      <c r="C2778" t="s">
        <v>859</v>
      </c>
      <c r="D2778" t="s">
        <v>3957</v>
      </c>
      <c r="E2778" t="s">
        <v>20</v>
      </c>
      <c r="F2778" t="b">
        <v>0</v>
      </c>
      <c r="G2778" t="s">
        <v>27</v>
      </c>
      <c r="H2778" s="4">
        <v>45701.583518518521</v>
      </c>
      <c r="I2778" t="b">
        <v>0</v>
      </c>
      <c r="J2778" t="b">
        <v>1</v>
      </c>
      <c r="K2778" t="s">
        <v>24</v>
      </c>
      <c r="L2778" t="s">
        <v>36</v>
      </c>
      <c r="N2778">
        <v>24.014999389648441</v>
      </c>
      <c r="O2778" t="s">
        <v>7468</v>
      </c>
      <c r="P2778" t="s">
        <v>1304</v>
      </c>
    </row>
    <row r="2779" spans="1:16" x14ac:dyDescent="0.55000000000000004">
      <c r="A2779" t="s">
        <v>25</v>
      </c>
      <c r="B2779" t="s">
        <v>7521</v>
      </c>
      <c r="C2779" t="s">
        <v>82</v>
      </c>
      <c r="D2779" t="s">
        <v>3828</v>
      </c>
      <c r="E2779" t="s">
        <v>20</v>
      </c>
      <c r="F2779" t="b">
        <v>0</v>
      </c>
      <c r="G2779" t="s">
        <v>27</v>
      </c>
      <c r="H2779" s="4">
        <v>45701.584178240737</v>
      </c>
      <c r="I2779" t="b">
        <v>0</v>
      </c>
      <c r="J2779" t="b">
        <v>1</v>
      </c>
      <c r="K2779" t="s">
        <v>24</v>
      </c>
      <c r="L2779" t="s">
        <v>22</v>
      </c>
      <c r="M2779">
        <v>85210.5</v>
      </c>
      <c r="O2779" t="s">
        <v>7522</v>
      </c>
      <c r="P2779" t="s">
        <v>2884</v>
      </c>
    </row>
    <row r="2780" spans="1:16" x14ac:dyDescent="0.55000000000000004">
      <c r="A2780" t="s">
        <v>2</v>
      </c>
      <c r="B2780" t="s">
        <v>170</v>
      </c>
      <c r="C2780" t="s">
        <v>171</v>
      </c>
      <c r="D2780" t="s">
        <v>3957</v>
      </c>
      <c r="E2780" t="s">
        <v>20</v>
      </c>
      <c r="F2780" t="b">
        <v>0</v>
      </c>
      <c r="G2780" t="s">
        <v>27</v>
      </c>
      <c r="H2780" s="4">
        <v>45701.584618055553</v>
      </c>
      <c r="I2780" t="b">
        <v>0</v>
      </c>
      <c r="J2780" t="b">
        <v>1</v>
      </c>
      <c r="K2780" t="s">
        <v>24</v>
      </c>
      <c r="L2780" t="s">
        <v>36</v>
      </c>
      <c r="N2780">
        <v>46.060001373291023</v>
      </c>
      <c r="O2780" t="s">
        <v>7563</v>
      </c>
      <c r="P2780" t="s">
        <v>7564</v>
      </c>
    </row>
    <row r="2781" spans="1:16" x14ac:dyDescent="0.55000000000000004">
      <c r="A2781" t="s">
        <v>28</v>
      </c>
      <c r="B2781" t="s">
        <v>7469</v>
      </c>
      <c r="C2781" t="s">
        <v>24</v>
      </c>
      <c r="D2781" t="s">
        <v>3973</v>
      </c>
      <c r="E2781" t="s">
        <v>20</v>
      </c>
      <c r="F2781" t="b">
        <v>0</v>
      </c>
      <c r="G2781" t="s">
        <v>27</v>
      </c>
      <c r="H2781" s="4">
        <v>45701.585509259261</v>
      </c>
      <c r="I2781" t="b">
        <v>0</v>
      </c>
      <c r="J2781" t="b">
        <v>0</v>
      </c>
      <c r="K2781" t="s">
        <v>24</v>
      </c>
      <c r="L2781" t="s">
        <v>22</v>
      </c>
      <c r="M2781">
        <v>155000</v>
      </c>
      <c r="O2781" t="s">
        <v>7470</v>
      </c>
      <c r="P2781" t="s">
        <v>7471</v>
      </c>
    </row>
    <row r="2782" spans="1:16" x14ac:dyDescent="0.55000000000000004">
      <c r="A2782" t="s">
        <v>191</v>
      </c>
      <c r="B2782" t="s">
        <v>7472</v>
      </c>
      <c r="C2782" t="s">
        <v>972</v>
      </c>
      <c r="D2782" t="s">
        <v>4084</v>
      </c>
      <c r="E2782" t="s">
        <v>20</v>
      </c>
      <c r="F2782" t="b">
        <v>0</v>
      </c>
      <c r="G2782" t="s">
        <v>862</v>
      </c>
      <c r="H2782" s="4">
        <v>45701.589016203703</v>
      </c>
      <c r="I2782" t="b">
        <v>0</v>
      </c>
      <c r="J2782" t="b">
        <v>0</v>
      </c>
      <c r="K2782" t="s">
        <v>862</v>
      </c>
      <c r="L2782" t="s">
        <v>22</v>
      </c>
      <c r="M2782">
        <v>127500</v>
      </c>
      <c r="O2782" t="s">
        <v>7473</v>
      </c>
      <c r="P2782" t="s">
        <v>7474</v>
      </c>
    </row>
    <row r="2783" spans="1:16" x14ac:dyDescent="0.55000000000000004">
      <c r="A2783" t="s">
        <v>0</v>
      </c>
      <c r="B2783" t="s">
        <v>5357</v>
      </c>
      <c r="C2783" t="s">
        <v>5358</v>
      </c>
      <c r="D2783" t="s">
        <v>3828</v>
      </c>
      <c r="E2783" t="s">
        <v>219</v>
      </c>
      <c r="F2783" t="b">
        <v>0</v>
      </c>
      <c r="G2783" t="s">
        <v>27</v>
      </c>
      <c r="H2783" s="4">
        <v>45701.625069444453</v>
      </c>
      <c r="I2783" t="b">
        <v>1</v>
      </c>
      <c r="J2783" t="b">
        <v>1</v>
      </c>
      <c r="K2783" t="s">
        <v>24</v>
      </c>
      <c r="L2783" t="s">
        <v>36</v>
      </c>
      <c r="N2783">
        <v>26.494998931884769</v>
      </c>
      <c r="O2783" t="s">
        <v>3769</v>
      </c>
      <c r="P2783" t="s">
        <v>1702</v>
      </c>
    </row>
    <row r="2784" spans="1:16" x14ac:dyDescent="0.55000000000000004">
      <c r="A2784" t="s">
        <v>0</v>
      </c>
      <c r="B2784" t="s">
        <v>7475</v>
      </c>
      <c r="C2784" t="s">
        <v>179</v>
      </c>
      <c r="D2784" t="s">
        <v>2208</v>
      </c>
      <c r="E2784" t="s">
        <v>20</v>
      </c>
      <c r="F2784" t="b">
        <v>0</v>
      </c>
      <c r="G2784" t="s">
        <v>27</v>
      </c>
      <c r="H2784" s="4">
        <v>45701.625173611108</v>
      </c>
      <c r="I2784" t="b">
        <v>0</v>
      </c>
      <c r="J2784" t="b">
        <v>0</v>
      </c>
      <c r="K2784" t="s">
        <v>24</v>
      </c>
      <c r="L2784" t="s">
        <v>22</v>
      </c>
      <c r="M2784">
        <v>61750</v>
      </c>
      <c r="O2784" t="s">
        <v>7476</v>
      </c>
      <c r="P2784" t="s">
        <v>7477</v>
      </c>
    </row>
    <row r="2785" spans="1:16" x14ac:dyDescent="0.55000000000000004">
      <c r="A2785" t="s">
        <v>0</v>
      </c>
      <c r="B2785" t="s">
        <v>7478</v>
      </c>
      <c r="C2785" t="s">
        <v>2883</v>
      </c>
      <c r="D2785" t="s">
        <v>3828</v>
      </c>
      <c r="E2785" t="s">
        <v>51</v>
      </c>
      <c r="F2785" t="b">
        <v>0</v>
      </c>
      <c r="G2785" t="s">
        <v>30</v>
      </c>
      <c r="H2785" s="4">
        <v>45701.625601851847</v>
      </c>
      <c r="I2785" t="b">
        <v>1</v>
      </c>
      <c r="J2785" t="b">
        <v>0</v>
      </c>
      <c r="K2785" t="s">
        <v>24</v>
      </c>
      <c r="L2785" t="s">
        <v>36</v>
      </c>
      <c r="N2785">
        <v>53.5</v>
      </c>
      <c r="O2785" t="s">
        <v>7479</v>
      </c>
      <c r="P2785" t="s">
        <v>338</v>
      </c>
    </row>
    <row r="2786" spans="1:16" x14ac:dyDescent="0.55000000000000004">
      <c r="A2786" t="s">
        <v>1</v>
      </c>
      <c r="B2786" t="s">
        <v>4444</v>
      </c>
      <c r="C2786" t="s">
        <v>122</v>
      </c>
      <c r="D2786" t="s">
        <v>3973</v>
      </c>
      <c r="E2786" t="s">
        <v>20</v>
      </c>
      <c r="F2786" t="b">
        <v>0</v>
      </c>
      <c r="G2786" t="s">
        <v>52</v>
      </c>
      <c r="H2786" s="4">
        <v>45701.625740740739</v>
      </c>
      <c r="I2786" t="b">
        <v>0</v>
      </c>
      <c r="J2786" t="b">
        <v>1</v>
      </c>
      <c r="K2786" t="s">
        <v>24</v>
      </c>
      <c r="L2786" t="s">
        <v>22</v>
      </c>
      <c r="M2786">
        <v>222545</v>
      </c>
      <c r="O2786" t="s">
        <v>759</v>
      </c>
      <c r="P2786" t="s">
        <v>2237</v>
      </c>
    </row>
    <row r="2787" spans="1:16" x14ac:dyDescent="0.55000000000000004">
      <c r="A2787" t="s">
        <v>1</v>
      </c>
      <c r="B2787" t="s">
        <v>7480</v>
      </c>
      <c r="C2787" t="s">
        <v>82</v>
      </c>
      <c r="D2787" t="s">
        <v>4084</v>
      </c>
      <c r="E2787" t="s">
        <v>20</v>
      </c>
      <c r="F2787" t="b">
        <v>0</v>
      </c>
      <c r="G2787" t="s">
        <v>27</v>
      </c>
      <c r="H2787" s="4">
        <v>45701.626018518517</v>
      </c>
      <c r="I2787" t="b">
        <v>0</v>
      </c>
      <c r="J2787" t="b">
        <v>0</v>
      </c>
      <c r="K2787" t="s">
        <v>24</v>
      </c>
      <c r="L2787" t="s">
        <v>22</v>
      </c>
      <c r="M2787">
        <v>155000</v>
      </c>
      <c r="O2787" t="s">
        <v>377</v>
      </c>
      <c r="P2787" t="s">
        <v>3559</v>
      </c>
    </row>
    <row r="2788" spans="1:16" x14ac:dyDescent="0.55000000000000004">
      <c r="A2788" t="s">
        <v>2</v>
      </c>
      <c r="B2788" t="s">
        <v>7481</v>
      </c>
      <c r="C2788" t="s">
        <v>24</v>
      </c>
      <c r="D2788" t="s">
        <v>4328</v>
      </c>
      <c r="E2788" t="s">
        <v>20</v>
      </c>
      <c r="F2788" t="b">
        <v>0</v>
      </c>
      <c r="G2788" t="s">
        <v>27</v>
      </c>
      <c r="H2788" s="4">
        <v>45701.626979166656</v>
      </c>
      <c r="I2788" t="b">
        <v>0</v>
      </c>
      <c r="J2788" t="b">
        <v>0</v>
      </c>
      <c r="K2788" t="s">
        <v>24</v>
      </c>
      <c r="L2788" t="s">
        <v>22</v>
      </c>
      <c r="M2788">
        <v>126500</v>
      </c>
      <c r="O2788" t="s">
        <v>7482</v>
      </c>
      <c r="P2788" t="s">
        <v>7483</v>
      </c>
    </row>
    <row r="2789" spans="1:16" x14ac:dyDescent="0.55000000000000004">
      <c r="A2789" t="s">
        <v>0</v>
      </c>
      <c r="B2789" t="s">
        <v>2760</v>
      </c>
      <c r="C2789" t="s">
        <v>236</v>
      </c>
      <c r="D2789" t="s">
        <v>2208</v>
      </c>
      <c r="E2789" t="s">
        <v>20</v>
      </c>
      <c r="F2789" t="b">
        <v>0</v>
      </c>
      <c r="G2789" t="s">
        <v>27</v>
      </c>
      <c r="H2789" s="4">
        <v>45701.666817129633</v>
      </c>
      <c r="I2789" t="b">
        <v>0</v>
      </c>
      <c r="J2789" t="b">
        <v>1</v>
      </c>
      <c r="K2789" t="s">
        <v>24</v>
      </c>
      <c r="L2789" t="s">
        <v>22</v>
      </c>
      <c r="M2789">
        <v>120000</v>
      </c>
      <c r="O2789" t="s">
        <v>301</v>
      </c>
      <c r="P2789" t="s">
        <v>7484</v>
      </c>
    </row>
    <row r="2790" spans="1:16" x14ac:dyDescent="0.55000000000000004">
      <c r="A2790" t="s">
        <v>0</v>
      </c>
      <c r="B2790" t="s">
        <v>7485</v>
      </c>
      <c r="C2790" t="s">
        <v>179</v>
      </c>
      <c r="D2790" t="s">
        <v>3828</v>
      </c>
      <c r="E2790" t="s">
        <v>20</v>
      </c>
      <c r="F2790" t="b">
        <v>0</v>
      </c>
      <c r="G2790" t="s">
        <v>27</v>
      </c>
      <c r="H2790" s="4">
        <v>45701.66684027778</v>
      </c>
      <c r="I2790" t="b">
        <v>0</v>
      </c>
      <c r="J2790" t="b">
        <v>1</v>
      </c>
      <c r="K2790" t="s">
        <v>24</v>
      </c>
      <c r="L2790" t="s">
        <v>22</v>
      </c>
      <c r="M2790">
        <v>79871.5</v>
      </c>
      <c r="O2790" t="s">
        <v>3851</v>
      </c>
      <c r="P2790" t="s">
        <v>7486</v>
      </c>
    </row>
    <row r="2791" spans="1:16" x14ac:dyDescent="0.55000000000000004">
      <c r="A2791" t="s">
        <v>139</v>
      </c>
      <c r="B2791" t="s">
        <v>277</v>
      </c>
      <c r="C2791" t="s">
        <v>1065</v>
      </c>
      <c r="D2791" t="s">
        <v>3973</v>
      </c>
      <c r="E2791" t="s">
        <v>20</v>
      </c>
      <c r="F2791" t="b">
        <v>0</v>
      </c>
      <c r="G2791" t="s">
        <v>35</v>
      </c>
      <c r="H2791" s="4">
        <v>45701.667071759257</v>
      </c>
      <c r="I2791" t="b">
        <v>0</v>
      </c>
      <c r="J2791" t="b">
        <v>0</v>
      </c>
      <c r="K2791" t="s">
        <v>24</v>
      </c>
      <c r="L2791" t="s">
        <v>36</v>
      </c>
      <c r="N2791">
        <v>60</v>
      </c>
      <c r="O2791" t="s">
        <v>200</v>
      </c>
      <c r="P2791" t="s">
        <v>7539</v>
      </c>
    </row>
    <row r="2792" spans="1:16" x14ac:dyDescent="0.55000000000000004">
      <c r="A2792" t="s">
        <v>139</v>
      </c>
      <c r="B2792" t="s">
        <v>7487</v>
      </c>
      <c r="C2792" t="s">
        <v>1421</v>
      </c>
      <c r="D2792" t="s">
        <v>3828</v>
      </c>
      <c r="E2792" t="s">
        <v>20</v>
      </c>
      <c r="F2792" t="b">
        <v>0</v>
      </c>
      <c r="G2792" t="s">
        <v>52</v>
      </c>
      <c r="H2792" s="4">
        <v>45701.667858796303</v>
      </c>
      <c r="I2792" t="b">
        <v>0</v>
      </c>
      <c r="J2792" t="b">
        <v>1</v>
      </c>
      <c r="K2792" t="s">
        <v>24</v>
      </c>
      <c r="L2792" t="s">
        <v>22</v>
      </c>
      <c r="M2792">
        <v>120000</v>
      </c>
      <c r="O2792" t="s">
        <v>7488</v>
      </c>
      <c r="P2792" t="s">
        <v>7489</v>
      </c>
    </row>
    <row r="2793" spans="1:16" x14ac:dyDescent="0.55000000000000004">
      <c r="A2793" t="s">
        <v>40</v>
      </c>
      <c r="B2793" t="s">
        <v>7490</v>
      </c>
      <c r="C2793" t="s">
        <v>825</v>
      </c>
      <c r="D2793" t="s">
        <v>3828</v>
      </c>
      <c r="E2793" t="s">
        <v>20</v>
      </c>
      <c r="F2793" t="b">
        <v>0</v>
      </c>
      <c r="G2793" t="s">
        <v>27</v>
      </c>
      <c r="H2793" s="4">
        <v>45701.668009259258</v>
      </c>
      <c r="I2793" t="b">
        <v>1</v>
      </c>
      <c r="J2793" t="b">
        <v>1</v>
      </c>
      <c r="K2793" t="s">
        <v>24</v>
      </c>
      <c r="L2793" t="s">
        <v>22</v>
      </c>
      <c r="M2793">
        <v>147500</v>
      </c>
      <c r="O2793" t="s">
        <v>2576</v>
      </c>
      <c r="P2793" t="s">
        <v>7491</v>
      </c>
    </row>
    <row r="2794" spans="1:16" x14ac:dyDescent="0.55000000000000004">
      <c r="A2794" t="s">
        <v>0</v>
      </c>
      <c r="B2794" t="s">
        <v>7540</v>
      </c>
      <c r="C2794" t="s">
        <v>2716</v>
      </c>
      <c r="D2794" t="s">
        <v>3973</v>
      </c>
      <c r="E2794" t="s">
        <v>20</v>
      </c>
      <c r="F2794" t="b">
        <v>0</v>
      </c>
      <c r="G2794" t="s">
        <v>23</v>
      </c>
      <c r="H2794" s="4">
        <v>45701.700891203713</v>
      </c>
      <c r="I2794" t="b">
        <v>0</v>
      </c>
      <c r="J2794" t="b">
        <v>1</v>
      </c>
      <c r="K2794" t="s">
        <v>24</v>
      </c>
      <c r="L2794" t="s">
        <v>22</v>
      </c>
      <c r="M2794">
        <v>74100</v>
      </c>
      <c r="O2794" t="s">
        <v>5949</v>
      </c>
      <c r="P2794" t="s">
        <v>7541</v>
      </c>
    </row>
    <row r="2795" spans="1:16" x14ac:dyDescent="0.55000000000000004">
      <c r="A2795" t="s">
        <v>0</v>
      </c>
      <c r="B2795" t="s">
        <v>0</v>
      </c>
      <c r="C2795" t="s">
        <v>76</v>
      </c>
      <c r="D2795" t="s">
        <v>4090</v>
      </c>
      <c r="E2795" t="s">
        <v>20</v>
      </c>
      <c r="F2795" t="b">
        <v>0</v>
      </c>
      <c r="G2795" t="s">
        <v>41</v>
      </c>
      <c r="H2795" s="4">
        <v>45701.708738425928</v>
      </c>
      <c r="I2795" t="b">
        <v>0</v>
      </c>
      <c r="J2795" t="b">
        <v>0</v>
      </c>
      <c r="K2795" t="s">
        <v>24</v>
      </c>
      <c r="L2795" t="s">
        <v>36</v>
      </c>
      <c r="N2795">
        <v>37.5</v>
      </c>
      <c r="O2795" t="s">
        <v>712</v>
      </c>
      <c r="P2795" t="s">
        <v>1904</v>
      </c>
    </row>
    <row r="2796" spans="1:16" x14ac:dyDescent="0.55000000000000004">
      <c r="A2796" t="s">
        <v>139</v>
      </c>
      <c r="B2796" t="s">
        <v>7523</v>
      </c>
      <c r="C2796" t="s">
        <v>151</v>
      </c>
      <c r="D2796" t="s">
        <v>3973</v>
      </c>
      <c r="E2796" t="s">
        <v>20</v>
      </c>
      <c r="F2796" t="b">
        <v>0</v>
      </c>
      <c r="G2796" t="s">
        <v>30</v>
      </c>
      <c r="H2796" s="4">
        <v>45701.709236111114</v>
      </c>
      <c r="I2796" t="b">
        <v>0</v>
      </c>
      <c r="J2796" t="b">
        <v>0</v>
      </c>
      <c r="K2796" t="s">
        <v>24</v>
      </c>
      <c r="L2796" t="s">
        <v>36</v>
      </c>
      <c r="N2796">
        <v>22</v>
      </c>
      <c r="O2796" t="s">
        <v>7524</v>
      </c>
      <c r="P2796" t="s">
        <v>2808</v>
      </c>
    </row>
    <row r="2797" spans="1:16" x14ac:dyDescent="0.55000000000000004">
      <c r="A2797" t="s">
        <v>1</v>
      </c>
      <c r="B2797" t="s">
        <v>4557</v>
      </c>
      <c r="C2797" t="s">
        <v>2154</v>
      </c>
      <c r="D2797" t="s">
        <v>3973</v>
      </c>
      <c r="E2797" t="s">
        <v>20</v>
      </c>
      <c r="F2797" t="b">
        <v>0</v>
      </c>
      <c r="G2797" t="s">
        <v>27</v>
      </c>
      <c r="H2797" s="4">
        <v>45701.709363425929</v>
      </c>
      <c r="I2797" t="b">
        <v>0</v>
      </c>
      <c r="J2797" t="b">
        <v>1</v>
      </c>
      <c r="K2797" t="s">
        <v>24</v>
      </c>
      <c r="L2797" t="s">
        <v>36</v>
      </c>
      <c r="N2797">
        <v>87.5</v>
      </c>
      <c r="O2797" t="s">
        <v>4344</v>
      </c>
      <c r="P2797" t="s">
        <v>4558</v>
      </c>
    </row>
    <row r="2798" spans="1:16" x14ac:dyDescent="0.55000000000000004">
      <c r="A2798" t="s">
        <v>2</v>
      </c>
      <c r="B2798" t="s">
        <v>417</v>
      </c>
      <c r="C2798" t="s">
        <v>908</v>
      </c>
      <c r="D2798" t="s">
        <v>3828</v>
      </c>
      <c r="E2798" t="s">
        <v>20</v>
      </c>
      <c r="F2798" t="b">
        <v>0</v>
      </c>
      <c r="G2798" t="s">
        <v>27</v>
      </c>
      <c r="H2798" s="4">
        <v>45701.710324074083</v>
      </c>
      <c r="I2798" t="b">
        <v>0</v>
      </c>
      <c r="J2798" t="b">
        <v>0</v>
      </c>
      <c r="K2798" t="s">
        <v>24</v>
      </c>
      <c r="L2798" t="s">
        <v>22</v>
      </c>
      <c r="M2798">
        <v>90094.2578125</v>
      </c>
      <c r="O2798" t="s">
        <v>6068</v>
      </c>
      <c r="P2798" t="s">
        <v>6069</v>
      </c>
    </row>
    <row r="2799" spans="1:16" x14ac:dyDescent="0.55000000000000004">
      <c r="A2799" t="s">
        <v>2</v>
      </c>
      <c r="B2799" t="s">
        <v>2337</v>
      </c>
      <c r="C2799" t="s">
        <v>49</v>
      </c>
      <c r="D2799" t="s">
        <v>3973</v>
      </c>
      <c r="E2799" t="s">
        <v>20</v>
      </c>
      <c r="F2799" t="b">
        <v>0</v>
      </c>
      <c r="G2799" t="s">
        <v>30</v>
      </c>
      <c r="H2799" s="4">
        <v>45701.711342592593</v>
      </c>
      <c r="I2799" t="b">
        <v>0</v>
      </c>
      <c r="J2799" t="b">
        <v>0</v>
      </c>
      <c r="K2799" t="s">
        <v>24</v>
      </c>
      <c r="L2799" t="s">
        <v>22</v>
      </c>
      <c r="M2799">
        <v>350000</v>
      </c>
      <c r="O2799" t="s">
        <v>3634</v>
      </c>
      <c r="P2799" t="s">
        <v>7163</v>
      </c>
    </row>
    <row r="2800" spans="1:16" x14ac:dyDescent="0.55000000000000004">
      <c r="A2800" t="s">
        <v>139</v>
      </c>
      <c r="B2800" t="s">
        <v>2929</v>
      </c>
      <c r="C2800" t="s">
        <v>3238</v>
      </c>
      <c r="D2800" t="s">
        <v>3973</v>
      </c>
      <c r="E2800" t="s">
        <v>20</v>
      </c>
      <c r="F2800" t="b">
        <v>0</v>
      </c>
      <c r="G2800" t="s">
        <v>41</v>
      </c>
      <c r="H2800" s="4">
        <v>45701.7503125</v>
      </c>
      <c r="I2800" t="b">
        <v>0</v>
      </c>
      <c r="J2800" t="b">
        <v>1</v>
      </c>
      <c r="K2800" t="s">
        <v>24</v>
      </c>
      <c r="L2800" t="s">
        <v>22</v>
      </c>
      <c r="M2800">
        <v>103900</v>
      </c>
      <c r="O2800" t="s">
        <v>4329</v>
      </c>
      <c r="P2800" t="s">
        <v>7492</v>
      </c>
    </row>
    <row r="2801" spans="1:16" x14ac:dyDescent="0.55000000000000004">
      <c r="A2801" t="s">
        <v>139</v>
      </c>
      <c r="B2801" t="s">
        <v>7493</v>
      </c>
      <c r="C2801" t="s">
        <v>151</v>
      </c>
      <c r="D2801" t="s">
        <v>3828</v>
      </c>
      <c r="E2801" t="s">
        <v>51</v>
      </c>
      <c r="F2801" t="b">
        <v>0</v>
      </c>
      <c r="G2801" t="s">
        <v>30</v>
      </c>
      <c r="H2801" s="4">
        <v>45701.750902777778</v>
      </c>
      <c r="I2801" t="b">
        <v>1</v>
      </c>
      <c r="J2801" t="b">
        <v>0</v>
      </c>
      <c r="K2801" t="s">
        <v>24</v>
      </c>
      <c r="L2801" t="s">
        <v>36</v>
      </c>
      <c r="N2801">
        <v>38</v>
      </c>
      <c r="O2801" t="s">
        <v>6991</v>
      </c>
    </row>
    <row r="2802" spans="1:16" x14ac:dyDescent="0.55000000000000004">
      <c r="A2802" t="s">
        <v>2</v>
      </c>
      <c r="B2802" t="s">
        <v>7494</v>
      </c>
      <c r="C2802" t="s">
        <v>945</v>
      </c>
      <c r="D2802" t="s">
        <v>3600</v>
      </c>
      <c r="E2802" t="s">
        <v>20</v>
      </c>
      <c r="F2802" t="b">
        <v>0</v>
      </c>
      <c r="G2802" t="s">
        <v>27</v>
      </c>
      <c r="H2802" s="4">
        <v>45701.751388888893</v>
      </c>
      <c r="I2802" t="b">
        <v>1</v>
      </c>
      <c r="J2802" t="b">
        <v>1</v>
      </c>
      <c r="K2802" t="s">
        <v>24</v>
      </c>
      <c r="L2802" t="s">
        <v>22</v>
      </c>
      <c r="M2802">
        <v>145000</v>
      </c>
      <c r="O2802" t="s">
        <v>7495</v>
      </c>
      <c r="P2802" t="s">
        <v>7496</v>
      </c>
    </row>
    <row r="2803" spans="1:16" x14ac:dyDescent="0.55000000000000004">
      <c r="A2803" t="s">
        <v>19</v>
      </c>
      <c r="B2803" t="s">
        <v>7497</v>
      </c>
      <c r="C2803" t="s">
        <v>122</v>
      </c>
      <c r="D2803" t="s">
        <v>3973</v>
      </c>
      <c r="E2803" t="s">
        <v>20</v>
      </c>
      <c r="F2803" t="b">
        <v>0</v>
      </c>
      <c r="G2803" t="s">
        <v>52</v>
      </c>
      <c r="H2803" s="4">
        <v>45701.75240740741</v>
      </c>
      <c r="I2803" t="b">
        <v>1</v>
      </c>
      <c r="J2803" t="b">
        <v>0</v>
      </c>
      <c r="K2803" t="s">
        <v>24</v>
      </c>
      <c r="L2803" t="s">
        <v>22</v>
      </c>
      <c r="M2803">
        <v>112116</v>
      </c>
      <c r="O2803" t="s">
        <v>554</v>
      </c>
      <c r="P2803" t="s">
        <v>7498</v>
      </c>
    </row>
    <row r="2804" spans="1:16" x14ac:dyDescent="0.55000000000000004">
      <c r="A2804" t="s">
        <v>0</v>
      </c>
      <c r="B2804" t="s">
        <v>4251</v>
      </c>
      <c r="C2804" t="s">
        <v>3519</v>
      </c>
      <c r="D2804" t="s">
        <v>3973</v>
      </c>
      <c r="E2804" t="s">
        <v>20</v>
      </c>
      <c r="F2804" t="b">
        <v>0</v>
      </c>
      <c r="G2804" t="s">
        <v>27</v>
      </c>
      <c r="H2804" s="4">
        <v>45701.791770833333</v>
      </c>
      <c r="I2804" t="b">
        <v>1</v>
      </c>
      <c r="J2804" t="b">
        <v>0</v>
      </c>
      <c r="K2804" t="s">
        <v>24</v>
      </c>
      <c r="L2804" t="s">
        <v>22</v>
      </c>
      <c r="M2804">
        <v>70000</v>
      </c>
      <c r="O2804" t="s">
        <v>7499</v>
      </c>
      <c r="P2804" t="s">
        <v>1075</v>
      </c>
    </row>
    <row r="2805" spans="1:16" x14ac:dyDescent="0.55000000000000004">
      <c r="A2805" t="s">
        <v>1</v>
      </c>
      <c r="B2805" t="s">
        <v>7500</v>
      </c>
      <c r="C2805" t="s">
        <v>624</v>
      </c>
      <c r="D2805" t="s">
        <v>3973</v>
      </c>
      <c r="E2805" t="s">
        <v>20</v>
      </c>
      <c r="F2805" t="b">
        <v>0</v>
      </c>
      <c r="G2805" t="s">
        <v>35</v>
      </c>
      <c r="H2805" s="4">
        <v>45701.792164351849</v>
      </c>
      <c r="I2805" t="b">
        <v>0</v>
      </c>
      <c r="J2805" t="b">
        <v>1</v>
      </c>
      <c r="K2805" t="s">
        <v>24</v>
      </c>
      <c r="L2805" t="s">
        <v>22</v>
      </c>
      <c r="M2805">
        <v>184000</v>
      </c>
      <c r="O2805" t="s">
        <v>65</v>
      </c>
      <c r="P2805" t="s">
        <v>66</v>
      </c>
    </row>
    <row r="2806" spans="1:16" x14ac:dyDescent="0.55000000000000004">
      <c r="A2806" t="s">
        <v>2</v>
      </c>
      <c r="B2806" t="s">
        <v>7244</v>
      </c>
      <c r="C2806" t="s">
        <v>322</v>
      </c>
      <c r="D2806" t="s">
        <v>3973</v>
      </c>
      <c r="E2806" t="s">
        <v>20</v>
      </c>
      <c r="F2806" t="b">
        <v>0</v>
      </c>
      <c r="G2806" t="s">
        <v>41</v>
      </c>
      <c r="H2806" s="4">
        <v>45701.792210648149</v>
      </c>
      <c r="I2806" t="b">
        <v>0</v>
      </c>
      <c r="J2806" t="b">
        <v>1</v>
      </c>
      <c r="K2806" t="s">
        <v>24</v>
      </c>
      <c r="L2806" t="s">
        <v>22</v>
      </c>
      <c r="M2806">
        <v>193500</v>
      </c>
      <c r="O2806" t="s">
        <v>3973</v>
      </c>
      <c r="P2806" t="s">
        <v>7245</v>
      </c>
    </row>
    <row r="2807" spans="1:16" x14ac:dyDescent="0.55000000000000004">
      <c r="A2807" t="s">
        <v>2</v>
      </c>
      <c r="B2807" t="s">
        <v>7542</v>
      </c>
      <c r="C2807" t="s">
        <v>1588</v>
      </c>
      <c r="D2807" t="s">
        <v>7543</v>
      </c>
      <c r="E2807" t="s">
        <v>20</v>
      </c>
      <c r="F2807" t="b">
        <v>0</v>
      </c>
      <c r="G2807" t="s">
        <v>27</v>
      </c>
      <c r="H2807" s="4">
        <v>45701.792962962973</v>
      </c>
      <c r="I2807" t="b">
        <v>0</v>
      </c>
      <c r="J2807" t="b">
        <v>0</v>
      </c>
      <c r="K2807" t="s">
        <v>24</v>
      </c>
      <c r="L2807" t="s">
        <v>22</v>
      </c>
      <c r="M2807">
        <v>90000</v>
      </c>
      <c r="O2807" t="s">
        <v>7544</v>
      </c>
      <c r="P2807" t="s">
        <v>7545</v>
      </c>
    </row>
    <row r="2808" spans="1:16" x14ac:dyDescent="0.55000000000000004">
      <c r="A2808" t="s">
        <v>40</v>
      </c>
      <c r="B2808" t="s">
        <v>1207</v>
      </c>
      <c r="C2808" t="s">
        <v>2033</v>
      </c>
      <c r="D2808" t="s">
        <v>3973</v>
      </c>
      <c r="E2808" t="s">
        <v>20</v>
      </c>
      <c r="F2808" t="b">
        <v>0</v>
      </c>
      <c r="G2808" t="s">
        <v>27</v>
      </c>
      <c r="H2808" s="4">
        <v>45701.793576388889</v>
      </c>
      <c r="I2808" t="b">
        <v>1</v>
      </c>
      <c r="J2808" t="b">
        <v>1</v>
      </c>
      <c r="K2808" t="s">
        <v>24</v>
      </c>
      <c r="L2808" t="s">
        <v>22</v>
      </c>
      <c r="M2808">
        <v>115700.5</v>
      </c>
      <c r="O2808" t="s">
        <v>4834</v>
      </c>
      <c r="P2808" t="s">
        <v>4820</v>
      </c>
    </row>
    <row r="2809" spans="1:16" x14ac:dyDescent="0.55000000000000004">
      <c r="A2809" t="s">
        <v>1</v>
      </c>
      <c r="B2809" t="s">
        <v>5990</v>
      </c>
      <c r="C2809" t="s">
        <v>3891</v>
      </c>
      <c r="D2809" t="s">
        <v>3828</v>
      </c>
      <c r="E2809" t="s">
        <v>20</v>
      </c>
      <c r="F2809" t="b">
        <v>0</v>
      </c>
      <c r="G2809" t="s">
        <v>27</v>
      </c>
      <c r="H2809" s="4">
        <v>45701.793854166674</v>
      </c>
      <c r="I2809" t="b">
        <v>0</v>
      </c>
      <c r="J2809" t="b">
        <v>1</v>
      </c>
      <c r="K2809" t="s">
        <v>24</v>
      </c>
      <c r="L2809" t="s">
        <v>22</v>
      </c>
      <c r="M2809">
        <v>120000</v>
      </c>
      <c r="O2809" t="s">
        <v>3892</v>
      </c>
      <c r="P2809" t="s">
        <v>5991</v>
      </c>
    </row>
    <row r="2810" spans="1:16" x14ac:dyDescent="0.55000000000000004">
      <c r="A2810" t="s">
        <v>1</v>
      </c>
      <c r="B2810" t="s">
        <v>3477</v>
      </c>
      <c r="C2810" t="s">
        <v>155</v>
      </c>
      <c r="D2810" t="s">
        <v>3973</v>
      </c>
      <c r="E2810" t="s">
        <v>51</v>
      </c>
      <c r="F2810" t="b">
        <v>0</v>
      </c>
      <c r="G2810" t="s">
        <v>27</v>
      </c>
      <c r="H2810" s="4">
        <v>45701.794027777767</v>
      </c>
      <c r="I2810" t="b">
        <v>0</v>
      </c>
      <c r="J2810" t="b">
        <v>1</v>
      </c>
      <c r="K2810" t="s">
        <v>24</v>
      </c>
      <c r="L2810" t="s">
        <v>36</v>
      </c>
      <c r="N2810">
        <v>45</v>
      </c>
      <c r="O2810" t="s">
        <v>270</v>
      </c>
      <c r="P2810" t="s">
        <v>1851</v>
      </c>
    </row>
    <row r="2811" spans="1:16" x14ac:dyDescent="0.55000000000000004">
      <c r="A2811" t="s">
        <v>89</v>
      </c>
      <c r="B2811" t="s">
        <v>7501</v>
      </c>
      <c r="C2811" t="s">
        <v>44</v>
      </c>
      <c r="D2811" t="s">
        <v>3973</v>
      </c>
      <c r="E2811" t="s">
        <v>20</v>
      </c>
      <c r="F2811" t="b">
        <v>0</v>
      </c>
      <c r="G2811" t="s">
        <v>41</v>
      </c>
      <c r="H2811" s="4">
        <v>45701.83</v>
      </c>
      <c r="I2811" t="b">
        <v>0</v>
      </c>
      <c r="J2811" t="b">
        <v>0</v>
      </c>
      <c r="K2811" t="s">
        <v>24</v>
      </c>
      <c r="L2811" t="s">
        <v>22</v>
      </c>
      <c r="M2811">
        <v>144000</v>
      </c>
      <c r="O2811" t="s">
        <v>7502</v>
      </c>
      <c r="P2811" t="s">
        <v>7503</v>
      </c>
    </row>
    <row r="2812" spans="1:16" x14ac:dyDescent="0.55000000000000004">
      <c r="A2812" t="s">
        <v>40</v>
      </c>
      <c r="B2812" t="s">
        <v>57</v>
      </c>
      <c r="C2812" t="s">
        <v>179</v>
      </c>
      <c r="D2812" t="s">
        <v>3973</v>
      </c>
      <c r="E2812" t="s">
        <v>20</v>
      </c>
      <c r="F2812" t="b">
        <v>0</v>
      </c>
      <c r="G2812" t="s">
        <v>52</v>
      </c>
      <c r="H2812" s="4">
        <v>45701.832152777781</v>
      </c>
      <c r="I2812" t="b">
        <v>0</v>
      </c>
      <c r="J2812" t="b">
        <v>1</v>
      </c>
      <c r="K2812" t="s">
        <v>24</v>
      </c>
      <c r="L2812" t="s">
        <v>22</v>
      </c>
      <c r="M2812">
        <v>139105</v>
      </c>
      <c r="O2812" t="s">
        <v>1856</v>
      </c>
      <c r="P2812" t="s">
        <v>2720</v>
      </c>
    </row>
    <row r="2813" spans="1:16" x14ac:dyDescent="0.55000000000000004">
      <c r="A2813" t="s">
        <v>0</v>
      </c>
      <c r="B2813" t="s">
        <v>7504</v>
      </c>
      <c r="C2813" t="s">
        <v>203</v>
      </c>
      <c r="D2813" t="s">
        <v>3973</v>
      </c>
      <c r="E2813" t="s">
        <v>20</v>
      </c>
      <c r="F2813" t="b">
        <v>0</v>
      </c>
      <c r="G2813" t="s">
        <v>23</v>
      </c>
      <c r="H2813" s="4">
        <v>45701.832256944443</v>
      </c>
      <c r="I2813" t="b">
        <v>1</v>
      </c>
      <c r="J2813" t="b">
        <v>1</v>
      </c>
      <c r="K2813" t="s">
        <v>24</v>
      </c>
      <c r="L2813" t="s">
        <v>22</v>
      </c>
      <c r="M2813">
        <v>85000</v>
      </c>
      <c r="O2813" t="s">
        <v>4675</v>
      </c>
      <c r="P2813" t="s">
        <v>204</v>
      </c>
    </row>
    <row r="2814" spans="1:16" x14ac:dyDescent="0.55000000000000004">
      <c r="A2814" t="s">
        <v>0</v>
      </c>
      <c r="B2814" t="s">
        <v>7565</v>
      </c>
      <c r="C2814" t="s">
        <v>1894</v>
      </c>
      <c r="D2814" t="s">
        <v>3973</v>
      </c>
      <c r="E2814" t="s">
        <v>20</v>
      </c>
      <c r="F2814" t="b">
        <v>0</v>
      </c>
      <c r="G2814" t="s">
        <v>41</v>
      </c>
      <c r="H2814" s="4">
        <v>45701.833657407413</v>
      </c>
      <c r="I2814" t="b">
        <v>0</v>
      </c>
      <c r="J2814" t="b">
        <v>0</v>
      </c>
      <c r="K2814" t="s">
        <v>24</v>
      </c>
      <c r="L2814" t="s">
        <v>22</v>
      </c>
      <c r="M2814">
        <v>83500</v>
      </c>
      <c r="O2814" t="s">
        <v>5522</v>
      </c>
      <c r="P2814" t="s">
        <v>2715</v>
      </c>
    </row>
    <row r="2815" spans="1:16" x14ac:dyDescent="0.55000000000000004">
      <c r="A2815" t="s">
        <v>0</v>
      </c>
      <c r="B2815" t="s">
        <v>1219</v>
      </c>
      <c r="C2815" t="s">
        <v>64</v>
      </c>
      <c r="D2815" t="s">
        <v>6851</v>
      </c>
      <c r="E2815" t="s">
        <v>20</v>
      </c>
      <c r="F2815" t="b">
        <v>0</v>
      </c>
      <c r="G2815" t="s">
        <v>52</v>
      </c>
      <c r="H2815" s="4">
        <v>45701.834317129629</v>
      </c>
      <c r="I2815" t="b">
        <v>1</v>
      </c>
      <c r="J2815" t="b">
        <v>0</v>
      </c>
      <c r="K2815" t="s">
        <v>24</v>
      </c>
      <c r="L2815" t="s">
        <v>36</v>
      </c>
      <c r="N2815">
        <v>37.5</v>
      </c>
      <c r="O2815" t="s">
        <v>131</v>
      </c>
      <c r="P2815" t="s">
        <v>1463</v>
      </c>
    </row>
    <row r="2816" spans="1:16" x14ac:dyDescent="0.55000000000000004">
      <c r="A2816" t="s">
        <v>0</v>
      </c>
      <c r="B2816" t="s">
        <v>7505</v>
      </c>
      <c r="C2816" t="s">
        <v>2015</v>
      </c>
      <c r="D2816" t="s">
        <v>3973</v>
      </c>
      <c r="E2816" t="s">
        <v>51</v>
      </c>
      <c r="F2816" t="b">
        <v>0</v>
      </c>
      <c r="G2816" t="s">
        <v>27</v>
      </c>
      <c r="H2816" s="4">
        <v>45701.834456018521</v>
      </c>
      <c r="I2816" t="b">
        <v>0</v>
      </c>
      <c r="J2816" t="b">
        <v>0</v>
      </c>
      <c r="K2816" t="s">
        <v>24</v>
      </c>
      <c r="L2816" t="s">
        <v>36</v>
      </c>
      <c r="N2816">
        <v>30</v>
      </c>
      <c r="O2816" t="s">
        <v>1137</v>
      </c>
      <c r="P2816" t="s">
        <v>1687</v>
      </c>
    </row>
    <row r="2817" spans="1:16" x14ac:dyDescent="0.55000000000000004">
      <c r="A2817" t="s">
        <v>0</v>
      </c>
      <c r="B2817" t="s">
        <v>1632</v>
      </c>
      <c r="C2817" t="s">
        <v>967</v>
      </c>
      <c r="D2817" t="s">
        <v>3973</v>
      </c>
      <c r="E2817" t="s">
        <v>20</v>
      </c>
      <c r="F2817" t="b">
        <v>0</v>
      </c>
      <c r="G2817" t="s">
        <v>27</v>
      </c>
      <c r="H2817" s="4">
        <v>45701.834837962961</v>
      </c>
      <c r="I2817" t="b">
        <v>1</v>
      </c>
      <c r="J2817" t="b">
        <v>0</v>
      </c>
      <c r="K2817" t="s">
        <v>24</v>
      </c>
      <c r="L2817" t="s">
        <v>22</v>
      </c>
      <c r="M2817">
        <v>105000</v>
      </c>
      <c r="O2817" t="s">
        <v>482</v>
      </c>
      <c r="P2817" t="s">
        <v>7546</v>
      </c>
    </row>
    <row r="2818" spans="1:16" x14ac:dyDescent="0.55000000000000004">
      <c r="A2818" t="s">
        <v>19</v>
      </c>
      <c r="B2818" t="s">
        <v>7551</v>
      </c>
      <c r="C2818" t="s">
        <v>559</v>
      </c>
      <c r="D2818" t="s">
        <v>3957</v>
      </c>
      <c r="E2818" t="s">
        <v>20</v>
      </c>
      <c r="F2818" t="b">
        <v>0</v>
      </c>
      <c r="G2818" t="s">
        <v>27</v>
      </c>
      <c r="H2818" s="4">
        <v>45701.835057870368</v>
      </c>
      <c r="I2818" t="b">
        <v>0</v>
      </c>
      <c r="J2818" t="b">
        <v>1</v>
      </c>
      <c r="K2818" t="s">
        <v>24</v>
      </c>
      <c r="L2818" t="s">
        <v>36</v>
      </c>
      <c r="N2818">
        <v>37.514999389648438</v>
      </c>
      <c r="O2818" t="s">
        <v>7552</v>
      </c>
      <c r="P2818" t="s">
        <v>7553</v>
      </c>
    </row>
    <row r="2819" spans="1:16" x14ac:dyDescent="0.55000000000000004">
      <c r="A2819" t="s">
        <v>0</v>
      </c>
      <c r="B2819" t="s">
        <v>7506</v>
      </c>
      <c r="C2819" t="s">
        <v>966</v>
      </c>
      <c r="D2819" t="s">
        <v>3957</v>
      </c>
      <c r="E2819" t="s">
        <v>20</v>
      </c>
      <c r="F2819" t="b">
        <v>0</v>
      </c>
      <c r="G2819" t="s">
        <v>30</v>
      </c>
      <c r="H2819" s="4">
        <v>45701.836087962962</v>
      </c>
      <c r="I2819" t="b">
        <v>0</v>
      </c>
      <c r="J2819" t="b">
        <v>0</v>
      </c>
      <c r="K2819" t="s">
        <v>24</v>
      </c>
      <c r="L2819" t="s">
        <v>36</v>
      </c>
      <c r="N2819">
        <v>25</v>
      </c>
      <c r="O2819" t="s">
        <v>7507</v>
      </c>
      <c r="P2819" t="s">
        <v>7508</v>
      </c>
    </row>
    <row r="2820" spans="1:16" x14ac:dyDescent="0.55000000000000004">
      <c r="A2820" t="s">
        <v>0</v>
      </c>
      <c r="B2820" t="s">
        <v>3005</v>
      </c>
      <c r="C2820" t="s">
        <v>203</v>
      </c>
      <c r="D2820" t="s">
        <v>3973</v>
      </c>
      <c r="E2820" t="s">
        <v>20</v>
      </c>
      <c r="F2820" t="b">
        <v>0</v>
      </c>
      <c r="G2820" t="s">
        <v>23</v>
      </c>
      <c r="H2820" s="4">
        <v>45701.868854166663</v>
      </c>
      <c r="I2820" t="b">
        <v>1</v>
      </c>
      <c r="J2820" t="b">
        <v>1</v>
      </c>
      <c r="K2820" t="s">
        <v>24</v>
      </c>
      <c r="L2820" t="s">
        <v>36</v>
      </c>
      <c r="N2820">
        <v>19</v>
      </c>
      <c r="O2820" t="s">
        <v>4344</v>
      </c>
      <c r="P2820" t="s">
        <v>7509</v>
      </c>
    </row>
    <row r="2821" spans="1:16" x14ac:dyDescent="0.55000000000000004">
      <c r="A2821" t="s">
        <v>0</v>
      </c>
      <c r="B2821" t="s">
        <v>7510</v>
      </c>
      <c r="C2821" t="s">
        <v>985</v>
      </c>
      <c r="D2821" t="s">
        <v>4328</v>
      </c>
      <c r="E2821" t="s">
        <v>20</v>
      </c>
      <c r="F2821" t="b">
        <v>0</v>
      </c>
      <c r="G2821" t="s">
        <v>27</v>
      </c>
      <c r="H2821" s="4">
        <v>45701.871157407397</v>
      </c>
      <c r="I2821" t="b">
        <v>0</v>
      </c>
      <c r="J2821" t="b">
        <v>1</v>
      </c>
      <c r="K2821" t="s">
        <v>24</v>
      </c>
      <c r="L2821" t="s">
        <v>22</v>
      </c>
      <c r="M2821">
        <v>120000</v>
      </c>
      <c r="O2821" t="s">
        <v>7511</v>
      </c>
    </row>
    <row r="2822" spans="1:16" x14ac:dyDescent="0.55000000000000004">
      <c r="A2822" t="s">
        <v>0</v>
      </c>
      <c r="B2822" t="s">
        <v>7525</v>
      </c>
      <c r="C2822" t="s">
        <v>372</v>
      </c>
      <c r="D2822" t="s">
        <v>2208</v>
      </c>
      <c r="E2822" t="s">
        <v>20</v>
      </c>
      <c r="F2822" t="b">
        <v>0</v>
      </c>
      <c r="G2822" t="s">
        <v>27</v>
      </c>
      <c r="H2822" s="4">
        <v>45701.874988425923</v>
      </c>
      <c r="I2822" t="b">
        <v>0</v>
      </c>
      <c r="J2822" t="b">
        <v>0</v>
      </c>
      <c r="K2822" t="s">
        <v>24</v>
      </c>
      <c r="L2822" t="s">
        <v>22</v>
      </c>
      <c r="M2822">
        <v>82500</v>
      </c>
      <c r="O2822" t="s">
        <v>7526</v>
      </c>
      <c r="P2822" t="s">
        <v>7527</v>
      </c>
    </row>
    <row r="2823" spans="1:16" x14ac:dyDescent="0.55000000000000004">
      <c r="A2823" t="s">
        <v>191</v>
      </c>
      <c r="B2823" t="s">
        <v>7566</v>
      </c>
      <c r="C2823" t="s">
        <v>2883</v>
      </c>
      <c r="D2823" t="s">
        <v>3973</v>
      </c>
      <c r="E2823" t="s">
        <v>51</v>
      </c>
      <c r="F2823" t="b">
        <v>0</v>
      </c>
      <c r="G2823" t="s">
        <v>30</v>
      </c>
      <c r="H2823" s="4">
        <v>45701.875763888893</v>
      </c>
      <c r="I2823" t="b">
        <v>0</v>
      </c>
      <c r="J2823" t="b">
        <v>1</v>
      </c>
      <c r="K2823" t="s">
        <v>24</v>
      </c>
      <c r="L2823" t="s">
        <v>36</v>
      </c>
      <c r="N2823">
        <v>50</v>
      </c>
      <c r="O2823" t="s">
        <v>2434</v>
      </c>
      <c r="P2823" t="s">
        <v>7567</v>
      </c>
    </row>
    <row r="2824" spans="1:16" x14ac:dyDescent="0.55000000000000004">
      <c r="A2824" t="s">
        <v>2</v>
      </c>
      <c r="B2824" t="s">
        <v>7512</v>
      </c>
      <c r="C2824" t="s">
        <v>24</v>
      </c>
      <c r="D2824" t="s">
        <v>4035</v>
      </c>
      <c r="E2824" t="s">
        <v>20</v>
      </c>
      <c r="F2824" t="b">
        <v>0</v>
      </c>
      <c r="G2824" t="s">
        <v>41</v>
      </c>
      <c r="H2824" s="4">
        <v>45701.877106481479</v>
      </c>
      <c r="I2824" t="b">
        <v>1</v>
      </c>
      <c r="J2824" t="b">
        <v>1</v>
      </c>
      <c r="K2824" t="s">
        <v>24</v>
      </c>
      <c r="L2824" t="s">
        <v>22</v>
      </c>
      <c r="M2824">
        <v>125000</v>
      </c>
      <c r="O2824" t="s">
        <v>1831</v>
      </c>
      <c r="P2824" t="s">
        <v>7513</v>
      </c>
    </row>
    <row r="2825" spans="1:16" x14ac:dyDescent="0.55000000000000004">
      <c r="A2825" t="s">
        <v>0</v>
      </c>
      <c r="B2825" t="s">
        <v>7514</v>
      </c>
      <c r="C2825" t="s">
        <v>82</v>
      </c>
      <c r="D2825" t="s">
        <v>3973</v>
      </c>
      <c r="E2825" t="s">
        <v>105</v>
      </c>
      <c r="F2825" t="b">
        <v>0</v>
      </c>
      <c r="G2825" t="s">
        <v>27</v>
      </c>
      <c r="H2825" s="4">
        <v>45701.916770833333</v>
      </c>
      <c r="I2825" t="b">
        <v>0</v>
      </c>
      <c r="J2825" t="b">
        <v>0</v>
      </c>
      <c r="K2825" t="s">
        <v>24</v>
      </c>
      <c r="L2825" t="s">
        <v>36</v>
      </c>
      <c r="N2825">
        <v>15.25</v>
      </c>
      <c r="O2825" t="s">
        <v>7515</v>
      </c>
    </row>
    <row r="2826" spans="1:16" x14ac:dyDescent="0.55000000000000004">
      <c r="A2826" t="s">
        <v>2</v>
      </c>
      <c r="B2826" t="s">
        <v>4481</v>
      </c>
      <c r="C2826" t="s">
        <v>2555</v>
      </c>
      <c r="D2826" t="s">
        <v>3973</v>
      </c>
      <c r="E2826" t="s">
        <v>20</v>
      </c>
      <c r="F2826" t="b">
        <v>0</v>
      </c>
      <c r="G2826" t="s">
        <v>27</v>
      </c>
      <c r="H2826" s="4">
        <v>45701.918055555558</v>
      </c>
      <c r="I2826" t="b">
        <v>1</v>
      </c>
      <c r="J2826" t="b">
        <v>1</v>
      </c>
      <c r="K2826" t="s">
        <v>24</v>
      </c>
      <c r="L2826" t="s">
        <v>36</v>
      </c>
      <c r="N2826">
        <v>60</v>
      </c>
      <c r="O2826" t="s">
        <v>1227</v>
      </c>
      <c r="P2826" t="s">
        <v>887</v>
      </c>
    </row>
    <row r="2827" spans="1:16" x14ac:dyDescent="0.55000000000000004">
      <c r="A2827" t="s">
        <v>0</v>
      </c>
      <c r="B2827" t="s">
        <v>7516</v>
      </c>
      <c r="C2827" t="s">
        <v>1096</v>
      </c>
      <c r="D2827" t="s">
        <v>3828</v>
      </c>
      <c r="E2827" t="s">
        <v>20</v>
      </c>
      <c r="F2827" t="b">
        <v>0</v>
      </c>
      <c r="G2827" t="s">
        <v>27</v>
      </c>
      <c r="H2827" s="4">
        <v>45701.954479166663</v>
      </c>
      <c r="I2827" t="b">
        <v>0</v>
      </c>
      <c r="J2827" t="b">
        <v>0</v>
      </c>
      <c r="K2827" t="s">
        <v>24</v>
      </c>
      <c r="L2827" t="s">
        <v>36</v>
      </c>
      <c r="N2827">
        <v>67.360000610351563</v>
      </c>
      <c r="O2827" t="s">
        <v>7517</v>
      </c>
      <c r="P2827" t="s">
        <v>7518</v>
      </c>
    </row>
    <row r="2828" spans="1:16" x14ac:dyDescent="0.55000000000000004">
      <c r="A2828" t="s">
        <v>1</v>
      </c>
      <c r="B2828" t="s">
        <v>7568</v>
      </c>
      <c r="C2828" t="s">
        <v>151</v>
      </c>
      <c r="D2828" t="s">
        <v>3973</v>
      </c>
      <c r="E2828" t="s">
        <v>20</v>
      </c>
      <c r="F2828" t="b">
        <v>0</v>
      </c>
      <c r="G2828" t="s">
        <v>30</v>
      </c>
      <c r="H2828" s="4">
        <v>45701.959097222221</v>
      </c>
      <c r="I2828" t="b">
        <v>0</v>
      </c>
      <c r="J2828" t="b">
        <v>1</v>
      </c>
      <c r="K2828" t="s">
        <v>24</v>
      </c>
      <c r="L2828" t="s">
        <v>22</v>
      </c>
      <c r="M2828">
        <v>169500</v>
      </c>
      <c r="O2828" t="s">
        <v>4535</v>
      </c>
      <c r="P2828" t="s">
        <v>7569</v>
      </c>
    </row>
    <row r="2829" spans="1:16" x14ac:dyDescent="0.55000000000000004">
      <c r="A2829" t="s">
        <v>1</v>
      </c>
      <c r="B2829" t="s">
        <v>7403</v>
      </c>
      <c r="C2829" t="s">
        <v>39</v>
      </c>
      <c r="D2829" t="s">
        <v>3973</v>
      </c>
      <c r="E2829" t="s">
        <v>51</v>
      </c>
      <c r="F2829" t="b">
        <v>1</v>
      </c>
      <c r="G2829" t="s">
        <v>41</v>
      </c>
      <c r="H2829" s="4">
        <v>45702.000034722223</v>
      </c>
      <c r="I2829" t="b">
        <v>0</v>
      </c>
      <c r="J2829" t="b">
        <v>1</v>
      </c>
      <c r="K2829" t="s">
        <v>24</v>
      </c>
      <c r="L2829" t="s">
        <v>36</v>
      </c>
      <c r="N2829">
        <v>31</v>
      </c>
      <c r="O2829" t="s">
        <v>7404</v>
      </c>
      <c r="P2829" t="s">
        <v>1212</v>
      </c>
    </row>
    <row r="2830" spans="1:16" x14ac:dyDescent="0.55000000000000004">
      <c r="A2830" t="s">
        <v>2</v>
      </c>
      <c r="B2830" t="s">
        <v>7406</v>
      </c>
      <c r="C2830" t="s">
        <v>780</v>
      </c>
      <c r="D2830" t="s">
        <v>3973</v>
      </c>
      <c r="E2830" t="s">
        <v>20</v>
      </c>
      <c r="F2830" t="b">
        <v>0</v>
      </c>
      <c r="G2830" t="s">
        <v>27</v>
      </c>
      <c r="H2830" s="4">
        <v>45702.000173611108</v>
      </c>
      <c r="I2830" t="b">
        <v>0</v>
      </c>
      <c r="J2830" t="b">
        <v>0</v>
      </c>
      <c r="K2830" t="s">
        <v>24</v>
      </c>
      <c r="L2830" t="s">
        <v>22</v>
      </c>
      <c r="M2830">
        <v>82850</v>
      </c>
      <c r="O2830" t="s">
        <v>5482</v>
      </c>
      <c r="P2830" t="s">
        <v>3772</v>
      </c>
    </row>
    <row r="2831" spans="1:16" x14ac:dyDescent="0.55000000000000004">
      <c r="A2831" t="s">
        <v>0</v>
      </c>
      <c r="B2831" t="s">
        <v>7405</v>
      </c>
      <c r="C2831" t="s">
        <v>5663</v>
      </c>
      <c r="D2831" t="s">
        <v>3957</v>
      </c>
      <c r="E2831" t="s">
        <v>34</v>
      </c>
      <c r="F2831" t="b">
        <v>0</v>
      </c>
      <c r="G2831" t="s">
        <v>27</v>
      </c>
      <c r="H2831" s="4">
        <v>45702.000173611108</v>
      </c>
      <c r="I2831" t="b">
        <v>0</v>
      </c>
      <c r="J2831" t="b">
        <v>0</v>
      </c>
      <c r="K2831" t="s">
        <v>24</v>
      </c>
      <c r="L2831" t="s">
        <v>36</v>
      </c>
      <c r="N2831">
        <v>24.014999389648441</v>
      </c>
      <c r="O2831" t="s">
        <v>5664</v>
      </c>
      <c r="P2831" t="s">
        <v>3686</v>
      </c>
    </row>
    <row r="2832" spans="1:16" x14ac:dyDescent="0.55000000000000004">
      <c r="A2832" t="s">
        <v>2</v>
      </c>
      <c r="B2832" t="s">
        <v>7407</v>
      </c>
      <c r="C2832" t="s">
        <v>372</v>
      </c>
      <c r="D2832" t="s">
        <v>4014</v>
      </c>
      <c r="E2832" t="s">
        <v>20</v>
      </c>
      <c r="F2832" t="b">
        <v>0</v>
      </c>
      <c r="G2832" t="s">
        <v>41</v>
      </c>
      <c r="H2832" s="4">
        <v>45702.00209490741</v>
      </c>
      <c r="I2832" t="b">
        <v>0</v>
      </c>
      <c r="J2832" t="b">
        <v>1</v>
      </c>
      <c r="K2832" t="s">
        <v>24</v>
      </c>
      <c r="L2832" t="s">
        <v>22</v>
      </c>
      <c r="M2832">
        <v>220900</v>
      </c>
      <c r="O2832" t="s">
        <v>402</v>
      </c>
      <c r="P2832" t="s">
        <v>7408</v>
      </c>
    </row>
    <row r="2833" spans="1:16" x14ac:dyDescent="0.55000000000000004">
      <c r="A2833" t="s">
        <v>2</v>
      </c>
      <c r="B2833" t="s">
        <v>2492</v>
      </c>
      <c r="C2833" t="s">
        <v>825</v>
      </c>
      <c r="D2833" t="s">
        <v>3973</v>
      </c>
      <c r="E2833" t="s">
        <v>20</v>
      </c>
      <c r="F2833" t="b">
        <v>0</v>
      </c>
      <c r="G2833" t="s">
        <v>35</v>
      </c>
      <c r="H2833" s="4">
        <v>45702.002395833333</v>
      </c>
      <c r="I2833" t="b">
        <v>0</v>
      </c>
      <c r="J2833" t="b">
        <v>1</v>
      </c>
      <c r="K2833" t="s">
        <v>24</v>
      </c>
      <c r="L2833" t="s">
        <v>22</v>
      </c>
      <c r="M2833">
        <v>122087</v>
      </c>
      <c r="O2833" t="s">
        <v>5482</v>
      </c>
      <c r="P2833" t="s">
        <v>7409</v>
      </c>
    </row>
    <row r="2834" spans="1:16" x14ac:dyDescent="0.55000000000000004">
      <c r="A2834" t="s">
        <v>2</v>
      </c>
      <c r="B2834" t="s">
        <v>7410</v>
      </c>
      <c r="C2834" t="s">
        <v>622</v>
      </c>
      <c r="D2834" t="s">
        <v>3973</v>
      </c>
      <c r="E2834" t="s">
        <v>20</v>
      </c>
      <c r="F2834" t="b">
        <v>0</v>
      </c>
      <c r="G2834" t="s">
        <v>52</v>
      </c>
      <c r="H2834" s="4">
        <v>45702.003298611111</v>
      </c>
      <c r="I2834" t="b">
        <v>0</v>
      </c>
      <c r="J2834" t="b">
        <v>1</v>
      </c>
      <c r="K2834" t="s">
        <v>24</v>
      </c>
      <c r="L2834" t="s">
        <v>22</v>
      </c>
      <c r="M2834">
        <v>115000</v>
      </c>
      <c r="O2834" t="s">
        <v>954</v>
      </c>
      <c r="P2834" t="s">
        <v>7411</v>
      </c>
    </row>
    <row r="2835" spans="1:16" x14ac:dyDescent="0.55000000000000004">
      <c r="A2835" t="s">
        <v>28</v>
      </c>
      <c r="B2835" t="s">
        <v>7412</v>
      </c>
      <c r="C2835" t="s">
        <v>39</v>
      </c>
      <c r="D2835" t="s">
        <v>3973</v>
      </c>
      <c r="E2835" t="s">
        <v>20</v>
      </c>
      <c r="F2835" t="b">
        <v>1</v>
      </c>
      <c r="G2835" t="s">
        <v>30</v>
      </c>
      <c r="H2835" s="4">
        <v>45702.017511574071</v>
      </c>
      <c r="I2835" t="b">
        <v>0</v>
      </c>
      <c r="J2835" t="b">
        <v>0</v>
      </c>
      <c r="K2835" t="s">
        <v>24</v>
      </c>
      <c r="L2835" t="s">
        <v>36</v>
      </c>
      <c r="N2835">
        <v>50</v>
      </c>
      <c r="O2835" t="s">
        <v>7413</v>
      </c>
    </row>
    <row r="2836" spans="1:16" x14ac:dyDescent="0.55000000000000004">
      <c r="A2836" t="s">
        <v>0</v>
      </c>
      <c r="B2836" t="s">
        <v>6983</v>
      </c>
      <c r="C2836" t="s">
        <v>39</v>
      </c>
      <c r="D2836" t="s">
        <v>3973</v>
      </c>
      <c r="E2836" t="s">
        <v>20</v>
      </c>
      <c r="F2836" t="b">
        <v>1</v>
      </c>
      <c r="G2836" t="s">
        <v>106</v>
      </c>
      <c r="H2836" s="4">
        <v>45702.018483796302</v>
      </c>
      <c r="I2836" t="b">
        <v>0</v>
      </c>
      <c r="J2836" t="b">
        <v>0</v>
      </c>
      <c r="K2836" t="s">
        <v>106</v>
      </c>
      <c r="L2836" t="s">
        <v>22</v>
      </c>
      <c r="M2836">
        <v>71500</v>
      </c>
      <c r="O2836" t="s">
        <v>6984</v>
      </c>
      <c r="P2836" t="s">
        <v>6985</v>
      </c>
    </row>
    <row r="2837" spans="1:16" x14ac:dyDescent="0.55000000000000004">
      <c r="A2837" t="s">
        <v>0</v>
      </c>
      <c r="B2837" t="s">
        <v>4495</v>
      </c>
      <c r="C2837" t="s">
        <v>140</v>
      </c>
      <c r="D2837" t="s">
        <v>3828</v>
      </c>
      <c r="E2837" t="s">
        <v>20</v>
      </c>
      <c r="F2837" t="b">
        <v>0</v>
      </c>
      <c r="G2837" t="s">
        <v>35</v>
      </c>
      <c r="H2837" s="4">
        <v>45702.04210648148</v>
      </c>
      <c r="I2837" t="b">
        <v>0</v>
      </c>
      <c r="J2837" t="b">
        <v>0</v>
      </c>
      <c r="K2837" t="s">
        <v>24</v>
      </c>
      <c r="L2837" t="s">
        <v>22</v>
      </c>
      <c r="M2837">
        <v>70000</v>
      </c>
      <c r="O2837" t="s">
        <v>4496</v>
      </c>
      <c r="P2837" t="s">
        <v>204</v>
      </c>
    </row>
    <row r="2838" spans="1:16" x14ac:dyDescent="0.55000000000000004">
      <c r="A2838" t="s">
        <v>0</v>
      </c>
      <c r="B2838" t="s">
        <v>2900</v>
      </c>
      <c r="C2838" t="s">
        <v>749</v>
      </c>
      <c r="D2838" t="s">
        <v>3828</v>
      </c>
      <c r="E2838" t="s">
        <v>20</v>
      </c>
      <c r="F2838" t="b">
        <v>0</v>
      </c>
      <c r="G2838" t="s">
        <v>30</v>
      </c>
      <c r="H2838" s="4">
        <v>45702.042280092603</v>
      </c>
      <c r="I2838" t="b">
        <v>0</v>
      </c>
      <c r="J2838" t="b">
        <v>1</v>
      </c>
      <c r="K2838" t="s">
        <v>24</v>
      </c>
      <c r="L2838" t="s">
        <v>22</v>
      </c>
      <c r="M2838">
        <v>82500</v>
      </c>
      <c r="O2838" t="s">
        <v>4497</v>
      </c>
      <c r="P2838" t="s">
        <v>3459</v>
      </c>
    </row>
    <row r="2839" spans="1:16" x14ac:dyDescent="0.55000000000000004">
      <c r="A2839" t="s">
        <v>2</v>
      </c>
      <c r="B2839" t="s">
        <v>7528</v>
      </c>
      <c r="C2839" t="s">
        <v>7529</v>
      </c>
      <c r="D2839" t="s">
        <v>3828</v>
      </c>
      <c r="E2839" t="s">
        <v>20</v>
      </c>
      <c r="F2839" t="b">
        <v>0</v>
      </c>
      <c r="G2839" t="s">
        <v>23</v>
      </c>
      <c r="H2839" s="4">
        <v>45702.059699074067</v>
      </c>
      <c r="I2839" t="b">
        <v>1</v>
      </c>
      <c r="J2839" t="b">
        <v>1</v>
      </c>
      <c r="K2839" t="s">
        <v>24</v>
      </c>
      <c r="L2839" t="s">
        <v>22</v>
      </c>
      <c r="M2839">
        <v>46000</v>
      </c>
      <c r="O2839" t="s">
        <v>7530</v>
      </c>
      <c r="P2839" t="s">
        <v>3540</v>
      </c>
    </row>
    <row r="2840" spans="1:16" x14ac:dyDescent="0.55000000000000004">
      <c r="A2840" t="s">
        <v>19</v>
      </c>
      <c r="B2840" t="s">
        <v>2448</v>
      </c>
      <c r="C2840" t="s">
        <v>1270</v>
      </c>
      <c r="D2840" t="s">
        <v>3973</v>
      </c>
      <c r="E2840" t="s">
        <v>20</v>
      </c>
      <c r="F2840" t="b">
        <v>0</v>
      </c>
      <c r="G2840" t="s">
        <v>23</v>
      </c>
      <c r="H2840" s="4">
        <v>45702.077384259261</v>
      </c>
      <c r="I2840" t="b">
        <v>0</v>
      </c>
      <c r="J2840" t="b">
        <v>1</v>
      </c>
      <c r="K2840" t="s">
        <v>24</v>
      </c>
      <c r="L2840" t="s">
        <v>36</v>
      </c>
      <c r="N2840">
        <v>56.5</v>
      </c>
      <c r="O2840" t="s">
        <v>5482</v>
      </c>
      <c r="P2840" t="s">
        <v>149</v>
      </c>
    </row>
    <row r="2841" spans="1:16" x14ac:dyDescent="0.55000000000000004">
      <c r="A2841" t="s">
        <v>28</v>
      </c>
      <c r="B2841" t="s">
        <v>7414</v>
      </c>
      <c r="C2841" t="s">
        <v>192</v>
      </c>
      <c r="D2841" t="s">
        <v>3957</v>
      </c>
      <c r="E2841" t="s">
        <v>20</v>
      </c>
      <c r="F2841" t="b">
        <v>0</v>
      </c>
      <c r="G2841" t="s">
        <v>23</v>
      </c>
      <c r="H2841" s="4">
        <v>45702.09920138889</v>
      </c>
      <c r="I2841" t="b">
        <v>0</v>
      </c>
      <c r="J2841" t="b">
        <v>1</v>
      </c>
      <c r="K2841" t="s">
        <v>24</v>
      </c>
      <c r="L2841" t="s">
        <v>36</v>
      </c>
      <c r="N2841">
        <v>41.884998321533203</v>
      </c>
      <c r="O2841" t="s">
        <v>5013</v>
      </c>
      <c r="P2841" t="s">
        <v>7415</v>
      </c>
    </row>
    <row r="2842" spans="1:16" x14ac:dyDescent="0.55000000000000004">
      <c r="A2842" t="s">
        <v>40</v>
      </c>
      <c r="B2842" t="s">
        <v>7416</v>
      </c>
      <c r="C2842" t="s">
        <v>5404</v>
      </c>
      <c r="D2842" t="s">
        <v>3957</v>
      </c>
      <c r="E2842" t="s">
        <v>20</v>
      </c>
      <c r="F2842" t="b">
        <v>0</v>
      </c>
      <c r="G2842" t="s">
        <v>27</v>
      </c>
      <c r="H2842" s="4">
        <v>45702.100543981483</v>
      </c>
      <c r="I2842" t="b">
        <v>0</v>
      </c>
      <c r="J2842" t="b">
        <v>0</v>
      </c>
      <c r="K2842" t="s">
        <v>24</v>
      </c>
      <c r="L2842" t="s">
        <v>36</v>
      </c>
      <c r="N2842">
        <v>45.745002746582031</v>
      </c>
      <c r="O2842" t="s">
        <v>1422</v>
      </c>
      <c r="P2842" t="s">
        <v>7417</v>
      </c>
    </row>
    <row r="2843" spans="1:16" x14ac:dyDescent="0.55000000000000004">
      <c r="A2843" t="s">
        <v>19</v>
      </c>
      <c r="B2843" t="s">
        <v>7418</v>
      </c>
      <c r="C2843" t="s">
        <v>122</v>
      </c>
      <c r="D2843" t="s">
        <v>3973</v>
      </c>
      <c r="E2843" t="s">
        <v>20</v>
      </c>
      <c r="F2843" t="b">
        <v>0</v>
      </c>
      <c r="G2843" t="s">
        <v>52</v>
      </c>
      <c r="H2843" s="4">
        <v>45702.246979166674</v>
      </c>
      <c r="I2843" t="b">
        <v>1</v>
      </c>
      <c r="J2843" t="b">
        <v>1</v>
      </c>
      <c r="K2843" t="s">
        <v>24</v>
      </c>
      <c r="L2843" t="s">
        <v>36</v>
      </c>
      <c r="N2843">
        <v>67.5</v>
      </c>
      <c r="O2843" t="s">
        <v>4344</v>
      </c>
      <c r="P2843" t="s">
        <v>2460</v>
      </c>
    </row>
    <row r="2844" spans="1:16" x14ac:dyDescent="0.55000000000000004">
      <c r="A2844" t="s">
        <v>0</v>
      </c>
      <c r="B2844" t="s">
        <v>7419</v>
      </c>
      <c r="C2844" t="s">
        <v>82</v>
      </c>
      <c r="D2844" t="s">
        <v>5915</v>
      </c>
      <c r="E2844" t="s">
        <v>20</v>
      </c>
      <c r="F2844" t="b">
        <v>0</v>
      </c>
      <c r="G2844" t="s">
        <v>27</v>
      </c>
      <c r="H2844" s="4">
        <v>45702.249976851846</v>
      </c>
      <c r="I2844" t="b">
        <v>0</v>
      </c>
      <c r="J2844" t="b">
        <v>1</v>
      </c>
      <c r="K2844" t="s">
        <v>24</v>
      </c>
      <c r="L2844" t="s">
        <v>22</v>
      </c>
      <c r="M2844">
        <v>169500</v>
      </c>
      <c r="O2844" t="s">
        <v>7420</v>
      </c>
      <c r="P2844" t="s">
        <v>2951</v>
      </c>
    </row>
    <row r="2845" spans="1:16" x14ac:dyDescent="0.55000000000000004">
      <c r="A2845" t="s">
        <v>0</v>
      </c>
      <c r="B2845" t="s">
        <v>0</v>
      </c>
      <c r="C2845" t="s">
        <v>2821</v>
      </c>
      <c r="D2845" t="s">
        <v>1051</v>
      </c>
      <c r="E2845" t="s">
        <v>20</v>
      </c>
      <c r="F2845" t="b">
        <v>0</v>
      </c>
      <c r="G2845" t="s">
        <v>41</v>
      </c>
      <c r="H2845" s="4">
        <v>45702.250231481477</v>
      </c>
      <c r="I2845" t="b">
        <v>1</v>
      </c>
      <c r="J2845" t="b">
        <v>1</v>
      </c>
      <c r="K2845" t="s">
        <v>24</v>
      </c>
      <c r="L2845" t="s">
        <v>36</v>
      </c>
      <c r="N2845">
        <v>30.5</v>
      </c>
      <c r="O2845" t="s">
        <v>1051</v>
      </c>
      <c r="P2845" t="s">
        <v>204</v>
      </c>
    </row>
    <row r="2846" spans="1:16" x14ac:dyDescent="0.55000000000000004">
      <c r="A2846" t="s">
        <v>0</v>
      </c>
      <c r="B2846" t="s">
        <v>0</v>
      </c>
      <c r="C2846" t="s">
        <v>585</v>
      </c>
      <c r="D2846" t="s">
        <v>3828</v>
      </c>
      <c r="E2846" t="s">
        <v>219</v>
      </c>
      <c r="F2846" t="b">
        <v>0</v>
      </c>
      <c r="G2846" t="s">
        <v>41</v>
      </c>
      <c r="H2846" s="4">
        <v>45702.250277777777</v>
      </c>
      <c r="I2846" t="b">
        <v>0</v>
      </c>
      <c r="J2846" t="b">
        <v>1</v>
      </c>
      <c r="K2846" t="s">
        <v>24</v>
      </c>
      <c r="L2846" t="s">
        <v>36</v>
      </c>
      <c r="N2846">
        <v>62.5</v>
      </c>
      <c r="O2846" t="s">
        <v>3776</v>
      </c>
      <c r="P2846" t="s">
        <v>1823</v>
      </c>
    </row>
    <row r="2847" spans="1:16" x14ac:dyDescent="0.55000000000000004">
      <c r="A2847" t="s">
        <v>25</v>
      </c>
      <c r="B2847" t="s">
        <v>7421</v>
      </c>
      <c r="C2847" t="s">
        <v>49</v>
      </c>
      <c r="D2847" t="s">
        <v>3108</v>
      </c>
      <c r="E2847" t="s">
        <v>20</v>
      </c>
      <c r="F2847" t="b">
        <v>0</v>
      </c>
      <c r="G2847" t="s">
        <v>41</v>
      </c>
      <c r="H2847" s="4">
        <v>45702.250462962962</v>
      </c>
      <c r="I2847" t="b">
        <v>0</v>
      </c>
      <c r="J2847" t="b">
        <v>1</v>
      </c>
      <c r="K2847" t="s">
        <v>24</v>
      </c>
      <c r="L2847" t="s">
        <v>22</v>
      </c>
      <c r="M2847">
        <v>220612</v>
      </c>
      <c r="O2847" t="s">
        <v>43</v>
      </c>
      <c r="P2847" t="s">
        <v>7422</v>
      </c>
    </row>
    <row r="2848" spans="1:16" x14ac:dyDescent="0.55000000000000004">
      <c r="A2848" t="s">
        <v>0</v>
      </c>
      <c r="B2848" t="s">
        <v>288</v>
      </c>
      <c r="C2848" t="s">
        <v>696</v>
      </c>
      <c r="D2848" t="s">
        <v>7423</v>
      </c>
      <c r="E2848" t="s">
        <v>51</v>
      </c>
      <c r="F2848" t="b">
        <v>0</v>
      </c>
      <c r="G2848" t="s">
        <v>30</v>
      </c>
      <c r="H2848" s="4">
        <v>45702.250902777778</v>
      </c>
      <c r="I2848" t="b">
        <v>1</v>
      </c>
      <c r="J2848" t="b">
        <v>1</v>
      </c>
      <c r="K2848" t="s">
        <v>24</v>
      </c>
      <c r="L2848" t="s">
        <v>36</v>
      </c>
      <c r="N2848">
        <v>25</v>
      </c>
      <c r="O2848" t="s">
        <v>2075</v>
      </c>
      <c r="P2848" t="s">
        <v>863</v>
      </c>
    </row>
    <row r="2849" spans="1:16" x14ac:dyDescent="0.55000000000000004">
      <c r="A2849" t="s">
        <v>19</v>
      </c>
      <c r="B2849" t="s">
        <v>7424</v>
      </c>
      <c r="C2849" t="s">
        <v>985</v>
      </c>
      <c r="D2849" t="s">
        <v>3973</v>
      </c>
      <c r="E2849" t="s">
        <v>20</v>
      </c>
      <c r="F2849" t="b">
        <v>0</v>
      </c>
      <c r="G2849" t="s">
        <v>27</v>
      </c>
      <c r="H2849" s="4">
        <v>45702.251006944447</v>
      </c>
      <c r="I2849" t="b">
        <v>0</v>
      </c>
      <c r="J2849" t="b">
        <v>1</v>
      </c>
      <c r="K2849" t="s">
        <v>24</v>
      </c>
      <c r="L2849" t="s">
        <v>22</v>
      </c>
      <c r="M2849">
        <v>260000</v>
      </c>
      <c r="O2849" t="s">
        <v>575</v>
      </c>
    </row>
    <row r="2850" spans="1:16" x14ac:dyDescent="0.55000000000000004">
      <c r="A2850" t="s">
        <v>1</v>
      </c>
      <c r="B2850" t="s">
        <v>661</v>
      </c>
      <c r="C2850" t="s">
        <v>386</v>
      </c>
      <c r="D2850" t="s">
        <v>3828</v>
      </c>
      <c r="E2850" t="s">
        <v>20</v>
      </c>
      <c r="F2850" t="b">
        <v>0</v>
      </c>
      <c r="G2850" t="s">
        <v>41</v>
      </c>
      <c r="H2850" s="4">
        <v>45702.251944444448</v>
      </c>
      <c r="I2850" t="b">
        <v>0</v>
      </c>
      <c r="J2850" t="b">
        <v>1</v>
      </c>
      <c r="K2850" t="s">
        <v>24</v>
      </c>
      <c r="L2850" t="s">
        <v>22</v>
      </c>
      <c r="M2850">
        <v>127275.203125</v>
      </c>
      <c r="O2850" t="s">
        <v>7425</v>
      </c>
      <c r="P2850" t="s">
        <v>7426</v>
      </c>
    </row>
    <row r="2851" spans="1:16" x14ac:dyDescent="0.55000000000000004">
      <c r="A2851" t="s">
        <v>2</v>
      </c>
      <c r="B2851" t="s">
        <v>1544</v>
      </c>
      <c r="C2851" t="s">
        <v>39</v>
      </c>
      <c r="D2851" t="s">
        <v>4014</v>
      </c>
      <c r="E2851" t="s">
        <v>20</v>
      </c>
      <c r="F2851" t="b">
        <v>1</v>
      </c>
      <c r="G2851" t="s">
        <v>610</v>
      </c>
      <c r="H2851" s="4">
        <v>45702.257430555554</v>
      </c>
      <c r="I2851" t="b">
        <v>0</v>
      </c>
      <c r="J2851" t="b">
        <v>1</v>
      </c>
      <c r="K2851" t="s">
        <v>610</v>
      </c>
      <c r="L2851" t="s">
        <v>22</v>
      </c>
      <c r="M2851">
        <v>184000</v>
      </c>
      <c r="O2851" t="s">
        <v>3016</v>
      </c>
      <c r="P2851" t="s">
        <v>6878</v>
      </c>
    </row>
    <row r="2852" spans="1:16" x14ac:dyDescent="0.55000000000000004">
      <c r="A2852" t="s">
        <v>0</v>
      </c>
      <c r="B2852" t="s">
        <v>7427</v>
      </c>
      <c r="C2852" t="s">
        <v>3180</v>
      </c>
      <c r="D2852" t="s">
        <v>2208</v>
      </c>
      <c r="E2852" t="s">
        <v>20</v>
      </c>
      <c r="F2852" t="b">
        <v>0</v>
      </c>
      <c r="G2852" t="s">
        <v>23</v>
      </c>
      <c r="H2852" s="4">
        <v>45702.269016203703</v>
      </c>
      <c r="I2852" t="b">
        <v>0</v>
      </c>
      <c r="J2852" t="b">
        <v>0</v>
      </c>
      <c r="K2852" t="s">
        <v>24</v>
      </c>
      <c r="L2852" t="s">
        <v>36</v>
      </c>
      <c r="N2852">
        <v>33.5</v>
      </c>
      <c r="O2852" t="s">
        <v>3375</v>
      </c>
      <c r="P2852" t="s">
        <v>963</v>
      </c>
    </row>
    <row r="2853" spans="1:16" x14ac:dyDescent="0.55000000000000004">
      <c r="A2853" t="s">
        <v>2</v>
      </c>
      <c r="B2853" t="s">
        <v>2</v>
      </c>
      <c r="C2853" t="s">
        <v>7428</v>
      </c>
      <c r="D2853" t="s">
        <v>4972</v>
      </c>
      <c r="E2853" t="s">
        <v>20</v>
      </c>
      <c r="F2853" t="b">
        <v>0</v>
      </c>
      <c r="G2853" t="s">
        <v>226</v>
      </c>
      <c r="H2853" s="4">
        <v>45702.273310185177</v>
      </c>
      <c r="I2853" t="b">
        <v>1</v>
      </c>
      <c r="J2853" t="b">
        <v>0</v>
      </c>
      <c r="K2853" t="s">
        <v>226</v>
      </c>
      <c r="L2853" t="s">
        <v>22</v>
      </c>
      <c r="M2853">
        <v>65000</v>
      </c>
      <c r="O2853" t="s">
        <v>7429</v>
      </c>
      <c r="P2853" t="s">
        <v>7430</v>
      </c>
    </row>
    <row r="2854" spans="1:16" x14ac:dyDescent="0.55000000000000004">
      <c r="A2854" t="s">
        <v>19</v>
      </c>
      <c r="B2854" t="s">
        <v>7519</v>
      </c>
      <c r="C2854" t="s">
        <v>213</v>
      </c>
      <c r="D2854" t="s">
        <v>2208</v>
      </c>
      <c r="E2854" t="s">
        <v>20</v>
      </c>
      <c r="F2854" t="b">
        <v>0</v>
      </c>
      <c r="G2854" t="s">
        <v>41</v>
      </c>
      <c r="H2854" s="4">
        <v>45702.292048611111</v>
      </c>
      <c r="I2854" t="b">
        <v>0</v>
      </c>
      <c r="J2854" t="b">
        <v>1</v>
      </c>
      <c r="K2854" t="s">
        <v>24</v>
      </c>
      <c r="L2854" t="s">
        <v>22</v>
      </c>
      <c r="M2854">
        <v>193000</v>
      </c>
      <c r="O2854" t="s">
        <v>405</v>
      </c>
      <c r="P2854" t="s">
        <v>7520</v>
      </c>
    </row>
    <row r="2855" spans="1:16" x14ac:dyDescent="0.55000000000000004">
      <c r="A2855" t="s">
        <v>2</v>
      </c>
      <c r="B2855" t="s">
        <v>7431</v>
      </c>
      <c r="C2855" t="s">
        <v>172</v>
      </c>
      <c r="D2855" t="s">
        <v>2208</v>
      </c>
      <c r="E2855" t="s">
        <v>20</v>
      </c>
      <c r="F2855" t="b">
        <v>0</v>
      </c>
      <c r="G2855" t="s">
        <v>27</v>
      </c>
      <c r="H2855" s="4">
        <v>45702.293217592603</v>
      </c>
      <c r="I2855" t="b">
        <v>0</v>
      </c>
      <c r="J2855" t="b">
        <v>0</v>
      </c>
      <c r="K2855" t="s">
        <v>24</v>
      </c>
      <c r="L2855" t="s">
        <v>22</v>
      </c>
      <c r="M2855">
        <v>180000</v>
      </c>
      <c r="O2855" t="s">
        <v>2868</v>
      </c>
      <c r="P2855" t="s">
        <v>7432</v>
      </c>
    </row>
    <row r="2856" spans="1:16" x14ac:dyDescent="0.55000000000000004">
      <c r="A2856" t="s">
        <v>0</v>
      </c>
      <c r="B2856" t="s">
        <v>4222</v>
      </c>
      <c r="D2856" t="s">
        <v>4220</v>
      </c>
      <c r="E2856" t="s">
        <v>20</v>
      </c>
      <c r="F2856" t="b">
        <v>0</v>
      </c>
      <c r="G2856" t="s">
        <v>1420</v>
      </c>
      <c r="H2856" s="4">
        <v>45702.298101851848</v>
      </c>
      <c r="I2856" t="b">
        <v>0</v>
      </c>
      <c r="J2856" t="b">
        <v>0</v>
      </c>
      <c r="K2856" t="s">
        <v>1420</v>
      </c>
      <c r="L2856" t="s">
        <v>22</v>
      </c>
      <c r="M2856">
        <v>65000</v>
      </c>
      <c r="O2856" t="s">
        <v>2946</v>
      </c>
      <c r="P2856" t="s">
        <v>1374</v>
      </c>
    </row>
    <row r="2857" spans="1:16" x14ac:dyDescent="0.55000000000000004">
      <c r="A2857" t="s">
        <v>1</v>
      </c>
      <c r="B2857" t="s">
        <v>7433</v>
      </c>
      <c r="C2857" t="s">
        <v>39</v>
      </c>
      <c r="D2857" t="s">
        <v>7434</v>
      </c>
      <c r="E2857" t="s">
        <v>20</v>
      </c>
      <c r="F2857" t="b">
        <v>1</v>
      </c>
      <c r="G2857" t="s">
        <v>1833</v>
      </c>
      <c r="H2857" s="4">
        <v>45702.299421296288</v>
      </c>
      <c r="I2857" t="b">
        <v>1</v>
      </c>
      <c r="J2857" t="b">
        <v>0</v>
      </c>
      <c r="K2857" t="s">
        <v>1833</v>
      </c>
      <c r="L2857" t="s">
        <v>22</v>
      </c>
      <c r="M2857">
        <v>47500</v>
      </c>
      <c r="O2857" t="s">
        <v>1426</v>
      </c>
    </row>
    <row r="2858" spans="1:16" x14ac:dyDescent="0.55000000000000004">
      <c r="A2858" t="s">
        <v>0</v>
      </c>
      <c r="B2858" t="s">
        <v>3335</v>
      </c>
      <c r="C2858" t="s">
        <v>160</v>
      </c>
      <c r="D2858" t="s">
        <v>4084</v>
      </c>
      <c r="E2858" t="s">
        <v>20</v>
      </c>
      <c r="F2858" t="b">
        <v>0</v>
      </c>
      <c r="G2858" t="s">
        <v>52</v>
      </c>
      <c r="H2858" s="4">
        <v>45702.303819444453</v>
      </c>
      <c r="I2858" t="b">
        <v>0</v>
      </c>
      <c r="J2858" t="b">
        <v>1</v>
      </c>
      <c r="K2858" t="s">
        <v>24</v>
      </c>
      <c r="L2858" t="s">
        <v>22</v>
      </c>
      <c r="M2858">
        <v>137500</v>
      </c>
      <c r="O2858" t="s">
        <v>88</v>
      </c>
      <c r="P2858" t="s">
        <v>7435</v>
      </c>
    </row>
    <row r="2859" spans="1:16" x14ac:dyDescent="0.55000000000000004">
      <c r="A2859" t="s">
        <v>89</v>
      </c>
      <c r="B2859" t="s">
        <v>7531</v>
      </c>
      <c r="C2859" t="s">
        <v>7532</v>
      </c>
      <c r="D2859" t="s">
        <v>4035</v>
      </c>
      <c r="E2859" t="s">
        <v>20</v>
      </c>
      <c r="F2859" t="b">
        <v>0</v>
      </c>
      <c r="G2859" t="s">
        <v>1119</v>
      </c>
      <c r="H2859" s="4">
        <v>45702.31212962963</v>
      </c>
      <c r="I2859" t="b">
        <v>0</v>
      </c>
      <c r="J2859" t="b">
        <v>0</v>
      </c>
      <c r="K2859" t="s">
        <v>1119</v>
      </c>
      <c r="L2859" t="s">
        <v>22</v>
      </c>
      <c r="M2859">
        <v>275000</v>
      </c>
      <c r="O2859" t="s">
        <v>7533</v>
      </c>
      <c r="P2859" t="s">
        <v>274</v>
      </c>
    </row>
    <row r="2860" spans="1:16" x14ac:dyDescent="0.55000000000000004">
      <c r="A2860" t="s">
        <v>89</v>
      </c>
      <c r="B2860" t="s">
        <v>7534</v>
      </c>
      <c r="C2860" t="s">
        <v>1420</v>
      </c>
      <c r="D2860" t="s">
        <v>4220</v>
      </c>
      <c r="E2860" t="s">
        <v>20</v>
      </c>
      <c r="F2860" t="b">
        <v>0</v>
      </c>
      <c r="G2860" t="s">
        <v>1420</v>
      </c>
      <c r="H2860" s="4">
        <v>45702.317175925928</v>
      </c>
      <c r="I2860" t="b">
        <v>0</v>
      </c>
      <c r="J2860" t="b">
        <v>0</v>
      </c>
      <c r="K2860" t="s">
        <v>1420</v>
      </c>
      <c r="L2860" t="s">
        <v>22</v>
      </c>
      <c r="M2860">
        <v>174400</v>
      </c>
      <c r="O2860" t="s">
        <v>1773</v>
      </c>
      <c r="P2860" t="s">
        <v>7535</v>
      </c>
    </row>
    <row r="2861" spans="1:16" x14ac:dyDescent="0.55000000000000004">
      <c r="A2861" t="s">
        <v>139</v>
      </c>
      <c r="B2861" t="s">
        <v>7436</v>
      </c>
      <c r="C2861" t="s">
        <v>2500</v>
      </c>
      <c r="D2861" t="s">
        <v>3970</v>
      </c>
      <c r="E2861" t="s">
        <v>20</v>
      </c>
      <c r="F2861" t="b">
        <v>0</v>
      </c>
      <c r="G2861" t="s">
        <v>41</v>
      </c>
      <c r="H2861" s="4">
        <v>45702.333784722221</v>
      </c>
      <c r="I2861" t="b">
        <v>0</v>
      </c>
      <c r="J2861" t="b">
        <v>1</v>
      </c>
      <c r="K2861" t="s">
        <v>24</v>
      </c>
      <c r="L2861" t="s">
        <v>22</v>
      </c>
      <c r="M2861">
        <v>96000</v>
      </c>
      <c r="O2861" t="s">
        <v>7437</v>
      </c>
    </row>
    <row r="2862" spans="1:16" x14ac:dyDescent="0.55000000000000004">
      <c r="A2862" t="s">
        <v>40</v>
      </c>
      <c r="B2862" t="s">
        <v>7438</v>
      </c>
      <c r="C2862" t="s">
        <v>151</v>
      </c>
      <c r="D2862" t="s">
        <v>5133</v>
      </c>
      <c r="E2862" t="s">
        <v>20</v>
      </c>
      <c r="F2862" t="b">
        <v>0</v>
      </c>
      <c r="G2862" t="s">
        <v>30</v>
      </c>
      <c r="H2862" s="4">
        <v>45702.334583333337</v>
      </c>
      <c r="I2862" t="b">
        <v>0</v>
      </c>
      <c r="J2862" t="b">
        <v>1</v>
      </c>
      <c r="K2862" t="s">
        <v>24</v>
      </c>
      <c r="L2862" t="s">
        <v>22</v>
      </c>
      <c r="M2862">
        <v>149743</v>
      </c>
      <c r="O2862" t="s">
        <v>7439</v>
      </c>
      <c r="P2862" t="s">
        <v>7440</v>
      </c>
    </row>
    <row r="2863" spans="1:16" x14ac:dyDescent="0.55000000000000004">
      <c r="A2863" t="s">
        <v>2</v>
      </c>
      <c r="B2863" t="s">
        <v>7441</v>
      </c>
      <c r="C2863" t="s">
        <v>29</v>
      </c>
      <c r="D2863" t="s">
        <v>3957</v>
      </c>
      <c r="E2863" t="s">
        <v>20</v>
      </c>
      <c r="F2863" t="b">
        <v>0</v>
      </c>
      <c r="G2863" t="s">
        <v>27</v>
      </c>
      <c r="H2863" s="4">
        <v>45702.334675925929</v>
      </c>
      <c r="I2863" t="b">
        <v>0</v>
      </c>
      <c r="J2863" t="b">
        <v>1</v>
      </c>
      <c r="K2863" t="s">
        <v>24</v>
      </c>
      <c r="L2863" t="s">
        <v>36</v>
      </c>
      <c r="N2863">
        <v>38.215000152587891</v>
      </c>
      <c r="O2863" t="s">
        <v>2768</v>
      </c>
      <c r="P2863" t="s">
        <v>128</v>
      </c>
    </row>
    <row r="2864" spans="1:16" x14ac:dyDescent="0.55000000000000004">
      <c r="A2864" t="s">
        <v>2</v>
      </c>
      <c r="B2864" t="s">
        <v>7442</v>
      </c>
      <c r="C2864" t="s">
        <v>6313</v>
      </c>
      <c r="D2864" t="s">
        <v>3970</v>
      </c>
      <c r="E2864" t="s">
        <v>20</v>
      </c>
      <c r="F2864" t="b">
        <v>0</v>
      </c>
      <c r="G2864" t="s">
        <v>1420</v>
      </c>
      <c r="H2864" s="4">
        <v>45702.350810185177</v>
      </c>
      <c r="I2864" t="b">
        <v>0</v>
      </c>
      <c r="J2864" t="b">
        <v>0</v>
      </c>
      <c r="K2864" t="s">
        <v>1420</v>
      </c>
      <c r="L2864" t="s">
        <v>22</v>
      </c>
      <c r="M2864">
        <v>109605.5</v>
      </c>
      <c r="O2864" t="s">
        <v>7443</v>
      </c>
      <c r="P2864" t="s">
        <v>7444</v>
      </c>
    </row>
    <row r="2865" spans="1:16" x14ac:dyDescent="0.55000000000000004">
      <c r="A2865" t="s">
        <v>0</v>
      </c>
      <c r="B2865" t="s">
        <v>7536</v>
      </c>
      <c r="C2865" t="s">
        <v>3225</v>
      </c>
      <c r="D2865" t="s">
        <v>3828</v>
      </c>
      <c r="E2865" t="s">
        <v>20</v>
      </c>
      <c r="F2865" t="b">
        <v>0</v>
      </c>
      <c r="G2865" t="s">
        <v>27</v>
      </c>
      <c r="H2865" s="4">
        <v>45702.375081018523</v>
      </c>
      <c r="I2865" t="b">
        <v>1</v>
      </c>
      <c r="J2865" t="b">
        <v>1</v>
      </c>
      <c r="K2865" t="s">
        <v>24</v>
      </c>
      <c r="L2865" t="s">
        <v>22</v>
      </c>
      <c r="M2865">
        <v>80000</v>
      </c>
      <c r="O2865" t="s">
        <v>7537</v>
      </c>
      <c r="P2865" t="s">
        <v>7538</v>
      </c>
    </row>
    <row r="2866" spans="1:16" x14ac:dyDescent="0.55000000000000004">
      <c r="A2866" t="s">
        <v>0</v>
      </c>
      <c r="B2866" t="s">
        <v>7445</v>
      </c>
      <c r="C2866" t="s">
        <v>39</v>
      </c>
      <c r="D2866" t="s">
        <v>3828</v>
      </c>
      <c r="E2866" t="s">
        <v>20</v>
      </c>
      <c r="F2866" t="b">
        <v>1</v>
      </c>
      <c r="G2866" t="s">
        <v>27</v>
      </c>
      <c r="H2866" s="4">
        <v>45702.375150462962</v>
      </c>
      <c r="I2866" t="b">
        <v>1</v>
      </c>
      <c r="J2866" t="b">
        <v>0</v>
      </c>
      <c r="K2866" t="s">
        <v>24</v>
      </c>
      <c r="L2866" t="s">
        <v>22</v>
      </c>
      <c r="M2866">
        <v>163085</v>
      </c>
      <c r="O2866" t="s">
        <v>7446</v>
      </c>
      <c r="P2866" t="s">
        <v>709</v>
      </c>
    </row>
    <row r="2867" spans="1:16" x14ac:dyDescent="0.55000000000000004">
      <c r="A2867" t="s">
        <v>0</v>
      </c>
      <c r="B2867" t="s">
        <v>7447</v>
      </c>
      <c r="C2867" t="s">
        <v>585</v>
      </c>
      <c r="D2867" t="s">
        <v>4084</v>
      </c>
      <c r="E2867" t="s">
        <v>20</v>
      </c>
      <c r="F2867" t="b">
        <v>0</v>
      </c>
      <c r="G2867" t="s">
        <v>41</v>
      </c>
      <c r="H2867" s="4">
        <v>45702.375474537039</v>
      </c>
      <c r="I2867" t="b">
        <v>0</v>
      </c>
      <c r="J2867" t="b">
        <v>0</v>
      </c>
      <c r="K2867" t="s">
        <v>24</v>
      </c>
      <c r="L2867" t="s">
        <v>22</v>
      </c>
      <c r="M2867">
        <v>125000</v>
      </c>
      <c r="O2867" t="s">
        <v>374</v>
      </c>
      <c r="P2867" t="s">
        <v>7448</v>
      </c>
    </row>
    <row r="2868" spans="1:16" x14ac:dyDescent="0.55000000000000004">
      <c r="A2868" t="s">
        <v>1</v>
      </c>
      <c r="B2868" t="s">
        <v>4431</v>
      </c>
      <c r="C2868" t="s">
        <v>949</v>
      </c>
      <c r="D2868" t="s">
        <v>4432</v>
      </c>
      <c r="E2868" t="s">
        <v>20</v>
      </c>
      <c r="F2868" t="b">
        <v>0</v>
      </c>
      <c r="G2868" t="s">
        <v>30</v>
      </c>
      <c r="H2868" s="4">
        <v>45702.376006944447</v>
      </c>
      <c r="I2868" t="b">
        <v>0</v>
      </c>
      <c r="J2868" t="b">
        <v>1</v>
      </c>
      <c r="K2868" t="s">
        <v>24</v>
      </c>
      <c r="L2868" t="s">
        <v>22</v>
      </c>
      <c r="M2868">
        <v>99000</v>
      </c>
      <c r="O2868" t="s">
        <v>1763</v>
      </c>
      <c r="P2868" t="s">
        <v>4433</v>
      </c>
    </row>
    <row r="2869" spans="1:16" x14ac:dyDescent="0.55000000000000004">
      <c r="A2869" t="s">
        <v>0</v>
      </c>
      <c r="B2869" t="s">
        <v>5421</v>
      </c>
      <c r="C2869" t="s">
        <v>372</v>
      </c>
      <c r="D2869" t="s">
        <v>3957</v>
      </c>
      <c r="E2869" t="s">
        <v>34</v>
      </c>
      <c r="F2869" t="b">
        <v>0</v>
      </c>
      <c r="G2869" t="s">
        <v>27</v>
      </c>
      <c r="H2869" s="4">
        <v>45702.416701388887</v>
      </c>
      <c r="I2869" t="b">
        <v>1</v>
      </c>
      <c r="J2869" t="b">
        <v>0</v>
      </c>
      <c r="K2869" t="s">
        <v>24</v>
      </c>
      <c r="L2869" t="s">
        <v>36</v>
      </c>
      <c r="N2869">
        <v>27.979999542236332</v>
      </c>
      <c r="O2869" t="s">
        <v>4622</v>
      </c>
    </row>
    <row r="2870" spans="1:16" x14ac:dyDescent="0.55000000000000004">
      <c r="A2870" t="s">
        <v>40</v>
      </c>
      <c r="B2870" t="s">
        <v>7449</v>
      </c>
      <c r="C2870" t="s">
        <v>1546</v>
      </c>
      <c r="D2870" t="s">
        <v>3828</v>
      </c>
      <c r="E2870" t="s">
        <v>20</v>
      </c>
      <c r="F2870" t="b">
        <v>0</v>
      </c>
      <c r="G2870" t="s">
        <v>27</v>
      </c>
      <c r="H2870" s="4">
        <v>45702.417939814812</v>
      </c>
      <c r="I2870" t="b">
        <v>0</v>
      </c>
      <c r="J2870" t="b">
        <v>1</v>
      </c>
      <c r="K2870" t="s">
        <v>24</v>
      </c>
      <c r="L2870" t="s">
        <v>22</v>
      </c>
      <c r="M2870">
        <v>162225</v>
      </c>
      <c r="O2870" t="s">
        <v>254</v>
      </c>
      <c r="P2870" t="s">
        <v>7450</v>
      </c>
    </row>
    <row r="2871" spans="1:16" x14ac:dyDescent="0.55000000000000004">
      <c r="A2871" t="s">
        <v>40</v>
      </c>
      <c r="B2871" t="s">
        <v>2541</v>
      </c>
      <c r="C2871" t="s">
        <v>3347</v>
      </c>
      <c r="D2871" t="s">
        <v>3973</v>
      </c>
      <c r="E2871" t="s">
        <v>20</v>
      </c>
      <c r="F2871" t="b">
        <v>0</v>
      </c>
      <c r="G2871" t="s">
        <v>27</v>
      </c>
      <c r="H2871" s="4">
        <v>45702.418842592589</v>
      </c>
      <c r="I2871" t="b">
        <v>0</v>
      </c>
      <c r="J2871" t="b">
        <v>1</v>
      </c>
      <c r="K2871" t="s">
        <v>24</v>
      </c>
      <c r="L2871" t="s">
        <v>22</v>
      </c>
      <c r="M2871">
        <v>110500</v>
      </c>
      <c r="O2871" t="s">
        <v>2227</v>
      </c>
      <c r="P2871" t="s">
        <v>4333</v>
      </c>
    </row>
    <row r="2872" spans="1:16" x14ac:dyDescent="0.55000000000000004">
      <c r="A2872" t="s">
        <v>2</v>
      </c>
      <c r="B2872" t="s">
        <v>4385</v>
      </c>
      <c r="C2872" t="s">
        <v>3515</v>
      </c>
      <c r="D2872" t="s">
        <v>2208</v>
      </c>
      <c r="E2872" t="s">
        <v>34</v>
      </c>
      <c r="F2872" t="b">
        <v>0</v>
      </c>
      <c r="G2872" t="s">
        <v>41</v>
      </c>
      <c r="H2872" s="4">
        <v>45702.418923611112</v>
      </c>
      <c r="I2872" t="b">
        <v>0</v>
      </c>
      <c r="J2872" t="b">
        <v>1</v>
      </c>
      <c r="K2872" t="s">
        <v>24</v>
      </c>
      <c r="L2872" t="s">
        <v>22</v>
      </c>
      <c r="M2872">
        <v>165000</v>
      </c>
      <c r="O2872" t="s">
        <v>428</v>
      </c>
      <c r="P2872" t="s">
        <v>7451</v>
      </c>
    </row>
    <row r="2873" spans="1:16" x14ac:dyDescent="0.55000000000000004">
      <c r="A2873" t="s">
        <v>28</v>
      </c>
      <c r="B2873" t="s">
        <v>642</v>
      </c>
      <c r="C2873" t="s">
        <v>696</v>
      </c>
      <c r="D2873" t="s">
        <v>3973</v>
      </c>
      <c r="E2873" t="s">
        <v>20</v>
      </c>
      <c r="F2873" t="b">
        <v>0</v>
      </c>
      <c r="G2873" t="s">
        <v>30</v>
      </c>
      <c r="H2873" s="4">
        <v>45702.420115740737</v>
      </c>
      <c r="I2873" t="b">
        <v>0</v>
      </c>
      <c r="J2873" t="b">
        <v>1</v>
      </c>
      <c r="K2873" t="s">
        <v>24</v>
      </c>
      <c r="L2873" t="s">
        <v>22</v>
      </c>
      <c r="M2873">
        <v>147000</v>
      </c>
      <c r="O2873" t="s">
        <v>950</v>
      </c>
      <c r="P2873" t="s">
        <v>6325</v>
      </c>
    </row>
    <row r="2874" spans="1:16" x14ac:dyDescent="0.55000000000000004">
      <c r="A2874" t="s">
        <v>89</v>
      </c>
      <c r="B2874" t="s">
        <v>7452</v>
      </c>
      <c r="C2874" t="s">
        <v>7313</v>
      </c>
      <c r="D2874" t="s">
        <v>2208</v>
      </c>
      <c r="E2874" t="s">
        <v>34</v>
      </c>
      <c r="F2874" t="b">
        <v>0</v>
      </c>
      <c r="G2874" t="s">
        <v>41</v>
      </c>
      <c r="H2874" s="4">
        <v>45702.433148148149</v>
      </c>
      <c r="I2874" t="b">
        <v>0</v>
      </c>
      <c r="J2874" t="b">
        <v>1</v>
      </c>
      <c r="K2874" t="s">
        <v>24</v>
      </c>
      <c r="L2874" t="s">
        <v>22</v>
      </c>
      <c r="M2874">
        <v>195000</v>
      </c>
      <c r="O2874" t="s">
        <v>428</v>
      </c>
      <c r="P2874" t="s">
        <v>7453</v>
      </c>
    </row>
    <row r="2875" spans="1:16" x14ac:dyDescent="0.55000000000000004">
      <c r="A2875" t="s">
        <v>2</v>
      </c>
      <c r="B2875" t="s">
        <v>6517</v>
      </c>
      <c r="C2875" t="s">
        <v>151</v>
      </c>
      <c r="D2875" t="s">
        <v>3973</v>
      </c>
      <c r="E2875" t="s">
        <v>20</v>
      </c>
      <c r="F2875" t="b">
        <v>0</v>
      </c>
      <c r="G2875" t="s">
        <v>30</v>
      </c>
      <c r="H2875" s="4">
        <v>45702.45925925926</v>
      </c>
      <c r="I2875" t="b">
        <v>0</v>
      </c>
      <c r="J2875" t="b">
        <v>1</v>
      </c>
      <c r="K2875" t="s">
        <v>24</v>
      </c>
      <c r="L2875" t="s">
        <v>22</v>
      </c>
      <c r="M2875">
        <v>140500</v>
      </c>
      <c r="O2875" t="s">
        <v>6518</v>
      </c>
      <c r="P2875" t="s">
        <v>6519</v>
      </c>
    </row>
    <row r="2876" spans="1:16" x14ac:dyDescent="0.55000000000000004">
      <c r="A2876" t="s">
        <v>2</v>
      </c>
      <c r="B2876" t="s">
        <v>307</v>
      </c>
      <c r="C2876" t="s">
        <v>39</v>
      </c>
      <c r="D2876" t="s">
        <v>7454</v>
      </c>
      <c r="E2876" t="s">
        <v>20</v>
      </c>
      <c r="F2876" t="b">
        <v>1</v>
      </c>
      <c r="G2876" t="s">
        <v>1094</v>
      </c>
      <c r="H2876" s="4">
        <v>45702.489560185182</v>
      </c>
      <c r="I2876" t="b">
        <v>1</v>
      </c>
      <c r="J2876" t="b">
        <v>0</v>
      </c>
      <c r="K2876" t="s">
        <v>1094</v>
      </c>
      <c r="L2876" t="s">
        <v>22</v>
      </c>
      <c r="M2876">
        <v>200000</v>
      </c>
      <c r="O2876" t="s">
        <v>7455</v>
      </c>
      <c r="P2876" t="s">
        <v>1818</v>
      </c>
    </row>
    <row r="2877" spans="1:16" x14ac:dyDescent="0.55000000000000004">
      <c r="A2877" t="s">
        <v>1</v>
      </c>
      <c r="B2877" t="s">
        <v>2955</v>
      </c>
      <c r="C2877" t="s">
        <v>2765</v>
      </c>
      <c r="D2877" t="s">
        <v>3973</v>
      </c>
      <c r="E2877" t="s">
        <v>20</v>
      </c>
      <c r="F2877" t="b">
        <v>0</v>
      </c>
      <c r="G2877" t="s">
        <v>52</v>
      </c>
      <c r="H2877" s="4">
        <v>45702.500891203701</v>
      </c>
      <c r="I2877" t="b">
        <v>0</v>
      </c>
      <c r="J2877" t="b">
        <v>1</v>
      </c>
      <c r="K2877" t="s">
        <v>24</v>
      </c>
      <c r="L2877" t="s">
        <v>22</v>
      </c>
      <c r="M2877">
        <v>174000</v>
      </c>
      <c r="O2877" t="s">
        <v>5482</v>
      </c>
      <c r="P2877" t="s">
        <v>603</v>
      </c>
    </row>
    <row r="2878" spans="1:16" x14ac:dyDescent="0.55000000000000004">
      <c r="A2878" t="s">
        <v>2</v>
      </c>
      <c r="B2878" t="s">
        <v>7406</v>
      </c>
      <c r="C2878" t="s">
        <v>3608</v>
      </c>
      <c r="D2878" t="s">
        <v>3973</v>
      </c>
      <c r="E2878" t="s">
        <v>20</v>
      </c>
      <c r="F2878" t="b">
        <v>0</v>
      </c>
      <c r="G2878" t="s">
        <v>27</v>
      </c>
      <c r="H2878" s="4">
        <v>45702.501215277778</v>
      </c>
      <c r="I2878" t="b">
        <v>0</v>
      </c>
      <c r="J2878" t="b">
        <v>0</v>
      </c>
      <c r="K2878" t="s">
        <v>24</v>
      </c>
      <c r="L2878" t="s">
        <v>22</v>
      </c>
      <c r="M2878">
        <v>82850</v>
      </c>
      <c r="O2878" t="s">
        <v>5482</v>
      </c>
      <c r="P2878" t="s">
        <v>3772</v>
      </c>
    </row>
    <row r="2879" spans="1:16" x14ac:dyDescent="0.55000000000000004">
      <c r="A2879" t="s">
        <v>2</v>
      </c>
      <c r="B2879" t="s">
        <v>7456</v>
      </c>
      <c r="C2879" t="s">
        <v>114</v>
      </c>
      <c r="D2879" t="s">
        <v>3973</v>
      </c>
      <c r="E2879" t="s">
        <v>20</v>
      </c>
      <c r="F2879" t="b">
        <v>0</v>
      </c>
      <c r="G2879" t="s">
        <v>27</v>
      </c>
      <c r="H2879" s="4">
        <v>45702.501689814817</v>
      </c>
      <c r="I2879" t="b">
        <v>0</v>
      </c>
      <c r="J2879" t="b">
        <v>1</v>
      </c>
      <c r="K2879" t="s">
        <v>24</v>
      </c>
      <c r="L2879" t="s">
        <v>22</v>
      </c>
      <c r="M2879">
        <v>207500</v>
      </c>
      <c r="O2879" t="s">
        <v>341</v>
      </c>
      <c r="P2879" t="s">
        <v>7457</v>
      </c>
    </row>
    <row r="2880" spans="1:16" x14ac:dyDescent="0.55000000000000004">
      <c r="A2880" t="s">
        <v>28</v>
      </c>
      <c r="B2880" t="s">
        <v>7458</v>
      </c>
      <c r="C2880" t="s">
        <v>39</v>
      </c>
      <c r="D2880" t="s">
        <v>3973</v>
      </c>
      <c r="E2880" t="s">
        <v>20</v>
      </c>
      <c r="F2880" t="b">
        <v>1</v>
      </c>
      <c r="G2880" t="s">
        <v>106</v>
      </c>
      <c r="H2880" s="4">
        <v>45702.50849537037</v>
      </c>
      <c r="I2880" t="b">
        <v>0</v>
      </c>
      <c r="J2880" t="b">
        <v>0</v>
      </c>
      <c r="K2880" t="s">
        <v>106</v>
      </c>
      <c r="L2880" t="s">
        <v>36</v>
      </c>
      <c r="N2880">
        <v>50</v>
      </c>
      <c r="O2880" t="s">
        <v>7413</v>
      </c>
      <c r="P2880" t="s">
        <v>7459</v>
      </c>
    </row>
    <row r="2881" spans="1:16" x14ac:dyDescent="0.55000000000000004">
      <c r="A2881" t="s">
        <v>139</v>
      </c>
      <c r="B2881" t="s">
        <v>7460</v>
      </c>
      <c r="C2881" t="s">
        <v>1867</v>
      </c>
      <c r="D2881" t="s">
        <v>2208</v>
      </c>
      <c r="E2881" t="s">
        <v>105</v>
      </c>
      <c r="F2881" t="b">
        <v>0</v>
      </c>
      <c r="G2881" t="s">
        <v>27</v>
      </c>
      <c r="H2881" s="4">
        <v>45702.54178240741</v>
      </c>
      <c r="I2881" t="b">
        <v>0</v>
      </c>
      <c r="J2881" t="b">
        <v>1</v>
      </c>
      <c r="K2881" t="s">
        <v>24</v>
      </c>
      <c r="L2881" t="s">
        <v>22</v>
      </c>
      <c r="M2881">
        <v>93500</v>
      </c>
      <c r="O2881" t="s">
        <v>7461</v>
      </c>
      <c r="P2881" t="s">
        <v>2014</v>
      </c>
    </row>
    <row r="2882" spans="1:16" x14ac:dyDescent="0.55000000000000004">
      <c r="A2882" t="s">
        <v>1</v>
      </c>
      <c r="B2882" t="s">
        <v>2473</v>
      </c>
      <c r="C2882" t="s">
        <v>1845</v>
      </c>
      <c r="D2882" t="s">
        <v>4084</v>
      </c>
      <c r="E2882" t="s">
        <v>20</v>
      </c>
      <c r="F2882" t="b">
        <v>0</v>
      </c>
      <c r="G2882" t="s">
        <v>27</v>
      </c>
      <c r="H2882" s="4">
        <v>45702.543252314812</v>
      </c>
      <c r="I2882" t="b">
        <v>0</v>
      </c>
      <c r="J2882" t="b">
        <v>1</v>
      </c>
      <c r="K2882" t="s">
        <v>24</v>
      </c>
      <c r="L2882" t="s">
        <v>22</v>
      </c>
      <c r="M2882">
        <v>145000</v>
      </c>
      <c r="O2882" t="s">
        <v>1388</v>
      </c>
      <c r="P2882" t="s">
        <v>7462</v>
      </c>
    </row>
    <row r="2883" spans="1:16" x14ac:dyDescent="0.55000000000000004">
      <c r="A2883" t="s">
        <v>40</v>
      </c>
      <c r="B2883" t="s">
        <v>7463</v>
      </c>
      <c r="C2883" t="s">
        <v>2701</v>
      </c>
      <c r="D2883" t="s">
        <v>3828</v>
      </c>
      <c r="E2883" t="s">
        <v>20</v>
      </c>
      <c r="F2883" t="b">
        <v>0</v>
      </c>
      <c r="G2883" t="s">
        <v>41</v>
      </c>
      <c r="H2883" s="4">
        <v>45702.543657407397</v>
      </c>
      <c r="I2883" t="b">
        <v>1</v>
      </c>
      <c r="J2883" t="b">
        <v>1</v>
      </c>
      <c r="K2883" t="s">
        <v>24</v>
      </c>
      <c r="L2883" t="s">
        <v>36</v>
      </c>
      <c r="N2883">
        <v>60</v>
      </c>
      <c r="O2883" t="s">
        <v>7464</v>
      </c>
      <c r="P2883" t="s">
        <v>7465</v>
      </c>
    </row>
    <row r="2884" spans="1:16" x14ac:dyDescent="0.55000000000000004">
      <c r="A2884" t="s">
        <v>19</v>
      </c>
      <c r="B2884" t="s">
        <v>7466</v>
      </c>
      <c r="C2884" t="s">
        <v>2765</v>
      </c>
      <c r="D2884" t="s">
        <v>3957</v>
      </c>
      <c r="E2884" t="s">
        <v>20</v>
      </c>
      <c r="F2884" t="b">
        <v>0</v>
      </c>
      <c r="G2884" t="s">
        <v>23</v>
      </c>
      <c r="H2884" s="4">
        <v>45702.581053240741</v>
      </c>
      <c r="I2884" t="b">
        <v>0</v>
      </c>
      <c r="J2884" t="b">
        <v>1</v>
      </c>
      <c r="K2884" t="s">
        <v>24</v>
      </c>
      <c r="L2884" t="s">
        <v>36</v>
      </c>
      <c r="N2884">
        <v>11.335000038146971</v>
      </c>
      <c r="O2884" t="s">
        <v>254</v>
      </c>
      <c r="P2884" t="s">
        <v>1637</v>
      </c>
    </row>
    <row r="2885" spans="1:16" x14ac:dyDescent="0.55000000000000004">
      <c r="A2885" t="s">
        <v>0</v>
      </c>
      <c r="B2885" t="s">
        <v>7467</v>
      </c>
      <c r="C2885" t="s">
        <v>859</v>
      </c>
      <c r="D2885" t="s">
        <v>3957</v>
      </c>
      <c r="E2885" t="s">
        <v>20</v>
      </c>
      <c r="F2885" t="b">
        <v>0</v>
      </c>
      <c r="G2885" t="s">
        <v>27</v>
      </c>
      <c r="H2885" s="4">
        <v>45702.583518518521</v>
      </c>
      <c r="I2885" t="b">
        <v>0</v>
      </c>
      <c r="J2885" t="b">
        <v>1</v>
      </c>
      <c r="K2885" t="s">
        <v>24</v>
      </c>
      <c r="L2885" t="s">
        <v>36</v>
      </c>
      <c r="N2885">
        <v>24.014999389648441</v>
      </c>
      <c r="O2885" t="s">
        <v>7468</v>
      </c>
      <c r="P2885" t="s">
        <v>1304</v>
      </c>
    </row>
    <row r="2886" spans="1:16" x14ac:dyDescent="0.55000000000000004">
      <c r="A2886" t="s">
        <v>25</v>
      </c>
      <c r="B2886" t="s">
        <v>7521</v>
      </c>
      <c r="C2886" t="s">
        <v>82</v>
      </c>
      <c r="D2886" t="s">
        <v>3828</v>
      </c>
      <c r="E2886" t="s">
        <v>20</v>
      </c>
      <c r="F2886" t="b">
        <v>0</v>
      </c>
      <c r="G2886" t="s">
        <v>27</v>
      </c>
      <c r="H2886" s="4">
        <v>45702.584178240737</v>
      </c>
      <c r="I2886" t="b">
        <v>0</v>
      </c>
      <c r="J2886" t="b">
        <v>1</v>
      </c>
      <c r="K2886" t="s">
        <v>24</v>
      </c>
      <c r="L2886" t="s">
        <v>22</v>
      </c>
      <c r="M2886">
        <v>85210.5</v>
      </c>
      <c r="O2886" t="s">
        <v>7522</v>
      </c>
      <c r="P2886" t="s">
        <v>2884</v>
      </c>
    </row>
    <row r="2887" spans="1:16" x14ac:dyDescent="0.55000000000000004">
      <c r="A2887" t="s">
        <v>28</v>
      </c>
      <c r="B2887" t="s">
        <v>7469</v>
      </c>
      <c r="C2887" t="s">
        <v>24</v>
      </c>
      <c r="D2887" t="s">
        <v>3973</v>
      </c>
      <c r="E2887" t="s">
        <v>20</v>
      </c>
      <c r="F2887" t="b">
        <v>0</v>
      </c>
      <c r="G2887" t="s">
        <v>27</v>
      </c>
      <c r="H2887" s="4">
        <v>45702.585509259261</v>
      </c>
      <c r="I2887" t="b">
        <v>0</v>
      </c>
      <c r="J2887" t="b">
        <v>0</v>
      </c>
      <c r="K2887" t="s">
        <v>24</v>
      </c>
      <c r="L2887" t="s">
        <v>22</v>
      </c>
      <c r="M2887">
        <v>155000</v>
      </c>
      <c r="O2887" t="s">
        <v>7470</v>
      </c>
      <c r="P2887" t="s">
        <v>7471</v>
      </c>
    </row>
    <row r="2888" spans="1:16" x14ac:dyDescent="0.55000000000000004">
      <c r="A2888" t="s">
        <v>191</v>
      </c>
      <c r="B2888" t="s">
        <v>7472</v>
      </c>
      <c r="C2888" t="s">
        <v>972</v>
      </c>
      <c r="D2888" t="s">
        <v>4084</v>
      </c>
      <c r="E2888" t="s">
        <v>20</v>
      </c>
      <c r="F2888" t="b">
        <v>0</v>
      </c>
      <c r="G2888" t="s">
        <v>862</v>
      </c>
      <c r="H2888" s="4">
        <v>45702.589016203703</v>
      </c>
      <c r="I2888" t="b">
        <v>0</v>
      </c>
      <c r="J2888" t="b">
        <v>0</v>
      </c>
      <c r="K2888" t="s">
        <v>862</v>
      </c>
      <c r="L2888" t="s">
        <v>22</v>
      </c>
      <c r="M2888">
        <v>127500</v>
      </c>
      <c r="O2888" t="s">
        <v>7473</v>
      </c>
      <c r="P2888" t="s">
        <v>7474</v>
      </c>
    </row>
    <row r="2889" spans="1:16" x14ac:dyDescent="0.55000000000000004">
      <c r="A2889" t="s">
        <v>0</v>
      </c>
      <c r="B2889" t="s">
        <v>5357</v>
      </c>
      <c r="C2889" t="s">
        <v>5358</v>
      </c>
      <c r="D2889" t="s">
        <v>3828</v>
      </c>
      <c r="E2889" t="s">
        <v>219</v>
      </c>
      <c r="F2889" t="b">
        <v>0</v>
      </c>
      <c r="G2889" t="s">
        <v>27</v>
      </c>
      <c r="H2889" s="4">
        <v>45702.625069444453</v>
      </c>
      <c r="I2889" t="b">
        <v>1</v>
      </c>
      <c r="J2889" t="b">
        <v>1</v>
      </c>
      <c r="K2889" t="s">
        <v>24</v>
      </c>
      <c r="L2889" t="s">
        <v>36</v>
      </c>
      <c r="N2889">
        <v>26.494998931884769</v>
      </c>
      <c r="O2889" t="s">
        <v>3769</v>
      </c>
      <c r="P2889" t="s">
        <v>1702</v>
      </c>
    </row>
    <row r="2890" spans="1:16" x14ac:dyDescent="0.55000000000000004">
      <c r="A2890" t="s">
        <v>0</v>
      </c>
      <c r="B2890" t="s">
        <v>7475</v>
      </c>
      <c r="C2890" t="s">
        <v>179</v>
      </c>
      <c r="D2890" t="s">
        <v>2208</v>
      </c>
      <c r="E2890" t="s">
        <v>20</v>
      </c>
      <c r="F2890" t="b">
        <v>0</v>
      </c>
      <c r="G2890" t="s">
        <v>27</v>
      </c>
      <c r="H2890" s="4">
        <v>45702.625173611108</v>
      </c>
      <c r="I2890" t="b">
        <v>0</v>
      </c>
      <c r="J2890" t="b">
        <v>0</v>
      </c>
      <c r="K2890" t="s">
        <v>24</v>
      </c>
      <c r="L2890" t="s">
        <v>22</v>
      </c>
      <c r="M2890">
        <v>61750</v>
      </c>
      <c r="O2890" t="s">
        <v>7476</v>
      </c>
      <c r="P2890" t="s">
        <v>7477</v>
      </c>
    </row>
    <row r="2891" spans="1:16" x14ac:dyDescent="0.55000000000000004">
      <c r="A2891" t="s">
        <v>0</v>
      </c>
      <c r="B2891" t="s">
        <v>7478</v>
      </c>
      <c r="C2891" t="s">
        <v>2883</v>
      </c>
      <c r="D2891" t="s">
        <v>3828</v>
      </c>
      <c r="E2891" t="s">
        <v>51</v>
      </c>
      <c r="F2891" t="b">
        <v>0</v>
      </c>
      <c r="G2891" t="s">
        <v>30</v>
      </c>
      <c r="H2891" s="4">
        <v>45702.625601851847</v>
      </c>
      <c r="I2891" t="b">
        <v>1</v>
      </c>
      <c r="J2891" t="b">
        <v>0</v>
      </c>
      <c r="K2891" t="s">
        <v>24</v>
      </c>
      <c r="L2891" t="s">
        <v>36</v>
      </c>
      <c r="N2891">
        <v>53.5</v>
      </c>
      <c r="O2891" t="s">
        <v>7479</v>
      </c>
      <c r="P2891" t="s">
        <v>338</v>
      </c>
    </row>
    <row r="2892" spans="1:16" x14ac:dyDescent="0.55000000000000004">
      <c r="A2892" t="s">
        <v>1</v>
      </c>
      <c r="B2892" t="s">
        <v>4444</v>
      </c>
      <c r="C2892" t="s">
        <v>122</v>
      </c>
      <c r="D2892" t="s">
        <v>3973</v>
      </c>
      <c r="E2892" t="s">
        <v>20</v>
      </c>
      <c r="F2892" t="b">
        <v>0</v>
      </c>
      <c r="G2892" t="s">
        <v>52</v>
      </c>
      <c r="H2892" s="4">
        <v>45702.625740740739</v>
      </c>
      <c r="I2892" t="b">
        <v>0</v>
      </c>
      <c r="J2892" t="b">
        <v>1</v>
      </c>
      <c r="K2892" t="s">
        <v>24</v>
      </c>
      <c r="L2892" t="s">
        <v>22</v>
      </c>
      <c r="M2892">
        <v>222545</v>
      </c>
      <c r="O2892" t="s">
        <v>759</v>
      </c>
      <c r="P2892" t="s">
        <v>2237</v>
      </c>
    </row>
    <row r="2893" spans="1:16" x14ac:dyDescent="0.55000000000000004">
      <c r="A2893" t="s">
        <v>1</v>
      </c>
      <c r="B2893" t="s">
        <v>7480</v>
      </c>
      <c r="C2893" t="s">
        <v>82</v>
      </c>
      <c r="D2893" t="s">
        <v>4084</v>
      </c>
      <c r="E2893" t="s">
        <v>20</v>
      </c>
      <c r="F2893" t="b">
        <v>0</v>
      </c>
      <c r="G2893" t="s">
        <v>27</v>
      </c>
      <c r="H2893" s="4">
        <v>45702.626018518517</v>
      </c>
      <c r="I2893" t="b">
        <v>0</v>
      </c>
      <c r="J2893" t="b">
        <v>0</v>
      </c>
      <c r="K2893" t="s">
        <v>24</v>
      </c>
      <c r="L2893" t="s">
        <v>22</v>
      </c>
      <c r="M2893">
        <v>155000</v>
      </c>
      <c r="O2893" t="s">
        <v>377</v>
      </c>
      <c r="P2893" t="s">
        <v>3559</v>
      </c>
    </row>
    <row r="2894" spans="1:16" x14ac:dyDescent="0.55000000000000004">
      <c r="A2894" t="s">
        <v>2</v>
      </c>
      <c r="B2894" t="s">
        <v>7481</v>
      </c>
      <c r="C2894" t="s">
        <v>24</v>
      </c>
      <c r="D2894" t="s">
        <v>4328</v>
      </c>
      <c r="E2894" t="s">
        <v>20</v>
      </c>
      <c r="F2894" t="b">
        <v>0</v>
      </c>
      <c r="G2894" t="s">
        <v>27</v>
      </c>
      <c r="H2894" s="4">
        <v>45702.626979166656</v>
      </c>
      <c r="I2894" t="b">
        <v>0</v>
      </c>
      <c r="J2894" t="b">
        <v>0</v>
      </c>
      <c r="K2894" t="s">
        <v>24</v>
      </c>
      <c r="L2894" t="s">
        <v>22</v>
      </c>
      <c r="M2894">
        <v>126500</v>
      </c>
      <c r="O2894" t="s">
        <v>7482</v>
      </c>
      <c r="P2894" t="s">
        <v>7483</v>
      </c>
    </row>
    <row r="2895" spans="1:16" x14ac:dyDescent="0.55000000000000004">
      <c r="A2895" t="s">
        <v>0</v>
      </c>
      <c r="B2895" t="s">
        <v>2760</v>
      </c>
      <c r="C2895" t="s">
        <v>236</v>
      </c>
      <c r="D2895" t="s">
        <v>2208</v>
      </c>
      <c r="E2895" t="s">
        <v>20</v>
      </c>
      <c r="F2895" t="b">
        <v>0</v>
      </c>
      <c r="G2895" t="s">
        <v>27</v>
      </c>
      <c r="H2895" s="4">
        <v>45702.666817129633</v>
      </c>
      <c r="I2895" t="b">
        <v>0</v>
      </c>
      <c r="J2895" t="b">
        <v>1</v>
      </c>
      <c r="K2895" t="s">
        <v>24</v>
      </c>
      <c r="L2895" t="s">
        <v>22</v>
      </c>
      <c r="M2895">
        <v>120000</v>
      </c>
      <c r="O2895" t="s">
        <v>301</v>
      </c>
      <c r="P2895" t="s">
        <v>7484</v>
      </c>
    </row>
    <row r="2896" spans="1:16" x14ac:dyDescent="0.55000000000000004">
      <c r="A2896" t="s">
        <v>0</v>
      </c>
      <c r="B2896" t="s">
        <v>7485</v>
      </c>
      <c r="C2896" t="s">
        <v>179</v>
      </c>
      <c r="D2896" t="s">
        <v>3828</v>
      </c>
      <c r="E2896" t="s">
        <v>20</v>
      </c>
      <c r="F2896" t="b">
        <v>0</v>
      </c>
      <c r="G2896" t="s">
        <v>27</v>
      </c>
      <c r="H2896" s="4">
        <v>45702.66684027778</v>
      </c>
      <c r="I2896" t="b">
        <v>0</v>
      </c>
      <c r="J2896" t="b">
        <v>1</v>
      </c>
      <c r="K2896" t="s">
        <v>24</v>
      </c>
      <c r="L2896" t="s">
        <v>22</v>
      </c>
      <c r="M2896">
        <v>79871.5</v>
      </c>
      <c r="O2896" t="s">
        <v>3851</v>
      </c>
      <c r="P2896" t="s">
        <v>7486</v>
      </c>
    </row>
    <row r="2897" spans="1:16" x14ac:dyDescent="0.55000000000000004">
      <c r="A2897" t="s">
        <v>139</v>
      </c>
      <c r="B2897" t="s">
        <v>277</v>
      </c>
      <c r="C2897" t="s">
        <v>1065</v>
      </c>
      <c r="D2897" t="s">
        <v>3973</v>
      </c>
      <c r="E2897" t="s">
        <v>20</v>
      </c>
      <c r="F2897" t="b">
        <v>0</v>
      </c>
      <c r="G2897" t="s">
        <v>35</v>
      </c>
      <c r="H2897" s="4">
        <v>45702.667071759257</v>
      </c>
      <c r="I2897" t="b">
        <v>0</v>
      </c>
      <c r="J2897" t="b">
        <v>0</v>
      </c>
      <c r="K2897" t="s">
        <v>24</v>
      </c>
      <c r="L2897" t="s">
        <v>36</v>
      </c>
      <c r="N2897">
        <v>60</v>
      </c>
      <c r="O2897" t="s">
        <v>200</v>
      </c>
      <c r="P2897" t="s">
        <v>7539</v>
      </c>
    </row>
    <row r="2898" spans="1:16" x14ac:dyDescent="0.55000000000000004">
      <c r="A2898" t="s">
        <v>139</v>
      </c>
      <c r="B2898" t="s">
        <v>7487</v>
      </c>
      <c r="C2898" t="s">
        <v>1421</v>
      </c>
      <c r="D2898" t="s">
        <v>3828</v>
      </c>
      <c r="E2898" t="s">
        <v>20</v>
      </c>
      <c r="F2898" t="b">
        <v>0</v>
      </c>
      <c r="G2898" t="s">
        <v>52</v>
      </c>
      <c r="H2898" s="4">
        <v>45702.667858796303</v>
      </c>
      <c r="I2898" t="b">
        <v>0</v>
      </c>
      <c r="J2898" t="b">
        <v>1</v>
      </c>
      <c r="K2898" t="s">
        <v>24</v>
      </c>
      <c r="L2898" t="s">
        <v>22</v>
      </c>
      <c r="M2898">
        <v>120000</v>
      </c>
      <c r="O2898" t="s">
        <v>7488</v>
      </c>
      <c r="P2898" t="s">
        <v>7489</v>
      </c>
    </row>
    <row r="2899" spans="1:16" x14ac:dyDescent="0.55000000000000004">
      <c r="A2899" t="s">
        <v>40</v>
      </c>
      <c r="B2899" t="s">
        <v>7490</v>
      </c>
      <c r="C2899" t="s">
        <v>825</v>
      </c>
      <c r="D2899" t="s">
        <v>3828</v>
      </c>
      <c r="E2899" t="s">
        <v>20</v>
      </c>
      <c r="F2899" t="b">
        <v>0</v>
      </c>
      <c r="G2899" t="s">
        <v>27</v>
      </c>
      <c r="H2899" s="4">
        <v>45702.668009259258</v>
      </c>
      <c r="I2899" t="b">
        <v>1</v>
      </c>
      <c r="J2899" t="b">
        <v>1</v>
      </c>
      <c r="K2899" t="s">
        <v>24</v>
      </c>
      <c r="L2899" t="s">
        <v>22</v>
      </c>
      <c r="M2899">
        <v>147500</v>
      </c>
      <c r="O2899" t="s">
        <v>2576</v>
      </c>
      <c r="P2899" t="s">
        <v>7491</v>
      </c>
    </row>
    <row r="2900" spans="1:16" x14ac:dyDescent="0.55000000000000004">
      <c r="A2900" t="s">
        <v>0</v>
      </c>
      <c r="B2900" t="s">
        <v>7540</v>
      </c>
      <c r="C2900" t="s">
        <v>2716</v>
      </c>
      <c r="D2900" t="s">
        <v>3973</v>
      </c>
      <c r="E2900" t="s">
        <v>20</v>
      </c>
      <c r="F2900" t="b">
        <v>0</v>
      </c>
      <c r="G2900" t="s">
        <v>23</v>
      </c>
      <c r="H2900" s="4">
        <v>45702.700891203713</v>
      </c>
      <c r="I2900" t="b">
        <v>0</v>
      </c>
      <c r="J2900" t="b">
        <v>1</v>
      </c>
      <c r="K2900" t="s">
        <v>24</v>
      </c>
      <c r="L2900" t="s">
        <v>22</v>
      </c>
      <c r="M2900">
        <v>74100</v>
      </c>
      <c r="O2900" t="s">
        <v>5949</v>
      </c>
      <c r="P2900" t="s">
        <v>7541</v>
      </c>
    </row>
    <row r="2901" spans="1:16" x14ac:dyDescent="0.55000000000000004">
      <c r="A2901" t="s">
        <v>0</v>
      </c>
      <c r="B2901" t="s">
        <v>0</v>
      </c>
      <c r="C2901" t="s">
        <v>76</v>
      </c>
      <c r="D2901" t="s">
        <v>4090</v>
      </c>
      <c r="E2901" t="s">
        <v>20</v>
      </c>
      <c r="F2901" t="b">
        <v>0</v>
      </c>
      <c r="G2901" t="s">
        <v>41</v>
      </c>
      <c r="H2901" s="4">
        <v>45702.708738425928</v>
      </c>
      <c r="I2901" t="b">
        <v>0</v>
      </c>
      <c r="J2901" t="b">
        <v>0</v>
      </c>
      <c r="K2901" t="s">
        <v>24</v>
      </c>
      <c r="L2901" t="s">
        <v>36</v>
      </c>
      <c r="N2901">
        <v>37.5</v>
      </c>
      <c r="O2901" t="s">
        <v>712</v>
      </c>
      <c r="P2901" t="s">
        <v>1904</v>
      </c>
    </row>
    <row r="2902" spans="1:16" x14ac:dyDescent="0.55000000000000004">
      <c r="A2902" t="s">
        <v>139</v>
      </c>
      <c r="B2902" t="s">
        <v>7523</v>
      </c>
      <c r="C2902" t="s">
        <v>151</v>
      </c>
      <c r="D2902" t="s">
        <v>3973</v>
      </c>
      <c r="E2902" t="s">
        <v>20</v>
      </c>
      <c r="F2902" t="b">
        <v>0</v>
      </c>
      <c r="G2902" t="s">
        <v>30</v>
      </c>
      <c r="H2902" s="4">
        <v>45702.709236111114</v>
      </c>
      <c r="I2902" t="b">
        <v>0</v>
      </c>
      <c r="J2902" t="b">
        <v>0</v>
      </c>
      <c r="K2902" t="s">
        <v>24</v>
      </c>
      <c r="L2902" t="s">
        <v>36</v>
      </c>
      <c r="N2902">
        <v>22</v>
      </c>
      <c r="O2902" t="s">
        <v>7524</v>
      </c>
      <c r="P2902" t="s">
        <v>2808</v>
      </c>
    </row>
    <row r="2903" spans="1:16" x14ac:dyDescent="0.55000000000000004">
      <c r="A2903" t="s">
        <v>2</v>
      </c>
      <c r="B2903" t="s">
        <v>417</v>
      </c>
      <c r="C2903" t="s">
        <v>908</v>
      </c>
      <c r="D2903" t="s">
        <v>3828</v>
      </c>
      <c r="E2903" t="s">
        <v>20</v>
      </c>
      <c r="F2903" t="b">
        <v>0</v>
      </c>
      <c r="G2903" t="s">
        <v>27</v>
      </c>
      <c r="H2903" s="4">
        <v>45702.710324074083</v>
      </c>
      <c r="I2903" t="b">
        <v>0</v>
      </c>
      <c r="J2903" t="b">
        <v>0</v>
      </c>
      <c r="K2903" t="s">
        <v>24</v>
      </c>
      <c r="L2903" t="s">
        <v>22</v>
      </c>
      <c r="M2903">
        <v>90094.2578125</v>
      </c>
      <c r="O2903" t="s">
        <v>6068</v>
      </c>
      <c r="P2903" t="s">
        <v>6069</v>
      </c>
    </row>
    <row r="2904" spans="1:16" x14ac:dyDescent="0.55000000000000004">
      <c r="A2904" t="s">
        <v>2</v>
      </c>
      <c r="B2904" t="s">
        <v>2337</v>
      </c>
      <c r="C2904" t="s">
        <v>49</v>
      </c>
      <c r="D2904" t="s">
        <v>3973</v>
      </c>
      <c r="E2904" t="s">
        <v>20</v>
      </c>
      <c r="F2904" t="b">
        <v>0</v>
      </c>
      <c r="G2904" t="s">
        <v>30</v>
      </c>
      <c r="H2904" s="4">
        <v>45702.711342592593</v>
      </c>
      <c r="I2904" t="b">
        <v>0</v>
      </c>
      <c r="J2904" t="b">
        <v>0</v>
      </c>
      <c r="K2904" t="s">
        <v>24</v>
      </c>
      <c r="L2904" t="s">
        <v>22</v>
      </c>
      <c r="M2904">
        <v>350000</v>
      </c>
      <c r="O2904" t="s">
        <v>3634</v>
      </c>
      <c r="P2904" t="s">
        <v>7163</v>
      </c>
    </row>
    <row r="2905" spans="1:16" x14ac:dyDescent="0.55000000000000004">
      <c r="A2905" t="s">
        <v>139</v>
      </c>
      <c r="B2905" t="s">
        <v>2929</v>
      </c>
      <c r="C2905" t="s">
        <v>3238</v>
      </c>
      <c r="D2905" t="s">
        <v>3973</v>
      </c>
      <c r="E2905" t="s">
        <v>20</v>
      </c>
      <c r="F2905" t="b">
        <v>0</v>
      </c>
      <c r="G2905" t="s">
        <v>41</v>
      </c>
      <c r="H2905" s="4">
        <v>45702.7503125</v>
      </c>
      <c r="I2905" t="b">
        <v>0</v>
      </c>
      <c r="J2905" t="b">
        <v>1</v>
      </c>
      <c r="K2905" t="s">
        <v>24</v>
      </c>
      <c r="L2905" t="s">
        <v>22</v>
      </c>
      <c r="M2905">
        <v>103900</v>
      </c>
      <c r="O2905" t="s">
        <v>4329</v>
      </c>
      <c r="P2905" t="s">
        <v>7492</v>
      </c>
    </row>
    <row r="2906" spans="1:16" x14ac:dyDescent="0.55000000000000004">
      <c r="A2906" t="s">
        <v>139</v>
      </c>
      <c r="B2906" t="s">
        <v>7493</v>
      </c>
      <c r="C2906" t="s">
        <v>151</v>
      </c>
      <c r="D2906" t="s">
        <v>3828</v>
      </c>
      <c r="E2906" t="s">
        <v>51</v>
      </c>
      <c r="F2906" t="b">
        <v>0</v>
      </c>
      <c r="G2906" t="s">
        <v>30</v>
      </c>
      <c r="H2906" s="4">
        <v>45702.750902777778</v>
      </c>
      <c r="I2906" t="b">
        <v>1</v>
      </c>
      <c r="J2906" t="b">
        <v>0</v>
      </c>
      <c r="K2906" t="s">
        <v>24</v>
      </c>
      <c r="L2906" t="s">
        <v>36</v>
      </c>
      <c r="N2906">
        <v>38</v>
      </c>
      <c r="O2906" t="s">
        <v>6991</v>
      </c>
    </row>
    <row r="2907" spans="1:16" x14ac:dyDescent="0.55000000000000004">
      <c r="A2907" t="s">
        <v>2</v>
      </c>
      <c r="B2907" t="s">
        <v>7494</v>
      </c>
      <c r="C2907" t="s">
        <v>945</v>
      </c>
      <c r="D2907" t="s">
        <v>3600</v>
      </c>
      <c r="E2907" t="s">
        <v>20</v>
      </c>
      <c r="F2907" t="b">
        <v>0</v>
      </c>
      <c r="G2907" t="s">
        <v>27</v>
      </c>
      <c r="H2907" s="4">
        <v>45702.751388888893</v>
      </c>
      <c r="I2907" t="b">
        <v>1</v>
      </c>
      <c r="J2907" t="b">
        <v>1</v>
      </c>
      <c r="K2907" t="s">
        <v>24</v>
      </c>
      <c r="L2907" t="s">
        <v>22</v>
      </c>
      <c r="M2907">
        <v>145000</v>
      </c>
      <c r="O2907" t="s">
        <v>7495</v>
      </c>
      <c r="P2907" t="s">
        <v>7496</v>
      </c>
    </row>
    <row r="2908" spans="1:16" x14ac:dyDescent="0.55000000000000004">
      <c r="A2908" t="s">
        <v>19</v>
      </c>
      <c r="B2908" t="s">
        <v>7497</v>
      </c>
      <c r="C2908" t="s">
        <v>122</v>
      </c>
      <c r="D2908" t="s">
        <v>3973</v>
      </c>
      <c r="E2908" t="s">
        <v>20</v>
      </c>
      <c r="F2908" t="b">
        <v>0</v>
      </c>
      <c r="G2908" t="s">
        <v>52</v>
      </c>
      <c r="H2908" s="4">
        <v>45702.75240740741</v>
      </c>
      <c r="I2908" t="b">
        <v>1</v>
      </c>
      <c r="J2908" t="b">
        <v>0</v>
      </c>
      <c r="K2908" t="s">
        <v>24</v>
      </c>
      <c r="L2908" t="s">
        <v>22</v>
      </c>
      <c r="M2908">
        <v>112116</v>
      </c>
      <c r="O2908" t="s">
        <v>554</v>
      </c>
      <c r="P2908" t="s">
        <v>7498</v>
      </c>
    </row>
    <row r="2909" spans="1:16" x14ac:dyDescent="0.55000000000000004">
      <c r="A2909" t="s">
        <v>0</v>
      </c>
      <c r="B2909" t="s">
        <v>4251</v>
      </c>
      <c r="C2909" t="s">
        <v>3519</v>
      </c>
      <c r="D2909" t="s">
        <v>3973</v>
      </c>
      <c r="E2909" t="s">
        <v>20</v>
      </c>
      <c r="F2909" t="b">
        <v>0</v>
      </c>
      <c r="G2909" t="s">
        <v>27</v>
      </c>
      <c r="H2909" s="4">
        <v>45702.791770833333</v>
      </c>
      <c r="I2909" t="b">
        <v>1</v>
      </c>
      <c r="J2909" t="b">
        <v>0</v>
      </c>
      <c r="K2909" t="s">
        <v>24</v>
      </c>
      <c r="L2909" t="s">
        <v>22</v>
      </c>
      <c r="M2909">
        <v>70000</v>
      </c>
      <c r="O2909" t="s">
        <v>7499</v>
      </c>
      <c r="P2909" t="s">
        <v>1075</v>
      </c>
    </row>
    <row r="2910" spans="1:16" x14ac:dyDescent="0.55000000000000004">
      <c r="A2910" t="s">
        <v>1</v>
      </c>
      <c r="B2910" t="s">
        <v>7500</v>
      </c>
      <c r="C2910" t="s">
        <v>624</v>
      </c>
      <c r="D2910" t="s">
        <v>3973</v>
      </c>
      <c r="E2910" t="s">
        <v>20</v>
      </c>
      <c r="F2910" t="b">
        <v>0</v>
      </c>
      <c r="G2910" t="s">
        <v>35</v>
      </c>
      <c r="H2910" s="4">
        <v>45702.792164351849</v>
      </c>
      <c r="I2910" t="b">
        <v>0</v>
      </c>
      <c r="J2910" t="b">
        <v>1</v>
      </c>
      <c r="K2910" t="s">
        <v>24</v>
      </c>
      <c r="L2910" t="s">
        <v>22</v>
      </c>
      <c r="M2910">
        <v>184000</v>
      </c>
      <c r="O2910" t="s">
        <v>65</v>
      </c>
      <c r="P2910" t="s">
        <v>66</v>
      </c>
    </row>
    <row r="2911" spans="1:16" x14ac:dyDescent="0.55000000000000004">
      <c r="A2911" t="s">
        <v>2</v>
      </c>
      <c r="B2911" t="s">
        <v>7244</v>
      </c>
      <c r="C2911" t="s">
        <v>322</v>
      </c>
      <c r="D2911" t="s">
        <v>3973</v>
      </c>
      <c r="E2911" t="s">
        <v>20</v>
      </c>
      <c r="F2911" t="b">
        <v>0</v>
      </c>
      <c r="G2911" t="s">
        <v>41</v>
      </c>
      <c r="H2911" s="4">
        <v>45702.792210648149</v>
      </c>
      <c r="I2911" t="b">
        <v>0</v>
      </c>
      <c r="J2911" t="b">
        <v>1</v>
      </c>
      <c r="K2911" t="s">
        <v>24</v>
      </c>
      <c r="L2911" t="s">
        <v>22</v>
      </c>
      <c r="M2911">
        <v>193500</v>
      </c>
      <c r="O2911" t="s">
        <v>3973</v>
      </c>
      <c r="P2911" t="s">
        <v>7245</v>
      </c>
    </row>
    <row r="2912" spans="1:16" x14ac:dyDescent="0.55000000000000004">
      <c r="A2912" t="s">
        <v>2</v>
      </c>
      <c r="B2912" t="s">
        <v>7542</v>
      </c>
      <c r="C2912" t="s">
        <v>1588</v>
      </c>
      <c r="D2912" t="s">
        <v>7543</v>
      </c>
      <c r="E2912" t="s">
        <v>20</v>
      </c>
      <c r="F2912" t="b">
        <v>0</v>
      </c>
      <c r="G2912" t="s">
        <v>27</v>
      </c>
      <c r="H2912" s="4">
        <v>45702.792962962973</v>
      </c>
      <c r="I2912" t="b">
        <v>0</v>
      </c>
      <c r="J2912" t="b">
        <v>0</v>
      </c>
      <c r="K2912" t="s">
        <v>24</v>
      </c>
      <c r="L2912" t="s">
        <v>22</v>
      </c>
      <c r="M2912">
        <v>90000</v>
      </c>
      <c r="O2912" t="s">
        <v>7544</v>
      </c>
      <c r="P2912" t="s">
        <v>7545</v>
      </c>
    </row>
    <row r="2913" spans="1:16" x14ac:dyDescent="0.55000000000000004">
      <c r="A2913" t="s">
        <v>1</v>
      </c>
      <c r="B2913" t="s">
        <v>5990</v>
      </c>
      <c r="C2913" t="s">
        <v>3891</v>
      </c>
      <c r="D2913" t="s">
        <v>3828</v>
      </c>
      <c r="E2913" t="s">
        <v>20</v>
      </c>
      <c r="F2913" t="b">
        <v>0</v>
      </c>
      <c r="G2913" t="s">
        <v>27</v>
      </c>
      <c r="H2913" s="4">
        <v>45702.793854166674</v>
      </c>
      <c r="I2913" t="b">
        <v>0</v>
      </c>
      <c r="J2913" t="b">
        <v>1</v>
      </c>
      <c r="K2913" t="s">
        <v>24</v>
      </c>
      <c r="L2913" t="s">
        <v>22</v>
      </c>
      <c r="M2913">
        <v>120000</v>
      </c>
      <c r="O2913" t="s">
        <v>3892</v>
      </c>
      <c r="P2913" t="s">
        <v>5991</v>
      </c>
    </row>
    <row r="2914" spans="1:16" x14ac:dyDescent="0.55000000000000004">
      <c r="A2914" t="s">
        <v>1</v>
      </c>
      <c r="B2914" t="s">
        <v>3477</v>
      </c>
      <c r="C2914" t="s">
        <v>155</v>
      </c>
      <c r="D2914" t="s">
        <v>3973</v>
      </c>
      <c r="E2914" t="s">
        <v>51</v>
      </c>
      <c r="F2914" t="b">
        <v>0</v>
      </c>
      <c r="G2914" t="s">
        <v>27</v>
      </c>
      <c r="H2914" s="4">
        <v>45702.794027777767</v>
      </c>
      <c r="I2914" t="b">
        <v>0</v>
      </c>
      <c r="J2914" t="b">
        <v>1</v>
      </c>
      <c r="K2914" t="s">
        <v>24</v>
      </c>
      <c r="L2914" t="s">
        <v>36</v>
      </c>
      <c r="N2914">
        <v>45</v>
      </c>
      <c r="O2914" t="s">
        <v>270</v>
      </c>
      <c r="P2914" t="s">
        <v>1851</v>
      </c>
    </row>
    <row r="2915" spans="1:16" x14ac:dyDescent="0.55000000000000004">
      <c r="A2915" t="s">
        <v>89</v>
      </c>
      <c r="B2915" t="s">
        <v>7501</v>
      </c>
      <c r="C2915" t="s">
        <v>44</v>
      </c>
      <c r="D2915" t="s">
        <v>3973</v>
      </c>
      <c r="E2915" t="s">
        <v>20</v>
      </c>
      <c r="F2915" t="b">
        <v>0</v>
      </c>
      <c r="G2915" t="s">
        <v>41</v>
      </c>
      <c r="H2915" s="4">
        <v>45702.83</v>
      </c>
      <c r="I2915" t="b">
        <v>0</v>
      </c>
      <c r="J2915" t="b">
        <v>0</v>
      </c>
      <c r="K2915" t="s">
        <v>24</v>
      </c>
      <c r="L2915" t="s">
        <v>22</v>
      </c>
      <c r="M2915">
        <v>144000</v>
      </c>
      <c r="O2915" t="s">
        <v>7502</v>
      </c>
      <c r="P2915" t="s">
        <v>7503</v>
      </c>
    </row>
    <row r="2916" spans="1:16" x14ac:dyDescent="0.55000000000000004">
      <c r="A2916" t="s">
        <v>40</v>
      </c>
      <c r="B2916" t="s">
        <v>57</v>
      </c>
      <c r="C2916" t="s">
        <v>179</v>
      </c>
      <c r="D2916" t="s">
        <v>3973</v>
      </c>
      <c r="E2916" t="s">
        <v>20</v>
      </c>
      <c r="F2916" t="b">
        <v>0</v>
      </c>
      <c r="G2916" t="s">
        <v>52</v>
      </c>
      <c r="H2916" s="4">
        <v>45702.832152777781</v>
      </c>
      <c r="I2916" t="b">
        <v>0</v>
      </c>
      <c r="J2916" t="b">
        <v>1</v>
      </c>
      <c r="K2916" t="s">
        <v>24</v>
      </c>
      <c r="L2916" t="s">
        <v>22</v>
      </c>
      <c r="M2916">
        <v>139105</v>
      </c>
      <c r="O2916" t="s">
        <v>1856</v>
      </c>
      <c r="P2916" t="s">
        <v>2720</v>
      </c>
    </row>
    <row r="2917" spans="1:16" x14ac:dyDescent="0.55000000000000004">
      <c r="A2917" t="s">
        <v>0</v>
      </c>
      <c r="B2917" t="s">
        <v>7504</v>
      </c>
      <c r="C2917" t="s">
        <v>203</v>
      </c>
      <c r="D2917" t="s">
        <v>3973</v>
      </c>
      <c r="E2917" t="s">
        <v>20</v>
      </c>
      <c r="F2917" t="b">
        <v>0</v>
      </c>
      <c r="G2917" t="s">
        <v>23</v>
      </c>
      <c r="H2917" s="4">
        <v>45702.832256944443</v>
      </c>
      <c r="I2917" t="b">
        <v>1</v>
      </c>
      <c r="J2917" t="b">
        <v>1</v>
      </c>
      <c r="K2917" t="s">
        <v>24</v>
      </c>
      <c r="L2917" t="s">
        <v>22</v>
      </c>
      <c r="M2917">
        <v>85000</v>
      </c>
      <c r="O2917" t="s">
        <v>4675</v>
      </c>
      <c r="P2917" t="s">
        <v>204</v>
      </c>
    </row>
    <row r="2918" spans="1:16" x14ac:dyDescent="0.55000000000000004">
      <c r="A2918" t="s">
        <v>0</v>
      </c>
      <c r="B2918" t="s">
        <v>1219</v>
      </c>
      <c r="C2918" t="s">
        <v>64</v>
      </c>
      <c r="D2918" t="s">
        <v>6851</v>
      </c>
      <c r="E2918" t="s">
        <v>20</v>
      </c>
      <c r="F2918" t="b">
        <v>0</v>
      </c>
      <c r="G2918" t="s">
        <v>52</v>
      </c>
      <c r="H2918" s="4">
        <v>45702.834317129629</v>
      </c>
      <c r="I2918" t="b">
        <v>1</v>
      </c>
      <c r="J2918" t="b">
        <v>0</v>
      </c>
      <c r="K2918" t="s">
        <v>24</v>
      </c>
      <c r="L2918" t="s">
        <v>36</v>
      </c>
      <c r="N2918">
        <v>37.5</v>
      </c>
      <c r="O2918" t="s">
        <v>131</v>
      </c>
      <c r="P2918" t="s">
        <v>1463</v>
      </c>
    </row>
    <row r="2919" spans="1:16" x14ac:dyDescent="0.55000000000000004">
      <c r="A2919" t="s">
        <v>0</v>
      </c>
      <c r="B2919" t="s">
        <v>7505</v>
      </c>
      <c r="C2919" t="s">
        <v>2015</v>
      </c>
      <c r="D2919" t="s">
        <v>3973</v>
      </c>
      <c r="E2919" t="s">
        <v>51</v>
      </c>
      <c r="F2919" t="b">
        <v>0</v>
      </c>
      <c r="G2919" t="s">
        <v>27</v>
      </c>
      <c r="H2919" s="4">
        <v>45702.834456018521</v>
      </c>
      <c r="I2919" t="b">
        <v>0</v>
      </c>
      <c r="J2919" t="b">
        <v>0</v>
      </c>
      <c r="K2919" t="s">
        <v>24</v>
      </c>
      <c r="L2919" t="s">
        <v>36</v>
      </c>
      <c r="N2919">
        <v>30</v>
      </c>
      <c r="O2919" t="s">
        <v>1137</v>
      </c>
      <c r="P2919" t="s">
        <v>1687</v>
      </c>
    </row>
    <row r="2920" spans="1:16" x14ac:dyDescent="0.55000000000000004">
      <c r="A2920" t="s">
        <v>0</v>
      </c>
      <c r="B2920" t="s">
        <v>1632</v>
      </c>
      <c r="C2920" t="s">
        <v>967</v>
      </c>
      <c r="D2920" t="s">
        <v>3973</v>
      </c>
      <c r="E2920" t="s">
        <v>20</v>
      </c>
      <c r="F2920" t="b">
        <v>0</v>
      </c>
      <c r="G2920" t="s">
        <v>27</v>
      </c>
      <c r="H2920" s="4">
        <v>45702.834837962961</v>
      </c>
      <c r="I2920" t="b">
        <v>1</v>
      </c>
      <c r="J2920" t="b">
        <v>0</v>
      </c>
      <c r="K2920" t="s">
        <v>24</v>
      </c>
      <c r="L2920" t="s">
        <v>22</v>
      </c>
      <c r="M2920">
        <v>105000</v>
      </c>
      <c r="O2920" t="s">
        <v>482</v>
      </c>
      <c r="P2920" t="s">
        <v>7546</v>
      </c>
    </row>
    <row r="2921" spans="1:16" x14ac:dyDescent="0.55000000000000004">
      <c r="A2921" t="s">
        <v>0</v>
      </c>
      <c r="B2921" t="s">
        <v>7506</v>
      </c>
      <c r="C2921" t="s">
        <v>966</v>
      </c>
      <c r="D2921" t="s">
        <v>3957</v>
      </c>
      <c r="E2921" t="s">
        <v>20</v>
      </c>
      <c r="F2921" t="b">
        <v>0</v>
      </c>
      <c r="G2921" t="s">
        <v>30</v>
      </c>
      <c r="H2921" s="4">
        <v>45702.836087962962</v>
      </c>
      <c r="I2921" t="b">
        <v>0</v>
      </c>
      <c r="J2921" t="b">
        <v>0</v>
      </c>
      <c r="K2921" t="s">
        <v>24</v>
      </c>
      <c r="L2921" t="s">
        <v>36</v>
      </c>
      <c r="N2921">
        <v>25</v>
      </c>
      <c r="O2921" t="s">
        <v>7507</v>
      </c>
      <c r="P2921" t="s">
        <v>7508</v>
      </c>
    </row>
    <row r="2922" spans="1:16" x14ac:dyDescent="0.55000000000000004">
      <c r="A2922" t="s">
        <v>0</v>
      </c>
      <c r="B2922" t="s">
        <v>3005</v>
      </c>
      <c r="C2922" t="s">
        <v>203</v>
      </c>
      <c r="D2922" t="s">
        <v>3973</v>
      </c>
      <c r="E2922" t="s">
        <v>20</v>
      </c>
      <c r="F2922" t="b">
        <v>0</v>
      </c>
      <c r="G2922" t="s">
        <v>23</v>
      </c>
      <c r="H2922" s="4">
        <v>45702.868854166663</v>
      </c>
      <c r="I2922" t="b">
        <v>1</v>
      </c>
      <c r="J2922" t="b">
        <v>1</v>
      </c>
      <c r="K2922" t="s">
        <v>24</v>
      </c>
      <c r="L2922" t="s">
        <v>36</v>
      </c>
      <c r="N2922">
        <v>19</v>
      </c>
      <c r="O2922" t="s">
        <v>4344</v>
      </c>
      <c r="P2922" t="s">
        <v>7509</v>
      </c>
    </row>
    <row r="2923" spans="1:16" x14ac:dyDescent="0.55000000000000004">
      <c r="A2923" t="s">
        <v>0</v>
      </c>
      <c r="B2923" t="s">
        <v>7510</v>
      </c>
      <c r="C2923" t="s">
        <v>985</v>
      </c>
      <c r="D2923" t="s">
        <v>4328</v>
      </c>
      <c r="E2923" t="s">
        <v>20</v>
      </c>
      <c r="F2923" t="b">
        <v>0</v>
      </c>
      <c r="G2923" t="s">
        <v>27</v>
      </c>
      <c r="H2923" s="4">
        <v>45702.871157407397</v>
      </c>
      <c r="I2923" t="b">
        <v>0</v>
      </c>
      <c r="J2923" t="b">
        <v>1</v>
      </c>
      <c r="K2923" t="s">
        <v>24</v>
      </c>
      <c r="L2923" t="s">
        <v>22</v>
      </c>
      <c r="M2923">
        <v>120000</v>
      </c>
      <c r="O2923" t="s">
        <v>7511</v>
      </c>
    </row>
    <row r="2924" spans="1:16" x14ac:dyDescent="0.55000000000000004">
      <c r="A2924" t="s">
        <v>0</v>
      </c>
      <c r="B2924" t="s">
        <v>7525</v>
      </c>
      <c r="C2924" t="s">
        <v>372</v>
      </c>
      <c r="D2924" t="s">
        <v>2208</v>
      </c>
      <c r="E2924" t="s">
        <v>20</v>
      </c>
      <c r="F2924" t="b">
        <v>0</v>
      </c>
      <c r="G2924" t="s">
        <v>27</v>
      </c>
      <c r="H2924" s="4">
        <v>45702.874988425923</v>
      </c>
      <c r="I2924" t="b">
        <v>0</v>
      </c>
      <c r="J2924" t="b">
        <v>0</v>
      </c>
      <c r="K2924" t="s">
        <v>24</v>
      </c>
      <c r="L2924" t="s">
        <v>22</v>
      </c>
      <c r="M2924">
        <v>82500</v>
      </c>
      <c r="O2924" t="s">
        <v>7526</v>
      </c>
      <c r="P2924" t="s">
        <v>7527</v>
      </c>
    </row>
    <row r="2925" spans="1:16" x14ac:dyDescent="0.55000000000000004">
      <c r="A2925" t="s">
        <v>2</v>
      </c>
      <c r="B2925" t="s">
        <v>7512</v>
      </c>
      <c r="C2925" t="s">
        <v>24</v>
      </c>
      <c r="D2925" t="s">
        <v>4035</v>
      </c>
      <c r="E2925" t="s">
        <v>20</v>
      </c>
      <c r="F2925" t="b">
        <v>0</v>
      </c>
      <c r="G2925" t="s">
        <v>41</v>
      </c>
      <c r="H2925" s="4">
        <v>45702.877106481479</v>
      </c>
      <c r="I2925" t="b">
        <v>1</v>
      </c>
      <c r="J2925" t="b">
        <v>1</v>
      </c>
      <c r="K2925" t="s">
        <v>24</v>
      </c>
      <c r="L2925" t="s">
        <v>22</v>
      </c>
      <c r="M2925">
        <v>125000</v>
      </c>
      <c r="O2925" t="s">
        <v>1831</v>
      </c>
      <c r="P2925" t="s">
        <v>7513</v>
      </c>
    </row>
    <row r="2926" spans="1:16" x14ac:dyDescent="0.55000000000000004">
      <c r="A2926" t="s">
        <v>0</v>
      </c>
      <c r="B2926" t="s">
        <v>7514</v>
      </c>
      <c r="C2926" t="s">
        <v>82</v>
      </c>
      <c r="D2926" t="s">
        <v>3973</v>
      </c>
      <c r="E2926" t="s">
        <v>105</v>
      </c>
      <c r="F2926" t="b">
        <v>0</v>
      </c>
      <c r="G2926" t="s">
        <v>27</v>
      </c>
      <c r="H2926" s="4">
        <v>45702.916770833333</v>
      </c>
      <c r="I2926" t="b">
        <v>0</v>
      </c>
      <c r="J2926" t="b">
        <v>0</v>
      </c>
      <c r="K2926" t="s">
        <v>24</v>
      </c>
      <c r="L2926" t="s">
        <v>36</v>
      </c>
      <c r="N2926">
        <v>15.25</v>
      </c>
      <c r="O2926" t="s">
        <v>7515</v>
      </c>
    </row>
    <row r="2927" spans="1:16" x14ac:dyDescent="0.55000000000000004">
      <c r="A2927" t="s">
        <v>2</v>
      </c>
      <c r="B2927" t="s">
        <v>4481</v>
      </c>
      <c r="C2927" t="s">
        <v>2555</v>
      </c>
      <c r="D2927" t="s">
        <v>3973</v>
      </c>
      <c r="E2927" t="s">
        <v>20</v>
      </c>
      <c r="F2927" t="b">
        <v>0</v>
      </c>
      <c r="G2927" t="s">
        <v>27</v>
      </c>
      <c r="H2927" s="4">
        <v>45702.918055555558</v>
      </c>
      <c r="I2927" t="b">
        <v>1</v>
      </c>
      <c r="J2927" t="b">
        <v>1</v>
      </c>
      <c r="K2927" t="s">
        <v>24</v>
      </c>
      <c r="L2927" t="s">
        <v>36</v>
      </c>
      <c r="N2927">
        <v>60</v>
      </c>
      <c r="O2927" t="s">
        <v>1227</v>
      </c>
      <c r="P2927" t="s">
        <v>887</v>
      </c>
    </row>
    <row r="2928" spans="1:16" x14ac:dyDescent="0.55000000000000004">
      <c r="A2928" t="s">
        <v>0</v>
      </c>
      <c r="B2928" t="s">
        <v>7516</v>
      </c>
      <c r="C2928" t="s">
        <v>1096</v>
      </c>
      <c r="D2928" t="s">
        <v>3828</v>
      </c>
      <c r="E2928" t="s">
        <v>20</v>
      </c>
      <c r="F2928" t="b">
        <v>0</v>
      </c>
      <c r="G2928" t="s">
        <v>27</v>
      </c>
      <c r="H2928" s="4">
        <v>45702.954479166663</v>
      </c>
      <c r="I2928" t="b">
        <v>0</v>
      </c>
      <c r="J2928" t="b">
        <v>0</v>
      </c>
      <c r="K2928" t="s">
        <v>24</v>
      </c>
      <c r="L2928" t="s">
        <v>36</v>
      </c>
      <c r="N2928">
        <v>67.360000610351563</v>
      </c>
      <c r="O2928" t="s">
        <v>7517</v>
      </c>
      <c r="P2928" t="s">
        <v>7518</v>
      </c>
    </row>
    <row r="2929" spans="1:16" x14ac:dyDescent="0.55000000000000004">
      <c r="A2929" t="s">
        <v>1</v>
      </c>
      <c r="B2929" t="s">
        <v>7403</v>
      </c>
      <c r="C2929" t="s">
        <v>39</v>
      </c>
      <c r="D2929" t="s">
        <v>3973</v>
      </c>
      <c r="E2929" t="s">
        <v>51</v>
      </c>
      <c r="F2929" t="b">
        <v>1</v>
      </c>
      <c r="G2929" t="s">
        <v>41</v>
      </c>
      <c r="H2929" s="4">
        <v>45703.000034722223</v>
      </c>
      <c r="I2929" t="b">
        <v>0</v>
      </c>
      <c r="J2929" t="b">
        <v>1</v>
      </c>
      <c r="K2929" t="s">
        <v>24</v>
      </c>
      <c r="L2929" t="s">
        <v>36</v>
      </c>
      <c r="N2929">
        <v>31</v>
      </c>
      <c r="O2929" t="s">
        <v>7404</v>
      </c>
      <c r="P2929" t="s">
        <v>1212</v>
      </c>
    </row>
    <row r="2930" spans="1:16" x14ac:dyDescent="0.55000000000000004">
      <c r="A2930" t="s">
        <v>0</v>
      </c>
      <c r="B2930" t="s">
        <v>7405</v>
      </c>
      <c r="C2930" t="s">
        <v>5663</v>
      </c>
      <c r="D2930" t="s">
        <v>3957</v>
      </c>
      <c r="E2930" t="s">
        <v>34</v>
      </c>
      <c r="F2930" t="b">
        <v>0</v>
      </c>
      <c r="G2930" t="s">
        <v>27</v>
      </c>
      <c r="H2930" s="4">
        <v>45703.000173611108</v>
      </c>
      <c r="I2930" t="b">
        <v>0</v>
      </c>
      <c r="J2930" t="b">
        <v>0</v>
      </c>
      <c r="K2930" t="s">
        <v>24</v>
      </c>
      <c r="L2930" t="s">
        <v>36</v>
      </c>
      <c r="N2930">
        <v>24.014999389648441</v>
      </c>
      <c r="O2930" t="s">
        <v>5664</v>
      </c>
      <c r="P2930" t="s">
        <v>3686</v>
      </c>
    </row>
    <row r="2931" spans="1:16" x14ac:dyDescent="0.55000000000000004">
      <c r="A2931" t="s">
        <v>2</v>
      </c>
      <c r="B2931" t="s">
        <v>7406</v>
      </c>
      <c r="C2931" t="s">
        <v>780</v>
      </c>
      <c r="D2931" t="s">
        <v>3973</v>
      </c>
      <c r="E2931" t="s">
        <v>20</v>
      </c>
      <c r="F2931" t="b">
        <v>0</v>
      </c>
      <c r="G2931" t="s">
        <v>27</v>
      </c>
      <c r="H2931" s="4">
        <v>45703.000173611108</v>
      </c>
      <c r="I2931" t="b">
        <v>0</v>
      </c>
      <c r="J2931" t="b">
        <v>0</v>
      </c>
      <c r="K2931" t="s">
        <v>24</v>
      </c>
      <c r="L2931" t="s">
        <v>22</v>
      </c>
      <c r="M2931">
        <v>82850</v>
      </c>
      <c r="O2931" t="s">
        <v>5482</v>
      </c>
      <c r="P2931" t="s">
        <v>3772</v>
      </c>
    </row>
    <row r="2932" spans="1:16" x14ac:dyDescent="0.55000000000000004">
      <c r="A2932" t="s">
        <v>2</v>
      </c>
      <c r="B2932" t="s">
        <v>7407</v>
      </c>
      <c r="C2932" t="s">
        <v>372</v>
      </c>
      <c r="D2932" t="s">
        <v>4014</v>
      </c>
      <c r="E2932" t="s">
        <v>20</v>
      </c>
      <c r="F2932" t="b">
        <v>0</v>
      </c>
      <c r="G2932" t="s">
        <v>41</v>
      </c>
      <c r="H2932" s="4">
        <v>45703.00209490741</v>
      </c>
      <c r="I2932" t="b">
        <v>0</v>
      </c>
      <c r="J2932" t="b">
        <v>1</v>
      </c>
      <c r="K2932" t="s">
        <v>24</v>
      </c>
      <c r="L2932" t="s">
        <v>22</v>
      </c>
      <c r="M2932">
        <v>220900</v>
      </c>
      <c r="O2932" t="s">
        <v>402</v>
      </c>
      <c r="P2932" t="s">
        <v>7408</v>
      </c>
    </row>
    <row r="2933" spans="1:16" x14ac:dyDescent="0.55000000000000004">
      <c r="A2933" t="s">
        <v>2</v>
      </c>
      <c r="B2933" t="s">
        <v>2492</v>
      </c>
      <c r="C2933" t="s">
        <v>825</v>
      </c>
      <c r="D2933" t="s">
        <v>3973</v>
      </c>
      <c r="E2933" t="s">
        <v>20</v>
      </c>
      <c r="F2933" t="b">
        <v>0</v>
      </c>
      <c r="G2933" t="s">
        <v>35</v>
      </c>
      <c r="H2933" s="4">
        <v>45703.002395833333</v>
      </c>
      <c r="I2933" t="b">
        <v>0</v>
      </c>
      <c r="J2933" t="b">
        <v>1</v>
      </c>
      <c r="K2933" t="s">
        <v>24</v>
      </c>
      <c r="L2933" t="s">
        <v>22</v>
      </c>
      <c r="M2933">
        <v>122087</v>
      </c>
      <c r="O2933" t="s">
        <v>5482</v>
      </c>
      <c r="P2933" t="s">
        <v>7409</v>
      </c>
    </row>
    <row r="2934" spans="1:16" x14ac:dyDescent="0.55000000000000004">
      <c r="A2934" t="s">
        <v>2</v>
      </c>
      <c r="B2934" t="s">
        <v>7410</v>
      </c>
      <c r="C2934" t="s">
        <v>622</v>
      </c>
      <c r="D2934" t="s">
        <v>3973</v>
      </c>
      <c r="E2934" t="s">
        <v>20</v>
      </c>
      <c r="F2934" t="b">
        <v>0</v>
      </c>
      <c r="G2934" t="s">
        <v>52</v>
      </c>
      <c r="H2934" s="4">
        <v>45703.003298611111</v>
      </c>
      <c r="I2934" t="b">
        <v>0</v>
      </c>
      <c r="J2934" t="b">
        <v>1</v>
      </c>
      <c r="K2934" t="s">
        <v>24</v>
      </c>
      <c r="L2934" t="s">
        <v>22</v>
      </c>
      <c r="M2934">
        <v>115000</v>
      </c>
      <c r="O2934" t="s">
        <v>954</v>
      </c>
      <c r="P2934" t="s">
        <v>7411</v>
      </c>
    </row>
    <row r="2935" spans="1:16" x14ac:dyDescent="0.55000000000000004">
      <c r="A2935" t="s">
        <v>28</v>
      </c>
      <c r="B2935" t="s">
        <v>7412</v>
      </c>
      <c r="C2935" t="s">
        <v>39</v>
      </c>
      <c r="D2935" t="s">
        <v>3973</v>
      </c>
      <c r="E2935" t="s">
        <v>20</v>
      </c>
      <c r="F2935" t="b">
        <v>1</v>
      </c>
      <c r="G2935" t="s">
        <v>30</v>
      </c>
      <c r="H2935" s="4">
        <v>45703.017511574071</v>
      </c>
      <c r="I2935" t="b">
        <v>0</v>
      </c>
      <c r="J2935" t="b">
        <v>0</v>
      </c>
      <c r="K2935" t="s">
        <v>24</v>
      </c>
      <c r="L2935" t="s">
        <v>36</v>
      </c>
      <c r="N2935">
        <v>50</v>
      </c>
      <c r="O2935" t="s">
        <v>7413</v>
      </c>
    </row>
    <row r="2936" spans="1:16" x14ac:dyDescent="0.55000000000000004">
      <c r="A2936" t="s">
        <v>0</v>
      </c>
      <c r="B2936" t="s">
        <v>6983</v>
      </c>
      <c r="C2936" t="s">
        <v>39</v>
      </c>
      <c r="D2936" t="s">
        <v>3973</v>
      </c>
      <c r="E2936" t="s">
        <v>20</v>
      </c>
      <c r="F2936" t="b">
        <v>1</v>
      </c>
      <c r="G2936" t="s">
        <v>106</v>
      </c>
      <c r="H2936" s="4">
        <v>45703.018483796302</v>
      </c>
      <c r="I2936" t="b">
        <v>0</v>
      </c>
      <c r="J2936" t="b">
        <v>0</v>
      </c>
      <c r="K2936" t="s">
        <v>106</v>
      </c>
      <c r="L2936" t="s">
        <v>22</v>
      </c>
      <c r="M2936">
        <v>71500</v>
      </c>
      <c r="O2936" t="s">
        <v>6984</v>
      </c>
      <c r="P2936" t="s">
        <v>6985</v>
      </c>
    </row>
    <row r="2937" spans="1:16" x14ac:dyDescent="0.55000000000000004">
      <c r="A2937" t="s">
        <v>0</v>
      </c>
      <c r="B2937" t="s">
        <v>4495</v>
      </c>
      <c r="C2937" t="s">
        <v>140</v>
      </c>
      <c r="D2937" t="s">
        <v>3828</v>
      </c>
      <c r="E2937" t="s">
        <v>20</v>
      </c>
      <c r="F2937" t="b">
        <v>0</v>
      </c>
      <c r="G2937" t="s">
        <v>35</v>
      </c>
      <c r="H2937" s="4">
        <v>45703.04210648148</v>
      </c>
      <c r="I2937" t="b">
        <v>0</v>
      </c>
      <c r="J2937" t="b">
        <v>0</v>
      </c>
      <c r="K2937" t="s">
        <v>24</v>
      </c>
      <c r="L2937" t="s">
        <v>22</v>
      </c>
      <c r="M2937">
        <v>70000</v>
      </c>
      <c r="O2937" t="s">
        <v>4496</v>
      </c>
      <c r="P2937" t="s">
        <v>204</v>
      </c>
    </row>
    <row r="2938" spans="1:16" x14ac:dyDescent="0.55000000000000004">
      <c r="A2938" t="s">
        <v>0</v>
      </c>
      <c r="B2938" t="s">
        <v>2900</v>
      </c>
      <c r="C2938" t="s">
        <v>749</v>
      </c>
      <c r="D2938" t="s">
        <v>3828</v>
      </c>
      <c r="E2938" t="s">
        <v>20</v>
      </c>
      <c r="F2938" t="b">
        <v>0</v>
      </c>
      <c r="G2938" t="s">
        <v>30</v>
      </c>
      <c r="H2938" s="4">
        <v>45703.042280092603</v>
      </c>
      <c r="I2938" t="b">
        <v>0</v>
      </c>
      <c r="J2938" t="b">
        <v>1</v>
      </c>
      <c r="K2938" t="s">
        <v>24</v>
      </c>
      <c r="L2938" t="s">
        <v>22</v>
      </c>
      <c r="M2938">
        <v>82500</v>
      </c>
      <c r="O2938" t="s">
        <v>4497</v>
      </c>
      <c r="P2938" t="s">
        <v>3459</v>
      </c>
    </row>
    <row r="2939" spans="1:16" x14ac:dyDescent="0.55000000000000004">
      <c r="A2939" t="s">
        <v>2</v>
      </c>
      <c r="B2939" t="s">
        <v>7528</v>
      </c>
      <c r="C2939" t="s">
        <v>7529</v>
      </c>
      <c r="D2939" t="s">
        <v>3828</v>
      </c>
      <c r="E2939" t="s">
        <v>20</v>
      </c>
      <c r="F2939" t="b">
        <v>0</v>
      </c>
      <c r="G2939" t="s">
        <v>23</v>
      </c>
      <c r="H2939" s="4">
        <v>45703.059699074067</v>
      </c>
      <c r="I2939" t="b">
        <v>1</v>
      </c>
      <c r="J2939" t="b">
        <v>1</v>
      </c>
      <c r="K2939" t="s">
        <v>24</v>
      </c>
      <c r="L2939" t="s">
        <v>22</v>
      </c>
      <c r="M2939">
        <v>46000</v>
      </c>
      <c r="O2939" t="s">
        <v>7530</v>
      </c>
      <c r="P2939" t="s">
        <v>3540</v>
      </c>
    </row>
    <row r="2940" spans="1:16" x14ac:dyDescent="0.55000000000000004">
      <c r="A2940" t="s">
        <v>19</v>
      </c>
      <c r="B2940" t="s">
        <v>2448</v>
      </c>
      <c r="C2940" t="s">
        <v>1270</v>
      </c>
      <c r="D2940" t="s">
        <v>3973</v>
      </c>
      <c r="E2940" t="s">
        <v>20</v>
      </c>
      <c r="F2940" t="b">
        <v>0</v>
      </c>
      <c r="G2940" t="s">
        <v>23</v>
      </c>
      <c r="H2940" s="4">
        <v>45703.077384259261</v>
      </c>
      <c r="I2940" t="b">
        <v>0</v>
      </c>
      <c r="J2940" t="b">
        <v>1</v>
      </c>
      <c r="K2940" t="s">
        <v>24</v>
      </c>
      <c r="L2940" t="s">
        <v>36</v>
      </c>
      <c r="N2940">
        <v>56.5</v>
      </c>
      <c r="O2940" t="s">
        <v>5482</v>
      </c>
      <c r="P2940" t="s">
        <v>149</v>
      </c>
    </row>
    <row r="2941" spans="1:16" x14ac:dyDescent="0.55000000000000004">
      <c r="A2941" t="s">
        <v>28</v>
      </c>
      <c r="B2941" t="s">
        <v>7414</v>
      </c>
      <c r="C2941" t="s">
        <v>192</v>
      </c>
      <c r="D2941" t="s">
        <v>3957</v>
      </c>
      <c r="E2941" t="s">
        <v>20</v>
      </c>
      <c r="F2941" t="b">
        <v>0</v>
      </c>
      <c r="G2941" t="s">
        <v>23</v>
      </c>
      <c r="H2941" s="4">
        <v>45703.09920138889</v>
      </c>
      <c r="I2941" t="b">
        <v>0</v>
      </c>
      <c r="J2941" t="b">
        <v>1</v>
      </c>
      <c r="K2941" t="s">
        <v>24</v>
      </c>
      <c r="L2941" t="s">
        <v>36</v>
      </c>
      <c r="N2941">
        <v>41.884998321533203</v>
      </c>
      <c r="O2941" t="s">
        <v>5013</v>
      </c>
      <c r="P2941" t="s">
        <v>7415</v>
      </c>
    </row>
    <row r="2942" spans="1:16" x14ac:dyDescent="0.55000000000000004">
      <c r="A2942" t="s">
        <v>40</v>
      </c>
      <c r="B2942" t="s">
        <v>7416</v>
      </c>
      <c r="C2942" t="s">
        <v>5404</v>
      </c>
      <c r="D2942" t="s">
        <v>3957</v>
      </c>
      <c r="E2942" t="s">
        <v>20</v>
      </c>
      <c r="F2942" t="b">
        <v>0</v>
      </c>
      <c r="G2942" t="s">
        <v>27</v>
      </c>
      <c r="H2942" s="4">
        <v>45703.100543981483</v>
      </c>
      <c r="I2942" t="b">
        <v>0</v>
      </c>
      <c r="J2942" t="b">
        <v>0</v>
      </c>
      <c r="K2942" t="s">
        <v>24</v>
      </c>
      <c r="L2942" t="s">
        <v>36</v>
      </c>
      <c r="N2942">
        <v>45.745002746582031</v>
      </c>
      <c r="O2942" t="s">
        <v>1422</v>
      </c>
      <c r="P2942" t="s">
        <v>7417</v>
      </c>
    </row>
    <row r="2943" spans="1:16" x14ac:dyDescent="0.55000000000000004">
      <c r="A2943" t="s">
        <v>19</v>
      </c>
      <c r="B2943" t="s">
        <v>7418</v>
      </c>
      <c r="C2943" t="s">
        <v>122</v>
      </c>
      <c r="D2943" t="s">
        <v>3973</v>
      </c>
      <c r="E2943" t="s">
        <v>20</v>
      </c>
      <c r="F2943" t="b">
        <v>0</v>
      </c>
      <c r="G2943" t="s">
        <v>52</v>
      </c>
      <c r="H2943" s="4">
        <v>45703.246979166674</v>
      </c>
      <c r="I2943" t="b">
        <v>1</v>
      </c>
      <c r="J2943" t="b">
        <v>1</v>
      </c>
      <c r="K2943" t="s">
        <v>24</v>
      </c>
      <c r="L2943" t="s">
        <v>36</v>
      </c>
      <c r="N2943">
        <v>67.5</v>
      </c>
      <c r="O2943" t="s">
        <v>4344</v>
      </c>
      <c r="P2943" t="s">
        <v>2460</v>
      </c>
    </row>
    <row r="2944" spans="1:16" x14ac:dyDescent="0.55000000000000004">
      <c r="A2944" t="s">
        <v>0</v>
      </c>
      <c r="B2944" t="s">
        <v>7419</v>
      </c>
      <c r="C2944" t="s">
        <v>82</v>
      </c>
      <c r="D2944" t="s">
        <v>5915</v>
      </c>
      <c r="E2944" t="s">
        <v>20</v>
      </c>
      <c r="F2944" t="b">
        <v>0</v>
      </c>
      <c r="G2944" t="s">
        <v>27</v>
      </c>
      <c r="H2944" s="4">
        <v>45703.249976851846</v>
      </c>
      <c r="I2944" t="b">
        <v>0</v>
      </c>
      <c r="J2944" t="b">
        <v>1</v>
      </c>
      <c r="K2944" t="s">
        <v>24</v>
      </c>
      <c r="L2944" t="s">
        <v>22</v>
      </c>
      <c r="M2944">
        <v>169500</v>
      </c>
      <c r="O2944" t="s">
        <v>7420</v>
      </c>
      <c r="P2944" t="s">
        <v>2951</v>
      </c>
    </row>
    <row r="2945" spans="1:16" x14ac:dyDescent="0.55000000000000004">
      <c r="A2945" t="s">
        <v>0</v>
      </c>
      <c r="B2945" t="s">
        <v>0</v>
      </c>
      <c r="C2945" t="s">
        <v>2821</v>
      </c>
      <c r="D2945" t="s">
        <v>1051</v>
      </c>
      <c r="E2945" t="s">
        <v>20</v>
      </c>
      <c r="F2945" t="b">
        <v>0</v>
      </c>
      <c r="G2945" t="s">
        <v>41</v>
      </c>
      <c r="H2945" s="4">
        <v>45703.250231481477</v>
      </c>
      <c r="I2945" t="b">
        <v>1</v>
      </c>
      <c r="J2945" t="b">
        <v>1</v>
      </c>
      <c r="K2945" t="s">
        <v>24</v>
      </c>
      <c r="L2945" t="s">
        <v>36</v>
      </c>
      <c r="N2945">
        <v>30.5</v>
      </c>
      <c r="O2945" t="s">
        <v>1051</v>
      </c>
      <c r="P2945" t="s">
        <v>204</v>
      </c>
    </row>
    <row r="2946" spans="1:16" x14ac:dyDescent="0.55000000000000004">
      <c r="A2946" t="s">
        <v>0</v>
      </c>
      <c r="B2946" t="s">
        <v>0</v>
      </c>
      <c r="C2946" t="s">
        <v>585</v>
      </c>
      <c r="D2946" t="s">
        <v>3828</v>
      </c>
      <c r="E2946" t="s">
        <v>219</v>
      </c>
      <c r="F2946" t="b">
        <v>0</v>
      </c>
      <c r="G2946" t="s">
        <v>41</v>
      </c>
      <c r="H2946" s="4">
        <v>45703.250277777777</v>
      </c>
      <c r="I2946" t="b">
        <v>0</v>
      </c>
      <c r="J2946" t="b">
        <v>1</v>
      </c>
      <c r="K2946" t="s">
        <v>24</v>
      </c>
      <c r="L2946" t="s">
        <v>36</v>
      </c>
      <c r="N2946">
        <v>62.5</v>
      </c>
      <c r="O2946" t="s">
        <v>3776</v>
      </c>
      <c r="P2946" t="s">
        <v>1823</v>
      </c>
    </row>
    <row r="2947" spans="1:16" x14ac:dyDescent="0.55000000000000004">
      <c r="A2947" t="s">
        <v>25</v>
      </c>
      <c r="B2947" t="s">
        <v>7421</v>
      </c>
      <c r="C2947" t="s">
        <v>49</v>
      </c>
      <c r="D2947" t="s">
        <v>3108</v>
      </c>
      <c r="E2947" t="s">
        <v>20</v>
      </c>
      <c r="F2947" t="b">
        <v>0</v>
      </c>
      <c r="G2947" t="s">
        <v>41</v>
      </c>
      <c r="H2947" s="4">
        <v>45703.250462962962</v>
      </c>
      <c r="I2947" t="b">
        <v>0</v>
      </c>
      <c r="J2947" t="b">
        <v>1</v>
      </c>
      <c r="K2947" t="s">
        <v>24</v>
      </c>
      <c r="L2947" t="s">
        <v>22</v>
      </c>
      <c r="M2947">
        <v>220612</v>
      </c>
      <c r="O2947" t="s">
        <v>43</v>
      </c>
      <c r="P2947" t="s">
        <v>7422</v>
      </c>
    </row>
    <row r="2948" spans="1:16" x14ac:dyDescent="0.55000000000000004">
      <c r="A2948" t="s">
        <v>0</v>
      </c>
      <c r="B2948" t="s">
        <v>288</v>
      </c>
      <c r="C2948" t="s">
        <v>696</v>
      </c>
      <c r="D2948" t="s">
        <v>7423</v>
      </c>
      <c r="E2948" t="s">
        <v>51</v>
      </c>
      <c r="F2948" t="b">
        <v>0</v>
      </c>
      <c r="G2948" t="s">
        <v>30</v>
      </c>
      <c r="H2948" s="4">
        <v>45703.250902777778</v>
      </c>
      <c r="I2948" t="b">
        <v>1</v>
      </c>
      <c r="J2948" t="b">
        <v>1</v>
      </c>
      <c r="K2948" t="s">
        <v>24</v>
      </c>
      <c r="L2948" t="s">
        <v>36</v>
      </c>
      <c r="N2948">
        <v>25</v>
      </c>
      <c r="O2948" t="s">
        <v>2075</v>
      </c>
      <c r="P2948" t="s">
        <v>863</v>
      </c>
    </row>
    <row r="2949" spans="1:16" x14ac:dyDescent="0.55000000000000004">
      <c r="A2949" t="s">
        <v>19</v>
      </c>
      <c r="B2949" t="s">
        <v>7424</v>
      </c>
      <c r="C2949" t="s">
        <v>985</v>
      </c>
      <c r="D2949" t="s">
        <v>3973</v>
      </c>
      <c r="E2949" t="s">
        <v>20</v>
      </c>
      <c r="F2949" t="b">
        <v>0</v>
      </c>
      <c r="G2949" t="s">
        <v>27</v>
      </c>
      <c r="H2949" s="4">
        <v>45703.251006944447</v>
      </c>
      <c r="I2949" t="b">
        <v>0</v>
      </c>
      <c r="J2949" t="b">
        <v>1</v>
      </c>
      <c r="K2949" t="s">
        <v>24</v>
      </c>
      <c r="L2949" t="s">
        <v>22</v>
      </c>
      <c r="M2949">
        <v>260000</v>
      </c>
      <c r="O2949" t="s">
        <v>575</v>
      </c>
    </row>
    <row r="2950" spans="1:16" x14ac:dyDescent="0.55000000000000004">
      <c r="A2950" t="s">
        <v>0</v>
      </c>
      <c r="B2950" t="s">
        <v>0</v>
      </c>
      <c r="C2950" t="s">
        <v>1226</v>
      </c>
      <c r="D2950" t="s">
        <v>3828</v>
      </c>
      <c r="E2950" t="s">
        <v>20</v>
      </c>
      <c r="F2950" t="b">
        <v>0</v>
      </c>
      <c r="G2950" t="s">
        <v>52</v>
      </c>
      <c r="H2950" s="4">
        <v>45703.251215277778</v>
      </c>
      <c r="I2950" t="b">
        <v>0</v>
      </c>
      <c r="J2950" t="b">
        <v>0</v>
      </c>
      <c r="K2950" t="s">
        <v>24</v>
      </c>
      <c r="L2950" t="s">
        <v>22</v>
      </c>
      <c r="M2950">
        <v>70000</v>
      </c>
      <c r="O2950" t="s">
        <v>5918</v>
      </c>
      <c r="P2950" t="s">
        <v>5919</v>
      </c>
    </row>
    <row r="2951" spans="1:16" x14ac:dyDescent="0.55000000000000004">
      <c r="A2951" t="s">
        <v>1</v>
      </c>
      <c r="B2951" t="s">
        <v>661</v>
      </c>
      <c r="C2951" t="s">
        <v>386</v>
      </c>
      <c r="D2951" t="s">
        <v>3828</v>
      </c>
      <c r="E2951" t="s">
        <v>20</v>
      </c>
      <c r="F2951" t="b">
        <v>0</v>
      </c>
      <c r="G2951" t="s">
        <v>41</v>
      </c>
      <c r="H2951" s="4">
        <v>45703.251944444448</v>
      </c>
      <c r="I2951" t="b">
        <v>0</v>
      </c>
      <c r="J2951" t="b">
        <v>1</v>
      </c>
      <c r="K2951" t="s">
        <v>24</v>
      </c>
      <c r="L2951" t="s">
        <v>22</v>
      </c>
      <c r="M2951">
        <v>127275.203125</v>
      </c>
      <c r="O2951" t="s">
        <v>7425</v>
      </c>
      <c r="P2951" t="s">
        <v>7426</v>
      </c>
    </row>
    <row r="2952" spans="1:16" x14ac:dyDescent="0.55000000000000004">
      <c r="A2952" t="s">
        <v>2</v>
      </c>
      <c r="B2952" t="s">
        <v>1544</v>
      </c>
      <c r="C2952" t="s">
        <v>39</v>
      </c>
      <c r="D2952" t="s">
        <v>4014</v>
      </c>
      <c r="E2952" t="s">
        <v>20</v>
      </c>
      <c r="F2952" t="b">
        <v>1</v>
      </c>
      <c r="G2952" t="s">
        <v>610</v>
      </c>
      <c r="H2952" s="4">
        <v>45703.257430555554</v>
      </c>
      <c r="I2952" t="b">
        <v>0</v>
      </c>
      <c r="J2952" t="b">
        <v>1</v>
      </c>
      <c r="K2952" t="s">
        <v>610</v>
      </c>
      <c r="L2952" t="s">
        <v>22</v>
      </c>
      <c r="M2952">
        <v>184000</v>
      </c>
      <c r="O2952" t="s">
        <v>3016</v>
      </c>
      <c r="P2952" t="s">
        <v>6878</v>
      </c>
    </row>
    <row r="2953" spans="1:16" x14ac:dyDescent="0.55000000000000004">
      <c r="A2953" t="s">
        <v>0</v>
      </c>
      <c r="B2953" t="s">
        <v>7427</v>
      </c>
      <c r="C2953" t="s">
        <v>3180</v>
      </c>
      <c r="D2953" t="s">
        <v>2208</v>
      </c>
      <c r="E2953" t="s">
        <v>20</v>
      </c>
      <c r="F2953" t="b">
        <v>0</v>
      </c>
      <c r="G2953" t="s">
        <v>23</v>
      </c>
      <c r="H2953" s="4">
        <v>45703.269016203703</v>
      </c>
      <c r="I2953" t="b">
        <v>0</v>
      </c>
      <c r="J2953" t="b">
        <v>0</v>
      </c>
      <c r="K2953" t="s">
        <v>24</v>
      </c>
      <c r="L2953" t="s">
        <v>36</v>
      </c>
      <c r="N2953">
        <v>33.5</v>
      </c>
      <c r="O2953" t="s">
        <v>3375</v>
      </c>
      <c r="P2953" t="s">
        <v>963</v>
      </c>
    </row>
    <row r="2954" spans="1:16" x14ac:dyDescent="0.55000000000000004">
      <c r="A2954" t="s">
        <v>2</v>
      </c>
      <c r="B2954" t="s">
        <v>2</v>
      </c>
      <c r="C2954" t="s">
        <v>7428</v>
      </c>
      <c r="D2954" t="s">
        <v>4972</v>
      </c>
      <c r="E2954" t="s">
        <v>20</v>
      </c>
      <c r="F2954" t="b">
        <v>0</v>
      </c>
      <c r="G2954" t="s">
        <v>226</v>
      </c>
      <c r="H2954" s="4">
        <v>45703.273310185177</v>
      </c>
      <c r="I2954" t="b">
        <v>1</v>
      </c>
      <c r="J2954" t="b">
        <v>0</v>
      </c>
      <c r="K2954" t="s">
        <v>226</v>
      </c>
      <c r="L2954" t="s">
        <v>22</v>
      </c>
      <c r="M2954">
        <v>65000</v>
      </c>
      <c r="O2954" t="s">
        <v>7429</v>
      </c>
      <c r="P2954" t="s">
        <v>7430</v>
      </c>
    </row>
    <row r="2955" spans="1:16" x14ac:dyDescent="0.55000000000000004">
      <c r="A2955" t="s">
        <v>19</v>
      </c>
      <c r="B2955" t="s">
        <v>7519</v>
      </c>
      <c r="C2955" t="s">
        <v>213</v>
      </c>
      <c r="D2955" t="s">
        <v>2208</v>
      </c>
      <c r="E2955" t="s">
        <v>20</v>
      </c>
      <c r="F2955" t="b">
        <v>0</v>
      </c>
      <c r="G2955" t="s">
        <v>41</v>
      </c>
      <c r="H2955" s="4">
        <v>45703.292048611111</v>
      </c>
      <c r="I2955" t="b">
        <v>0</v>
      </c>
      <c r="J2955" t="b">
        <v>1</v>
      </c>
      <c r="K2955" t="s">
        <v>24</v>
      </c>
      <c r="L2955" t="s">
        <v>22</v>
      </c>
      <c r="M2955">
        <v>193000</v>
      </c>
      <c r="O2955" t="s">
        <v>405</v>
      </c>
      <c r="P2955" t="s">
        <v>7520</v>
      </c>
    </row>
    <row r="2956" spans="1:16" x14ac:dyDescent="0.55000000000000004">
      <c r="A2956" t="s">
        <v>2</v>
      </c>
      <c r="B2956" t="s">
        <v>7431</v>
      </c>
      <c r="C2956" t="s">
        <v>172</v>
      </c>
      <c r="D2956" t="s">
        <v>2208</v>
      </c>
      <c r="E2956" t="s">
        <v>20</v>
      </c>
      <c r="F2956" t="b">
        <v>0</v>
      </c>
      <c r="G2956" t="s">
        <v>27</v>
      </c>
      <c r="H2956" s="4">
        <v>45703.293217592603</v>
      </c>
      <c r="I2956" t="b">
        <v>0</v>
      </c>
      <c r="J2956" t="b">
        <v>0</v>
      </c>
      <c r="K2956" t="s">
        <v>24</v>
      </c>
      <c r="L2956" t="s">
        <v>22</v>
      </c>
      <c r="M2956">
        <v>180000</v>
      </c>
      <c r="O2956" t="s">
        <v>2868</v>
      </c>
      <c r="P2956" t="s">
        <v>7432</v>
      </c>
    </row>
    <row r="2957" spans="1:16" x14ac:dyDescent="0.55000000000000004">
      <c r="A2957" t="s">
        <v>0</v>
      </c>
      <c r="B2957" t="s">
        <v>4222</v>
      </c>
      <c r="D2957" t="s">
        <v>4220</v>
      </c>
      <c r="E2957" t="s">
        <v>20</v>
      </c>
      <c r="F2957" t="b">
        <v>0</v>
      </c>
      <c r="G2957" t="s">
        <v>1420</v>
      </c>
      <c r="H2957" s="4">
        <v>45703.298101851848</v>
      </c>
      <c r="I2957" t="b">
        <v>0</v>
      </c>
      <c r="J2957" t="b">
        <v>0</v>
      </c>
      <c r="K2957" t="s">
        <v>1420</v>
      </c>
      <c r="L2957" t="s">
        <v>22</v>
      </c>
      <c r="M2957">
        <v>65000</v>
      </c>
      <c r="O2957" t="s">
        <v>2946</v>
      </c>
      <c r="P2957" t="s">
        <v>1374</v>
      </c>
    </row>
    <row r="2958" spans="1:16" x14ac:dyDescent="0.55000000000000004">
      <c r="A2958" t="s">
        <v>1</v>
      </c>
      <c r="B2958" t="s">
        <v>7433</v>
      </c>
      <c r="C2958" t="s">
        <v>39</v>
      </c>
      <c r="D2958" t="s">
        <v>7434</v>
      </c>
      <c r="E2958" t="s">
        <v>20</v>
      </c>
      <c r="F2958" t="b">
        <v>1</v>
      </c>
      <c r="G2958" t="s">
        <v>1833</v>
      </c>
      <c r="H2958" s="4">
        <v>45703.299421296288</v>
      </c>
      <c r="I2958" t="b">
        <v>1</v>
      </c>
      <c r="J2958" t="b">
        <v>0</v>
      </c>
      <c r="K2958" t="s">
        <v>1833</v>
      </c>
      <c r="L2958" t="s">
        <v>22</v>
      </c>
      <c r="M2958">
        <v>47500</v>
      </c>
      <c r="O2958" t="s">
        <v>1426</v>
      </c>
    </row>
    <row r="2959" spans="1:16" x14ac:dyDescent="0.55000000000000004">
      <c r="A2959" t="s">
        <v>0</v>
      </c>
      <c r="B2959" t="s">
        <v>3335</v>
      </c>
      <c r="C2959" t="s">
        <v>160</v>
      </c>
      <c r="D2959" t="s">
        <v>4084</v>
      </c>
      <c r="E2959" t="s">
        <v>20</v>
      </c>
      <c r="F2959" t="b">
        <v>0</v>
      </c>
      <c r="G2959" t="s">
        <v>52</v>
      </c>
      <c r="H2959" s="4">
        <v>45703.303819444453</v>
      </c>
      <c r="I2959" t="b">
        <v>0</v>
      </c>
      <c r="J2959" t="b">
        <v>1</v>
      </c>
      <c r="K2959" t="s">
        <v>24</v>
      </c>
      <c r="L2959" t="s">
        <v>22</v>
      </c>
      <c r="M2959">
        <v>137500</v>
      </c>
      <c r="O2959" t="s">
        <v>88</v>
      </c>
      <c r="P2959" t="s">
        <v>7435</v>
      </c>
    </row>
    <row r="2960" spans="1:16" x14ac:dyDescent="0.55000000000000004">
      <c r="A2960" t="s">
        <v>89</v>
      </c>
      <c r="B2960" t="s">
        <v>7531</v>
      </c>
      <c r="C2960" t="s">
        <v>7532</v>
      </c>
      <c r="D2960" t="s">
        <v>4035</v>
      </c>
      <c r="E2960" t="s">
        <v>20</v>
      </c>
      <c r="F2960" t="b">
        <v>0</v>
      </c>
      <c r="G2960" t="s">
        <v>1119</v>
      </c>
      <c r="H2960" s="4">
        <v>45703.31212962963</v>
      </c>
      <c r="I2960" t="b">
        <v>0</v>
      </c>
      <c r="J2960" t="b">
        <v>0</v>
      </c>
      <c r="K2960" t="s">
        <v>1119</v>
      </c>
      <c r="L2960" t="s">
        <v>22</v>
      </c>
      <c r="M2960">
        <v>275000</v>
      </c>
      <c r="O2960" t="s">
        <v>7533</v>
      </c>
      <c r="P2960" t="s">
        <v>274</v>
      </c>
    </row>
    <row r="2961" spans="1:16" x14ac:dyDescent="0.55000000000000004">
      <c r="A2961" t="s">
        <v>89</v>
      </c>
      <c r="B2961" t="s">
        <v>7534</v>
      </c>
      <c r="C2961" t="s">
        <v>1420</v>
      </c>
      <c r="D2961" t="s">
        <v>4220</v>
      </c>
      <c r="E2961" t="s">
        <v>20</v>
      </c>
      <c r="F2961" t="b">
        <v>0</v>
      </c>
      <c r="G2961" t="s">
        <v>1420</v>
      </c>
      <c r="H2961" s="4">
        <v>45703.317175925928</v>
      </c>
      <c r="I2961" t="b">
        <v>0</v>
      </c>
      <c r="J2961" t="b">
        <v>0</v>
      </c>
      <c r="K2961" t="s">
        <v>1420</v>
      </c>
      <c r="L2961" t="s">
        <v>22</v>
      </c>
      <c r="M2961">
        <v>174400</v>
      </c>
      <c r="O2961" t="s">
        <v>1773</v>
      </c>
      <c r="P2961" t="s">
        <v>7535</v>
      </c>
    </row>
    <row r="2962" spans="1:16" x14ac:dyDescent="0.55000000000000004">
      <c r="A2962" t="s">
        <v>139</v>
      </c>
      <c r="B2962" t="s">
        <v>7436</v>
      </c>
      <c r="C2962" t="s">
        <v>2500</v>
      </c>
      <c r="D2962" t="s">
        <v>3970</v>
      </c>
      <c r="E2962" t="s">
        <v>20</v>
      </c>
      <c r="F2962" t="b">
        <v>0</v>
      </c>
      <c r="G2962" t="s">
        <v>41</v>
      </c>
      <c r="H2962" s="4">
        <v>45703.333784722221</v>
      </c>
      <c r="I2962" t="b">
        <v>0</v>
      </c>
      <c r="J2962" t="b">
        <v>1</v>
      </c>
      <c r="K2962" t="s">
        <v>24</v>
      </c>
      <c r="L2962" t="s">
        <v>22</v>
      </c>
      <c r="M2962">
        <v>96000</v>
      </c>
      <c r="O2962" t="s">
        <v>7437</v>
      </c>
    </row>
    <row r="2963" spans="1:16" x14ac:dyDescent="0.55000000000000004">
      <c r="A2963" t="s">
        <v>40</v>
      </c>
      <c r="B2963" t="s">
        <v>7438</v>
      </c>
      <c r="C2963" t="s">
        <v>151</v>
      </c>
      <c r="D2963" t="s">
        <v>5133</v>
      </c>
      <c r="E2963" t="s">
        <v>20</v>
      </c>
      <c r="F2963" t="b">
        <v>0</v>
      </c>
      <c r="G2963" t="s">
        <v>30</v>
      </c>
      <c r="H2963" s="4">
        <v>45703.334583333337</v>
      </c>
      <c r="I2963" t="b">
        <v>0</v>
      </c>
      <c r="J2963" t="b">
        <v>1</v>
      </c>
      <c r="K2963" t="s">
        <v>24</v>
      </c>
      <c r="L2963" t="s">
        <v>22</v>
      </c>
      <c r="M2963">
        <v>149743</v>
      </c>
      <c r="O2963" t="s">
        <v>7439</v>
      </c>
      <c r="P2963" t="s">
        <v>7440</v>
      </c>
    </row>
    <row r="2964" spans="1:16" x14ac:dyDescent="0.55000000000000004">
      <c r="A2964" t="s">
        <v>2</v>
      </c>
      <c r="B2964" t="s">
        <v>7441</v>
      </c>
      <c r="C2964" t="s">
        <v>29</v>
      </c>
      <c r="D2964" t="s">
        <v>3957</v>
      </c>
      <c r="E2964" t="s">
        <v>20</v>
      </c>
      <c r="F2964" t="b">
        <v>0</v>
      </c>
      <c r="G2964" t="s">
        <v>27</v>
      </c>
      <c r="H2964" s="4">
        <v>45703.334675925929</v>
      </c>
      <c r="I2964" t="b">
        <v>0</v>
      </c>
      <c r="J2964" t="b">
        <v>1</v>
      </c>
      <c r="K2964" t="s">
        <v>24</v>
      </c>
      <c r="L2964" t="s">
        <v>36</v>
      </c>
      <c r="N2964">
        <v>38.215000152587891</v>
      </c>
      <c r="O2964" t="s">
        <v>2768</v>
      </c>
      <c r="P2964" t="s">
        <v>128</v>
      </c>
    </row>
    <row r="2965" spans="1:16" x14ac:dyDescent="0.55000000000000004">
      <c r="A2965" t="s">
        <v>2</v>
      </c>
      <c r="B2965" t="s">
        <v>7442</v>
      </c>
      <c r="C2965" t="s">
        <v>6313</v>
      </c>
      <c r="D2965" t="s">
        <v>3970</v>
      </c>
      <c r="E2965" t="s">
        <v>20</v>
      </c>
      <c r="F2965" t="b">
        <v>0</v>
      </c>
      <c r="G2965" t="s">
        <v>1420</v>
      </c>
      <c r="H2965" s="4">
        <v>45703.350810185177</v>
      </c>
      <c r="I2965" t="b">
        <v>0</v>
      </c>
      <c r="J2965" t="b">
        <v>0</v>
      </c>
      <c r="K2965" t="s">
        <v>1420</v>
      </c>
      <c r="L2965" t="s">
        <v>22</v>
      </c>
      <c r="M2965">
        <v>109605.5</v>
      </c>
      <c r="O2965" t="s">
        <v>7443</v>
      </c>
      <c r="P2965" t="s">
        <v>7444</v>
      </c>
    </row>
    <row r="2966" spans="1:16" x14ac:dyDescent="0.55000000000000004">
      <c r="A2966" t="s">
        <v>0</v>
      </c>
      <c r="B2966" t="s">
        <v>7536</v>
      </c>
      <c r="C2966" t="s">
        <v>3225</v>
      </c>
      <c r="D2966" t="s">
        <v>3828</v>
      </c>
      <c r="E2966" t="s">
        <v>20</v>
      </c>
      <c r="F2966" t="b">
        <v>0</v>
      </c>
      <c r="G2966" t="s">
        <v>27</v>
      </c>
      <c r="H2966" s="4">
        <v>45703.375081018523</v>
      </c>
      <c r="I2966" t="b">
        <v>1</v>
      </c>
      <c r="J2966" t="b">
        <v>1</v>
      </c>
      <c r="K2966" t="s">
        <v>24</v>
      </c>
      <c r="L2966" t="s">
        <v>22</v>
      </c>
      <c r="M2966">
        <v>80000</v>
      </c>
      <c r="O2966" t="s">
        <v>7537</v>
      </c>
      <c r="P2966" t="s">
        <v>7538</v>
      </c>
    </row>
    <row r="2967" spans="1:16" x14ac:dyDescent="0.55000000000000004">
      <c r="A2967" t="s">
        <v>0</v>
      </c>
      <c r="B2967" t="s">
        <v>7445</v>
      </c>
      <c r="C2967" t="s">
        <v>39</v>
      </c>
      <c r="D2967" t="s">
        <v>3828</v>
      </c>
      <c r="E2967" t="s">
        <v>20</v>
      </c>
      <c r="F2967" t="b">
        <v>1</v>
      </c>
      <c r="G2967" t="s">
        <v>27</v>
      </c>
      <c r="H2967" s="4">
        <v>45703.375150462962</v>
      </c>
      <c r="I2967" t="b">
        <v>1</v>
      </c>
      <c r="J2967" t="b">
        <v>0</v>
      </c>
      <c r="K2967" t="s">
        <v>24</v>
      </c>
      <c r="L2967" t="s">
        <v>22</v>
      </c>
      <c r="M2967">
        <v>163085</v>
      </c>
      <c r="O2967" t="s">
        <v>7446</v>
      </c>
      <c r="P2967" t="s">
        <v>709</v>
      </c>
    </row>
    <row r="2968" spans="1:16" x14ac:dyDescent="0.55000000000000004">
      <c r="A2968" t="s">
        <v>0</v>
      </c>
      <c r="B2968" t="s">
        <v>7447</v>
      </c>
      <c r="C2968" t="s">
        <v>585</v>
      </c>
      <c r="D2968" t="s">
        <v>4084</v>
      </c>
      <c r="E2968" t="s">
        <v>20</v>
      </c>
      <c r="F2968" t="b">
        <v>0</v>
      </c>
      <c r="G2968" t="s">
        <v>41</v>
      </c>
      <c r="H2968" s="4">
        <v>45703.375474537039</v>
      </c>
      <c r="I2968" t="b">
        <v>0</v>
      </c>
      <c r="J2968" t="b">
        <v>0</v>
      </c>
      <c r="K2968" t="s">
        <v>24</v>
      </c>
      <c r="L2968" t="s">
        <v>22</v>
      </c>
      <c r="M2968">
        <v>125000</v>
      </c>
      <c r="O2968" t="s">
        <v>374</v>
      </c>
      <c r="P2968" t="s">
        <v>7448</v>
      </c>
    </row>
    <row r="2969" spans="1:16" x14ac:dyDescent="0.55000000000000004">
      <c r="A2969" t="s">
        <v>1</v>
      </c>
      <c r="B2969" t="s">
        <v>4431</v>
      </c>
      <c r="C2969" t="s">
        <v>949</v>
      </c>
      <c r="D2969" t="s">
        <v>4432</v>
      </c>
      <c r="E2969" t="s">
        <v>20</v>
      </c>
      <c r="F2969" t="b">
        <v>0</v>
      </c>
      <c r="G2969" t="s">
        <v>30</v>
      </c>
      <c r="H2969" s="4">
        <v>45703.376006944447</v>
      </c>
      <c r="I2969" t="b">
        <v>0</v>
      </c>
      <c r="J2969" t="b">
        <v>1</v>
      </c>
      <c r="K2969" t="s">
        <v>24</v>
      </c>
      <c r="L2969" t="s">
        <v>22</v>
      </c>
      <c r="M2969">
        <v>99000</v>
      </c>
      <c r="O2969" t="s">
        <v>1763</v>
      </c>
      <c r="P2969" t="s">
        <v>4433</v>
      </c>
    </row>
    <row r="2970" spans="1:16" x14ac:dyDescent="0.55000000000000004">
      <c r="A2970" t="s">
        <v>0</v>
      </c>
      <c r="B2970" t="s">
        <v>5421</v>
      </c>
      <c r="C2970" t="s">
        <v>372</v>
      </c>
      <c r="D2970" t="s">
        <v>3957</v>
      </c>
      <c r="E2970" t="s">
        <v>34</v>
      </c>
      <c r="F2970" t="b">
        <v>0</v>
      </c>
      <c r="G2970" t="s">
        <v>27</v>
      </c>
      <c r="H2970" s="4">
        <v>45703.416701388887</v>
      </c>
      <c r="I2970" t="b">
        <v>1</v>
      </c>
      <c r="J2970" t="b">
        <v>0</v>
      </c>
      <c r="K2970" t="s">
        <v>24</v>
      </c>
      <c r="L2970" t="s">
        <v>36</v>
      </c>
      <c r="N2970">
        <v>27.979999542236332</v>
      </c>
      <c r="O2970" t="s">
        <v>4622</v>
      </c>
    </row>
    <row r="2971" spans="1:16" x14ac:dyDescent="0.55000000000000004">
      <c r="A2971" t="s">
        <v>40</v>
      </c>
      <c r="B2971" t="s">
        <v>7449</v>
      </c>
      <c r="C2971" t="s">
        <v>1546</v>
      </c>
      <c r="D2971" t="s">
        <v>3828</v>
      </c>
      <c r="E2971" t="s">
        <v>20</v>
      </c>
      <c r="F2971" t="b">
        <v>0</v>
      </c>
      <c r="G2971" t="s">
        <v>27</v>
      </c>
      <c r="H2971" s="4">
        <v>45703.417939814812</v>
      </c>
      <c r="I2971" t="b">
        <v>0</v>
      </c>
      <c r="J2971" t="b">
        <v>1</v>
      </c>
      <c r="K2971" t="s">
        <v>24</v>
      </c>
      <c r="L2971" t="s">
        <v>22</v>
      </c>
      <c r="M2971">
        <v>162225</v>
      </c>
      <c r="O2971" t="s">
        <v>254</v>
      </c>
      <c r="P2971" t="s">
        <v>7450</v>
      </c>
    </row>
    <row r="2972" spans="1:16" x14ac:dyDescent="0.55000000000000004">
      <c r="A2972" t="s">
        <v>40</v>
      </c>
      <c r="B2972" t="s">
        <v>2541</v>
      </c>
      <c r="C2972" t="s">
        <v>3347</v>
      </c>
      <c r="D2972" t="s">
        <v>3973</v>
      </c>
      <c r="E2972" t="s">
        <v>20</v>
      </c>
      <c r="F2972" t="b">
        <v>0</v>
      </c>
      <c r="G2972" t="s">
        <v>27</v>
      </c>
      <c r="H2972" s="4">
        <v>45703.418842592589</v>
      </c>
      <c r="I2972" t="b">
        <v>0</v>
      </c>
      <c r="J2972" t="b">
        <v>1</v>
      </c>
      <c r="K2972" t="s">
        <v>24</v>
      </c>
      <c r="L2972" t="s">
        <v>22</v>
      </c>
      <c r="M2972">
        <v>110500</v>
      </c>
      <c r="O2972" t="s">
        <v>2227</v>
      </c>
      <c r="P2972" t="s">
        <v>4333</v>
      </c>
    </row>
    <row r="2973" spans="1:16" x14ac:dyDescent="0.55000000000000004">
      <c r="A2973" t="s">
        <v>2</v>
      </c>
      <c r="B2973" t="s">
        <v>4385</v>
      </c>
      <c r="C2973" t="s">
        <v>3515</v>
      </c>
      <c r="D2973" t="s">
        <v>2208</v>
      </c>
      <c r="E2973" t="s">
        <v>34</v>
      </c>
      <c r="F2973" t="b">
        <v>0</v>
      </c>
      <c r="G2973" t="s">
        <v>41</v>
      </c>
      <c r="H2973" s="4">
        <v>45703.418923611112</v>
      </c>
      <c r="I2973" t="b">
        <v>0</v>
      </c>
      <c r="J2973" t="b">
        <v>1</v>
      </c>
      <c r="K2973" t="s">
        <v>24</v>
      </c>
      <c r="L2973" t="s">
        <v>22</v>
      </c>
      <c r="M2973">
        <v>165000</v>
      </c>
      <c r="O2973" t="s">
        <v>428</v>
      </c>
      <c r="P2973" t="s">
        <v>7451</v>
      </c>
    </row>
    <row r="2974" spans="1:16" x14ac:dyDescent="0.55000000000000004">
      <c r="A2974" t="s">
        <v>28</v>
      </c>
      <c r="B2974" t="s">
        <v>642</v>
      </c>
      <c r="C2974" t="s">
        <v>696</v>
      </c>
      <c r="D2974" t="s">
        <v>3973</v>
      </c>
      <c r="E2974" t="s">
        <v>20</v>
      </c>
      <c r="F2974" t="b">
        <v>0</v>
      </c>
      <c r="G2974" t="s">
        <v>30</v>
      </c>
      <c r="H2974" s="4">
        <v>45703.420115740737</v>
      </c>
      <c r="I2974" t="b">
        <v>0</v>
      </c>
      <c r="J2974" t="b">
        <v>1</v>
      </c>
      <c r="K2974" t="s">
        <v>24</v>
      </c>
      <c r="L2974" t="s">
        <v>22</v>
      </c>
      <c r="M2974">
        <v>147000</v>
      </c>
      <c r="O2974" t="s">
        <v>950</v>
      </c>
      <c r="P2974" t="s">
        <v>6325</v>
      </c>
    </row>
    <row r="2975" spans="1:16" x14ac:dyDescent="0.55000000000000004">
      <c r="A2975" t="s">
        <v>89</v>
      </c>
      <c r="B2975" t="s">
        <v>7452</v>
      </c>
      <c r="C2975" t="s">
        <v>7313</v>
      </c>
      <c r="D2975" t="s">
        <v>2208</v>
      </c>
      <c r="E2975" t="s">
        <v>34</v>
      </c>
      <c r="F2975" t="b">
        <v>0</v>
      </c>
      <c r="G2975" t="s">
        <v>41</v>
      </c>
      <c r="H2975" s="4">
        <v>45703.433148148149</v>
      </c>
      <c r="I2975" t="b">
        <v>0</v>
      </c>
      <c r="J2975" t="b">
        <v>1</v>
      </c>
      <c r="K2975" t="s">
        <v>24</v>
      </c>
      <c r="L2975" t="s">
        <v>22</v>
      </c>
      <c r="M2975">
        <v>195000</v>
      </c>
      <c r="O2975" t="s">
        <v>428</v>
      </c>
      <c r="P2975" t="s">
        <v>7453</v>
      </c>
    </row>
    <row r="2976" spans="1:16" x14ac:dyDescent="0.55000000000000004">
      <c r="A2976" t="s">
        <v>2</v>
      </c>
      <c r="B2976" t="s">
        <v>6517</v>
      </c>
      <c r="C2976" t="s">
        <v>151</v>
      </c>
      <c r="D2976" t="s">
        <v>3973</v>
      </c>
      <c r="E2976" t="s">
        <v>20</v>
      </c>
      <c r="F2976" t="b">
        <v>0</v>
      </c>
      <c r="G2976" t="s">
        <v>30</v>
      </c>
      <c r="H2976" s="4">
        <v>45703.45925925926</v>
      </c>
      <c r="I2976" t="b">
        <v>0</v>
      </c>
      <c r="J2976" t="b">
        <v>1</v>
      </c>
      <c r="K2976" t="s">
        <v>24</v>
      </c>
      <c r="L2976" t="s">
        <v>22</v>
      </c>
      <c r="M2976">
        <v>140500</v>
      </c>
      <c r="O2976" t="s">
        <v>6518</v>
      </c>
      <c r="P2976" t="s">
        <v>6519</v>
      </c>
    </row>
    <row r="2977" spans="1:16" x14ac:dyDescent="0.55000000000000004">
      <c r="A2977" t="s">
        <v>2</v>
      </c>
      <c r="B2977" t="s">
        <v>307</v>
      </c>
      <c r="C2977" t="s">
        <v>39</v>
      </c>
      <c r="D2977" t="s">
        <v>7454</v>
      </c>
      <c r="E2977" t="s">
        <v>20</v>
      </c>
      <c r="F2977" t="b">
        <v>1</v>
      </c>
      <c r="G2977" t="s">
        <v>1094</v>
      </c>
      <c r="H2977" s="4">
        <v>45703.489560185182</v>
      </c>
      <c r="I2977" t="b">
        <v>1</v>
      </c>
      <c r="J2977" t="b">
        <v>0</v>
      </c>
      <c r="K2977" t="s">
        <v>1094</v>
      </c>
      <c r="L2977" t="s">
        <v>22</v>
      </c>
      <c r="M2977">
        <v>200000</v>
      </c>
      <c r="O2977" t="s">
        <v>7455</v>
      </c>
      <c r="P2977" t="s">
        <v>1818</v>
      </c>
    </row>
    <row r="2978" spans="1:16" x14ac:dyDescent="0.55000000000000004">
      <c r="A2978" t="s">
        <v>1</v>
      </c>
      <c r="B2978" t="s">
        <v>2955</v>
      </c>
      <c r="C2978" t="s">
        <v>2765</v>
      </c>
      <c r="D2978" t="s">
        <v>3973</v>
      </c>
      <c r="E2978" t="s">
        <v>20</v>
      </c>
      <c r="F2978" t="b">
        <v>0</v>
      </c>
      <c r="G2978" t="s">
        <v>52</v>
      </c>
      <c r="H2978" s="4">
        <v>45703.500891203701</v>
      </c>
      <c r="I2978" t="b">
        <v>0</v>
      </c>
      <c r="J2978" t="b">
        <v>1</v>
      </c>
      <c r="K2978" t="s">
        <v>24</v>
      </c>
      <c r="L2978" t="s">
        <v>22</v>
      </c>
      <c r="M2978">
        <v>174000</v>
      </c>
      <c r="O2978" t="s">
        <v>5482</v>
      </c>
      <c r="P2978" t="s">
        <v>603</v>
      </c>
    </row>
    <row r="2979" spans="1:16" x14ac:dyDescent="0.55000000000000004">
      <c r="A2979" t="s">
        <v>2</v>
      </c>
      <c r="B2979" t="s">
        <v>7406</v>
      </c>
      <c r="C2979" t="s">
        <v>3608</v>
      </c>
      <c r="D2979" t="s">
        <v>3973</v>
      </c>
      <c r="E2979" t="s">
        <v>20</v>
      </c>
      <c r="F2979" t="b">
        <v>0</v>
      </c>
      <c r="G2979" t="s">
        <v>27</v>
      </c>
      <c r="H2979" s="4">
        <v>45703.501215277778</v>
      </c>
      <c r="I2979" t="b">
        <v>0</v>
      </c>
      <c r="J2979" t="b">
        <v>0</v>
      </c>
      <c r="K2979" t="s">
        <v>24</v>
      </c>
      <c r="L2979" t="s">
        <v>22</v>
      </c>
      <c r="M2979">
        <v>82850</v>
      </c>
      <c r="O2979" t="s">
        <v>5482</v>
      </c>
      <c r="P2979" t="s">
        <v>3772</v>
      </c>
    </row>
    <row r="2980" spans="1:16" x14ac:dyDescent="0.55000000000000004">
      <c r="A2980" t="s">
        <v>2</v>
      </c>
      <c r="B2980" t="s">
        <v>7456</v>
      </c>
      <c r="C2980" t="s">
        <v>114</v>
      </c>
      <c r="D2980" t="s">
        <v>3973</v>
      </c>
      <c r="E2980" t="s">
        <v>20</v>
      </c>
      <c r="F2980" t="b">
        <v>0</v>
      </c>
      <c r="G2980" t="s">
        <v>27</v>
      </c>
      <c r="H2980" s="4">
        <v>45703.501689814817</v>
      </c>
      <c r="I2980" t="b">
        <v>0</v>
      </c>
      <c r="J2980" t="b">
        <v>1</v>
      </c>
      <c r="K2980" t="s">
        <v>24</v>
      </c>
      <c r="L2980" t="s">
        <v>22</v>
      </c>
      <c r="M2980">
        <v>207500</v>
      </c>
      <c r="O2980" t="s">
        <v>341</v>
      </c>
      <c r="P2980" t="s">
        <v>7457</v>
      </c>
    </row>
    <row r="2981" spans="1:16" x14ac:dyDescent="0.55000000000000004">
      <c r="A2981" t="s">
        <v>28</v>
      </c>
      <c r="B2981" t="s">
        <v>7458</v>
      </c>
      <c r="C2981" t="s">
        <v>39</v>
      </c>
      <c r="D2981" t="s">
        <v>3973</v>
      </c>
      <c r="E2981" t="s">
        <v>20</v>
      </c>
      <c r="F2981" t="b">
        <v>1</v>
      </c>
      <c r="G2981" t="s">
        <v>106</v>
      </c>
      <c r="H2981" s="4">
        <v>45703.50849537037</v>
      </c>
      <c r="I2981" t="b">
        <v>0</v>
      </c>
      <c r="J2981" t="b">
        <v>0</v>
      </c>
      <c r="K2981" t="s">
        <v>106</v>
      </c>
      <c r="L2981" t="s">
        <v>36</v>
      </c>
      <c r="N2981">
        <v>50</v>
      </c>
      <c r="O2981" t="s">
        <v>7413</v>
      </c>
      <c r="P2981" t="s">
        <v>7459</v>
      </c>
    </row>
    <row r="2982" spans="1:16" x14ac:dyDescent="0.55000000000000004">
      <c r="A2982" t="s">
        <v>139</v>
      </c>
      <c r="B2982" t="s">
        <v>7460</v>
      </c>
      <c r="C2982" t="s">
        <v>1867</v>
      </c>
      <c r="D2982" t="s">
        <v>2208</v>
      </c>
      <c r="E2982" t="s">
        <v>105</v>
      </c>
      <c r="F2982" t="b">
        <v>0</v>
      </c>
      <c r="G2982" t="s">
        <v>27</v>
      </c>
      <c r="H2982" s="4">
        <v>45703.54178240741</v>
      </c>
      <c r="I2982" t="b">
        <v>0</v>
      </c>
      <c r="J2982" t="b">
        <v>1</v>
      </c>
      <c r="K2982" t="s">
        <v>24</v>
      </c>
      <c r="L2982" t="s">
        <v>22</v>
      </c>
      <c r="M2982">
        <v>93500</v>
      </c>
      <c r="O2982" t="s">
        <v>7461</v>
      </c>
      <c r="P2982" t="s">
        <v>2014</v>
      </c>
    </row>
    <row r="2983" spans="1:16" x14ac:dyDescent="0.55000000000000004">
      <c r="A2983" t="s">
        <v>1</v>
      </c>
      <c r="B2983" t="s">
        <v>2473</v>
      </c>
      <c r="C2983" t="s">
        <v>1845</v>
      </c>
      <c r="D2983" t="s">
        <v>4084</v>
      </c>
      <c r="E2983" t="s">
        <v>20</v>
      </c>
      <c r="F2983" t="b">
        <v>0</v>
      </c>
      <c r="G2983" t="s">
        <v>27</v>
      </c>
      <c r="H2983" s="4">
        <v>45703.543252314812</v>
      </c>
      <c r="I2983" t="b">
        <v>0</v>
      </c>
      <c r="J2983" t="b">
        <v>1</v>
      </c>
      <c r="K2983" t="s">
        <v>24</v>
      </c>
      <c r="L2983" t="s">
        <v>22</v>
      </c>
      <c r="M2983">
        <v>145000</v>
      </c>
      <c r="O2983" t="s">
        <v>1388</v>
      </c>
      <c r="P2983" t="s">
        <v>7462</v>
      </c>
    </row>
    <row r="2984" spans="1:16" x14ac:dyDescent="0.55000000000000004">
      <c r="A2984" t="s">
        <v>40</v>
      </c>
      <c r="B2984" t="s">
        <v>7463</v>
      </c>
      <c r="C2984" t="s">
        <v>2701</v>
      </c>
      <c r="D2984" t="s">
        <v>3828</v>
      </c>
      <c r="E2984" t="s">
        <v>20</v>
      </c>
      <c r="F2984" t="b">
        <v>0</v>
      </c>
      <c r="G2984" t="s">
        <v>41</v>
      </c>
      <c r="H2984" s="4">
        <v>45703.543657407397</v>
      </c>
      <c r="I2984" t="b">
        <v>1</v>
      </c>
      <c r="J2984" t="b">
        <v>1</v>
      </c>
      <c r="K2984" t="s">
        <v>24</v>
      </c>
      <c r="L2984" t="s">
        <v>36</v>
      </c>
      <c r="N2984">
        <v>60</v>
      </c>
      <c r="O2984" t="s">
        <v>7464</v>
      </c>
      <c r="P2984" t="s">
        <v>7465</v>
      </c>
    </row>
    <row r="2985" spans="1:16" x14ac:dyDescent="0.55000000000000004">
      <c r="A2985" t="s">
        <v>19</v>
      </c>
      <c r="B2985" t="s">
        <v>7466</v>
      </c>
      <c r="C2985" t="s">
        <v>2765</v>
      </c>
      <c r="D2985" t="s">
        <v>3957</v>
      </c>
      <c r="E2985" t="s">
        <v>20</v>
      </c>
      <c r="F2985" t="b">
        <v>0</v>
      </c>
      <c r="G2985" t="s">
        <v>23</v>
      </c>
      <c r="H2985" s="4">
        <v>45703.581053240741</v>
      </c>
      <c r="I2985" t="b">
        <v>0</v>
      </c>
      <c r="J2985" t="b">
        <v>1</v>
      </c>
      <c r="K2985" t="s">
        <v>24</v>
      </c>
      <c r="L2985" t="s">
        <v>36</v>
      </c>
      <c r="N2985">
        <v>11.335000038146971</v>
      </c>
      <c r="O2985" t="s">
        <v>254</v>
      </c>
      <c r="P2985" t="s">
        <v>1637</v>
      </c>
    </row>
    <row r="2986" spans="1:16" x14ac:dyDescent="0.55000000000000004">
      <c r="A2986" t="s">
        <v>0</v>
      </c>
      <c r="B2986" t="s">
        <v>7549</v>
      </c>
      <c r="C2986" t="s">
        <v>484</v>
      </c>
      <c r="D2986" t="s">
        <v>3828</v>
      </c>
      <c r="E2986" t="s">
        <v>20</v>
      </c>
      <c r="F2986" t="b">
        <v>0</v>
      </c>
      <c r="G2986" t="s">
        <v>27</v>
      </c>
      <c r="H2986" s="4">
        <v>45703.583402777767</v>
      </c>
      <c r="I2986" t="b">
        <v>0</v>
      </c>
      <c r="J2986" t="b">
        <v>1</v>
      </c>
      <c r="K2986" t="s">
        <v>24</v>
      </c>
      <c r="L2986" t="s">
        <v>22</v>
      </c>
      <c r="M2986">
        <v>70000</v>
      </c>
      <c r="O2986" t="s">
        <v>7550</v>
      </c>
      <c r="P2986" t="s">
        <v>280</v>
      </c>
    </row>
    <row r="2987" spans="1:16" x14ac:dyDescent="0.55000000000000004">
      <c r="A2987" t="s">
        <v>0</v>
      </c>
      <c r="B2987" t="s">
        <v>7467</v>
      </c>
      <c r="C2987" t="s">
        <v>859</v>
      </c>
      <c r="D2987" t="s">
        <v>3957</v>
      </c>
      <c r="E2987" t="s">
        <v>20</v>
      </c>
      <c r="F2987" t="b">
        <v>0</v>
      </c>
      <c r="G2987" t="s">
        <v>27</v>
      </c>
      <c r="H2987" s="4">
        <v>45703.583518518521</v>
      </c>
      <c r="I2987" t="b">
        <v>0</v>
      </c>
      <c r="J2987" t="b">
        <v>1</v>
      </c>
      <c r="K2987" t="s">
        <v>24</v>
      </c>
      <c r="L2987" t="s">
        <v>36</v>
      </c>
      <c r="N2987">
        <v>24.014999389648441</v>
      </c>
      <c r="O2987" t="s">
        <v>7468</v>
      </c>
      <c r="P2987" t="s">
        <v>1304</v>
      </c>
    </row>
    <row r="2988" spans="1:16" x14ac:dyDescent="0.55000000000000004">
      <c r="A2988" t="s">
        <v>25</v>
      </c>
      <c r="B2988" t="s">
        <v>7521</v>
      </c>
      <c r="C2988" t="s">
        <v>82</v>
      </c>
      <c r="D2988" t="s">
        <v>3828</v>
      </c>
      <c r="E2988" t="s">
        <v>20</v>
      </c>
      <c r="F2988" t="b">
        <v>0</v>
      </c>
      <c r="G2988" t="s">
        <v>27</v>
      </c>
      <c r="H2988" s="4">
        <v>45703.584178240737</v>
      </c>
      <c r="I2988" t="b">
        <v>0</v>
      </c>
      <c r="J2988" t="b">
        <v>1</v>
      </c>
      <c r="K2988" t="s">
        <v>24</v>
      </c>
      <c r="L2988" t="s">
        <v>22</v>
      </c>
      <c r="M2988">
        <v>85210.5</v>
      </c>
      <c r="O2988" t="s">
        <v>7522</v>
      </c>
      <c r="P2988" t="s">
        <v>2884</v>
      </c>
    </row>
    <row r="2989" spans="1:16" x14ac:dyDescent="0.55000000000000004">
      <c r="A2989" t="s">
        <v>28</v>
      </c>
      <c r="B2989" t="s">
        <v>7469</v>
      </c>
      <c r="C2989" t="s">
        <v>24</v>
      </c>
      <c r="D2989" t="s">
        <v>3973</v>
      </c>
      <c r="E2989" t="s">
        <v>20</v>
      </c>
      <c r="F2989" t="b">
        <v>0</v>
      </c>
      <c r="G2989" t="s">
        <v>27</v>
      </c>
      <c r="H2989" s="4">
        <v>45703.585509259261</v>
      </c>
      <c r="I2989" t="b">
        <v>0</v>
      </c>
      <c r="J2989" t="b">
        <v>0</v>
      </c>
      <c r="K2989" t="s">
        <v>24</v>
      </c>
      <c r="L2989" t="s">
        <v>22</v>
      </c>
      <c r="M2989">
        <v>155000</v>
      </c>
      <c r="O2989" t="s">
        <v>7470</v>
      </c>
      <c r="P2989" t="s">
        <v>7471</v>
      </c>
    </row>
    <row r="2990" spans="1:16" x14ac:dyDescent="0.55000000000000004">
      <c r="A2990" t="s">
        <v>191</v>
      </c>
      <c r="B2990" t="s">
        <v>7472</v>
      </c>
      <c r="C2990" t="s">
        <v>972</v>
      </c>
      <c r="D2990" t="s">
        <v>4084</v>
      </c>
      <c r="E2990" t="s">
        <v>20</v>
      </c>
      <c r="F2990" t="b">
        <v>0</v>
      </c>
      <c r="G2990" t="s">
        <v>862</v>
      </c>
      <c r="H2990" s="4">
        <v>45703.589016203703</v>
      </c>
      <c r="I2990" t="b">
        <v>0</v>
      </c>
      <c r="J2990" t="b">
        <v>0</v>
      </c>
      <c r="K2990" t="s">
        <v>862</v>
      </c>
      <c r="L2990" t="s">
        <v>22</v>
      </c>
      <c r="M2990">
        <v>127500</v>
      </c>
      <c r="O2990" t="s">
        <v>7473</v>
      </c>
      <c r="P2990" t="s">
        <v>7474</v>
      </c>
    </row>
    <row r="2991" spans="1:16" x14ac:dyDescent="0.55000000000000004">
      <c r="A2991" t="s">
        <v>0</v>
      </c>
      <c r="B2991" t="s">
        <v>5357</v>
      </c>
      <c r="C2991" t="s">
        <v>5358</v>
      </c>
      <c r="D2991" t="s">
        <v>3828</v>
      </c>
      <c r="E2991" t="s">
        <v>219</v>
      </c>
      <c r="F2991" t="b">
        <v>0</v>
      </c>
      <c r="G2991" t="s">
        <v>27</v>
      </c>
      <c r="H2991" s="4">
        <v>45703.625069444453</v>
      </c>
      <c r="I2991" t="b">
        <v>1</v>
      </c>
      <c r="J2991" t="b">
        <v>1</v>
      </c>
      <c r="K2991" t="s">
        <v>24</v>
      </c>
      <c r="L2991" t="s">
        <v>36</v>
      </c>
      <c r="N2991">
        <v>26.494998931884769</v>
      </c>
      <c r="O2991" t="s">
        <v>3769</v>
      </c>
      <c r="P2991" t="s">
        <v>1702</v>
      </c>
    </row>
    <row r="2992" spans="1:16" x14ac:dyDescent="0.55000000000000004">
      <c r="A2992" t="s">
        <v>0</v>
      </c>
      <c r="B2992" t="s">
        <v>7475</v>
      </c>
      <c r="C2992" t="s">
        <v>179</v>
      </c>
      <c r="D2992" t="s">
        <v>2208</v>
      </c>
      <c r="E2992" t="s">
        <v>20</v>
      </c>
      <c r="F2992" t="b">
        <v>0</v>
      </c>
      <c r="G2992" t="s">
        <v>27</v>
      </c>
      <c r="H2992" s="4">
        <v>45703.625173611108</v>
      </c>
      <c r="I2992" t="b">
        <v>0</v>
      </c>
      <c r="J2992" t="b">
        <v>0</v>
      </c>
      <c r="K2992" t="s">
        <v>24</v>
      </c>
      <c r="L2992" t="s">
        <v>22</v>
      </c>
      <c r="M2992">
        <v>61750</v>
      </c>
      <c r="O2992" t="s">
        <v>7476</v>
      </c>
      <c r="P2992" t="s">
        <v>7477</v>
      </c>
    </row>
    <row r="2993" spans="1:16" x14ac:dyDescent="0.55000000000000004">
      <c r="A2993" t="s">
        <v>0</v>
      </c>
      <c r="B2993" t="s">
        <v>7478</v>
      </c>
      <c r="C2993" t="s">
        <v>2883</v>
      </c>
      <c r="D2993" t="s">
        <v>3828</v>
      </c>
      <c r="E2993" t="s">
        <v>51</v>
      </c>
      <c r="F2993" t="b">
        <v>0</v>
      </c>
      <c r="G2993" t="s">
        <v>30</v>
      </c>
      <c r="H2993" s="4">
        <v>45703.625601851847</v>
      </c>
      <c r="I2993" t="b">
        <v>1</v>
      </c>
      <c r="J2993" t="b">
        <v>0</v>
      </c>
      <c r="K2993" t="s">
        <v>24</v>
      </c>
      <c r="L2993" t="s">
        <v>36</v>
      </c>
      <c r="N2993">
        <v>53.5</v>
      </c>
      <c r="O2993" t="s">
        <v>7479</v>
      </c>
      <c r="P2993" t="s">
        <v>338</v>
      </c>
    </row>
    <row r="2994" spans="1:16" x14ac:dyDescent="0.55000000000000004">
      <c r="A2994" t="s">
        <v>1</v>
      </c>
      <c r="B2994" t="s">
        <v>4444</v>
      </c>
      <c r="C2994" t="s">
        <v>122</v>
      </c>
      <c r="D2994" t="s">
        <v>3973</v>
      </c>
      <c r="E2994" t="s">
        <v>20</v>
      </c>
      <c r="F2994" t="b">
        <v>0</v>
      </c>
      <c r="G2994" t="s">
        <v>52</v>
      </c>
      <c r="H2994" s="4">
        <v>45703.625740740739</v>
      </c>
      <c r="I2994" t="b">
        <v>0</v>
      </c>
      <c r="J2994" t="b">
        <v>1</v>
      </c>
      <c r="K2994" t="s">
        <v>24</v>
      </c>
      <c r="L2994" t="s">
        <v>22</v>
      </c>
      <c r="M2994">
        <v>222545</v>
      </c>
      <c r="O2994" t="s">
        <v>759</v>
      </c>
      <c r="P2994" t="s">
        <v>2237</v>
      </c>
    </row>
    <row r="2995" spans="1:16" x14ac:dyDescent="0.55000000000000004">
      <c r="A2995" t="s">
        <v>1</v>
      </c>
      <c r="B2995" t="s">
        <v>7480</v>
      </c>
      <c r="C2995" t="s">
        <v>82</v>
      </c>
      <c r="D2995" t="s">
        <v>4084</v>
      </c>
      <c r="E2995" t="s">
        <v>20</v>
      </c>
      <c r="F2995" t="b">
        <v>0</v>
      </c>
      <c r="G2995" t="s">
        <v>27</v>
      </c>
      <c r="H2995" s="4">
        <v>45703.626018518517</v>
      </c>
      <c r="I2995" t="b">
        <v>0</v>
      </c>
      <c r="J2995" t="b">
        <v>0</v>
      </c>
      <c r="K2995" t="s">
        <v>24</v>
      </c>
      <c r="L2995" t="s">
        <v>22</v>
      </c>
      <c r="M2995">
        <v>155000</v>
      </c>
      <c r="O2995" t="s">
        <v>377</v>
      </c>
      <c r="P2995" t="s">
        <v>3559</v>
      </c>
    </row>
    <row r="2996" spans="1:16" x14ac:dyDescent="0.55000000000000004">
      <c r="A2996" t="s">
        <v>2</v>
      </c>
      <c r="B2996" t="s">
        <v>7481</v>
      </c>
      <c r="C2996" t="s">
        <v>24</v>
      </c>
      <c r="D2996" t="s">
        <v>4328</v>
      </c>
      <c r="E2996" t="s">
        <v>20</v>
      </c>
      <c r="F2996" t="b">
        <v>0</v>
      </c>
      <c r="G2996" t="s">
        <v>27</v>
      </c>
      <c r="H2996" s="4">
        <v>45703.626979166656</v>
      </c>
      <c r="I2996" t="b">
        <v>0</v>
      </c>
      <c r="J2996" t="b">
        <v>0</v>
      </c>
      <c r="K2996" t="s">
        <v>24</v>
      </c>
      <c r="L2996" t="s">
        <v>22</v>
      </c>
      <c r="M2996">
        <v>126500</v>
      </c>
      <c r="O2996" t="s">
        <v>7482</v>
      </c>
      <c r="P2996" t="s">
        <v>7483</v>
      </c>
    </row>
    <row r="2997" spans="1:16" x14ac:dyDescent="0.55000000000000004">
      <c r="A2997" t="s">
        <v>0</v>
      </c>
      <c r="B2997" t="s">
        <v>2760</v>
      </c>
      <c r="C2997" t="s">
        <v>236</v>
      </c>
      <c r="D2997" t="s">
        <v>2208</v>
      </c>
      <c r="E2997" t="s">
        <v>20</v>
      </c>
      <c r="F2997" t="b">
        <v>0</v>
      </c>
      <c r="G2997" t="s">
        <v>27</v>
      </c>
      <c r="H2997" s="4">
        <v>45703.666817129633</v>
      </c>
      <c r="I2997" t="b">
        <v>0</v>
      </c>
      <c r="J2997" t="b">
        <v>1</v>
      </c>
      <c r="K2997" t="s">
        <v>24</v>
      </c>
      <c r="L2997" t="s">
        <v>22</v>
      </c>
      <c r="M2997">
        <v>120000</v>
      </c>
      <c r="O2997" t="s">
        <v>301</v>
      </c>
      <c r="P2997" t="s">
        <v>7484</v>
      </c>
    </row>
    <row r="2998" spans="1:16" x14ac:dyDescent="0.55000000000000004">
      <c r="A2998" t="s">
        <v>0</v>
      </c>
      <c r="B2998" t="s">
        <v>7485</v>
      </c>
      <c r="C2998" t="s">
        <v>179</v>
      </c>
      <c r="D2998" t="s">
        <v>3828</v>
      </c>
      <c r="E2998" t="s">
        <v>20</v>
      </c>
      <c r="F2998" t="b">
        <v>0</v>
      </c>
      <c r="G2998" t="s">
        <v>27</v>
      </c>
      <c r="H2998" s="4">
        <v>45703.66684027778</v>
      </c>
      <c r="I2998" t="b">
        <v>0</v>
      </c>
      <c r="J2998" t="b">
        <v>1</v>
      </c>
      <c r="K2998" t="s">
        <v>24</v>
      </c>
      <c r="L2998" t="s">
        <v>22</v>
      </c>
      <c r="M2998">
        <v>79871.5</v>
      </c>
      <c r="O2998" t="s">
        <v>3851</v>
      </c>
      <c r="P2998" t="s">
        <v>7486</v>
      </c>
    </row>
    <row r="2999" spans="1:16" x14ac:dyDescent="0.55000000000000004">
      <c r="A2999" t="s">
        <v>139</v>
      </c>
      <c r="B2999" t="s">
        <v>277</v>
      </c>
      <c r="C2999" t="s">
        <v>1065</v>
      </c>
      <c r="D2999" t="s">
        <v>3973</v>
      </c>
      <c r="E2999" t="s">
        <v>20</v>
      </c>
      <c r="F2999" t="b">
        <v>0</v>
      </c>
      <c r="G2999" t="s">
        <v>35</v>
      </c>
      <c r="H2999" s="4">
        <v>45703.667071759257</v>
      </c>
      <c r="I2999" t="b">
        <v>0</v>
      </c>
      <c r="J2999" t="b">
        <v>0</v>
      </c>
      <c r="K2999" t="s">
        <v>24</v>
      </c>
      <c r="L2999" t="s">
        <v>36</v>
      </c>
      <c r="N2999">
        <v>60</v>
      </c>
      <c r="O2999" t="s">
        <v>200</v>
      </c>
      <c r="P2999" t="s">
        <v>7539</v>
      </c>
    </row>
    <row r="3000" spans="1:16" x14ac:dyDescent="0.55000000000000004">
      <c r="A3000" t="s">
        <v>139</v>
      </c>
      <c r="B3000" t="s">
        <v>7487</v>
      </c>
      <c r="C3000" t="s">
        <v>1421</v>
      </c>
      <c r="D3000" t="s">
        <v>3828</v>
      </c>
      <c r="E3000" t="s">
        <v>20</v>
      </c>
      <c r="F3000" t="b">
        <v>0</v>
      </c>
      <c r="G3000" t="s">
        <v>52</v>
      </c>
      <c r="H3000" s="4">
        <v>45703.667858796303</v>
      </c>
      <c r="I3000" t="b">
        <v>0</v>
      </c>
      <c r="J3000" t="b">
        <v>1</v>
      </c>
      <c r="K3000" t="s">
        <v>24</v>
      </c>
      <c r="L3000" t="s">
        <v>22</v>
      </c>
      <c r="M3000">
        <v>120000</v>
      </c>
      <c r="O3000" t="s">
        <v>7488</v>
      </c>
      <c r="P3000" t="s">
        <v>7489</v>
      </c>
    </row>
    <row r="3001" spans="1:16" x14ac:dyDescent="0.55000000000000004">
      <c r="A3001" t="s">
        <v>40</v>
      </c>
      <c r="B3001" t="s">
        <v>7490</v>
      </c>
      <c r="C3001" t="s">
        <v>825</v>
      </c>
      <c r="D3001" t="s">
        <v>3828</v>
      </c>
      <c r="E3001" t="s">
        <v>20</v>
      </c>
      <c r="F3001" t="b">
        <v>0</v>
      </c>
      <c r="G3001" t="s">
        <v>27</v>
      </c>
      <c r="H3001" s="4">
        <v>45703.668009259258</v>
      </c>
      <c r="I3001" t="b">
        <v>1</v>
      </c>
      <c r="J3001" t="b">
        <v>1</v>
      </c>
      <c r="K3001" t="s">
        <v>24</v>
      </c>
      <c r="L3001" t="s">
        <v>22</v>
      </c>
      <c r="M3001">
        <v>147500</v>
      </c>
      <c r="O3001" t="s">
        <v>2576</v>
      </c>
      <c r="P3001" t="s">
        <v>7491</v>
      </c>
    </row>
    <row r="3002" spans="1:16" x14ac:dyDescent="0.55000000000000004">
      <c r="A3002" t="s">
        <v>0</v>
      </c>
      <c r="B3002" t="s">
        <v>7540</v>
      </c>
      <c r="C3002" t="s">
        <v>2716</v>
      </c>
      <c r="D3002" t="s">
        <v>3973</v>
      </c>
      <c r="E3002" t="s">
        <v>20</v>
      </c>
      <c r="F3002" t="b">
        <v>0</v>
      </c>
      <c r="G3002" t="s">
        <v>23</v>
      </c>
      <c r="H3002" s="4">
        <v>45703.700891203713</v>
      </c>
      <c r="I3002" t="b">
        <v>0</v>
      </c>
      <c r="J3002" t="b">
        <v>1</v>
      </c>
      <c r="K3002" t="s">
        <v>24</v>
      </c>
      <c r="L3002" t="s">
        <v>22</v>
      </c>
      <c r="M3002">
        <v>74100</v>
      </c>
      <c r="O3002" t="s">
        <v>5949</v>
      </c>
      <c r="P3002" t="s">
        <v>7541</v>
      </c>
    </row>
    <row r="3003" spans="1:16" x14ac:dyDescent="0.55000000000000004">
      <c r="A3003" t="s">
        <v>0</v>
      </c>
      <c r="B3003" t="s">
        <v>0</v>
      </c>
      <c r="C3003" t="s">
        <v>76</v>
      </c>
      <c r="D3003" t="s">
        <v>4090</v>
      </c>
      <c r="E3003" t="s">
        <v>20</v>
      </c>
      <c r="F3003" t="b">
        <v>0</v>
      </c>
      <c r="G3003" t="s">
        <v>41</v>
      </c>
      <c r="H3003" s="4">
        <v>45703.708738425928</v>
      </c>
      <c r="I3003" t="b">
        <v>0</v>
      </c>
      <c r="J3003" t="b">
        <v>0</v>
      </c>
      <c r="K3003" t="s">
        <v>24</v>
      </c>
      <c r="L3003" t="s">
        <v>36</v>
      </c>
      <c r="N3003">
        <v>37.5</v>
      </c>
      <c r="O3003" t="s">
        <v>712</v>
      </c>
      <c r="P3003" t="s">
        <v>1904</v>
      </c>
    </row>
    <row r="3004" spans="1:16" x14ac:dyDescent="0.55000000000000004">
      <c r="A3004" t="s">
        <v>139</v>
      </c>
      <c r="B3004" t="s">
        <v>7523</v>
      </c>
      <c r="C3004" t="s">
        <v>151</v>
      </c>
      <c r="D3004" t="s">
        <v>3973</v>
      </c>
      <c r="E3004" t="s">
        <v>20</v>
      </c>
      <c r="F3004" t="b">
        <v>0</v>
      </c>
      <c r="G3004" t="s">
        <v>30</v>
      </c>
      <c r="H3004" s="4">
        <v>45703.709236111114</v>
      </c>
      <c r="I3004" t="b">
        <v>0</v>
      </c>
      <c r="J3004" t="b">
        <v>0</v>
      </c>
      <c r="K3004" t="s">
        <v>24</v>
      </c>
      <c r="L3004" t="s">
        <v>36</v>
      </c>
      <c r="N3004">
        <v>22</v>
      </c>
      <c r="O3004" t="s">
        <v>7524</v>
      </c>
      <c r="P3004" t="s">
        <v>2808</v>
      </c>
    </row>
    <row r="3005" spans="1:16" x14ac:dyDescent="0.55000000000000004">
      <c r="A3005" t="s">
        <v>2</v>
      </c>
      <c r="B3005" t="s">
        <v>417</v>
      </c>
      <c r="C3005" t="s">
        <v>908</v>
      </c>
      <c r="D3005" t="s">
        <v>3828</v>
      </c>
      <c r="E3005" t="s">
        <v>20</v>
      </c>
      <c r="F3005" t="b">
        <v>0</v>
      </c>
      <c r="G3005" t="s">
        <v>27</v>
      </c>
      <c r="H3005" s="4">
        <v>45703.710324074083</v>
      </c>
      <c r="I3005" t="b">
        <v>0</v>
      </c>
      <c r="J3005" t="b">
        <v>0</v>
      </c>
      <c r="K3005" t="s">
        <v>24</v>
      </c>
      <c r="L3005" t="s">
        <v>22</v>
      </c>
      <c r="M3005">
        <v>90094.2578125</v>
      </c>
      <c r="O3005" t="s">
        <v>6068</v>
      </c>
      <c r="P3005" t="s">
        <v>6069</v>
      </c>
    </row>
    <row r="3006" spans="1:16" x14ac:dyDescent="0.55000000000000004">
      <c r="A3006" t="s">
        <v>2</v>
      </c>
      <c r="B3006" t="s">
        <v>2337</v>
      </c>
      <c r="C3006" t="s">
        <v>49</v>
      </c>
      <c r="D3006" t="s">
        <v>3973</v>
      </c>
      <c r="E3006" t="s">
        <v>20</v>
      </c>
      <c r="F3006" t="b">
        <v>0</v>
      </c>
      <c r="G3006" t="s">
        <v>30</v>
      </c>
      <c r="H3006" s="4">
        <v>45703.711342592593</v>
      </c>
      <c r="I3006" t="b">
        <v>0</v>
      </c>
      <c r="J3006" t="b">
        <v>0</v>
      </c>
      <c r="K3006" t="s">
        <v>24</v>
      </c>
      <c r="L3006" t="s">
        <v>22</v>
      </c>
      <c r="M3006">
        <v>350000</v>
      </c>
      <c r="O3006" t="s">
        <v>3634</v>
      </c>
      <c r="P3006" t="s">
        <v>7163</v>
      </c>
    </row>
    <row r="3007" spans="1:16" x14ac:dyDescent="0.55000000000000004">
      <c r="A3007" t="s">
        <v>139</v>
      </c>
      <c r="B3007" t="s">
        <v>2929</v>
      </c>
      <c r="C3007" t="s">
        <v>3238</v>
      </c>
      <c r="D3007" t="s">
        <v>3973</v>
      </c>
      <c r="E3007" t="s">
        <v>20</v>
      </c>
      <c r="F3007" t="b">
        <v>0</v>
      </c>
      <c r="G3007" t="s">
        <v>41</v>
      </c>
      <c r="H3007" s="4">
        <v>45703.7503125</v>
      </c>
      <c r="I3007" t="b">
        <v>0</v>
      </c>
      <c r="J3007" t="b">
        <v>1</v>
      </c>
      <c r="K3007" t="s">
        <v>24</v>
      </c>
      <c r="L3007" t="s">
        <v>22</v>
      </c>
      <c r="M3007">
        <v>103900</v>
      </c>
      <c r="O3007" t="s">
        <v>4329</v>
      </c>
      <c r="P3007" t="s">
        <v>7492</v>
      </c>
    </row>
    <row r="3008" spans="1:16" x14ac:dyDescent="0.55000000000000004">
      <c r="A3008" t="s">
        <v>139</v>
      </c>
      <c r="B3008" t="s">
        <v>7493</v>
      </c>
      <c r="C3008" t="s">
        <v>151</v>
      </c>
      <c r="D3008" t="s">
        <v>3828</v>
      </c>
      <c r="E3008" t="s">
        <v>51</v>
      </c>
      <c r="F3008" t="b">
        <v>0</v>
      </c>
      <c r="G3008" t="s">
        <v>30</v>
      </c>
      <c r="H3008" s="4">
        <v>45703.750902777778</v>
      </c>
      <c r="I3008" t="b">
        <v>1</v>
      </c>
      <c r="J3008" t="b">
        <v>0</v>
      </c>
      <c r="K3008" t="s">
        <v>24</v>
      </c>
      <c r="L3008" t="s">
        <v>36</v>
      </c>
      <c r="N3008">
        <v>38</v>
      </c>
      <c r="O3008" t="s">
        <v>6991</v>
      </c>
    </row>
    <row r="3009" spans="1:16" x14ac:dyDescent="0.55000000000000004">
      <c r="A3009" t="s">
        <v>2</v>
      </c>
      <c r="B3009" t="s">
        <v>7494</v>
      </c>
      <c r="C3009" t="s">
        <v>945</v>
      </c>
      <c r="D3009" t="s">
        <v>3600</v>
      </c>
      <c r="E3009" t="s">
        <v>20</v>
      </c>
      <c r="F3009" t="b">
        <v>0</v>
      </c>
      <c r="G3009" t="s">
        <v>27</v>
      </c>
      <c r="H3009" s="4">
        <v>45703.751388888893</v>
      </c>
      <c r="I3009" t="b">
        <v>1</v>
      </c>
      <c r="J3009" t="b">
        <v>1</v>
      </c>
      <c r="K3009" t="s">
        <v>24</v>
      </c>
      <c r="L3009" t="s">
        <v>22</v>
      </c>
      <c r="M3009">
        <v>145000</v>
      </c>
      <c r="O3009" t="s">
        <v>7495</v>
      </c>
      <c r="P3009" t="s">
        <v>7496</v>
      </c>
    </row>
    <row r="3010" spans="1:16" x14ac:dyDescent="0.55000000000000004">
      <c r="A3010" t="s">
        <v>19</v>
      </c>
      <c r="B3010" t="s">
        <v>7497</v>
      </c>
      <c r="C3010" t="s">
        <v>122</v>
      </c>
      <c r="D3010" t="s">
        <v>3973</v>
      </c>
      <c r="E3010" t="s">
        <v>20</v>
      </c>
      <c r="F3010" t="b">
        <v>0</v>
      </c>
      <c r="G3010" t="s">
        <v>52</v>
      </c>
      <c r="H3010" s="4">
        <v>45703.75240740741</v>
      </c>
      <c r="I3010" t="b">
        <v>1</v>
      </c>
      <c r="J3010" t="b">
        <v>0</v>
      </c>
      <c r="K3010" t="s">
        <v>24</v>
      </c>
      <c r="L3010" t="s">
        <v>22</v>
      </c>
      <c r="M3010">
        <v>112116</v>
      </c>
      <c r="O3010" t="s">
        <v>554</v>
      </c>
      <c r="P3010" t="s">
        <v>7498</v>
      </c>
    </row>
    <row r="3011" spans="1:16" x14ac:dyDescent="0.55000000000000004">
      <c r="A3011" t="s">
        <v>0</v>
      </c>
      <c r="B3011" t="s">
        <v>4251</v>
      </c>
      <c r="C3011" t="s">
        <v>3519</v>
      </c>
      <c r="D3011" t="s">
        <v>3973</v>
      </c>
      <c r="E3011" t="s">
        <v>20</v>
      </c>
      <c r="F3011" t="b">
        <v>0</v>
      </c>
      <c r="G3011" t="s">
        <v>27</v>
      </c>
      <c r="H3011" s="4">
        <v>45703.791770833333</v>
      </c>
      <c r="I3011" t="b">
        <v>1</v>
      </c>
      <c r="J3011" t="b">
        <v>0</v>
      </c>
      <c r="K3011" t="s">
        <v>24</v>
      </c>
      <c r="L3011" t="s">
        <v>22</v>
      </c>
      <c r="M3011">
        <v>70000</v>
      </c>
      <c r="O3011" t="s">
        <v>7499</v>
      </c>
      <c r="P3011" t="s">
        <v>1075</v>
      </c>
    </row>
    <row r="3012" spans="1:16" x14ac:dyDescent="0.55000000000000004">
      <c r="A3012" t="s">
        <v>1</v>
      </c>
      <c r="B3012" t="s">
        <v>7500</v>
      </c>
      <c r="C3012" t="s">
        <v>624</v>
      </c>
      <c r="D3012" t="s">
        <v>3973</v>
      </c>
      <c r="E3012" t="s">
        <v>20</v>
      </c>
      <c r="F3012" t="b">
        <v>0</v>
      </c>
      <c r="G3012" t="s">
        <v>35</v>
      </c>
      <c r="H3012" s="4">
        <v>45703.792164351849</v>
      </c>
      <c r="I3012" t="b">
        <v>0</v>
      </c>
      <c r="J3012" t="b">
        <v>1</v>
      </c>
      <c r="K3012" t="s">
        <v>24</v>
      </c>
      <c r="L3012" t="s">
        <v>22</v>
      </c>
      <c r="M3012">
        <v>184000</v>
      </c>
      <c r="O3012" t="s">
        <v>65</v>
      </c>
      <c r="P3012" t="s">
        <v>66</v>
      </c>
    </row>
    <row r="3013" spans="1:16" x14ac:dyDescent="0.55000000000000004">
      <c r="A3013" t="s">
        <v>2</v>
      </c>
      <c r="B3013" t="s">
        <v>7244</v>
      </c>
      <c r="C3013" t="s">
        <v>322</v>
      </c>
      <c r="D3013" t="s">
        <v>3973</v>
      </c>
      <c r="E3013" t="s">
        <v>20</v>
      </c>
      <c r="F3013" t="b">
        <v>0</v>
      </c>
      <c r="G3013" t="s">
        <v>41</v>
      </c>
      <c r="H3013" s="4">
        <v>45703.792210648149</v>
      </c>
      <c r="I3013" t="b">
        <v>0</v>
      </c>
      <c r="J3013" t="b">
        <v>1</v>
      </c>
      <c r="K3013" t="s">
        <v>24</v>
      </c>
      <c r="L3013" t="s">
        <v>22</v>
      </c>
      <c r="M3013">
        <v>193500</v>
      </c>
      <c r="O3013" t="s">
        <v>3973</v>
      </c>
      <c r="P3013" t="s">
        <v>7245</v>
      </c>
    </row>
    <row r="3014" spans="1:16" x14ac:dyDescent="0.55000000000000004">
      <c r="A3014" t="s">
        <v>2</v>
      </c>
      <c r="B3014" t="s">
        <v>7542</v>
      </c>
      <c r="C3014" t="s">
        <v>1588</v>
      </c>
      <c r="D3014" t="s">
        <v>7543</v>
      </c>
      <c r="E3014" t="s">
        <v>20</v>
      </c>
      <c r="F3014" t="b">
        <v>0</v>
      </c>
      <c r="G3014" t="s">
        <v>27</v>
      </c>
      <c r="H3014" s="4">
        <v>45703.792962962973</v>
      </c>
      <c r="I3014" t="b">
        <v>0</v>
      </c>
      <c r="J3014" t="b">
        <v>0</v>
      </c>
      <c r="K3014" t="s">
        <v>24</v>
      </c>
      <c r="L3014" t="s">
        <v>22</v>
      </c>
      <c r="M3014">
        <v>90000</v>
      </c>
      <c r="O3014" t="s">
        <v>7544</v>
      </c>
      <c r="P3014" t="s">
        <v>7545</v>
      </c>
    </row>
    <row r="3015" spans="1:16" x14ac:dyDescent="0.55000000000000004">
      <c r="A3015" t="s">
        <v>1</v>
      </c>
      <c r="B3015" t="s">
        <v>5990</v>
      </c>
      <c r="C3015" t="s">
        <v>3891</v>
      </c>
      <c r="D3015" t="s">
        <v>3828</v>
      </c>
      <c r="E3015" t="s">
        <v>20</v>
      </c>
      <c r="F3015" t="b">
        <v>0</v>
      </c>
      <c r="G3015" t="s">
        <v>27</v>
      </c>
      <c r="H3015" s="4">
        <v>45703.793854166674</v>
      </c>
      <c r="I3015" t="b">
        <v>0</v>
      </c>
      <c r="J3015" t="b">
        <v>1</v>
      </c>
      <c r="K3015" t="s">
        <v>24</v>
      </c>
      <c r="L3015" t="s">
        <v>22</v>
      </c>
      <c r="M3015">
        <v>120000</v>
      </c>
      <c r="O3015" t="s">
        <v>3892</v>
      </c>
      <c r="P3015" t="s">
        <v>5991</v>
      </c>
    </row>
    <row r="3016" spans="1:16" x14ac:dyDescent="0.55000000000000004">
      <c r="A3016" t="s">
        <v>1</v>
      </c>
      <c r="B3016" t="s">
        <v>3477</v>
      </c>
      <c r="C3016" t="s">
        <v>155</v>
      </c>
      <c r="D3016" t="s">
        <v>3973</v>
      </c>
      <c r="E3016" t="s">
        <v>51</v>
      </c>
      <c r="F3016" t="b">
        <v>0</v>
      </c>
      <c r="G3016" t="s">
        <v>27</v>
      </c>
      <c r="H3016" s="4">
        <v>45703.794027777767</v>
      </c>
      <c r="I3016" t="b">
        <v>0</v>
      </c>
      <c r="J3016" t="b">
        <v>1</v>
      </c>
      <c r="K3016" t="s">
        <v>24</v>
      </c>
      <c r="L3016" t="s">
        <v>36</v>
      </c>
      <c r="N3016">
        <v>45</v>
      </c>
      <c r="O3016" t="s">
        <v>270</v>
      </c>
      <c r="P3016" t="s">
        <v>1851</v>
      </c>
    </row>
    <row r="3017" spans="1:16" x14ac:dyDescent="0.55000000000000004">
      <c r="A3017" t="s">
        <v>89</v>
      </c>
      <c r="B3017" t="s">
        <v>7501</v>
      </c>
      <c r="C3017" t="s">
        <v>44</v>
      </c>
      <c r="D3017" t="s">
        <v>3973</v>
      </c>
      <c r="E3017" t="s">
        <v>20</v>
      </c>
      <c r="F3017" t="b">
        <v>0</v>
      </c>
      <c r="G3017" t="s">
        <v>41</v>
      </c>
      <c r="H3017" s="4">
        <v>45703.83</v>
      </c>
      <c r="I3017" t="b">
        <v>0</v>
      </c>
      <c r="J3017" t="b">
        <v>0</v>
      </c>
      <c r="K3017" t="s">
        <v>24</v>
      </c>
      <c r="L3017" t="s">
        <v>22</v>
      </c>
      <c r="M3017">
        <v>144000</v>
      </c>
      <c r="O3017" t="s">
        <v>7502</v>
      </c>
      <c r="P3017" t="s">
        <v>7503</v>
      </c>
    </row>
    <row r="3018" spans="1:16" x14ac:dyDescent="0.55000000000000004">
      <c r="A3018" t="s">
        <v>40</v>
      </c>
      <c r="B3018" t="s">
        <v>57</v>
      </c>
      <c r="C3018" t="s">
        <v>179</v>
      </c>
      <c r="D3018" t="s">
        <v>3973</v>
      </c>
      <c r="E3018" t="s">
        <v>20</v>
      </c>
      <c r="F3018" t="b">
        <v>0</v>
      </c>
      <c r="G3018" t="s">
        <v>52</v>
      </c>
      <c r="H3018" s="4">
        <v>45703.832152777781</v>
      </c>
      <c r="I3018" t="b">
        <v>0</v>
      </c>
      <c r="J3018" t="b">
        <v>1</v>
      </c>
      <c r="K3018" t="s">
        <v>24</v>
      </c>
      <c r="L3018" t="s">
        <v>22</v>
      </c>
      <c r="M3018">
        <v>139105</v>
      </c>
      <c r="O3018" t="s">
        <v>1856</v>
      </c>
      <c r="P3018" t="s">
        <v>2720</v>
      </c>
    </row>
    <row r="3019" spans="1:16" x14ac:dyDescent="0.55000000000000004">
      <c r="A3019" t="s">
        <v>0</v>
      </c>
      <c r="B3019" t="s">
        <v>7504</v>
      </c>
      <c r="C3019" t="s">
        <v>203</v>
      </c>
      <c r="D3019" t="s">
        <v>3973</v>
      </c>
      <c r="E3019" t="s">
        <v>20</v>
      </c>
      <c r="F3019" t="b">
        <v>0</v>
      </c>
      <c r="G3019" t="s">
        <v>23</v>
      </c>
      <c r="H3019" s="4">
        <v>45703.832256944443</v>
      </c>
      <c r="I3019" t="b">
        <v>1</v>
      </c>
      <c r="J3019" t="b">
        <v>1</v>
      </c>
      <c r="K3019" t="s">
        <v>24</v>
      </c>
      <c r="L3019" t="s">
        <v>22</v>
      </c>
      <c r="M3019">
        <v>85000</v>
      </c>
      <c r="O3019" t="s">
        <v>4675</v>
      </c>
      <c r="P3019" t="s">
        <v>204</v>
      </c>
    </row>
    <row r="3020" spans="1:16" x14ac:dyDescent="0.55000000000000004">
      <c r="A3020" t="s">
        <v>0</v>
      </c>
      <c r="B3020" t="s">
        <v>1219</v>
      </c>
      <c r="C3020" t="s">
        <v>64</v>
      </c>
      <c r="D3020" t="s">
        <v>6851</v>
      </c>
      <c r="E3020" t="s">
        <v>20</v>
      </c>
      <c r="F3020" t="b">
        <v>0</v>
      </c>
      <c r="G3020" t="s">
        <v>52</v>
      </c>
      <c r="H3020" s="4">
        <v>45703.834317129629</v>
      </c>
      <c r="I3020" t="b">
        <v>1</v>
      </c>
      <c r="J3020" t="b">
        <v>0</v>
      </c>
      <c r="K3020" t="s">
        <v>24</v>
      </c>
      <c r="L3020" t="s">
        <v>36</v>
      </c>
      <c r="N3020">
        <v>37.5</v>
      </c>
      <c r="O3020" t="s">
        <v>131</v>
      </c>
      <c r="P3020" t="s">
        <v>1463</v>
      </c>
    </row>
    <row r="3021" spans="1:16" x14ac:dyDescent="0.55000000000000004">
      <c r="A3021" t="s">
        <v>0</v>
      </c>
      <c r="B3021" t="s">
        <v>7505</v>
      </c>
      <c r="C3021" t="s">
        <v>2015</v>
      </c>
      <c r="D3021" t="s">
        <v>3973</v>
      </c>
      <c r="E3021" t="s">
        <v>51</v>
      </c>
      <c r="F3021" t="b">
        <v>0</v>
      </c>
      <c r="G3021" t="s">
        <v>27</v>
      </c>
      <c r="H3021" s="4">
        <v>45703.834456018521</v>
      </c>
      <c r="I3021" t="b">
        <v>0</v>
      </c>
      <c r="J3021" t="b">
        <v>0</v>
      </c>
      <c r="K3021" t="s">
        <v>24</v>
      </c>
      <c r="L3021" t="s">
        <v>36</v>
      </c>
      <c r="N3021">
        <v>30</v>
      </c>
      <c r="O3021" t="s">
        <v>1137</v>
      </c>
      <c r="P3021" t="s">
        <v>1687</v>
      </c>
    </row>
    <row r="3022" spans="1:16" x14ac:dyDescent="0.55000000000000004">
      <c r="A3022" t="s">
        <v>0</v>
      </c>
      <c r="B3022" t="s">
        <v>1632</v>
      </c>
      <c r="C3022" t="s">
        <v>967</v>
      </c>
      <c r="D3022" t="s">
        <v>3973</v>
      </c>
      <c r="E3022" t="s">
        <v>20</v>
      </c>
      <c r="F3022" t="b">
        <v>0</v>
      </c>
      <c r="G3022" t="s">
        <v>27</v>
      </c>
      <c r="H3022" s="4">
        <v>45703.834837962961</v>
      </c>
      <c r="I3022" t="b">
        <v>1</v>
      </c>
      <c r="J3022" t="b">
        <v>0</v>
      </c>
      <c r="K3022" t="s">
        <v>24</v>
      </c>
      <c r="L3022" t="s">
        <v>22</v>
      </c>
      <c r="M3022">
        <v>105000</v>
      </c>
      <c r="O3022" t="s">
        <v>482</v>
      </c>
      <c r="P3022" t="s">
        <v>7546</v>
      </c>
    </row>
    <row r="3023" spans="1:16" x14ac:dyDescent="0.55000000000000004">
      <c r="A3023" t="s">
        <v>0</v>
      </c>
      <c r="B3023" t="s">
        <v>7506</v>
      </c>
      <c r="C3023" t="s">
        <v>966</v>
      </c>
      <c r="D3023" t="s">
        <v>3957</v>
      </c>
      <c r="E3023" t="s">
        <v>20</v>
      </c>
      <c r="F3023" t="b">
        <v>0</v>
      </c>
      <c r="G3023" t="s">
        <v>30</v>
      </c>
      <c r="H3023" s="4">
        <v>45703.836087962962</v>
      </c>
      <c r="I3023" t="b">
        <v>0</v>
      </c>
      <c r="J3023" t="b">
        <v>0</v>
      </c>
      <c r="K3023" t="s">
        <v>24</v>
      </c>
      <c r="L3023" t="s">
        <v>36</v>
      </c>
      <c r="N3023">
        <v>25</v>
      </c>
      <c r="O3023" t="s">
        <v>7507</v>
      </c>
      <c r="P3023" t="s">
        <v>7508</v>
      </c>
    </row>
    <row r="3024" spans="1:16" x14ac:dyDescent="0.55000000000000004">
      <c r="A3024" t="s">
        <v>0</v>
      </c>
      <c r="B3024" t="s">
        <v>3005</v>
      </c>
      <c r="C3024" t="s">
        <v>203</v>
      </c>
      <c r="D3024" t="s">
        <v>3973</v>
      </c>
      <c r="E3024" t="s">
        <v>20</v>
      </c>
      <c r="F3024" t="b">
        <v>0</v>
      </c>
      <c r="G3024" t="s">
        <v>23</v>
      </c>
      <c r="H3024" s="4">
        <v>45703.868854166663</v>
      </c>
      <c r="I3024" t="b">
        <v>1</v>
      </c>
      <c r="J3024" t="b">
        <v>1</v>
      </c>
      <c r="K3024" t="s">
        <v>24</v>
      </c>
      <c r="L3024" t="s">
        <v>36</v>
      </c>
      <c r="N3024">
        <v>19</v>
      </c>
      <c r="O3024" t="s">
        <v>4344</v>
      </c>
      <c r="P3024" t="s">
        <v>7509</v>
      </c>
    </row>
    <row r="3025" spans="1:16" x14ac:dyDescent="0.55000000000000004">
      <c r="A3025" t="s">
        <v>0</v>
      </c>
      <c r="B3025" t="s">
        <v>7510</v>
      </c>
      <c r="C3025" t="s">
        <v>985</v>
      </c>
      <c r="D3025" t="s">
        <v>4328</v>
      </c>
      <c r="E3025" t="s">
        <v>20</v>
      </c>
      <c r="F3025" t="b">
        <v>0</v>
      </c>
      <c r="G3025" t="s">
        <v>27</v>
      </c>
      <c r="H3025" s="4">
        <v>45703.871157407397</v>
      </c>
      <c r="I3025" t="b">
        <v>0</v>
      </c>
      <c r="J3025" t="b">
        <v>1</v>
      </c>
      <c r="K3025" t="s">
        <v>24</v>
      </c>
      <c r="L3025" t="s">
        <v>22</v>
      </c>
      <c r="M3025">
        <v>120000</v>
      </c>
      <c r="O3025" t="s">
        <v>7511</v>
      </c>
    </row>
    <row r="3026" spans="1:16" x14ac:dyDescent="0.55000000000000004">
      <c r="A3026" t="s">
        <v>0</v>
      </c>
      <c r="B3026" t="s">
        <v>7525</v>
      </c>
      <c r="C3026" t="s">
        <v>372</v>
      </c>
      <c r="D3026" t="s">
        <v>2208</v>
      </c>
      <c r="E3026" t="s">
        <v>20</v>
      </c>
      <c r="F3026" t="b">
        <v>0</v>
      </c>
      <c r="G3026" t="s">
        <v>27</v>
      </c>
      <c r="H3026" s="4">
        <v>45703.874988425923</v>
      </c>
      <c r="I3026" t="b">
        <v>0</v>
      </c>
      <c r="J3026" t="b">
        <v>0</v>
      </c>
      <c r="K3026" t="s">
        <v>24</v>
      </c>
      <c r="L3026" t="s">
        <v>22</v>
      </c>
      <c r="M3026">
        <v>82500</v>
      </c>
      <c r="O3026" t="s">
        <v>7526</v>
      </c>
      <c r="P3026" t="s">
        <v>7527</v>
      </c>
    </row>
    <row r="3027" spans="1:16" x14ac:dyDescent="0.55000000000000004">
      <c r="A3027" t="s">
        <v>2</v>
      </c>
      <c r="B3027" t="s">
        <v>7512</v>
      </c>
      <c r="C3027" t="s">
        <v>24</v>
      </c>
      <c r="D3027" t="s">
        <v>4035</v>
      </c>
      <c r="E3027" t="s">
        <v>20</v>
      </c>
      <c r="F3027" t="b">
        <v>0</v>
      </c>
      <c r="G3027" t="s">
        <v>41</v>
      </c>
      <c r="H3027" s="4">
        <v>45703.877106481479</v>
      </c>
      <c r="I3027" t="b">
        <v>1</v>
      </c>
      <c r="J3027" t="b">
        <v>1</v>
      </c>
      <c r="K3027" t="s">
        <v>24</v>
      </c>
      <c r="L3027" t="s">
        <v>22</v>
      </c>
      <c r="M3027">
        <v>125000</v>
      </c>
      <c r="O3027" t="s">
        <v>1831</v>
      </c>
      <c r="P3027" t="s">
        <v>7513</v>
      </c>
    </row>
    <row r="3028" spans="1:16" x14ac:dyDescent="0.55000000000000004">
      <c r="A3028" t="s">
        <v>0</v>
      </c>
      <c r="B3028" t="s">
        <v>7514</v>
      </c>
      <c r="C3028" t="s">
        <v>82</v>
      </c>
      <c r="D3028" t="s">
        <v>3973</v>
      </c>
      <c r="E3028" t="s">
        <v>105</v>
      </c>
      <c r="F3028" t="b">
        <v>0</v>
      </c>
      <c r="G3028" t="s">
        <v>27</v>
      </c>
      <c r="H3028" s="4">
        <v>45703.916770833333</v>
      </c>
      <c r="I3028" t="b">
        <v>0</v>
      </c>
      <c r="J3028" t="b">
        <v>0</v>
      </c>
      <c r="K3028" t="s">
        <v>24</v>
      </c>
      <c r="L3028" t="s">
        <v>36</v>
      </c>
      <c r="N3028">
        <v>15.25</v>
      </c>
      <c r="O3028" t="s">
        <v>7515</v>
      </c>
    </row>
    <row r="3029" spans="1:16" x14ac:dyDescent="0.55000000000000004">
      <c r="A3029" t="s">
        <v>2</v>
      </c>
      <c r="B3029" t="s">
        <v>4481</v>
      </c>
      <c r="C3029" t="s">
        <v>2555</v>
      </c>
      <c r="D3029" t="s">
        <v>3973</v>
      </c>
      <c r="E3029" t="s">
        <v>20</v>
      </c>
      <c r="F3029" t="b">
        <v>0</v>
      </c>
      <c r="G3029" t="s">
        <v>27</v>
      </c>
      <c r="H3029" s="4">
        <v>45703.918055555558</v>
      </c>
      <c r="I3029" t="b">
        <v>1</v>
      </c>
      <c r="J3029" t="b">
        <v>1</v>
      </c>
      <c r="K3029" t="s">
        <v>24</v>
      </c>
      <c r="L3029" t="s">
        <v>36</v>
      </c>
      <c r="N3029">
        <v>60</v>
      </c>
      <c r="O3029" t="s">
        <v>1227</v>
      </c>
      <c r="P3029" t="s">
        <v>887</v>
      </c>
    </row>
    <row r="3030" spans="1:16" x14ac:dyDescent="0.55000000000000004">
      <c r="A3030" t="s">
        <v>0</v>
      </c>
      <c r="B3030" t="s">
        <v>7516</v>
      </c>
      <c r="C3030" t="s">
        <v>1096</v>
      </c>
      <c r="D3030" t="s">
        <v>3828</v>
      </c>
      <c r="E3030" t="s">
        <v>20</v>
      </c>
      <c r="F3030" t="b">
        <v>0</v>
      </c>
      <c r="G3030" t="s">
        <v>27</v>
      </c>
      <c r="H3030" s="4">
        <v>45703.954479166663</v>
      </c>
      <c r="I3030" t="b">
        <v>0</v>
      </c>
      <c r="J3030" t="b">
        <v>0</v>
      </c>
      <c r="K3030" t="s">
        <v>24</v>
      </c>
      <c r="L3030" t="s">
        <v>36</v>
      </c>
      <c r="N3030">
        <v>67.360000610351563</v>
      </c>
      <c r="O3030" t="s">
        <v>7517</v>
      </c>
      <c r="P3030" t="s">
        <v>7518</v>
      </c>
    </row>
    <row r="3031" spans="1:16" x14ac:dyDescent="0.55000000000000004">
      <c r="A3031" t="s">
        <v>1</v>
      </c>
      <c r="B3031" t="s">
        <v>7403</v>
      </c>
      <c r="C3031" t="s">
        <v>39</v>
      </c>
      <c r="D3031" t="s">
        <v>3973</v>
      </c>
      <c r="E3031" t="s">
        <v>51</v>
      </c>
      <c r="F3031" t="b">
        <v>1</v>
      </c>
      <c r="G3031" t="s">
        <v>41</v>
      </c>
      <c r="H3031" s="4">
        <v>45704.000034722223</v>
      </c>
      <c r="I3031" t="b">
        <v>0</v>
      </c>
      <c r="J3031" t="b">
        <v>1</v>
      </c>
      <c r="K3031" t="s">
        <v>24</v>
      </c>
      <c r="L3031" t="s">
        <v>36</v>
      </c>
      <c r="N3031">
        <v>31</v>
      </c>
      <c r="O3031" t="s">
        <v>7404</v>
      </c>
      <c r="P3031" t="s">
        <v>1212</v>
      </c>
    </row>
    <row r="3032" spans="1:16" x14ac:dyDescent="0.55000000000000004">
      <c r="A3032" t="s">
        <v>0</v>
      </c>
      <c r="B3032" t="s">
        <v>7405</v>
      </c>
      <c r="C3032" t="s">
        <v>5663</v>
      </c>
      <c r="D3032" t="s">
        <v>3957</v>
      </c>
      <c r="E3032" t="s">
        <v>34</v>
      </c>
      <c r="F3032" t="b">
        <v>0</v>
      </c>
      <c r="G3032" t="s">
        <v>27</v>
      </c>
      <c r="H3032" s="4">
        <v>45704.000173611108</v>
      </c>
      <c r="I3032" t="b">
        <v>0</v>
      </c>
      <c r="J3032" t="b">
        <v>0</v>
      </c>
      <c r="K3032" t="s">
        <v>24</v>
      </c>
      <c r="L3032" t="s">
        <v>36</v>
      </c>
      <c r="N3032">
        <v>24.014999389648441</v>
      </c>
      <c r="O3032" t="s">
        <v>5664</v>
      </c>
      <c r="P3032" t="s">
        <v>3686</v>
      </c>
    </row>
    <row r="3033" spans="1:16" x14ac:dyDescent="0.55000000000000004">
      <c r="A3033" t="s">
        <v>2</v>
      </c>
      <c r="B3033" t="s">
        <v>7406</v>
      </c>
      <c r="C3033" t="s">
        <v>780</v>
      </c>
      <c r="D3033" t="s">
        <v>3973</v>
      </c>
      <c r="E3033" t="s">
        <v>20</v>
      </c>
      <c r="F3033" t="b">
        <v>0</v>
      </c>
      <c r="G3033" t="s">
        <v>27</v>
      </c>
      <c r="H3033" s="4">
        <v>45704.000173611108</v>
      </c>
      <c r="I3033" t="b">
        <v>0</v>
      </c>
      <c r="J3033" t="b">
        <v>0</v>
      </c>
      <c r="K3033" t="s">
        <v>24</v>
      </c>
      <c r="L3033" t="s">
        <v>22</v>
      </c>
      <c r="M3033">
        <v>82850</v>
      </c>
      <c r="O3033" t="s">
        <v>5482</v>
      </c>
      <c r="P3033" t="s">
        <v>3772</v>
      </c>
    </row>
    <row r="3034" spans="1:16" x14ac:dyDescent="0.55000000000000004">
      <c r="A3034" t="s">
        <v>2</v>
      </c>
      <c r="B3034" t="s">
        <v>7407</v>
      </c>
      <c r="C3034" t="s">
        <v>372</v>
      </c>
      <c r="D3034" t="s">
        <v>4014</v>
      </c>
      <c r="E3034" t="s">
        <v>20</v>
      </c>
      <c r="F3034" t="b">
        <v>0</v>
      </c>
      <c r="G3034" t="s">
        <v>41</v>
      </c>
      <c r="H3034" s="4">
        <v>45704.00209490741</v>
      </c>
      <c r="I3034" t="b">
        <v>0</v>
      </c>
      <c r="J3034" t="b">
        <v>1</v>
      </c>
      <c r="K3034" t="s">
        <v>24</v>
      </c>
      <c r="L3034" t="s">
        <v>22</v>
      </c>
      <c r="M3034">
        <v>220900</v>
      </c>
      <c r="O3034" t="s">
        <v>402</v>
      </c>
      <c r="P3034" t="s">
        <v>7408</v>
      </c>
    </row>
    <row r="3035" spans="1:16" x14ac:dyDescent="0.55000000000000004">
      <c r="A3035" t="s">
        <v>2</v>
      </c>
      <c r="B3035" t="s">
        <v>2492</v>
      </c>
      <c r="C3035" t="s">
        <v>825</v>
      </c>
      <c r="D3035" t="s">
        <v>3973</v>
      </c>
      <c r="E3035" t="s">
        <v>20</v>
      </c>
      <c r="F3035" t="b">
        <v>0</v>
      </c>
      <c r="G3035" t="s">
        <v>35</v>
      </c>
      <c r="H3035" s="4">
        <v>45704.002395833333</v>
      </c>
      <c r="I3035" t="b">
        <v>0</v>
      </c>
      <c r="J3035" t="b">
        <v>1</v>
      </c>
      <c r="K3035" t="s">
        <v>24</v>
      </c>
      <c r="L3035" t="s">
        <v>22</v>
      </c>
      <c r="M3035">
        <v>122087</v>
      </c>
      <c r="O3035" t="s">
        <v>5482</v>
      </c>
      <c r="P3035" t="s">
        <v>7409</v>
      </c>
    </row>
    <row r="3036" spans="1:16" x14ac:dyDescent="0.55000000000000004">
      <c r="A3036" t="s">
        <v>2</v>
      </c>
      <c r="B3036" t="s">
        <v>7410</v>
      </c>
      <c r="C3036" t="s">
        <v>622</v>
      </c>
      <c r="D3036" t="s">
        <v>3973</v>
      </c>
      <c r="E3036" t="s">
        <v>20</v>
      </c>
      <c r="F3036" t="b">
        <v>0</v>
      </c>
      <c r="G3036" t="s">
        <v>52</v>
      </c>
      <c r="H3036" s="4">
        <v>45704.003298611111</v>
      </c>
      <c r="I3036" t="b">
        <v>0</v>
      </c>
      <c r="J3036" t="b">
        <v>1</v>
      </c>
      <c r="K3036" t="s">
        <v>24</v>
      </c>
      <c r="L3036" t="s">
        <v>22</v>
      </c>
      <c r="M3036">
        <v>115000</v>
      </c>
      <c r="O3036" t="s">
        <v>954</v>
      </c>
      <c r="P3036" t="s">
        <v>7411</v>
      </c>
    </row>
    <row r="3037" spans="1:16" x14ac:dyDescent="0.55000000000000004">
      <c r="A3037" t="s">
        <v>28</v>
      </c>
      <c r="B3037" t="s">
        <v>7412</v>
      </c>
      <c r="C3037" t="s">
        <v>39</v>
      </c>
      <c r="D3037" t="s">
        <v>3973</v>
      </c>
      <c r="E3037" t="s">
        <v>20</v>
      </c>
      <c r="F3037" t="b">
        <v>1</v>
      </c>
      <c r="G3037" t="s">
        <v>30</v>
      </c>
      <c r="H3037" s="4">
        <v>45704.017511574071</v>
      </c>
      <c r="I3037" t="b">
        <v>0</v>
      </c>
      <c r="J3037" t="b">
        <v>0</v>
      </c>
      <c r="K3037" t="s">
        <v>24</v>
      </c>
      <c r="L3037" t="s">
        <v>36</v>
      </c>
      <c r="N3037">
        <v>50</v>
      </c>
      <c r="O3037" t="s">
        <v>7413</v>
      </c>
    </row>
    <row r="3038" spans="1:16" x14ac:dyDescent="0.55000000000000004">
      <c r="A3038" t="s">
        <v>0</v>
      </c>
      <c r="B3038" t="s">
        <v>6983</v>
      </c>
      <c r="C3038" t="s">
        <v>39</v>
      </c>
      <c r="D3038" t="s">
        <v>3973</v>
      </c>
      <c r="E3038" t="s">
        <v>20</v>
      </c>
      <c r="F3038" t="b">
        <v>1</v>
      </c>
      <c r="G3038" t="s">
        <v>106</v>
      </c>
      <c r="H3038" s="4">
        <v>45704.018483796302</v>
      </c>
      <c r="I3038" t="b">
        <v>0</v>
      </c>
      <c r="J3038" t="b">
        <v>0</v>
      </c>
      <c r="K3038" t="s">
        <v>106</v>
      </c>
      <c r="L3038" t="s">
        <v>22</v>
      </c>
      <c r="M3038">
        <v>71500</v>
      </c>
      <c r="O3038" t="s">
        <v>6984</v>
      </c>
      <c r="P3038" t="s">
        <v>6985</v>
      </c>
    </row>
    <row r="3039" spans="1:16" x14ac:dyDescent="0.55000000000000004">
      <c r="A3039" t="s">
        <v>0</v>
      </c>
      <c r="B3039" t="s">
        <v>4495</v>
      </c>
      <c r="C3039" t="s">
        <v>140</v>
      </c>
      <c r="D3039" t="s">
        <v>3828</v>
      </c>
      <c r="E3039" t="s">
        <v>20</v>
      </c>
      <c r="F3039" t="b">
        <v>0</v>
      </c>
      <c r="G3039" t="s">
        <v>35</v>
      </c>
      <c r="H3039" s="4">
        <v>45704.04210648148</v>
      </c>
      <c r="I3039" t="b">
        <v>0</v>
      </c>
      <c r="J3039" t="b">
        <v>0</v>
      </c>
      <c r="K3039" t="s">
        <v>24</v>
      </c>
      <c r="L3039" t="s">
        <v>22</v>
      </c>
      <c r="M3039">
        <v>70000</v>
      </c>
      <c r="O3039" t="s">
        <v>4496</v>
      </c>
      <c r="P3039" t="s">
        <v>204</v>
      </c>
    </row>
    <row r="3040" spans="1:16" x14ac:dyDescent="0.55000000000000004">
      <c r="A3040" t="s">
        <v>0</v>
      </c>
      <c r="B3040" t="s">
        <v>2900</v>
      </c>
      <c r="C3040" t="s">
        <v>749</v>
      </c>
      <c r="D3040" t="s">
        <v>3828</v>
      </c>
      <c r="E3040" t="s">
        <v>20</v>
      </c>
      <c r="F3040" t="b">
        <v>0</v>
      </c>
      <c r="G3040" t="s">
        <v>30</v>
      </c>
      <c r="H3040" s="4">
        <v>45704.042280092603</v>
      </c>
      <c r="I3040" t="b">
        <v>0</v>
      </c>
      <c r="J3040" t="b">
        <v>1</v>
      </c>
      <c r="K3040" t="s">
        <v>24</v>
      </c>
      <c r="L3040" t="s">
        <v>22</v>
      </c>
      <c r="M3040">
        <v>82500</v>
      </c>
      <c r="O3040" t="s">
        <v>4497</v>
      </c>
      <c r="P3040" t="s">
        <v>3459</v>
      </c>
    </row>
    <row r="3041" spans="1:16" x14ac:dyDescent="0.55000000000000004">
      <c r="A3041" t="s">
        <v>2</v>
      </c>
      <c r="B3041" t="s">
        <v>7528</v>
      </c>
      <c r="C3041" t="s">
        <v>7529</v>
      </c>
      <c r="D3041" t="s">
        <v>3828</v>
      </c>
      <c r="E3041" t="s">
        <v>20</v>
      </c>
      <c r="F3041" t="b">
        <v>0</v>
      </c>
      <c r="G3041" t="s">
        <v>23</v>
      </c>
      <c r="H3041" s="4">
        <v>45704.059699074067</v>
      </c>
      <c r="I3041" t="b">
        <v>1</v>
      </c>
      <c r="J3041" t="b">
        <v>1</v>
      </c>
      <c r="K3041" t="s">
        <v>24</v>
      </c>
      <c r="L3041" t="s">
        <v>22</v>
      </c>
      <c r="M3041">
        <v>46000</v>
      </c>
      <c r="O3041" t="s">
        <v>7530</v>
      </c>
      <c r="P3041" t="s">
        <v>3540</v>
      </c>
    </row>
    <row r="3042" spans="1:16" x14ac:dyDescent="0.55000000000000004">
      <c r="A3042" t="s">
        <v>19</v>
      </c>
      <c r="B3042" t="s">
        <v>2448</v>
      </c>
      <c r="C3042" t="s">
        <v>1270</v>
      </c>
      <c r="D3042" t="s">
        <v>3973</v>
      </c>
      <c r="E3042" t="s">
        <v>20</v>
      </c>
      <c r="F3042" t="b">
        <v>0</v>
      </c>
      <c r="G3042" t="s">
        <v>23</v>
      </c>
      <c r="H3042" s="4">
        <v>45704.077384259261</v>
      </c>
      <c r="I3042" t="b">
        <v>0</v>
      </c>
      <c r="J3042" t="b">
        <v>1</v>
      </c>
      <c r="K3042" t="s">
        <v>24</v>
      </c>
      <c r="L3042" t="s">
        <v>36</v>
      </c>
      <c r="N3042">
        <v>56.5</v>
      </c>
      <c r="O3042" t="s">
        <v>5482</v>
      </c>
      <c r="P3042" t="s">
        <v>149</v>
      </c>
    </row>
    <row r="3043" spans="1:16" x14ac:dyDescent="0.55000000000000004">
      <c r="A3043" t="s">
        <v>28</v>
      </c>
      <c r="B3043" t="s">
        <v>7414</v>
      </c>
      <c r="C3043" t="s">
        <v>192</v>
      </c>
      <c r="D3043" t="s">
        <v>3957</v>
      </c>
      <c r="E3043" t="s">
        <v>20</v>
      </c>
      <c r="F3043" t="b">
        <v>0</v>
      </c>
      <c r="G3043" t="s">
        <v>23</v>
      </c>
      <c r="H3043" s="4">
        <v>45704.09920138889</v>
      </c>
      <c r="I3043" t="b">
        <v>0</v>
      </c>
      <c r="J3043" t="b">
        <v>1</v>
      </c>
      <c r="K3043" t="s">
        <v>24</v>
      </c>
      <c r="L3043" t="s">
        <v>36</v>
      </c>
      <c r="N3043">
        <v>41.884998321533203</v>
      </c>
      <c r="O3043" t="s">
        <v>5013</v>
      </c>
      <c r="P3043" t="s">
        <v>7415</v>
      </c>
    </row>
    <row r="3044" spans="1:16" x14ac:dyDescent="0.55000000000000004">
      <c r="A3044" t="s">
        <v>40</v>
      </c>
      <c r="B3044" t="s">
        <v>7416</v>
      </c>
      <c r="C3044" t="s">
        <v>5404</v>
      </c>
      <c r="D3044" t="s">
        <v>3957</v>
      </c>
      <c r="E3044" t="s">
        <v>20</v>
      </c>
      <c r="F3044" t="b">
        <v>0</v>
      </c>
      <c r="G3044" t="s">
        <v>27</v>
      </c>
      <c r="H3044" s="4">
        <v>45704.100543981483</v>
      </c>
      <c r="I3044" t="b">
        <v>0</v>
      </c>
      <c r="J3044" t="b">
        <v>0</v>
      </c>
      <c r="K3044" t="s">
        <v>24</v>
      </c>
      <c r="L3044" t="s">
        <v>36</v>
      </c>
      <c r="N3044">
        <v>45.745002746582031</v>
      </c>
      <c r="O3044" t="s">
        <v>1422</v>
      </c>
      <c r="P3044" t="s">
        <v>7417</v>
      </c>
    </row>
    <row r="3045" spans="1:16" x14ac:dyDescent="0.55000000000000004">
      <c r="A3045" t="s">
        <v>19</v>
      </c>
      <c r="B3045" t="s">
        <v>7418</v>
      </c>
      <c r="C3045" t="s">
        <v>122</v>
      </c>
      <c r="D3045" t="s">
        <v>3973</v>
      </c>
      <c r="E3045" t="s">
        <v>20</v>
      </c>
      <c r="F3045" t="b">
        <v>0</v>
      </c>
      <c r="G3045" t="s">
        <v>52</v>
      </c>
      <c r="H3045" s="4">
        <v>45704.246979166674</v>
      </c>
      <c r="I3045" t="b">
        <v>1</v>
      </c>
      <c r="J3045" t="b">
        <v>1</v>
      </c>
      <c r="K3045" t="s">
        <v>24</v>
      </c>
      <c r="L3045" t="s">
        <v>36</v>
      </c>
      <c r="N3045">
        <v>67.5</v>
      </c>
      <c r="O3045" t="s">
        <v>4344</v>
      </c>
      <c r="P3045" t="s">
        <v>2460</v>
      </c>
    </row>
    <row r="3046" spans="1:16" x14ac:dyDescent="0.55000000000000004">
      <c r="A3046" t="s">
        <v>0</v>
      </c>
      <c r="B3046" t="s">
        <v>7419</v>
      </c>
      <c r="C3046" t="s">
        <v>82</v>
      </c>
      <c r="D3046" t="s">
        <v>5915</v>
      </c>
      <c r="E3046" t="s">
        <v>20</v>
      </c>
      <c r="F3046" t="b">
        <v>0</v>
      </c>
      <c r="G3046" t="s">
        <v>27</v>
      </c>
      <c r="H3046" s="4">
        <v>45704.249976851846</v>
      </c>
      <c r="I3046" t="b">
        <v>0</v>
      </c>
      <c r="J3046" t="b">
        <v>1</v>
      </c>
      <c r="K3046" t="s">
        <v>24</v>
      </c>
      <c r="L3046" t="s">
        <v>22</v>
      </c>
      <c r="M3046">
        <v>169500</v>
      </c>
      <c r="O3046" t="s">
        <v>7420</v>
      </c>
      <c r="P3046" t="s">
        <v>2951</v>
      </c>
    </row>
    <row r="3047" spans="1:16" x14ac:dyDescent="0.55000000000000004">
      <c r="A3047" t="s">
        <v>0</v>
      </c>
      <c r="B3047" t="s">
        <v>0</v>
      </c>
      <c r="C3047" t="s">
        <v>2821</v>
      </c>
      <c r="D3047" t="s">
        <v>1051</v>
      </c>
      <c r="E3047" t="s">
        <v>20</v>
      </c>
      <c r="F3047" t="b">
        <v>0</v>
      </c>
      <c r="G3047" t="s">
        <v>41</v>
      </c>
      <c r="H3047" s="4">
        <v>45704.250231481477</v>
      </c>
      <c r="I3047" t="b">
        <v>1</v>
      </c>
      <c r="J3047" t="b">
        <v>1</v>
      </c>
      <c r="K3047" t="s">
        <v>24</v>
      </c>
      <c r="L3047" t="s">
        <v>36</v>
      </c>
      <c r="N3047">
        <v>30.5</v>
      </c>
      <c r="O3047" t="s">
        <v>1051</v>
      </c>
      <c r="P3047" t="s">
        <v>204</v>
      </c>
    </row>
    <row r="3048" spans="1:16" x14ac:dyDescent="0.55000000000000004">
      <c r="A3048" t="s">
        <v>0</v>
      </c>
      <c r="B3048" t="s">
        <v>0</v>
      </c>
      <c r="C3048" t="s">
        <v>585</v>
      </c>
      <c r="D3048" t="s">
        <v>3828</v>
      </c>
      <c r="E3048" t="s">
        <v>219</v>
      </c>
      <c r="F3048" t="b">
        <v>0</v>
      </c>
      <c r="G3048" t="s">
        <v>41</v>
      </c>
      <c r="H3048" s="4">
        <v>45704.250277777777</v>
      </c>
      <c r="I3048" t="b">
        <v>0</v>
      </c>
      <c r="J3048" t="b">
        <v>1</v>
      </c>
      <c r="K3048" t="s">
        <v>24</v>
      </c>
      <c r="L3048" t="s">
        <v>36</v>
      </c>
      <c r="N3048">
        <v>62.5</v>
      </c>
      <c r="O3048" t="s">
        <v>3776</v>
      </c>
      <c r="P3048" t="s">
        <v>1823</v>
      </c>
    </row>
    <row r="3049" spans="1:16" x14ac:dyDescent="0.55000000000000004">
      <c r="A3049" t="s">
        <v>25</v>
      </c>
      <c r="B3049" t="s">
        <v>7421</v>
      </c>
      <c r="C3049" t="s">
        <v>49</v>
      </c>
      <c r="D3049" t="s">
        <v>3108</v>
      </c>
      <c r="E3049" t="s">
        <v>20</v>
      </c>
      <c r="F3049" t="b">
        <v>0</v>
      </c>
      <c r="G3049" t="s">
        <v>41</v>
      </c>
      <c r="H3049" s="4">
        <v>45704.250462962962</v>
      </c>
      <c r="I3049" t="b">
        <v>0</v>
      </c>
      <c r="J3049" t="b">
        <v>1</v>
      </c>
      <c r="K3049" t="s">
        <v>24</v>
      </c>
      <c r="L3049" t="s">
        <v>22</v>
      </c>
      <c r="M3049">
        <v>220612</v>
      </c>
      <c r="O3049" t="s">
        <v>43</v>
      </c>
      <c r="P3049" t="s">
        <v>7422</v>
      </c>
    </row>
    <row r="3050" spans="1:16" x14ac:dyDescent="0.55000000000000004">
      <c r="A3050" t="s">
        <v>0</v>
      </c>
      <c r="B3050" t="s">
        <v>288</v>
      </c>
      <c r="C3050" t="s">
        <v>696</v>
      </c>
      <c r="D3050" t="s">
        <v>7423</v>
      </c>
      <c r="E3050" t="s">
        <v>51</v>
      </c>
      <c r="F3050" t="b">
        <v>0</v>
      </c>
      <c r="G3050" t="s">
        <v>30</v>
      </c>
      <c r="H3050" s="4">
        <v>45704.250902777778</v>
      </c>
      <c r="I3050" t="b">
        <v>1</v>
      </c>
      <c r="J3050" t="b">
        <v>1</v>
      </c>
      <c r="K3050" t="s">
        <v>24</v>
      </c>
      <c r="L3050" t="s">
        <v>36</v>
      </c>
      <c r="N3050">
        <v>25</v>
      </c>
      <c r="O3050" t="s">
        <v>2075</v>
      </c>
      <c r="P3050" t="s">
        <v>863</v>
      </c>
    </row>
    <row r="3051" spans="1:16" x14ac:dyDescent="0.55000000000000004">
      <c r="A3051" t="s">
        <v>19</v>
      </c>
      <c r="B3051" t="s">
        <v>7424</v>
      </c>
      <c r="C3051" t="s">
        <v>985</v>
      </c>
      <c r="D3051" t="s">
        <v>3973</v>
      </c>
      <c r="E3051" t="s">
        <v>20</v>
      </c>
      <c r="F3051" t="b">
        <v>0</v>
      </c>
      <c r="G3051" t="s">
        <v>27</v>
      </c>
      <c r="H3051" s="4">
        <v>45704.251006944447</v>
      </c>
      <c r="I3051" t="b">
        <v>0</v>
      </c>
      <c r="J3051" t="b">
        <v>1</v>
      </c>
      <c r="K3051" t="s">
        <v>24</v>
      </c>
      <c r="L3051" t="s">
        <v>22</v>
      </c>
      <c r="M3051">
        <v>260000</v>
      </c>
      <c r="O3051" t="s">
        <v>575</v>
      </c>
    </row>
    <row r="3052" spans="1:16" x14ac:dyDescent="0.55000000000000004">
      <c r="A3052" t="s">
        <v>1</v>
      </c>
      <c r="B3052" t="s">
        <v>661</v>
      </c>
      <c r="C3052" t="s">
        <v>386</v>
      </c>
      <c r="D3052" t="s">
        <v>3828</v>
      </c>
      <c r="E3052" t="s">
        <v>20</v>
      </c>
      <c r="F3052" t="b">
        <v>0</v>
      </c>
      <c r="G3052" t="s">
        <v>41</v>
      </c>
      <c r="H3052" s="4">
        <v>45704.251944444448</v>
      </c>
      <c r="I3052" t="b">
        <v>0</v>
      </c>
      <c r="J3052" t="b">
        <v>1</v>
      </c>
      <c r="K3052" t="s">
        <v>24</v>
      </c>
      <c r="L3052" t="s">
        <v>22</v>
      </c>
      <c r="M3052">
        <v>127275.203125</v>
      </c>
      <c r="O3052" t="s">
        <v>7425</v>
      </c>
      <c r="P3052" t="s">
        <v>7426</v>
      </c>
    </row>
    <row r="3053" spans="1:16" x14ac:dyDescent="0.55000000000000004">
      <c r="A3053" t="s">
        <v>0</v>
      </c>
      <c r="B3053" t="s">
        <v>7427</v>
      </c>
      <c r="C3053" t="s">
        <v>3180</v>
      </c>
      <c r="D3053" t="s">
        <v>2208</v>
      </c>
      <c r="E3053" t="s">
        <v>20</v>
      </c>
      <c r="F3053" t="b">
        <v>0</v>
      </c>
      <c r="G3053" t="s">
        <v>23</v>
      </c>
      <c r="H3053" s="4">
        <v>45704.269016203703</v>
      </c>
      <c r="I3053" t="b">
        <v>0</v>
      </c>
      <c r="J3053" t="b">
        <v>0</v>
      </c>
      <c r="K3053" t="s">
        <v>24</v>
      </c>
      <c r="L3053" t="s">
        <v>36</v>
      </c>
      <c r="N3053">
        <v>33.5</v>
      </c>
      <c r="O3053" t="s">
        <v>3375</v>
      </c>
      <c r="P3053" t="s">
        <v>963</v>
      </c>
    </row>
    <row r="3054" spans="1:16" x14ac:dyDescent="0.55000000000000004">
      <c r="A3054" t="s">
        <v>2</v>
      </c>
      <c r="B3054" t="s">
        <v>2</v>
      </c>
      <c r="C3054" t="s">
        <v>7428</v>
      </c>
      <c r="D3054" t="s">
        <v>4972</v>
      </c>
      <c r="E3054" t="s">
        <v>20</v>
      </c>
      <c r="F3054" t="b">
        <v>0</v>
      </c>
      <c r="G3054" t="s">
        <v>226</v>
      </c>
      <c r="H3054" s="4">
        <v>45704.273310185177</v>
      </c>
      <c r="I3054" t="b">
        <v>1</v>
      </c>
      <c r="J3054" t="b">
        <v>0</v>
      </c>
      <c r="K3054" t="s">
        <v>226</v>
      </c>
      <c r="L3054" t="s">
        <v>22</v>
      </c>
      <c r="M3054">
        <v>65000</v>
      </c>
      <c r="O3054" t="s">
        <v>7429</v>
      </c>
      <c r="P3054" t="s">
        <v>7430</v>
      </c>
    </row>
    <row r="3055" spans="1:16" x14ac:dyDescent="0.55000000000000004">
      <c r="A3055" t="s">
        <v>19</v>
      </c>
      <c r="B3055" t="s">
        <v>7519</v>
      </c>
      <c r="C3055" t="s">
        <v>213</v>
      </c>
      <c r="D3055" t="s">
        <v>2208</v>
      </c>
      <c r="E3055" t="s">
        <v>20</v>
      </c>
      <c r="F3055" t="b">
        <v>0</v>
      </c>
      <c r="G3055" t="s">
        <v>41</v>
      </c>
      <c r="H3055" s="4">
        <v>45704.292048611111</v>
      </c>
      <c r="I3055" t="b">
        <v>0</v>
      </c>
      <c r="J3055" t="b">
        <v>1</v>
      </c>
      <c r="K3055" t="s">
        <v>24</v>
      </c>
      <c r="L3055" t="s">
        <v>22</v>
      </c>
      <c r="M3055">
        <v>193000</v>
      </c>
      <c r="O3055" t="s">
        <v>405</v>
      </c>
      <c r="P3055" t="s">
        <v>7520</v>
      </c>
    </row>
    <row r="3056" spans="1:16" x14ac:dyDescent="0.55000000000000004">
      <c r="A3056" t="s">
        <v>2</v>
      </c>
      <c r="B3056" t="s">
        <v>7431</v>
      </c>
      <c r="C3056" t="s">
        <v>172</v>
      </c>
      <c r="D3056" t="s">
        <v>2208</v>
      </c>
      <c r="E3056" t="s">
        <v>20</v>
      </c>
      <c r="F3056" t="b">
        <v>0</v>
      </c>
      <c r="G3056" t="s">
        <v>27</v>
      </c>
      <c r="H3056" s="4">
        <v>45704.293217592603</v>
      </c>
      <c r="I3056" t="b">
        <v>0</v>
      </c>
      <c r="J3056" t="b">
        <v>0</v>
      </c>
      <c r="K3056" t="s">
        <v>24</v>
      </c>
      <c r="L3056" t="s">
        <v>22</v>
      </c>
      <c r="M3056">
        <v>180000</v>
      </c>
      <c r="O3056" t="s">
        <v>2868</v>
      </c>
      <c r="P3056" t="s">
        <v>7432</v>
      </c>
    </row>
    <row r="3057" spans="1:16" x14ac:dyDescent="0.55000000000000004">
      <c r="A3057" t="s">
        <v>0</v>
      </c>
      <c r="B3057" t="s">
        <v>4222</v>
      </c>
      <c r="D3057" t="s">
        <v>4220</v>
      </c>
      <c r="E3057" t="s">
        <v>20</v>
      </c>
      <c r="F3057" t="b">
        <v>0</v>
      </c>
      <c r="G3057" t="s">
        <v>1420</v>
      </c>
      <c r="H3057" s="4">
        <v>45704.298101851848</v>
      </c>
      <c r="I3057" t="b">
        <v>0</v>
      </c>
      <c r="J3057" t="b">
        <v>0</v>
      </c>
      <c r="K3057" t="s">
        <v>1420</v>
      </c>
      <c r="L3057" t="s">
        <v>22</v>
      </c>
      <c r="M3057">
        <v>65000</v>
      </c>
      <c r="O3057" t="s">
        <v>2946</v>
      </c>
      <c r="P3057" t="s">
        <v>1374</v>
      </c>
    </row>
    <row r="3058" spans="1:16" x14ac:dyDescent="0.55000000000000004">
      <c r="A3058" t="s">
        <v>1</v>
      </c>
      <c r="B3058" t="s">
        <v>7433</v>
      </c>
      <c r="C3058" t="s">
        <v>39</v>
      </c>
      <c r="D3058" t="s">
        <v>7434</v>
      </c>
      <c r="E3058" t="s">
        <v>20</v>
      </c>
      <c r="F3058" t="b">
        <v>1</v>
      </c>
      <c r="G3058" t="s">
        <v>1833</v>
      </c>
      <c r="H3058" s="4">
        <v>45704.299421296288</v>
      </c>
      <c r="I3058" t="b">
        <v>1</v>
      </c>
      <c r="J3058" t="b">
        <v>0</v>
      </c>
      <c r="K3058" t="s">
        <v>1833</v>
      </c>
      <c r="L3058" t="s">
        <v>22</v>
      </c>
      <c r="M3058">
        <v>47500</v>
      </c>
      <c r="O3058" t="s">
        <v>1426</v>
      </c>
    </row>
    <row r="3059" spans="1:16" x14ac:dyDescent="0.55000000000000004">
      <c r="A3059" t="s">
        <v>0</v>
      </c>
      <c r="B3059" t="s">
        <v>3335</v>
      </c>
      <c r="C3059" t="s">
        <v>160</v>
      </c>
      <c r="D3059" t="s">
        <v>4084</v>
      </c>
      <c r="E3059" t="s">
        <v>20</v>
      </c>
      <c r="F3059" t="b">
        <v>0</v>
      </c>
      <c r="G3059" t="s">
        <v>52</v>
      </c>
      <c r="H3059" s="4">
        <v>45704.303819444453</v>
      </c>
      <c r="I3059" t="b">
        <v>0</v>
      </c>
      <c r="J3059" t="b">
        <v>1</v>
      </c>
      <c r="K3059" t="s">
        <v>24</v>
      </c>
      <c r="L3059" t="s">
        <v>22</v>
      </c>
      <c r="M3059">
        <v>137500</v>
      </c>
      <c r="O3059" t="s">
        <v>88</v>
      </c>
      <c r="P3059" t="s">
        <v>7435</v>
      </c>
    </row>
    <row r="3060" spans="1:16" x14ac:dyDescent="0.55000000000000004">
      <c r="A3060" t="s">
        <v>89</v>
      </c>
      <c r="B3060" t="s">
        <v>7531</v>
      </c>
      <c r="C3060" t="s">
        <v>7532</v>
      </c>
      <c r="D3060" t="s">
        <v>4035</v>
      </c>
      <c r="E3060" t="s">
        <v>20</v>
      </c>
      <c r="F3060" t="b">
        <v>0</v>
      </c>
      <c r="G3060" t="s">
        <v>1119</v>
      </c>
      <c r="H3060" s="4">
        <v>45704.31212962963</v>
      </c>
      <c r="I3060" t="b">
        <v>0</v>
      </c>
      <c r="J3060" t="b">
        <v>0</v>
      </c>
      <c r="K3060" t="s">
        <v>1119</v>
      </c>
      <c r="L3060" t="s">
        <v>22</v>
      </c>
      <c r="M3060">
        <v>275000</v>
      </c>
      <c r="O3060" t="s">
        <v>7533</v>
      </c>
      <c r="P3060" t="s">
        <v>274</v>
      </c>
    </row>
    <row r="3061" spans="1:16" x14ac:dyDescent="0.55000000000000004">
      <c r="A3061" t="s">
        <v>139</v>
      </c>
      <c r="B3061" t="s">
        <v>7436</v>
      </c>
      <c r="C3061" t="s">
        <v>2500</v>
      </c>
      <c r="D3061" t="s">
        <v>3970</v>
      </c>
      <c r="E3061" t="s">
        <v>20</v>
      </c>
      <c r="F3061" t="b">
        <v>0</v>
      </c>
      <c r="G3061" t="s">
        <v>41</v>
      </c>
      <c r="H3061" s="4">
        <v>45704.333784722221</v>
      </c>
      <c r="I3061" t="b">
        <v>0</v>
      </c>
      <c r="J3061" t="b">
        <v>1</v>
      </c>
      <c r="K3061" t="s">
        <v>24</v>
      </c>
      <c r="L3061" t="s">
        <v>22</v>
      </c>
      <c r="M3061">
        <v>96000</v>
      </c>
      <c r="O3061" t="s">
        <v>7437</v>
      </c>
    </row>
    <row r="3062" spans="1:16" x14ac:dyDescent="0.55000000000000004">
      <c r="A3062" t="s">
        <v>40</v>
      </c>
      <c r="B3062" t="s">
        <v>7438</v>
      </c>
      <c r="C3062" t="s">
        <v>151</v>
      </c>
      <c r="D3062" t="s">
        <v>5133</v>
      </c>
      <c r="E3062" t="s">
        <v>20</v>
      </c>
      <c r="F3062" t="b">
        <v>0</v>
      </c>
      <c r="G3062" t="s">
        <v>30</v>
      </c>
      <c r="H3062" s="4">
        <v>45704.334583333337</v>
      </c>
      <c r="I3062" t="b">
        <v>0</v>
      </c>
      <c r="J3062" t="b">
        <v>1</v>
      </c>
      <c r="K3062" t="s">
        <v>24</v>
      </c>
      <c r="L3062" t="s">
        <v>22</v>
      </c>
      <c r="M3062">
        <v>149743</v>
      </c>
      <c r="O3062" t="s">
        <v>7439</v>
      </c>
      <c r="P3062" t="s">
        <v>7440</v>
      </c>
    </row>
    <row r="3063" spans="1:16" x14ac:dyDescent="0.55000000000000004">
      <c r="A3063" t="s">
        <v>2</v>
      </c>
      <c r="B3063" t="s">
        <v>7441</v>
      </c>
      <c r="C3063" t="s">
        <v>29</v>
      </c>
      <c r="D3063" t="s">
        <v>3957</v>
      </c>
      <c r="E3063" t="s">
        <v>20</v>
      </c>
      <c r="F3063" t="b">
        <v>0</v>
      </c>
      <c r="G3063" t="s">
        <v>27</v>
      </c>
      <c r="H3063" s="4">
        <v>45704.334675925929</v>
      </c>
      <c r="I3063" t="b">
        <v>0</v>
      </c>
      <c r="J3063" t="b">
        <v>1</v>
      </c>
      <c r="K3063" t="s">
        <v>24</v>
      </c>
      <c r="L3063" t="s">
        <v>36</v>
      </c>
      <c r="N3063">
        <v>38.215000152587891</v>
      </c>
      <c r="O3063" t="s">
        <v>2768</v>
      </c>
      <c r="P3063" t="s">
        <v>128</v>
      </c>
    </row>
    <row r="3064" spans="1:16" x14ac:dyDescent="0.55000000000000004">
      <c r="A3064" t="s">
        <v>2</v>
      </c>
      <c r="B3064" t="s">
        <v>7442</v>
      </c>
      <c r="C3064" t="s">
        <v>6313</v>
      </c>
      <c r="D3064" t="s">
        <v>3970</v>
      </c>
      <c r="E3064" t="s">
        <v>20</v>
      </c>
      <c r="F3064" t="b">
        <v>0</v>
      </c>
      <c r="G3064" t="s">
        <v>1420</v>
      </c>
      <c r="H3064" s="4">
        <v>45704.350810185177</v>
      </c>
      <c r="I3064" t="b">
        <v>0</v>
      </c>
      <c r="J3064" t="b">
        <v>0</v>
      </c>
      <c r="K3064" t="s">
        <v>1420</v>
      </c>
      <c r="L3064" t="s">
        <v>22</v>
      </c>
      <c r="M3064">
        <v>109605.5</v>
      </c>
      <c r="O3064" t="s">
        <v>7443</v>
      </c>
      <c r="P3064" t="s">
        <v>7444</v>
      </c>
    </row>
    <row r="3065" spans="1:16" x14ac:dyDescent="0.55000000000000004">
      <c r="A3065" t="s">
        <v>0</v>
      </c>
      <c r="B3065" t="s">
        <v>7445</v>
      </c>
      <c r="C3065" t="s">
        <v>39</v>
      </c>
      <c r="D3065" t="s">
        <v>3828</v>
      </c>
      <c r="E3065" t="s">
        <v>20</v>
      </c>
      <c r="F3065" t="b">
        <v>1</v>
      </c>
      <c r="G3065" t="s">
        <v>27</v>
      </c>
      <c r="H3065" s="4">
        <v>45704.375150462962</v>
      </c>
      <c r="I3065" t="b">
        <v>1</v>
      </c>
      <c r="J3065" t="b">
        <v>0</v>
      </c>
      <c r="K3065" t="s">
        <v>24</v>
      </c>
      <c r="L3065" t="s">
        <v>22</v>
      </c>
      <c r="M3065">
        <v>163085</v>
      </c>
      <c r="O3065" t="s">
        <v>7446</v>
      </c>
      <c r="P3065" t="s">
        <v>709</v>
      </c>
    </row>
    <row r="3066" spans="1:16" x14ac:dyDescent="0.55000000000000004">
      <c r="A3066" t="s">
        <v>0</v>
      </c>
      <c r="B3066" t="s">
        <v>7447</v>
      </c>
      <c r="C3066" t="s">
        <v>585</v>
      </c>
      <c r="D3066" t="s">
        <v>4084</v>
      </c>
      <c r="E3066" t="s">
        <v>20</v>
      </c>
      <c r="F3066" t="b">
        <v>0</v>
      </c>
      <c r="G3066" t="s">
        <v>41</v>
      </c>
      <c r="H3066" s="4">
        <v>45704.375474537039</v>
      </c>
      <c r="I3066" t="b">
        <v>0</v>
      </c>
      <c r="J3066" t="b">
        <v>0</v>
      </c>
      <c r="K3066" t="s">
        <v>24</v>
      </c>
      <c r="L3066" t="s">
        <v>22</v>
      </c>
      <c r="M3066">
        <v>125000</v>
      </c>
      <c r="O3066" t="s">
        <v>374</v>
      </c>
      <c r="P3066" t="s">
        <v>7448</v>
      </c>
    </row>
    <row r="3067" spans="1:16" x14ac:dyDescent="0.55000000000000004">
      <c r="A3067" t="s">
        <v>1</v>
      </c>
      <c r="B3067" t="s">
        <v>4431</v>
      </c>
      <c r="C3067" t="s">
        <v>949</v>
      </c>
      <c r="D3067" t="s">
        <v>4432</v>
      </c>
      <c r="E3067" t="s">
        <v>20</v>
      </c>
      <c r="F3067" t="b">
        <v>0</v>
      </c>
      <c r="G3067" t="s">
        <v>30</v>
      </c>
      <c r="H3067" s="4">
        <v>45704.376006944447</v>
      </c>
      <c r="I3067" t="b">
        <v>0</v>
      </c>
      <c r="J3067" t="b">
        <v>1</v>
      </c>
      <c r="K3067" t="s">
        <v>24</v>
      </c>
      <c r="L3067" t="s">
        <v>22</v>
      </c>
      <c r="M3067">
        <v>99000</v>
      </c>
      <c r="O3067" t="s">
        <v>1763</v>
      </c>
      <c r="P3067" t="s">
        <v>4433</v>
      </c>
    </row>
    <row r="3068" spans="1:16" x14ac:dyDescent="0.55000000000000004">
      <c r="A3068" t="s">
        <v>0</v>
      </c>
      <c r="B3068" t="s">
        <v>5421</v>
      </c>
      <c r="C3068" t="s">
        <v>372</v>
      </c>
      <c r="D3068" t="s">
        <v>3957</v>
      </c>
      <c r="E3068" t="s">
        <v>34</v>
      </c>
      <c r="F3068" t="b">
        <v>0</v>
      </c>
      <c r="G3068" t="s">
        <v>27</v>
      </c>
      <c r="H3068" s="4">
        <v>45704.416701388887</v>
      </c>
      <c r="I3068" t="b">
        <v>1</v>
      </c>
      <c r="J3068" t="b">
        <v>0</v>
      </c>
      <c r="K3068" t="s">
        <v>24</v>
      </c>
      <c r="L3068" t="s">
        <v>36</v>
      </c>
      <c r="N3068">
        <v>27.979999542236332</v>
      </c>
      <c r="O3068" t="s">
        <v>4622</v>
      </c>
    </row>
    <row r="3069" spans="1:16" x14ac:dyDescent="0.55000000000000004">
      <c r="A3069" t="s">
        <v>40</v>
      </c>
      <c r="B3069" t="s">
        <v>7449</v>
      </c>
      <c r="C3069" t="s">
        <v>1546</v>
      </c>
      <c r="D3069" t="s">
        <v>3828</v>
      </c>
      <c r="E3069" t="s">
        <v>20</v>
      </c>
      <c r="F3069" t="b">
        <v>0</v>
      </c>
      <c r="G3069" t="s">
        <v>27</v>
      </c>
      <c r="H3069" s="4">
        <v>45704.417939814812</v>
      </c>
      <c r="I3069" t="b">
        <v>0</v>
      </c>
      <c r="J3069" t="b">
        <v>1</v>
      </c>
      <c r="K3069" t="s">
        <v>24</v>
      </c>
      <c r="L3069" t="s">
        <v>22</v>
      </c>
      <c r="M3069">
        <v>162225</v>
      </c>
      <c r="O3069" t="s">
        <v>254</v>
      </c>
      <c r="P3069" t="s">
        <v>7450</v>
      </c>
    </row>
    <row r="3070" spans="1:16" x14ac:dyDescent="0.55000000000000004">
      <c r="A3070" t="s">
        <v>40</v>
      </c>
      <c r="B3070" t="s">
        <v>2541</v>
      </c>
      <c r="C3070" t="s">
        <v>3347</v>
      </c>
      <c r="D3070" t="s">
        <v>3973</v>
      </c>
      <c r="E3070" t="s">
        <v>20</v>
      </c>
      <c r="F3070" t="b">
        <v>0</v>
      </c>
      <c r="G3070" t="s">
        <v>27</v>
      </c>
      <c r="H3070" s="4">
        <v>45704.418842592589</v>
      </c>
      <c r="I3070" t="b">
        <v>0</v>
      </c>
      <c r="J3070" t="b">
        <v>1</v>
      </c>
      <c r="K3070" t="s">
        <v>24</v>
      </c>
      <c r="L3070" t="s">
        <v>22</v>
      </c>
      <c r="M3070">
        <v>110500</v>
      </c>
      <c r="O3070" t="s">
        <v>2227</v>
      </c>
      <c r="P3070" t="s">
        <v>4333</v>
      </c>
    </row>
    <row r="3071" spans="1:16" x14ac:dyDescent="0.55000000000000004">
      <c r="A3071" t="s">
        <v>2</v>
      </c>
      <c r="B3071" t="s">
        <v>4385</v>
      </c>
      <c r="C3071" t="s">
        <v>3515</v>
      </c>
      <c r="D3071" t="s">
        <v>2208</v>
      </c>
      <c r="E3071" t="s">
        <v>34</v>
      </c>
      <c r="F3071" t="b">
        <v>0</v>
      </c>
      <c r="G3071" t="s">
        <v>41</v>
      </c>
      <c r="H3071" s="4">
        <v>45704.418923611112</v>
      </c>
      <c r="I3071" t="b">
        <v>0</v>
      </c>
      <c r="J3071" t="b">
        <v>1</v>
      </c>
      <c r="K3071" t="s">
        <v>24</v>
      </c>
      <c r="L3071" t="s">
        <v>22</v>
      </c>
      <c r="M3071">
        <v>165000</v>
      </c>
      <c r="O3071" t="s">
        <v>428</v>
      </c>
      <c r="P3071" t="s">
        <v>7451</v>
      </c>
    </row>
    <row r="3072" spans="1:16" x14ac:dyDescent="0.55000000000000004">
      <c r="A3072" t="s">
        <v>89</v>
      </c>
      <c r="B3072" t="s">
        <v>7452</v>
      </c>
      <c r="C3072" t="s">
        <v>7313</v>
      </c>
      <c r="D3072" t="s">
        <v>2208</v>
      </c>
      <c r="E3072" t="s">
        <v>34</v>
      </c>
      <c r="F3072" t="b">
        <v>0</v>
      </c>
      <c r="G3072" t="s">
        <v>41</v>
      </c>
      <c r="H3072" s="4">
        <v>45704.433148148149</v>
      </c>
      <c r="I3072" t="b">
        <v>0</v>
      </c>
      <c r="J3072" t="b">
        <v>1</v>
      </c>
      <c r="K3072" t="s">
        <v>24</v>
      </c>
      <c r="L3072" t="s">
        <v>22</v>
      </c>
      <c r="M3072">
        <v>195000</v>
      </c>
      <c r="O3072" t="s">
        <v>428</v>
      </c>
      <c r="P3072" t="s">
        <v>7453</v>
      </c>
    </row>
    <row r="3073" spans="1:16" x14ac:dyDescent="0.55000000000000004">
      <c r="A3073" t="s">
        <v>2</v>
      </c>
      <c r="B3073" t="s">
        <v>6517</v>
      </c>
      <c r="C3073" t="s">
        <v>151</v>
      </c>
      <c r="D3073" t="s">
        <v>3973</v>
      </c>
      <c r="E3073" t="s">
        <v>20</v>
      </c>
      <c r="F3073" t="b">
        <v>0</v>
      </c>
      <c r="G3073" t="s">
        <v>30</v>
      </c>
      <c r="H3073" s="4">
        <v>45704.45925925926</v>
      </c>
      <c r="I3073" t="b">
        <v>0</v>
      </c>
      <c r="J3073" t="b">
        <v>1</v>
      </c>
      <c r="K3073" t="s">
        <v>24</v>
      </c>
      <c r="L3073" t="s">
        <v>22</v>
      </c>
      <c r="M3073">
        <v>140500</v>
      </c>
      <c r="O3073" t="s">
        <v>6518</v>
      </c>
      <c r="P3073" t="s">
        <v>6519</v>
      </c>
    </row>
    <row r="3074" spans="1:16" x14ac:dyDescent="0.55000000000000004">
      <c r="A3074" t="s">
        <v>2</v>
      </c>
      <c r="B3074" t="s">
        <v>307</v>
      </c>
      <c r="C3074" t="s">
        <v>39</v>
      </c>
      <c r="D3074" t="s">
        <v>7454</v>
      </c>
      <c r="E3074" t="s">
        <v>20</v>
      </c>
      <c r="F3074" t="b">
        <v>1</v>
      </c>
      <c r="G3074" t="s">
        <v>1094</v>
      </c>
      <c r="H3074" s="4">
        <v>45704.489560185182</v>
      </c>
      <c r="I3074" t="b">
        <v>1</v>
      </c>
      <c r="J3074" t="b">
        <v>0</v>
      </c>
      <c r="K3074" t="s">
        <v>1094</v>
      </c>
      <c r="L3074" t="s">
        <v>22</v>
      </c>
      <c r="M3074">
        <v>200000</v>
      </c>
      <c r="O3074" t="s">
        <v>7455</v>
      </c>
      <c r="P3074" t="s">
        <v>1818</v>
      </c>
    </row>
    <row r="3075" spans="1:16" x14ac:dyDescent="0.55000000000000004">
      <c r="A3075" t="s">
        <v>1</v>
      </c>
      <c r="B3075" t="s">
        <v>2955</v>
      </c>
      <c r="C3075" t="s">
        <v>2765</v>
      </c>
      <c r="D3075" t="s">
        <v>3973</v>
      </c>
      <c r="E3075" t="s">
        <v>20</v>
      </c>
      <c r="F3075" t="b">
        <v>0</v>
      </c>
      <c r="G3075" t="s">
        <v>52</v>
      </c>
      <c r="H3075" s="4">
        <v>45704.500891203701</v>
      </c>
      <c r="I3075" t="b">
        <v>0</v>
      </c>
      <c r="J3075" t="b">
        <v>1</v>
      </c>
      <c r="K3075" t="s">
        <v>24</v>
      </c>
      <c r="L3075" t="s">
        <v>22</v>
      </c>
      <c r="M3075">
        <v>174000</v>
      </c>
      <c r="O3075" t="s">
        <v>5482</v>
      </c>
      <c r="P3075" t="s">
        <v>603</v>
      </c>
    </row>
    <row r="3076" spans="1:16" x14ac:dyDescent="0.55000000000000004">
      <c r="A3076" t="s">
        <v>2</v>
      </c>
      <c r="B3076" t="s">
        <v>7406</v>
      </c>
      <c r="C3076" t="s">
        <v>3608</v>
      </c>
      <c r="D3076" t="s">
        <v>3973</v>
      </c>
      <c r="E3076" t="s">
        <v>20</v>
      </c>
      <c r="F3076" t="b">
        <v>0</v>
      </c>
      <c r="G3076" t="s">
        <v>27</v>
      </c>
      <c r="H3076" s="4">
        <v>45704.501215277778</v>
      </c>
      <c r="I3076" t="b">
        <v>0</v>
      </c>
      <c r="J3076" t="b">
        <v>0</v>
      </c>
      <c r="K3076" t="s">
        <v>24</v>
      </c>
      <c r="L3076" t="s">
        <v>22</v>
      </c>
      <c r="M3076">
        <v>82850</v>
      </c>
      <c r="O3076" t="s">
        <v>5482</v>
      </c>
      <c r="P3076" t="s">
        <v>3772</v>
      </c>
    </row>
    <row r="3077" spans="1:16" x14ac:dyDescent="0.55000000000000004">
      <c r="A3077" t="s">
        <v>2</v>
      </c>
      <c r="B3077" t="s">
        <v>7456</v>
      </c>
      <c r="C3077" t="s">
        <v>114</v>
      </c>
      <c r="D3077" t="s">
        <v>3973</v>
      </c>
      <c r="E3077" t="s">
        <v>20</v>
      </c>
      <c r="F3077" t="b">
        <v>0</v>
      </c>
      <c r="G3077" t="s">
        <v>27</v>
      </c>
      <c r="H3077" s="4">
        <v>45704.501689814817</v>
      </c>
      <c r="I3077" t="b">
        <v>0</v>
      </c>
      <c r="J3077" t="b">
        <v>1</v>
      </c>
      <c r="K3077" t="s">
        <v>24</v>
      </c>
      <c r="L3077" t="s">
        <v>22</v>
      </c>
      <c r="M3077">
        <v>207500</v>
      </c>
      <c r="O3077" t="s">
        <v>341</v>
      </c>
      <c r="P3077" t="s">
        <v>7457</v>
      </c>
    </row>
    <row r="3078" spans="1:16" x14ac:dyDescent="0.55000000000000004">
      <c r="A3078" t="s">
        <v>28</v>
      </c>
      <c r="B3078" t="s">
        <v>7458</v>
      </c>
      <c r="C3078" t="s">
        <v>39</v>
      </c>
      <c r="D3078" t="s">
        <v>3973</v>
      </c>
      <c r="E3078" t="s">
        <v>20</v>
      </c>
      <c r="F3078" t="b">
        <v>1</v>
      </c>
      <c r="G3078" t="s">
        <v>106</v>
      </c>
      <c r="H3078" s="4">
        <v>45704.50849537037</v>
      </c>
      <c r="I3078" t="b">
        <v>0</v>
      </c>
      <c r="J3078" t="b">
        <v>0</v>
      </c>
      <c r="K3078" t="s">
        <v>106</v>
      </c>
      <c r="L3078" t="s">
        <v>36</v>
      </c>
      <c r="N3078">
        <v>50</v>
      </c>
      <c r="O3078" t="s">
        <v>7413</v>
      </c>
      <c r="P3078" t="s">
        <v>7459</v>
      </c>
    </row>
    <row r="3079" spans="1:16" x14ac:dyDescent="0.55000000000000004">
      <c r="A3079" t="s">
        <v>139</v>
      </c>
      <c r="B3079" t="s">
        <v>7460</v>
      </c>
      <c r="C3079" t="s">
        <v>1867</v>
      </c>
      <c r="D3079" t="s">
        <v>2208</v>
      </c>
      <c r="E3079" t="s">
        <v>105</v>
      </c>
      <c r="F3079" t="b">
        <v>0</v>
      </c>
      <c r="G3079" t="s">
        <v>27</v>
      </c>
      <c r="H3079" s="4">
        <v>45704.54178240741</v>
      </c>
      <c r="I3079" t="b">
        <v>0</v>
      </c>
      <c r="J3079" t="b">
        <v>1</v>
      </c>
      <c r="K3079" t="s">
        <v>24</v>
      </c>
      <c r="L3079" t="s">
        <v>22</v>
      </c>
      <c r="M3079">
        <v>93500</v>
      </c>
      <c r="O3079" t="s">
        <v>7461</v>
      </c>
      <c r="P3079" t="s">
        <v>2014</v>
      </c>
    </row>
    <row r="3080" spans="1:16" x14ac:dyDescent="0.55000000000000004">
      <c r="A3080" t="s">
        <v>1</v>
      </c>
      <c r="B3080" t="s">
        <v>2473</v>
      </c>
      <c r="C3080" t="s">
        <v>1845</v>
      </c>
      <c r="D3080" t="s">
        <v>4084</v>
      </c>
      <c r="E3080" t="s">
        <v>20</v>
      </c>
      <c r="F3080" t="b">
        <v>0</v>
      </c>
      <c r="G3080" t="s">
        <v>27</v>
      </c>
      <c r="H3080" s="4">
        <v>45704.543252314812</v>
      </c>
      <c r="I3080" t="b">
        <v>0</v>
      </c>
      <c r="J3080" t="b">
        <v>1</v>
      </c>
      <c r="K3080" t="s">
        <v>24</v>
      </c>
      <c r="L3080" t="s">
        <v>22</v>
      </c>
      <c r="M3080">
        <v>145000</v>
      </c>
      <c r="O3080" t="s">
        <v>1388</v>
      </c>
      <c r="P3080" t="s">
        <v>7462</v>
      </c>
    </row>
    <row r="3081" spans="1:16" x14ac:dyDescent="0.55000000000000004">
      <c r="A3081" t="s">
        <v>40</v>
      </c>
      <c r="B3081" t="s">
        <v>7463</v>
      </c>
      <c r="C3081" t="s">
        <v>2701</v>
      </c>
      <c r="D3081" t="s">
        <v>3828</v>
      </c>
      <c r="E3081" t="s">
        <v>20</v>
      </c>
      <c r="F3081" t="b">
        <v>0</v>
      </c>
      <c r="G3081" t="s">
        <v>41</v>
      </c>
      <c r="H3081" s="4">
        <v>45704.543657407397</v>
      </c>
      <c r="I3081" t="b">
        <v>1</v>
      </c>
      <c r="J3081" t="b">
        <v>1</v>
      </c>
      <c r="K3081" t="s">
        <v>24</v>
      </c>
      <c r="L3081" t="s">
        <v>36</v>
      </c>
      <c r="N3081">
        <v>60</v>
      </c>
      <c r="O3081" t="s">
        <v>7464</v>
      </c>
      <c r="P3081" t="s">
        <v>7465</v>
      </c>
    </row>
    <row r="3082" spans="1:16" x14ac:dyDescent="0.55000000000000004">
      <c r="A3082" t="s">
        <v>19</v>
      </c>
      <c r="B3082" t="s">
        <v>7466</v>
      </c>
      <c r="C3082" t="s">
        <v>2765</v>
      </c>
      <c r="D3082" t="s">
        <v>3957</v>
      </c>
      <c r="E3082" t="s">
        <v>20</v>
      </c>
      <c r="F3082" t="b">
        <v>0</v>
      </c>
      <c r="G3082" t="s">
        <v>23</v>
      </c>
      <c r="H3082" s="4">
        <v>45704.581053240741</v>
      </c>
      <c r="I3082" t="b">
        <v>0</v>
      </c>
      <c r="J3082" t="b">
        <v>1</v>
      </c>
      <c r="K3082" t="s">
        <v>24</v>
      </c>
      <c r="L3082" t="s">
        <v>36</v>
      </c>
      <c r="N3082">
        <v>11.335000038146971</v>
      </c>
      <c r="O3082" t="s">
        <v>254</v>
      </c>
      <c r="P3082" t="s">
        <v>1637</v>
      </c>
    </row>
    <row r="3083" spans="1:16" x14ac:dyDescent="0.55000000000000004">
      <c r="A3083" t="s">
        <v>0</v>
      </c>
      <c r="B3083" t="s">
        <v>7467</v>
      </c>
      <c r="C3083" t="s">
        <v>859</v>
      </c>
      <c r="D3083" t="s">
        <v>3957</v>
      </c>
      <c r="E3083" t="s">
        <v>20</v>
      </c>
      <c r="F3083" t="b">
        <v>0</v>
      </c>
      <c r="G3083" t="s">
        <v>27</v>
      </c>
      <c r="H3083" s="4">
        <v>45704.583518518521</v>
      </c>
      <c r="I3083" t="b">
        <v>0</v>
      </c>
      <c r="J3083" t="b">
        <v>1</v>
      </c>
      <c r="K3083" t="s">
        <v>24</v>
      </c>
      <c r="L3083" t="s">
        <v>36</v>
      </c>
      <c r="N3083">
        <v>24.014999389648441</v>
      </c>
      <c r="O3083" t="s">
        <v>7468</v>
      </c>
      <c r="P3083" t="s">
        <v>1304</v>
      </c>
    </row>
    <row r="3084" spans="1:16" x14ac:dyDescent="0.55000000000000004">
      <c r="A3084" t="s">
        <v>25</v>
      </c>
      <c r="B3084" t="s">
        <v>7521</v>
      </c>
      <c r="C3084" t="s">
        <v>82</v>
      </c>
      <c r="D3084" t="s">
        <v>3828</v>
      </c>
      <c r="E3084" t="s">
        <v>20</v>
      </c>
      <c r="F3084" t="b">
        <v>0</v>
      </c>
      <c r="G3084" t="s">
        <v>27</v>
      </c>
      <c r="H3084" s="4">
        <v>45704.584178240737</v>
      </c>
      <c r="I3084" t="b">
        <v>0</v>
      </c>
      <c r="J3084" t="b">
        <v>1</v>
      </c>
      <c r="K3084" t="s">
        <v>24</v>
      </c>
      <c r="L3084" t="s">
        <v>22</v>
      </c>
      <c r="M3084">
        <v>85210.5</v>
      </c>
      <c r="O3084" t="s">
        <v>7522</v>
      </c>
      <c r="P3084" t="s">
        <v>2884</v>
      </c>
    </row>
    <row r="3085" spans="1:16" x14ac:dyDescent="0.55000000000000004">
      <c r="A3085" t="s">
        <v>28</v>
      </c>
      <c r="B3085" t="s">
        <v>7469</v>
      </c>
      <c r="C3085" t="s">
        <v>24</v>
      </c>
      <c r="D3085" t="s">
        <v>3973</v>
      </c>
      <c r="E3085" t="s">
        <v>20</v>
      </c>
      <c r="F3085" t="b">
        <v>0</v>
      </c>
      <c r="G3085" t="s">
        <v>27</v>
      </c>
      <c r="H3085" s="4">
        <v>45704.585509259261</v>
      </c>
      <c r="I3085" t="b">
        <v>0</v>
      </c>
      <c r="J3085" t="b">
        <v>0</v>
      </c>
      <c r="K3085" t="s">
        <v>24</v>
      </c>
      <c r="L3085" t="s">
        <v>22</v>
      </c>
      <c r="M3085">
        <v>155000</v>
      </c>
      <c r="O3085" t="s">
        <v>7470</v>
      </c>
      <c r="P3085" t="s">
        <v>7471</v>
      </c>
    </row>
    <row r="3086" spans="1:16" x14ac:dyDescent="0.55000000000000004">
      <c r="A3086" t="s">
        <v>191</v>
      </c>
      <c r="B3086" t="s">
        <v>7472</v>
      </c>
      <c r="C3086" t="s">
        <v>972</v>
      </c>
      <c r="D3086" t="s">
        <v>4084</v>
      </c>
      <c r="E3086" t="s">
        <v>20</v>
      </c>
      <c r="F3086" t="b">
        <v>0</v>
      </c>
      <c r="G3086" t="s">
        <v>862</v>
      </c>
      <c r="H3086" s="4">
        <v>45704.589016203703</v>
      </c>
      <c r="I3086" t="b">
        <v>0</v>
      </c>
      <c r="J3086" t="b">
        <v>0</v>
      </c>
      <c r="K3086" t="s">
        <v>862</v>
      </c>
      <c r="L3086" t="s">
        <v>22</v>
      </c>
      <c r="M3086">
        <v>127500</v>
      </c>
      <c r="O3086" t="s">
        <v>7473</v>
      </c>
      <c r="P3086" t="s">
        <v>7474</v>
      </c>
    </row>
    <row r="3087" spans="1:16" x14ac:dyDescent="0.55000000000000004">
      <c r="A3087" t="s">
        <v>0</v>
      </c>
      <c r="B3087" t="s">
        <v>5357</v>
      </c>
      <c r="C3087" t="s">
        <v>5358</v>
      </c>
      <c r="D3087" t="s">
        <v>3828</v>
      </c>
      <c r="E3087" t="s">
        <v>219</v>
      </c>
      <c r="F3087" t="b">
        <v>0</v>
      </c>
      <c r="G3087" t="s">
        <v>27</v>
      </c>
      <c r="H3087" s="4">
        <v>45704.625069444453</v>
      </c>
      <c r="I3087" t="b">
        <v>1</v>
      </c>
      <c r="J3087" t="b">
        <v>1</v>
      </c>
      <c r="K3087" t="s">
        <v>24</v>
      </c>
      <c r="L3087" t="s">
        <v>36</v>
      </c>
      <c r="N3087">
        <v>26.494998931884769</v>
      </c>
      <c r="O3087" t="s">
        <v>3769</v>
      </c>
      <c r="P3087" t="s">
        <v>1702</v>
      </c>
    </row>
    <row r="3088" spans="1:16" x14ac:dyDescent="0.55000000000000004">
      <c r="A3088" t="s">
        <v>0</v>
      </c>
      <c r="B3088" t="s">
        <v>7475</v>
      </c>
      <c r="C3088" t="s">
        <v>179</v>
      </c>
      <c r="D3088" t="s">
        <v>2208</v>
      </c>
      <c r="E3088" t="s">
        <v>20</v>
      </c>
      <c r="F3088" t="b">
        <v>0</v>
      </c>
      <c r="G3088" t="s">
        <v>27</v>
      </c>
      <c r="H3088" s="4">
        <v>45704.625173611108</v>
      </c>
      <c r="I3088" t="b">
        <v>0</v>
      </c>
      <c r="J3088" t="b">
        <v>0</v>
      </c>
      <c r="K3088" t="s">
        <v>24</v>
      </c>
      <c r="L3088" t="s">
        <v>22</v>
      </c>
      <c r="M3088">
        <v>61750</v>
      </c>
      <c r="O3088" t="s">
        <v>7476</v>
      </c>
      <c r="P3088" t="s">
        <v>7477</v>
      </c>
    </row>
    <row r="3089" spans="1:16" x14ac:dyDescent="0.55000000000000004">
      <c r="A3089" t="s">
        <v>0</v>
      </c>
      <c r="B3089" t="s">
        <v>7478</v>
      </c>
      <c r="C3089" t="s">
        <v>2883</v>
      </c>
      <c r="D3089" t="s">
        <v>3828</v>
      </c>
      <c r="E3089" t="s">
        <v>51</v>
      </c>
      <c r="F3089" t="b">
        <v>0</v>
      </c>
      <c r="G3089" t="s">
        <v>30</v>
      </c>
      <c r="H3089" s="4">
        <v>45704.625601851847</v>
      </c>
      <c r="I3089" t="b">
        <v>1</v>
      </c>
      <c r="J3089" t="b">
        <v>0</v>
      </c>
      <c r="K3089" t="s">
        <v>24</v>
      </c>
      <c r="L3089" t="s">
        <v>36</v>
      </c>
      <c r="N3089">
        <v>53.5</v>
      </c>
      <c r="O3089" t="s">
        <v>7479</v>
      </c>
      <c r="P3089" t="s">
        <v>338</v>
      </c>
    </row>
    <row r="3090" spans="1:16" x14ac:dyDescent="0.55000000000000004">
      <c r="A3090" t="s">
        <v>1</v>
      </c>
      <c r="B3090" t="s">
        <v>4444</v>
      </c>
      <c r="C3090" t="s">
        <v>122</v>
      </c>
      <c r="D3090" t="s">
        <v>3973</v>
      </c>
      <c r="E3090" t="s">
        <v>20</v>
      </c>
      <c r="F3090" t="b">
        <v>0</v>
      </c>
      <c r="G3090" t="s">
        <v>52</v>
      </c>
      <c r="H3090" s="4">
        <v>45704.625740740739</v>
      </c>
      <c r="I3090" t="b">
        <v>0</v>
      </c>
      <c r="J3090" t="b">
        <v>1</v>
      </c>
      <c r="K3090" t="s">
        <v>24</v>
      </c>
      <c r="L3090" t="s">
        <v>22</v>
      </c>
      <c r="M3090">
        <v>222545</v>
      </c>
      <c r="O3090" t="s">
        <v>759</v>
      </c>
      <c r="P3090" t="s">
        <v>2237</v>
      </c>
    </row>
    <row r="3091" spans="1:16" x14ac:dyDescent="0.55000000000000004">
      <c r="A3091" t="s">
        <v>1</v>
      </c>
      <c r="B3091" t="s">
        <v>7480</v>
      </c>
      <c r="C3091" t="s">
        <v>82</v>
      </c>
      <c r="D3091" t="s">
        <v>4084</v>
      </c>
      <c r="E3091" t="s">
        <v>20</v>
      </c>
      <c r="F3091" t="b">
        <v>0</v>
      </c>
      <c r="G3091" t="s">
        <v>27</v>
      </c>
      <c r="H3091" s="4">
        <v>45704.626018518517</v>
      </c>
      <c r="I3091" t="b">
        <v>0</v>
      </c>
      <c r="J3091" t="b">
        <v>0</v>
      </c>
      <c r="K3091" t="s">
        <v>24</v>
      </c>
      <c r="L3091" t="s">
        <v>22</v>
      </c>
      <c r="M3091">
        <v>155000</v>
      </c>
      <c r="O3091" t="s">
        <v>377</v>
      </c>
      <c r="P3091" t="s">
        <v>3559</v>
      </c>
    </row>
    <row r="3092" spans="1:16" x14ac:dyDescent="0.55000000000000004">
      <c r="A3092" t="s">
        <v>2</v>
      </c>
      <c r="B3092" t="s">
        <v>7481</v>
      </c>
      <c r="C3092" t="s">
        <v>24</v>
      </c>
      <c r="D3092" t="s">
        <v>4328</v>
      </c>
      <c r="E3092" t="s">
        <v>20</v>
      </c>
      <c r="F3092" t="b">
        <v>0</v>
      </c>
      <c r="G3092" t="s">
        <v>27</v>
      </c>
      <c r="H3092" s="4">
        <v>45704.626979166656</v>
      </c>
      <c r="I3092" t="b">
        <v>0</v>
      </c>
      <c r="J3092" t="b">
        <v>0</v>
      </c>
      <c r="K3092" t="s">
        <v>24</v>
      </c>
      <c r="L3092" t="s">
        <v>22</v>
      </c>
      <c r="M3092">
        <v>126500</v>
      </c>
      <c r="O3092" t="s">
        <v>7482</v>
      </c>
      <c r="P3092" t="s">
        <v>7483</v>
      </c>
    </row>
    <row r="3093" spans="1:16" x14ac:dyDescent="0.55000000000000004">
      <c r="A3093" t="s">
        <v>0</v>
      </c>
      <c r="B3093" t="s">
        <v>2760</v>
      </c>
      <c r="C3093" t="s">
        <v>236</v>
      </c>
      <c r="D3093" t="s">
        <v>2208</v>
      </c>
      <c r="E3093" t="s">
        <v>20</v>
      </c>
      <c r="F3093" t="b">
        <v>0</v>
      </c>
      <c r="G3093" t="s">
        <v>27</v>
      </c>
      <c r="H3093" s="4">
        <v>45704.666817129633</v>
      </c>
      <c r="I3093" t="b">
        <v>0</v>
      </c>
      <c r="J3093" t="b">
        <v>1</v>
      </c>
      <c r="K3093" t="s">
        <v>24</v>
      </c>
      <c r="L3093" t="s">
        <v>22</v>
      </c>
      <c r="M3093">
        <v>120000</v>
      </c>
      <c r="O3093" t="s">
        <v>301</v>
      </c>
      <c r="P3093" t="s">
        <v>7484</v>
      </c>
    </row>
    <row r="3094" spans="1:16" x14ac:dyDescent="0.55000000000000004">
      <c r="A3094" t="s">
        <v>0</v>
      </c>
      <c r="B3094" t="s">
        <v>7485</v>
      </c>
      <c r="C3094" t="s">
        <v>179</v>
      </c>
      <c r="D3094" t="s">
        <v>3828</v>
      </c>
      <c r="E3094" t="s">
        <v>20</v>
      </c>
      <c r="F3094" t="b">
        <v>0</v>
      </c>
      <c r="G3094" t="s">
        <v>27</v>
      </c>
      <c r="H3094" s="4">
        <v>45704.66684027778</v>
      </c>
      <c r="I3094" t="b">
        <v>0</v>
      </c>
      <c r="J3094" t="b">
        <v>1</v>
      </c>
      <c r="K3094" t="s">
        <v>24</v>
      </c>
      <c r="L3094" t="s">
        <v>22</v>
      </c>
      <c r="M3094">
        <v>79871.5</v>
      </c>
      <c r="O3094" t="s">
        <v>3851</v>
      </c>
      <c r="P3094" t="s">
        <v>7486</v>
      </c>
    </row>
    <row r="3095" spans="1:16" x14ac:dyDescent="0.55000000000000004">
      <c r="A3095" t="s">
        <v>139</v>
      </c>
      <c r="B3095" t="s">
        <v>277</v>
      </c>
      <c r="C3095" t="s">
        <v>1065</v>
      </c>
      <c r="D3095" t="s">
        <v>3973</v>
      </c>
      <c r="E3095" t="s">
        <v>20</v>
      </c>
      <c r="F3095" t="b">
        <v>0</v>
      </c>
      <c r="G3095" t="s">
        <v>35</v>
      </c>
      <c r="H3095" s="4">
        <v>45704.667071759257</v>
      </c>
      <c r="I3095" t="b">
        <v>0</v>
      </c>
      <c r="J3095" t="b">
        <v>0</v>
      </c>
      <c r="K3095" t="s">
        <v>24</v>
      </c>
      <c r="L3095" t="s">
        <v>36</v>
      </c>
      <c r="N3095">
        <v>60</v>
      </c>
      <c r="O3095" t="s">
        <v>200</v>
      </c>
      <c r="P3095" t="s">
        <v>7539</v>
      </c>
    </row>
    <row r="3096" spans="1:16" x14ac:dyDescent="0.55000000000000004">
      <c r="A3096" t="s">
        <v>139</v>
      </c>
      <c r="B3096" t="s">
        <v>7487</v>
      </c>
      <c r="C3096" t="s">
        <v>1421</v>
      </c>
      <c r="D3096" t="s">
        <v>3828</v>
      </c>
      <c r="E3096" t="s">
        <v>20</v>
      </c>
      <c r="F3096" t="b">
        <v>0</v>
      </c>
      <c r="G3096" t="s">
        <v>52</v>
      </c>
      <c r="H3096" s="4">
        <v>45704.667858796303</v>
      </c>
      <c r="I3096" t="b">
        <v>0</v>
      </c>
      <c r="J3096" t="b">
        <v>1</v>
      </c>
      <c r="K3096" t="s">
        <v>24</v>
      </c>
      <c r="L3096" t="s">
        <v>22</v>
      </c>
      <c r="M3096">
        <v>120000</v>
      </c>
      <c r="O3096" t="s">
        <v>7488</v>
      </c>
      <c r="P3096" t="s">
        <v>7489</v>
      </c>
    </row>
    <row r="3097" spans="1:16" x14ac:dyDescent="0.55000000000000004">
      <c r="A3097" t="s">
        <v>40</v>
      </c>
      <c r="B3097" t="s">
        <v>7490</v>
      </c>
      <c r="C3097" t="s">
        <v>825</v>
      </c>
      <c r="D3097" t="s">
        <v>3828</v>
      </c>
      <c r="E3097" t="s">
        <v>20</v>
      </c>
      <c r="F3097" t="b">
        <v>0</v>
      </c>
      <c r="G3097" t="s">
        <v>27</v>
      </c>
      <c r="H3097" s="4">
        <v>45704.668009259258</v>
      </c>
      <c r="I3097" t="b">
        <v>1</v>
      </c>
      <c r="J3097" t="b">
        <v>1</v>
      </c>
      <c r="K3097" t="s">
        <v>24</v>
      </c>
      <c r="L3097" t="s">
        <v>22</v>
      </c>
      <c r="M3097">
        <v>147500</v>
      </c>
      <c r="O3097" t="s">
        <v>2576</v>
      </c>
      <c r="P3097" t="s">
        <v>7491</v>
      </c>
    </row>
    <row r="3098" spans="1:16" x14ac:dyDescent="0.55000000000000004">
      <c r="A3098" t="s">
        <v>0</v>
      </c>
      <c r="B3098" t="s">
        <v>7540</v>
      </c>
      <c r="C3098" t="s">
        <v>2716</v>
      </c>
      <c r="D3098" t="s">
        <v>3973</v>
      </c>
      <c r="E3098" t="s">
        <v>20</v>
      </c>
      <c r="F3098" t="b">
        <v>0</v>
      </c>
      <c r="G3098" t="s">
        <v>23</v>
      </c>
      <c r="H3098" s="4">
        <v>45704.700891203713</v>
      </c>
      <c r="I3098" t="b">
        <v>0</v>
      </c>
      <c r="J3098" t="b">
        <v>1</v>
      </c>
      <c r="K3098" t="s">
        <v>24</v>
      </c>
      <c r="L3098" t="s">
        <v>22</v>
      </c>
      <c r="M3098">
        <v>74100</v>
      </c>
      <c r="O3098" t="s">
        <v>5949</v>
      </c>
      <c r="P3098" t="s">
        <v>7541</v>
      </c>
    </row>
    <row r="3099" spans="1:16" x14ac:dyDescent="0.55000000000000004">
      <c r="A3099" t="s">
        <v>0</v>
      </c>
      <c r="B3099" t="s">
        <v>0</v>
      </c>
      <c r="C3099" t="s">
        <v>76</v>
      </c>
      <c r="D3099" t="s">
        <v>4090</v>
      </c>
      <c r="E3099" t="s">
        <v>20</v>
      </c>
      <c r="F3099" t="b">
        <v>0</v>
      </c>
      <c r="G3099" t="s">
        <v>41</v>
      </c>
      <c r="H3099" s="4">
        <v>45704.708738425928</v>
      </c>
      <c r="I3099" t="b">
        <v>0</v>
      </c>
      <c r="J3099" t="b">
        <v>0</v>
      </c>
      <c r="K3099" t="s">
        <v>24</v>
      </c>
      <c r="L3099" t="s">
        <v>36</v>
      </c>
      <c r="N3099">
        <v>37.5</v>
      </c>
      <c r="O3099" t="s">
        <v>712</v>
      </c>
      <c r="P3099" t="s">
        <v>1904</v>
      </c>
    </row>
    <row r="3100" spans="1:16" x14ac:dyDescent="0.55000000000000004">
      <c r="A3100" t="s">
        <v>139</v>
      </c>
      <c r="B3100" t="s">
        <v>7523</v>
      </c>
      <c r="C3100" t="s">
        <v>151</v>
      </c>
      <c r="D3100" t="s">
        <v>3973</v>
      </c>
      <c r="E3100" t="s">
        <v>20</v>
      </c>
      <c r="F3100" t="b">
        <v>0</v>
      </c>
      <c r="G3100" t="s">
        <v>30</v>
      </c>
      <c r="H3100" s="4">
        <v>45704.709236111114</v>
      </c>
      <c r="I3100" t="b">
        <v>0</v>
      </c>
      <c r="J3100" t="b">
        <v>0</v>
      </c>
      <c r="K3100" t="s">
        <v>24</v>
      </c>
      <c r="L3100" t="s">
        <v>36</v>
      </c>
      <c r="N3100">
        <v>22</v>
      </c>
      <c r="O3100" t="s">
        <v>7524</v>
      </c>
      <c r="P3100" t="s">
        <v>2808</v>
      </c>
    </row>
    <row r="3101" spans="1:16" x14ac:dyDescent="0.55000000000000004">
      <c r="A3101" t="s">
        <v>2</v>
      </c>
      <c r="B3101" t="s">
        <v>417</v>
      </c>
      <c r="C3101" t="s">
        <v>908</v>
      </c>
      <c r="D3101" t="s">
        <v>3828</v>
      </c>
      <c r="E3101" t="s">
        <v>20</v>
      </c>
      <c r="F3101" t="b">
        <v>0</v>
      </c>
      <c r="G3101" t="s">
        <v>27</v>
      </c>
      <c r="H3101" s="4">
        <v>45704.710324074083</v>
      </c>
      <c r="I3101" t="b">
        <v>0</v>
      </c>
      <c r="J3101" t="b">
        <v>0</v>
      </c>
      <c r="K3101" t="s">
        <v>24</v>
      </c>
      <c r="L3101" t="s">
        <v>22</v>
      </c>
      <c r="M3101">
        <v>90094.2578125</v>
      </c>
      <c r="O3101" t="s">
        <v>6068</v>
      </c>
      <c r="P3101" t="s">
        <v>6069</v>
      </c>
    </row>
    <row r="3102" spans="1:16" x14ac:dyDescent="0.55000000000000004">
      <c r="A3102" t="s">
        <v>2</v>
      </c>
      <c r="B3102" t="s">
        <v>2337</v>
      </c>
      <c r="C3102" t="s">
        <v>49</v>
      </c>
      <c r="D3102" t="s">
        <v>3973</v>
      </c>
      <c r="E3102" t="s">
        <v>20</v>
      </c>
      <c r="F3102" t="b">
        <v>0</v>
      </c>
      <c r="G3102" t="s">
        <v>30</v>
      </c>
      <c r="H3102" s="4">
        <v>45704.711342592593</v>
      </c>
      <c r="I3102" t="b">
        <v>0</v>
      </c>
      <c r="J3102" t="b">
        <v>0</v>
      </c>
      <c r="K3102" t="s">
        <v>24</v>
      </c>
      <c r="L3102" t="s">
        <v>22</v>
      </c>
      <c r="M3102">
        <v>350000</v>
      </c>
      <c r="O3102" t="s">
        <v>3634</v>
      </c>
      <c r="P3102" t="s">
        <v>7163</v>
      </c>
    </row>
    <row r="3103" spans="1:16" x14ac:dyDescent="0.55000000000000004">
      <c r="A3103" t="s">
        <v>139</v>
      </c>
      <c r="B3103" t="s">
        <v>2929</v>
      </c>
      <c r="C3103" t="s">
        <v>3238</v>
      </c>
      <c r="D3103" t="s">
        <v>3973</v>
      </c>
      <c r="E3103" t="s">
        <v>20</v>
      </c>
      <c r="F3103" t="b">
        <v>0</v>
      </c>
      <c r="G3103" t="s">
        <v>41</v>
      </c>
      <c r="H3103" s="4">
        <v>45704.7503125</v>
      </c>
      <c r="I3103" t="b">
        <v>0</v>
      </c>
      <c r="J3103" t="b">
        <v>1</v>
      </c>
      <c r="K3103" t="s">
        <v>24</v>
      </c>
      <c r="L3103" t="s">
        <v>22</v>
      </c>
      <c r="M3103">
        <v>103900</v>
      </c>
      <c r="O3103" t="s">
        <v>4329</v>
      </c>
      <c r="P3103" t="s">
        <v>7492</v>
      </c>
    </row>
    <row r="3104" spans="1:16" x14ac:dyDescent="0.55000000000000004">
      <c r="A3104" t="s">
        <v>139</v>
      </c>
      <c r="B3104" t="s">
        <v>7493</v>
      </c>
      <c r="C3104" t="s">
        <v>151</v>
      </c>
      <c r="D3104" t="s">
        <v>3828</v>
      </c>
      <c r="E3104" t="s">
        <v>51</v>
      </c>
      <c r="F3104" t="b">
        <v>0</v>
      </c>
      <c r="G3104" t="s">
        <v>30</v>
      </c>
      <c r="H3104" s="4">
        <v>45704.750902777778</v>
      </c>
      <c r="I3104" t="b">
        <v>1</v>
      </c>
      <c r="J3104" t="b">
        <v>0</v>
      </c>
      <c r="K3104" t="s">
        <v>24</v>
      </c>
      <c r="L3104" t="s">
        <v>36</v>
      </c>
      <c r="N3104">
        <v>38</v>
      </c>
      <c r="O3104" t="s">
        <v>6991</v>
      </c>
    </row>
    <row r="3105" spans="1:16" x14ac:dyDescent="0.55000000000000004">
      <c r="A3105" t="s">
        <v>2</v>
      </c>
      <c r="B3105" t="s">
        <v>7494</v>
      </c>
      <c r="C3105" t="s">
        <v>945</v>
      </c>
      <c r="D3105" t="s">
        <v>3600</v>
      </c>
      <c r="E3105" t="s">
        <v>20</v>
      </c>
      <c r="F3105" t="b">
        <v>0</v>
      </c>
      <c r="G3105" t="s">
        <v>27</v>
      </c>
      <c r="H3105" s="4">
        <v>45704.751388888893</v>
      </c>
      <c r="I3105" t="b">
        <v>1</v>
      </c>
      <c r="J3105" t="b">
        <v>1</v>
      </c>
      <c r="K3105" t="s">
        <v>24</v>
      </c>
      <c r="L3105" t="s">
        <v>22</v>
      </c>
      <c r="M3105">
        <v>145000</v>
      </c>
      <c r="O3105" t="s">
        <v>7495</v>
      </c>
      <c r="P3105" t="s">
        <v>7496</v>
      </c>
    </row>
    <row r="3106" spans="1:16" x14ac:dyDescent="0.55000000000000004">
      <c r="A3106" t="s">
        <v>19</v>
      </c>
      <c r="B3106" t="s">
        <v>7497</v>
      </c>
      <c r="C3106" t="s">
        <v>122</v>
      </c>
      <c r="D3106" t="s">
        <v>3973</v>
      </c>
      <c r="E3106" t="s">
        <v>20</v>
      </c>
      <c r="F3106" t="b">
        <v>0</v>
      </c>
      <c r="G3106" t="s">
        <v>52</v>
      </c>
      <c r="H3106" s="4">
        <v>45704.75240740741</v>
      </c>
      <c r="I3106" t="b">
        <v>1</v>
      </c>
      <c r="J3106" t="b">
        <v>0</v>
      </c>
      <c r="K3106" t="s">
        <v>24</v>
      </c>
      <c r="L3106" t="s">
        <v>22</v>
      </c>
      <c r="M3106">
        <v>112116</v>
      </c>
      <c r="O3106" t="s">
        <v>554</v>
      </c>
      <c r="P3106" t="s">
        <v>7498</v>
      </c>
    </row>
    <row r="3107" spans="1:16" x14ac:dyDescent="0.55000000000000004">
      <c r="A3107" t="s">
        <v>0</v>
      </c>
      <c r="B3107" t="s">
        <v>4251</v>
      </c>
      <c r="C3107" t="s">
        <v>3519</v>
      </c>
      <c r="D3107" t="s">
        <v>3973</v>
      </c>
      <c r="E3107" t="s">
        <v>20</v>
      </c>
      <c r="F3107" t="b">
        <v>0</v>
      </c>
      <c r="G3107" t="s">
        <v>27</v>
      </c>
      <c r="H3107" s="4">
        <v>45704.791770833333</v>
      </c>
      <c r="I3107" t="b">
        <v>1</v>
      </c>
      <c r="J3107" t="b">
        <v>0</v>
      </c>
      <c r="K3107" t="s">
        <v>24</v>
      </c>
      <c r="L3107" t="s">
        <v>22</v>
      </c>
      <c r="M3107">
        <v>70000</v>
      </c>
      <c r="O3107" t="s">
        <v>7499</v>
      </c>
      <c r="P3107" t="s">
        <v>1075</v>
      </c>
    </row>
    <row r="3108" spans="1:16" x14ac:dyDescent="0.55000000000000004">
      <c r="A3108" t="s">
        <v>1</v>
      </c>
      <c r="B3108" t="s">
        <v>7500</v>
      </c>
      <c r="C3108" t="s">
        <v>624</v>
      </c>
      <c r="D3108" t="s">
        <v>3973</v>
      </c>
      <c r="E3108" t="s">
        <v>20</v>
      </c>
      <c r="F3108" t="b">
        <v>0</v>
      </c>
      <c r="G3108" t="s">
        <v>35</v>
      </c>
      <c r="H3108" s="4">
        <v>45704.792164351849</v>
      </c>
      <c r="I3108" t="b">
        <v>0</v>
      </c>
      <c r="J3108" t="b">
        <v>1</v>
      </c>
      <c r="K3108" t="s">
        <v>24</v>
      </c>
      <c r="L3108" t="s">
        <v>22</v>
      </c>
      <c r="M3108">
        <v>184000</v>
      </c>
      <c r="O3108" t="s">
        <v>65</v>
      </c>
      <c r="P3108" t="s">
        <v>66</v>
      </c>
    </row>
    <row r="3109" spans="1:16" x14ac:dyDescent="0.55000000000000004">
      <c r="A3109" t="s">
        <v>2</v>
      </c>
      <c r="B3109" t="s">
        <v>7244</v>
      </c>
      <c r="C3109" t="s">
        <v>322</v>
      </c>
      <c r="D3109" t="s">
        <v>3973</v>
      </c>
      <c r="E3109" t="s">
        <v>20</v>
      </c>
      <c r="F3109" t="b">
        <v>0</v>
      </c>
      <c r="G3109" t="s">
        <v>41</v>
      </c>
      <c r="H3109" s="4">
        <v>45704.792210648149</v>
      </c>
      <c r="I3109" t="b">
        <v>0</v>
      </c>
      <c r="J3109" t="b">
        <v>1</v>
      </c>
      <c r="K3109" t="s">
        <v>24</v>
      </c>
      <c r="L3109" t="s">
        <v>22</v>
      </c>
      <c r="M3109">
        <v>193500</v>
      </c>
      <c r="O3109" t="s">
        <v>3973</v>
      </c>
      <c r="P3109" t="s">
        <v>7245</v>
      </c>
    </row>
    <row r="3110" spans="1:16" x14ac:dyDescent="0.55000000000000004">
      <c r="A3110" t="s">
        <v>2</v>
      </c>
      <c r="B3110" t="s">
        <v>7542</v>
      </c>
      <c r="C3110" t="s">
        <v>1588</v>
      </c>
      <c r="D3110" t="s">
        <v>7543</v>
      </c>
      <c r="E3110" t="s">
        <v>20</v>
      </c>
      <c r="F3110" t="b">
        <v>0</v>
      </c>
      <c r="G3110" t="s">
        <v>27</v>
      </c>
      <c r="H3110" s="4">
        <v>45704.792962962973</v>
      </c>
      <c r="I3110" t="b">
        <v>0</v>
      </c>
      <c r="J3110" t="b">
        <v>0</v>
      </c>
      <c r="K3110" t="s">
        <v>24</v>
      </c>
      <c r="L3110" t="s">
        <v>22</v>
      </c>
      <c r="M3110">
        <v>90000</v>
      </c>
      <c r="O3110" t="s">
        <v>7544</v>
      </c>
      <c r="P3110" t="s">
        <v>7545</v>
      </c>
    </row>
    <row r="3111" spans="1:16" x14ac:dyDescent="0.55000000000000004">
      <c r="A3111" t="s">
        <v>1</v>
      </c>
      <c r="B3111" t="s">
        <v>3477</v>
      </c>
      <c r="C3111" t="s">
        <v>155</v>
      </c>
      <c r="D3111" t="s">
        <v>3973</v>
      </c>
      <c r="E3111" t="s">
        <v>51</v>
      </c>
      <c r="F3111" t="b">
        <v>0</v>
      </c>
      <c r="G3111" t="s">
        <v>27</v>
      </c>
      <c r="H3111" s="4">
        <v>45704.794027777767</v>
      </c>
      <c r="I3111" t="b">
        <v>0</v>
      </c>
      <c r="J3111" t="b">
        <v>1</v>
      </c>
      <c r="K3111" t="s">
        <v>24</v>
      </c>
      <c r="L3111" t="s">
        <v>36</v>
      </c>
      <c r="N3111">
        <v>45</v>
      </c>
      <c r="O3111" t="s">
        <v>270</v>
      </c>
      <c r="P3111" t="s">
        <v>1851</v>
      </c>
    </row>
    <row r="3112" spans="1:16" x14ac:dyDescent="0.55000000000000004">
      <c r="A3112" t="s">
        <v>89</v>
      </c>
      <c r="B3112" t="s">
        <v>7501</v>
      </c>
      <c r="C3112" t="s">
        <v>44</v>
      </c>
      <c r="D3112" t="s">
        <v>3973</v>
      </c>
      <c r="E3112" t="s">
        <v>20</v>
      </c>
      <c r="F3112" t="b">
        <v>0</v>
      </c>
      <c r="G3112" t="s">
        <v>41</v>
      </c>
      <c r="H3112" s="4">
        <v>45704.83</v>
      </c>
      <c r="I3112" t="b">
        <v>0</v>
      </c>
      <c r="J3112" t="b">
        <v>0</v>
      </c>
      <c r="K3112" t="s">
        <v>24</v>
      </c>
      <c r="L3112" t="s">
        <v>22</v>
      </c>
      <c r="M3112">
        <v>144000</v>
      </c>
      <c r="O3112" t="s">
        <v>7502</v>
      </c>
      <c r="P3112" t="s">
        <v>7503</v>
      </c>
    </row>
    <row r="3113" spans="1:16" x14ac:dyDescent="0.55000000000000004">
      <c r="A3113" t="s">
        <v>40</v>
      </c>
      <c r="B3113" t="s">
        <v>57</v>
      </c>
      <c r="C3113" t="s">
        <v>179</v>
      </c>
      <c r="D3113" t="s">
        <v>3973</v>
      </c>
      <c r="E3113" t="s">
        <v>20</v>
      </c>
      <c r="F3113" t="b">
        <v>0</v>
      </c>
      <c r="G3113" t="s">
        <v>52</v>
      </c>
      <c r="H3113" s="4">
        <v>45704.832152777781</v>
      </c>
      <c r="I3113" t="b">
        <v>0</v>
      </c>
      <c r="J3113" t="b">
        <v>1</v>
      </c>
      <c r="K3113" t="s">
        <v>24</v>
      </c>
      <c r="L3113" t="s">
        <v>22</v>
      </c>
      <c r="M3113">
        <v>139105</v>
      </c>
      <c r="O3113" t="s">
        <v>1856</v>
      </c>
      <c r="P3113" t="s">
        <v>2720</v>
      </c>
    </row>
    <row r="3114" spans="1:16" x14ac:dyDescent="0.55000000000000004">
      <c r="A3114" t="s">
        <v>0</v>
      </c>
      <c r="B3114" t="s">
        <v>7504</v>
      </c>
      <c r="C3114" t="s">
        <v>203</v>
      </c>
      <c r="D3114" t="s">
        <v>3973</v>
      </c>
      <c r="E3114" t="s">
        <v>20</v>
      </c>
      <c r="F3114" t="b">
        <v>0</v>
      </c>
      <c r="G3114" t="s">
        <v>23</v>
      </c>
      <c r="H3114" s="4">
        <v>45704.832256944443</v>
      </c>
      <c r="I3114" t="b">
        <v>1</v>
      </c>
      <c r="J3114" t="b">
        <v>1</v>
      </c>
      <c r="K3114" t="s">
        <v>24</v>
      </c>
      <c r="L3114" t="s">
        <v>22</v>
      </c>
      <c r="M3114">
        <v>85000</v>
      </c>
      <c r="O3114" t="s">
        <v>4675</v>
      </c>
      <c r="P3114" t="s">
        <v>204</v>
      </c>
    </row>
    <row r="3115" spans="1:16" x14ac:dyDescent="0.55000000000000004">
      <c r="A3115" t="s">
        <v>0</v>
      </c>
      <c r="B3115" t="s">
        <v>1219</v>
      </c>
      <c r="C3115" t="s">
        <v>64</v>
      </c>
      <c r="D3115" t="s">
        <v>6851</v>
      </c>
      <c r="E3115" t="s">
        <v>20</v>
      </c>
      <c r="F3115" t="b">
        <v>0</v>
      </c>
      <c r="G3115" t="s">
        <v>52</v>
      </c>
      <c r="H3115" s="4">
        <v>45704.834317129629</v>
      </c>
      <c r="I3115" t="b">
        <v>1</v>
      </c>
      <c r="J3115" t="b">
        <v>0</v>
      </c>
      <c r="K3115" t="s">
        <v>24</v>
      </c>
      <c r="L3115" t="s">
        <v>36</v>
      </c>
      <c r="N3115">
        <v>37.5</v>
      </c>
      <c r="O3115" t="s">
        <v>131</v>
      </c>
      <c r="P3115" t="s">
        <v>1463</v>
      </c>
    </row>
    <row r="3116" spans="1:16" x14ac:dyDescent="0.55000000000000004">
      <c r="A3116" t="s">
        <v>0</v>
      </c>
      <c r="B3116" t="s">
        <v>7505</v>
      </c>
      <c r="C3116" t="s">
        <v>2015</v>
      </c>
      <c r="D3116" t="s">
        <v>3973</v>
      </c>
      <c r="E3116" t="s">
        <v>51</v>
      </c>
      <c r="F3116" t="b">
        <v>0</v>
      </c>
      <c r="G3116" t="s">
        <v>27</v>
      </c>
      <c r="H3116" s="4">
        <v>45704.834456018521</v>
      </c>
      <c r="I3116" t="b">
        <v>0</v>
      </c>
      <c r="J3116" t="b">
        <v>0</v>
      </c>
      <c r="K3116" t="s">
        <v>24</v>
      </c>
      <c r="L3116" t="s">
        <v>36</v>
      </c>
      <c r="N3116">
        <v>30</v>
      </c>
      <c r="O3116" t="s">
        <v>1137</v>
      </c>
      <c r="P3116" t="s">
        <v>1687</v>
      </c>
    </row>
    <row r="3117" spans="1:16" x14ac:dyDescent="0.55000000000000004">
      <c r="A3117" t="s">
        <v>0</v>
      </c>
      <c r="B3117" t="s">
        <v>1632</v>
      </c>
      <c r="C3117" t="s">
        <v>967</v>
      </c>
      <c r="D3117" t="s">
        <v>3973</v>
      </c>
      <c r="E3117" t="s">
        <v>20</v>
      </c>
      <c r="F3117" t="b">
        <v>0</v>
      </c>
      <c r="G3117" t="s">
        <v>27</v>
      </c>
      <c r="H3117" s="4">
        <v>45704.834837962961</v>
      </c>
      <c r="I3117" t="b">
        <v>1</v>
      </c>
      <c r="J3117" t="b">
        <v>0</v>
      </c>
      <c r="K3117" t="s">
        <v>24</v>
      </c>
      <c r="L3117" t="s">
        <v>22</v>
      </c>
      <c r="M3117">
        <v>105000</v>
      </c>
      <c r="O3117" t="s">
        <v>482</v>
      </c>
      <c r="P3117" t="s">
        <v>7546</v>
      </c>
    </row>
    <row r="3118" spans="1:16" x14ac:dyDescent="0.55000000000000004">
      <c r="A3118" t="s">
        <v>0</v>
      </c>
      <c r="B3118" t="s">
        <v>7506</v>
      </c>
      <c r="C3118" t="s">
        <v>966</v>
      </c>
      <c r="D3118" t="s">
        <v>3957</v>
      </c>
      <c r="E3118" t="s">
        <v>20</v>
      </c>
      <c r="F3118" t="b">
        <v>0</v>
      </c>
      <c r="G3118" t="s">
        <v>30</v>
      </c>
      <c r="H3118" s="4">
        <v>45704.836087962962</v>
      </c>
      <c r="I3118" t="b">
        <v>0</v>
      </c>
      <c r="J3118" t="b">
        <v>0</v>
      </c>
      <c r="K3118" t="s">
        <v>24</v>
      </c>
      <c r="L3118" t="s">
        <v>36</v>
      </c>
      <c r="N3118">
        <v>25</v>
      </c>
      <c r="O3118" t="s">
        <v>7507</v>
      </c>
      <c r="P3118" t="s">
        <v>7508</v>
      </c>
    </row>
    <row r="3119" spans="1:16" x14ac:dyDescent="0.55000000000000004">
      <c r="A3119" t="s">
        <v>0</v>
      </c>
      <c r="B3119" t="s">
        <v>3005</v>
      </c>
      <c r="C3119" t="s">
        <v>203</v>
      </c>
      <c r="D3119" t="s">
        <v>3973</v>
      </c>
      <c r="E3119" t="s">
        <v>20</v>
      </c>
      <c r="F3119" t="b">
        <v>0</v>
      </c>
      <c r="G3119" t="s">
        <v>23</v>
      </c>
      <c r="H3119" s="4">
        <v>45704.868854166663</v>
      </c>
      <c r="I3119" t="b">
        <v>1</v>
      </c>
      <c r="J3119" t="b">
        <v>1</v>
      </c>
      <c r="K3119" t="s">
        <v>24</v>
      </c>
      <c r="L3119" t="s">
        <v>36</v>
      </c>
      <c r="N3119">
        <v>19</v>
      </c>
      <c r="O3119" t="s">
        <v>4344</v>
      </c>
      <c r="P3119" t="s">
        <v>7509</v>
      </c>
    </row>
    <row r="3120" spans="1:16" x14ac:dyDescent="0.55000000000000004">
      <c r="A3120" t="s">
        <v>0</v>
      </c>
      <c r="B3120" t="s">
        <v>7510</v>
      </c>
      <c r="C3120" t="s">
        <v>985</v>
      </c>
      <c r="D3120" t="s">
        <v>4328</v>
      </c>
      <c r="E3120" t="s">
        <v>20</v>
      </c>
      <c r="F3120" t="b">
        <v>0</v>
      </c>
      <c r="G3120" t="s">
        <v>27</v>
      </c>
      <c r="H3120" s="4">
        <v>45704.871157407397</v>
      </c>
      <c r="I3120" t="b">
        <v>0</v>
      </c>
      <c r="J3120" t="b">
        <v>1</v>
      </c>
      <c r="K3120" t="s">
        <v>24</v>
      </c>
      <c r="L3120" t="s">
        <v>22</v>
      </c>
      <c r="M3120">
        <v>120000</v>
      </c>
      <c r="O3120" t="s">
        <v>7511</v>
      </c>
    </row>
    <row r="3121" spans="1:16" x14ac:dyDescent="0.55000000000000004">
      <c r="A3121" t="s">
        <v>0</v>
      </c>
      <c r="B3121" t="s">
        <v>7525</v>
      </c>
      <c r="C3121" t="s">
        <v>372</v>
      </c>
      <c r="D3121" t="s">
        <v>2208</v>
      </c>
      <c r="E3121" t="s">
        <v>20</v>
      </c>
      <c r="F3121" t="b">
        <v>0</v>
      </c>
      <c r="G3121" t="s">
        <v>27</v>
      </c>
      <c r="H3121" s="4">
        <v>45704.874988425923</v>
      </c>
      <c r="I3121" t="b">
        <v>0</v>
      </c>
      <c r="J3121" t="b">
        <v>0</v>
      </c>
      <c r="K3121" t="s">
        <v>24</v>
      </c>
      <c r="L3121" t="s">
        <v>22</v>
      </c>
      <c r="M3121">
        <v>82500</v>
      </c>
      <c r="O3121" t="s">
        <v>7526</v>
      </c>
      <c r="P3121" t="s">
        <v>7527</v>
      </c>
    </row>
    <row r="3122" spans="1:16" x14ac:dyDescent="0.55000000000000004">
      <c r="A3122" t="s">
        <v>2</v>
      </c>
      <c r="B3122" t="s">
        <v>7512</v>
      </c>
      <c r="C3122" t="s">
        <v>24</v>
      </c>
      <c r="D3122" t="s">
        <v>4035</v>
      </c>
      <c r="E3122" t="s">
        <v>20</v>
      </c>
      <c r="F3122" t="b">
        <v>0</v>
      </c>
      <c r="G3122" t="s">
        <v>41</v>
      </c>
      <c r="H3122" s="4">
        <v>45704.877106481479</v>
      </c>
      <c r="I3122" t="b">
        <v>1</v>
      </c>
      <c r="J3122" t="b">
        <v>1</v>
      </c>
      <c r="K3122" t="s">
        <v>24</v>
      </c>
      <c r="L3122" t="s">
        <v>22</v>
      </c>
      <c r="M3122">
        <v>125000</v>
      </c>
      <c r="O3122" t="s">
        <v>1831</v>
      </c>
      <c r="P3122" t="s">
        <v>7513</v>
      </c>
    </row>
    <row r="3123" spans="1:16" x14ac:dyDescent="0.55000000000000004">
      <c r="A3123" t="s">
        <v>0</v>
      </c>
      <c r="B3123" t="s">
        <v>7514</v>
      </c>
      <c r="C3123" t="s">
        <v>82</v>
      </c>
      <c r="D3123" t="s">
        <v>3973</v>
      </c>
      <c r="E3123" t="s">
        <v>105</v>
      </c>
      <c r="F3123" t="b">
        <v>0</v>
      </c>
      <c r="G3123" t="s">
        <v>27</v>
      </c>
      <c r="H3123" s="4">
        <v>45704.916770833333</v>
      </c>
      <c r="I3123" t="b">
        <v>0</v>
      </c>
      <c r="J3123" t="b">
        <v>0</v>
      </c>
      <c r="K3123" t="s">
        <v>24</v>
      </c>
      <c r="L3123" t="s">
        <v>36</v>
      </c>
      <c r="N3123">
        <v>15.25</v>
      </c>
      <c r="O3123" t="s">
        <v>7515</v>
      </c>
    </row>
    <row r="3124" spans="1:16" x14ac:dyDescent="0.55000000000000004">
      <c r="A3124" t="s">
        <v>2</v>
      </c>
      <c r="B3124" t="s">
        <v>4481</v>
      </c>
      <c r="C3124" t="s">
        <v>2555</v>
      </c>
      <c r="D3124" t="s">
        <v>3973</v>
      </c>
      <c r="E3124" t="s">
        <v>20</v>
      </c>
      <c r="F3124" t="b">
        <v>0</v>
      </c>
      <c r="G3124" t="s">
        <v>27</v>
      </c>
      <c r="H3124" s="4">
        <v>45704.918055555558</v>
      </c>
      <c r="I3124" t="b">
        <v>1</v>
      </c>
      <c r="J3124" t="b">
        <v>1</v>
      </c>
      <c r="K3124" t="s">
        <v>24</v>
      </c>
      <c r="L3124" t="s">
        <v>36</v>
      </c>
      <c r="N3124">
        <v>60</v>
      </c>
      <c r="O3124" t="s">
        <v>1227</v>
      </c>
      <c r="P3124" t="s">
        <v>887</v>
      </c>
    </row>
    <row r="3125" spans="1:16" x14ac:dyDescent="0.55000000000000004">
      <c r="A3125" t="s">
        <v>0</v>
      </c>
      <c r="B3125" t="s">
        <v>7516</v>
      </c>
      <c r="C3125" t="s">
        <v>1096</v>
      </c>
      <c r="D3125" t="s">
        <v>3828</v>
      </c>
      <c r="E3125" t="s">
        <v>20</v>
      </c>
      <c r="F3125" t="b">
        <v>0</v>
      </c>
      <c r="G3125" t="s">
        <v>27</v>
      </c>
      <c r="H3125" s="4">
        <v>45704.954479166663</v>
      </c>
      <c r="I3125" t="b">
        <v>0</v>
      </c>
      <c r="J3125" t="b">
        <v>0</v>
      </c>
      <c r="K3125" t="s">
        <v>24</v>
      </c>
      <c r="L3125" t="s">
        <v>36</v>
      </c>
      <c r="N3125">
        <v>67.360000610351563</v>
      </c>
      <c r="O3125" t="s">
        <v>7517</v>
      </c>
      <c r="P3125" t="s">
        <v>7518</v>
      </c>
    </row>
    <row r="3126" spans="1:16" x14ac:dyDescent="0.55000000000000004">
      <c r="A3126" t="s">
        <v>1</v>
      </c>
      <c r="B3126" t="s">
        <v>7403</v>
      </c>
      <c r="C3126" t="s">
        <v>39</v>
      </c>
      <c r="D3126" t="s">
        <v>3973</v>
      </c>
      <c r="E3126" t="s">
        <v>51</v>
      </c>
      <c r="F3126" t="b">
        <v>1</v>
      </c>
      <c r="G3126" t="s">
        <v>41</v>
      </c>
      <c r="H3126" s="4">
        <v>45705.000034722223</v>
      </c>
      <c r="I3126" t="b">
        <v>0</v>
      </c>
      <c r="J3126" t="b">
        <v>1</v>
      </c>
      <c r="K3126" t="s">
        <v>24</v>
      </c>
      <c r="L3126" t="s">
        <v>36</v>
      </c>
      <c r="N3126">
        <v>31</v>
      </c>
      <c r="O3126" t="s">
        <v>7404</v>
      </c>
      <c r="P3126" t="s">
        <v>1212</v>
      </c>
    </row>
    <row r="3127" spans="1:16" x14ac:dyDescent="0.55000000000000004">
      <c r="A3127" t="s">
        <v>2</v>
      </c>
      <c r="B3127" t="s">
        <v>7406</v>
      </c>
      <c r="C3127" t="s">
        <v>780</v>
      </c>
      <c r="D3127" t="s">
        <v>3973</v>
      </c>
      <c r="E3127" t="s">
        <v>20</v>
      </c>
      <c r="F3127" t="b">
        <v>0</v>
      </c>
      <c r="G3127" t="s">
        <v>27</v>
      </c>
      <c r="H3127" s="4">
        <v>45705.000173611108</v>
      </c>
      <c r="I3127" t="b">
        <v>0</v>
      </c>
      <c r="J3127" t="b">
        <v>0</v>
      </c>
      <c r="K3127" t="s">
        <v>24</v>
      </c>
      <c r="L3127" t="s">
        <v>22</v>
      </c>
      <c r="M3127">
        <v>82850</v>
      </c>
      <c r="O3127" t="s">
        <v>5482</v>
      </c>
      <c r="P3127" t="s">
        <v>3772</v>
      </c>
    </row>
    <row r="3128" spans="1:16" x14ac:dyDescent="0.55000000000000004">
      <c r="A3128" t="s">
        <v>0</v>
      </c>
      <c r="B3128" t="s">
        <v>7405</v>
      </c>
      <c r="C3128" t="s">
        <v>5663</v>
      </c>
      <c r="D3128" t="s">
        <v>3957</v>
      </c>
      <c r="E3128" t="s">
        <v>34</v>
      </c>
      <c r="F3128" t="b">
        <v>0</v>
      </c>
      <c r="G3128" t="s">
        <v>27</v>
      </c>
      <c r="H3128" s="4">
        <v>45705.000173611108</v>
      </c>
      <c r="I3128" t="b">
        <v>0</v>
      </c>
      <c r="J3128" t="b">
        <v>0</v>
      </c>
      <c r="K3128" t="s">
        <v>24</v>
      </c>
      <c r="L3128" t="s">
        <v>36</v>
      </c>
      <c r="N3128">
        <v>24.014999389648441</v>
      </c>
      <c r="O3128" t="s">
        <v>5664</v>
      </c>
      <c r="P3128" t="s">
        <v>3686</v>
      </c>
    </row>
    <row r="3129" spans="1:16" x14ac:dyDescent="0.55000000000000004">
      <c r="A3129" t="s">
        <v>1</v>
      </c>
      <c r="B3129" t="s">
        <v>7554</v>
      </c>
      <c r="C3129" t="s">
        <v>82</v>
      </c>
      <c r="D3129" t="s">
        <v>3973</v>
      </c>
      <c r="E3129" t="s">
        <v>20</v>
      </c>
      <c r="F3129" t="b">
        <v>0</v>
      </c>
      <c r="G3129" t="s">
        <v>27</v>
      </c>
      <c r="H3129" s="4">
        <v>45705.00136574074</v>
      </c>
      <c r="I3129" t="b">
        <v>0</v>
      </c>
      <c r="J3129" t="b">
        <v>1</v>
      </c>
      <c r="K3129" t="s">
        <v>24</v>
      </c>
      <c r="L3129" t="s">
        <v>22</v>
      </c>
      <c r="M3129">
        <v>125320</v>
      </c>
      <c r="O3129" t="s">
        <v>4194</v>
      </c>
      <c r="P3129" t="s">
        <v>149</v>
      </c>
    </row>
    <row r="3130" spans="1:16" x14ac:dyDescent="0.55000000000000004">
      <c r="A3130" t="s">
        <v>2</v>
      </c>
      <c r="B3130" t="s">
        <v>7407</v>
      </c>
      <c r="C3130" t="s">
        <v>372</v>
      </c>
      <c r="D3130" t="s">
        <v>4014</v>
      </c>
      <c r="E3130" t="s">
        <v>20</v>
      </c>
      <c r="F3130" t="b">
        <v>0</v>
      </c>
      <c r="G3130" t="s">
        <v>41</v>
      </c>
      <c r="H3130" s="4">
        <v>45705.00209490741</v>
      </c>
      <c r="I3130" t="b">
        <v>0</v>
      </c>
      <c r="J3130" t="b">
        <v>1</v>
      </c>
      <c r="K3130" t="s">
        <v>24</v>
      </c>
      <c r="L3130" t="s">
        <v>22</v>
      </c>
      <c r="M3130">
        <v>220900</v>
      </c>
      <c r="O3130" t="s">
        <v>402</v>
      </c>
      <c r="P3130" t="s">
        <v>7408</v>
      </c>
    </row>
    <row r="3131" spans="1:16" x14ac:dyDescent="0.55000000000000004">
      <c r="A3131" t="s">
        <v>2</v>
      </c>
      <c r="B3131" t="s">
        <v>2492</v>
      </c>
      <c r="C3131" t="s">
        <v>825</v>
      </c>
      <c r="D3131" t="s">
        <v>3973</v>
      </c>
      <c r="E3131" t="s">
        <v>20</v>
      </c>
      <c r="F3131" t="b">
        <v>0</v>
      </c>
      <c r="G3131" t="s">
        <v>35</v>
      </c>
      <c r="H3131" s="4">
        <v>45705.002395833333</v>
      </c>
      <c r="I3131" t="b">
        <v>0</v>
      </c>
      <c r="J3131" t="b">
        <v>1</v>
      </c>
      <c r="K3131" t="s">
        <v>24</v>
      </c>
      <c r="L3131" t="s">
        <v>22</v>
      </c>
      <c r="M3131">
        <v>122087</v>
      </c>
      <c r="O3131" t="s">
        <v>5482</v>
      </c>
      <c r="P3131" t="s">
        <v>7409</v>
      </c>
    </row>
    <row r="3132" spans="1:16" x14ac:dyDescent="0.55000000000000004">
      <c r="A3132" t="s">
        <v>1</v>
      </c>
      <c r="B3132" t="s">
        <v>5780</v>
      </c>
      <c r="C3132" t="s">
        <v>7555</v>
      </c>
      <c r="D3132" t="s">
        <v>5123</v>
      </c>
      <c r="E3132" t="s">
        <v>20</v>
      </c>
      <c r="F3132" t="b">
        <v>0</v>
      </c>
      <c r="G3132" t="s">
        <v>30</v>
      </c>
      <c r="H3132" s="4">
        <v>45705.002418981479</v>
      </c>
      <c r="I3132" t="b">
        <v>0</v>
      </c>
      <c r="J3132" t="b">
        <v>1</v>
      </c>
      <c r="K3132" t="s">
        <v>24</v>
      </c>
      <c r="L3132" t="s">
        <v>22</v>
      </c>
      <c r="M3132">
        <v>198500</v>
      </c>
      <c r="O3132" t="s">
        <v>59</v>
      </c>
      <c r="P3132" t="s">
        <v>7556</v>
      </c>
    </row>
    <row r="3133" spans="1:16" x14ac:dyDescent="0.55000000000000004">
      <c r="A3133" t="s">
        <v>2</v>
      </c>
      <c r="B3133" t="s">
        <v>7410</v>
      </c>
      <c r="C3133" t="s">
        <v>622</v>
      </c>
      <c r="D3133" t="s">
        <v>3973</v>
      </c>
      <c r="E3133" t="s">
        <v>20</v>
      </c>
      <c r="F3133" t="b">
        <v>0</v>
      </c>
      <c r="G3133" t="s">
        <v>52</v>
      </c>
      <c r="H3133" s="4">
        <v>45705.003298611111</v>
      </c>
      <c r="I3133" t="b">
        <v>0</v>
      </c>
      <c r="J3133" t="b">
        <v>1</v>
      </c>
      <c r="K3133" t="s">
        <v>24</v>
      </c>
      <c r="L3133" t="s">
        <v>22</v>
      </c>
      <c r="M3133">
        <v>115000</v>
      </c>
      <c r="O3133" t="s">
        <v>954</v>
      </c>
      <c r="P3133" t="s">
        <v>7411</v>
      </c>
    </row>
    <row r="3134" spans="1:16" x14ac:dyDescent="0.55000000000000004">
      <c r="A3134" t="s">
        <v>28</v>
      </c>
      <c r="B3134" t="s">
        <v>7412</v>
      </c>
      <c r="C3134" t="s">
        <v>39</v>
      </c>
      <c r="D3134" t="s">
        <v>3973</v>
      </c>
      <c r="E3134" t="s">
        <v>20</v>
      </c>
      <c r="F3134" t="b">
        <v>1</v>
      </c>
      <c r="G3134" t="s">
        <v>30</v>
      </c>
      <c r="H3134" s="4">
        <v>45705.017511574071</v>
      </c>
      <c r="I3134" t="b">
        <v>0</v>
      </c>
      <c r="J3134" t="b">
        <v>0</v>
      </c>
      <c r="K3134" t="s">
        <v>24</v>
      </c>
      <c r="L3134" t="s">
        <v>36</v>
      </c>
      <c r="N3134">
        <v>50</v>
      </c>
      <c r="O3134" t="s">
        <v>7413</v>
      </c>
    </row>
    <row r="3135" spans="1:16" x14ac:dyDescent="0.55000000000000004">
      <c r="A3135" t="s">
        <v>0</v>
      </c>
      <c r="B3135" t="s">
        <v>6983</v>
      </c>
      <c r="C3135" t="s">
        <v>39</v>
      </c>
      <c r="D3135" t="s">
        <v>3973</v>
      </c>
      <c r="E3135" t="s">
        <v>20</v>
      </c>
      <c r="F3135" t="b">
        <v>1</v>
      </c>
      <c r="G3135" t="s">
        <v>106</v>
      </c>
      <c r="H3135" s="4">
        <v>45705.018483796302</v>
      </c>
      <c r="I3135" t="b">
        <v>0</v>
      </c>
      <c r="J3135" t="b">
        <v>0</v>
      </c>
      <c r="K3135" t="s">
        <v>106</v>
      </c>
      <c r="L3135" t="s">
        <v>22</v>
      </c>
      <c r="M3135">
        <v>71500</v>
      </c>
      <c r="O3135" t="s">
        <v>6984</v>
      </c>
      <c r="P3135" t="s">
        <v>6985</v>
      </c>
    </row>
    <row r="3136" spans="1:16" x14ac:dyDescent="0.55000000000000004">
      <c r="A3136" t="s">
        <v>0</v>
      </c>
      <c r="B3136" t="s">
        <v>4495</v>
      </c>
      <c r="C3136" t="s">
        <v>140</v>
      </c>
      <c r="D3136" t="s">
        <v>3828</v>
      </c>
      <c r="E3136" t="s">
        <v>20</v>
      </c>
      <c r="F3136" t="b">
        <v>0</v>
      </c>
      <c r="G3136" t="s">
        <v>35</v>
      </c>
      <c r="H3136" s="4">
        <v>45705.04210648148</v>
      </c>
      <c r="I3136" t="b">
        <v>0</v>
      </c>
      <c r="J3136" t="b">
        <v>0</v>
      </c>
      <c r="K3136" t="s">
        <v>24</v>
      </c>
      <c r="L3136" t="s">
        <v>22</v>
      </c>
      <c r="M3136">
        <v>70000</v>
      </c>
      <c r="O3136" t="s">
        <v>4496</v>
      </c>
      <c r="P3136" t="s">
        <v>204</v>
      </c>
    </row>
    <row r="3137" spans="1:16" x14ac:dyDescent="0.55000000000000004">
      <c r="A3137" t="s">
        <v>0</v>
      </c>
      <c r="B3137" t="s">
        <v>2900</v>
      </c>
      <c r="C3137" t="s">
        <v>749</v>
      </c>
      <c r="D3137" t="s">
        <v>3828</v>
      </c>
      <c r="E3137" t="s">
        <v>20</v>
      </c>
      <c r="F3137" t="b">
        <v>0</v>
      </c>
      <c r="G3137" t="s">
        <v>30</v>
      </c>
      <c r="H3137" s="4">
        <v>45705.042280092603</v>
      </c>
      <c r="I3137" t="b">
        <v>0</v>
      </c>
      <c r="J3137" t="b">
        <v>1</v>
      </c>
      <c r="K3137" t="s">
        <v>24</v>
      </c>
      <c r="L3137" t="s">
        <v>22</v>
      </c>
      <c r="M3137">
        <v>82500</v>
      </c>
      <c r="O3137" t="s">
        <v>4497</v>
      </c>
      <c r="P3137" t="s">
        <v>3459</v>
      </c>
    </row>
    <row r="3138" spans="1:16" x14ac:dyDescent="0.55000000000000004">
      <c r="A3138" t="s">
        <v>2</v>
      </c>
      <c r="B3138" t="s">
        <v>7528</v>
      </c>
      <c r="C3138" t="s">
        <v>7529</v>
      </c>
      <c r="D3138" t="s">
        <v>3828</v>
      </c>
      <c r="E3138" t="s">
        <v>20</v>
      </c>
      <c r="F3138" t="b">
        <v>0</v>
      </c>
      <c r="G3138" t="s">
        <v>23</v>
      </c>
      <c r="H3138" s="4">
        <v>45705.059699074067</v>
      </c>
      <c r="I3138" t="b">
        <v>1</v>
      </c>
      <c r="J3138" t="b">
        <v>1</v>
      </c>
      <c r="K3138" t="s">
        <v>24</v>
      </c>
      <c r="L3138" t="s">
        <v>22</v>
      </c>
      <c r="M3138">
        <v>46000</v>
      </c>
      <c r="O3138" t="s">
        <v>7530</v>
      </c>
      <c r="P3138" t="s">
        <v>3540</v>
      </c>
    </row>
    <row r="3139" spans="1:16" x14ac:dyDescent="0.55000000000000004">
      <c r="A3139" t="s">
        <v>19</v>
      </c>
      <c r="B3139" t="s">
        <v>2448</v>
      </c>
      <c r="C3139" t="s">
        <v>1270</v>
      </c>
      <c r="D3139" t="s">
        <v>3973</v>
      </c>
      <c r="E3139" t="s">
        <v>20</v>
      </c>
      <c r="F3139" t="b">
        <v>0</v>
      </c>
      <c r="G3139" t="s">
        <v>23</v>
      </c>
      <c r="H3139" s="4">
        <v>45705.077384259261</v>
      </c>
      <c r="I3139" t="b">
        <v>0</v>
      </c>
      <c r="J3139" t="b">
        <v>1</v>
      </c>
      <c r="K3139" t="s">
        <v>24</v>
      </c>
      <c r="L3139" t="s">
        <v>36</v>
      </c>
      <c r="N3139">
        <v>56.5</v>
      </c>
      <c r="O3139" t="s">
        <v>5482</v>
      </c>
      <c r="P3139" t="s">
        <v>149</v>
      </c>
    </row>
    <row r="3140" spans="1:16" x14ac:dyDescent="0.55000000000000004">
      <c r="A3140" t="s">
        <v>28</v>
      </c>
      <c r="B3140" t="s">
        <v>7414</v>
      </c>
      <c r="C3140" t="s">
        <v>192</v>
      </c>
      <c r="D3140" t="s">
        <v>3957</v>
      </c>
      <c r="E3140" t="s">
        <v>20</v>
      </c>
      <c r="F3140" t="b">
        <v>0</v>
      </c>
      <c r="G3140" t="s">
        <v>23</v>
      </c>
      <c r="H3140" s="4">
        <v>45705.09920138889</v>
      </c>
      <c r="I3140" t="b">
        <v>0</v>
      </c>
      <c r="J3140" t="b">
        <v>1</v>
      </c>
      <c r="K3140" t="s">
        <v>24</v>
      </c>
      <c r="L3140" t="s">
        <v>36</v>
      </c>
      <c r="N3140">
        <v>41.884998321533203</v>
      </c>
      <c r="O3140" t="s">
        <v>5013</v>
      </c>
      <c r="P3140" t="s">
        <v>7415</v>
      </c>
    </row>
    <row r="3141" spans="1:16" x14ac:dyDescent="0.55000000000000004">
      <c r="A3141" t="s">
        <v>40</v>
      </c>
      <c r="B3141" t="s">
        <v>7416</v>
      </c>
      <c r="C3141" t="s">
        <v>5404</v>
      </c>
      <c r="D3141" t="s">
        <v>3957</v>
      </c>
      <c r="E3141" t="s">
        <v>20</v>
      </c>
      <c r="F3141" t="b">
        <v>0</v>
      </c>
      <c r="G3141" t="s">
        <v>27</v>
      </c>
      <c r="H3141" s="4">
        <v>45705.100543981483</v>
      </c>
      <c r="I3141" t="b">
        <v>0</v>
      </c>
      <c r="J3141" t="b">
        <v>0</v>
      </c>
      <c r="K3141" t="s">
        <v>24</v>
      </c>
      <c r="L3141" t="s">
        <v>36</v>
      </c>
      <c r="N3141">
        <v>45.745002746582031</v>
      </c>
      <c r="O3141" t="s">
        <v>1422</v>
      </c>
      <c r="P3141" t="s">
        <v>7417</v>
      </c>
    </row>
    <row r="3142" spans="1:16" x14ac:dyDescent="0.55000000000000004">
      <c r="A3142" t="s">
        <v>19</v>
      </c>
      <c r="B3142" t="s">
        <v>7418</v>
      </c>
      <c r="C3142" t="s">
        <v>122</v>
      </c>
      <c r="D3142" t="s">
        <v>3973</v>
      </c>
      <c r="E3142" t="s">
        <v>20</v>
      </c>
      <c r="F3142" t="b">
        <v>0</v>
      </c>
      <c r="G3142" t="s">
        <v>52</v>
      </c>
      <c r="H3142" s="4">
        <v>45705.246979166674</v>
      </c>
      <c r="I3142" t="b">
        <v>1</v>
      </c>
      <c r="J3142" t="b">
        <v>1</v>
      </c>
      <c r="K3142" t="s">
        <v>24</v>
      </c>
      <c r="L3142" t="s">
        <v>36</v>
      </c>
      <c r="N3142">
        <v>67.5</v>
      </c>
      <c r="O3142" t="s">
        <v>4344</v>
      </c>
      <c r="P3142" t="s">
        <v>2460</v>
      </c>
    </row>
    <row r="3143" spans="1:16" x14ac:dyDescent="0.55000000000000004">
      <c r="A3143" t="s">
        <v>0</v>
      </c>
      <c r="B3143" t="s">
        <v>7419</v>
      </c>
      <c r="C3143" t="s">
        <v>82</v>
      </c>
      <c r="D3143" t="s">
        <v>5915</v>
      </c>
      <c r="E3143" t="s">
        <v>20</v>
      </c>
      <c r="F3143" t="b">
        <v>0</v>
      </c>
      <c r="G3143" t="s">
        <v>27</v>
      </c>
      <c r="H3143" s="4">
        <v>45705.249976851846</v>
      </c>
      <c r="I3143" t="b">
        <v>0</v>
      </c>
      <c r="J3143" t="b">
        <v>1</v>
      </c>
      <c r="K3143" t="s">
        <v>24</v>
      </c>
      <c r="L3143" t="s">
        <v>22</v>
      </c>
      <c r="M3143">
        <v>169500</v>
      </c>
      <c r="O3143" t="s">
        <v>7420</v>
      </c>
      <c r="P3143" t="s">
        <v>2951</v>
      </c>
    </row>
    <row r="3144" spans="1:16" x14ac:dyDescent="0.55000000000000004">
      <c r="A3144" t="s">
        <v>0</v>
      </c>
      <c r="B3144" t="s">
        <v>0</v>
      </c>
      <c r="C3144" t="s">
        <v>2821</v>
      </c>
      <c r="D3144" t="s">
        <v>1051</v>
      </c>
      <c r="E3144" t="s">
        <v>20</v>
      </c>
      <c r="F3144" t="b">
        <v>0</v>
      </c>
      <c r="G3144" t="s">
        <v>41</v>
      </c>
      <c r="H3144" s="4">
        <v>45705.250231481477</v>
      </c>
      <c r="I3144" t="b">
        <v>1</v>
      </c>
      <c r="J3144" t="b">
        <v>1</v>
      </c>
      <c r="K3144" t="s">
        <v>24</v>
      </c>
      <c r="L3144" t="s">
        <v>36</v>
      </c>
      <c r="N3144">
        <v>30.5</v>
      </c>
      <c r="O3144" t="s">
        <v>1051</v>
      </c>
      <c r="P3144" t="s">
        <v>204</v>
      </c>
    </row>
    <row r="3145" spans="1:16" x14ac:dyDescent="0.55000000000000004">
      <c r="A3145" t="s">
        <v>0</v>
      </c>
      <c r="B3145" t="s">
        <v>0</v>
      </c>
      <c r="C3145" t="s">
        <v>585</v>
      </c>
      <c r="D3145" t="s">
        <v>3828</v>
      </c>
      <c r="E3145" t="s">
        <v>219</v>
      </c>
      <c r="F3145" t="b">
        <v>0</v>
      </c>
      <c r="G3145" t="s">
        <v>41</v>
      </c>
      <c r="H3145" s="4">
        <v>45705.250277777777</v>
      </c>
      <c r="I3145" t="b">
        <v>0</v>
      </c>
      <c r="J3145" t="b">
        <v>1</v>
      </c>
      <c r="K3145" t="s">
        <v>24</v>
      </c>
      <c r="L3145" t="s">
        <v>36</v>
      </c>
      <c r="N3145">
        <v>62.5</v>
      </c>
      <c r="O3145" t="s">
        <v>3776</v>
      </c>
      <c r="P3145" t="s">
        <v>1823</v>
      </c>
    </row>
    <row r="3146" spans="1:16" x14ac:dyDescent="0.55000000000000004">
      <c r="A3146" t="s">
        <v>25</v>
      </c>
      <c r="B3146" t="s">
        <v>7421</v>
      </c>
      <c r="C3146" t="s">
        <v>49</v>
      </c>
      <c r="D3146" t="s">
        <v>3108</v>
      </c>
      <c r="E3146" t="s">
        <v>20</v>
      </c>
      <c r="F3146" t="b">
        <v>0</v>
      </c>
      <c r="G3146" t="s">
        <v>41</v>
      </c>
      <c r="H3146" s="4">
        <v>45705.250462962962</v>
      </c>
      <c r="I3146" t="b">
        <v>0</v>
      </c>
      <c r="J3146" t="b">
        <v>1</v>
      </c>
      <c r="K3146" t="s">
        <v>24</v>
      </c>
      <c r="L3146" t="s">
        <v>22</v>
      </c>
      <c r="M3146">
        <v>220612</v>
      </c>
      <c r="O3146" t="s">
        <v>43</v>
      </c>
      <c r="P3146" t="s">
        <v>7422</v>
      </c>
    </row>
    <row r="3147" spans="1:16" x14ac:dyDescent="0.55000000000000004">
      <c r="A3147" t="s">
        <v>0</v>
      </c>
      <c r="B3147" t="s">
        <v>288</v>
      </c>
      <c r="C3147" t="s">
        <v>696</v>
      </c>
      <c r="D3147" t="s">
        <v>7423</v>
      </c>
      <c r="E3147" t="s">
        <v>51</v>
      </c>
      <c r="F3147" t="b">
        <v>0</v>
      </c>
      <c r="G3147" t="s">
        <v>30</v>
      </c>
      <c r="H3147" s="4">
        <v>45705.250902777778</v>
      </c>
      <c r="I3147" t="b">
        <v>1</v>
      </c>
      <c r="J3147" t="b">
        <v>1</v>
      </c>
      <c r="K3147" t="s">
        <v>24</v>
      </c>
      <c r="L3147" t="s">
        <v>36</v>
      </c>
      <c r="N3147">
        <v>25</v>
      </c>
      <c r="O3147" t="s">
        <v>2075</v>
      </c>
      <c r="P3147" t="s">
        <v>863</v>
      </c>
    </row>
    <row r="3148" spans="1:16" x14ac:dyDescent="0.55000000000000004">
      <c r="A3148" t="s">
        <v>19</v>
      </c>
      <c r="B3148" t="s">
        <v>7424</v>
      </c>
      <c r="C3148" t="s">
        <v>985</v>
      </c>
      <c r="D3148" t="s">
        <v>3973</v>
      </c>
      <c r="E3148" t="s">
        <v>20</v>
      </c>
      <c r="F3148" t="b">
        <v>0</v>
      </c>
      <c r="G3148" t="s">
        <v>27</v>
      </c>
      <c r="H3148" s="4">
        <v>45705.251006944447</v>
      </c>
      <c r="I3148" t="b">
        <v>0</v>
      </c>
      <c r="J3148" t="b">
        <v>1</v>
      </c>
      <c r="K3148" t="s">
        <v>24</v>
      </c>
      <c r="L3148" t="s">
        <v>22</v>
      </c>
      <c r="M3148">
        <v>260000</v>
      </c>
      <c r="O3148" t="s">
        <v>575</v>
      </c>
    </row>
    <row r="3149" spans="1:16" x14ac:dyDescent="0.55000000000000004">
      <c r="A3149" t="s">
        <v>0</v>
      </c>
      <c r="B3149" t="s">
        <v>0</v>
      </c>
      <c r="C3149" t="s">
        <v>1226</v>
      </c>
      <c r="D3149" t="s">
        <v>3828</v>
      </c>
      <c r="E3149" t="s">
        <v>20</v>
      </c>
      <c r="F3149" t="b">
        <v>0</v>
      </c>
      <c r="G3149" t="s">
        <v>52</v>
      </c>
      <c r="H3149" s="4">
        <v>45705.251215277778</v>
      </c>
      <c r="I3149" t="b">
        <v>0</v>
      </c>
      <c r="J3149" t="b">
        <v>0</v>
      </c>
      <c r="K3149" t="s">
        <v>24</v>
      </c>
      <c r="L3149" t="s">
        <v>22</v>
      </c>
      <c r="M3149">
        <v>70000</v>
      </c>
      <c r="O3149" t="s">
        <v>5918</v>
      </c>
      <c r="P3149" t="s">
        <v>5919</v>
      </c>
    </row>
    <row r="3150" spans="1:16" x14ac:dyDescent="0.55000000000000004">
      <c r="A3150" t="s">
        <v>1</v>
      </c>
      <c r="B3150" t="s">
        <v>661</v>
      </c>
      <c r="C3150" t="s">
        <v>386</v>
      </c>
      <c r="D3150" t="s">
        <v>3828</v>
      </c>
      <c r="E3150" t="s">
        <v>20</v>
      </c>
      <c r="F3150" t="b">
        <v>0</v>
      </c>
      <c r="G3150" t="s">
        <v>41</v>
      </c>
      <c r="H3150" s="4">
        <v>45705.251944444448</v>
      </c>
      <c r="I3150" t="b">
        <v>0</v>
      </c>
      <c r="J3150" t="b">
        <v>1</v>
      </c>
      <c r="K3150" t="s">
        <v>24</v>
      </c>
      <c r="L3150" t="s">
        <v>22</v>
      </c>
      <c r="M3150">
        <v>127275.203125</v>
      </c>
      <c r="O3150" t="s">
        <v>7425</v>
      </c>
      <c r="P3150" t="s">
        <v>7426</v>
      </c>
    </row>
    <row r="3151" spans="1:16" x14ac:dyDescent="0.55000000000000004">
      <c r="A3151" t="s">
        <v>2</v>
      </c>
      <c r="B3151" t="s">
        <v>1544</v>
      </c>
      <c r="C3151" t="s">
        <v>39</v>
      </c>
      <c r="D3151" t="s">
        <v>4014</v>
      </c>
      <c r="E3151" t="s">
        <v>20</v>
      </c>
      <c r="F3151" t="b">
        <v>1</v>
      </c>
      <c r="G3151" t="s">
        <v>610</v>
      </c>
      <c r="H3151" s="4">
        <v>45705.257430555554</v>
      </c>
      <c r="I3151" t="b">
        <v>0</v>
      </c>
      <c r="J3151" t="b">
        <v>1</v>
      </c>
      <c r="K3151" t="s">
        <v>610</v>
      </c>
      <c r="L3151" t="s">
        <v>22</v>
      </c>
      <c r="M3151">
        <v>184000</v>
      </c>
      <c r="O3151" t="s">
        <v>3016</v>
      </c>
      <c r="P3151" t="s">
        <v>6878</v>
      </c>
    </row>
    <row r="3152" spans="1:16" x14ac:dyDescent="0.55000000000000004">
      <c r="A3152" t="s">
        <v>0</v>
      </c>
      <c r="B3152" t="s">
        <v>7427</v>
      </c>
      <c r="C3152" t="s">
        <v>3180</v>
      </c>
      <c r="D3152" t="s">
        <v>2208</v>
      </c>
      <c r="E3152" t="s">
        <v>20</v>
      </c>
      <c r="F3152" t="b">
        <v>0</v>
      </c>
      <c r="G3152" t="s">
        <v>23</v>
      </c>
      <c r="H3152" s="4">
        <v>45705.269016203703</v>
      </c>
      <c r="I3152" t="b">
        <v>0</v>
      </c>
      <c r="J3152" t="b">
        <v>0</v>
      </c>
      <c r="K3152" t="s">
        <v>24</v>
      </c>
      <c r="L3152" t="s">
        <v>36</v>
      </c>
      <c r="N3152">
        <v>33.5</v>
      </c>
      <c r="O3152" t="s">
        <v>3375</v>
      </c>
      <c r="P3152" t="s">
        <v>963</v>
      </c>
    </row>
    <row r="3153" spans="1:16" x14ac:dyDescent="0.55000000000000004">
      <c r="A3153" t="s">
        <v>2</v>
      </c>
      <c r="B3153" t="s">
        <v>2</v>
      </c>
      <c r="C3153" t="s">
        <v>7428</v>
      </c>
      <c r="D3153" t="s">
        <v>4972</v>
      </c>
      <c r="E3153" t="s">
        <v>20</v>
      </c>
      <c r="F3153" t="b">
        <v>0</v>
      </c>
      <c r="G3153" t="s">
        <v>226</v>
      </c>
      <c r="H3153" s="4">
        <v>45705.273310185177</v>
      </c>
      <c r="I3153" t="b">
        <v>1</v>
      </c>
      <c r="J3153" t="b">
        <v>0</v>
      </c>
      <c r="K3153" t="s">
        <v>226</v>
      </c>
      <c r="L3153" t="s">
        <v>22</v>
      </c>
      <c r="M3153">
        <v>65000</v>
      </c>
      <c r="O3153" t="s">
        <v>7429</v>
      </c>
      <c r="P3153" t="s">
        <v>7430</v>
      </c>
    </row>
    <row r="3154" spans="1:16" x14ac:dyDescent="0.55000000000000004">
      <c r="A3154" t="s">
        <v>19</v>
      </c>
      <c r="B3154" t="s">
        <v>7519</v>
      </c>
      <c r="C3154" t="s">
        <v>213</v>
      </c>
      <c r="D3154" t="s">
        <v>2208</v>
      </c>
      <c r="E3154" t="s">
        <v>20</v>
      </c>
      <c r="F3154" t="b">
        <v>0</v>
      </c>
      <c r="G3154" t="s">
        <v>41</v>
      </c>
      <c r="H3154" s="4">
        <v>45705.292048611111</v>
      </c>
      <c r="I3154" t="b">
        <v>0</v>
      </c>
      <c r="J3154" t="b">
        <v>1</v>
      </c>
      <c r="K3154" t="s">
        <v>24</v>
      </c>
      <c r="L3154" t="s">
        <v>22</v>
      </c>
      <c r="M3154">
        <v>193000</v>
      </c>
      <c r="O3154" t="s">
        <v>405</v>
      </c>
      <c r="P3154" t="s">
        <v>7520</v>
      </c>
    </row>
    <row r="3155" spans="1:16" x14ac:dyDescent="0.55000000000000004">
      <c r="A3155" t="s">
        <v>2</v>
      </c>
      <c r="B3155" t="s">
        <v>7431</v>
      </c>
      <c r="C3155" t="s">
        <v>172</v>
      </c>
      <c r="D3155" t="s">
        <v>2208</v>
      </c>
      <c r="E3155" t="s">
        <v>20</v>
      </c>
      <c r="F3155" t="b">
        <v>0</v>
      </c>
      <c r="G3155" t="s">
        <v>27</v>
      </c>
      <c r="H3155" s="4">
        <v>45705.293217592603</v>
      </c>
      <c r="I3155" t="b">
        <v>0</v>
      </c>
      <c r="J3155" t="b">
        <v>0</v>
      </c>
      <c r="K3155" t="s">
        <v>24</v>
      </c>
      <c r="L3155" t="s">
        <v>22</v>
      </c>
      <c r="M3155">
        <v>180000</v>
      </c>
      <c r="O3155" t="s">
        <v>2868</v>
      </c>
      <c r="P3155" t="s">
        <v>7432</v>
      </c>
    </row>
    <row r="3156" spans="1:16" x14ac:dyDescent="0.55000000000000004">
      <c r="A3156" t="s">
        <v>0</v>
      </c>
      <c r="B3156" t="s">
        <v>4222</v>
      </c>
      <c r="D3156" t="s">
        <v>4220</v>
      </c>
      <c r="E3156" t="s">
        <v>20</v>
      </c>
      <c r="F3156" t="b">
        <v>0</v>
      </c>
      <c r="G3156" t="s">
        <v>1420</v>
      </c>
      <c r="H3156" s="4">
        <v>45705.298101851848</v>
      </c>
      <c r="I3156" t="b">
        <v>0</v>
      </c>
      <c r="J3156" t="b">
        <v>0</v>
      </c>
      <c r="K3156" t="s">
        <v>1420</v>
      </c>
      <c r="L3156" t="s">
        <v>22</v>
      </c>
      <c r="M3156">
        <v>65000</v>
      </c>
      <c r="O3156" t="s">
        <v>2946</v>
      </c>
      <c r="P3156" t="s">
        <v>1374</v>
      </c>
    </row>
    <row r="3157" spans="1:16" x14ac:dyDescent="0.55000000000000004">
      <c r="A3157" t="s">
        <v>1</v>
      </c>
      <c r="B3157" t="s">
        <v>7433</v>
      </c>
      <c r="C3157" t="s">
        <v>39</v>
      </c>
      <c r="D3157" t="s">
        <v>7434</v>
      </c>
      <c r="E3157" t="s">
        <v>20</v>
      </c>
      <c r="F3157" t="b">
        <v>1</v>
      </c>
      <c r="G3157" t="s">
        <v>1833</v>
      </c>
      <c r="H3157" s="4">
        <v>45705.299421296288</v>
      </c>
      <c r="I3157" t="b">
        <v>1</v>
      </c>
      <c r="J3157" t="b">
        <v>0</v>
      </c>
      <c r="K3157" t="s">
        <v>1833</v>
      </c>
      <c r="L3157" t="s">
        <v>22</v>
      </c>
      <c r="M3157">
        <v>47500</v>
      </c>
      <c r="O3157" t="s">
        <v>1426</v>
      </c>
    </row>
    <row r="3158" spans="1:16" x14ac:dyDescent="0.55000000000000004">
      <c r="A3158" t="s">
        <v>0</v>
      </c>
      <c r="B3158" t="s">
        <v>3335</v>
      </c>
      <c r="C3158" t="s">
        <v>160</v>
      </c>
      <c r="D3158" t="s">
        <v>4084</v>
      </c>
      <c r="E3158" t="s">
        <v>20</v>
      </c>
      <c r="F3158" t="b">
        <v>0</v>
      </c>
      <c r="G3158" t="s">
        <v>52</v>
      </c>
      <c r="H3158" s="4">
        <v>45705.303819444453</v>
      </c>
      <c r="I3158" t="b">
        <v>0</v>
      </c>
      <c r="J3158" t="b">
        <v>1</v>
      </c>
      <c r="K3158" t="s">
        <v>24</v>
      </c>
      <c r="L3158" t="s">
        <v>22</v>
      </c>
      <c r="M3158">
        <v>137500</v>
      </c>
      <c r="O3158" t="s">
        <v>88</v>
      </c>
      <c r="P3158" t="s">
        <v>7435</v>
      </c>
    </row>
    <row r="3159" spans="1:16" x14ac:dyDescent="0.55000000000000004">
      <c r="A3159" t="s">
        <v>89</v>
      </c>
      <c r="B3159" t="s">
        <v>7531</v>
      </c>
      <c r="C3159" t="s">
        <v>7532</v>
      </c>
      <c r="D3159" t="s">
        <v>4035</v>
      </c>
      <c r="E3159" t="s">
        <v>20</v>
      </c>
      <c r="F3159" t="b">
        <v>0</v>
      </c>
      <c r="G3159" t="s">
        <v>1119</v>
      </c>
      <c r="H3159" s="4">
        <v>45705.31212962963</v>
      </c>
      <c r="I3159" t="b">
        <v>0</v>
      </c>
      <c r="J3159" t="b">
        <v>0</v>
      </c>
      <c r="K3159" t="s">
        <v>1119</v>
      </c>
      <c r="L3159" t="s">
        <v>22</v>
      </c>
      <c r="M3159">
        <v>275000</v>
      </c>
      <c r="O3159" t="s">
        <v>7533</v>
      </c>
      <c r="P3159" t="s">
        <v>274</v>
      </c>
    </row>
    <row r="3160" spans="1:16" x14ac:dyDescent="0.55000000000000004">
      <c r="A3160" t="s">
        <v>89</v>
      </c>
      <c r="B3160" t="s">
        <v>7534</v>
      </c>
      <c r="C3160" t="s">
        <v>1420</v>
      </c>
      <c r="D3160" t="s">
        <v>4220</v>
      </c>
      <c r="E3160" t="s">
        <v>20</v>
      </c>
      <c r="F3160" t="b">
        <v>0</v>
      </c>
      <c r="G3160" t="s">
        <v>1420</v>
      </c>
      <c r="H3160" s="4">
        <v>45705.317175925928</v>
      </c>
      <c r="I3160" t="b">
        <v>0</v>
      </c>
      <c r="J3160" t="b">
        <v>0</v>
      </c>
      <c r="K3160" t="s">
        <v>1420</v>
      </c>
      <c r="L3160" t="s">
        <v>22</v>
      </c>
      <c r="M3160">
        <v>174400</v>
      </c>
      <c r="O3160" t="s">
        <v>1773</v>
      </c>
      <c r="P3160" t="s">
        <v>7535</v>
      </c>
    </row>
    <row r="3161" spans="1:16" x14ac:dyDescent="0.55000000000000004">
      <c r="A3161" t="s">
        <v>139</v>
      </c>
      <c r="B3161" t="s">
        <v>7436</v>
      </c>
      <c r="C3161" t="s">
        <v>2500</v>
      </c>
      <c r="D3161" t="s">
        <v>3970</v>
      </c>
      <c r="E3161" t="s">
        <v>20</v>
      </c>
      <c r="F3161" t="b">
        <v>0</v>
      </c>
      <c r="G3161" t="s">
        <v>41</v>
      </c>
      <c r="H3161" s="4">
        <v>45705.333784722221</v>
      </c>
      <c r="I3161" t="b">
        <v>0</v>
      </c>
      <c r="J3161" t="b">
        <v>1</v>
      </c>
      <c r="K3161" t="s">
        <v>24</v>
      </c>
      <c r="L3161" t="s">
        <v>22</v>
      </c>
      <c r="M3161">
        <v>96000</v>
      </c>
      <c r="O3161" t="s">
        <v>7437</v>
      </c>
    </row>
    <row r="3162" spans="1:16" x14ac:dyDescent="0.55000000000000004">
      <c r="A3162" t="s">
        <v>40</v>
      </c>
      <c r="B3162" t="s">
        <v>7438</v>
      </c>
      <c r="C3162" t="s">
        <v>151</v>
      </c>
      <c r="D3162" t="s">
        <v>5133</v>
      </c>
      <c r="E3162" t="s">
        <v>20</v>
      </c>
      <c r="F3162" t="b">
        <v>0</v>
      </c>
      <c r="G3162" t="s">
        <v>30</v>
      </c>
      <c r="H3162" s="4">
        <v>45705.334583333337</v>
      </c>
      <c r="I3162" t="b">
        <v>0</v>
      </c>
      <c r="J3162" t="b">
        <v>1</v>
      </c>
      <c r="K3162" t="s">
        <v>24</v>
      </c>
      <c r="L3162" t="s">
        <v>22</v>
      </c>
      <c r="M3162">
        <v>149743</v>
      </c>
      <c r="O3162" t="s">
        <v>7439</v>
      </c>
      <c r="P3162" t="s">
        <v>7440</v>
      </c>
    </row>
    <row r="3163" spans="1:16" x14ac:dyDescent="0.55000000000000004">
      <c r="A3163" t="s">
        <v>19</v>
      </c>
      <c r="B3163" t="s">
        <v>7557</v>
      </c>
      <c r="C3163" t="s">
        <v>453</v>
      </c>
      <c r="D3163" t="s">
        <v>3957</v>
      </c>
      <c r="E3163" t="s">
        <v>20</v>
      </c>
      <c r="F3163" t="b">
        <v>0</v>
      </c>
      <c r="G3163" t="s">
        <v>27</v>
      </c>
      <c r="H3163" s="4">
        <v>45705.334618055553</v>
      </c>
      <c r="I3163" t="b">
        <v>0</v>
      </c>
      <c r="J3163" t="b">
        <v>0</v>
      </c>
      <c r="K3163" t="s">
        <v>24</v>
      </c>
      <c r="L3163" t="s">
        <v>36</v>
      </c>
      <c r="N3163">
        <v>51.239997863769531</v>
      </c>
      <c r="O3163" t="s">
        <v>349</v>
      </c>
      <c r="P3163" t="s">
        <v>7558</v>
      </c>
    </row>
    <row r="3164" spans="1:16" x14ac:dyDescent="0.55000000000000004">
      <c r="A3164" t="s">
        <v>2</v>
      </c>
      <c r="B3164" t="s">
        <v>7441</v>
      </c>
      <c r="C3164" t="s">
        <v>29</v>
      </c>
      <c r="D3164" t="s">
        <v>3957</v>
      </c>
      <c r="E3164" t="s">
        <v>20</v>
      </c>
      <c r="F3164" t="b">
        <v>0</v>
      </c>
      <c r="G3164" t="s">
        <v>27</v>
      </c>
      <c r="H3164" s="4">
        <v>45705.334675925929</v>
      </c>
      <c r="I3164" t="b">
        <v>0</v>
      </c>
      <c r="J3164" t="b">
        <v>1</v>
      </c>
      <c r="K3164" t="s">
        <v>24</v>
      </c>
      <c r="L3164" t="s">
        <v>36</v>
      </c>
      <c r="N3164">
        <v>38.215000152587891</v>
      </c>
      <c r="O3164" t="s">
        <v>2768</v>
      </c>
      <c r="P3164" t="s">
        <v>128</v>
      </c>
    </row>
    <row r="3165" spans="1:16" x14ac:dyDescent="0.55000000000000004">
      <c r="A3165" t="s">
        <v>2</v>
      </c>
      <c r="B3165" t="s">
        <v>1676</v>
      </c>
      <c r="C3165" t="s">
        <v>92</v>
      </c>
      <c r="D3165" t="s">
        <v>4090</v>
      </c>
      <c r="E3165" t="s">
        <v>20</v>
      </c>
      <c r="F3165" t="b">
        <v>0</v>
      </c>
      <c r="G3165" t="s">
        <v>35</v>
      </c>
      <c r="H3165" s="4">
        <v>45705.335509259261</v>
      </c>
      <c r="I3165" t="b">
        <v>0</v>
      </c>
      <c r="J3165" t="b">
        <v>0</v>
      </c>
      <c r="K3165" t="s">
        <v>24</v>
      </c>
      <c r="L3165" t="s">
        <v>22</v>
      </c>
      <c r="M3165">
        <v>125000</v>
      </c>
      <c r="O3165" t="s">
        <v>202</v>
      </c>
      <c r="P3165" t="s">
        <v>7559</v>
      </c>
    </row>
    <row r="3166" spans="1:16" x14ac:dyDescent="0.55000000000000004">
      <c r="A3166" t="s">
        <v>2</v>
      </c>
      <c r="B3166" t="s">
        <v>7442</v>
      </c>
      <c r="C3166" t="s">
        <v>6313</v>
      </c>
      <c r="D3166" t="s">
        <v>3970</v>
      </c>
      <c r="E3166" t="s">
        <v>20</v>
      </c>
      <c r="F3166" t="b">
        <v>0</v>
      </c>
      <c r="G3166" t="s">
        <v>1420</v>
      </c>
      <c r="H3166" s="4">
        <v>45705.350810185177</v>
      </c>
      <c r="I3166" t="b">
        <v>0</v>
      </c>
      <c r="J3166" t="b">
        <v>0</v>
      </c>
      <c r="K3166" t="s">
        <v>1420</v>
      </c>
      <c r="L3166" t="s">
        <v>22</v>
      </c>
      <c r="M3166">
        <v>109605.5</v>
      </c>
      <c r="O3166" t="s">
        <v>7443</v>
      </c>
      <c r="P3166" t="s">
        <v>7444</v>
      </c>
    </row>
    <row r="3167" spans="1:16" x14ac:dyDescent="0.55000000000000004">
      <c r="A3167" t="s">
        <v>0</v>
      </c>
      <c r="B3167" t="s">
        <v>7536</v>
      </c>
      <c r="C3167" t="s">
        <v>3225</v>
      </c>
      <c r="D3167" t="s">
        <v>3828</v>
      </c>
      <c r="E3167" t="s">
        <v>20</v>
      </c>
      <c r="F3167" t="b">
        <v>0</v>
      </c>
      <c r="G3167" t="s">
        <v>27</v>
      </c>
      <c r="H3167" s="4">
        <v>45705.375081018523</v>
      </c>
      <c r="I3167" t="b">
        <v>1</v>
      </c>
      <c r="J3167" t="b">
        <v>1</v>
      </c>
      <c r="K3167" t="s">
        <v>24</v>
      </c>
      <c r="L3167" t="s">
        <v>22</v>
      </c>
      <c r="M3167">
        <v>80000</v>
      </c>
      <c r="O3167" t="s">
        <v>7537</v>
      </c>
      <c r="P3167" t="s">
        <v>7538</v>
      </c>
    </row>
    <row r="3168" spans="1:16" x14ac:dyDescent="0.55000000000000004">
      <c r="A3168" t="s">
        <v>0</v>
      </c>
      <c r="B3168" t="s">
        <v>7445</v>
      </c>
      <c r="C3168" t="s">
        <v>39</v>
      </c>
      <c r="D3168" t="s">
        <v>3828</v>
      </c>
      <c r="E3168" t="s">
        <v>20</v>
      </c>
      <c r="F3168" t="b">
        <v>1</v>
      </c>
      <c r="G3168" t="s">
        <v>27</v>
      </c>
      <c r="H3168" s="4">
        <v>45705.375150462962</v>
      </c>
      <c r="I3168" t="b">
        <v>1</v>
      </c>
      <c r="J3168" t="b">
        <v>0</v>
      </c>
      <c r="K3168" t="s">
        <v>24</v>
      </c>
      <c r="L3168" t="s">
        <v>22</v>
      </c>
      <c r="M3168">
        <v>163085</v>
      </c>
      <c r="O3168" t="s">
        <v>7446</v>
      </c>
      <c r="P3168" t="s">
        <v>709</v>
      </c>
    </row>
    <row r="3169" spans="1:16" x14ac:dyDescent="0.55000000000000004">
      <c r="A3169" t="s">
        <v>0</v>
      </c>
      <c r="B3169" t="s">
        <v>7447</v>
      </c>
      <c r="C3169" t="s">
        <v>585</v>
      </c>
      <c r="D3169" t="s">
        <v>4084</v>
      </c>
      <c r="E3169" t="s">
        <v>20</v>
      </c>
      <c r="F3169" t="b">
        <v>0</v>
      </c>
      <c r="G3169" t="s">
        <v>41</v>
      </c>
      <c r="H3169" s="4">
        <v>45705.375474537039</v>
      </c>
      <c r="I3169" t="b">
        <v>0</v>
      </c>
      <c r="J3169" t="b">
        <v>0</v>
      </c>
      <c r="K3169" t="s">
        <v>24</v>
      </c>
      <c r="L3169" t="s">
        <v>22</v>
      </c>
      <c r="M3169">
        <v>125000</v>
      </c>
      <c r="O3169" t="s">
        <v>374</v>
      </c>
      <c r="P3169" t="s">
        <v>7448</v>
      </c>
    </row>
    <row r="3170" spans="1:16" x14ac:dyDescent="0.55000000000000004">
      <c r="A3170" t="s">
        <v>1</v>
      </c>
      <c r="B3170" t="s">
        <v>4431</v>
      </c>
      <c r="C3170" t="s">
        <v>949</v>
      </c>
      <c r="D3170" t="s">
        <v>4432</v>
      </c>
      <c r="E3170" t="s">
        <v>20</v>
      </c>
      <c r="F3170" t="b">
        <v>0</v>
      </c>
      <c r="G3170" t="s">
        <v>30</v>
      </c>
      <c r="H3170" s="4">
        <v>45705.376006944447</v>
      </c>
      <c r="I3170" t="b">
        <v>0</v>
      </c>
      <c r="J3170" t="b">
        <v>1</v>
      </c>
      <c r="K3170" t="s">
        <v>24</v>
      </c>
      <c r="L3170" t="s">
        <v>22</v>
      </c>
      <c r="M3170">
        <v>99000</v>
      </c>
      <c r="O3170" t="s">
        <v>1763</v>
      </c>
      <c r="P3170" t="s">
        <v>4433</v>
      </c>
    </row>
    <row r="3171" spans="1:16" x14ac:dyDescent="0.55000000000000004">
      <c r="A3171" t="s">
        <v>0</v>
      </c>
      <c r="B3171" t="s">
        <v>5421</v>
      </c>
      <c r="C3171" t="s">
        <v>372</v>
      </c>
      <c r="D3171" t="s">
        <v>3957</v>
      </c>
      <c r="E3171" t="s">
        <v>34</v>
      </c>
      <c r="F3171" t="b">
        <v>0</v>
      </c>
      <c r="G3171" t="s">
        <v>27</v>
      </c>
      <c r="H3171" s="4">
        <v>45705.416701388887</v>
      </c>
      <c r="I3171" t="b">
        <v>1</v>
      </c>
      <c r="J3171" t="b">
        <v>0</v>
      </c>
      <c r="K3171" t="s">
        <v>24</v>
      </c>
      <c r="L3171" t="s">
        <v>36</v>
      </c>
      <c r="N3171">
        <v>27.979999542236332</v>
      </c>
      <c r="O3171" t="s">
        <v>4622</v>
      </c>
    </row>
    <row r="3172" spans="1:16" x14ac:dyDescent="0.55000000000000004">
      <c r="A3172" t="s">
        <v>40</v>
      </c>
      <c r="B3172" t="s">
        <v>7449</v>
      </c>
      <c r="C3172" t="s">
        <v>1546</v>
      </c>
      <c r="D3172" t="s">
        <v>3828</v>
      </c>
      <c r="E3172" t="s">
        <v>20</v>
      </c>
      <c r="F3172" t="b">
        <v>0</v>
      </c>
      <c r="G3172" t="s">
        <v>27</v>
      </c>
      <c r="H3172" s="4">
        <v>45705.417939814812</v>
      </c>
      <c r="I3172" t="b">
        <v>0</v>
      </c>
      <c r="J3172" t="b">
        <v>1</v>
      </c>
      <c r="K3172" t="s">
        <v>24</v>
      </c>
      <c r="L3172" t="s">
        <v>22</v>
      </c>
      <c r="M3172">
        <v>162225</v>
      </c>
      <c r="O3172" t="s">
        <v>254</v>
      </c>
      <c r="P3172" t="s">
        <v>7450</v>
      </c>
    </row>
    <row r="3173" spans="1:16" x14ac:dyDescent="0.55000000000000004">
      <c r="A3173" t="s">
        <v>40</v>
      </c>
      <c r="B3173" t="s">
        <v>2541</v>
      </c>
      <c r="C3173" t="s">
        <v>3347</v>
      </c>
      <c r="D3173" t="s">
        <v>3973</v>
      </c>
      <c r="E3173" t="s">
        <v>20</v>
      </c>
      <c r="F3173" t="b">
        <v>0</v>
      </c>
      <c r="G3173" t="s">
        <v>27</v>
      </c>
      <c r="H3173" s="4">
        <v>45705.418842592589</v>
      </c>
      <c r="I3173" t="b">
        <v>0</v>
      </c>
      <c r="J3173" t="b">
        <v>1</v>
      </c>
      <c r="K3173" t="s">
        <v>24</v>
      </c>
      <c r="L3173" t="s">
        <v>22</v>
      </c>
      <c r="M3173">
        <v>110500</v>
      </c>
      <c r="O3173" t="s">
        <v>2227</v>
      </c>
      <c r="P3173" t="s">
        <v>4333</v>
      </c>
    </row>
    <row r="3174" spans="1:16" x14ac:dyDescent="0.55000000000000004">
      <c r="A3174" t="s">
        <v>2</v>
      </c>
      <c r="B3174" t="s">
        <v>4385</v>
      </c>
      <c r="C3174" t="s">
        <v>3515</v>
      </c>
      <c r="D3174" t="s">
        <v>2208</v>
      </c>
      <c r="E3174" t="s">
        <v>34</v>
      </c>
      <c r="F3174" t="b">
        <v>0</v>
      </c>
      <c r="G3174" t="s">
        <v>41</v>
      </c>
      <c r="H3174" s="4">
        <v>45705.418923611112</v>
      </c>
      <c r="I3174" t="b">
        <v>0</v>
      </c>
      <c r="J3174" t="b">
        <v>1</v>
      </c>
      <c r="K3174" t="s">
        <v>24</v>
      </c>
      <c r="L3174" t="s">
        <v>22</v>
      </c>
      <c r="M3174">
        <v>165000</v>
      </c>
      <c r="O3174" t="s">
        <v>428</v>
      </c>
      <c r="P3174" t="s">
        <v>7451</v>
      </c>
    </row>
    <row r="3175" spans="1:16" x14ac:dyDescent="0.55000000000000004">
      <c r="A3175" t="s">
        <v>28</v>
      </c>
      <c r="B3175" t="s">
        <v>642</v>
      </c>
      <c r="C3175" t="s">
        <v>696</v>
      </c>
      <c r="D3175" t="s">
        <v>3973</v>
      </c>
      <c r="E3175" t="s">
        <v>20</v>
      </c>
      <c r="F3175" t="b">
        <v>0</v>
      </c>
      <c r="G3175" t="s">
        <v>30</v>
      </c>
      <c r="H3175" s="4">
        <v>45705.420115740737</v>
      </c>
      <c r="I3175" t="b">
        <v>0</v>
      </c>
      <c r="J3175" t="b">
        <v>1</v>
      </c>
      <c r="K3175" t="s">
        <v>24</v>
      </c>
      <c r="L3175" t="s">
        <v>22</v>
      </c>
      <c r="M3175">
        <v>147000</v>
      </c>
      <c r="O3175" t="s">
        <v>950</v>
      </c>
      <c r="P3175" t="s">
        <v>6325</v>
      </c>
    </row>
    <row r="3176" spans="1:16" x14ac:dyDescent="0.55000000000000004">
      <c r="A3176" t="s">
        <v>89</v>
      </c>
      <c r="B3176" t="s">
        <v>7452</v>
      </c>
      <c r="C3176" t="s">
        <v>7313</v>
      </c>
      <c r="D3176" t="s">
        <v>2208</v>
      </c>
      <c r="E3176" t="s">
        <v>34</v>
      </c>
      <c r="F3176" t="b">
        <v>0</v>
      </c>
      <c r="G3176" t="s">
        <v>41</v>
      </c>
      <c r="H3176" s="4">
        <v>45705.433148148149</v>
      </c>
      <c r="I3176" t="b">
        <v>0</v>
      </c>
      <c r="J3176" t="b">
        <v>1</v>
      </c>
      <c r="K3176" t="s">
        <v>24</v>
      </c>
      <c r="L3176" t="s">
        <v>22</v>
      </c>
      <c r="M3176">
        <v>195000</v>
      </c>
      <c r="O3176" t="s">
        <v>428</v>
      </c>
      <c r="P3176" t="s">
        <v>7453</v>
      </c>
    </row>
    <row r="3177" spans="1:16" x14ac:dyDescent="0.55000000000000004">
      <c r="A3177" t="s">
        <v>2</v>
      </c>
      <c r="B3177" t="s">
        <v>6517</v>
      </c>
      <c r="C3177" t="s">
        <v>151</v>
      </c>
      <c r="D3177" t="s">
        <v>3973</v>
      </c>
      <c r="E3177" t="s">
        <v>20</v>
      </c>
      <c r="F3177" t="b">
        <v>0</v>
      </c>
      <c r="G3177" t="s">
        <v>30</v>
      </c>
      <c r="H3177" s="4">
        <v>45705.45925925926</v>
      </c>
      <c r="I3177" t="b">
        <v>0</v>
      </c>
      <c r="J3177" t="b">
        <v>1</v>
      </c>
      <c r="K3177" t="s">
        <v>24</v>
      </c>
      <c r="L3177" t="s">
        <v>22</v>
      </c>
      <c r="M3177">
        <v>140500</v>
      </c>
      <c r="O3177" t="s">
        <v>6518</v>
      </c>
      <c r="P3177" t="s">
        <v>6519</v>
      </c>
    </row>
    <row r="3178" spans="1:16" x14ac:dyDescent="0.55000000000000004">
      <c r="A3178" t="s">
        <v>2</v>
      </c>
      <c r="B3178" t="s">
        <v>307</v>
      </c>
      <c r="C3178" t="s">
        <v>39</v>
      </c>
      <c r="D3178" t="s">
        <v>7454</v>
      </c>
      <c r="E3178" t="s">
        <v>20</v>
      </c>
      <c r="F3178" t="b">
        <v>1</v>
      </c>
      <c r="G3178" t="s">
        <v>1094</v>
      </c>
      <c r="H3178" s="4">
        <v>45705.489560185182</v>
      </c>
      <c r="I3178" t="b">
        <v>1</v>
      </c>
      <c r="J3178" t="b">
        <v>0</v>
      </c>
      <c r="K3178" t="s">
        <v>1094</v>
      </c>
      <c r="L3178" t="s">
        <v>22</v>
      </c>
      <c r="M3178">
        <v>200000</v>
      </c>
      <c r="O3178" t="s">
        <v>7455</v>
      </c>
      <c r="P3178" t="s">
        <v>1818</v>
      </c>
    </row>
    <row r="3179" spans="1:16" x14ac:dyDescent="0.55000000000000004">
      <c r="A3179" t="s">
        <v>0</v>
      </c>
      <c r="B3179" t="s">
        <v>0</v>
      </c>
      <c r="C3179" t="s">
        <v>7560</v>
      </c>
      <c r="D3179" t="s">
        <v>7547</v>
      </c>
      <c r="E3179" t="s">
        <v>34</v>
      </c>
      <c r="F3179" t="b">
        <v>0</v>
      </c>
      <c r="G3179" t="s">
        <v>41</v>
      </c>
      <c r="H3179" s="4">
        <v>45705.500532407408</v>
      </c>
      <c r="I3179" t="b">
        <v>0</v>
      </c>
      <c r="J3179" t="b">
        <v>0</v>
      </c>
      <c r="K3179" t="s">
        <v>24</v>
      </c>
      <c r="L3179" t="s">
        <v>36</v>
      </c>
      <c r="N3179">
        <v>15</v>
      </c>
      <c r="O3179" t="s">
        <v>7548</v>
      </c>
      <c r="P3179" t="s">
        <v>61</v>
      </c>
    </row>
    <row r="3180" spans="1:16" x14ac:dyDescent="0.55000000000000004">
      <c r="A3180" t="s">
        <v>1</v>
      </c>
      <c r="B3180" t="s">
        <v>2955</v>
      </c>
      <c r="C3180" t="s">
        <v>2765</v>
      </c>
      <c r="D3180" t="s">
        <v>3973</v>
      </c>
      <c r="E3180" t="s">
        <v>20</v>
      </c>
      <c r="F3180" t="b">
        <v>0</v>
      </c>
      <c r="G3180" t="s">
        <v>52</v>
      </c>
      <c r="H3180" s="4">
        <v>45705.500891203701</v>
      </c>
      <c r="I3180" t="b">
        <v>0</v>
      </c>
      <c r="J3180" t="b">
        <v>1</v>
      </c>
      <c r="K3180" t="s">
        <v>24</v>
      </c>
      <c r="L3180" t="s">
        <v>22</v>
      </c>
      <c r="M3180">
        <v>174000</v>
      </c>
      <c r="O3180" t="s">
        <v>5482</v>
      </c>
      <c r="P3180" t="s">
        <v>603</v>
      </c>
    </row>
    <row r="3181" spans="1:16" x14ac:dyDescent="0.55000000000000004">
      <c r="A3181" t="s">
        <v>2</v>
      </c>
      <c r="B3181" t="s">
        <v>7406</v>
      </c>
      <c r="C3181" t="s">
        <v>3608</v>
      </c>
      <c r="D3181" t="s">
        <v>3973</v>
      </c>
      <c r="E3181" t="s">
        <v>20</v>
      </c>
      <c r="F3181" t="b">
        <v>0</v>
      </c>
      <c r="G3181" t="s">
        <v>27</v>
      </c>
      <c r="H3181" s="4">
        <v>45705.501215277778</v>
      </c>
      <c r="I3181" t="b">
        <v>0</v>
      </c>
      <c r="J3181" t="b">
        <v>0</v>
      </c>
      <c r="K3181" t="s">
        <v>24</v>
      </c>
      <c r="L3181" t="s">
        <v>22</v>
      </c>
      <c r="M3181">
        <v>82850</v>
      </c>
      <c r="O3181" t="s">
        <v>5482</v>
      </c>
      <c r="P3181" t="s">
        <v>3772</v>
      </c>
    </row>
    <row r="3182" spans="1:16" x14ac:dyDescent="0.55000000000000004">
      <c r="A3182" t="s">
        <v>2</v>
      </c>
      <c r="B3182" t="s">
        <v>7456</v>
      </c>
      <c r="C3182" t="s">
        <v>114</v>
      </c>
      <c r="D3182" t="s">
        <v>3973</v>
      </c>
      <c r="E3182" t="s">
        <v>20</v>
      </c>
      <c r="F3182" t="b">
        <v>0</v>
      </c>
      <c r="G3182" t="s">
        <v>27</v>
      </c>
      <c r="H3182" s="4">
        <v>45705.501689814817</v>
      </c>
      <c r="I3182" t="b">
        <v>0</v>
      </c>
      <c r="J3182" t="b">
        <v>1</v>
      </c>
      <c r="K3182" t="s">
        <v>24</v>
      </c>
      <c r="L3182" t="s">
        <v>22</v>
      </c>
      <c r="M3182">
        <v>207500</v>
      </c>
      <c r="O3182" t="s">
        <v>341</v>
      </c>
      <c r="P3182" t="s">
        <v>7457</v>
      </c>
    </row>
    <row r="3183" spans="1:16" x14ac:dyDescent="0.55000000000000004">
      <c r="A3183" t="s">
        <v>1</v>
      </c>
      <c r="B3183" t="s">
        <v>7561</v>
      </c>
      <c r="C3183" t="s">
        <v>713</v>
      </c>
      <c r="D3183" t="s">
        <v>3973</v>
      </c>
      <c r="E3183" t="s">
        <v>20</v>
      </c>
      <c r="F3183" t="b">
        <v>0</v>
      </c>
      <c r="G3183" t="s">
        <v>27</v>
      </c>
      <c r="H3183" s="4">
        <v>45705.501770833333</v>
      </c>
      <c r="I3183" t="b">
        <v>0</v>
      </c>
      <c r="J3183" t="b">
        <v>1</v>
      </c>
      <c r="K3183" t="s">
        <v>24</v>
      </c>
      <c r="L3183" t="s">
        <v>22</v>
      </c>
      <c r="M3183">
        <v>113750</v>
      </c>
      <c r="O3183" t="s">
        <v>5482</v>
      </c>
      <c r="P3183" t="s">
        <v>7562</v>
      </c>
    </row>
    <row r="3184" spans="1:16" x14ac:dyDescent="0.55000000000000004">
      <c r="A3184" t="s">
        <v>1</v>
      </c>
      <c r="B3184" t="s">
        <v>844</v>
      </c>
      <c r="C3184" t="s">
        <v>3608</v>
      </c>
      <c r="D3184" t="s">
        <v>3973</v>
      </c>
      <c r="E3184" t="s">
        <v>20</v>
      </c>
      <c r="F3184" t="b">
        <v>0</v>
      </c>
      <c r="G3184" t="s">
        <v>30</v>
      </c>
      <c r="H3184" s="4">
        <v>45705.502858796302</v>
      </c>
      <c r="I3184" t="b">
        <v>0</v>
      </c>
      <c r="J3184" t="b">
        <v>0</v>
      </c>
      <c r="K3184" t="s">
        <v>24</v>
      </c>
      <c r="L3184" t="s">
        <v>22</v>
      </c>
      <c r="M3184">
        <v>174500</v>
      </c>
      <c r="O3184" t="s">
        <v>5482</v>
      </c>
      <c r="P3184" t="s">
        <v>302</v>
      </c>
    </row>
    <row r="3185" spans="1:16" x14ac:dyDescent="0.55000000000000004">
      <c r="A3185" t="s">
        <v>28</v>
      </c>
      <c r="B3185" t="s">
        <v>7458</v>
      </c>
      <c r="C3185" t="s">
        <v>39</v>
      </c>
      <c r="D3185" t="s">
        <v>3973</v>
      </c>
      <c r="E3185" t="s">
        <v>20</v>
      </c>
      <c r="F3185" t="b">
        <v>1</v>
      </c>
      <c r="G3185" t="s">
        <v>106</v>
      </c>
      <c r="H3185" s="4">
        <v>45705.50849537037</v>
      </c>
      <c r="I3185" t="b">
        <v>0</v>
      </c>
      <c r="J3185" t="b">
        <v>0</v>
      </c>
      <c r="K3185" t="s">
        <v>106</v>
      </c>
      <c r="L3185" t="s">
        <v>36</v>
      </c>
      <c r="N3185">
        <v>50</v>
      </c>
      <c r="O3185" t="s">
        <v>7413</v>
      </c>
      <c r="P3185" t="s">
        <v>7459</v>
      </c>
    </row>
    <row r="3186" spans="1:16" x14ac:dyDescent="0.55000000000000004">
      <c r="A3186" t="s">
        <v>0</v>
      </c>
      <c r="B3186" t="s">
        <v>0</v>
      </c>
      <c r="C3186" t="s">
        <v>569</v>
      </c>
      <c r="D3186" t="s">
        <v>7547</v>
      </c>
      <c r="E3186" t="s">
        <v>34</v>
      </c>
      <c r="F3186" t="b">
        <v>0</v>
      </c>
      <c r="G3186" t="s">
        <v>52</v>
      </c>
      <c r="H3186" s="4">
        <v>45705.515636574077</v>
      </c>
      <c r="I3186" t="b">
        <v>0</v>
      </c>
      <c r="J3186" t="b">
        <v>0</v>
      </c>
      <c r="K3186" t="s">
        <v>24</v>
      </c>
      <c r="L3186" t="s">
        <v>36</v>
      </c>
      <c r="N3186">
        <v>15</v>
      </c>
      <c r="O3186" t="s">
        <v>7548</v>
      </c>
      <c r="P3186" t="s">
        <v>61</v>
      </c>
    </row>
    <row r="3187" spans="1:16" x14ac:dyDescent="0.55000000000000004">
      <c r="A3187" t="s">
        <v>139</v>
      </c>
      <c r="B3187" t="s">
        <v>7460</v>
      </c>
      <c r="C3187" t="s">
        <v>1867</v>
      </c>
      <c r="D3187" t="s">
        <v>2208</v>
      </c>
      <c r="E3187" t="s">
        <v>105</v>
      </c>
      <c r="F3187" t="b">
        <v>0</v>
      </c>
      <c r="G3187" t="s">
        <v>27</v>
      </c>
      <c r="H3187" s="4">
        <v>45705.54178240741</v>
      </c>
      <c r="I3187" t="b">
        <v>0</v>
      </c>
      <c r="J3187" t="b">
        <v>1</v>
      </c>
      <c r="K3187" t="s">
        <v>24</v>
      </c>
      <c r="L3187" t="s">
        <v>22</v>
      </c>
      <c r="M3187">
        <v>93500</v>
      </c>
      <c r="O3187" t="s">
        <v>7461</v>
      </c>
      <c r="P3187" t="s">
        <v>2014</v>
      </c>
    </row>
    <row r="3188" spans="1:16" x14ac:dyDescent="0.55000000000000004">
      <c r="A3188" t="s">
        <v>1</v>
      </c>
      <c r="B3188" t="s">
        <v>2473</v>
      </c>
      <c r="C3188" t="s">
        <v>1845</v>
      </c>
      <c r="D3188" t="s">
        <v>4084</v>
      </c>
      <c r="E3188" t="s">
        <v>20</v>
      </c>
      <c r="F3188" t="b">
        <v>0</v>
      </c>
      <c r="G3188" t="s">
        <v>27</v>
      </c>
      <c r="H3188" s="4">
        <v>45705.543252314812</v>
      </c>
      <c r="I3188" t="b">
        <v>0</v>
      </c>
      <c r="J3188" t="b">
        <v>1</v>
      </c>
      <c r="K3188" t="s">
        <v>24</v>
      </c>
      <c r="L3188" t="s">
        <v>22</v>
      </c>
      <c r="M3188">
        <v>145000</v>
      </c>
      <c r="O3188" t="s">
        <v>1388</v>
      </c>
      <c r="P3188" t="s">
        <v>7462</v>
      </c>
    </row>
    <row r="3189" spans="1:16" x14ac:dyDescent="0.55000000000000004">
      <c r="A3189" t="s">
        <v>40</v>
      </c>
      <c r="B3189" t="s">
        <v>7463</v>
      </c>
      <c r="C3189" t="s">
        <v>2701</v>
      </c>
      <c r="D3189" t="s">
        <v>3828</v>
      </c>
      <c r="E3189" t="s">
        <v>20</v>
      </c>
      <c r="F3189" t="b">
        <v>0</v>
      </c>
      <c r="G3189" t="s">
        <v>41</v>
      </c>
      <c r="H3189" s="4">
        <v>45705.543657407397</v>
      </c>
      <c r="I3189" t="b">
        <v>1</v>
      </c>
      <c r="J3189" t="b">
        <v>1</v>
      </c>
      <c r="K3189" t="s">
        <v>24</v>
      </c>
      <c r="L3189" t="s">
        <v>36</v>
      </c>
      <c r="N3189">
        <v>60</v>
      </c>
      <c r="O3189" t="s">
        <v>7464</v>
      </c>
      <c r="P3189" t="s">
        <v>7465</v>
      </c>
    </row>
    <row r="3190" spans="1:16" x14ac:dyDescent="0.55000000000000004">
      <c r="A3190" t="s">
        <v>19</v>
      </c>
      <c r="B3190" t="s">
        <v>7466</v>
      </c>
      <c r="C3190" t="s">
        <v>2765</v>
      </c>
      <c r="D3190" t="s">
        <v>3957</v>
      </c>
      <c r="E3190" t="s">
        <v>20</v>
      </c>
      <c r="F3190" t="b">
        <v>0</v>
      </c>
      <c r="G3190" t="s">
        <v>23</v>
      </c>
      <c r="H3190" s="4">
        <v>45705.581053240741</v>
      </c>
      <c r="I3190" t="b">
        <v>0</v>
      </c>
      <c r="J3190" t="b">
        <v>1</v>
      </c>
      <c r="K3190" t="s">
        <v>24</v>
      </c>
      <c r="L3190" t="s">
        <v>36</v>
      </c>
      <c r="N3190">
        <v>11.335000038146971</v>
      </c>
      <c r="O3190" t="s">
        <v>254</v>
      </c>
      <c r="P3190" t="s">
        <v>1637</v>
      </c>
    </row>
    <row r="3191" spans="1:16" x14ac:dyDescent="0.55000000000000004">
      <c r="A3191" t="s">
        <v>0</v>
      </c>
      <c r="B3191" t="s">
        <v>7549</v>
      </c>
      <c r="C3191" t="s">
        <v>484</v>
      </c>
      <c r="D3191" t="s">
        <v>3828</v>
      </c>
      <c r="E3191" t="s">
        <v>20</v>
      </c>
      <c r="F3191" t="b">
        <v>0</v>
      </c>
      <c r="G3191" t="s">
        <v>27</v>
      </c>
      <c r="H3191" s="4">
        <v>45705.583402777767</v>
      </c>
      <c r="I3191" t="b">
        <v>0</v>
      </c>
      <c r="J3191" t="b">
        <v>1</v>
      </c>
      <c r="K3191" t="s">
        <v>24</v>
      </c>
      <c r="L3191" t="s">
        <v>22</v>
      </c>
      <c r="M3191">
        <v>70000</v>
      </c>
      <c r="O3191" t="s">
        <v>7550</v>
      </c>
      <c r="P3191" t="s">
        <v>280</v>
      </c>
    </row>
    <row r="3192" spans="1:16" x14ac:dyDescent="0.55000000000000004">
      <c r="A3192" t="s">
        <v>0</v>
      </c>
      <c r="B3192" t="s">
        <v>7467</v>
      </c>
      <c r="C3192" t="s">
        <v>859</v>
      </c>
      <c r="D3192" t="s">
        <v>3957</v>
      </c>
      <c r="E3192" t="s">
        <v>20</v>
      </c>
      <c r="F3192" t="b">
        <v>0</v>
      </c>
      <c r="G3192" t="s">
        <v>27</v>
      </c>
      <c r="H3192" s="4">
        <v>45705.583518518521</v>
      </c>
      <c r="I3192" t="b">
        <v>0</v>
      </c>
      <c r="J3192" t="b">
        <v>1</v>
      </c>
      <c r="K3192" t="s">
        <v>24</v>
      </c>
      <c r="L3192" t="s">
        <v>36</v>
      </c>
      <c r="N3192">
        <v>24.014999389648441</v>
      </c>
      <c r="O3192" t="s">
        <v>7468</v>
      </c>
      <c r="P3192" t="s">
        <v>1304</v>
      </c>
    </row>
    <row r="3193" spans="1:16" x14ac:dyDescent="0.55000000000000004">
      <c r="A3193" t="s">
        <v>25</v>
      </c>
      <c r="B3193" t="s">
        <v>7521</v>
      </c>
      <c r="C3193" t="s">
        <v>82</v>
      </c>
      <c r="D3193" t="s">
        <v>3828</v>
      </c>
      <c r="E3193" t="s">
        <v>20</v>
      </c>
      <c r="F3193" t="b">
        <v>0</v>
      </c>
      <c r="G3193" t="s">
        <v>27</v>
      </c>
      <c r="H3193" s="4">
        <v>45705.584178240737</v>
      </c>
      <c r="I3193" t="b">
        <v>0</v>
      </c>
      <c r="J3193" t="b">
        <v>1</v>
      </c>
      <c r="K3193" t="s">
        <v>24</v>
      </c>
      <c r="L3193" t="s">
        <v>22</v>
      </c>
      <c r="M3193">
        <v>85210.5</v>
      </c>
      <c r="O3193" t="s">
        <v>7522</v>
      </c>
      <c r="P3193" t="s">
        <v>2884</v>
      </c>
    </row>
    <row r="3194" spans="1:16" x14ac:dyDescent="0.55000000000000004">
      <c r="A3194" t="s">
        <v>2</v>
      </c>
      <c r="B3194" t="s">
        <v>170</v>
      </c>
      <c r="C3194" t="s">
        <v>171</v>
      </c>
      <c r="D3194" t="s">
        <v>3957</v>
      </c>
      <c r="E3194" t="s">
        <v>20</v>
      </c>
      <c r="F3194" t="b">
        <v>0</v>
      </c>
      <c r="G3194" t="s">
        <v>27</v>
      </c>
      <c r="H3194" s="4">
        <v>45705.584618055553</v>
      </c>
      <c r="I3194" t="b">
        <v>0</v>
      </c>
      <c r="J3194" t="b">
        <v>1</v>
      </c>
      <c r="K3194" t="s">
        <v>24</v>
      </c>
      <c r="L3194" t="s">
        <v>36</v>
      </c>
      <c r="N3194">
        <v>46.060001373291023</v>
      </c>
      <c r="O3194" t="s">
        <v>7563</v>
      </c>
      <c r="P3194" t="s">
        <v>7564</v>
      </c>
    </row>
    <row r="3195" spans="1:16" x14ac:dyDescent="0.55000000000000004">
      <c r="A3195" t="s">
        <v>28</v>
      </c>
      <c r="B3195" t="s">
        <v>7469</v>
      </c>
      <c r="C3195" t="s">
        <v>24</v>
      </c>
      <c r="D3195" t="s">
        <v>3973</v>
      </c>
      <c r="E3195" t="s">
        <v>20</v>
      </c>
      <c r="F3195" t="b">
        <v>0</v>
      </c>
      <c r="G3195" t="s">
        <v>27</v>
      </c>
      <c r="H3195" s="4">
        <v>45705.585509259261</v>
      </c>
      <c r="I3195" t="b">
        <v>0</v>
      </c>
      <c r="J3195" t="b">
        <v>0</v>
      </c>
      <c r="K3195" t="s">
        <v>24</v>
      </c>
      <c r="L3195" t="s">
        <v>22</v>
      </c>
      <c r="M3195">
        <v>155000</v>
      </c>
      <c r="O3195" t="s">
        <v>7470</v>
      </c>
      <c r="P3195" t="s">
        <v>7471</v>
      </c>
    </row>
    <row r="3196" spans="1:16" x14ac:dyDescent="0.55000000000000004">
      <c r="A3196" t="s">
        <v>191</v>
      </c>
      <c r="B3196" t="s">
        <v>7472</v>
      </c>
      <c r="C3196" t="s">
        <v>972</v>
      </c>
      <c r="D3196" t="s">
        <v>4084</v>
      </c>
      <c r="E3196" t="s">
        <v>20</v>
      </c>
      <c r="F3196" t="b">
        <v>0</v>
      </c>
      <c r="G3196" t="s">
        <v>862</v>
      </c>
      <c r="H3196" s="4">
        <v>45705.589016203703</v>
      </c>
      <c r="I3196" t="b">
        <v>0</v>
      </c>
      <c r="J3196" t="b">
        <v>0</v>
      </c>
      <c r="K3196" t="s">
        <v>862</v>
      </c>
      <c r="L3196" t="s">
        <v>22</v>
      </c>
      <c r="M3196">
        <v>127500</v>
      </c>
      <c r="O3196" t="s">
        <v>7473</v>
      </c>
      <c r="P3196" t="s">
        <v>7474</v>
      </c>
    </row>
    <row r="3197" spans="1:16" x14ac:dyDescent="0.55000000000000004">
      <c r="A3197" t="s">
        <v>0</v>
      </c>
      <c r="B3197" t="s">
        <v>5357</v>
      </c>
      <c r="C3197" t="s">
        <v>5358</v>
      </c>
      <c r="D3197" t="s">
        <v>3828</v>
      </c>
      <c r="E3197" t="s">
        <v>219</v>
      </c>
      <c r="F3197" t="b">
        <v>0</v>
      </c>
      <c r="G3197" t="s">
        <v>27</v>
      </c>
      <c r="H3197" s="4">
        <v>45705.625069444453</v>
      </c>
      <c r="I3197" t="b">
        <v>1</v>
      </c>
      <c r="J3197" t="b">
        <v>1</v>
      </c>
      <c r="K3197" t="s">
        <v>24</v>
      </c>
      <c r="L3197" t="s">
        <v>36</v>
      </c>
      <c r="N3197">
        <v>26.494998931884769</v>
      </c>
      <c r="O3197" t="s">
        <v>3769</v>
      </c>
      <c r="P3197" t="s">
        <v>1702</v>
      </c>
    </row>
    <row r="3198" spans="1:16" x14ac:dyDescent="0.55000000000000004">
      <c r="A3198" t="s">
        <v>0</v>
      </c>
      <c r="B3198" t="s">
        <v>7475</v>
      </c>
      <c r="C3198" t="s">
        <v>179</v>
      </c>
      <c r="D3198" t="s">
        <v>2208</v>
      </c>
      <c r="E3198" t="s">
        <v>20</v>
      </c>
      <c r="F3198" t="b">
        <v>0</v>
      </c>
      <c r="G3198" t="s">
        <v>27</v>
      </c>
      <c r="H3198" s="4">
        <v>45705.625173611108</v>
      </c>
      <c r="I3198" t="b">
        <v>0</v>
      </c>
      <c r="J3198" t="b">
        <v>0</v>
      </c>
      <c r="K3198" t="s">
        <v>24</v>
      </c>
      <c r="L3198" t="s">
        <v>22</v>
      </c>
      <c r="M3198">
        <v>61750</v>
      </c>
      <c r="O3198" t="s">
        <v>7476</v>
      </c>
      <c r="P3198" t="s">
        <v>7477</v>
      </c>
    </row>
    <row r="3199" spans="1:16" x14ac:dyDescent="0.55000000000000004">
      <c r="A3199" t="s">
        <v>0</v>
      </c>
      <c r="B3199" t="s">
        <v>7478</v>
      </c>
      <c r="C3199" t="s">
        <v>2883</v>
      </c>
      <c r="D3199" t="s">
        <v>3828</v>
      </c>
      <c r="E3199" t="s">
        <v>51</v>
      </c>
      <c r="F3199" t="b">
        <v>0</v>
      </c>
      <c r="G3199" t="s">
        <v>30</v>
      </c>
      <c r="H3199" s="4">
        <v>45705.625601851847</v>
      </c>
      <c r="I3199" t="b">
        <v>1</v>
      </c>
      <c r="J3199" t="b">
        <v>0</v>
      </c>
      <c r="K3199" t="s">
        <v>24</v>
      </c>
      <c r="L3199" t="s">
        <v>36</v>
      </c>
      <c r="N3199">
        <v>53.5</v>
      </c>
      <c r="O3199" t="s">
        <v>7479</v>
      </c>
      <c r="P3199" t="s">
        <v>338</v>
      </c>
    </row>
    <row r="3200" spans="1:16" x14ac:dyDescent="0.55000000000000004">
      <c r="A3200" t="s">
        <v>1</v>
      </c>
      <c r="B3200" t="s">
        <v>4444</v>
      </c>
      <c r="C3200" t="s">
        <v>122</v>
      </c>
      <c r="D3200" t="s">
        <v>3973</v>
      </c>
      <c r="E3200" t="s">
        <v>20</v>
      </c>
      <c r="F3200" t="b">
        <v>0</v>
      </c>
      <c r="G3200" t="s">
        <v>52</v>
      </c>
      <c r="H3200" s="4">
        <v>45705.625740740739</v>
      </c>
      <c r="I3200" t="b">
        <v>0</v>
      </c>
      <c r="J3200" t="b">
        <v>1</v>
      </c>
      <c r="K3200" t="s">
        <v>24</v>
      </c>
      <c r="L3200" t="s">
        <v>22</v>
      </c>
      <c r="M3200">
        <v>222545</v>
      </c>
      <c r="O3200" t="s">
        <v>759</v>
      </c>
      <c r="P3200" t="s">
        <v>2237</v>
      </c>
    </row>
    <row r="3201" spans="1:16" x14ac:dyDescent="0.55000000000000004">
      <c r="A3201" t="s">
        <v>1</v>
      </c>
      <c r="B3201" t="s">
        <v>7480</v>
      </c>
      <c r="C3201" t="s">
        <v>82</v>
      </c>
      <c r="D3201" t="s">
        <v>4084</v>
      </c>
      <c r="E3201" t="s">
        <v>20</v>
      </c>
      <c r="F3201" t="b">
        <v>0</v>
      </c>
      <c r="G3201" t="s">
        <v>27</v>
      </c>
      <c r="H3201" s="4">
        <v>45705.626018518517</v>
      </c>
      <c r="I3201" t="b">
        <v>0</v>
      </c>
      <c r="J3201" t="b">
        <v>0</v>
      </c>
      <c r="K3201" t="s">
        <v>24</v>
      </c>
      <c r="L3201" t="s">
        <v>22</v>
      </c>
      <c r="M3201">
        <v>155000</v>
      </c>
      <c r="O3201" t="s">
        <v>377</v>
      </c>
      <c r="P3201" t="s">
        <v>3559</v>
      </c>
    </row>
    <row r="3202" spans="1:16" x14ac:dyDescent="0.55000000000000004">
      <c r="A3202" t="s">
        <v>2</v>
      </c>
      <c r="B3202" t="s">
        <v>7481</v>
      </c>
      <c r="C3202" t="s">
        <v>24</v>
      </c>
      <c r="D3202" t="s">
        <v>4328</v>
      </c>
      <c r="E3202" t="s">
        <v>20</v>
      </c>
      <c r="F3202" t="b">
        <v>0</v>
      </c>
      <c r="G3202" t="s">
        <v>27</v>
      </c>
      <c r="H3202" s="4">
        <v>45705.626979166656</v>
      </c>
      <c r="I3202" t="b">
        <v>0</v>
      </c>
      <c r="J3202" t="b">
        <v>0</v>
      </c>
      <c r="K3202" t="s">
        <v>24</v>
      </c>
      <c r="L3202" t="s">
        <v>22</v>
      </c>
      <c r="M3202">
        <v>126500</v>
      </c>
      <c r="O3202" t="s">
        <v>7482</v>
      </c>
      <c r="P3202" t="s">
        <v>7483</v>
      </c>
    </row>
    <row r="3203" spans="1:16" x14ac:dyDescent="0.55000000000000004">
      <c r="A3203" t="s">
        <v>0</v>
      </c>
      <c r="B3203" t="s">
        <v>2760</v>
      </c>
      <c r="C3203" t="s">
        <v>236</v>
      </c>
      <c r="D3203" t="s">
        <v>2208</v>
      </c>
      <c r="E3203" t="s">
        <v>20</v>
      </c>
      <c r="F3203" t="b">
        <v>0</v>
      </c>
      <c r="G3203" t="s">
        <v>27</v>
      </c>
      <c r="H3203" s="4">
        <v>45705.666817129633</v>
      </c>
      <c r="I3203" t="b">
        <v>0</v>
      </c>
      <c r="J3203" t="b">
        <v>1</v>
      </c>
      <c r="K3203" t="s">
        <v>24</v>
      </c>
      <c r="L3203" t="s">
        <v>22</v>
      </c>
      <c r="M3203">
        <v>120000</v>
      </c>
      <c r="O3203" t="s">
        <v>301</v>
      </c>
      <c r="P3203" t="s">
        <v>7484</v>
      </c>
    </row>
    <row r="3204" spans="1:16" x14ac:dyDescent="0.55000000000000004">
      <c r="A3204" t="s">
        <v>0</v>
      </c>
      <c r="B3204" t="s">
        <v>7485</v>
      </c>
      <c r="C3204" t="s">
        <v>179</v>
      </c>
      <c r="D3204" t="s">
        <v>3828</v>
      </c>
      <c r="E3204" t="s">
        <v>20</v>
      </c>
      <c r="F3204" t="b">
        <v>0</v>
      </c>
      <c r="G3204" t="s">
        <v>27</v>
      </c>
      <c r="H3204" s="4">
        <v>45705.66684027778</v>
      </c>
      <c r="I3204" t="b">
        <v>0</v>
      </c>
      <c r="J3204" t="b">
        <v>1</v>
      </c>
      <c r="K3204" t="s">
        <v>24</v>
      </c>
      <c r="L3204" t="s">
        <v>22</v>
      </c>
      <c r="M3204">
        <v>79871.5</v>
      </c>
      <c r="O3204" t="s">
        <v>3851</v>
      </c>
      <c r="P3204" t="s">
        <v>7486</v>
      </c>
    </row>
    <row r="3205" spans="1:16" x14ac:dyDescent="0.55000000000000004">
      <c r="A3205" t="s">
        <v>139</v>
      </c>
      <c r="B3205" t="s">
        <v>277</v>
      </c>
      <c r="C3205" t="s">
        <v>1065</v>
      </c>
      <c r="D3205" t="s">
        <v>3973</v>
      </c>
      <c r="E3205" t="s">
        <v>20</v>
      </c>
      <c r="F3205" t="b">
        <v>0</v>
      </c>
      <c r="G3205" t="s">
        <v>35</v>
      </c>
      <c r="H3205" s="4">
        <v>45705.667071759257</v>
      </c>
      <c r="I3205" t="b">
        <v>0</v>
      </c>
      <c r="J3205" t="b">
        <v>0</v>
      </c>
      <c r="K3205" t="s">
        <v>24</v>
      </c>
      <c r="L3205" t="s">
        <v>36</v>
      </c>
      <c r="N3205">
        <v>60</v>
      </c>
      <c r="O3205" t="s">
        <v>200</v>
      </c>
      <c r="P3205" t="s">
        <v>7539</v>
      </c>
    </row>
    <row r="3206" spans="1:16" x14ac:dyDescent="0.55000000000000004">
      <c r="A3206" t="s">
        <v>139</v>
      </c>
      <c r="B3206" t="s">
        <v>7487</v>
      </c>
      <c r="C3206" t="s">
        <v>1421</v>
      </c>
      <c r="D3206" t="s">
        <v>3828</v>
      </c>
      <c r="E3206" t="s">
        <v>20</v>
      </c>
      <c r="F3206" t="b">
        <v>0</v>
      </c>
      <c r="G3206" t="s">
        <v>52</v>
      </c>
      <c r="H3206" s="4">
        <v>45705.667858796303</v>
      </c>
      <c r="I3206" t="b">
        <v>0</v>
      </c>
      <c r="J3206" t="b">
        <v>1</v>
      </c>
      <c r="K3206" t="s">
        <v>24</v>
      </c>
      <c r="L3206" t="s">
        <v>22</v>
      </c>
      <c r="M3206">
        <v>120000</v>
      </c>
      <c r="O3206" t="s">
        <v>7488</v>
      </c>
      <c r="P3206" t="s">
        <v>7489</v>
      </c>
    </row>
    <row r="3207" spans="1:16" x14ac:dyDescent="0.55000000000000004">
      <c r="A3207" t="s">
        <v>40</v>
      </c>
      <c r="B3207" t="s">
        <v>7490</v>
      </c>
      <c r="C3207" t="s">
        <v>825</v>
      </c>
      <c r="D3207" t="s">
        <v>3828</v>
      </c>
      <c r="E3207" t="s">
        <v>20</v>
      </c>
      <c r="F3207" t="b">
        <v>0</v>
      </c>
      <c r="G3207" t="s">
        <v>27</v>
      </c>
      <c r="H3207" s="4">
        <v>45705.668009259258</v>
      </c>
      <c r="I3207" t="b">
        <v>1</v>
      </c>
      <c r="J3207" t="b">
        <v>1</v>
      </c>
      <c r="K3207" t="s">
        <v>24</v>
      </c>
      <c r="L3207" t="s">
        <v>22</v>
      </c>
      <c r="M3207">
        <v>147500</v>
      </c>
      <c r="O3207" t="s">
        <v>2576</v>
      </c>
      <c r="P3207" t="s">
        <v>7491</v>
      </c>
    </row>
    <row r="3208" spans="1:16" x14ac:dyDescent="0.55000000000000004">
      <c r="A3208" t="s">
        <v>0</v>
      </c>
      <c r="B3208" t="s">
        <v>7540</v>
      </c>
      <c r="C3208" t="s">
        <v>2716</v>
      </c>
      <c r="D3208" t="s">
        <v>3973</v>
      </c>
      <c r="E3208" t="s">
        <v>20</v>
      </c>
      <c r="F3208" t="b">
        <v>0</v>
      </c>
      <c r="G3208" t="s">
        <v>23</v>
      </c>
      <c r="H3208" s="4">
        <v>45705.700891203713</v>
      </c>
      <c r="I3208" t="b">
        <v>0</v>
      </c>
      <c r="J3208" t="b">
        <v>1</v>
      </c>
      <c r="K3208" t="s">
        <v>24</v>
      </c>
      <c r="L3208" t="s">
        <v>22</v>
      </c>
      <c r="M3208">
        <v>74100</v>
      </c>
      <c r="O3208" t="s">
        <v>5949</v>
      </c>
      <c r="P3208" t="s">
        <v>7541</v>
      </c>
    </row>
    <row r="3209" spans="1:16" x14ac:dyDescent="0.55000000000000004">
      <c r="A3209" t="s">
        <v>0</v>
      </c>
      <c r="B3209" t="s">
        <v>0</v>
      </c>
      <c r="C3209" t="s">
        <v>76</v>
      </c>
      <c r="D3209" t="s">
        <v>4090</v>
      </c>
      <c r="E3209" t="s">
        <v>20</v>
      </c>
      <c r="F3209" t="b">
        <v>0</v>
      </c>
      <c r="G3209" t="s">
        <v>41</v>
      </c>
      <c r="H3209" s="4">
        <v>45705.708738425928</v>
      </c>
      <c r="I3209" t="b">
        <v>0</v>
      </c>
      <c r="J3209" t="b">
        <v>0</v>
      </c>
      <c r="K3209" t="s">
        <v>24</v>
      </c>
      <c r="L3209" t="s">
        <v>36</v>
      </c>
      <c r="N3209">
        <v>37.5</v>
      </c>
      <c r="O3209" t="s">
        <v>712</v>
      </c>
      <c r="P3209" t="s">
        <v>1904</v>
      </c>
    </row>
    <row r="3210" spans="1:16" x14ac:dyDescent="0.55000000000000004">
      <c r="A3210" t="s">
        <v>139</v>
      </c>
      <c r="B3210" t="s">
        <v>7523</v>
      </c>
      <c r="C3210" t="s">
        <v>151</v>
      </c>
      <c r="D3210" t="s">
        <v>3973</v>
      </c>
      <c r="E3210" t="s">
        <v>20</v>
      </c>
      <c r="F3210" t="b">
        <v>0</v>
      </c>
      <c r="G3210" t="s">
        <v>30</v>
      </c>
      <c r="H3210" s="4">
        <v>45705.709236111114</v>
      </c>
      <c r="I3210" t="b">
        <v>0</v>
      </c>
      <c r="J3210" t="b">
        <v>0</v>
      </c>
      <c r="K3210" t="s">
        <v>24</v>
      </c>
      <c r="L3210" t="s">
        <v>36</v>
      </c>
      <c r="N3210">
        <v>22</v>
      </c>
      <c r="O3210" t="s">
        <v>7524</v>
      </c>
      <c r="P3210" t="s">
        <v>2808</v>
      </c>
    </row>
    <row r="3211" spans="1:16" x14ac:dyDescent="0.55000000000000004">
      <c r="A3211" t="s">
        <v>2</v>
      </c>
      <c r="B3211" t="s">
        <v>417</v>
      </c>
      <c r="C3211" t="s">
        <v>908</v>
      </c>
      <c r="D3211" t="s">
        <v>3828</v>
      </c>
      <c r="E3211" t="s">
        <v>20</v>
      </c>
      <c r="F3211" t="b">
        <v>0</v>
      </c>
      <c r="G3211" t="s">
        <v>27</v>
      </c>
      <c r="H3211" s="4">
        <v>45705.710324074083</v>
      </c>
      <c r="I3211" t="b">
        <v>0</v>
      </c>
      <c r="J3211" t="b">
        <v>0</v>
      </c>
      <c r="K3211" t="s">
        <v>24</v>
      </c>
      <c r="L3211" t="s">
        <v>22</v>
      </c>
      <c r="M3211">
        <v>90094.2578125</v>
      </c>
      <c r="O3211" t="s">
        <v>6068</v>
      </c>
      <c r="P3211" t="s">
        <v>6069</v>
      </c>
    </row>
    <row r="3212" spans="1:16" x14ac:dyDescent="0.55000000000000004">
      <c r="A3212" t="s">
        <v>2</v>
      </c>
      <c r="B3212" t="s">
        <v>2337</v>
      </c>
      <c r="C3212" t="s">
        <v>49</v>
      </c>
      <c r="D3212" t="s">
        <v>3973</v>
      </c>
      <c r="E3212" t="s">
        <v>20</v>
      </c>
      <c r="F3212" t="b">
        <v>0</v>
      </c>
      <c r="G3212" t="s">
        <v>30</v>
      </c>
      <c r="H3212" s="4">
        <v>45705.711342592593</v>
      </c>
      <c r="I3212" t="b">
        <v>0</v>
      </c>
      <c r="J3212" t="b">
        <v>0</v>
      </c>
      <c r="K3212" t="s">
        <v>24</v>
      </c>
      <c r="L3212" t="s">
        <v>22</v>
      </c>
      <c r="M3212">
        <v>350000</v>
      </c>
      <c r="O3212" t="s">
        <v>3634</v>
      </c>
      <c r="P3212" t="s">
        <v>7163</v>
      </c>
    </row>
    <row r="3213" spans="1:16" x14ac:dyDescent="0.55000000000000004">
      <c r="A3213" t="s">
        <v>139</v>
      </c>
      <c r="B3213" t="s">
        <v>2929</v>
      </c>
      <c r="C3213" t="s">
        <v>3238</v>
      </c>
      <c r="D3213" t="s">
        <v>3973</v>
      </c>
      <c r="E3213" t="s">
        <v>20</v>
      </c>
      <c r="F3213" t="b">
        <v>0</v>
      </c>
      <c r="G3213" t="s">
        <v>41</v>
      </c>
      <c r="H3213" s="4">
        <v>45705.7503125</v>
      </c>
      <c r="I3213" t="b">
        <v>0</v>
      </c>
      <c r="J3213" t="b">
        <v>1</v>
      </c>
      <c r="K3213" t="s">
        <v>24</v>
      </c>
      <c r="L3213" t="s">
        <v>22</v>
      </c>
      <c r="M3213">
        <v>103900</v>
      </c>
      <c r="O3213" t="s">
        <v>4329</v>
      </c>
      <c r="P3213" t="s">
        <v>7492</v>
      </c>
    </row>
    <row r="3214" spans="1:16" x14ac:dyDescent="0.55000000000000004">
      <c r="A3214" t="s">
        <v>139</v>
      </c>
      <c r="B3214" t="s">
        <v>7493</v>
      </c>
      <c r="C3214" t="s">
        <v>151</v>
      </c>
      <c r="D3214" t="s">
        <v>3828</v>
      </c>
      <c r="E3214" t="s">
        <v>51</v>
      </c>
      <c r="F3214" t="b">
        <v>0</v>
      </c>
      <c r="G3214" t="s">
        <v>30</v>
      </c>
      <c r="H3214" s="4">
        <v>45705.750902777778</v>
      </c>
      <c r="I3214" t="b">
        <v>1</v>
      </c>
      <c r="J3214" t="b">
        <v>0</v>
      </c>
      <c r="K3214" t="s">
        <v>24</v>
      </c>
      <c r="L3214" t="s">
        <v>36</v>
      </c>
      <c r="N3214">
        <v>38</v>
      </c>
      <c r="O3214" t="s">
        <v>6991</v>
      </c>
    </row>
    <row r="3215" spans="1:16" x14ac:dyDescent="0.55000000000000004">
      <c r="A3215" t="s">
        <v>2</v>
      </c>
      <c r="B3215" t="s">
        <v>7494</v>
      </c>
      <c r="C3215" t="s">
        <v>945</v>
      </c>
      <c r="D3215" t="s">
        <v>3600</v>
      </c>
      <c r="E3215" t="s">
        <v>20</v>
      </c>
      <c r="F3215" t="b">
        <v>0</v>
      </c>
      <c r="G3215" t="s">
        <v>27</v>
      </c>
      <c r="H3215" s="4">
        <v>45705.751388888893</v>
      </c>
      <c r="I3215" t="b">
        <v>1</v>
      </c>
      <c r="J3215" t="b">
        <v>1</v>
      </c>
      <c r="K3215" t="s">
        <v>24</v>
      </c>
      <c r="L3215" t="s">
        <v>22</v>
      </c>
      <c r="M3215">
        <v>145000</v>
      </c>
      <c r="O3215" t="s">
        <v>7495</v>
      </c>
      <c r="P3215" t="s">
        <v>7496</v>
      </c>
    </row>
    <row r="3216" spans="1:16" x14ac:dyDescent="0.55000000000000004">
      <c r="A3216" t="s">
        <v>19</v>
      </c>
      <c r="B3216" t="s">
        <v>7497</v>
      </c>
      <c r="C3216" t="s">
        <v>122</v>
      </c>
      <c r="D3216" t="s">
        <v>3973</v>
      </c>
      <c r="E3216" t="s">
        <v>20</v>
      </c>
      <c r="F3216" t="b">
        <v>0</v>
      </c>
      <c r="G3216" t="s">
        <v>52</v>
      </c>
      <c r="H3216" s="4">
        <v>45705.75240740741</v>
      </c>
      <c r="I3216" t="b">
        <v>1</v>
      </c>
      <c r="J3216" t="b">
        <v>0</v>
      </c>
      <c r="K3216" t="s">
        <v>24</v>
      </c>
      <c r="L3216" t="s">
        <v>22</v>
      </c>
      <c r="M3216">
        <v>112116</v>
      </c>
      <c r="O3216" t="s">
        <v>554</v>
      </c>
      <c r="P3216" t="s">
        <v>7498</v>
      </c>
    </row>
    <row r="3217" spans="1:16" x14ac:dyDescent="0.55000000000000004">
      <c r="A3217" t="s">
        <v>0</v>
      </c>
      <c r="B3217" t="s">
        <v>4251</v>
      </c>
      <c r="C3217" t="s">
        <v>3519</v>
      </c>
      <c r="D3217" t="s">
        <v>3973</v>
      </c>
      <c r="E3217" t="s">
        <v>20</v>
      </c>
      <c r="F3217" t="b">
        <v>0</v>
      </c>
      <c r="G3217" t="s">
        <v>27</v>
      </c>
      <c r="H3217" s="4">
        <v>45705.791770833333</v>
      </c>
      <c r="I3217" t="b">
        <v>1</v>
      </c>
      <c r="J3217" t="b">
        <v>0</v>
      </c>
      <c r="K3217" t="s">
        <v>24</v>
      </c>
      <c r="L3217" t="s">
        <v>22</v>
      </c>
      <c r="M3217">
        <v>70000</v>
      </c>
      <c r="O3217" t="s">
        <v>7499</v>
      </c>
      <c r="P3217" t="s">
        <v>1075</v>
      </c>
    </row>
    <row r="3218" spans="1:16" x14ac:dyDescent="0.55000000000000004">
      <c r="A3218" t="s">
        <v>1</v>
      </c>
      <c r="B3218" t="s">
        <v>7500</v>
      </c>
      <c r="C3218" t="s">
        <v>624</v>
      </c>
      <c r="D3218" t="s">
        <v>3973</v>
      </c>
      <c r="E3218" t="s">
        <v>20</v>
      </c>
      <c r="F3218" t="b">
        <v>0</v>
      </c>
      <c r="G3218" t="s">
        <v>35</v>
      </c>
      <c r="H3218" s="4">
        <v>45705.792164351849</v>
      </c>
      <c r="I3218" t="b">
        <v>0</v>
      </c>
      <c r="J3218" t="b">
        <v>1</v>
      </c>
      <c r="K3218" t="s">
        <v>24</v>
      </c>
      <c r="L3218" t="s">
        <v>22</v>
      </c>
      <c r="M3218">
        <v>184000</v>
      </c>
      <c r="O3218" t="s">
        <v>65</v>
      </c>
      <c r="P3218" t="s">
        <v>66</v>
      </c>
    </row>
    <row r="3219" spans="1:16" x14ac:dyDescent="0.55000000000000004">
      <c r="A3219" t="s">
        <v>2</v>
      </c>
      <c r="B3219" t="s">
        <v>7244</v>
      </c>
      <c r="C3219" t="s">
        <v>322</v>
      </c>
      <c r="D3219" t="s">
        <v>3973</v>
      </c>
      <c r="E3219" t="s">
        <v>20</v>
      </c>
      <c r="F3219" t="b">
        <v>0</v>
      </c>
      <c r="G3219" t="s">
        <v>41</v>
      </c>
      <c r="H3219" s="4">
        <v>45705.792210648149</v>
      </c>
      <c r="I3219" t="b">
        <v>0</v>
      </c>
      <c r="J3219" t="b">
        <v>1</v>
      </c>
      <c r="K3219" t="s">
        <v>24</v>
      </c>
      <c r="L3219" t="s">
        <v>22</v>
      </c>
      <c r="M3219">
        <v>193500</v>
      </c>
      <c r="O3219" t="s">
        <v>3973</v>
      </c>
      <c r="P3219" t="s">
        <v>7245</v>
      </c>
    </row>
    <row r="3220" spans="1:16" x14ac:dyDescent="0.55000000000000004">
      <c r="A3220" t="s">
        <v>2</v>
      </c>
      <c r="B3220" t="s">
        <v>7542</v>
      </c>
      <c r="C3220" t="s">
        <v>1588</v>
      </c>
      <c r="D3220" t="s">
        <v>7543</v>
      </c>
      <c r="E3220" t="s">
        <v>20</v>
      </c>
      <c r="F3220" t="b">
        <v>0</v>
      </c>
      <c r="G3220" t="s">
        <v>27</v>
      </c>
      <c r="H3220" s="4">
        <v>45705.792962962973</v>
      </c>
      <c r="I3220" t="b">
        <v>0</v>
      </c>
      <c r="J3220" t="b">
        <v>0</v>
      </c>
      <c r="K3220" t="s">
        <v>24</v>
      </c>
      <c r="L3220" t="s">
        <v>22</v>
      </c>
      <c r="M3220">
        <v>90000</v>
      </c>
      <c r="O3220" t="s">
        <v>7544</v>
      </c>
      <c r="P3220" t="s">
        <v>7545</v>
      </c>
    </row>
    <row r="3221" spans="1:16" x14ac:dyDescent="0.55000000000000004">
      <c r="A3221" t="s">
        <v>1</v>
      </c>
      <c r="B3221" t="s">
        <v>5990</v>
      </c>
      <c r="C3221" t="s">
        <v>3891</v>
      </c>
      <c r="D3221" t="s">
        <v>3828</v>
      </c>
      <c r="E3221" t="s">
        <v>20</v>
      </c>
      <c r="F3221" t="b">
        <v>0</v>
      </c>
      <c r="G3221" t="s">
        <v>27</v>
      </c>
      <c r="H3221" s="4">
        <v>45705.793854166674</v>
      </c>
      <c r="I3221" t="b">
        <v>0</v>
      </c>
      <c r="J3221" t="b">
        <v>1</v>
      </c>
      <c r="K3221" t="s">
        <v>24</v>
      </c>
      <c r="L3221" t="s">
        <v>22</v>
      </c>
      <c r="M3221">
        <v>120000</v>
      </c>
      <c r="O3221" t="s">
        <v>3892</v>
      </c>
      <c r="P3221" t="s">
        <v>5991</v>
      </c>
    </row>
    <row r="3222" spans="1:16" x14ac:dyDescent="0.55000000000000004">
      <c r="A3222" t="s">
        <v>1</v>
      </c>
      <c r="B3222" t="s">
        <v>3477</v>
      </c>
      <c r="C3222" t="s">
        <v>155</v>
      </c>
      <c r="D3222" t="s">
        <v>3973</v>
      </c>
      <c r="E3222" t="s">
        <v>51</v>
      </c>
      <c r="F3222" t="b">
        <v>0</v>
      </c>
      <c r="G3222" t="s">
        <v>27</v>
      </c>
      <c r="H3222" s="4">
        <v>45705.794027777767</v>
      </c>
      <c r="I3222" t="b">
        <v>0</v>
      </c>
      <c r="J3222" t="b">
        <v>1</v>
      </c>
      <c r="K3222" t="s">
        <v>24</v>
      </c>
      <c r="L3222" t="s">
        <v>36</v>
      </c>
      <c r="N3222">
        <v>45</v>
      </c>
      <c r="O3222" t="s">
        <v>270</v>
      </c>
      <c r="P3222" t="s">
        <v>1851</v>
      </c>
    </row>
    <row r="3223" spans="1:16" x14ac:dyDescent="0.55000000000000004">
      <c r="A3223" t="s">
        <v>89</v>
      </c>
      <c r="B3223" t="s">
        <v>7501</v>
      </c>
      <c r="C3223" t="s">
        <v>44</v>
      </c>
      <c r="D3223" t="s">
        <v>3973</v>
      </c>
      <c r="E3223" t="s">
        <v>20</v>
      </c>
      <c r="F3223" t="b">
        <v>0</v>
      </c>
      <c r="G3223" t="s">
        <v>41</v>
      </c>
      <c r="H3223" s="4">
        <v>45705.83</v>
      </c>
      <c r="I3223" t="b">
        <v>0</v>
      </c>
      <c r="J3223" t="b">
        <v>0</v>
      </c>
      <c r="K3223" t="s">
        <v>24</v>
      </c>
      <c r="L3223" t="s">
        <v>22</v>
      </c>
      <c r="M3223">
        <v>144000</v>
      </c>
      <c r="O3223" t="s">
        <v>7502</v>
      </c>
      <c r="P3223" t="s">
        <v>7503</v>
      </c>
    </row>
    <row r="3224" spans="1:16" x14ac:dyDescent="0.55000000000000004">
      <c r="A3224" t="s">
        <v>40</v>
      </c>
      <c r="B3224" t="s">
        <v>57</v>
      </c>
      <c r="C3224" t="s">
        <v>179</v>
      </c>
      <c r="D3224" t="s">
        <v>3973</v>
      </c>
      <c r="E3224" t="s">
        <v>20</v>
      </c>
      <c r="F3224" t="b">
        <v>0</v>
      </c>
      <c r="G3224" t="s">
        <v>52</v>
      </c>
      <c r="H3224" s="4">
        <v>45705.832152777781</v>
      </c>
      <c r="I3224" t="b">
        <v>0</v>
      </c>
      <c r="J3224" t="b">
        <v>1</v>
      </c>
      <c r="K3224" t="s">
        <v>24</v>
      </c>
      <c r="L3224" t="s">
        <v>22</v>
      </c>
      <c r="M3224">
        <v>139105</v>
      </c>
      <c r="O3224" t="s">
        <v>1856</v>
      </c>
      <c r="P3224" t="s">
        <v>2720</v>
      </c>
    </row>
    <row r="3225" spans="1:16" x14ac:dyDescent="0.55000000000000004">
      <c r="A3225" t="s">
        <v>0</v>
      </c>
      <c r="B3225" t="s">
        <v>7504</v>
      </c>
      <c r="C3225" t="s">
        <v>203</v>
      </c>
      <c r="D3225" t="s">
        <v>3973</v>
      </c>
      <c r="E3225" t="s">
        <v>20</v>
      </c>
      <c r="F3225" t="b">
        <v>0</v>
      </c>
      <c r="G3225" t="s">
        <v>23</v>
      </c>
      <c r="H3225" s="4">
        <v>45705.832256944443</v>
      </c>
      <c r="I3225" t="b">
        <v>1</v>
      </c>
      <c r="J3225" t="b">
        <v>1</v>
      </c>
      <c r="K3225" t="s">
        <v>24</v>
      </c>
      <c r="L3225" t="s">
        <v>22</v>
      </c>
      <c r="M3225">
        <v>85000</v>
      </c>
      <c r="O3225" t="s">
        <v>4675</v>
      </c>
      <c r="P3225" t="s">
        <v>204</v>
      </c>
    </row>
    <row r="3226" spans="1:16" x14ac:dyDescent="0.55000000000000004">
      <c r="A3226" t="s">
        <v>0</v>
      </c>
      <c r="B3226" t="s">
        <v>7565</v>
      </c>
      <c r="C3226" t="s">
        <v>1894</v>
      </c>
      <c r="D3226" t="s">
        <v>3973</v>
      </c>
      <c r="E3226" t="s">
        <v>20</v>
      </c>
      <c r="F3226" t="b">
        <v>0</v>
      </c>
      <c r="G3226" t="s">
        <v>41</v>
      </c>
      <c r="H3226" s="4">
        <v>45705.833657407413</v>
      </c>
      <c r="I3226" t="b">
        <v>0</v>
      </c>
      <c r="J3226" t="b">
        <v>0</v>
      </c>
      <c r="K3226" t="s">
        <v>24</v>
      </c>
      <c r="L3226" t="s">
        <v>22</v>
      </c>
      <c r="M3226">
        <v>83500</v>
      </c>
      <c r="O3226" t="s">
        <v>5522</v>
      </c>
      <c r="P3226" t="s">
        <v>2715</v>
      </c>
    </row>
    <row r="3227" spans="1:16" x14ac:dyDescent="0.55000000000000004">
      <c r="A3227" t="s">
        <v>0</v>
      </c>
      <c r="B3227" t="s">
        <v>1219</v>
      </c>
      <c r="C3227" t="s">
        <v>64</v>
      </c>
      <c r="D3227" t="s">
        <v>6851</v>
      </c>
      <c r="E3227" t="s">
        <v>20</v>
      </c>
      <c r="F3227" t="b">
        <v>0</v>
      </c>
      <c r="G3227" t="s">
        <v>52</v>
      </c>
      <c r="H3227" s="4">
        <v>45705.834317129629</v>
      </c>
      <c r="I3227" t="b">
        <v>1</v>
      </c>
      <c r="J3227" t="b">
        <v>0</v>
      </c>
      <c r="K3227" t="s">
        <v>24</v>
      </c>
      <c r="L3227" t="s">
        <v>36</v>
      </c>
      <c r="N3227">
        <v>37.5</v>
      </c>
      <c r="O3227" t="s">
        <v>131</v>
      </c>
      <c r="P3227" t="s">
        <v>1463</v>
      </c>
    </row>
    <row r="3228" spans="1:16" x14ac:dyDescent="0.55000000000000004">
      <c r="A3228" t="s">
        <v>0</v>
      </c>
      <c r="B3228" t="s">
        <v>7505</v>
      </c>
      <c r="C3228" t="s">
        <v>2015</v>
      </c>
      <c r="D3228" t="s">
        <v>3973</v>
      </c>
      <c r="E3228" t="s">
        <v>51</v>
      </c>
      <c r="F3228" t="b">
        <v>0</v>
      </c>
      <c r="G3228" t="s">
        <v>27</v>
      </c>
      <c r="H3228" s="4">
        <v>45705.834456018521</v>
      </c>
      <c r="I3228" t="b">
        <v>0</v>
      </c>
      <c r="J3228" t="b">
        <v>0</v>
      </c>
      <c r="K3228" t="s">
        <v>24</v>
      </c>
      <c r="L3228" t="s">
        <v>36</v>
      </c>
      <c r="N3228">
        <v>30</v>
      </c>
      <c r="O3228" t="s">
        <v>1137</v>
      </c>
      <c r="P3228" t="s">
        <v>1687</v>
      </c>
    </row>
    <row r="3229" spans="1:16" x14ac:dyDescent="0.55000000000000004">
      <c r="A3229" t="s">
        <v>0</v>
      </c>
      <c r="B3229" t="s">
        <v>1632</v>
      </c>
      <c r="C3229" t="s">
        <v>967</v>
      </c>
      <c r="D3229" t="s">
        <v>3973</v>
      </c>
      <c r="E3229" t="s">
        <v>20</v>
      </c>
      <c r="F3229" t="b">
        <v>0</v>
      </c>
      <c r="G3229" t="s">
        <v>27</v>
      </c>
      <c r="H3229" s="4">
        <v>45705.834837962961</v>
      </c>
      <c r="I3229" t="b">
        <v>1</v>
      </c>
      <c r="J3229" t="b">
        <v>0</v>
      </c>
      <c r="K3229" t="s">
        <v>24</v>
      </c>
      <c r="L3229" t="s">
        <v>22</v>
      </c>
      <c r="M3229">
        <v>105000</v>
      </c>
      <c r="O3229" t="s">
        <v>482</v>
      </c>
      <c r="P3229" t="s">
        <v>7546</v>
      </c>
    </row>
    <row r="3230" spans="1:16" x14ac:dyDescent="0.55000000000000004">
      <c r="A3230" t="s">
        <v>19</v>
      </c>
      <c r="B3230" t="s">
        <v>7551</v>
      </c>
      <c r="C3230" t="s">
        <v>559</v>
      </c>
      <c r="D3230" t="s">
        <v>3957</v>
      </c>
      <c r="E3230" t="s">
        <v>20</v>
      </c>
      <c r="F3230" t="b">
        <v>0</v>
      </c>
      <c r="G3230" t="s">
        <v>27</v>
      </c>
      <c r="H3230" s="4">
        <v>45705.835057870368</v>
      </c>
      <c r="I3230" t="b">
        <v>0</v>
      </c>
      <c r="J3230" t="b">
        <v>1</v>
      </c>
      <c r="K3230" t="s">
        <v>24</v>
      </c>
      <c r="L3230" t="s">
        <v>36</v>
      </c>
      <c r="N3230">
        <v>37.514999389648438</v>
      </c>
      <c r="O3230" t="s">
        <v>7552</v>
      </c>
      <c r="P3230" t="s">
        <v>7553</v>
      </c>
    </row>
    <row r="3231" spans="1:16" x14ac:dyDescent="0.55000000000000004">
      <c r="A3231" t="s">
        <v>0</v>
      </c>
      <c r="B3231" t="s">
        <v>7506</v>
      </c>
      <c r="C3231" t="s">
        <v>966</v>
      </c>
      <c r="D3231" t="s">
        <v>3957</v>
      </c>
      <c r="E3231" t="s">
        <v>20</v>
      </c>
      <c r="F3231" t="b">
        <v>0</v>
      </c>
      <c r="G3231" t="s">
        <v>30</v>
      </c>
      <c r="H3231" s="4">
        <v>45705.836087962962</v>
      </c>
      <c r="I3231" t="b">
        <v>0</v>
      </c>
      <c r="J3231" t="b">
        <v>0</v>
      </c>
      <c r="K3231" t="s">
        <v>24</v>
      </c>
      <c r="L3231" t="s">
        <v>36</v>
      </c>
      <c r="N3231">
        <v>25</v>
      </c>
      <c r="O3231" t="s">
        <v>7507</v>
      </c>
      <c r="P3231" t="s">
        <v>7508</v>
      </c>
    </row>
    <row r="3232" spans="1:16" x14ac:dyDescent="0.55000000000000004">
      <c r="A3232" t="s">
        <v>0</v>
      </c>
      <c r="B3232" t="s">
        <v>3005</v>
      </c>
      <c r="C3232" t="s">
        <v>203</v>
      </c>
      <c r="D3232" t="s">
        <v>3973</v>
      </c>
      <c r="E3232" t="s">
        <v>20</v>
      </c>
      <c r="F3232" t="b">
        <v>0</v>
      </c>
      <c r="G3232" t="s">
        <v>23</v>
      </c>
      <c r="H3232" s="4">
        <v>45705.868854166663</v>
      </c>
      <c r="I3232" t="b">
        <v>1</v>
      </c>
      <c r="J3232" t="b">
        <v>1</v>
      </c>
      <c r="K3232" t="s">
        <v>24</v>
      </c>
      <c r="L3232" t="s">
        <v>36</v>
      </c>
      <c r="N3232">
        <v>19</v>
      </c>
      <c r="O3232" t="s">
        <v>4344</v>
      </c>
      <c r="P3232" t="s">
        <v>7509</v>
      </c>
    </row>
    <row r="3233" spans="1:16" x14ac:dyDescent="0.55000000000000004">
      <c r="A3233" t="s">
        <v>0</v>
      </c>
      <c r="B3233" t="s">
        <v>7510</v>
      </c>
      <c r="C3233" t="s">
        <v>985</v>
      </c>
      <c r="D3233" t="s">
        <v>4328</v>
      </c>
      <c r="E3233" t="s">
        <v>20</v>
      </c>
      <c r="F3233" t="b">
        <v>0</v>
      </c>
      <c r="G3233" t="s">
        <v>27</v>
      </c>
      <c r="H3233" s="4">
        <v>45705.871157407397</v>
      </c>
      <c r="I3233" t="b">
        <v>0</v>
      </c>
      <c r="J3233" t="b">
        <v>1</v>
      </c>
      <c r="K3233" t="s">
        <v>24</v>
      </c>
      <c r="L3233" t="s">
        <v>22</v>
      </c>
      <c r="M3233">
        <v>120000</v>
      </c>
      <c r="O3233" t="s">
        <v>7511</v>
      </c>
    </row>
    <row r="3234" spans="1:16" x14ac:dyDescent="0.55000000000000004">
      <c r="A3234" t="s">
        <v>0</v>
      </c>
      <c r="B3234" t="s">
        <v>7525</v>
      </c>
      <c r="C3234" t="s">
        <v>372</v>
      </c>
      <c r="D3234" t="s">
        <v>2208</v>
      </c>
      <c r="E3234" t="s">
        <v>20</v>
      </c>
      <c r="F3234" t="b">
        <v>0</v>
      </c>
      <c r="G3234" t="s">
        <v>27</v>
      </c>
      <c r="H3234" s="4">
        <v>45705.874988425923</v>
      </c>
      <c r="I3234" t="b">
        <v>0</v>
      </c>
      <c r="J3234" t="b">
        <v>0</v>
      </c>
      <c r="K3234" t="s">
        <v>24</v>
      </c>
      <c r="L3234" t="s">
        <v>22</v>
      </c>
      <c r="M3234">
        <v>82500</v>
      </c>
      <c r="O3234" t="s">
        <v>7526</v>
      </c>
      <c r="P3234" t="s">
        <v>7527</v>
      </c>
    </row>
    <row r="3235" spans="1:16" x14ac:dyDescent="0.55000000000000004">
      <c r="A3235" t="s">
        <v>191</v>
      </c>
      <c r="B3235" t="s">
        <v>7566</v>
      </c>
      <c r="C3235" t="s">
        <v>2883</v>
      </c>
      <c r="D3235" t="s">
        <v>3973</v>
      </c>
      <c r="E3235" t="s">
        <v>51</v>
      </c>
      <c r="F3235" t="b">
        <v>0</v>
      </c>
      <c r="G3235" t="s">
        <v>30</v>
      </c>
      <c r="H3235" s="4">
        <v>45705.875763888893</v>
      </c>
      <c r="I3235" t="b">
        <v>0</v>
      </c>
      <c r="J3235" t="b">
        <v>1</v>
      </c>
      <c r="K3235" t="s">
        <v>24</v>
      </c>
      <c r="L3235" t="s">
        <v>36</v>
      </c>
      <c r="N3235">
        <v>50</v>
      </c>
      <c r="O3235" t="s">
        <v>2434</v>
      </c>
      <c r="P3235" t="s">
        <v>7567</v>
      </c>
    </row>
    <row r="3236" spans="1:16" x14ac:dyDescent="0.55000000000000004">
      <c r="A3236" t="s">
        <v>2</v>
      </c>
      <c r="B3236" t="s">
        <v>7512</v>
      </c>
      <c r="C3236" t="s">
        <v>24</v>
      </c>
      <c r="D3236" t="s">
        <v>4035</v>
      </c>
      <c r="E3236" t="s">
        <v>20</v>
      </c>
      <c r="F3236" t="b">
        <v>0</v>
      </c>
      <c r="G3236" t="s">
        <v>41</v>
      </c>
      <c r="H3236" s="4">
        <v>45705.877106481479</v>
      </c>
      <c r="I3236" t="b">
        <v>1</v>
      </c>
      <c r="J3236" t="b">
        <v>1</v>
      </c>
      <c r="K3236" t="s">
        <v>24</v>
      </c>
      <c r="L3236" t="s">
        <v>22</v>
      </c>
      <c r="M3236">
        <v>125000</v>
      </c>
      <c r="O3236" t="s">
        <v>1831</v>
      </c>
      <c r="P3236" t="s">
        <v>7513</v>
      </c>
    </row>
    <row r="3237" spans="1:16" x14ac:dyDescent="0.55000000000000004">
      <c r="A3237" t="s">
        <v>0</v>
      </c>
      <c r="B3237" t="s">
        <v>7514</v>
      </c>
      <c r="C3237" t="s">
        <v>82</v>
      </c>
      <c r="D3237" t="s">
        <v>3973</v>
      </c>
      <c r="E3237" t="s">
        <v>105</v>
      </c>
      <c r="F3237" t="b">
        <v>0</v>
      </c>
      <c r="G3237" t="s">
        <v>27</v>
      </c>
      <c r="H3237" s="4">
        <v>45705.916770833333</v>
      </c>
      <c r="I3237" t="b">
        <v>0</v>
      </c>
      <c r="J3237" t="b">
        <v>0</v>
      </c>
      <c r="K3237" t="s">
        <v>24</v>
      </c>
      <c r="L3237" t="s">
        <v>36</v>
      </c>
      <c r="N3237">
        <v>15.25</v>
      </c>
      <c r="O3237" t="s">
        <v>7515</v>
      </c>
    </row>
    <row r="3238" spans="1:16" x14ac:dyDescent="0.55000000000000004">
      <c r="A3238" t="s">
        <v>2</v>
      </c>
      <c r="B3238" t="s">
        <v>4481</v>
      </c>
      <c r="C3238" t="s">
        <v>2555</v>
      </c>
      <c r="D3238" t="s">
        <v>3973</v>
      </c>
      <c r="E3238" t="s">
        <v>20</v>
      </c>
      <c r="F3238" t="b">
        <v>0</v>
      </c>
      <c r="G3238" t="s">
        <v>27</v>
      </c>
      <c r="H3238" s="4">
        <v>45705.918055555558</v>
      </c>
      <c r="I3238" t="b">
        <v>1</v>
      </c>
      <c r="J3238" t="b">
        <v>1</v>
      </c>
      <c r="K3238" t="s">
        <v>24</v>
      </c>
      <c r="L3238" t="s">
        <v>36</v>
      </c>
      <c r="N3238">
        <v>60</v>
      </c>
      <c r="O3238" t="s">
        <v>1227</v>
      </c>
      <c r="P3238" t="s">
        <v>887</v>
      </c>
    </row>
    <row r="3239" spans="1:16" x14ac:dyDescent="0.55000000000000004">
      <c r="A3239" t="s">
        <v>0</v>
      </c>
      <c r="B3239" t="s">
        <v>7516</v>
      </c>
      <c r="C3239" t="s">
        <v>1096</v>
      </c>
      <c r="D3239" t="s">
        <v>3828</v>
      </c>
      <c r="E3239" t="s">
        <v>20</v>
      </c>
      <c r="F3239" t="b">
        <v>0</v>
      </c>
      <c r="G3239" t="s">
        <v>27</v>
      </c>
      <c r="H3239" s="4">
        <v>45705.954479166663</v>
      </c>
      <c r="I3239" t="b">
        <v>0</v>
      </c>
      <c r="J3239" t="b">
        <v>0</v>
      </c>
      <c r="K3239" t="s">
        <v>24</v>
      </c>
      <c r="L3239" t="s">
        <v>36</v>
      </c>
      <c r="N3239">
        <v>67.360000610351563</v>
      </c>
      <c r="O3239" t="s">
        <v>7517</v>
      </c>
      <c r="P3239" t="s">
        <v>7518</v>
      </c>
    </row>
    <row r="3240" spans="1:16" x14ac:dyDescent="0.55000000000000004">
      <c r="A3240" t="s">
        <v>1</v>
      </c>
      <c r="B3240" t="s">
        <v>7568</v>
      </c>
      <c r="C3240" t="s">
        <v>151</v>
      </c>
      <c r="D3240" t="s">
        <v>3973</v>
      </c>
      <c r="E3240" t="s">
        <v>20</v>
      </c>
      <c r="F3240" t="b">
        <v>0</v>
      </c>
      <c r="G3240" t="s">
        <v>30</v>
      </c>
      <c r="H3240" s="4">
        <v>45705.959097222221</v>
      </c>
      <c r="I3240" t="b">
        <v>0</v>
      </c>
      <c r="J3240" t="b">
        <v>1</v>
      </c>
      <c r="K3240" t="s">
        <v>24</v>
      </c>
      <c r="L3240" t="s">
        <v>22</v>
      </c>
      <c r="M3240">
        <v>169500</v>
      </c>
      <c r="O3240" t="s">
        <v>4535</v>
      </c>
      <c r="P3240" t="s">
        <v>7569</v>
      </c>
    </row>
    <row r="3241" spans="1:16" x14ac:dyDescent="0.55000000000000004">
      <c r="A3241" t="s">
        <v>1</v>
      </c>
      <c r="B3241" t="s">
        <v>7403</v>
      </c>
      <c r="C3241" t="s">
        <v>39</v>
      </c>
      <c r="D3241" t="s">
        <v>3973</v>
      </c>
      <c r="E3241" t="s">
        <v>51</v>
      </c>
      <c r="F3241" t="b">
        <v>1</v>
      </c>
      <c r="G3241" t="s">
        <v>41</v>
      </c>
      <c r="H3241" s="4">
        <v>45706.000034722223</v>
      </c>
      <c r="I3241" t="b">
        <v>0</v>
      </c>
      <c r="J3241" t="b">
        <v>1</v>
      </c>
      <c r="K3241" t="s">
        <v>24</v>
      </c>
      <c r="L3241" t="s">
        <v>36</v>
      </c>
      <c r="N3241">
        <v>31</v>
      </c>
      <c r="O3241" t="s">
        <v>7404</v>
      </c>
      <c r="P3241" t="s">
        <v>1212</v>
      </c>
    </row>
    <row r="3242" spans="1:16" x14ac:dyDescent="0.55000000000000004">
      <c r="A3242" t="s">
        <v>2</v>
      </c>
      <c r="B3242" t="s">
        <v>7406</v>
      </c>
      <c r="C3242" t="s">
        <v>780</v>
      </c>
      <c r="D3242" t="s">
        <v>3973</v>
      </c>
      <c r="E3242" t="s">
        <v>20</v>
      </c>
      <c r="F3242" t="b">
        <v>0</v>
      </c>
      <c r="G3242" t="s">
        <v>27</v>
      </c>
      <c r="H3242" s="4">
        <v>45706.000173611108</v>
      </c>
      <c r="I3242" t="b">
        <v>0</v>
      </c>
      <c r="J3242" t="b">
        <v>0</v>
      </c>
      <c r="K3242" t="s">
        <v>24</v>
      </c>
      <c r="L3242" t="s">
        <v>22</v>
      </c>
      <c r="M3242">
        <v>82850</v>
      </c>
      <c r="O3242" t="s">
        <v>5482</v>
      </c>
      <c r="P3242" t="s">
        <v>3772</v>
      </c>
    </row>
    <row r="3243" spans="1:16" x14ac:dyDescent="0.55000000000000004">
      <c r="A3243" t="s">
        <v>0</v>
      </c>
      <c r="B3243" t="s">
        <v>7405</v>
      </c>
      <c r="C3243" t="s">
        <v>5663</v>
      </c>
      <c r="D3243" t="s">
        <v>3957</v>
      </c>
      <c r="E3243" t="s">
        <v>34</v>
      </c>
      <c r="F3243" t="b">
        <v>0</v>
      </c>
      <c r="G3243" t="s">
        <v>27</v>
      </c>
      <c r="H3243" s="4">
        <v>45706.000173611108</v>
      </c>
      <c r="I3243" t="b">
        <v>0</v>
      </c>
      <c r="J3243" t="b">
        <v>0</v>
      </c>
      <c r="K3243" t="s">
        <v>24</v>
      </c>
      <c r="L3243" t="s">
        <v>36</v>
      </c>
      <c r="N3243">
        <v>24.014999389648441</v>
      </c>
      <c r="O3243" t="s">
        <v>5664</v>
      </c>
      <c r="P3243" t="s">
        <v>3686</v>
      </c>
    </row>
    <row r="3244" spans="1:16" x14ac:dyDescent="0.55000000000000004">
      <c r="A3244" t="s">
        <v>1</v>
      </c>
      <c r="B3244" t="s">
        <v>7554</v>
      </c>
      <c r="C3244" t="s">
        <v>82</v>
      </c>
      <c r="D3244" t="s">
        <v>3973</v>
      </c>
      <c r="E3244" t="s">
        <v>20</v>
      </c>
      <c r="F3244" t="b">
        <v>0</v>
      </c>
      <c r="G3244" t="s">
        <v>27</v>
      </c>
      <c r="H3244" s="4">
        <v>45706.00136574074</v>
      </c>
      <c r="I3244" t="b">
        <v>0</v>
      </c>
      <c r="J3244" t="b">
        <v>1</v>
      </c>
      <c r="K3244" t="s">
        <v>24</v>
      </c>
      <c r="L3244" t="s">
        <v>22</v>
      </c>
      <c r="M3244">
        <v>125320</v>
      </c>
      <c r="O3244" t="s">
        <v>4194</v>
      </c>
      <c r="P3244" t="s">
        <v>149</v>
      </c>
    </row>
    <row r="3245" spans="1:16" x14ac:dyDescent="0.55000000000000004">
      <c r="A3245" t="s">
        <v>2</v>
      </c>
      <c r="B3245" t="s">
        <v>7407</v>
      </c>
      <c r="C3245" t="s">
        <v>372</v>
      </c>
      <c r="D3245" t="s">
        <v>4014</v>
      </c>
      <c r="E3245" t="s">
        <v>20</v>
      </c>
      <c r="F3245" t="b">
        <v>0</v>
      </c>
      <c r="G3245" t="s">
        <v>41</v>
      </c>
      <c r="H3245" s="4">
        <v>45706.00209490741</v>
      </c>
      <c r="I3245" t="b">
        <v>0</v>
      </c>
      <c r="J3245" t="b">
        <v>1</v>
      </c>
      <c r="K3245" t="s">
        <v>24</v>
      </c>
      <c r="L3245" t="s">
        <v>22</v>
      </c>
      <c r="M3245">
        <v>220900</v>
      </c>
      <c r="O3245" t="s">
        <v>402</v>
      </c>
      <c r="P3245" t="s">
        <v>7408</v>
      </c>
    </row>
    <row r="3246" spans="1:16" x14ac:dyDescent="0.55000000000000004">
      <c r="A3246" t="s">
        <v>2</v>
      </c>
      <c r="B3246" t="s">
        <v>2492</v>
      </c>
      <c r="C3246" t="s">
        <v>825</v>
      </c>
      <c r="D3246" t="s">
        <v>3973</v>
      </c>
      <c r="E3246" t="s">
        <v>20</v>
      </c>
      <c r="F3246" t="b">
        <v>0</v>
      </c>
      <c r="G3246" t="s">
        <v>35</v>
      </c>
      <c r="H3246" s="4">
        <v>45706.002395833333</v>
      </c>
      <c r="I3246" t="b">
        <v>0</v>
      </c>
      <c r="J3246" t="b">
        <v>1</v>
      </c>
      <c r="K3246" t="s">
        <v>24</v>
      </c>
      <c r="L3246" t="s">
        <v>22</v>
      </c>
      <c r="M3246">
        <v>122087</v>
      </c>
      <c r="O3246" t="s">
        <v>5482</v>
      </c>
      <c r="P3246" t="s">
        <v>7409</v>
      </c>
    </row>
    <row r="3247" spans="1:16" x14ac:dyDescent="0.55000000000000004">
      <c r="A3247" t="s">
        <v>2</v>
      </c>
      <c r="B3247" t="s">
        <v>7410</v>
      </c>
      <c r="C3247" t="s">
        <v>622</v>
      </c>
      <c r="D3247" t="s">
        <v>3973</v>
      </c>
      <c r="E3247" t="s">
        <v>20</v>
      </c>
      <c r="F3247" t="b">
        <v>0</v>
      </c>
      <c r="G3247" t="s">
        <v>52</v>
      </c>
      <c r="H3247" s="4">
        <v>45706.003298611111</v>
      </c>
      <c r="I3247" t="b">
        <v>0</v>
      </c>
      <c r="J3247" t="b">
        <v>1</v>
      </c>
      <c r="K3247" t="s">
        <v>24</v>
      </c>
      <c r="L3247" t="s">
        <v>22</v>
      </c>
      <c r="M3247">
        <v>115000</v>
      </c>
      <c r="O3247" t="s">
        <v>954</v>
      </c>
      <c r="P3247" t="s">
        <v>7411</v>
      </c>
    </row>
    <row r="3248" spans="1:16" x14ac:dyDescent="0.55000000000000004">
      <c r="A3248" t="s">
        <v>28</v>
      </c>
      <c r="B3248" t="s">
        <v>7412</v>
      </c>
      <c r="C3248" t="s">
        <v>39</v>
      </c>
      <c r="D3248" t="s">
        <v>3973</v>
      </c>
      <c r="E3248" t="s">
        <v>20</v>
      </c>
      <c r="F3248" t="b">
        <v>1</v>
      </c>
      <c r="G3248" t="s">
        <v>30</v>
      </c>
      <c r="H3248" s="4">
        <v>45706.017511574071</v>
      </c>
      <c r="I3248" t="b">
        <v>0</v>
      </c>
      <c r="J3248" t="b">
        <v>0</v>
      </c>
      <c r="K3248" t="s">
        <v>24</v>
      </c>
      <c r="L3248" t="s">
        <v>36</v>
      </c>
      <c r="N3248">
        <v>50</v>
      </c>
      <c r="O3248" t="s">
        <v>7413</v>
      </c>
    </row>
    <row r="3249" spans="1:16" x14ac:dyDescent="0.55000000000000004">
      <c r="A3249" t="s">
        <v>0</v>
      </c>
      <c r="B3249" t="s">
        <v>6983</v>
      </c>
      <c r="C3249" t="s">
        <v>39</v>
      </c>
      <c r="D3249" t="s">
        <v>3973</v>
      </c>
      <c r="E3249" t="s">
        <v>20</v>
      </c>
      <c r="F3249" t="b">
        <v>1</v>
      </c>
      <c r="G3249" t="s">
        <v>106</v>
      </c>
      <c r="H3249" s="4">
        <v>45706.018483796302</v>
      </c>
      <c r="I3249" t="b">
        <v>0</v>
      </c>
      <c r="J3249" t="b">
        <v>0</v>
      </c>
      <c r="K3249" t="s">
        <v>106</v>
      </c>
      <c r="L3249" t="s">
        <v>22</v>
      </c>
      <c r="M3249">
        <v>71500</v>
      </c>
      <c r="O3249" t="s">
        <v>6984</v>
      </c>
      <c r="P3249" t="s">
        <v>6985</v>
      </c>
    </row>
    <row r="3250" spans="1:16" x14ac:dyDescent="0.55000000000000004">
      <c r="A3250" t="s">
        <v>0</v>
      </c>
      <c r="B3250" t="s">
        <v>4495</v>
      </c>
      <c r="C3250" t="s">
        <v>140</v>
      </c>
      <c r="D3250" t="s">
        <v>3828</v>
      </c>
      <c r="E3250" t="s">
        <v>20</v>
      </c>
      <c r="F3250" t="b">
        <v>0</v>
      </c>
      <c r="G3250" t="s">
        <v>35</v>
      </c>
      <c r="H3250" s="4">
        <v>45706.04210648148</v>
      </c>
      <c r="I3250" t="b">
        <v>0</v>
      </c>
      <c r="J3250" t="b">
        <v>0</v>
      </c>
      <c r="K3250" t="s">
        <v>24</v>
      </c>
      <c r="L3250" t="s">
        <v>22</v>
      </c>
      <c r="M3250">
        <v>70000</v>
      </c>
      <c r="O3250" t="s">
        <v>4496</v>
      </c>
      <c r="P3250" t="s">
        <v>204</v>
      </c>
    </row>
    <row r="3251" spans="1:16" x14ac:dyDescent="0.55000000000000004">
      <c r="A3251" t="s">
        <v>0</v>
      </c>
      <c r="B3251" t="s">
        <v>2900</v>
      </c>
      <c r="C3251" t="s">
        <v>749</v>
      </c>
      <c r="D3251" t="s">
        <v>3828</v>
      </c>
      <c r="E3251" t="s">
        <v>20</v>
      </c>
      <c r="F3251" t="b">
        <v>0</v>
      </c>
      <c r="G3251" t="s">
        <v>30</v>
      </c>
      <c r="H3251" s="4">
        <v>45706.042280092603</v>
      </c>
      <c r="I3251" t="b">
        <v>0</v>
      </c>
      <c r="J3251" t="b">
        <v>1</v>
      </c>
      <c r="K3251" t="s">
        <v>24</v>
      </c>
      <c r="L3251" t="s">
        <v>22</v>
      </c>
      <c r="M3251">
        <v>82500</v>
      </c>
      <c r="O3251" t="s">
        <v>4497</v>
      </c>
      <c r="P3251" t="s">
        <v>3459</v>
      </c>
    </row>
    <row r="3252" spans="1:16" x14ac:dyDescent="0.55000000000000004">
      <c r="A3252" t="s">
        <v>2</v>
      </c>
      <c r="B3252" t="s">
        <v>7528</v>
      </c>
      <c r="C3252" t="s">
        <v>7529</v>
      </c>
      <c r="D3252" t="s">
        <v>3828</v>
      </c>
      <c r="E3252" t="s">
        <v>20</v>
      </c>
      <c r="F3252" t="b">
        <v>0</v>
      </c>
      <c r="G3252" t="s">
        <v>23</v>
      </c>
      <c r="H3252" s="4">
        <v>45706.059699074067</v>
      </c>
      <c r="I3252" t="b">
        <v>1</v>
      </c>
      <c r="J3252" t="b">
        <v>1</v>
      </c>
      <c r="K3252" t="s">
        <v>24</v>
      </c>
      <c r="L3252" t="s">
        <v>22</v>
      </c>
      <c r="M3252">
        <v>46000</v>
      </c>
      <c r="O3252" t="s">
        <v>7530</v>
      </c>
      <c r="P3252" t="s">
        <v>3540</v>
      </c>
    </row>
    <row r="3253" spans="1:16" x14ac:dyDescent="0.55000000000000004">
      <c r="A3253" t="s">
        <v>19</v>
      </c>
      <c r="B3253" t="s">
        <v>2448</v>
      </c>
      <c r="C3253" t="s">
        <v>1270</v>
      </c>
      <c r="D3253" t="s">
        <v>3973</v>
      </c>
      <c r="E3253" t="s">
        <v>20</v>
      </c>
      <c r="F3253" t="b">
        <v>0</v>
      </c>
      <c r="G3253" t="s">
        <v>23</v>
      </c>
      <c r="H3253" s="4">
        <v>45706.077384259261</v>
      </c>
      <c r="I3253" t="b">
        <v>0</v>
      </c>
      <c r="J3253" t="b">
        <v>1</v>
      </c>
      <c r="K3253" t="s">
        <v>24</v>
      </c>
      <c r="L3253" t="s">
        <v>36</v>
      </c>
      <c r="N3253">
        <v>56.5</v>
      </c>
      <c r="O3253" t="s">
        <v>5482</v>
      </c>
      <c r="P3253" t="s">
        <v>149</v>
      </c>
    </row>
    <row r="3254" spans="1:16" x14ac:dyDescent="0.55000000000000004">
      <c r="A3254" t="s">
        <v>28</v>
      </c>
      <c r="B3254" t="s">
        <v>7414</v>
      </c>
      <c r="C3254" t="s">
        <v>192</v>
      </c>
      <c r="D3254" t="s">
        <v>3957</v>
      </c>
      <c r="E3254" t="s">
        <v>20</v>
      </c>
      <c r="F3254" t="b">
        <v>0</v>
      </c>
      <c r="G3254" t="s">
        <v>23</v>
      </c>
      <c r="H3254" s="4">
        <v>45706.09920138889</v>
      </c>
      <c r="I3254" t="b">
        <v>0</v>
      </c>
      <c r="J3254" t="b">
        <v>1</v>
      </c>
      <c r="K3254" t="s">
        <v>24</v>
      </c>
      <c r="L3254" t="s">
        <v>36</v>
      </c>
      <c r="N3254">
        <v>41.884998321533203</v>
      </c>
      <c r="O3254" t="s">
        <v>5013</v>
      </c>
      <c r="P3254" t="s">
        <v>7415</v>
      </c>
    </row>
    <row r="3255" spans="1:16" x14ac:dyDescent="0.55000000000000004">
      <c r="A3255" t="s">
        <v>40</v>
      </c>
      <c r="B3255" t="s">
        <v>7416</v>
      </c>
      <c r="C3255" t="s">
        <v>5404</v>
      </c>
      <c r="D3255" t="s">
        <v>3957</v>
      </c>
      <c r="E3255" t="s">
        <v>20</v>
      </c>
      <c r="F3255" t="b">
        <v>0</v>
      </c>
      <c r="G3255" t="s">
        <v>27</v>
      </c>
      <c r="H3255" s="4">
        <v>45706.100543981483</v>
      </c>
      <c r="I3255" t="b">
        <v>0</v>
      </c>
      <c r="J3255" t="b">
        <v>0</v>
      </c>
      <c r="K3255" t="s">
        <v>24</v>
      </c>
      <c r="L3255" t="s">
        <v>36</v>
      </c>
      <c r="N3255">
        <v>45.745002746582031</v>
      </c>
      <c r="O3255" t="s">
        <v>1422</v>
      </c>
      <c r="P3255" t="s">
        <v>7417</v>
      </c>
    </row>
    <row r="3256" spans="1:16" x14ac:dyDescent="0.55000000000000004">
      <c r="A3256" t="s">
        <v>19</v>
      </c>
      <c r="B3256" t="s">
        <v>7418</v>
      </c>
      <c r="C3256" t="s">
        <v>122</v>
      </c>
      <c r="D3256" t="s">
        <v>3973</v>
      </c>
      <c r="E3256" t="s">
        <v>20</v>
      </c>
      <c r="F3256" t="b">
        <v>0</v>
      </c>
      <c r="G3256" t="s">
        <v>52</v>
      </c>
      <c r="H3256" s="4">
        <v>45706.246979166674</v>
      </c>
      <c r="I3256" t="b">
        <v>1</v>
      </c>
      <c r="J3256" t="b">
        <v>1</v>
      </c>
      <c r="K3256" t="s">
        <v>24</v>
      </c>
      <c r="L3256" t="s">
        <v>36</v>
      </c>
      <c r="N3256">
        <v>67.5</v>
      </c>
      <c r="O3256" t="s">
        <v>4344</v>
      </c>
      <c r="P3256" t="s">
        <v>2460</v>
      </c>
    </row>
    <row r="3257" spans="1:16" x14ac:dyDescent="0.55000000000000004">
      <c r="A3257" t="s">
        <v>0</v>
      </c>
      <c r="B3257" t="s">
        <v>7419</v>
      </c>
      <c r="C3257" t="s">
        <v>82</v>
      </c>
      <c r="D3257" t="s">
        <v>5915</v>
      </c>
      <c r="E3257" t="s">
        <v>20</v>
      </c>
      <c r="F3257" t="b">
        <v>0</v>
      </c>
      <c r="G3257" t="s">
        <v>27</v>
      </c>
      <c r="H3257" s="4">
        <v>45706.249976851846</v>
      </c>
      <c r="I3257" t="b">
        <v>0</v>
      </c>
      <c r="J3257" t="b">
        <v>1</v>
      </c>
      <c r="K3257" t="s">
        <v>24</v>
      </c>
      <c r="L3257" t="s">
        <v>22</v>
      </c>
      <c r="M3257">
        <v>169500</v>
      </c>
      <c r="O3257" t="s">
        <v>7420</v>
      </c>
      <c r="P3257" t="s">
        <v>2951</v>
      </c>
    </row>
    <row r="3258" spans="1:16" x14ac:dyDescent="0.55000000000000004">
      <c r="A3258" t="s">
        <v>0</v>
      </c>
      <c r="B3258" t="s">
        <v>0</v>
      </c>
      <c r="C3258" t="s">
        <v>2821</v>
      </c>
      <c r="D3258" t="s">
        <v>1051</v>
      </c>
      <c r="E3258" t="s">
        <v>20</v>
      </c>
      <c r="F3258" t="b">
        <v>0</v>
      </c>
      <c r="G3258" t="s">
        <v>41</v>
      </c>
      <c r="H3258" s="4">
        <v>45706.250231481477</v>
      </c>
      <c r="I3258" t="b">
        <v>1</v>
      </c>
      <c r="J3258" t="b">
        <v>1</v>
      </c>
      <c r="K3258" t="s">
        <v>24</v>
      </c>
      <c r="L3258" t="s">
        <v>36</v>
      </c>
      <c r="N3258">
        <v>30.5</v>
      </c>
      <c r="O3258" t="s">
        <v>1051</v>
      </c>
      <c r="P3258" t="s">
        <v>204</v>
      </c>
    </row>
    <row r="3259" spans="1:16" x14ac:dyDescent="0.55000000000000004">
      <c r="A3259" t="s">
        <v>0</v>
      </c>
      <c r="B3259" t="s">
        <v>0</v>
      </c>
      <c r="C3259" t="s">
        <v>585</v>
      </c>
      <c r="D3259" t="s">
        <v>3828</v>
      </c>
      <c r="E3259" t="s">
        <v>219</v>
      </c>
      <c r="F3259" t="b">
        <v>0</v>
      </c>
      <c r="G3259" t="s">
        <v>41</v>
      </c>
      <c r="H3259" s="4">
        <v>45706.250277777777</v>
      </c>
      <c r="I3259" t="b">
        <v>0</v>
      </c>
      <c r="J3259" t="b">
        <v>1</v>
      </c>
      <c r="K3259" t="s">
        <v>24</v>
      </c>
      <c r="L3259" t="s">
        <v>36</v>
      </c>
      <c r="N3259">
        <v>62.5</v>
      </c>
      <c r="O3259" t="s">
        <v>3776</v>
      </c>
      <c r="P3259" t="s">
        <v>1823</v>
      </c>
    </row>
    <row r="3260" spans="1:16" x14ac:dyDescent="0.55000000000000004">
      <c r="A3260" t="s">
        <v>25</v>
      </c>
      <c r="B3260" t="s">
        <v>7421</v>
      </c>
      <c r="C3260" t="s">
        <v>49</v>
      </c>
      <c r="D3260" t="s">
        <v>3108</v>
      </c>
      <c r="E3260" t="s">
        <v>20</v>
      </c>
      <c r="F3260" t="b">
        <v>0</v>
      </c>
      <c r="G3260" t="s">
        <v>41</v>
      </c>
      <c r="H3260" s="4">
        <v>45706.250462962962</v>
      </c>
      <c r="I3260" t="b">
        <v>0</v>
      </c>
      <c r="J3260" t="b">
        <v>1</v>
      </c>
      <c r="K3260" t="s">
        <v>24</v>
      </c>
      <c r="L3260" t="s">
        <v>22</v>
      </c>
      <c r="M3260">
        <v>220612</v>
      </c>
      <c r="O3260" t="s">
        <v>43</v>
      </c>
      <c r="P3260" t="s">
        <v>7422</v>
      </c>
    </row>
    <row r="3261" spans="1:16" x14ac:dyDescent="0.55000000000000004">
      <c r="A3261" t="s">
        <v>0</v>
      </c>
      <c r="B3261" t="s">
        <v>288</v>
      </c>
      <c r="C3261" t="s">
        <v>696</v>
      </c>
      <c r="D3261" t="s">
        <v>7423</v>
      </c>
      <c r="E3261" t="s">
        <v>51</v>
      </c>
      <c r="F3261" t="b">
        <v>0</v>
      </c>
      <c r="G3261" t="s">
        <v>30</v>
      </c>
      <c r="H3261" s="4">
        <v>45706.250902777778</v>
      </c>
      <c r="I3261" t="b">
        <v>1</v>
      </c>
      <c r="J3261" t="b">
        <v>1</v>
      </c>
      <c r="K3261" t="s">
        <v>24</v>
      </c>
      <c r="L3261" t="s">
        <v>36</v>
      </c>
      <c r="N3261">
        <v>25</v>
      </c>
      <c r="O3261" t="s">
        <v>2075</v>
      </c>
      <c r="P3261" t="s">
        <v>863</v>
      </c>
    </row>
    <row r="3262" spans="1:16" x14ac:dyDescent="0.55000000000000004">
      <c r="A3262" t="s">
        <v>19</v>
      </c>
      <c r="B3262" t="s">
        <v>7424</v>
      </c>
      <c r="C3262" t="s">
        <v>985</v>
      </c>
      <c r="D3262" t="s">
        <v>3973</v>
      </c>
      <c r="E3262" t="s">
        <v>20</v>
      </c>
      <c r="F3262" t="b">
        <v>0</v>
      </c>
      <c r="G3262" t="s">
        <v>27</v>
      </c>
      <c r="H3262" s="4">
        <v>45706.251006944447</v>
      </c>
      <c r="I3262" t="b">
        <v>0</v>
      </c>
      <c r="J3262" t="b">
        <v>1</v>
      </c>
      <c r="K3262" t="s">
        <v>24</v>
      </c>
      <c r="L3262" t="s">
        <v>22</v>
      </c>
      <c r="M3262">
        <v>260000</v>
      </c>
      <c r="O3262" t="s">
        <v>575</v>
      </c>
    </row>
    <row r="3263" spans="1:16" x14ac:dyDescent="0.55000000000000004">
      <c r="A3263" t="s">
        <v>0</v>
      </c>
      <c r="B3263" t="s">
        <v>0</v>
      </c>
      <c r="C3263" t="s">
        <v>1226</v>
      </c>
      <c r="D3263" t="s">
        <v>3828</v>
      </c>
      <c r="E3263" t="s">
        <v>20</v>
      </c>
      <c r="F3263" t="b">
        <v>0</v>
      </c>
      <c r="G3263" t="s">
        <v>52</v>
      </c>
      <c r="H3263" s="4">
        <v>45706.251215277778</v>
      </c>
      <c r="I3263" t="b">
        <v>0</v>
      </c>
      <c r="J3263" t="b">
        <v>0</v>
      </c>
      <c r="K3263" t="s">
        <v>24</v>
      </c>
      <c r="L3263" t="s">
        <v>22</v>
      </c>
      <c r="M3263">
        <v>70000</v>
      </c>
      <c r="O3263" t="s">
        <v>5918</v>
      </c>
      <c r="P3263" t="s">
        <v>5919</v>
      </c>
    </row>
    <row r="3264" spans="1:16" x14ac:dyDescent="0.55000000000000004">
      <c r="A3264" t="s">
        <v>1</v>
      </c>
      <c r="B3264" t="s">
        <v>661</v>
      </c>
      <c r="C3264" t="s">
        <v>386</v>
      </c>
      <c r="D3264" t="s">
        <v>3828</v>
      </c>
      <c r="E3264" t="s">
        <v>20</v>
      </c>
      <c r="F3264" t="b">
        <v>0</v>
      </c>
      <c r="G3264" t="s">
        <v>41</v>
      </c>
      <c r="H3264" s="4">
        <v>45706.251944444448</v>
      </c>
      <c r="I3264" t="b">
        <v>0</v>
      </c>
      <c r="J3264" t="b">
        <v>1</v>
      </c>
      <c r="K3264" t="s">
        <v>24</v>
      </c>
      <c r="L3264" t="s">
        <v>22</v>
      </c>
      <c r="M3264">
        <v>127275.203125</v>
      </c>
      <c r="O3264" t="s">
        <v>7425</v>
      </c>
      <c r="P3264" t="s">
        <v>7426</v>
      </c>
    </row>
    <row r="3265" spans="1:16" x14ac:dyDescent="0.55000000000000004">
      <c r="A3265" t="s">
        <v>2</v>
      </c>
      <c r="B3265" t="s">
        <v>1544</v>
      </c>
      <c r="C3265" t="s">
        <v>39</v>
      </c>
      <c r="D3265" t="s">
        <v>4014</v>
      </c>
      <c r="E3265" t="s">
        <v>20</v>
      </c>
      <c r="F3265" t="b">
        <v>1</v>
      </c>
      <c r="G3265" t="s">
        <v>610</v>
      </c>
      <c r="H3265" s="4">
        <v>45706.257430555554</v>
      </c>
      <c r="I3265" t="b">
        <v>0</v>
      </c>
      <c r="J3265" t="b">
        <v>1</v>
      </c>
      <c r="K3265" t="s">
        <v>610</v>
      </c>
      <c r="L3265" t="s">
        <v>22</v>
      </c>
      <c r="M3265">
        <v>184000</v>
      </c>
      <c r="O3265" t="s">
        <v>3016</v>
      </c>
      <c r="P3265" t="s">
        <v>6878</v>
      </c>
    </row>
    <row r="3266" spans="1:16" x14ac:dyDescent="0.55000000000000004">
      <c r="A3266" t="s">
        <v>0</v>
      </c>
      <c r="B3266" t="s">
        <v>7427</v>
      </c>
      <c r="C3266" t="s">
        <v>3180</v>
      </c>
      <c r="D3266" t="s">
        <v>2208</v>
      </c>
      <c r="E3266" t="s">
        <v>20</v>
      </c>
      <c r="F3266" t="b">
        <v>0</v>
      </c>
      <c r="G3266" t="s">
        <v>23</v>
      </c>
      <c r="H3266" s="4">
        <v>45706.269016203703</v>
      </c>
      <c r="I3266" t="b">
        <v>0</v>
      </c>
      <c r="J3266" t="b">
        <v>0</v>
      </c>
      <c r="K3266" t="s">
        <v>24</v>
      </c>
      <c r="L3266" t="s">
        <v>36</v>
      </c>
      <c r="N3266">
        <v>33.5</v>
      </c>
      <c r="O3266" t="s">
        <v>3375</v>
      </c>
      <c r="P3266" t="s">
        <v>963</v>
      </c>
    </row>
    <row r="3267" spans="1:16" x14ac:dyDescent="0.55000000000000004">
      <c r="A3267" t="s">
        <v>2</v>
      </c>
      <c r="B3267" t="s">
        <v>2</v>
      </c>
      <c r="C3267" t="s">
        <v>7428</v>
      </c>
      <c r="D3267" t="s">
        <v>4972</v>
      </c>
      <c r="E3267" t="s">
        <v>20</v>
      </c>
      <c r="F3267" t="b">
        <v>0</v>
      </c>
      <c r="G3267" t="s">
        <v>226</v>
      </c>
      <c r="H3267" s="4">
        <v>45706.273310185177</v>
      </c>
      <c r="I3267" t="b">
        <v>1</v>
      </c>
      <c r="J3267" t="b">
        <v>0</v>
      </c>
      <c r="K3267" t="s">
        <v>226</v>
      </c>
      <c r="L3267" t="s">
        <v>22</v>
      </c>
      <c r="M3267">
        <v>65000</v>
      </c>
      <c r="O3267" t="s">
        <v>7429</v>
      </c>
      <c r="P3267" t="s">
        <v>7430</v>
      </c>
    </row>
    <row r="3268" spans="1:16" x14ac:dyDescent="0.55000000000000004">
      <c r="A3268" t="s">
        <v>19</v>
      </c>
      <c r="B3268" t="s">
        <v>7519</v>
      </c>
      <c r="C3268" t="s">
        <v>213</v>
      </c>
      <c r="D3268" t="s">
        <v>2208</v>
      </c>
      <c r="E3268" t="s">
        <v>20</v>
      </c>
      <c r="F3268" t="b">
        <v>0</v>
      </c>
      <c r="G3268" t="s">
        <v>41</v>
      </c>
      <c r="H3268" s="4">
        <v>45706.292048611111</v>
      </c>
      <c r="I3268" t="b">
        <v>0</v>
      </c>
      <c r="J3268" t="b">
        <v>1</v>
      </c>
      <c r="K3268" t="s">
        <v>24</v>
      </c>
      <c r="L3268" t="s">
        <v>22</v>
      </c>
      <c r="M3268">
        <v>193000</v>
      </c>
      <c r="O3268" t="s">
        <v>405</v>
      </c>
      <c r="P3268" t="s">
        <v>7520</v>
      </c>
    </row>
    <row r="3269" spans="1:16" x14ac:dyDescent="0.55000000000000004">
      <c r="A3269" t="s">
        <v>2</v>
      </c>
      <c r="B3269" t="s">
        <v>7431</v>
      </c>
      <c r="C3269" t="s">
        <v>172</v>
      </c>
      <c r="D3269" t="s">
        <v>2208</v>
      </c>
      <c r="E3269" t="s">
        <v>20</v>
      </c>
      <c r="F3269" t="b">
        <v>0</v>
      </c>
      <c r="G3269" t="s">
        <v>27</v>
      </c>
      <c r="H3269" s="4">
        <v>45706.293217592603</v>
      </c>
      <c r="I3269" t="b">
        <v>0</v>
      </c>
      <c r="J3269" t="b">
        <v>0</v>
      </c>
      <c r="K3269" t="s">
        <v>24</v>
      </c>
      <c r="L3269" t="s">
        <v>22</v>
      </c>
      <c r="M3269">
        <v>180000</v>
      </c>
      <c r="O3269" t="s">
        <v>2868</v>
      </c>
      <c r="P3269" t="s">
        <v>7432</v>
      </c>
    </row>
    <row r="3270" spans="1:16" x14ac:dyDescent="0.55000000000000004">
      <c r="A3270" t="s">
        <v>0</v>
      </c>
      <c r="B3270" t="s">
        <v>4222</v>
      </c>
      <c r="D3270" t="s">
        <v>4220</v>
      </c>
      <c r="E3270" t="s">
        <v>20</v>
      </c>
      <c r="F3270" t="b">
        <v>0</v>
      </c>
      <c r="G3270" t="s">
        <v>1420</v>
      </c>
      <c r="H3270" s="4">
        <v>45706.298101851848</v>
      </c>
      <c r="I3270" t="b">
        <v>0</v>
      </c>
      <c r="J3270" t="b">
        <v>0</v>
      </c>
      <c r="K3270" t="s">
        <v>1420</v>
      </c>
      <c r="L3270" t="s">
        <v>22</v>
      </c>
      <c r="M3270">
        <v>65000</v>
      </c>
      <c r="O3270" t="s">
        <v>2946</v>
      </c>
      <c r="P3270" t="s">
        <v>1374</v>
      </c>
    </row>
    <row r="3271" spans="1:16" x14ac:dyDescent="0.55000000000000004">
      <c r="A3271" t="s">
        <v>1</v>
      </c>
      <c r="B3271" t="s">
        <v>7433</v>
      </c>
      <c r="C3271" t="s">
        <v>39</v>
      </c>
      <c r="D3271" t="s">
        <v>7434</v>
      </c>
      <c r="E3271" t="s">
        <v>20</v>
      </c>
      <c r="F3271" t="b">
        <v>1</v>
      </c>
      <c r="G3271" t="s">
        <v>1833</v>
      </c>
      <c r="H3271" s="4">
        <v>45706.299421296288</v>
      </c>
      <c r="I3271" t="b">
        <v>1</v>
      </c>
      <c r="J3271" t="b">
        <v>0</v>
      </c>
      <c r="K3271" t="s">
        <v>1833</v>
      </c>
      <c r="L3271" t="s">
        <v>22</v>
      </c>
      <c r="M3271">
        <v>47500</v>
      </c>
      <c r="O3271" t="s">
        <v>1426</v>
      </c>
    </row>
    <row r="3272" spans="1:16" x14ac:dyDescent="0.55000000000000004">
      <c r="A3272" t="s">
        <v>0</v>
      </c>
      <c r="B3272" t="s">
        <v>3335</v>
      </c>
      <c r="C3272" t="s">
        <v>160</v>
      </c>
      <c r="D3272" t="s">
        <v>4084</v>
      </c>
      <c r="E3272" t="s">
        <v>20</v>
      </c>
      <c r="F3272" t="b">
        <v>0</v>
      </c>
      <c r="G3272" t="s">
        <v>52</v>
      </c>
      <c r="H3272" s="4">
        <v>45706.303819444453</v>
      </c>
      <c r="I3272" t="b">
        <v>0</v>
      </c>
      <c r="J3272" t="b">
        <v>1</v>
      </c>
      <c r="K3272" t="s">
        <v>24</v>
      </c>
      <c r="L3272" t="s">
        <v>22</v>
      </c>
      <c r="M3272">
        <v>137500</v>
      </c>
      <c r="O3272" t="s">
        <v>88</v>
      </c>
      <c r="P3272" t="s">
        <v>7435</v>
      </c>
    </row>
    <row r="3273" spans="1:16" x14ac:dyDescent="0.55000000000000004">
      <c r="A3273" t="s">
        <v>89</v>
      </c>
      <c r="B3273" t="s">
        <v>7531</v>
      </c>
      <c r="C3273" t="s">
        <v>7532</v>
      </c>
      <c r="D3273" t="s">
        <v>4035</v>
      </c>
      <c r="E3273" t="s">
        <v>20</v>
      </c>
      <c r="F3273" t="b">
        <v>0</v>
      </c>
      <c r="G3273" t="s">
        <v>1119</v>
      </c>
      <c r="H3273" s="4">
        <v>45706.31212962963</v>
      </c>
      <c r="I3273" t="b">
        <v>0</v>
      </c>
      <c r="J3273" t="b">
        <v>0</v>
      </c>
      <c r="K3273" t="s">
        <v>1119</v>
      </c>
      <c r="L3273" t="s">
        <v>22</v>
      </c>
      <c r="M3273">
        <v>275000</v>
      </c>
      <c r="O3273" t="s">
        <v>7533</v>
      </c>
      <c r="P3273" t="s">
        <v>274</v>
      </c>
    </row>
    <row r="3274" spans="1:16" x14ac:dyDescent="0.55000000000000004">
      <c r="A3274" t="s">
        <v>89</v>
      </c>
      <c r="B3274" t="s">
        <v>7534</v>
      </c>
      <c r="C3274" t="s">
        <v>1420</v>
      </c>
      <c r="D3274" t="s">
        <v>4220</v>
      </c>
      <c r="E3274" t="s">
        <v>20</v>
      </c>
      <c r="F3274" t="b">
        <v>0</v>
      </c>
      <c r="G3274" t="s">
        <v>1420</v>
      </c>
      <c r="H3274" s="4">
        <v>45706.317175925928</v>
      </c>
      <c r="I3274" t="b">
        <v>0</v>
      </c>
      <c r="J3274" t="b">
        <v>0</v>
      </c>
      <c r="K3274" t="s">
        <v>1420</v>
      </c>
      <c r="L3274" t="s">
        <v>22</v>
      </c>
      <c r="M3274">
        <v>174400</v>
      </c>
      <c r="O3274" t="s">
        <v>1773</v>
      </c>
      <c r="P3274" t="s">
        <v>7535</v>
      </c>
    </row>
    <row r="3275" spans="1:16" x14ac:dyDescent="0.55000000000000004">
      <c r="A3275" t="s">
        <v>139</v>
      </c>
      <c r="B3275" t="s">
        <v>7436</v>
      </c>
      <c r="C3275" t="s">
        <v>2500</v>
      </c>
      <c r="D3275" t="s">
        <v>3970</v>
      </c>
      <c r="E3275" t="s">
        <v>20</v>
      </c>
      <c r="F3275" t="b">
        <v>0</v>
      </c>
      <c r="G3275" t="s">
        <v>41</v>
      </c>
      <c r="H3275" s="4">
        <v>45706.333784722221</v>
      </c>
      <c r="I3275" t="b">
        <v>0</v>
      </c>
      <c r="J3275" t="b">
        <v>1</v>
      </c>
      <c r="K3275" t="s">
        <v>24</v>
      </c>
      <c r="L3275" t="s">
        <v>22</v>
      </c>
      <c r="M3275">
        <v>96000</v>
      </c>
      <c r="O3275" t="s">
        <v>7437</v>
      </c>
    </row>
    <row r="3276" spans="1:16" x14ac:dyDescent="0.55000000000000004">
      <c r="A3276" t="s">
        <v>40</v>
      </c>
      <c r="B3276" t="s">
        <v>7438</v>
      </c>
      <c r="C3276" t="s">
        <v>151</v>
      </c>
      <c r="D3276" t="s">
        <v>5133</v>
      </c>
      <c r="E3276" t="s">
        <v>20</v>
      </c>
      <c r="F3276" t="b">
        <v>0</v>
      </c>
      <c r="G3276" t="s">
        <v>30</v>
      </c>
      <c r="H3276" s="4">
        <v>45706.334583333337</v>
      </c>
      <c r="I3276" t="b">
        <v>0</v>
      </c>
      <c r="J3276" t="b">
        <v>1</v>
      </c>
      <c r="K3276" t="s">
        <v>24</v>
      </c>
      <c r="L3276" t="s">
        <v>22</v>
      </c>
      <c r="M3276">
        <v>149743</v>
      </c>
      <c r="O3276" t="s">
        <v>7439</v>
      </c>
      <c r="P3276" t="s">
        <v>7440</v>
      </c>
    </row>
    <row r="3277" spans="1:16" x14ac:dyDescent="0.55000000000000004">
      <c r="A3277" t="s">
        <v>19</v>
      </c>
      <c r="B3277" t="s">
        <v>7557</v>
      </c>
      <c r="C3277" t="s">
        <v>453</v>
      </c>
      <c r="D3277" t="s">
        <v>3957</v>
      </c>
      <c r="E3277" t="s">
        <v>20</v>
      </c>
      <c r="F3277" t="b">
        <v>0</v>
      </c>
      <c r="G3277" t="s">
        <v>27</v>
      </c>
      <c r="H3277" s="4">
        <v>45706.334618055553</v>
      </c>
      <c r="I3277" t="b">
        <v>0</v>
      </c>
      <c r="J3277" t="b">
        <v>0</v>
      </c>
      <c r="K3277" t="s">
        <v>24</v>
      </c>
      <c r="L3277" t="s">
        <v>36</v>
      </c>
      <c r="N3277">
        <v>51.239997863769531</v>
      </c>
      <c r="O3277" t="s">
        <v>349</v>
      </c>
      <c r="P3277" t="s">
        <v>7558</v>
      </c>
    </row>
    <row r="3278" spans="1:16" x14ac:dyDescent="0.55000000000000004">
      <c r="A3278" t="s">
        <v>2</v>
      </c>
      <c r="B3278" t="s">
        <v>7441</v>
      </c>
      <c r="C3278" t="s">
        <v>29</v>
      </c>
      <c r="D3278" t="s">
        <v>3957</v>
      </c>
      <c r="E3278" t="s">
        <v>20</v>
      </c>
      <c r="F3278" t="b">
        <v>0</v>
      </c>
      <c r="G3278" t="s">
        <v>27</v>
      </c>
      <c r="H3278" s="4">
        <v>45706.334675925929</v>
      </c>
      <c r="I3278" t="b">
        <v>0</v>
      </c>
      <c r="J3278" t="b">
        <v>1</v>
      </c>
      <c r="K3278" t="s">
        <v>24</v>
      </c>
      <c r="L3278" t="s">
        <v>36</v>
      </c>
      <c r="N3278">
        <v>38.215000152587891</v>
      </c>
      <c r="O3278" t="s">
        <v>2768</v>
      </c>
      <c r="P3278" t="s">
        <v>128</v>
      </c>
    </row>
    <row r="3279" spans="1:16" x14ac:dyDescent="0.55000000000000004">
      <c r="A3279" t="s">
        <v>2</v>
      </c>
      <c r="B3279" t="s">
        <v>1676</v>
      </c>
      <c r="C3279" t="s">
        <v>92</v>
      </c>
      <c r="D3279" t="s">
        <v>4090</v>
      </c>
      <c r="E3279" t="s">
        <v>20</v>
      </c>
      <c r="F3279" t="b">
        <v>0</v>
      </c>
      <c r="G3279" t="s">
        <v>35</v>
      </c>
      <c r="H3279" s="4">
        <v>45706.335509259261</v>
      </c>
      <c r="I3279" t="b">
        <v>0</v>
      </c>
      <c r="J3279" t="b">
        <v>0</v>
      </c>
      <c r="K3279" t="s">
        <v>24</v>
      </c>
      <c r="L3279" t="s">
        <v>22</v>
      </c>
      <c r="M3279">
        <v>125000</v>
      </c>
      <c r="O3279" t="s">
        <v>202</v>
      </c>
      <c r="P3279" t="s">
        <v>7559</v>
      </c>
    </row>
    <row r="3280" spans="1:16" x14ac:dyDescent="0.55000000000000004">
      <c r="A3280" t="s">
        <v>2</v>
      </c>
      <c r="B3280" t="s">
        <v>7442</v>
      </c>
      <c r="C3280" t="s">
        <v>6313</v>
      </c>
      <c r="D3280" t="s">
        <v>3970</v>
      </c>
      <c r="E3280" t="s">
        <v>20</v>
      </c>
      <c r="F3280" t="b">
        <v>0</v>
      </c>
      <c r="G3280" t="s">
        <v>1420</v>
      </c>
      <c r="H3280" s="4">
        <v>45706.350810185177</v>
      </c>
      <c r="I3280" t="b">
        <v>0</v>
      </c>
      <c r="J3280" t="b">
        <v>0</v>
      </c>
      <c r="K3280" t="s">
        <v>1420</v>
      </c>
      <c r="L3280" t="s">
        <v>22</v>
      </c>
      <c r="M3280">
        <v>109605.5</v>
      </c>
      <c r="O3280" t="s">
        <v>7443</v>
      </c>
      <c r="P3280" t="s">
        <v>7444</v>
      </c>
    </row>
    <row r="3281" spans="1:16" x14ac:dyDescent="0.55000000000000004">
      <c r="A3281" t="s">
        <v>0</v>
      </c>
      <c r="B3281" t="s">
        <v>7536</v>
      </c>
      <c r="C3281" t="s">
        <v>3225</v>
      </c>
      <c r="D3281" t="s">
        <v>3828</v>
      </c>
      <c r="E3281" t="s">
        <v>20</v>
      </c>
      <c r="F3281" t="b">
        <v>0</v>
      </c>
      <c r="G3281" t="s">
        <v>27</v>
      </c>
      <c r="H3281" s="4">
        <v>45706.375081018523</v>
      </c>
      <c r="I3281" t="b">
        <v>1</v>
      </c>
      <c r="J3281" t="b">
        <v>1</v>
      </c>
      <c r="K3281" t="s">
        <v>24</v>
      </c>
      <c r="L3281" t="s">
        <v>22</v>
      </c>
      <c r="M3281">
        <v>80000</v>
      </c>
      <c r="O3281" t="s">
        <v>7537</v>
      </c>
      <c r="P3281" t="s">
        <v>7538</v>
      </c>
    </row>
    <row r="3282" spans="1:16" x14ac:dyDescent="0.55000000000000004">
      <c r="A3282" t="s">
        <v>0</v>
      </c>
      <c r="B3282" t="s">
        <v>7445</v>
      </c>
      <c r="C3282" t="s">
        <v>39</v>
      </c>
      <c r="D3282" t="s">
        <v>3828</v>
      </c>
      <c r="E3282" t="s">
        <v>20</v>
      </c>
      <c r="F3282" t="b">
        <v>1</v>
      </c>
      <c r="G3282" t="s">
        <v>27</v>
      </c>
      <c r="H3282" s="4">
        <v>45706.375150462962</v>
      </c>
      <c r="I3282" t="b">
        <v>1</v>
      </c>
      <c r="J3282" t="b">
        <v>0</v>
      </c>
      <c r="K3282" t="s">
        <v>24</v>
      </c>
      <c r="L3282" t="s">
        <v>22</v>
      </c>
      <c r="M3282">
        <v>163085</v>
      </c>
      <c r="O3282" t="s">
        <v>7446</v>
      </c>
      <c r="P3282" t="s">
        <v>709</v>
      </c>
    </row>
    <row r="3283" spans="1:16" x14ac:dyDescent="0.55000000000000004">
      <c r="A3283" t="s">
        <v>0</v>
      </c>
      <c r="B3283" t="s">
        <v>7447</v>
      </c>
      <c r="C3283" t="s">
        <v>585</v>
      </c>
      <c r="D3283" t="s">
        <v>4084</v>
      </c>
      <c r="E3283" t="s">
        <v>20</v>
      </c>
      <c r="F3283" t="b">
        <v>0</v>
      </c>
      <c r="G3283" t="s">
        <v>41</v>
      </c>
      <c r="H3283" s="4">
        <v>45706.375474537039</v>
      </c>
      <c r="I3283" t="b">
        <v>0</v>
      </c>
      <c r="J3283" t="b">
        <v>0</v>
      </c>
      <c r="K3283" t="s">
        <v>24</v>
      </c>
      <c r="L3283" t="s">
        <v>22</v>
      </c>
      <c r="M3283">
        <v>125000</v>
      </c>
      <c r="O3283" t="s">
        <v>374</v>
      </c>
      <c r="P3283" t="s">
        <v>7448</v>
      </c>
    </row>
    <row r="3284" spans="1:16" x14ac:dyDescent="0.55000000000000004">
      <c r="A3284" t="s">
        <v>1</v>
      </c>
      <c r="B3284" t="s">
        <v>4431</v>
      </c>
      <c r="C3284" t="s">
        <v>949</v>
      </c>
      <c r="D3284" t="s">
        <v>4432</v>
      </c>
      <c r="E3284" t="s">
        <v>20</v>
      </c>
      <c r="F3284" t="b">
        <v>0</v>
      </c>
      <c r="G3284" t="s">
        <v>30</v>
      </c>
      <c r="H3284" s="4">
        <v>45706.376006944447</v>
      </c>
      <c r="I3284" t="b">
        <v>0</v>
      </c>
      <c r="J3284" t="b">
        <v>1</v>
      </c>
      <c r="K3284" t="s">
        <v>24</v>
      </c>
      <c r="L3284" t="s">
        <v>22</v>
      </c>
      <c r="M3284">
        <v>99000</v>
      </c>
      <c r="O3284" t="s">
        <v>1763</v>
      </c>
      <c r="P3284" t="s">
        <v>4433</v>
      </c>
    </row>
    <row r="3285" spans="1:16" x14ac:dyDescent="0.55000000000000004">
      <c r="A3285" t="s">
        <v>0</v>
      </c>
      <c r="B3285" t="s">
        <v>5421</v>
      </c>
      <c r="C3285" t="s">
        <v>372</v>
      </c>
      <c r="D3285" t="s">
        <v>3957</v>
      </c>
      <c r="E3285" t="s">
        <v>34</v>
      </c>
      <c r="F3285" t="b">
        <v>0</v>
      </c>
      <c r="G3285" t="s">
        <v>27</v>
      </c>
      <c r="H3285" s="4">
        <v>45706.416701388887</v>
      </c>
      <c r="I3285" t="b">
        <v>1</v>
      </c>
      <c r="J3285" t="b">
        <v>0</v>
      </c>
      <c r="K3285" t="s">
        <v>24</v>
      </c>
      <c r="L3285" t="s">
        <v>36</v>
      </c>
      <c r="N3285">
        <v>27.979999542236332</v>
      </c>
      <c r="O3285" t="s">
        <v>4622</v>
      </c>
    </row>
    <row r="3286" spans="1:16" x14ac:dyDescent="0.55000000000000004">
      <c r="A3286" t="s">
        <v>40</v>
      </c>
      <c r="B3286" t="s">
        <v>7449</v>
      </c>
      <c r="C3286" t="s">
        <v>1546</v>
      </c>
      <c r="D3286" t="s">
        <v>3828</v>
      </c>
      <c r="E3286" t="s">
        <v>20</v>
      </c>
      <c r="F3286" t="b">
        <v>0</v>
      </c>
      <c r="G3286" t="s">
        <v>27</v>
      </c>
      <c r="H3286" s="4">
        <v>45706.417939814812</v>
      </c>
      <c r="I3286" t="b">
        <v>0</v>
      </c>
      <c r="J3286" t="b">
        <v>1</v>
      </c>
      <c r="K3286" t="s">
        <v>24</v>
      </c>
      <c r="L3286" t="s">
        <v>22</v>
      </c>
      <c r="M3286">
        <v>162225</v>
      </c>
      <c r="O3286" t="s">
        <v>254</v>
      </c>
      <c r="P3286" t="s">
        <v>7450</v>
      </c>
    </row>
    <row r="3287" spans="1:16" x14ac:dyDescent="0.55000000000000004">
      <c r="A3287" t="s">
        <v>40</v>
      </c>
      <c r="B3287" t="s">
        <v>2541</v>
      </c>
      <c r="C3287" t="s">
        <v>3347</v>
      </c>
      <c r="D3287" t="s">
        <v>3973</v>
      </c>
      <c r="E3287" t="s">
        <v>20</v>
      </c>
      <c r="F3287" t="b">
        <v>0</v>
      </c>
      <c r="G3287" t="s">
        <v>27</v>
      </c>
      <c r="H3287" s="4">
        <v>45706.418842592589</v>
      </c>
      <c r="I3287" t="b">
        <v>0</v>
      </c>
      <c r="J3287" t="b">
        <v>1</v>
      </c>
      <c r="K3287" t="s">
        <v>24</v>
      </c>
      <c r="L3287" t="s">
        <v>22</v>
      </c>
      <c r="M3287">
        <v>110500</v>
      </c>
      <c r="O3287" t="s">
        <v>2227</v>
      </c>
      <c r="P3287" t="s">
        <v>4333</v>
      </c>
    </row>
    <row r="3288" spans="1:16" x14ac:dyDescent="0.55000000000000004">
      <c r="A3288" t="s">
        <v>2</v>
      </c>
      <c r="B3288" t="s">
        <v>4385</v>
      </c>
      <c r="C3288" t="s">
        <v>3515</v>
      </c>
      <c r="D3288" t="s">
        <v>2208</v>
      </c>
      <c r="E3288" t="s">
        <v>34</v>
      </c>
      <c r="F3288" t="b">
        <v>0</v>
      </c>
      <c r="G3288" t="s">
        <v>41</v>
      </c>
      <c r="H3288" s="4">
        <v>45706.418923611112</v>
      </c>
      <c r="I3288" t="b">
        <v>0</v>
      </c>
      <c r="J3288" t="b">
        <v>1</v>
      </c>
      <c r="K3288" t="s">
        <v>24</v>
      </c>
      <c r="L3288" t="s">
        <v>22</v>
      </c>
      <c r="M3288">
        <v>165000</v>
      </c>
      <c r="O3288" t="s">
        <v>428</v>
      </c>
      <c r="P3288" t="s">
        <v>7451</v>
      </c>
    </row>
    <row r="3289" spans="1:16" x14ac:dyDescent="0.55000000000000004">
      <c r="A3289" t="s">
        <v>28</v>
      </c>
      <c r="B3289" t="s">
        <v>642</v>
      </c>
      <c r="C3289" t="s">
        <v>696</v>
      </c>
      <c r="D3289" t="s">
        <v>3973</v>
      </c>
      <c r="E3289" t="s">
        <v>20</v>
      </c>
      <c r="F3289" t="b">
        <v>0</v>
      </c>
      <c r="G3289" t="s">
        <v>30</v>
      </c>
      <c r="H3289" s="4">
        <v>45706.420115740737</v>
      </c>
      <c r="I3289" t="b">
        <v>0</v>
      </c>
      <c r="J3289" t="b">
        <v>1</v>
      </c>
      <c r="K3289" t="s">
        <v>24</v>
      </c>
      <c r="L3289" t="s">
        <v>22</v>
      </c>
      <c r="M3289">
        <v>147000</v>
      </c>
      <c r="O3289" t="s">
        <v>950</v>
      </c>
      <c r="P3289" t="s">
        <v>6325</v>
      </c>
    </row>
    <row r="3290" spans="1:16" x14ac:dyDescent="0.55000000000000004">
      <c r="A3290" t="s">
        <v>89</v>
      </c>
      <c r="B3290" t="s">
        <v>7452</v>
      </c>
      <c r="C3290" t="s">
        <v>7313</v>
      </c>
      <c r="D3290" t="s">
        <v>2208</v>
      </c>
      <c r="E3290" t="s">
        <v>34</v>
      </c>
      <c r="F3290" t="b">
        <v>0</v>
      </c>
      <c r="G3290" t="s">
        <v>41</v>
      </c>
      <c r="H3290" s="4">
        <v>45706.433148148149</v>
      </c>
      <c r="I3290" t="b">
        <v>0</v>
      </c>
      <c r="J3290" t="b">
        <v>1</v>
      </c>
      <c r="K3290" t="s">
        <v>24</v>
      </c>
      <c r="L3290" t="s">
        <v>22</v>
      </c>
      <c r="M3290">
        <v>195000</v>
      </c>
      <c r="O3290" t="s">
        <v>428</v>
      </c>
      <c r="P3290" t="s">
        <v>7453</v>
      </c>
    </row>
    <row r="3291" spans="1:16" x14ac:dyDescent="0.55000000000000004">
      <c r="A3291" t="s">
        <v>2</v>
      </c>
      <c r="B3291" t="s">
        <v>6517</v>
      </c>
      <c r="C3291" t="s">
        <v>151</v>
      </c>
      <c r="D3291" t="s">
        <v>3973</v>
      </c>
      <c r="E3291" t="s">
        <v>20</v>
      </c>
      <c r="F3291" t="b">
        <v>0</v>
      </c>
      <c r="G3291" t="s">
        <v>30</v>
      </c>
      <c r="H3291" s="4">
        <v>45706.45925925926</v>
      </c>
      <c r="I3291" t="b">
        <v>0</v>
      </c>
      <c r="J3291" t="b">
        <v>1</v>
      </c>
      <c r="K3291" t="s">
        <v>24</v>
      </c>
      <c r="L3291" t="s">
        <v>22</v>
      </c>
      <c r="M3291">
        <v>140500</v>
      </c>
      <c r="O3291" t="s">
        <v>6518</v>
      </c>
      <c r="P3291" t="s">
        <v>6519</v>
      </c>
    </row>
    <row r="3292" spans="1:16" x14ac:dyDescent="0.55000000000000004">
      <c r="A3292" t="s">
        <v>2</v>
      </c>
      <c r="B3292" t="s">
        <v>307</v>
      </c>
      <c r="C3292" t="s">
        <v>39</v>
      </c>
      <c r="D3292" t="s">
        <v>7454</v>
      </c>
      <c r="E3292" t="s">
        <v>20</v>
      </c>
      <c r="F3292" t="b">
        <v>1</v>
      </c>
      <c r="G3292" t="s">
        <v>1094</v>
      </c>
      <c r="H3292" s="4">
        <v>45706.489560185182</v>
      </c>
      <c r="I3292" t="b">
        <v>1</v>
      </c>
      <c r="J3292" t="b">
        <v>0</v>
      </c>
      <c r="K3292" t="s">
        <v>1094</v>
      </c>
      <c r="L3292" t="s">
        <v>22</v>
      </c>
      <c r="M3292">
        <v>200000</v>
      </c>
      <c r="O3292" t="s">
        <v>7455</v>
      </c>
      <c r="P3292" t="s">
        <v>1818</v>
      </c>
    </row>
    <row r="3293" spans="1:16" x14ac:dyDescent="0.55000000000000004">
      <c r="A3293" t="s">
        <v>0</v>
      </c>
      <c r="B3293" t="s">
        <v>0</v>
      </c>
      <c r="C3293" t="s">
        <v>7560</v>
      </c>
      <c r="D3293" t="s">
        <v>7547</v>
      </c>
      <c r="E3293" t="s">
        <v>34</v>
      </c>
      <c r="F3293" t="b">
        <v>0</v>
      </c>
      <c r="G3293" t="s">
        <v>41</v>
      </c>
      <c r="H3293" s="4">
        <v>45706.500532407408</v>
      </c>
      <c r="I3293" t="b">
        <v>0</v>
      </c>
      <c r="J3293" t="b">
        <v>0</v>
      </c>
      <c r="K3293" t="s">
        <v>24</v>
      </c>
      <c r="L3293" t="s">
        <v>36</v>
      </c>
      <c r="N3293">
        <v>15</v>
      </c>
      <c r="O3293" t="s">
        <v>7548</v>
      </c>
      <c r="P3293" t="s">
        <v>61</v>
      </c>
    </row>
    <row r="3294" spans="1:16" x14ac:dyDescent="0.55000000000000004">
      <c r="A3294" t="s">
        <v>1</v>
      </c>
      <c r="B3294" t="s">
        <v>2955</v>
      </c>
      <c r="C3294" t="s">
        <v>2765</v>
      </c>
      <c r="D3294" t="s">
        <v>3973</v>
      </c>
      <c r="E3294" t="s">
        <v>20</v>
      </c>
      <c r="F3294" t="b">
        <v>0</v>
      </c>
      <c r="G3294" t="s">
        <v>52</v>
      </c>
      <c r="H3294" s="4">
        <v>45706.500891203701</v>
      </c>
      <c r="I3294" t="b">
        <v>0</v>
      </c>
      <c r="J3294" t="b">
        <v>1</v>
      </c>
      <c r="K3294" t="s">
        <v>24</v>
      </c>
      <c r="L3294" t="s">
        <v>22</v>
      </c>
      <c r="M3294">
        <v>174000</v>
      </c>
      <c r="O3294" t="s">
        <v>5482</v>
      </c>
      <c r="P3294" t="s">
        <v>603</v>
      </c>
    </row>
    <row r="3295" spans="1:16" x14ac:dyDescent="0.55000000000000004">
      <c r="A3295" t="s">
        <v>2</v>
      </c>
      <c r="B3295" t="s">
        <v>7406</v>
      </c>
      <c r="C3295" t="s">
        <v>3608</v>
      </c>
      <c r="D3295" t="s">
        <v>3973</v>
      </c>
      <c r="E3295" t="s">
        <v>20</v>
      </c>
      <c r="F3295" t="b">
        <v>0</v>
      </c>
      <c r="G3295" t="s">
        <v>27</v>
      </c>
      <c r="H3295" s="4">
        <v>45706.501215277778</v>
      </c>
      <c r="I3295" t="b">
        <v>0</v>
      </c>
      <c r="J3295" t="b">
        <v>0</v>
      </c>
      <c r="K3295" t="s">
        <v>24</v>
      </c>
      <c r="L3295" t="s">
        <v>22</v>
      </c>
      <c r="M3295">
        <v>82850</v>
      </c>
      <c r="O3295" t="s">
        <v>5482</v>
      </c>
      <c r="P3295" t="s">
        <v>3772</v>
      </c>
    </row>
    <row r="3296" spans="1:16" x14ac:dyDescent="0.55000000000000004">
      <c r="A3296" t="s">
        <v>2</v>
      </c>
      <c r="B3296" t="s">
        <v>7456</v>
      </c>
      <c r="C3296" t="s">
        <v>114</v>
      </c>
      <c r="D3296" t="s">
        <v>3973</v>
      </c>
      <c r="E3296" t="s">
        <v>20</v>
      </c>
      <c r="F3296" t="b">
        <v>0</v>
      </c>
      <c r="G3296" t="s">
        <v>27</v>
      </c>
      <c r="H3296" s="4">
        <v>45706.501689814817</v>
      </c>
      <c r="I3296" t="b">
        <v>0</v>
      </c>
      <c r="J3296" t="b">
        <v>1</v>
      </c>
      <c r="K3296" t="s">
        <v>24</v>
      </c>
      <c r="L3296" t="s">
        <v>22</v>
      </c>
      <c r="M3296">
        <v>207500</v>
      </c>
      <c r="O3296" t="s">
        <v>341</v>
      </c>
      <c r="P3296" t="s">
        <v>7457</v>
      </c>
    </row>
    <row r="3297" spans="1:16" x14ac:dyDescent="0.55000000000000004">
      <c r="A3297" t="s">
        <v>1</v>
      </c>
      <c r="B3297" t="s">
        <v>844</v>
      </c>
      <c r="C3297" t="s">
        <v>3608</v>
      </c>
      <c r="D3297" t="s">
        <v>3973</v>
      </c>
      <c r="E3297" t="s">
        <v>20</v>
      </c>
      <c r="F3297" t="b">
        <v>0</v>
      </c>
      <c r="G3297" t="s">
        <v>30</v>
      </c>
      <c r="H3297" s="4">
        <v>45706.502858796302</v>
      </c>
      <c r="I3297" t="b">
        <v>0</v>
      </c>
      <c r="J3297" t="b">
        <v>0</v>
      </c>
      <c r="K3297" t="s">
        <v>24</v>
      </c>
      <c r="L3297" t="s">
        <v>22</v>
      </c>
      <c r="M3297">
        <v>174500</v>
      </c>
      <c r="O3297" t="s">
        <v>5482</v>
      </c>
      <c r="P3297" t="s">
        <v>302</v>
      </c>
    </row>
    <row r="3298" spans="1:16" x14ac:dyDescent="0.55000000000000004">
      <c r="A3298" t="s">
        <v>28</v>
      </c>
      <c r="B3298" t="s">
        <v>7458</v>
      </c>
      <c r="C3298" t="s">
        <v>39</v>
      </c>
      <c r="D3298" t="s">
        <v>3973</v>
      </c>
      <c r="E3298" t="s">
        <v>20</v>
      </c>
      <c r="F3298" t="b">
        <v>1</v>
      </c>
      <c r="G3298" t="s">
        <v>106</v>
      </c>
      <c r="H3298" s="4">
        <v>45706.50849537037</v>
      </c>
      <c r="I3298" t="b">
        <v>0</v>
      </c>
      <c r="J3298" t="b">
        <v>0</v>
      </c>
      <c r="K3298" t="s">
        <v>106</v>
      </c>
      <c r="L3298" t="s">
        <v>36</v>
      </c>
      <c r="N3298">
        <v>50</v>
      </c>
      <c r="O3298" t="s">
        <v>7413</v>
      </c>
      <c r="P3298" t="s">
        <v>7459</v>
      </c>
    </row>
    <row r="3299" spans="1:16" x14ac:dyDescent="0.55000000000000004">
      <c r="A3299" t="s">
        <v>0</v>
      </c>
      <c r="B3299" t="s">
        <v>0</v>
      </c>
      <c r="C3299" t="s">
        <v>569</v>
      </c>
      <c r="D3299" t="s">
        <v>7547</v>
      </c>
      <c r="E3299" t="s">
        <v>34</v>
      </c>
      <c r="F3299" t="b">
        <v>0</v>
      </c>
      <c r="G3299" t="s">
        <v>52</v>
      </c>
      <c r="H3299" s="4">
        <v>45706.515636574077</v>
      </c>
      <c r="I3299" t="b">
        <v>0</v>
      </c>
      <c r="J3299" t="b">
        <v>0</v>
      </c>
      <c r="K3299" t="s">
        <v>24</v>
      </c>
      <c r="L3299" t="s">
        <v>36</v>
      </c>
      <c r="N3299">
        <v>15</v>
      </c>
      <c r="O3299" t="s">
        <v>7548</v>
      </c>
      <c r="P3299" t="s">
        <v>61</v>
      </c>
    </row>
    <row r="3300" spans="1:16" x14ac:dyDescent="0.55000000000000004">
      <c r="A3300" t="s">
        <v>139</v>
      </c>
      <c r="B3300" t="s">
        <v>7460</v>
      </c>
      <c r="C3300" t="s">
        <v>1867</v>
      </c>
      <c r="D3300" t="s">
        <v>2208</v>
      </c>
      <c r="E3300" t="s">
        <v>105</v>
      </c>
      <c r="F3300" t="b">
        <v>0</v>
      </c>
      <c r="G3300" t="s">
        <v>27</v>
      </c>
      <c r="H3300" s="4">
        <v>45706.54178240741</v>
      </c>
      <c r="I3300" t="b">
        <v>0</v>
      </c>
      <c r="J3300" t="b">
        <v>1</v>
      </c>
      <c r="K3300" t="s">
        <v>24</v>
      </c>
      <c r="L3300" t="s">
        <v>22</v>
      </c>
      <c r="M3300">
        <v>93500</v>
      </c>
      <c r="O3300" t="s">
        <v>7461</v>
      </c>
      <c r="P3300" t="s">
        <v>2014</v>
      </c>
    </row>
    <row r="3301" spans="1:16" x14ac:dyDescent="0.55000000000000004">
      <c r="A3301" t="s">
        <v>1</v>
      </c>
      <c r="B3301" t="s">
        <v>2473</v>
      </c>
      <c r="C3301" t="s">
        <v>1845</v>
      </c>
      <c r="D3301" t="s">
        <v>4084</v>
      </c>
      <c r="E3301" t="s">
        <v>20</v>
      </c>
      <c r="F3301" t="b">
        <v>0</v>
      </c>
      <c r="G3301" t="s">
        <v>27</v>
      </c>
      <c r="H3301" s="4">
        <v>45706.543252314812</v>
      </c>
      <c r="I3301" t="b">
        <v>0</v>
      </c>
      <c r="J3301" t="b">
        <v>1</v>
      </c>
      <c r="K3301" t="s">
        <v>24</v>
      </c>
      <c r="L3301" t="s">
        <v>22</v>
      </c>
      <c r="M3301">
        <v>145000</v>
      </c>
      <c r="O3301" t="s">
        <v>1388</v>
      </c>
      <c r="P3301" t="s">
        <v>7462</v>
      </c>
    </row>
    <row r="3302" spans="1:16" x14ac:dyDescent="0.55000000000000004">
      <c r="A3302" t="s">
        <v>40</v>
      </c>
      <c r="B3302" t="s">
        <v>7463</v>
      </c>
      <c r="C3302" t="s">
        <v>2701</v>
      </c>
      <c r="D3302" t="s">
        <v>3828</v>
      </c>
      <c r="E3302" t="s">
        <v>20</v>
      </c>
      <c r="F3302" t="b">
        <v>0</v>
      </c>
      <c r="G3302" t="s">
        <v>41</v>
      </c>
      <c r="H3302" s="4">
        <v>45706.543657407397</v>
      </c>
      <c r="I3302" t="b">
        <v>1</v>
      </c>
      <c r="J3302" t="b">
        <v>1</v>
      </c>
      <c r="K3302" t="s">
        <v>24</v>
      </c>
      <c r="L3302" t="s">
        <v>36</v>
      </c>
      <c r="N3302">
        <v>60</v>
      </c>
      <c r="O3302" t="s">
        <v>7464</v>
      </c>
      <c r="P3302" t="s">
        <v>7465</v>
      </c>
    </row>
    <row r="3303" spans="1:16" x14ac:dyDescent="0.55000000000000004">
      <c r="A3303" t="s">
        <v>19</v>
      </c>
      <c r="B3303" t="s">
        <v>7466</v>
      </c>
      <c r="C3303" t="s">
        <v>2765</v>
      </c>
      <c r="D3303" t="s">
        <v>3957</v>
      </c>
      <c r="E3303" t="s">
        <v>20</v>
      </c>
      <c r="F3303" t="b">
        <v>0</v>
      </c>
      <c r="G3303" t="s">
        <v>23</v>
      </c>
      <c r="H3303" s="4">
        <v>45706.581053240741</v>
      </c>
      <c r="I3303" t="b">
        <v>0</v>
      </c>
      <c r="J3303" t="b">
        <v>1</v>
      </c>
      <c r="K3303" t="s">
        <v>24</v>
      </c>
      <c r="L3303" t="s">
        <v>36</v>
      </c>
      <c r="N3303">
        <v>11.335000038146971</v>
      </c>
      <c r="O3303" t="s">
        <v>254</v>
      </c>
      <c r="P3303" t="s">
        <v>1637</v>
      </c>
    </row>
    <row r="3304" spans="1:16" x14ac:dyDescent="0.55000000000000004">
      <c r="A3304" t="s">
        <v>0</v>
      </c>
      <c r="B3304" t="s">
        <v>7549</v>
      </c>
      <c r="C3304" t="s">
        <v>484</v>
      </c>
      <c r="D3304" t="s">
        <v>3828</v>
      </c>
      <c r="E3304" t="s">
        <v>20</v>
      </c>
      <c r="F3304" t="b">
        <v>0</v>
      </c>
      <c r="G3304" t="s">
        <v>27</v>
      </c>
      <c r="H3304" s="4">
        <v>45706.583402777767</v>
      </c>
      <c r="I3304" t="b">
        <v>0</v>
      </c>
      <c r="J3304" t="b">
        <v>1</v>
      </c>
      <c r="K3304" t="s">
        <v>24</v>
      </c>
      <c r="L3304" t="s">
        <v>22</v>
      </c>
      <c r="M3304">
        <v>70000</v>
      </c>
      <c r="O3304" t="s">
        <v>7550</v>
      </c>
      <c r="P3304" t="s">
        <v>280</v>
      </c>
    </row>
    <row r="3305" spans="1:16" x14ac:dyDescent="0.55000000000000004">
      <c r="A3305" t="s">
        <v>0</v>
      </c>
      <c r="B3305" t="s">
        <v>7467</v>
      </c>
      <c r="C3305" t="s">
        <v>859</v>
      </c>
      <c r="D3305" t="s">
        <v>3957</v>
      </c>
      <c r="E3305" t="s">
        <v>20</v>
      </c>
      <c r="F3305" t="b">
        <v>0</v>
      </c>
      <c r="G3305" t="s">
        <v>27</v>
      </c>
      <c r="H3305" s="4">
        <v>45706.583518518521</v>
      </c>
      <c r="I3305" t="b">
        <v>0</v>
      </c>
      <c r="J3305" t="b">
        <v>1</v>
      </c>
      <c r="K3305" t="s">
        <v>24</v>
      </c>
      <c r="L3305" t="s">
        <v>36</v>
      </c>
      <c r="N3305">
        <v>24.014999389648441</v>
      </c>
      <c r="O3305" t="s">
        <v>7468</v>
      </c>
      <c r="P3305" t="s">
        <v>1304</v>
      </c>
    </row>
    <row r="3306" spans="1:16" x14ac:dyDescent="0.55000000000000004">
      <c r="A3306" t="s">
        <v>25</v>
      </c>
      <c r="B3306" t="s">
        <v>7521</v>
      </c>
      <c r="C3306" t="s">
        <v>82</v>
      </c>
      <c r="D3306" t="s">
        <v>3828</v>
      </c>
      <c r="E3306" t="s">
        <v>20</v>
      </c>
      <c r="F3306" t="b">
        <v>0</v>
      </c>
      <c r="G3306" t="s">
        <v>27</v>
      </c>
      <c r="H3306" s="4">
        <v>45706.584178240737</v>
      </c>
      <c r="I3306" t="b">
        <v>0</v>
      </c>
      <c r="J3306" t="b">
        <v>1</v>
      </c>
      <c r="K3306" t="s">
        <v>24</v>
      </c>
      <c r="L3306" t="s">
        <v>22</v>
      </c>
      <c r="M3306">
        <v>85210.5</v>
      </c>
      <c r="O3306" t="s">
        <v>7522</v>
      </c>
      <c r="P3306" t="s">
        <v>2884</v>
      </c>
    </row>
    <row r="3307" spans="1:16" x14ac:dyDescent="0.55000000000000004">
      <c r="A3307" t="s">
        <v>2</v>
      </c>
      <c r="B3307" t="s">
        <v>170</v>
      </c>
      <c r="C3307" t="s">
        <v>171</v>
      </c>
      <c r="D3307" t="s">
        <v>3957</v>
      </c>
      <c r="E3307" t="s">
        <v>20</v>
      </c>
      <c r="F3307" t="b">
        <v>0</v>
      </c>
      <c r="G3307" t="s">
        <v>27</v>
      </c>
      <c r="H3307" s="4">
        <v>45706.584618055553</v>
      </c>
      <c r="I3307" t="b">
        <v>0</v>
      </c>
      <c r="J3307" t="b">
        <v>1</v>
      </c>
      <c r="K3307" t="s">
        <v>24</v>
      </c>
      <c r="L3307" t="s">
        <v>36</v>
      </c>
      <c r="N3307">
        <v>46.060001373291023</v>
      </c>
      <c r="O3307" t="s">
        <v>7563</v>
      </c>
      <c r="P3307" t="s">
        <v>7564</v>
      </c>
    </row>
    <row r="3308" spans="1:16" x14ac:dyDescent="0.55000000000000004">
      <c r="A3308" t="s">
        <v>28</v>
      </c>
      <c r="B3308" t="s">
        <v>7469</v>
      </c>
      <c r="C3308" t="s">
        <v>24</v>
      </c>
      <c r="D3308" t="s">
        <v>3973</v>
      </c>
      <c r="E3308" t="s">
        <v>20</v>
      </c>
      <c r="F3308" t="b">
        <v>0</v>
      </c>
      <c r="G3308" t="s">
        <v>27</v>
      </c>
      <c r="H3308" s="4">
        <v>45706.585509259261</v>
      </c>
      <c r="I3308" t="b">
        <v>0</v>
      </c>
      <c r="J3308" t="b">
        <v>0</v>
      </c>
      <c r="K3308" t="s">
        <v>24</v>
      </c>
      <c r="L3308" t="s">
        <v>22</v>
      </c>
      <c r="M3308">
        <v>155000</v>
      </c>
      <c r="O3308" t="s">
        <v>7470</v>
      </c>
      <c r="P3308" t="s">
        <v>7471</v>
      </c>
    </row>
    <row r="3309" spans="1:16" x14ac:dyDescent="0.55000000000000004">
      <c r="A3309" t="s">
        <v>191</v>
      </c>
      <c r="B3309" t="s">
        <v>7472</v>
      </c>
      <c r="C3309" t="s">
        <v>972</v>
      </c>
      <c r="D3309" t="s">
        <v>4084</v>
      </c>
      <c r="E3309" t="s">
        <v>20</v>
      </c>
      <c r="F3309" t="b">
        <v>0</v>
      </c>
      <c r="G3309" t="s">
        <v>862</v>
      </c>
      <c r="H3309" s="4">
        <v>45706.589016203703</v>
      </c>
      <c r="I3309" t="b">
        <v>0</v>
      </c>
      <c r="J3309" t="b">
        <v>0</v>
      </c>
      <c r="K3309" t="s">
        <v>862</v>
      </c>
      <c r="L3309" t="s">
        <v>22</v>
      </c>
      <c r="M3309">
        <v>127500</v>
      </c>
      <c r="O3309" t="s">
        <v>7473</v>
      </c>
      <c r="P3309" t="s">
        <v>7474</v>
      </c>
    </row>
    <row r="3310" spans="1:16" x14ac:dyDescent="0.55000000000000004">
      <c r="A3310" t="s">
        <v>0</v>
      </c>
      <c r="B3310" t="s">
        <v>5357</v>
      </c>
      <c r="C3310" t="s">
        <v>5358</v>
      </c>
      <c r="D3310" t="s">
        <v>3828</v>
      </c>
      <c r="E3310" t="s">
        <v>219</v>
      </c>
      <c r="F3310" t="b">
        <v>0</v>
      </c>
      <c r="G3310" t="s">
        <v>27</v>
      </c>
      <c r="H3310" s="4">
        <v>45706.625069444453</v>
      </c>
      <c r="I3310" t="b">
        <v>1</v>
      </c>
      <c r="J3310" t="b">
        <v>1</v>
      </c>
      <c r="K3310" t="s">
        <v>24</v>
      </c>
      <c r="L3310" t="s">
        <v>36</v>
      </c>
      <c r="N3310">
        <v>26.494998931884769</v>
      </c>
      <c r="O3310" t="s">
        <v>3769</v>
      </c>
      <c r="P3310" t="s">
        <v>1702</v>
      </c>
    </row>
    <row r="3311" spans="1:16" x14ac:dyDescent="0.55000000000000004">
      <c r="A3311" t="s">
        <v>0</v>
      </c>
      <c r="B3311" t="s">
        <v>7475</v>
      </c>
      <c r="C3311" t="s">
        <v>179</v>
      </c>
      <c r="D3311" t="s">
        <v>2208</v>
      </c>
      <c r="E3311" t="s">
        <v>20</v>
      </c>
      <c r="F3311" t="b">
        <v>0</v>
      </c>
      <c r="G3311" t="s">
        <v>27</v>
      </c>
      <c r="H3311" s="4">
        <v>45706.625173611108</v>
      </c>
      <c r="I3311" t="b">
        <v>0</v>
      </c>
      <c r="J3311" t="b">
        <v>0</v>
      </c>
      <c r="K3311" t="s">
        <v>24</v>
      </c>
      <c r="L3311" t="s">
        <v>22</v>
      </c>
      <c r="M3311">
        <v>61750</v>
      </c>
      <c r="O3311" t="s">
        <v>7476</v>
      </c>
      <c r="P3311" t="s">
        <v>7477</v>
      </c>
    </row>
    <row r="3312" spans="1:16" x14ac:dyDescent="0.55000000000000004">
      <c r="A3312" t="s">
        <v>0</v>
      </c>
      <c r="B3312" t="s">
        <v>7478</v>
      </c>
      <c r="C3312" t="s">
        <v>2883</v>
      </c>
      <c r="D3312" t="s">
        <v>3828</v>
      </c>
      <c r="E3312" t="s">
        <v>51</v>
      </c>
      <c r="F3312" t="b">
        <v>0</v>
      </c>
      <c r="G3312" t="s">
        <v>30</v>
      </c>
      <c r="H3312" s="4">
        <v>45706.625601851847</v>
      </c>
      <c r="I3312" t="b">
        <v>1</v>
      </c>
      <c r="J3312" t="b">
        <v>0</v>
      </c>
      <c r="K3312" t="s">
        <v>24</v>
      </c>
      <c r="L3312" t="s">
        <v>36</v>
      </c>
      <c r="N3312">
        <v>53.5</v>
      </c>
      <c r="O3312" t="s">
        <v>7479</v>
      </c>
      <c r="P3312" t="s">
        <v>338</v>
      </c>
    </row>
    <row r="3313" spans="1:16" x14ac:dyDescent="0.55000000000000004">
      <c r="A3313" t="s">
        <v>1</v>
      </c>
      <c r="B3313" t="s">
        <v>4444</v>
      </c>
      <c r="C3313" t="s">
        <v>122</v>
      </c>
      <c r="D3313" t="s">
        <v>3973</v>
      </c>
      <c r="E3313" t="s">
        <v>20</v>
      </c>
      <c r="F3313" t="b">
        <v>0</v>
      </c>
      <c r="G3313" t="s">
        <v>52</v>
      </c>
      <c r="H3313" s="4">
        <v>45706.625740740739</v>
      </c>
      <c r="I3313" t="b">
        <v>0</v>
      </c>
      <c r="J3313" t="b">
        <v>1</v>
      </c>
      <c r="K3313" t="s">
        <v>24</v>
      </c>
      <c r="L3313" t="s">
        <v>22</v>
      </c>
      <c r="M3313">
        <v>222545</v>
      </c>
      <c r="O3313" t="s">
        <v>759</v>
      </c>
      <c r="P3313" t="s">
        <v>2237</v>
      </c>
    </row>
    <row r="3314" spans="1:16" x14ac:dyDescent="0.55000000000000004">
      <c r="A3314" t="s">
        <v>1</v>
      </c>
      <c r="B3314" t="s">
        <v>7480</v>
      </c>
      <c r="C3314" t="s">
        <v>82</v>
      </c>
      <c r="D3314" t="s">
        <v>4084</v>
      </c>
      <c r="E3314" t="s">
        <v>20</v>
      </c>
      <c r="F3314" t="b">
        <v>0</v>
      </c>
      <c r="G3314" t="s">
        <v>27</v>
      </c>
      <c r="H3314" s="4">
        <v>45706.626018518517</v>
      </c>
      <c r="I3314" t="b">
        <v>0</v>
      </c>
      <c r="J3314" t="b">
        <v>0</v>
      </c>
      <c r="K3314" t="s">
        <v>24</v>
      </c>
      <c r="L3314" t="s">
        <v>22</v>
      </c>
      <c r="M3314">
        <v>155000</v>
      </c>
      <c r="O3314" t="s">
        <v>377</v>
      </c>
      <c r="P3314" t="s">
        <v>3559</v>
      </c>
    </row>
    <row r="3315" spans="1:16" x14ac:dyDescent="0.55000000000000004">
      <c r="A3315" t="s">
        <v>2</v>
      </c>
      <c r="B3315" t="s">
        <v>7481</v>
      </c>
      <c r="C3315" t="s">
        <v>24</v>
      </c>
      <c r="D3315" t="s">
        <v>4328</v>
      </c>
      <c r="E3315" t="s">
        <v>20</v>
      </c>
      <c r="F3315" t="b">
        <v>0</v>
      </c>
      <c r="G3315" t="s">
        <v>27</v>
      </c>
      <c r="H3315" s="4">
        <v>45706.626979166656</v>
      </c>
      <c r="I3315" t="b">
        <v>0</v>
      </c>
      <c r="J3315" t="b">
        <v>0</v>
      </c>
      <c r="K3315" t="s">
        <v>24</v>
      </c>
      <c r="L3315" t="s">
        <v>22</v>
      </c>
      <c r="M3315">
        <v>126500</v>
      </c>
      <c r="O3315" t="s">
        <v>7482</v>
      </c>
      <c r="P3315" t="s">
        <v>7483</v>
      </c>
    </row>
    <row r="3316" spans="1:16" x14ac:dyDescent="0.55000000000000004">
      <c r="A3316" t="s">
        <v>0</v>
      </c>
      <c r="B3316" t="s">
        <v>2760</v>
      </c>
      <c r="C3316" t="s">
        <v>236</v>
      </c>
      <c r="D3316" t="s">
        <v>2208</v>
      </c>
      <c r="E3316" t="s">
        <v>20</v>
      </c>
      <c r="F3316" t="b">
        <v>0</v>
      </c>
      <c r="G3316" t="s">
        <v>27</v>
      </c>
      <c r="H3316" s="4">
        <v>45706.666817129633</v>
      </c>
      <c r="I3316" t="b">
        <v>0</v>
      </c>
      <c r="J3316" t="b">
        <v>1</v>
      </c>
      <c r="K3316" t="s">
        <v>24</v>
      </c>
      <c r="L3316" t="s">
        <v>22</v>
      </c>
      <c r="M3316">
        <v>120000</v>
      </c>
      <c r="O3316" t="s">
        <v>301</v>
      </c>
      <c r="P3316" t="s">
        <v>7484</v>
      </c>
    </row>
    <row r="3317" spans="1:16" x14ac:dyDescent="0.55000000000000004">
      <c r="A3317" t="s">
        <v>0</v>
      </c>
      <c r="B3317" t="s">
        <v>7485</v>
      </c>
      <c r="C3317" t="s">
        <v>179</v>
      </c>
      <c r="D3317" t="s">
        <v>3828</v>
      </c>
      <c r="E3317" t="s">
        <v>20</v>
      </c>
      <c r="F3317" t="b">
        <v>0</v>
      </c>
      <c r="G3317" t="s">
        <v>27</v>
      </c>
      <c r="H3317" s="4">
        <v>45706.66684027778</v>
      </c>
      <c r="I3317" t="b">
        <v>0</v>
      </c>
      <c r="J3317" t="b">
        <v>1</v>
      </c>
      <c r="K3317" t="s">
        <v>24</v>
      </c>
      <c r="L3317" t="s">
        <v>22</v>
      </c>
      <c r="M3317">
        <v>79871.5</v>
      </c>
      <c r="O3317" t="s">
        <v>3851</v>
      </c>
      <c r="P3317" t="s">
        <v>7486</v>
      </c>
    </row>
    <row r="3318" spans="1:16" x14ac:dyDescent="0.55000000000000004">
      <c r="A3318" t="s">
        <v>139</v>
      </c>
      <c r="B3318" t="s">
        <v>277</v>
      </c>
      <c r="C3318" t="s">
        <v>1065</v>
      </c>
      <c r="D3318" t="s">
        <v>3973</v>
      </c>
      <c r="E3318" t="s">
        <v>20</v>
      </c>
      <c r="F3318" t="b">
        <v>0</v>
      </c>
      <c r="G3318" t="s">
        <v>35</v>
      </c>
      <c r="H3318" s="4">
        <v>45706.667071759257</v>
      </c>
      <c r="I3318" t="b">
        <v>0</v>
      </c>
      <c r="J3318" t="b">
        <v>0</v>
      </c>
      <c r="K3318" t="s">
        <v>24</v>
      </c>
      <c r="L3318" t="s">
        <v>36</v>
      </c>
      <c r="N3318">
        <v>60</v>
      </c>
      <c r="O3318" t="s">
        <v>200</v>
      </c>
      <c r="P3318" t="s">
        <v>7539</v>
      </c>
    </row>
    <row r="3319" spans="1:16" x14ac:dyDescent="0.55000000000000004">
      <c r="A3319" t="s">
        <v>139</v>
      </c>
      <c r="B3319" t="s">
        <v>7487</v>
      </c>
      <c r="C3319" t="s">
        <v>1421</v>
      </c>
      <c r="D3319" t="s">
        <v>3828</v>
      </c>
      <c r="E3319" t="s">
        <v>20</v>
      </c>
      <c r="F3319" t="b">
        <v>0</v>
      </c>
      <c r="G3319" t="s">
        <v>52</v>
      </c>
      <c r="H3319" s="4">
        <v>45706.667858796303</v>
      </c>
      <c r="I3319" t="b">
        <v>0</v>
      </c>
      <c r="J3319" t="b">
        <v>1</v>
      </c>
      <c r="K3319" t="s">
        <v>24</v>
      </c>
      <c r="L3319" t="s">
        <v>22</v>
      </c>
      <c r="M3319">
        <v>120000</v>
      </c>
      <c r="O3319" t="s">
        <v>7488</v>
      </c>
      <c r="P3319" t="s">
        <v>7489</v>
      </c>
    </row>
    <row r="3320" spans="1:16" x14ac:dyDescent="0.55000000000000004">
      <c r="A3320" t="s">
        <v>40</v>
      </c>
      <c r="B3320" t="s">
        <v>7490</v>
      </c>
      <c r="C3320" t="s">
        <v>825</v>
      </c>
      <c r="D3320" t="s">
        <v>3828</v>
      </c>
      <c r="E3320" t="s">
        <v>20</v>
      </c>
      <c r="F3320" t="b">
        <v>0</v>
      </c>
      <c r="G3320" t="s">
        <v>27</v>
      </c>
      <c r="H3320" s="4">
        <v>45706.668009259258</v>
      </c>
      <c r="I3320" t="b">
        <v>1</v>
      </c>
      <c r="J3320" t="b">
        <v>1</v>
      </c>
      <c r="K3320" t="s">
        <v>24</v>
      </c>
      <c r="L3320" t="s">
        <v>22</v>
      </c>
      <c r="M3320">
        <v>147500</v>
      </c>
      <c r="O3320" t="s">
        <v>2576</v>
      </c>
      <c r="P3320" t="s">
        <v>7491</v>
      </c>
    </row>
    <row r="3321" spans="1:16" x14ac:dyDescent="0.55000000000000004">
      <c r="A3321" t="s">
        <v>0</v>
      </c>
      <c r="B3321" t="s">
        <v>7540</v>
      </c>
      <c r="C3321" t="s">
        <v>2716</v>
      </c>
      <c r="D3321" t="s">
        <v>3973</v>
      </c>
      <c r="E3321" t="s">
        <v>20</v>
      </c>
      <c r="F3321" t="b">
        <v>0</v>
      </c>
      <c r="G3321" t="s">
        <v>23</v>
      </c>
      <c r="H3321" s="4">
        <v>45706.700891203713</v>
      </c>
      <c r="I3321" t="b">
        <v>0</v>
      </c>
      <c r="J3321" t="b">
        <v>1</v>
      </c>
      <c r="K3321" t="s">
        <v>24</v>
      </c>
      <c r="L3321" t="s">
        <v>22</v>
      </c>
      <c r="M3321">
        <v>74100</v>
      </c>
      <c r="O3321" t="s">
        <v>5949</v>
      </c>
      <c r="P3321" t="s">
        <v>7541</v>
      </c>
    </row>
    <row r="3322" spans="1:16" x14ac:dyDescent="0.55000000000000004">
      <c r="A3322" t="s">
        <v>0</v>
      </c>
      <c r="B3322" t="s">
        <v>0</v>
      </c>
      <c r="C3322" t="s">
        <v>76</v>
      </c>
      <c r="D3322" t="s">
        <v>4090</v>
      </c>
      <c r="E3322" t="s">
        <v>20</v>
      </c>
      <c r="F3322" t="b">
        <v>0</v>
      </c>
      <c r="G3322" t="s">
        <v>41</v>
      </c>
      <c r="H3322" s="4">
        <v>45706.708738425928</v>
      </c>
      <c r="I3322" t="b">
        <v>0</v>
      </c>
      <c r="J3322" t="b">
        <v>0</v>
      </c>
      <c r="K3322" t="s">
        <v>24</v>
      </c>
      <c r="L3322" t="s">
        <v>36</v>
      </c>
      <c r="N3322">
        <v>37.5</v>
      </c>
      <c r="O3322" t="s">
        <v>712</v>
      </c>
      <c r="P3322" t="s">
        <v>1904</v>
      </c>
    </row>
    <row r="3323" spans="1:16" x14ac:dyDescent="0.55000000000000004">
      <c r="A3323" t="s">
        <v>139</v>
      </c>
      <c r="B3323" t="s">
        <v>7523</v>
      </c>
      <c r="C3323" t="s">
        <v>151</v>
      </c>
      <c r="D3323" t="s">
        <v>3973</v>
      </c>
      <c r="E3323" t="s">
        <v>20</v>
      </c>
      <c r="F3323" t="b">
        <v>0</v>
      </c>
      <c r="G3323" t="s">
        <v>30</v>
      </c>
      <c r="H3323" s="4">
        <v>45706.709236111114</v>
      </c>
      <c r="I3323" t="b">
        <v>0</v>
      </c>
      <c r="J3323" t="b">
        <v>0</v>
      </c>
      <c r="K3323" t="s">
        <v>24</v>
      </c>
      <c r="L3323" t="s">
        <v>36</v>
      </c>
      <c r="N3323">
        <v>22</v>
      </c>
      <c r="O3323" t="s">
        <v>7524</v>
      </c>
      <c r="P3323" t="s">
        <v>2808</v>
      </c>
    </row>
    <row r="3324" spans="1:16" x14ac:dyDescent="0.55000000000000004">
      <c r="A3324" t="s">
        <v>2</v>
      </c>
      <c r="B3324" t="s">
        <v>417</v>
      </c>
      <c r="C3324" t="s">
        <v>908</v>
      </c>
      <c r="D3324" t="s">
        <v>3828</v>
      </c>
      <c r="E3324" t="s">
        <v>20</v>
      </c>
      <c r="F3324" t="b">
        <v>0</v>
      </c>
      <c r="G3324" t="s">
        <v>27</v>
      </c>
      <c r="H3324" s="4">
        <v>45706.710324074083</v>
      </c>
      <c r="I3324" t="b">
        <v>0</v>
      </c>
      <c r="J3324" t="b">
        <v>0</v>
      </c>
      <c r="K3324" t="s">
        <v>24</v>
      </c>
      <c r="L3324" t="s">
        <v>22</v>
      </c>
      <c r="M3324">
        <v>90094.2578125</v>
      </c>
      <c r="O3324" t="s">
        <v>6068</v>
      </c>
      <c r="P3324" t="s">
        <v>6069</v>
      </c>
    </row>
    <row r="3325" spans="1:16" x14ac:dyDescent="0.55000000000000004">
      <c r="A3325" t="s">
        <v>2</v>
      </c>
      <c r="B3325" t="s">
        <v>2337</v>
      </c>
      <c r="C3325" t="s">
        <v>49</v>
      </c>
      <c r="D3325" t="s">
        <v>3973</v>
      </c>
      <c r="E3325" t="s">
        <v>20</v>
      </c>
      <c r="F3325" t="b">
        <v>0</v>
      </c>
      <c r="G3325" t="s">
        <v>30</v>
      </c>
      <c r="H3325" s="4">
        <v>45706.711342592593</v>
      </c>
      <c r="I3325" t="b">
        <v>0</v>
      </c>
      <c r="J3325" t="b">
        <v>0</v>
      </c>
      <c r="K3325" t="s">
        <v>24</v>
      </c>
      <c r="L3325" t="s">
        <v>22</v>
      </c>
      <c r="M3325">
        <v>350000</v>
      </c>
      <c r="O3325" t="s">
        <v>3634</v>
      </c>
      <c r="P3325" t="s">
        <v>7163</v>
      </c>
    </row>
    <row r="3326" spans="1:16" x14ac:dyDescent="0.55000000000000004">
      <c r="A3326" t="s">
        <v>139</v>
      </c>
      <c r="B3326" t="s">
        <v>2929</v>
      </c>
      <c r="C3326" t="s">
        <v>3238</v>
      </c>
      <c r="D3326" t="s">
        <v>3973</v>
      </c>
      <c r="E3326" t="s">
        <v>20</v>
      </c>
      <c r="F3326" t="b">
        <v>0</v>
      </c>
      <c r="G3326" t="s">
        <v>41</v>
      </c>
      <c r="H3326" s="4">
        <v>45706.7503125</v>
      </c>
      <c r="I3326" t="b">
        <v>0</v>
      </c>
      <c r="J3326" t="b">
        <v>1</v>
      </c>
      <c r="K3326" t="s">
        <v>24</v>
      </c>
      <c r="L3326" t="s">
        <v>22</v>
      </c>
      <c r="M3326">
        <v>103900</v>
      </c>
      <c r="O3326" t="s">
        <v>4329</v>
      </c>
      <c r="P3326" t="s">
        <v>7492</v>
      </c>
    </row>
    <row r="3327" spans="1:16" x14ac:dyDescent="0.55000000000000004">
      <c r="A3327" t="s">
        <v>139</v>
      </c>
      <c r="B3327" t="s">
        <v>7493</v>
      </c>
      <c r="C3327" t="s">
        <v>151</v>
      </c>
      <c r="D3327" t="s">
        <v>3828</v>
      </c>
      <c r="E3327" t="s">
        <v>51</v>
      </c>
      <c r="F3327" t="b">
        <v>0</v>
      </c>
      <c r="G3327" t="s">
        <v>30</v>
      </c>
      <c r="H3327" s="4">
        <v>45706.750902777778</v>
      </c>
      <c r="I3327" t="b">
        <v>1</v>
      </c>
      <c r="J3327" t="b">
        <v>0</v>
      </c>
      <c r="K3327" t="s">
        <v>24</v>
      </c>
      <c r="L3327" t="s">
        <v>36</v>
      </c>
      <c r="N3327">
        <v>38</v>
      </c>
      <c r="O3327" t="s">
        <v>6991</v>
      </c>
    </row>
    <row r="3328" spans="1:16" x14ac:dyDescent="0.55000000000000004">
      <c r="A3328" t="s">
        <v>2</v>
      </c>
      <c r="B3328" t="s">
        <v>7494</v>
      </c>
      <c r="C3328" t="s">
        <v>945</v>
      </c>
      <c r="D3328" t="s">
        <v>3600</v>
      </c>
      <c r="E3328" t="s">
        <v>20</v>
      </c>
      <c r="F3328" t="b">
        <v>0</v>
      </c>
      <c r="G3328" t="s">
        <v>27</v>
      </c>
      <c r="H3328" s="4">
        <v>45706.751388888893</v>
      </c>
      <c r="I3328" t="b">
        <v>1</v>
      </c>
      <c r="J3328" t="b">
        <v>1</v>
      </c>
      <c r="K3328" t="s">
        <v>24</v>
      </c>
      <c r="L3328" t="s">
        <v>22</v>
      </c>
      <c r="M3328">
        <v>145000</v>
      </c>
      <c r="O3328" t="s">
        <v>7495</v>
      </c>
      <c r="P3328" t="s">
        <v>7496</v>
      </c>
    </row>
    <row r="3329" spans="1:16" x14ac:dyDescent="0.55000000000000004">
      <c r="A3329" t="s">
        <v>19</v>
      </c>
      <c r="B3329" t="s">
        <v>7497</v>
      </c>
      <c r="C3329" t="s">
        <v>122</v>
      </c>
      <c r="D3329" t="s">
        <v>3973</v>
      </c>
      <c r="E3329" t="s">
        <v>20</v>
      </c>
      <c r="F3329" t="b">
        <v>0</v>
      </c>
      <c r="G3329" t="s">
        <v>52</v>
      </c>
      <c r="H3329" s="4">
        <v>45706.75240740741</v>
      </c>
      <c r="I3329" t="b">
        <v>1</v>
      </c>
      <c r="J3329" t="b">
        <v>0</v>
      </c>
      <c r="K3329" t="s">
        <v>24</v>
      </c>
      <c r="L3329" t="s">
        <v>22</v>
      </c>
      <c r="M3329">
        <v>112116</v>
      </c>
      <c r="O3329" t="s">
        <v>554</v>
      </c>
      <c r="P3329" t="s">
        <v>7498</v>
      </c>
    </row>
    <row r="3330" spans="1:16" x14ac:dyDescent="0.55000000000000004">
      <c r="A3330" t="s">
        <v>0</v>
      </c>
      <c r="B3330" t="s">
        <v>4251</v>
      </c>
      <c r="C3330" t="s">
        <v>3519</v>
      </c>
      <c r="D3330" t="s">
        <v>3973</v>
      </c>
      <c r="E3330" t="s">
        <v>20</v>
      </c>
      <c r="F3330" t="b">
        <v>0</v>
      </c>
      <c r="G3330" t="s">
        <v>27</v>
      </c>
      <c r="H3330" s="4">
        <v>45706.791770833333</v>
      </c>
      <c r="I3330" t="b">
        <v>1</v>
      </c>
      <c r="J3330" t="b">
        <v>0</v>
      </c>
      <c r="K3330" t="s">
        <v>24</v>
      </c>
      <c r="L3330" t="s">
        <v>22</v>
      </c>
      <c r="M3330">
        <v>70000</v>
      </c>
      <c r="O3330" t="s">
        <v>7499</v>
      </c>
      <c r="P3330" t="s">
        <v>1075</v>
      </c>
    </row>
    <row r="3331" spans="1:16" x14ac:dyDescent="0.55000000000000004">
      <c r="A3331" t="s">
        <v>1</v>
      </c>
      <c r="B3331" t="s">
        <v>7500</v>
      </c>
      <c r="C3331" t="s">
        <v>624</v>
      </c>
      <c r="D3331" t="s">
        <v>3973</v>
      </c>
      <c r="E3331" t="s">
        <v>20</v>
      </c>
      <c r="F3331" t="b">
        <v>0</v>
      </c>
      <c r="G3331" t="s">
        <v>35</v>
      </c>
      <c r="H3331" s="4">
        <v>45706.792164351849</v>
      </c>
      <c r="I3331" t="b">
        <v>0</v>
      </c>
      <c r="J3331" t="b">
        <v>1</v>
      </c>
      <c r="K3331" t="s">
        <v>24</v>
      </c>
      <c r="L3331" t="s">
        <v>22</v>
      </c>
      <c r="M3331">
        <v>184000</v>
      </c>
      <c r="O3331" t="s">
        <v>65</v>
      </c>
      <c r="P3331" t="s">
        <v>66</v>
      </c>
    </row>
    <row r="3332" spans="1:16" x14ac:dyDescent="0.55000000000000004">
      <c r="A3332" t="s">
        <v>2</v>
      </c>
      <c r="B3332" t="s">
        <v>7244</v>
      </c>
      <c r="C3332" t="s">
        <v>322</v>
      </c>
      <c r="D3332" t="s">
        <v>3973</v>
      </c>
      <c r="E3332" t="s">
        <v>20</v>
      </c>
      <c r="F3332" t="b">
        <v>0</v>
      </c>
      <c r="G3332" t="s">
        <v>41</v>
      </c>
      <c r="H3332" s="4">
        <v>45706.792210648149</v>
      </c>
      <c r="I3332" t="b">
        <v>0</v>
      </c>
      <c r="J3332" t="b">
        <v>1</v>
      </c>
      <c r="K3332" t="s">
        <v>24</v>
      </c>
      <c r="L3332" t="s">
        <v>22</v>
      </c>
      <c r="M3332">
        <v>193500</v>
      </c>
      <c r="O3332" t="s">
        <v>3973</v>
      </c>
      <c r="P3332" t="s">
        <v>7245</v>
      </c>
    </row>
    <row r="3333" spans="1:16" x14ac:dyDescent="0.55000000000000004">
      <c r="A3333" t="s">
        <v>2</v>
      </c>
      <c r="B3333" t="s">
        <v>7542</v>
      </c>
      <c r="C3333" t="s">
        <v>1588</v>
      </c>
      <c r="D3333" t="s">
        <v>7543</v>
      </c>
      <c r="E3333" t="s">
        <v>20</v>
      </c>
      <c r="F3333" t="b">
        <v>0</v>
      </c>
      <c r="G3333" t="s">
        <v>27</v>
      </c>
      <c r="H3333" s="4">
        <v>45706.792962962973</v>
      </c>
      <c r="I3333" t="b">
        <v>0</v>
      </c>
      <c r="J3333" t="b">
        <v>0</v>
      </c>
      <c r="K3333" t="s">
        <v>24</v>
      </c>
      <c r="L3333" t="s">
        <v>22</v>
      </c>
      <c r="M3333">
        <v>90000</v>
      </c>
      <c r="O3333" t="s">
        <v>7544</v>
      </c>
      <c r="P3333" t="s">
        <v>7545</v>
      </c>
    </row>
    <row r="3334" spans="1:16" x14ac:dyDescent="0.55000000000000004">
      <c r="A3334" t="s">
        <v>1</v>
      </c>
      <c r="B3334" t="s">
        <v>5990</v>
      </c>
      <c r="C3334" t="s">
        <v>3891</v>
      </c>
      <c r="D3334" t="s">
        <v>3828</v>
      </c>
      <c r="E3334" t="s">
        <v>20</v>
      </c>
      <c r="F3334" t="b">
        <v>0</v>
      </c>
      <c r="G3334" t="s">
        <v>27</v>
      </c>
      <c r="H3334" s="4">
        <v>45706.793854166674</v>
      </c>
      <c r="I3334" t="b">
        <v>0</v>
      </c>
      <c r="J3334" t="b">
        <v>1</v>
      </c>
      <c r="K3334" t="s">
        <v>24</v>
      </c>
      <c r="L3334" t="s">
        <v>22</v>
      </c>
      <c r="M3334">
        <v>120000</v>
      </c>
      <c r="O3334" t="s">
        <v>3892</v>
      </c>
      <c r="P3334" t="s">
        <v>5991</v>
      </c>
    </row>
    <row r="3335" spans="1:16" x14ac:dyDescent="0.55000000000000004">
      <c r="A3335" t="s">
        <v>1</v>
      </c>
      <c r="B3335" t="s">
        <v>3477</v>
      </c>
      <c r="C3335" t="s">
        <v>155</v>
      </c>
      <c r="D3335" t="s">
        <v>3973</v>
      </c>
      <c r="E3335" t="s">
        <v>51</v>
      </c>
      <c r="F3335" t="b">
        <v>0</v>
      </c>
      <c r="G3335" t="s">
        <v>27</v>
      </c>
      <c r="H3335" s="4">
        <v>45706.794027777767</v>
      </c>
      <c r="I3335" t="b">
        <v>0</v>
      </c>
      <c r="J3335" t="b">
        <v>1</v>
      </c>
      <c r="K3335" t="s">
        <v>24</v>
      </c>
      <c r="L3335" t="s">
        <v>36</v>
      </c>
      <c r="N3335">
        <v>45</v>
      </c>
      <c r="O3335" t="s">
        <v>270</v>
      </c>
      <c r="P3335" t="s">
        <v>1851</v>
      </c>
    </row>
    <row r="3336" spans="1:16" x14ac:dyDescent="0.55000000000000004">
      <c r="A3336" t="s">
        <v>89</v>
      </c>
      <c r="B3336" t="s">
        <v>7501</v>
      </c>
      <c r="C3336" t="s">
        <v>44</v>
      </c>
      <c r="D3336" t="s">
        <v>3973</v>
      </c>
      <c r="E3336" t="s">
        <v>20</v>
      </c>
      <c r="F3336" t="b">
        <v>0</v>
      </c>
      <c r="G3336" t="s">
        <v>41</v>
      </c>
      <c r="H3336" s="4">
        <v>45706.83</v>
      </c>
      <c r="I3336" t="b">
        <v>0</v>
      </c>
      <c r="J3336" t="b">
        <v>0</v>
      </c>
      <c r="K3336" t="s">
        <v>24</v>
      </c>
      <c r="L3336" t="s">
        <v>22</v>
      </c>
      <c r="M3336">
        <v>144000</v>
      </c>
      <c r="O3336" t="s">
        <v>7502</v>
      </c>
      <c r="P3336" t="s">
        <v>7503</v>
      </c>
    </row>
    <row r="3337" spans="1:16" x14ac:dyDescent="0.55000000000000004">
      <c r="A3337" t="s">
        <v>40</v>
      </c>
      <c r="B3337" t="s">
        <v>57</v>
      </c>
      <c r="C3337" t="s">
        <v>179</v>
      </c>
      <c r="D3337" t="s">
        <v>3973</v>
      </c>
      <c r="E3337" t="s">
        <v>20</v>
      </c>
      <c r="F3337" t="b">
        <v>0</v>
      </c>
      <c r="G3337" t="s">
        <v>52</v>
      </c>
      <c r="H3337" s="4">
        <v>45706.832152777781</v>
      </c>
      <c r="I3337" t="b">
        <v>0</v>
      </c>
      <c r="J3337" t="b">
        <v>1</v>
      </c>
      <c r="K3337" t="s">
        <v>24</v>
      </c>
      <c r="L3337" t="s">
        <v>22</v>
      </c>
      <c r="M3337">
        <v>139105</v>
      </c>
      <c r="O3337" t="s">
        <v>1856</v>
      </c>
      <c r="P3337" t="s">
        <v>2720</v>
      </c>
    </row>
    <row r="3338" spans="1:16" x14ac:dyDescent="0.55000000000000004">
      <c r="A3338" t="s">
        <v>0</v>
      </c>
      <c r="B3338" t="s">
        <v>7504</v>
      </c>
      <c r="C3338" t="s">
        <v>203</v>
      </c>
      <c r="D3338" t="s">
        <v>3973</v>
      </c>
      <c r="E3338" t="s">
        <v>20</v>
      </c>
      <c r="F3338" t="b">
        <v>0</v>
      </c>
      <c r="G3338" t="s">
        <v>23</v>
      </c>
      <c r="H3338" s="4">
        <v>45706.832256944443</v>
      </c>
      <c r="I3338" t="b">
        <v>1</v>
      </c>
      <c r="J3338" t="b">
        <v>1</v>
      </c>
      <c r="K3338" t="s">
        <v>24</v>
      </c>
      <c r="L3338" t="s">
        <v>22</v>
      </c>
      <c r="M3338">
        <v>85000</v>
      </c>
      <c r="O3338" t="s">
        <v>4675</v>
      </c>
      <c r="P3338" t="s">
        <v>204</v>
      </c>
    </row>
    <row r="3339" spans="1:16" x14ac:dyDescent="0.55000000000000004">
      <c r="A3339" t="s">
        <v>0</v>
      </c>
      <c r="B3339" t="s">
        <v>7565</v>
      </c>
      <c r="C3339" t="s">
        <v>1894</v>
      </c>
      <c r="D3339" t="s">
        <v>3973</v>
      </c>
      <c r="E3339" t="s">
        <v>20</v>
      </c>
      <c r="F3339" t="b">
        <v>0</v>
      </c>
      <c r="G3339" t="s">
        <v>41</v>
      </c>
      <c r="H3339" s="4">
        <v>45706.833657407413</v>
      </c>
      <c r="I3339" t="b">
        <v>0</v>
      </c>
      <c r="J3339" t="b">
        <v>0</v>
      </c>
      <c r="K3339" t="s">
        <v>24</v>
      </c>
      <c r="L3339" t="s">
        <v>22</v>
      </c>
      <c r="M3339">
        <v>83500</v>
      </c>
      <c r="O3339" t="s">
        <v>5522</v>
      </c>
      <c r="P3339" t="s">
        <v>2715</v>
      </c>
    </row>
    <row r="3340" spans="1:16" x14ac:dyDescent="0.55000000000000004">
      <c r="A3340" t="s">
        <v>0</v>
      </c>
      <c r="B3340" t="s">
        <v>1219</v>
      </c>
      <c r="C3340" t="s">
        <v>64</v>
      </c>
      <c r="D3340" t="s">
        <v>6851</v>
      </c>
      <c r="E3340" t="s">
        <v>20</v>
      </c>
      <c r="F3340" t="b">
        <v>0</v>
      </c>
      <c r="G3340" t="s">
        <v>52</v>
      </c>
      <c r="H3340" s="4">
        <v>45706.834317129629</v>
      </c>
      <c r="I3340" t="b">
        <v>1</v>
      </c>
      <c r="J3340" t="b">
        <v>0</v>
      </c>
      <c r="K3340" t="s">
        <v>24</v>
      </c>
      <c r="L3340" t="s">
        <v>36</v>
      </c>
      <c r="N3340">
        <v>37.5</v>
      </c>
      <c r="O3340" t="s">
        <v>131</v>
      </c>
      <c r="P3340" t="s">
        <v>1463</v>
      </c>
    </row>
    <row r="3341" spans="1:16" x14ac:dyDescent="0.55000000000000004">
      <c r="A3341" t="s">
        <v>0</v>
      </c>
      <c r="B3341" t="s">
        <v>7505</v>
      </c>
      <c r="C3341" t="s">
        <v>2015</v>
      </c>
      <c r="D3341" t="s">
        <v>3973</v>
      </c>
      <c r="E3341" t="s">
        <v>51</v>
      </c>
      <c r="F3341" t="b">
        <v>0</v>
      </c>
      <c r="G3341" t="s">
        <v>27</v>
      </c>
      <c r="H3341" s="4">
        <v>45706.834456018521</v>
      </c>
      <c r="I3341" t="b">
        <v>0</v>
      </c>
      <c r="J3341" t="b">
        <v>0</v>
      </c>
      <c r="K3341" t="s">
        <v>24</v>
      </c>
      <c r="L3341" t="s">
        <v>36</v>
      </c>
      <c r="N3341">
        <v>30</v>
      </c>
      <c r="O3341" t="s">
        <v>1137</v>
      </c>
      <c r="P3341" t="s">
        <v>1687</v>
      </c>
    </row>
    <row r="3342" spans="1:16" x14ac:dyDescent="0.55000000000000004">
      <c r="A3342" t="s">
        <v>0</v>
      </c>
      <c r="B3342" t="s">
        <v>1632</v>
      </c>
      <c r="C3342" t="s">
        <v>967</v>
      </c>
      <c r="D3342" t="s">
        <v>3973</v>
      </c>
      <c r="E3342" t="s">
        <v>20</v>
      </c>
      <c r="F3342" t="b">
        <v>0</v>
      </c>
      <c r="G3342" t="s">
        <v>27</v>
      </c>
      <c r="H3342" s="4">
        <v>45706.834837962961</v>
      </c>
      <c r="I3342" t="b">
        <v>1</v>
      </c>
      <c r="J3342" t="b">
        <v>0</v>
      </c>
      <c r="K3342" t="s">
        <v>24</v>
      </c>
      <c r="L3342" t="s">
        <v>22</v>
      </c>
      <c r="M3342">
        <v>105000</v>
      </c>
      <c r="O3342" t="s">
        <v>482</v>
      </c>
      <c r="P3342" t="s">
        <v>7546</v>
      </c>
    </row>
    <row r="3343" spans="1:16" x14ac:dyDescent="0.55000000000000004">
      <c r="A3343" t="s">
        <v>19</v>
      </c>
      <c r="B3343" t="s">
        <v>7551</v>
      </c>
      <c r="C3343" t="s">
        <v>559</v>
      </c>
      <c r="D3343" t="s">
        <v>3957</v>
      </c>
      <c r="E3343" t="s">
        <v>20</v>
      </c>
      <c r="F3343" t="b">
        <v>0</v>
      </c>
      <c r="G3343" t="s">
        <v>27</v>
      </c>
      <c r="H3343" s="4">
        <v>45706.835057870368</v>
      </c>
      <c r="I3343" t="b">
        <v>0</v>
      </c>
      <c r="J3343" t="b">
        <v>1</v>
      </c>
      <c r="K3343" t="s">
        <v>24</v>
      </c>
      <c r="L3343" t="s">
        <v>36</v>
      </c>
      <c r="N3343">
        <v>37.514999389648438</v>
      </c>
      <c r="O3343" t="s">
        <v>7552</v>
      </c>
      <c r="P3343" t="s">
        <v>7553</v>
      </c>
    </row>
    <row r="3344" spans="1:16" x14ac:dyDescent="0.55000000000000004">
      <c r="A3344" t="s">
        <v>0</v>
      </c>
      <c r="B3344" t="s">
        <v>7506</v>
      </c>
      <c r="C3344" t="s">
        <v>966</v>
      </c>
      <c r="D3344" t="s">
        <v>3957</v>
      </c>
      <c r="E3344" t="s">
        <v>20</v>
      </c>
      <c r="F3344" t="b">
        <v>0</v>
      </c>
      <c r="G3344" t="s">
        <v>30</v>
      </c>
      <c r="H3344" s="4">
        <v>45706.836087962962</v>
      </c>
      <c r="I3344" t="b">
        <v>0</v>
      </c>
      <c r="J3344" t="b">
        <v>0</v>
      </c>
      <c r="K3344" t="s">
        <v>24</v>
      </c>
      <c r="L3344" t="s">
        <v>36</v>
      </c>
      <c r="N3344">
        <v>25</v>
      </c>
      <c r="O3344" t="s">
        <v>7507</v>
      </c>
      <c r="P3344" t="s">
        <v>7508</v>
      </c>
    </row>
    <row r="3345" spans="1:16" x14ac:dyDescent="0.55000000000000004">
      <c r="A3345" t="s">
        <v>0</v>
      </c>
      <c r="B3345" t="s">
        <v>3005</v>
      </c>
      <c r="C3345" t="s">
        <v>203</v>
      </c>
      <c r="D3345" t="s">
        <v>3973</v>
      </c>
      <c r="E3345" t="s">
        <v>20</v>
      </c>
      <c r="F3345" t="b">
        <v>0</v>
      </c>
      <c r="G3345" t="s">
        <v>23</v>
      </c>
      <c r="H3345" s="4">
        <v>45706.868854166663</v>
      </c>
      <c r="I3345" t="b">
        <v>1</v>
      </c>
      <c r="J3345" t="b">
        <v>1</v>
      </c>
      <c r="K3345" t="s">
        <v>24</v>
      </c>
      <c r="L3345" t="s">
        <v>36</v>
      </c>
      <c r="N3345">
        <v>19</v>
      </c>
      <c r="O3345" t="s">
        <v>4344</v>
      </c>
      <c r="P3345" t="s">
        <v>7509</v>
      </c>
    </row>
    <row r="3346" spans="1:16" x14ac:dyDescent="0.55000000000000004">
      <c r="A3346" t="s">
        <v>0</v>
      </c>
      <c r="B3346" t="s">
        <v>7510</v>
      </c>
      <c r="C3346" t="s">
        <v>985</v>
      </c>
      <c r="D3346" t="s">
        <v>4328</v>
      </c>
      <c r="E3346" t="s">
        <v>20</v>
      </c>
      <c r="F3346" t="b">
        <v>0</v>
      </c>
      <c r="G3346" t="s">
        <v>27</v>
      </c>
      <c r="H3346" s="4">
        <v>45706.871157407397</v>
      </c>
      <c r="I3346" t="b">
        <v>0</v>
      </c>
      <c r="J3346" t="b">
        <v>1</v>
      </c>
      <c r="K3346" t="s">
        <v>24</v>
      </c>
      <c r="L3346" t="s">
        <v>22</v>
      </c>
      <c r="M3346">
        <v>120000</v>
      </c>
      <c r="O3346" t="s">
        <v>7511</v>
      </c>
    </row>
    <row r="3347" spans="1:16" x14ac:dyDescent="0.55000000000000004">
      <c r="A3347" t="s">
        <v>0</v>
      </c>
      <c r="B3347" t="s">
        <v>7525</v>
      </c>
      <c r="C3347" t="s">
        <v>372</v>
      </c>
      <c r="D3347" t="s">
        <v>2208</v>
      </c>
      <c r="E3347" t="s">
        <v>20</v>
      </c>
      <c r="F3347" t="b">
        <v>0</v>
      </c>
      <c r="G3347" t="s">
        <v>27</v>
      </c>
      <c r="H3347" s="4">
        <v>45706.874988425923</v>
      </c>
      <c r="I3347" t="b">
        <v>0</v>
      </c>
      <c r="J3347" t="b">
        <v>0</v>
      </c>
      <c r="K3347" t="s">
        <v>24</v>
      </c>
      <c r="L3347" t="s">
        <v>22</v>
      </c>
      <c r="M3347">
        <v>82500</v>
      </c>
      <c r="O3347" t="s">
        <v>7526</v>
      </c>
      <c r="P3347" t="s">
        <v>7527</v>
      </c>
    </row>
    <row r="3348" spans="1:16" x14ac:dyDescent="0.55000000000000004">
      <c r="A3348" t="s">
        <v>191</v>
      </c>
      <c r="B3348" t="s">
        <v>7566</v>
      </c>
      <c r="C3348" t="s">
        <v>2883</v>
      </c>
      <c r="D3348" t="s">
        <v>3973</v>
      </c>
      <c r="E3348" t="s">
        <v>51</v>
      </c>
      <c r="F3348" t="b">
        <v>0</v>
      </c>
      <c r="G3348" t="s">
        <v>30</v>
      </c>
      <c r="H3348" s="4">
        <v>45706.875763888893</v>
      </c>
      <c r="I3348" t="b">
        <v>0</v>
      </c>
      <c r="J3348" t="b">
        <v>1</v>
      </c>
      <c r="K3348" t="s">
        <v>24</v>
      </c>
      <c r="L3348" t="s">
        <v>36</v>
      </c>
      <c r="N3348">
        <v>50</v>
      </c>
      <c r="O3348" t="s">
        <v>2434</v>
      </c>
      <c r="P3348" t="s">
        <v>7567</v>
      </c>
    </row>
    <row r="3349" spans="1:16" x14ac:dyDescent="0.55000000000000004">
      <c r="A3349" t="s">
        <v>2</v>
      </c>
      <c r="B3349" t="s">
        <v>7512</v>
      </c>
      <c r="C3349" t="s">
        <v>24</v>
      </c>
      <c r="D3349" t="s">
        <v>4035</v>
      </c>
      <c r="E3349" t="s">
        <v>20</v>
      </c>
      <c r="F3349" t="b">
        <v>0</v>
      </c>
      <c r="G3349" t="s">
        <v>41</v>
      </c>
      <c r="H3349" s="4">
        <v>45706.877106481479</v>
      </c>
      <c r="I3349" t="b">
        <v>1</v>
      </c>
      <c r="J3349" t="b">
        <v>1</v>
      </c>
      <c r="K3349" t="s">
        <v>24</v>
      </c>
      <c r="L3349" t="s">
        <v>22</v>
      </c>
      <c r="M3349">
        <v>125000</v>
      </c>
      <c r="O3349" t="s">
        <v>1831</v>
      </c>
      <c r="P3349" t="s">
        <v>7513</v>
      </c>
    </row>
    <row r="3350" spans="1:16" x14ac:dyDescent="0.55000000000000004">
      <c r="A3350" t="s">
        <v>0</v>
      </c>
      <c r="B3350" t="s">
        <v>7514</v>
      </c>
      <c r="C3350" t="s">
        <v>82</v>
      </c>
      <c r="D3350" t="s">
        <v>3973</v>
      </c>
      <c r="E3350" t="s">
        <v>105</v>
      </c>
      <c r="F3350" t="b">
        <v>0</v>
      </c>
      <c r="G3350" t="s">
        <v>27</v>
      </c>
      <c r="H3350" s="4">
        <v>45706.916770833333</v>
      </c>
      <c r="I3350" t="b">
        <v>0</v>
      </c>
      <c r="J3350" t="b">
        <v>0</v>
      </c>
      <c r="K3350" t="s">
        <v>24</v>
      </c>
      <c r="L3350" t="s">
        <v>36</v>
      </c>
      <c r="N3350">
        <v>15.25</v>
      </c>
      <c r="O3350" t="s">
        <v>7515</v>
      </c>
    </row>
    <row r="3351" spans="1:16" x14ac:dyDescent="0.55000000000000004">
      <c r="A3351" t="s">
        <v>2</v>
      </c>
      <c r="B3351" t="s">
        <v>4481</v>
      </c>
      <c r="C3351" t="s">
        <v>2555</v>
      </c>
      <c r="D3351" t="s">
        <v>3973</v>
      </c>
      <c r="E3351" t="s">
        <v>20</v>
      </c>
      <c r="F3351" t="b">
        <v>0</v>
      </c>
      <c r="G3351" t="s">
        <v>27</v>
      </c>
      <c r="H3351" s="4">
        <v>45706.918055555558</v>
      </c>
      <c r="I3351" t="b">
        <v>1</v>
      </c>
      <c r="J3351" t="b">
        <v>1</v>
      </c>
      <c r="K3351" t="s">
        <v>24</v>
      </c>
      <c r="L3351" t="s">
        <v>36</v>
      </c>
      <c r="N3351">
        <v>60</v>
      </c>
      <c r="O3351" t="s">
        <v>1227</v>
      </c>
      <c r="P3351" t="s">
        <v>887</v>
      </c>
    </row>
    <row r="3352" spans="1:16" x14ac:dyDescent="0.55000000000000004">
      <c r="A3352" t="s">
        <v>0</v>
      </c>
      <c r="B3352" t="s">
        <v>7516</v>
      </c>
      <c r="C3352" t="s">
        <v>1096</v>
      </c>
      <c r="D3352" t="s">
        <v>3828</v>
      </c>
      <c r="E3352" t="s">
        <v>20</v>
      </c>
      <c r="F3352" t="b">
        <v>0</v>
      </c>
      <c r="G3352" t="s">
        <v>27</v>
      </c>
      <c r="H3352" s="4">
        <v>45706.954479166663</v>
      </c>
      <c r="I3352" t="b">
        <v>0</v>
      </c>
      <c r="J3352" t="b">
        <v>0</v>
      </c>
      <c r="K3352" t="s">
        <v>24</v>
      </c>
      <c r="L3352" t="s">
        <v>36</v>
      </c>
      <c r="N3352">
        <v>67.360000610351563</v>
      </c>
      <c r="O3352" t="s">
        <v>7517</v>
      </c>
      <c r="P3352" t="s">
        <v>7518</v>
      </c>
    </row>
    <row r="3353" spans="1:16" x14ac:dyDescent="0.55000000000000004">
      <c r="A3353" t="s">
        <v>1</v>
      </c>
      <c r="B3353" t="s">
        <v>7403</v>
      </c>
      <c r="C3353" t="s">
        <v>39</v>
      </c>
      <c r="D3353" t="s">
        <v>3973</v>
      </c>
      <c r="E3353" t="s">
        <v>51</v>
      </c>
      <c r="F3353" t="b">
        <v>1</v>
      </c>
      <c r="G3353" t="s">
        <v>41</v>
      </c>
      <c r="H3353" s="4">
        <v>45707.000034722223</v>
      </c>
      <c r="I3353" t="b">
        <v>0</v>
      </c>
      <c r="J3353" t="b">
        <v>1</v>
      </c>
      <c r="K3353" t="s">
        <v>24</v>
      </c>
      <c r="L3353" t="s">
        <v>36</v>
      </c>
      <c r="N3353">
        <v>31</v>
      </c>
      <c r="O3353" t="s">
        <v>7404</v>
      </c>
      <c r="P3353" t="s">
        <v>1212</v>
      </c>
    </row>
    <row r="3354" spans="1:16" x14ac:dyDescent="0.55000000000000004">
      <c r="A3354" t="s">
        <v>0</v>
      </c>
      <c r="B3354" t="s">
        <v>7405</v>
      </c>
      <c r="C3354" t="s">
        <v>5663</v>
      </c>
      <c r="D3354" t="s">
        <v>3957</v>
      </c>
      <c r="E3354" t="s">
        <v>34</v>
      </c>
      <c r="F3354" t="b">
        <v>0</v>
      </c>
      <c r="G3354" t="s">
        <v>27</v>
      </c>
      <c r="H3354" s="4">
        <v>45707.000173611108</v>
      </c>
      <c r="I3354" t="b">
        <v>0</v>
      </c>
      <c r="J3354" t="b">
        <v>0</v>
      </c>
      <c r="K3354" t="s">
        <v>24</v>
      </c>
      <c r="L3354" t="s">
        <v>36</v>
      </c>
      <c r="N3354">
        <v>24.014999389648441</v>
      </c>
      <c r="O3354" t="s">
        <v>5664</v>
      </c>
      <c r="P3354" t="s">
        <v>3686</v>
      </c>
    </row>
    <row r="3355" spans="1:16" x14ac:dyDescent="0.55000000000000004">
      <c r="A3355" t="s">
        <v>2</v>
      </c>
      <c r="B3355" t="s">
        <v>7406</v>
      </c>
      <c r="C3355" t="s">
        <v>780</v>
      </c>
      <c r="D3355" t="s">
        <v>3973</v>
      </c>
      <c r="E3355" t="s">
        <v>20</v>
      </c>
      <c r="F3355" t="b">
        <v>0</v>
      </c>
      <c r="G3355" t="s">
        <v>27</v>
      </c>
      <c r="H3355" s="4">
        <v>45707.000173611108</v>
      </c>
      <c r="I3355" t="b">
        <v>0</v>
      </c>
      <c r="J3355" t="b">
        <v>0</v>
      </c>
      <c r="K3355" t="s">
        <v>24</v>
      </c>
      <c r="L3355" t="s">
        <v>22</v>
      </c>
      <c r="M3355">
        <v>82850</v>
      </c>
      <c r="O3355" t="s">
        <v>5482</v>
      </c>
      <c r="P3355" t="s">
        <v>3772</v>
      </c>
    </row>
    <row r="3356" spans="1:16" x14ac:dyDescent="0.55000000000000004">
      <c r="A3356" t="s">
        <v>2</v>
      </c>
      <c r="B3356" t="s">
        <v>7570</v>
      </c>
      <c r="C3356" t="s">
        <v>39</v>
      </c>
      <c r="D3356" t="s">
        <v>4014</v>
      </c>
      <c r="E3356" t="s">
        <v>20</v>
      </c>
      <c r="F3356" t="b">
        <v>1</v>
      </c>
      <c r="G3356" t="s">
        <v>27</v>
      </c>
      <c r="H3356" s="4">
        <v>45707.001273148147</v>
      </c>
      <c r="I3356" t="b">
        <v>0</v>
      </c>
      <c r="J3356" t="b">
        <v>0</v>
      </c>
      <c r="K3356" t="s">
        <v>24</v>
      </c>
      <c r="L3356" t="s">
        <v>22</v>
      </c>
      <c r="M3356">
        <v>155000</v>
      </c>
      <c r="O3356" t="s">
        <v>7571</v>
      </c>
      <c r="P3356" t="s">
        <v>7572</v>
      </c>
    </row>
    <row r="3357" spans="1:16" x14ac:dyDescent="0.55000000000000004">
      <c r="A3357" t="s">
        <v>1</v>
      </c>
      <c r="B3357" t="s">
        <v>7554</v>
      </c>
      <c r="C3357" t="s">
        <v>82</v>
      </c>
      <c r="D3357" t="s">
        <v>3973</v>
      </c>
      <c r="E3357" t="s">
        <v>20</v>
      </c>
      <c r="F3357" t="b">
        <v>0</v>
      </c>
      <c r="G3357" t="s">
        <v>27</v>
      </c>
      <c r="H3357" s="4">
        <v>45707.00136574074</v>
      </c>
      <c r="I3357" t="b">
        <v>0</v>
      </c>
      <c r="J3357" t="b">
        <v>1</v>
      </c>
      <c r="K3357" t="s">
        <v>24</v>
      </c>
      <c r="L3357" t="s">
        <v>22</v>
      </c>
      <c r="M3357">
        <v>125320</v>
      </c>
      <c r="O3357" t="s">
        <v>4194</v>
      </c>
      <c r="P3357" t="s">
        <v>149</v>
      </c>
    </row>
    <row r="3358" spans="1:16" x14ac:dyDescent="0.55000000000000004">
      <c r="A3358" t="s">
        <v>2</v>
      </c>
      <c r="B3358" t="s">
        <v>7407</v>
      </c>
      <c r="C3358" t="s">
        <v>372</v>
      </c>
      <c r="D3358" t="s">
        <v>4014</v>
      </c>
      <c r="E3358" t="s">
        <v>20</v>
      </c>
      <c r="F3358" t="b">
        <v>0</v>
      </c>
      <c r="G3358" t="s">
        <v>41</v>
      </c>
      <c r="H3358" s="4">
        <v>45707.00209490741</v>
      </c>
      <c r="I3358" t="b">
        <v>0</v>
      </c>
      <c r="J3358" t="b">
        <v>1</v>
      </c>
      <c r="K3358" t="s">
        <v>24</v>
      </c>
      <c r="L3358" t="s">
        <v>22</v>
      </c>
      <c r="M3358">
        <v>220900</v>
      </c>
      <c r="O3358" t="s">
        <v>402</v>
      </c>
      <c r="P3358" t="s">
        <v>7408</v>
      </c>
    </row>
    <row r="3359" spans="1:16" x14ac:dyDescent="0.55000000000000004">
      <c r="A3359" t="s">
        <v>2</v>
      </c>
      <c r="B3359" t="s">
        <v>2492</v>
      </c>
      <c r="C3359" t="s">
        <v>825</v>
      </c>
      <c r="D3359" t="s">
        <v>3973</v>
      </c>
      <c r="E3359" t="s">
        <v>20</v>
      </c>
      <c r="F3359" t="b">
        <v>0</v>
      </c>
      <c r="G3359" t="s">
        <v>35</v>
      </c>
      <c r="H3359" s="4">
        <v>45707.002395833333</v>
      </c>
      <c r="I3359" t="b">
        <v>0</v>
      </c>
      <c r="J3359" t="b">
        <v>1</v>
      </c>
      <c r="K3359" t="s">
        <v>24</v>
      </c>
      <c r="L3359" t="s">
        <v>22</v>
      </c>
      <c r="M3359">
        <v>122087</v>
      </c>
      <c r="O3359" t="s">
        <v>5482</v>
      </c>
      <c r="P3359" t="s">
        <v>7409</v>
      </c>
    </row>
    <row r="3360" spans="1:16" x14ac:dyDescent="0.55000000000000004">
      <c r="A3360" t="s">
        <v>1</v>
      </c>
      <c r="B3360" t="s">
        <v>5780</v>
      </c>
      <c r="C3360" t="s">
        <v>7555</v>
      </c>
      <c r="D3360" t="s">
        <v>5123</v>
      </c>
      <c r="E3360" t="s">
        <v>20</v>
      </c>
      <c r="F3360" t="b">
        <v>0</v>
      </c>
      <c r="G3360" t="s">
        <v>30</v>
      </c>
      <c r="H3360" s="4">
        <v>45707.002418981479</v>
      </c>
      <c r="I3360" t="b">
        <v>0</v>
      </c>
      <c r="J3360" t="b">
        <v>1</v>
      </c>
      <c r="K3360" t="s">
        <v>24</v>
      </c>
      <c r="L3360" t="s">
        <v>22</v>
      </c>
      <c r="M3360">
        <v>198500</v>
      </c>
      <c r="O3360" t="s">
        <v>59</v>
      </c>
      <c r="P3360" t="s">
        <v>7556</v>
      </c>
    </row>
    <row r="3361" spans="1:16" x14ac:dyDescent="0.55000000000000004">
      <c r="A3361" t="s">
        <v>2</v>
      </c>
      <c r="B3361" t="s">
        <v>7410</v>
      </c>
      <c r="C3361" t="s">
        <v>622</v>
      </c>
      <c r="D3361" t="s">
        <v>3973</v>
      </c>
      <c r="E3361" t="s">
        <v>20</v>
      </c>
      <c r="F3361" t="b">
        <v>0</v>
      </c>
      <c r="G3361" t="s">
        <v>52</v>
      </c>
      <c r="H3361" s="4">
        <v>45707.003298611111</v>
      </c>
      <c r="I3361" t="b">
        <v>0</v>
      </c>
      <c r="J3361" t="b">
        <v>1</v>
      </c>
      <c r="K3361" t="s">
        <v>24</v>
      </c>
      <c r="L3361" t="s">
        <v>22</v>
      </c>
      <c r="M3361">
        <v>115000</v>
      </c>
      <c r="O3361" t="s">
        <v>954</v>
      </c>
      <c r="P3361" t="s">
        <v>7411</v>
      </c>
    </row>
    <row r="3362" spans="1:16" x14ac:dyDescent="0.55000000000000004">
      <c r="A3362" t="s">
        <v>28</v>
      </c>
      <c r="B3362" t="s">
        <v>7412</v>
      </c>
      <c r="C3362" t="s">
        <v>39</v>
      </c>
      <c r="D3362" t="s">
        <v>3973</v>
      </c>
      <c r="E3362" t="s">
        <v>20</v>
      </c>
      <c r="F3362" t="b">
        <v>1</v>
      </c>
      <c r="G3362" t="s">
        <v>30</v>
      </c>
      <c r="H3362" s="4">
        <v>45707.017511574071</v>
      </c>
      <c r="I3362" t="b">
        <v>0</v>
      </c>
      <c r="J3362" t="b">
        <v>0</v>
      </c>
      <c r="K3362" t="s">
        <v>24</v>
      </c>
      <c r="L3362" t="s">
        <v>36</v>
      </c>
      <c r="N3362">
        <v>50</v>
      </c>
      <c r="O3362" t="s">
        <v>7413</v>
      </c>
    </row>
    <row r="3363" spans="1:16" x14ac:dyDescent="0.55000000000000004">
      <c r="A3363" t="s">
        <v>0</v>
      </c>
      <c r="B3363" t="s">
        <v>6983</v>
      </c>
      <c r="C3363" t="s">
        <v>39</v>
      </c>
      <c r="D3363" t="s">
        <v>3973</v>
      </c>
      <c r="E3363" t="s">
        <v>20</v>
      </c>
      <c r="F3363" t="b">
        <v>1</v>
      </c>
      <c r="G3363" t="s">
        <v>106</v>
      </c>
      <c r="H3363" s="4">
        <v>45707.018483796302</v>
      </c>
      <c r="I3363" t="b">
        <v>0</v>
      </c>
      <c r="J3363" t="b">
        <v>0</v>
      </c>
      <c r="K3363" t="s">
        <v>106</v>
      </c>
      <c r="L3363" t="s">
        <v>22</v>
      </c>
      <c r="M3363">
        <v>71500</v>
      </c>
      <c r="O3363" t="s">
        <v>6984</v>
      </c>
      <c r="P3363" t="s">
        <v>6985</v>
      </c>
    </row>
    <row r="3364" spans="1:16" x14ac:dyDescent="0.55000000000000004">
      <c r="A3364" t="s">
        <v>0</v>
      </c>
      <c r="B3364" t="s">
        <v>4495</v>
      </c>
      <c r="C3364" t="s">
        <v>140</v>
      </c>
      <c r="D3364" t="s">
        <v>3828</v>
      </c>
      <c r="E3364" t="s">
        <v>20</v>
      </c>
      <c r="F3364" t="b">
        <v>0</v>
      </c>
      <c r="G3364" t="s">
        <v>35</v>
      </c>
      <c r="H3364" s="4">
        <v>45707.04210648148</v>
      </c>
      <c r="I3364" t="b">
        <v>0</v>
      </c>
      <c r="J3364" t="b">
        <v>0</v>
      </c>
      <c r="K3364" t="s">
        <v>24</v>
      </c>
      <c r="L3364" t="s">
        <v>22</v>
      </c>
      <c r="M3364">
        <v>70000</v>
      </c>
      <c r="O3364" t="s">
        <v>4496</v>
      </c>
      <c r="P3364" t="s">
        <v>204</v>
      </c>
    </row>
    <row r="3365" spans="1:16" x14ac:dyDescent="0.55000000000000004">
      <c r="A3365" t="s">
        <v>0</v>
      </c>
      <c r="B3365" t="s">
        <v>2900</v>
      </c>
      <c r="C3365" t="s">
        <v>749</v>
      </c>
      <c r="D3365" t="s">
        <v>3828</v>
      </c>
      <c r="E3365" t="s">
        <v>20</v>
      </c>
      <c r="F3365" t="b">
        <v>0</v>
      </c>
      <c r="G3365" t="s">
        <v>30</v>
      </c>
      <c r="H3365" s="4">
        <v>45707.042280092603</v>
      </c>
      <c r="I3365" t="b">
        <v>0</v>
      </c>
      <c r="J3365" t="b">
        <v>1</v>
      </c>
      <c r="K3365" t="s">
        <v>24</v>
      </c>
      <c r="L3365" t="s">
        <v>22</v>
      </c>
      <c r="M3365">
        <v>82500</v>
      </c>
      <c r="O3365" t="s">
        <v>4497</v>
      </c>
      <c r="P3365" t="s">
        <v>3459</v>
      </c>
    </row>
    <row r="3366" spans="1:16" x14ac:dyDescent="0.55000000000000004">
      <c r="A3366" t="s">
        <v>2</v>
      </c>
      <c r="B3366" t="s">
        <v>7528</v>
      </c>
      <c r="C3366" t="s">
        <v>7529</v>
      </c>
      <c r="D3366" t="s">
        <v>3828</v>
      </c>
      <c r="E3366" t="s">
        <v>20</v>
      </c>
      <c r="F3366" t="b">
        <v>0</v>
      </c>
      <c r="G3366" t="s">
        <v>23</v>
      </c>
      <c r="H3366" s="4">
        <v>45707.059699074067</v>
      </c>
      <c r="I3366" t="b">
        <v>1</v>
      </c>
      <c r="J3366" t="b">
        <v>1</v>
      </c>
      <c r="K3366" t="s">
        <v>24</v>
      </c>
      <c r="L3366" t="s">
        <v>22</v>
      </c>
      <c r="M3366">
        <v>46000</v>
      </c>
      <c r="O3366" t="s">
        <v>7530</v>
      </c>
      <c r="P3366" t="s">
        <v>3540</v>
      </c>
    </row>
    <row r="3367" spans="1:16" x14ac:dyDescent="0.55000000000000004">
      <c r="A3367" t="s">
        <v>19</v>
      </c>
      <c r="B3367" t="s">
        <v>2448</v>
      </c>
      <c r="C3367" t="s">
        <v>1270</v>
      </c>
      <c r="D3367" t="s">
        <v>3973</v>
      </c>
      <c r="E3367" t="s">
        <v>20</v>
      </c>
      <c r="F3367" t="b">
        <v>0</v>
      </c>
      <c r="G3367" t="s">
        <v>23</v>
      </c>
      <c r="H3367" s="4">
        <v>45707.077384259261</v>
      </c>
      <c r="I3367" t="b">
        <v>0</v>
      </c>
      <c r="J3367" t="b">
        <v>1</v>
      </c>
      <c r="K3367" t="s">
        <v>24</v>
      </c>
      <c r="L3367" t="s">
        <v>36</v>
      </c>
      <c r="N3367">
        <v>56.5</v>
      </c>
      <c r="O3367" t="s">
        <v>5482</v>
      </c>
      <c r="P3367" t="s">
        <v>149</v>
      </c>
    </row>
    <row r="3368" spans="1:16" x14ac:dyDescent="0.55000000000000004">
      <c r="A3368" t="s">
        <v>2</v>
      </c>
      <c r="B3368" t="s">
        <v>4295</v>
      </c>
      <c r="C3368" t="s">
        <v>612</v>
      </c>
      <c r="D3368" t="s">
        <v>3973</v>
      </c>
      <c r="E3368" t="s">
        <v>20</v>
      </c>
      <c r="F3368" t="b">
        <v>0</v>
      </c>
      <c r="G3368" t="s">
        <v>27</v>
      </c>
      <c r="H3368" s="4">
        <v>45707.084456018521</v>
      </c>
      <c r="I3368" t="b">
        <v>0</v>
      </c>
      <c r="J3368" t="b">
        <v>0</v>
      </c>
      <c r="K3368" t="s">
        <v>24</v>
      </c>
      <c r="L3368" t="s">
        <v>22</v>
      </c>
      <c r="M3368">
        <v>142500</v>
      </c>
      <c r="O3368" t="s">
        <v>5482</v>
      </c>
      <c r="P3368" t="s">
        <v>7573</v>
      </c>
    </row>
    <row r="3369" spans="1:16" x14ac:dyDescent="0.55000000000000004">
      <c r="A3369" t="s">
        <v>28</v>
      </c>
      <c r="B3369" t="s">
        <v>7414</v>
      </c>
      <c r="C3369" t="s">
        <v>192</v>
      </c>
      <c r="D3369" t="s">
        <v>3957</v>
      </c>
      <c r="E3369" t="s">
        <v>20</v>
      </c>
      <c r="F3369" t="b">
        <v>0</v>
      </c>
      <c r="G3369" t="s">
        <v>23</v>
      </c>
      <c r="H3369" s="4">
        <v>45707.09920138889</v>
      </c>
      <c r="I3369" t="b">
        <v>0</v>
      </c>
      <c r="J3369" t="b">
        <v>1</v>
      </c>
      <c r="K3369" t="s">
        <v>24</v>
      </c>
      <c r="L3369" t="s">
        <v>36</v>
      </c>
      <c r="N3369">
        <v>41.884998321533203</v>
      </c>
      <c r="O3369" t="s">
        <v>5013</v>
      </c>
      <c r="P3369" t="s">
        <v>7415</v>
      </c>
    </row>
    <row r="3370" spans="1:16" x14ac:dyDescent="0.55000000000000004">
      <c r="A3370" t="s">
        <v>40</v>
      </c>
      <c r="B3370" t="s">
        <v>7416</v>
      </c>
      <c r="C3370" t="s">
        <v>5404</v>
      </c>
      <c r="D3370" t="s">
        <v>3957</v>
      </c>
      <c r="E3370" t="s">
        <v>20</v>
      </c>
      <c r="F3370" t="b">
        <v>0</v>
      </c>
      <c r="G3370" t="s">
        <v>27</v>
      </c>
      <c r="H3370" s="4">
        <v>45707.100543981483</v>
      </c>
      <c r="I3370" t="b">
        <v>0</v>
      </c>
      <c r="J3370" t="b">
        <v>0</v>
      </c>
      <c r="K3370" t="s">
        <v>24</v>
      </c>
      <c r="L3370" t="s">
        <v>36</v>
      </c>
      <c r="N3370">
        <v>45.745002746582031</v>
      </c>
      <c r="O3370" t="s">
        <v>1422</v>
      </c>
      <c r="P3370" t="s">
        <v>7417</v>
      </c>
    </row>
    <row r="3371" spans="1:16" x14ac:dyDescent="0.55000000000000004">
      <c r="A3371" t="s">
        <v>2</v>
      </c>
      <c r="B3371" t="s">
        <v>7574</v>
      </c>
      <c r="C3371" t="s">
        <v>293</v>
      </c>
      <c r="D3371" t="s">
        <v>3973</v>
      </c>
      <c r="E3371" t="s">
        <v>20</v>
      </c>
      <c r="F3371" t="b">
        <v>0</v>
      </c>
      <c r="G3371" t="s">
        <v>41</v>
      </c>
      <c r="H3371" s="4">
        <v>45707.121493055558</v>
      </c>
      <c r="I3371" t="b">
        <v>0</v>
      </c>
      <c r="J3371" t="b">
        <v>1</v>
      </c>
      <c r="K3371" t="s">
        <v>24</v>
      </c>
      <c r="L3371" t="s">
        <v>36</v>
      </c>
      <c r="N3371">
        <v>40.375</v>
      </c>
      <c r="O3371" t="s">
        <v>7575</v>
      </c>
      <c r="P3371" t="s">
        <v>1597</v>
      </c>
    </row>
    <row r="3372" spans="1:16" x14ac:dyDescent="0.55000000000000004">
      <c r="A3372" t="s">
        <v>19</v>
      </c>
      <c r="B3372" t="s">
        <v>7418</v>
      </c>
      <c r="C3372" t="s">
        <v>122</v>
      </c>
      <c r="D3372" t="s">
        <v>3973</v>
      </c>
      <c r="E3372" t="s">
        <v>20</v>
      </c>
      <c r="F3372" t="b">
        <v>0</v>
      </c>
      <c r="G3372" t="s">
        <v>52</v>
      </c>
      <c r="H3372" s="4">
        <v>45707.246979166674</v>
      </c>
      <c r="I3372" t="b">
        <v>1</v>
      </c>
      <c r="J3372" t="b">
        <v>1</v>
      </c>
      <c r="K3372" t="s">
        <v>24</v>
      </c>
      <c r="L3372" t="s">
        <v>36</v>
      </c>
      <c r="N3372">
        <v>67.5</v>
      </c>
      <c r="O3372" t="s">
        <v>4344</v>
      </c>
      <c r="P3372" t="s">
        <v>2460</v>
      </c>
    </row>
    <row r="3373" spans="1:16" x14ac:dyDescent="0.55000000000000004">
      <c r="A3373" t="s">
        <v>0</v>
      </c>
      <c r="B3373" t="s">
        <v>7419</v>
      </c>
      <c r="C3373" t="s">
        <v>82</v>
      </c>
      <c r="D3373" t="s">
        <v>5915</v>
      </c>
      <c r="E3373" t="s">
        <v>20</v>
      </c>
      <c r="F3373" t="b">
        <v>0</v>
      </c>
      <c r="G3373" t="s">
        <v>27</v>
      </c>
      <c r="H3373" s="4">
        <v>45707.249976851846</v>
      </c>
      <c r="I3373" t="b">
        <v>0</v>
      </c>
      <c r="J3373" t="b">
        <v>1</v>
      </c>
      <c r="K3373" t="s">
        <v>24</v>
      </c>
      <c r="L3373" t="s">
        <v>22</v>
      </c>
      <c r="M3373">
        <v>169500</v>
      </c>
      <c r="O3373" t="s">
        <v>7420</v>
      </c>
      <c r="P3373" t="s">
        <v>2951</v>
      </c>
    </row>
    <row r="3374" spans="1:16" x14ac:dyDescent="0.55000000000000004">
      <c r="A3374" t="s">
        <v>0</v>
      </c>
      <c r="B3374" t="s">
        <v>1507</v>
      </c>
      <c r="C3374" t="s">
        <v>82</v>
      </c>
      <c r="D3374" t="s">
        <v>3973</v>
      </c>
      <c r="E3374" t="s">
        <v>20</v>
      </c>
      <c r="F3374" t="b">
        <v>0</v>
      </c>
      <c r="G3374" t="s">
        <v>27</v>
      </c>
      <c r="H3374" s="4">
        <v>45707.2500462963</v>
      </c>
      <c r="I3374" t="b">
        <v>0</v>
      </c>
      <c r="J3374" t="b">
        <v>1</v>
      </c>
      <c r="K3374" t="s">
        <v>24</v>
      </c>
      <c r="L3374" t="s">
        <v>22</v>
      </c>
      <c r="M3374">
        <v>83025</v>
      </c>
      <c r="O3374" t="s">
        <v>444</v>
      </c>
    </row>
    <row r="3375" spans="1:16" x14ac:dyDescent="0.55000000000000004">
      <c r="A3375" t="s">
        <v>0</v>
      </c>
      <c r="B3375" t="s">
        <v>0</v>
      </c>
      <c r="C3375" t="s">
        <v>2821</v>
      </c>
      <c r="D3375" t="s">
        <v>1051</v>
      </c>
      <c r="E3375" t="s">
        <v>20</v>
      </c>
      <c r="F3375" t="b">
        <v>0</v>
      </c>
      <c r="G3375" t="s">
        <v>41</v>
      </c>
      <c r="H3375" s="4">
        <v>45707.250231481477</v>
      </c>
      <c r="I3375" t="b">
        <v>1</v>
      </c>
      <c r="J3375" t="b">
        <v>1</v>
      </c>
      <c r="K3375" t="s">
        <v>24</v>
      </c>
      <c r="L3375" t="s">
        <v>36</v>
      </c>
      <c r="N3375">
        <v>30.5</v>
      </c>
      <c r="O3375" t="s">
        <v>1051</v>
      </c>
      <c r="P3375" t="s">
        <v>204</v>
      </c>
    </row>
    <row r="3376" spans="1:16" x14ac:dyDescent="0.55000000000000004">
      <c r="A3376" t="s">
        <v>0</v>
      </c>
      <c r="B3376" t="s">
        <v>0</v>
      </c>
      <c r="C3376" t="s">
        <v>585</v>
      </c>
      <c r="D3376" t="s">
        <v>3828</v>
      </c>
      <c r="E3376" t="s">
        <v>219</v>
      </c>
      <c r="F3376" t="b">
        <v>0</v>
      </c>
      <c r="G3376" t="s">
        <v>41</v>
      </c>
      <c r="H3376" s="4">
        <v>45707.250277777777</v>
      </c>
      <c r="I3376" t="b">
        <v>0</v>
      </c>
      <c r="J3376" t="b">
        <v>1</v>
      </c>
      <c r="K3376" t="s">
        <v>24</v>
      </c>
      <c r="L3376" t="s">
        <v>36</v>
      </c>
      <c r="N3376">
        <v>62.5</v>
      </c>
      <c r="O3376" t="s">
        <v>3776</v>
      </c>
      <c r="P3376" t="s">
        <v>1823</v>
      </c>
    </row>
    <row r="3377" spans="1:16" x14ac:dyDescent="0.55000000000000004">
      <c r="A3377" t="s">
        <v>25</v>
      </c>
      <c r="B3377" t="s">
        <v>7576</v>
      </c>
      <c r="C3377" t="s">
        <v>1322</v>
      </c>
      <c r="D3377" t="s">
        <v>3828</v>
      </c>
      <c r="E3377" t="s">
        <v>20</v>
      </c>
      <c r="F3377" t="b">
        <v>0</v>
      </c>
      <c r="G3377" t="s">
        <v>41</v>
      </c>
      <c r="H3377" s="4">
        <v>45707.250300925924</v>
      </c>
      <c r="I3377" t="b">
        <v>0</v>
      </c>
      <c r="J3377" t="b">
        <v>1</v>
      </c>
      <c r="K3377" t="s">
        <v>24</v>
      </c>
      <c r="L3377" t="s">
        <v>22</v>
      </c>
      <c r="M3377">
        <v>82500</v>
      </c>
      <c r="O3377" t="s">
        <v>3593</v>
      </c>
      <c r="P3377" t="s">
        <v>3529</v>
      </c>
    </row>
    <row r="3378" spans="1:16" x14ac:dyDescent="0.55000000000000004">
      <c r="A3378" t="s">
        <v>0</v>
      </c>
      <c r="B3378" t="s">
        <v>565</v>
      </c>
      <c r="C3378" t="s">
        <v>293</v>
      </c>
      <c r="D3378" t="s">
        <v>3973</v>
      </c>
      <c r="E3378" t="s">
        <v>51</v>
      </c>
      <c r="F3378" t="b">
        <v>0</v>
      </c>
      <c r="G3378" t="s">
        <v>41</v>
      </c>
      <c r="H3378" s="4">
        <v>45707.2503125</v>
      </c>
      <c r="I3378" t="b">
        <v>0</v>
      </c>
      <c r="J3378" t="b">
        <v>0</v>
      </c>
      <c r="K3378" t="s">
        <v>24</v>
      </c>
      <c r="L3378" t="s">
        <v>36</v>
      </c>
      <c r="N3378">
        <v>65.489997863769531</v>
      </c>
      <c r="O3378" t="s">
        <v>5558</v>
      </c>
      <c r="P3378" t="s">
        <v>5559</v>
      </c>
    </row>
    <row r="3379" spans="1:16" x14ac:dyDescent="0.55000000000000004">
      <c r="A3379" t="s">
        <v>25</v>
      </c>
      <c r="B3379" t="s">
        <v>7421</v>
      </c>
      <c r="C3379" t="s">
        <v>49</v>
      </c>
      <c r="D3379" t="s">
        <v>3108</v>
      </c>
      <c r="E3379" t="s">
        <v>20</v>
      </c>
      <c r="F3379" t="b">
        <v>0</v>
      </c>
      <c r="G3379" t="s">
        <v>41</v>
      </c>
      <c r="H3379" s="4">
        <v>45707.250462962962</v>
      </c>
      <c r="I3379" t="b">
        <v>0</v>
      </c>
      <c r="J3379" t="b">
        <v>1</v>
      </c>
      <c r="K3379" t="s">
        <v>24</v>
      </c>
      <c r="L3379" t="s">
        <v>22</v>
      </c>
      <c r="M3379">
        <v>220612</v>
      </c>
      <c r="O3379" t="s">
        <v>43</v>
      </c>
      <c r="P3379" t="s">
        <v>7422</v>
      </c>
    </row>
    <row r="3380" spans="1:16" x14ac:dyDescent="0.55000000000000004">
      <c r="A3380" t="s">
        <v>0</v>
      </c>
      <c r="B3380" t="s">
        <v>288</v>
      </c>
      <c r="C3380" t="s">
        <v>696</v>
      </c>
      <c r="D3380" t="s">
        <v>7423</v>
      </c>
      <c r="E3380" t="s">
        <v>51</v>
      </c>
      <c r="F3380" t="b">
        <v>0</v>
      </c>
      <c r="G3380" t="s">
        <v>30</v>
      </c>
      <c r="H3380" s="4">
        <v>45707.250902777778</v>
      </c>
      <c r="I3380" t="b">
        <v>1</v>
      </c>
      <c r="J3380" t="b">
        <v>1</v>
      </c>
      <c r="K3380" t="s">
        <v>24</v>
      </c>
      <c r="L3380" t="s">
        <v>36</v>
      </c>
      <c r="N3380">
        <v>25</v>
      </c>
      <c r="O3380" t="s">
        <v>2075</v>
      </c>
      <c r="P3380" t="s">
        <v>863</v>
      </c>
    </row>
    <row r="3381" spans="1:16" x14ac:dyDescent="0.55000000000000004">
      <c r="A3381" t="s">
        <v>19</v>
      </c>
      <c r="B3381" t="s">
        <v>7424</v>
      </c>
      <c r="C3381" t="s">
        <v>985</v>
      </c>
      <c r="D3381" t="s">
        <v>3973</v>
      </c>
      <c r="E3381" t="s">
        <v>20</v>
      </c>
      <c r="F3381" t="b">
        <v>0</v>
      </c>
      <c r="G3381" t="s">
        <v>27</v>
      </c>
      <c r="H3381" s="4">
        <v>45707.251006944447</v>
      </c>
      <c r="I3381" t="b">
        <v>0</v>
      </c>
      <c r="J3381" t="b">
        <v>1</v>
      </c>
      <c r="K3381" t="s">
        <v>24</v>
      </c>
      <c r="L3381" t="s">
        <v>22</v>
      </c>
      <c r="M3381">
        <v>260000</v>
      </c>
      <c r="O3381" t="s">
        <v>575</v>
      </c>
    </row>
    <row r="3382" spans="1:16" x14ac:dyDescent="0.55000000000000004">
      <c r="A3382" t="s">
        <v>0</v>
      </c>
      <c r="B3382" t="s">
        <v>0</v>
      </c>
      <c r="C3382" t="s">
        <v>1226</v>
      </c>
      <c r="D3382" t="s">
        <v>3828</v>
      </c>
      <c r="E3382" t="s">
        <v>20</v>
      </c>
      <c r="F3382" t="b">
        <v>0</v>
      </c>
      <c r="G3382" t="s">
        <v>52</v>
      </c>
      <c r="H3382" s="4">
        <v>45707.251215277778</v>
      </c>
      <c r="I3382" t="b">
        <v>0</v>
      </c>
      <c r="J3382" t="b">
        <v>0</v>
      </c>
      <c r="K3382" t="s">
        <v>24</v>
      </c>
      <c r="L3382" t="s">
        <v>22</v>
      </c>
      <c r="M3382">
        <v>70000</v>
      </c>
      <c r="O3382" t="s">
        <v>5918</v>
      </c>
      <c r="P3382" t="s">
        <v>5919</v>
      </c>
    </row>
    <row r="3383" spans="1:16" x14ac:dyDescent="0.55000000000000004">
      <c r="A3383" t="s">
        <v>1</v>
      </c>
      <c r="B3383" t="s">
        <v>2392</v>
      </c>
      <c r="C3383" t="s">
        <v>808</v>
      </c>
      <c r="D3383" t="s">
        <v>4014</v>
      </c>
      <c r="E3383" t="s">
        <v>20</v>
      </c>
      <c r="F3383" t="b">
        <v>0</v>
      </c>
      <c r="G3383" t="s">
        <v>41</v>
      </c>
      <c r="H3383" s="4">
        <v>45707.251539351862</v>
      </c>
      <c r="I3383" t="b">
        <v>0</v>
      </c>
      <c r="J3383" t="b">
        <v>1</v>
      </c>
      <c r="K3383" t="s">
        <v>24</v>
      </c>
      <c r="L3383" t="s">
        <v>22</v>
      </c>
      <c r="M3383">
        <v>192500</v>
      </c>
      <c r="O3383" t="s">
        <v>3788</v>
      </c>
      <c r="P3383" t="s">
        <v>302</v>
      </c>
    </row>
    <row r="3384" spans="1:16" x14ac:dyDescent="0.55000000000000004">
      <c r="A3384" t="s">
        <v>1</v>
      </c>
      <c r="B3384" t="s">
        <v>661</v>
      </c>
      <c r="C3384" t="s">
        <v>1521</v>
      </c>
      <c r="D3384" t="s">
        <v>3973</v>
      </c>
      <c r="E3384" t="s">
        <v>20</v>
      </c>
      <c r="F3384" t="b">
        <v>0</v>
      </c>
      <c r="G3384" t="s">
        <v>52</v>
      </c>
      <c r="H3384" s="4">
        <v>45707.251643518517</v>
      </c>
      <c r="I3384" t="b">
        <v>0</v>
      </c>
      <c r="J3384" t="b">
        <v>0</v>
      </c>
      <c r="K3384" t="s">
        <v>24</v>
      </c>
      <c r="L3384" t="s">
        <v>22</v>
      </c>
      <c r="M3384">
        <v>81100</v>
      </c>
      <c r="O3384" t="s">
        <v>1549</v>
      </c>
    </row>
    <row r="3385" spans="1:16" x14ac:dyDescent="0.55000000000000004">
      <c r="A3385" t="s">
        <v>1</v>
      </c>
      <c r="B3385" t="s">
        <v>661</v>
      </c>
      <c r="C3385" t="s">
        <v>386</v>
      </c>
      <c r="D3385" t="s">
        <v>3828</v>
      </c>
      <c r="E3385" t="s">
        <v>20</v>
      </c>
      <c r="F3385" t="b">
        <v>0</v>
      </c>
      <c r="G3385" t="s">
        <v>41</v>
      </c>
      <c r="H3385" s="4">
        <v>45707.251944444448</v>
      </c>
      <c r="I3385" t="b">
        <v>0</v>
      </c>
      <c r="J3385" t="b">
        <v>1</v>
      </c>
      <c r="K3385" t="s">
        <v>24</v>
      </c>
      <c r="L3385" t="s">
        <v>22</v>
      </c>
      <c r="M3385">
        <v>127275.203125</v>
      </c>
      <c r="O3385" t="s">
        <v>7425</v>
      </c>
      <c r="P3385" t="s">
        <v>7426</v>
      </c>
    </row>
    <row r="3386" spans="1:16" x14ac:dyDescent="0.55000000000000004">
      <c r="A3386" t="s">
        <v>2</v>
      </c>
      <c r="B3386" t="s">
        <v>1544</v>
      </c>
      <c r="C3386" t="s">
        <v>39</v>
      </c>
      <c r="D3386" t="s">
        <v>4014</v>
      </c>
      <c r="E3386" t="s">
        <v>20</v>
      </c>
      <c r="F3386" t="b">
        <v>1</v>
      </c>
      <c r="G3386" t="s">
        <v>610</v>
      </c>
      <c r="H3386" s="4">
        <v>45707.257430555554</v>
      </c>
      <c r="I3386" t="b">
        <v>0</v>
      </c>
      <c r="J3386" t="b">
        <v>1</v>
      </c>
      <c r="K3386" t="s">
        <v>610</v>
      </c>
      <c r="L3386" t="s">
        <v>22</v>
      </c>
      <c r="M3386">
        <v>184000</v>
      </c>
      <c r="O3386" t="s">
        <v>3016</v>
      </c>
      <c r="P3386" t="s">
        <v>6878</v>
      </c>
    </row>
    <row r="3387" spans="1:16" x14ac:dyDescent="0.55000000000000004">
      <c r="A3387" t="s">
        <v>0</v>
      </c>
      <c r="B3387" t="s">
        <v>7427</v>
      </c>
      <c r="C3387" t="s">
        <v>3180</v>
      </c>
      <c r="D3387" t="s">
        <v>2208</v>
      </c>
      <c r="E3387" t="s">
        <v>20</v>
      </c>
      <c r="F3387" t="b">
        <v>0</v>
      </c>
      <c r="G3387" t="s">
        <v>23</v>
      </c>
      <c r="H3387" s="4">
        <v>45707.269016203703</v>
      </c>
      <c r="I3387" t="b">
        <v>0</v>
      </c>
      <c r="J3387" t="b">
        <v>0</v>
      </c>
      <c r="K3387" t="s">
        <v>24</v>
      </c>
      <c r="L3387" t="s">
        <v>36</v>
      </c>
      <c r="N3387">
        <v>33.5</v>
      </c>
      <c r="O3387" t="s">
        <v>3375</v>
      </c>
      <c r="P3387" t="s">
        <v>963</v>
      </c>
    </row>
    <row r="3388" spans="1:16" x14ac:dyDescent="0.55000000000000004">
      <c r="A3388" t="s">
        <v>2</v>
      </c>
      <c r="B3388" t="s">
        <v>2</v>
      </c>
      <c r="C3388" t="s">
        <v>7428</v>
      </c>
      <c r="D3388" t="s">
        <v>4972</v>
      </c>
      <c r="E3388" t="s">
        <v>20</v>
      </c>
      <c r="F3388" t="b">
        <v>0</v>
      </c>
      <c r="G3388" t="s">
        <v>226</v>
      </c>
      <c r="H3388" s="4">
        <v>45707.273310185177</v>
      </c>
      <c r="I3388" t="b">
        <v>1</v>
      </c>
      <c r="J3388" t="b">
        <v>0</v>
      </c>
      <c r="K3388" t="s">
        <v>226</v>
      </c>
      <c r="L3388" t="s">
        <v>22</v>
      </c>
      <c r="M3388">
        <v>65000</v>
      </c>
      <c r="O3388" t="s">
        <v>7429</v>
      </c>
      <c r="P3388" t="s">
        <v>7430</v>
      </c>
    </row>
    <row r="3389" spans="1:16" x14ac:dyDescent="0.55000000000000004">
      <c r="A3389" t="s">
        <v>2</v>
      </c>
      <c r="B3389" t="s">
        <v>392</v>
      </c>
      <c r="C3389" t="s">
        <v>39</v>
      </c>
      <c r="D3389" t="s">
        <v>3968</v>
      </c>
      <c r="E3389" t="s">
        <v>20</v>
      </c>
      <c r="F3389" t="b">
        <v>1</v>
      </c>
      <c r="G3389" t="s">
        <v>1247</v>
      </c>
      <c r="H3389" s="4">
        <v>45707.280081018522</v>
      </c>
      <c r="I3389" t="b">
        <v>1</v>
      </c>
      <c r="J3389" t="b">
        <v>0</v>
      </c>
      <c r="K3389" t="s">
        <v>1247</v>
      </c>
      <c r="L3389" t="s">
        <v>22</v>
      </c>
      <c r="M3389">
        <v>70000</v>
      </c>
      <c r="O3389" t="s">
        <v>7096</v>
      </c>
      <c r="P3389" t="s">
        <v>7097</v>
      </c>
    </row>
    <row r="3390" spans="1:16" x14ac:dyDescent="0.55000000000000004">
      <c r="A3390" t="s">
        <v>19</v>
      </c>
      <c r="B3390" t="s">
        <v>7519</v>
      </c>
      <c r="C3390" t="s">
        <v>213</v>
      </c>
      <c r="D3390" t="s">
        <v>2208</v>
      </c>
      <c r="E3390" t="s">
        <v>20</v>
      </c>
      <c r="F3390" t="b">
        <v>0</v>
      </c>
      <c r="G3390" t="s">
        <v>41</v>
      </c>
      <c r="H3390" s="4">
        <v>45707.292048611111</v>
      </c>
      <c r="I3390" t="b">
        <v>0</v>
      </c>
      <c r="J3390" t="b">
        <v>1</v>
      </c>
      <c r="K3390" t="s">
        <v>24</v>
      </c>
      <c r="L3390" t="s">
        <v>22</v>
      </c>
      <c r="M3390">
        <v>193000</v>
      </c>
      <c r="O3390" t="s">
        <v>405</v>
      </c>
      <c r="P3390" t="s">
        <v>7520</v>
      </c>
    </row>
    <row r="3391" spans="1:16" x14ac:dyDescent="0.55000000000000004">
      <c r="A3391" t="s">
        <v>2</v>
      </c>
      <c r="B3391" t="s">
        <v>7431</v>
      </c>
      <c r="C3391" t="s">
        <v>172</v>
      </c>
      <c r="D3391" t="s">
        <v>2208</v>
      </c>
      <c r="E3391" t="s">
        <v>20</v>
      </c>
      <c r="F3391" t="b">
        <v>0</v>
      </c>
      <c r="G3391" t="s">
        <v>27</v>
      </c>
      <c r="H3391" s="4">
        <v>45707.293217592603</v>
      </c>
      <c r="I3391" t="b">
        <v>0</v>
      </c>
      <c r="J3391" t="b">
        <v>0</v>
      </c>
      <c r="K3391" t="s">
        <v>24</v>
      </c>
      <c r="L3391" t="s">
        <v>22</v>
      </c>
      <c r="M3391">
        <v>180000</v>
      </c>
      <c r="O3391" t="s">
        <v>2868</v>
      </c>
      <c r="P3391" t="s">
        <v>7432</v>
      </c>
    </row>
    <row r="3392" spans="1:16" x14ac:dyDescent="0.55000000000000004">
      <c r="A3392" t="s">
        <v>28</v>
      </c>
      <c r="B3392" t="s">
        <v>7577</v>
      </c>
      <c r="C3392" t="s">
        <v>39</v>
      </c>
      <c r="D3392" t="s">
        <v>3985</v>
      </c>
      <c r="E3392" t="s">
        <v>20</v>
      </c>
      <c r="F3392" t="b">
        <v>1</v>
      </c>
      <c r="G3392" t="s">
        <v>2713</v>
      </c>
      <c r="H3392" s="4">
        <v>45707.294016203698</v>
      </c>
      <c r="I3392" t="b">
        <v>0</v>
      </c>
      <c r="J3392" t="b">
        <v>1</v>
      </c>
      <c r="K3392" t="s">
        <v>2713</v>
      </c>
      <c r="L3392" t="s">
        <v>22</v>
      </c>
      <c r="M3392">
        <v>138433.5</v>
      </c>
      <c r="O3392" t="s">
        <v>7578</v>
      </c>
    </row>
    <row r="3393" spans="1:16" x14ac:dyDescent="0.55000000000000004">
      <c r="A3393" t="s">
        <v>2</v>
      </c>
      <c r="B3393" t="s">
        <v>7579</v>
      </c>
      <c r="C3393" t="s">
        <v>39</v>
      </c>
      <c r="D3393" t="s">
        <v>7580</v>
      </c>
      <c r="E3393" t="s">
        <v>20</v>
      </c>
      <c r="F3393" t="b">
        <v>1</v>
      </c>
      <c r="G3393" t="s">
        <v>816</v>
      </c>
      <c r="H3393" s="4">
        <v>45707.29515046296</v>
      </c>
      <c r="I3393" t="b">
        <v>0</v>
      </c>
      <c r="J3393" t="b">
        <v>0</v>
      </c>
      <c r="K3393" t="s">
        <v>816</v>
      </c>
      <c r="L3393" t="s">
        <v>22</v>
      </c>
      <c r="M3393">
        <v>87500</v>
      </c>
      <c r="O3393" t="s">
        <v>7580</v>
      </c>
      <c r="P3393" t="s">
        <v>7581</v>
      </c>
    </row>
    <row r="3394" spans="1:16" x14ac:dyDescent="0.55000000000000004">
      <c r="A3394" t="s">
        <v>0</v>
      </c>
      <c r="B3394" t="s">
        <v>4222</v>
      </c>
      <c r="D3394" t="s">
        <v>4220</v>
      </c>
      <c r="E3394" t="s">
        <v>20</v>
      </c>
      <c r="F3394" t="b">
        <v>0</v>
      </c>
      <c r="G3394" t="s">
        <v>1420</v>
      </c>
      <c r="H3394" s="4">
        <v>45707.298101851848</v>
      </c>
      <c r="I3394" t="b">
        <v>0</v>
      </c>
      <c r="J3394" t="b">
        <v>0</v>
      </c>
      <c r="K3394" t="s">
        <v>1420</v>
      </c>
      <c r="L3394" t="s">
        <v>22</v>
      </c>
      <c r="M3394">
        <v>65000</v>
      </c>
      <c r="O3394" t="s">
        <v>2946</v>
      </c>
      <c r="P3394" t="s">
        <v>1374</v>
      </c>
    </row>
    <row r="3395" spans="1:16" x14ac:dyDescent="0.55000000000000004">
      <c r="A3395" t="s">
        <v>1</v>
      </c>
      <c r="B3395" t="s">
        <v>7433</v>
      </c>
      <c r="C3395" t="s">
        <v>39</v>
      </c>
      <c r="D3395" t="s">
        <v>7434</v>
      </c>
      <c r="E3395" t="s">
        <v>20</v>
      </c>
      <c r="F3395" t="b">
        <v>1</v>
      </c>
      <c r="G3395" t="s">
        <v>1833</v>
      </c>
      <c r="H3395" s="4">
        <v>45707.299421296288</v>
      </c>
      <c r="I3395" t="b">
        <v>1</v>
      </c>
      <c r="J3395" t="b">
        <v>0</v>
      </c>
      <c r="K3395" t="s">
        <v>1833</v>
      </c>
      <c r="L3395" t="s">
        <v>22</v>
      </c>
      <c r="M3395">
        <v>47500</v>
      </c>
      <c r="O3395" t="s">
        <v>1426</v>
      </c>
    </row>
    <row r="3396" spans="1:16" x14ac:dyDescent="0.55000000000000004">
      <c r="A3396" t="s">
        <v>0</v>
      </c>
      <c r="B3396" t="s">
        <v>3335</v>
      </c>
      <c r="C3396" t="s">
        <v>160</v>
      </c>
      <c r="D3396" t="s">
        <v>4084</v>
      </c>
      <c r="E3396" t="s">
        <v>20</v>
      </c>
      <c r="F3396" t="b">
        <v>0</v>
      </c>
      <c r="G3396" t="s">
        <v>52</v>
      </c>
      <c r="H3396" s="4">
        <v>45707.303819444453</v>
      </c>
      <c r="I3396" t="b">
        <v>0</v>
      </c>
      <c r="J3396" t="b">
        <v>1</v>
      </c>
      <c r="K3396" t="s">
        <v>24</v>
      </c>
      <c r="L3396" t="s">
        <v>22</v>
      </c>
      <c r="M3396">
        <v>137500</v>
      </c>
      <c r="O3396" t="s">
        <v>88</v>
      </c>
      <c r="P3396" t="s">
        <v>7435</v>
      </c>
    </row>
    <row r="3397" spans="1:16" x14ac:dyDescent="0.55000000000000004">
      <c r="A3397" t="s">
        <v>89</v>
      </c>
      <c r="B3397" t="s">
        <v>7582</v>
      </c>
      <c r="C3397" t="s">
        <v>39</v>
      </c>
      <c r="D3397" t="s">
        <v>4627</v>
      </c>
      <c r="E3397" t="s">
        <v>20</v>
      </c>
      <c r="F3397" t="b">
        <v>1</v>
      </c>
      <c r="G3397" t="s">
        <v>4062</v>
      </c>
      <c r="H3397" s="4">
        <v>45707.308275462958</v>
      </c>
      <c r="I3397" t="b">
        <v>1</v>
      </c>
      <c r="J3397" t="b">
        <v>0</v>
      </c>
      <c r="K3397" t="s">
        <v>4062</v>
      </c>
      <c r="L3397" t="s">
        <v>22</v>
      </c>
      <c r="M3397">
        <v>170000</v>
      </c>
      <c r="O3397" t="s">
        <v>7583</v>
      </c>
      <c r="P3397" t="s">
        <v>7584</v>
      </c>
    </row>
    <row r="3398" spans="1:16" x14ac:dyDescent="0.55000000000000004">
      <c r="A3398" t="s">
        <v>89</v>
      </c>
      <c r="B3398" t="s">
        <v>7531</v>
      </c>
      <c r="C3398" t="s">
        <v>7532</v>
      </c>
      <c r="D3398" t="s">
        <v>4035</v>
      </c>
      <c r="E3398" t="s">
        <v>20</v>
      </c>
      <c r="F3398" t="b">
        <v>0</v>
      </c>
      <c r="G3398" t="s">
        <v>1119</v>
      </c>
      <c r="H3398" s="4">
        <v>45707.31212962963</v>
      </c>
      <c r="I3398" t="b">
        <v>0</v>
      </c>
      <c r="J3398" t="b">
        <v>0</v>
      </c>
      <c r="K3398" t="s">
        <v>1119</v>
      </c>
      <c r="L3398" t="s">
        <v>22</v>
      </c>
      <c r="M3398">
        <v>275000</v>
      </c>
      <c r="O3398" t="s">
        <v>7533</v>
      </c>
      <c r="P3398" t="s">
        <v>274</v>
      </c>
    </row>
    <row r="3399" spans="1:16" x14ac:dyDescent="0.55000000000000004">
      <c r="A3399" t="s">
        <v>89</v>
      </c>
      <c r="B3399" t="s">
        <v>7534</v>
      </c>
      <c r="C3399" t="s">
        <v>1420</v>
      </c>
      <c r="D3399" t="s">
        <v>4220</v>
      </c>
      <c r="E3399" t="s">
        <v>20</v>
      </c>
      <c r="F3399" t="b">
        <v>0</v>
      </c>
      <c r="G3399" t="s">
        <v>1420</v>
      </c>
      <c r="H3399" s="4">
        <v>45707.317175925928</v>
      </c>
      <c r="I3399" t="b">
        <v>0</v>
      </c>
      <c r="J3399" t="b">
        <v>0</v>
      </c>
      <c r="K3399" t="s">
        <v>1420</v>
      </c>
      <c r="L3399" t="s">
        <v>22</v>
      </c>
      <c r="M3399">
        <v>174400</v>
      </c>
      <c r="O3399" t="s">
        <v>1773</v>
      </c>
      <c r="P3399" t="s">
        <v>7535</v>
      </c>
    </row>
    <row r="3400" spans="1:16" x14ac:dyDescent="0.55000000000000004">
      <c r="A3400" t="s">
        <v>139</v>
      </c>
      <c r="B3400" t="s">
        <v>7436</v>
      </c>
      <c r="C3400" t="s">
        <v>2500</v>
      </c>
      <c r="D3400" t="s">
        <v>3970</v>
      </c>
      <c r="E3400" t="s">
        <v>20</v>
      </c>
      <c r="F3400" t="b">
        <v>0</v>
      </c>
      <c r="G3400" t="s">
        <v>41</v>
      </c>
      <c r="H3400" s="4">
        <v>45707.333784722221</v>
      </c>
      <c r="I3400" t="b">
        <v>0</v>
      </c>
      <c r="J3400" t="b">
        <v>1</v>
      </c>
      <c r="K3400" t="s">
        <v>24</v>
      </c>
      <c r="L3400" t="s">
        <v>22</v>
      </c>
      <c r="M3400">
        <v>96000</v>
      </c>
      <c r="O3400" t="s">
        <v>7437</v>
      </c>
    </row>
    <row r="3401" spans="1:16" x14ac:dyDescent="0.55000000000000004">
      <c r="A3401" t="s">
        <v>40</v>
      </c>
      <c r="B3401" t="s">
        <v>7438</v>
      </c>
      <c r="C3401" t="s">
        <v>151</v>
      </c>
      <c r="D3401" t="s">
        <v>5133</v>
      </c>
      <c r="E3401" t="s">
        <v>20</v>
      </c>
      <c r="F3401" t="b">
        <v>0</v>
      </c>
      <c r="G3401" t="s">
        <v>30</v>
      </c>
      <c r="H3401" s="4">
        <v>45707.334583333337</v>
      </c>
      <c r="I3401" t="b">
        <v>0</v>
      </c>
      <c r="J3401" t="b">
        <v>1</v>
      </c>
      <c r="K3401" t="s">
        <v>24</v>
      </c>
      <c r="L3401" t="s">
        <v>22</v>
      </c>
      <c r="M3401">
        <v>149743</v>
      </c>
      <c r="O3401" t="s">
        <v>7439</v>
      </c>
      <c r="P3401" t="s">
        <v>7440</v>
      </c>
    </row>
    <row r="3402" spans="1:16" x14ac:dyDescent="0.55000000000000004">
      <c r="A3402" t="s">
        <v>19</v>
      </c>
      <c r="B3402" t="s">
        <v>7557</v>
      </c>
      <c r="C3402" t="s">
        <v>453</v>
      </c>
      <c r="D3402" t="s">
        <v>3957</v>
      </c>
      <c r="E3402" t="s">
        <v>20</v>
      </c>
      <c r="F3402" t="b">
        <v>0</v>
      </c>
      <c r="G3402" t="s">
        <v>27</v>
      </c>
      <c r="H3402" s="4">
        <v>45707.334618055553</v>
      </c>
      <c r="I3402" t="b">
        <v>0</v>
      </c>
      <c r="J3402" t="b">
        <v>0</v>
      </c>
      <c r="K3402" t="s">
        <v>24</v>
      </c>
      <c r="L3402" t="s">
        <v>36</v>
      </c>
      <c r="N3402">
        <v>51.239997863769531</v>
      </c>
      <c r="O3402" t="s">
        <v>349</v>
      </c>
      <c r="P3402" t="s">
        <v>7558</v>
      </c>
    </row>
    <row r="3403" spans="1:16" x14ac:dyDescent="0.55000000000000004">
      <c r="A3403" t="s">
        <v>2</v>
      </c>
      <c r="B3403" t="s">
        <v>7441</v>
      </c>
      <c r="C3403" t="s">
        <v>29</v>
      </c>
      <c r="D3403" t="s">
        <v>3957</v>
      </c>
      <c r="E3403" t="s">
        <v>20</v>
      </c>
      <c r="F3403" t="b">
        <v>0</v>
      </c>
      <c r="G3403" t="s">
        <v>27</v>
      </c>
      <c r="H3403" s="4">
        <v>45707.334675925929</v>
      </c>
      <c r="I3403" t="b">
        <v>0</v>
      </c>
      <c r="J3403" t="b">
        <v>1</v>
      </c>
      <c r="K3403" t="s">
        <v>24</v>
      </c>
      <c r="L3403" t="s">
        <v>36</v>
      </c>
      <c r="N3403">
        <v>38.215000152587891</v>
      </c>
      <c r="O3403" t="s">
        <v>2768</v>
      </c>
      <c r="P3403" t="s">
        <v>128</v>
      </c>
    </row>
    <row r="3404" spans="1:16" x14ac:dyDescent="0.55000000000000004">
      <c r="A3404" t="s">
        <v>2</v>
      </c>
      <c r="B3404" t="s">
        <v>1676</v>
      </c>
      <c r="C3404" t="s">
        <v>92</v>
      </c>
      <c r="D3404" t="s">
        <v>4090</v>
      </c>
      <c r="E3404" t="s">
        <v>20</v>
      </c>
      <c r="F3404" t="b">
        <v>0</v>
      </c>
      <c r="G3404" t="s">
        <v>35</v>
      </c>
      <c r="H3404" s="4">
        <v>45707.335509259261</v>
      </c>
      <c r="I3404" t="b">
        <v>0</v>
      </c>
      <c r="J3404" t="b">
        <v>0</v>
      </c>
      <c r="K3404" t="s">
        <v>24</v>
      </c>
      <c r="L3404" t="s">
        <v>22</v>
      </c>
      <c r="M3404">
        <v>125000</v>
      </c>
      <c r="O3404" t="s">
        <v>202</v>
      </c>
      <c r="P3404" t="s">
        <v>7559</v>
      </c>
    </row>
    <row r="3405" spans="1:16" x14ac:dyDescent="0.55000000000000004">
      <c r="A3405" t="s">
        <v>2</v>
      </c>
      <c r="B3405" t="s">
        <v>7442</v>
      </c>
      <c r="C3405" t="s">
        <v>6313</v>
      </c>
      <c r="D3405" t="s">
        <v>3970</v>
      </c>
      <c r="E3405" t="s">
        <v>20</v>
      </c>
      <c r="F3405" t="b">
        <v>0</v>
      </c>
      <c r="G3405" t="s">
        <v>1420</v>
      </c>
      <c r="H3405" s="4">
        <v>45707.350810185177</v>
      </c>
      <c r="I3405" t="b">
        <v>0</v>
      </c>
      <c r="J3405" t="b">
        <v>0</v>
      </c>
      <c r="K3405" t="s">
        <v>1420</v>
      </c>
      <c r="L3405" t="s">
        <v>22</v>
      </c>
      <c r="M3405">
        <v>109605.5</v>
      </c>
      <c r="O3405" t="s">
        <v>7443</v>
      </c>
      <c r="P3405" t="s">
        <v>7444</v>
      </c>
    </row>
    <row r="3406" spans="1:16" x14ac:dyDescent="0.55000000000000004">
      <c r="A3406" t="s">
        <v>0</v>
      </c>
      <c r="B3406" t="s">
        <v>7536</v>
      </c>
      <c r="C3406" t="s">
        <v>3225</v>
      </c>
      <c r="D3406" t="s">
        <v>3828</v>
      </c>
      <c r="E3406" t="s">
        <v>20</v>
      </c>
      <c r="F3406" t="b">
        <v>0</v>
      </c>
      <c r="G3406" t="s">
        <v>27</v>
      </c>
      <c r="H3406" s="4">
        <v>45707.375081018523</v>
      </c>
      <c r="I3406" t="b">
        <v>1</v>
      </c>
      <c r="J3406" t="b">
        <v>1</v>
      </c>
      <c r="K3406" t="s">
        <v>24</v>
      </c>
      <c r="L3406" t="s">
        <v>22</v>
      </c>
      <c r="M3406">
        <v>80000</v>
      </c>
      <c r="O3406" t="s">
        <v>7537</v>
      </c>
      <c r="P3406" t="s">
        <v>7538</v>
      </c>
    </row>
    <row r="3407" spans="1:16" x14ac:dyDescent="0.55000000000000004">
      <c r="A3407" t="s">
        <v>0</v>
      </c>
      <c r="B3407" t="s">
        <v>7445</v>
      </c>
      <c r="C3407" t="s">
        <v>39</v>
      </c>
      <c r="D3407" t="s">
        <v>3828</v>
      </c>
      <c r="E3407" t="s">
        <v>20</v>
      </c>
      <c r="F3407" t="b">
        <v>1</v>
      </c>
      <c r="G3407" t="s">
        <v>27</v>
      </c>
      <c r="H3407" s="4">
        <v>45707.375150462962</v>
      </c>
      <c r="I3407" t="b">
        <v>1</v>
      </c>
      <c r="J3407" t="b">
        <v>0</v>
      </c>
      <c r="K3407" t="s">
        <v>24</v>
      </c>
      <c r="L3407" t="s">
        <v>22</v>
      </c>
      <c r="M3407">
        <v>163085</v>
      </c>
      <c r="O3407" t="s">
        <v>7446</v>
      </c>
      <c r="P3407" t="s">
        <v>709</v>
      </c>
    </row>
    <row r="3408" spans="1:16" x14ac:dyDescent="0.55000000000000004">
      <c r="A3408" t="s">
        <v>0</v>
      </c>
      <c r="B3408" t="s">
        <v>7447</v>
      </c>
      <c r="C3408" t="s">
        <v>585</v>
      </c>
      <c r="D3408" t="s">
        <v>4084</v>
      </c>
      <c r="E3408" t="s">
        <v>20</v>
      </c>
      <c r="F3408" t="b">
        <v>0</v>
      </c>
      <c r="G3408" t="s">
        <v>41</v>
      </c>
      <c r="H3408" s="4">
        <v>45707.375474537039</v>
      </c>
      <c r="I3408" t="b">
        <v>0</v>
      </c>
      <c r="J3408" t="b">
        <v>0</v>
      </c>
      <c r="K3408" t="s">
        <v>24</v>
      </c>
      <c r="L3408" t="s">
        <v>22</v>
      </c>
      <c r="M3408">
        <v>125000</v>
      </c>
      <c r="O3408" t="s">
        <v>374</v>
      </c>
      <c r="P3408" t="s">
        <v>7448</v>
      </c>
    </row>
    <row r="3409" spans="1:16" x14ac:dyDescent="0.55000000000000004">
      <c r="A3409" t="s">
        <v>1</v>
      </c>
      <c r="B3409" t="s">
        <v>4431</v>
      </c>
      <c r="C3409" t="s">
        <v>949</v>
      </c>
      <c r="D3409" t="s">
        <v>4432</v>
      </c>
      <c r="E3409" t="s">
        <v>20</v>
      </c>
      <c r="F3409" t="b">
        <v>0</v>
      </c>
      <c r="G3409" t="s">
        <v>30</v>
      </c>
      <c r="H3409" s="4">
        <v>45707.376006944447</v>
      </c>
      <c r="I3409" t="b">
        <v>0</v>
      </c>
      <c r="J3409" t="b">
        <v>1</v>
      </c>
      <c r="K3409" t="s">
        <v>24</v>
      </c>
      <c r="L3409" t="s">
        <v>22</v>
      </c>
      <c r="M3409">
        <v>99000</v>
      </c>
      <c r="O3409" t="s">
        <v>1763</v>
      </c>
      <c r="P3409" t="s">
        <v>4433</v>
      </c>
    </row>
    <row r="3410" spans="1:16" x14ac:dyDescent="0.55000000000000004">
      <c r="A3410" t="s">
        <v>0</v>
      </c>
      <c r="B3410" t="s">
        <v>5421</v>
      </c>
      <c r="C3410" t="s">
        <v>372</v>
      </c>
      <c r="D3410" t="s">
        <v>3957</v>
      </c>
      <c r="E3410" t="s">
        <v>34</v>
      </c>
      <c r="F3410" t="b">
        <v>0</v>
      </c>
      <c r="G3410" t="s">
        <v>27</v>
      </c>
      <c r="H3410" s="4">
        <v>45707.416701388887</v>
      </c>
      <c r="I3410" t="b">
        <v>1</v>
      </c>
      <c r="J3410" t="b">
        <v>0</v>
      </c>
      <c r="K3410" t="s">
        <v>24</v>
      </c>
      <c r="L3410" t="s">
        <v>36</v>
      </c>
      <c r="N3410">
        <v>27.979999542236332</v>
      </c>
      <c r="O3410" t="s">
        <v>4622</v>
      </c>
    </row>
    <row r="3411" spans="1:16" x14ac:dyDescent="0.55000000000000004">
      <c r="A3411" t="s">
        <v>40</v>
      </c>
      <c r="B3411" t="s">
        <v>7449</v>
      </c>
      <c r="C3411" t="s">
        <v>1546</v>
      </c>
      <c r="D3411" t="s">
        <v>3828</v>
      </c>
      <c r="E3411" t="s">
        <v>20</v>
      </c>
      <c r="F3411" t="b">
        <v>0</v>
      </c>
      <c r="G3411" t="s">
        <v>27</v>
      </c>
      <c r="H3411" s="4">
        <v>45707.417939814812</v>
      </c>
      <c r="I3411" t="b">
        <v>0</v>
      </c>
      <c r="J3411" t="b">
        <v>1</v>
      </c>
      <c r="K3411" t="s">
        <v>24</v>
      </c>
      <c r="L3411" t="s">
        <v>22</v>
      </c>
      <c r="M3411">
        <v>162225</v>
      </c>
      <c r="O3411" t="s">
        <v>254</v>
      </c>
      <c r="P3411" t="s">
        <v>7450</v>
      </c>
    </row>
    <row r="3412" spans="1:16" x14ac:dyDescent="0.55000000000000004">
      <c r="A3412" t="s">
        <v>40</v>
      </c>
      <c r="B3412" t="s">
        <v>2541</v>
      </c>
      <c r="C3412" t="s">
        <v>3347</v>
      </c>
      <c r="D3412" t="s">
        <v>3973</v>
      </c>
      <c r="E3412" t="s">
        <v>20</v>
      </c>
      <c r="F3412" t="b">
        <v>0</v>
      </c>
      <c r="G3412" t="s">
        <v>27</v>
      </c>
      <c r="H3412" s="4">
        <v>45707.418842592589</v>
      </c>
      <c r="I3412" t="b">
        <v>0</v>
      </c>
      <c r="J3412" t="b">
        <v>1</v>
      </c>
      <c r="K3412" t="s">
        <v>24</v>
      </c>
      <c r="L3412" t="s">
        <v>22</v>
      </c>
      <c r="M3412">
        <v>110500</v>
      </c>
      <c r="O3412" t="s">
        <v>2227</v>
      </c>
      <c r="P3412" t="s">
        <v>4333</v>
      </c>
    </row>
    <row r="3413" spans="1:16" x14ac:dyDescent="0.55000000000000004">
      <c r="A3413" t="s">
        <v>2</v>
      </c>
      <c r="B3413" t="s">
        <v>4385</v>
      </c>
      <c r="C3413" t="s">
        <v>3515</v>
      </c>
      <c r="D3413" t="s">
        <v>2208</v>
      </c>
      <c r="E3413" t="s">
        <v>34</v>
      </c>
      <c r="F3413" t="b">
        <v>0</v>
      </c>
      <c r="G3413" t="s">
        <v>41</v>
      </c>
      <c r="H3413" s="4">
        <v>45707.418923611112</v>
      </c>
      <c r="I3413" t="b">
        <v>0</v>
      </c>
      <c r="J3413" t="b">
        <v>1</v>
      </c>
      <c r="K3413" t="s">
        <v>24</v>
      </c>
      <c r="L3413" t="s">
        <v>22</v>
      </c>
      <c r="M3413">
        <v>165000</v>
      </c>
      <c r="O3413" t="s">
        <v>428</v>
      </c>
      <c r="P3413" t="s">
        <v>7451</v>
      </c>
    </row>
    <row r="3414" spans="1:16" x14ac:dyDescent="0.55000000000000004">
      <c r="A3414" t="s">
        <v>2</v>
      </c>
      <c r="B3414" t="s">
        <v>506</v>
      </c>
      <c r="C3414" t="s">
        <v>7585</v>
      </c>
      <c r="D3414" t="s">
        <v>2208</v>
      </c>
      <c r="E3414" t="s">
        <v>34</v>
      </c>
      <c r="F3414" t="b">
        <v>0</v>
      </c>
      <c r="G3414" t="s">
        <v>30</v>
      </c>
      <c r="H3414" s="4">
        <v>45707.419374999998</v>
      </c>
      <c r="I3414" t="b">
        <v>0</v>
      </c>
      <c r="J3414" t="b">
        <v>1</v>
      </c>
      <c r="K3414" t="s">
        <v>24</v>
      </c>
      <c r="L3414" t="s">
        <v>22</v>
      </c>
      <c r="M3414">
        <v>135000</v>
      </c>
      <c r="O3414" t="s">
        <v>428</v>
      </c>
      <c r="P3414" t="s">
        <v>4786</v>
      </c>
    </row>
    <row r="3415" spans="1:16" x14ac:dyDescent="0.55000000000000004">
      <c r="A3415" t="s">
        <v>28</v>
      </c>
      <c r="B3415" t="s">
        <v>642</v>
      </c>
      <c r="C3415" t="s">
        <v>696</v>
      </c>
      <c r="D3415" t="s">
        <v>3973</v>
      </c>
      <c r="E3415" t="s">
        <v>20</v>
      </c>
      <c r="F3415" t="b">
        <v>0</v>
      </c>
      <c r="G3415" t="s">
        <v>30</v>
      </c>
      <c r="H3415" s="4">
        <v>45707.420115740737</v>
      </c>
      <c r="I3415" t="b">
        <v>0</v>
      </c>
      <c r="J3415" t="b">
        <v>1</v>
      </c>
      <c r="K3415" t="s">
        <v>24</v>
      </c>
      <c r="L3415" t="s">
        <v>22</v>
      </c>
      <c r="M3415">
        <v>147000</v>
      </c>
      <c r="O3415" t="s">
        <v>950</v>
      </c>
      <c r="P3415" t="s">
        <v>6325</v>
      </c>
    </row>
    <row r="3416" spans="1:16" x14ac:dyDescent="0.55000000000000004">
      <c r="A3416" t="s">
        <v>89</v>
      </c>
      <c r="B3416" t="s">
        <v>7452</v>
      </c>
      <c r="C3416" t="s">
        <v>7313</v>
      </c>
      <c r="D3416" t="s">
        <v>2208</v>
      </c>
      <c r="E3416" t="s">
        <v>34</v>
      </c>
      <c r="F3416" t="b">
        <v>0</v>
      </c>
      <c r="G3416" t="s">
        <v>41</v>
      </c>
      <c r="H3416" s="4">
        <v>45707.433148148149</v>
      </c>
      <c r="I3416" t="b">
        <v>0</v>
      </c>
      <c r="J3416" t="b">
        <v>1</v>
      </c>
      <c r="K3416" t="s">
        <v>24</v>
      </c>
      <c r="L3416" t="s">
        <v>22</v>
      </c>
      <c r="M3416">
        <v>195000</v>
      </c>
      <c r="O3416" t="s">
        <v>428</v>
      </c>
      <c r="P3416" t="s">
        <v>7453</v>
      </c>
    </row>
    <row r="3417" spans="1:16" x14ac:dyDescent="0.55000000000000004">
      <c r="A3417" t="s">
        <v>2</v>
      </c>
      <c r="B3417" t="s">
        <v>6517</v>
      </c>
      <c r="C3417" t="s">
        <v>151</v>
      </c>
      <c r="D3417" t="s">
        <v>3973</v>
      </c>
      <c r="E3417" t="s">
        <v>20</v>
      </c>
      <c r="F3417" t="b">
        <v>0</v>
      </c>
      <c r="G3417" t="s">
        <v>30</v>
      </c>
      <c r="H3417" s="4">
        <v>45707.45925925926</v>
      </c>
      <c r="I3417" t="b">
        <v>0</v>
      </c>
      <c r="J3417" t="b">
        <v>1</v>
      </c>
      <c r="K3417" t="s">
        <v>24</v>
      </c>
      <c r="L3417" t="s">
        <v>22</v>
      </c>
      <c r="M3417">
        <v>140500</v>
      </c>
      <c r="O3417" t="s">
        <v>6518</v>
      </c>
      <c r="P3417" t="s">
        <v>6519</v>
      </c>
    </row>
    <row r="3418" spans="1:16" x14ac:dyDescent="0.55000000000000004">
      <c r="A3418" t="s">
        <v>2</v>
      </c>
      <c r="B3418" t="s">
        <v>307</v>
      </c>
      <c r="C3418" t="s">
        <v>39</v>
      </c>
      <c r="D3418" t="s">
        <v>7454</v>
      </c>
      <c r="E3418" t="s">
        <v>20</v>
      </c>
      <c r="F3418" t="b">
        <v>1</v>
      </c>
      <c r="G3418" t="s">
        <v>1094</v>
      </c>
      <c r="H3418" s="4">
        <v>45707.489560185182</v>
      </c>
      <c r="I3418" t="b">
        <v>1</v>
      </c>
      <c r="J3418" t="b">
        <v>0</v>
      </c>
      <c r="K3418" t="s">
        <v>1094</v>
      </c>
      <c r="L3418" t="s">
        <v>22</v>
      </c>
      <c r="M3418">
        <v>200000</v>
      </c>
      <c r="O3418" t="s">
        <v>7455</v>
      </c>
      <c r="P3418" t="s">
        <v>1818</v>
      </c>
    </row>
    <row r="3419" spans="1:16" x14ac:dyDescent="0.55000000000000004">
      <c r="A3419" t="s">
        <v>0</v>
      </c>
      <c r="B3419" t="s">
        <v>0</v>
      </c>
      <c r="C3419" t="s">
        <v>7560</v>
      </c>
      <c r="D3419" t="s">
        <v>7547</v>
      </c>
      <c r="E3419" t="s">
        <v>34</v>
      </c>
      <c r="F3419" t="b">
        <v>0</v>
      </c>
      <c r="G3419" t="s">
        <v>41</v>
      </c>
      <c r="H3419" s="4">
        <v>45707.500532407408</v>
      </c>
      <c r="I3419" t="b">
        <v>0</v>
      </c>
      <c r="J3419" t="b">
        <v>0</v>
      </c>
      <c r="K3419" t="s">
        <v>24</v>
      </c>
      <c r="L3419" t="s">
        <v>36</v>
      </c>
      <c r="N3419">
        <v>15</v>
      </c>
      <c r="O3419" t="s">
        <v>7548</v>
      </c>
      <c r="P3419" t="s">
        <v>61</v>
      </c>
    </row>
    <row r="3420" spans="1:16" x14ac:dyDescent="0.55000000000000004">
      <c r="A3420" t="s">
        <v>1</v>
      </c>
      <c r="B3420" t="s">
        <v>2955</v>
      </c>
      <c r="C3420" t="s">
        <v>2765</v>
      </c>
      <c r="D3420" t="s">
        <v>3973</v>
      </c>
      <c r="E3420" t="s">
        <v>20</v>
      </c>
      <c r="F3420" t="b">
        <v>0</v>
      </c>
      <c r="G3420" t="s">
        <v>52</v>
      </c>
      <c r="H3420" s="4">
        <v>45707.500891203701</v>
      </c>
      <c r="I3420" t="b">
        <v>0</v>
      </c>
      <c r="J3420" t="b">
        <v>1</v>
      </c>
      <c r="K3420" t="s">
        <v>24</v>
      </c>
      <c r="L3420" t="s">
        <v>22</v>
      </c>
      <c r="M3420">
        <v>174000</v>
      </c>
      <c r="O3420" t="s">
        <v>5482</v>
      </c>
      <c r="P3420" t="s">
        <v>603</v>
      </c>
    </row>
    <row r="3421" spans="1:16" x14ac:dyDescent="0.55000000000000004">
      <c r="A3421" t="s">
        <v>2</v>
      </c>
      <c r="B3421" t="s">
        <v>7406</v>
      </c>
      <c r="C3421" t="s">
        <v>3608</v>
      </c>
      <c r="D3421" t="s">
        <v>3973</v>
      </c>
      <c r="E3421" t="s">
        <v>20</v>
      </c>
      <c r="F3421" t="b">
        <v>0</v>
      </c>
      <c r="G3421" t="s">
        <v>27</v>
      </c>
      <c r="H3421" s="4">
        <v>45707.501215277778</v>
      </c>
      <c r="I3421" t="b">
        <v>0</v>
      </c>
      <c r="J3421" t="b">
        <v>0</v>
      </c>
      <c r="K3421" t="s">
        <v>24</v>
      </c>
      <c r="L3421" t="s">
        <v>22</v>
      </c>
      <c r="M3421">
        <v>82850</v>
      </c>
      <c r="O3421" t="s">
        <v>5482</v>
      </c>
      <c r="P3421" t="s">
        <v>3772</v>
      </c>
    </row>
    <row r="3422" spans="1:16" x14ac:dyDescent="0.55000000000000004">
      <c r="A3422" t="s">
        <v>1</v>
      </c>
      <c r="B3422" t="s">
        <v>5636</v>
      </c>
      <c r="C3422" t="s">
        <v>236</v>
      </c>
      <c r="D3422" t="s">
        <v>3957</v>
      </c>
      <c r="E3422" t="s">
        <v>34</v>
      </c>
      <c r="F3422" t="b">
        <v>0</v>
      </c>
      <c r="G3422" t="s">
        <v>27</v>
      </c>
      <c r="H3422" s="4">
        <v>45707.501550925917</v>
      </c>
      <c r="I3422" t="b">
        <v>0</v>
      </c>
      <c r="J3422" t="b">
        <v>1</v>
      </c>
      <c r="K3422" t="s">
        <v>24</v>
      </c>
      <c r="L3422" t="s">
        <v>36</v>
      </c>
      <c r="N3422">
        <v>46.050003051757813</v>
      </c>
      <c r="O3422" t="s">
        <v>5637</v>
      </c>
      <c r="P3422" t="s">
        <v>5638</v>
      </c>
    </row>
    <row r="3423" spans="1:16" x14ac:dyDescent="0.55000000000000004">
      <c r="A3423" t="s">
        <v>2</v>
      </c>
      <c r="B3423" t="s">
        <v>7456</v>
      </c>
      <c r="C3423" t="s">
        <v>114</v>
      </c>
      <c r="D3423" t="s">
        <v>3973</v>
      </c>
      <c r="E3423" t="s">
        <v>20</v>
      </c>
      <c r="F3423" t="b">
        <v>0</v>
      </c>
      <c r="G3423" t="s">
        <v>27</v>
      </c>
      <c r="H3423" s="4">
        <v>45707.501689814817</v>
      </c>
      <c r="I3423" t="b">
        <v>0</v>
      </c>
      <c r="J3423" t="b">
        <v>1</v>
      </c>
      <c r="K3423" t="s">
        <v>24</v>
      </c>
      <c r="L3423" t="s">
        <v>22</v>
      </c>
      <c r="M3423">
        <v>207500</v>
      </c>
      <c r="O3423" t="s">
        <v>341</v>
      </c>
      <c r="P3423" t="s">
        <v>7457</v>
      </c>
    </row>
    <row r="3424" spans="1:16" x14ac:dyDescent="0.55000000000000004">
      <c r="A3424" t="s">
        <v>1</v>
      </c>
      <c r="B3424" t="s">
        <v>7561</v>
      </c>
      <c r="C3424" t="s">
        <v>713</v>
      </c>
      <c r="D3424" t="s">
        <v>3973</v>
      </c>
      <c r="E3424" t="s">
        <v>20</v>
      </c>
      <c r="F3424" t="b">
        <v>0</v>
      </c>
      <c r="G3424" t="s">
        <v>27</v>
      </c>
      <c r="H3424" s="4">
        <v>45707.501770833333</v>
      </c>
      <c r="I3424" t="b">
        <v>0</v>
      </c>
      <c r="J3424" t="b">
        <v>1</v>
      </c>
      <c r="K3424" t="s">
        <v>24</v>
      </c>
      <c r="L3424" t="s">
        <v>22</v>
      </c>
      <c r="M3424">
        <v>113750</v>
      </c>
      <c r="O3424" t="s">
        <v>5482</v>
      </c>
      <c r="P3424" t="s">
        <v>7562</v>
      </c>
    </row>
    <row r="3425" spans="1:16" x14ac:dyDescent="0.55000000000000004">
      <c r="A3425" t="s">
        <v>1</v>
      </c>
      <c r="B3425" t="s">
        <v>844</v>
      </c>
      <c r="C3425" t="s">
        <v>3608</v>
      </c>
      <c r="D3425" t="s">
        <v>3973</v>
      </c>
      <c r="E3425" t="s">
        <v>20</v>
      </c>
      <c r="F3425" t="b">
        <v>0</v>
      </c>
      <c r="G3425" t="s">
        <v>30</v>
      </c>
      <c r="H3425" s="4">
        <v>45707.502858796302</v>
      </c>
      <c r="I3425" t="b">
        <v>0</v>
      </c>
      <c r="J3425" t="b">
        <v>0</v>
      </c>
      <c r="K3425" t="s">
        <v>24</v>
      </c>
      <c r="L3425" t="s">
        <v>22</v>
      </c>
      <c r="M3425">
        <v>174500</v>
      </c>
      <c r="O3425" t="s">
        <v>5482</v>
      </c>
      <c r="P3425" t="s">
        <v>302</v>
      </c>
    </row>
    <row r="3426" spans="1:16" x14ac:dyDescent="0.55000000000000004">
      <c r="A3426" t="s">
        <v>40</v>
      </c>
      <c r="B3426" t="s">
        <v>6048</v>
      </c>
      <c r="C3426" t="s">
        <v>194</v>
      </c>
      <c r="D3426" t="s">
        <v>4035</v>
      </c>
      <c r="E3426" t="s">
        <v>20</v>
      </c>
      <c r="F3426" t="b">
        <v>0</v>
      </c>
      <c r="G3426" t="s">
        <v>158</v>
      </c>
      <c r="H3426" s="4">
        <v>45707.504050925927</v>
      </c>
      <c r="I3426" t="b">
        <v>1</v>
      </c>
      <c r="J3426" t="b">
        <v>0</v>
      </c>
      <c r="K3426" t="s">
        <v>158</v>
      </c>
      <c r="L3426" t="s">
        <v>22</v>
      </c>
      <c r="M3426">
        <v>86459.5</v>
      </c>
      <c r="O3426" t="s">
        <v>6045</v>
      </c>
      <c r="P3426" t="s">
        <v>6049</v>
      </c>
    </row>
    <row r="3427" spans="1:16" x14ac:dyDescent="0.55000000000000004">
      <c r="A3427" t="s">
        <v>28</v>
      </c>
      <c r="B3427" t="s">
        <v>7458</v>
      </c>
      <c r="C3427" t="s">
        <v>39</v>
      </c>
      <c r="D3427" t="s">
        <v>3973</v>
      </c>
      <c r="E3427" t="s">
        <v>20</v>
      </c>
      <c r="F3427" t="b">
        <v>1</v>
      </c>
      <c r="G3427" t="s">
        <v>106</v>
      </c>
      <c r="H3427" s="4">
        <v>45707.50849537037</v>
      </c>
      <c r="I3427" t="b">
        <v>0</v>
      </c>
      <c r="J3427" t="b">
        <v>0</v>
      </c>
      <c r="K3427" t="s">
        <v>106</v>
      </c>
      <c r="L3427" t="s">
        <v>36</v>
      </c>
      <c r="N3427">
        <v>50</v>
      </c>
      <c r="O3427" t="s">
        <v>7413</v>
      </c>
      <c r="P3427" t="s">
        <v>7459</v>
      </c>
    </row>
    <row r="3428" spans="1:16" x14ac:dyDescent="0.55000000000000004">
      <c r="A3428" t="s">
        <v>0</v>
      </c>
      <c r="B3428" t="s">
        <v>0</v>
      </c>
      <c r="C3428" t="s">
        <v>569</v>
      </c>
      <c r="D3428" t="s">
        <v>7547</v>
      </c>
      <c r="E3428" t="s">
        <v>34</v>
      </c>
      <c r="F3428" t="b">
        <v>0</v>
      </c>
      <c r="G3428" t="s">
        <v>52</v>
      </c>
      <c r="H3428" s="4">
        <v>45707.515636574077</v>
      </c>
      <c r="I3428" t="b">
        <v>0</v>
      </c>
      <c r="J3428" t="b">
        <v>0</v>
      </c>
      <c r="K3428" t="s">
        <v>24</v>
      </c>
      <c r="L3428" t="s">
        <v>36</v>
      </c>
      <c r="N3428">
        <v>15</v>
      </c>
      <c r="O3428" t="s">
        <v>7548</v>
      </c>
      <c r="P3428" t="s">
        <v>61</v>
      </c>
    </row>
    <row r="3429" spans="1:16" x14ac:dyDescent="0.55000000000000004">
      <c r="A3429" t="s">
        <v>0</v>
      </c>
      <c r="B3429" t="s">
        <v>7586</v>
      </c>
      <c r="C3429" t="s">
        <v>1343</v>
      </c>
      <c r="D3429" t="s">
        <v>2208</v>
      </c>
      <c r="E3429" t="s">
        <v>20</v>
      </c>
      <c r="F3429" t="b">
        <v>0</v>
      </c>
      <c r="G3429" t="s">
        <v>27</v>
      </c>
      <c r="H3429" s="4">
        <v>45707.541712962957</v>
      </c>
      <c r="I3429" t="b">
        <v>0</v>
      </c>
      <c r="J3429" t="b">
        <v>1</v>
      </c>
      <c r="K3429" t="s">
        <v>24</v>
      </c>
      <c r="L3429" t="s">
        <v>22</v>
      </c>
      <c r="M3429">
        <v>60700</v>
      </c>
      <c r="O3429" t="s">
        <v>2918</v>
      </c>
      <c r="P3429" t="s">
        <v>1711</v>
      </c>
    </row>
    <row r="3430" spans="1:16" x14ac:dyDescent="0.55000000000000004">
      <c r="A3430" t="s">
        <v>139</v>
      </c>
      <c r="B3430" t="s">
        <v>7460</v>
      </c>
      <c r="C3430" t="s">
        <v>1867</v>
      </c>
      <c r="D3430" t="s">
        <v>2208</v>
      </c>
      <c r="E3430" t="s">
        <v>105</v>
      </c>
      <c r="F3430" t="b">
        <v>0</v>
      </c>
      <c r="G3430" t="s">
        <v>27</v>
      </c>
      <c r="H3430" s="4">
        <v>45707.54178240741</v>
      </c>
      <c r="I3430" t="b">
        <v>0</v>
      </c>
      <c r="J3430" t="b">
        <v>1</v>
      </c>
      <c r="K3430" t="s">
        <v>24</v>
      </c>
      <c r="L3430" t="s">
        <v>22</v>
      </c>
      <c r="M3430">
        <v>93500</v>
      </c>
      <c r="O3430" t="s">
        <v>7461</v>
      </c>
      <c r="P3430" t="s">
        <v>2014</v>
      </c>
    </row>
    <row r="3431" spans="1:16" x14ac:dyDescent="0.55000000000000004">
      <c r="A3431" t="s">
        <v>25</v>
      </c>
      <c r="B3431" t="s">
        <v>7587</v>
      </c>
      <c r="C3431" t="s">
        <v>622</v>
      </c>
      <c r="D3431" t="s">
        <v>3973</v>
      </c>
      <c r="E3431" t="s">
        <v>20</v>
      </c>
      <c r="F3431" t="b">
        <v>0</v>
      </c>
      <c r="G3431" t="s">
        <v>35</v>
      </c>
      <c r="H3431" s="4">
        <v>45707.542071759257</v>
      </c>
      <c r="I3431" t="b">
        <v>0</v>
      </c>
      <c r="J3431" t="b">
        <v>1</v>
      </c>
      <c r="K3431" t="s">
        <v>24</v>
      </c>
      <c r="L3431" t="s">
        <v>22</v>
      </c>
      <c r="M3431">
        <v>115850</v>
      </c>
      <c r="O3431" t="s">
        <v>7588</v>
      </c>
      <c r="P3431" t="s">
        <v>66</v>
      </c>
    </row>
    <row r="3432" spans="1:16" x14ac:dyDescent="0.55000000000000004">
      <c r="A3432" t="s">
        <v>1</v>
      </c>
      <c r="B3432" t="s">
        <v>2473</v>
      </c>
      <c r="C3432" t="s">
        <v>1845</v>
      </c>
      <c r="D3432" t="s">
        <v>4084</v>
      </c>
      <c r="E3432" t="s">
        <v>20</v>
      </c>
      <c r="F3432" t="b">
        <v>0</v>
      </c>
      <c r="G3432" t="s">
        <v>27</v>
      </c>
      <c r="H3432" s="4">
        <v>45707.543252314812</v>
      </c>
      <c r="I3432" t="b">
        <v>0</v>
      </c>
      <c r="J3432" t="b">
        <v>1</v>
      </c>
      <c r="K3432" t="s">
        <v>24</v>
      </c>
      <c r="L3432" t="s">
        <v>22</v>
      </c>
      <c r="M3432">
        <v>145000</v>
      </c>
      <c r="O3432" t="s">
        <v>1388</v>
      </c>
      <c r="P3432" t="s">
        <v>7462</v>
      </c>
    </row>
    <row r="3433" spans="1:16" x14ac:dyDescent="0.55000000000000004">
      <c r="A3433" t="s">
        <v>40</v>
      </c>
      <c r="B3433" t="s">
        <v>7463</v>
      </c>
      <c r="C3433" t="s">
        <v>2701</v>
      </c>
      <c r="D3433" t="s">
        <v>3828</v>
      </c>
      <c r="E3433" t="s">
        <v>20</v>
      </c>
      <c r="F3433" t="b">
        <v>0</v>
      </c>
      <c r="G3433" t="s">
        <v>41</v>
      </c>
      <c r="H3433" s="4">
        <v>45707.543657407397</v>
      </c>
      <c r="I3433" t="b">
        <v>1</v>
      </c>
      <c r="J3433" t="b">
        <v>1</v>
      </c>
      <c r="K3433" t="s">
        <v>24</v>
      </c>
      <c r="L3433" t="s">
        <v>36</v>
      </c>
      <c r="N3433">
        <v>60</v>
      </c>
      <c r="O3433" t="s">
        <v>7464</v>
      </c>
      <c r="P3433" t="s">
        <v>7465</v>
      </c>
    </row>
    <row r="3434" spans="1:16" x14ac:dyDescent="0.55000000000000004">
      <c r="A3434" t="s">
        <v>19</v>
      </c>
      <c r="B3434" t="s">
        <v>7466</v>
      </c>
      <c r="C3434" t="s">
        <v>2765</v>
      </c>
      <c r="D3434" t="s">
        <v>3957</v>
      </c>
      <c r="E3434" t="s">
        <v>20</v>
      </c>
      <c r="F3434" t="b">
        <v>0</v>
      </c>
      <c r="G3434" t="s">
        <v>23</v>
      </c>
      <c r="H3434" s="4">
        <v>45707.581053240741</v>
      </c>
      <c r="I3434" t="b">
        <v>0</v>
      </c>
      <c r="J3434" t="b">
        <v>1</v>
      </c>
      <c r="K3434" t="s">
        <v>24</v>
      </c>
      <c r="L3434" t="s">
        <v>36</v>
      </c>
      <c r="N3434">
        <v>11.335000038146971</v>
      </c>
      <c r="O3434" t="s">
        <v>254</v>
      </c>
      <c r="P3434" t="s">
        <v>1637</v>
      </c>
    </row>
    <row r="3435" spans="1:16" x14ac:dyDescent="0.55000000000000004">
      <c r="A3435" t="s">
        <v>0</v>
      </c>
      <c r="B3435" t="s">
        <v>7549</v>
      </c>
      <c r="C3435" t="s">
        <v>484</v>
      </c>
      <c r="D3435" t="s">
        <v>3828</v>
      </c>
      <c r="E3435" t="s">
        <v>20</v>
      </c>
      <c r="F3435" t="b">
        <v>0</v>
      </c>
      <c r="G3435" t="s">
        <v>27</v>
      </c>
      <c r="H3435" s="4">
        <v>45707.583402777767</v>
      </c>
      <c r="I3435" t="b">
        <v>0</v>
      </c>
      <c r="J3435" t="b">
        <v>1</v>
      </c>
      <c r="K3435" t="s">
        <v>24</v>
      </c>
      <c r="L3435" t="s">
        <v>22</v>
      </c>
      <c r="M3435">
        <v>70000</v>
      </c>
      <c r="O3435" t="s">
        <v>7550</v>
      </c>
      <c r="P3435" t="s">
        <v>280</v>
      </c>
    </row>
    <row r="3436" spans="1:16" x14ac:dyDescent="0.55000000000000004">
      <c r="A3436" t="s">
        <v>0</v>
      </c>
      <c r="B3436" t="s">
        <v>7467</v>
      </c>
      <c r="C3436" t="s">
        <v>859</v>
      </c>
      <c r="D3436" t="s">
        <v>3957</v>
      </c>
      <c r="E3436" t="s">
        <v>20</v>
      </c>
      <c r="F3436" t="b">
        <v>0</v>
      </c>
      <c r="G3436" t="s">
        <v>27</v>
      </c>
      <c r="H3436" s="4">
        <v>45707.583518518521</v>
      </c>
      <c r="I3436" t="b">
        <v>0</v>
      </c>
      <c r="J3436" t="b">
        <v>1</v>
      </c>
      <c r="K3436" t="s">
        <v>24</v>
      </c>
      <c r="L3436" t="s">
        <v>36</v>
      </c>
      <c r="N3436">
        <v>24.014999389648441</v>
      </c>
      <c r="O3436" t="s">
        <v>7468</v>
      </c>
      <c r="P3436" t="s">
        <v>1304</v>
      </c>
    </row>
    <row r="3437" spans="1:16" x14ac:dyDescent="0.55000000000000004">
      <c r="A3437" t="s">
        <v>25</v>
      </c>
      <c r="B3437" t="s">
        <v>7521</v>
      </c>
      <c r="C3437" t="s">
        <v>82</v>
      </c>
      <c r="D3437" t="s">
        <v>3828</v>
      </c>
      <c r="E3437" t="s">
        <v>20</v>
      </c>
      <c r="F3437" t="b">
        <v>0</v>
      </c>
      <c r="G3437" t="s">
        <v>27</v>
      </c>
      <c r="H3437" s="4">
        <v>45707.584178240737</v>
      </c>
      <c r="I3437" t="b">
        <v>0</v>
      </c>
      <c r="J3437" t="b">
        <v>1</v>
      </c>
      <c r="K3437" t="s">
        <v>24</v>
      </c>
      <c r="L3437" t="s">
        <v>22</v>
      </c>
      <c r="M3437">
        <v>85210.5</v>
      </c>
      <c r="O3437" t="s">
        <v>7522</v>
      </c>
      <c r="P3437" t="s">
        <v>2884</v>
      </c>
    </row>
    <row r="3438" spans="1:16" x14ac:dyDescent="0.55000000000000004">
      <c r="A3438" t="s">
        <v>2</v>
      </c>
      <c r="B3438" t="s">
        <v>170</v>
      </c>
      <c r="C3438" t="s">
        <v>171</v>
      </c>
      <c r="D3438" t="s">
        <v>3957</v>
      </c>
      <c r="E3438" t="s">
        <v>20</v>
      </c>
      <c r="F3438" t="b">
        <v>0</v>
      </c>
      <c r="G3438" t="s">
        <v>27</v>
      </c>
      <c r="H3438" s="4">
        <v>45707.584618055553</v>
      </c>
      <c r="I3438" t="b">
        <v>0</v>
      </c>
      <c r="J3438" t="b">
        <v>1</v>
      </c>
      <c r="K3438" t="s">
        <v>24</v>
      </c>
      <c r="L3438" t="s">
        <v>36</v>
      </c>
      <c r="N3438">
        <v>46.060001373291023</v>
      </c>
      <c r="O3438" t="s">
        <v>7563</v>
      </c>
      <c r="P3438" t="s">
        <v>7564</v>
      </c>
    </row>
    <row r="3439" spans="1:16" x14ac:dyDescent="0.55000000000000004">
      <c r="A3439" t="s">
        <v>28</v>
      </c>
      <c r="B3439" t="s">
        <v>7469</v>
      </c>
      <c r="C3439" t="s">
        <v>24</v>
      </c>
      <c r="D3439" t="s">
        <v>3973</v>
      </c>
      <c r="E3439" t="s">
        <v>20</v>
      </c>
      <c r="F3439" t="b">
        <v>0</v>
      </c>
      <c r="G3439" t="s">
        <v>27</v>
      </c>
      <c r="H3439" s="4">
        <v>45707.585509259261</v>
      </c>
      <c r="I3439" t="b">
        <v>0</v>
      </c>
      <c r="J3439" t="b">
        <v>0</v>
      </c>
      <c r="K3439" t="s">
        <v>24</v>
      </c>
      <c r="L3439" t="s">
        <v>22</v>
      </c>
      <c r="M3439">
        <v>155000</v>
      </c>
      <c r="O3439" t="s">
        <v>7470</v>
      </c>
      <c r="P3439" t="s">
        <v>7471</v>
      </c>
    </row>
    <row r="3440" spans="1:16" x14ac:dyDescent="0.55000000000000004">
      <c r="A3440" t="s">
        <v>191</v>
      </c>
      <c r="B3440" t="s">
        <v>7472</v>
      </c>
      <c r="C3440" t="s">
        <v>972</v>
      </c>
      <c r="D3440" t="s">
        <v>4084</v>
      </c>
      <c r="E3440" t="s">
        <v>20</v>
      </c>
      <c r="F3440" t="b">
        <v>0</v>
      </c>
      <c r="G3440" t="s">
        <v>862</v>
      </c>
      <c r="H3440" s="4">
        <v>45707.589016203703</v>
      </c>
      <c r="I3440" t="b">
        <v>0</v>
      </c>
      <c r="J3440" t="b">
        <v>0</v>
      </c>
      <c r="K3440" t="s">
        <v>862</v>
      </c>
      <c r="L3440" t="s">
        <v>22</v>
      </c>
      <c r="M3440">
        <v>127500</v>
      </c>
      <c r="O3440" t="s">
        <v>7473</v>
      </c>
      <c r="P3440" t="s">
        <v>7474</v>
      </c>
    </row>
    <row r="3441" spans="1:16" x14ac:dyDescent="0.55000000000000004">
      <c r="A3441" t="s">
        <v>0</v>
      </c>
      <c r="B3441" t="s">
        <v>5357</v>
      </c>
      <c r="C3441" t="s">
        <v>5358</v>
      </c>
      <c r="D3441" t="s">
        <v>3828</v>
      </c>
      <c r="E3441" t="s">
        <v>219</v>
      </c>
      <c r="F3441" t="b">
        <v>0</v>
      </c>
      <c r="G3441" t="s">
        <v>27</v>
      </c>
      <c r="H3441" s="4">
        <v>45707.625069444453</v>
      </c>
      <c r="I3441" t="b">
        <v>1</v>
      </c>
      <c r="J3441" t="b">
        <v>1</v>
      </c>
      <c r="K3441" t="s">
        <v>24</v>
      </c>
      <c r="L3441" t="s">
        <v>36</v>
      </c>
      <c r="N3441">
        <v>26.494998931884769</v>
      </c>
      <c r="O3441" t="s">
        <v>3769</v>
      </c>
      <c r="P3441" t="s">
        <v>1702</v>
      </c>
    </row>
    <row r="3442" spans="1:16" x14ac:dyDescent="0.55000000000000004">
      <c r="A3442" t="s">
        <v>0</v>
      </c>
      <c r="B3442" t="s">
        <v>7475</v>
      </c>
      <c r="C3442" t="s">
        <v>179</v>
      </c>
      <c r="D3442" t="s">
        <v>2208</v>
      </c>
      <c r="E3442" t="s">
        <v>20</v>
      </c>
      <c r="F3442" t="b">
        <v>0</v>
      </c>
      <c r="G3442" t="s">
        <v>27</v>
      </c>
      <c r="H3442" s="4">
        <v>45707.625173611108</v>
      </c>
      <c r="I3442" t="b">
        <v>0</v>
      </c>
      <c r="J3442" t="b">
        <v>0</v>
      </c>
      <c r="K3442" t="s">
        <v>24</v>
      </c>
      <c r="L3442" t="s">
        <v>22</v>
      </c>
      <c r="M3442">
        <v>61750</v>
      </c>
      <c r="O3442" t="s">
        <v>7476</v>
      </c>
      <c r="P3442" t="s">
        <v>7477</v>
      </c>
    </row>
    <row r="3443" spans="1:16" x14ac:dyDescent="0.55000000000000004">
      <c r="A3443" t="s">
        <v>0</v>
      </c>
      <c r="B3443" t="s">
        <v>7478</v>
      </c>
      <c r="C3443" t="s">
        <v>2883</v>
      </c>
      <c r="D3443" t="s">
        <v>3828</v>
      </c>
      <c r="E3443" t="s">
        <v>51</v>
      </c>
      <c r="F3443" t="b">
        <v>0</v>
      </c>
      <c r="G3443" t="s">
        <v>30</v>
      </c>
      <c r="H3443" s="4">
        <v>45707.625601851847</v>
      </c>
      <c r="I3443" t="b">
        <v>1</v>
      </c>
      <c r="J3443" t="b">
        <v>0</v>
      </c>
      <c r="K3443" t="s">
        <v>24</v>
      </c>
      <c r="L3443" t="s">
        <v>36</v>
      </c>
      <c r="N3443">
        <v>53.5</v>
      </c>
      <c r="O3443" t="s">
        <v>7479</v>
      </c>
      <c r="P3443" t="s">
        <v>338</v>
      </c>
    </row>
    <row r="3444" spans="1:16" x14ac:dyDescent="0.55000000000000004">
      <c r="A3444" t="s">
        <v>1</v>
      </c>
      <c r="B3444" t="s">
        <v>4444</v>
      </c>
      <c r="C3444" t="s">
        <v>122</v>
      </c>
      <c r="D3444" t="s">
        <v>3973</v>
      </c>
      <c r="E3444" t="s">
        <v>20</v>
      </c>
      <c r="F3444" t="b">
        <v>0</v>
      </c>
      <c r="G3444" t="s">
        <v>52</v>
      </c>
      <c r="H3444" s="4">
        <v>45707.625740740739</v>
      </c>
      <c r="I3444" t="b">
        <v>0</v>
      </c>
      <c r="J3444" t="b">
        <v>1</v>
      </c>
      <c r="K3444" t="s">
        <v>24</v>
      </c>
      <c r="L3444" t="s">
        <v>22</v>
      </c>
      <c r="M3444">
        <v>222545</v>
      </c>
      <c r="O3444" t="s">
        <v>759</v>
      </c>
      <c r="P3444" t="s">
        <v>2237</v>
      </c>
    </row>
    <row r="3445" spans="1:16" x14ac:dyDescent="0.55000000000000004">
      <c r="A3445" t="s">
        <v>1</v>
      </c>
      <c r="B3445" t="s">
        <v>7480</v>
      </c>
      <c r="C3445" t="s">
        <v>82</v>
      </c>
      <c r="D3445" t="s">
        <v>4084</v>
      </c>
      <c r="E3445" t="s">
        <v>20</v>
      </c>
      <c r="F3445" t="b">
        <v>0</v>
      </c>
      <c r="G3445" t="s">
        <v>27</v>
      </c>
      <c r="H3445" s="4">
        <v>45707.626018518517</v>
      </c>
      <c r="I3445" t="b">
        <v>0</v>
      </c>
      <c r="J3445" t="b">
        <v>0</v>
      </c>
      <c r="K3445" t="s">
        <v>24</v>
      </c>
      <c r="L3445" t="s">
        <v>22</v>
      </c>
      <c r="M3445">
        <v>155000</v>
      </c>
      <c r="O3445" t="s">
        <v>377</v>
      </c>
      <c r="P3445" t="s">
        <v>3559</v>
      </c>
    </row>
    <row r="3446" spans="1:16" x14ac:dyDescent="0.55000000000000004">
      <c r="A3446" t="s">
        <v>2</v>
      </c>
      <c r="B3446" t="s">
        <v>7481</v>
      </c>
      <c r="C3446" t="s">
        <v>24</v>
      </c>
      <c r="D3446" t="s">
        <v>4328</v>
      </c>
      <c r="E3446" t="s">
        <v>20</v>
      </c>
      <c r="F3446" t="b">
        <v>0</v>
      </c>
      <c r="G3446" t="s">
        <v>27</v>
      </c>
      <c r="H3446" s="4">
        <v>45707.626979166656</v>
      </c>
      <c r="I3446" t="b">
        <v>0</v>
      </c>
      <c r="J3446" t="b">
        <v>0</v>
      </c>
      <c r="K3446" t="s">
        <v>24</v>
      </c>
      <c r="L3446" t="s">
        <v>22</v>
      </c>
      <c r="M3446">
        <v>126500</v>
      </c>
      <c r="O3446" t="s">
        <v>7482</v>
      </c>
      <c r="P3446" t="s">
        <v>7483</v>
      </c>
    </row>
    <row r="3447" spans="1:16" x14ac:dyDescent="0.55000000000000004">
      <c r="A3447" t="s">
        <v>0</v>
      </c>
      <c r="B3447" t="s">
        <v>2760</v>
      </c>
      <c r="C3447" t="s">
        <v>236</v>
      </c>
      <c r="D3447" t="s">
        <v>2208</v>
      </c>
      <c r="E3447" t="s">
        <v>20</v>
      </c>
      <c r="F3447" t="b">
        <v>0</v>
      </c>
      <c r="G3447" t="s">
        <v>27</v>
      </c>
      <c r="H3447" s="4">
        <v>45707.666817129633</v>
      </c>
      <c r="I3447" t="b">
        <v>0</v>
      </c>
      <c r="J3447" t="b">
        <v>1</v>
      </c>
      <c r="K3447" t="s">
        <v>24</v>
      </c>
      <c r="L3447" t="s">
        <v>22</v>
      </c>
      <c r="M3447">
        <v>120000</v>
      </c>
      <c r="O3447" t="s">
        <v>301</v>
      </c>
      <c r="P3447" t="s">
        <v>7484</v>
      </c>
    </row>
    <row r="3448" spans="1:16" x14ac:dyDescent="0.55000000000000004">
      <c r="A3448" t="s">
        <v>0</v>
      </c>
      <c r="B3448" t="s">
        <v>7485</v>
      </c>
      <c r="C3448" t="s">
        <v>179</v>
      </c>
      <c r="D3448" t="s">
        <v>3828</v>
      </c>
      <c r="E3448" t="s">
        <v>20</v>
      </c>
      <c r="F3448" t="b">
        <v>0</v>
      </c>
      <c r="G3448" t="s">
        <v>27</v>
      </c>
      <c r="H3448" s="4">
        <v>45707.66684027778</v>
      </c>
      <c r="I3448" t="b">
        <v>0</v>
      </c>
      <c r="J3448" t="b">
        <v>1</v>
      </c>
      <c r="K3448" t="s">
        <v>24</v>
      </c>
      <c r="L3448" t="s">
        <v>22</v>
      </c>
      <c r="M3448">
        <v>79871.5</v>
      </c>
      <c r="O3448" t="s">
        <v>3851</v>
      </c>
      <c r="P3448" t="s">
        <v>7486</v>
      </c>
    </row>
    <row r="3449" spans="1:16" x14ac:dyDescent="0.55000000000000004">
      <c r="A3449" t="s">
        <v>139</v>
      </c>
      <c r="B3449" t="s">
        <v>277</v>
      </c>
      <c r="C3449" t="s">
        <v>1065</v>
      </c>
      <c r="D3449" t="s">
        <v>3973</v>
      </c>
      <c r="E3449" t="s">
        <v>20</v>
      </c>
      <c r="F3449" t="b">
        <v>0</v>
      </c>
      <c r="G3449" t="s">
        <v>35</v>
      </c>
      <c r="H3449" s="4">
        <v>45707.667071759257</v>
      </c>
      <c r="I3449" t="b">
        <v>0</v>
      </c>
      <c r="J3449" t="b">
        <v>0</v>
      </c>
      <c r="K3449" t="s">
        <v>24</v>
      </c>
      <c r="L3449" t="s">
        <v>36</v>
      </c>
      <c r="N3449">
        <v>60</v>
      </c>
      <c r="O3449" t="s">
        <v>200</v>
      </c>
      <c r="P3449" t="s">
        <v>7539</v>
      </c>
    </row>
    <row r="3450" spans="1:16" x14ac:dyDescent="0.55000000000000004">
      <c r="A3450" t="s">
        <v>139</v>
      </c>
      <c r="B3450" t="s">
        <v>7487</v>
      </c>
      <c r="C3450" t="s">
        <v>1421</v>
      </c>
      <c r="D3450" t="s">
        <v>3828</v>
      </c>
      <c r="E3450" t="s">
        <v>20</v>
      </c>
      <c r="F3450" t="b">
        <v>0</v>
      </c>
      <c r="G3450" t="s">
        <v>52</v>
      </c>
      <c r="H3450" s="4">
        <v>45707.667858796303</v>
      </c>
      <c r="I3450" t="b">
        <v>0</v>
      </c>
      <c r="J3450" t="b">
        <v>1</v>
      </c>
      <c r="K3450" t="s">
        <v>24</v>
      </c>
      <c r="L3450" t="s">
        <v>22</v>
      </c>
      <c r="M3450">
        <v>120000</v>
      </c>
      <c r="O3450" t="s">
        <v>7488</v>
      </c>
      <c r="P3450" t="s">
        <v>7489</v>
      </c>
    </row>
    <row r="3451" spans="1:16" x14ac:dyDescent="0.55000000000000004">
      <c r="A3451" t="s">
        <v>40</v>
      </c>
      <c r="B3451" t="s">
        <v>7490</v>
      </c>
      <c r="C3451" t="s">
        <v>825</v>
      </c>
      <c r="D3451" t="s">
        <v>3828</v>
      </c>
      <c r="E3451" t="s">
        <v>20</v>
      </c>
      <c r="F3451" t="b">
        <v>0</v>
      </c>
      <c r="G3451" t="s">
        <v>27</v>
      </c>
      <c r="H3451" s="4">
        <v>45707.668009259258</v>
      </c>
      <c r="I3451" t="b">
        <v>1</v>
      </c>
      <c r="J3451" t="b">
        <v>1</v>
      </c>
      <c r="K3451" t="s">
        <v>24</v>
      </c>
      <c r="L3451" t="s">
        <v>22</v>
      </c>
      <c r="M3451">
        <v>147500</v>
      </c>
      <c r="O3451" t="s">
        <v>2576</v>
      </c>
      <c r="P3451" t="s">
        <v>7491</v>
      </c>
    </row>
    <row r="3452" spans="1:16" x14ac:dyDescent="0.55000000000000004">
      <c r="A3452" t="s">
        <v>0</v>
      </c>
      <c r="B3452" t="s">
        <v>7540</v>
      </c>
      <c r="C3452" t="s">
        <v>2716</v>
      </c>
      <c r="D3452" t="s">
        <v>3973</v>
      </c>
      <c r="E3452" t="s">
        <v>20</v>
      </c>
      <c r="F3452" t="b">
        <v>0</v>
      </c>
      <c r="G3452" t="s">
        <v>23</v>
      </c>
      <c r="H3452" s="4">
        <v>45707.700891203713</v>
      </c>
      <c r="I3452" t="b">
        <v>0</v>
      </c>
      <c r="J3452" t="b">
        <v>1</v>
      </c>
      <c r="K3452" t="s">
        <v>24</v>
      </c>
      <c r="L3452" t="s">
        <v>22</v>
      </c>
      <c r="M3452">
        <v>74100</v>
      </c>
      <c r="O3452" t="s">
        <v>5949</v>
      </c>
      <c r="P3452" t="s">
        <v>7541</v>
      </c>
    </row>
    <row r="3453" spans="1:16" x14ac:dyDescent="0.55000000000000004">
      <c r="A3453" t="s">
        <v>0</v>
      </c>
      <c r="B3453" t="s">
        <v>0</v>
      </c>
      <c r="C3453" t="s">
        <v>76</v>
      </c>
      <c r="D3453" t="s">
        <v>4090</v>
      </c>
      <c r="E3453" t="s">
        <v>20</v>
      </c>
      <c r="F3453" t="b">
        <v>0</v>
      </c>
      <c r="G3453" t="s">
        <v>41</v>
      </c>
      <c r="H3453" s="4">
        <v>45707.708738425928</v>
      </c>
      <c r="I3453" t="b">
        <v>0</v>
      </c>
      <c r="J3453" t="b">
        <v>0</v>
      </c>
      <c r="K3453" t="s">
        <v>24</v>
      </c>
      <c r="L3453" t="s">
        <v>36</v>
      </c>
      <c r="N3453">
        <v>37.5</v>
      </c>
      <c r="O3453" t="s">
        <v>712</v>
      </c>
      <c r="P3453" t="s">
        <v>1904</v>
      </c>
    </row>
    <row r="3454" spans="1:16" x14ac:dyDescent="0.55000000000000004">
      <c r="A3454" t="s">
        <v>139</v>
      </c>
      <c r="B3454" t="s">
        <v>7523</v>
      </c>
      <c r="C3454" t="s">
        <v>151</v>
      </c>
      <c r="D3454" t="s">
        <v>3973</v>
      </c>
      <c r="E3454" t="s">
        <v>20</v>
      </c>
      <c r="F3454" t="b">
        <v>0</v>
      </c>
      <c r="G3454" t="s">
        <v>30</v>
      </c>
      <c r="H3454" s="4">
        <v>45707.709236111114</v>
      </c>
      <c r="I3454" t="b">
        <v>0</v>
      </c>
      <c r="J3454" t="b">
        <v>0</v>
      </c>
      <c r="K3454" t="s">
        <v>24</v>
      </c>
      <c r="L3454" t="s">
        <v>36</v>
      </c>
      <c r="N3454">
        <v>22</v>
      </c>
      <c r="O3454" t="s">
        <v>7524</v>
      </c>
      <c r="P3454" t="s">
        <v>2808</v>
      </c>
    </row>
    <row r="3455" spans="1:16" x14ac:dyDescent="0.55000000000000004">
      <c r="A3455" t="s">
        <v>1</v>
      </c>
      <c r="B3455" t="s">
        <v>4557</v>
      </c>
      <c r="C3455" t="s">
        <v>2154</v>
      </c>
      <c r="D3455" t="s">
        <v>3973</v>
      </c>
      <c r="E3455" t="s">
        <v>20</v>
      </c>
      <c r="F3455" t="b">
        <v>0</v>
      </c>
      <c r="G3455" t="s">
        <v>27</v>
      </c>
      <c r="H3455" s="4">
        <v>45707.709363425929</v>
      </c>
      <c r="I3455" t="b">
        <v>0</v>
      </c>
      <c r="J3455" t="b">
        <v>1</v>
      </c>
      <c r="K3455" t="s">
        <v>24</v>
      </c>
      <c r="L3455" t="s">
        <v>36</v>
      </c>
      <c r="N3455">
        <v>87.5</v>
      </c>
      <c r="O3455" t="s">
        <v>4344</v>
      </c>
      <c r="P3455" t="s">
        <v>4558</v>
      </c>
    </row>
    <row r="3456" spans="1:16" x14ac:dyDescent="0.55000000000000004">
      <c r="A3456" t="s">
        <v>2</v>
      </c>
      <c r="B3456" t="s">
        <v>417</v>
      </c>
      <c r="C3456" t="s">
        <v>908</v>
      </c>
      <c r="D3456" t="s">
        <v>3828</v>
      </c>
      <c r="E3456" t="s">
        <v>20</v>
      </c>
      <c r="F3456" t="b">
        <v>0</v>
      </c>
      <c r="G3456" t="s">
        <v>27</v>
      </c>
      <c r="H3456" s="4">
        <v>45707.710324074083</v>
      </c>
      <c r="I3456" t="b">
        <v>0</v>
      </c>
      <c r="J3456" t="b">
        <v>0</v>
      </c>
      <c r="K3456" t="s">
        <v>24</v>
      </c>
      <c r="L3456" t="s">
        <v>22</v>
      </c>
      <c r="M3456">
        <v>90094.2578125</v>
      </c>
      <c r="O3456" t="s">
        <v>6068</v>
      </c>
      <c r="P3456" t="s">
        <v>6069</v>
      </c>
    </row>
    <row r="3457" spans="1:16" x14ac:dyDescent="0.55000000000000004">
      <c r="A3457" t="s">
        <v>2</v>
      </c>
      <c r="B3457" t="s">
        <v>2337</v>
      </c>
      <c r="C3457" t="s">
        <v>49</v>
      </c>
      <c r="D3457" t="s">
        <v>3973</v>
      </c>
      <c r="E3457" t="s">
        <v>20</v>
      </c>
      <c r="F3457" t="b">
        <v>0</v>
      </c>
      <c r="G3457" t="s">
        <v>30</v>
      </c>
      <c r="H3457" s="4">
        <v>45707.711342592593</v>
      </c>
      <c r="I3457" t="b">
        <v>0</v>
      </c>
      <c r="J3457" t="b">
        <v>0</v>
      </c>
      <c r="K3457" t="s">
        <v>24</v>
      </c>
      <c r="L3457" t="s">
        <v>22</v>
      </c>
      <c r="M3457">
        <v>350000</v>
      </c>
      <c r="O3457" t="s">
        <v>3634</v>
      </c>
      <c r="P3457" t="s">
        <v>7163</v>
      </c>
    </row>
    <row r="3458" spans="1:16" x14ac:dyDescent="0.55000000000000004">
      <c r="A3458" t="s">
        <v>0</v>
      </c>
      <c r="B3458" t="s">
        <v>1269</v>
      </c>
      <c r="C3458" t="s">
        <v>236</v>
      </c>
      <c r="D3458" t="s">
        <v>3828</v>
      </c>
      <c r="E3458" t="s">
        <v>51</v>
      </c>
      <c r="F3458" t="b">
        <v>0</v>
      </c>
      <c r="G3458" t="s">
        <v>27</v>
      </c>
      <c r="H3458" s="4">
        <v>45707.750104166669</v>
      </c>
      <c r="I3458" t="b">
        <v>1</v>
      </c>
      <c r="J3458" t="b">
        <v>0</v>
      </c>
      <c r="K3458" t="s">
        <v>24</v>
      </c>
      <c r="L3458" t="s">
        <v>36</v>
      </c>
      <c r="N3458">
        <v>71.665000915527344</v>
      </c>
      <c r="O3458" t="s">
        <v>1396</v>
      </c>
      <c r="P3458" t="s">
        <v>2752</v>
      </c>
    </row>
    <row r="3459" spans="1:16" x14ac:dyDescent="0.55000000000000004">
      <c r="A3459" t="s">
        <v>139</v>
      </c>
      <c r="B3459" t="s">
        <v>2929</v>
      </c>
      <c r="C3459" t="s">
        <v>3238</v>
      </c>
      <c r="D3459" t="s">
        <v>3973</v>
      </c>
      <c r="E3459" t="s">
        <v>20</v>
      </c>
      <c r="F3459" t="b">
        <v>0</v>
      </c>
      <c r="G3459" t="s">
        <v>41</v>
      </c>
      <c r="H3459" s="4">
        <v>45707.7503125</v>
      </c>
      <c r="I3459" t="b">
        <v>0</v>
      </c>
      <c r="J3459" t="b">
        <v>1</v>
      </c>
      <c r="K3459" t="s">
        <v>24</v>
      </c>
      <c r="L3459" t="s">
        <v>22</v>
      </c>
      <c r="M3459">
        <v>103900</v>
      </c>
      <c r="O3459" t="s">
        <v>4329</v>
      </c>
      <c r="P3459" t="s">
        <v>7492</v>
      </c>
    </row>
    <row r="3460" spans="1:16" x14ac:dyDescent="0.55000000000000004">
      <c r="A3460" t="s">
        <v>139</v>
      </c>
      <c r="B3460" t="s">
        <v>7493</v>
      </c>
      <c r="C3460" t="s">
        <v>151</v>
      </c>
      <c r="D3460" t="s">
        <v>3828</v>
      </c>
      <c r="E3460" t="s">
        <v>51</v>
      </c>
      <c r="F3460" t="b">
        <v>0</v>
      </c>
      <c r="G3460" t="s">
        <v>30</v>
      </c>
      <c r="H3460" s="4">
        <v>45707.750902777778</v>
      </c>
      <c r="I3460" t="b">
        <v>1</v>
      </c>
      <c r="J3460" t="b">
        <v>0</v>
      </c>
      <c r="K3460" t="s">
        <v>24</v>
      </c>
      <c r="L3460" t="s">
        <v>36</v>
      </c>
      <c r="N3460">
        <v>38</v>
      </c>
      <c r="O3460" t="s">
        <v>6991</v>
      </c>
    </row>
    <row r="3461" spans="1:16" x14ac:dyDescent="0.55000000000000004">
      <c r="A3461" t="s">
        <v>2</v>
      </c>
      <c r="B3461" t="s">
        <v>7494</v>
      </c>
      <c r="C3461" t="s">
        <v>945</v>
      </c>
      <c r="D3461" t="s">
        <v>3600</v>
      </c>
      <c r="E3461" t="s">
        <v>20</v>
      </c>
      <c r="F3461" t="b">
        <v>0</v>
      </c>
      <c r="G3461" t="s">
        <v>27</v>
      </c>
      <c r="H3461" s="4">
        <v>45707.751388888893</v>
      </c>
      <c r="I3461" t="b">
        <v>1</v>
      </c>
      <c r="J3461" t="b">
        <v>1</v>
      </c>
      <c r="K3461" t="s">
        <v>24</v>
      </c>
      <c r="L3461" t="s">
        <v>22</v>
      </c>
      <c r="M3461">
        <v>145000</v>
      </c>
      <c r="O3461" t="s">
        <v>7495</v>
      </c>
      <c r="P3461" t="s">
        <v>7496</v>
      </c>
    </row>
    <row r="3462" spans="1:16" x14ac:dyDescent="0.55000000000000004">
      <c r="A3462" t="s">
        <v>19</v>
      </c>
      <c r="B3462" t="s">
        <v>7497</v>
      </c>
      <c r="C3462" t="s">
        <v>122</v>
      </c>
      <c r="D3462" t="s">
        <v>3973</v>
      </c>
      <c r="E3462" t="s">
        <v>20</v>
      </c>
      <c r="F3462" t="b">
        <v>0</v>
      </c>
      <c r="G3462" t="s">
        <v>52</v>
      </c>
      <c r="H3462" s="4">
        <v>45707.75240740741</v>
      </c>
      <c r="I3462" t="b">
        <v>1</v>
      </c>
      <c r="J3462" t="b">
        <v>0</v>
      </c>
      <c r="K3462" t="s">
        <v>24</v>
      </c>
      <c r="L3462" t="s">
        <v>22</v>
      </c>
      <c r="M3462">
        <v>112116</v>
      </c>
      <c r="O3462" t="s">
        <v>554</v>
      </c>
      <c r="P3462" t="s">
        <v>7498</v>
      </c>
    </row>
    <row r="3463" spans="1:16" x14ac:dyDescent="0.55000000000000004">
      <c r="A3463" t="s">
        <v>0</v>
      </c>
      <c r="B3463" t="s">
        <v>4251</v>
      </c>
      <c r="C3463" t="s">
        <v>3519</v>
      </c>
      <c r="D3463" t="s">
        <v>3973</v>
      </c>
      <c r="E3463" t="s">
        <v>20</v>
      </c>
      <c r="F3463" t="b">
        <v>0</v>
      </c>
      <c r="G3463" t="s">
        <v>27</v>
      </c>
      <c r="H3463" s="4">
        <v>45707.791770833333</v>
      </c>
      <c r="I3463" t="b">
        <v>1</v>
      </c>
      <c r="J3463" t="b">
        <v>0</v>
      </c>
      <c r="K3463" t="s">
        <v>24</v>
      </c>
      <c r="L3463" t="s">
        <v>22</v>
      </c>
      <c r="M3463">
        <v>70000</v>
      </c>
      <c r="O3463" t="s">
        <v>7499</v>
      </c>
      <c r="P3463" t="s">
        <v>1075</v>
      </c>
    </row>
    <row r="3464" spans="1:16" x14ac:dyDescent="0.55000000000000004">
      <c r="A3464" t="s">
        <v>1</v>
      </c>
      <c r="B3464" t="s">
        <v>7500</v>
      </c>
      <c r="C3464" t="s">
        <v>624</v>
      </c>
      <c r="D3464" t="s">
        <v>3973</v>
      </c>
      <c r="E3464" t="s">
        <v>20</v>
      </c>
      <c r="F3464" t="b">
        <v>0</v>
      </c>
      <c r="G3464" t="s">
        <v>35</v>
      </c>
      <c r="H3464" s="4">
        <v>45707.792164351849</v>
      </c>
      <c r="I3464" t="b">
        <v>0</v>
      </c>
      <c r="J3464" t="b">
        <v>1</v>
      </c>
      <c r="K3464" t="s">
        <v>24</v>
      </c>
      <c r="L3464" t="s">
        <v>22</v>
      </c>
      <c r="M3464">
        <v>184000</v>
      </c>
      <c r="O3464" t="s">
        <v>65</v>
      </c>
      <c r="P3464" t="s">
        <v>66</v>
      </c>
    </row>
    <row r="3465" spans="1:16" x14ac:dyDescent="0.55000000000000004">
      <c r="A3465" t="s">
        <v>2</v>
      </c>
      <c r="B3465" t="s">
        <v>7244</v>
      </c>
      <c r="C3465" t="s">
        <v>322</v>
      </c>
      <c r="D3465" t="s">
        <v>3973</v>
      </c>
      <c r="E3465" t="s">
        <v>20</v>
      </c>
      <c r="F3465" t="b">
        <v>0</v>
      </c>
      <c r="G3465" t="s">
        <v>41</v>
      </c>
      <c r="H3465" s="4">
        <v>45707.792210648149</v>
      </c>
      <c r="I3465" t="b">
        <v>0</v>
      </c>
      <c r="J3465" t="b">
        <v>1</v>
      </c>
      <c r="K3465" t="s">
        <v>24</v>
      </c>
      <c r="L3465" t="s">
        <v>22</v>
      </c>
      <c r="M3465">
        <v>193500</v>
      </c>
      <c r="O3465" t="s">
        <v>3973</v>
      </c>
      <c r="P3465" t="s">
        <v>7245</v>
      </c>
    </row>
    <row r="3466" spans="1:16" x14ac:dyDescent="0.55000000000000004">
      <c r="A3466" t="s">
        <v>2</v>
      </c>
      <c r="B3466" t="s">
        <v>7542</v>
      </c>
      <c r="C3466" t="s">
        <v>1588</v>
      </c>
      <c r="D3466" t="s">
        <v>7543</v>
      </c>
      <c r="E3466" t="s">
        <v>20</v>
      </c>
      <c r="F3466" t="b">
        <v>0</v>
      </c>
      <c r="G3466" t="s">
        <v>27</v>
      </c>
      <c r="H3466" s="4">
        <v>45707.792962962973</v>
      </c>
      <c r="I3466" t="b">
        <v>0</v>
      </c>
      <c r="J3466" t="b">
        <v>0</v>
      </c>
      <c r="K3466" t="s">
        <v>24</v>
      </c>
      <c r="L3466" t="s">
        <v>22</v>
      </c>
      <c r="M3466">
        <v>90000</v>
      </c>
      <c r="O3466" t="s">
        <v>7544</v>
      </c>
      <c r="P3466" t="s">
        <v>7545</v>
      </c>
    </row>
    <row r="3467" spans="1:16" x14ac:dyDescent="0.55000000000000004">
      <c r="A3467" t="s">
        <v>40</v>
      </c>
      <c r="B3467" t="s">
        <v>1207</v>
      </c>
      <c r="C3467" t="s">
        <v>2033</v>
      </c>
      <c r="D3467" t="s">
        <v>3973</v>
      </c>
      <c r="E3467" t="s">
        <v>20</v>
      </c>
      <c r="F3467" t="b">
        <v>0</v>
      </c>
      <c r="G3467" t="s">
        <v>27</v>
      </c>
      <c r="H3467" s="4">
        <v>45707.793576388889</v>
      </c>
      <c r="I3467" t="b">
        <v>1</v>
      </c>
      <c r="J3467" t="b">
        <v>1</v>
      </c>
      <c r="K3467" t="s">
        <v>24</v>
      </c>
      <c r="L3467" t="s">
        <v>22</v>
      </c>
      <c r="M3467">
        <v>115700.5</v>
      </c>
      <c r="O3467" t="s">
        <v>4834</v>
      </c>
      <c r="P3467" t="s">
        <v>4820</v>
      </c>
    </row>
    <row r="3468" spans="1:16" x14ac:dyDescent="0.55000000000000004">
      <c r="A3468" t="s">
        <v>1</v>
      </c>
      <c r="B3468" t="s">
        <v>5990</v>
      </c>
      <c r="C3468" t="s">
        <v>3891</v>
      </c>
      <c r="D3468" t="s">
        <v>3828</v>
      </c>
      <c r="E3468" t="s">
        <v>20</v>
      </c>
      <c r="F3468" t="b">
        <v>0</v>
      </c>
      <c r="G3468" t="s">
        <v>27</v>
      </c>
      <c r="H3468" s="4">
        <v>45707.793854166674</v>
      </c>
      <c r="I3468" t="b">
        <v>0</v>
      </c>
      <c r="J3468" t="b">
        <v>1</v>
      </c>
      <c r="K3468" t="s">
        <v>24</v>
      </c>
      <c r="L3468" t="s">
        <v>22</v>
      </c>
      <c r="M3468">
        <v>120000</v>
      </c>
      <c r="O3468" t="s">
        <v>3892</v>
      </c>
      <c r="P3468" t="s">
        <v>5991</v>
      </c>
    </row>
    <row r="3469" spans="1:16" x14ac:dyDescent="0.55000000000000004">
      <c r="A3469" t="s">
        <v>1</v>
      </c>
      <c r="B3469" t="s">
        <v>3477</v>
      </c>
      <c r="C3469" t="s">
        <v>155</v>
      </c>
      <c r="D3469" t="s">
        <v>3973</v>
      </c>
      <c r="E3469" t="s">
        <v>51</v>
      </c>
      <c r="F3469" t="b">
        <v>0</v>
      </c>
      <c r="G3469" t="s">
        <v>27</v>
      </c>
      <c r="H3469" s="4">
        <v>45707.794027777767</v>
      </c>
      <c r="I3469" t="b">
        <v>0</v>
      </c>
      <c r="J3469" t="b">
        <v>1</v>
      </c>
      <c r="K3469" t="s">
        <v>24</v>
      </c>
      <c r="L3469" t="s">
        <v>36</v>
      </c>
      <c r="N3469">
        <v>45</v>
      </c>
      <c r="O3469" t="s">
        <v>270</v>
      </c>
      <c r="P3469" t="s">
        <v>1851</v>
      </c>
    </row>
    <row r="3470" spans="1:16" x14ac:dyDescent="0.55000000000000004">
      <c r="A3470" t="s">
        <v>2</v>
      </c>
      <c r="B3470" t="s">
        <v>7589</v>
      </c>
      <c r="C3470" t="s">
        <v>1946</v>
      </c>
      <c r="D3470" t="s">
        <v>7590</v>
      </c>
      <c r="E3470" t="s">
        <v>51</v>
      </c>
      <c r="F3470" t="b">
        <v>0</v>
      </c>
      <c r="G3470" t="s">
        <v>106</v>
      </c>
      <c r="H3470" s="4">
        <v>45707.796990740739</v>
      </c>
      <c r="I3470" t="b">
        <v>1</v>
      </c>
      <c r="J3470" t="b">
        <v>0</v>
      </c>
      <c r="K3470" t="s">
        <v>106</v>
      </c>
      <c r="L3470" t="s">
        <v>22</v>
      </c>
      <c r="M3470">
        <v>150000</v>
      </c>
      <c r="O3470" t="s">
        <v>7591</v>
      </c>
      <c r="P3470" t="s">
        <v>1932</v>
      </c>
    </row>
    <row r="3471" spans="1:16" x14ac:dyDescent="0.55000000000000004">
      <c r="A3471" t="s">
        <v>89</v>
      </c>
      <c r="B3471" t="s">
        <v>7501</v>
      </c>
      <c r="C3471" t="s">
        <v>44</v>
      </c>
      <c r="D3471" t="s">
        <v>3973</v>
      </c>
      <c r="E3471" t="s">
        <v>20</v>
      </c>
      <c r="F3471" t="b">
        <v>0</v>
      </c>
      <c r="G3471" t="s">
        <v>41</v>
      </c>
      <c r="H3471" s="4">
        <v>45707.83</v>
      </c>
      <c r="I3471" t="b">
        <v>0</v>
      </c>
      <c r="J3471" t="b">
        <v>0</v>
      </c>
      <c r="K3471" t="s">
        <v>24</v>
      </c>
      <c r="L3471" t="s">
        <v>22</v>
      </c>
      <c r="M3471">
        <v>144000</v>
      </c>
      <c r="O3471" t="s">
        <v>7502</v>
      </c>
      <c r="P3471" t="s">
        <v>7503</v>
      </c>
    </row>
    <row r="3472" spans="1:16" x14ac:dyDescent="0.55000000000000004">
      <c r="A3472" t="s">
        <v>40</v>
      </c>
      <c r="B3472" t="s">
        <v>57</v>
      </c>
      <c r="C3472" t="s">
        <v>179</v>
      </c>
      <c r="D3472" t="s">
        <v>3973</v>
      </c>
      <c r="E3472" t="s">
        <v>20</v>
      </c>
      <c r="F3472" t="b">
        <v>0</v>
      </c>
      <c r="G3472" t="s">
        <v>52</v>
      </c>
      <c r="H3472" s="4">
        <v>45707.832152777781</v>
      </c>
      <c r="I3472" t="b">
        <v>0</v>
      </c>
      <c r="J3472" t="b">
        <v>1</v>
      </c>
      <c r="K3472" t="s">
        <v>24</v>
      </c>
      <c r="L3472" t="s">
        <v>22</v>
      </c>
      <c r="M3472">
        <v>139105</v>
      </c>
      <c r="O3472" t="s">
        <v>1856</v>
      </c>
      <c r="P3472" t="s">
        <v>2720</v>
      </c>
    </row>
    <row r="3473" spans="1:16" x14ac:dyDescent="0.55000000000000004">
      <c r="A3473" t="s">
        <v>0</v>
      </c>
      <c r="B3473" t="s">
        <v>7504</v>
      </c>
      <c r="C3473" t="s">
        <v>203</v>
      </c>
      <c r="D3473" t="s">
        <v>3973</v>
      </c>
      <c r="E3473" t="s">
        <v>20</v>
      </c>
      <c r="F3473" t="b">
        <v>0</v>
      </c>
      <c r="G3473" t="s">
        <v>23</v>
      </c>
      <c r="H3473" s="4">
        <v>45707.832256944443</v>
      </c>
      <c r="I3473" t="b">
        <v>1</v>
      </c>
      <c r="J3473" t="b">
        <v>1</v>
      </c>
      <c r="K3473" t="s">
        <v>24</v>
      </c>
      <c r="L3473" t="s">
        <v>22</v>
      </c>
      <c r="M3473">
        <v>85000</v>
      </c>
      <c r="O3473" t="s">
        <v>4675</v>
      </c>
      <c r="P3473" t="s">
        <v>204</v>
      </c>
    </row>
    <row r="3474" spans="1:16" x14ac:dyDescent="0.55000000000000004">
      <c r="A3474" t="s">
        <v>0</v>
      </c>
      <c r="B3474" t="s">
        <v>7565</v>
      </c>
      <c r="C3474" t="s">
        <v>1894</v>
      </c>
      <c r="D3474" t="s">
        <v>3973</v>
      </c>
      <c r="E3474" t="s">
        <v>20</v>
      </c>
      <c r="F3474" t="b">
        <v>0</v>
      </c>
      <c r="G3474" t="s">
        <v>41</v>
      </c>
      <c r="H3474" s="4">
        <v>45707.833657407413</v>
      </c>
      <c r="I3474" t="b">
        <v>0</v>
      </c>
      <c r="J3474" t="b">
        <v>0</v>
      </c>
      <c r="K3474" t="s">
        <v>24</v>
      </c>
      <c r="L3474" t="s">
        <v>22</v>
      </c>
      <c r="M3474">
        <v>83500</v>
      </c>
      <c r="O3474" t="s">
        <v>5522</v>
      </c>
      <c r="P3474" t="s">
        <v>2715</v>
      </c>
    </row>
    <row r="3475" spans="1:16" x14ac:dyDescent="0.55000000000000004">
      <c r="A3475" t="s">
        <v>0</v>
      </c>
      <c r="B3475" t="s">
        <v>1219</v>
      </c>
      <c r="C3475" t="s">
        <v>64</v>
      </c>
      <c r="D3475" t="s">
        <v>6851</v>
      </c>
      <c r="E3475" t="s">
        <v>20</v>
      </c>
      <c r="F3475" t="b">
        <v>0</v>
      </c>
      <c r="G3475" t="s">
        <v>52</v>
      </c>
      <c r="H3475" s="4">
        <v>45707.834317129629</v>
      </c>
      <c r="I3475" t="b">
        <v>1</v>
      </c>
      <c r="J3475" t="b">
        <v>0</v>
      </c>
      <c r="K3475" t="s">
        <v>24</v>
      </c>
      <c r="L3475" t="s">
        <v>36</v>
      </c>
      <c r="N3475">
        <v>37.5</v>
      </c>
      <c r="O3475" t="s">
        <v>131</v>
      </c>
      <c r="P3475" t="s">
        <v>1463</v>
      </c>
    </row>
    <row r="3476" spans="1:16" x14ac:dyDescent="0.55000000000000004">
      <c r="A3476" t="s">
        <v>0</v>
      </c>
      <c r="B3476" t="s">
        <v>7505</v>
      </c>
      <c r="C3476" t="s">
        <v>2015</v>
      </c>
      <c r="D3476" t="s">
        <v>3973</v>
      </c>
      <c r="E3476" t="s">
        <v>51</v>
      </c>
      <c r="F3476" t="b">
        <v>0</v>
      </c>
      <c r="G3476" t="s">
        <v>27</v>
      </c>
      <c r="H3476" s="4">
        <v>45707.834456018521</v>
      </c>
      <c r="I3476" t="b">
        <v>0</v>
      </c>
      <c r="J3476" t="b">
        <v>0</v>
      </c>
      <c r="K3476" t="s">
        <v>24</v>
      </c>
      <c r="L3476" t="s">
        <v>36</v>
      </c>
      <c r="N3476">
        <v>30</v>
      </c>
      <c r="O3476" t="s">
        <v>1137</v>
      </c>
      <c r="P3476" t="s">
        <v>1687</v>
      </c>
    </row>
    <row r="3477" spans="1:16" x14ac:dyDescent="0.55000000000000004">
      <c r="A3477" t="s">
        <v>0</v>
      </c>
      <c r="B3477" t="s">
        <v>1632</v>
      </c>
      <c r="C3477" t="s">
        <v>967</v>
      </c>
      <c r="D3477" t="s">
        <v>3973</v>
      </c>
      <c r="E3477" t="s">
        <v>20</v>
      </c>
      <c r="F3477" t="b">
        <v>0</v>
      </c>
      <c r="G3477" t="s">
        <v>27</v>
      </c>
      <c r="H3477" s="4">
        <v>45707.834837962961</v>
      </c>
      <c r="I3477" t="b">
        <v>1</v>
      </c>
      <c r="J3477" t="b">
        <v>0</v>
      </c>
      <c r="K3477" t="s">
        <v>24</v>
      </c>
      <c r="L3477" t="s">
        <v>22</v>
      </c>
      <c r="M3477">
        <v>105000</v>
      </c>
      <c r="O3477" t="s">
        <v>482</v>
      </c>
      <c r="P3477" t="s">
        <v>7546</v>
      </c>
    </row>
    <row r="3478" spans="1:16" x14ac:dyDescent="0.55000000000000004">
      <c r="A3478" t="s">
        <v>19</v>
      </c>
      <c r="B3478" t="s">
        <v>7551</v>
      </c>
      <c r="C3478" t="s">
        <v>559</v>
      </c>
      <c r="D3478" t="s">
        <v>3957</v>
      </c>
      <c r="E3478" t="s">
        <v>20</v>
      </c>
      <c r="F3478" t="b">
        <v>0</v>
      </c>
      <c r="G3478" t="s">
        <v>27</v>
      </c>
      <c r="H3478" s="4">
        <v>45707.835057870368</v>
      </c>
      <c r="I3478" t="b">
        <v>0</v>
      </c>
      <c r="J3478" t="b">
        <v>1</v>
      </c>
      <c r="K3478" t="s">
        <v>24</v>
      </c>
      <c r="L3478" t="s">
        <v>36</v>
      </c>
      <c r="N3478">
        <v>37.514999389648438</v>
      </c>
      <c r="O3478" t="s">
        <v>7552</v>
      </c>
      <c r="P3478" t="s">
        <v>7553</v>
      </c>
    </row>
    <row r="3479" spans="1:16" x14ac:dyDescent="0.55000000000000004">
      <c r="A3479" t="s">
        <v>0</v>
      </c>
      <c r="B3479" t="s">
        <v>7506</v>
      </c>
      <c r="C3479" t="s">
        <v>966</v>
      </c>
      <c r="D3479" t="s">
        <v>3957</v>
      </c>
      <c r="E3479" t="s">
        <v>20</v>
      </c>
      <c r="F3479" t="b">
        <v>0</v>
      </c>
      <c r="G3479" t="s">
        <v>30</v>
      </c>
      <c r="H3479" s="4">
        <v>45707.836087962962</v>
      </c>
      <c r="I3479" t="b">
        <v>0</v>
      </c>
      <c r="J3479" t="b">
        <v>0</v>
      </c>
      <c r="K3479" t="s">
        <v>24</v>
      </c>
      <c r="L3479" t="s">
        <v>36</v>
      </c>
      <c r="N3479">
        <v>25</v>
      </c>
      <c r="O3479" t="s">
        <v>7507</v>
      </c>
      <c r="P3479" t="s">
        <v>7508</v>
      </c>
    </row>
    <row r="3480" spans="1:16" x14ac:dyDescent="0.55000000000000004">
      <c r="A3480" t="s">
        <v>0</v>
      </c>
      <c r="B3480" t="s">
        <v>3005</v>
      </c>
      <c r="C3480" t="s">
        <v>203</v>
      </c>
      <c r="D3480" t="s">
        <v>3973</v>
      </c>
      <c r="E3480" t="s">
        <v>20</v>
      </c>
      <c r="F3480" t="b">
        <v>0</v>
      </c>
      <c r="G3480" t="s">
        <v>23</v>
      </c>
      <c r="H3480" s="4">
        <v>45707.868854166663</v>
      </c>
      <c r="I3480" t="b">
        <v>1</v>
      </c>
      <c r="J3480" t="b">
        <v>1</v>
      </c>
      <c r="K3480" t="s">
        <v>24</v>
      </c>
      <c r="L3480" t="s">
        <v>36</v>
      </c>
      <c r="N3480">
        <v>19</v>
      </c>
      <c r="O3480" t="s">
        <v>4344</v>
      </c>
      <c r="P3480" t="s">
        <v>7509</v>
      </c>
    </row>
    <row r="3481" spans="1:16" x14ac:dyDescent="0.55000000000000004">
      <c r="A3481" t="s">
        <v>0</v>
      </c>
      <c r="B3481" t="s">
        <v>7510</v>
      </c>
      <c r="C3481" t="s">
        <v>985</v>
      </c>
      <c r="D3481" t="s">
        <v>4328</v>
      </c>
      <c r="E3481" t="s">
        <v>20</v>
      </c>
      <c r="F3481" t="b">
        <v>0</v>
      </c>
      <c r="G3481" t="s">
        <v>27</v>
      </c>
      <c r="H3481" s="4">
        <v>45707.871157407397</v>
      </c>
      <c r="I3481" t="b">
        <v>0</v>
      </c>
      <c r="J3481" t="b">
        <v>1</v>
      </c>
      <c r="K3481" t="s">
        <v>24</v>
      </c>
      <c r="L3481" t="s">
        <v>22</v>
      </c>
      <c r="M3481">
        <v>120000</v>
      </c>
      <c r="O3481" t="s">
        <v>7511</v>
      </c>
    </row>
    <row r="3482" spans="1:16" x14ac:dyDescent="0.55000000000000004">
      <c r="A3482" t="s">
        <v>0</v>
      </c>
      <c r="B3482" t="s">
        <v>7525</v>
      </c>
      <c r="C3482" t="s">
        <v>372</v>
      </c>
      <c r="D3482" t="s">
        <v>2208</v>
      </c>
      <c r="E3482" t="s">
        <v>20</v>
      </c>
      <c r="F3482" t="b">
        <v>0</v>
      </c>
      <c r="G3482" t="s">
        <v>27</v>
      </c>
      <c r="H3482" s="4">
        <v>45707.874988425923</v>
      </c>
      <c r="I3482" t="b">
        <v>0</v>
      </c>
      <c r="J3482" t="b">
        <v>0</v>
      </c>
      <c r="K3482" t="s">
        <v>24</v>
      </c>
      <c r="L3482" t="s">
        <v>22</v>
      </c>
      <c r="M3482">
        <v>82500</v>
      </c>
      <c r="O3482" t="s">
        <v>7526</v>
      </c>
      <c r="P3482" t="s">
        <v>7527</v>
      </c>
    </row>
    <row r="3483" spans="1:16" x14ac:dyDescent="0.55000000000000004">
      <c r="A3483" t="s">
        <v>0</v>
      </c>
      <c r="B3483" t="s">
        <v>7592</v>
      </c>
      <c r="C3483" t="s">
        <v>82</v>
      </c>
      <c r="D3483" t="s">
        <v>3973</v>
      </c>
      <c r="E3483" t="s">
        <v>20</v>
      </c>
      <c r="F3483" t="b">
        <v>0</v>
      </c>
      <c r="G3483" t="s">
        <v>27</v>
      </c>
      <c r="H3483" s="4">
        <v>45707.8750462963</v>
      </c>
      <c r="I3483" t="b">
        <v>0</v>
      </c>
      <c r="J3483" t="b">
        <v>1</v>
      </c>
      <c r="K3483" t="s">
        <v>24</v>
      </c>
      <c r="L3483" t="s">
        <v>22</v>
      </c>
      <c r="M3483">
        <v>130000</v>
      </c>
      <c r="O3483" t="s">
        <v>387</v>
      </c>
      <c r="P3483" t="s">
        <v>7593</v>
      </c>
    </row>
    <row r="3484" spans="1:16" x14ac:dyDescent="0.55000000000000004">
      <c r="A3484" t="s">
        <v>191</v>
      </c>
      <c r="B3484" t="s">
        <v>7566</v>
      </c>
      <c r="C3484" t="s">
        <v>2883</v>
      </c>
      <c r="D3484" t="s">
        <v>3973</v>
      </c>
      <c r="E3484" t="s">
        <v>51</v>
      </c>
      <c r="F3484" t="b">
        <v>0</v>
      </c>
      <c r="G3484" t="s">
        <v>30</v>
      </c>
      <c r="H3484" s="4">
        <v>45707.875763888893</v>
      </c>
      <c r="I3484" t="b">
        <v>0</v>
      </c>
      <c r="J3484" t="b">
        <v>1</v>
      </c>
      <c r="K3484" t="s">
        <v>24</v>
      </c>
      <c r="L3484" t="s">
        <v>36</v>
      </c>
      <c r="N3484">
        <v>50</v>
      </c>
      <c r="O3484" t="s">
        <v>2434</v>
      </c>
      <c r="P3484" t="s">
        <v>7567</v>
      </c>
    </row>
    <row r="3485" spans="1:16" x14ac:dyDescent="0.55000000000000004">
      <c r="A3485" t="s">
        <v>2</v>
      </c>
      <c r="B3485" t="s">
        <v>7512</v>
      </c>
      <c r="C3485" t="s">
        <v>24</v>
      </c>
      <c r="D3485" t="s">
        <v>4035</v>
      </c>
      <c r="E3485" t="s">
        <v>20</v>
      </c>
      <c r="F3485" t="b">
        <v>0</v>
      </c>
      <c r="G3485" t="s">
        <v>41</v>
      </c>
      <c r="H3485" s="4">
        <v>45707.877106481479</v>
      </c>
      <c r="I3485" t="b">
        <v>1</v>
      </c>
      <c r="J3485" t="b">
        <v>1</v>
      </c>
      <c r="K3485" t="s">
        <v>24</v>
      </c>
      <c r="L3485" t="s">
        <v>22</v>
      </c>
      <c r="M3485">
        <v>125000</v>
      </c>
      <c r="O3485" t="s">
        <v>1831</v>
      </c>
      <c r="P3485" t="s">
        <v>7513</v>
      </c>
    </row>
    <row r="3486" spans="1:16" x14ac:dyDescent="0.55000000000000004">
      <c r="A3486" t="s">
        <v>0</v>
      </c>
      <c r="B3486" t="s">
        <v>7514</v>
      </c>
      <c r="C3486" t="s">
        <v>82</v>
      </c>
      <c r="D3486" t="s">
        <v>3973</v>
      </c>
      <c r="E3486" t="s">
        <v>105</v>
      </c>
      <c r="F3486" t="b">
        <v>0</v>
      </c>
      <c r="G3486" t="s">
        <v>27</v>
      </c>
      <c r="H3486" s="4">
        <v>45707.916770833333</v>
      </c>
      <c r="I3486" t="b">
        <v>0</v>
      </c>
      <c r="J3486" t="b">
        <v>0</v>
      </c>
      <c r="K3486" t="s">
        <v>24</v>
      </c>
      <c r="L3486" t="s">
        <v>36</v>
      </c>
      <c r="N3486">
        <v>15.25</v>
      </c>
      <c r="O3486" t="s">
        <v>7515</v>
      </c>
    </row>
    <row r="3487" spans="1:16" x14ac:dyDescent="0.55000000000000004">
      <c r="A3487" t="s">
        <v>2</v>
      </c>
      <c r="B3487" t="s">
        <v>4481</v>
      </c>
      <c r="C3487" t="s">
        <v>2555</v>
      </c>
      <c r="D3487" t="s">
        <v>3973</v>
      </c>
      <c r="E3487" t="s">
        <v>20</v>
      </c>
      <c r="F3487" t="b">
        <v>0</v>
      </c>
      <c r="G3487" t="s">
        <v>27</v>
      </c>
      <c r="H3487" s="4">
        <v>45707.918055555558</v>
      </c>
      <c r="I3487" t="b">
        <v>1</v>
      </c>
      <c r="J3487" t="b">
        <v>1</v>
      </c>
      <c r="K3487" t="s">
        <v>24</v>
      </c>
      <c r="L3487" t="s">
        <v>36</v>
      </c>
      <c r="N3487">
        <v>60</v>
      </c>
      <c r="O3487" t="s">
        <v>1227</v>
      </c>
      <c r="P3487" t="s">
        <v>887</v>
      </c>
    </row>
    <row r="3488" spans="1:16" x14ac:dyDescent="0.55000000000000004">
      <c r="A3488" t="s">
        <v>0</v>
      </c>
      <c r="B3488" t="s">
        <v>7516</v>
      </c>
      <c r="C3488" t="s">
        <v>1096</v>
      </c>
      <c r="D3488" t="s">
        <v>3828</v>
      </c>
      <c r="E3488" t="s">
        <v>20</v>
      </c>
      <c r="F3488" t="b">
        <v>0</v>
      </c>
      <c r="G3488" t="s">
        <v>27</v>
      </c>
      <c r="H3488" s="4">
        <v>45707.954479166663</v>
      </c>
      <c r="I3488" t="b">
        <v>0</v>
      </c>
      <c r="J3488" t="b">
        <v>0</v>
      </c>
      <c r="K3488" t="s">
        <v>24</v>
      </c>
      <c r="L3488" t="s">
        <v>36</v>
      </c>
      <c r="N3488">
        <v>67.360000610351563</v>
      </c>
      <c r="O3488" t="s">
        <v>7517</v>
      </c>
      <c r="P3488" t="s">
        <v>7518</v>
      </c>
    </row>
    <row r="3489" spans="1:16" x14ac:dyDescent="0.55000000000000004">
      <c r="A3489" t="s">
        <v>1</v>
      </c>
      <c r="B3489" t="s">
        <v>7568</v>
      </c>
      <c r="C3489" t="s">
        <v>151</v>
      </c>
      <c r="D3489" t="s">
        <v>3973</v>
      </c>
      <c r="E3489" t="s">
        <v>20</v>
      </c>
      <c r="F3489" t="b">
        <v>0</v>
      </c>
      <c r="G3489" t="s">
        <v>30</v>
      </c>
      <c r="H3489" s="4">
        <v>45707.959097222221</v>
      </c>
      <c r="I3489" t="b">
        <v>0</v>
      </c>
      <c r="J3489" t="b">
        <v>1</v>
      </c>
      <c r="K3489" t="s">
        <v>24</v>
      </c>
      <c r="L3489" t="s">
        <v>22</v>
      </c>
      <c r="M3489">
        <v>169500</v>
      </c>
      <c r="O3489" t="s">
        <v>4535</v>
      </c>
      <c r="P3489" t="s">
        <v>7569</v>
      </c>
    </row>
    <row r="3490" spans="1:16" x14ac:dyDescent="0.55000000000000004">
      <c r="A3490" t="s">
        <v>1</v>
      </c>
      <c r="B3490" t="s">
        <v>7403</v>
      </c>
      <c r="C3490" t="s">
        <v>39</v>
      </c>
      <c r="D3490" t="s">
        <v>3973</v>
      </c>
      <c r="E3490" t="s">
        <v>51</v>
      </c>
      <c r="F3490" t="b">
        <v>1</v>
      </c>
      <c r="G3490" t="s">
        <v>41</v>
      </c>
      <c r="H3490" s="4">
        <v>45708.000034722223</v>
      </c>
      <c r="I3490" t="b">
        <v>0</v>
      </c>
      <c r="J3490" t="b">
        <v>1</v>
      </c>
      <c r="K3490" t="s">
        <v>24</v>
      </c>
      <c r="L3490" t="s">
        <v>36</v>
      </c>
      <c r="N3490">
        <v>31</v>
      </c>
      <c r="O3490" t="s">
        <v>7404</v>
      </c>
      <c r="P3490" t="s">
        <v>1212</v>
      </c>
    </row>
    <row r="3491" spans="1:16" x14ac:dyDescent="0.55000000000000004">
      <c r="A3491" t="s">
        <v>2</v>
      </c>
      <c r="B3491" t="s">
        <v>7406</v>
      </c>
      <c r="C3491" t="s">
        <v>780</v>
      </c>
      <c r="D3491" t="s">
        <v>3973</v>
      </c>
      <c r="E3491" t="s">
        <v>20</v>
      </c>
      <c r="F3491" t="b">
        <v>0</v>
      </c>
      <c r="G3491" t="s">
        <v>27</v>
      </c>
      <c r="H3491" s="4">
        <v>45708.000173611108</v>
      </c>
      <c r="I3491" t="b">
        <v>0</v>
      </c>
      <c r="J3491" t="b">
        <v>0</v>
      </c>
      <c r="K3491" t="s">
        <v>24</v>
      </c>
      <c r="L3491" t="s">
        <v>22</v>
      </c>
      <c r="M3491">
        <v>82850</v>
      </c>
      <c r="O3491" t="s">
        <v>5482</v>
      </c>
      <c r="P3491" t="s">
        <v>3772</v>
      </c>
    </row>
    <row r="3492" spans="1:16" x14ac:dyDescent="0.55000000000000004">
      <c r="A3492" t="s">
        <v>0</v>
      </c>
      <c r="B3492" t="s">
        <v>7405</v>
      </c>
      <c r="C3492" t="s">
        <v>5663</v>
      </c>
      <c r="D3492" t="s">
        <v>3957</v>
      </c>
      <c r="E3492" t="s">
        <v>34</v>
      </c>
      <c r="F3492" t="b">
        <v>0</v>
      </c>
      <c r="G3492" t="s">
        <v>27</v>
      </c>
      <c r="H3492" s="4">
        <v>45708.000173611108</v>
      </c>
      <c r="I3492" t="b">
        <v>0</v>
      </c>
      <c r="J3492" t="b">
        <v>0</v>
      </c>
      <c r="K3492" t="s">
        <v>24</v>
      </c>
      <c r="L3492" t="s">
        <v>36</v>
      </c>
      <c r="N3492">
        <v>24.014999389648441</v>
      </c>
      <c r="O3492" t="s">
        <v>5664</v>
      </c>
      <c r="P3492" t="s">
        <v>3686</v>
      </c>
    </row>
    <row r="3493" spans="1:16" x14ac:dyDescent="0.55000000000000004">
      <c r="A3493" t="s">
        <v>2</v>
      </c>
      <c r="B3493" t="s">
        <v>7570</v>
      </c>
      <c r="C3493" t="s">
        <v>39</v>
      </c>
      <c r="D3493" t="s">
        <v>4014</v>
      </c>
      <c r="E3493" t="s">
        <v>20</v>
      </c>
      <c r="F3493" t="b">
        <v>1</v>
      </c>
      <c r="G3493" t="s">
        <v>27</v>
      </c>
      <c r="H3493" s="4">
        <v>45708.001273148147</v>
      </c>
      <c r="I3493" t="b">
        <v>0</v>
      </c>
      <c r="J3493" t="b">
        <v>0</v>
      </c>
      <c r="K3493" t="s">
        <v>24</v>
      </c>
      <c r="L3493" t="s">
        <v>22</v>
      </c>
      <c r="M3493">
        <v>155000</v>
      </c>
      <c r="O3493" t="s">
        <v>7571</v>
      </c>
      <c r="P3493" t="s">
        <v>7572</v>
      </c>
    </row>
    <row r="3494" spans="1:16" x14ac:dyDescent="0.55000000000000004">
      <c r="A3494" t="s">
        <v>1</v>
      </c>
      <c r="B3494" t="s">
        <v>7554</v>
      </c>
      <c r="C3494" t="s">
        <v>82</v>
      </c>
      <c r="D3494" t="s">
        <v>3973</v>
      </c>
      <c r="E3494" t="s">
        <v>20</v>
      </c>
      <c r="F3494" t="b">
        <v>0</v>
      </c>
      <c r="G3494" t="s">
        <v>27</v>
      </c>
      <c r="H3494" s="4">
        <v>45708.00136574074</v>
      </c>
      <c r="I3494" t="b">
        <v>0</v>
      </c>
      <c r="J3494" t="b">
        <v>1</v>
      </c>
      <c r="K3494" t="s">
        <v>24</v>
      </c>
      <c r="L3494" t="s">
        <v>22</v>
      </c>
      <c r="M3494">
        <v>125320</v>
      </c>
      <c r="O3494" t="s">
        <v>4194</v>
      </c>
      <c r="P3494" t="s">
        <v>149</v>
      </c>
    </row>
    <row r="3495" spans="1:16" x14ac:dyDescent="0.55000000000000004">
      <c r="A3495" t="s">
        <v>2</v>
      </c>
      <c r="B3495" t="s">
        <v>7407</v>
      </c>
      <c r="C3495" t="s">
        <v>372</v>
      </c>
      <c r="D3495" t="s">
        <v>4014</v>
      </c>
      <c r="E3495" t="s">
        <v>20</v>
      </c>
      <c r="F3495" t="b">
        <v>0</v>
      </c>
      <c r="G3495" t="s">
        <v>41</v>
      </c>
      <c r="H3495" s="4">
        <v>45708.00209490741</v>
      </c>
      <c r="I3495" t="b">
        <v>0</v>
      </c>
      <c r="J3495" t="b">
        <v>1</v>
      </c>
      <c r="K3495" t="s">
        <v>24</v>
      </c>
      <c r="L3495" t="s">
        <v>22</v>
      </c>
      <c r="M3495">
        <v>220900</v>
      </c>
      <c r="O3495" t="s">
        <v>402</v>
      </c>
      <c r="P3495" t="s">
        <v>7408</v>
      </c>
    </row>
    <row r="3496" spans="1:16" x14ac:dyDescent="0.55000000000000004">
      <c r="A3496" t="s">
        <v>2</v>
      </c>
      <c r="B3496" t="s">
        <v>2492</v>
      </c>
      <c r="C3496" t="s">
        <v>825</v>
      </c>
      <c r="D3496" t="s">
        <v>3973</v>
      </c>
      <c r="E3496" t="s">
        <v>20</v>
      </c>
      <c r="F3496" t="b">
        <v>0</v>
      </c>
      <c r="G3496" t="s">
        <v>35</v>
      </c>
      <c r="H3496" s="4">
        <v>45708.002395833333</v>
      </c>
      <c r="I3496" t="b">
        <v>0</v>
      </c>
      <c r="J3496" t="b">
        <v>1</v>
      </c>
      <c r="K3496" t="s">
        <v>24</v>
      </c>
      <c r="L3496" t="s">
        <v>22</v>
      </c>
      <c r="M3496">
        <v>122087</v>
      </c>
      <c r="O3496" t="s">
        <v>5482</v>
      </c>
      <c r="P3496" t="s">
        <v>7409</v>
      </c>
    </row>
    <row r="3497" spans="1:16" x14ac:dyDescent="0.55000000000000004">
      <c r="A3497" t="s">
        <v>1</v>
      </c>
      <c r="B3497" t="s">
        <v>5780</v>
      </c>
      <c r="C3497" t="s">
        <v>7555</v>
      </c>
      <c r="D3497" t="s">
        <v>5123</v>
      </c>
      <c r="E3497" t="s">
        <v>20</v>
      </c>
      <c r="F3497" t="b">
        <v>0</v>
      </c>
      <c r="G3497" t="s">
        <v>30</v>
      </c>
      <c r="H3497" s="4">
        <v>45708.002418981479</v>
      </c>
      <c r="I3497" t="b">
        <v>0</v>
      </c>
      <c r="J3497" t="b">
        <v>1</v>
      </c>
      <c r="K3497" t="s">
        <v>24</v>
      </c>
      <c r="L3497" t="s">
        <v>22</v>
      </c>
      <c r="M3497">
        <v>198500</v>
      </c>
      <c r="O3497" t="s">
        <v>59</v>
      </c>
      <c r="P3497" t="s">
        <v>7556</v>
      </c>
    </row>
    <row r="3498" spans="1:16" x14ac:dyDescent="0.55000000000000004">
      <c r="A3498" t="s">
        <v>2</v>
      </c>
      <c r="B3498" t="s">
        <v>7410</v>
      </c>
      <c r="C3498" t="s">
        <v>622</v>
      </c>
      <c r="D3498" t="s">
        <v>3973</v>
      </c>
      <c r="E3498" t="s">
        <v>20</v>
      </c>
      <c r="F3498" t="b">
        <v>0</v>
      </c>
      <c r="G3498" t="s">
        <v>52</v>
      </c>
      <c r="H3498" s="4">
        <v>45708.003298611111</v>
      </c>
      <c r="I3498" t="b">
        <v>0</v>
      </c>
      <c r="J3498" t="b">
        <v>1</v>
      </c>
      <c r="K3498" t="s">
        <v>24</v>
      </c>
      <c r="L3498" t="s">
        <v>22</v>
      </c>
      <c r="M3498">
        <v>115000</v>
      </c>
      <c r="O3498" t="s">
        <v>954</v>
      </c>
      <c r="P3498" t="s">
        <v>7411</v>
      </c>
    </row>
    <row r="3499" spans="1:16" x14ac:dyDescent="0.55000000000000004">
      <c r="A3499" t="s">
        <v>28</v>
      </c>
      <c r="B3499" t="s">
        <v>7412</v>
      </c>
      <c r="C3499" t="s">
        <v>39</v>
      </c>
      <c r="D3499" t="s">
        <v>3973</v>
      </c>
      <c r="E3499" t="s">
        <v>20</v>
      </c>
      <c r="F3499" t="b">
        <v>1</v>
      </c>
      <c r="G3499" t="s">
        <v>30</v>
      </c>
      <c r="H3499" s="4">
        <v>45708.017511574071</v>
      </c>
      <c r="I3499" t="b">
        <v>0</v>
      </c>
      <c r="J3499" t="b">
        <v>0</v>
      </c>
      <c r="K3499" t="s">
        <v>24</v>
      </c>
      <c r="L3499" t="s">
        <v>36</v>
      </c>
      <c r="N3499">
        <v>50</v>
      </c>
      <c r="O3499" t="s">
        <v>7413</v>
      </c>
    </row>
    <row r="3500" spans="1:16" x14ac:dyDescent="0.55000000000000004">
      <c r="A3500" t="s">
        <v>0</v>
      </c>
      <c r="B3500" t="s">
        <v>6983</v>
      </c>
      <c r="C3500" t="s">
        <v>39</v>
      </c>
      <c r="D3500" t="s">
        <v>3973</v>
      </c>
      <c r="E3500" t="s">
        <v>20</v>
      </c>
      <c r="F3500" t="b">
        <v>1</v>
      </c>
      <c r="G3500" t="s">
        <v>106</v>
      </c>
      <c r="H3500" s="4">
        <v>45708.018483796302</v>
      </c>
      <c r="I3500" t="b">
        <v>0</v>
      </c>
      <c r="J3500" t="b">
        <v>0</v>
      </c>
      <c r="K3500" t="s">
        <v>106</v>
      </c>
      <c r="L3500" t="s">
        <v>22</v>
      </c>
      <c r="M3500">
        <v>71500</v>
      </c>
      <c r="O3500" t="s">
        <v>6984</v>
      </c>
      <c r="P3500" t="s">
        <v>6985</v>
      </c>
    </row>
    <row r="3501" spans="1:16" x14ac:dyDescent="0.55000000000000004">
      <c r="A3501" t="s">
        <v>0</v>
      </c>
      <c r="B3501" t="s">
        <v>4495</v>
      </c>
      <c r="C3501" t="s">
        <v>140</v>
      </c>
      <c r="D3501" t="s">
        <v>3828</v>
      </c>
      <c r="E3501" t="s">
        <v>20</v>
      </c>
      <c r="F3501" t="b">
        <v>0</v>
      </c>
      <c r="G3501" t="s">
        <v>35</v>
      </c>
      <c r="H3501" s="4">
        <v>45708.04210648148</v>
      </c>
      <c r="I3501" t="b">
        <v>0</v>
      </c>
      <c r="J3501" t="b">
        <v>0</v>
      </c>
      <c r="K3501" t="s">
        <v>24</v>
      </c>
      <c r="L3501" t="s">
        <v>22</v>
      </c>
      <c r="M3501">
        <v>70000</v>
      </c>
      <c r="O3501" t="s">
        <v>4496</v>
      </c>
      <c r="P3501" t="s">
        <v>204</v>
      </c>
    </row>
    <row r="3502" spans="1:16" x14ac:dyDescent="0.55000000000000004">
      <c r="A3502" t="s">
        <v>0</v>
      </c>
      <c r="B3502" t="s">
        <v>2900</v>
      </c>
      <c r="C3502" t="s">
        <v>749</v>
      </c>
      <c r="D3502" t="s">
        <v>3828</v>
      </c>
      <c r="E3502" t="s">
        <v>20</v>
      </c>
      <c r="F3502" t="b">
        <v>0</v>
      </c>
      <c r="G3502" t="s">
        <v>30</v>
      </c>
      <c r="H3502" s="4">
        <v>45708.042280092603</v>
      </c>
      <c r="I3502" t="b">
        <v>0</v>
      </c>
      <c r="J3502" t="b">
        <v>1</v>
      </c>
      <c r="K3502" t="s">
        <v>24</v>
      </c>
      <c r="L3502" t="s">
        <v>22</v>
      </c>
      <c r="M3502">
        <v>82500</v>
      </c>
      <c r="O3502" t="s">
        <v>4497</v>
      </c>
      <c r="P3502" t="s">
        <v>3459</v>
      </c>
    </row>
    <row r="3503" spans="1:16" x14ac:dyDescent="0.55000000000000004">
      <c r="A3503" t="s">
        <v>2</v>
      </c>
      <c r="B3503" t="s">
        <v>7528</v>
      </c>
      <c r="C3503" t="s">
        <v>7529</v>
      </c>
      <c r="D3503" t="s">
        <v>3828</v>
      </c>
      <c r="E3503" t="s">
        <v>20</v>
      </c>
      <c r="F3503" t="b">
        <v>0</v>
      </c>
      <c r="G3503" t="s">
        <v>23</v>
      </c>
      <c r="H3503" s="4">
        <v>45708.059699074067</v>
      </c>
      <c r="I3503" t="b">
        <v>1</v>
      </c>
      <c r="J3503" t="b">
        <v>1</v>
      </c>
      <c r="K3503" t="s">
        <v>24</v>
      </c>
      <c r="L3503" t="s">
        <v>22</v>
      </c>
      <c r="M3503">
        <v>46000</v>
      </c>
      <c r="O3503" t="s">
        <v>7530</v>
      </c>
      <c r="P3503" t="s">
        <v>3540</v>
      </c>
    </row>
    <row r="3504" spans="1:16" x14ac:dyDescent="0.55000000000000004">
      <c r="A3504" t="s">
        <v>19</v>
      </c>
      <c r="B3504" t="s">
        <v>2448</v>
      </c>
      <c r="C3504" t="s">
        <v>1270</v>
      </c>
      <c r="D3504" t="s">
        <v>3973</v>
      </c>
      <c r="E3504" t="s">
        <v>20</v>
      </c>
      <c r="F3504" t="b">
        <v>0</v>
      </c>
      <c r="G3504" t="s">
        <v>23</v>
      </c>
      <c r="H3504" s="4">
        <v>45708.077384259261</v>
      </c>
      <c r="I3504" t="b">
        <v>0</v>
      </c>
      <c r="J3504" t="b">
        <v>1</v>
      </c>
      <c r="K3504" t="s">
        <v>24</v>
      </c>
      <c r="L3504" t="s">
        <v>36</v>
      </c>
      <c r="N3504">
        <v>56.5</v>
      </c>
      <c r="O3504" t="s">
        <v>5482</v>
      </c>
      <c r="P3504" t="s">
        <v>149</v>
      </c>
    </row>
    <row r="3505" spans="1:16" x14ac:dyDescent="0.55000000000000004">
      <c r="A3505" t="s">
        <v>2</v>
      </c>
      <c r="B3505" t="s">
        <v>4295</v>
      </c>
      <c r="C3505" t="s">
        <v>612</v>
      </c>
      <c r="D3505" t="s">
        <v>3973</v>
      </c>
      <c r="E3505" t="s">
        <v>20</v>
      </c>
      <c r="F3505" t="b">
        <v>0</v>
      </c>
      <c r="G3505" t="s">
        <v>27</v>
      </c>
      <c r="H3505" s="4">
        <v>45708.084456018521</v>
      </c>
      <c r="I3505" t="b">
        <v>0</v>
      </c>
      <c r="J3505" t="b">
        <v>0</v>
      </c>
      <c r="K3505" t="s">
        <v>24</v>
      </c>
      <c r="L3505" t="s">
        <v>22</v>
      </c>
      <c r="M3505">
        <v>142500</v>
      </c>
      <c r="O3505" t="s">
        <v>5482</v>
      </c>
      <c r="P3505" t="s">
        <v>7573</v>
      </c>
    </row>
    <row r="3506" spans="1:16" x14ac:dyDescent="0.55000000000000004">
      <c r="A3506" t="s">
        <v>0</v>
      </c>
      <c r="B3506" t="s">
        <v>7594</v>
      </c>
      <c r="C3506" t="s">
        <v>122</v>
      </c>
      <c r="D3506" t="s">
        <v>3957</v>
      </c>
      <c r="E3506" t="s">
        <v>20</v>
      </c>
      <c r="F3506" t="b">
        <v>0</v>
      </c>
      <c r="G3506" t="s">
        <v>52</v>
      </c>
      <c r="H3506" s="4">
        <v>45708.084652777783</v>
      </c>
      <c r="I3506" t="b">
        <v>0</v>
      </c>
      <c r="J3506" t="b">
        <v>1</v>
      </c>
      <c r="K3506" t="s">
        <v>24</v>
      </c>
      <c r="L3506" t="s">
        <v>36</v>
      </c>
      <c r="N3506">
        <v>18.795000076293949</v>
      </c>
      <c r="O3506" t="s">
        <v>7595</v>
      </c>
      <c r="P3506" t="s">
        <v>7596</v>
      </c>
    </row>
    <row r="3507" spans="1:16" x14ac:dyDescent="0.55000000000000004">
      <c r="A3507" t="s">
        <v>28</v>
      </c>
      <c r="B3507" t="s">
        <v>7414</v>
      </c>
      <c r="C3507" t="s">
        <v>192</v>
      </c>
      <c r="D3507" t="s">
        <v>3957</v>
      </c>
      <c r="E3507" t="s">
        <v>20</v>
      </c>
      <c r="F3507" t="b">
        <v>0</v>
      </c>
      <c r="G3507" t="s">
        <v>23</v>
      </c>
      <c r="H3507" s="4">
        <v>45708.09920138889</v>
      </c>
      <c r="I3507" t="b">
        <v>0</v>
      </c>
      <c r="J3507" t="b">
        <v>1</v>
      </c>
      <c r="K3507" t="s">
        <v>24</v>
      </c>
      <c r="L3507" t="s">
        <v>36</v>
      </c>
      <c r="N3507">
        <v>41.884998321533203</v>
      </c>
      <c r="O3507" t="s">
        <v>5013</v>
      </c>
      <c r="P3507" t="s">
        <v>7415</v>
      </c>
    </row>
    <row r="3508" spans="1:16" x14ac:dyDescent="0.55000000000000004">
      <c r="A3508" t="s">
        <v>40</v>
      </c>
      <c r="B3508" t="s">
        <v>7416</v>
      </c>
      <c r="C3508" t="s">
        <v>5404</v>
      </c>
      <c r="D3508" t="s">
        <v>3957</v>
      </c>
      <c r="E3508" t="s">
        <v>20</v>
      </c>
      <c r="F3508" t="b">
        <v>0</v>
      </c>
      <c r="G3508" t="s">
        <v>27</v>
      </c>
      <c r="H3508" s="4">
        <v>45708.100543981483</v>
      </c>
      <c r="I3508" t="b">
        <v>0</v>
      </c>
      <c r="J3508" t="b">
        <v>0</v>
      </c>
      <c r="K3508" t="s">
        <v>24</v>
      </c>
      <c r="L3508" t="s">
        <v>36</v>
      </c>
      <c r="N3508">
        <v>45.745002746582031</v>
      </c>
      <c r="O3508" t="s">
        <v>1422</v>
      </c>
      <c r="P3508" t="s">
        <v>7417</v>
      </c>
    </row>
    <row r="3509" spans="1:16" x14ac:dyDescent="0.55000000000000004">
      <c r="A3509" t="s">
        <v>2</v>
      </c>
      <c r="B3509" t="s">
        <v>7574</v>
      </c>
      <c r="C3509" t="s">
        <v>293</v>
      </c>
      <c r="D3509" t="s">
        <v>3973</v>
      </c>
      <c r="E3509" t="s">
        <v>20</v>
      </c>
      <c r="F3509" t="b">
        <v>0</v>
      </c>
      <c r="G3509" t="s">
        <v>41</v>
      </c>
      <c r="H3509" s="4">
        <v>45708.121493055558</v>
      </c>
      <c r="I3509" t="b">
        <v>0</v>
      </c>
      <c r="J3509" t="b">
        <v>1</v>
      </c>
      <c r="K3509" t="s">
        <v>24</v>
      </c>
      <c r="L3509" t="s">
        <v>36</v>
      </c>
      <c r="N3509">
        <v>40.375</v>
      </c>
      <c r="O3509" t="s">
        <v>7575</v>
      </c>
      <c r="P3509" t="s">
        <v>1597</v>
      </c>
    </row>
    <row r="3510" spans="1:16" x14ac:dyDescent="0.55000000000000004">
      <c r="A3510" t="s">
        <v>19</v>
      </c>
      <c r="B3510" t="s">
        <v>7418</v>
      </c>
      <c r="C3510" t="s">
        <v>122</v>
      </c>
      <c r="D3510" t="s">
        <v>3973</v>
      </c>
      <c r="E3510" t="s">
        <v>20</v>
      </c>
      <c r="F3510" t="b">
        <v>0</v>
      </c>
      <c r="G3510" t="s">
        <v>52</v>
      </c>
      <c r="H3510" s="4">
        <v>45708.246979166674</v>
      </c>
      <c r="I3510" t="b">
        <v>1</v>
      </c>
      <c r="J3510" t="b">
        <v>1</v>
      </c>
      <c r="K3510" t="s">
        <v>24</v>
      </c>
      <c r="L3510" t="s">
        <v>36</v>
      </c>
      <c r="N3510">
        <v>67.5</v>
      </c>
      <c r="O3510" t="s">
        <v>4344</v>
      </c>
      <c r="P3510" t="s">
        <v>2460</v>
      </c>
    </row>
    <row r="3511" spans="1:16" x14ac:dyDescent="0.55000000000000004">
      <c r="A3511" t="s">
        <v>0</v>
      </c>
      <c r="B3511" t="s">
        <v>7419</v>
      </c>
      <c r="C3511" t="s">
        <v>82</v>
      </c>
      <c r="D3511" t="s">
        <v>5915</v>
      </c>
      <c r="E3511" t="s">
        <v>20</v>
      </c>
      <c r="F3511" t="b">
        <v>0</v>
      </c>
      <c r="G3511" t="s">
        <v>27</v>
      </c>
      <c r="H3511" s="4">
        <v>45708.249976851846</v>
      </c>
      <c r="I3511" t="b">
        <v>0</v>
      </c>
      <c r="J3511" t="b">
        <v>1</v>
      </c>
      <c r="K3511" t="s">
        <v>24</v>
      </c>
      <c r="L3511" t="s">
        <v>22</v>
      </c>
      <c r="M3511">
        <v>169500</v>
      </c>
      <c r="O3511" t="s">
        <v>7420</v>
      </c>
      <c r="P3511" t="s">
        <v>2951</v>
      </c>
    </row>
    <row r="3512" spans="1:16" x14ac:dyDescent="0.55000000000000004">
      <c r="A3512" t="s">
        <v>0</v>
      </c>
      <c r="B3512" t="s">
        <v>1507</v>
      </c>
      <c r="C3512" t="s">
        <v>82</v>
      </c>
      <c r="D3512" t="s">
        <v>3973</v>
      </c>
      <c r="E3512" t="s">
        <v>20</v>
      </c>
      <c r="F3512" t="b">
        <v>0</v>
      </c>
      <c r="G3512" t="s">
        <v>27</v>
      </c>
      <c r="H3512" s="4">
        <v>45708.2500462963</v>
      </c>
      <c r="I3512" t="b">
        <v>0</v>
      </c>
      <c r="J3512" t="b">
        <v>1</v>
      </c>
      <c r="K3512" t="s">
        <v>24</v>
      </c>
      <c r="L3512" t="s">
        <v>22</v>
      </c>
      <c r="M3512">
        <v>83025</v>
      </c>
      <c r="O3512" t="s">
        <v>444</v>
      </c>
    </row>
    <row r="3513" spans="1:16" x14ac:dyDescent="0.55000000000000004">
      <c r="A3513" t="s">
        <v>0</v>
      </c>
      <c r="B3513" t="s">
        <v>0</v>
      </c>
      <c r="C3513" t="s">
        <v>2821</v>
      </c>
      <c r="D3513" t="s">
        <v>1051</v>
      </c>
      <c r="E3513" t="s">
        <v>20</v>
      </c>
      <c r="F3513" t="b">
        <v>0</v>
      </c>
      <c r="G3513" t="s">
        <v>41</v>
      </c>
      <c r="H3513" s="4">
        <v>45708.250231481477</v>
      </c>
      <c r="I3513" t="b">
        <v>1</v>
      </c>
      <c r="J3513" t="b">
        <v>1</v>
      </c>
      <c r="K3513" t="s">
        <v>24</v>
      </c>
      <c r="L3513" t="s">
        <v>36</v>
      </c>
      <c r="N3513">
        <v>30.5</v>
      </c>
      <c r="O3513" t="s">
        <v>1051</v>
      </c>
      <c r="P3513" t="s">
        <v>204</v>
      </c>
    </row>
    <row r="3514" spans="1:16" x14ac:dyDescent="0.55000000000000004">
      <c r="A3514" t="s">
        <v>0</v>
      </c>
      <c r="B3514" t="s">
        <v>0</v>
      </c>
      <c r="C3514" t="s">
        <v>585</v>
      </c>
      <c r="D3514" t="s">
        <v>3828</v>
      </c>
      <c r="E3514" t="s">
        <v>219</v>
      </c>
      <c r="F3514" t="b">
        <v>0</v>
      </c>
      <c r="G3514" t="s">
        <v>41</v>
      </c>
      <c r="H3514" s="4">
        <v>45708.250277777777</v>
      </c>
      <c r="I3514" t="b">
        <v>0</v>
      </c>
      <c r="J3514" t="b">
        <v>1</v>
      </c>
      <c r="K3514" t="s">
        <v>24</v>
      </c>
      <c r="L3514" t="s">
        <v>36</v>
      </c>
      <c r="N3514">
        <v>62.5</v>
      </c>
      <c r="O3514" t="s">
        <v>3776</v>
      </c>
      <c r="P3514" t="s">
        <v>1823</v>
      </c>
    </row>
    <row r="3515" spans="1:16" x14ac:dyDescent="0.55000000000000004">
      <c r="A3515" t="s">
        <v>25</v>
      </c>
      <c r="B3515" t="s">
        <v>7576</v>
      </c>
      <c r="C3515" t="s">
        <v>1322</v>
      </c>
      <c r="D3515" t="s">
        <v>3828</v>
      </c>
      <c r="E3515" t="s">
        <v>20</v>
      </c>
      <c r="F3515" t="b">
        <v>0</v>
      </c>
      <c r="G3515" t="s">
        <v>41</v>
      </c>
      <c r="H3515" s="4">
        <v>45708.250300925924</v>
      </c>
      <c r="I3515" t="b">
        <v>0</v>
      </c>
      <c r="J3515" t="b">
        <v>1</v>
      </c>
      <c r="K3515" t="s">
        <v>24</v>
      </c>
      <c r="L3515" t="s">
        <v>22</v>
      </c>
      <c r="M3515">
        <v>82500</v>
      </c>
      <c r="O3515" t="s">
        <v>3593</v>
      </c>
      <c r="P3515" t="s">
        <v>3529</v>
      </c>
    </row>
    <row r="3516" spans="1:16" x14ac:dyDescent="0.55000000000000004">
      <c r="A3516" t="s">
        <v>0</v>
      </c>
      <c r="B3516" t="s">
        <v>565</v>
      </c>
      <c r="C3516" t="s">
        <v>293</v>
      </c>
      <c r="D3516" t="s">
        <v>3973</v>
      </c>
      <c r="E3516" t="s">
        <v>51</v>
      </c>
      <c r="F3516" t="b">
        <v>0</v>
      </c>
      <c r="G3516" t="s">
        <v>41</v>
      </c>
      <c r="H3516" s="4">
        <v>45708.2503125</v>
      </c>
      <c r="I3516" t="b">
        <v>0</v>
      </c>
      <c r="J3516" t="b">
        <v>0</v>
      </c>
      <c r="K3516" t="s">
        <v>24</v>
      </c>
      <c r="L3516" t="s">
        <v>36</v>
      </c>
      <c r="N3516">
        <v>65.489997863769531</v>
      </c>
      <c r="O3516" t="s">
        <v>5558</v>
      </c>
      <c r="P3516" t="s">
        <v>5559</v>
      </c>
    </row>
    <row r="3517" spans="1:16" x14ac:dyDescent="0.55000000000000004">
      <c r="A3517" t="s">
        <v>25</v>
      </c>
      <c r="B3517" t="s">
        <v>7421</v>
      </c>
      <c r="C3517" t="s">
        <v>49</v>
      </c>
      <c r="D3517" t="s">
        <v>3108</v>
      </c>
      <c r="E3517" t="s">
        <v>20</v>
      </c>
      <c r="F3517" t="b">
        <v>0</v>
      </c>
      <c r="G3517" t="s">
        <v>41</v>
      </c>
      <c r="H3517" s="4">
        <v>45708.250462962962</v>
      </c>
      <c r="I3517" t="b">
        <v>0</v>
      </c>
      <c r="J3517" t="b">
        <v>1</v>
      </c>
      <c r="K3517" t="s">
        <v>24</v>
      </c>
      <c r="L3517" t="s">
        <v>22</v>
      </c>
      <c r="M3517">
        <v>220612</v>
      </c>
      <c r="O3517" t="s">
        <v>43</v>
      </c>
      <c r="P3517" t="s">
        <v>7422</v>
      </c>
    </row>
    <row r="3518" spans="1:16" x14ac:dyDescent="0.55000000000000004">
      <c r="A3518" t="s">
        <v>0</v>
      </c>
      <c r="B3518" t="s">
        <v>288</v>
      </c>
      <c r="C3518" t="s">
        <v>696</v>
      </c>
      <c r="D3518" t="s">
        <v>7423</v>
      </c>
      <c r="E3518" t="s">
        <v>51</v>
      </c>
      <c r="F3518" t="b">
        <v>0</v>
      </c>
      <c r="G3518" t="s">
        <v>30</v>
      </c>
      <c r="H3518" s="4">
        <v>45708.250902777778</v>
      </c>
      <c r="I3518" t="b">
        <v>1</v>
      </c>
      <c r="J3518" t="b">
        <v>1</v>
      </c>
      <c r="K3518" t="s">
        <v>24</v>
      </c>
      <c r="L3518" t="s">
        <v>36</v>
      </c>
      <c r="N3518">
        <v>25</v>
      </c>
      <c r="O3518" t="s">
        <v>2075</v>
      </c>
      <c r="P3518" t="s">
        <v>863</v>
      </c>
    </row>
    <row r="3519" spans="1:16" x14ac:dyDescent="0.55000000000000004">
      <c r="A3519" t="s">
        <v>1</v>
      </c>
      <c r="B3519" t="s">
        <v>5430</v>
      </c>
      <c r="C3519" t="s">
        <v>5431</v>
      </c>
      <c r="D3519" t="s">
        <v>4302</v>
      </c>
      <c r="E3519" t="s">
        <v>20</v>
      </c>
      <c r="F3519" t="b">
        <v>0</v>
      </c>
      <c r="G3519" t="s">
        <v>27</v>
      </c>
      <c r="H3519" s="4">
        <v>45708.25099537037</v>
      </c>
      <c r="I3519" t="b">
        <v>0</v>
      </c>
      <c r="J3519" t="b">
        <v>0</v>
      </c>
      <c r="K3519" t="s">
        <v>24</v>
      </c>
      <c r="L3519" t="s">
        <v>22</v>
      </c>
      <c r="M3519">
        <v>103409</v>
      </c>
      <c r="O3519" t="s">
        <v>905</v>
      </c>
    </row>
    <row r="3520" spans="1:16" x14ac:dyDescent="0.55000000000000004">
      <c r="A3520" t="s">
        <v>19</v>
      </c>
      <c r="B3520" t="s">
        <v>7424</v>
      </c>
      <c r="C3520" t="s">
        <v>985</v>
      </c>
      <c r="D3520" t="s">
        <v>3973</v>
      </c>
      <c r="E3520" t="s">
        <v>20</v>
      </c>
      <c r="F3520" t="b">
        <v>0</v>
      </c>
      <c r="G3520" t="s">
        <v>27</v>
      </c>
      <c r="H3520" s="4">
        <v>45708.251006944447</v>
      </c>
      <c r="I3520" t="b">
        <v>0</v>
      </c>
      <c r="J3520" t="b">
        <v>1</v>
      </c>
      <c r="K3520" t="s">
        <v>24</v>
      </c>
      <c r="L3520" t="s">
        <v>22</v>
      </c>
      <c r="M3520">
        <v>260000</v>
      </c>
      <c r="O3520" t="s">
        <v>575</v>
      </c>
    </row>
    <row r="3521" spans="1:16" x14ac:dyDescent="0.55000000000000004">
      <c r="A3521" t="s">
        <v>0</v>
      </c>
      <c r="B3521" t="s">
        <v>0</v>
      </c>
      <c r="C3521" t="s">
        <v>1226</v>
      </c>
      <c r="D3521" t="s">
        <v>3828</v>
      </c>
      <c r="E3521" t="s">
        <v>20</v>
      </c>
      <c r="F3521" t="b">
        <v>0</v>
      </c>
      <c r="G3521" t="s">
        <v>52</v>
      </c>
      <c r="H3521" s="4">
        <v>45708.251215277778</v>
      </c>
      <c r="I3521" t="b">
        <v>0</v>
      </c>
      <c r="J3521" t="b">
        <v>0</v>
      </c>
      <c r="K3521" t="s">
        <v>24</v>
      </c>
      <c r="L3521" t="s">
        <v>22</v>
      </c>
      <c r="M3521">
        <v>70000</v>
      </c>
      <c r="O3521" t="s">
        <v>5918</v>
      </c>
      <c r="P3521" t="s">
        <v>5919</v>
      </c>
    </row>
    <row r="3522" spans="1:16" x14ac:dyDescent="0.55000000000000004">
      <c r="A3522" t="s">
        <v>1</v>
      </c>
      <c r="B3522" t="s">
        <v>2392</v>
      </c>
      <c r="C3522" t="s">
        <v>808</v>
      </c>
      <c r="D3522" t="s">
        <v>4014</v>
      </c>
      <c r="E3522" t="s">
        <v>20</v>
      </c>
      <c r="F3522" t="b">
        <v>0</v>
      </c>
      <c r="G3522" t="s">
        <v>41</v>
      </c>
      <c r="H3522" s="4">
        <v>45708.251539351862</v>
      </c>
      <c r="I3522" t="b">
        <v>0</v>
      </c>
      <c r="J3522" t="b">
        <v>1</v>
      </c>
      <c r="K3522" t="s">
        <v>24</v>
      </c>
      <c r="L3522" t="s">
        <v>22</v>
      </c>
      <c r="M3522">
        <v>192500</v>
      </c>
      <c r="O3522" t="s">
        <v>3788</v>
      </c>
      <c r="P3522" t="s">
        <v>302</v>
      </c>
    </row>
    <row r="3523" spans="1:16" x14ac:dyDescent="0.55000000000000004">
      <c r="A3523" t="s">
        <v>1</v>
      </c>
      <c r="B3523" t="s">
        <v>7597</v>
      </c>
      <c r="C3523" t="s">
        <v>49</v>
      </c>
      <c r="D3523" t="s">
        <v>3973</v>
      </c>
      <c r="E3523" t="s">
        <v>20</v>
      </c>
      <c r="F3523" t="b">
        <v>0</v>
      </c>
      <c r="G3523" t="s">
        <v>41</v>
      </c>
      <c r="H3523" s="4">
        <v>45708.251585648148</v>
      </c>
      <c r="I3523" t="b">
        <v>0</v>
      </c>
      <c r="J3523" t="b">
        <v>1</v>
      </c>
      <c r="K3523" t="s">
        <v>24</v>
      </c>
      <c r="L3523" t="s">
        <v>22</v>
      </c>
      <c r="M3523">
        <v>171500</v>
      </c>
      <c r="O3523" t="s">
        <v>1883</v>
      </c>
      <c r="P3523" t="s">
        <v>1884</v>
      </c>
    </row>
    <row r="3524" spans="1:16" x14ac:dyDescent="0.55000000000000004">
      <c r="A3524" t="s">
        <v>1</v>
      </c>
      <c r="B3524" t="s">
        <v>661</v>
      </c>
      <c r="C3524" t="s">
        <v>1521</v>
      </c>
      <c r="D3524" t="s">
        <v>3973</v>
      </c>
      <c r="E3524" t="s">
        <v>20</v>
      </c>
      <c r="F3524" t="b">
        <v>0</v>
      </c>
      <c r="G3524" t="s">
        <v>52</v>
      </c>
      <c r="H3524" s="4">
        <v>45708.251643518517</v>
      </c>
      <c r="I3524" t="b">
        <v>0</v>
      </c>
      <c r="J3524" t="b">
        <v>0</v>
      </c>
      <c r="K3524" t="s">
        <v>24</v>
      </c>
      <c r="L3524" t="s">
        <v>22</v>
      </c>
      <c r="M3524">
        <v>81100</v>
      </c>
      <c r="O3524" t="s">
        <v>1549</v>
      </c>
    </row>
    <row r="3525" spans="1:16" x14ac:dyDescent="0.55000000000000004">
      <c r="A3525" t="s">
        <v>1</v>
      </c>
      <c r="B3525" t="s">
        <v>661</v>
      </c>
      <c r="C3525" t="s">
        <v>386</v>
      </c>
      <c r="D3525" t="s">
        <v>3828</v>
      </c>
      <c r="E3525" t="s">
        <v>20</v>
      </c>
      <c r="F3525" t="b">
        <v>0</v>
      </c>
      <c r="G3525" t="s">
        <v>41</v>
      </c>
      <c r="H3525" s="4">
        <v>45708.251944444448</v>
      </c>
      <c r="I3525" t="b">
        <v>0</v>
      </c>
      <c r="J3525" t="b">
        <v>1</v>
      </c>
      <c r="K3525" t="s">
        <v>24</v>
      </c>
      <c r="L3525" t="s">
        <v>22</v>
      </c>
      <c r="M3525">
        <v>127275.203125</v>
      </c>
      <c r="O3525" t="s">
        <v>7425</v>
      </c>
      <c r="P3525" t="s">
        <v>7426</v>
      </c>
    </row>
    <row r="3526" spans="1:16" x14ac:dyDescent="0.55000000000000004">
      <c r="A3526" t="s">
        <v>2</v>
      </c>
      <c r="B3526" t="s">
        <v>1544</v>
      </c>
      <c r="C3526" t="s">
        <v>39</v>
      </c>
      <c r="D3526" t="s">
        <v>4014</v>
      </c>
      <c r="E3526" t="s">
        <v>20</v>
      </c>
      <c r="F3526" t="b">
        <v>1</v>
      </c>
      <c r="G3526" t="s">
        <v>610</v>
      </c>
      <c r="H3526" s="4">
        <v>45708.257430555554</v>
      </c>
      <c r="I3526" t="b">
        <v>0</v>
      </c>
      <c r="J3526" t="b">
        <v>1</v>
      </c>
      <c r="K3526" t="s">
        <v>610</v>
      </c>
      <c r="L3526" t="s">
        <v>22</v>
      </c>
      <c r="M3526">
        <v>184000</v>
      </c>
      <c r="O3526" t="s">
        <v>3016</v>
      </c>
      <c r="P3526" t="s">
        <v>6878</v>
      </c>
    </row>
    <row r="3527" spans="1:16" x14ac:dyDescent="0.55000000000000004">
      <c r="A3527" t="s">
        <v>0</v>
      </c>
      <c r="B3527" t="s">
        <v>7427</v>
      </c>
      <c r="C3527" t="s">
        <v>3180</v>
      </c>
      <c r="D3527" t="s">
        <v>2208</v>
      </c>
      <c r="E3527" t="s">
        <v>20</v>
      </c>
      <c r="F3527" t="b">
        <v>0</v>
      </c>
      <c r="G3527" t="s">
        <v>23</v>
      </c>
      <c r="H3527" s="4">
        <v>45708.269016203703</v>
      </c>
      <c r="I3527" t="b">
        <v>0</v>
      </c>
      <c r="J3527" t="b">
        <v>0</v>
      </c>
      <c r="K3527" t="s">
        <v>24</v>
      </c>
      <c r="L3527" t="s">
        <v>36</v>
      </c>
      <c r="N3527">
        <v>33.5</v>
      </c>
      <c r="O3527" t="s">
        <v>3375</v>
      </c>
      <c r="P3527" t="s">
        <v>963</v>
      </c>
    </row>
    <row r="3528" spans="1:16" x14ac:dyDescent="0.55000000000000004">
      <c r="A3528" t="s">
        <v>2</v>
      </c>
      <c r="B3528" t="s">
        <v>2</v>
      </c>
      <c r="C3528" t="s">
        <v>7428</v>
      </c>
      <c r="D3528" t="s">
        <v>4972</v>
      </c>
      <c r="E3528" t="s">
        <v>20</v>
      </c>
      <c r="F3528" t="b">
        <v>0</v>
      </c>
      <c r="G3528" t="s">
        <v>226</v>
      </c>
      <c r="H3528" s="4">
        <v>45708.273310185177</v>
      </c>
      <c r="I3528" t="b">
        <v>1</v>
      </c>
      <c r="J3528" t="b">
        <v>0</v>
      </c>
      <c r="K3528" t="s">
        <v>226</v>
      </c>
      <c r="L3528" t="s">
        <v>22</v>
      </c>
      <c r="M3528">
        <v>65000</v>
      </c>
      <c r="O3528" t="s">
        <v>7429</v>
      </c>
      <c r="P3528" t="s">
        <v>7430</v>
      </c>
    </row>
    <row r="3529" spans="1:16" x14ac:dyDescent="0.55000000000000004">
      <c r="A3529" t="s">
        <v>2</v>
      </c>
      <c r="B3529" t="s">
        <v>392</v>
      </c>
      <c r="C3529" t="s">
        <v>39</v>
      </c>
      <c r="D3529" t="s">
        <v>3968</v>
      </c>
      <c r="E3529" t="s">
        <v>20</v>
      </c>
      <c r="F3529" t="b">
        <v>1</v>
      </c>
      <c r="G3529" t="s">
        <v>1247</v>
      </c>
      <c r="H3529" s="4">
        <v>45708.280081018522</v>
      </c>
      <c r="I3529" t="b">
        <v>1</v>
      </c>
      <c r="J3529" t="b">
        <v>0</v>
      </c>
      <c r="K3529" t="s">
        <v>1247</v>
      </c>
      <c r="L3529" t="s">
        <v>22</v>
      </c>
      <c r="M3529">
        <v>70000</v>
      </c>
      <c r="O3529" t="s">
        <v>7096</v>
      </c>
      <c r="P3529" t="s">
        <v>7097</v>
      </c>
    </row>
    <row r="3530" spans="1:16" x14ac:dyDescent="0.55000000000000004">
      <c r="A3530" t="s">
        <v>19</v>
      </c>
      <c r="B3530" t="s">
        <v>7519</v>
      </c>
      <c r="C3530" t="s">
        <v>213</v>
      </c>
      <c r="D3530" t="s">
        <v>2208</v>
      </c>
      <c r="E3530" t="s">
        <v>20</v>
      </c>
      <c r="F3530" t="b">
        <v>0</v>
      </c>
      <c r="G3530" t="s">
        <v>41</v>
      </c>
      <c r="H3530" s="4">
        <v>45708.292048611111</v>
      </c>
      <c r="I3530" t="b">
        <v>0</v>
      </c>
      <c r="J3530" t="b">
        <v>1</v>
      </c>
      <c r="K3530" t="s">
        <v>24</v>
      </c>
      <c r="L3530" t="s">
        <v>22</v>
      </c>
      <c r="M3530">
        <v>193000</v>
      </c>
      <c r="O3530" t="s">
        <v>405</v>
      </c>
      <c r="P3530" t="s">
        <v>7520</v>
      </c>
    </row>
    <row r="3531" spans="1:16" x14ac:dyDescent="0.55000000000000004">
      <c r="A3531" t="s">
        <v>0</v>
      </c>
      <c r="B3531" t="s">
        <v>1219</v>
      </c>
      <c r="C3531" t="s">
        <v>142</v>
      </c>
      <c r="D3531" t="s">
        <v>4084</v>
      </c>
      <c r="E3531" t="s">
        <v>20</v>
      </c>
      <c r="F3531" t="b">
        <v>0</v>
      </c>
      <c r="G3531" t="s">
        <v>27</v>
      </c>
      <c r="H3531" s="4">
        <v>45708.292048611111</v>
      </c>
      <c r="I3531" t="b">
        <v>0</v>
      </c>
      <c r="J3531" t="b">
        <v>0</v>
      </c>
      <c r="K3531" t="s">
        <v>24</v>
      </c>
      <c r="L3531" t="s">
        <v>36</v>
      </c>
      <c r="N3531">
        <v>69.930000305175781</v>
      </c>
      <c r="O3531" t="s">
        <v>2527</v>
      </c>
      <c r="P3531" t="s">
        <v>7598</v>
      </c>
    </row>
    <row r="3532" spans="1:16" x14ac:dyDescent="0.55000000000000004">
      <c r="A3532" t="s">
        <v>2</v>
      </c>
      <c r="B3532" t="s">
        <v>7431</v>
      </c>
      <c r="C3532" t="s">
        <v>172</v>
      </c>
      <c r="D3532" t="s">
        <v>2208</v>
      </c>
      <c r="E3532" t="s">
        <v>20</v>
      </c>
      <c r="F3532" t="b">
        <v>0</v>
      </c>
      <c r="G3532" t="s">
        <v>27</v>
      </c>
      <c r="H3532" s="4">
        <v>45708.293217592603</v>
      </c>
      <c r="I3532" t="b">
        <v>0</v>
      </c>
      <c r="J3532" t="b">
        <v>0</v>
      </c>
      <c r="K3532" t="s">
        <v>24</v>
      </c>
      <c r="L3532" t="s">
        <v>22</v>
      </c>
      <c r="M3532">
        <v>180000</v>
      </c>
      <c r="O3532" t="s">
        <v>2868</v>
      </c>
      <c r="P3532" t="s">
        <v>7432</v>
      </c>
    </row>
    <row r="3533" spans="1:16" x14ac:dyDescent="0.55000000000000004">
      <c r="A3533" t="s">
        <v>28</v>
      </c>
      <c r="B3533" t="s">
        <v>7577</v>
      </c>
      <c r="C3533" t="s">
        <v>39</v>
      </c>
      <c r="D3533" t="s">
        <v>3985</v>
      </c>
      <c r="E3533" t="s">
        <v>20</v>
      </c>
      <c r="F3533" t="b">
        <v>1</v>
      </c>
      <c r="G3533" t="s">
        <v>2713</v>
      </c>
      <c r="H3533" s="4">
        <v>45708.294016203698</v>
      </c>
      <c r="I3533" t="b">
        <v>0</v>
      </c>
      <c r="J3533" t="b">
        <v>1</v>
      </c>
      <c r="K3533" t="s">
        <v>2713</v>
      </c>
      <c r="L3533" t="s">
        <v>22</v>
      </c>
      <c r="M3533">
        <v>138433.5</v>
      </c>
      <c r="O3533" t="s">
        <v>7578</v>
      </c>
    </row>
    <row r="3534" spans="1:16" x14ac:dyDescent="0.55000000000000004">
      <c r="A3534" t="s">
        <v>2</v>
      </c>
      <c r="B3534" t="s">
        <v>7579</v>
      </c>
      <c r="C3534" t="s">
        <v>39</v>
      </c>
      <c r="D3534" t="s">
        <v>7580</v>
      </c>
      <c r="E3534" t="s">
        <v>20</v>
      </c>
      <c r="F3534" t="b">
        <v>1</v>
      </c>
      <c r="G3534" t="s">
        <v>816</v>
      </c>
      <c r="H3534" s="4">
        <v>45708.29515046296</v>
      </c>
      <c r="I3534" t="b">
        <v>0</v>
      </c>
      <c r="J3534" t="b">
        <v>0</v>
      </c>
      <c r="K3534" t="s">
        <v>816</v>
      </c>
      <c r="L3534" t="s">
        <v>22</v>
      </c>
      <c r="M3534">
        <v>87500</v>
      </c>
      <c r="O3534" t="s">
        <v>7580</v>
      </c>
      <c r="P3534" t="s">
        <v>7581</v>
      </c>
    </row>
    <row r="3535" spans="1:16" x14ac:dyDescent="0.55000000000000004">
      <c r="A3535" t="s">
        <v>0</v>
      </c>
      <c r="B3535" t="s">
        <v>4222</v>
      </c>
      <c r="D3535" t="s">
        <v>4220</v>
      </c>
      <c r="E3535" t="s">
        <v>20</v>
      </c>
      <c r="F3535" t="b">
        <v>0</v>
      </c>
      <c r="G3535" t="s">
        <v>1420</v>
      </c>
      <c r="H3535" s="4">
        <v>45708.298101851848</v>
      </c>
      <c r="I3535" t="b">
        <v>0</v>
      </c>
      <c r="J3535" t="b">
        <v>0</v>
      </c>
      <c r="K3535" t="s">
        <v>1420</v>
      </c>
      <c r="L3535" t="s">
        <v>22</v>
      </c>
      <c r="M3535">
        <v>65000</v>
      </c>
      <c r="O3535" t="s">
        <v>2946</v>
      </c>
      <c r="P3535" t="s">
        <v>1374</v>
      </c>
    </row>
    <row r="3536" spans="1:16" x14ac:dyDescent="0.55000000000000004">
      <c r="A3536" t="s">
        <v>1</v>
      </c>
      <c r="B3536" t="s">
        <v>7433</v>
      </c>
      <c r="C3536" t="s">
        <v>39</v>
      </c>
      <c r="D3536" t="s">
        <v>7434</v>
      </c>
      <c r="E3536" t="s">
        <v>20</v>
      </c>
      <c r="F3536" t="b">
        <v>1</v>
      </c>
      <c r="G3536" t="s">
        <v>1833</v>
      </c>
      <c r="H3536" s="4">
        <v>45708.299421296288</v>
      </c>
      <c r="I3536" t="b">
        <v>1</v>
      </c>
      <c r="J3536" t="b">
        <v>0</v>
      </c>
      <c r="K3536" t="s">
        <v>1833</v>
      </c>
      <c r="L3536" t="s">
        <v>22</v>
      </c>
      <c r="M3536">
        <v>47500</v>
      </c>
      <c r="O3536" t="s">
        <v>1426</v>
      </c>
    </row>
    <row r="3537" spans="1:16" x14ac:dyDescent="0.55000000000000004">
      <c r="A3537" t="s">
        <v>0</v>
      </c>
      <c r="B3537" t="s">
        <v>3335</v>
      </c>
      <c r="C3537" t="s">
        <v>160</v>
      </c>
      <c r="D3537" t="s">
        <v>4084</v>
      </c>
      <c r="E3537" t="s">
        <v>20</v>
      </c>
      <c r="F3537" t="b">
        <v>0</v>
      </c>
      <c r="G3537" t="s">
        <v>52</v>
      </c>
      <c r="H3537" s="4">
        <v>45708.303819444453</v>
      </c>
      <c r="I3537" t="b">
        <v>0</v>
      </c>
      <c r="J3537" t="b">
        <v>1</v>
      </c>
      <c r="K3537" t="s">
        <v>24</v>
      </c>
      <c r="L3537" t="s">
        <v>22</v>
      </c>
      <c r="M3537">
        <v>137500</v>
      </c>
      <c r="O3537" t="s">
        <v>88</v>
      </c>
      <c r="P3537" t="s">
        <v>7435</v>
      </c>
    </row>
    <row r="3538" spans="1:16" x14ac:dyDescent="0.55000000000000004">
      <c r="A3538" t="s">
        <v>89</v>
      </c>
      <c r="B3538" t="s">
        <v>7582</v>
      </c>
      <c r="C3538" t="s">
        <v>39</v>
      </c>
      <c r="D3538" t="s">
        <v>4627</v>
      </c>
      <c r="E3538" t="s">
        <v>20</v>
      </c>
      <c r="F3538" t="b">
        <v>1</v>
      </c>
      <c r="G3538" t="s">
        <v>4062</v>
      </c>
      <c r="H3538" s="4">
        <v>45708.308275462958</v>
      </c>
      <c r="I3538" t="b">
        <v>1</v>
      </c>
      <c r="J3538" t="b">
        <v>0</v>
      </c>
      <c r="K3538" t="s">
        <v>4062</v>
      </c>
      <c r="L3538" t="s">
        <v>22</v>
      </c>
      <c r="M3538">
        <v>170000</v>
      </c>
      <c r="O3538" t="s">
        <v>7583</v>
      </c>
      <c r="P3538" t="s">
        <v>7584</v>
      </c>
    </row>
    <row r="3539" spans="1:16" x14ac:dyDescent="0.55000000000000004">
      <c r="A3539" t="s">
        <v>89</v>
      </c>
      <c r="B3539" t="s">
        <v>7531</v>
      </c>
      <c r="C3539" t="s">
        <v>7532</v>
      </c>
      <c r="D3539" t="s">
        <v>4035</v>
      </c>
      <c r="E3539" t="s">
        <v>20</v>
      </c>
      <c r="F3539" t="b">
        <v>0</v>
      </c>
      <c r="G3539" t="s">
        <v>1119</v>
      </c>
      <c r="H3539" s="4">
        <v>45708.31212962963</v>
      </c>
      <c r="I3539" t="b">
        <v>0</v>
      </c>
      <c r="J3539" t="b">
        <v>0</v>
      </c>
      <c r="K3539" t="s">
        <v>1119</v>
      </c>
      <c r="L3539" t="s">
        <v>22</v>
      </c>
      <c r="M3539">
        <v>275000</v>
      </c>
      <c r="O3539" t="s">
        <v>7533</v>
      </c>
      <c r="P3539" t="s">
        <v>274</v>
      </c>
    </row>
    <row r="3540" spans="1:16" x14ac:dyDescent="0.55000000000000004">
      <c r="A3540" t="s">
        <v>89</v>
      </c>
      <c r="B3540" t="s">
        <v>7534</v>
      </c>
      <c r="C3540" t="s">
        <v>1420</v>
      </c>
      <c r="D3540" t="s">
        <v>4220</v>
      </c>
      <c r="E3540" t="s">
        <v>20</v>
      </c>
      <c r="F3540" t="b">
        <v>0</v>
      </c>
      <c r="G3540" t="s">
        <v>1420</v>
      </c>
      <c r="H3540" s="4">
        <v>45708.317175925928</v>
      </c>
      <c r="I3540" t="b">
        <v>0</v>
      </c>
      <c r="J3540" t="b">
        <v>0</v>
      </c>
      <c r="K3540" t="s">
        <v>1420</v>
      </c>
      <c r="L3540" t="s">
        <v>22</v>
      </c>
      <c r="M3540">
        <v>174400</v>
      </c>
      <c r="O3540" t="s">
        <v>1773</v>
      </c>
      <c r="P3540" t="s">
        <v>7535</v>
      </c>
    </row>
    <row r="3541" spans="1:16" x14ac:dyDescent="0.55000000000000004">
      <c r="A3541" t="s">
        <v>139</v>
      </c>
      <c r="B3541" t="s">
        <v>7436</v>
      </c>
      <c r="C3541" t="s">
        <v>2500</v>
      </c>
      <c r="D3541" t="s">
        <v>3970</v>
      </c>
      <c r="E3541" t="s">
        <v>20</v>
      </c>
      <c r="F3541" t="b">
        <v>0</v>
      </c>
      <c r="G3541" t="s">
        <v>41</v>
      </c>
      <c r="H3541" s="4">
        <v>45708.333784722221</v>
      </c>
      <c r="I3541" t="b">
        <v>0</v>
      </c>
      <c r="J3541" t="b">
        <v>1</v>
      </c>
      <c r="K3541" t="s">
        <v>24</v>
      </c>
      <c r="L3541" t="s">
        <v>22</v>
      </c>
      <c r="M3541">
        <v>96000</v>
      </c>
      <c r="O3541" t="s">
        <v>7437</v>
      </c>
    </row>
    <row r="3542" spans="1:16" x14ac:dyDescent="0.55000000000000004">
      <c r="A3542" t="s">
        <v>40</v>
      </c>
      <c r="B3542" t="s">
        <v>7438</v>
      </c>
      <c r="C3542" t="s">
        <v>151</v>
      </c>
      <c r="D3542" t="s">
        <v>5133</v>
      </c>
      <c r="E3542" t="s">
        <v>20</v>
      </c>
      <c r="F3542" t="b">
        <v>0</v>
      </c>
      <c r="G3542" t="s">
        <v>30</v>
      </c>
      <c r="H3542" s="4">
        <v>45708.334583333337</v>
      </c>
      <c r="I3542" t="b">
        <v>0</v>
      </c>
      <c r="J3542" t="b">
        <v>1</v>
      </c>
      <c r="K3542" t="s">
        <v>24</v>
      </c>
      <c r="L3542" t="s">
        <v>22</v>
      </c>
      <c r="M3542">
        <v>149743</v>
      </c>
      <c r="O3542" t="s">
        <v>7439</v>
      </c>
      <c r="P3542" t="s">
        <v>7440</v>
      </c>
    </row>
    <row r="3543" spans="1:16" x14ac:dyDescent="0.55000000000000004">
      <c r="A3543" t="s">
        <v>19</v>
      </c>
      <c r="B3543" t="s">
        <v>7557</v>
      </c>
      <c r="C3543" t="s">
        <v>453</v>
      </c>
      <c r="D3543" t="s">
        <v>3957</v>
      </c>
      <c r="E3543" t="s">
        <v>20</v>
      </c>
      <c r="F3543" t="b">
        <v>0</v>
      </c>
      <c r="G3543" t="s">
        <v>27</v>
      </c>
      <c r="H3543" s="4">
        <v>45708.334618055553</v>
      </c>
      <c r="I3543" t="b">
        <v>0</v>
      </c>
      <c r="J3543" t="b">
        <v>0</v>
      </c>
      <c r="K3543" t="s">
        <v>24</v>
      </c>
      <c r="L3543" t="s">
        <v>36</v>
      </c>
      <c r="N3543">
        <v>51.239997863769531</v>
      </c>
      <c r="O3543" t="s">
        <v>349</v>
      </c>
      <c r="P3543" t="s">
        <v>7558</v>
      </c>
    </row>
    <row r="3544" spans="1:16" x14ac:dyDescent="0.55000000000000004">
      <c r="A3544" t="s">
        <v>2</v>
      </c>
      <c r="B3544" t="s">
        <v>7441</v>
      </c>
      <c r="C3544" t="s">
        <v>29</v>
      </c>
      <c r="D3544" t="s">
        <v>3957</v>
      </c>
      <c r="E3544" t="s">
        <v>20</v>
      </c>
      <c r="F3544" t="b">
        <v>0</v>
      </c>
      <c r="G3544" t="s">
        <v>27</v>
      </c>
      <c r="H3544" s="4">
        <v>45708.334675925929</v>
      </c>
      <c r="I3544" t="b">
        <v>0</v>
      </c>
      <c r="J3544" t="b">
        <v>1</v>
      </c>
      <c r="K3544" t="s">
        <v>24</v>
      </c>
      <c r="L3544" t="s">
        <v>36</v>
      </c>
      <c r="N3544">
        <v>38.215000152587891</v>
      </c>
      <c r="O3544" t="s">
        <v>2768</v>
      </c>
      <c r="P3544" t="s">
        <v>128</v>
      </c>
    </row>
    <row r="3545" spans="1:16" x14ac:dyDescent="0.55000000000000004">
      <c r="A3545" t="s">
        <v>2</v>
      </c>
      <c r="B3545" t="s">
        <v>1676</v>
      </c>
      <c r="C3545" t="s">
        <v>92</v>
      </c>
      <c r="D3545" t="s">
        <v>4090</v>
      </c>
      <c r="E3545" t="s">
        <v>20</v>
      </c>
      <c r="F3545" t="b">
        <v>0</v>
      </c>
      <c r="G3545" t="s">
        <v>35</v>
      </c>
      <c r="H3545" s="4">
        <v>45708.335509259261</v>
      </c>
      <c r="I3545" t="b">
        <v>0</v>
      </c>
      <c r="J3545" t="b">
        <v>0</v>
      </c>
      <c r="K3545" t="s">
        <v>24</v>
      </c>
      <c r="L3545" t="s">
        <v>22</v>
      </c>
      <c r="M3545">
        <v>125000</v>
      </c>
      <c r="O3545" t="s">
        <v>202</v>
      </c>
      <c r="P3545" t="s">
        <v>7559</v>
      </c>
    </row>
    <row r="3546" spans="1:16" x14ac:dyDescent="0.55000000000000004">
      <c r="A3546" t="s">
        <v>2</v>
      </c>
      <c r="B3546" t="s">
        <v>6099</v>
      </c>
      <c r="C3546" t="s">
        <v>324</v>
      </c>
      <c r="D3546" t="s">
        <v>4084</v>
      </c>
      <c r="E3546" t="s">
        <v>20</v>
      </c>
      <c r="F3546" t="b">
        <v>0</v>
      </c>
      <c r="G3546" t="s">
        <v>27</v>
      </c>
      <c r="H3546" s="4">
        <v>45708.336689814823</v>
      </c>
      <c r="I3546" t="b">
        <v>0</v>
      </c>
      <c r="J3546" t="b">
        <v>0</v>
      </c>
      <c r="K3546" t="s">
        <v>24</v>
      </c>
      <c r="L3546" t="s">
        <v>36</v>
      </c>
      <c r="N3546">
        <v>67.5</v>
      </c>
      <c r="O3546" t="s">
        <v>654</v>
      </c>
      <c r="P3546" t="s">
        <v>6100</v>
      </c>
    </row>
    <row r="3547" spans="1:16" x14ac:dyDescent="0.55000000000000004">
      <c r="A3547" t="s">
        <v>2</v>
      </c>
      <c r="B3547" t="s">
        <v>7442</v>
      </c>
      <c r="C3547" t="s">
        <v>6313</v>
      </c>
      <c r="D3547" t="s">
        <v>3970</v>
      </c>
      <c r="E3547" t="s">
        <v>20</v>
      </c>
      <c r="F3547" t="b">
        <v>0</v>
      </c>
      <c r="G3547" t="s">
        <v>1420</v>
      </c>
      <c r="H3547" s="4">
        <v>45708.350810185177</v>
      </c>
      <c r="I3547" t="b">
        <v>0</v>
      </c>
      <c r="J3547" t="b">
        <v>0</v>
      </c>
      <c r="K3547" t="s">
        <v>1420</v>
      </c>
      <c r="L3547" t="s">
        <v>22</v>
      </c>
      <c r="M3547">
        <v>109605.5</v>
      </c>
      <c r="O3547" t="s">
        <v>7443</v>
      </c>
      <c r="P3547" t="s">
        <v>7444</v>
      </c>
    </row>
    <row r="3548" spans="1:16" x14ac:dyDescent="0.55000000000000004">
      <c r="A3548" t="s">
        <v>0</v>
      </c>
      <c r="B3548" t="s">
        <v>7536</v>
      </c>
      <c r="C3548" t="s">
        <v>3225</v>
      </c>
      <c r="D3548" t="s">
        <v>3828</v>
      </c>
      <c r="E3548" t="s">
        <v>20</v>
      </c>
      <c r="F3548" t="b">
        <v>0</v>
      </c>
      <c r="G3548" t="s">
        <v>27</v>
      </c>
      <c r="H3548" s="4">
        <v>45708.375081018523</v>
      </c>
      <c r="I3548" t="b">
        <v>1</v>
      </c>
      <c r="J3548" t="b">
        <v>1</v>
      </c>
      <c r="K3548" t="s">
        <v>24</v>
      </c>
      <c r="L3548" t="s">
        <v>22</v>
      </c>
      <c r="M3548">
        <v>80000</v>
      </c>
      <c r="O3548" t="s">
        <v>7537</v>
      </c>
      <c r="P3548" t="s">
        <v>7538</v>
      </c>
    </row>
    <row r="3549" spans="1:16" x14ac:dyDescent="0.55000000000000004">
      <c r="A3549" t="s">
        <v>0</v>
      </c>
      <c r="B3549" t="s">
        <v>7445</v>
      </c>
      <c r="C3549" t="s">
        <v>39</v>
      </c>
      <c r="D3549" t="s">
        <v>3828</v>
      </c>
      <c r="E3549" t="s">
        <v>20</v>
      </c>
      <c r="F3549" t="b">
        <v>1</v>
      </c>
      <c r="G3549" t="s">
        <v>27</v>
      </c>
      <c r="H3549" s="4">
        <v>45708.375150462962</v>
      </c>
      <c r="I3549" t="b">
        <v>1</v>
      </c>
      <c r="J3549" t="b">
        <v>0</v>
      </c>
      <c r="K3549" t="s">
        <v>24</v>
      </c>
      <c r="L3549" t="s">
        <v>22</v>
      </c>
      <c r="M3549">
        <v>163085</v>
      </c>
      <c r="O3549" t="s">
        <v>7446</v>
      </c>
      <c r="P3549" t="s">
        <v>709</v>
      </c>
    </row>
    <row r="3550" spans="1:16" x14ac:dyDescent="0.55000000000000004">
      <c r="A3550" t="s">
        <v>0</v>
      </c>
      <c r="B3550" t="s">
        <v>7447</v>
      </c>
      <c r="C3550" t="s">
        <v>585</v>
      </c>
      <c r="D3550" t="s">
        <v>4084</v>
      </c>
      <c r="E3550" t="s">
        <v>20</v>
      </c>
      <c r="F3550" t="b">
        <v>0</v>
      </c>
      <c r="G3550" t="s">
        <v>41</v>
      </c>
      <c r="H3550" s="4">
        <v>45708.375474537039</v>
      </c>
      <c r="I3550" t="b">
        <v>0</v>
      </c>
      <c r="J3550" t="b">
        <v>0</v>
      </c>
      <c r="K3550" t="s">
        <v>24</v>
      </c>
      <c r="L3550" t="s">
        <v>22</v>
      </c>
      <c r="M3550">
        <v>125000</v>
      </c>
      <c r="O3550" t="s">
        <v>374</v>
      </c>
      <c r="P3550" t="s">
        <v>7448</v>
      </c>
    </row>
    <row r="3551" spans="1:16" x14ac:dyDescent="0.55000000000000004">
      <c r="A3551" t="s">
        <v>1</v>
      </c>
      <c r="B3551" t="s">
        <v>4431</v>
      </c>
      <c r="C3551" t="s">
        <v>949</v>
      </c>
      <c r="D3551" t="s">
        <v>4432</v>
      </c>
      <c r="E3551" t="s">
        <v>20</v>
      </c>
      <c r="F3551" t="b">
        <v>0</v>
      </c>
      <c r="G3551" t="s">
        <v>30</v>
      </c>
      <c r="H3551" s="4">
        <v>45708.376006944447</v>
      </c>
      <c r="I3551" t="b">
        <v>0</v>
      </c>
      <c r="J3551" t="b">
        <v>1</v>
      </c>
      <c r="K3551" t="s">
        <v>24</v>
      </c>
      <c r="L3551" t="s">
        <v>22</v>
      </c>
      <c r="M3551">
        <v>99000</v>
      </c>
      <c r="O3551" t="s">
        <v>1763</v>
      </c>
      <c r="P3551" t="s">
        <v>4433</v>
      </c>
    </row>
    <row r="3552" spans="1:16" x14ac:dyDescent="0.55000000000000004">
      <c r="A3552" t="s">
        <v>0</v>
      </c>
      <c r="B3552" t="s">
        <v>5421</v>
      </c>
      <c r="C3552" t="s">
        <v>372</v>
      </c>
      <c r="D3552" t="s">
        <v>3957</v>
      </c>
      <c r="E3552" t="s">
        <v>34</v>
      </c>
      <c r="F3552" t="b">
        <v>0</v>
      </c>
      <c r="G3552" t="s">
        <v>27</v>
      </c>
      <c r="H3552" s="4">
        <v>45708.416701388887</v>
      </c>
      <c r="I3552" t="b">
        <v>1</v>
      </c>
      <c r="J3552" t="b">
        <v>0</v>
      </c>
      <c r="K3552" t="s">
        <v>24</v>
      </c>
      <c r="L3552" t="s">
        <v>36</v>
      </c>
      <c r="N3552">
        <v>27.979999542236332</v>
      </c>
      <c r="O3552" t="s">
        <v>4622</v>
      </c>
    </row>
    <row r="3553" spans="1:16" x14ac:dyDescent="0.55000000000000004">
      <c r="A3553" t="s">
        <v>40</v>
      </c>
      <c r="B3553" t="s">
        <v>7449</v>
      </c>
      <c r="C3553" t="s">
        <v>1546</v>
      </c>
      <c r="D3553" t="s">
        <v>3828</v>
      </c>
      <c r="E3553" t="s">
        <v>20</v>
      </c>
      <c r="F3553" t="b">
        <v>0</v>
      </c>
      <c r="G3553" t="s">
        <v>27</v>
      </c>
      <c r="H3553" s="4">
        <v>45708.417939814812</v>
      </c>
      <c r="I3553" t="b">
        <v>0</v>
      </c>
      <c r="J3553" t="b">
        <v>1</v>
      </c>
      <c r="K3553" t="s">
        <v>24</v>
      </c>
      <c r="L3553" t="s">
        <v>22</v>
      </c>
      <c r="M3553">
        <v>162225</v>
      </c>
      <c r="O3553" t="s">
        <v>254</v>
      </c>
      <c r="P3553" t="s">
        <v>7450</v>
      </c>
    </row>
    <row r="3554" spans="1:16" x14ac:dyDescent="0.55000000000000004">
      <c r="A3554" t="s">
        <v>40</v>
      </c>
      <c r="B3554" t="s">
        <v>2541</v>
      </c>
      <c r="C3554" t="s">
        <v>3347</v>
      </c>
      <c r="D3554" t="s">
        <v>3973</v>
      </c>
      <c r="E3554" t="s">
        <v>20</v>
      </c>
      <c r="F3554" t="b">
        <v>0</v>
      </c>
      <c r="G3554" t="s">
        <v>27</v>
      </c>
      <c r="H3554" s="4">
        <v>45708.418842592589</v>
      </c>
      <c r="I3554" t="b">
        <v>0</v>
      </c>
      <c r="J3554" t="b">
        <v>1</v>
      </c>
      <c r="K3554" t="s">
        <v>24</v>
      </c>
      <c r="L3554" t="s">
        <v>22</v>
      </c>
      <c r="M3554">
        <v>110500</v>
      </c>
      <c r="O3554" t="s">
        <v>2227</v>
      </c>
      <c r="P3554" t="s">
        <v>4333</v>
      </c>
    </row>
    <row r="3555" spans="1:16" x14ac:dyDescent="0.55000000000000004">
      <c r="A3555" t="s">
        <v>2</v>
      </c>
      <c r="B3555" t="s">
        <v>4385</v>
      </c>
      <c r="C3555" t="s">
        <v>3515</v>
      </c>
      <c r="D3555" t="s">
        <v>2208</v>
      </c>
      <c r="E3555" t="s">
        <v>34</v>
      </c>
      <c r="F3555" t="b">
        <v>0</v>
      </c>
      <c r="G3555" t="s">
        <v>41</v>
      </c>
      <c r="H3555" s="4">
        <v>45708.418923611112</v>
      </c>
      <c r="I3555" t="b">
        <v>0</v>
      </c>
      <c r="J3555" t="b">
        <v>1</v>
      </c>
      <c r="K3555" t="s">
        <v>24</v>
      </c>
      <c r="L3555" t="s">
        <v>22</v>
      </c>
      <c r="M3555">
        <v>165000</v>
      </c>
      <c r="O3555" t="s">
        <v>428</v>
      </c>
      <c r="P3555" t="s">
        <v>7451</v>
      </c>
    </row>
    <row r="3556" spans="1:16" x14ac:dyDescent="0.55000000000000004">
      <c r="A3556" t="s">
        <v>2</v>
      </c>
      <c r="B3556" t="s">
        <v>506</v>
      </c>
      <c r="C3556" t="s">
        <v>7585</v>
      </c>
      <c r="D3556" t="s">
        <v>2208</v>
      </c>
      <c r="E3556" t="s">
        <v>34</v>
      </c>
      <c r="F3556" t="b">
        <v>0</v>
      </c>
      <c r="G3556" t="s">
        <v>30</v>
      </c>
      <c r="H3556" s="4">
        <v>45708.419374999998</v>
      </c>
      <c r="I3556" t="b">
        <v>0</v>
      </c>
      <c r="J3556" t="b">
        <v>1</v>
      </c>
      <c r="K3556" t="s">
        <v>24</v>
      </c>
      <c r="L3556" t="s">
        <v>22</v>
      </c>
      <c r="M3556">
        <v>135000</v>
      </c>
      <c r="O3556" t="s">
        <v>428</v>
      </c>
      <c r="P3556" t="s">
        <v>4786</v>
      </c>
    </row>
    <row r="3557" spans="1:16" x14ac:dyDescent="0.55000000000000004">
      <c r="A3557" t="s">
        <v>28</v>
      </c>
      <c r="B3557" t="s">
        <v>642</v>
      </c>
      <c r="C3557" t="s">
        <v>696</v>
      </c>
      <c r="D3557" t="s">
        <v>3973</v>
      </c>
      <c r="E3557" t="s">
        <v>20</v>
      </c>
      <c r="F3557" t="b">
        <v>0</v>
      </c>
      <c r="G3557" t="s">
        <v>30</v>
      </c>
      <c r="H3557" s="4">
        <v>45708.420115740737</v>
      </c>
      <c r="I3557" t="b">
        <v>0</v>
      </c>
      <c r="J3557" t="b">
        <v>1</v>
      </c>
      <c r="K3557" t="s">
        <v>24</v>
      </c>
      <c r="L3557" t="s">
        <v>22</v>
      </c>
      <c r="M3557">
        <v>147000</v>
      </c>
      <c r="O3557" t="s">
        <v>950</v>
      </c>
      <c r="P3557" t="s">
        <v>6325</v>
      </c>
    </row>
    <row r="3558" spans="1:16" x14ac:dyDescent="0.55000000000000004">
      <c r="A3558" t="s">
        <v>89</v>
      </c>
      <c r="B3558" t="s">
        <v>7452</v>
      </c>
      <c r="C3558" t="s">
        <v>7313</v>
      </c>
      <c r="D3558" t="s">
        <v>2208</v>
      </c>
      <c r="E3558" t="s">
        <v>34</v>
      </c>
      <c r="F3558" t="b">
        <v>0</v>
      </c>
      <c r="G3558" t="s">
        <v>41</v>
      </c>
      <c r="H3558" s="4">
        <v>45708.433148148149</v>
      </c>
      <c r="I3558" t="b">
        <v>0</v>
      </c>
      <c r="J3558" t="b">
        <v>1</v>
      </c>
      <c r="K3558" t="s">
        <v>24</v>
      </c>
      <c r="L3558" t="s">
        <v>22</v>
      </c>
      <c r="M3558">
        <v>195000</v>
      </c>
      <c r="O3558" t="s">
        <v>428</v>
      </c>
      <c r="P3558" t="s">
        <v>7453</v>
      </c>
    </row>
    <row r="3559" spans="1:16" x14ac:dyDescent="0.55000000000000004">
      <c r="A3559" t="s">
        <v>2</v>
      </c>
      <c r="B3559" t="s">
        <v>6517</v>
      </c>
      <c r="C3559" t="s">
        <v>151</v>
      </c>
      <c r="D3559" t="s">
        <v>3973</v>
      </c>
      <c r="E3559" t="s">
        <v>20</v>
      </c>
      <c r="F3559" t="b">
        <v>0</v>
      </c>
      <c r="G3559" t="s">
        <v>30</v>
      </c>
      <c r="H3559" s="4">
        <v>45708.45925925926</v>
      </c>
      <c r="I3559" t="b">
        <v>0</v>
      </c>
      <c r="J3559" t="b">
        <v>1</v>
      </c>
      <c r="K3559" t="s">
        <v>24</v>
      </c>
      <c r="L3559" t="s">
        <v>22</v>
      </c>
      <c r="M3559">
        <v>140500</v>
      </c>
      <c r="O3559" t="s">
        <v>6518</v>
      </c>
      <c r="P3559" t="s">
        <v>6519</v>
      </c>
    </row>
    <row r="3560" spans="1:16" x14ac:dyDescent="0.55000000000000004">
      <c r="A3560" t="s">
        <v>2</v>
      </c>
      <c r="B3560" t="s">
        <v>307</v>
      </c>
      <c r="C3560" t="s">
        <v>39</v>
      </c>
      <c r="D3560" t="s">
        <v>7454</v>
      </c>
      <c r="E3560" t="s">
        <v>20</v>
      </c>
      <c r="F3560" t="b">
        <v>1</v>
      </c>
      <c r="G3560" t="s">
        <v>1094</v>
      </c>
      <c r="H3560" s="4">
        <v>45708.489560185182</v>
      </c>
      <c r="I3560" t="b">
        <v>1</v>
      </c>
      <c r="J3560" t="b">
        <v>0</v>
      </c>
      <c r="K3560" t="s">
        <v>1094</v>
      </c>
      <c r="L3560" t="s">
        <v>22</v>
      </c>
      <c r="M3560">
        <v>200000</v>
      </c>
      <c r="O3560" t="s">
        <v>7455</v>
      </c>
      <c r="P3560" t="s">
        <v>1818</v>
      </c>
    </row>
    <row r="3561" spans="1:16" x14ac:dyDescent="0.55000000000000004">
      <c r="A3561" t="s">
        <v>0</v>
      </c>
      <c r="B3561" t="s">
        <v>0</v>
      </c>
      <c r="C3561" t="s">
        <v>7560</v>
      </c>
      <c r="D3561" t="s">
        <v>7547</v>
      </c>
      <c r="E3561" t="s">
        <v>34</v>
      </c>
      <c r="F3561" t="b">
        <v>0</v>
      </c>
      <c r="G3561" t="s">
        <v>41</v>
      </c>
      <c r="H3561" s="4">
        <v>45708.500532407408</v>
      </c>
      <c r="I3561" t="b">
        <v>0</v>
      </c>
      <c r="J3561" t="b">
        <v>0</v>
      </c>
      <c r="K3561" t="s">
        <v>24</v>
      </c>
      <c r="L3561" t="s">
        <v>36</v>
      </c>
      <c r="N3561">
        <v>15</v>
      </c>
      <c r="O3561" t="s">
        <v>7548</v>
      </c>
      <c r="P3561" t="s">
        <v>61</v>
      </c>
    </row>
    <row r="3562" spans="1:16" x14ac:dyDescent="0.55000000000000004">
      <c r="A3562" t="s">
        <v>1</v>
      </c>
      <c r="B3562" t="s">
        <v>2955</v>
      </c>
      <c r="C3562" t="s">
        <v>2765</v>
      </c>
      <c r="D3562" t="s">
        <v>3973</v>
      </c>
      <c r="E3562" t="s">
        <v>20</v>
      </c>
      <c r="F3562" t="b">
        <v>0</v>
      </c>
      <c r="G3562" t="s">
        <v>52</v>
      </c>
      <c r="H3562" s="4">
        <v>45708.500891203701</v>
      </c>
      <c r="I3562" t="b">
        <v>0</v>
      </c>
      <c r="J3562" t="b">
        <v>1</v>
      </c>
      <c r="K3562" t="s">
        <v>24</v>
      </c>
      <c r="L3562" t="s">
        <v>22</v>
      </c>
      <c r="M3562">
        <v>174000</v>
      </c>
      <c r="O3562" t="s">
        <v>5482</v>
      </c>
      <c r="P3562" t="s">
        <v>603</v>
      </c>
    </row>
    <row r="3563" spans="1:16" x14ac:dyDescent="0.55000000000000004">
      <c r="A3563" t="s">
        <v>2</v>
      </c>
      <c r="B3563" t="s">
        <v>7406</v>
      </c>
      <c r="C3563" t="s">
        <v>3608</v>
      </c>
      <c r="D3563" t="s">
        <v>3973</v>
      </c>
      <c r="E3563" t="s">
        <v>20</v>
      </c>
      <c r="F3563" t="b">
        <v>0</v>
      </c>
      <c r="G3563" t="s">
        <v>27</v>
      </c>
      <c r="H3563" s="4">
        <v>45708.501215277778</v>
      </c>
      <c r="I3563" t="b">
        <v>0</v>
      </c>
      <c r="J3563" t="b">
        <v>0</v>
      </c>
      <c r="K3563" t="s">
        <v>24</v>
      </c>
      <c r="L3563" t="s">
        <v>22</v>
      </c>
      <c r="M3563">
        <v>82850</v>
      </c>
      <c r="O3563" t="s">
        <v>5482</v>
      </c>
      <c r="P3563" t="s">
        <v>3772</v>
      </c>
    </row>
    <row r="3564" spans="1:16" x14ac:dyDescent="0.55000000000000004">
      <c r="A3564" t="s">
        <v>89</v>
      </c>
      <c r="B3564" t="s">
        <v>7599</v>
      </c>
      <c r="C3564" t="s">
        <v>151</v>
      </c>
      <c r="D3564" t="s">
        <v>3973</v>
      </c>
      <c r="E3564" t="s">
        <v>20</v>
      </c>
      <c r="F3564" t="b">
        <v>0</v>
      </c>
      <c r="G3564" t="s">
        <v>27</v>
      </c>
      <c r="H3564" s="4">
        <v>45708.501469907409</v>
      </c>
      <c r="I3564" t="b">
        <v>1</v>
      </c>
      <c r="J3564" t="b">
        <v>0</v>
      </c>
      <c r="K3564" t="s">
        <v>24</v>
      </c>
      <c r="L3564" t="s">
        <v>22</v>
      </c>
      <c r="M3564">
        <v>235000</v>
      </c>
      <c r="O3564" t="s">
        <v>435</v>
      </c>
      <c r="P3564" t="s">
        <v>7600</v>
      </c>
    </row>
    <row r="3565" spans="1:16" x14ac:dyDescent="0.55000000000000004">
      <c r="A3565" t="s">
        <v>1</v>
      </c>
      <c r="B3565" t="s">
        <v>5636</v>
      </c>
      <c r="C3565" t="s">
        <v>236</v>
      </c>
      <c r="D3565" t="s">
        <v>3957</v>
      </c>
      <c r="E3565" t="s">
        <v>34</v>
      </c>
      <c r="F3565" t="b">
        <v>0</v>
      </c>
      <c r="G3565" t="s">
        <v>27</v>
      </c>
      <c r="H3565" s="4">
        <v>45708.501550925917</v>
      </c>
      <c r="I3565" t="b">
        <v>0</v>
      </c>
      <c r="J3565" t="b">
        <v>1</v>
      </c>
      <c r="K3565" t="s">
        <v>24</v>
      </c>
      <c r="L3565" t="s">
        <v>36</v>
      </c>
      <c r="N3565">
        <v>46.050003051757813</v>
      </c>
      <c r="O3565" t="s">
        <v>5637</v>
      </c>
      <c r="P3565" t="s">
        <v>5638</v>
      </c>
    </row>
    <row r="3566" spans="1:16" x14ac:dyDescent="0.55000000000000004">
      <c r="A3566" t="s">
        <v>40</v>
      </c>
      <c r="B3566" t="s">
        <v>7601</v>
      </c>
      <c r="C3566" t="s">
        <v>395</v>
      </c>
      <c r="D3566" t="s">
        <v>4328</v>
      </c>
      <c r="E3566" t="s">
        <v>20</v>
      </c>
      <c r="F3566" t="b">
        <v>0</v>
      </c>
      <c r="G3566" t="s">
        <v>27</v>
      </c>
      <c r="H3566" s="4">
        <v>45708.501585648148</v>
      </c>
      <c r="I3566" t="b">
        <v>0</v>
      </c>
      <c r="J3566" t="b">
        <v>1</v>
      </c>
      <c r="K3566" t="s">
        <v>24</v>
      </c>
      <c r="L3566" t="s">
        <v>22</v>
      </c>
      <c r="M3566">
        <v>165000</v>
      </c>
      <c r="O3566" t="s">
        <v>123</v>
      </c>
      <c r="P3566" t="s">
        <v>7602</v>
      </c>
    </row>
    <row r="3567" spans="1:16" x14ac:dyDescent="0.55000000000000004">
      <c r="A3567" t="s">
        <v>2</v>
      </c>
      <c r="B3567" t="s">
        <v>7456</v>
      </c>
      <c r="C3567" t="s">
        <v>114</v>
      </c>
      <c r="D3567" t="s">
        <v>3973</v>
      </c>
      <c r="E3567" t="s">
        <v>20</v>
      </c>
      <c r="F3567" t="b">
        <v>0</v>
      </c>
      <c r="G3567" t="s">
        <v>27</v>
      </c>
      <c r="H3567" s="4">
        <v>45708.501689814817</v>
      </c>
      <c r="I3567" t="b">
        <v>0</v>
      </c>
      <c r="J3567" t="b">
        <v>1</v>
      </c>
      <c r="K3567" t="s">
        <v>24</v>
      </c>
      <c r="L3567" t="s">
        <v>22</v>
      </c>
      <c r="M3567">
        <v>207500</v>
      </c>
      <c r="O3567" t="s">
        <v>341</v>
      </c>
      <c r="P3567" t="s">
        <v>7457</v>
      </c>
    </row>
    <row r="3568" spans="1:16" x14ac:dyDescent="0.55000000000000004">
      <c r="A3568" t="s">
        <v>1</v>
      </c>
      <c r="B3568" t="s">
        <v>7561</v>
      </c>
      <c r="C3568" t="s">
        <v>713</v>
      </c>
      <c r="D3568" t="s">
        <v>3973</v>
      </c>
      <c r="E3568" t="s">
        <v>20</v>
      </c>
      <c r="F3568" t="b">
        <v>0</v>
      </c>
      <c r="G3568" t="s">
        <v>27</v>
      </c>
      <c r="H3568" s="4">
        <v>45708.501770833333</v>
      </c>
      <c r="I3568" t="b">
        <v>0</v>
      </c>
      <c r="J3568" t="b">
        <v>1</v>
      </c>
      <c r="K3568" t="s">
        <v>24</v>
      </c>
      <c r="L3568" t="s">
        <v>22</v>
      </c>
      <c r="M3568">
        <v>113750</v>
      </c>
      <c r="O3568" t="s">
        <v>5482</v>
      </c>
      <c r="P3568" t="s">
        <v>7562</v>
      </c>
    </row>
    <row r="3569" spans="1:16" x14ac:dyDescent="0.55000000000000004">
      <c r="A3569" t="s">
        <v>1</v>
      </c>
      <c r="B3569" t="s">
        <v>844</v>
      </c>
      <c r="C3569" t="s">
        <v>3608</v>
      </c>
      <c r="D3569" t="s">
        <v>3973</v>
      </c>
      <c r="E3569" t="s">
        <v>20</v>
      </c>
      <c r="F3569" t="b">
        <v>0</v>
      </c>
      <c r="G3569" t="s">
        <v>30</v>
      </c>
      <c r="H3569" s="4">
        <v>45708.502858796302</v>
      </c>
      <c r="I3569" t="b">
        <v>0</v>
      </c>
      <c r="J3569" t="b">
        <v>0</v>
      </c>
      <c r="K3569" t="s">
        <v>24</v>
      </c>
      <c r="L3569" t="s">
        <v>22</v>
      </c>
      <c r="M3569">
        <v>174500</v>
      </c>
      <c r="O3569" t="s">
        <v>5482</v>
      </c>
      <c r="P3569" t="s">
        <v>302</v>
      </c>
    </row>
    <row r="3570" spans="1:16" x14ac:dyDescent="0.55000000000000004">
      <c r="A3570" t="s">
        <v>40</v>
      </c>
      <c r="B3570" t="s">
        <v>6048</v>
      </c>
      <c r="C3570" t="s">
        <v>194</v>
      </c>
      <c r="D3570" t="s">
        <v>4035</v>
      </c>
      <c r="E3570" t="s">
        <v>20</v>
      </c>
      <c r="F3570" t="b">
        <v>0</v>
      </c>
      <c r="G3570" t="s">
        <v>158</v>
      </c>
      <c r="H3570" s="4">
        <v>45708.504050925927</v>
      </c>
      <c r="I3570" t="b">
        <v>1</v>
      </c>
      <c r="J3570" t="b">
        <v>0</v>
      </c>
      <c r="K3570" t="s">
        <v>158</v>
      </c>
      <c r="L3570" t="s">
        <v>22</v>
      </c>
      <c r="M3570">
        <v>86459.5</v>
      </c>
      <c r="O3570" t="s">
        <v>6045</v>
      </c>
      <c r="P3570" t="s">
        <v>6049</v>
      </c>
    </row>
    <row r="3571" spans="1:16" x14ac:dyDescent="0.55000000000000004">
      <c r="A3571" t="s">
        <v>28</v>
      </c>
      <c r="B3571" t="s">
        <v>7458</v>
      </c>
      <c r="C3571" t="s">
        <v>39</v>
      </c>
      <c r="D3571" t="s">
        <v>3973</v>
      </c>
      <c r="E3571" t="s">
        <v>20</v>
      </c>
      <c r="F3571" t="b">
        <v>1</v>
      </c>
      <c r="G3571" t="s">
        <v>106</v>
      </c>
      <c r="H3571" s="4">
        <v>45708.50849537037</v>
      </c>
      <c r="I3571" t="b">
        <v>0</v>
      </c>
      <c r="J3571" t="b">
        <v>0</v>
      </c>
      <c r="K3571" t="s">
        <v>106</v>
      </c>
      <c r="L3571" t="s">
        <v>36</v>
      </c>
      <c r="N3571">
        <v>50</v>
      </c>
      <c r="O3571" t="s">
        <v>7413</v>
      </c>
      <c r="P3571" t="s">
        <v>7459</v>
      </c>
    </row>
    <row r="3572" spans="1:16" x14ac:dyDescent="0.55000000000000004">
      <c r="A3572" t="s">
        <v>0</v>
      </c>
      <c r="B3572" t="s">
        <v>0</v>
      </c>
      <c r="C3572" t="s">
        <v>569</v>
      </c>
      <c r="D3572" t="s">
        <v>7547</v>
      </c>
      <c r="E3572" t="s">
        <v>34</v>
      </c>
      <c r="F3572" t="b">
        <v>0</v>
      </c>
      <c r="G3572" t="s">
        <v>52</v>
      </c>
      <c r="H3572" s="4">
        <v>45708.515636574077</v>
      </c>
      <c r="I3572" t="b">
        <v>0</v>
      </c>
      <c r="J3572" t="b">
        <v>0</v>
      </c>
      <c r="K3572" t="s">
        <v>24</v>
      </c>
      <c r="L3572" t="s">
        <v>36</v>
      </c>
      <c r="N3572">
        <v>15</v>
      </c>
      <c r="O3572" t="s">
        <v>7548</v>
      </c>
      <c r="P3572" t="s">
        <v>61</v>
      </c>
    </row>
    <row r="3573" spans="1:16" x14ac:dyDescent="0.55000000000000004">
      <c r="A3573" t="s">
        <v>0</v>
      </c>
      <c r="B3573" t="s">
        <v>7586</v>
      </c>
      <c r="C3573" t="s">
        <v>1343</v>
      </c>
      <c r="D3573" t="s">
        <v>2208</v>
      </c>
      <c r="E3573" t="s">
        <v>20</v>
      </c>
      <c r="F3573" t="b">
        <v>0</v>
      </c>
      <c r="G3573" t="s">
        <v>27</v>
      </c>
      <c r="H3573" s="4">
        <v>45708.541712962957</v>
      </c>
      <c r="I3573" t="b">
        <v>0</v>
      </c>
      <c r="J3573" t="b">
        <v>1</v>
      </c>
      <c r="K3573" t="s">
        <v>24</v>
      </c>
      <c r="L3573" t="s">
        <v>22</v>
      </c>
      <c r="M3573">
        <v>60700</v>
      </c>
      <c r="O3573" t="s">
        <v>2918</v>
      </c>
      <c r="P3573" t="s">
        <v>1711</v>
      </c>
    </row>
    <row r="3574" spans="1:16" x14ac:dyDescent="0.55000000000000004">
      <c r="A3574" t="s">
        <v>0</v>
      </c>
      <c r="B3574" t="s">
        <v>731</v>
      </c>
      <c r="C3574" t="s">
        <v>82</v>
      </c>
      <c r="D3574" t="s">
        <v>3957</v>
      </c>
      <c r="E3574" t="s">
        <v>34</v>
      </c>
      <c r="F3574" t="b">
        <v>0</v>
      </c>
      <c r="G3574" t="s">
        <v>27</v>
      </c>
      <c r="H3574" s="4">
        <v>45708.541724537034</v>
      </c>
      <c r="I3574" t="b">
        <v>0</v>
      </c>
      <c r="J3574" t="b">
        <v>0</v>
      </c>
      <c r="K3574" t="s">
        <v>24</v>
      </c>
      <c r="L3574" t="s">
        <v>36</v>
      </c>
      <c r="N3574">
        <v>27.979999542236332</v>
      </c>
      <c r="O3574" t="s">
        <v>1567</v>
      </c>
      <c r="P3574" t="s">
        <v>7603</v>
      </c>
    </row>
    <row r="3575" spans="1:16" x14ac:dyDescent="0.55000000000000004">
      <c r="A3575" t="s">
        <v>139</v>
      </c>
      <c r="B3575" t="s">
        <v>7460</v>
      </c>
      <c r="C3575" t="s">
        <v>1867</v>
      </c>
      <c r="D3575" t="s">
        <v>2208</v>
      </c>
      <c r="E3575" t="s">
        <v>105</v>
      </c>
      <c r="F3575" t="b">
        <v>0</v>
      </c>
      <c r="G3575" t="s">
        <v>27</v>
      </c>
      <c r="H3575" s="4">
        <v>45708.54178240741</v>
      </c>
      <c r="I3575" t="b">
        <v>0</v>
      </c>
      <c r="J3575" t="b">
        <v>1</v>
      </c>
      <c r="K3575" t="s">
        <v>24</v>
      </c>
      <c r="L3575" t="s">
        <v>22</v>
      </c>
      <c r="M3575">
        <v>93500</v>
      </c>
      <c r="O3575" t="s">
        <v>7461</v>
      </c>
      <c r="P3575" t="s">
        <v>2014</v>
      </c>
    </row>
    <row r="3576" spans="1:16" x14ac:dyDescent="0.55000000000000004">
      <c r="A3576" t="s">
        <v>25</v>
      </c>
      <c r="B3576" t="s">
        <v>7587</v>
      </c>
      <c r="C3576" t="s">
        <v>622</v>
      </c>
      <c r="D3576" t="s">
        <v>3973</v>
      </c>
      <c r="E3576" t="s">
        <v>20</v>
      </c>
      <c r="F3576" t="b">
        <v>0</v>
      </c>
      <c r="G3576" t="s">
        <v>35</v>
      </c>
      <c r="H3576" s="4">
        <v>45708.542071759257</v>
      </c>
      <c r="I3576" t="b">
        <v>0</v>
      </c>
      <c r="J3576" t="b">
        <v>1</v>
      </c>
      <c r="K3576" t="s">
        <v>24</v>
      </c>
      <c r="L3576" t="s">
        <v>22</v>
      </c>
      <c r="M3576">
        <v>115850</v>
      </c>
      <c r="O3576" t="s">
        <v>7588</v>
      </c>
      <c r="P3576" t="s">
        <v>66</v>
      </c>
    </row>
    <row r="3577" spans="1:16" x14ac:dyDescent="0.55000000000000004">
      <c r="A3577" t="s">
        <v>1</v>
      </c>
      <c r="B3577" t="s">
        <v>2473</v>
      </c>
      <c r="C3577" t="s">
        <v>1845</v>
      </c>
      <c r="D3577" t="s">
        <v>4084</v>
      </c>
      <c r="E3577" t="s">
        <v>20</v>
      </c>
      <c r="F3577" t="b">
        <v>0</v>
      </c>
      <c r="G3577" t="s">
        <v>27</v>
      </c>
      <c r="H3577" s="4">
        <v>45708.543252314812</v>
      </c>
      <c r="I3577" t="b">
        <v>0</v>
      </c>
      <c r="J3577" t="b">
        <v>1</v>
      </c>
      <c r="K3577" t="s">
        <v>24</v>
      </c>
      <c r="L3577" t="s">
        <v>22</v>
      </c>
      <c r="M3577">
        <v>145000</v>
      </c>
      <c r="O3577" t="s">
        <v>1388</v>
      </c>
      <c r="P3577" t="s">
        <v>7462</v>
      </c>
    </row>
    <row r="3578" spans="1:16" x14ac:dyDescent="0.55000000000000004">
      <c r="A3578" t="s">
        <v>89</v>
      </c>
      <c r="B3578" t="s">
        <v>7604</v>
      </c>
      <c r="C3578" t="s">
        <v>151</v>
      </c>
      <c r="D3578" t="s">
        <v>3973</v>
      </c>
      <c r="E3578" t="s">
        <v>20</v>
      </c>
      <c r="F3578" t="b">
        <v>0</v>
      </c>
      <c r="G3578" t="s">
        <v>30</v>
      </c>
      <c r="H3578" s="4">
        <v>45708.543344907397</v>
      </c>
      <c r="I3578" t="b">
        <v>0</v>
      </c>
      <c r="J3578" t="b">
        <v>1</v>
      </c>
      <c r="K3578" t="s">
        <v>24</v>
      </c>
      <c r="L3578" t="s">
        <v>22</v>
      </c>
      <c r="M3578">
        <v>77500</v>
      </c>
      <c r="O3578" t="s">
        <v>7605</v>
      </c>
      <c r="P3578" t="s">
        <v>7606</v>
      </c>
    </row>
    <row r="3579" spans="1:16" x14ac:dyDescent="0.55000000000000004">
      <c r="A3579" t="s">
        <v>40</v>
      </c>
      <c r="B3579" t="s">
        <v>7463</v>
      </c>
      <c r="C3579" t="s">
        <v>2701</v>
      </c>
      <c r="D3579" t="s">
        <v>3828</v>
      </c>
      <c r="E3579" t="s">
        <v>20</v>
      </c>
      <c r="F3579" t="b">
        <v>0</v>
      </c>
      <c r="G3579" t="s">
        <v>41</v>
      </c>
      <c r="H3579" s="4">
        <v>45708.543657407397</v>
      </c>
      <c r="I3579" t="b">
        <v>1</v>
      </c>
      <c r="J3579" t="b">
        <v>1</v>
      </c>
      <c r="K3579" t="s">
        <v>24</v>
      </c>
      <c r="L3579" t="s">
        <v>36</v>
      </c>
      <c r="N3579">
        <v>60</v>
      </c>
      <c r="O3579" t="s">
        <v>7464</v>
      </c>
      <c r="P3579" t="s">
        <v>7465</v>
      </c>
    </row>
    <row r="3580" spans="1:16" x14ac:dyDescent="0.55000000000000004">
      <c r="A3580" t="s">
        <v>19</v>
      </c>
      <c r="B3580" t="s">
        <v>7466</v>
      </c>
      <c r="C3580" t="s">
        <v>2765</v>
      </c>
      <c r="D3580" t="s">
        <v>3957</v>
      </c>
      <c r="E3580" t="s">
        <v>20</v>
      </c>
      <c r="F3580" t="b">
        <v>0</v>
      </c>
      <c r="G3580" t="s">
        <v>23</v>
      </c>
      <c r="H3580" s="4">
        <v>45708.581053240741</v>
      </c>
      <c r="I3580" t="b">
        <v>0</v>
      </c>
      <c r="J3580" t="b">
        <v>1</v>
      </c>
      <c r="K3580" t="s">
        <v>24</v>
      </c>
      <c r="L3580" t="s">
        <v>36</v>
      </c>
      <c r="N3580">
        <v>11.335000038146971</v>
      </c>
      <c r="O3580" t="s">
        <v>254</v>
      </c>
      <c r="P3580" t="s">
        <v>1637</v>
      </c>
    </row>
    <row r="3581" spans="1:16" x14ac:dyDescent="0.55000000000000004">
      <c r="A3581" t="s">
        <v>0</v>
      </c>
      <c r="B3581" t="s">
        <v>7549</v>
      </c>
      <c r="C3581" t="s">
        <v>484</v>
      </c>
      <c r="D3581" t="s">
        <v>3828</v>
      </c>
      <c r="E3581" t="s">
        <v>20</v>
      </c>
      <c r="F3581" t="b">
        <v>0</v>
      </c>
      <c r="G3581" t="s">
        <v>27</v>
      </c>
      <c r="H3581" s="4">
        <v>45708.583402777767</v>
      </c>
      <c r="I3581" t="b">
        <v>0</v>
      </c>
      <c r="J3581" t="b">
        <v>1</v>
      </c>
      <c r="K3581" t="s">
        <v>24</v>
      </c>
      <c r="L3581" t="s">
        <v>22</v>
      </c>
      <c r="M3581">
        <v>70000</v>
      </c>
      <c r="O3581" t="s">
        <v>7550</v>
      </c>
      <c r="P3581" t="s">
        <v>280</v>
      </c>
    </row>
    <row r="3582" spans="1:16" x14ac:dyDescent="0.55000000000000004">
      <c r="A3582" t="s">
        <v>0</v>
      </c>
      <c r="B3582" t="s">
        <v>7467</v>
      </c>
      <c r="C3582" t="s">
        <v>859</v>
      </c>
      <c r="D3582" t="s">
        <v>3957</v>
      </c>
      <c r="E3582" t="s">
        <v>20</v>
      </c>
      <c r="F3582" t="b">
        <v>0</v>
      </c>
      <c r="G3582" t="s">
        <v>27</v>
      </c>
      <c r="H3582" s="4">
        <v>45708.583518518521</v>
      </c>
      <c r="I3582" t="b">
        <v>0</v>
      </c>
      <c r="J3582" t="b">
        <v>1</v>
      </c>
      <c r="K3582" t="s">
        <v>24</v>
      </c>
      <c r="L3582" t="s">
        <v>36</v>
      </c>
      <c r="N3582">
        <v>24.014999389648441</v>
      </c>
      <c r="O3582" t="s">
        <v>7468</v>
      </c>
      <c r="P3582" t="s">
        <v>1304</v>
      </c>
    </row>
    <row r="3583" spans="1:16" x14ac:dyDescent="0.55000000000000004">
      <c r="A3583" t="s">
        <v>139</v>
      </c>
      <c r="B3583" t="s">
        <v>7607</v>
      </c>
      <c r="C3583" t="s">
        <v>140</v>
      </c>
      <c r="D3583" t="s">
        <v>3973</v>
      </c>
      <c r="E3583" t="s">
        <v>20</v>
      </c>
      <c r="F3583" t="b">
        <v>0</v>
      </c>
      <c r="G3583" t="s">
        <v>35</v>
      </c>
      <c r="H3583" s="4">
        <v>45708.584108796298</v>
      </c>
      <c r="I3583" t="b">
        <v>1</v>
      </c>
      <c r="J3583" t="b">
        <v>1</v>
      </c>
      <c r="K3583" t="s">
        <v>24</v>
      </c>
      <c r="L3583" t="s">
        <v>22</v>
      </c>
      <c r="M3583">
        <v>160000</v>
      </c>
      <c r="O3583" t="s">
        <v>1172</v>
      </c>
      <c r="P3583" t="s">
        <v>582</v>
      </c>
    </row>
    <row r="3584" spans="1:16" x14ac:dyDescent="0.55000000000000004">
      <c r="A3584" t="s">
        <v>25</v>
      </c>
      <c r="B3584" t="s">
        <v>7521</v>
      </c>
      <c r="C3584" t="s">
        <v>82</v>
      </c>
      <c r="D3584" t="s">
        <v>3828</v>
      </c>
      <c r="E3584" t="s">
        <v>20</v>
      </c>
      <c r="F3584" t="b">
        <v>0</v>
      </c>
      <c r="G3584" t="s">
        <v>27</v>
      </c>
      <c r="H3584" s="4">
        <v>45708.584178240737</v>
      </c>
      <c r="I3584" t="b">
        <v>0</v>
      </c>
      <c r="J3584" t="b">
        <v>1</v>
      </c>
      <c r="K3584" t="s">
        <v>24</v>
      </c>
      <c r="L3584" t="s">
        <v>22</v>
      </c>
      <c r="M3584">
        <v>85210.5</v>
      </c>
      <c r="O3584" t="s">
        <v>7522</v>
      </c>
      <c r="P3584" t="s">
        <v>2884</v>
      </c>
    </row>
    <row r="3585" spans="1:16" x14ac:dyDescent="0.55000000000000004">
      <c r="A3585" t="s">
        <v>2</v>
      </c>
      <c r="B3585" t="s">
        <v>170</v>
      </c>
      <c r="C3585" t="s">
        <v>171</v>
      </c>
      <c r="D3585" t="s">
        <v>3957</v>
      </c>
      <c r="E3585" t="s">
        <v>20</v>
      </c>
      <c r="F3585" t="b">
        <v>0</v>
      </c>
      <c r="G3585" t="s">
        <v>27</v>
      </c>
      <c r="H3585" s="4">
        <v>45708.584618055553</v>
      </c>
      <c r="I3585" t="b">
        <v>0</v>
      </c>
      <c r="J3585" t="b">
        <v>1</v>
      </c>
      <c r="K3585" t="s">
        <v>24</v>
      </c>
      <c r="L3585" t="s">
        <v>36</v>
      </c>
      <c r="N3585">
        <v>46.060001373291023</v>
      </c>
      <c r="O3585" t="s">
        <v>7563</v>
      </c>
      <c r="P3585" t="s">
        <v>7564</v>
      </c>
    </row>
    <row r="3586" spans="1:16" x14ac:dyDescent="0.55000000000000004">
      <c r="A3586" t="s">
        <v>28</v>
      </c>
      <c r="B3586" t="s">
        <v>7608</v>
      </c>
      <c r="C3586" t="s">
        <v>140</v>
      </c>
      <c r="D3586" t="s">
        <v>3957</v>
      </c>
      <c r="E3586" t="s">
        <v>20</v>
      </c>
      <c r="F3586" t="b">
        <v>0</v>
      </c>
      <c r="G3586" t="s">
        <v>35</v>
      </c>
      <c r="H3586" s="4">
        <v>45708.584861111107</v>
      </c>
      <c r="I3586" t="b">
        <v>0</v>
      </c>
      <c r="J3586" t="b">
        <v>0</v>
      </c>
      <c r="K3586" t="s">
        <v>24</v>
      </c>
      <c r="L3586" t="s">
        <v>36</v>
      </c>
      <c r="N3586">
        <v>40.779998779296882</v>
      </c>
      <c r="O3586" t="s">
        <v>405</v>
      </c>
      <c r="P3586" t="s">
        <v>7609</v>
      </c>
    </row>
    <row r="3587" spans="1:16" x14ac:dyDescent="0.55000000000000004">
      <c r="A3587" t="s">
        <v>28</v>
      </c>
      <c r="B3587" t="s">
        <v>7469</v>
      </c>
      <c r="C3587" t="s">
        <v>24</v>
      </c>
      <c r="D3587" t="s">
        <v>3973</v>
      </c>
      <c r="E3587" t="s">
        <v>20</v>
      </c>
      <c r="F3587" t="b">
        <v>0</v>
      </c>
      <c r="G3587" t="s">
        <v>27</v>
      </c>
      <c r="H3587" s="4">
        <v>45708.585509259261</v>
      </c>
      <c r="I3587" t="b">
        <v>0</v>
      </c>
      <c r="J3587" t="b">
        <v>0</v>
      </c>
      <c r="K3587" t="s">
        <v>24</v>
      </c>
      <c r="L3587" t="s">
        <v>22</v>
      </c>
      <c r="M3587">
        <v>155000</v>
      </c>
      <c r="O3587" t="s">
        <v>7470</v>
      </c>
      <c r="P3587" t="s">
        <v>7471</v>
      </c>
    </row>
    <row r="3588" spans="1:16" x14ac:dyDescent="0.55000000000000004">
      <c r="A3588" t="s">
        <v>2</v>
      </c>
      <c r="B3588" t="s">
        <v>170</v>
      </c>
      <c r="C3588" t="s">
        <v>7610</v>
      </c>
      <c r="D3588" t="s">
        <v>3957</v>
      </c>
      <c r="E3588" t="s">
        <v>20</v>
      </c>
      <c r="F3588" t="b">
        <v>0</v>
      </c>
      <c r="G3588" t="s">
        <v>30</v>
      </c>
      <c r="H3588" s="4">
        <v>45708.585613425923</v>
      </c>
      <c r="I3588" t="b">
        <v>0</v>
      </c>
      <c r="J3588" t="b">
        <v>0</v>
      </c>
      <c r="K3588" t="s">
        <v>24</v>
      </c>
      <c r="L3588" t="s">
        <v>36</v>
      </c>
      <c r="N3588">
        <v>45.745002746582031</v>
      </c>
      <c r="O3588" t="s">
        <v>7611</v>
      </c>
      <c r="P3588" t="s">
        <v>7612</v>
      </c>
    </row>
    <row r="3589" spans="1:16" x14ac:dyDescent="0.55000000000000004">
      <c r="A3589" t="s">
        <v>191</v>
      </c>
      <c r="B3589" t="s">
        <v>7472</v>
      </c>
      <c r="C3589" t="s">
        <v>972</v>
      </c>
      <c r="D3589" t="s">
        <v>4084</v>
      </c>
      <c r="E3589" t="s">
        <v>20</v>
      </c>
      <c r="F3589" t="b">
        <v>0</v>
      </c>
      <c r="G3589" t="s">
        <v>862</v>
      </c>
      <c r="H3589" s="4">
        <v>45708.589016203703</v>
      </c>
      <c r="I3589" t="b">
        <v>0</v>
      </c>
      <c r="J3589" t="b">
        <v>0</v>
      </c>
      <c r="K3589" t="s">
        <v>862</v>
      </c>
      <c r="L3589" t="s">
        <v>22</v>
      </c>
      <c r="M3589">
        <v>127500</v>
      </c>
      <c r="O3589" t="s">
        <v>7473</v>
      </c>
      <c r="P3589" t="s">
        <v>7474</v>
      </c>
    </row>
    <row r="3590" spans="1:16" x14ac:dyDescent="0.55000000000000004">
      <c r="A3590" t="s">
        <v>0</v>
      </c>
      <c r="B3590" t="s">
        <v>5357</v>
      </c>
      <c r="C3590" t="s">
        <v>5358</v>
      </c>
      <c r="D3590" t="s">
        <v>3828</v>
      </c>
      <c r="E3590" t="s">
        <v>219</v>
      </c>
      <c r="F3590" t="b">
        <v>0</v>
      </c>
      <c r="G3590" t="s">
        <v>27</v>
      </c>
      <c r="H3590" s="4">
        <v>45708.625069444453</v>
      </c>
      <c r="I3590" t="b">
        <v>1</v>
      </c>
      <c r="J3590" t="b">
        <v>1</v>
      </c>
      <c r="K3590" t="s">
        <v>24</v>
      </c>
      <c r="L3590" t="s">
        <v>36</v>
      </c>
      <c r="N3590">
        <v>26.494998931884769</v>
      </c>
      <c r="O3590" t="s">
        <v>3769</v>
      </c>
      <c r="P3590" t="s">
        <v>1702</v>
      </c>
    </row>
    <row r="3591" spans="1:16" x14ac:dyDescent="0.55000000000000004">
      <c r="A3591" t="s">
        <v>0</v>
      </c>
      <c r="B3591" t="s">
        <v>7475</v>
      </c>
      <c r="C3591" t="s">
        <v>179</v>
      </c>
      <c r="D3591" t="s">
        <v>2208</v>
      </c>
      <c r="E3591" t="s">
        <v>20</v>
      </c>
      <c r="F3591" t="b">
        <v>0</v>
      </c>
      <c r="G3591" t="s">
        <v>27</v>
      </c>
      <c r="H3591" s="4">
        <v>45708.625173611108</v>
      </c>
      <c r="I3591" t="b">
        <v>0</v>
      </c>
      <c r="J3591" t="b">
        <v>0</v>
      </c>
      <c r="K3591" t="s">
        <v>24</v>
      </c>
      <c r="L3591" t="s">
        <v>22</v>
      </c>
      <c r="M3591">
        <v>61750</v>
      </c>
      <c r="O3591" t="s">
        <v>7476</v>
      </c>
      <c r="P3591" t="s">
        <v>7477</v>
      </c>
    </row>
    <row r="3592" spans="1:16" x14ac:dyDescent="0.55000000000000004">
      <c r="A3592" t="s">
        <v>0</v>
      </c>
      <c r="B3592" t="s">
        <v>7478</v>
      </c>
      <c r="C3592" t="s">
        <v>2883</v>
      </c>
      <c r="D3592" t="s">
        <v>3828</v>
      </c>
      <c r="E3592" t="s">
        <v>51</v>
      </c>
      <c r="F3592" t="b">
        <v>0</v>
      </c>
      <c r="G3592" t="s">
        <v>30</v>
      </c>
      <c r="H3592" s="4">
        <v>45708.625601851847</v>
      </c>
      <c r="I3592" t="b">
        <v>1</v>
      </c>
      <c r="J3592" t="b">
        <v>0</v>
      </c>
      <c r="K3592" t="s">
        <v>24</v>
      </c>
      <c r="L3592" t="s">
        <v>36</v>
      </c>
      <c r="N3592">
        <v>53.5</v>
      </c>
      <c r="O3592" t="s">
        <v>7479</v>
      </c>
      <c r="P3592" t="s">
        <v>338</v>
      </c>
    </row>
    <row r="3593" spans="1:16" x14ac:dyDescent="0.55000000000000004">
      <c r="A3593" t="s">
        <v>1</v>
      </c>
      <c r="B3593" t="s">
        <v>4444</v>
      </c>
      <c r="C3593" t="s">
        <v>122</v>
      </c>
      <c r="D3593" t="s">
        <v>3973</v>
      </c>
      <c r="E3593" t="s">
        <v>20</v>
      </c>
      <c r="F3593" t="b">
        <v>0</v>
      </c>
      <c r="G3593" t="s">
        <v>52</v>
      </c>
      <c r="H3593" s="4">
        <v>45708.625740740739</v>
      </c>
      <c r="I3593" t="b">
        <v>0</v>
      </c>
      <c r="J3593" t="b">
        <v>1</v>
      </c>
      <c r="K3593" t="s">
        <v>24</v>
      </c>
      <c r="L3593" t="s">
        <v>22</v>
      </c>
      <c r="M3593">
        <v>222545</v>
      </c>
      <c r="O3593" t="s">
        <v>759</v>
      </c>
      <c r="P3593" t="s">
        <v>2237</v>
      </c>
    </row>
    <row r="3594" spans="1:16" x14ac:dyDescent="0.55000000000000004">
      <c r="A3594" t="s">
        <v>1</v>
      </c>
      <c r="B3594" t="s">
        <v>7480</v>
      </c>
      <c r="C3594" t="s">
        <v>82</v>
      </c>
      <c r="D3594" t="s">
        <v>4084</v>
      </c>
      <c r="E3594" t="s">
        <v>20</v>
      </c>
      <c r="F3594" t="b">
        <v>0</v>
      </c>
      <c r="G3594" t="s">
        <v>27</v>
      </c>
      <c r="H3594" s="4">
        <v>45708.626018518517</v>
      </c>
      <c r="I3594" t="b">
        <v>0</v>
      </c>
      <c r="J3594" t="b">
        <v>0</v>
      </c>
      <c r="K3594" t="s">
        <v>24</v>
      </c>
      <c r="L3594" t="s">
        <v>22</v>
      </c>
      <c r="M3594">
        <v>155000</v>
      </c>
      <c r="O3594" t="s">
        <v>377</v>
      </c>
      <c r="P3594" t="s">
        <v>3559</v>
      </c>
    </row>
    <row r="3595" spans="1:16" x14ac:dyDescent="0.55000000000000004">
      <c r="A3595" t="s">
        <v>2</v>
      </c>
      <c r="B3595" t="s">
        <v>7481</v>
      </c>
      <c r="C3595" t="s">
        <v>24</v>
      </c>
      <c r="D3595" t="s">
        <v>4328</v>
      </c>
      <c r="E3595" t="s">
        <v>20</v>
      </c>
      <c r="F3595" t="b">
        <v>0</v>
      </c>
      <c r="G3595" t="s">
        <v>27</v>
      </c>
      <c r="H3595" s="4">
        <v>45708.626979166656</v>
      </c>
      <c r="I3595" t="b">
        <v>0</v>
      </c>
      <c r="J3595" t="b">
        <v>0</v>
      </c>
      <c r="K3595" t="s">
        <v>24</v>
      </c>
      <c r="L3595" t="s">
        <v>22</v>
      </c>
      <c r="M3595">
        <v>126500</v>
      </c>
      <c r="O3595" t="s">
        <v>7482</v>
      </c>
      <c r="P3595" t="s">
        <v>7483</v>
      </c>
    </row>
    <row r="3596" spans="1:16" x14ac:dyDescent="0.55000000000000004">
      <c r="A3596" t="s">
        <v>1</v>
      </c>
      <c r="B3596" t="s">
        <v>7613</v>
      </c>
      <c r="C3596" t="s">
        <v>472</v>
      </c>
      <c r="D3596" t="s">
        <v>3973</v>
      </c>
      <c r="E3596" t="s">
        <v>20</v>
      </c>
      <c r="F3596" t="b">
        <v>0</v>
      </c>
      <c r="G3596" t="s">
        <v>473</v>
      </c>
      <c r="H3596" s="4">
        <v>45708.639317129629</v>
      </c>
      <c r="I3596" t="b">
        <v>0</v>
      </c>
      <c r="J3596" t="b">
        <v>0</v>
      </c>
      <c r="K3596" t="s">
        <v>473</v>
      </c>
      <c r="L3596" t="s">
        <v>22</v>
      </c>
      <c r="M3596">
        <v>160000</v>
      </c>
      <c r="O3596" t="s">
        <v>1883</v>
      </c>
      <c r="P3596" t="s">
        <v>447</v>
      </c>
    </row>
    <row r="3597" spans="1:16" x14ac:dyDescent="0.55000000000000004">
      <c r="A3597" t="s">
        <v>0</v>
      </c>
      <c r="B3597" t="s">
        <v>2760</v>
      </c>
      <c r="C3597" t="s">
        <v>236</v>
      </c>
      <c r="D3597" t="s">
        <v>2208</v>
      </c>
      <c r="E3597" t="s">
        <v>20</v>
      </c>
      <c r="F3597" t="b">
        <v>0</v>
      </c>
      <c r="G3597" t="s">
        <v>27</v>
      </c>
      <c r="H3597" s="4">
        <v>45708.666817129633</v>
      </c>
      <c r="I3597" t="b">
        <v>0</v>
      </c>
      <c r="J3597" t="b">
        <v>1</v>
      </c>
      <c r="K3597" t="s">
        <v>24</v>
      </c>
      <c r="L3597" t="s">
        <v>22</v>
      </c>
      <c r="M3597">
        <v>120000</v>
      </c>
      <c r="O3597" t="s">
        <v>301</v>
      </c>
      <c r="P3597" t="s">
        <v>7484</v>
      </c>
    </row>
    <row r="3598" spans="1:16" x14ac:dyDescent="0.55000000000000004">
      <c r="A3598" t="s">
        <v>0</v>
      </c>
      <c r="B3598" t="s">
        <v>7485</v>
      </c>
      <c r="C3598" t="s">
        <v>179</v>
      </c>
      <c r="D3598" t="s">
        <v>3828</v>
      </c>
      <c r="E3598" t="s">
        <v>20</v>
      </c>
      <c r="F3598" t="b">
        <v>0</v>
      </c>
      <c r="G3598" t="s">
        <v>27</v>
      </c>
      <c r="H3598" s="4">
        <v>45708.66684027778</v>
      </c>
      <c r="I3598" t="b">
        <v>0</v>
      </c>
      <c r="J3598" t="b">
        <v>1</v>
      </c>
      <c r="K3598" t="s">
        <v>24</v>
      </c>
      <c r="L3598" t="s">
        <v>22</v>
      </c>
      <c r="M3598">
        <v>79871.5</v>
      </c>
      <c r="O3598" t="s">
        <v>3851</v>
      </c>
      <c r="P3598" t="s">
        <v>7486</v>
      </c>
    </row>
    <row r="3599" spans="1:16" x14ac:dyDescent="0.55000000000000004">
      <c r="A3599" t="s">
        <v>139</v>
      </c>
      <c r="B3599" t="s">
        <v>277</v>
      </c>
      <c r="C3599" t="s">
        <v>1065</v>
      </c>
      <c r="D3599" t="s">
        <v>3973</v>
      </c>
      <c r="E3599" t="s">
        <v>20</v>
      </c>
      <c r="F3599" t="b">
        <v>0</v>
      </c>
      <c r="G3599" t="s">
        <v>35</v>
      </c>
      <c r="H3599" s="4">
        <v>45708.667071759257</v>
      </c>
      <c r="I3599" t="b">
        <v>0</v>
      </c>
      <c r="J3599" t="b">
        <v>0</v>
      </c>
      <c r="K3599" t="s">
        <v>24</v>
      </c>
      <c r="L3599" t="s">
        <v>36</v>
      </c>
      <c r="N3599">
        <v>60</v>
      </c>
      <c r="O3599" t="s">
        <v>200</v>
      </c>
      <c r="P3599" t="s">
        <v>7539</v>
      </c>
    </row>
    <row r="3600" spans="1:16" x14ac:dyDescent="0.55000000000000004">
      <c r="A3600" t="s">
        <v>139</v>
      </c>
      <c r="B3600" t="s">
        <v>7487</v>
      </c>
      <c r="C3600" t="s">
        <v>1421</v>
      </c>
      <c r="D3600" t="s">
        <v>3828</v>
      </c>
      <c r="E3600" t="s">
        <v>20</v>
      </c>
      <c r="F3600" t="b">
        <v>0</v>
      </c>
      <c r="G3600" t="s">
        <v>52</v>
      </c>
      <c r="H3600" s="4">
        <v>45708.667858796303</v>
      </c>
      <c r="I3600" t="b">
        <v>0</v>
      </c>
      <c r="J3600" t="b">
        <v>1</v>
      </c>
      <c r="K3600" t="s">
        <v>24</v>
      </c>
      <c r="L3600" t="s">
        <v>22</v>
      </c>
      <c r="M3600">
        <v>120000</v>
      </c>
      <c r="O3600" t="s">
        <v>7488</v>
      </c>
      <c r="P3600" t="s">
        <v>7489</v>
      </c>
    </row>
    <row r="3601" spans="1:16" x14ac:dyDescent="0.55000000000000004">
      <c r="A3601" t="s">
        <v>40</v>
      </c>
      <c r="B3601" t="s">
        <v>7490</v>
      </c>
      <c r="C3601" t="s">
        <v>825</v>
      </c>
      <c r="D3601" t="s">
        <v>3828</v>
      </c>
      <c r="E3601" t="s">
        <v>20</v>
      </c>
      <c r="F3601" t="b">
        <v>0</v>
      </c>
      <c r="G3601" t="s">
        <v>27</v>
      </c>
      <c r="H3601" s="4">
        <v>45708.668009259258</v>
      </c>
      <c r="I3601" t="b">
        <v>1</v>
      </c>
      <c r="J3601" t="b">
        <v>1</v>
      </c>
      <c r="K3601" t="s">
        <v>24</v>
      </c>
      <c r="L3601" t="s">
        <v>22</v>
      </c>
      <c r="M3601">
        <v>147500</v>
      </c>
      <c r="O3601" t="s">
        <v>2576</v>
      </c>
      <c r="P3601" t="s">
        <v>7491</v>
      </c>
    </row>
    <row r="3602" spans="1:16" x14ac:dyDescent="0.55000000000000004">
      <c r="A3602" t="s">
        <v>0</v>
      </c>
      <c r="B3602" t="s">
        <v>7540</v>
      </c>
      <c r="C3602" t="s">
        <v>2716</v>
      </c>
      <c r="D3602" t="s">
        <v>3973</v>
      </c>
      <c r="E3602" t="s">
        <v>20</v>
      </c>
      <c r="F3602" t="b">
        <v>0</v>
      </c>
      <c r="G3602" t="s">
        <v>23</v>
      </c>
      <c r="H3602" s="4">
        <v>45708.700891203713</v>
      </c>
      <c r="I3602" t="b">
        <v>0</v>
      </c>
      <c r="J3602" t="b">
        <v>1</v>
      </c>
      <c r="K3602" t="s">
        <v>24</v>
      </c>
      <c r="L3602" t="s">
        <v>22</v>
      </c>
      <c r="M3602">
        <v>74100</v>
      </c>
      <c r="O3602" t="s">
        <v>5949</v>
      </c>
      <c r="P3602" t="s">
        <v>7541</v>
      </c>
    </row>
    <row r="3603" spans="1:16" x14ac:dyDescent="0.55000000000000004">
      <c r="A3603" t="s">
        <v>0</v>
      </c>
      <c r="B3603" t="s">
        <v>0</v>
      </c>
      <c r="C3603" t="s">
        <v>76</v>
      </c>
      <c r="D3603" t="s">
        <v>4090</v>
      </c>
      <c r="E3603" t="s">
        <v>20</v>
      </c>
      <c r="F3603" t="b">
        <v>0</v>
      </c>
      <c r="G3603" t="s">
        <v>41</v>
      </c>
      <c r="H3603" s="4">
        <v>45708.708738425928</v>
      </c>
      <c r="I3603" t="b">
        <v>0</v>
      </c>
      <c r="J3603" t="b">
        <v>0</v>
      </c>
      <c r="K3603" t="s">
        <v>24</v>
      </c>
      <c r="L3603" t="s">
        <v>36</v>
      </c>
      <c r="N3603">
        <v>37.5</v>
      </c>
      <c r="O3603" t="s">
        <v>712</v>
      </c>
      <c r="P3603" t="s">
        <v>1904</v>
      </c>
    </row>
    <row r="3604" spans="1:16" x14ac:dyDescent="0.55000000000000004">
      <c r="A3604" t="s">
        <v>139</v>
      </c>
      <c r="B3604" t="s">
        <v>7523</v>
      </c>
      <c r="C3604" t="s">
        <v>151</v>
      </c>
      <c r="D3604" t="s">
        <v>3973</v>
      </c>
      <c r="E3604" t="s">
        <v>20</v>
      </c>
      <c r="F3604" t="b">
        <v>0</v>
      </c>
      <c r="G3604" t="s">
        <v>30</v>
      </c>
      <c r="H3604" s="4">
        <v>45708.709236111114</v>
      </c>
      <c r="I3604" t="b">
        <v>0</v>
      </c>
      <c r="J3604" t="b">
        <v>0</v>
      </c>
      <c r="K3604" t="s">
        <v>24</v>
      </c>
      <c r="L3604" t="s">
        <v>36</v>
      </c>
      <c r="N3604">
        <v>22</v>
      </c>
      <c r="O3604" t="s">
        <v>7524</v>
      </c>
      <c r="P3604" t="s">
        <v>2808</v>
      </c>
    </row>
    <row r="3605" spans="1:16" x14ac:dyDescent="0.55000000000000004">
      <c r="A3605" t="s">
        <v>1</v>
      </c>
      <c r="B3605" t="s">
        <v>4557</v>
      </c>
      <c r="C3605" t="s">
        <v>2154</v>
      </c>
      <c r="D3605" t="s">
        <v>3973</v>
      </c>
      <c r="E3605" t="s">
        <v>20</v>
      </c>
      <c r="F3605" t="b">
        <v>0</v>
      </c>
      <c r="G3605" t="s">
        <v>27</v>
      </c>
      <c r="H3605" s="4">
        <v>45708.709363425929</v>
      </c>
      <c r="I3605" t="b">
        <v>0</v>
      </c>
      <c r="J3605" t="b">
        <v>1</v>
      </c>
      <c r="K3605" t="s">
        <v>24</v>
      </c>
      <c r="L3605" t="s">
        <v>36</v>
      </c>
      <c r="N3605">
        <v>87.5</v>
      </c>
      <c r="O3605" t="s">
        <v>4344</v>
      </c>
      <c r="P3605" t="s">
        <v>4558</v>
      </c>
    </row>
    <row r="3606" spans="1:16" x14ac:dyDescent="0.55000000000000004">
      <c r="A3606" t="s">
        <v>28</v>
      </c>
      <c r="B3606" t="s">
        <v>3258</v>
      </c>
      <c r="C3606" t="s">
        <v>213</v>
      </c>
      <c r="D3606" t="s">
        <v>3973</v>
      </c>
      <c r="E3606" t="s">
        <v>20</v>
      </c>
      <c r="F3606" t="b">
        <v>0</v>
      </c>
      <c r="G3606" t="s">
        <v>41</v>
      </c>
      <c r="H3606" s="4">
        <v>45708.709652777783</v>
      </c>
      <c r="I3606" t="b">
        <v>0</v>
      </c>
      <c r="J3606" t="b">
        <v>1</v>
      </c>
      <c r="K3606" t="s">
        <v>24</v>
      </c>
      <c r="L3606" t="s">
        <v>22</v>
      </c>
      <c r="M3606">
        <v>205000</v>
      </c>
      <c r="O3606" t="s">
        <v>7614</v>
      </c>
      <c r="P3606" t="s">
        <v>193</v>
      </c>
    </row>
    <row r="3607" spans="1:16" x14ac:dyDescent="0.55000000000000004">
      <c r="A3607" t="s">
        <v>2</v>
      </c>
      <c r="B3607" t="s">
        <v>7615</v>
      </c>
      <c r="C3607" t="s">
        <v>1439</v>
      </c>
      <c r="D3607" t="s">
        <v>3973</v>
      </c>
      <c r="E3607" t="s">
        <v>20</v>
      </c>
      <c r="F3607" t="b">
        <v>0</v>
      </c>
      <c r="G3607" t="s">
        <v>27</v>
      </c>
      <c r="H3607" s="4">
        <v>45708.710104166668</v>
      </c>
      <c r="I3607" t="b">
        <v>0</v>
      </c>
      <c r="J3607" t="b">
        <v>1</v>
      </c>
      <c r="K3607" t="s">
        <v>24</v>
      </c>
      <c r="L3607" t="s">
        <v>22</v>
      </c>
      <c r="M3607">
        <v>161955</v>
      </c>
      <c r="O3607" t="s">
        <v>7616</v>
      </c>
      <c r="P3607" t="s">
        <v>7617</v>
      </c>
    </row>
    <row r="3608" spans="1:16" x14ac:dyDescent="0.55000000000000004">
      <c r="A3608" t="s">
        <v>2</v>
      </c>
      <c r="B3608" t="s">
        <v>417</v>
      </c>
      <c r="C3608" t="s">
        <v>908</v>
      </c>
      <c r="D3608" t="s">
        <v>3828</v>
      </c>
      <c r="E3608" t="s">
        <v>20</v>
      </c>
      <c r="F3608" t="b">
        <v>0</v>
      </c>
      <c r="G3608" t="s">
        <v>27</v>
      </c>
      <c r="H3608" s="4">
        <v>45708.710324074083</v>
      </c>
      <c r="I3608" t="b">
        <v>0</v>
      </c>
      <c r="J3608" t="b">
        <v>0</v>
      </c>
      <c r="K3608" t="s">
        <v>24</v>
      </c>
      <c r="L3608" t="s">
        <v>22</v>
      </c>
      <c r="M3608">
        <v>90094.2578125</v>
      </c>
      <c r="O3608" t="s">
        <v>6068</v>
      </c>
      <c r="P3608" t="s">
        <v>6069</v>
      </c>
    </row>
    <row r="3609" spans="1:16" x14ac:dyDescent="0.55000000000000004">
      <c r="A3609" t="s">
        <v>2</v>
      </c>
      <c r="B3609" t="s">
        <v>7618</v>
      </c>
      <c r="C3609" t="s">
        <v>7619</v>
      </c>
      <c r="D3609" t="s">
        <v>3828</v>
      </c>
      <c r="E3609" t="s">
        <v>105</v>
      </c>
      <c r="F3609" t="b">
        <v>0</v>
      </c>
      <c r="G3609" t="s">
        <v>41</v>
      </c>
      <c r="H3609" s="4">
        <v>45708.710474537038</v>
      </c>
      <c r="I3609" t="b">
        <v>0</v>
      </c>
      <c r="J3609" t="b">
        <v>0</v>
      </c>
      <c r="K3609" t="s">
        <v>24</v>
      </c>
      <c r="L3609" t="s">
        <v>36</v>
      </c>
      <c r="N3609">
        <v>25</v>
      </c>
      <c r="O3609" t="s">
        <v>7620</v>
      </c>
      <c r="P3609" t="s">
        <v>1224</v>
      </c>
    </row>
    <row r="3610" spans="1:16" x14ac:dyDescent="0.55000000000000004">
      <c r="A3610" t="s">
        <v>2</v>
      </c>
      <c r="B3610" t="s">
        <v>2337</v>
      </c>
      <c r="C3610" t="s">
        <v>49</v>
      </c>
      <c r="D3610" t="s">
        <v>3973</v>
      </c>
      <c r="E3610" t="s">
        <v>20</v>
      </c>
      <c r="F3610" t="b">
        <v>0</v>
      </c>
      <c r="G3610" t="s">
        <v>30</v>
      </c>
      <c r="H3610" s="4">
        <v>45708.711342592593</v>
      </c>
      <c r="I3610" t="b">
        <v>0</v>
      </c>
      <c r="J3610" t="b">
        <v>0</v>
      </c>
      <c r="K3610" t="s">
        <v>24</v>
      </c>
      <c r="L3610" t="s">
        <v>22</v>
      </c>
      <c r="M3610">
        <v>350000</v>
      </c>
      <c r="O3610" t="s">
        <v>3634</v>
      </c>
      <c r="P3610" t="s">
        <v>7163</v>
      </c>
    </row>
    <row r="3611" spans="1:16" x14ac:dyDescent="0.55000000000000004">
      <c r="A3611" t="s">
        <v>0</v>
      </c>
      <c r="B3611" t="s">
        <v>1269</v>
      </c>
      <c r="C3611" t="s">
        <v>236</v>
      </c>
      <c r="D3611" t="s">
        <v>3828</v>
      </c>
      <c r="E3611" t="s">
        <v>51</v>
      </c>
      <c r="F3611" t="b">
        <v>0</v>
      </c>
      <c r="G3611" t="s">
        <v>27</v>
      </c>
      <c r="H3611" s="4">
        <v>45708.750104166669</v>
      </c>
      <c r="I3611" t="b">
        <v>1</v>
      </c>
      <c r="J3611" t="b">
        <v>0</v>
      </c>
      <c r="K3611" t="s">
        <v>24</v>
      </c>
      <c r="L3611" t="s">
        <v>36</v>
      </c>
      <c r="N3611">
        <v>71.665000915527344</v>
      </c>
      <c r="O3611" t="s">
        <v>1396</v>
      </c>
      <c r="P3611" t="s">
        <v>2752</v>
      </c>
    </row>
    <row r="3612" spans="1:16" x14ac:dyDescent="0.55000000000000004">
      <c r="A3612" t="s">
        <v>139</v>
      </c>
      <c r="B3612" t="s">
        <v>2929</v>
      </c>
      <c r="C3612" t="s">
        <v>3238</v>
      </c>
      <c r="D3612" t="s">
        <v>3973</v>
      </c>
      <c r="E3612" t="s">
        <v>20</v>
      </c>
      <c r="F3612" t="b">
        <v>0</v>
      </c>
      <c r="G3612" t="s">
        <v>41</v>
      </c>
      <c r="H3612" s="4">
        <v>45708.7503125</v>
      </c>
      <c r="I3612" t="b">
        <v>0</v>
      </c>
      <c r="J3612" t="b">
        <v>1</v>
      </c>
      <c r="K3612" t="s">
        <v>24</v>
      </c>
      <c r="L3612" t="s">
        <v>22</v>
      </c>
      <c r="M3612">
        <v>103900</v>
      </c>
      <c r="O3612" t="s">
        <v>4329</v>
      </c>
      <c r="P3612" t="s">
        <v>7492</v>
      </c>
    </row>
    <row r="3613" spans="1:16" x14ac:dyDescent="0.55000000000000004">
      <c r="A3613" t="s">
        <v>139</v>
      </c>
      <c r="B3613" t="s">
        <v>7493</v>
      </c>
      <c r="C3613" t="s">
        <v>151</v>
      </c>
      <c r="D3613" t="s">
        <v>3828</v>
      </c>
      <c r="E3613" t="s">
        <v>51</v>
      </c>
      <c r="F3613" t="b">
        <v>0</v>
      </c>
      <c r="G3613" t="s">
        <v>30</v>
      </c>
      <c r="H3613" s="4">
        <v>45708.750902777778</v>
      </c>
      <c r="I3613" t="b">
        <v>1</v>
      </c>
      <c r="J3613" t="b">
        <v>0</v>
      </c>
      <c r="K3613" t="s">
        <v>24</v>
      </c>
      <c r="L3613" t="s">
        <v>36</v>
      </c>
      <c r="N3613">
        <v>38</v>
      </c>
      <c r="O3613" t="s">
        <v>6991</v>
      </c>
    </row>
    <row r="3614" spans="1:16" x14ac:dyDescent="0.55000000000000004">
      <c r="A3614" t="s">
        <v>2</v>
      </c>
      <c r="B3614" t="s">
        <v>7494</v>
      </c>
      <c r="C3614" t="s">
        <v>945</v>
      </c>
      <c r="D3614" t="s">
        <v>3600</v>
      </c>
      <c r="E3614" t="s">
        <v>20</v>
      </c>
      <c r="F3614" t="b">
        <v>0</v>
      </c>
      <c r="G3614" t="s">
        <v>27</v>
      </c>
      <c r="H3614" s="4">
        <v>45708.751388888893</v>
      </c>
      <c r="I3614" t="b">
        <v>1</v>
      </c>
      <c r="J3614" t="b">
        <v>1</v>
      </c>
      <c r="K3614" t="s">
        <v>24</v>
      </c>
      <c r="L3614" t="s">
        <v>22</v>
      </c>
      <c r="M3614">
        <v>145000</v>
      </c>
      <c r="O3614" t="s">
        <v>7495</v>
      </c>
      <c r="P3614" t="s">
        <v>7496</v>
      </c>
    </row>
    <row r="3615" spans="1:16" x14ac:dyDescent="0.55000000000000004">
      <c r="A3615" t="s">
        <v>19</v>
      </c>
      <c r="B3615" t="s">
        <v>7497</v>
      </c>
      <c r="C3615" t="s">
        <v>122</v>
      </c>
      <c r="D3615" t="s">
        <v>3973</v>
      </c>
      <c r="E3615" t="s">
        <v>20</v>
      </c>
      <c r="F3615" t="b">
        <v>0</v>
      </c>
      <c r="G3615" t="s">
        <v>52</v>
      </c>
      <c r="H3615" s="4">
        <v>45708.75240740741</v>
      </c>
      <c r="I3615" t="b">
        <v>1</v>
      </c>
      <c r="J3615" t="b">
        <v>0</v>
      </c>
      <c r="K3615" t="s">
        <v>24</v>
      </c>
      <c r="L3615" t="s">
        <v>22</v>
      </c>
      <c r="M3615">
        <v>112116</v>
      </c>
      <c r="O3615" t="s">
        <v>554</v>
      </c>
      <c r="P3615" t="s">
        <v>7498</v>
      </c>
    </row>
    <row r="3616" spans="1:16" x14ac:dyDescent="0.55000000000000004">
      <c r="A3616" t="s">
        <v>0</v>
      </c>
      <c r="B3616" t="s">
        <v>4251</v>
      </c>
      <c r="C3616" t="s">
        <v>3519</v>
      </c>
      <c r="D3616" t="s">
        <v>3973</v>
      </c>
      <c r="E3616" t="s">
        <v>20</v>
      </c>
      <c r="F3616" t="b">
        <v>0</v>
      </c>
      <c r="G3616" t="s">
        <v>27</v>
      </c>
      <c r="H3616" s="4">
        <v>45708.791770833333</v>
      </c>
      <c r="I3616" t="b">
        <v>1</v>
      </c>
      <c r="J3616" t="b">
        <v>0</v>
      </c>
      <c r="K3616" t="s">
        <v>24</v>
      </c>
      <c r="L3616" t="s">
        <v>22</v>
      </c>
      <c r="M3616">
        <v>70000</v>
      </c>
      <c r="O3616" t="s">
        <v>7499</v>
      </c>
      <c r="P3616" t="s">
        <v>1075</v>
      </c>
    </row>
    <row r="3617" spans="1:16" x14ac:dyDescent="0.55000000000000004">
      <c r="A3617" t="s">
        <v>1</v>
      </c>
      <c r="B3617" t="s">
        <v>7500</v>
      </c>
      <c r="C3617" t="s">
        <v>624</v>
      </c>
      <c r="D3617" t="s">
        <v>3973</v>
      </c>
      <c r="E3617" t="s">
        <v>20</v>
      </c>
      <c r="F3617" t="b">
        <v>0</v>
      </c>
      <c r="G3617" t="s">
        <v>35</v>
      </c>
      <c r="H3617" s="4">
        <v>45708.792164351849</v>
      </c>
      <c r="I3617" t="b">
        <v>0</v>
      </c>
      <c r="J3617" t="b">
        <v>1</v>
      </c>
      <c r="K3617" t="s">
        <v>24</v>
      </c>
      <c r="L3617" t="s">
        <v>22</v>
      </c>
      <c r="M3617">
        <v>184000</v>
      </c>
      <c r="O3617" t="s">
        <v>65</v>
      </c>
      <c r="P3617" t="s">
        <v>66</v>
      </c>
    </row>
    <row r="3618" spans="1:16" x14ac:dyDescent="0.55000000000000004">
      <c r="A3618" t="s">
        <v>2</v>
      </c>
      <c r="B3618" t="s">
        <v>7244</v>
      </c>
      <c r="C3618" t="s">
        <v>322</v>
      </c>
      <c r="D3618" t="s">
        <v>3973</v>
      </c>
      <c r="E3618" t="s">
        <v>20</v>
      </c>
      <c r="F3618" t="b">
        <v>0</v>
      </c>
      <c r="G3618" t="s">
        <v>41</v>
      </c>
      <c r="H3618" s="4">
        <v>45708.792210648149</v>
      </c>
      <c r="I3618" t="b">
        <v>0</v>
      </c>
      <c r="J3618" t="b">
        <v>1</v>
      </c>
      <c r="K3618" t="s">
        <v>24</v>
      </c>
      <c r="L3618" t="s">
        <v>22</v>
      </c>
      <c r="M3618">
        <v>193500</v>
      </c>
      <c r="O3618" t="s">
        <v>3973</v>
      </c>
      <c r="P3618" t="s">
        <v>7245</v>
      </c>
    </row>
    <row r="3619" spans="1:16" x14ac:dyDescent="0.55000000000000004">
      <c r="A3619" t="s">
        <v>2</v>
      </c>
      <c r="B3619" t="s">
        <v>7542</v>
      </c>
      <c r="C3619" t="s">
        <v>1588</v>
      </c>
      <c r="D3619" t="s">
        <v>7543</v>
      </c>
      <c r="E3619" t="s">
        <v>20</v>
      </c>
      <c r="F3619" t="b">
        <v>0</v>
      </c>
      <c r="G3619" t="s">
        <v>27</v>
      </c>
      <c r="H3619" s="4">
        <v>45708.792962962973</v>
      </c>
      <c r="I3619" t="b">
        <v>0</v>
      </c>
      <c r="J3619" t="b">
        <v>0</v>
      </c>
      <c r="K3619" t="s">
        <v>24</v>
      </c>
      <c r="L3619" t="s">
        <v>22</v>
      </c>
      <c r="M3619">
        <v>90000</v>
      </c>
      <c r="O3619" t="s">
        <v>7544</v>
      </c>
      <c r="P3619" t="s">
        <v>7545</v>
      </c>
    </row>
    <row r="3620" spans="1:16" x14ac:dyDescent="0.55000000000000004">
      <c r="A3620" t="s">
        <v>40</v>
      </c>
      <c r="B3620" t="s">
        <v>1207</v>
      </c>
      <c r="C3620" t="s">
        <v>2033</v>
      </c>
      <c r="D3620" t="s">
        <v>3973</v>
      </c>
      <c r="E3620" t="s">
        <v>20</v>
      </c>
      <c r="F3620" t="b">
        <v>0</v>
      </c>
      <c r="G3620" t="s">
        <v>27</v>
      </c>
      <c r="H3620" s="4">
        <v>45708.793576388889</v>
      </c>
      <c r="I3620" t="b">
        <v>1</v>
      </c>
      <c r="J3620" t="b">
        <v>1</v>
      </c>
      <c r="K3620" t="s">
        <v>24</v>
      </c>
      <c r="L3620" t="s">
        <v>22</v>
      </c>
      <c r="M3620">
        <v>115700.5</v>
      </c>
      <c r="O3620" t="s">
        <v>4834</v>
      </c>
      <c r="P3620" t="s">
        <v>4820</v>
      </c>
    </row>
    <row r="3621" spans="1:16" x14ac:dyDescent="0.55000000000000004">
      <c r="A3621" t="s">
        <v>1</v>
      </c>
      <c r="B3621" t="s">
        <v>5990</v>
      </c>
      <c r="C3621" t="s">
        <v>3891</v>
      </c>
      <c r="D3621" t="s">
        <v>3828</v>
      </c>
      <c r="E3621" t="s">
        <v>20</v>
      </c>
      <c r="F3621" t="b">
        <v>0</v>
      </c>
      <c r="G3621" t="s">
        <v>27</v>
      </c>
      <c r="H3621" s="4">
        <v>45708.793854166674</v>
      </c>
      <c r="I3621" t="b">
        <v>0</v>
      </c>
      <c r="J3621" t="b">
        <v>1</v>
      </c>
      <c r="K3621" t="s">
        <v>24</v>
      </c>
      <c r="L3621" t="s">
        <v>22</v>
      </c>
      <c r="M3621">
        <v>120000</v>
      </c>
      <c r="O3621" t="s">
        <v>3892</v>
      </c>
      <c r="P3621" t="s">
        <v>5991</v>
      </c>
    </row>
    <row r="3622" spans="1:16" x14ac:dyDescent="0.55000000000000004">
      <c r="A3622" t="s">
        <v>1</v>
      </c>
      <c r="B3622" t="s">
        <v>3477</v>
      </c>
      <c r="C3622" t="s">
        <v>155</v>
      </c>
      <c r="D3622" t="s">
        <v>3973</v>
      </c>
      <c r="E3622" t="s">
        <v>51</v>
      </c>
      <c r="F3622" t="b">
        <v>0</v>
      </c>
      <c r="G3622" t="s">
        <v>27</v>
      </c>
      <c r="H3622" s="4">
        <v>45708.794027777767</v>
      </c>
      <c r="I3622" t="b">
        <v>0</v>
      </c>
      <c r="J3622" t="b">
        <v>1</v>
      </c>
      <c r="K3622" t="s">
        <v>24</v>
      </c>
      <c r="L3622" t="s">
        <v>36</v>
      </c>
      <c r="N3622">
        <v>45</v>
      </c>
      <c r="O3622" t="s">
        <v>270</v>
      </c>
      <c r="P3622" t="s">
        <v>1851</v>
      </c>
    </row>
    <row r="3623" spans="1:16" x14ac:dyDescent="0.55000000000000004">
      <c r="A3623" t="s">
        <v>2</v>
      </c>
      <c r="B3623" t="s">
        <v>7589</v>
      </c>
      <c r="C3623" t="s">
        <v>1946</v>
      </c>
      <c r="D3623" t="s">
        <v>7590</v>
      </c>
      <c r="E3623" t="s">
        <v>51</v>
      </c>
      <c r="F3623" t="b">
        <v>0</v>
      </c>
      <c r="G3623" t="s">
        <v>106</v>
      </c>
      <c r="H3623" s="4">
        <v>45708.796990740739</v>
      </c>
      <c r="I3623" t="b">
        <v>1</v>
      </c>
      <c r="J3623" t="b">
        <v>0</v>
      </c>
      <c r="K3623" t="s">
        <v>106</v>
      </c>
      <c r="L3623" t="s">
        <v>22</v>
      </c>
      <c r="M3623">
        <v>150000</v>
      </c>
      <c r="O3623" t="s">
        <v>7591</v>
      </c>
      <c r="P3623" t="s">
        <v>1932</v>
      </c>
    </row>
    <row r="3624" spans="1:16" x14ac:dyDescent="0.55000000000000004">
      <c r="A3624" t="s">
        <v>89</v>
      </c>
      <c r="B3624" t="s">
        <v>7501</v>
      </c>
      <c r="C3624" t="s">
        <v>44</v>
      </c>
      <c r="D3624" t="s">
        <v>3973</v>
      </c>
      <c r="E3624" t="s">
        <v>20</v>
      </c>
      <c r="F3624" t="b">
        <v>0</v>
      </c>
      <c r="G3624" t="s">
        <v>41</v>
      </c>
      <c r="H3624" s="4">
        <v>45708.83</v>
      </c>
      <c r="I3624" t="b">
        <v>0</v>
      </c>
      <c r="J3624" t="b">
        <v>0</v>
      </c>
      <c r="K3624" t="s">
        <v>24</v>
      </c>
      <c r="L3624" t="s">
        <v>22</v>
      </c>
      <c r="M3624">
        <v>144000</v>
      </c>
      <c r="O3624" t="s">
        <v>7502</v>
      </c>
      <c r="P3624" t="s">
        <v>7503</v>
      </c>
    </row>
    <row r="3625" spans="1:16" x14ac:dyDescent="0.55000000000000004">
      <c r="A3625" t="s">
        <v>40</v>
      </c>
      <c r="B3625" t="s">
        <v>57</v>
      </c>
      <c r="C3625" t="s">
        <v>179</v>
      </c>
      <c r="D3625" t="s">
        <v>3973</v>
      </c>
      <c r="E3625" t="s">
        <v>20</v>
      </c>
      <c r="F3625" t="b">
        <v>0</v>
      </c>
      <c r="G3625" t="s">
        <v>52</v>
      </c>
      <c r="H3625" s="4">
        <v>45708.832152777781</v>
      </c>
      <c r="I3625" t="b">
        <v>0</v>
      </c>
      <c r="J3625" t="b">
        <v>1</v>
      </c>
      <c r="K3625" t="s">
        <v>24</v>
      </c>
      <c r="L3625" t="s">
        <v>22</v>
      </c>
      <c r="M3625">
        <v>139105</v>
      </c>
      <c r="O3625" t="s">
        <v>1856</v>
      </c>
      <c r="P3625" t="s">
        <v>2720</v>
      </c>
    </row>
    <row r="3626" spans="1:16" x14ac:dyDescent="0.55000000000000004">
      <c r="A3626" t="s">
        <v>0</v>
      </c>
      <c r="B3626" t="s">
        <v>7504</v>
      </c>
      <c r="C3626" t="s">
        <v>203</v>
      </c>
      <c r="D3626" t="s">
        <v>3973</v>
      </c>
      <c r="E3626" t="s">
        <v>20</v>
      </c>
      <c r="F3626" t="b">
        <v>0</v>
      </c>
      <c r="G3626" t="s">
        <v>23</v>
      </c>
      <c r="H3626" s="4">
        <v>45708.832256944443</v>
      </c>
      <c r="I3626" t="b">
        <v>1</v>
      </c>
      <c r="J3626" t="b">
        <v>1</v>
      </c>
      <c r="K3626" t="s">
        <v>24</v>
      </c>
      <c r="L3626" t="s">
        <v>22</v>
      </c>
      <c r="M3626">
        <v>85000</v>
      </c>
      <c r="O3626" t="s">
        <v>4675</v>
      </c>
      <c r="P3626" t="s">
        <v>204</v>
      </c>
    </row>
    <row r="3627" spans="1:16" x14ac:dyDescent="0.55000000000000004">
      <c r="A3627" t="s">
        <v>0</v>
      </c>
      <c r="B3627" t="s">
        <v>7565</v>
      </c>
      <c r="C3627" t="s">
        <v>1894</v>
      </c>
      <c r="D3627" t="s">
        <v>3973</v>
      </c>
      <c r="E3627" t="s">
        <v>20</v>
      </c>
      <c r="F3627" t="b">
        <v>0</v>
      </c>
      <c r="G3627" t="s">
        <v>41</v>
      </c>
      <c r="H3627" s="4">
        <v>45708.833657407413</v>
      </c>
      <c r="I3627" t="b">
        <v>0</v>
      </c>
      <c r="J3627" t="b">
        <v>0</v>
      </c>
      <c r="K3627" t="s">
        <v>24</v>
      </c>
      <c r="L3627" t="s">
        <v>22</v>
      </c>
      <c r="M3627">
        <v>83500</v>
      </c>
      <c r="O3627" t="s">
        <v>5522</v>
      </c>
      <c r="P3627" t="s">
        <v>2715</v>
      </c>
    </row>
    <row r="3628" spans="1:16" x14ac:dyDescent="0.55000000000000004">
      <c r="A3628" t="s">
        <v>0</v>
      </c>
      <c r="B3628" t="s">
        <v>1219</v>
      </c>
      <c r="C3628" t="s">
        <v>64</v>
      </c>
      <c r="D3628" t="s">
        <v>6851</v>
      </c>
      <c r="E3628" t="s">
        <v>20</v>
      </c>
      <c r="F3628" t="b">
        <v>0</v>
      </c>
      <c r="G3628" t="s">
        <v>52</v>
      </c>
      <c r="H3628" s="4">
        <v>45708.834317129629</v>
      </c>
      <c r="I3628" t="b">
        <v>1</v>
      </c>
      <c r="J3628" t="b">
        <v>0</v>
      </c>
      <c r="K3628" t="s">
        <v>24</v>
      </c>
      <c r="L3628" t="s">
        <v>36</v>
      </c>
      <c r="N3628">
        <v>37.5</v>
      </c>
      <c r="O3628" t="s">
        <v>131</v>
      </c>
      <c r="P3628" t="s">
        <v>1463</v>
      </c>
    </row>
    <row r="3629" spans="1:16" x14ac:dyDescent="0.55000000000000004">
      <c r="A3629" t="s">
        <v>0</v>
      </c>
      <c r="B3629" t="s">
        <v>7505</v>
      </c>
      <c r="C3629" t="s">
        <v>2015</v>
      </c>
      <c r="D3629" t="s">
        <v>3973</v>
      </c>
      <c r="E3629" t="s">
        <v>51</v>
      </c>
      <c r="F3629" t="b">
        <v>0</v>
      </c>
      <c r="G3629" t="s">
        <v>27</v>
      </c>
      <c r="H3629" s="4">
        <v>45708.834456018521</v>
      </c>
      <c r="I3629" t="b">
        <v>0</v>
      </c>
      <c r="J3629" t="b">
        <v>0</v>
      </c>
      <c r="K3629" t="s">
        <v>24</v>
      </c>
      <c r="L3629" t="s">
        <v>36</v>
      </c>
      <c r="N3629">
        <v>30</v>
      </c>
      <c r="O3629" t="s">
        <v>1137</v>
      </c>
      <c r="P3629" t="s">
        <v>1687</v>
      </c>
    </row>
    <row r="3630" spans="1:16" x14ac:dyDescent="0.55000000000000004">
      <c r="A3630" t="s">
        <v>0</v>
      </c>
      <c r="B3630" t="s">
        <v>1632</v>
      </c>
      <c r="C3630" t="s">
        <v>967</v>
      </c>
      <c r="D3630" t="s">
        <v>3973</v>
      </c>
      <c r="E3630" t="s">
        <v>20</v>
      </c>
      <c r="F3630" t="b">
        <v>0</v>
      </c>
      <c r="G3630" t="s">
        <v>27</v>
      </c>
      <c r="H3630" s="4">
        <v>45708.834837962961</v>
      </c>
      <c r="I3630" t="b">
        <v>1</v>
      </c>
      <c r="J3630" t="b">
        <v>0</v>
      </c>
      <c r="K3630" t="s">
        <v>24</v>
      </c>
      <c r="L3630" t="s">
        <v>22</v>
      </c>
      <c r="M3630">
        <v>105000</v>
      </c>
      <c r="O3630" t="s">
        <v>482</v>
      </c>
      <c r="P3630" t="s">
        <v>7546</v>
      </c>
    </row>
    <row r="3631" spans="1:16" x14ac:dyDescent="0.55000000000000004">
      <c r="A3631" t="s">
        <v>19</v>
      </c>
      <c r="B3631" t="s">
        <v>7551</v>
      </c>
      <c r="C3631" t="s">
        <v>559</v>
      </c>
      <c r="D3631" t="s">
        <v>3957</v>
      </c>
      <c r="E3631" t="s">
        <v>20</v>
      </c>
      <c r="F3631" t="b">
        <v>0</v>
      </c>
      <c r="G3631" t="s">
        <v>27</v>
      </c>
      <c r="H3631" s="4">
        <v>45708.835057870368</v>
      </c>
      <c r="I3631" t="b">
        <v>0</v>
      </c>
      <c r="J3631" t="b">
        <v>1</v>
      </c>
      <c r="K3631" t="s">
        <v>24</v>
      </c>
      <c r="L3631" t="s">
        <v>36</v>
      </c>
      <c r="N3631">
        <v>37.514999389648438</v>
      </c>
      <c r="O3631" t="s">
        <v>7552</v>
      </c>
      <c r="P3631" t="s">
        <v>7553</v>
      </c>
    </row>
    <row r="3632" spans="1:16" x14ac:dyDescent="0.55000000000000004">
      <c r="A3632" t="s">
        <v>0</v>
      </c>
      <c r="B3632" t="s">
        <v>7506</v>
      </c>
      <c r="C3632" t="s">
        <v>966</v>
      </c>
      <c r="D3632" t="s">
        <v>3957</v>
      </c>
      <c r="E3632" t="s">
        <v>20</v>
      </c>
      <c r="F3632" t="b">
        <v>0</v>
      </c>
      <c r="G3632" t="s">
        <v>30</v>
      </c>
      <c r="H3632" s="4">
        <v>45708.836087962962</v>
      </c>
      <c r="I3632" t="b">
        <v>0</v>
      </c>
      <c r="J3632" t="b">
        <v>0</v>
      </c>
      <c r="K3632" t="s">
        <v>24</v>
      </c>
      <c r="L3632" t="s">
        <v>36</v>
      </c>
      <c r="N3632">
        <v>25</v>
      </c>
      <c r="O3632" t="s">
        <v>7507</v>
      </c>
      <c r="P3632" t="s">
        <v>7508</v>
      </c>
    </row>
    <row r="3633" spans="1:16" x14ac:dyDescent="0.55000000000000004">
      <c r="A3633" t="s">
        <v>0</v>
      </c>
      <c r="B3633" t="s">
        <v>3005</v>
      </c>
      <c r="C3633" t="s">
        <v>203</v>
      </c>
      <c r="D3633" t="s">
        <v>3973</v>
      </c>
      <c r="E3633" t="s">
        <v>20</v>
      </c>
      <c r="F3633" t="b">
        <v>0</v>
      </c>
      <c r="G3633" t="s">
        <v>23</v>
      </c>
      <c r="H3633" s="4">
        <v>45708.868854166663</v>
      </c>
      <c r="I3633" t="b">
        <v>1</v>
      </c>
      <c r="J3633" t="b">
        <v>1</v>
      </c>
      <c r="K3633" t="s">
        <v>24</v>
      </c>
      <c r="L3633" t="s">
        <v>36</v>
      </c>
      <c r="N3633">
        <v>19</v>
      </c>
      <c r="O3633" t="s">
        <v>4344</v>
      </c>
      <c r="P3633" t="s">
        <v>7509</v>
      </c>
    </row>
    <row r="3634" spans="1:16" x14ac:dyDescent="0.55000000000000004">
      <c r="A3634" t="s">
        <v>0</v>
      </c>
      <c r="B3634" t="s">
        <v>7510</v>
      </c>
      <c r="C3634" t="s">
        <v>985</v>
      </c>
      <c r="D3634" t="s">
        <v>4328</v>
      </c>
      <c r="E3634" t="s">
        <v>20</v>
      </c>
      <c r="F3634" t="b">
        <v>0</v>
      </c>
      <c r="G3634" t="s">
        <v>27</v>
      </c>
      <c r="H3634" s="4">
        <v>45708.871157407397</v>
      </c>
      <c r="I3634" t="b">
        <v>0</v>
      </c>
      <c r="J3634" t="b">
        <v>1</v>
      </c>
      <c r="K3634" t="s">
        <v>24</v>
      </c>
      <c r="L3634" t="s">
        <v>22</v>
      </c>
      <c r="M3634">
        <v>120000</v>
      </c>
      <c r="O3634" t="s">
        <v>7511</v>
      </c>
    </row>
    <row r="3635" spans="1:16" x14ac:dyDescent="0.55000000000000004">
      <c r="A3635" t="s">
        <v>0</v>
      </c>
      <c r="B3635" t="s">
        <v>7525</v>
      </c>
      <c r="C3635" t="s">
        <v>372</v>
      </c>
      <c r="D3635" t="s">
        <v>2208</v>
      </c>
      <c r="E3635" t="s">
        <v>20</v>
      </c>
      <c r="F3635" t="b">
        <v>0</v>
      </c>
      <c r="G3635" t="s">
        <v>27</v>
      </c>
      <c r="H3635" s="4">
        <v>45708.874988425923</v>
      </c>
      <c r="I3635" t="b">
        <v>0</v>
      </c>
      <c r="J3635" t="b">
        <v>0</v>
      </c>
      <c r="K3635" t="s">
        <v>24</v>
      </c>
      <c r="L3635" t="s">
        <v>22</v>
      </c>
      <c r="M3635">
        <v>82500</v>
      </c>
      <c r="O3635" t="s">
        <v>7526</v>
      </c>
      <c r="P3635" t="s">
        <v>7527</v>
      </c>
    </row>
    <row r="3636" spans="1:16" x14ac:dyDescent="0.55000000000000004">
      <c r="A3636" t="s">
        <v>0</v>
      </c>
      <c r="B3636" t="s">
        <v>7592</v>
      </c>
      <c r="C3636" t="s">
        <v>82</v>
      </c>
      <c r="D3636" t="s">
        <v>3973</v>
      </c>
      <c r="E3636" t="s">
        <v>20</v>
      </c>
      <c r="F3636" t="b">
        <v>0</v>
      </c>
      <c r="G3636" t="s">
        <v>27</v>
      </c>
      <c r="H3636" s="4">
        <v>45708.8750462963</v>
      </c>
      <c r="I3636" t="b">
        <v>0</v>
      </c>
      <c r="J3636" t="b">
        <v>1</v>
      </c>
      <c r="K3636" t="s">
        <v>24</v>
      </c>
      <c r="L3636" t="s">
        <v>22</v>
      </c>
      <c r="M3636">
        <v>130000</v>
      </c>
      <c r="O3636" t="s">
        <v>387</v>
      </c>
      <c r="P3636" t="s">
        <v>7593</v>
      </c>
    </row>
    <row r="3637" spans="1:16" x14ac:dyDescent="0.55000000000000004">
      <c r="A3637" t="s">
        <v>191</v>
      </c>
      <c r="B3637" t="s">
        <v>7566</v>
      </c>
      <c r="C3637" t="s">
        <v>2883</v>
      </c>
      <c r="D3637" t="s">
        <v>3973</v>
      </c>
      <c r="E3637" t="s">
        <v>51</v>
      </c>
      <c r="F3637" t="b">
        <v>0</v>
      </c>
      <c r="G3637" t="s">
        <v>30</v>
      </c>
      <c r="H3637" s="4">
        <v>45708.875763888893</v>
      </c>
      <c r="I3637" t="b">
        <v>0</v>
      </c>
      <c r="J3637" t="b">
        <v>1</v>
      </c>
      <c r="K3637" t="s">
        <v>24</v>
      </c>
      <c r="L3637" t="s">
        <v>36</v>
      </c>
      <c r="N3637">
        <v>50</v>
      </c>
      <c r="O3637" t="s">
        <v>2434</v>
      </c>
      <c r="P3637" t="s">
        <v>7567</v>
      </c>
    </row>
    <row r="3638" spans="1:16" x14ac:dyDescent="0.55000000000000004">
      <c r="A3638" t="s">
        <v>1</v>
      </c>
      <c r="B3638" t="s">
        <v>7621</v>
      </c>
      <c r="C3638" t="s">
        <v>160</v>
      </c>
      <c r="D3638" t="s">
        <v>3828</v>
      </c>
      <c r="E3638" t="s">
        <v>20</v>
      </c>
      <c r="F3638" t="b">
        <v>0</v>
      </c>
      <c r="G3638" t="s">
        <v>52</v>
      </c>
      <c r="H3638" s="4">
        <v>45708.876574074071</v>
      </c>
      <c r="I3638" t="b">
        <v>0</v>
      </c>
      <c r="J3638" t="b">
        <v>1</v>
      </c>
      <c r="K3638" t="s">
        <v>24</v>
      </c>
      <c r="L3638" t="s">
        <v>22</v>
      </c>
      <c r="M3638">
        <v>125200</v>
      </c>
      <c r="O3638" t="s">
        <v>88</v>
      </c>
      <c r="P3638" t="s">
        <v>7622</v>
      </c>
    </row>
    <row r="3639" spans="1:16" x14ac:dyDescent="0.55000000000000004">
      <c r="A3639" t="s">
        <v>2</v>
      </c>
      <c r="B3639" t="s">
        <v>7512</v>
      </c>
      <c r="C3639" t="s">
        <v>24</v>
      </c>
      <c r="D3639" t="s">
        <v>4035</v>
      </c>
      <c r="E3639" t="s">
        <v>20</v>
      </c>
      <c r="F3639" t="b">
        <v>0</v>
      </c>
      <c r="G3639" t="s">
        <v>41</v>
      </c>
      <c r="H3639" s="4">
        <v>45708.877106481479</v>
      </c>
      <c r="I3639" t="b">
        <v>1</v>
      </c>
      <c r="J3639" t="b">
        <v>1</v>
      </c>
      <c r="K3639" t="s">
        <v>24</v>
      </c>
      <c r="L3639" t="s">
        <v>22</v>
      </c>
      <c r="M3639">
        <v>125000</v>
      </c>
      <c r="O3639" t="s">
        <v>1831</v>
      </c>
      <c r="P3639" t="s">
        <v>7513</v>
      </c>
    </row>
    <row r="3640" spans="1:16" x14ac:dyDescent="0.55000000000000004">
      <c r="A3640" t="s">
        <v>0</v>
      </c>
      <c r="B3640" t="s">
        <v>7514</v>
      </c>
      <c r="C3640" t="s">
        <v>82</v>
      </c>
      <c r="D3640" t="s">
        <v>3973</v>
      </c>
      <c r="E3640" t="s">
        <v>105</v>
      </c>
      <c r="F3640" t="b">
        <v>0</v>
      </c>
      <c r="G3640" t="s">
        <v>27</v>
      </c>
      <c r="H3640" s="4">
        <v>45708.916770833333</v>
      </c>
      <c r="I3640" t="b">
        <v>0</v>
      </c>
      <c r="J3640" t="b">
        <v>0</v>
      </c>
      <c r="K3640" t="s">
        <v>24</v>
      </c>
      <c r="L3640" t="s">
        <v>36</v>
      </c>
      <c r="N3640">
        <v>15.25</v>
      </c>
      <c r="O3640" t="s">
        <v>7515</v>
      </c>
    </row>
    <row r="3641" spans="1:16" x14ac:dyDescent="0.55000000000000004">
      <c r="A3641" t="s">
        <v>2</v>
      </c>
      <c r="B3641" t="s">
        <v>4481</v>
      </c>
      <c r="C3641" t="s">
        <v>2555</v>
      </c>
      <c r="D3641" t="s">
        <v>3973</v>
      </c>
      <c r="E3641" t="s">
        <v>20</v>
      </c>
      <c r="F3641" t="b">
        <v>0</v>
      </c>
      <c r="G3641" t="s">
        <v>27</v>
      </c>
      <c r="H3641" s="4">
        <v>45708.918055555558</v>
      </c>
      <c r="I3641" t="b">
        <v>1</v>
      </c>
      <c r="J3641" t="b">
        <v>1</v>
      </c>
      <c r="K3641" t="s">
        <v>24</v>
      </c>
      <c r="L3641" t="s">
        <v>36</v>
      </c>
      <c r="N3641">
        <v>60</v>
      </c>
      <c r="O3641" t="s">
        <v>1227</v>
      </c>
      <c r="P3641" t="s">
        <v>887</v>
      </c>
    </row>
    <row r="3642" spans="1:16" x14ac:dyDescent="0.55000000000000004">
      <c r="A3642" t="s">
        <v>0</v>
      </c>
      <c r="B3642" t="s">
        <v>7516</v>
      </c>
      <c r="C3642" t="s">
        <v>1096</v>
      </c>
      <c r="D3642" t="s">
        <v>3828</v>
      </c>
      <c r="E3642" t="s">
        <v>20</v>
      </c>
      <c r="F3642" t="b">
        <v>0</v>
      </c>
      <c r="G3642" t="s">
        <v>27</v>
      </c>
      <c r="H3642" s="4">
        <v>45708.954479166663</v>
      </c>
      <c r="I3642" t="b">
        <v>0</v>
      </c>
      <c r="J3642" t="b">
        <v>0</v>
      </c>
      <c r="K3642" t="s">
        <v>24</v>
      </c>
      <c r="L3642" t="s">
        <v>36</v>
      </c>
      <c r="N3642">
        <v>67.360000610351563</v>
      </c>
      <c r="O3642" t="s">
        <v>7517</v>
      </c>
      <c r="P3642" t="s">
        <v>7518</v>
      </c>
    </row>
    <row r="3643" spans="1:16" x14ac:dyDescent="0.55000000000000004">
      <c r="A3643" t="s">
        <v>1</v>
      </c>
      <c r="B3643" t="s">
        <v>7568</v>
      </c>
      <c r="C3643" t="s">
        <v>151</v>
      </c>
      <c r="D3643" t="s">
        <v>3973</v>
      </c>
      <c r="E3643" t="s">
        <v>20</v>
      </c>
      <c r="F3643" t="b">
        <v>0</v>
      </c>
      <c r="G3643" t="s">
        <v>30</v>
      </c>
      <c r="H3643" s="4">
        <v>45708.959097222221</v>
      </c>
      <c r="I3643" t="b">
        <v>0</v>
      </c>
      <c r="J3643" t="b">
        <v>1</v>
      </c>
      <c r="K3643" t="s">
        <v>24</v>
      </c>
      <c r="L3643" t="s">
        <v>22</v>
      </c>
      <c r="M3643">
        <v>169500</v>
      </c>
      <c r="O3643" t="s">
        <v>4535</v>
      </c>
      <c r="P3643" t="s">
        <v>7569</v>
      </c>
    </row>
    <row r="3644" spans="1:16" x14ac:dyDescent="0.55000000000000004">
      <c r="A3644" t="s">
        <v>1</v>
      </c>
      <c r="B3644" t="s">
        <v>7403</v>
      </c>
      <c r="C3644" t="s">
        <v>39</v>
      </c>
      <c r="D3644" t="s">
        <v>3973</v>
      </c>
      <c r="E3644" t="s">
        <v>51</v>
      </c>
      <c r="F3644" t="b">
        <v>1</v>
      </c>
      <c r="G3644" t="s">
        <v>41</v>
      </c>
      <c r="H3644" s="4">
        <v>45709.000034722223</v>
      </c>
      <c r="I3644" t="b">
        <v>0</v>
      </c>
      <c r="J3644" t="b">
        <v>1</v>
      </c>
      <c r="K3644" t="s">
        <v>24</v>
      </c>
      <c r="L3644" t="s">
        <v>36</v>
      </c>
      <c r="N3644">
        <v>31</v>
      </c>
      <c r="O3644" t="s">
        <v>7404</v>
      </c>
      <c r="P3644" t="s">
        <v>1212</v>
      </c>
    </row>
    <row r="3645" spans="1:16" x14ac:dyDescent="0.55000000000000004">
      <c r="A3645" t="s">
        <v>0</v>
      </c>
      <c r="B3645" t="s">
        <v>7405</v>
      </c>
      <c r="C3645" t="s">
        <v>5663</v>
      </c>
      <c r="D3645" t="s">
        <v>3957</v>
      </c>
      <c r="E3645" t="s">
        <v>34</v>
      </c>
      <c r="F3645" t="b">
        <v>0</v>
      </c>
      <c r="G3645" t="s">
        <v>27</v>
      </c>
      <c r="H3645" s="4">
        <v>45709.000173611108</v>
      </c>
      <c r="I3645" t="b">
        <v>0</v>
      </c>
      <c r="J3645" t="b">
        <v>0</v>
      </c>
      <c r="K3645" t="s">
        <v>24</v>
      </c>
      <c r="L3645" t="s">
        <v>36</v>
      </c>
      <c r="N3645">
        <v>24.014999389648441</v>
      </c>
      <c r="O3645" t="s">
        <v>5664</v>
      </c>
      <c r="P3645" t="s">
        <v>3686</v>
      </c>
    </row>
    <row r="3646" spans="1:16" x14ac:dyDescent="0.55000000000000004">
      <c r="A3646" t="s">
        <v>2</v>
      </c>
      <c r="B3646" t="s">
        <v>7406</v>
      </c>
      <c r="C3646" t="s">
        <v>780</v>
      </c>
      <c r="D3646" t="s">
        <v>3973</v>
      </c>
      <c r="E3646" t="s">
        <v>20</v>
      </c>
      <c r="F3646" t="b">
        <v>0</v>
      </c>
      <c r="G3646" t="s">
        <v>27</v>
      </c>
      <c r="H3646" s="4">
        <v>45709.000173611108</v>
      </c>
      <c r="I3646" t="b">
        <v>0</v>
      </c>
      <c r="J3646" t="b">
        <v>0</v>
      </c>
      <c r="K3646" t="s">
        <v>24</v>
      </c>
      <c r="L3646" t="s">
        <v>22</v>
      </c>
      <c r="M3646">
        <v>82850</v>
      </c>
      <c r="O3646" t="s">
        <v>5482</v>
      </c>
      <c r="P3646" t="s">
        <v>3772</v>
      </c>
    </row>
    <row r="3647" spans="1:16" x14ac:dyDescent="0.55000000000000004">
      <c r="A3647" t="s">
        <v>1</v>
      </c>
      <c r="B3647" t="s">
        <v>7554</v>
      </c>
      <c r="C3647" t="s">
        <v>82</v>
      </c>
      <c r="D3647" t="s">
        <v>3973</v>
      </c>
      <c r="E3647" t="s">
        <v>20</v>
      </c>
      <c r="F3647" t="b">
        <v>0</v>
      </c>
      <c r="G3647" t="s">
        <v>27</v>
      </c>
      <c r="H3647" s="4">
        <v>45709.00136574074</v>
      </c>
      <c r="I3647" t="b">
        <v>0</v>
      </c>
      <c r="J3647" t="b">
        <v>1</v>
      </c>
      <c r="K3647" t="s">
        <v>24</v>
      </c>
      <c r="L3647" t="s">
        <v>22</v>
      </c>
      <c r="M3647">
        <v>125320</v>
      </c>
      <c r="O3647" t="s">
        <v>4194</v>
      </c>
      <c r="P3647" t="s">
        <v>149</v>
      </c>
    </row>
    <row r="3648" spans="1:16" x14ac:dyDescent="0.55000000000000004">
      <c r="A3648" t="s">
        <v>2</v>
      </c>
      <c r="B3648" t="s">
        <v>7407</v>
      </c>
      <c r="C3648" t="s">
        <v>372</v>
      </c>
      <c r="D3648" t="s">
        <v>4014</v>
      </c>
      <c r="E3648" t="s">
        <v>20</v>
      </c>
      <c r="F3648" t="b">
        <v>0</v>
      </c>
      <c r="G3648" t="s">
        <v>41</v>
      </c>
      <c r="H3648" s="4">
        <v>45709.00209490741</v>
      </c>
      <c r="I3648" t="b">
        <v>0</v>
      </c>
      <c r="J3648" t="b">
        <v>1</v>
      </c>
      <c r="K3648" t="s">
        <v>24</v>
      </c>
      <c r="L3648" t="s">
        <v>22</v>
      </c>
      <c r="M3648">
        <v>220900</v>
      </c>
      <c r="O3648" t="s">
        <v>402</v>
      </c>
      <c r="P3648" t="s">
        <v>7408</v>
      </c>
    </row>
    <row r="3649" spans="1:16" x14ac:dyDescent="0.55000000000000004">
      <c r="A3649" t="s">
        <v>2</v>
      </c>
      <c r="B3649" t="s">
        <v>2492</v>
      </c>
      <c r="C3649" t="s">
        <v>825</v>
      </c>
      <c r="D3649" t="s">
        <v>3973</v>
      </c>
      <c r="E3649" t="s">
        <v>20</v>
      </c>
      <c r="F3649" t="b">
        <v>0</v>
      </c>
      <c r="G3649" t="s">
        <v>35</v>
      </c>
      <c r="H3649" s="4">
        <v>45709.002395833333</v>
      </c>
      <c r="I3649" t="b">
        <v>0</v>
      </c>
      <c r="J3649" t="b">
        <v>1</v>
      </c>
      <c r="K3649" t="s">
        <v>24</v>
      </c>
      <c r="L3649" t="s">
        <v>22</v>
      </c>
      <c r="M3649">
        <v>122087</v>
      </c>
      <c r="O3649" t="s">
        <v>5482</v>
      </c>
      <c r="P3649" t="s">
        <v>7409</v>
      </c>
    </row>
    <row r="3650" spans="1:16" x14ac:dyDescent="0.55000000000000004">
      <c r="A3650" t="s">
        <v>1</v>
      </c>
      <c r="B3650" t="s">
        <v>5780</v>
      </c>
      <c r="C3650" t="s">
        <v>7555</v>
      </c>
      <c r="D3650" t="s">
        <v>5123</v>
      </c>
      <c r="E3650" t="s">
        <v>20</v>
      </c>
      <c r="F3650" t="b">
        <v>0</v>
      </c>
      <c r="G3650" t="s">
        <v>30</v>
      </c>
      <c r="H3650" s="4">
        <v>45709.002418981479</v>
      </c>
      <c r="I3650" t="b">
        <v>0</v>
      </c>
      <c r="J3650" t="b">
        <v>1</v>
      </c>
      <c r="K3650" t="s">
        <v>24</v>
      </c>
      <c r="L3650" t="s">
        <v>22</v>
      </c>
      <c r="M3650">
        <v>198500</v>
      </c>
      <c r="O3650" t="s">
        <v>59</v>
      </c>
      <c r="P3650" t="s">
        <v>7556</v>
      </c>
    </row>
    <row r="3651" spans="1:16" x14ac:dyDescent="0.55000000000000004">
      <c r="A3651" t="s">
        <v>2</v>
      </c>
      <c r="B3651" t="s">
        <v>7410</v>
      </c>
      <c r="C3651" t="s">
        <v>622</v>
      </c>
      <c r="D3651" t="s">
        <v>3973</v>
      </c>
      <c r="E3651" t="s">
        <v>20</v>
      </c>
      <c r="F3651" t="b">
        <v>0</v>
      </c>
      <c r="G3651" t="s">
        <v>52</v>
      </c>
      <c r="H3651" s="4">
        <v>45709.003298611111</v>
      </c>
      <c r="I3651" t="b">
        <v>0</v>
      </c>
      <c r="J3651" t="b">
        <v>1</v>
      </c>
      <c r="K3651" t="s">
        <v>24</v>
      </c>
      <c r="L3651" t="s">
        <v>22</v>
      </c>
      <c r="M3651">
        <v>115000</v>
      </c>
      <c r="O3651" t="s">
        <v>954</v>
      </c>
      <c r="P3651" t="s">
        <v>7411</v>
      </c>
    </row>
    <row r="3652" spans="1:16" x14ac:dyDescent="0.55000000000000004">
      <c r="A3652" t="s">
        <v>28</v>
      </c>
      <c r="B3652" t="s">
        <v>7412</v>
      </c>
      <c r="C3652" t="s">
        <v>39</v>
      </c>
      <c r="D3652" t="s">
        <v>3973</v>
      </c>
      <c r="E3652" t="s">
        <v>20</v>
      </c>
      <c r="F3652" t="b">
        <v>1</v>
      </c>
      <c r="G3652" t="s">
        <v>30</v>
      </c>
      <c r="H3652" s="4">
        <v>45709.017511574071</v>
      </c>
      <c r="I3652" t="b">
        <v>0</v>
      </c>
      <c r="J3652" t="b">
        <v>0</v>
      </c>
      <c r="K3652" t="s">
        <v>24</v>
      </c>
      <c r="L3652" t="s">
        <v>36</v>
      </c>
      <c r="N3652">
        <v>50</v>
      </c>
      <c r="O3652" t="s">
        <v>7413</v>
      </c>
    </row>
    <row r="3653" spans="1:16" x14ac:dyDescent="0.55000000000000004">
      <c r="A3653" t="s">
        <v>0</v>
      </c>
      <c r="B3653" t="s">
        <v>6983</v>
      </c>
      <c r="C3653" t="s">
        <v>39</v>
      </c>
      <c r="D3653" t="s">
        <v>3973</v>
      </c>
      <c r="E3653" t="s">
        <v>20</v>
      </c>
      <c r="F3653" t="b">
        <v>1</v>
      </c>
      <c r="G3653" t="s">
        <v>106</v>
      </c>
      <c r="H3653" s="4">
        <v>45709.018483796302</v>
      </c>
      <c r="I3653" t="b">
        <v>0</v>
      </c>
      <c r="J3653" t="b">
        <v>0</v>
      </c>
      <c r="K3653" t="s">
        <v>106</v>
      </c>
      <c r="L3653" t="s">
        <v>22</v>
      </c>
      <c r="M3653">
        <v>71500</v>
      </c>
      <c r="O3653" t="s">
        <v>6984</v>
      </c>
      <c r="P3653" t="s">
        <v>6985</v>
      </c>
    </row>
    <row r="3654" spans="1:16" x14ac:dyDescent="0.55000000000000004">
      <c r="A3654" t="s">
        <v>0</v>
      </c>
      <c r="B3654" t="s">
        <v>4495</v>
      </c>
      <c r="C3654" t="s">
        <v>140</v>
      </c>
      <c r="D3654" t="s">
        <v>3828</v>
      </c>
      <c r="E3654" t="s">
        <v>20</v>
      </c>
      <c r="F3654" t="b">
        <v>0</v>
      </c>
      <c r="G3654" t="s">
        <v>35</v>
      </c>
      <c r="H3654" s="4">
        <v>45709.04210648148</v>
      </c>
      <c r="I3654" t="b">
        <v>0</v>
      </c>
      <c r="J3654" t="b">
        <v>0</v>
      </c>
      <c r="K3654" t="s">
        <v>24</v>
      </c>
      <c r="L3654" t="s">
        <v>22</v>
      </c>
      <c r="M3654">
        <v>70000</v>
      </c>
      <c r="O3654" t="s">
        <v>4496</v>
      </c>
      <c r="P3654" t="s">
        <v>204</v>
      </c>
    </row>
    <row r="3655" spans="1:16" x14ac:dyDescent="0.55000000000000004">
      <c r="A3655" t="s">
        <v>0</v>
      </c>
      <c r="B3655" t="s">
        <v>2900</v>
      </c>
      <c r="C3655" t="s">
        <v>749</v>
      </c>
      <c r="D3655" t="s">
        <v>3828</v>
      </c>
      <c r="E3655" t="s">
        <v>20</v>
      </c>
      <c r="F3655" t="b">
        <v>0</v>
      </c>
      <c r="G3655" t="s">
        <v>30</v>
      </c>
      <c r="H3655" s="4">
        <v>45709.042280092603</v>
      </c>
      <c r="I3655" t="b">
        <v>0</v>
      </c>
      <c r="J3655" t="b">
        <v>1</v>
      </c>
      <c r="K3655" t="s">
        <v>24</v>
      </c>
      <c r="L3655" t="s">
        <v>22</v>
      </c>
      <c r="M3655">
        <v>82500</v>
      </c>
      <c r="O3655" t="s">
        <v>4497</v>
      </c>
      <c r="P3655" t="s">
        <v>3459</v>
      </c>
    </row>
    <row r="3656" spans="1:16" x14ac:dyDescent="0.55000000000000004">
      <c r="A3656" t="s">
        <v>2</v>
      </c>
      <c r="B3656" t="s">
        <v>7528</v>
      </c>
      <c r="C3656" t="s">
        <v>7529</v>
      </c>
      <c r="D3656" t="s">
        <v>3828</v>
      </c>
      <c r="E3656" t="s">
        <v>20</v>
      </c>
      <c r="F3656" t="b">
        <v>0</v>
      </c>
      <c r="G3656" t="s">
        <v>23</v>
      </c>
      <c r="H3656" s="4">
        <v>45709.059699074067</v>
      </c>
      <c r="I3656" t="b">
        <v>1</v>
      </c>
      <c r="J3656" t="b">
        <v>1</v>
      </c>
      <c r="K3656" t="s">
        <v>24</v>
      </c>
      <c r="L3656" t="s">
        <v>22</v>
      </c>
      <c r="M3656">
        <v>46000</v>
      </c>
      <c r="O3656" t="s">
        <v>7530</v>
      </c>
      <c r="P3656" t="s">
        <v>3540</v>
      </c>
    </row>
    <row r="3657" spans="1:16" x14ac:dyDescent="0.55000000000000004">
      <c r="A3657" t="s">
        <v>19</v>
      </c>
      <c r="B3657" t="s">
        <v>2448</v>
      </c>
      <c r="C3657" t="s">
        <v>1270</v>
      </c>
      <c r="D3657" t="s">
        <v>3973</v>
      </c>
      <c r="E3657" t="s">
        <v>20</v>
      </c>
      <c r="F3657" t="b">
        <v>0</v>
      </c>
      <c r="G3657" t="s">
        <v>23</v>
      </c>
      <c r="H3657" s="4">
        <v>45709.077384259261</v>
      </c>
      <c r="I3657" t="b">
        <v>0</v>
      </c>
      <c r="J3657" t="b">
        <v>1</v>
      </c>
      <c r="K3657" t="s">
        <v>24</v>
      </c>
      <c r="L3657" t="s">
        <v>36</v>
      </c>
      <c r="N3657">
        <v>56.5</v>
      </c>
      <c r="O3657" t="s">
        <v>5482</v>
      </c>
      <c r="P3657" t="s">
        <v>149</v>
      </c>
    </row>
    <row r="3658" spans="1:16" x14ac:dyDescent="0.55000000000000004">
      <c r="A3658" t="s">
        <v>28</v>
      </c>
      <c r="B3658" t="s">
        <v>7414</v>
      </c>
      <c r="C3658" t="s">
        <v>192</v>
      </c>
      <c r="D3658" t="s">
        <v>3957</v>
      </c>
      <c r="E3658" t="s">
        <v>20</v>
      </c>
      <c r="F3658" t="b">
        <v>0</v>
      </c>
      <c r="G3658" t="s">
        <v>23</v>
      </c>
      <c r="H3658" s="4">
        <v>45709.09920138889</v>
      </c>
      <c r="I3658" t="b">
        <v>0</v>
      </c>
      <c r="J3658" t="b">
        <v>1</v>
      </c>
      <c r="K3658" t="s">
        <v>24</v>
      </c>
      <c r="L3658" t="s">
        <v>36</v>
      </c>
      <c r="N3658">
        <v>41.884998321533203</v>
      </c>
      <c r="O3658" t="s">
        <v>5013</v>
      </c>
      <c r="P3658" t="s">
        <v>7415</v>
      </c>
    </row>
    <row r="3659" spans="1:16" x14ac:dyDescent="0.55000000000000004">
      <c r="A3659" t="s">
        <v>40</v>
      </c>
      <c r="B3659" t="s">
        <v>7416</v>
      </c>
      <c r="C3659" t="s">
        <v>5404</v>
      </c>
      <c r="D3659" t="s">
        <v>3957</v>
      </c>
      <c r="E3659" t="s">
        <v>20</v>
      </c>
      <c r="F3659" t="b">
        <v>0</v>
      </c>
      <c r="G3659" t="s">
        <v>27</v>
      </c>
      <c r="H3659" s="4">
        <v>45709.100543981483</v>
      </c>
      <c r="I3659" t="b">
        <v>0</v>
      </c>
      <c r="J3659" t="b">
        <v>0</v>
      </c>
      <c r="K3659" t="s">
        <v>24</v>
      </c>
      <c r="L3659" t="s">
        <v>36</v>
      </c>
      <c r="N3659">
        <v>45.745002746582031</v>
      </c>
      <c r="O3659" t="s">
        <v>1422</v>
      </c>
      <c r="P3659" t="s">
        <v>7417</v>
      </c>
    </row>
    <row r="3660" spans="1:16" x14ac:dyDescent="0.55000000000000004">
      <c r="A3660" t="s">
        <v>19</v>
      </c>
      <c r="B3660" t="s">
        <v>7418</v>
      </c>
      <c r="C3660" t="s">
        <v>122</v>
      </c>
      <c r="D3660" t="s">
        <v>3973</v>
      </c>
      <c r="E3660" t="s">
        <v>20</v>
      </c>
      <c r="F3660" t="b">
        <v>0</v>
      </c>
      <c r="G3660" t="s">
        <v>52</v>
      </c>
      <c r="H3660" s="4">
        <v>45709.246979166674</v>
      </c>
      <c r="I3660" t="b">
        <v>1</v>
      </c>
      <c r="J3660" t="b">
        <v>1</v>
      </c>
      <c r="K3660" t="s">
        <v>24</v>
      </c>
      <c r="L3660" t="s">
        <v>36</v>
      </c>
      <c r="N3660">
        <v>67.5</v>
      </c>
      <c r="O3660" t="s">
        <v>4344</v>
      </c>
      <c r="P3660" t="s">
        <v>2460</v>
      </c>
    </row>
    <row r="3661" spans="1:16" x14ac:dyDescent="0.55000000000000004">
      <c r="A3661" t="s">
        <v>0</v>
      </c>
      <c r="B3661" t="s">
        <v>7419</v>
      </c>
      <c r="C3661" t="s">
        <v>82</v>
      </c>
      <c r="D3661" t="s">
        <v>5915</v>
      </c>
      <c r="E3661" t="s">
        <v>20</v>
      </c>
      <c r="F3661" t="b">
        <v>0</v>
      </c>
      <c r="G3661" t="s">
        <v>27</v>
      </c>
      <c r="H3661" s="4">
        <v>45709.249976851846</v>
      </c>
      <c r="I3661" t="b">
        <v>0</v>
      </c>
      <c r="J3661" t="b">
        <v>1</v>
      </c>
      <c r="K3661" t="s">
        <v>24</v>
      </c>
      <c r="L3661" t="s">
        <v>22</v>
      </c>
      <c r="M3661">
        <v>169500</v>
      </c>
      <c r="O3661" t="s">
        <v>7420</v>
      </c>
      <c r="P3661" t="s">
        <v>2951</v>
      </c>
    </row>
    <row r="3662" spans="1:16" x14ac:dyDescent="0.55000000000000004">
      <c r="A3662" t="s">
        <v>0</v>
      </c>
      <c r="B3662" t="s">
        <v>0</v>
      </c>
      <c r="C3662" t="s">
        <v>2821</v>
      </c>
      <c r="D3662" t="s">
        <v>1051</v>
      </c>
      <c r="E3662" t="s">
        <v>20</v>
      </c>
      <c r="F3662" t="b">
        <v>0</v>
      </c>
      <c r="G3662" t="s">
        <v>41</v>
      </c>
      <c r="H3662" s="4">
        <v>45709.250231481477</v>
      </c>
      <c r="I3662" t="b">
        <v>1</v>
      </c>
      <c r="J3662" t="b">
        <v>1</v>
      </c>
      <c r="K3662" t="s">
        <v>24</v>
      </c>
      <c r="L3662" t="s">
        <v>36</v>
      </c>
      <c r="N3662">
        <v>30.5</v>
      </c>
      <c r="O3662" t="s">
        <v>1051</v>
      </c>
      <c r="P3662" t="s">
        <v>204</v>
      </c>
    </row>
    <row r="3663" spans="1:16" x14ac:dyDescent="0.55000000000000004">
      <c r="A3663" t="s">
        <v>0</v>
      </c>
      <c r="B3663" t="s">
        <v>0</v>
      </c>
      <c r="C3663" t="s">
        <v>585</v>
      </c>
      <c r="D3663" t="s">
        <v>3828</v>
      </c>
      <c r="E3663" t="s">
        <v>219</v>
      </c>
      <c r="F3663" t="b">
        <v>0</v>
      </c>
      <c r="G3663" t="s">
        <v>41</v>
      </c>
      <c r="H3663" s="4">
        <v>45709.250277777777</v>
      </c>
      <c r="I3663" t="b">
        <v>0</v>
      </c>
      <c r="J3663" t="b">
        <v>1</v>
      </c>
      <c r="K3663" t="s">
        <v>24</v>
      </c>
      <c r="L3663" t="s">
        <v>36</v>
      </c>
      <c r="N3663">
        <v>62.5</v>
      </c>
      <c r="O3663" t="s">
        <v>3776</v>
      </c>
      <c r="P3663" t="s">
        <v>1823</v>
      </c>
    </row>
    <row r="3664" spans="1:16" x14ac:dyDescent="0.55000000000000004">
      <c r="A3664" t="s">
        <v>25</v>
      </c>
      <c r="B3664" t="s">
        <v>7421</v>
      </c>
      <c r="C3664" t="s">
        <v>49</v>
      </c>
      <c r="D3664" t="s">
        <v>3108</v>
      </c>
      <c r="E3664" t="s">
        <v>20</v>
      </c>
      <c r="F3664" t="b">
        <v>0</v>
      </c>
      <c r="G3664" t="s">
        <v>41</v>
      </c>
      <c r="H3664" s="4">
        <v>45709.250462962962</v>
      </c>
      <c r="I3664" t="b">
        <v>0</v>
      </c>
      <c r="J3664" t="b">
        <v>1</v>
      </c>
      <c r="K3664" t="s">
        <v>24</v>
      </c>
      <c r="L3664" t="s">
        <v>22</v>
      </c>
      <c r="M3664">
        <v>220612</v>
      </c>
      <c r="O3664" t="s">
        <v>43</v>
      </c>
      <c r="P3664" t="s">
        <v>7422</v>
      </c>
    </row>
    <row r="3665" spans="1:16" x14ac:dyDescent="0.55000000000000004">
      <c r="A3665" t="s">
        <v>0</v>
      </c>
      <c r="B3665" t="s">
        <v>288</v>
      </c>
      <c r="C3665" t="s">
        <v>696</v>
      </c>
      <c r="D3665" t="s">
        <v>7423</v>
      </c>
      <c r="E3665" t="s">
        <v>51</v>
      </c>
      <c r="F3665" t="b">
        <v>0</v>
      </c>
      <c r="G3665" t="s">
        <v>30</v>
      </c>
      <c r="H3665" s="4">
        <v>45709.250902777778</v>
      </c>
      <c r="I3665" t="b">
        <v>1</v>
      </c>
      <c r="J3665" t="b">
        <v>1</v>
      </c>
      <c r="K3665" t="s">
        <v>24</v>
      </c>
      <c r="L3665" t="s">
        <v>36</v>
      </c>
      <c r="N3665">
        <v>25</v>
      </c>
      <c r="O3665" t="s">
        <v>2075</v>
      </c>
      <c r="P3665" t="s">
        <v>863</v>
      </c>
    </row>
    <row r="3666" spans="1:16" x14ac:dyDescent="0.55000000000000004">
      <c r="A3666" t="s">
        <v>19</v>
      </c>
      <c r="B3666" t="s">
        <v>7424</v>
      </c>
      <c r="C3666" t="s">
        <v>985</v>
      </c>
      <c r="D3666" t="s">
        <v>3973</v>
      </c>
      <c r="E3666" t="s">
        <v>20</v>
      </c>
      <c r="F3666" t="b">
        <v>0</v>
      </c>
      <c r="G3666" t="s">
        <v>27</v>
      </c>
      <c r="H3666" s="4">
        <v>45709.251006944447</v>
      </c>
      <c r="I3666" t="b">
        <v>0</v>
      </c>
      <c r="J3666" t="b">
        <v>1</v>
      </c>
      <c r="K3666" t="s">
        <v>24</v>
      </c>
      <c r="L3666" t="s">
        <v>22</v>
      </c>
      <c r="M3666">
        <v>260000</v>
      </c>
      <c r="O3666" t="s">
        <v>575</v>
      </c>
    </row>
    <row r="3667" spans="1:16" x14ac:dyDescent="0.55000000000000004">
      <c r="A3667" t="s">
        <v>0</v>
      </c>
      <c r="B3667" t="s">
        <v>0</v>
      </c>
      <c r="C3667" t="s">
        <v>1226</v>
      </c>
      <c r="D3667" t="s">
        <v>3828</v>
      </c>
      <c r="E3667" t="s">
        <v>20</v>
      </c>
      <c r="F3667" t="b">
        <v>0</v>
      </c>
      <c r="G3667" t="s">
        <v>52</v>
      </c>
      <c r="H3667" s="4">
        <v>45709.251215277778</v>
      </c>
      <c r="I3667" t="b">
        <v>0</v>
      </c>
      <c r="J3667" t="b">
        <v>0</v>
      </c>
      <c r="K3667" t="s">
        <v>24</v>
      </c>
      <c r="L3667" t="s">
        <v>22</v>
      </c>
      <c r="M3667">
        <v>70000</v>
      </c>
      <c r="O3667" t="s">
        <v>5918</v>
      </c>
      <c r="P3667" t="s">
        <v>5919</v>
      </c>
    </row>
    <row r="3668" spans="1:16" x14ac:dyDescent="0.55000000000000004">
      <c r="A3668" t="s">
        <v>1</v>
      </c>
      <c r="B3668" t="s">
        <v>661</v>
      </c>
      <c r="C3668" t="s">
        <v>386</v>
      </c>
      <c r="D3668" t="s">
        <v>3828</v>
      </c>
      <c r="E3668" t="s">
        <v>20</v>
      </c>
      <c r="F3668" t="b">
        <v>0</v>
      </c>
      <c r="G3668" t="s">
        <v>41</v>
      </c>
      <c r="H3668" s="4">
        <v>45709.251944444448</v>
      </c>
      <c r="I3668" t="b">
        <v>0</v>
      </c>
      <c r="J3668" t="b">
        <v>1</v>
      </c>
      <c r="K3668" t="s">
        <v>24</v>
      </c>
      <c r="L3668" t="s">
        <v>22</v>
      </c>
      <c r="M3668">
        <v>127275.203125</v>
      </c>
      <c r="O3668" t="s">
        <v>7425</v>
      </c>
      <c r="P3668" t="s">
        <v>7426</v>
      </c>
    </row>
    <row r="3669" spans="1:16" x14ac:dyDescent="0.55000000000000004">
      <c r="A3669" t="s">
        <v>2</v>
      </c>
      <c r="B3669" t="s">
        <v>1544</v>
      </c>
      <c r="C3669" t="s">
        <v>39</v>
      </c>
      <c r="D3669" t="s">
        <v>4014</v>
      </c>
      <c r="E3669" t="s">
        <v>20</v>
      </c>
      <c r="F3669" t="b">
        <v>1</v>
      </c>
      <c r="G3669" t="s">
        <v>610</v>
      </c>
      <c r="H3669" s="4">
        <v>45709.257430555554</v>
      </c>
      <c r="I3669" t="b">
        <v>0</v>
      </c>
      <c r="J3669" t="b">
        <v>1</v>
      </c>
      <c r="K3669" t="s">
        <v>610</v>
      </c>
      <c r="L3669" t="s">
        <v>22</v>
      </c>
      <c r="M3669">
        <v>184000</v>
      </c>
      <c r="O3669" t="s">
        <v>3016</v>
      </c>
      <c r="P3669" t="s">
        <v>6878</v>
      </c>
    </row>
    <row r="3670" spans="1:16" x14ac:dyDescent="0.55000000000000004">
      <c r="A3670" t="s">
        <v>0</v>
      </c>
      <c r="B3670" t="s">
        <v>7427</v>
      </c>
      <c r="C3670" t="s">
        <v>3180</v>
      </c>
      <c r="D3670" t="s">
        <v>2208</v>
      </c>
      <c r="E3670" t="s">
        <v>20</v>
      </c>
      <c r="F3670" t="b">
        <v>0</v>
      </c>
      <c r="G3670" t="s">
        <v>23</v>
      </c>
      <c r="H3670" s="4">
        <v>45709.269016203703</v>
      </c>
      <c r="I3670" t="b">
        <v>0</v>
      </c>
      <c r="J3670" t="b">
        <v>0</v>
      </c>
      <c r="K3670" t="s">
        <v>24</v>
      </c>
      <c r="L3670" t="s">
        <v>36</v>
      </c>
      <c r="N3670">
        <v>33.5</v>
      </c>
      <c r="O3670" t="s">
        <v>3375</v>
      </c>
      <c r="P3670" t="s">
        <v>963</v>
      </c>
    </row>
    <row r="3671" spans="1:16" x14ac:dyDescent="0.55000000000000004">
      <c r="A3671" t="s">
        <v>2</v>
      </c>
      <c r="B3671" t="s">
        <v>2</v>
      </c>
      <c r="C3671" t="s">
        <v>7428</v>
      </c>
      <c r="D3671" t="s">
        <v>4972</v>
      </c>
      <c r="E3671" t="s">
        <v>20</v>
      </c>
      <c r="F3671" t="b">
        <v>0</v>
      </c>
      <c r="G3671" t="s">
        <v>226</v>
      </c>
      <c r="H3671" s="4">
        <v>45709.273310185177</v>
      </c>
      <c r="I3671" t="b">
        <v>1</v>
      </c>
      <c r="J3671" t="b">
        <v>0</v>
      </c>
      <c r="K3671" t="s">
        <v>226</v>
      </c>
      <c r="L3671" t="s">
        <v>22</v>
      </c>
      <c r="M3671">
        <v>65000</v>
      </c>
      <c r="O3671" t="s">
        <v>7429</v>
      </c>
      <c r="P3671" t="s">
        <v>7430</v>
      </c>
    </row>
    <row r="3672" spans="1:16" x14ac:dyDescent="0.55000000000000004">
      <c r="A3672" t="s">
        <v>19</v>
      </c>
      <c r="B3672" t="s">
        <v>7519</v>
      </c>
      <c r="C3672" t="s">
        <v>213</v>
      </c>
      <c r="D3672" t="s">
        <v>2208</v>
      </c>
      <c r="E3672" t="s">
        <v>20</v>
      </c>
      <c r="F3672" t="b">
        <v>0</v>
      </c>
      <c r="G3672" t="s">
        <v>41</v>
      </c>
      <c r="H3672" s="4">
        <v>45709.292048611111</v>
      </c>
      <c r="I3672" t="b">
        <v>0</v>
      </c>
      <c r="J3672" t="b">
        <v>1</v>
      </c>
      <c r="K3672" t="s">
        <v>24</v>
      </c>
      <c r="L3672" t="s">
        <v>22</v>
      </c>
      <c r="M3672">
        <v>193000</v>
      </c>
      <c r="O3672" t="s">
        <v>405</v>
      </c>
      <c r="P3672" t="s">
        <v>7520</v>
      </c>
    </row>
    <row r="3673" spans="1:16" x14ac:dyDescent="0.55000000000000004">
      <c r="A3673" t="s">
        <v>2</v>
      </c>
      <c r="B3673" t="s">
        <v>7431</v>
      </c>
      <c r="C3673" t="s">
        <v>172</v>
      </c>
      <c r="D3673" t="s">
        <v>2208</v>
      </c>
      <c r="E3673" t="s">
        <v>20</v>
      </c>
      <c r="F3673" t="b">
        <v>0</v>
      </c>
      <c r="G3673" t="s">
        <v>27</v>
      </c>
      <c r="H3673" s="4">
        <v>45709.293217592603</v>
      </c>
      <c r="I3673" t="b">
        <v>0</v>
      </c>
      <c r="J3673" t="b">
        <v>0</v>
      </c>
      <c r="K3673" t="s">
        <v>24</v>
      </c>
      <c r="L3673" t="s">
        <v>22</v>
      </c>
      <c r="M3673">
        <v>180000</v>
      </c>
      <c r="O3673" t="s">
        <v>2868</v>
      </c>
      <c r="P3673" t="s">
        <v>7432</v>
      </c>
    </row>
    <row r="3674" spans="1:16" x14ac:dyDescent="0.55000000000000004">
      <c r="A3674" t="s">
        <v>0</v>
      </c>
      <c r="B3674" t="s">
        <v>4222</v>
      </c>
      <c r="D3674" t="s">
        <v>4220</v>
      </c>
      <c r="E3674" t="s">
        <v>20</v>
      </c>
      <c r="F3674" t="b">
        <v>0</v>
      </c>
      <c r="G3674" t="s">
        <v>1420</v>
      </c>
      <c r="H3674" s="4">
        <v>45709.298101851848</v>
      </c>
      <c r="I3674" t="b">
        <v>0</v>
      </c>
      <c r="J3674" t="b">
        <v>0</v>
      </c>
      <c r="K3674" t="s">
        <v>1420</v>
      </c>
      <c r="L3674" t="s">
        <v>22</v>
      </c>
      <c r="M3674">
        <v>65000</v>
      </c>
      <c r="O3674" t="s">
        <v>2946</v>
      </c>
      <c r="P3674" t="s">
        <v>1374</v>
      </c>
    </row>
    <row r="3675" spans="1:16" x14ac:dyDescent="0.55000000000000004">
      <c r="A3675" t="s">
        <v>1</v>
      </c>
      <c r="B3675" t="s">
        <v>7433</v>
      </c>
      <c r="C3675" t="s">
        <v>39</v>
      </c>
      <c r="D3675" t="s">
        <v>7434</v>
      </c>
      <c r="E3675" t="s">
        <v>20</v>
      </c>
      <c r="F3675" t="b">
        <v>1</v>
      </c>
      <c r="G3675" t="s">
        <v>1833</v>
      </c>
      <c r="H3675" s="4">
        <v>45709.299421296288</v>
      </c>
      <c r="I3675" t="b">
        <v>1</v>
      </c>
      <c r="J3675" t="b">
        <v>0</v>
      </c>
      <c r="K3675" t="s">
        <v>1833</v>
      </c>
      <c r="L3675" t="s">
        <v>22</v>
      </c>
      <c r="M3675">
        <v>47500</v>
      </c>
      <c r="O3675" t="s">
        <v>1426</v>
      </c>
    </row>
    <row r="3676" spans="1:16" x14ac:dyDescent="0.55000000000000004">
      <c r="A3676" t="s">
        <v>0</v>
      </c>
      <c r="B3676" t="s">
        <v>3335</v>
      </c>
      <c r="C3676" t="s">
        <v>160</v>
      </c>
      <c r="D3676" t="s">
        <v>4084</v>
      </c>
      <c r="E3676" t="s">
        <v>20</v>
      </c>
      <c r="F3676" t="b">
        <v>0</v>
      </c>
      <c r="G3676" t="s">
        <v>52</v>
      </c>
      <c r="H3676" s="4">
        <v>45709.303819444453</v>
      </c>
      <c r="I3676" t="b">
        <v>0</v>
      </c>
      <c r="J3676" t="b">
        <v>1</v>
      </c>
      <c r="K3676" t="s">
        <v>24</v>
      </c>
      <c r="L3676" t="s">
        <v>22</v>
      </c>
      <c r="M3676">
        <v>137500</v>
      </c>
      <c r="O3676" t="s">
        <v>88</v>
      </c>
      <c r="P3676" t="s">
        <v>7435</v>
      </c>
    </row>
    <row r="3677" spans="1:16" x14ac:dyDescent="0.55000000000000004">
      <c r="A3677" t="s">
        <v>89</v>
      </c>
      <c r="B3677" t="s">
        <v>7531</v>
      </c>
      <c r="C3677" t="s">
        <v>7532</v>
      </c>
      <c r="D3677" t="s">
        <v>4035</v>
      </c>
      <c r="E3677" t="s">
        <v>20</v>
      </c>
      <c r="F3677" t="b">
        <v>0</v>
      </c>
      <c r="G3677" t="s">
        <v>1119</v>
      </c>
      <c r="H3677" s="4">
        <v>45709.31212962963</v>
      </c>
      <c r="I3677" t="b">
        <v>0</v>
      </c>
      <c r="J3677" t="b">
        <v>0</v>
      </c>
      <c r="K3677" t="s">
        <v>1119</v>
      </c>
      <c r="L3677" t="s">
        <v>22</v>
      </c>
      <c r="M3677">
        <v>275000</v>
      </c>
      <c r="O3677" t="s">
        <v>7533</v>
      </c>
      <c r="P3677" t="s">
        <v>274</v>
      </c>
    </row>
    <row r="3678" spans="1:16" x14ac:dyDescent="0.55000000000000004">
      <c r="A3678" t="s">
        <v>89</v>
      </c>
      <c r="B3678" t="s">
        <v>7534</v>
      </c>
      <c r="C3678" t="s">
        <v>1420</v>
      </c>
      <c r="D3678" t="s">
        <v>4220</v>
      </c>
      <c r="E3678" t="s">
        <v>20</v>
      </c>
      <c r="F3678" t="b">
        <v>0</v>
      </c>
      <c r="G3678" t="s">
        <v>1420</v>
      </c>
      <c r="H3678" s="4">
        <v>45709.317175925928</v>
      </c>
      <c r="I3678" t="b">
        <v>0</v>
      </c>
      <c r="J3678" t="b">
        <v>0</v>
      </c>
      <c r="K3678" t="s">
        <v>1420</v>
      </c>
      <c r="L3678" t="s">
        <v>22</v>
      </c>
      <c r="M3678">
        <v>174400</v>
      </c>
      <c r="O3678" t="s">
        <v>1773</v>
      </c>
      <c r="P3678" t="s">
        <v>7535</v>
      </c>
    </row>
    <row r="3679" spans="1:16" x14ac:dyDescent="0.55000000000000004">
      <c r="A3679" t="s">
        <v>139</v>
      </c>
      <c r="B3679" t="s">
        <v>7436</v>
      </c>
      <c r="C3679" t="s">
        <v>2500</v>
      </c>
      <c r="D3679" t="s">
        <v>3970</v>
      </c>
      <c r="E3679" t="s">
        <v>20</v>
      </c>
      <c r="F3679" t="b">
        <v>0</v>
      </c>
      <c r="G3679" t="s">
        <v>41</v>
      </c>
      <c r="H3679" s="4">
        <v>45709.333784722221</v>
      </c>
      <c r="I3679" t="b">
        <v>0</v>
      </c>
      <c r="J3679" t="b">
        <v>1</v>
      </c>
      <c r="K3679" t="s">
        <v>24</v>
      </c>
      <c r="L3679" t="s">
        <v>22</v>
      </c>
      <c r="M3679">
        <v>96000</v>
      </c>
      <c r="O3679" t="s">
        <v>7437</v>
      </c>
    </row>
    <row r="3680" spans="1:16" x14ac:dyDescent="0.55000000000000004">
      <c r="A3680" t="s">
        <v>40</v>
      </c>
      <c r="B3680" t="s">
        <v>7438</v>
      </c>
      <c r="C3680" t="s">
        <v>151</v>
      </c>
      <c r="D3680" t="s">
        <v>5133</v>
      </c>
      <c r="E3680" t="s">
        <v>20</v>
      </c>
      <c r="F3680" t="b">
        <v>0</v>
      </c>
      <c r="G3680" t="s">
        <v>30</v>
      </c>
      <c r="H3680" s="4">
        <v>45709.334583333337</v>
      </c>
      <c r="I3680" t="b">
        <v>0</v>
      </c>
      <c r="J3680" t="b">
        <v>1</v>
      </c>
      <c r="K3680" t="s">
        <v>24</v>
      </c>
      <c r="L3680" t="s">
        <v>22</v>
      </c>
      <c r="M3680">
        <v>149743</v>
      </c>
      <c r="O3680" t="s">
        <v>7439</v>
      </c>
      <c r="P3680" t="s">
        <v>7440</v>
      </c>
    </row>
    <row r="3681" spans="1:16" x14ac:dyDescent="0.55000000000000004">
      <c r="A3681" t="s">
        <v>19</v>
      </c>
      <c r="B3681" t="s">
        <v>7557</v>
      </c>
      <c r="C3681" t="s">
        <v>453</v>
      </c>
      <c r="D3681" t="s">
        <v>3957</v>
      </c>
      <c r="E3681" t="s">
        <v>20</v>
      </c>
      <c r="F3681" t="b">
        <v>0</v>
      </c>
      <c r="G3681" t="s">
        <v>27</v>
      </c>
      <c r="H3681" s="4">
        <v>45709.334618055553</v>
      </c>
      <c r="I3681" t="b">
        <v>0</v>
      </c>
      <c r="J3681" t="b">
        <v>0</v>
      </c>
      <c r="K3681" t="s">
        <v>24</v>
      </c>
      <c r="L3681" t="s">
        <v>36</v>
      </c>
      <c r="N3681">
        <v>51.239997863769531</v>
      </c>
      <c r="O3681" t="s">
        <v>349</v>
      </c>
      <c r="P3681" t="s">
        <v>7558</v>
      </c>
    </row>
    <row r="3682" spans="1:16" x14ac:dyDescent="0.55000000000000004">
      <c r="A3682" t="s">
        <v>2</v>
      </c>
      <c r="B3682" t="s">
        <v>7441</v>
      </c>
      <c r="C3682" t="s">
        <v>29</v>
      </c>
      <c r="D3682" t="s">
        <v>3957</v>
      </c>
      <c r="E3682" t="s">
        <v>20</v>
      </c>
      <c r="F3682" t="b">
        <v>0</v>
      </c>
      <c r="G3682" t="s">
        <v>27</v>
      </c>
      <c r="H3682" s="4">
        <v>45709.334675925929</v>
      </c>
      <c r="I3682" t="b">
        <v>0</v>
      </c>
      <c r="J3682" t="b">
        <v>1</v>
      </c>
      <c r="K3682" t="s">
        <v>24</v>
      </c>
      <c r="L3682" t="s">
        <v>36</v>
      </c>
      <c r="N3682">
        <v>38.215000152587891</v>
      </c>
      <c r="O3682" t="s">
        <v>2768</v>
      </c>
      <c r="P3682" t="s">
        <v>128</v>
      </c>
    </row>
    <row r="3683" spans="1:16" x14ac:dyDescent="0.55000000000000004">
      <c r="A3683" t="s">
        <v>2</v>
      </c>
      <c r="B3683" t="s">
        <v>1676</v>
      </c>
      <c r="C3683" t="s">
        <v>92</v>
      </c>
      <c r="D3683" t="s">
        <v>4090</v>
      </c>
      <c r="E3683" t="s">
        <v>20</v>
      </c>
      <c r="F3683" t="b">
        <v>0</v>
      </c>
      <c r="G3683" t="s">
        <v>35</v>
      </c>
      <c r="H3683" s="4">
        <v>45709.335509259261</v>
      </c>
      <c r="I3683" t="b">
        <v>0</v>
      </c>
      <c r="J3683" t="b">
        <v>0</v>
      </c>
      <c r="K3683" t="s">
        <v>24</v>
      </c>
      <c r="L3683" t="s">
        <v>22</v>
      </c>
      <c r="M3683">
        <v>125000</v>
      </c>
      <c r="O3683" t="s">
        <v>202</v>
      </c>
      <c r="P3683" t="s">
        <v>7559</v>
      </c>
    </row>
    <row r="3684" spans="1:16" x14ac:dyDescent="0.55000000000000004">
      <c r="A3684" t="s">
        <v>2</v>
      </c>
      <c r="B3684" t="s">
        <v>7442</v>
      </c>
      <c r="C3684" t="s">
        <v>6313</v>
      </c>
      <c r="D3684" t="s">
        <v>3970</v>
      </c>
      <c r="E3684" t="s">
        <v>20</v>
      </c>
      <c r="F3684" t="b">
        <v>0</v>
      </c>
      <c r="G3684" t="s">
        <v>1420</v>
      </c>
      <c r="H3684" s="4">
        <v>45709.350810185177</v>
      </c>
      <c r="I3684" t="b">
        <v>0</v>
      </c>
      <c r="J3684" t="b">
        <v>0</v>
      </c>
      <c r="K3684" t="s">
        <v>1420</v>
      </c>
      <c r="L3684" t="s">
        <v>22</v>
      </c>
      <c r="M3684">
        <v>109605.5</v>
      </c>
      <c r="O3684" t="s">
        <v>7443</v>
      </c>
      <c r="P3684" t="s">
        <v>7444</v>
      </c>
    </row>
    <row r="3685" spans="1:16" x14ac:dyDescent="0.55000000000000004">
      <c r="A3685" t="s">
        <v>0</v>
      </c>
      <c r="B3685" t="s">
        <v>7536</v>
      </c>
      <c r="C3685" t="s">
        <v>3225</v>
      </c>
      <c r="D3685" t="s">
        <v>3828</v>
      </c>
      <c r="E3685" t="s">
        <v>20</v>
      </c>
      <c r="F3685" t="b">
        <v>0</v>
      </c>
      <c r="G3685" t="s">
        <v>27</v>
      </c>
      <c r="H3685" s="4">
        <v>45709.375081018523</v>
      </c>
      <c r="I3685" t="b">
        <v>1</v>
      </c>
      <c r="J3685" t="b">
        <v>1</v>
      </c>
      <c r="K3685" t="s">
        <v>24</v>
      </c>
      <c r="L3685" t="s">
        <v>22</v>
      </c>
      <c r="M3685">
        <v>80000</v>
      </c>
      <c r="O3685" t="s">
        <v>7537</v>
      </c>
      <c r="P3685" t="s">
        <v>7538</v>
      </c>
    </row>
    <row r="3686" spans="1:16" x14ac:dyDescent="0.55000000000000004">
      <c r="A3686" t="s">
        <v>0</v>
      </c>
      <c r="B3686" t="s">
        <v>7445</v>
      </c>
      <c r="C3686" t="s">
        <v>39</v>
      </c>
      <c r="D3686" t="s">
        <v>3828</v>
      </c>
      <c r="E3686" t="s">
        <v>20</v>
      </c>
      <c r="F3686" t="b">
        <v>1</v>
      </c>
      <c r="G3686" t="s">
        <v>27</v>
      </c>
      <c r="H3686" s="4">
        <v>45709.375150462962</v>
      </c>
      <c r="I3686" t="b">
        <v>1</v>
      </c>
      <c r="J3686" t="b">
        <v>0</v>
      </c>
      <c r="K3686" t="s">
        <v>24</v>
      </c>
      <c r="L3686" t="s">
        <v>22</v>
      </c>
      <c r="M3686">
        <v>163085</v>
      </c>
      <c r="O3686" t="s">
        <v>7446</v>
      </c>
      <c r="P3686" t="s">
        <v>709</v>
      </c>
    </row>
    <row r="3687" spans="1:16" x14ac:dyDescent="0.55000000000000004">
      <c r="A3687" t="s">
        <v>0</v>
      </c>
      <c r="B3687" t="s">
        <v>7447</v>
      </c>
      <c r="C3687" t="s">
        <v>585</v>
      </c>
      <c r="D3687" t="s">
        <v>4084</v>
      </c>
      <c r="E3687" t="s">
        <v>20</v>
      </c>
      <c r="F3687" t="b">
        <v>0</v>
      </c>
      <c r="G3687" t="s">
        <v>41</v>
      </c>
      <c r="H3687" s="4">
        <v>45709.375474537039</v>
      </c>
      <c r="I3687" t="b">
        <v>0</v>
      </c>
      <c r="J3687" t="b">
        <v>0</v>
      </c>
      <c r="K3687" t="s">
        <v>24</v>
      </c>
      <c r="L3687" t="s">
        <v>22</v>
      </c>
      <c r="M3687">
        <v>125000</v>
      </c>
      <c r="O3687" t="s">
        <v>374</v>
      </c>
      <c r="P3687" t="s">
        <v>7448</v>
      </c>
    </row>
    <row r="3688" spans="1:16" x14ac:dyDescent="0.55000000000000004">
      <c r="A3688" t="s">
        <v>1</v>
      </c>
      <c r="B3688" t="s">
        <v>4431</v>
      </c>
      <c r="C3688" t="s">
        <v>949</v>
      </c>
      <c r="D3688" t="s">
        <v>4432</v>
      </c>
      <c r="E3688" t="s">
        <v>20</v>
      </c>
      <c r="F3688" t="b">
        <v>0</v>
      </c>
      <c r="G3688" t="s">
        <v>30</v>
      </c>
      <c r="H3688" s="4">
        <v>45709.376006944447</v>
      </c>
      <c r="I3688" t="b">
        <v>0</v>
      </c>
      <c r="J3688" t="b">
        <v>1</v>
      </c>
      <c r="K3688" t="s">
        <v>24</v>
      </c>
      <c r="L3688" t="s">
        <v>22</v>
      </c>
      <c r="M3688">
        <v>99000</v>
      </c>
      <c r="O3688" t="s">
        <v>1763</v>
      </c>
      <c r="P3688" t="s">
        <v>4433</v>
      </c>
    </row>
    <row r="3689" spans="1:16" x14ac:dyDescent="0.55000000000000004">
      <c r="A3689" t="s">
        <v>0</v>
      </c>
      <c r="B3689" t="s">
        <v>5421</v>
      </c>
      <c r="C3689" t="s">
        <v>372</v>
      </c>
      <c r="D3689" t="s">
        <v>3957</v>
      </c>
      <c r="E3689" t="s">
        <v>34</v>
      </c>
      <c r="F3689" t="b">
        <v>0</v>
      </c>
      <c r="G3689" t="s">
        <v>27</v>
      </c>
      <c r="H3689" s="4">
        <v>45709.416701388887</v>
      </c>
      <c r="I3689" t="b">
        <v>1</v>
      </c>
      <c r="J3689" t="b">
        <v>0</v>
      </c>
      <c r="K3689" t="s">
        <v>24</v>
      </c>
      <c r="L3689" t="s">
        <v>36</v>
      </c>
      <c r="N3689">
        <v>27.979999542236332</v>
      </c>
      <c r="O3689" t="s">
        <v>4622</v>
      </c>
    </row>
    <row r="3690" spans="1:16" x14ac:dyDescent="0.55000000000000004">
      <c r="A3690" t="s">
        <v>40</v>
      </c>
      <c r="B3690" t="s">
        <v>7449</v>
      </c>
      <c r="C3690" t="s">
        <v>1546</v>
      </c>
      <c r="D3690" t="s">
        <v>3828</v>
      </c>
      <c r="E3690" t="s">
        <v>20</v>
      </c>
      <c r="F3690" t="b">
        <v>0</v>
      </c>
      <c r="G3690" t="s">
        <v>27</v>
      </c>
      <c r="H3690" s="4">
        <v>45709.417939814812</v>
      </c>
      <c r="I3690" t="b">
        <v>0</v>
      </c>
      <c r="J3690" t="b">
        <v>1</v>
      </c>
      <c r="K3690" t="s">
        <v>24</v>
      </c>
      <c r="L3690" t="s">
        <v>22</v>
      </c>
      <c r="M3690">
        <v>162225</v>
      </c>
      <c r="O3690" t="s">
        <v>254</v>
      </c>
      <c r="P3690" t="s">
        <v>7450</v>
      </c>
    </row>
    <row r="3691" spans="1:16" x14ac:dyDescent="0.55000000000000004">
      <c r="A3691" t="s">
        <v>40</v>
      </c>
      <c r="B3691" t="s">
        <v>2541</v>
      </c>
      <c r="C3691" t="s">
        <v>3347</v>
      </c>
      <c r="D3691" t="s">
        <v>3973</v>
      </c>
      <c r="E3691" t="s">
        <v>20</v>
      </c>
      <c r="F3691" t="b">
        <v>0</v>
      </c>
      <c r="G3691" t="s">
        <v>27</v>
      </c>
      <c r="H3691" s="4">
        <v>45709.418842592589</v>
      </c>
      <c r="I3691" t="b">
        <v>0</v>
      </c>
      <c r="J3691" t="b">
        <v>1</v>
      </c>
      <c r="K3691" t="s">
        <v>24</v>
      </c>
      <c r="L3691" t="s">
        <v>22</v>
      </c>
      <c r="M3691">
        <v>110500</v>
      </c>
      <c r="O3691" t="s">
        <v>2227</v>
      </c>
      <c r="P3691" t="s">
        <v>4333</v>
      </c>
    </row>
    <row r="3692" spans="1:16" x14ac:dyDescent="0.55000000000000004">
      <c r="A3692" t="s">
        <v>2</v>
      </c>
      <c r="B3692" t="s">
        <v>4385</v>
      </c>
      <c r="C3692" t="s">
        <v>3515</v>
      </c>
      <c r="D3692" t="s">
        <v>2208</v>
      </c>
      <c r="E3692" t="s">
        <v>34</v>
      </c>
      <c r="F3692" t="b">
        <v>0</v>
      </c>
      <c r="G3692" t="s">
        <v>41</v>
      </c>
      <c r="H3692" s="4">
        <v>45709.418923611112</v>
      </c>
      <c r="I3692" t="b">
        <v>0</v>
      </c>
      <c r="J3692" t="b">
        <v>1</v>
      </c>
      <c r="K3692" t="s">
        <v>24</v>
      </c>
      <c r="L3692" t="s">
        <v>22</v>
      </c>
      <c r="M3692">
        <v>165000</v>
      </c>
      <c r="O3692" t="s">
        <v>428</v>
      </c>
      <c r="P3692" t="s">
        <v>7451</v>
      </c>
    </row>
    <row r="3693" spans="1:16" x14ac:dyDescent="0.55000000000000004">
      <c r="A3693" t="s">
        <v>28</v>
      </c>
      <c r="B3693" t="s">
        <v>642</v>
      </c>
      <c r="C3693" t="s">
        <v>696</v>
      </c>
      <c r="D3693" t="s">
        <v>3973</v>
      </c>
      <c r="E3693" t="s">
        <v>20</v>
      </c>
      <c r="F3693" t="b">
        <v>0</v>
      </c>
      <c r="G3693" t="s">
        <v>30</v>
      </c>
      <c r="H3693" s="4">
        <v>45709.420115740737</v>
      </c>
      <c r="I3693" t="b">
        <v>0</v>
      </c>
      <c r="J3693" t="b">
        <v>1</v>
      </c>
      <c r="K3693" t="s">
        <v>24</v>
      </c>
      <c r="L3693" t="s">
        <v>22</v>
      </c>
      <c r="M3693">
        <v>147000</v>
      </c>
      <c r="O3693" t="s">
        <v>950</v>
      </c>
      <c r="P3693" t="s">
        <v>6325</v>
      </c>
    </row>
    <row r="3694" spans="1:16" x14ac:dyDescent="0.55000000000000004">
      <c r="A3694" t="s">
        <v>89</v>
      </c>
      <c r="B3694" t="s">
        <v>7452</v>
      </c>
      <c r="C3694" t="s">
        <v>7313</v>
      </c>
      <c r="D3694" t="s">
        <v>2208</v>
      </c>
      <c r="E3694" t="s">
        <v>34</v>
      </c>
      <c r="F3694" t="b">
        <v>0</v>
      </c>
      <c r="G3694" t="s">
        <v>41</v>
      </c>
      <c r="H3694" s="4">
        <v>45709.433148148149</v>
      </c>
      <c r="I3694" t="b">
        <v>0</v>
      </c>
      <c r="J3694" t="b">
        <v>1</v>
      </c>
      <c r="K3694" t="s">
        <v>24</v>
      </c>
      <c r="L3694" t="s">
        <v>22</v>
      </c>
      <c r="M3694">
        <v>195000</v>
      </c>
      <c r="O3694" t="s">
        <v>428</v>
      </c>
      <c r="P3694" t="s">
        <v>7453</v>
      </c>
    </row>
    <row r="3695" spans="1:16" x14ac:dyDescent="0.55000000000000004">
      <c r="A3695" t="s">
        <v>2</v>
      </c>
      <c r="B3695" t="s">
        <v>6517</v>
      </c>
      <c r="C3695" t="s">
        <v>151</v>
      </c>
      <c r="D3695" t="s">
        <v>3973</v>
      </c>
      <c r="E3695" t="s">
        <v>20</v>
      </c>
      <c r="F3695" t="b">
        <v>0</v>
      </c>
      <c r="G3695" t="s">
        <v>30</v>
      </c>
      <c r="H3695" s="4">
        <v>45709.45925925926</v>
      </c>
      <c r="I3695" t="b">
        <v>0</v>
      </c>
      <c r="J3695" t="b">
        <v>1</v>
      </c>
      <c r="K3695" t="s">
        <v>24</v>
      </c>
      <c r="L3695" t="s">
        <v>22</v>
      </c>
      <c r="M3695">
        <v>140500</v>
      </c>
      <c r="O3695" t="s">
        <v>6518</v>
      </c>
      <c r="P3695" t="s">
        <v>6519</v>
      </c>
    </row>
    <row r="3696" spans="1:16" x14ac:dyDescent="0.55000000000000004">
      <c r="A3696" t="s">
        <v>2</v>
      </c>
      <c r="B3696" t="s">
        <v>307</v>
      </c>
      <c r="C3696" t="s">
        <v>39</v>
      </c>
      <c r="D3696" t="s">
        <v>7454</v>
      </c>
      <c r="E3696" t="s">
        <v>20</v>
      </c>
      <c r="F3696" t="b">
        <v>1</v>
      </c>
      <c r="G3696" t="s">
        <v>1094</v>
      </c>
      <c r="H3696" s="4">
        <v>45709.489560185182</v>
      </c>
      <c r="I3696" t="b">
        <v>1</v>
      </c>
      <c r="J3696" t="b">
        <v>0</v>
      </c>
      <c r="K3696" t="s">
        <v>1094</v>
      </c>
      <c r="L3696" t="s">
        <v>22</v>
      </c>
      <c r="M3696">
        <v>200000</v>
      </c>
      <c r="O3696" t="s">
        <v>7455</v>
      </c>
      <c r="P3696" t="s">
        <v>1818</v>
      </c>
    </row>
    <row r="3697" spans="1:16" x14ac:dyDescent="0.55000000000000004">
      <c r="A3697" t="s">
        <v>0</v>
      </c>
      <c r="B3697" t="s">
        <v>0</v>
      </c>
      <c r="C3697" t="s">
        <v>7560</v>
      </c>
      <c r="D3697" t="s">
        <v>7547</v>
      </c>
      <c r="E3697" t="s">
        <v>34</v>
      </c>
      <c r="F3697" t="b">
        <v>0</v>
      </c>
      <c r="G3697" t="s">
        <v>41</v>
      </c>
      <c r="H3697" s="4">
        <v>45709.500532407408</v>
      </c>
      <c r="I3697" t="b">
        <v>0</v>
      </c>
      <c r="J3697" t="b">
        <v>0</v>
      </c>
      <c r="K3697" t="s">
        <v>24</v>
      </c>
      <c r="L3697" t="s">
        <v>36</v>
      </c>
      <c r="N3697">
        <v>15</v>
      </c>
      <c r="O3697" t="s">
        <v>7548</v>
      </c>
      <c r="P3697" t="s">
        <v>61</v>
      </c>
    </row>
    <row r="3698" spans="1:16" x14ac:dyDescent="0.55000000000000004">
      <c r="A3698" t="s">
        <v>1</v>
      </c>
      <c r="B3698" t="s">
        <v>2955</v>
      </c>
      <c r="C3698" t="s">
        <v>2765</v>
      </c>
      <c r="D3698" t="s">
        <v>3973</v>
      </c>
      <c r="E3698" t="s">
        <v>20</v>
      </c>
      <c r="F3698" t="b">
        <v>0</v>
      </c>
      <c r="G3698" t="s">
        <v>52</v>
      </c>
      <c r="H3698" s="4">
        <v>45709.500891203701</v>
      </c>
      <c r="I3698" t="b">
        <v>0</v>
      </c>
      <c r="J3698" t="b">
        <v>1</v>
      </c>
      <c r="K3698" t="s">
        <v>24</v>
      </c>
      <c r="L3698" t="s">
        <v>22</v>
      </c>
      <c r="M3698">
        <v>174000</v>
      </c>
      <c r="O3698" t="s">
        <v>5482</v>
      </c>
      <c r="P3698" t="s">
        <v>603</v>
      </c>
    </row>
    <row r="3699" spans="1:16" x14ac:dyDescent="0.55000000000000004">
      <c r="A3699" t="s">
        <v>2</v>
      </c>
      <c r="B3699" t="s">
        <v>7406</v>
      </c>
      <c r="C3699" t="s">
        <v>3608</v>
      </c>
      <c r="D3699" t="s">
        <v>3973</v>
      </c>
      <c r="E3699" t="s">
        <v>20</v>
      </c>
      <c r="F3699" t="b">
        <v>0</v>
      </c>
      <c r="G3699" t="s">
        <v>27</v>
      </c>
      <c r="H3699" s="4">
        <v>45709.501215277778</v>
      </c>
      <c r="I3699" t="b">
        <v>0</v>
      </c>
      <c r="J3699" t="b">
        <v>0</v>
      </c>
      <c r="K3699" t="s">
        <v>24</v>
      </c>
      <c r="L3699" t="s">
        <v>22</v>
      </c>
      <c r="M3699">
        <v>82850</v>
      </c>
      <c r="O3699" t="s">
        <v>5482</v>
      </c>
      <c r="P3699" t="s">
        <v>3772</v>
      </c>
    </row>
    <row r="3700" spans="1:16" x14ac:dyDescent="0.55000000000000004">
      <c r="A3700" t="s">
        <v>2</v>
      </c>
      <c r="B3700" t="s">
        <v>7456</v>
      </c>
      <c r="C3700" t="s">
        <v>114</v>
      </c>
      <c r="D3700" t="s">
        <v>3973</v>
      </c>
      <c r="E3700" t="s">
        <v>20</v>
      </c>
      <c r="F3700" t="b">
        <v>0</v>
      </c>
      <c r="G3700" t="s">
        <v>27</v>
      </c>
      <c r="H3700" s="4">
        <v>45709.501689814817</v>
      </c>
      <c r="I3700" t="b">
        <v>0</v>
      </c>
      <c r="J3700" t="b">
        <v>1</v>
      </c>
      <c r="K3700" t="s">
        <v>24</v>
      </c>
      <c r="L3700" t="s">
        <v>22</v>
      </c>
      <c r="M3700">
        <v>207500</v>
      </c>
      <c r="O3700" t="s">
        <v>341</v>
      </c>
      <c r="P3700" t="s">
        <v>7457</v>
      </c>
    </row>
    <row r="3701" spans="1:16" x14ac:dyDescent="0.55000000000000004">
      <c r="A3701" t="s">
        <v>1</v>
      </c>
      <c r="B3701" t="s">
        <v>7561</v>
      </c>
      <c r="C3701" t="s">
        <v>713</v>
      </c>
      <c r="D3701" t="s">
        <v>3973</v>
      </c>
      <c r="E3701" t="s">
        <v>20</v>
      </c>
      <c r="F3701" t="b">
        <v>0</v>
      </c>
      <c r="G3701" t="s">
        <v>27</v>
      </c>
      <c r="H3701" s="4">
        <v>45709.501770833333</v>
      </c>
      <c r="I3701" t="b">
        <v>0</v>
      </c>
      <c r="J3701" t="b">
        <v>1</v>
      </c>
      <c r="K3701" t="s">
        <v>24</v>
      </c>
      <c r="L3701" t="s">
        <v>22</v>
      </c>
      <c r="M3701">
        <v>113750</v>
      </c>
      <c r="O3701" t="s">
        <v>5482</v>
      </c>
      <c r="P3701" t="s">
        <v>7562</v>
      </c>
    </row>
    <row r="3702" spans="1:16" x14ac:dyDescent="0.55000000000000004">
      <c r="A3702" t="s">
        <v>1</v>
      </c>
      <c r="B3702" t="s">
        <v>844</v>
      </c>
      <c r="C3702" t="s">
        <v>3608</v>
      </c>
      <c r="D3702" t="s">
        <v>3973</v>
      </c>
      <c r="E3702" t="s">
        <v>20</v>
      </c>
      <c r="F3702" t="b">
        <v>0</v>
      </c>
      <c r="G3702" t="s">
        <v>30</v>
      </c>
      <c r="H3702" s="4">
        <v>45709.502858796302</v>
      </c>
      <c r="I3702" t="b">
        <v>0</v>
      </c>
      <c r="J3702" t="b">
        <v>0</v>
      </c>
      <c r="K3702" t="s">
        <v>24</v>
      </c>
      <c r="L3702" t="s">
        <v>22</v>
      </c>
      <c r="M3702">
        <v>174500</v>
      </c>
      <c r="O3702" t="s">
        <v>5482</v>
      </c>
      <c r="P3702" t="s">
        <v>302</v>
      </c>
    </row>
    <row r="3703" spans="1:16" x14ac:dyDescent="0.55000000000000004">
      <c r="A3703" t="s">
        <v>28</v>
      </c>
      <c r="B3703" t="s">
        <v>7458</v>
      </c>
      <c r="C3703" t="s">
        <v>39</v>
      </c>
      <c r="D3703" t="s">
        <v>3973</v>
      </c>
      <c r="E3703" t="s">
        <v>20</v>
      </c>
      <c r="F3703" t="b">
        <v>1</v>
      </c>
      <c r="G3703" t="s">
        <v>106</v>
      </c>
      <c r="H3703" s="4">
        <v>45709.50849537037</v>
      </c>
      <c r="I3703" t="b">
        <v>0</v>
      </c>
      <c r="J3703" t="b">
        <v>0</v>
      </c>
      <c r="K3703" t="s">
        <v>106</v>
      </c>
      <c r="L3703" t="s">
        <v>36</v>
      </c>
      <c r="N3703">
        <v>50</v>
      </c>
      <c r="O3703" t="s">
        <v>7413</v>
      </c>
      <c r="P3703" t="s">
        <v>7459</v>
      </c>
    </row>
    <row r="3704" spans="1:16" x14ac:dyDescent="0.55000000000000004">
      <c r="A3704" t="s">
        <v>0</v>
      </c>
      <c r="B3704" t="s">
        <v>0</v>
      </c>
      <c r="C3704" t="s">
        <v>569</v>
      </c>
      <c r="D3704" t="s">
        <v>7547</v>
      </c>
      <c r="E3704" t="s">
        <v>34</v>
      </c>
      <c r="F3704" t="b">
        <v>0</v>
      </c>
      <c r="G3704" t="s">
        <v>52</v>
      </c>
      <c r="H3704" s="4">
        <v>45709.515636574077</v>
      </c>
      <c r="I3704" t="b">
        <v>0</v>
      </c>
      <c r="J3704" t="b">
        <v>0</v>
      </c>
      <c r="K3704" t="s">
        <v>24</v>
      </c>
      <c r="L3704" t="s">
        <v>36</v>
      </c>
      <c r="N3704">
        <v>15</v>
      </c>
      <c r="O3704" t="s">
        <v>7548</v>
      </c>
      <c r="P3704" t="s">
        <v>61</v>
      </c>
    </row>
    <row r="3705" spans="1:16" x14ac:dyDescent="0.55000000000000004">
      <c r="A3705" t="s">
        <v>139</v>
      </c>
      <c r="B3705" t="s">
        <v>7460</v>
      </c>
      <c r="C3705" t="s">
        <v>1867</v>
      </c>
      <c r="D3705" t="s">
        <v>2208</v>
      </c>
      <c r="E3705" t="s">
        <v>105</v>
      </c>
      <c r="F3705" t="b">
        <v>0</v>
      </c>
      <c r="G3705" t="s">
        <v>27</v>
      </c>
      <c r="H3705" s="4">
        <v>45709.54178240741</v>
      </c>
      <c r="I3705" t="b">
        <v>0</v>
      </c>
      <c r="J3705" t="b">
        <v>1</v>
      </c>
      <c r="K3705" t="s">
        <v>24</v>
      </c>
      <c r="L3705" t="s">
        <v>22</v>
      </c>
      <c r="M3705">
        <v>93500</v>
      </c>
      <c r="O3705" t="s">
        <v>7461</v>
      </c>
      <c r="P3705" t="s">
        <v>2014</v>
      </c>
    </row>
    <row r="3706" spans="1:16" x14ac:dyDescent="0.55000000000000004">
      <c r="A3706" t="s">
        <v>1</v>
      </c>
      <c r="B3706" t="s">
        <v>2473</v>
      </c>
      <c r="C3706" t="s">
        <v>1845</v>
      </c>
      <c r="D3706" t="s">
        <v>4084</v>
      </c>
      <c r="E3706" t="s">
        <v>20</v>
      </c>
      <c r="F3706" t="b">
        <v>0</v>
      </c>
      <c r="G3706" t="s">
        <v>27</v>
      </c>
      <c r="H3706" s="4">
        <v>45709.543252314812</v>
      </c>
      <c r="I3706" t="b">
        <v>0</v>
      </c>
      <c r="J3706" t="b">
        <v>1</v>
      </c>
      <c r="K3706" t="s">
        <v>24</v>
      </c>
      <c r="L3706" t="s">
        <v>22</v>
      </c>
      <c r="M3706">
        <v>145000</v>
      </c>
      <c r="O3706" t="s">
        <v>1388</v>
      </c>
      <c r="P3706" t="s">
        <v>7462</v>
      </c>
    </row>
    <row r="3707" spans="1:16" x14ac:dyDescent="0.55000000000000004">
      <c r="A3707" t="s">
        <v>40</v>
      </c>
      <c r="B3707" t="s">
        <v>7463</v>
      </c>
      <c r="C3707" t="s">
        <v>2701</v>
      </c>
      <c r="D3707" t="s">
        <v>3828</v>
      </c>
      <c r="E3707" t="s">
        <v>20</v>
      </c>
      <c r="F3707" t="b">
        <v>0</v>
      </c>
      <c r="G3707" t="s">
        <v>41</v>
      </c>
      <c r="H3707" s="4">
        <v>45709.543657407397</v>
      </c>
      <c r="I3707" t="b">
        <v>1</v>
      </c>
      <c r="J3707" t="b">
        <v>1</v>
      </c>
      <c r="K3707" t="s">
        <v>24</v>
      </c>
      <c r="L3707" t="s">
        <v>36</v>
      </c>
      <c r="N3707">
        <v>60</v>
      </c>
      <c r="O3707" t="s">
        <v>7464</v>
      </c>
      <c r="P3707" t="s">
        <v>7465</v>
      </c>
    </row>
    <row r="3708" spans="1:16" x14ac:dyDescent="0.55000000000000004">
      <c r="A3708" t="s">
        <v>19</v>
      </c>
      <c r="B3708" t="s">
        <v>7466</v>
      </c>
      <c r="C3708" t="s">
        <v>2765</v>
      </c>
      <c r="D3708" t="s">
        <v>3957</v>
      </c>
      <c r="E3708" t="s">
        <v>20</v>
      </c>
      <c r="F3708" t="b">
        <v>0</v>
      </c>
      <c r="G3708" t="s">
        <v>23</v>
      </c>
      <c r="H3708" s="4">
        <v>45709.581053240741</v>
      </c>
      <c r="I3708" t="b">
        <v>0</v>
      </c>
      <c r="J3708" t="b">
        <v>1</v>
      </c>
      <c r="K3708" t="s">
        <v>24</v>
      </c>
      <c r="L3708" t="s">
        <v>36</v>
      </c>
      <c r="N3708">
        <v>11.335000038146971</v>
      </c>
      <c r="O3708" t="s">
        <v>254</v>
      </c>
      <c r="P3708" t="s">
        <v>1637</v>
      </c>
    </row>
    <row r="3709" spans="1:16" x14ac:dyDescent="0.55000000000000004">
      <c r="A3709" t="s">
        <v>0</v>
      </c>
      <c r="B3709" t="s">
        <v>7549</v>
      </c>
      <c r="C3709" t="s">
        <v>484</v>
      </c>
      <c r="D3709" t="s">
        <v>3828</v>
      </c>
      <c r="E3709" t="s">
        <v>20</v>
      </c>
      <c r="F3709" t="b">
        <v>0</v>
      </c>
      <c r="G3709" t="s">
        <v>27</v>
      </c>
      <c r="H3709" s="4">
        <v>45709.583402777767</v>
      </c>
      <c r="I3709" t="b">
        <v>0</v>
      </c>
      <c r="J3709" t="b">
        <v>1</v>
      </c>
      <c r="K3709" t="s">
        <v>24</v>
      </c>
      <c r="L3709" t="s">
        <v>22</v>
      </c>
      <c r="M3709">
        <v>70000</v>
      </c>
      <c r="O3709" t="s">
        <v>7550</v>
      </c>
      <c r="P3709" t="s">
        <v>280</v>
      </c>
    </row>
    <row r="3710" spans="1:16" x14ac:dyDescent="0.55000000000000004">
      <c r="A3710" t="s">
        <v>0</v>
      </c>
      <c r="B3710" t="s">
        <v>7467</v>
      </c>
      <c r="C3710" t="s">
        <v>859</v>
      </c>
      <c r="D3710" t="s">
        <v>3957</v>
      </c>
      <c r="E3710" t="s">
        <v>20</v>
      </c>
      <c r="F3710" t="b">
        <v>0</v>
      </c>
      <c r="G3710" t="s">
        <v>27</v>
      </c>
      <c r="H3710" s="4">
        <v>45709.583518518521</v>
      </c>
      <c r="I3710" t="b">
        <v>0</v>
      </c>
      <c r="J3710" t="b">
        <v>1</v>
      </c>
      <c r="K3710" t="s">
        <v>24</v>
      </c>
      <c r="L3710" t="s">
        <v>36</v>
      </c>
      <c r="N3710">
        <v>24.014999389648441</v>
      </c>
      <c r="O3710" t="s">
        <v>7468</v>
      </c>
      <c r="P3710" t="s">
        <v>1304</v>
      </c>
    </row>
    <row r="3711" spans="1:16" x14ac:dyDescent="0.55000000000000004">
      <c r="A3711" t="s">
        <v>25</v>
      </c>
      <c r="B3711" t="s">
        <v>7521</v>
      </c>
      <c r="C3711" t="s">
        <v>82</v>
      </c>
      <c r="D3711" t="s">
        <v>3828</v>
      </c>
      <c r="E3711" t="s">
        <v>20</v>
      </c>
      <c r="F3711" t="b">
        <v>0</v>
      </c>
      <c r="G3711" t="s">
        <v>27</v>
      </c>
      <c r="H3711" s="4">
        <v>45709.584178240737</v>
      </c>
      <c r="I3711" t="b">
        <v>0</v>
      </c>
      <c r="J3711" t="b">
        <v>1</v>
      </c>
      <c r="K3711" t="s">
        <v>24</v>
      </c>
      <c r="L3711" t="s">
        <v>22</v>
      </c>
      <c r="M3711">
        <v>85210.5</v>
      </c>
      <c r="O3711" t="s">
        <v>7522</v>
      </c>
      <c r="P3711" t="s">
        <v>2884</v>
      </c>
    </row>
    <row r="3712" spans="1:16" x14ac:dyDescent="0.55000000000000004">
      <c r="A3712" t="s">
        <v>2</v>
      </c>
      <c r="B3712" t="s">
        <v>170</v>
      </c>
      <c r="C3712" t="s">
        <v>171</v>
      </c>
      <c r="D3712" t="s">
        <v>3957</v>
      </c>
      <c r="E3712" t="s">
        <v>20</v>
      </c>
      <c r="F3712" t="b">
        <v>0</v>
      </c>
      <c r="G3712" t="s">
        <v>27</v>
      </c>
      <c r="H3712" s="4">
        <v>45709.584618055553</v>
      </c>
      <c r="I3712" t="b">
        <v>0</v>
      </c>
      <c r="J3712" t="b">
        <v>1</v>
      </c>
      <c r="K3712" t="s">
        <v>24</v>
      </c>
      <c r="L3712" t="s">
        <v>36</v>
      </c>
      <c r="N3712">
        <v>46.060001373291023</v>
      </c>
      <c r="O3712" t="s">
        <v>7563</v>
      </c>
      <c r="P3712" t="s">
        <v>7564</v>
      </c>
    </row>
    <row r="3713" spans="1:16" x14ac:dyDescent="0.55000000000000004">
      <c r="A3713" t="s">
        <v>28</v>
      </c>
      <c r="B3713" t="s">
        <v>7469</v>
      </c>
      <c r="C3713" t="s">
        <v>24</v>
      </c>
      <c r="D3713" t="s">
        <v>3973</v>
      </c>
      <c r="E3713" t="s">
        <v>20</v>
      </c>
      <c r="F3713" t="b">
        <v>0</v>
      </c>
      <c r="G3713" t="s">
        <v>27</v>
      </c>
      <c r="H3713" s="4">
        <v>45709.585509259261</v>
      </c>
      <c r="I3713" t="b">
        <v>0</v>
      </c>
      <c r="J3713" t="b">
        <v>0</v>
      </c>
      <c r="K3713" t="s">
        <v>24</v>
      </c>
      <c r="L3713" t="s">
        <v>22</v>
      </c>
      <c r="M3713">
        <v>155000</v>
      </c>
      <c r="O3713" t="s">
        <v>7470</v>
      </c>
      <c r="P3713" t="s">
        <v>7471</v>
      </c>
    </row>
    <row r="3714" spans="1:16" x14ac:dyDescent="0.55000000000000004">
      <c r="A3714" t="s">
        <v>191</v>
      </c>
      <c r="B3714" t="s">
        <v>7472</v>
      </c>
      <c r="C3714" t="s">
        <v>972</v>
      </c>
      <c r="D3714" t="s">
        <v>4084</v>
      </c>
      <c r="E3714" t="s">
        <v>20</v>
      </c>
      <c r="F3714" t="b">
        <v>0</v>
      </c>
      <c r="G3714" t="s">
        <v>862</v>
      </c>
      <c r="H3714" s="4">
        <v>45709.589016203703</v>
      </c>
      <c r="I3714" t="b">
        <v>0</v>
      </c>
      <c r="J3714" t="b">
        <v>0</v>
      </c>
      <c r="K3714" t="s">
        <v>862</v>
      </c>
      <c r="L3714" t="s">
        <v>22</v>
      </c>
      <c r="M3714">
        <v>127500</v>
      </c>
      <c r="O3714" t="s">
        <v>7473</v>
      </c>
      <c r="P3714" t="s">
        <v>7474</v>
      </c>
    </row>
    <row r="3715" spans="1:16" x14ac:dyDescent="0.55000000000000004">
      <c r="A3715" t="s">
        <v>0</v>
      </c>
      <c r="B3715" t="s">
        <v>5357</v>
      </c>
      <c r="C3715" t="s">
        <v>5358</v>
      </c>
      <c r="D3715" t="s">
        <v>3828</v>
      </c>
      <c r="E3715" t="s">
        <v>219</v>
      </c>
      <c r="F3715" t="b">
        <v>0</v>
      </c>
      <c r="G3715" t="s">
        <v>27</v>
      </c>
      <c r="H3715" s="4">
        <v>45709.625069444453</v>
      </c>
      <c r="I3715" t="b">
        <v>1</v>
      </c>
      <c r="J3715" t="b">
        <v>1</v>
      </c>
      <c r="K3715" t="s">
        <v>24</v>
      </c>
      <c r="L3715" t="s">
        <v>36</v>
      </c>
      <c r="N3715">
        <v>26.494998931884769</v>
      </c>
      <c r="O3715" t="s">
        <v>3769</v>
      </c>
      <c r="P3715" t="s">
        <v>1702</v>
      </c>
    </row>
    <row r="3716" spans="1:16" x14ac:dyDescent="0.55000000000000004">
      <c r="A3716" t="s">
        <v>0</v>
      </c>
      <c r="B3716" t="s">
        <v>7475</v>
      </c>
      <c r="C3716" t="s">
        <v>179</v>
      </c>
      <c r="D3716" t="s">
        <v>2208</v>
      </c>
      <c r="E3716" t="s">
        <v>20</v>
      </c>
      <c r="F3716" t="b">
        <v>0</v>
      </c>
      <c r="G3716" t="s">
        <v>27</v>
      </c>
      <c r="H3716" s="4">
        <v>45709.625173611108</v>
      </c>
      <c r="I3716" t="b">
        <v>0</v>
      </c>
      <c r="J3716" t="b">
        <v>0</v>
      </c>
      <c r="K3716" t="s">
        <v>24</v>
      </c>
      <c r="L3716" t="s">
        <v>22</v>
      </c>
      <c r="M3716">
        <v>61750</v>
      </c>
      <c r="O3716" t="s">
        <v>7476</v>
      </c>
      <c r="P3716" t="s">
        <v>7477</v>
      </c>
    </row>
    <row r="3717" spans="1:16" x14ac:dyDescent="0.55000000000000004">
      <c r="A3717" t="s">
        <v>0</v>
      </c>
      <c r="B3717" t="s">
        <v>7478</v>
      </c>
      <c r="C3717" t="s">
        <v>2883</v>
      </c>
      <c r="D3717" t="s">
        <v>3828</v>
      </c>
      <c r="E3717" t="s">
        <v>51</v>
      </c>
      <c r="F3717" t="b">
        <v>0</v>
      </c>
      <c r="G3717" t="s">
        <v>30</v>
      </c>
      <c r="H3717" s="4">
        <v>45709.625601851847</v>
      </c>
      <c r="I3717" t="b">
        <v>1</v>
      </c>
      <c r="J3717" t="b">
        <v>0</v>
      </c>
      <c r="K3717" t="s">
        <v>24</v>
      </c>
      <c r="L3717" t="s">
        <v>36</v>
      </c>
      <c r="N3717">
        <v>53.5</v>
      </c>
      <c r="O3717" t="s">
        <v>7479</v>
      </c>
      <c r="P3717" t="s">
        <v>338</v>
      </c>
    </row>
    <row r="3718" spans="1:16" x14ac:dyDescent="0.55000000000000004">
      <c r="A3718" t="s">
        <v>1</v>
      </c>
      <c r="B3718" t="s">
        <v>4444</v>
      </c>
      <c r="C3718" t="s">
        <v>122</v>
      </c>
      <c r="D3718" t="s">
        <v>3973</v>
      </c>
      <c r="E3718" t="s">
        <v>20</v>
      </c>
      <c r="F3718" t="b">
        <v>0</v>
      </c>
      <c r="G3718" t="s">
        <v>52</v>
      </c>
      <c r="H3718" s="4">
        <v>45709.625740740739</v>
      </c>
      <c r="I3718" t="b">
        <v>0</v>
      </c>
      <c r="J3718" t="b">
        <v>1</v>
      </c>
      <c r="K3718" t="s">
        <v>24</v>
      </c>
      <c r="L3718" t="s">
        <v>22</v>
      </c>
      <c r="M3718">
        <v>222545</v>
      </c>
      <c r="O3718" t="s">
        <v>759</v>
      </c>
      <c r="P3718" t="s">
        <v>2237</v>
      </c>
    </row>
    <row r="3719" spans="1:16" x14ac:dyDescent="0.55000000000000004">
      <c r="A3719" t="s">
        <v>1</v>
      </c>
      <c r="B3719" t="s">
        <v>7480</v>
      </c>
      <c r="C3719" t="s">
        <v>82</v>
      </c>
      <c r="D3719" t="s">
        <v>4084</v>
      </c>
      <c r="E3719" t="s">
        <v>20</v>
      </c>
      <c r="F3719" t="b">
        <v>0</v>
      </c>
      <c r="G3719" t="s">
        <v>27</v>
      </c>
      <c r="H3719" s="4">
        <v>45709.626018518517</v>
      </c>
      <c r="I3719" t="b">
        <v>0</v>
      </c>
      <c r="J3719" t="b">
        <v>0</v>
      </c>
      <c r="K3719" t="s">
        <v>24</v>
      </c>
      <c r="L3719" t="s">
        <v>22</v>
      </c>
      <c r="M3719">
        <v>155000</v>
      </c>
      <c r="O3719" t="s">
        <v>377</v>
      </c>
      <c r="P3719" t="s">
        <v>3559</v>
      </c>
    </row>
    <row r="3720" spans="1:16" x14ac:dyDescent="0.55000000000000004">
      <c r="A3720" t="s">
        <v>2</v>
      </c>
      <c r="B3720" t="s">
        <v>7481</v>
      </c>
      <c r="C3720" t="s">
        <v>24</v>
      </c>
      <c r="D3720" t="s">
        <v>4328</v>
      </c>
      <c r="E3720" t="s">
        <v>20</v>
      </c>
      <c r="F3720" t="b">
        <v>0</v>
      </c>
      <c r="G3720" t="s">
        <v>27</v>
      </c>
      <c r="H3720" s="4">
        <v>45709.626979166656</v>
      </c>
      <c r="I3720" t="b">
        <v>0</v>
      </c>
      <c r="J3720" t="b">
        <v>0</v>
      </c>
      <c r="K3720" t="s">
        <v>24</v>
      </c>
      <c r="L3720" t="s">
        <v>22</v>
      </c>
      <c r="M3720">
        <v>126500</v>
      </c>
      <c r="O3720" t="s">
        <v>7482</v>
      </c>
      <c r="P3720" t="s">
        <v>7483</v>
      </c>
    </row>
    <row r="3721" spans="1:16" x14ac:dyDescent="0.55000000000000004">
      <c r="A3721" t="s">
        <v>0</v>
      </c>
      <c r="B3721" t="s">
        <v>2760</v>
      </c>
      <c r="C3721" t="s">
        <v>236</v>
      </c>
      <c r="D3721" t="s">
        <v>2208</v>
      </c>
      <c r="E3721" t="s">
        <v>20</v>
      </c>
      <c r="F3721" t="b">
        <v>0</v>
      </c>
      <c r="G3721" t="s">
        <v>27</v>
      </c>
      <c r="H3721" s="4">
        <v>45709.666817129633</v>
      </c>
      <c r="I3721" t="b">
        <v>0</v>
      </c>
      <c r="J3721" t="b">
        <v>1</v>
      </c>
      <c r="K3721" t="s">
        <v>24</v>
      </c>
      <c r="L3721" t="s">
        <v>22</v>
      </c>
      <c r="M3721">
        <v>120000</v>
      </c>
      <c r="O3721" t="s">
        <v>301</v>
      </c>
      <c r="P3721" t="s">
        <v>7484</v>
      </c>
    </row>
    <row r="3722" spans="1:16" x14ac:dyDescent="0.55000000000000004">
      <c r="A3722" t="s">
        <v>0</v>
      </c>
      <c r="B3722" t="s">
        <v>7485</v>
      </c>
      <c r="C3722" t="s">
        <v>179</v>
      </c>
      <c r="D3722" t="s">
        <v>3828</v>
      </c>
      <c r="E3722" t="s">
        <v>20</v>
      </c>
      <c r="F3722" t="b">
        <v>0</v>
      </c>
      <c r="G3722" t="s">
        <v>27</v>
      </c>
      <c r="H3722" s="4">
        <v>45709.66684027778</v>
      </c>
      <c r="I3722" t="b">
        <v>0</v>
      </c>
      <c r="J3722" t="b">
        <v>1</v>
      </c>
      <c r="K3722" t="s">
        <v>24</v>
      </c>
      <c r="L3722" t="s">
        <v>22</v>
      </c>
      <c r="M3722">
        <v>79871.5</v>
      </c>
      <c r="O3722" t="s">
        <v>3851</v>
      </c>
      <c r="P3722" t="s">
        <v>7486</v>
      </c>
    </row>
    <row r="3723" spans="1:16" x14ac:dyDescent="0.55000000000000004">
      <c r="A3723" t="s">
        <v>139</v>
      </c>
      <c r="B3723" t="s">
        <v>277</v>
      </c>
      <c r="C3723" t="s">
        <v>1065</v>
      </c>
      <c r="D3723" t="s">
        <v>3973</v>
      </c>
      <c r="E3723" t="s">
        <v>20</v>
      </c>
      <c r="F3723" t="b">
        <v>0</v>
      </c>
      <c r="G3723" t="s">
        <v>35</v>
      </c>
      <c r="H3723" s="4">
        <v>45709.667071759257</v>
      </c>
      <c r="I3723" t="b">
        <v>0</v>
      </c>
      <c r="J3723" t="b">
        <v>0</v>
      </c>
      <c r="K3723" t="s">
        <v>24</v>
      </c>
      <c r="L3723" t="s">
        <v>36</v>
      </c>
      <c r="N3723">
        <v>60</v>
      </c>
      <c r="O3723" t="s">
        <v>200</v>
      </c>
      <c r="P3723" t="s">
        <v>7539</v>
      </c>
    </row>
    <row r="3724" spans="1:16" x14ac:dyDescent="0.55000000000000004">
      <c r="A3724" t="s">
        <v>139</v>
      </c>
      <c r="B3724" t="s">
        <v>7487</v>
      </c>
      <c r="C3724" t="s">
        <v>1421</v>
      </c>
      <c r="D3724" t="s">
        <v>3828</v>
      </c>
      <c r="E3724" t="s">
        <v>20</v>
      </c>
      <c r="F3724" t="b">
        <v>0</v>
      </c>
      <c r="G3724" t="s">
        <v>52</v>
      </c>
      <c r="H3724" s="4">
        <v>45709.667858796303</v>
      </c>
      <c r="I3724" t="b">
        <v>0</v>
      </c>
      <c r="J3724" t="b">
        <v>1</v>
      </c>
      <c r="K3724" t="s">
        <v>24</v>
      </c>
      <c r="L3724" t="s">
        <v>22</v>
      </c>
      <c r="M3724">
        <v>120000</v>
      </c>
      <c r="O3724" t="s">
        <v>7488</v>
      </c>
      <c r="P3724" t="s">
        <v>7489</v>
      </c>
    </row>
    <row r="3725" spans="1:16" x14ac:dyDescent="0.55000000000000004">
      <c r="A3725" t="s">
        <v>40</v>
      </c>
      <c r="B3725" t="s">
        <v>7490</v>
      </c>
      <c r="C3725" t="s">
        <v>825</v>
      </c>
      <c r="D3725" t="s">
        <v>3828</v>
      </c>
      <c r="E3725" t="s">
        <v>20</v>
      </c>
      <c r="F3725" t="b">
        <v>0</v>
      </c>
      <c r="G3725" t="s">
        <v>27</v>
      </c>
      <c r="H3725" s="4">
        <v>45709.668009259258</v>
      </c>
      <c r="I3725" t="b">
        <v>1</v>
      </c>
      <c r="J3725" t="b">
        <v>1</v>
      </c>
      <c r="K3725" t="s">
        <v>24</v>
      </c>
      <c r="L3725" t="s">
        <v>22</v>
      </c>
      <c r="M3725">
        <v>147500</v>
      </c>
      <c r="O3725" t="s">
        <v>2576</v>
      </c>
      <c r="P3725" t="s">
        <v>7491</v>
      </c>
    </row>
    <row r="3726" spans="1:16" x14ac:dyDescent="0.55000000000000004">
      <c r="A3726" t="s">
        <v>0</v>
      </c>
      <c r="B3726" t="s">
        <v>7540</v>
      </c>
      <c r="C3726" t="s">
        <v>2716</v>
      </c>
      <c r="D3726" t="s">
        <v>3973</v>
      </c>
      <c r="E3726" t="s">
        <v>20</v>
      </c>
      <c r="F3726" t="b">
        <v>0</v>
      </c>
      <c r="G3726" t="s">
        <v>23</v>
      </c>
      <c r="H3726" s="4">
        <v>45709.700891203713</v>
      </c>
      <c r="I3726" t="b">
        <v>0</v>
      </c>
      <c r="J3726" t="b">
        <v>1</v>
      </c>
      <c r="K3726" t="s">
        <v>24</v>
      </c>
      <c r="L3726" t="s">
        <v>22</v>
      </c>
      <c r="M3726">
        <v>74100</v>
      </c>
      <c r="O3726" t="s">
        <v>5949</v>
      </c>
      <c r="P3726" t="s">
        <v>7541</v>
      </c>
    </row>
    <row r="3727" spans="1:16" x14ac:dyDescent="0.55000000000000004">
      <c r="A3727" t="s">
        <v>0</v>
      </c>
      <c r="B3727" t="s">
        <v>0</v>
      </c>
      <c r="C3727" t="s">
        <v>76</v>
      </c>
      <c r="D3727" t="s">
        <v>4090</v>
      </c>
      <c r="E3727" t="s">
        <v>20</v>
      </c>
      <c r="F3727" t="b">
        <v>0</v>
      </c>
      <c r="G3727" t="s">
        <v>41</v>
      </c>
      <c r="H3727" s="4">
        <v>45709.708738425928</v>
      </c>
      <c r="I3727" t="b">
        <v>0</v>
      </c>
      <c r="J3727" t="b">
        <v>0</v>
      </c>
      <c r="K3727" t="s">
        <v>24</v>
      </c>
      <c r="L3727" t="s">
        <v>36</v>
      </c>
      <c r="N3727">
        <v>37.5</v>
      </c>
      <c r="O3727" t="s">
        <v>712</v>
      </c>
      <c r="P3727" t="s">
        <v>1904</v>
      </c>
    </row>
    <row r="3728" spans="1:16" x14ac:dyDescent="0.55000000000000004">
      <c r="A3728" t="s">
        <v>139</v>
      </c>
      <c r="B3728" t="s">
        <v>7523</v>
      </c>
      <c r="C3728" t="s">
        <v>151</v>
      </c>
      <c r="D3728" t="s">
        <v>3973</v>
      </c>
      <c r="E3728" t="s">
        <v>20</v>
      </c>
      <c r="F3728" t="b">
        <v>0</v>
      </c>
      <c r="G3728" t="s">
        <v>30</v>
      </c>
      <c r="H3728" s="4">
        <v>45709.709236111114</v>
      </c>
      <c r="I3728" t="b">
        <v>0</v>
      </c>
      <c r="J3728" t="b">
        <v>0</v>
      </c>
      <c r="K3728" t="s">
        <v>24</v>
      </c>
      <c r="L3728" t="s">
        <v>36</v>
      </c>
      <c r="N3728">
        <v>22</v>
      </c>
      <c r="O3728" t="s">
        <v>7524</v>
      </c>
      <c r="P3728" t="s">
        <v>2808</v>
      </c>
    </row>
    <row r="3729" spans="1:16" x14ac:dyDescent="0.55000000000000004">
      <c r="A3729" t="s">
        <v>2</v>
      </c>
      <c r="B3729" t="s">
        <v>417</v>
      </c>
      <c r="C3729" t="s">
        <v>908</v>
      </c>
      <c r="D3729" t="s">
        <v>3828</v>
      </c>
      <c r="E3729" t="s">
        <v>20</v>
      </c>
      <c r="F3729" t="b">
        <v>0</v>
      </c>
      <c r="G3729" t="s">
        <v>27</v>
      </c>
      <c r="H3729" s="4">
        <v>45709.710324074083</v>
      </c>
      <c r="I3729" t="b">
        <v>0</v>
      </c>
      <c r="J3729" t="b">
        <v>0</v>
      </c>
      <c r="K3729" t="s">
        <v>24</v>
      </c>
      <c r="L3729" t="s">
        <v>22</v>
      </c>
      <c r="M3729">
        <v>90094.2578125</v>
      </c>
      <c r="O3729" t="s">
        <v>6068</v>
      </c>
      <c r="P3729" t="s">
        <v>6069</v>
      </c>
    </row>
    <row r="3730" spans="1:16" x14ac:dyDescent="0.55000000000000004">
      <c r="A3730" t="s">
        <v>2</v>
      </c>
      <c r="B3730" t="s">
        <v>2337</v>
      </c>
      <c r="C3730" t="s">
        <v>49</v>
      </c>
      <c r="D3730" t="s">
        <v>3973</v>
      </c>
      <c r="E3730" t="s">
        <v>20</v>
      </c>
      <c r="F3730" t="b">
        <v>0</v>
      </c>
      <c r="G3730" t="s">
        <v>30</v>
      </c>
      <c r="H3730" s="4">
        <v>45709.711342592593</v>
      </c>
      <c r="I3730" t="b">
        <v>0</v>
      </c>
      <c r="J3730" t="b">
        <v>0</v>
      </c>
      <c r="K3730" t="s">
        <v>24</v>
      </c>
      <c r="L3730" t="s">
        <v>22</v>
      </c>
      <c r="M3730">
        <v>350000</v>
      </c>
      <c r="O3730" t="s">
        <v>3634</v>
      </c>
      <c r="P3730" t="s">
        <v>7163</v>
      </c>
    </row>
    <row r="3731" spans="1:16" x14ac:dyDescent="0.55000000000000004">
      <c r="A3731" t="s">
        <v>139</v>
      </c>
      <c r="B3731" t="s">
        <v>2929</v>
      </c>
      <c r="C3731" t="s">
        <v>3238</v>
      </c>
      <c r="D3731" t="s">
        <v>3973</v>
      </c>
      <c r="E3731" t="s">
        <v>20</v>
      </c>
      <c r="F3731" t="b">
        <v>0</v>
      </c>
      <c r="G3731" t="s">
        <v>41</v>
      </c>
      <c r="H3731" s="4">
        <v>45709.7503125</v>
      </c>
      <c r="I3731" t="b">
        <v>0</v>
      </c>
      <c r="J3731" t="b">
        <v>1</v>
      </c>
      <c r="K3731" t="s">
        <v>24</v>
      </c>
      <c r="L3731" t="s">
        <v>22</v>
      </c>
      <c r="M3731">
        <v>103900</v>
      </c>
      <c r="O3731" t="s">
        <v>4329</v>
      </c>
      <c r="P3731" t="s">
        <v>7492</v>
      </c>
    </row>
    <row r="3732" spans="1:16" x14ac:dyDescent="0.55000000000000004">
      <c r="A3732" t="s">
        <v>139</v>
      </c>
      <c r="B3732" t="s">
        <v>7493</v>
      </c>
      <c r="C3732" t="s">
        <v>151</v>
      </c>
      <c r="D3732" t="s">
        <v>3828</v>
      </c>
      <c r="E3732" t="s">
        <v>51</v>
      </c>
      <c r="F3732" t="b">
        <v>0</v>
      </c>
      <c r="G3732" t="s">
        <v>30</v>
      </c>
      <c r="H3732" s="4">
        <v>45709.750902777778</v>
      </c>
      <c r="I3732" t="b">
        <v>1</v>
      </c>
      <c r="J3732" t="b">
        <v>0</v>
      </c>
      <c r="K3732" t="s">
        <v>24</v>
      </c>
      <c r="L3732" t="s">
        <v>36</v>
      </c>
      <c r="N3732">
        <v>38</v>
      </c>
      <c r="O3732" t="s">
        <v>6991</v>
      </c>
    </row>
    <row r="3733" spans="1:16" x14ac:dyDescent="0.55000000000000004">
      <c r="A3733" t="s">
        <v>2</v>
      </c>
      <c r="B3733" t="s">
        <v>7494</v>
      </c>
      <c r="C3733" t="s">
        <v>945</v>
      </c>
      <c r="D3733" t="s">
        <v>3600</v>
      </c>
      <c r="E3733" t="s">
        <v>20</v>
      </c>
      <c r="F3733" t="b">
        <v>0</v>
      </c>
      <c r="G3733" t="s">
        <v>27</v>
      </c>
      <c r="H3733" s="4">
        <v>45709.751388888893</v>
      </c>
      <c r="I3733" t="b">
        <v>1</v>
      </c>
      <c r="J3733" t="b">
        <v>1</v>
      </c>
      <c r="K3733" t="s">
        <v>24</v>
      </c>
      <c r="L3733" t="s">
        <v>22</v>
      </c>
      <c r="M3733">
        <v>145000</v>
      </c>
      <c r="O3733" t="s">
        <v>7495</v>
      </c>
      <c r="P3733" t="s">
        <v>7496</v>
      </c>
    </row>
    <row r="3734" spans="1:16" x14ac:dyDescent="0.55000000000000004">
      <c r="A3734" t="s">
        <v>19</v>
      </c>
      <c r="B3734" t="s">
        <v>7497</v>
      </c>
      <c r="C3734" t="s">
        <v>122</v>
      </c>
      <c r="D3734" t="s">
        <v>3973</v>
      </c>
      <c r="E3734" t="s">
        <v>20</v>
      </c>
      <c r="F3734" t="b">
        <v>0</v>
      </c>
      <c r="G3734" t="s">
        <v>52</v>
      </c>
      <c r="H3734" s="4">
        <v>45709.75240740741</v>
      </c>
      <c r="I3734" t="b">
        <v>1</v>
      </c>
      <c r="J3734" t="b">
        <v>0</v>
      </c>
      <c r="K3734" t="s">
        <v>24</v>
      </c>
      <c r="L3734" t="s">
        <v>22</v>
      </c>
      <c r="M3734">
        <v>112116</v>
      </c>
      <c r="O3734" t="s">
        <v>554</v>
      </c>
      <c r="P3734" t="s">
        <v>7498</v>
      </c>
    </row>
    <row r="3735" spans="1:16" x14ac:dyDescent="0.55000000000000004">
      <c r="A3735" t="s">
        <v>0</v>
      </c>
      <c r="B3735" t="s">
        <v>4251</v>
      </c>
      <c r="C3735" t="s">
        <v>3519</v>
      </c>
      <c r="D3735" t="s">
        <v>3973</v>
      </c>
      <c r="E3735" t="s">
        <v>20</v>
      </c>
      <c r="F3735" t="b">
        <v>0</v>
      </c>
      <c r="G3735" t="s">
        <v>27</v>
      </c>
      <c r="H3735" s="4">
        <v>45709.791770833333</v>
      </c>
      <c r="I3735" t="b">
        <v>1</v>
      </c>
      <c r="J3735" t="b">
        <v>0</v>
      </c>
      <c r="K3735" t="s">
        <v>24</v>
      </c>
      <c r="L3735" t="s">
        <v>22</v>
      </c>
      <c r="M3735">
        <v>70000</v>
      </c>
      <c r="O3735" t="s">
        <v>7499</v>
      </c>
      <c r="P3735" t="s">
        <v>1075</v>
      </c>
    </row>
    <row r="3736" spans="1:16" x14ac:dyDescent="0.55000000000000004">
      <c r="A3736" t="s">
        <v>1</v>
      </c>
      <c r="B3736" t="s">
        <v>7500</v>
      </c>
      <c r="C3736" t="s">
        <v>624</v>
      </c>
      <c r="D3736" t="s">
        <v>3973</v>
      </c>
      <c r="E3736" t="s">
        <v>20</v>
      </c>
      <c r="F3736" t="b">
        <v>0</v>
      </c>
      <c r="G3736" t="s">
        <v>35</v>
      </c>
      <c r="H3736" s="4">
        <v>45709.792164351849</v>
      </c>
      <c r="I3736" t="b">
        <v>0</v>
      </c>
      <c r="J3736" t="b">
        <v>1</v>
      </c>
      <c r="K3736" t="s">
        <v>24</v>
      </c>
      <c r="L3736" t="s">
        <v>22</v>
      </c>
      <c r="M3736">
        <v>184000</v>
      </c>
      <c r="O3736" t="s">
        <v>65</v>
      </c>
      <c r="P3736" t="s">
        <v>66</v>
      </c>
    </row>
    <row r="3737" spans="1:16" x14ac:dyDescent="0.55000000000000004">
      <c r="A3737" t="s">
        <v>2</v>
      </c>
      <c r="B3737" t="s">
        <v>7244</v>
      </c>
      <c r="C3737" t="s">
        <v>322</v>
      </c>
      <c r="D3737" t="s">
        <v>3973</v>
      </c>
      <c r="E3737" t="s">
        <v>20</v>
      </c>
      <c r="F3737" t="b">
        <v>0</v>
      </c>
      <c r="G3737" t="s">
        <v>41</v>
      </c>
      <c r="H3737" s="4">
        <v>45709.792210648149</v>
      </c>
      <c r="I3737" t="b">
        <v>0</v>
      </c>
      <c r="J3737" t="b">
        <v>1</v>
      </c>
      <c r="K3737" t="s">
        <v>24</v>
      </c>
      <c r="L3737" t="s">
        <v>22</v>
      </c>
      <c r="M3737">
        <v>193500</v>
      </c>
      <c r="O3737" t="s">
        <v>3973</v>
      </c>
      <c r="P3737" t="s">
        <v>7245</v>
      </c>
    </row>
    <row r="3738" spans="1:16" x14ac:dyDescent="0.55000000000000004">
      <c r="A3738" t="s">
        <v>2</v>
      </c>
      <c r="B3738" t="s">
        <v>7542</v>
      </c>
      <c r="C3738" t="s">
        <v>1588</v>
      </c>
      <c r="D3738" t="s">
        <v>7543</v>
      </c>
      <c r="E3738" t="s">
        <v>20</v>
      </c>
      <c r="F3738" t="b">
        <v>0</v>
      </c>
      <c r="G3738" t="s">
        <v>27</v>
      </c>
      <c r="H3738" s="4">
        <v>45709.792962962973</v>
      </c>
      <c r="I3738" t="b">
        <v>0</v>
      </c>
      <c r="J3738" t="b">
        <v>0</v>
      </c>
      <c r="K3738" t="s">
        <v>24</v>
      </c>
      <c r="L3738" t="s">
        <v>22</v>
      </c>
      <c r="M3738">
        <v>90000</v>
      </c>
      <c r="O3738" t="s">
        <v>7544</v>
      </c>
      <c r="P3738" t="s">
        <v>7545</v>
      </c>
    </row>
    <row r="3739" spans="1:16" x14ac:dyDescent="0.55000000000000004">
      <c r="A3739" t="s">
        <v>1</v>
      </c>
      <c r="B3739" t="s">
        <v>5990</v>
      </c>
      <c r="C3739" t="s">
        <v>3891</v>
      </c>
      <c r="D3739" t="s">
        <v>3828</v>
      </c>
      <c r="E3739" t="s">
        <v>20</v>
      </c>
      <c r="F3739" t="b">
        <v>0</v>
      </c>
      <c r="G3739" t="s">
        <v>27</v>
      </c>
      <c r="H3739" s="4">
        <v>45709.793854166674</v>
      </c>
      <c r="I3739" t="b">
        <v>0</v>
      </c>
      <c r="J3739" t="b">
        <v>1</v>
      </c>
      <c r="K3739" t="s">
        <v>24</v>
      </c>
      <c r="L3739" t="s">
        <v>22</v>
      </c>
      <c r="M3739">
        <v>120000</v>
      </c>
      <c r="O3739" t="s">
        <v>3892</v>
      </c>
      <c r="P3739" t="s">
        <v>5991</v>
      </c>
    </row>
    <row r="3740" spans="1:16" x14ac:dyDescent="0.55000000000000004">
      <c r="A3740" t="s">
        <v>1</v>
      </c>
      <c r="B3740" t="s">
        <v>3477</v>
      </c>
      <c r="C3740" t="s">
        <v>155</v>
      </c>
      <c r="D3740" t="s">
        <v>3973</v>
      </c>
      <c r="E3740" t="s">
        <v>51</v>
      </c>
      <c r="F3740" t="b">
        <v>0</v>
      </c>
      <c r="G3740" t="s">
        <v>27</v>
      </c>
      <c r="H3740" s="4">
        <v>45709.794027777767</v>
      </c>
      <c r="I3740" t="b">
        <v>0</v>
      </c>
      <c r="J3740" t="b">
        <v>1</v>
      </c>
      <c r="K3740" t="s">
        <v>24</v>
      </c>
      <c r="L3740" t="s">
        <v>36</v>
      </c>
      <c r="N3740">
        <v>45</v>
      </c>
      <c r="O3740" t="s">
        <v>270</v>
      </c>
      <c r="P3740" t="s">
        <v>1851</v>
      </c>
    </row>
    <row r="3741" spans="1:16" x14ac:dyDescent="0.55000000000000004">
      <c r="A3741" t="s">
        <v>89</v>
      </c>
      <c r="B3741" t="s">
        <v>7501</v>
      </c>
      <c r="C3741" t="s">
        <v>44</v>
      </c>
      <c r="D3741" t="s">
        <v>3973</v>
      </c>
      <c r="E3741" t="s">
        <v>20</v>
      </c>
      <c r="F3741" t="b">
        <v>0</v>
      </c>
      <c r="G3741" t="s">
        <v>41</v>
      </c>
      <c r="H3741" s="4">
        <v>45709.83</v>
      </c>
      <c r="I3741" t="b">
        <v>0</v>
      </c>
      <c r="J3741" t="b">
        <v>0</v>
      </c>
      <c r="K3741" t="s">
        <v>24</v>
      </c>
      <c r="L3741" t="s">
        <v>22</v>
      </c>
      <c r="M3741">
        <v>144000</v>
      </c>
      <c r="O3741" t="s">
        <v>7502</v>
      </c>
      <c r="P3741" t="s">
        <v>7503</v>
      </c>
    </row>
    <row r="3742" spans="1:16" x14ac:dyDescent="0.55000000000000004">
      <c r="A3742" t="s">
        <v>40</v>
      </c>
      <c r="B3742" t="s">
        <v>57</v>
      </c>
      <c r="C3742" t="s">
        <v>179</v>
      </c>
      <c r="D3742" t="s">
        <v>3973</v>
      </c>
      <c r="E3742" t="s">
        <v>20</v>
      </c>
      <c r="F3742" t="b">
        <v>0</v>
      </c>
      <c r="G3742" t="s">
        <v>52</v>
      </c>
      <c r="H3742" s="4">
        <v>45709.832152777781</v>
      </c>
      <c r="I3742" t="b">
        <v>0</v>
      </c>
      <c r="J3742" t="b">
        <v>1</v>
      </c>
      <c r="K3742" t="s">
        <v>24</v>
      </c>
      <c r="L3742" t="s">
        <v>22</v>
      </c>
      <c r="M3742">
        <v>139105</v>
      </c>
      <c r="O3742" t="s">
        <v>1856</v>
      </c>
      <c r="P3742" t="s">
        <v>2720</v>
      </c>
    </row>
    <row r="3743" spans="1:16" x14ac:dyDescent="0.55000000000000004">
      <c r="A3743" t="s">
        <v>0</v>
      </c>
      <c r="B3743" t="s">
        <v>7504</v>
      </c>
      <c r="C3743" t="s">
        <v>203</v>
      </c>
      <c r="D3743" t="s">
        <v>3973</v>
      </c>
      <c r="E3743" t="s">
        <v>20</v>
      </c>
      <c r="F3743" t="b">
        <v>0</v>
      </c>
      <c r="G3743" t="s">
        <v>23</v>
      </c>
      <c r="H3743" s="4">
        <v>45709.832256944443</v>
      </c>
      <c r="I3743" t="b">
        <v>1</v>
      </c>
      <c r="J3743" t="b">
        <v>1</v>
      </c>
      <c r="K3743" t="s">
        <v>24</v>
      </c>
      <c r="L3743" t="s">
        <v>22</v>
      </c>
      <c r="M3743">
        <v>85000</v>
      </c>
      <c r="O3743" t="s">
        <v>4675</v>
      </c>
      <c r="P3743" t="s">
        <v>204</v>
      </c>
    </row>
    <row r="3744" spans="1:16" x14ac:dyDescent="0.55000000000000004">
      <c r="A3744" t="s">
        <v>0</v>
      </c>
      <c r="B3744" t="s">
        <v>7565</v>
      </c>
      <c r="C3744" t="s">
        <v>1894</v>
      </c>
      <c r="D3744" t="s">
        <v>3973</v>
      </c>
      <c r="E3744" t="s">
        <v>20</v>
      </c>
      <c r="F3744" t="b">
        <v>0</v>
      </c>
      <c r="G3744" t="s">
        <v>41</v>
      </c>
      <c r="H3744" s="4">
        <v>45709.833657407413</v>
      </c>
      <c r="I3744" t="b">
        <v>0</v>
      </c>
      <c r="J3744" t="b">
        <v>0</v>
      </c>
      <c r="K3744" t="s">
        <v>24</v>
      </c>
      <c r="L3744" t="s">
        <v>22</v>
      </c>
      <c r="M3744">
        <v>83500</v>
      </c>
      <c r="O3744" t="s">
        <v>5522</v>
      </c>
      <c r="P3744" t="s">
        <v>2715</v>
      </c>
    </row>
    <row r="3745" spans="1:16" x14ac:dyDescent="0.55000000000000004">
      <c r="A3745" t="s">
        <v>0</v>
      </c>
      <c r="B3745" t="s">
        <v>1219</v>
      </c>
      <c r="C3745" t="s">
        <v>64</v>
      </c>
      <c r="D3745" t="s">
        <v>6851</v>
      </c>
      <c r="E3745" t="s">
        <v>20</v>
      </c>
      <c r="F3745" t="b">
        <v>0</v>
      </c>
      <c r="G3745" t="s">
        <v>52</v>
      </c>
      <c r="H3745" s="4">
        <v>45709.834317129629</v>
      </c>
      <c r="I3745" t="b">
        <v>1</v>
      </c>
      <c r="J3745" t="b">
        <v>0</v>
      </c>
      <c r="K3745" t="s">
        <v>24</v>
      </c>
      <c r="L3745" t="s">
        <v>36</v>
      </c>
      <c r="N3745">
        <v>37.5</v>
      </c>
      <c r="O3745" t="s">
        <v>131</v>
      </c>
      <c r="P3745" t="s">
        <v>1463</v>
      </c>
    </row>
    <row r="3746" spans="1:16" x14ac:dyDescent="0.55000000000000004">
      <c r="A3746" t="s">
        <v>0</v>
      </c>
      <c r="B3746" t="s">
        <v>7505</v>
      </c>
      <c r="C3746" t="s">
        <v>2015</v>
      </c>
      <c r="D3746" t="s">
        <v>3973</v>
      </c>
      <c r="E3746" t="s">
        <v>51</v>
      </c>
      <c r="F3746" t="b">
        <v>0</v>
      </c>
      <c r="G3746" t="s">
        <v>27</v>
      </c>
      <c r="H3746" s="4">
        <v>45709.834456018521</v>
      </c>
      <c r="I3746" t="b">
        <v>0</v>
      </c>
      <c r="J3746" t="b">
        <v>0</v>
      </c>
      <c r="K3746" t="s">
        <v>24</v>
      </c>
      <c r="L3746" t="s">
        <v>36</v>
      </c>
      <c r="N3746">
        <v>30</v>
      </c>
      <c r="O3746" t="s">
        <v>1137</v>
      </c>
      <c r="P3746" t="s">
        <v>1687</v>
      </c>
    </row>
    <row r="3747" spans="1:16" x14ac:dyDescent="0.55000000000000004">
      <c r="A3747" t="s">
        <v>0</v>
      </c>
      <c r="B3747" t="s">
        <v>1632</v>
      </c>
      <c r="C3747" t="s">
        <v>967</v>
      </c>
      <c r="D3747" t="s">
        <v>3973</v>
      </c>
      <c r="E3747" t="s">
        <v>20</v>
      </c>
      <c r="F3747" t="b">
        <v>0</v>
      </c>
      <c r="G3747" t="s">
        <v>27</v>
      </c>
      <c r="H3747" s="4">
        <v>45709.834837962961</v>
      </c>
      <c r="I3747" t="b">
        <v>1</v>
      </c>
      <c r="J3747" t="b">
        <v>0</v>
      </c>
      <c r="K3747" t="s">
        <v>24</v>
      </c>
      <c r="L3747" t="s">
        <v>22</v>
      </c>
      <c r="M3747">
        <v>105000</v>
      </c>
      <c r="O3747" t="s">
        <v>482</v>
      </c>
      <c r="P3747" t="s">
        <v>7546</v>
      </c>
    </row>
    <row r="3748" spans="1:16" x14ac:dyDescent="0.55000000000000004">
      <c r="A3748" t="s">
        <v>19</v>
      </c>
      <c r="B3748" t="s">
        <v>7551</v>
      </c>
      <c r="C3748" t="s">
        <v>559</v>
      </c>
      <c r="D3748" t="s">
        <v>3957</v>
      </c>
      <c r="E3748" t="s">
        <v>20</v>
      </c>
      <c r="F3748" t="b">
        <v>0</v>
      </c>
      <c r="G3748" t="s">
        <v>27</v>
      </c>
      <c r="H3748" s="4">
        <v>45709.835057870368</v>
      </c>
      <c r="I3748" t="b">
        <v>0</v>
      </c>
      <c r="J3748" t="b">
        <v>1</v>
      </c>
      <c r="K3748" t="s">
        <v>24</v>
      </c>
      <c r="L3748" t="s">
        <v>36</v>
      </c>
      <c r="N3748">
        <v>37.514999389648438</v>
      </c>
      <c r="O3748" t="s">
        <v>7552</v>
      </c>
      <c r="P3748" t="s">
        <v>7553</v>
      </c>
    </row>
    <row r="3749" spans="1:16" x14ac:dyDescent="0.55000000000000004">
      <c r="A3749" t="s">
        <v>0</v>
      </c>
      <c r="B3749" t="s">
        <v>7506</v>
      </c>
      <c r="C3749" t="s">
        <v>966</v>
      </c>
      <c r="D3749" t="s">
        <v>3957</v>
      </c>
      <c r="E3749" t="s">
        <v>20</v>
      </c>
      <c r="F3749" t="b">
        <v>0</v>
      </c>
      <c r="G3749" t="s">
        <v>30</v>
      </c>
      <c r="H3749" s="4">
        <v>45709.836087962962</v>
      </c>
      <c r="I3749" t="b">
        <v>0</v>
      </c>
      <c r="J3749" t="b">
        <v>0</v>
      </c>
      <c r="K3749" t="s">
        <v>24</v>
      </c>
      <c r="L3749" t="s">
        <v>36</v>
      </c>
      <c r="N3749">
        <v>25</v>
      </c>
      <c r="O3749" t="s">
        <v>7507</v>
      </c>
      <c r="P3749" t="s">
        <v>7508</v>
      </c>
    </row>
    <row r="3750" spans="1:16" x14ac:dyDescent="0.55000000000000004">
      <c r="A3750" t="s">
        <v>0</v>
      </c>
      <c r="B3750" t="s">
        <v>3005</v>
      </c>
      <c r="C3750" t="s">
        <v>203</v>
      </c>
      <c r="D3750" t="s">
        <v>3973</v>
      </c>
      <c r="E3750" t="s">
        <v>20</v>
      </c>
      <c r="F3750" t="b">
        <v>0</v>
      </c>
      <c r="G3750" t="s">
        <v>23</v>
      </c>
      <c r="H3750" s="4">
        <v>45709.868854166663</v>
      </c>
      <c r="I3750" t="b">
        <v>1</v>
      </c>
      <c r="J3750" t="b">
        <v>1</v>
      </c>
      <c r="K3750" t="s">
        <v>24</v>
      </c>
      <c r="L3750" t="s">
        <v>36</v>
      </c>
      <c r="N3750">
        <v>19</v>
      </c>
      <c r="O3750" t="s">
        <v>4344</v>
      </c>
      <c r="P3750" t="s">
        <v>7509</v>
      </c>
    </row>
    <row r="3751" spans="1:16" x14ac:dyDescent="0.55000000000000004">
      <c r="A3751" t="s">
        <v>0</v>
      </c>
      <c r="B3751" t="s">
        <v>7510</v>
      </c>
      <c r="C3751" t="s">
        <v>985</v>
      </c>
      <c r="D3751" t="s">
        <v>4328</v>
      </c>
      <c r="E3751" t="s">
        <v>20</v>
      </c>
      <c r="F3751" t="b">
        <v>0</v>
      </c>
      <c r="G3751" t="s">
        <v>27</v>
      </c>
      <c r="H3751" s="4">
        <v>45709.871157407397</v>
      </c>
      <c r="I3751" t="b">
        <v>0</v>
      </c>
      <c r="J3751" t="b">
        <v>1</v>
      </c>
      <c r="K3751" t="s">
        <v>24</v>
      </c>
      <c r="L3751" t="s">
        <v>22</v>
      </c>
      <c r="M3751">
        <v>120000</v>
      </c>
      <c r="O3751" t="s">
        <v>7511</v>
      </c>
    </row>
    <row r="3752" spans="1:16" x14ac:dyDescent="0.55000000000000004">
      <c r="A3752" t="s">
        <v>0</v>
      </c>
      <c r="B3752" t="s">
        <v>7525</v>
      </c>
      <c r="C3752" t="s">
        <v>372</v>
      </c>
      <c r="D3752" t="s">
        <v>2208</v>
      </c>
      <c r="E3752" t="s">
        <v>20</v>
      </c>
      <c r="F3752" t="b">
        <v>0</v>
      </c>
      <c r="G3752" t="s">
        <v>27</v>
      </c>
      <c r="H3752" s="4">
        <v>45709.874988425923</v>
      </c>
      <c r="I3752" t="b">
        <v>0</v>
      </c>
      <c r="J3752" t="b">
        <v>0</v>
      </c>
      <c r="K3752" t="s">
        <v>24</v>
      </c>
      <c r="L3752" t="s">
        <v>22</v>
      </c>
      <c r="M3752">
        <v>82500</v>
      </c>
      <c r="O3752" t="s">
        <v>7526</v>
      </c>
      <c r="P3752" t="s">
        <v>7527</v>
      </c>
    </row>
    <row r="3753" spans="1:16" x14ac:dyDescent="0.55000000000000004">
      <c r="A3753" t="s">
        <v>191</v>
      </c>
      <c r="B3753" t="s">
        <v>7566</v>
      </c>
      <c r="C3753" t="s">
        <v>2883</v>
      </c>
      <c r="D3753" t="s">
        <v>3973</v>
      </c>
      <c r="E3753" t="s">
        <v>51</v>
      </c>
      <c r="F3753" t="b">
        <v>0</v>
      </c>
      <c r="G3753" t="s">
        <v>30</v>
      </c>
      <c r="H3753" s="4">
        <v>45709.875763888893</v>
      </c>
      <c r="I3753" t="b">
        <v>0</v>
      </c>
      <c r="J3753" t="b">
        <v>1</v>
      </c>
      <c r="K3753" t="s">
        <v>24</v>
      </c>
      <c r="L3753" t="s">
        <v>36</v>
      </c>
      <c r="N3753">
        <v>50</v>
      </c>
      <c r="O3753" t="s">
        <v>2434</v>
      </c>
      <c r="P3753" t="s">
        <v>7567</v>
      </c>
    </row>
    <row r="3754" spans="1:16" x14ac:dyDescent="0.55000000000000004">
      <c r="A3754" t="s">
        <v>2</v>
      </c>
      <c r="B3754" t="s">
        <v>7512</v>
      </c>
      <c r="C3754" t="s">
        <v>24</v>
      </c>
      <c r="D3754" t="s">
        <v>4035</v>
      </c>
      <c r="E3754" t="s">
        <v>20</v>
      </c>
      <c r="F3754" t="b">
        <v>0</v>
      </c>
      <c r="G3754" t="s">
        <v>41</v>
      </c>
      <c r="H3754" s="4">
        <v>45709.877106481479</v>
      </c>
      <c r="I3754" t="b">
        <v>1</v>
      </c>
      <c r="J3754" t="b">
        <v>1</v>
      </c>
      <c r="K3754" t="s">
        <v>24</v>
      </c>
      <c r="L3754" t="s">
        <v>22</v>
      </c>
      <c r="M3754">
        <v>125000</v>
      </c>
      <c r="O3754" t="s">
        <v>1831</v>
      </c>
      <c r="P3754" t="s">
        <v>7513</v>
      </c>
    </row>
    <row r="3755" spans="1:16" x14ac:dyDescent="0.55000000000000004">
      <c r="A3755" t="s">
        <v>0</v>
      </c>
      <c r="B3755" t="s">
        <v>7514</v>
      </c>
      <c r="C3755" t="s">
        <v>82</v>
      </c>
      <c r="D3755" t="s">
        <v>3973</v>
      </c>
      <c r="E3755" t="s">
        <v>105</v>
      </c>
      <c r="F3755" t="b">
        <v>0</v>
      </c>
      <c r="G3755" t="s">
        <v>27</v>
      </c>
      <c r="H3755" s="4">
        <v>45709.916770833333</v>
      </c>
      <c r="I3755" t="b">
        <v>0</v>
      </c>
      <c r="J3755" t="b">
        <v>0</v>
      </c>
      <c r="K3755" t="s">
        <v>24</v>
      </c>
      <c r="L3755" t="s">
        <v>36</v>
      </c>
      <c r="N3755">
        <v>15.25</v>
      </c>
      <c r="O3755" t="s">
        <v>7515</v>
      </c>
    </row>
    <row r="3756" spans="1:16" x14ac:dyDescent="0.55000000000000004">
      <c r="A3756" t="s">
        <v>2</v>
      </c>
      <c r="B3756" t="s">
        <v>4481</v>
      </c>
      <c r="C3756" t="s">
        <v>2555</v>
      </c>
      <c r="D3756" t="s">
        <v>3973</v>
      </c>
      <c r="E3756" t="s">
        <v>20</v>
      </c>
      <c r="F3756" t="b">
        <v>0</v>
      </c>
      <c r="G3756" t="s">
        <v>27</v>
      </c>
      <c r="H3756" s="4">
        <v>45709.918055555558</v>
      </c>
      <c r="I3756" t="b">
        <v>1</v>
      </c>
      <c r="J3756" t="b">
        <v>1</v>
      </c>
      <c r="K3756" t="s">
        <v>24</v>
      </c>
      <c r="L3756" t="s">
        <v>36</v>
      </c>
      <c r="N3756">
        <v>60</v>
      </c>
      <c r="O3756" t="s">
        <v>1227</v>
      </c>
      <c r="P3756" t="s">
        <v>887</v>
      </c>
    </row>
    <row r="3757" spans="1:16" x14ac:dyDescent="0.55000000000000004">
      <c r="A3757" t="s">
        <v>0</v>
      </c>
      <c r="B3757" t="s">
        <v>7516</v>
      </c>
      <c r="C3757" t="s">
        <v>1096</v>
      </c>
      <c r="D3757" t="s">
        <v>3828</v>
      </c>
      <c r="E3757" t="s">
        <v>20</v>
      </c>
      <c r="F3757" t="b">
        <v>0</v>
      </c>
      <c r="G3757" t="s">
        <v>27</v>
      </c>
      <c r="H3757" s="4">
        <v>45709.954479166663</v>
      </c>
      <c r="I3757" t="b">
        <v>0</v>
      </c>
      <c r="J3757" t="b">
        <v>0</v>
      </c>
      <c r="K3757" t="s">
        <v>24</v>
      </c>
      <c r="L3757" t="s">
        <v>36</v>
      </c>
      <c r="N3757">
        <v>67.360000610351563</v>
      </c>
      <c r="O3757" t="s">
        <v>7517</v>
      </c>
      <c r="P3757" t="s">
        <v>7518</v>
      </c>
    </row>
    <row r="3758" spans="1:16" x14ac:dyDescent="0.55000000000000004">
      <c r="A3758" t="s">
        <v>1</v>
      </c>
      <c r="B3758" t="s">
        <v>7568</v>
      </c>
      <c r="C3758" t="s">
        <v>151</v>
      </c>
      <c r="D3758" t="s">
        <v>3973</v>
      </c>
      <c r="E3758" t="s">
        <v>20</v>
      </c>
      <c r="F3758" t="b">
        <v>0</v>
      </c>
      <c r="G3758" t="s">
        <v>30</v>
      </c>
      <c r="H3758" s="4">
        <v>45709.959097222221</v>
      </c>
      <c r="I3758" t="b">
        <v>0</v>
      </c>
      <c r="J3758" t="b">
        <v>1</v>
      </c>
      <c r="K3758" t="s">
        <v>24</v>
      </c>
      <c r="L3758" t="s">
        <v>22</v>
      </c>
      <c r="M3758">
        <v>169500</v>
      </c>
      <c r="O3758" t="s">
        <v>4535</v>
      </c>
      <c r="P3758" t="s">
        <v>7569</v>
      </c>
    </row>
    <row r="3759" spans="1:16" x14ac:dyDescent="0.55000000000000004">
      <c r="A3759" t="s">
        <v>1</v>
      </c>
      <c r="B3759" t="s">
        <v>7403</v>
      </c>
      <c r="C3759" t="s">
        <v>39</v>
      </c>
      <c r="D3759" t="s">
        <v>3973</v>
      </c>
      <c r="E3759" t="s">
        <v>51</v>
      </c>
      <c r="F3759" t="b">
        <v>1</v>
      </c>
      <c r="G3759" t="s">
        <v>41</v>
      </c>
      <c r="H3759" s="4">
        <v>45710.000034722223</v>
      </c>
      <c r="I3759" t="b">
        <v>0</v>
      </c>
      <c r="J3759" t="b">
        <v>1</v>
      </c>
      <c r="K3759" t="s">
        <v>24</v>
      </c>
      <c r="L3759" t="s">
        <v>36</v>
      </c>
      <c r="N3759">
        <v>31</v>
      </c>
      <c r="O3759" t="s">
        <v>7404</v>
      </c>
      <c r="P3759" t="s">
        <v>1212</v>
      </c>
    </row>
    <row r="3760" spans="1:16" x14ac:dyDescent="0.55000000000000004">
      <c r="A3760" t="s">
        <v>0</v>
      </c>
      <c r="B3760" t="s">
        <v>7405</v>
      </c>
      <c r="C3760" t="s">
        <v>5663</v>
      </c>
      <c r="D3760" t="s">
        <v>3957</v>
      </c>
      <c r="E3760" t="s">
        <v>34</v>
      </c>
      <c r="F3760" t="b">
        <v>0</v>
      </c>
      <c r="G3760" t="s">
        <v>27</v>
      </c>
      <c r="H3760" s="4">
        <v>45710.000173611108</v>
      </c>
      <c r="I3760" t="b">
        <v>0</v>
      </c>
      <c r="J3760" t="b">
        <v>0</v>
      </c>
      <c r="K3760" t="s">
        <v>24</v>
      </c>
      <c r="L3760" t="s">
        <v>36</v>
      </c>
      <c r="N3760">
        <v>24.014999389648441</v>
      </c>
      <c r="O3760" t="s">
        <v>5664</v>
      </c>
      <c r="P3760" t="s">
        <v>3686</v>
      </c>
    </row>
    <row r="3761" spans="1:16" x14ac:dyDescent="0.55000000000000004">
      <c r="A3761" t="s">
        <v>2</v>
      </c>
      <c r="B3761" t="s">
        <v>7406</v>
      </c>
      <c r="C3761" t="s">
        <v>780</v>
      </c>
      <c r="D3761" t="s">
        <v>3973</v>
      </c>
      <c r="E3761" t="s">
        <v>20</v>
      </c>
      <c r="F3761" t="b">
        <v>0</v>
      </c>
      <c r="G3761" t="s">
        <v>27</v>
      </c>
      <c r="H3761" s="4">
        <v>45710.000173611108</v>
      </c>
      <c r="I3761" t="b">
        <v>0</v>
      </c>
      <c r="J3761" t="b">
        <v>0</v>
      </c>
      <c r="K3761" t="s">
        <v>24</v>
      </c>
      <c r="L3761" t="s">
        <v>22</v>
      </c>
      <c r="M3761">
        <v>82850</v>
      </c>
      <c r="O3761" t="s">
        <v>5482</v>
      </c>
      <c r="P3761" t="s">
        <v>3772</v>
      </c>
    </row>
    <row r="3762" spans="1:16" x14ac:dyDescent="0.55000000000000004">
      <c r="A3762" t="s">
        <v>2</v>
      </c>
      <c r="B3762" t="s">
        <v>7407</v>
      </c>
      <c r="C3762" t="s">
        <v>372</v>
      </c>
      <c r="D3762" t="s">
        <v>4014</v>
      </c>
      <c r="E3762" t="s">
        <v>20</v>
      </c>
      <c r="F3762" t="b">
        <v>0</v>
      </c>
      <c r="G3762" t="s">
        <v>41</v>
      </c>
      <c r="H3762" s="4">
        <v>45710.00209490741</v>
      </c>
      <c r="I3762" t="b">
        <v>0</v>
      </c>
      <c r="J3762" t="b">
        <v>1</v>
      </c>
      <c r="K3762" t="s">
        <v>24</v>
      </c>
      <c r="L3762" t="s">
        <v>22</v>
      </c>
      <c r="M3762">
        <v>220900</v>
      </c>
      <c r="O3762" t="s">
        <v>402</v>
      </c>
      <c r="P3762" t="s">
        <v>7408</v>
      </c>
    </row>
    <row r="3763" spans="1:16" x14ac:dyDescent="0.55000000000000004">
      <c r="A3763" t="s">
        <v>2</v>
      </c>
      <c r="B3763" t="s">
        <v>2492</v>
      </c>
      <c r="C3763" t="s">
        <v>825</v>
      </c>
      <c r="D3763" t="s">
        <v>3973</v>
      </c>
      <c r="E3763" t="s">
        <v>20</v>
      </c>
      <c r="F3763" t="b">
        <v>0</v>
      </c>
      <c r="G3763" t="s">
        <v>35</v>
      </c>
      <c r="H3763" s="4">
        <v>45710.002395833333</v>
      </c>
      <c r="I3763" t="b">
        <v>0</v>
      </c>
      <c r="J3763" t="b">
        <v>1</v>
      </c>
      <c r="K3763" t="s">
        <v>24</v>
      </c>
      <c r="L3763" t="s">
        <v>22</v>
      </c>
      <c r="M3763">
        <v>122087</v>
      </c>
      <c r="O3763" t="s">
        <v>5482</v>
      </c>
      <c r="P3763" t="s">
        <v>7409</v>
      </c>
    </row>
    <row r="3764" spans="1:16" x14ac:dyDescent="0.55000000000000004">
      <c r="A3764" t="s">
        <v>2</v>
      </c>
      <c r="B3764" t="s">
        <v>7410</v>
      </c>
      <c r="C3764" t="s">
        <v>622</v>
      </c>
      <c r="D3764" t="s">
        <v>3973</v>
      </c>
      <c r="E3764" t="s">
        <v>20</v>
      </c>
      <c r="F3764" t="b">
        <v>0</v>
      </c>
      <c r="G3764" t="s">
        <v>52</v>
      </c>
      <c r="H3764" s="4">
        <v>45710.003298611111</v>
      </c>
      <c r="I3764" t="b">
        <v>0</v>
      </c>
      <c r="J3764" t="b">
        <v>1</v>
      </c>
      <c r="K3764" t="s">
        <v>24</v>
      </c>
      <c r="L3764" t="s">
        <v>22</v>
      </c>
      <c r="M3764">
        <v>115000</v>
      </c>
      <c r="O3764" t="s">
        <v>954</v>
      </c>
      <c r="P3764" t="s">
        <v>7411</v>
      </c>
    </row>
    <row r="3765" spans="1:16" x14ac:dyDescent="0.55000000000000004">
      <c r="A3765" t="s">
        <v>28</v>
      </c>
      <c r="B3765" t="s">
        <v>7412</v>
      </c>
      <c r="C3765" t="s">
        <v>39</v>
      </c>
      <c r="D3765" t="s">
        <v>3973</v>
      </c>
      <c r="E3765" t="s">
        <v>20</v>
      </c>
      <c r="F3765" t="b">
        <v>1</v>
      </c>
      <c r="G3765" t="s">
        <v>30</v>
      </c>
      <c r="H3765" s="4">
        <v>45710.017511574071</v>
      </c>
      <c r="I3765" t="b">
        <v>0</v>
      </c>
      <c r="J3765" t="b">
        <v>0</v>
      </c>
      <c r="K3765" t="s">
        <v>24</v>
      </c>
      <c r="L3765" t="s">
        <v>36</v>
      </c>
      <c r="N3765">
        <v>50</v>
      </c>
      <c r="O3765" t="s">
        <v>7413</v>
      </c>
    </row>
    <row r="3766" spans="1:16" x14ac:dyDescent="0.55000000000000004">
      <c r="A3766" t="s">
        <v>0</v>
      </c>
      <c r="B3766" t="s">
        <v>6983</v>
      </c>
      <c r="C3766" t="s">
        <v>39</v>
      </c>
      <c r="D3766" t="s">
        <v>3973</v>
      </c>
      <c r="E3766" t="s">
        <v>20</v>
      </c>
      <c r="F3766" t="b">
        <v>1</v>
      </c>
      <c r="G3766" t="s">
        <v>106</v>
      </c>
      <c r="H3766" s="4">
        <v>45710.018483796302</v>
      </c>
      <c r="I3766" t="b">
        <v>0</v>
      </c>
      <c r="J3766" t="b">
        <v>0</v>
      </c>
      <c r="K3766" t="s">
        <v>106</v>
      </c>
      <c r="L3766" t="s">
        <v>22</v>
      </c>
      <c r="M3766">
        <v>71500</v>
      </c>
      <c r="O3766" t="s">
        <v>6984</v>
      </c>
      <c r="P3766" t="s">
        <v>6985</v>
      </c>
    </row>
    <row r="3767" spans="1:16" x14ac:dyDescent="0.55000000000000004">
      <c r="A3767" t="s">
        <v>0</v>
      </c>
      <c r="B3767" t="s">
        <v>4495</v>
      </c>
      <c r="C3767" t="s">
        <v>140</v>
      </c>
      <c r="D3767" t="s">
        <v>3828</v>
      </c>
      <c r="E3767" t="s">
        <v>20</v>
      </c>
      <c r="F3767" t="b">
        <v>0</v>
      </c>
      <c r="G3767" t="s">
        <v>35</v>
      </c>
      <c r="H3767" s="4">
        <v>45710.04210648148</v>
      </c>
      <c r="I3767" t="b">
        <v>0</v>
      </c>
      <c r="J3767" t="b">
        <v>0</v>
      </c>
      <c r="K3767" t="s">
        <v>24</v>
      </c>
      <c r="L3767" t="s">
        <v>22</v>
      </c>
      <c r="M3767">
        <v>70000</v>
      </c>
      <c r="O3767" t="s">
        <v>4496</v>
      </c>
      <c r="P3767" t="s">
        <v>204</v>
      </c>
    </row>
    <row r="3768" spans="1:16" x14ac:dyDescent="0.55000000000000004">
      <c r="A3768" t="s">
        <v>0</v>
      </c>
      <c r="B3768" t="s">
        <v>2900</v>
      </c>
      <c r="C3768" t="s">
        <v>749</v>
      </c>
      <c r="D3768" t="s">
        <v>3828</v>
      </c>
      <c r="E3768" t="s">
        <v>20</v>
      </c>
      <c r="F3768" t="b">
        <v>0</v>
      </c>
      <c r="G3768" t="s">
        <v>30</v>
      </c>
      <c r="H3768" s="4">
        <v>45710.042280092603</v>
      </c>
      <c r="I3768" t="b">
        <v>0</v>
      </c>
      <c r="J3768" t="b">
        <v>1</v>
      </c>
      <c r="K3768" t="s">
        <v>24</v>
      </c>
      <c r="L3768" t="s">
        <v>22</v>
      </c>
      <c r="M3768">
        <v>82500</v>
      </c>
      <c r="O3768" t="s">
        <v>4497</v>
      </c>
      <c r="P3768" t="s">
        <v>3459</v>
      </c>
    </row>
    <row r="3769" spans="1:16" x14ac:dyDescent="0.55000000000000004">
      <c r="A3769" t="s">
        <v>2</v>
      </c>
      <c r="B3769" t="s">
        <v>7528</v>
      </c>
      <c r="C3769" t="s">
        <v>7529</v>
      </c>
      <c r="D3769" t="s">
        <v>3828</v>
      </c>
      <c r="E3769" t="s">
        <v>20</v>
      </c>
      <c r="F3769" t="b">
        <v>0</v>
      </c>
      <c r="G3769" t="s">
        <v>23</v>
      </c>
      <c r="H3769" s="4">
        <v>45710.059699074067</v>
      </c>
      <c r="I3769" t="b">
        <v>1</v>
      </c>
      <c r="J3769" t="b">
        <v>1</v>
      </c>
      <c r="K3769" t="s">
        <v>24</v>
      </c>
      <c r="L3769" t="s">
        <v>22</v>
      </c>
      <c r="M3769">
        <v>46000</v>
      </c>
      <c r="O3769" t="s">
        <v>7530</v>
      </c>
      <c r="P3769" t="s">
        <v>3540</v>
      </c>
    </row>
    <row r="3770" spans="1:16" x14ac:dyDescent="0.55000000000000004">
      <c r="A3770" t="s">
        <v>19</v>
      </c>
      <c r="B3770" t="s">
        <v>2448</v>
      </c>
      <c r="C3770" t="s">
        <v>1270</v>
      </c>
      <c r="D3770" t="s">
        <v>3973</v>
      </c>
      <c r="E3770" t="s">
        <v>20</v>
      </c>
      <c r="F3770" t="b">
        <v>0</v>
      </c>
      <c r="G3770" t="s">
        <v>23</v>
      </c>
      <c r="H3770" s="4">
        <v>45710.077384259261</v>
      </c>
      <c r="I3770" t="b">
        <v>0</v>
      </c>
      <c r="J3770" t="b">
        <v>1</v>
      </c>
      <c r="K3770" t="s">
        <v>24</v>
      </c>
      <c r="L3770" t="s">
        <v>36</v>
      </c>
      <c r="N3770">
        <v>56.5</v>
      </c>
      <c r="O3770" t="s">
        <v>5482</v>
      </c>
      <c r="P3770" t="s">
        <v>149</v>
      </c>
    </row>
    <row r="3771" spans="1:16" x14ac:dyDescent="0.55000000000000004">
      <c r="A3771" t="s">
        <v>28</v>
      </c>
      <c r="B3771" t="s">
        <v>7414</v>
      </c>
      <c r="C3771" t="s">
        <v>192</v>
      </c>
      <c r="D3771" t="s">
        <v>3957</v>
      </c>
      <c r="E3771" t="s">
        <v>20</v>
      </c>
      <c r="F3771" t="b">
        <v>0</v>
      </c>
      <c r="G3771" t="s">
        <v>23</v>
      </c>
      <c r="H3771" s="4">
        <v>45710.09920138889</v>
      </c>
      <c r="I3771" t="b">
        <v>0</v>
      </c>
      <c r="J3771" t="b">
        <v>1</v>
      </c>
      <c r="K3771" t="s">
        <v>24</v>
      </c>
      <c r="L3771" t="s">
        <v>36</v>
      </c>
      <c r="N3771">
        <v>41.884998321533203</v>
      </c>
      <c r="O3771" t="s">
        <v>5013</v>
      </c>
      <c r="P3771" t="s">
        <v>7415</v>
      </c>
    </row>
    <row r="3772" spans="1:16" x14ac:dyDescent="0.55000000000000004">
      <c r="A3772" t="s">
        <v>40</v>
      </c>
      <c r="B3772" t="s">
        <v>7416</v>
      </c>
      <c r="C3772" t="s">
        <v>5404</v>
      </c>
      <c r="D3772" t="s">
        <v>3957</v>
      </c>
      <c r="E3772" t="s">
        <v>20</v>
      </c>
      <c r="F3772" t="b">
        <v>0</v>
      </c>
      <c r="G3772" t="s">
        <v>27</v>
      </c>
      <c r="H3772" s="4">
        <v>45710.100543981483</v>
      </c>
      <c r="I3772" t="b">
        <v>0</v>
      </c>
      <c r="J3772" t="b">
        <v>0</v>
      </c>
      <c r="K3772" t="s">
        <v>24</v>
      </c>
      <c r="L3772" t="s">
        <v>36</v>
      </c>
      <c r="N3772">
        <v>45.745002746582031</v>
      </c>
      <c r="O3772" t="s">
        <v>1422</v>
      </c>
      <c r="P3772" t="s">
        <v>7417</v>
      </c>
    </row>
    <row r="3773" spans="1:16" x14ac:dyDescent="0.55000000000000004">
      <c r="A3773" t="s">
        <v>19</v>
      </c>
      <c r="B3773" t="s">
        <v>7418</v>
      </c>
      <c r="C3773" t="s">
        <v>122</v>
      </c>
      <c r="D3773" t="s">
        <v>3973</v>
      </c>
      <c r="E3773" t="s">
        <v>20</v>
      </c>
      <c r="F3773" t="b">
        <v>0</v>
      </c>
      <c r="G3773" t="s">
        <v>52</v>
      </c>
      <c r="H3773" s="4">
        <v>45710.246979166674</v>
      </c>
      <c r="I3773" t="b">
        <v>1</v>
      </c>
      <c r="J3773" t="b">
        <v>1</v>
      </c>
      <c r="K3773" t="s">
        <v>24</v>
      </c>
      <c r="L3773" t="s">
        <v>36</v>
      </c>
      <c r="N3773">
        <v>67.5</v>
      </c>
      <c r="O3773" t="s">
        <v>4344</v>
      </c>
      <c r="P3773" t="s">
        <v>2460</v>
      </c>
    </row>
    <row r="3774" spans="1:16" x14ac:dyDescent="0.55000000000000004">
      <c r="A3774" t="s">
        <v>0</v>
      </c>
      <c r="B3774" t="s">
        <v>7419</v>
      </c>
      <c r="C3774" t="s">
        <v>82</v>
      </c>
      <c r="D3774" t="s">
        <v>5915</v>
      </c>
      <c r="E3774" t="s">
        <v>20</v>
      </c>
      <c r="F3774" t="b">
        <v>0</v>
      </c>
      <c r="G3774" t="s">
        <v>27</v>
      </c>
      <c r="H3774" s="4">
        <v>45710.249976851846</v>
      </c>
      <c r="I3774" t="b">
        <v>0</v>
      </c>
      <c r="J3774" t="b">
        <v>1</v>
      </c>
      <c r="K3774" t="s">
        <v>24</v>
      </c>
      <c r="L3774" t="s">
        <v>22</v>
      </c>
      <c r="M3774">
        <v>169500</v>
      </c>
      <c r="O3774" t="s">
        <v>7420</v>
      </c>
      <c r="P3774" t="s">
        <v>2951</v>
      </c>
    </row>
    <row r="3775" spans="1:16" x14ac:dyDescent="0.55000000000000004">
      <c r="A3775" t="s">
        <v>0</v>
      </c>
      <c r="B3775" t="s">
        <v>0</v>
      </c>
      <c r="C3775" t="s">
        <v>2821</v>
      </c>
      <c r="D3775" t="s">
        <v>1051</v>
      </c>
      <c r="E3775" t="s">
        <v>20</v>
      </c>
      <c r="F3775" t="b">
        <v>0</v>
      </c>
      <c r="G3775" t="s">
        <v>41</v>
      </c>
      <c r="H3775" s="4">
        <v>45710.250231481477</v>
      </c>
      <c r="I3775" t="b">
        <v>1</v>
      </c>
      <c r="J3775" t="b">
        <v>1</v>
      </c>
      <c r="K3775" t="s">
        <v>24</v>
      </c>
      <c r="L3775" t="s">
        <v>36</v>
      </c>
      <c r="N3775">
        <v>30.5</v>
      </c>
      <c r="O3775" t="s">
        <v>1051</v>
      </c>
      <c r="P3775" t="s">
        <v>204</v>
      </c>
    </row>
    <row r="3776" spans="1:16" x14ac:dyDescent="0.55000000000000004">
      <c r="A3776" t="s">
        <v>0</v>
      </c>
      <c r="B3776" t="s">
        <v>0</v>
      </c>
      <c r="C3776" t="s">
        <v>585</v>
      </c>
      <c r="D3776" t="s">
        <v>3828</v>
      </c>
      <c r="E3776" t="s">
        <v>219</v>
      </c>
      <c r="F3776" t="b">
        <v>0</v>
      </c>
      <c r="G3776" t="s">
        <v>41</v>
      </c>
      <c r="H3776" s="4">
        <v>45710.250277777777</v>
      </c>
      <c r="I3776" t="b">
        <v>0</v>
      </c>
      <c r="J3776" t="b">
        <v>1</v>
      </c>
      <c r="K3776" t="s">
        <v>24</v>
      </c>
      <c r="L3776" t="s">
        <v>36</v>
      </c>
      <c r="N3776">
        <v>62.5</v>
      </c>
      <c r="O3776" t="s">
        <v>3776</v>
      </c>
      <c r="P3776" t="s">
        <v>1823</v>
      </c>
    </row>
    <row r="3777" spans="1:16" x14ac:dyDescent="0.55000000000000004">
      <c r="A3777" t="s">
        <v>25</v>
      </c>
      <c r="B3777" t="s">
        <v>7421</v>
      </c>
      <c r="C3777" t="s">
        <v>49</v>
      </c>
      <c r="D3777" t="s">
        <v>3108</v>
      </c>
      <c r="E3777" t="s">
        <v>20</v>
      </c>
      <c r="F3777" t="b">
        <v>0</v>
      </c>
      <c r="G3777" t="s">
        <v>41</v>
      </c>
      <c r="H3777" s="4">
        <v>45710.250462962962</v>
      </c>
      <c r="I3777" t="b">
        <v>0</v>
      </c>
      <c r="J3777" t="b">
        <v>1</v>
      </c>
      <c r="K3777" t="s">
        <v>24</v>
      </c>
      <c r="L3777" t="s">
        <v>22</v>
      </c>
      <c r="M3777">
        <v>220612</v>
      </c>
      <c r="O3777" t="s">
        <v>43</v>
      </c>
      <c r="P3777" t="s">
        <v>7422</v>
      </c>
    </row>
    <row r="3778" spans="1:16" x14ac:dyDescent="0.55000000000000004">
      <c r="A3778" t="s">
        <v>0</v>
      </c>
      <c r="B3778" t="s">
        <v>288</v>
      </c>
      <c r="C3778" t="s">
        <v>696</v>
      </c>
      <c r="D3778" t="s">
        <v>7423</v>
      </c>
      <c r="E3778" t="s">
        <v>51</v>
      </c>
      <c r="F3778" t="b">
        <v>0</v>
      </c>
      <c r="G3778" t="s">
        <v>30</v>
      </c>
      <c r="H3778" s="4">
        <v>45710.250902777778</v>
      </c>
      <c r="I3778" t="b">
        <v>1</v>
      </c>
      <c r="J3778" t="b">
        <v>1</v>
      </c>
      <c r="K3778" t="s">
        <v>24</v>
      </c>
      <c r="L3778" t="s">
        <v>36</v>
      </c>
      <c r="N3778">
        <v>25</v>
      </c>
      <c r="O3778" t="s">
        <v>2075</v>
      </c>
      <c r="P3778" t="s">
        <v>863</v>
      </c>
    </row>
    <row r="3779" spans="1:16" x14ac:dyDescent="0.55000000000000004">
      <c r="A3779" t="s">
        <v>19</v>
      </c>
      <c r="B3779" t="s">
        <v>7424</v>
      </c>
      <c r="C3779" t="s">
        <v>985</v>
      </c>
      <c r="D3779" t="s">
        <v>3973</v>
      </c>
      <c r="E3779" t="s">
        <v>20</v>
      </c>
      <c r="F3779" t="b">
        <v>0</v>
      </c>
      <c r="G3779" t="s">
        <v>27</v>
      </c>
      <c r="H3779" s="4">
        <v>45710.251006944447</v>
      </c>
      <c r="I3779" t="b">
        <v>0</v>
      </c>
      <c r="J3779" t="b">
        <v>1</v>
      </c>
      <c r="K3779" t="s">
        <v>24</v>
      </c>
      <c r="L3779" t="s">
        <v>22</v>
      </c>
      <c r="M3779">
        <v>260000</v>
      </c>
      <c r="O3779" t="s">
        <v>575</v>
      </c>
    </row>
    <row r="3780" spans="1:16" x14ac:dyDescent="0.55000000000000004">
      <c r="A3780" t="s">
        <v>0</v>
      </c>
      <c r="B3780" t="s">
        <v>0</v>
      </c>
      <c r="C3780" t="s">
        <v>1226</v>
      </c>
      <c r="D3780" t="s">
        <v>3828</v>
      </c>
      <c r="E3780" t="s">
        <v>20</v>
      </c>
      <c r="F3780" t="b">
        <v>0</v>
      </c>
      <c r="G3780" t="s">
        <v>52</v>
      </c>
      <c r="H3780" s="4">
        <v>45710.251215277778</v>
      </c>
      <c r="I3780" t="b">
        <v>0</v>
      </c>
      <c r="J3780" t="b">
        <v>0</v>
      </c>
      <c r="K3780" t="s">
        <v>24</v>
      </c>
      <c r="L3780" t="s">
        <v>22</v>
      </c>
      <c r="M3780">
        <v>70000</v>
      </c>
      <c r="O3780" t="s">
        <v>5918</v>
      </c>
      <c r="P3780" t="s">
        <v>5919</v>
      </c>
    </row>
    <row r="3781" spans="1:16" x14ac:dyDescent="0.55000000000000004">
      <c r="A3781" t="s">
        <v>1</v>
      </c>
      <c r="B3781" t="s">
        <v>661</v>
      </c>
      <c r="C3781" t="s">
        <v>386</v>
      </c>
      <c r="D3781" t="s">
        <v>3828</v>
      </c>
      <c r="E3781" t="s">
        <v>20</v>
      </c>
      <c r="F3781" t="b">
        <v>0</v>
      </c>
      <c r="G3781" t="s">
        <v>41</v>
      </c>
      <c r="H3781" s="4">
        <v>45710.251944444448</v>
      </c>
      <c r="I3781" t="b">
        <v>0</v>
      </c>
      <c r="J3781" t="b">
        <v>1</v>
      </c>
      <c r="K3781" t="s">
        <v>24</v>
      </c>
      <c r="L3781" t="s">
        <v>22</v>
      </c>
      <c r="M3781">
        <v>127275.203125</v>
      </c>
      <c r="O3781" t="s">
        <v>7425</v>
      </c>
      <c r="P3781" t="s">
        <v>7426</v>
      </c>
    </row>
    <row r="3782" spans="1:16" x14ac:dyDescent="0.55000000000000004">
      <c r="A3782" t="s">
        <v>2</v>
      </c>
      <c r="B3782" t="s">
        <v>1544</v>
      </c>
      <c r="C3782" t="s">
        <v>39</v>
      </c>
      <c r="D3782" t="s">
        <v>4014</v>
      </c>
      <c r="E3782" t="s">
        <v>20</v>
      </c>
      <c r="F3782" t="b">
        <v>1</v>
      </c>
      <c r="G3782" t="s">
        <v>610</v>
      </c>
      <c r="H3782" s="4">
        <v>45710.257430555554</v>
      </c>
      <c r="I3782" t="b">
        <v>0</v>
      </c>
      <c r="J3782" t="b">
        <v>1</v>
      </c>
      <c r="K3782" t="s">
        <v>610</v>
      </c>
      <c r="L3782" t="s">
        <v>22</v>
      </c>
      <c r="M3782">
        <v>184000</v>
      </c>
      <c r="O3782" t="s">
        <v>3016</v>
      </c>
      <c r="P3782" t="s">
        <v>6878</v>
      </c>
    </row>
    <row r="3783" spans="1:16" x14ac:dyDescent="0.55000000000000004">
      <c r="A3783" t="s">
        <v>0</v>
      </c>
      <c r="B3783" t="s">
        <v>7427</v>
      </c>
      <c r="C3783" t="s">
        <v>3180</v>
      </c>
      <c r="D3783" t="s">
        <v>2208</v>
      </c>
      <c r="E3783" t="s">
        <v>20</v>
      </c>
      <c r="F3783" t="b">
        <v>0</v>
      </c>
      <c r="G3783" t="s">
        <v>23</v>
      </c>
      <c r="H3783" s="4">
        <v>45710.269016203703</v>
      </c>
      <c r="I3783" t="b">
        <v>0</v>
      </c>
      <c r="J3783" t="b">
        <v>0</v>
      </c>
      <c r="K3783" t="s">
        <v>24</v>
      </c>
      <c r="L3783" t="s">
        <v>36</v>
      </c>
      <c r="N3783">
        <v>33.5</v>
      </c>
      <c r="O3783" t="s">
        <v>3375</v>
      </c>
      <c r="P3783" t="s">
        <v>963</v>
      </c>
    </row>
    <row r="3784" spans="1:16" x14ac:dyDescent="0.55000000000000004">
      <c r="A3784" t="s">
        <v>2</v>
      </c>
      <c r="B3784" t="s">
        <v>2</v>
      </c>
      <c r="C3784" t="s">
        <v>7428</v>
      </c>
      <c r="D3784" t="s">
        <v>4972</v>
      </c>
      <c r="E3784" t="s">
        <v>20</v>
      </c>
      <c r="F3784" t="b">
        <v>0</v>
      </c>
      <c r="G3784" t="s">
        <v>226</v>
      </c>
      <c r="H3784" s="4">
        <v>45710.273310185177</v>
      </c>
      <c r="I3784" t="b">
        <v>1</v>
      </c>
      <c r="J3784" t="b">
        <v>0</v>
      </c>
      <c r="K3784" t="s">
        <v>226</v>
      </c>
      <c r="L3784" t="s">
        <v>22</v>
      </c>
      <c r="M3784">
        <v>65000</v>
      </c>
      <c r="O3784" t="s">
        <v>7429</v>
      </c>
      <c r="P3784" t="s">
        <v>7430</v>
      </c>
    </row>
    <row r="3785" spans="1:16" x14ac:dyDescent="0.55000000000000004">
      <c r="A3785" t="s">
        <v>19</v>
      </c>
      <c r="B3785" t="s">
        <v>7519</v>
      </c>
      <c r="C3785" t="s">
        <v>213</v>
      </c>
      <c r="D3785" t="s">
        <v>2208</v>
      </c>
      <c r="E3785" t="s">
        <v>20</v>
      </c>
      <c r="F3785" t="b">
        <v>0</v>
      </c>
      <c r="G3785" t="s">
        <v>41</v>
      </c>
      <c r="H3785" s="4">
        <v>45710.292048611111</v>
      </c>
      <c r="I3785" t="b">
        <v>0</v>
      </c>
      <c r="J3785" t="b">
        <v>1</v>
      </c>
      <c r="K3785" t="s">
        <v>24</v>
      </c>
      <c r="L3785" t="s">
        <v>22</v>
      </c>
      <c r="M3785">
        <v>193000</v>
      </c>
      <c r="O3785" t="s">
        <v>405</v>
      </c>
      <c r="P3785" t="s">
        <v>7520</v>
      </c>
    </row>
    <row r="3786" spans="1:16" x14ac:dyDescent="0.55000000000000004">
      <c r="A3786" t="s">
        <v>2</v>
      </c>
      <c r="B3786" t="s">
        <v>7431</v>
      </c>
      <c r="C3786" t="s">
        <v>172</v>
      </c>
      <c r="D3786" t="s">
        <v>2208</v>
      </c>
      <c r="E3786" t="s">
        <v>20</v>
      </c>
      <c r="F3786" t="b">
        <v>0</v>
      </c>
      <c r="G3786" t="s">
        <v>27</v>
      </c>
      <c r="H3786" s="4">
        <v>45710.293217592603</v>
      </c>
      <c r="I3786" t="b">
        <v>0</v>
      </c>
      <c r="J3786" t="b">
        <v>0</v>
      </c>
      <c r="K3786" t="s">
        <v>24</v>
      </c>
      <c r="L3786" t="s">
        <v>22</v>
      </c>
      <c r="M3786">
        <v>180000</v>
      </c>
      <c r="O3786" t="s">
        <v>2868</v>
      </c>
      <c r="P3786" t="s">
        <v>7432</v>
      </c>
    </row>
    <row r="3787" spans="1:16" x14ac:dyDescent="0.55000000000000004">
      <c r="A3787" t="s">
        <v>0</v>
      </c>
      <c r="B3787" t="s">
        <v>4222</v>
      </c>
      <c r="D3787" t="s">
        <v>4220</v>
      </c>
      <c r="E3787" t="s">
        <v>20</v>
      </c>
      <c r="F3787" t="b">
        <v>0</v>
      </c>
      <c r="G3787" t="s">
        <v>1420</v>
      </c>
      <c r="H3787" s="4">
        <v>45710.298101851848</v>
      </c>
      <c r="I3787" t="b">
        <v>0</v>
      </c>
      <c r="J3787" t="b">
        <v>0</v>
      </c>
      <c r="K3787" t="s">
        <v>1420</v>
      </c>
      <c r="L3787" t="s">
        <v>22</v>
      </c>
      <c r="M3787">
        <v>65000</v>
      </c>
      <c r="O3787" t="s">
        <v>2946</v>
      </c>
      <c r="P3787" t="s">
        <v>1374</v>
      </c>
    </row>
    <row r="3788" spans="1:16" x14ac:dyDescent="0.55000000000000004">
      <c r="A3788" t="s">
        <v>1</v>
      </c>
      <c r="B3788" t="s">
        <v>7433</v>
      </c>
      <c r="C3788" t="s">
        <v>39</v>
      </c>
      <c r="D3788" t="s">
        <v>7434</v>
      </c>
      <c r="E3788" t="s">
        <v>20</v>
      </c>
      <c r="F3788" t="b">
        <v>1</v>
      </c>
      <c r="G3788" t="s">
        <v>1833</v>
      </c>
      <c r="H3788" s="4">
        <v>45710.299421296288</v>
      </c>
      <c r="I3788" t="b">
        <v>1</v>
      </c>
      <c r="J3788" t="b">
        <v>0</v>
      </c>
      <c r="K3788" t="s">
        <v>1833</v>
      </c>
      <c r="L3788" t="s">
        <v>22</v>
      </c>
      <c r="M3788">
        <v>47500</v>
      </c>
      <c r="O3788" t="s">
        <v>1426</v>
      </c>
    </row>
    <row r="3789" spans="1:16" x14ac:dyDescent="0.55000000000000004">
      <c r="A3789" t="s">
        <v>0</v>
      </c>
      <c r="B3789" t="s">
        <v>3335</v>
      </c>
      <c r="C3789" t="s">
        <v>160</v>
      </c>
      <c r="D3789" t="s">
        <v>4084</v>
      </c>
      <c r="E3789" t="s">
        <v>20</v>
      </c>
      <c r="F3789" t="b">
        <v>0</v>
      </c>
      <c r="G3789" t="s">
        <v>52</v>
      </c>
      <c r="H3789" s="4">
        <v>45710.303819444453</v>
      </c>
      <c r="I3789" t="b">
        <v>0</v>
      </c>
      <c r="J3789" t="b">
        <v>1</v>
      </c>
      <c r="K3789" t="s">
        <v>24</v>
      </c>
      <c r="L3789" t="s">
        <v>22</v>
      </c>
      <c r="M3789">
        <v>137500</v>
      </c>
      <c r="O3789" t="s">
        <v>88</v>
      </c>
      <c r="P3789" t="s">
        <v>7435</v>
      </c>
    </row>
    <row r="3790" spans="1:16" x14ac:dyDescent="0.55000000000000004">
      <c r="A3790" t="s">
        <v>89</v>
      </c>
      <c r="B3790" t="s">
        <v>7531</v>
      </c>
      <c r="C3790" t="s">
        <v>7532</v>
      </c>
      <c r="D3790" t="s">
        <v>4035</v>
      </c>
      <c r="E3790" t="s">
        <v>20</v>
      </c>
      <c r="F3790" t="b">
        <v>0</v>
      </c>
      <c r="G3790" t="s">
        <v>1119</v>
      </c>
      <c r="H3790" s="4">
        <v>45710.31212962963</v>
      </c>
      <c r="I3790" t="b">
        <v>0</v>
      </c>
      <c r="J3790" t="b">
        <v>0</v>
      </c>
      <c r="K3790" t="s">
        <v>1119</v>
      </c>
      <c r="L3790" t="s">
        <v>22</v>
      </c>
      <c r="M3790">
        <v>275000</v>
      </c>
      <c r="O3790" t="s">
        <v>7533</v>
      </c>
      <c r="P3790" t="s">
        <v>274</v>
      </c>
    </row>
    <row r="3791" spans="1:16" x14ac:dyDescent="0.55000000000000004">
      <c r="A3791" t="s">
        <v>89</v>
      </c>
      <c r="B3791" t="s">
        <v>7534</v>
      </c>
      <c r="C3791" t="s">
        <v>1420</v>
      </c>
      <c r="D3791" t="s">
        <v>4220</v>
      </c>
      <c r="E3791" t="s">
        <v>20</v>
      </c>
      <c r="F3791" t="b">
        <v>0</v>
      </c>
      <c r="G3791" t="s">
        <v>1420</v>
      </c>
      <c r="H3791" s="4">
        <v>45710.317175925928</v>
      </c>
      <c r="I3791" t="b">
        <v>0</v>
      </c>
      <c r="J3791" t="b">
        <v>0</v>
      </c>
      <c r="K3791" t="s">
        <v>1420</v>
      </c>
      <c r="L3791" t="s">
        <v>22</v>
      </c>
      <c r="M3791">
        <v>174400</v>
      </c>
      <c r="O3791" t="s">
        <v>1773</v>
      </c>
      <c r="P3791" t="s">
        <v>7535</v>
      </c>
    </row>
    <row r="3792" spans="1:16" x14ac:dyDescent="0.55000000000000004">
      <c r="A3792" t="s">
        <v>139</v>
      </c>
      <c r="B3792" t="s">
        <v>7436</v>
      </c>
      <c r="C3792" t="s">
        <v>2500</v>
      </c>
      <c r="D3792" t="s">
        <v>3970</v>
      </c>
      <c r="E3792" t="s">
        <v>20</v>
      </c>
      <c r="F3792" t="b">
        <v>0</v>
      </c>
      <c r="G3792" t="s">
        <v>41</v>
      </c>
      <c r="H3792" s="4">
        <v>45710.333784722221</v>
      </c>
      <c r="I3792" t="b">
        <v>0</v>
      </c>
      <c r="J3792" t="b">
        <v>1</v>
      </c>
      <c r="K3792" t="s">
        <v>24</v>
      </c>
      <c r="L3792" t="s">
        <v>22</v>
      </c>
      <c r="M3792">
        <v>96000</v>
      </c>
      <c r="O3792" t="s">
        <v>7437</v>
      </c>
    </row>
    <row r="3793" spans="1:16" x14ac:dyDescent="0.55000000000000004">
      <c r="A3793" t="s">
        <v>40</v>
      </c>
      <c r="B3793" t="s">
        <v>7438</v>
      </c>
      <c r="C3793" t="s">
        <v>151</v>
      </c>
      <c r="D3793" t="s">
        <v>5133</v>
      </c>
      <c r="E3793" t="s">
        <v>20</v>
      </c>
      <c r="F3793" t="b">
        <v>0</v>
      </c>
      <c r="G3793" t="s">
        <v>30</v>
      </c>
      <c r="H3793" s="4">
        <v>45710.334583333337</v>
      </c>
      <c r="I3793" t="b">
        <v>0</v>
      </c>
      <c r="J3793" t="b">
        <v>1</v>
      </c>
      <c r="K3793" t="s">
        <v>24</v>
      </c>
      <c r="L3793" t="s">
        <v>22</v>
      </c>
      <c r="M3793">
        <v>149743</v>
      </c>
      <c r="O3793" t="s">
        <v>7439</v>
      </c>
      <c r="P3793" t="s">
        <v>7440</v>
      </c>
    </row>
    <row r="3794" spans="1:16" x14ac:dyDescent="0.55000000000000004">
      <c r="A3794" t="s">
        <v>19</v>
      </c>
      <c r="B3794" t="s">
        <v>7557</v>
      </c>
      <c r="C3794" t="s">
        <v>453</v>
      </c>
      <c r="D3794" t="s">
        <v>3957</v>
      </c>
      <c r="E3794" t="s">
        <v>20</v>
      </c>
      <c r="F3794" t="b">
        <v>0</v>
      </c>
      <c r="G3794" t="s">
        <v>27</v>
      </c>
      <c r="H3794" s="4">
        <v>45710.334618055553</v>
      </c>
      <c r="I3794" t="b">
        <v>0</v>
      </c>
      <c r="J3794" t="b">
        <v>0</v>
      </c>
      <c r="K3794" t="s">
        <v>24</v>
      </c>
      <c r="L3794" t="s">
        <v>36</v>
      </c>
      <c r="N3794">
        <v>51.239997863769531</v>
      </c>
      <c r="O3794" t="s">
        <v>349</v>
      </c>
      <c r="P3794" t="s">
        <v>7558</v>
      </c>
    </row>
    <row r="3795" spans="1:16" x14ac:dyDescent="0.55000000000000004">
      <c r="A3795" t="s">
        <v>2</v>
      </c>
      <c r="B3795" t="s">
        <v>7441</v>
      </c>
      <c r="C3795" t="s">
        <v>29</v>
      </c>
      <c r="D3795" t="s">
        <v>3957</v>
      </c>
      <c r="E3795" t="s">
        <v>20</v>
      </c>
      <c r="F3795" t="b">
        <v>0</v>
      </c>
      <c r="G3795" t="s">
        <v>27</v>
      </c>
      <c r="H3795" s="4">
        <v>45710.334675925929</v>
      </c>
      <c r="I3795" t="b">
        <v>0</v>
      </c>
      <c r="J3795" t="b">
        <v>1</v>
      </c>
      <c r="K3795" t="s">
        <v>24</v>
      </c>
      <c r="L3795" t="s">
        <v>36</v>
      </c>
      <c r="N3795">
        <v>38.215000152587891</v>
      </c>
      <c r="O3795" t="s">
        <v>2768</v>
      </c>
      <c r="P3795" t="s">
        <v>128</v>
      </c>
    </row>
    <row r="3796" spans="1:16" x14ac:dyDescent="0.55000000000000004">
      <c r="A3796" t="s">
        <v>2</v>
      </c>
      <c r="B3796" t="s">
        <v>7442</v>
      </c>
      <c r="C3796" t="s">
        <v>6313</v>
      </c>
      <c r="D3796" t="s">
        <v>3970</v>
      </c>
      <c r="E3796" t="s">
        <v>20</v>
      </c>
      <c r="F3796" t="b">
        <v>0</v>
      </c>
      <c r="G3796" t="s">
        <v>1420</v>
      </c>
      <c r="H3796" s="4">
        <v>45710.350810185177</v>
      </c>
      <c r="I3796" t="b">
        <v>0</v>
      </c>
      <c r="J3796" t="b">
        <v>0</v>
      </c>
      <c r="K3796" t="s">
        <v>1420</v>
      </c>
      <c r="L3796" t="s">
        <v>22</v>
      </c>
      <c r="M3796">
        <v>109605.5</v>
      </c>
      <c r="O3796" t="s">
        <v>7443</v>
      </c>
      <c r="P3796" t="s">
        <v>7444</v>
      </c>
    </row>
    <row r="3797" spans="1:16" x14ac:dyDescent="0.55000000000000004">
      <c r="A3797" t="s">
        <v>0</v>
      </c>
      <c r="B3797" t="s">
        <v>7536</v>
      </c>
      <c r="C3797" t="s">
        <v>3225</v>
      </c>
      <c r="D3797" t="s">
        <v>3828</v>
      </c>
      <c r="E3797" t="s">
        <v>20</v>
      </c>
      <c r="F3797" t="b">
        <v>0</v>
      </c>
      <c r="G3797" t="s">
        <v>27</v>
      </c>
      <c r="H3797" s="4">
        <v>45710.375081018523</v>
      </c>
      <c r="I3797" t="b">
        <v>1</v>
      </c>
      <c r="J3797" t="b">
        <v>1</v>
      </c>
      <c r="K3797" t="s">
        <v>24</v>
      </c>
      <c r="L3797" t="s">
        <v>22</v>
      </c>
      <c r="M3797">
        <v>80000</v>
      </c>
      <c r="O3797" t="s">
        <v>7537</v>
      </c>
      <c r="P3797" t="s">
        <v>7538</v>
      </c>
    </row>
    <row r="3798" spans="1:16" x14ac:dyDescent="0.55000000000000004">
      <c r="A3798" t="s">
        <v>0</v>
      </c>
      <c r="B3798" t="s">
        <v>7445</v>
      </c>
      <c r="C3798" t="s">
        <v>39</v>
      </c>
      <c r="D3798" t="s">
        <v>3828</v>
      </c>
      <c r="E3798" t="s">
        <v>20</v>
      </c>
      <c r="F3798" t="b">
        <v>1</v>
      </c>
      <c r="G3798" t="s">
        <v>27</v>
      </c>
      <c r="H3798" s="4">
        <v>45710.375150462962</v>
      </c>
      <c r="I3798" t="b">
        <v>1</v>
      </c>
      <c r="J3798" t="b">
        <v>0</v>
      </c>
      <c r="K3798" t="s">
        <v>24</v>
      </c>
      <c r="L3798" t="s">
        <v>22</v>
      </c>
      <c r="M3798">
        <v>163085</v>
      </c>
      <c r="O3798" t="s">
        <v>7446</v>
      </c>
      <c r="P3798" t="s">
        <v>709</v>
      </c>
    </row>
    <row r="3799" spans="1:16" x14ac:dyDescent="0.55000000000000004">
      <c r="A3799" t="s">
        <v>0</v>
      </c>
      <c r="B3799" t="s">
        <v>7447</v>
      </c>
      <c r="C3799" t="s">
        <v>585</v>
      </c>
      <c r="D3799" t="s">
        <v>4084</v>
      </c>
      <c r="E3799" t="s">
        <v>20</v>
      </c>
      <c r="F3799" t="b">
        <v>0</v>
      </c>
      <c r="G3799" t="s">
        <v>41</v>
      </c>
      <c r="H3799" s="4">
        <v>45710.375474537039</v>
      </c>
      <c r="I3799" t="b">
        <v>0</v>
      </c>
      <c r="J3799" t="b">
        <v>0</v>
      </c>
      <c r="K3799" t="s">
        <v>24</v>
      </c>
      <c r="L3799" t="s">
        <v>22</v>
      </c>
      <c r="M3799">
        <v>125000</v>
      </c>
      <c r="O3799" t="s">
        <v>374</v>
      </c>
      <c r="P3799" t="s">
        <v>7448</v>
      </c>
    </row>
    <row r="3800" spans="1:16" x14ac:dyDescent="0.55000000000000004">
      <c r="A3800" t="s">
        <v>1</v>
      </c>
      <c r="B3800" t="s">
        <v>4431</v>
      </c>
      <c r="C3800" t="s">
        <v>949</v>
      </c>
      <c r="D3800" t="s">
        <v>4432</v>
      </c>
      <c r="E3800" t="s">
        <v>20</v>
      </c>
      <c r="F3800" t="b">
        <v>0</v>
      </c>
      <c r="G3800" t="s">
        <v>30</v>
      </c>
      <c r="H3800" s="4">
        <v>45710.376006944447</v>
      </c>
      <c r="I3800" t="b">
        <v>0</v>
      </c>
      <c r="J3800" t="b">
        <v>1</v>
      </c>
      <c r="K3800" t="s">
        <v>24</v>
      </c>
      <c r="L3800" t="s">
        <v>22</v>
      </c>
      <c r="M3800">
        <v>99000</v>
      </c>
      <c r="O3800" t="s">
        <v>1763</v>
      </c>
      <c r="P3800" t="s">
        <v>4433</v>
      </c>
    </row>
    <row r="3801" spans="1:16" x14ac:dyDescent="0.55000000000000004">
      <c r="A3801" t="s">
        <v>0</v>
      </c>
      <c r="B3801" t="s">
        <v>5421</v>
      </c>
      <c r="C3801" t="s">
        <v>372</v>
      </c>
      <c r="D3801" t="s">
        <v>3957</v>
      </c>
      <c r="E3801" t="s">
        <v>34</v>
      </c>
      <c r="F3801" t="b">
        <v>0</v>
      </c>
      <c r="G3801" t="s">
        <v>27</v>
      </c>
      <c r="H3801" s="4">
        <v>45710.416701388887</v>
      </c>
      <c r="I3801" t="b">
        <v>1</v>
      </c>
      <c r="J3801" t="b">
        <v>0</v>
      </c>
      <c r="K3801" t="s">
        <v>24</v>
      </c>
      <c r="L3801" t="s">
        <v>36</v>
      </c>
      <c r="N3801">
        <v>27.979999542236332</v>
      </c>
      <c r="O3801" t="s">
        <v>4622</v>
      </c>
    </row>
    <row r="3802" spans="1:16" x14ac:dyDescent="0.55000000000000004">
      <c r="A3802" t="s">
        <v>40</v>
      </c>
      <c r="B3802" t="s">
        <v>7449</v>
      </c>
      <c r="C3802" t="s">
        <v>1546</v>
      </c>
      <c r="D3802" t="s">
        <v>3828</v>
      </c>
      <c r="E3802" t="s">
        <v>20</v>
      </c>
      <c r="F3802" t="b">
        <v>0</v>
      </c>
      <c r="G3802" t="s">
        <v>27</v>
      </c>
      <c r="H3802" s="4">
        <v>45710.417939814812</v>
      </c>
      <c r="I3802" t="b">
        <v>0</v>
      </c>
      <c r="J3802" t="b">
        <v>1</v>
      </c>
      <c r="K3802" t="s">
        <v>24</v>
      </c>
      <c r="L3802" t="s">
        <v>22</v>
      </c>
      <c r="M3802">
        <v>162225</v>
      </c>
      <c r="O3802" t="s">
        <v>254</v>
      </c>
      <c r="P3802" t="s">
        <v>7450</v>
      </c>
    </row>
    <row r="3803" spans="1:16" x14ac:dyDescent="0.55000000000000004">
      <c r="A3803" t="s">
        <v>40</v>
      </c>
      <c r="B3803" t="s">
        <v>2541</v>
      </c>
      <c r="C3803" t="s">
        <v>3347</v>
      </c>
      <c r="D3803" t="s">
        <v>3973</v>
      </c>
      <c r="E3803" t="s">
        <v>20</v>
      </c>
      <c r="F3803" t="b">
        <v>0</v>
      </c>
      <c r="G3803" t="s">
        <v>27</v>
      </c>
      <c r="H3803" s="4">
        <v>45710.418842592589</v>
      </c>
      <c r="I3803" t="b">
        <v>0</v>
      </c>
      <c r="J3803" t="b">
        <v>1</v>
      </c>
      <c r="K3803" t="s">
        <v>24</v>
      </c>
      <c r="L3803" t="s">
        <v>22</v>
      </c>
      <c r="M3803">
        <v>110500</v>
      </c>
      <c r="O3803" t="s">
        <v>2227</v>
      </c>
      <c r="P3803" t="s">
        <v>4333</v>
      </c>
    </row>
    <row r="3804" spans="1:16" x14ac:dyDescent="0.55000000000000004">
      <c r="A3804" t="s">
        <v>2</v>
      </c>
      <c r="B3804" t="s">
        <v>4385</v>
      </c>
      <c r="C3804" t="s">
        <v>3515</v>
      </c>
      <c r="D3804" t="s">
        <v>2208</v>
      </c>
      <c r="E3804" t="s">
        <v>34</v>
      </c>
      <c r="F3804" t="b">
        <v>0</v>
      </c>
      <c r="G3804" t="s">
        <v>41</v>
      </c>
      <c r="H3804" s="4">
        <v>45710.418923611112</v>
      </c>
      <c r="I3804" t="b">
        <v>0</v>
      </c>
      <c r="J3804" t="b">
        <v>1</v>
      </c>
      <c r="K3804" t="s">
        <v>24</v>
      </c>
      <c r="L3804" t="s">
        <v>22</v>
      </c>
      <c r="M3804">
        <v>165000</v>
      </c>
      <c r="O3804" t="s">
        <v>428</v>
      </c>
      <c r="P3804" t="s">
        <v>7451</v>
      </c>
    </row>
    <row r="3805" spans="1:16" x14ac:dyDescent="0.55000000000000004">
      <c r="A3805" t="s">
        <v>28</v>
      </c>
      <c r="B3805" t="s">
        <v>642</v>
      </c>
      <c r="C3805" t="s">
        <v>696</v>
      </c>
      <c r="D3805" t="s">
        <v>3973</v>
      </c>
      <c r="E3805" t="s">
        <v>20</v>
      </c>
      <c r="F3805" t="b">
        <v>0</v>
      </c>
      <c r="G3805" t="s">
        <v>30</v>
      </c>
      <c r="H3805" s="4">
        <v>45710.420115740737</v>
      </c>
      <c r="I3805" t="b">
        <v>0</v>
      </c>
      <c r="J3805" t="b">
        <v>1</v>
      </c>
      <c r="K3805" t="s">
        <v>24</v>
      </c>
      <c r="L3805" t="s">
        <v>22</v>
      </c>
      <c r="M3805">
        <v>147000</v>
      </c>
      <c r="O3805" t="s">
        <v>950</v>
      </c>
      <c r="P3805" t="s">
        <v>6325</v>
      </c>
    </row>
    <row r="3806" spans="1:16" x14ac:dyDescent="0.55000000000000004">
      <c r="A3806" t="s">
        <v>89</v>
      </c>
      <c r="B3806" t="s">
        <v>7452</v>
      </c>
      <c r="C3806" t="s">
        <v>7313</v>
      </c>
      <c r="D3806" t="s">
        <v>2208</v>
      </c>
      <c r="E3806" t="s">
        <v>34</v>
      </c>
      <c r="F3806" t="b">
        <v>0</v>
      </c>
      <c r="G3806" t="s">
        <v>41</v>
      </c>
      <c r="H3806" s="4">
        <v>45710.433148148149</v>
      </c>
      <c r="I3806" t="b">
        <v>0</v>
      </c>
      <c r="J3806" t="b">
        <v>1</v>
      </c>
      <c r="K3806" t="s">
        <v>24</v>
      </c>
      <c r="L3806" t="s">
        <v>22</v>
      </c>
      <c r="M3806">
        <v>195000</v>
      </c>
      <c r="O3806" t="s">
        <v>428</v>
      </c>
      <c r="P3806" t="s">
        <v>7453</v>
      </c>
    </row>
    <row r="3807" spans="1:16" x14ac:dyDescent="0.55000000000000004">
      <c r="A3807" t="s">
        <v>2</v>
      </c>
      <c r="B3807" t="s">
        <v>6517</v>
      </c>
      <c r="C3807" t="s">
        <v>151</v>
      </c>
      <c r="D3807" t="s">
        <v>3973</v>
      </c>
      <c r="E3807" t="s">
        <v>20</v>
      </c>
      <c r="F3807" t="b">
        <v>0</v>
      </c>
      <c r="G3807" t="s">
        <v>30</v>
      </c>
      <c r="H3807" s="4">
        <v>45710.45925925926</v>
      </c>
      <c r="I3807" t="b">
        <v>0</v>
      </c>
      <c r="J3807" t="b">
        <v>1</v>
      </c>
      <c r="K3807" t="s">
        <v>24</v>
      </c>
      <c r="L3807" t="s">
        <v>22</v>
      </c>
      <c r="M3807">
        <v>140500</v>
      </c>
      <c r="O3807" t="s">
        <v>6518</v>
      </c>
      <c r="P3807" t="s">
        <v>6519</v>
      </c>
    </row>
    <row r="3808" spans="1:16" x14ac:dyDescent="0.55000000000000004">
      <c r="A3808" t="s">
        <v>2</v>
      </c>
      <c r="B3808" t="s">
        <v>307</v>
      </c>
      <c r="C3808" t="s">
        <v>39</v>
      </c>
      <c r="D3808" t="s">
        <v>7454</v>
      </c>
      <c r="E3808" t="s">
        <v>20</v>
      </c>
      <c r="F3808" t="b">
        <v>1</v>
      </c>
      <c r="G3808" t="s">
        <v>1094</v>
      </c>
      <c r="H3808" s="4">
        <v>45710.489560185182</v>
      </c>
      <c r="I3808" t="b">
        <v>1</v>
      </c>
      <c r="J3808" t="b">
        <v>0</v>
      </c>
      <c r="K3808" t="s">
        <v>1094</v>
      </c>
      <c r="L3808" t="s">
        <v>22</v>
      </c>
      <c r="M3808">
        <v>200000</v>
      </c>
      <c r="O3808" t="s">
        <v>7455</v>
      </c>
      <c r="P3808" t="s">
        <v>1818</v>
      </c>
    </row>
    <row r="3809" spans="1:16" x14ac:dyDescent="0.55000000000000004">
      <c r="A3809" t="s">
        <v>1</v>
      </c>
      <c r="B3809" t="s">
        <v>2955</v>
      </c>
      <c r="C3809" t="s">
        <v>2765</v>
      </c>
      <c r="D3809" t="s">
        <v>3973</v>
      </c>
      <c r="E3809" t="s">
        <v>20</v>
      </c>
      <c r="F3809" t="b">
        <v>0</v>
      </c>
      <c r="G3809" t="s">
        <v>52</v>
      </c>
      <c r="H3809" s="4">
        <v>45710.500891203701</v>
      </c>
      <c r="I3809" t="b">
        <v>0</v>
      </c>
      <c r="J3809" t="b">
        <v>1</v>
      </c>
      <c r="K3809" t="s">
        <v>24</v>
      </c>
      <c r="L3809" t="s">
        <v>22</v>
      </c>
      <c r="M3809">
        <v>174000</v>
      </c>
      <c r="O3809" t="s">
        <v>5482</v>
      </c>
      <c r="P3809" t="s">
        <v>603</v>
      </c>
    </row>
    <row r="3810" spans="1:16" x14ac:dyDescent="0.55000000000000004">
      <c r="A3810" t="s">
        <v>2</v>
      </c>
      <c r="B3810" t="s">
        <v>7406</v>
      </c>
      <c r="C3810" t="s">
        <v>3608</v>
      </c>
      <c r="D3810" t="s">
        <v>3973</v>
      </c>
      <c r="E3810" t="s">
        <v>20</v>
      </c>
      <c r="F3810" t="b">
        <v>0</v>
      </c>
      <c r="G3810" t="s">
        <v>27</v>
      </c>
      <c r="H3810" s="4">
        <v>45710.501215277778</v>
      </c>
      <c r="I3810" t="b">
        <v>0</v>
      </c>
      <c r="J3810" t="b">
        <v>0</v>
      </c>
      <c r="K3810" t="s">
        <v>24</v>
      </c>
      <c r="L3810" t="s">
        <v>22</v>
      </c>
      <c r="M3810">
        <v>82850</v>
      </c>
      <c r="O3810" t="s">
        <v>5482</v>
      </c>
      <c r="P3810" t="s">
        <v>3772</v>
      </c>
    </row>
    <row r="3811" spans="1:16" x14ac:dyDescent="0.55000000000000004">
      <c r="A3811" t="s">
        <v>2</v>
      </c>
      <c r="B3811" t="s">
        <v>7456</v>
      </c>
      <c r="C3811" t="s">
        <v>114</v>
      </c>
      <c r="D3811" t="s">
        <v>3973</v>
      </c>
      <c r="E3811" t="s">
        <v>20</v>
      </c>
      <c r="F3811" t="b">
        <v>0</v>
      </c>
      <c r="G3811" t="s">
        <v>27</v>
      </c>
      <c r="H3811" s="4">
        <v>45710.501689814817</v>
      </c>
      <c r="I3811" t="b">
        <v>0</v>
      </c>
      <c r="J3811" t="b">
        <v>1</v>
      </c>
      <c r="K3811" t="s">
        <v>24</v>
      </c>
      <c r="L3811" t="s">
        <v>22</v>
      </c>
      <c r="M3811">
        <v>207500</v>
      </c>
      <c r="O3811" t="s">
        <v>341</v>
      </c>
      <c r="P3811" t="s">
        <v>7457</v>
      </c>
    </row>
    <row r="3812" spans="1:16" x14ac:dyDescent="0.55000000000000004">
      <c r="A3812" t="s">
        <v>1</v>
      </c>
      <c r="B3812" t="s">
        <v>844</v>
      </c>
      <c r="C3812" t="s">
        <v>3608</v>
      </c>
      <c r="D3812" t="s">
        <v>3973</v>
      </c>
      <c r="E3812" t="s">
        <v>20</v>
      </c>
      <c r="F3812" t="b">
        <v>0</v>
      </c>
      <c r="G3812" t="s">
        <v>30</v>
      </c>
      <c r="H3812" s="4">
        <v>45710.502858796302</v>
      </c>
      <c r="I3812" t="b">
        <v>0</v>
      </c>
      <c r="J3812" t="b">
        <v>0</v>
      </c>
      <c r="K3812" t="s">
        <v>24</v>
      </c>
      <c r="L3812" t="s">
        <v>22</v>
      </c>
      <c r="M3812">
        <v>174500</v>
      </c>
      <c r="O3812" t="s">
        <v>5482</v>
      </c>
      <c r="P3812" t="s">
        <v>302</v>
      </c>
    </row>
    <row r="3813" spans="1:16" x14ac:dyDescent="0.55000000000000004">
      <c r="A3813" t="s">
        <v>28</v>
      </c>
      <c r="B3813" t="s">
        <v>7458</v>
      </c>
      <c r="C3813" t="s">
        <v>39</v>
      </c>
      <c r="D3813" t="s">
        <v>3973</v>
      </c>
      <c r="E3813" t="s">
        <v>20</v>
      </c>
      <c r="F3813" t="b">
        <v>1</v>
      </c>
      <c r="G3813" t="s">
        <v>106</v>
      </c>
      <c r="H3813" s="4">
        <v>45710.50849537037</v>
      </c>
      <c r="I3813" t="b">
        <v>0</v>
      </c>
      <c r="J3813" t="b">
        <v>0</v>
      </c>
      <c r="K3813" t="s">
        <v>106</v>
      </c>
      <c r="L3813" t="s">
        <v>36</v>
      </c>
      <c r="N3813">
        <v>50</v>
      </c>
      <c r="O3813" t="s">
        <v>7413</v>
      </c>
      <c r="P3813" t="s">
        <v>7459</v>
      </c>
    </row>
    <row r="3814" spans="1:16" x14ac:dyDescent="0.55000000000000004">
      <c r="A3814" t="s">
        <v>0</v>
      </c>
      <c r="B3814" t="s">
        <v>0</v>
      </c>
      <c r="C3814" t="s">
        <v>569</v>
      </c>
      <c r="D3814" t="s">
        <v>7547</v>
      </c>
      <c r="E3814" t="s">
        <v>34</v>
      </c>
      <c r="F3814" t="b">
        <v>0</v>
      </c>
      <c r="G3814" t="s">
        <v>52</v>
      </c>
      <c r="H3814" s="4">
        <v>45710.515636574077</v>
      </c>
      <c r="I3814" t="b">
        <v>0</v>
      </c>
      <c r="J3814" t="b">
        <v>0</v>
      </c>
      <c r="K3814" t="s">
        <v>24</v>
      </c>
      <c r="L3814" t="s">
        <v>36</v>
      </c>
      <c r="N3814">
        <v>15</v>
      </c>
      <c r="O3814" t="s">
        <v>7548</v>
      </c>
      <c r="P3814" t="s">
        <v>61</v>
      </c>
    </row>
    <row r="3815" spans="1:16" x14ac:dyDescent="0.55000000000000004">
      <c r="A3815" t="s">
        <v>139</v>
      </c>
      <c r="B3815" t="s">
        <v>7460</v>
      </c>
      <c r="C3815" t="s">
        <v>1867</v>
      </c>
      <c r="D3815" t="s">
        <v>2208</v>
      </c>
      <c r="E3815" t="s">
        <v>105</v>
      </c>
      <c r="F3815" t="b">
        <v>0</v>
      </c>
      <c r="G3815" t="s">
        <v>27</v>
      </c>
      <c r="H3815" s="4">
        <v>45710.54178240741</v>
      </c>
      <c r="I3815" t="b">
        <v>0</v>
      </c>
      <c r="J3815" t="b">
        <v>1</v>
      </c>
      <c r="K3815" t="s">
        <v>24</v>
      </c>
      <c r="L3815" t="s">
        <v>22</v>
      </c>
      <c r="M3815">
        <v>93500</v>
      </c>
      <c r="O3815" t="s">
        <v>7461</v>
      </c>
      <c r="P3815" t="s">
        <v>2014</v>
      </c>
    </row>
    <row r="3816" spans="1:16" x14ac:dyDescent="0.55000000000000004">
      <c r="A3816" t="s">
        <v>1</v>
      </c>
      <c r="B3816" t="s">
        <v>2473</v>
      </c>
      <c r="C3816" t="s">
        <v>1845</v>
      </c>
      <c r="D3816" t="s">
        <v>4084</v>
      </c>
      <c r="E3816" t="s">
        <v>20</v>
      </c>
      <c r="F3816" t="b">
        <v>0</v>
      </c>
      <c r="G3816" t="s">
        <v>27</v>
      </c>
      <c r="H3816" s="4">
        <v>45710.543252314812</v>
      </c>
      <c r="I3816" t="b">
        <v>0</v>
      </c>
      <c r="J3816" t="b">
        <v>1</v>
      </c>
      <c r="K3816" t="s">
        <v>24</v>
      </c>
      <c r="L3816" t="s">
        <v>22</v>
      </c>
      <c r="M3816">
        <v>145000</v>
      </c>
      <c r="O3816" t="s">
        <v>1388</v>
      </c>
      <c r="P3816" t="s">
        <v>7462</v>
      </c>
    </row>
    <row r="3817" spans="1:16" x14ac:dyDescent="0.55000000000000004">
      <c r="A3817" t="s">
        <v>40</v>
      </c>
      <c r="B3817" t="s">
        <v>7463</v>
      </c>
      <c r="C3817" t="s">
        <v>2701</v>
      </c>
      <c r="D3817" t="s">
        <v>3828</v>
      </c>
      <c r="E3817" t="s">
        <v>20</v>
      </c>
      <c r="F3817" t="b">
        <v>0</v>
      </c>
      <c r="G3817" t="s">
        <v>41</v>
      </c>
      <c r="H3817" s="4">
        <v>45710.543657407397</v>
      </c>
      <c r="I3817" t="b">
        <v>1</v>
      </c>
      <c r="J3817" t="b">
        <v>1</v>
      </c>
      <c r="K3817" t="s">
        <v>24</v>
      </c>
      <c r="L3817" t="s">
        <v>36</v>
      </c>
      <c r="N3817">
        <v>60</v>
      </c>
      <c r="O3817" t="s">
        <v>7464</v>
      </c>
      <c r="P3817" t="s">
        <v>7465</v>
      </c>
    </row>
    <row r="3818" spans="1:16" x14ac:dyDescent="0.55000000000000004">
      <c r="A3818" t="s">
        <v>19</v>
      </c>
      <c r="B3818" t="s">
        <v>7466</v>
      </c>
      <c r="C3818" t="s">
        <v>2765</v>
      </c>
      <c r="D3818" t="s">
        <v>3957</v>
      </c>
      <c r="E3818" t="s">
        <v>20</v>
      </c>
      <c r="F3818" t="b">
        <v>0</v>
      </c>
      <c r="G3818" t="s">
        <v>23</v>
      </c>
      <c r="H3818" s="4">
        <v>45710.581053240741</v>
      </c>
      <c r="I3818" t="b">
        <v>0</v>
      </c>
      <c r="J3818" t="b">
        <v>1</v>
      </c>
      <c r="K3818" t="s">
        <v>24</v>
      </c>
      <c r="L3818" t="s">
        <v>36</v>
      </c>
      <c r="N3818">
        <v>11.335000038146971</v>
      </c>
      <c r="O3818" t="s">
        <v>254</v>
      </c>
      <c r="P3818" t="s">
        <v>1637</v>
      </c>
    </row>
    <row r="3819" spans="1:16" x14ac:dyDescent="0.55000000000000004">
      <c r="A3819" t="s">
        <v>0</v>
      </c>
      <c r="B3819" t="s">
        <v>7549</v>
      </c>
      <c r="C3819" t="s">
        <v>484</v>
      </c>
      <c r="D3819" t="s">
        <v>3828</v>
      </c>
      <c r="E3819" t="s">
        <v>20</v>
      </c>
      <c r="F3819" t="b">
        <v>0</v>
      </c>
      <c r="G3819" t="s">
        <v>27</v>
      </c>
      <c r="H3819" s="4">
        <v>45710.583402777767</v>
      </c>
      <c r="I3819" t="b">
        <v>0</v>
      </c>
      <c r="J3819" t="b">
        <v>1</v>
      </c>
      <c r="K3819" t="s">
        <v>24</v>
      </c>
      <c r="L3819" t="s">
        <v>22</v>
      </c>
      <c r="M3819">
        <v>70000</v>
      </c>
      <c r="O3819" t="s">
        <v>7550</v>
      </c>
      <c r="P3819" t="s">
        <v>280</v>
      </c>
    </row>
    <row r="3820" spans="1:16" x14ac:dyDescent="0.55000000000000004">
      <c r="A3820" t="s">
        <v>0</v>
      </c>
      <c r="B3820" t="s">
        <v>7467</v>
      </c>
      <c r="C3820" t="s">
        <v>859</v>
      </c>
      <c r="D3820" t="s">
        <v>3957</v>
      </c>
      <c r="E3820" t="s">
        <v>20</v>
      </c>
      <c r="F3820" t="b">
        <v>0</v>
      </c>
      <c r="G3820" t="s">
        <v>27</v>
      </c>
      <c r="H3820" s="4">
        <v>45710.583518518521</v>
      </c>
      <c r="I3820" t="b">
        <v>0</v>
      </c>
      <c r="J3820" t="b">
        <v>1</v>
      </c>
      <c r="K3820" t="s">
        <v>24</v>
      </c>
      <c r="L3820" t="s">
        <v>36</v>
      </c>
      <c r="N3820">
        <v>24.014999389648441</v>
      </c>
      <c r="O3820" t="s">
        <v>7468</v>
      </c>
      <c r="P3820" t="s">
        <v>1304</v>
      </c>
    </row>
    <row r="3821" spans="1:16" x14ac:dyDescent="0.55000000000000004">
      <c r="A3821" t="s">
        <v>25</v>
      </c>
      <c r="B3821" t="s">
        <v>7521</v>
      </c>
      <c r="C3821" t="s">
        <v>82</v>
      </c>
      <c r="D3821" t="s">
        <v>3828</v>
      </c>
      <c r="E3821" t="s">
        <v>20</v>
      </c>
      <c r="F3821" t="b">
        <v>0</v>
      </c>
      <c r="G3821" t="s">
        <v>27</v>
      </c>
      <c r="H3821" s="4">
        <v>45710.584178240737</v>
      </c>
      <c r="I3821" t="b">
        <v>0</v>
      </c>
      <c r="J3821" t="b">
        <v>1</v>
      </c>
      <c r="K3821" t="s">
        <v>24</v>
      </c>
      <c r="L3821" t="s">
        <v>22</v>
      </c>
      <c r="M3821">
        <v>85210.5</v>
      </c>
      <c r="O3821" t="s">
        <v>7522</v>
      </c>
      <c r="P3821" t="s">
        <v>2884</v>
      </c>
    </row>
    <row r="3822" spans="1:16" x14ac:dyDescent="0.55000000000000004">
      <c r="A3822" t="s">
        <v>28</v>
      </c>
      <c r="B3822" t="s">
        <v>7469</v>
      </c>
      <c r="C3822" t="s">
        <v>24</v>
      </c>
      <c r="D3822" t="s">
        <v>3973</v>
      </c>
      <c r="E3822" t="s">
        <v>20</v>
      </c>
      <c r="F3822" t="b">
        <v>0</v>
      </c>
      <c r="G3822" t="s">
        <v>27</v>
      </c>
      <c r="H3822" s="4">
        <v>45710.585509259261</v>
      </c>
      <c r="I3822" t="b">
        <v>0</v>
      </c>
      <c r="J3822" t="b">
        <v>0</v>
      </c>
      <c r="K3822" t="s">
        <v>24</v>
      </c>
      <c r="L3822" t="s">
        <v>22</v>
      </c>
      <c r="M3822">
        <v>155000</v>
      </c>
      <c r="O3822" t="s">
        <v>7470</v>
      </c>
      <c r="P3822" t="s">
        <v>7471</v>
      </c>
    </row>
    <row r="3823" spans="1:16" x14ac:dyDescent="0.55000000000000004">
      <c r="A3823" t="s">
        <v>191</v>
      </c>
      <c r="B3823" t="s">
        <v>7472</v>
      </c>
      <c r="C3823" t="s">
        <v>972</v>
      </c>
      <c r="D3823" t="s">
        <v>4084</v>
      </c>
      <c r="E3823" t="s">
        <v>20</v>
      </c>
      <c r="F3823" t="b">
        <v>0</v>
      </c>
      <c r="G3823" t="s">
        <v>862</v>
      </c>
      <c r="H3823" s="4">
        <v>45710.589016203703</v>
      </c>
      <c r="I3823" t="b">
        <v>0</v>
      </c>
      <c r="J3823" t="b">
        <v>0</v>
      </c>
      <c r="K3823" t="s">
        <v>862</v>
      </c>
      <c r="L3823" t="s">
        <v>22</v>
      </c>
      <c r="M3823">
        <v>127500</v>
      </c>
      <c r="O3823" t="s">
        <v>7473</v>
      </c>
      <c r="P3823" t="s">
        <v>7474</v>
      </c>
    </row>
    <row r="3824" spans="1:16" x14ac:dyDescent="0.55000000000000004">
      <c r="A3824" t="s">
        <v>0</v>
      </c>
      <c r="B3824" t="s">
        <v>5357</v>
      </c>
      <c r="C3824" t="s">
        <v>5358</v>
      </c>
      <c r="D3824" t="s">
        <v>3828</v>
      </c>
      <c r="E3824" t="s">
        <v>219</v>
      </c>
      <c r="F3824" t="b">
        <v>0</v>
      </c>
      <c r="G3824" t="s">
        <v>27</v>
      </c>
      <c r="H3824" s="4">
        <v>45710.625069444453</v>
      </c>
      <c r="I3824" t="b">
        <v>1</v>
      </c>
      <c r="J3824" t="b">
        <v>1</v>
      </c>
      <c r="K3824" t="s">
        <v>24</v>
      </c>
      <c r="L3824" t="s">
        <v>36</v>
      </c>
      <c r="N3824">
        <v>26.494998931884769</v>
      </c>
      <c r="O3824" t="s">
        <v>3769</v>
      </c>
      <c r="P3824" t="s">
        <v>1702</v>
      </c>
    </row>
    <row r="3825" spans="1:16" x14ac:dyDescent="0.55000000000000004">
      <c r="A3825" t="s">
        <v>0</v>
      </c>
      <c r="B3825" t="s">
        <v>7475</v>
      </c>
      <c r="C3825" t="s">
        <v>179</v>
      </c>
      <c r="D3825" t="s">
        <v>2208</v>
      </c>
      <c r="E3825" t="s">
        <v>20</v>
      </c>
      <c r="F3825" t="b">
        <v>0</v>
      </c>
      <c r="G3825" t="s">
        <v>27</v>
      </c>
      <c r="H3825" s="4">
        <v>45710.625173611108</v>
      </c>
      <c r="I3825" t="b">
        <v>0</v>
      </c>
      <c r="J3825" t="b">
        <v>0</v>
      </c>
      <c r="K3825" t="s">
        <v>24</v>
      </c>
      <c r="L3825" t="s">
        <v>22</v>
      </c>
      <c r="M3825">
        <v>61750</v>
      </c>
      <c r="O3825" t="s">
        <v>7476</v>
      </c>
      <c r="P3825" t="s">
        <v>7477</v>
      </c>
    </row>
    <row r="3826" spans="1:16" x14ac:dyDescent="0.55000000000000004">
      <c r="A3826" t="s">
        <v>0</v>
      </c>
      <c r="B3826" t="s">
        <v>7478</v>
      </c>
      <c r="C3826" t="s">
        <v>2883</v>
      </c>
      <c r="D3826" t="s">
        <v>3828</v>
      </c>
      <c r="E3826" t="s">
        <v>51</v>
      </c>
      <c r="F3826" t="b">
        <v>0</v>
      </c>
      <c r="G3826" t="s">
        <v>30</v>
      </c>
      <c r="H3826" s="4">
        <v>45710.625601851847</v>
      </c>
      <c r="I3826" t="b">
        <v>1</v>
      </c>
      <c r="J3826" t="b">
        <v>0</v>
      </c>
      <c r="K3826" t="s">
        <v>24</v>
      </c>
      <c r="L3826" t="s">
        <v>36</v>
      </c>
      <c r="N3826">
        <v>53.5</v>
      </c>
      <c r="O3826" t="s">
        <v>7479</v>
      </c>
      <c r="P3826" t="s">
        <v>338</v>
      </c>
    </row>
    <row r="3827" spans="1:16" x14ac:dyDescent="0.55000000000000004">
      <c r="A3827" t="s">
        <v>1</v>
      </c>
      <c r="B3827" t="s">
        <v>4444</v>
      </c>
      <c r="C3827" t="s">
        <v>122</v>
      </c>
      <c r="D3827" t="s">
        <v>3973</v>
      </c>
      <c r="E3827" t="s">
        <v>20</v>
      </c>
      <c r="F3827" t="b">
        <v>0</v>
      </c>
      <c r="G3827" t="s">
        <v>52</v>
      </c>
      <c r="H3827" s="4">
        <v>45710.625740740739</v>
      </c>
      <c r="I3827" t="b">
        <v>0</v>
      </c>
      <c r="J3827" t="b">
        <v>1</v>
      </c>
      <c r="K3827" t="s">
        <v>24</v>
      </c>
      <c r="L3827" t="s">
        <v>22</v>
      </c>
      <c r="M3827">
        <v>222545</v>
      </c>
      <c r="O3827" t="s">
        <v>759</v>
      </c>
      <c r="P3827" t="s">
        <v>2237</v>
      </c>
    </row>
    <row r="3828" spans="1:16" x14ac:dyDescent="0.55000000000000004">
      <c r="A3828" t="s">
        <v>1</v>
      </c>
      <c r="B3828" t="s">
        <v>7480</v>
      </c>
      <c r="C3828" t="s">
        <v>82</v>
      </c>
      <c r="D3828" t="s">
        <v>4084</v>
      </c>
      <c r="E3828" t="s">
        <v>20</v>
      </c>
      <c r="F3828" t="b">
        <v>0</v>
      </c>
      <c r="G3828" t="s">
        <v>27</v>
      </c>
      <c r="H3828" s="4">
        <v>45710.626018518517</v>
      </c>
      <c r="I3828" t="b">
        <v>0</v>
      </c>
      <c r="J3828" t="b">
        <v>0</v>
      </c>
      <c r="K3828" t="s">
        <v>24</v>
      </c>
      <c r="L3828" t="s">
        <v>22</v>
      </c>
      <c r="M3828">
        <v>155000</v>
      </c>
      <c r="O3828" t="s">
        <v>377</v>
      </c>
      <c r="P3828" t="s">
        <v>3559</v>
      </c>
    </row>
    <row r="3829" spans="1:16" x14ac:dyDescent="0.55000000000000004">
      <c r="A3829" t="s">
        <v>2</v>
      </c>
      <c r="B3829" t="s">
        <v>7481</v>
      </c>
      <c r="C3829" t="s">
        <v>24</v>
      </c>
      <c r="D3829" t="s">
        <v>4328</v>
      </c>
      <c r="E3829" t="s">
        <v>20</v>
      </c>
      <c r="F3829" t="b">
        <v>0</v>
      </c>
      <c r="G3829" t="s">
        <v>27</v>
      </c>
      <c r="H3829" s="4">
        <v>45710.626979166656</v>
      </c>
      <c r="I3829" t="b">
        <v>0</v>
      </c>
      <c r="J3829" t="b">
        <v>0</v>
      </c>
      <c r="K3829" t="s">
        <v>24</v>
      </c>
      <c r="L3829" t="s">
        <v>22</v>
      </c>
      <c r="M3829">
        <v>126500</v>
      </c>
      <c r="O3829" t="s">
        <v>7482</v>
      </c>
      <c r="P3829" t="s">
        <v>7483</v>
      </c>
    </row>
    <row r="3830" spans="1:16" x14ac:dyDescent="0.55000000000000004">
      <c r="A3830" t="s">
        <v>0</v>
      </c>
      <c r="B3830" t="s">
        <v>2760</v>
      </c>
      <c r="C3830" t="s">
        <v>236</v>
      </c>
      <c r="D3830" t="s">
        <v>2208</v>
      </c>
      <c r="E3830" t="s">
        <v>20</v>
      </c>
      <c r="F3830" t="b">
        <v>0</v>
      </c>
      <c r="G3830" t="s">
        <v>27</v>
      </c>
      <c r="H3830" s="4">
        <v>45710.666817129633</v>
      </c>
      <c r="I3830" t="b">
        <v>0</v>
      </c>
      <c r="J3830" t="b">
        <v>1</v>
      </c>
      <c r="K3830" t="s">
        <v>24</v>
      </c>
      <c r="L3830" t="s">
        <v>22</v>
      </c>
      <c r="M3830">
        <v>120000</v>
      </c>
      <c r="O3830" t="s">
        <v>301</v>
      </c>
      <c r="P3830" t="s">
        <v>7484</v>
      </c>
    </row>
    <row r="3831" spans="1:16" x14ac:dyDescent="0.55000000000000004">
      <c r="A3831" t="s">
        <v>0</v>
      </c>
      <c r="B3831" t="s">
        <v>7485</v>
      </c>
      <c r="C3831" t="s">
        <v>179</v>
      </c>
      <c r="D3831" t="s">
        <v>3828</v>
      </c>
      <c r="E3831" t="s">
        <v>20</v>
      </c>
      <c r="F3831" t="b">
        <v>0</v>
      </c>
      <c r="G3831" t="s">
        <v>27</v>
      </c>
      <c r="H3831" s="4">
        <v>45710.66684027778</v>
      </c>
      <c r="I3831" t="b">
        <v>0</v>
      </c>
      <c r="J3831" t="b">
        <v>1</v>
      </c>
      <c r="K3831" t="s">
        <v>24</v>
      </c>
      <c r="L3831" t="s">
        <v>22</v>
      </c>
      <c r="M3831">
        <v>79871.5</v>
      </c>
      <c r="O3831" t="s">
        <v>3851</v>
      </c>
      <c r="P3831" t="s">
        <v>7486</v>
      </c>
    </row>
    <row r="3832" spans="1:16" x14ac:dyDescent="0.55000000000000004">
      <c r="A3832" t="s">
        <v>139</v>
      </c>
      <c r="B3832" t="s">
        <v>277</v>
      </c>
      <c r="C3832" t="s">
        <v>1065</v>
      </c>
      <c r="D3832" t="s">
        <v>3973</v>
      </c>
      <c r="E3832" t="s">
        <v>20</v>
      </c>
      <c r="F3832" t="b">
        <v>0</v>
      </c>
      <c r="G3832" t="s">
        <v>35</v>
      </c>
      <c r="H3832" s="4">
        <v>45710.667071759257</v>
      </c>
      <c r="I3832" t="b">
        <v>0</v>
      </c>
      <c r="J3832" t="b">
        <v>0</v>
      </c>
      <c r="K3832" t="s">
        <v>24</v>
      </c>
      <c r="L3832" t="s">
        <v>36</v>
      </c>
      <c r="N3832">
        <v>60</v>
      </c>
      <c r="O3832" t="s">
        <v>200</v>
      </c>
      <c r="P3832" t="s">
        <v>7539</v>
      </c>
    </row>
    <row r="3833" spans="1:16" x14ac:dyDescent="0.55000000000000004">
      <c r="A3833" t="s">
        <v>139</v>
      </c>
      <c r="B3833" t="s">
        <v>7487</v>
      </c>
      <c r="C3833" t="s">
        <v>1421</v>
      </c>
      <c r="D3833" t="s">
        <v>3828</v>
      </c>
      <c r="E3833" t="s">
        <v>20</v>
      </c>
      <c r="F3833" t="b">
        <v>0</v>
      </c>
      <c r="G3833" t="s">
        <v>52</v>
      </c>
      <c r="H3833" s="4">
        <v>45710.667858796303</v>
      </c>
      <c r="I3833" t="b">
        <v>0</v>
      </c>
      <c r="J3833" t="b">
        <v>1</v>
      </c>
      <c r="K3833" t="s">
        <v>24</v>
      </c>
      <c r="L3833" t="s">
        <v>22</v>
      </c>
      <c r="M3833">
        <v>120000</v>
      </c>
      <c r="O3833" t="s">
        <v>7488</v>
      </c>
      <c r="P3833" t="s">
        <v>7489</v>
      </c>
    </row>
    <row r="3834" spans="1:16" x14ac:dyDescent="0.55000000000000004">
      <c r="A3834" t="s">
        <v>40</v>
      </c>
      <c r="B3834" t="s">
        <v>7490</v>
      </c>
      <c r="C3834" t="s">
        <v>825</v>
      </c>
      <c r="D3834" t="s">
        <v>3828</v>
      </c>
      <c r="E3834" t="s">
        <v>20</v>
      </c>
      <c r="F3834" t="b">
        <v>0</v>
      </c>
      <c r="G3834" t="s">
        <v>27</v>
      </c>
      <c r="H3834" s="4">
        <v>45710.668009259258</v>
      </c>
      <c r="I3834" t="b">
        <v>1</v>
      </c>
      <c r="J3834" t="b">
        <v>1</v>
      </c>
      <c r="K3834" t="s">
        <v>24</v>
      </c>
      <c r="L3834" t="s">
        <v>22</v>
      </c>
      <c r="M3834">
        <v>147500</v>
      </c>
      <c r="O3834" t="s">
        <v>2576</v>
      </c>
      <c r="P3834" t="s">
        <v>7491</v>
      </c>
    </row>
    <row r="3835" spans="1:16" x14ac:dyDescent="0.55000000000000004">
      <c r="A3835" t="s">
        <v>0</v>
      </c>
      <c r="B3835" t="s">
        <v>7540</v>
      </c>
      <c r="C3835" t="s">
        <v>2716</v>
      </c>
      <c r="D3835" t="s">
        <v>3973</v>
      </c>
      <c r="E3835" t="s">
        <v>20</v>
      </c>
      <c r="F3835" t="b">
        <v>0</v>
      </c>
      <c r="G3835" t="s">
        <v>23</v>
      </c>
      <c r="H3835" s="4">
        <v>45710.700891203713</v>
      </c>
      <c r="I3835" t="b">
        <v>0</v>
      </c>
      <c r="J3835" t="b">
        <v>1</v>
      </c>
      <c r="K3835" t="s">
        <v>24</v>
      </c>
      <c r="L3835" t="s">
        <v>22</v>
      </c>
      <c r="M3835">
        <v>74100</v>
      </c>
      <c r="O3835" t="s">
        <v>5949</v>
      </c>
      <c r="P3835" t="s">
        <v>7541</v>
      </c>
    </row>
    <row r="3836" spans="1:16" x14ac:dyDescent="0.55000000000000004">
      <c r="A3836" t="s">
        <v>0</v>
      </c>
      <c r="B3836" t="s">
        <v>0</v>
      </c>
      <c r="C3836" t="s">
        <v>76</v>
      </c>
      <c r="D3836" t="s">
        <v>4090</v>
      </c>
      <c r="E3836" t="s">
        <v>20</v>
      </c>
      <c r="F3836" t="b">
        <v>0</v>
      </c>
      <c r="G3836" t="s">
        <v>41</v>
      </c>
      <c r="H3836" s="4">
        <v>45710.708738425928</v>
      </c>
      <c r="I3836" t="b">
        <v>0</v>
      </c>
      <c r="J3836" t="b">
        <v>0</v>
      </c>
      <c r="K3836" t="s">
        <v>24</v>
      </c>
      <c r="L3836" t="s">
        <v>36</v>
      </c>
      <c r="N3836">
        <v>37.5</v>
      </c>
      <c r="O3836" t="s">
        <v>712</v>
      </c>
      <c r="P3836" t="s">
        <v>1904</v>
      </c>
    </row>
    <row r="3837" spans="1:16" x14ac:dyDescent="0.55000000000000004">
      <c r="A3837" t="s">
        <v>139</v>
      </c>
      <c r="B3837" t="s">
        <v>7523</v>
      </c>
      <c r="C3837" t="s">
        <v>151</v>
      </c>
      <c r="D3837" t="s">
        <v>3973</v>
      </c>
      <c r="E3837" t="s">
        <v>20</v>
      </c>
      <c r="F3837" t="b">
        <v>0</v>
      </c>
      <c r="G3837" t="s">
        <v>30</v>
      </c>
      <c r="H3837" s="4">
        <v>45710.709236111114</v>
      </c>
      <c r="I3837" t="b">
        <v>0</v>
      </c>
      <c r="J3837" t="b">
        <v>0</v>
      </c>
      <c r="K3837" t="s">
        <v>24</v>
      </c>
      <c r="L3837" t="s">
        <v>36</v>
      </c>
      <c r="N3837">
        <v>22</v>
      </c>
      <c r="O3837" t="s">
        <v>7524</v>
      </c>
      <c r="P3837" t="s">
        <v>2808</v>
      </c>
    </row>
    <row r="3838" spans="1:16" x14ac:dyDescent="0.55000000000000004">
      <c r="A3838" t="s">
        <v>2</v>
      </c>
      <c r="B3838" t="s">
        <v>417</v>
      </c>
      <c r="C3838" t="s">
        <v>908</v>
      </c>
      <c r="D3838" t="s">
        <v>3828</v>
      </c>
      <c r="E3838" t="s">
        <v>20</v>
      </c>
      <c r="F3838" t="b">
        <v>0</v>
      </c>
      <c r="G3838" t="s">
        <v>27</v>
      </c>
      <c r="H3838" s="4">
        <v>45710.710324074083</v>
      </c>
      <c r="I3838" t="b">
        <v>0</v>
      </c>
      <c r="J3838" t="b">
        <v>0</v>
      </c>
      <c r="K3838" t="s">
        <v>24</v>
      </c>
      <c r="L3838" t="s">
        <v>22</v>
      </c>
      <c r="M3838">
        <v>90094.2578125</v>
      </c>
      <c r="O3838" t="s">
        <v>6068</v>
      </c>
      <c r="P3838" t="s">
        <v>6069</v>
      </c>
    </row>
    <row r="3839" spans="1:16" x14ac:dyDescent="0.55000000000000004">
      <c r="A3839" t="s">
        <v>2</v>
      </c>
      <c r="B3839" t="s">
        <v>2337</v>
      </c>
      <c r="C3839" t="s">
        <v>49</v>
      </c>
      <c r="D3839" t="s">
        <v>3973</v>
      </c>
      <c r="E3839" t="s">
        <v>20</v>
      </c>
      <c r="F3839" t="b">
        <v>0</v>
      </c>
      <c r="G3839" t="s">
        <v>30</v>
      </c>
      <c r="H3839" s="4">
        <v>45710.711342592593</v>
      </c>
      <c r="I3839" t="b">
        <v>0</v>
      </c>
      <c r="J3839" t="b">
        <v>0</v>
      </c>
      <c r="K3839" t="s">
        <v>24</v>
      </c>
      <c r="L3839" t="s">
        <v>22</v>
      </c>
      <c r="M3839">
        <v>350000</v>
      </c>
      <c r="O3839" t="s">
        <v>3634</v>
      </c>
      <c r="P3839" t="s">
        <v>7163</v>
      </c>
    </row>
    <row r="3840" spans="1:16" x14ac:dyDescent="0.55000000000000004">
      <c r="A3840" t="s">
        <v>139</v>
      </c>
      <c r="B3840" t="s">
        <v>2929</v>
      </c>
      <c r="C3840" t="s">
        <v>3238</v>
      </c>
      <c r="D3840" t="s">
        <v>3973</v>
      </c>
      <c r="E3840" t="s">
        <v>20</v>
      </c>
      <c r="F3840" t="b">
        <v>0</v>
      </c>
      <c r="G3840" t="s">
        <v>41</v>
      </c>
      <c r="H3840" s="4">
        <v>45710.7503125</v>
      </c>
      <c r="I3840" t="b">
        <v>0</v>
      </c>
      <c r="J3840" t="b">
        <v>1</v>
      </c>
      <c r="K3840" t="s">
        <v>24</v>
      </c>
      <c r="L3840" t="s">
        <v>22</v>
      </c>
      <c r="M3840">
        <v>103900</v>
      </c>
      <c r="O3840" t="s">
        <v>4329</v>
      </c>
      <c r="P3840" t="s">
        <v>7492</v>
      </c>
    </row>
    <row r="3841" spans="1:16" x14ac:dyDescent="0.55000000000000004">
      <c r="A3841" t="s">
        <v>139</v>
      </c>
      <c r="B3841" t="s">
        <v>7493</v>
      </c>
      <c r="C3841" t="s">
        <v>151</v>
      </c>
      <c r="D3841" t="s">
        <v>3828</v>
      </c>
      <c r="E3841" t="s">
        <v>51</v>
      </c>
      <c r="F3841" t="b">
        <v>0</v>
      </c>
      <c r="G3841" t="s">
        <v>30</v>
      </c>
      <c r="H3841" s="4">
        <v>45710.750902777778</v>
      </c>
      <c r="I3841" t="b">
        <v>1</v>
      </c>
      <c r="J3841" t="b">
        <v>0</v>
      </c>
      <c r="K3841" t="s">
        <v>24</v>
      </c>
      <c r="L3841" t="s">
        <v>36</v>
      </c>
      <c r="N3841">
        <v>38</v>
      </c>
      <c r="O3841" t="s">
        <v>6991</v>
      </c>
    </row>
    <row r="3842" spans="1:16" x14ac:dyDescent="0.55000000000000004">
      <c r="A3842" t="s">
        <v>2</v>
      </c>
      <c r="B3842" t="s">
        <v>7494</v>
      </c>
      <c r="C3842" t="s">
        <v>945</v>
      </c>
      <c r="D3842" t="s">
        <v>3600</v>
      </c>
      <c r="E3842" t="s">
        <v>20</v>
      </c>
      <c r="F3842" t="b">
        <v>0</v>
      </c>
      <c r="G3842" t="s">
        <v>27</v>
      </c>
      <c r="H3842" s="4">
        <v>45710.751388888893</v>
      </c>
      <c r="I3842" t="b">
        <v>1</v>
      </c>
      <c r="J3842" t="b">
        <v>1</v>
      </c>
      <c r="K3842" t="s">
        <v>24</v>
      </c>
      <c r="L3842" t="s">
        <v>22</v>
      </c>
      <c r="M3842">
        <v>145000</v>
      </c>
      <c r="O3842" t="s">
        <v>7495</v>
      </c>
      <c r="P3842" t="s">
        <v>7496</v>
      </c>
    </row>
    <row r="3843" spans="1:16" x14ac:dyDescent="0.55000000000000004">
      <c r="A3843" t="s">
        <v>19</v>
      </c>
      <c r="B3843" t="s">
        <v>7497</v>
      </c>
      <c r="C3843" t="s">
        <v>122</v>
      </c>
      <c r="D3843" t="s">
        <v>3973</v>
      </c>
      <c r="E3843" t="s">
        <v>20</v>
      </c>
      <c r="F3843" t="b">
        <v>0</v>
      </c>
      <c r="G3843" t="s">
        <v>52</v>
      </c>
      <c r="H3843" s="4">
        <v>45710.75240740741</v>
      </c>
      <c r="I3843" t="b">
        <v>1</v>
      </c>
      <c r="J3843" t="b">
        <v>0</v>
      </c>
      <c r="K3843" t="s">
        <v>24</v>
      </c>
      <c r="L3843" t="s">
        <v>22</v>
      </c>
      <c r="M3843">
        <v>112116</v>
      </c>
      <c r="O3843" t="s">
        <v>554</v>
      </c>
      <c r="P3843" t="s">
        <v>7498</v>
      </c>
    </row>
    <row r="3844" spans="1:16" x14ac:dyDescent="0.55000000000000004">
      <c r="A3844" t="s">
        <v>0</v>
      </c>
      <c r="B3844" t="s">
        <v>4251</v>
      </c>
      <c r="C3844" t="s">
        <v>3519</v>
      </c>
      <c r="D3844" t="s">
        <v>3973</v>
      </c>
      <c r="E3844" t="s">
        <v>20</v>
      </c>
      <c r="F3844" t="b">
        <v>0</v>
      </c>
      <c r="G3844" t="s">
        <v>27</v>
      </c>
      <c r="H3844" s="4">
        <v>45710.791770833333</v>
      </c>
      <c r="I3844" t="b">
        <v>1</v>
      </c>
      <c r="J3844" t="b">
        <v>0</v>
      </c>
      <c r="K3844" t="s">
        <v>24</v>
      </c>
      <c r="L3844" t="s">
        <v>22</v>
      </c>
      <c r="M3844">
        <v>70000</v>
      </c>
      <c r="O3844" t="s">
        <v>7499</v>
      </c>
      <c r="P3844" t="s">
        <v>1075</v>
      </c>
    </row>
    <row r="3845" spans="1:16" x14ac:dyDescent="0.55000000000000004">
      <c r="A3845" t="s">
        <v>1</v>
      </c>
      <c r="B3845" t="s">
        <v>7500</v>
      </c>
      <c r="C3845" t="s">
        <v>624</v>
      </c>
      <c r="D3845" t="s">
        <v>3973</v>
      </c>
      <c r="E3845" t="s">
        <v>20</v>
      </c>
      <c r="F3845" t="b">
        <v>0</v>
      </c>
      <c r="G3845" t="s">
        <v>35</v>
      </c>
      <c r="H3845" s="4">
        <v>45710.792164351849</v>
      </c>
      <c r="I3845" t="b">
        <v>0</v>
      </c>
      <c r="J3845" t="b">
        <v>1</v>
      </c>
      <c r="K3845" t="s">
        <v>24</v>
      </c>
      <c r="L3845" t="s">
        <v>22</v>
      </c>
      <c r="M3845">
        <v>184000</v>
      </c>
      <c r="O3845" t="s">
        <v>65</v>
      </c>
      <c r="P3845" t="s">
        <v>66</v>
      </c>
    </row>
    <row r="3846" spans="1:16" x14ac:dyDescent="0.55000000000000004">
      <c r="A3846" t="s">
        <v>2</v>
      </c>
      <c r="B3846" t="s">
        <v>7244</v>
      </c>
      <c r="C3846" t="s">
        <v>322</v>
      </c>
      <c r="D3846" t="s">
        <v>3973</v>
      </c>
      <c r="E3846" t="s">
        <v>20</v>
      </c>
      <c r="F3846" t="b">
        <v>0</v>
      </c>
      <c r="G3846" t="s">
        <v>41</v>
      </c>
      <c r="H3846" s="4">
        <v>45710.792210648149</v>
      </c>
      <c r="I3846" t="b">
        <v>0</v>
      </c>
      <c r="J3846" t="b">
        <v>1</v>
      </c>
      <c r="K3846" t="s">
        <v>24</v>
      </c>
      <c r="L3846" t="s">
        <v>22</v>
      </c>
      <c r="M3846">
        <v>193500</v>
      </c>
      <c r="O3846" t="s">
        <v>3973</v>
      </c>
      <c r="P3846" t="s">
        <v>7245</v>
      </c>
    </row>
    <row r="3847" spans="1:16" x14ac:dyDescent="0.55000000000000004">
      <c r="A3847" t="s">
        <v>2</v>
      </c>
      <c r="B3847" t="s">
        <v>7542</v>
      </c>
      <c r="C3847" t="s">
        <v>1588</v>
      </c>
      <c r="D3847" t="s">
        <v>7543</v>
      </c>
      <c r="E3847" t="s">
        <v>20</v>
      </c>
      <c r="F3847" t="b">
        <v>0</v>
      </c>
      <c r="G3847" t="s">
        <v>27</v>
      </c>
      <c r="H3847" s="4">
        <v>45710.792962962973</v>
      </c>
      <c r="I3847" t="b">
        <v>0</v>
      </c>
      <c r="J3847" t="b">
        <v>0</v>
      </c>
      <c r="K3847" t="s">
        <v>24</v>
      </c>
      <c r="L3847" t="s">
        <v>22</v>
      </c>
      <c r="M3847">
        <v>90000</v>
      </c>
      <c r="O3847" t="s">
        <v>7544</v>
      </c>
      <c r="P3847" t="s">
        <v>7545</v>
      </c>
    </row>
    <row r="3848" spans="1:16" x14ac:dyDescent="0.55000000000000004">
      <c r="A3848" t="s">
        <v>1</v>
      </c>
      <c r="B3848" t="s">
        <v>5990</v>
      </c>
      <c r="C3848" t="s">
        <v>3891</v>
      </c>
      <c r="D3848" t="s">
        <v>3828</v>
      </c>
      <c r="E3848" t="s">
        <v>20</v>
      </c>
      <c r="F3848" t="b">
        <v>0</v>
      </c>
      <c r="G3848" t="s">
        <v>27</v>
      </c>
      <c r="H3848" s="4">
        <v>45710.793854166674</v>
      </c>
      <c r="I3848" t="b">
        <v>0</v>
      </c>
      <c r="J3848" t="b">
        <v>1</v>
      </c>
      <c r="K3848" t="s">
        <v>24</v>
      </c>
      <c r="L3848" t="s">
        <v>22</v>
      </c>
      <c r="M3848">
        <v>120000</v>
      </c>
      <c r="O3848" t="s">
        <v>3892</v>
      </c>
      <c r="P3848" t="s">
        <v>5991</v>
      </c>
    </row>
    <row r="3849" spans="1:16" x14ac:dyDescent="0.55000000000000004">
      <c r="A3849" t="s">
        <v>1</v>
      </c>
      <c r="B3849" t="s">
        <v>3477</v>
      </c>
      <c r="C3849" t="s">
        <v>155</v>
      </c>
      <c r="D3849" t="s">
        <v>3973</v>
      </c>
      <c r="E3849" t="s">
        <v>51</v>
      </c>
      <c r="F3849" t="b">
        <v>0</v>
      </c>
      <c r="G3849" t="s">
        <v>27</v>
      </c>
      <c r="H3849" s="4">
        <v>45710.794027777767</v>
      </c>
      <c r="I3849" t="b">
        <v>0</v>
      </c>
      <c r="J3849" t="b">
        <v>1</v>
      </c>
      <c r="K3849" t="s">
        <v>24</v>
      </c>
      <c r="L3849" t="s">
        <v>36</v>
      </c>
      <c r="N3849">
        <v>45</v>
      </c>
      <c r="O3849" t="s">
        <v>270</v>
      </c>
      <c r="P3849" t="s">
        <v>1851</v>
      </c>
    </row>
    <row r="3850" spans="1:16" x14ac:dyDescent="0.55000000000000004">
      <c r="A3850" t="s">
        <v>89</v>
      </c>
      <c r="B3850" t="s">
        <v>7501</v>
      </c>
      <c r="C3850" t="s">
        <v>44</v>
      </c>
      <c r="D3850" t="s">
        <v>3973</v>
      </c>
      <c r="E3850" t="s">
        <v>20</v>
      </c>
      <c r="F3850" t="b">
        <v>0</v>
      </c>
      <c r="G3850" t="s">
        <v>41</v>
      </c>
      <c r="H3850" s="4">
        <v>45710.83</v>
      </c>
      <c r="I3850" t="b">
        <v>0</v>
      </c>
      <c r="J3850" t="b">
        <v>0</v>
      </c>
      <c r="K3850" t="s">
        <v>24</v>
      </c>
      <c r="L3850" t="s">
        <v>22</v>
      </c>
      <c r="M3850">
        <v>144000</v>
      </c>
      <c r="O3850" t="s">
        <v>7502</v>
      </c>
      <c r="P3850" t="s">
        <v>7503</v>
      </c>
    </row>
    <row r="3851" spans="1:16" x14ac:dyDescent="0.55000000000000004">
      <c r="A3851" t="s">
        <v>40</v>
      </c>
      <c r="B3851" t="s">
        <v>57</v>
      </c>
      <c r="C3851" t="s">
        <v>179</v>
      </c>
      <c r="D3851" t="s">
        <v>3973</v>
      </c>
      <c r="E3851" t="s">
        <v>20</v>
      </c>
      <c r="F3851" t="b">
        <v>0</v>
      </c>
      <c r="G3851" t="s">
        <v>52</v>
      </c>
      <c r="H3851" s="4">
        <v>45710.832152777781</v>
      </c>
      <c r="I3851" t="b">
        <v>0</v>
      </c>
      <c r="J3851" t="b">
        <v>1</v>
      </c>
      <c r="K3851" t="s">
        <v>24</v>
      </c>
      <c r="L3851" t="s">
        <v>22</v>
      </c>
      <c r="M3851">
        <v>139105</v>
      </c>
      <c r="O3851" t="s">
        <v>1856</v>
      </c>
      <c r="P3851" t="s">
        <v>2720</v>
      </c>
    </row>
    <row r="3852" spans="1:16" x14ac:dyDescent="0.55000000000000004">
      <c r="A3852" t="s">
        <v>0</v>
      </c>
      <c r="B3852" t="s">
        <v>7504</v>
      </c>
      <c r="C3852" t="s">
        <v>203</v>
      </c>
      <c r="D3852" t="s">
        <v>3973</v>
      </c>
      <c r="E3852" t="s">
        <v>20</v>
      </c>
      <c r="F3852" t="b">
        <v>0</v>
      </c>
      <c r="G3852" t="s">
        <v>23</v>
      </c>
      <c r="H3852" s="4">
        <v>45710.832256944443</v>
      </c>
      <c r="I3852" t="b">
        <v>1</v>
      </c>
      <c r="J3852" t="b">
        <v>1</v>
      </c>
      <c r="K3852" t="s">
        <v>24</v>
      </c>
      <c r="L3852" t="s">
        <v>22</v>
      </c>
      <c r="M3852">
        <v>85000</v>
      </c>
      <c r="O3852" t="s">
        <v>4675</v>
      </c>
      <c r="P3852" t="s">
        <v>204</v>
      </c>
    </row>
    <row r="3853" spans="1:16" x14ac:dyDescent="0.55000000000000004">
      <c r="A3853" t="s">
        <v>0</v>
      </c>
      <c r="B3853" t="s">
        <v>1219</v>
      </c>
      <c r="C3853" t="s">
        <v>64</v>
      </c>
      <c r="D3853" t="s">
        <v>6851</v>
      </c>
      <c r="E3853" t="s">
        <v>20</v>
      </c>
      <c r="F3853" t="b">
        <v>0</v>
      </c>
      <c r="G3853" t="s">
        <v>52</v>
      </c>
      <c r="H3853" s="4">
        <v>45710.834317129629</v>
      </c>
      <c r="I3853" t="b">
        <v>1</v>
      </c>
      <c r="J3853" t="b">
        <v>0</v>
      </c>
      <c r="K3853" t="s">
        <v>24</v>
      </c>
      <c r="L3853" t="s">
        <v>36</v>
      </c>
      <c r="N3853">
        <v>37.5</v>
      </c>
      <c r="O3853" t="s">
        <v>131</v>
      </c>
      <c r="P3853" t="s">
        <v>1463</v>
      </c>
    </row>
    <row r="3854" spans="1:16" x14ac:dyDescent="0.55000000000000004">
      <c r="A3854" t="s">
        <v>0</v>
      </c>
      <c r="B3854" t="s">
        <v>7505</v>
      </c>
      <c r="C3854" t="s">
        <v>2015</v>
      </c>
      <c r="D3854" t="s">
        <v>3973</v>
      </c>
      <c r="E3854" t="s">
        <v>51</v>
      </c>
      <c r="F3854" t="b">
        <v>0</v>
      </c>
      <c r="G3854" t="s">
        <v>27</v>
      </c>
      <c r="H3854" s="4">
        <v>45710.834456018521</v>
      </c>
      <c r="I3854" t="b">
        <v>0</v>
      </c>
      <c r="J3854" t="b">
        <v>0</v>
      </c>
      <c r="K3854" t="s">
        <v>24</v>
      </c>
      <c r="L3854" t="s">
        <v>36</v>
      </c>
      <c r="N3854">
        <v>30</v>
      </c>
      <c r="O3854" t="s">
        <v>1137</v>
      </c>
      <c r="P3854" t="s">
        <v>1687</v>
      </c>
    </row>
    <row r="3855" spans="1:16" x14ac:dyDescent="0.55000000000000004">
      <c r="A3855" t="s">
        <v>0</v>
      </c>
      <c r="B3855" t="s">
        <v>1632</v>
      </c>
      <c r="C3855" t="s">
        <v>967</v>
      </c>
      <c r="D3855" t="s">
        <v>3973</v>
      </c>
      <c r="E3855" t="s">
        <v>20</v>
      </c>
      <c r="F3855" t="b">
        <v>0</v>
      </c>
      <c r="G3855" t="s">
        <v>27</v>
      </c>
      <c r="H3855" s="4">
        <v>45710.834837962961</v>
      </c>
      <c r="I3855" t="b">
        <v>1</v>
      </c>
      <c r="J3855" t="b">
        <v>0</v>
      </c>
      <c r="K3855" t="s">
        <v>24</v>
      </c>
      <c r="L3855" t="s">
        <v>22</v>
      </c>
      <c r="M3855">
        <v>105000</v>
      </c>
      <c r="O3855" t="s">
        <v>482</v>
      </c>
      <c r="P3855" t="s">
        <v>7546</v>
      </c>
    </row>
    <row r="3856" spans="1:16" x14ac:dyDescent="0.55000000000000004">
      <c r="A3856" t="s">
        <v>19</v>
      </c>
      <c r="B3856" t="s">
        <v>7551</v>
      </c>
      <c r="C3856" t="s">
        <v>559</v>
      </c>
      <c r="D3856" t="s">
        <v>3957</v>
      </c>
      <c r="E3856" t="s">
        <v>20</v>
      </c>
      <c r="F3856" t="b">
        <v>0</v>
      </c>
      <c r="G3856" t="s">
        <v>27</v>
      </c>
      <c r="H3856" s="4">
        <v>45710.835057870368</v>
      </c>
      <c r="I3856" t="b">
        <v>0</v>
      </c>
      <c r="J3856" t="b">
        <v>1</v>
      </c>
      <c r="K3856" t="s">
        <v>24</v>
      </c>
      <c r="L3856" t="s">
        <v>36</v>
      </c>
      <c r="N3856">
        <v>37.514999389648438</v>
      </c>
      <c r="O3856" t="s">
        <v>7552</v>
      </c>
      <c r="P3856" t="s">
        <v>7553</v>
      </c>
    </row>
    <row r="3857" spans="1:16" x14ac:dyDescent="0.55000000000000004">
      <c r="A3857" t="s">
        <v>0</v>
      </c>
      <c r="B3857" t="s">
        <v>7506</v>
      </c>
      <c r="C3857" t="s">
        <v>966</v>
      </c>
      <c r="D3857" t="s">
        <v>3957</v>
      </c>
      <c r="E3857" t="s">
        <v>20</v>
      </c>
      <c r="F3857" t="b">
        <v>0</v>
      </c>
      <c r="G3857" t="s">
        <v>30</v>
      </c>
      <c r="H3857" s="4">
        <v>45710.836087962962</v>
      </c>
      <c r="I3857" t="b">
        <v>0</v>
      </c>
      <c r="J3857" t="b">
        <v>0</v>
      </c>
      <c r="K3857" t="s">
        <v>24</v>
      </c>
      <c r="L3857" t="s">
        <v>36</v>
      </c>
      <c r="N3857">
        <v>25</v>
      </c>
      <c r="O3857" t="s">
        <v>7507</v>
      </c>
      <c r="P3857" t="s">
        <v>7508</v>
      </c>
    </row>
    <row r="3858" spans="1:16" x14ac:dyDescent="0.55000000000000004">
      <c r="A3858" t="s">
        <v>0</v>
      </c>
      <c r="B3858" t="s">
        <v>3005</v>
      </c>
      <c r="C3858" t="s">
        <v>203</v>
      </c>
      <c r="D3858" t="s">
        <v>3973</v>
      </c>
      <c r="E3858" t="s">
        <v>20</v>
      </c>
      <c r="F3858" t="b">
        <v>0</v>
      </c>
      <c r="G3858" t="s">
        <v>23</v>
      </c>
      <c r="H3858" s="4">
        <v>45710.868854166663</v>
      </c>
      <c r="I3858" t="b">
        <v>1</v>
      </c>
      <c r="J3858" t="b">
        <v>1</v>
      </c>
      <c r="K3858" t="s">
        <v>24</v>
      </c>
      <c r="L3858" t="s">
        <v>36</v>
      </c>
      <c r="N3858">
        <v>19</v>
      </c>
      <c r="O3858" t="s">
        <v>4344</v>
      </c>
      <c r="P3858" t="s">
        <v>7509</v>
      </c>
    </row>
    <row r="3859" spans="1:16" x14ac:dyDescent="0.55000000000000004">
      <c r="A3859" t="s">
        <v>0</v>
      </c>
      <c r="B3859" t="s">
        <v>7510</v>
      </c>
      <c r="C3859" t="s">
        <v>985</v>
      </c>
      <c r="D3859" t="s">
        <v>4328</v>
      </c>
      <c r="E3859" t="s">
        <v>20</v>
      </c>
      <c r="F3859" t="b">
        <v>0</v>
      </c>
      <c r="G3859" t="s">
        <v>27</v>
      </c>
      <c r="H3859" s="4">
        <v>45710.871157407397</v>
      </c>
      <c r="I3859" t="b">
        <v>0</v>
      </c>
      <c r="J3859" t="b">
        <v>1</v>
      </c>
      <c r="K3859" t="s">
        <v>24</v>
      </c>
      <c r="L3859" t="s">
        <v>22</v>
      </c>
      <c r="M3859">
        <v>120000</v>
      </c>
      <c r="O3859" t="s">
        <v>7511</v>
      </c>
    </row>
    <row r="3860" spans="1:16" x14ac:dyDescent="0.55000000000000004">
      <c r="A3860" t="s">
        <v>0</v>
      </c>
      <c r="B3860" t="s">
        <v>7525</v>
      </c>
      <c r="C3860" t="s">
        <v>372</v>
      </c>
      <c r="D3860" t="s">
        <v>2208</v>
      </c>
      <c r="E3860" t="s">
        <v>20</v>
      </c>
      <c r="F3860" t="b">
        <v>0</v>
      </c>
      <c r="G3860" t="s">
        <v>27</v>
      </c>
      <c r="H3860" s="4">
        <v>45710.874988425923</v>
      </c>
      <c r="I3860" t="b">
        <v>0</v>
      </c>
      <c r="J3860" t="b">
        <v>0</v>
      </c>
      <c r="K3860" t="s">
        <v>24</v>
      </c>
      <c r="L3860" t="s">
        <v>22</v>
      </c>
      <c r="M3860">
        <v>82500</v>
      </c>
      <c r="O3860" t="s">
        <v>7526</v>
      </c>
      <c r="P3860" t="s">
        <v>7527</v>
      </c>
    </row>
    <row r="3861" spans="1:16" x14ac:dyDescent="0.55000000000000004">
      <c r="A3861" t="s">
        <v>2</v>
      </c>
      <c r="B3861" t="s">
        <v>7512</v>
      </c>
      <c r="C3861" t="s">
        <v>24</v>
      </c>
      <c r="D3861" t="s">
        <v>4035</v>
      </c>
      <c r="E3861" t="s">
        <v>20</v>
      </c>
      <c r="F3861" t="b">
        <v>0</v>
      </c>
      <c r="G3861" t="s">
        <v>41</v>
      </c>
      <c r="H3861" s="4">
        <v>45710.877106481479</v>
      </c>
      <c r="I3861" t="b">
        <v>1</v>
      </c>
      <c r="J3861" t="b">
        <v>1</v>
      </c>
      <c r="K3861" t="s">
        <v>24</v>
      </c>
      <c r="L3861" t="s">
        <v>22</v>
      </c>
      <c r="M3861">
        <v>125000</v>
      </c>
      <c r="O3861" t="s">
        <v>1831</v>
      </c>
      <c r="P3861" t="s">
        <v>7513</v>
      </c>
    </row>
    <row r="3862" spans="1:16" x14ac:dyDescent="0.55000000000000004">
      <c r="A3862" t="s">
        <v>0</v>
      </c>
      <c r="B3862" t="s">
        <v>7514</v>
      </c>
      <c r="C3862" t="s">
        <v>82</v>
      </c>
      <c r="D3862" t="s">
        <v>3973</v>
      </c>
      <c r="E3862" t="s">
        <v>105</v>
      </c>
      <c r="F3862" t="b">
        <v>0</v>
      </c>
      <c r="G3862" t="s">
        <v>27</v>
      </c>
      <c r="H3862" s="4">
        <v>45710.916770833333</v>
      </c>
      <c r="I3862" t="b">
        <v>0</v>
      </c>
      <c r="J3862" t="b">
        <v>0</v>
      </c>
      <c r="K3862" t="s">
        <v>24</v>
      </c>
      <c r="L3862" t="s">
        <v>36</v>
      </c>
      <c r="N3862">
        <v>15.25</v>
      </c>
      <c r="O3862" t="s">
        <v>7515</v>
      </c>
    </row>
    <row r="3863" spans="1:16" x14ac:dyDescent="0.55000000000000004">
      <c r="A3863" t="s">
        <v>2</v>
      </c>
      <c r="B3863" t="s">
        <v>4481</v>
      </c>
      <c r="C3863" t="s">
        <v>2555</v>
      </c>
      <c r="D3863" t="s">
        <v>3973</v>
      </c>
      <c r="E3863" t="s">
        <v>20</v>
      </c>
      <c r="F3863" t="b">
        <v>0</v>
      </c>
      <c r="G3863" t="s">
        <v>27</v>
      </c>
      <c r="H3863" s="4">
        <v>45710.918055555558</v>
      </c>
      <c r="I3863" t="b">
        <v>1</v>
      </c>
      <c r="J3863" t="b">
        <v>1</v>
      </c>
      <c r="K3863" t="s">
        <v>24</v>
      </c>
      <c r="L3863" t="s">
        <v>36</v>
      </c>
      <c r="N3863">
        <v>60</v>
      </c>
      <c r="O3863" t="s">
        <v>1227</v>
      </c>
      <c r="P3863" t="s">
        <v>887</v>
      </c>
    </row>
    <row r="3864" spans="1:16" x14ac:dyDescent="0.55000000000000004">
      <c r="A3864" t="s">
        <v>0</v>
      </c>
      <c r="B3864" t="s">
        <v>7516</v>
      </c>
      <c r="C3864" t="s">
        <v>1096</v>
      </c>
      <c r="D3864" t="s">
        <v>3828</v>
      </c>
      <c r="E3864" t="s">
        <v>20</v>
      </c>
      <c r="F3864" t="b">
        <v>0</v>
      </c>
      <c r="G3864" t="s">
        <v>27</v>
      </c>
      <c r="H3864" s="4">
        <v>45710.954479166663</v>
      </c>
      <c r="I3864" t="b">
        <v>0</v>
      </c>
      <c r="J3864" t="b">
        <v>0</v>
      </c>
      <c r="K3864" t="s">
        <v>24</v>
      </c>
      <c r="L3864" t="s">
        <v>36</v>
      </c>
      <c r="N3864">
        <v>67.360000610351563</v>
      </c>
      <c r="O3864" t="s">
        <v>7517</v>
      </c>
      <c r="P3864" t="s">
        <v>7518</v>
      </c>
    </row>
    <row r="3865" spans="1:16" x14ac:dyDescent="0.55000000000000004">
      <c r="A3865" t="s">
        <v>1</v>
      </c>
      <c r="B3865" t="s">
        <v>7403</v>
      </c>
      <c r="C3865" t="s">
        <v>39</v>
      </c>
      <c r="D3865" t="s">
        <v>3973</v>
      </c>
      <c r="E3865" t="s">
        <v>51</v>
      </c>
      <c r="F3865" t="b">
        <v>1</v>
      </c>
      <c r="G3865" t="s">
        <v>41</v>
      </c>
      <c r="H3865" s="4">
        <v>45711.000034722223</v>
      </c>
      <c r="I3865" t="b">
        <v>0</v>
      </c>
      <c r="J3865" t="b">
        <v>1</v>
      </c>
      <c r="K3865" t="s">
        <v>24</v>
      </c>
      <c r="L3865" t="s">
        <v>36</v>
      </c>
      <c r="N3865">
        <v>31</v>
      </c>
      <c r="O3865" t="s">
        <v>7404</v>
      </c>
      <c r="P3865" t="s">
        <v>1212</v>
      </c>
    </row>
    <row r="3866" spans="1:16" x14ac:dyDescent="0.55000000000000004">
      <c r="A3866" t="s">
        <v>0</v>
      </c>
      <c r="B3866" t="s">
        <v>7405</v>
      </c>
      <c r="C3866" t="s">
        <v>5663</v>
      </c>
      <c r="D3866" t="s">
        <v>3957</v>
      </c>
      <c r="E3866" t="s">
        <v>34</v>
      </c>
      <c r="F3866" t="b">
        <v>0</v>
      </c>
      <c r="G3866" t="s">
        <v>27</v>
      </c>
      <c r="H3866" s="4">
        <v>45711.000173611108</v>
      </c>
      <c r="I3866" t="b">
        <v>0</v>
      </c>
      <c r="J3866" t="b">
        <v>0</v>
      </c>
      <c r="K3866" t="s">
        <v>24</v>
      </c>
      <c r="L3866" t="s">
        <v>36</v>
      </c>
      <c r="N3866">
        <v>24.014999389648441</v>
      </c>
      <c r="O3866" t="s">
        <v>5664</v>
      </c>
      <c r="P3866" t="s">
        <v>3686</v>
      </c>
    </row>
    <row r="3867" spans="1:16" x14ac:dyDescent="0.55000000000000004">
      <c r="A3867" t="s">
        <v>2</v>
      </c>
      <c r="B3867" t="s">
        <v>7406</v>
      </c>
      <c r="C3867" t="s">
        <v>780</v>
      </c>
      <c r="D3867" t="s">
        <v>3973</v>
      </c>
      <c r="E3867" t="s">
        <v>20</v>
      </c>
      <c r="F3867" t="b">
        <v>0</v>
      </c>
      <c r="G3867" t="s">
        <v>27</v>
      </c>
      <c r="H3867" s="4">
        <v>45711.000173611108</v>
      </c>
      <c r="I3867" t="b">
        <v>0</v>
      </c>
      <c r="J3867" t="b">
        <v>0</v>
      </c>
      <c r="K3867" t="s">
        <v>24</v>
      </c>
      <c r="L3867" t="s">
        <v>22</v>
      </c>
      <c r="M3867">
        <v>82850</v>
      </c>
      <c r="O3867" t="s">
        <v>5482</v>
      </c>
      <c r="P3867" t="s">
        <v>3772</v>
      </c>
    </row>
    <row r="3868" spans="1:16" x14ac:dyDescent="0.55000000000000004">
      <c r="A3868" t="s">
        <v>2</v>
      </c>
      <c r="B3868" t="s">
        <v>7407</v>
      </c>
      <c r="C3868" t="s">
        <v>372</v>
      </c>
      <c r="D3868" t="s">
        <v>4014</v>
      </c>
      <c r="E3868" t="s">
        <v>20</v>
      </c>
      <c r="F3868" t="b">
        <v>0</v>
      </c>
      <c r="G3868" t="s">
        <v>41</v>
      </c>
      <c r="H3868" s="4">
        <v>45711.00209490741</v>
      </c>
      <c r="I3868" t="b">
        <v>0</v>
      </c>
      <c r="J3868" t="b">
        <v>1</v>
      </c>
      <c r="K3868" t="s">
        <v>24</v>
      </c>
      <c r="L3868" t="s">
        <v>22</v>
      </c>
      <c r="M3868">
        <v>220900</v>
      </c>
      <c r="O3868" t="s">
        <v>402</v>
      </c>
      <c r="P3868" t="s">
        <v>7408</v>
      </c>
    </row>
    <row r="3869" spans="1:16" x14ac:dyDescent="0.55000000000000004">
      <c r="A3869" t="s">
        <v>2</v>
      </c>
      <c r="B3869" t="s">
        <v>2492</v>
      </c>
      <c r="C3869" t="s">
        <v>825</v>
      </c>
      <c r="D3869" t="s">
        <v>3973</v>
      </c>
      <c r="E3869" t="s">
        <v>20</v>
      </c>
      <c r="F3869" t="b">
        <v>0</v>
      </c>
      <c r="G3869" t="s">
        <v>35</v>
      </c>
      <c r="H3869" s="4">
        <v>45711.002395833333</v>
      </c>
      <c r="I3869" t="b">
        <v>0</v>
      </c>
      <c r="J3869" t="b">
        <v>1</v>
      </c>
      <c r="K3869" t="s">
        <v>24</v>
      </c>
      <c r="L3869" t="s">
        <v>22</v>
      </c>
      <c r="M3869">
        <v>122087</v>
      </c>
      <c r="O3869" t="s">
        <v>5482</v>
      </c>
      <c r="P3869" t="s">
        <v>7409</v>
      </c>
    </row>
    <row r="3870" spans="1:16" x14ac:dyDescent="0.55000000000000004">
      <c r="A3870" t="s">
        <v>2</v>
      </c>
      <c r="B3870" t="s">
        <v>7410</v>
      </c>
      <c r="C3870" t="s">
        <v>622</v>
      </c>
      <c r="D3870" t="s">
        <v>3973</v>
      </c>
      <c r="E3870" t="s">
        <v>20</v>
      </c>
      <c r="F3870" t="b">
        <v>0</v>
      </c>
      <c r="G3870" t="s">
        <v>52</v>
      </c>
      <c r="H3870" s="4">
        <v>45711.003298611111</v>
      </c>
      <c r="I3870" t="b">
        <v>0</v>
      </c>
      <c r="J3870" t="b">
        <v>1</v>
      </c>
      <c r="K3870" t="s">
        <v>24</v>
      </c>
      <c r="L3870" t="s">
        <v>22</v>
      </c>
      <c r="M3870">
        <v>115000</v>
      </c>
      <c r="O3870" t="s">
        <v>954</v>
      </c>
      <c r="P3870" t="s">
        <v>7411</v>
      </c>
    </row>
    <row r="3871" spans="1:16" x14ac:dyDescent="0.55000000000000004">
      <c r="A3871" t="s">
        <v>28</v>
      </c>
      <c r="B3871" t="s">
        <v>7412</v>
      </c>
      <c r="C3871" t="s">
        <v>39</v>
      </c>
      <c r="D3871" t="s">
        <v>3973</v>
      </c>
      <c r="E3871" t="s">
        <v>20</v>
      </c>
      <c r="F3871" t="b">
        <v>1</v>
      </c>
      <c r="G3871" t="s">
        <v>30</v>
      </c>
      <c r="H3871" s="4">
        <v>45711.017511574071</v>
      </c>
      <c r="I3871" t="b">
        <v>0</v>
      </c>
      <c r="J3871" t="b">
        <v>0</v>
      </c>
      <c r="K3871" t="s">
        <v>24</v>
      </c>
      <c r="L3871" t="s">
        <v>36</v>
      </c>
      <c r="N3871">
        <v>50</v>
      </c>
      <c r="O3871" t="s">
        <v>7413</v>
      </c>
    </row>
    <row r="3872" spans="1:16" x14ac:dyDescent="0.55000000000000004">
      <c r="A3872" t="s">
        <v>0</v>
      </c>
      <c r="B3872" t="s">
        <v>6983</v>
      </c>
      <c r="C3872" t="s">
        <v>39</v>
      </c>
      <c r="D3872" t="s">
        <v>3973</v>
      </c>
      <c r="E3872" t="s">
        <v>20</v>
      </c>
      <c r="F3872" t="b">
        <v>1</v>
      </c>
      <c r="G3872" t="s">
        <v>106</v>
      </c>
      <c r="H3872" s="4">
        <v>45711.018483796302</v>
      </c>
      <c r="I3872" t="b">
        <v>0</v>
      </c>
      <c r="J3872" t="b">
        <v>0</v>
      </c>
      <c r="K3872" t="s">
        <v>106</v>
      </c>
      <c r="L3872" t="s">
        <v>22</v>
      </c>
      <c r="M3872">
        <v>71500</v>
      </c>
      <c r="O3872" t="s">
        <v>6984</v>
      </c>
      <c r="P3872" t="s">
        <v>6985</v>
      </c>
    </row>
    <row r="3873" spans="1:16" x14ac:dyDescent="0.55000000000000004">
      <c r="A3873" t="s">
        <v>0</v>
      </c>
      <c r="B3873" t="s">
        <v>4495</v>
      </c>
      <c r="C3873" t="s">
        <v>140</v>
      </c>
      <c r="D3873" t="s">
        <v>3828</v>
      </c>
      <c r="E3873" t="s">
        <v>20</v>
      </c>
      <c r="F3873" t="b">
        <v>0</v>
      </c>
      <c r="G3873" t="s">
        <v>35</v>
      </c>
      <c r="H3873" s="4">
        <v>45711.04210648148</v>
      </c>
      <c r="I3873" t="b">
        <v>0</v>
      </c>
      <c r="J3873" t="b">
        <v>0</v>
      </c>
      <c r="K3873" t="s">
        <v>24</v>
      </c>
      <c r="L3873" t="s">
        <v>22</v>
      </c>
      <c r="M3873">
        <v>70000</v>
      </c>
      <c r="O3873" t="s">
        <v>4496</v>
      </c>
      <c r="P3873" t="s">
        <v>204</v>
      </c>
    </row>
    <row r="3874" spans="1:16" x14ac:dyDescent="0.55000000000000004">
      <c r="A3874" t="s">
        <v>0</v>
      </c>
      <c r="B3874" t="s">
        <v>2900</v>
      </c>
      <c r="C3874" t="s">
        <v>749</v>
      </c>
      <c r="D3874" t="s">
        <v>3828</v>
      </c>
      <c r="E3874" t="s">
        <v>20</v>
      </c>
      <c r="F3874" t="b">
        <v>0</v>
      </c>
      <c r="G3874" t="s">
        <v>30</v>
      </c>
      <c r="H3874" s="4">
        <v>45711.042280092603</v>
      </c>
      <c r="I3874" t="b">
        <v>0</v>
      </c>
      <c r="J3874" t="b">
        <v>1</v>
      </c>
      <c r="K3874" t="s">
        <v>24</v>
      </c>
      <c r="L3874" t="s">
        <v>22</v>
      </c>
      <c r="M3874">
        <v>82500</v>
      </c>
      <c r="O3874" t="s">
        <v>4497</v>
      </c>
      <c r="P3874" t="s">
        <v>3459</v>
      </c>
    </row>
    <row r="3875" spans="1:16" x14ac:dyDescent="0.55000000000000004">
      <c r="A3875" t="s">
        <v>2</v>
      </c>
      <c r="B3875" t="s">
        <v>7528</v>
      </c>
      <c r="C3875" t="s">
        <v>7529</v>
      </c>
      <c r="D3875" t="s">
        <v>3828</v>
      </c>
      <c r="E3875" t="s">
        <v>20</v>
      </c>
      <c r="F3875" t="b">
        <v>0</v>
      </c>
      <c r="G3875" t="s">
        <v>23</v>
      </c>
      <c r="H3875" s="4">
        <v>45711.059699074067</v>
      </c>
      <c r="I3875" t="b">
        <v>1</v>
      </c>
      <c r="J3875" t="b">
        <v>1</v>
      </c>
      <c r="K3875" t="s">
        <v>24</v>
      </c>
      <c r="L3875" t="s">
        <v>22</v>
      </c>
      <c r="M3875">
        <v>46000</v>
      </c>
      <c r="O3875" t="s">
        <v>7530</v>
      </c>
      <c r="P3875" t="s">
        <v>3540</v>
      </c>
    </row>
    <row r="3876" spans="1:16" x14ac:dyDescent="0.55000000000000004">
      <c r="A3876" t="s">
        <v>19</v>
      </c>
      <c r="B3876" t="s">
        <v>2448</v>
      </c>
      <c r="C3876" t="s">
        <v>1270</v>
      </c>
      <c r="D3876" t="s">
        <v>3973</v>
      </c>
      <c r="E3876" t="s">
        <v>20</v>
      </c>
      <c r="F3876" t="b">
        <v>0</v>
      </c>
      <c r="G3876" t="s">
        <v>23</v>
      </c>
      <c r="H3876" s="4">
        <v>45711.077384259261</v>
      </c>
      <c r="I3876" t="b">
        <v>0</v>
      </c>
      <c r="J3876" t="b">
        <v>1</v>
      </c>
      <c r="K3876" t="s">
        <v>24</v>
      </c>
      <c r="L3876" t="s">
        <v>36</v>
      </c>
      <c r="N3876">
        <v>56.5</v>
      </c>
      <c r="O3876" t="s">
        <v>5482</v>
      </c>
      <c r="P3876" t="s">
        <v>149</v>
      </c>
    </row>
    <row r="3877" spans="1:16" x14ac:dyDescent="0.55000000000000004">
      <c r="A3877" t="s">
        <v>28</v>
      </c>
      <c r="B3877" t="s">
        <v>7414</v>
      </c>
      <c r="C3877" t="s">
        <v>192</v>
      </c>
      <c r="D3877" t="s">
        <v>3957</v>
      </c>
      <c r="E3877" t="s">
        <v>20</v>
      </c>
      <c r="F3877" t="b">
        <v>0</v>
      </c>
      <c r="G3877" t="s">
        <v>23</v>
      </c>
      <c r="H3877" s="4">
        <v>45711.09920138889</v>
      </c>
      <c r="I3877" t="b">
        <v>0</v>
      </c>
      <c r="J3877" t="b">
        <v>1</v>
      </c>
      <c r="K3877" t="s">
        <v>24</v>
      </c>
      <c r="L3877" t="s">
        <v>36</v>
      </c>
      <c r="N3877">
        <v>41.884998321533203</v>
      </c>
      <c r="O3877" t="s">
        <v>5013</v>
      </c>
      <c r="P3877" t="s">
        <v>7415</v>
      </c>
    </row>
    <row r="3878" spans="1:16" x14ac:dyDescent="0.55000000000000004">
      <c r="A3878" t="s">
        <v>40</v>
      </c>
      <c r="B3878" t="s">
        <v>7416</v>
      </c>
      <c r="C3878" t="s">
        <v>5404</v>
      </c>
      <c r="D3878" t="s">
        <v>3957</v>
      </c>
      <c r="E3878" t="s">
        <v>20</v>
      </c>
      <c r="F3878" t="b">
        <v>0</v>
      </c>
      <c r="G3878" t="s">
        <v>27</v>
      </c>
      <c r="H3878" s="4">
        <v>45711.100543981483</v>
      </c>
      <c r="I3878" t="b">
        <v>0</v>
      </c>
      <c r="J3878" t="b">
        <v>0</v>
      </c>
      <c r="K3878" t="s">
        <v>24</v>
      </c>
      <c r="L3878" t="s">
        <v>36</v>
      </c>
      <c r="N3878">
        <v>45.745002746582031</v>
      </c>
      <c r="O3878" t="s">
        <v>1422</v>
      </c>
      <c r="P3878" t="s">
        <v>7417</v>
      </c>
    </row>
    <row r="3879" spans="1:16" x14ac:dyDescent="0.55000000000000004">
      <c r="A3879" t="s">
        <v>19</v>
      </c>
      <c r="B3879" t="s">
        <v>7418</v>
      </c>
      <c r="C3879" t="s">
        <v>122</v>
      </c>
      <c r="D3879" t="s">
        <v>3973</v>
      </c>
      <c r="E3879" t="s">
        <v>20</v>
      </c>
      <c r="F3879" t="b">
        <v>0</v>
      </c>
      <c r="G3879" t="s">
        <v>52</v>
      </c>
      <c r="H3879" s="4">
        <v>45711.246979166674</v>
      </c>
      <c r="I3879" t="b">
        <v>1</v>
      </c>
      <c r="J3879" t="b">
        <v>1</v>
      </c>
      <c r="K3879" t="s">
        <v>24</v>
      </c>
      <c r="L3879" t="s">
        <v>36</v>
      </c>
      <c r="N3879">
        <v>67.5</v>
      </c>
      <c r="O3879" t="s">
        <v>4344</v>
      </c>
      <c r="P3879" t="s">
        <v>2460</v>
      </c>
    </row>
    <row r="3880" spans="1:16" x14ac:dyDescent="0.55000000000000004">
      <c r="A3880" t="s">
        <v>0</v>
      </c>
      <c r="B3880" t="s">
        <v>7419</v>
      </c>
      <c r="C3880" t="s">
        <v>82</v>
      </c>
      <c r="D3880" t="s">
        <v>5915</v>
      </c>
      <c r="E3880" t="s">
        <v>20</v>
      </c>
      <c r="F3880" t="b">
        <v>0</v>
      </c>
      <c r="G3880" t="s">
        <v>27</v>
      </c>
      <c r="H3880" s="4">
        <v>45711.249976851846</v>
      </c>
      <c r="I3880" t="b">
        <v>0</v>
      </c>
      <c r="J3880" t="b">
        <v>1</v>
      </c>
      <c r="K3880" t="s">
        <v>24</v>
      </c>
      <c r="L3880" t="s">
        <v>22</v>
      </c>
      <c r="M3880">
        <v>169500</v>
      </c>
      <c r="O3880" t="s">
        <v>7420</v>
      </c>
      <c r="P3880" t="s">
        <v>2951</v>
      </c>
    </row>
    <row r="3881" spans="1:16" x14ac:dyDescent="0.55000000000000004">
      <c r="A3881" t="s">
        <v>0</v>
      </c>
      <c r="B3881" t="s">
        <v>0</v>
      </c>
      <c r="C3881" t="s">
        <v>2821</v>
      </c>
      <c r="D3881" t="s">
        <v>1051</v>
      </c>
      <c r="E3881" t="s">
        <v>20</v>
      </c>
      <c r="F3881" t="b">
        <v>0</v>
      </c>
      <c r="G3881" t="s">
        <v>41</v>
      </c>
      <c r="H3881" s="4">
        <v>45711.250231481477</v>
      </c>
      <c r="I3881" t="b">
        <v>1</v>
      </c>
      <c r="J3881" t="b">
        <v>1</v>
      </c>
      <c r="K3881" t="s">
        <v>24</v>
      </c>
      <c r="L3881" t="s">
        <v>36</v>
      </c>
      <c r="N3881">
        <v>30.5</v>
      </c>
      <c r="O3881" t="s">
        <v>1051</v>
      </c>
      <c r="P3881" t="s">
        <v>204</v>
      </c>
    </row>
    <row r="3882" spans="1:16" x14ac:dyDescent="0.55000000000000004">
      <c r="A3882" t="s">
        <v>0</v>
      </c>
      <c r="B3882" t="s">
        <v>0</v>
      </c>
      <c r="C3882" t="s">
        <v>585</v>
      </c>
      <c r="D3882" t="s">
        <v>3828</v>
      </c>
      <c r="E3882" t="s">
        <v>219</v>
      </c>
      <c r="F3882" t="b">
        <v>0</v>
      </c>
      <c r="G3882" t="s">
        <v>41</v>
      </c>
      <c r="H3882" s="4">
        <v>45711.250277777777</v>
      </c>
      <c r="I3882" t="b">
        <v>0</v>
      </c>
      <c r="J3882" t="b">
        <v>1</v>
      </c>
      <c r="K3882" t="s">
        <v>24</v>
      </c>
      <c r="L3882" t="s">
        <v>36</v>
      </c>
      <c r="N3882">
        <v>62.5</v>
      </c>
      <c r="O3882" t="s">
        <v>3776</v>
      </c>
      <c r="P3882" t="s">
        <v>1823</v>
      </c>
    </row>
    <row r="3883" spans="1:16" x14ac:dyDescent="0.55000000000000004">
      <c r="A3883" t="s">
        <v>25</v>
      </c>
      <c r="B3883" t="s">
        <v>7421</v>
      </c>
      <c r="C3883" t="s">
        <v>49</v>
      </c>
      <c r="D3883" t="s">
        <v>3108</v>
      </c>
      <c r="E3883" t="s">
        <v>20</v>
      </c>
      <c r="F3883" t="b">
        <v>0</v>
      </c>
      <c r="G3883" t="s">
        <v>41</v>
      </c>
      <c r="H3883" s="4">
        <v>45711.250462962962</v>
      </c>
      <c r="I3883" t="b">
        <v>0</v>
      </c>
      <c r="J3883" t="b">
        <v>1</v>
      </c>
      <c r="K3883" t="s">
        <v>24</v>
      </c>
      <c r="L3883" t="s">
        <v>22</v>
      </c>
      <c r="M3883">
        <v>220612</v>
      </c>
      <c r="O3883" t="s">
        <v>43</v>
      </c>
      <c r="P3883" t="s">
        <v>7422</v>
      </c>
    </row>
    <row r="3884" spans="1:16" x14ac:dyDescent="0.55000000000000004">
      <c r="A3884" t="s">
        <v>0</v>
      </c>
      <c r="B3884" t="s">
        <v>288</v>
      </c>
      <c r="C3884" t="s">
        <v>696</v>
      </c>
      <c r="D3884" t="s">
        <v>7423</v>
      </c>
      <c r="E3884" t="s">
        <v>51</v>
      </c>
      <c r="F3884" t="b">
        <v>0</v>
      </c>
      <c r="G3884" t="s">
        <v>30</v>
      </c>
      <c r="H3884" s="4">
        <v>45711.250902777778</v>
      </c>
      <c r="I3884" t="b">
        <v>1</v>
      </c>
      <c r="J3884" t="b">
        <v>1</v>
      </c>
      <c r="K3884" t="s">
        <v>24</v>
      </c>
      <c r="L3884" t="s">
        <v>36</v>
      </c>
      <c r="N3884">
        <v>25</v>
      </c>
      <c r="O3884" t="s">
        <v>2075</v>
      </c>
      <c r="P3884" t="s">
        <v>863</v>
      </c>
    </row>
    <row r="3885" spans="1:16" x14ac:dyDescent="0.55000000000000004">
      <c r="A3885" t="s">
        <v>19</v>
      </c>
      <c r="B3885" t="s">
        <v>7424</v>
      </c>
      <c r="C3885" t="s">
        <v>985</v>
      </c>
      <c r="D3885" t="s">
        <v>3973</v>
      </c>
      <c r="E3885" t="s">
        <v>20</v>
      </c>
      <c r="F3885" t="b">
        <v>0</v>
      </c>
      <c r="G3885" t="s">
        <v>27</v>
      </c>
      <c r="H3885" s="4">
        <v>45711.251006944447</v>
      </c>
      <c r="I3885" t="b">
        <v>0</v>
      </c>
      <c r="J3885" t="b">
        <v>1</v>
      </c>
      <c r="K3885" t="s">
        <v>24</v>
      </c>
      <c r="L3885" t="s">
        <v>22</v>
      </c>
      <c r="M3885">
        <v>260000</v>
      </c>
      <c r="O3885" t="s">
        <v>575</v>
      </c>
    </row>
    <row r="3886" spans="1:16" x14ac:dyDescent="0.55000000000000004">
      <c r="A3886" t="s">
        <v>0</v>
      </c>
      <c r="B3886" t="s">
        <v>0</v>
      </c>
      <c r="C3886" t="s">
        <v>1226</v>
      </c>
      <c r="D3886" t="s">
        <v>3828</v>
      </c>
      <c r="E3886" t="s">
        <v>20</v>
      </c>
      <c r="F3886" t="b">
        <v>0</v>
      </c>
      <c r="G3886" t="s">
        <v>52</v>
      </c>
      <c r="H3886" s="4">
        <v>45711.251215277778</v>
      </c>
      <c r="I3886" t="b">
        <v>0</v>
      </c>
      <c r="J3886" t="b">
        <v>0</v>
      </c>
      <c r="K3886" t="s">
        <v>24</v>
      </c>
      <c r="L3886" t="s">
        <v>22</v>
      </c>
      <c r="M3886">
        <v>70000</v>
      </c>
      <c r="O3886" t="s">
        <v>5918</v>
      </c>
      <c r="P3886" t="s">
        <v>5919</v>
      </c>
    </row>
    <row r="3887" spans="1:16" x14ac:dyDescent="0.55000000000000004">
      <c r="A3887" t="s">
        <v>1</v>
      </c>
      <c r="B3887" t="s">
        <v>661</v>
      </c>
      <c r="C3887" t="s">
        <v>386</v>
      </c>
      <c r="D3887" t="s">
        <v>3828</v>
      </c>
      <c r="E3887" t="s">
        <v>20</v>
      </c>
      <c r="F3887" t="b">
        <v>0</v>
      </c>
      <c r="G3887" t="s">
        <v>41</v>
      </c>
      <c r="H3887" s="4">
        <v>45711.251944444448</v>
      </c>
      <c r="I3887" t="b">
        <v>0</v>
      </c>
      <c r="J3887" t="b">
        <v>1</v>
      </c>
      <c r="K3887" t="s">
        <v>24</v>
      </c>
      <c r="L3887" t="s">
        <v>22</v>
      </c>
      <c r="M3887">
        <v>127275.203125</v>
      </c>
      <c r="O3887" t="s">
        <v>7425</v>
      </c>
      <c r="P3887" t="s">
        <v>7426</v>
      </c>
    </row>
    <row r="3888" spans="1:16" x14ac:dyDescent="0.55000000000000004">
      <c r="A3888" t="s">
        <v>2</v>
      </c>
      <c r="B3888" t="s">
        <v>1544</v>
      </c>
      <c r="C3888" t="s">
        <v>39</v>
      </c>
      <c r="D3888" t="s">
        <v>4014</v>
      </c>
      <c r="E3888" t="s">
        <v>20</v>
      </c>
      <c r="F3888" t="b">
        <v>1</v>
      </c>
      <c r="G3888" t="s">
        <v>610</v>
      </c>
      <c r="H3888" s="4">
        <v>45711.257430555554</v>
      </c>
      <c r="I3888" t="b">
        <v>0</v>
      </c>
      <c r="J3888" t="b">
        <v>1</v>
      </c>
      <c r="K3888" t="s">
        <v>610</v>
      </c>
      <c r="L3888" t="s">
        <v>22</v>
      </c>
      <c r="M3888">
        <v>184000</v>
      </c>
      <c r="O3888" t="s">
        <v>3016</v>
      </c>
      <c r="P3888" t="s">
        <v>6878</v>
      </c>
    </row>
    <row r="3889" spans="1:16" x14ac:dyDescent="0.55000000000000004">
      <c r="A3889" t="s">
        <v>0</v>
      </c>
      <c r="B3889" t="s">
        <v>7427</v>
      </c>
      <c r="C3889" t="s">
        <v>3180</v>
      </c>
      <c r="D3889" t="s">
        <v>2208</v>
      </c>
      <c r="E3889" t="s">
        <v>20</v>
      </c>
      <c r="F3889" t="b">
        <v>0</v>
      </c>
      <c r="G3889" t="s">
        <v>23</v>
      </c>
      <c r="H3889" s="4">
        <v>45711.269016203703</v>
      </c>
      <c r="I3889" t="b">
        <v>0</v>
      </c>
      <c r="J3889" t="b">
        <v>0</v>
      </c>
      <c r="K3889" t="s">
        <v>24</v>
      </c>
      <c r="L3889" t="s">
        <v>36</v>
      </c>
      <c r="N3889">
        <v>33.5</v>
      </c>
      <c r="O3889" t="s">
        <v>3375</v>
      </c>
      <c r="P3889" t="s">
        <v>963</v>
      </c>
    </row>
    <row r="3890" spans="1:16" x14ac:dyDescent="0.55000000000000004">
      <c r="A3890" t="s">
        <v>2</v>
      </c>
      <c r="B3890" t="s">
        <v>2</v>
      </c>
      <c r="C3890" t="s">
        <v>7428</v>
      </c>
      <c r="D3890" t="s">
        <v>4972</v>
      </c>
      <c r="E3890" t="s">
        <v>20</v>
      </c>
      <c r="F3890" t="b">
        <v>0</v>
      </c>
      <c r="G3890" t="s">
        <v>226</v>
      </c>
      <c r="H3890" s="4">
        <v>45711.273310185177</v>
      </c>
      <c r="I3890" t="b">
        <v>1</v>
      </c>
      <c r="J3890" t="b">
        <v>0</v>
      </c>
      <c r="K3890" t="s">
        <v>226</v>
      </c>
      <c r="L3890" t="s">
        <v>22</v>
      </c>
      <c r="M3890">
        <v>65000</v>
      </c>
      <c r="O3890" t="s">
        <v>7429</v>
      </c>
      <c r="P3890" t="s">
        <v>7430</v>
      </c>
    </row>
    <row r="3891" spans="1:16" x14ac:dyDescent="0.55000000000000004">
      <c r="A3891" t="s">
        <v>19</v>
      </c>
      <c r="B3891" t="s">
        <v>7519</v>
      </c>
      <c r="C3891" t="s">
        <v>213</v>
      </c>
      <c r="D3891" t="s">
        <v>2208</v>
      </c>
      <c r="E3891" t="s">
        <v>20</v>
      </c>
      <c r="F3891" t="b">
        <v>0</v>
      </c>
      <c r="G3891" t="s">
        <v>41</v>
      </c>
      <c r="H3891" s="4">
        <v>45711.292048611111</v>
      </c>
      <c r="I3891" t="b">
        <v>0</v>
      </c>
      <c r="J3891" t="b">
        <v>1</v>
      </c>
      <c r="K3891" t="s">
        <v>24</v>
      </c>
      <c r="L3891" t="s">
        <v>22</v>
      </c>
      <c r="M3891">
        <v>193000</v>
      </c>
      <c r="O3891" t="s">
        <v>405</v>
      </c>
      <c r="P3891" t="s">
        <v>7520</v>
      </c>
    </row>
    <row r="3892" spans="1:16" x14ac:dyDescent="0.55000000000000004">
      <c r="A3892" t="s">
        <v>2</v>
      </c>
      <c r="B3892" t="s">
        <v>7431</v>
      </c>
      <c r="C3892" t="s">
        <v>172</v>
      </c>
      <c r="D3892" t="s">
        <v>2208</v>
      </c>
      <c r="E3892" t="s">
        <v>20</v>
      </c>
      <c r="F3892" t="b">
        <v>0</v>
      </c>
      <c r="G3892" t="s">
        <v>27</v>
      </c>
      <c r="H3892" s="4">
        <v>45711.293217592603</v>
      </c>
      <c r="I3892" t="b">
        <v>0</v>
      </c>
      <c r="J3892" t="b">
        <v>0</v>
      </c>
      <c r="K3892" t="s">
        <v>24</v>
      </c>
      <c r="L3892" t="s">
        <v>22</v>
      </c>
      <c r="M3892">
        <v>180000</v>
      </c>
      <c r="O3892" t="s">
        <v>2868</v>
      </c>
      <c r="P3892" t="s">
        <v>7432</v>
      </c>
    </row>
    <row r="3893" spans="1:16" x14ac:dyDescent="0.55000000000000004">
      <c r="A3893" t="s">
        <v>0</v>
      </c>
      <c r="B3893" t="s">
        <v>4222</v>
      </c>
      <c r="D3893" t="s">
        <v>4220</v>
      </c>
      <c r="E3893" t="s">
        <v>20</v>
      </c>
      <c r="F3893" t="b">
        <v>0</v>
      </c>
      <c r="G3893" t="s">
        <v>1420</v>
      </c>
      <c r="H3893" s="4">
        <v>45711.298101851848</v>
      </c>
      <c r="I3893" t="b">
        <v>0</v>
      </c>
      <c r="J3893" t="b">
        <v>0</v>
      </c>
      <c r="K3893" t="s">
        <v>1420</v>
      </c>
      <c r="L3893" t="s">
        <v>22</v>
      </c>
      <c r="M3893">
        <v>65000</v>
      </c>
      <c r="O3893" t="s">
        <v>2946</v>
      </c>
      <c r="P3893" t="s">
        <v>1374</v>
      </c>
    </row>
    <row r="3894" spans="1:16" x14ac:dyDescent="0.55000000000000004">
      <c r="A3894" t="s">
        <v>1</v>
      </c>
      <c r="B3894" t="s">
        <v>7433</v>
      </c>
      <c r="C3894" t="s">
        <v>39</v>
      </c>
      <c r="D3894" t="s">
        <v>7434</v>
      </c>
      <c r="E3894" t="s">
        <v>20</v>
      </c>
      <c r="F3894" t="b">
        <v>1</v>
      </c>
      <c r="G3894" t="s">
        <v>1833</v>
      </c>
      <c r="H3894" s="4">
        <v>45711.299421296288</v>
      </c>
      <c r="I3894" t="b">
        <v>1</v>
      </c>
      <c r="J3894" t="b">
        <v>0</v>
      </c>
      <c r="K3894" t="s">
        <v>1833</v>
      </c>
      <c r="L3894" t="s">
        <v>22</v>
      </c>
      <c r="M3894">
        <v>47500</v>
      </c>
      <c r="O3894" t="s">
        <v>1426</v>
      </c>
    </row>
    <row r="3895" spans="1:16" x14ac:dyDescent="0.55000000000000004">
      <c r="A3895" t="s">
        <v>0</v>
      </c>
      <c r="B3895" t="s">
        <v>3335</v>
      </c>
      <c r="C3895" t="s">
        <v>160</v>
      </c>
      <c r="D3895" t="s">
        <v>4084</v>
      </c>
      <c r="E3895" t="s">
        <v>20</v>
      </c>
      <c r="F3895" t="b">
        <v>0</v>
      </c>
      <c r="G3895" t="s">
        <v>52</v>
      </c>
      <c r="H3895" s="4">
        <v>45711.303819444453</v>
      </c>
      <c r="I3895" t="b">
        <v>0</v>
      </c>
      <c r="J3895" t="b">
        <v>1</v>
      </c>
      <c r="K3895" t="s">
        <v>24</v>
      </c>
      <c r="L3895" t="s">
        <v>22</v>
      </c>
      <c r="M3895">
        <v>137500</v>
      </c>
      <c r="O3895" t="s">
        <v>88</v>
      </c>
      <c r="P3895" t="s">
        <v>7435</v>
      </c>
    </row>
    <row r="3896" spans="1:16" x14ac:dyDescent="0.55000000000000004">
      <c r="A3896" t="s">
        <v>89</v>
      </c>
      <c r="B3896" t="s">
        <v>7531</v>
      </c>
      <c r="C3896" t="s">
        <v>7532</v>
      </c>
      <c r="D3896" t="s">
        <v>4035</v>
      </c>
      <c r="E3896" t="s">
        <v>20</v>
      </c>
      <c r="F3896" t="b">
        <v>0</v>
      </c>
      <c r="G3896" t="s">
        <v>1119</v>
      </c>
      <c r="H3896" s="4">
        <v>45711.31212962963</v>
      </c>
      <c r="I3896" t="b">
        <v>0</v>
      </c>
      <c r="J3896" t="b">
        <v>0</v>
      </c>
      <c r="K3896" t="s">
        <v>1119</v>
      </c>
      <c r="L3896" t="s">
        <v>22</v>
      </c>
      <c r="M3896">
        <v>275000</v>
      </c>
      <c r="O3896" t="s">
        <v>7533</v>
      </c>
      <c r="P3896" t="s">
        <v>274</v>
      </c>
    </row>
    <row r="3897" spans="1:16" x14ac:dyDescent="0.55000000000000004">
      <c r="A3897" t="s">
        <v>89</v>
      </c>
      <c r="B3897" t="s">
        <v>7534</v>
      </c>
      <c r="C3897" t="s">
        <v>1420</v>
      </c>
      <c r="D3897" t="s">
        <v>4220</v>
      </c>
      <c r="E3897" t="s">
        <v>20</v>
      </c>
      <c r="F3897" t="b">
        <v>0</v>
      </c>
      <c r="G3897" t="s">
        <v>1420</v>
      </c>
      <c r="H3897" s="4">
        <v>45711.317175925928</v>
      </c>
      <c r="I3897" t="b">
        <v>0</v>
      </c>
      <c r="J3897" t="b">
        <v>0</v>
      </c>
      <c r="K3897" t="s">
        <v>1420</v>
      </c>
      <c r="L3897" t="s">
        <v>22</v>
      </c>
      <c r="M3897">
        <v>174400</v>
      </c>
      <c r="O3897" t="s">
        <v>1773</v>
      </c>
      <c r="P3897" t="s">
        <v>7535</v>
      </c>
    </row>
    <row r="3898" spans="1:16" x14ac:dyDescent="0.55000000000000004">
      <c r="A3898" t="s">
        <v>139</v>
      </c>
      <c r="B3898" t="s">
        <v>7436</v>
      </c>
      <c r="C3898" t="s">
        <v>2500</v>
      </c>
      <c r="D3898" t="s">
        <v>3970</v>
      </c>
      <c r="E3898" t="s">
        <v>20</v>
      </c>
      <c r="F3898" t="b">
        <v>0</v>
      </c>
      <c r="G3898" t="s">
        <v>41</v>
      </c>
      <c r="H3898" s="4">
        <v>45711.333784722221</v>
      </c>
      <c r="I3898" t="b">
        <v>0</v>
      </c>
      <c r="J3898" t="b">
        <v>1</v>
      </c>
      <c r="K3898" t="s">
        <v>24</v>
      </c>
      <c r="L3898" t="s">
        <v>22</v>
      </c>
      <c r="M3898">
        <v>96000</v>
      </c>
      <c r="O3898" t="s">
        <v>7437</v>
      </c>
    </row>
    <row r="3899" spans="1:16" x14ac:dyDescent="0.55000000000000004">
      <c r="A3899" t="s">
        <v>40</v>
      </c>
      <c r="B3899" t="s">
        <v>7438</v>
      </c>
      <c r="C3899" t="s">
        <v>151</v>
      </c>
      <c r="D3899" t="s">
        <v>5133</v>
      </c>
      <c r="E3899" t="s">
        <v>20</v>
      </c>
      <c r="F3899" t="b">
        <v>0</v>
      </c>
      <c r="G3899" t="s">
        <v>30</v>
      </c>
      <c r="H3899" s="4">
        <v>45711.334583333337</v>
      </c>
      <c r="I3899" t="b">
        <v>0</v>
      </c>
      <c r="J3899" t="b">
        <v>1</v>
      </c>
      <c r="K3899" t="s">
        <v>24</v>
      </c>
      <c r="L3899" t="s">
        <v>22</v>
      </c>
      <c r="M3899">
        <v>149743</v>
      </c>
      <c r="O3899" t="s">
        <v>7439</v>
      </c>
      <c r="P3899" t="s">
        <v>7440</v>
      </c>
    </row>
    <row r="3900" spans="1:16" x14ac:dyDescent="0.55000000000000004">
      <c r="A3900" t="s">
        <v>2</v>
      </c>
      <c r="B3900" t="s">
        <v>7441</v>
      </c>
      <c r="C3900" t="s">
        <v>29</v>
      </c>
      <c r="D3900" t="s">
        <v>3957</v>
      </c>
      <c r="E3900" t="s">
        <v>20</v>
      </c>
      <c r="F3900" t="b">
        <v>0</v>
      </c>
      <c r="G3900" t="s">
        <v>27</v>
      </c>
      <c r="H3900" s="4">
        <v>45711.334675925929</v>
      </c>
      <c r="I3900" t="b">
        <v>0</v>
      </c>
      <c r="J3900" t="b">
        <v>1</v>
      </c>
      <c r="K3900" t="s">
        <v>24</v>
      </c>
      <c r="L3900" t="s">
        <v>36</v>
      </c>
      <c r="N3900">
        <v>38.215000152587891</v>
      </c>
      <c r="O3900" t="s">
        <v>2768</v>
      </c>
      <c r="P3900" t="s">
        <v>128</v>
      </c>
    </row>
    <row r="3901" spans="1:16" x14ac:dyDescent="0.55000000000000004">
      <c r="A3901" t="s">
        <v>2</v>
      </c>
      <c r="B3901" t="s">
        <v>7442</v>
      </c>
      <c r="C3901" t="s">
        <v>6313</v>
      </c>
      <c r="D3901" t="s">
        <v>3970</v>
      </c>
      <c r="E3901" t="s">
        <v>20</v>
      </c>
      <c r="F3901" t="b">
        <v>0</v>
      </c>
      <c r="G3901" t="s">
        <v>1420</v>
      </c>
      <c r="H3901" s="4">
        <v>45711.350810185177</v>
      </c>
      <c r="I3901" t="b">
        <v>0</v>
      </c>
      <c r="J3901" t="b">
        <v>0</v>
      </c>
      <c r="K3901" t="s">
        <v>1420</v>
      </c>
      <c r="L3901" t="s">
        <v>22</v>
      </c>
      <c r="M3901">
        <v>109605.5</v>
      </c>
      <c r="O3901" t="s">
        <v>7443</v>
      </c>
      <c r="P3901" t="s">
        <v>7444</v>
      </c>
    </row>
    <row r="3902" spans="1:16" x14ac:dyDescent="0.55000000000000004">
      <c r="A3902" t="s">
        <v>0</v>
      </c>
      <c r="B3902" t="s">
        <v>7536</v>
      </c>
      <c r="C3902" t="s">
        <v>3225</v>
      </c>
      <c r="D3902" t="s">
        <v>3828</v>
      </c>
      <c r="E3902" t="s">
        <v>20</v>
      </c>
      <c r="F3902" t="b">
        <v>0</v>
      </c>
      <c r="G3902" t="s">
        <v>27</v>
      </c>
      <c r="H3902" s="4">
        <v>45711.375081018523</v>
      </c>
      <c r="I3902" t="b">
        <v>1</v>
      </c>
      <c r="J3902" t="b">
        <v>1</v>
      </c>
      <c r="K3902" t="s">
        <v>24</v>
      </c>
      <c r="L3902" t="s">
        <v>22</v>
      </c>
      <c r="M3902">
        <v>80000</v>
      </c>
      <c r="O3902" t="s">
        <v>7537</v>
      </c>
      <c r="P3902" t="s">
        <v>7538</v>
      </c>
    </row>
    <row r="3903" spans="1:16" x14ac:dyDescent="0.55000000000000004">
      <c r="A3903" t="s">
        <v>0</v>
      </c>
      <c r="B3903" t="s">
        <v>7445</v>
      </c>
      <c r="C3903" t="s">
        <v>39</v>
      </c>
      <c r="D3903" t="s">
        <v>3828</v>
      </c>
      <c r="E3903" t="s">
        <v>20</v>
      </c>
      <c r="F3903" t="b">
        <v>1</v>
      </c>
      <c r="G3903" t="s">
        <v>27</v>
      </c>
      <c r="H3903" s="4">
        <v>45711.375150462962</v>
      </c>
      <c r="I3903" t="b">
        <v>1</v>
      </c>
      <c r="J3903" t="b">
        <v>0</v>
      </c>
      <c r="K3903" t="s">
        <v>24</v>
      </c>
      <c r="L3903" t="s">
        <v>22</v>
      </c>
      <c r="M3903">
        <v>163085</v>
      </c>
      <c r="O3903" t="s">
        <v>7446</v>
      </c>
      <c r="P3903" t="s">
        <v>709</v>
      </c>
    </row>
    <row r="3904" spans="1:16" x14ac:dyDescent="0.55000000000000004">
      <c r="A3904" t="s">
        <v>0</v>
      </c>
      <c r="B3904" t="s">
        <v>7447</v>
      </c>
      <c r="C3904" t="s">
        <v>585</v>
      </c>
      <c r="D3904" t="s">
        <v>4084</v>
      </c>
      <c r="E3904" t="s">
        <v>20</v>
      </c>
      <c r="F3904" t="b">
        <v>0</v>
      </c>
      <c r="G3904" t="s">
        <v>41</v>
      </c>
      <c r="H3904" s="4">
        <v>45711.375474537039</v>
      </c>
      <c r="I3904" t="b">
        <v>0</v>
      </c>
      <c r="J3904" t="b">
        <v>0</v>
      </c>
      <c r="K3904" t="s">
        <v>24</v>
      </c>
      <c r="L3904" t="s">
        <v>22</v>
      </c>
      <c r="M3904">
        <v>125000</v>
      </c>
      <c r="O3904" t="s">
        <v>374</v>
      </c>
      <c r="P3904" t="s">
        <v>7448</v>
      </c>
    </row>
    <row r="3905" spans="1:16" x14ac:dyDescent="0.55000000000000004">
      <c r="A3905" t="s">
        <v>1</v>
      </c>
      <c r="B3905" t="s">
        <v>4431</v>
      </c>
      <c r="C3905" t="s">
        <v>949</v>
      </c>
      <c r="D3905" t="s">
        <v>4432</v>
      </c>
      <c r="E3905" t="s">
        <v>20</v>
      </c>
      <c r="F3905" t="b">
        <v>0</v>
      </c>
      <c r="G3905" t="s">
        <v>30</v>
      </c>
      <c r="H3905" s="4">
        <v>45711.376006944447</v>
      </c>
      <c r="I3905" t="b">
        <v>0</v>
      </c>
      <c r="J3905" t="b">
        <v>1</v>
      </c>
      <c r="K3905" t="s">
        <v>24</v>
      </c>
      <c r="L3905" t="s">
        <v>22</v>
      </c>
      <c r="M3905">
        <v>99000</v>
      </c>
      <c r="O3905" t="s">
        <v>1763</v>
      </c>
      <c r="P3905" t="s">
        <v>4433</v>
      </c>
    </row>
    <row r="3906" spans="1:16" x14ac:dyDescent="0.55000000000000004">
      <c r="A3906" t="s">
        <v>0</v>
      </c>
      <c r="B3906" t="s">
        <v>5421</v>
      </c>
      <c r="C3906" t="s">
        <v>372</v>
      </c>
      <c r="D3906" t="s">
        <v>3957</v>
      </c>
      <c r="E3906" t="s">
        <v>34</v>
      </c>
      <c r="F3906" t="b">
        <v>0</v>
      </c>
      <c r="G3906" t="s">
        <v>27</v>
      </c>
      <c r="H3906" s="4">
        <v>45711.416701388887</v>
      </c>
      <c r="I3906" t="b">
        <v>1</v>
      </c>
      <c r="J3906" t="b">
        <v>0</v>
      </c>
      <c r="K3906" t="s">
        <v>24</v>
      </c>
      <c r="L3906" t="s">
        <v>36</v>
      </c>
      <c r="N3906">
        <v>27.979999542236332</v>
      </c>
      <c r="O3906" t="s">
        <v>4622</v>
      </c>
    </row>
    <row r="3907" spans="1:16" x14ac:dyDescent="0.55000000000000004">
      <c r="A3907" t="s">
        <v>40</v>
      </c>
      <c r="B3907" t="s">
        <v>7449</v>
      </c>
      <c r="C3907" t="s">
        <v>1546</v>
      </c>
      <c r="D3907" t="s">
        <v>3828</v>
      </c>
      <c r="E3907" t="s">
        <v>20</v>
      </c>
      <c r="F3907" t="b">
        <v>0</v>
      </c>
      <c r="G3907" t="s">
        <v>27</v>
      </c>
      <c r="H3907" s="4">
        <v>45711.417939814812</v>
      </c>
      <c r="I3907" t="b">
        <v>0</v>
      </c>
      <c r="J3907" t="b">
        <v>1</v>
      </c>
      <c r="K3907" t="s">
        <v>24</v>
      </c>
      <c r="L3907" t="s">
        <v>22</v>
      </c>
      <c r="M3907">
        <v>162225</v>
      </c>
      <c r="O3907" t="s">
        <v>254</v>
      </c>
      <c r="P3907" t="s">
        <v>7450</v>
      </c>
    </row>
    <row r="3908" spans="1:16" x14ac:dyDescent="0.55000000000000004">
      <c r="A3908" t="s">
        <v>40</v>
      </c>
      <c r="B3908" t="s">
        <v>2541</v>
      </c>
      <c r="C3908" t="s">
        <v>3347</v>
      </c>
      <c r="D3908" t="s">
        <v>3973</v>
      </c>
      <c r="E3908" t="s">
        <v>20</v>
      </c>
      <c r="F3908" t="b">
        <v>0</v>
      </c>
      <c r="G3908" t="s">
        <v>27</v>
      </c>
      <c r="H3908" s="4">
        <v>45711.418842592589</v>
      </c>
      <c r="I3908" t="b">
        <v>0</v>
      </c>
      <c r="J3908" t="b">
        <v>1</v>
      </c>
      <c r="K3908" t="s">
        <v>24</v>
      </c>
      <c r="L3908" t="s">
        <v>22</v>
      </c>
      <c r="M3908">
        <v>110500</v>
      </c>
      <c r="O3908" t="s">
        <v>2227</v>
      </c>
      <c r="P3908" t="s">
        <v>4333</v>
      </c>
    </row>
    <row r="3909" spans="1:16" x14ac:dyDescent="0.55000000000000004">
      <c r="A3909" t="s">
        <v>2</v>
      </c>
      <c r="B3909" t="s">
        <v>4385</v>
      </c>
      <c r="C3909" t="s">
        <v>3515</v>
      </c>
      <c r="D3909" t="s">
        <v>2208</v>
      </c>
      <c r="E3909" t="s">
        <v>34</v>
      </c>
      <c r="F3909" t="b">
        <v>0</v>
      </c>
      <c r="G3909" t="s">
        <v>41</v>
      </c>
      <c r="H3909" s="4">
        <v>45711.418923611112</v>
      </c>
      <c r="I3909" t="b">
        <v>0</v>
      </c>
      <c r="J3909" t="b">
        <v>1</v>
      </c>
      <c r="K3909" t="s">
        <v>24</v>
      </c>
      <c r="L3909" t="s">
        <v>22</v>
      </c>
      <c r="M3909">
        <v>165000</v>
      </c>
      <c r="O3909" t="s">
        <v>428</v>
      </c>
      <c r="P3909" t="s">
        <v>7451</v>
      </c>
    </row>
    <row r="3910" spans="1:16" x14ac:dyDescent="0.55000000000000004">
      <c r="A3910" t="s">
        <v>28</v>
      </c>
      <c r="B3910" t="s">
        <v>642</v>
      </c>
      <c r="C3910" t="s">
        <v>696</v>
      </c>
      <c r="D3910" t="s">
        <v>3973</v>
      </c>
      <c r="E3910" t="s">
        <v>20</v>
      </c>
      <c r="F3910" t="b">
        <v>0</v>
      </c>
      <c r="G3910" t="s">
        <v>30</v>
      </c>
      <c r="H3910" s="4">
        <v>45711.420115740737</v>
      </c>
      <c r="I3910" t="b">
        <v>0</v>
      </c>
      <c r="J3910" t="b">
        <v>1</v>
      </c>
      <c r="K3910" t="s">
        <v>24</v>
      </c>
      <c r="L3910" t="s">
        <v>22</v>
      </c>
      <c r="M3910">
        <v>147000</v>
      </c>
      <c r="O3910" t="s">
        <v>950</v>
      </c>
      <c r="P3910" t="s">
        <v>6325</v>
      </c>
    </row>
    <row r="3911" spans="1:16" x14ac:dyDescent="0.55000000000000004">
      <c r="A3911" t="s">
        <v>89</v>
      </c>
      <c r="B3911" t="s">
        <v>7452</v>
      </c>
      <c r="C3911" t="s">
        <v>7313</v>
      </c>
      <c r="D3911" t="s">
        <v>2208</v>
      </c>
      <c r="E3911" t="s">
        <v>34</v>
      </c>
      <c r="F3911" t="b">
        <v>0</v>
      </c>
      <c r="G3911" t="s">
        <v>41</v>
      </c>
      <c r="H3911" s="4">
        <v>45711.433148148149</v>
      </c>
      <c r="I3911" t="b">
        <v>0</v>
      </c>
      <c r="J3911" t="b">
        <v>1</v>
      </c>
      <c r="K3911" t="s">
        <v>24</v>
      </c>
      <c r="L3911" t="s">
        <v>22</v>
      </c>
      <c r="M3911">
        <v>195000</v>
      </c>
      <c r="O3911" t="s">
        <v>428</v>
      </c>
      <c r="P3911" t="s">
        <v>7453</v>
      </c>
    </row>
    <row r="3912" spans="1:16" x14ac:dyDescent="0.55000000000000004">
      <c r="A3912" t="s">
        <v>2</v>
      </c>
      <c r="B3912" t="s">
        <v>6517</v>
      </c>
      <c r="C3912" t="s">
        <v>151</v>
      </c>
      <c r="D3912" t="s">
        <v>3973</v>
      </c>
      <c r="E3912" t="s">
        <v>20</v>
      </c>
      <c r="F3912" t="b">
        <v>0</v>
      </c>
      <c r="G3912" t="s">
        <v>30</v>
      </c>
      <c r="H3912" s="4">
        <v>45711.45925925926</v>
      </c>
      <c r="I3912" t="b">
        <v>0</v>
      </c>
      <c r="J3912" t="b">
        <v>1</v>
      </c>
      <c r="K3912" t="s">
        <v>24</v>
      </c>
      <c r="L3912" t="s">
        <v>22</v>
      </c>
      <c r="M3912">
        <v>140500</v>
      </c>
      <c r="O3912" t="s">
        <v>6518</v>
      </c>
      <c r="P3912" t="s">
        <v>6519</v>
      </c>
    </row>
    <row r="3913" spans="1:16" x14ac:dyDescent="0.55000000000000004">
      <c r="A3913" t="s">
        <v>2</v>
      </c>
      <c r="B3913" t="s">
        <v>307</v>
      </c>
      <c r="C3913" t="s">
        <v>39</v>
      </c>
      <c r="D3913" t="s">
        <v>7454</v>
      </c>
      <c r="E3913" t="s">
        <v>20</v>
      </c>
      <c r="F3913" t="b">
        <v>1</v>
      </c>
      <c r="G3913" t="s">
        <v>1094</v>
      </c>
      <c r="H3913" s="4">
        <v>45711.489560185182</v>
      </c>
      <c r="I3913" t="b">
        <v>1</v>
      </c>
      <c r="J3913" t="b">
        <v>0</v>
      </c>
      <c r="K3913" t="s">
        <v>1094</v>
      </c>
      <c r="L3913" t="s">
        <v>22</v>
      </c>
      <c r="M3913">
        <v>200000</v>
      </c>
      <c r="O3913" t="s">
        <v>7455</v>
      </c>
      <c r="P3913" t="s">
        <v>1818</v>
      </c>
    </row>
    <row r="3914" spans="1:16" x14ac:dyDescent="0.55000000000000004">
      <c r="A3914" t="s">
        <v>1</v>
      </c>
      <c r="B3914" t="s">
        <v>2955</v>
      </c>
      <c r="C3914" t="s">
        <v>2765</v>
      </c>
      <c r="D3914" t="s">
        <v>3973</v>
      </c>
      <c r="E3914" t="s">
        <v>20</v>
      </c>
      <c r="F3914" t="b">
        <v>0</v>
      </c>
      <c r="G3914" t="s">
        <v>52</v>
      </c>
      <c r="H3914" s="4">
        <v>45711.500891203701</v>
      </c>
      <c r="I3914" t="b">
        <v>0</v>
      </c>
      <c r="J3914" t="b">
        <v>1</v>
      </c>
      <c r="K3914" t="s">
        <v>24</v>
      </c>
      <c r="L3914" t="s">
        <v>22</v>
      </c>
      <c r="M3914">
        <v>174000</v>
      </c>
      <c r="O3914" t="s">
        <v>5482</v>
      </c>
      <c r="P3914" t="s">
        <v>603</v>
      </c>
    </row>
    <row r="3915" spans="1:16" x14ac:dyDescent="0.55000000000000004">
      <c r="A3915" t="s">
        <v>2</v>
      </c>
      <c r="B3915" t="s">
        <v>7406</v>
      </c>
      <c r="C3915" t="s">
        <v>3608</v>
      </c>
      <c r="D3915" t="s">
        <v>3973</v>
      </c>
      <c r="E3915" t="s">
        <v>20</v>
      </c>
      <c r="F3915" t="b">
        <v>0</v>
      </c>
      <c r="G3915" t="s">
        <v>27</v>
      </c>
      <c r="H3915" s="4">
        <v>45711.501215277778</v>
      </c>
      <c r="I3915" t="b">
        <v>0</v>
      </c>
      <c r="J3915" t="b">
        <v>0</v>
      </c>
      <c r="K3915" t="s">
        <v>24</v>
      </c>
      <c r="L3915" t="s">
        <v>22</v>
      </c>
      <c r="M3915">
        <v>82850</v>
      </c>
      <c r="O3915" t="s">
        <v>5482</v>
      </c>
      <c r="P3915" t="s">
        <v>3772</v>
      </c>
    </row>
    <row r="3916" spans="1:16" x14ac:dyDescent="0.55000000000000004">
      <c r="A3916" t="s">
        <v>2</v>
      </c>
      <c r="B3916" t="s">
        <v>7456</v>
      </c>
      <c r="C3916" t="s">
        <v>114</v>
      </c>
      <c r="D3916" t="s">
        <v>3973</v>
      </c>
      <c r="E3916" t="s">
        <v>20</v>
      </c>
      <c r="F3916" t="b">
        <v>0</v>
      </c>
      <c r="G3916" t="s">
        <v>27</v>
      </c>
      <c r="H3916" s="4">
        <v>45711.501689814817</v>
      </c>
      <c r="I3916" t="b">
        <v>0</v>
      </c>
      <c r="J3916" t="b">
        <v>1</v>
      </c>
      <c r="K3916" t="s">
        <v>24</v>
      </c>
      <c r="L3916" t="s">
        <v>22</v>
      </c>
      <c r="M3916">
        <v>207500</v>
      </c>
      <c r="O3916" t="s">
        <v>341</v>
      </c>
      <c r="P3916" t="s">
        <v>7457</v>
      </c>
    </row>
    <row r="3917" spans="1:16" x14ac:dyDescent="0.55000000000000004">
      <c r="A3917" t="s">
        <v>28</v>
      </c>
      <c r="B3917" t="s">
        <v>7458</v>
      </c>
      <c r="C3917" t="s">
        <v>39</v>
      </c>
      <c r="D3917" t="s">
        <v>3973</v>
      </c>
      <c r="E3917" t="s">
        <v>20</v>
      </c>
      <c r="F3917" t="b">
        <v>1</v>
      </c>
      <c r="G3917" t="s">
        <v>106</v>
      </c>
      <c r="H3917" s="4">
        <v>45711.50849537037</v>
      </c>
      <c r="I3917" t="b">
        <v>0</v>
      </c>
      <c r="J3917" t="b">
        <v>0</v>
      </c>
      <c r="K3917" t="s">
        <v>106</v>
      </c>
      <c r="L3917" t="s">
        <v>36</v>
      </c>
      <c r="N3917">
        <v>50</v>
      </c>
      <c r="O3917" t="s">
        <v>7413</v>
      </c>
      <c r="P3917" t="s">
        <v>7459</v>
      </c>
    </row>
    <row r="3918" spans="1:16" x14ac:dyDescent="0.55000000000000004">
      <c r="A3918" t="s">
        <v>139</v>
      </c>
      <c r="B3918" t="s">
        <v>7460</v>
      </c>
      <c r="C3918" t="s">
        <v>1867</v>
      </c>
      <c r="D3918" t="s">
        <v>2208</v>
      </c>
      <c r="E3918" t="s">
        <v>105</v>
      </c>
      <c r="F3918" t="b">
        <v>0</v>
      </c>
      <c r="G3918" t="s">
        <v>27</v>
      </c>
      <c r="H3918" s="4">
        <v>45711.54178240741</v>
      </c>
      <c r="I3918" t="b">
        <v>0</v>
      </c>
      <c r="J3918" t="b">
        <v>1</v>
      </c>
      <c r="K3918" t="s">
        <v>24</v>
      </c>
      <c r="L3918" t="s">
        <v>22</v>
      </c>
      <c r="M3918">
        <v>93500</v>
      </c>
      <c r="O3918" t="s">
        <v>7461</v>
      </c>
      <c r="P3918" t="s">
        <v>2014</v>
      </c>
    </row>
    <row r="3919" spans="1:16" x14ac:dyDescent="0.55000000000000004">
      <c r="A3919" t="s">
        <v>1</v>
      </c>
      <c r="B3919" t="s">
        <v>2473</v>
      </c>
      <c r="C3919" t="s">
        <v>1845</v>
      </c>
      <c r="D3919" t="s">
        <v>4084</v>
      </c>
      <c r="E3919" t="s">
        <v>20</v>
      </c>
      <c r="F3919" t="b">
        <v>0</v>
      </c>
      <c r="G3919" t="s">
        <v>27</v>
      </c>
      <c r="H3919" s="4">
        <v>45711.543252314812</v>
      </c>
      <c r="I3919" t="b">
        <v>0</v>
      </c>
      <c r="J3919" t="b">
        <v>1</v>
      </c>
      <c r="K3919" t="s">
        <v>24</v>
      </c>
      <c r="L3919" t="s">
        <v>22</v>
      </c>
      <c r="M3919">
        <v>145000</v>
      </c>
      <c r="O3919" t="s">
        <v>1388</v>
      </c>
      <c r="P3919" t="s">
        <v>7462</v>
      </c>
    </row>
    <row r="3920" spans="1:16" x14ac:dyDescent="0.55000000000000004">
      <c r="A3920" t="s">
        <v>40</v>
      </c>
      <c r="B3920" t="s">
        <v>7463</v>
      </c>
      <c r="C3920" t="s">
        <v>2701</v>
      </c>
      <c r="D3920" t="s">
        <v>3828</v>
      </c>
      <c r="E3920" t="s">
        <v>20</v>
      </c>
      <c r="F3920" t="b">
        <v>0</v>
      </c>
      <c r="G3920" t="s">
        <v>41</v>
      </c>
      <c r="H3920" s="4">
        <v>45711.543657407397</v>
      </c>
      <c r="I3920" t="b">
        <v>1</v>
      </c>
      <c r="J3920" t="b">
        <v>1</v>
      </c>
      <c r="K3920" t="s">
        <v>24</v>
      </c>
      <c r="L3920" t="s">
        <v>36</v>
      </c>
      <c r="N3920">
        <v>60</v>
      </c>
      <c r="O3920" t="s">
        <v>7464</v>
      </c>
      <c r="P3920" t="s">
        <v>7465</v>
      </c>
    </row>
    <row r="3921" spans="1:16" x14ac:dyDescent="0.55000000000000004">
      <c r="A3921" t="s">
        <v>19</v>
      </c>
      <c r="B3921" t="s">
        <v>7466</v>
      </c>
      <c r="C3921" t="s">
        <v>2765</v>
      </c>
      <c r="D3921" t="s">
        <v>3957</v>
      </c>
      <c r="E3921" t="s">
        <v>20</v>
      </c>
      <c r="F3921" t="b">
        <v>0</v>
      </c>
      <c r="G3921" t="s">
        <v>23</v>
      </c>
      <c r="H3921" s="4">
        <v>45711.581053240741</v>
      </c>
      <c r="I3921" t="b">
        <v>0</v>
      </c>
      <c r="J3921" t="b">
        <v>1</v>
      </c>
      <c r="K3921" t="s">
        <v>24</v>
      </c>
      <c r="L3921" t="s">
        <v>36</v>
      </c>
      <c r="N3921">
        <v>11.335000038146971</v>
      </c>
      <c r="O3921" t="s">
        <v>254</v>
      </c>
      <c r="P3921" t="s">
        <v>1637</v>
      </c>
    </row>
    <row r="3922" spans="1:16" x14ac:dyDescent="0.55000000000000004">
      <c r="A3922" t="s">
        <v>0</v>
      </c>
      <c r="B3922" t="s">
        <v>7549</v>
      </c>
      <c r="C3922" t="s">
        <v>484</v>
      </c>
      <c r="D3922" t="s">
        <v>3828</v>
      </c>
      <c r="E3922" t="s">
        <v>20</v>
      </c>
      <c r="F3922" t="b">
        <v>0</v>
      </c>
      <c r="G3922" t="s">
        <v>27</v>
      </c>
      <c r="H3922" s="4">
        <v>45711.583402777767</v>
      </c>
      <c r="I3922" t="b">
        <v>0</v>
      </c>
      <c r="J3922" t="b">
        <v>1</v>
      </c>
      <c r="K3922" t="s">
        <v>24</v>
      </c>
      <c r="L3922" t="s">
        <v>22</v>
      </c>
      <c r="M3922">
        <v>70000</v>
      </c>
      <c r="O3922" t="s">
        <v>7550</v>
      </c>
      <c r="P3922" t="s">
        <v>280</v>
      </c>
    </row>
    <row r="3923" spans="1:16" x14ac:dyDescent="0.55000000000000004">
      <c r="A3923" t="s">
        <v>0</v>
      </c>
      <c r="B3923" t="s">
        <v>7467</v>
      </c>
      <c r="C3923" t="s">
        <v>859</v>
      </c>
      <c r="D3923" t="s">
        <v>3957</v>
      </c>
      <c r="E3923" t="s">
        <v>20</v>
      </c>
      <c r="F3923" t="b">
        <v>0</v>
      </c>
      <c r="G3923" t="s">
        <v>27</v>
      </c>
      <c r="H3923" s="4">
        <v>45711.583518518521</v>
      </c>
      <c r="I3923" t="b">
        <v>0</v>
      </c>
      <c r="J3923" t="b">
        <v>1</v>
      </c>
      <c r="K3923" t="s">
        <v>24</v>
      </c>
      <c r="L3923" t="s">
        <v>36</v>
      </c>
      <c r="N3923">
        <v>24.014999389648441</v>
      </c>
      <c r="O3923" t="s">
        <v>7468</v>
      </c>
      <c r="P3923" t="s">
        <v>1304</v>
      </c>
    </row>
    <row r="3924" spans="1:16" x14ac:dyDescent="0.55000000000000004">
      <c r="A3924" t="s">
        <v>25</v>
      </c>
      <c r="B3924" t="s">
        <v>7521</v>
      </c>
      <c r="C3924" t="s">
        <v>82</v>
      </c>
      <c r="D3924" t="s">
        <v>3828</v>
      </c>
      <c r="E3924" t="s">
        <v>20</v>
      </c>
      <c r="F3924" t="b">
        <v>0</v>
      </c>
      <c r="G3924" t="s">
        <v>27</v>
      </c>
      <c r="H3924" s="4">
        <v>45711.584178240737</v>
      </c>
      <c r="I3924" t="b">
        <v>0</v>
      </c>
      <c r="J3924" t="b">
        <v>1</v>
      </c>
      <c r="K3924" t="s">
        <v>24</v>
      </c>
      <c r="L3924" t="s">
        <v>22</v>
      </c>
      <c r="M3924">
        <v>85210.5</v>
      </c>
      <c r="O3924" t="s">
        <v>7522</v>
      </c>
      <c r="P3924" t="s">
        <v>2884</v>
      </c>
    </row>
    <row r="3925" spans="1:16" x14ac:dyDescent="0.55000000000000004">
      <c r="A3925" t="s">
        <v>28</v>
      </c>
      <c r="B3925" t="s">
        <v>7469</v>
      </c>
      <c r="C3925" t="s">
        <v>24</v>
      </c>
      <c r="D3925" t="s">
        <v>3973</v>
      </c>
      <c r="E3925" t="s">
        <v>20</v>
      </c>
      <c r="F3925" t="b">
        <v>0</v>
      </c>
      <c r="G3925" t="s">
        <v>27</v>
      </c>
      <c r="H3925" s="4">
        <v>45711.585509259261</v>
      </c>
      <c r="I3925" t="b">
        <v>0</v>
      </c>
      <c r="J3925" t="b">
        <v>0</v>
      </c>
      <c r="K3925" t="s">
        <v>24</v>
      </c>
      <c r="L3925" t="s">
        <v>22</v>
      </c>
      <c r="M3925">
        <v>155000</v>
      </c>
      <c r="O3925" t="s">
        <v>7470</v>
      </c>
      <c r="P3925" t="s">
        <v>7471</v>
      </c>
    </row>
    <row r="3926" spans="1:16" x14ac:dyDescent="0.55000000000000004">
      <c r="A3926" t="s">
        <v>191</v>
      </c>
      <c r="B3926" t="s">
        <v>7472</v>
      </c>
      <c r="C3926" t="s">
        <v>972</v>
      </c>
      <c r="D3926" t="s">
        <v>4084</v>
      </c>
      <c r="E3926" t="s">
        <v>20</v>
      </c>
      <c r="F3926" t="b">
        <v>0</v>
      </c>
      <c r="G3926" t="s">
        <v>862</v>
      </c>
      <c r="H3926" s="4">
        <v>45711.589016203703</v>
      </c>
      <c r="I3926" t="b">
        <v>0</v>
      </c>
      <c r="J3926" t="b">
        <v>0</v>
      </c>
      <c r="K3926" t="s">
        <v>862</v>
      </c>
      <c r="L3926" t="s">
        <v>22</v>
      </c>
      <c r="M3926">
        <v>127500</v>
      </c>
      <c r="O3926" t="s">
        <v>7473</v>
      </c>
      <c r="P3926" t="s">
        <v>7474</v>
      </c>
    </row>
    <row r="3927" spans="1:16" x14ac:dyDescent="0.55000000000000004">
      <c r="A3927" t="s">
        <v>0</v>
      </c>
      <c r="B3927" t="s">
        <v>5357</v>
      </c>
      <c r="C3927" t="s">
        <v>5358</v>
      </c>
      <c r="D3927" t="s">
        <v>3828</v>
      </c>
      <c r="E3927" t="s">
        <v>219</v>
      </c>
      <c r="F3927" t="b">
        <v>0</v>
      </c>
      <c r="G3927" t="s">
        <v>27</v>
      </c>
      <c r="H3927" s="4">
        <v>45711.625069444453</v>
      </c>
      <c r="I3927" t="b">
        <v>1</v>
      </c>
      <c r="J3927" t="b">
        <v>1</v>
      </c>
      <c r="K3927" t="s">
        <v>24</v>
      </c>
      <c r="L3927" t="s">
        <v>36</v>
      </c>
      <c r="N3927">
        <v>26.494998931884769</v>
      </c>
      <c r="O3927" t="s">
        <v>3769</v>
      </c>
      <c r="P3927" t="s">
        <v>1702</v>
      </c>
    </row>
    <row r="3928" spans="1:16" x14ac:dyDescent="0.55000000000000004">
      <c r="A3928" t="s">
        <v>0</v>
      </c>
      <c r="B3928" t="s">
        <v>7475</v>
      </c>
      <c r="C3928" t="s">
        <v>179</v>
      </c>
      <c r="D3928" t="s">
        <v>2208</v>
      </c>
      <c r="E3928" t="s">
        <v>20</v>
      </c>
      <c r="F3928" t="b">
        <v>0</v>
      </c>
      <c r="G3928" t="s">
        <v>27</v>
      </c>
      <c r="H3928" s="4">
        <v>45711.625173611108</v>
      </c>
      <c r="I3928" t="b">
        <v>0</v>
      </c>
      <c r="J3928" t="b">
        <v>0</v>
      </c>
      <c r="K3928" t="s">
        <v>24</v>
      </c>
      <c r="L3928" t="s">
        <v>22</v>
      </c>
      <c r="M3928">
        <v>61750</v>
      </c>
      <c r="O3928" t="s">
        <v>7476</v>
      </c>
      <c r="P3928" t="s">
        <v>7477</v>
      </c>
    </row>
    <row r="3929" spans="1:16" x14ac:dyDescent="0.55000000000000004">
      <c r="A3929" t="s">
        <v>0</v>
      </c>
      <c r="B3929" t="s">
        <v>7478</v>
      </c>
      <c r="C3929" t="s">
        <v>2883</v>
      </c>
      <c r="D3929" t="s">
        <v>3828</v>
      </c>
      <c r="E3929" t="s">
        <v>51</v>
      </c>
      <c r="F3929" t="b">
        <v>0</v>
      </c>
      <c r="G3929" t="s">
        <v>30</v>
      </c>
      <c r="H3929" s="4">
        <v>45711.625601851847</v>
      </c>
      <c r="I3929" t="b">
        <v>1</v>
      </c>
      <c r="J3929" t="b">
        <v>0</v>
      </c>
      <c r="K3929" t="s">
        <v>24</v>
      </c>
      <c r="L3929" t="s">
        <v>36</v>
      </c>
      <c r="N3929">
        <v>53.5</v>
      </c>
      <c r="O3929" t="s">
        <v>7479</v>
      </c>
      <c r="P3929" t="s">
        <v>338</v>
      </c>
    </row>
    <row r="3930" spans="1:16" x14ac:dyDescent="0.55000000000000004">
      <c r="A3930" t="s">
        <v>1</v>
      </c>
      <c r="B3930" t="s">
        <v>4444</v>
      </c>
      <c r="C3930" t="s">
        <v>122</v>
      </c>
      <c r="D3930" t="s">
        <v>3973</v>
      </c>
      <c r="E3930" t="s">
        <v>20</v>
      </c>
      <c r="F3930" t="b">
        <v>0</v>
      </c>
      <c r="G3930" t="s">
        <v>52</v>
      </c>
      <c r="H3930" s="4">
        <v>45711.625740740739</v>
      </c>
      <c r="I3930" t="b">
        <v>0</v>
      </c>
      <c r="J3930" t="b">
        <v>1</v>
      </c>
      <c r="K3930" t="s">
        <v>24</v>
      </c>
      <c r="L3930" t="s">
        <v>22</v>
      </c>
      <c r="M3930">
        <v>222545</v>
      </c>
      <c r="O3930" t="s">
        <v>759</v>
      </c>
      <c r="P3930" t="s">
        <v>2237</v>
      </c>
    </row>
    <row r="3931" spans="1:16" x14ac:dyDescent="0.55000000000000004">
      <c r="A3931" t="s">
        <v>1</v>
      </c>
      <c r="B3931" t="s">
        <v>7480</v>
      </c>
      <c r="C3931" t="s">
        <v>82</v>
      </c>
      <c r="D3931" t="s">
        <v>4084</v>
      </c>
      <c r="E3931" t="s">
        <v>20</v>
      </c>
      <c r="F3931" t="b">
        <v>0</v>
      </c>
      <c r="G3931" t="s">
        <v>27</v>
      </c>
      <c r="H3931" s="4">
        <v>45711.626018518517</v>
      </c>
      <c r="I3931" t="b">
        <v>0</v>
      </c>
      <c r="J3931" t="b">
        <v>0</v>
      </c>
      <c r="K3931" t="s">
        <v>24</v>
      </c>
      <c r="L3931" t="s">
        <v>22</v>
      </c>
      <c r="M3931">
        <v>155000</v>
      </c>
      <c r="O3931" t="s">
        <v>377</v>
      </c>
      <c r="P3931" t="s">
        <v>3559</v>
      </c>
    </row>
    <row r="3932" spans="1:16" x14ac:dyDescent="0.55000000000000004">
      <c r="A3932" t="s">
        <v>2</v>
      </c>
      <c r="B3932" t="s">
        <v>7481</v>
      </c>
      <c r="C3932" t="s">
        <v>24</v>
      </c>
      <c r="D3932" t="s">
        <v>4328</v>
      </c>
      <c r="E3932" t="s">
        <v>20</v>
      </c>
      <c r="F3932" t="b">
        <v>0</v>
      </c>
      <c r="G3932" t="s">
        <v>27</v>
      </c>
      <c r="H3932" s="4">
        <v>45711.626979166656</v>
      </c>
      <c r="I3932" t="b">
        <v>0</v>
      </c>
      <c r="J3932" t="b">
        <v>0</v>
      </c>
      <c r="K3932" t="s">
        <v>24</v>
      </c>
      <c r="L3932" t="s">
        <v>22</v>
      </c>
      <c r="M3932">
        <v>126500</v>
      </c>
      <c r="O3932" t="s">
        <v>7482</v>
      </c>
      <c r="P3932" t="s">
        <v>7483</v>
      </c>
    </row>
    <row r="3933" spans="1:16" x14ac:dyDescent="0.55000000000000004">
      <c r="A3933" t="s">
        <v>0</v>
      </c>
      <c r="B3933" t="s">
        <v>2760</v>
      </c>
      <c r="C3933" t="s">
        <v>236</v>
      </c>
      <c r="D3933" t="s">
        <v>2208</v>
      </c>
      <c r="E3933" t="s">
        <v>20</v>
      </c>
      <c r="F3933" t="b">
        <v>0</v>
      </c>
      <c r="G3933" t="s">
        <v>27</v>
      </c>
      <c r="H3933" s="4">
        <v>45711.666817129633</v>
      </c>
      <c r="I3933" t="b">
        <v>0</v>
      </c>
      <c r="J3933" t="b">
        <v>1</v>
      </c>
      <c r="K3933" t="s">
        <v>24</v>
      </c>
      <c r="L3933" t="s">
        <v>22</v>
      </c>
      <c r="M3933">
        <v>120000</v>
      </c>
      <c r="O3933" t="s">
        <v>301</v>
      </c>
      <c r="P3933" t="s">
        <v>7484</v>
      </c>
    </row>
    <row r="3934" spans="1:16" x14ac:dyDescent="0.55000000000000004">
      <c r="A3934" t="s">
        <v>0</v>
      </c>
      <c r="B3934" t="s">
        <v>7485</v>
      </c>
      <c r="C3934" t="s">
        <v>179</v>
      </c>
      <c r="D3934" t="s">
        <v>3828</v>
      </c>
      <c r="E3934" t="s">
        <v>20</v>
      </c>
      <c r="F3934" t="b">
        <v>0</v>
      </c>
      <c r="G3934" t="s">
        <v>27</v>
      </c>
      <c r="H3934" s="4">
        <v>45711.66684027778</v>
      </c>
      <c r="I3934" t="b">
        <v>0</v>
      </c>
      <c r="J3934" t="b">
        <v>1</v>
      </c>
      <c r="K3934" t="s">
        <v>24</v>
      </c>
      <c r="L3934" t="s">
        <v>22</v>
      </c>
      <c r="M3934">
        <v>79871.5</v>
      </c>
      <c r="O3934" t="s">
        <v>3851</v>
      </c>
      <c r="P3934" t="s">
        <v>7486</v>
      </c>
    </row>
    <row r="3935" spans="1:16" x14ac:dyDescent="0.55000000000000004">
      <c r="A3935" t="s">
        <v>139</v>
      </c>
      <c r="B3935" t="s">
        <v>277</v>
      </c>
      <c r="C3935" t="s">
        <v>1065</v>
      </c>
      <c r="D3935" t="s">
        <v>3973</v>
      </c>
      <c r="E3935" t="s">
        <v>20</v>
      </c>
      <c r="F3935" t="b">
        <v>0</v>
      </c>
      <c r="G3935" t="s">
        <v>35</v>
      </c>
      <c r="H3935" s="4">
        <v>45711.667071759257</v>
      </c>
      <c r="I3935" t="b">
        <v>0</v>
      </c>
      <c r="J3935" t="b">
        <v>0</v>
      </c>
      <c r="K3935" t="s">
        <v>24</v>
      </c>
      <c r="L3935" t="s">
        <v>36</v>
      </c>
      <c r="N3935">
        <v>60</v>
      </c>
      <c r="O3935" t="s">
        <v>200</v>
      </c>
      <c r="P3935" t="s">
        <v>7539</v>
      </c>
    </row>
    <row r="3936" spans="1:16" x14ac:dyDescent="0.55000000000000004">
      <c r="A3936" t="s">
        <v>139</v>
      </c>
      <c r="B3936" t="s">
        <v>7487</v>
      </c>
      <c r="C3936" t="s">
        <v>1421</v>
      </c>
      <c r="D3936" t="s">
        <v>3828</v>
      </c>
      <c r="E3936" t="s">
        <v>20</v>
      </c>
      <c r="F3936" t="b">
        <v>0</v>
      </c>
      <c r="G3936" t="s">
        <v>52</v>
      </c>
      <c r="H3936" s="4">
        <v>45711.667858796303</v>
      </c>
      <c r="I3936" t="b">
        <v>0</v>
      </c>
      <c r="J3936" t="b">
        <v>1</v>
      </c>
      <c r="K3936" t="s">
        <v>24</v>
      </c>
      <c r="L3936" t="s">
        <v>22</v>
      </c>
      <c r="M3936">
        <v>120000</v>
      </c>
      <c r="O3936" t="s">
        <v>7488</v>
      </c>
      <c r="P3936" t="s">
        <v>7489</v>
      </c>
    </row>
    <row r="3937" spans="1:16" x14ac:dyDescent="0.55000000000000004">
      <c r="A3937" t="s">
        <v>40</v>
      </c>
      <c r="B3937" t="s">
        <v>7490</v>
      </c>
      <c r="C3937" t="s">
        <v>825</v>
      </c>
      <c r="D3937" t="s">
        <v>3828</v>
      </c>
      <c r="E3937" t="s">
        <v>20</v>
      </c>
      <c r="F3937" t="b">
        <v>0</v>
      </c>
      <c r="G3937" t="s">
        <v>27</v>
      </c>
      <c r="H3937" s="4">
        <v>45711.668009259258</v>
      </c>
      <c r="I3937" t="b">
        <v>1</v>
      </c>
      <c r="J3937" t="b">
        <v>1</v>
      </c>
      <c r="K3937" t="s">
        <v>24</v>
      </c>
      <c r="L3937" t="s">
        <v>22</v>
      </c>
      <c r="M3937">
        <v>147500</v>
      </c>
      <c r="O3937" t="s">
        <v>2576</v>
      </c>
      <c r="P3937" t="s">
        <v>7491</v>
      </c>
    </row>
    <row r="3938" spans="1:16" x14ac:dyDescent="0.55000000000000004">
      <c r="A3938" t="s">
        <v>0</v>
      </c>
      <c r="B3938" t="s">
        <v>7540</v>
      </c>
      <c r="C3938" t="s">
        <v>2716</v>
      </c>
      <c r="D3938" t="s">
        <v>3973</v>
      </c>
      <c r="E3938" t="s">
        <v>20</v>
      </c>
      <c r="F3938" t="b">
        <v>0</v>
      </c>
      <c r="G3938" t="s">
        <v>23</v>
      </c>
      <c r="H3938" s="4">
        <v>45711.700891203713</v>
      </c>
      <c r="I3938" t="b">
        <v>0</v>
      </c>
      <c r="J3938" t="b">
        <v>1</v>
      </c>
      <c r="K3938" t="s">
        <v>24</v>
      </c>
      <c r="L3938" t="s">
        <v>22</v>
      </c>
      <c r="M3938">
        <v>74100</v>
      </c>
      <c r="O3938" t="s">
        <v>5949</v>
      </c>
      <c r="P3938" t="s">
        <v>7541</v>
      </c>
    </row>
    <row r="3939" spans="1:16" x14ac:dyDescent="0.55000000000000004">
      <c r="A3939" t="s">
        <v>0</v>
      </c>
      <c r="B3939" t="s">
        <v>0</v>
      </c>
      <c r="C3939" t="s">
        <v>76</v>
      </c>
      <c r="D3939" t="s">
        <v>4090</v>
      </c>
      <c r="E3939" t="s">
        <v>20</v>
      </c>
      <c r="F3939" t="b">
        <v>0</v>
      </c>
      <c r="G3939" t="s">
        <v>41</v>
      </c>
      <c r="H3939" s="4">
        <v>45711.708738425928</v>
      </c>
      <c r="I3939" t="b">
        <v>0</v>
      </c>
      <c r="J3939" t="b">
        <v>0</v>
      </c>
      <c r="K3939" t="s">
        <v>24</v>
      </c>
      <c r="L3939" t="s">
        <v>36</v>
      </c>
      <c r="N3939">
        <v>37.5</v>
      </c>
      <c r="O3939" t="s">
        <v>712</v>
      </c>
      <c r="P3939" t="s">
        <v>1904</v>
      </c>
    </row>
    <row r="3940" spans="1:16" x14ac:dyDescent="0.55000000000000004">
      <c r="A3940" t="s">
        <v>139</v>
      </c>
      <c r="B3940" t="s">
        <v>7523</v>
      </c>
      <c r="C3940" t="s">
        <v>151</v>
      </c>
      <c r="D3940" t="s">
        <v>3973</v>
      </c>
      <c r="E3940" t="s">
        <v>20</v>
      </c>
      <c r="F3940" t="b">
        <v>0</v>
      </c>
      <c r="G3940" t="s">
        <v>30</v>
      </c>
      <c r="H3940" s="4">
        <v>45711.709236111114</v>
      </c>
      <c r="I3940" t="b">
        <v>0</v>
      </c>
      <c r="J3940" t="b">
        <v>0</v>
      </c>
      <c r="K3940" t="s">
        <v>24</v>
      </c>
      <c r="L3940" t="s">
        <v>36</v>
      </c>
      <c r="N3940">
        <v>22</v>
      </c>
      <c r="O3940" t="s">
        <v>7524</v>
      </c>
      <c r="P3940" t="s">
        <v>2808</v>
      </c>
    </row>
    <row r="3941" spans="1:16" x14ac:dyDescent="0.55000000000000004">
      <c r="A3941" t="s">
        <v>2</v>
      </c>
      <c r="B3941" t="s">
        <v>417</v>
      </c>
      <c r="C3941" t="s">
        <v>908</v>
      </c>
      <c r="D3941" t="s">
        <v>3828</v>
      </c>
      <c r="E3941" t="s">
        <v>20</v>
      </c>
      <c r="F3941" t="b">
        <v>0</v>
      </c>
      <c r="G3941" t="s">
        <v>27</v>
      </c>
      <c r="H3941" s="4">
        <v>45711.710324074083</v>
      </c>
      <c r="I3941" t="b">
        <v>0</v>
      </c>
      <c r="J3941" t="b">
        <v>0</v>
      </c>
      <c r="K3941" t="s">
        <v>24</v>
      </c>
      <c r="L3941" t="s">
        <v>22</v>
      </c>
      <c r="M3941">
        <v>90094.2578125</v>
      </c>
      <c r="O3941" t="s">
        <v>6068</v>
      </c>
      <c r="P3941" t="s">
        <v>6069</v>
      </c>
    </row>
    <row r="3942" spans="1:16" x14ac:dyDescent="0.55000000000000004">
      <c r="A3942" t="s">
        <v>2</v>
      </c>
      <c r="B3942" t="s">
        <v>2337</v>
      </c>
      <c r="C3942" t="s">
        <v>49</v>
      </c>
      <c r="D3942" t="s">
        <v>3973</v>
      </c>
      <c r="E3942" t="s">
        <v>20</v>
      </c>
      <c r="F3942" t="b">
        <v>0</v>
      </c>
      <c r="G3942" t="s">
        <v>30</v>
      </c>
      <c r="H3942" s="4">
        <v>45711.711342592593</v>
      </c>
      <c r="I3942" t="b">
        <v>0</v>
      </c>
      <c r="J3942" t="b">
        <v>0</v>
      </c>
      <c r="K3942" t="s">
        <v>24</v>
      </c>
      <c r="L3942" t="s">
        <v>22</v>
      </c>
      <c r="M3942">
        <v>350000</v>
      </c>
      <c r="O3942" t="s">
        <v>3634</v>
      </c>
      <c r="P3942" t="s">
        <v>7163</v>
      </c>
    </row>
    <row r="3943" spans="1:16" x14ac:dyDescent="0.55000000000000004">
      <c r="A3943" t="s">
        <v>139</v>
      </c>
      <c r="B3943" t="s">
        <v>2929</v>
      </c>
      <c r="C3943" t="s">
        <v>3238</v>
      </c>
      <c r="D3943" t="s">
        <v>3973</v>
      </c>
      <c r="E3943" t="s">
        <v>20</v>
      </c>
      <c r="F3943" t="b">
        <v>0</v>
      </c>
      <c r="G3943" t="s">
        <v>41</v>
      </c>
      <c r="H3943" s="4">
        <v>45711.7503125</v>
      </c>
      <c r="I3943" t="b">
        <v>0</v>
      </c>
      <c r="J3943" t="b">
        <v>1</v>
      </c>
      <c r="K3943" t="s">
        <v>24</v>
      </c>
      <c r="L3943" t="s">
        <v>22</v>
      </c>
      <c r="M3943">
        <v>103900</v>
      </c>
      <c r="O3943" t="s">
        <v>4329</v>
      </c>
      <c r="P3943" t="s">
        <v>7492</v>
      </c>
    </row>
    <row r="3944" spans="1:16" x14ac:dyDescent="0.55000000000000004">
      <c r="A3944" t="s">
        <v>139</v>
      </c>
      <c r="B3944" t="s">
        <v>7493</v>
      </c>
      <c r="C3944" t="s">
        <v>151</v>
      </c>
      <c r="D3944" t="s">
        <v>3828</v>
      </c>
      <c r="E3944" t="s">
        <v>51</v>
      </c>
      <c r="F3944" t="b">
        <v>0</v>
      </c>
      <c r="G3944" t="s">
        <v>30</v>
      </c>
      <c r="H3944" s="4">
        <v>45711.750902777778</v>
      </c>
      <c r="I3944" t="b">
        <v>1</v>
      </c>
      <c r="J3944" t="b">
        <v>0</v>
      </c>
      <c r="K3944" t="s">
        <v>24</v>
      </c>
      <c r="L3944" t="s">
        <v>36</v>
      </c>
      <c r="N3944">
        <v>38</v>
      </c>
      <c r="O3944" t="s">
        <v>6991</v>
      </c>
    </row>
    <row r="3945" spans="1:16" x14ac:dyDescent="0.55000000000000004">
      <c r="A3945" t="s">
        <v>2</v>
      </c>
      <c r="B3945" t="s">
        <v>7494</v>
      </c>
      <c r="C3945" t="s">
        <v>945</v>
      </c>
      <c r="D3945" t="s">
        <v>3600</v>
      </c>
      <c r="E3945" t="s">
        <v>20</v>
      </c>
      <c r="F3945" t="b">
        <v>0</v>
      </c>
      <c r="G3945" t="s">
        <v>27</v>
      </c>
      <c r="H3945" s="4">
        <v>45711.751388888893</v>
      </c>
      <c r="I3945" t="b">
        <v>1</v>
      </c>
      <c r="J3945" t="b">
        <v>1</v>
      </c>
      <c r="K3945" t="s">
        <v>24</v>
      </c>
      <c r="L3945" t="s">
        <v>22</v>
      </c>
      <c r="M3945">
        <v>145000</v>
      </c>
      <c r="O3945" t="s">
        <v>7495</v>
      </c>
      <c r="P3945" t="s">
        <v>7496</v>
      </c>
    </row>
    <row r="3946" spans="1:16" x14ac:dyDescent="0.55000000000000004">
      <c r="A3946" t="s">
        <v>19</v>
      </c>
      <c r="B3946" t="s">
        <v>7497</v>
      </c>
      <c r="C3946" t="s">
        <v>122</v>
      </c>
      <c r="D3946" t="s">
        <v>3973</v>
      </c>
      <c r="E3946" t="s">
        <v>20</v>
      </c>
      <c r="F3946" t="b">
        <v>0</v>
      </c>
      <c r="G3946" t="s">
        <v>52</v>
      </c>
      <c r="H3946" s="4">
        <v>45711.75240740741</v>
      </c>
      <c r="I3946" t="b">
        <v>1</v>
      </c>
      <c r="J3946" t="b">
        <v>0</v>
      </c>
      <c r="K3946" t="s">
        <v>24</v>
      </c>
      <c r="L3946" t="s">
        <v>22</v>
      </c>
      <c r="M3946">
        <v>112116</v>
      </c>
      <c r="O3946" t="s">
        <v>554</v>
      </c>
      <c r="P3946" t="s">
        <v>7498</v>
      </c>
    </row>
    <row r="3947" spans="1:16" x14ac:dyDescent="0.55000000000000004">
      <c r="A3947" t="s">
        <v>0</v>
      </c>
      <c r="B3947" t="s">
        <v>4251</v>
      </c>
      <c r="C3947" t="s">
        <v>3519</v>
      </c>
      <c r="D3947" t="s">
        <v>3973</v>
      </c>
      <c r="E3947" t="s">
        <v>20</v>
      </c>
      <c r="F3947" t="b">
        <v>0</v>
      </c>
      <c r="G3947" t="s">
        <v>27</v>
      </c>
      <c r="H3947" s="4">
        <v>45711.791770833333</v>
      </c>
      <c r="I3947" t="b">
        <v>1</v>
      </c>
      <c r="J3947" t="b">
        <v>0</v>
      </c>
      <c r="K3947" t="s">
        <v>24</v>
      </c>
      <c r="L3947" t="s">
        <v>22</v>
      </c>
      <c r="M3947">
        <v>70000</v>
      </c>
      <c r="O3947" t="s">
        <v>7499</v>
      </c>
      <c r="P3947" t="s">
        <v>1075</v>
      </c>
    </row>
    <row r="3948" spans="1:16" x14ac:dyDescent="0.55000000000000004">
      <c r="A3948" t="s">
        <v>1</v>
      </c>
      <c r="B3948" t="s">
        <v>7500</v>
      </c>
      <c r="C3948" t="s">
        <v>624</v>
      </c>
      <c r="D3948" t="s">
        <v>3973</v>
      </c>
      <c r="E3948" t="s">
        <v>20</v>
      </c>
      <c r="F3948" t="b">
        <v>0</v>
      </c>
      <c r="G3948" t="s">
        <v>35</v>
      </c>
      <c r="H3948" s="4">
        <v>45711.792164351849</v>
      </c>
      <c r="I3948" t="b">
        <v>0</v>
      </c>
      <c r="J3948" t="b">
        <v>1</v>
      </c>
      <c r="K3948" t="s">
        <v>24</v>
      </c>
      <c r="L3948" t="s">
        <v>22</v>
      </c>
      <c r="M3948">
        <v>184000</v>
      </c>
      <c r="O3948" t="s">
        <v>65</v>
      </c>
      <c r="P3948" t="s">
        <v>66</v>
      </c>
    </row>
    <row r="3949" spans="1:16" x14ac:dyDescent="0.55000000000000004">
      <c r="A3949" t="s">
        <v>2</v>
      </c>
      <c r="B3949" t="s">
        <v>7244</v>
      </c>
      <c r="C3949" t="s">
        <v>322</v>
      </c>
      <c r="D3949" t="s">
        <v>3973</v>
      </c>
      <c r="E3949" t="s">
        <v>20</v>
      </c>
      <c r="F3949" t="b">
        <v>0</v>
      </c>
      <c r="G3949" t="s">
        <v>41</v>
      </c>
      <c r="H3949" s="4">
        <v>45711.792210648149</v>
      </c>
      <c r="I3949" t="b">
        <v>0</v>
      </c>
      <c r="J3949" t="b">
        <v>1</v>
      </c>
      <c r="K3949" t="s">
        <v>24</v>
      </c>
      <c r="L3949" t="s">
        <v>22</v>
      </c>
      <c r="M3949">
        <v>193500</v>
      </c>
      <c r="O3949" t="s">
        <v>3973</v>
      </c>
      <c r="P3949" t="s">
        <v>7245</v>
      </c>
    </row>
    <row r="3950" spans="1:16" x14ac:dyDescent="0.55000000000000004">
      <c r="A3950" t="s">
        <v>2</v>
      </c>
      <c r="B3950" t="s">
        <v>7542</v>
      </c>
      <c r="C3950" t="s">
        <v>1588</v>
      </c>
      <c r="D3950" t="s">
        <v>7543</v>
      </c>
      <c r="E3950" t="s">
        <v>20</v>
      </c>
      <c r="F3950" t="b">
        <v>0</v>
      </c>
      <c r="G3950" t="s">
        <v>27</v>
      </c>
      <c r="H3950" s="4">
        <v>45711.792962962973</v>
      </c>
      <c r="I3950" t="b">
        <v>0</v>
      </c>
      <c r="J3950" t="b">
        <v>0</v>
      </c>
      <c r="K3950" t="s">
        <v>24</v>
      </c>
      <c r="L3950" t="s">
        <v>22</v>
      </c>
      <c r="M3950">
        <v>90000</v>
      </c>
      <c r="O3950" t="s">
        <v>7544</v>
      </c>
      <c r="P3950" t="s">
        <v>7545</v>
      </c>
    </row>
    <row r="3951" spans="1:16" x14ac:dyDescent="0.55000000000000004">
      <c r="A3951" t="s">
        <v>1</v>
      </c>
      <c r="B3951" t="s">
        <v>5990</v>
      </c>
      <c r="C3951" t="s">
        <v>3891</v>
      </c>
      <c r="D3951" t="s">
        <v>3828</v>
      </c>
      <c r="E3951" t="s">
        <v>20</v>
      </c>
      <c r="F3951" t="b">
        <v>0</v>
      </c>
      <c r="G3951" t="s">
        <v>27</v>
      </c>
      <c r="H3951" s="4">
        <v>45711.793854166674</v>
      </c>
      <c r="I3951" t="b">
        <v>0</v>
      </c>
      <c r="J3951" t="b">
        <v>1</v>
      </c>
      <c r="K3951" t="s">
        <v>24</v>
      </c>
      <c r="L3951" t="s">
        <v>22</v>
      </c>
      <c r="M3951">
        <v>120000</v>
      </c>
      <c r="O3951" t="s">
        <v>3892</v>
      </c>
      <c r="P3951" t="s">
        <v>5991</v>
      </c>
    </row>
    <row r="3952" spans="1:16" x14ac:dyDescent="0.55000000000000004">
      <c r="A3952" t="s">
        <v>1</v>
      </c>
      <c r="B3952" t="s">
        <v>3477</v>
      </c>
      <c r="C3952" t="s">
        <v>155</v>
      </c>
      <c r="D3952" t="s">
        <v>3973</v>
      </c>
      <c r="E3952" t="s">
        <v>51</v>
      </c>
      <c r="F3952" t="b">
        <v>0</v>
      </c>
      <c r="G3952" t="s">
        <v>27</v>
      </c>
      <c r="H3952" s="4">
        <v>45711.794027777767</v>
      </c>
      <c r="I3952" t="b">
        <v>0</v>
      </c>
      <c r="J3952" t="b">
        <v>1</v>
      </c>
      <c r="K3952" t="s">
        <v>24</v>
      </c>
      <c r="L3952" t="s">
        <v>36</v>
      </c>
      <c r="N3952">
        <v>45</v>
      </c>
      <c r="O3952" t="s">
        <v>270</v>
      </c>
      <c r="P3952" t="s">
        <v>1851</v>
      </c>
    </row>
    <row r="3953" spans="1:16" x14ac:dyDescent="0.55000000000000004">
      <c r="A3953" t="s">
        <v>89</v>
      </c>
      <c r="B3953" t="s">
        <v>7501</v>
      </c>
      <c r="C3953" t="s">
        <v>44</v>
      </c>
      <c r="D3953" t="s">
        <v>3973</v>
      </c>
      <c r="E3953" t="s">
        <v>20</v>
      </c>
      <c r="F3953" t="b">
        <v>0</v>
      </c>
      <c r="G3953" t="s">
        <v>41</v>
      </c>
      <c r="H3953" s="4">
        <v>45711.83</v>
      </c>
      <c r="I3953" t="b">
        <v>0</v>
      </c>
      <c r="J3953" t="b">
        <v>0</v>
      </c>
      <c r="K3953" t="s">
        <v>24</v>
      </c>
      <c r="L3953" t="s">
        <v>22</v>
      </c>
      <c r="M3953">
        <v>144000</v>
      </c>
      <c r="O3953" t="s">
        <v>7502</v>
      </c>
      <c r="P3953" t="s">
        <v>7503</v>
      </c>
    </row>
    <row r="3954" spans="1:16" x14ac:dyDescent="0.55000000000000004">
      <c r="A3954" t="s">
        <v>40</v>
      </c>
      <c r="B3954" t="s">
        <v>57</v>
      </c>
      <c r="C3954" t="s">
        <v>179</v>
      </c>
      <c r="D3954" t="s">
        <v>3973</v>
      </c>
      <c r="E3954" t="s">
        <v>20</v>
      </c>
      <c r="F3954" t="b">
        <v>0</v>
      </c>
      <c r="G3954" t="s">
        <v>52</v>
      </c>
      <c r="H3954" s="4">
        <v>45711.832152777781</v>
      </c>
      <c r="I3954" t="b">
        <v>0</v>
      </c>
      <c r="J3954" t="b">
        <v>1</v>
      </c>
      <c r="K3954" t="s">
        <v>24</v>
      </c>
      <c r="L3954" t="s">
        <v>22</v>
      </c>
      <c r="M3954">
        <v>139105</v>
      </c>
      <c r="O3954" t="s">
        <v>1856</v>
      </c>
      <c r="P3954" t="s">
        <v>2720</v>
      </c>
    </row>
    <row r="3955" spans="1:16" x14ac:dyDescent="0.55000000000000004">
      <c r="A3955" t="s">
        <v>0</v>
      </c>
      <c r="B3955" t="s">
        <v>7504</v>
      </c>
      <c r="C3955" t="s">
        <v>203</v>
      </c>
      <c r="D3955" t="s">
        <v>3973</v>
      </c>
      <c r="E3955" t="s">
        <v>20</v>
      </c>
      <c r="F3955" t="b">
        <v>0</v>
      </c>
      <c r="G3955" t="s">
        <v>23</v>
      </c>
      <c r="H3955" s="4">
        <v>45711.832256944443</v>
      </c>
      <c r="I3955" t="b">
        <v>1</v>
      </c>
      <c r="J3955" t="b">
        <v>1</v>
      </c>
      <c r="K3955" t="s">
        <v>24</v>
      </c>
      <c r="L3955" t="s">
        <v>22</v>
      </c>
      <c r="M3955">
        <v>85000</v>
      </c>
      <c r="O3955" t="s">
        <v>4675</v>
      </c>
      <c r="P3955" t="s">
        <v>204</v>
      </c>
    </row>
    <row r="3956" spans="1:16" x14ac:dyDescent="0.55000000000000004">
      <c r="A3956" t="s">
        <v>0</v>
      </c>
      <c r="B3956" t="s">
        <v>1219</v>
      </c>
      <c r="C3956" t="s">
        <v>64</v>
      </c>
      <c r="D3956" t="s">
        <v>6851</v>
      </c>
      <c r="E3956" t="s">
        <v>20</v>
      </c>
      <c r="F3956" t="b">
        <v>0</v>
      </c>
      <c r="G3956" t="s">
        <v>52</v>
      </c>
      <c r="H3956" s="4">
        <v>45711.834317129629</v>
      </c>
      <c r="I3956" t="b">
        <v>1</v>
      </c>
      <c r="J3956" t="b">
        <v>0</v>
      </c>
      <c r="K3956" t="s">
        <v>24</v>
      </c>
      <c r="L3956" t="s">
        <v>36</v>
      </c>
      <c r="N3956">
        <v>37.5</v>
      </c>
      <c r="O3956" t="s">
        <v>131</v>
      </c>
      <c r="P3956" t="s">
        <v>1463</v>
      </c>
    </row>
    <row r="3957" spans="1:16" x14ac:dyDescent="0.55000000000000004">
      <c r="A3957" t="s">
        <v>0</v>
      </c>
      <c r="B3957" t="s">
        <v>7505</v>
      </c>
      <c r="C3957" t="s">
        <v>2015</v>
      </c>
      <c r="D3957" t="s">
        <v>3973</v>
      </c>
      <c r="E3957" t="s">
        <v>51</v>
      </c>
      <c r="F3957" t="b">
        <v>0</v>
      </c>
      <c r="G3957" t="s">
        <v>27</v>
      </c>
      <c r="H3957" s="4">
        <v>45711.834456018521</v>
      </c>
      <c r="I3957" t="b">
        <v>0</v>
      </c>
      <c r="J3957" t="b">
        <v>0</v>
      </c>
      <c r="K3957" t="s">
        <v>24</v>
      </c>
      <c r="L3957" t="s">
        <v>36</v>
      </c>
      <c r="N3957">
        <v>30</v>
      </c>
      <c r="O3957" t="s">
        <v>1137</v>
      </c>
      <c r="P3957" t="s">
        <v>1687</v>
      </c>
    </row>
    <row r="3958" spans="1:16" x14ac:dyDescent="0.55000000000000004">
      <c r="A3958" t="s">
        <v>0</v>
      </c>
      <c r="B3958" t="s">
        <v>1632</v>
      </c>
      <c r="C3958" t="s">
        <v>967</v>
      </c>
      <c r="D3958" t="s">
        <v>3973</v>
      </c>
      <c r="E3958" t="s">
        <v>20</v>
      </c>
      <c r="F3958" t="b">
        <v>0</v>
      </c>
      <c r="G3958" t="s">
        <v>27</v>
      </c>
      <c r="H3958" s="4">
        <v>45711.834837962961</v>
      </c>
      <c r="I3958" t="b">
        <v>1</v>
      </c>
      <c r="J3958" t="b">
        <v>0</v>
      </c>
      <c r="K3958" t="s">
        <v>24</v>
      </c>
      <c r="L3958" t="s">
        <v>22</v>
      </c>
      <c r="M3958">
        <v>105000</v>
      </c>
      <c r="O3958" t="s">
        <v>482</v>
      </c>
      <c r="P3958" t="s">
        <v>7546</v>
      </c>
    </row>
    <row r="3959" spans="1:16" x14ac:dyDescent="0.55000000000000004">
      <c r="A3959" t="s">
        <v>0</v>
      </c>
      <c r="B3959" t="s">
        <v>7506</v>
      </c>
      <c r="C3959" t="s">
        <v>966</v>
      </c>
      <c r="D3959" t="s">
        <v>3957</v>
      </c>
      <c r="E3959" t="s">
        <v>20</v>
      </c>
      <c r="F3959" t="b">
        <v>0</v>
      </c>
      <c r="G3959" t="s">
        <v>30</v>
      </c>
      <c r="H3959" s="4">
        <v>45711.836087962962</v>
      </c>
      <c r="I3959" t="b">
        <v>0</v>
      </c>
      <c r="J3959" t="b">
        <v>0</v>
      </c>
      <c r="K3959" t="s">
        <v>24</v>
      </c>
      <c r="L3959" t="s">
        <v>36</v>
      </c>
      <c r="N3959">
        <v>25</v>
      </c>
      <c r="O3959" t="s">
        <v>7507</v>
      </c>
      <c r="P3959" t="s">
        <v>7508</v>
      </c>
    </row>
    <row r="3960" spans="1:16" x14ac:dyDescent="0.55000000000000004">
      <c r="A3960" t="s">
        <v>0</v>
      </c>
      <c r="B3960" t="s">
        <v>3005</v>
      </c>
      <c r="C3960" t="s">
        <v>203</v>
      </c>
      <c r="D3960" t="s">
        <v>3973</v>
      </c>
      <c r="E3960" t="s">
        <v>20</v>
      </c>
      <c r="F3960" t="b">
        <v>0</v>
      </c>
      <c r="G3960" t="s">
        <v>23</v>
      </c>
      <c r="H3960" s="4">
        <v>45711.868854166663</v>
      </c>
      <c r="I3960" t="b">
        <v>1</v>
      </c>
      <c r="J3960" t="b">
        <v>1</v>
      </c>
      <c r="K3960" t="s">
        <v>24</v>
      </c>
      <c r="L3960" t="s">
        <v>36</v>
      </c>
      <c r="N3960">
        <v>19</v>
      </c>
      <c r="O3960" t="s">
        <v>4344</v>
      </c>
      <c r="P3960" t="s">
        <v>7509</v>
      </c>
    </row>
    <row r="3961" spans="1:16" x14ac:dyDescent="0.55000000000000004">
      <c r="A3961" t="s">
        <v>0</v>
      </c>
      <c r="B3961" t="s">
        <v>7510</v>
      </c>
      <c r="C3961" t="s">
        <v>985</v>
      </c>
      <c r="D3961" t="s">
        <v>4328</v>
      </c>
      <c r="E3961" t="s">
        <v>20</v>
      </c>
      <c r="F3961" t="b">
        <v>0</v>
      </c>
      <c r="G3961" t="s">
        <v>27</v>
      </c>
      <c r="H3961" s="4">
        <v>45711.871157407397</v>
      </c>
      <c r="I3961" t="b">
        <v>0</v>
      </c>
      <c r="J3961" t="b">
        <v>1</v>
      </c>
      <c r="K3961" t="s">
        <v>24</v>
      </c>
      <c r="L3961" t="s">
        <v>22</v>
      </c>
      <c r="M3961">
        <v>120000</v>
      </c>
      <c r="O3961" t="s">
        <v>7511</v>
      </c>
    </row>
    <row r="3962" spans="1:16" x14ac:dyDescent="0.55000000000000004">
      <c r="A3962" t="s">
        <v>0</v>
      </c>
      <c r="B3962" t="s">
        <v>7525</v>
      </c>
      <c r="C3962" t="s">
        <v>372</v>
      </c>
      <c r="D3962" t="s">
        <v>2208</v>
      </c>
      <c r="E3962" t="s">
        <v>20</v>
      </c>
      <c r="F3962" t="b">
        <v>0</v>
      </c>
      <c r="G3962" t="s">
        <v>27</v>
      </c>
      <c r="H3962" s="4">
        <v>45711.874988425923</v>
      </c>
      <c r="I3962" t="b">
        <v>0</v>
      </c>
      <c r="J3962" t="b">
        <v>0</v>
      </c>
      <c r="K3962" t="s">
        <v>24</v>
      </c>
      <c r="L3962" t="s">
        <v>22</v>
      </c>
      <c r="M3962">
        <v>82500</v>
      </c>
      <c r="O3962" t="s">
        <v>7526</v>
      </c>
      <c r="P3962" t="s">
        <v>7527</v>
      </c>
    </row>
    <row r="3963" spans="1:16" x14ac:dyDescent="0.55000000000000004">
      <c r="A3963" t="s">
        <v>2</v>
      </c>
      <c r="B3963" t="s">
        <v>7512</v>
      </c>
      <c r="C3963" t="s">
        <v>24</v>
      </c>
      <c r="D3963" t="s">
        <v>4035</v>
      </c>
      <c r="E3963" t="s">
        <v>20</v>
      </c>
      <c r="F3963" t="b">
        <v>0</v>
      </c>
      <c r="G3963" t="s">
        <v>41</v>
      </c>
      <c r="H3963" s="4">
        <v>45711.877106481479</v>
      </c>
      <c r="I3963" t="b">
        <v>1</v>
      </c>
      <c r="J3963" t="b">
        <v>1</v>
      </c>
      <c r="K3963" t="s">
        <v>24</v>
      </c>
      <c r="L3963" t="s">
        <v>22</v>
      </c>
      <c r="M3963">
        <v>125000</v>
      </c>
      <c r="O3963" t="s">
        <v>1831</v>
      </c>
      <c r="P3963" t="s">
        <v>7513</v>
      </c>
    </row>
    <row r="3964" spans="1:16" x14ac:dyDescent="0.55000000000000004">
      <c r="A3964" t="s">
        <v>0</v>
      </c>
      <c r="B3964" t="s">
        <v>7514</v>
      </c>
      <c r="C3964" t="s">
        <v>82</v>
      </c>
      <c r="D3964" t="s">
        <v>3973</v>
      </c>
      <c r="E3964" t="s">
        <v>105</v>
      </c>
      <c r="F3964" t="b">
        <v>0</v>
      </c>
      <c r="G3964" t="s">
        <v>27</v>
      </c>
      <c r="H3964" s="4">
        <v>45711.916770833333</v>
      </c>
      <c r="I3964" t="b">
        <v>0</v>
      </c>
      <c r="J3964" t="b">
        <v>0</v>
      </c>
      <c r="K3964" t="s">
        <v>24</v>
      </c>
      <c r="L3964" t="s">
        <v>36</v>
      </c>
      <c r="N3964">
        <v>15.25</v>
      </c>
      <c r="O3964" t="s">
        <v>7515</v>
      </c>
    </row>
    <row r="3965" spans="1:16" x14ac:dyDescent="0.55000000000000004">
      <c r="A3965" t="s">
        <v>2</v>
      </c>
      <c r="B3965" t="s">
        <v>4481</v>
      </c>
      <c r="C3965" t="s">
        <v>2555</v>
      </c>
      <c r="D3965" t="s">
        <v>3973</v>
      </c>
      <c r="E3965" t="s">
        <v>20</v>
      </c>
      <c r="F3965" t="b">
        <v>0</v>
      </c>
      <c r="G3965" t="s">
        <v>27</v>
      </c>
      <c r="H3965" s="4">
        <v>45711.918055555558</v>
      </c>
      <c r="I3965" t="b">
        <v>1</v>
      </c>
      <c r="J3965" t="b">
        <v>1</v>
      </c>
      <c r="K3965" t="s">
        <v>24</v>
      </c>
      <c r="L3965" t="s">
        <v>36</v>
      </c>
      <c r="N3965">
        <v>60</v>
      </c>
      <c r="O3965" t="s">
        <v>1227</v>
      </c>
      <c r="P3965" t="s">
        <v>887</v>
      </c>
    </row>
    <row r="3966" spans="1:16" x14ac:dyDescent="0.55000000000000004">
      <c r="A3966" t="s">
        <v>0</v>
      </c>
      <c r="B3966" t="s">
        <v>7516</v>
      </c>
      <c r="C3966" t="s">
        <v>1096</v>
      </c>
      <c r="D3966" t="s">
        <v>3828</v>
      </c>
      <c r="E3966" t="s">
        <v>20</v>
      </c>
      <c r="F3966" t="b">
        <v>0</v>
      </c>
      <c r="G3966" t="s">
        <v>27</v>
      </c>
      <c r="H3966" s="4">
        <v>45711.954479166663</v>
      </c>
      <c r="I3966" t="b">
        <v>0</v>
      </c>
      <c r="J3966" t="b">
        <v>0</v>
      </c>
      <c r="K3966" t="s">
        <v>24</v>
      </c>
      <c r="L3966" t="s">
        <v>36</v>
      </c>
      <c r="N3966">
        <v>67.360000610351563</v>
      </c>
      <c r="O3966" t="s">
        <v>7517</v>
      </c>
      <c r="P3966" t="s">
        <v>7518</v>
      </c>
    </row>
    <row r="3967" spans="1:16" x14ac:dyDescent="0.55000000000000004">
      <c r="A3967" t="s">
        <v>1</v>
      </c>
      <c r="B3967" t="s">
        <v>7403</v>
      </c>
      <c r="C3967" t="s">
        <v>39</v>
      </c>
      <c r="D3967" t="s">
        <v>3973</v>
      </c>
      <c r="E3967" t="s">
        <v>51</v>
      </c>
      <c r="F3967" t="b">
        <v>1</v>
      </c>
      <c r="G3967" t="s">
        <v>41</v>
      </c>
      <c r="H3967" s="4">
        <v>45712.000034722223</v>
      </c>
      <c r="I3967" t="b">
        <v>0</v>
      </c>
      <c r="J3967" t="b">
        <v>1</v>
      </c>
      <c r="K3967" t="s">
        <v>24</v>
      </c>
      <c r="L3967" t="s">
        <v>36</v>
      </c>
      <c r="N3967">
        <v>31</v>
      </c>
      <c r="O3967" t="s">
        <v>7404</v>
      </c>
      <c r="P3967" t="s">
        <v>1212</v>
      </c>
    </row>
    <row r="3968" spans="1:16" x14ac:dyDescent="0.55000000000000004">
      <c r="A3968" t="s">
        <v>2</v>
      </c>
      <c r="B3968" t="s">
        <v>7406</v>
      </c>
      <c r="C3968" t="s">
        <v>780</v>
      </c>
      <c r="D3968" t="s">
        <v>3973</v>
      </c>
      <c r="E3968" t="s">
        <v>20</v>
      </c>
      <c r="F3968" t="b">
        <v>0</v>
      </c>
      <c r="G3968" t="s">
        <v>27</v>
      </c>
      <c r="H3968" s="4">
        <v>45712.000173611108</v>
      </c>
      <c r="I3968" t="b">
        <v>0</v>
      </c>
      <c r="J3968" t="b">
        <v>0</v>
      </c>
      <c r="K3968" t="s">
        <v>24</v>
      </c>
      <c r="L3968" t="s">
        <v>22</v>
      </c>
      <c r="M3968">
        <v>82850</v>
      </c>
      <c r="O3968" t="s">
        <v>5482</v>
      </c>
      <c r="P3968" t="s">
        <v>3772</v>
      </c>
    </row>
    <row r="3969" spans="1:16" x14ac:dyDescent="0.55000000000000004">
      <c r="A3969" t="s">
        <v>0</v>
      </c>
      <c r="B3969" t="s">
        <v>7405</v>
      </c>
      <c r="C3969" t="s">
        <v>5663</v>
      </c>
      <c r="D3969" t="s">
        <v>3957</v>
      </c>
      <c r="E3969" t="s">
        <v>34</v>
      </c>
      <c r="F3969" t="b">
        <v>0</v>
      </c>
      <c r="G3969" t="s">
        <v>27</v>
      </c>
      <c r="H3969" s="4">
        <v>45712.000173611108</v>
      </c>
      <c r="I3969" t="b">
        <v>0</v>
      </c>
      <c r="J3969" t="b">
        <v>0</v>
      </c>
      <c r="K3969" t="s">
        <v>24</v>
      </c>
      <c r="L3969" t="s">
        <v>36</v>
      </c>
      <c r="N3969">
        <v>24.014999389648441</v>
      </c>
      <c r="O3969" t="s">
        <v>5664</v>
      </c>
      <c r="P3969" t="s">
        <v>3686</v>
      </c>
    </row>
    <row r="3970" spans="1:16" x14ac:dyDescent="0.55000000000000004">
      <c r="A3970" t="s">
        <v>2</v>
      </c>
      <c r="B3970" t="s">
        <v>7570</v>
      </c>
      <c r="C3970" t="s">
        <v>39</v>
      </c>
      <c r="D3970" t="s">
        <v>4014</v>
      </c>
      <c r="E3970" t="s">
        <v>20</v>
      </c>
      <c r="F3970" t="b">
        <v>1</v>
      </c>
      <c r="G3970" t="s">
        <v>27</v>
      </c>
      <c r="H3970" s="4">
        <v>45712.001273148147</v>
      </c>
      <c r="I3970" t="b">
        <v>0</v>
      </c>
      <c r="J3970" t="b">
        <v>0</v>
      </c>
      <c r="K3970" t="s">
        <v>24</v>
      </c>
      <c r="L3970" t="s">
        <v>22</v>
      </c>
      <c r="M3970">
        <v>155000</v>
      </c>
      <c r="O3970" t="s">
        <v>7571</v>
      </c>
      <c r="P3970" t="s">
        <v>7572</v>
      </c>
    </row>
    <row r="3971" spans="1:16" x14ac:dyDescent="0.55000000000000004">
      <c r="A3971" t="s">
        <v>1</v>
      </c>
      <c r="B3971" t="s">
        <v>7554</v>
      </c>
      <c r="C3971" t="s">
        <v>82</v>
      </c>
      <c r="D3971" t="s">
        <v>3973</v>
      </c>
      <c r="E3971" t="s">
        <v>20</v>
      </c>
      <c r="F3971" t="b">
        <v>0</v>
      </c>
      <c r="G3971" t="s">
        <v>27</v>
      </c>
      <c r="H3971" s="4">
        <v>45712.00136574074</v>
      </c>
      <c r="I3971" t="b">
        <v>0</v>
      </c>
      <c r="J3971" t="b">
        <v>1</v>
      </c>
      <c r="K3971" t="s">
        <v>24</v>
      </c>
      <c r="L3971" t="s">
        <v>22</v>
      </c>
      <c r="M3971">
        <v>125320</v>
      </c>
      <c r="O3971" t="s">
        <v>4194</v>
      </c>
      <c r="P3971" t="s">
        <v>149</v>
      </c>
    </row>
    <row r="3972" spans="1:16" x14ac:dyDescent="0.55000000000000004">
      <c r="A3972" t="s">
        <v>2</v>
      </c>
      <c r="B3972" t="s">
        <v>7407</v>
      </c>
      <c r="C3972" t="s">
        <v>372</v>
      </c>
      <c r="D3972" t="s">
        <v>4014</v>
      </c>
      <c r="E3972" t="s">
        <v>20</v>
      </c>
      <c r="F3972" t="b">
        <v>0</v>
      </c>
      <c r="G3972" t="s">
        <v>41</v>
      </c>
      <c r="H3972" s="4">
        <v>45712.00209490741</v>
      </c>
      <c r="I3972" t="b">
        <v>0</v>
      </c>
      <c r="J3972" t="b">
        <v>1</v>
      </c>
      <c r="K3972" t="s">
        <v>24</v>
      </c>
      <c r="L3972" t="s">
        <v>22</v>
      </c>
      <c r="M3972">
        <v>220900</v>
      </c>
      <c r="O3972" t="s">
        <v>402</v>
      </c>
      <c r="P3972" t="s">
        <v>7408</v>
      </c>
    </row>
    <row r="3973" spans="1:16" x14ac:dyDescent="0.55000000000000004">
      <c r="A3973" t="s">
        <v>2</v>
      </c>
      <c r="B3973" t="s">
        <v>2492</v>
      </c>
      <c r="C3973" t="s">
        <v>825</v>
      </c>
      <c r="D3973" t="s">
        <v>3973</v>
      </c>
      <c r="E3973" t="s">
        <v>20</v>
      </c>
      <c r="F3973" t="b">
        <v>0</v>
      </c>
      <c r="G3973" t="s">
        <v>35</v>
      </c>
      <c r="H3973" s="4">
        <v>45712.002395833333</v>
      </c>
      <c r="I3973" t="b">
        <v>0</v>
      </c>
      <c r="J3973" t="b">
        <v>1</v>
      </c>
      <c r="K3973" t="s">
        <v>24</v>
      </c>
      <c r="L3973" t="s">
        <v>22</v>
      </c>
      <c r="M3973">
        <v>122087</v>
      </c>
      <c r="O3973" t="s">
        <v>5482</v>
      </c>
      <c r="P3973" t="s">
        <v>7409</v>
      </c>
    </row>
    <row r="3974" spans="1:16" x14ac:dyDescent="0.55000000000000004">
      <c r="A3974" t="s">
        <v>1</v>
      </c>
      <c r="B3974" t="s">
        <v>5780</v>
      </c>
      <c r="C3974" t="s">
        <v>7555</v>
      </c>
      <c r="D3974" t="s">
        <v>5123</v>
      </c>
      <c r="E3974" t="s">
        <v>20</v>
      </c>
      <c r="F3974" t="b">
        <v>0</v>
      </c>
      <c r="G3974" t="s">
        <v>30</v>
      </c>
      <c r="H3974" s="4">
        <v>45712.002418981479</v>
      </c>
      <c r="I3974" t="b">
        <v>0</v>
      </c>
      <c r="J3974" t="b">
        <v>1</v>
      </c>
      <c r="K3974" t="s">
        <v>24</v>
      </c>
      <c r="L3974" t="s">
        <v>22</v>
      </c>
      <c r="M3974">
        <v>198500</v>
      </c>
      <c r="O3974" t="s">
        <v>59</v>
      </c>
      <c r="P3974" t="s">
        <v>7556</v>
      </c>
    </row>
    <row r="3975" spans="1:16" x14ac:dyDescent="0.55000000000000004">
      <c r="A3975" t="s">
        <v>2</v>
      </c>
      <c r="B3975" t="s">
        <v>7410</v>
      </c>
      <c r="C3975" t="s">
        <v>622</v>
      </c>
      <c r="D3975" t="s">
        <v>3973</v>
      </c>
      <c r="E3975" t="s">
        <v>20</v>
      </c>
      <c r="F3975" t="b">
        <v>0</v>
      </c>
      <c r="G3975" t="s">
        <v>52</v>
      </c>
      <c r="H3975" s="4">
        <v>45712.003298611111</v>
      </c>
      <c r="I3975" t="b">
        <v>0</v>
      </c>
      <c r="J3975" t="b">
        <v>1</v>
      </c>
      <c r="K3975" t="s">
        <v>24</v>
      </c>
      <c r="L3975" t="s">
        <v>22</v>
      </c>
      <c r="M3975">
        <v>115000</v>
      </c>
      <c r="O3975" t="s">
        <v>954</v>
      </c>
      <c r="P3975" t="s">
        <v>7411</v>
      </c>
    </row>
    <row r="3976" spans="1:16" x14ac:dyDescent="0.55000000000000004">
      <c r="A3976" t="s">
        <v>28</v>
      </c>
      <c r="B3976" t="s">
        <v>7412</v>
      </c>
      <c r="C3976" t="s">
        <v>39</v>
      </c>
      <c r="D3976" t="s">
        <v>3973</v>
      </c>
      <c r="E3976" t="s">
        <v>20</v>
      </c>
      <c r="F3976" t="b">
        <v>1</v>
      </c>
      <c r="G3976" t="s">
        <v>30</v>
      </c>
      <c r="H3976" s="4">
        <v>45712.017511574071</v>
      </c>
      <c r="I3976" t="b">
        <v>0</v>
      </c>
      <c r="J3976" t="b">
        <v>0</v>
      </c>
      <c r="K3976" t="s">
        <v>24</v>
      </c>
      <c r="L3976" t="s">
        <v>36</v>
      </c>
      <c r="N3976">
        <v>50</v>
      </c>
      <c r="O3976" t="s">
        <v>7413</v>
      </c>
    </row>
    <row r="3977" spans="1:16" x14ac:dyDescent="0.55000000000000004">
      <c r="A3977" t="s">
        <v>0</v>
      </c>
      <c r="B3977" t="s">
        <v>6983</v>
      </c>
      <c r="C3977" t="s">
        <v>39</v>
      </c>
      <c r="D3977" t="s">
        <v>3973</v>
      </c>
      <c r="E3977" t="s">
        <v>20</v>
      </c>
      <c r="F3977" t="b">
        <v>1</v>
      </c>
      <c r="G3977" t="s">
        <v>106</v>
      </c>
      <c r="H3977" s="4">
        <v>45712.018483796302</v>
      </c>
      <c r="I3977" t="b">
        <v>0</v>
      </c>
      <c r="J3977" t="b">
        <v>0</v>
      </c>
      <c r="K3977" t="s">
        <v>106</v>
      </c>
      <c r="L3977" t="s">
        <v>22</v>
      </c>
      <c r="M3977">
        <v>71500</v>
      </c>
      <c r="O3977" t="s">
        <v>6984</v>
      </c>
      <c r="P3977" t="s">
        <v>6985</v>
      </c>
    </row>
    <row r="3978" spans="1:16" x14ac:dyDescent="0.55000000000000004">
      <c r="A3978" t="s">
        <v>0</v>
      </c>
      <c r="B3978" t="s">
        <v>4495</v>
      </c>
      <c r="C3978" t="s">
        <v>140</v>
      </c>
      <c r="D3978" t="s">
        <v>3828</v>
      </c>
      <c r="E3978" t="s">
        <v>20</v>
      </c>
      <c r="F3978" t="b">
        <v>0</v>
      </c>
      <c r="G3978" t="s">
        <v>35</v>
      </c>
      <c r="H3978" s="4">
        <v>45712.04210648148</v>
      </c>
      <c r="I3978" t="b">
        <v>0</v>
      </c>
      <c r="J3978" t="b">
        <v>0</v>
      </c>
      <c r="K3978" t="s">
        <v>24</v>
      </c>
      <c r="L3978" t="s">
        <v>22</v>
      </c>
      <c r="M3978">
        <v>70000</v>
      </c>
      <c r="O3978" t="s">
        <v>4496</v>
      </c>
      <c r="P3978" t="s">
        <v>204</v>
      </c>
    </row>
    <row r="3979" spans="1:16" x14ac:dyDescent="0.55000000000000004">
      <c r="A3979" t="s">
        <v>0</v>
      </c>
      <c r="B3979" t="s">
        <v>2900</v>
      </c>
      <c r="C3979" t="s">
        <v>749</v>
      </c>
      <c r="D3979" t="s">
        <v>3828</v>
      </c>
      <c r="E3979" t="s">
        <v>20</v>
      </c>
      <c r="F3979" t="b">
        <v>0</v>
      </c>
      <c r="G3979" t="s">
        <v>30</v>
      </c>
      <c r="H3979" s="4">
        <v>45712.042280092603</v>
      </c>
      <c r="I3979" t="b">
        <v>0</v>
      </c>
      <c r="J3979" t="b">
        <v>1</v>
      </c>
      <c r="K3979" t="s">
        <v>24</v>
      </c>
      <c r="L3979" t="s">
        <v>22</v>
      </c>
      <c r="M3979">
        <v>82500</v>
      </c>
      <c r="O3979" t="s">
        <v>4497</v>
      </c>
      <c r="P3979" t="s">
        <v>3459</v>
      </c>
    </row>
    <row r="3980" spans="1:16" x14ac:dyDescent="0.55000000000000004">
      <c r="A3980" t="s">
        <v>2</v>
      </c>
      <c r="B3980" t="s">
        <v>7528</v>
      </c>
      <c r="C3980" t="s">
        <v>7529</v>
      </c>
      <c r="D3980" t="s">
        <v>3828</v>
      </c>
      <c r="E3980" t="s">
        <v>20</v>
      </c>
      <c r="F3980" t="b">
        <v>0</v>
      </c>
      <c r="G3980" t="s">
        <v>23</v>
      </c>
      <c r="H3980" s="4">
        <v>45712.059699074067</v>
      </c>
      <c r="I3980" t="b">
        <v>1</v>
      </c>
      <c r="J3980" t="b">
        <v>1</v>
      </c>
      <c r="K3980" t="s">
        <v>24</v>
      </c>
      <c r="L3980" t="s">
        <v>22</v>
      </c>
      <c r="M3980">
        <v>46000</v>
      </c>
      <c r="O3980" t="s">
        <v>7530</v>
      </c>
      <c r="P3980" t="s">
        <v>3540</v>
      </c>
    </row>
    <row r="3981" spans="1:16" x14ac:dyDescent="0.55000000000000004">
      <c r="A3981" t="s">
        <v>19</v>
      </c>
      <c r="B3981" t="s">
        <v>2448</v>
      </c>
      <c r="C3981" t="s">
        <v>1270</v>
      </c>
      <c r="D3981" t="s">
        <v>3973</v>
      </c>
      <c r="E3981" t="s">
        <v>20</v>
      </c>
      <c r="F3981" t="b">
        <v>0</v>
      </c>
      <c r="G3981" t="s">
        <v>23</v>
      </c>
      <c r="H3981" s="4">
        <v>45712.077384259261</v>
      </c>
      <c r="I3981" t="b">
        <v>0</v>
      </c>
      <c r="J3981" t="b">
        <v>1</v>
      </c>
      <c r="K3981" t="s">
        <v>24</v>
      </c>
      <c r="L3981" t="s">
        <v>36</v>
      </c>
      <c r="N3981">
        <v>56.5</v>
      </c>
      <c r="O3981" t="s">
        <v>5482</v>
      </c>
      <c r="P3981" t="s">
        <v>149</v>
      </c>
    </row>
    <row r="3982" spans="1:16" x14ac:dyDescent="0.55000000000000004">
      <c r="A3982" t="s">
        <v>28</v>
      </c>
      <c r="B3982" t="s">
        <v>7414</v>
      </c>
      <c r="C3982" t="s">
        <v>192</v>
      </c>
      <c r="D3982" t="s">
        <v>3957</v>
      </c>
      <c r="E3982" t="s">
        <v>20</v>
      </c>
      <c r="F3982" t="b">
        <v>0</v>
      </c>
      <c r="G3982" t="s">
        <v>23</v>
      </c>
      <c r="H3982" s="4">
        <v>45712.09920138889</v>
      </c>
      <c r="I3982" t="b">
        <v>0</v>
      </c>
      <c r="J3982" t="b">
        <v>1</v>
      </c>
      <c r="K3982" t="s">
        <v>24</v>
      </c>
      <c r="L3982" t="s">
        <v>36</v>
      </c>
      <c r="N3982">
        <v>41.884998321533203</v>
      </c>
      <c r="O3982" t="s">
        <v>5013</v>
      </c>
      <c r="P3982" t="s">
        <v>7415</v>
      </c>
    </row>
    <row r="3983" spans="1:16" x14ac:dyDescent="0.55000000000000004">
      <c r="A3983" t="s">
        <v>40</v>
      </c>
      <c r="B3983" t="s">
        <v>7416</v>
      </c>
      <c r="C3983" t="s">
        <v>5404</v>
      </c>
      <c r="D3983" t="s">
        <v>3957</v>
      </c>
      <c r="E3983" t="s">
        <v>20</v>
      </c>
      <c r="F3983" t="b">
        <v>0</v>
      </c>
      <c r="G3983" t="s">
        <v>27</v>
      </c>
      <c r="H3983" s="4">
        <v>45712.100543981483</v>
      </c>
      <c r="I3983" t="b">
        <v>0</v>
      </c>
      <c r="J3983" t="b">
        <v>0</v>
      </c>
      <c r="K3983" t="s">
        <v>24</v>
      </c>
      <c r="L3983" t="s">
        <v>36</v>
      </c>
      <c r="N3983">
        <v>45.745002746582031</v>
      </c>
      <c r="O3983" t="s">
        <v>1422</v>
      </c>
      <c r="P3983" t="s">
        <v>7417</v>
      </c>
    </row>
    <row r="3984" spans="1:16" x14ac:dyDescent="0.55000000000000004">
      <c r="A3984" t="s">
        <v>19</v>
      </c>
      <c r="B3984" t="s">
        <v>7418</v>
      </c>
      <c r="C3984" t="s">
        <v>122</v>
      </c>
      <c r="D3984" t="s">
        <v>3973</v>
      </c>
      <c r="E3984" t="s">
        <v>20</v>
      </c>
      <c r="F3984" t="b">
        <v>0</v>
      </c>
      <c r="G3984" t="s">
        <v>52</v>
      </c>
      <c r="H3984" s="4">
        <v>45712.246979166674</v>
      </c>
      <c r="I3984" t="b">
        <v>1</v>
      </c>
      <c r="J3984" t="b">
        <v>1</v>
      </c>
      <c r="K3984" t="s">
        <v>24</v>
      </c>
      <c r="L3984" t="s">
        <v>36</v>
      </c>
      <c r="N3984">
        <v>67.5</v>
      </c>
      <c r="O3984" t="s">
        <v>4344</v>
      </c>
      <c r="P3984" t="s">
        <v>2460</v>
      </c>
    </row>
    <row r="3985" spans="1:16" x14ac:dyDescent="0.55000000000000004">
      <c r="A3985" t="s">
        <v>0</v>
      </c>
      <c r="B3985" t="s">
        <v>7419</v>
      </c>
      <c r="C3985" t="s">
        <v>82</v>
      </c>
      <c r="D3985" t="s">
        <v>5915</v>
      </c>
      <c r="E3985" t="s">
        <v>20</v>
      </c>
      <c r="F3985" t="b">
        <v>0</v>
      </c>
      <c r="G3985" t="s">
        <v>27</v>
      </c>
      <c r="H3985" s="4">
        <v>45712.249976851846</v>
      </c>
      <c r="I3985" t="b">
        <v>0</v>
      </c>
      <c r="J3985" t="b">
        <v>1</v>
      </c>
      <c r="K3985" t="s">
        <v>24</v>
      </c>
      <c r="L3985" t="s">
        <v>22</v>
      </c>
      <c r="M3985">
        <v>169500</v>
      </c>
      <c r="O3985" t="s">
        <v>7420</v>
      </c>
      <c r="P3985" t="s">
        <v>2951</v>
      </c>
    </row>
    <row r="3986" spans="1:16" x14ac:dyDescent="0.55000000000000004">
      <c r="A3986" t="s">
        <v>0</v>
      </c>
      <c r="B3986" t="s">
        <v>1507</v>
      </c>
      <c r="C3986" t="s">
        <v>82</v>
      </c>
      <c r="D3986" t="s">
        <v>3973</v>
      </c>
      <c r="E3986" t="s">
        <v>20</v>
      </c>
      <c r="F3986" t="b">
        <v>0</v>
      </c>
      <c r="G3986" t="s">
        <v>27</v>
      </c>
      <c r="H3986" s="4">
        <v>45712.2500462963</v>
      </c>
      <c r="I3986" t="b">
        <v>0</v>
      </c>
      <c r="J3986" t="b">
        <v>1</v>
      </c>
      <c r="K3986" t="s">
        <v>24</v>
      </c>
      <c r="L3986" t="s">
        <v>22</v>
      </c>
      <c r="M3986">
        <v>83025</v>
      </c>
      <c r="O3986" t="s">
        <v>444</v>
      </c>
    </row>
    <row r="3987" spans="1:16" x14ac:dyDescent="0.55000000000000004">
      <c r="A3987" t="s">
        <v>0</v>
      </c>
      <c r="B3987" t="s">
        <v>0</v>
      </c>
      <c r="C3987" t="s">
        <v>2821</v>
      </c>
      <c r="D3987" t="s">
        <v>1051</v>
      </c>
      <c r="E3987" t="s">
        <v>20</v>
      </c>
      <c r="F3987" t="b">
        <v>0</v>
      </c>
      <c r="G3987" t="s">
        <v>41</v>
      </c>
      <c r="H3987" s="4">
        <v>45712.250231481477</v>
      </c>
      <c r="I3987" t="b">
        <v>1</v>
      </c>
      <c r="J3987" t="b">
        <v>1</v>
      </c>
      <c r="K3987" t="s">
        <v>24</v>
      </c>
      <c r="L3987" t="s">
        <v>36</v>
      </c>
      <c r="N3987">
        <v>30.5</v>
      </c>
      <c r="O3987" t="s">
        <v>1051</v>
      </c>
      <c r="P3987" t="s">
        <v>204</v>
      </c>
    </row>
    <row r="3988" spans="1:16" x14ac:dyDescent="0.55000000000000004">
      <c r="A3988" t="s">
        <v>0</v>
      </c>
      <c r="B3988" t="s">
        <v>0</v>
      </c>
      <c r="C3988" t="s">
        <v>585</v>
      </c>
      <c r="D3988" t="s">
        <v>3828</v>
      </c>
      <c r="E3988" t="s">
        <v>219</v>
      </c>
      <c r="F3988" t="b">
        <v>0</v>
      </c>
      <c r="G3988" t="s">
        <v>41</v>
      </c>
      <c r="H3988" s="4">
        <v>45712.250277777777</v>
      </c>
      <c r="I3988" t="b">
        <v>0</v>
      </c>
      <c r="J3988" t="b">
        <v>1</v>
      </c>
      <c r="K3988" t="s">
        <v>24</v>
      </c>
      <c r="L3988" t="s">
        <v>36</v>
      </c>
      <c r="N3988">
        <v>62.5</v>
      </c>
      <c r="O3988" t="s">
        <v>3776</v>
      </c>
      <c r="P3988" t="s">
        <v>1823</v>
      </c>
    </row>
    <row r="3989" spans="1:16" x14ac:dyDescent="0.55000000000000004">
      <c r="A3989" t="s">
        <v>25</v>
      </c>
      <c r="B3989" t="s">
        <v>7576</v>
      </c>
      <c r="C3989" t="s">
        <v>1322</v>
      </c>
      <c r="D3989" t="s">
        <v>3828</v>
      </c>
      <c r="E3989" t="s">
        <v>20</v>
      </c>
      <c r="F3989" t="b">
        <v>0</v>
      </c>
      <c r="G3989" t="s">
        <v>41</v>
      </c>
      <c r="H3989" s="4">
        <v>45712.250300925924</v>
      </c>
      <c r="I3989" t="b">
        <v>0</v>
      </c>
      <c r="J3989" t="b">
        <v>1</v>
      </c>
      <c r="K3989" t="s">
        <v>24</v>
      </c>
      <c r="L3989" t="s">
        <v>22</v>
      </c>
      <c r="M3989">
        <v>82500</v>
      </c>
      <c r="O3989" t="s">
        <v>3593</v>
      </c>
      <c r="P3989" t="s">
        <v>3529</v>
      </c>
    </row>
    <row r="3990" spans="1:16" x14ac:dyDescent="0.55000000000000004">
      <c r="A3990" t="s">
        <v>25</v>
      </c>
      <c r="B3990" t="s">
        <v>7421</v>
      </c>
      <c r="C3990" t="s">
        <v>49</v>
      </c>
      <c r="D3990" t="s">
        <v>3108</v>
      </c>
      <c r="E3990" t="s">
        <v>20</v>
      </c>
      <c r="F3990" t="b">
        <v>0</v>
      </c>
      <c r="G3990" t="s">
        <v>41</v>
      </c>
      <c r="H3990" s="4">
        <v>45712.250462962962</v>
      </c>
      <c r="I3990" t="b">
        <v>0</v>
      </c>
      <c r="J3990" t="b">
        <v>1</v>
      </c>
      <c r="K3990" t="s">
        <v>24</v>
      </c>
      <c r="L3990" t="s">
        <v>22</v>
      </c>
      <c r="M3990">
        <v>220612</v>
      </c>
      <c r="O3990" t="s">
        <v>43</v>
      </c>
      <c r="P3990" t="s">
        <v>7422</v>
      </c>
    </row>
    <row r="3991" spans="1:16" x14ac:dyDescent="0.55000000000000004">
      <c r="A3991" t="s">
        <v>0</v>
      </c>
      <c r="B3991" t="s">
        <v>288</v>
      </c>
      <c r="C3991" t="s">
        <v>696</v>
      </c>
      <c r="D3991" t="s">
        <v>7423</v>
      </c>
      <c r="E3991" t="s">
        <v>51</v>
      </c>
      <c r="F3991" t="b">
        <v>0</v>
      </c>
      <c r="G3991" t="s">
        <v>30</v>
      </c>
      <c r="H3991" s="4">
        <v>45712.250902777778</v>
      </c>
      <c r="I3991" t="b">
        <v>1</v>
      </c>
      <c r="J3991" t="b">
        <v>1</v>
      </c>
      <c r="K3991" t="s">
        <v>24</v>
      </c>
      <c r="L3991" t="s">
        <v>36</v>
      </c>
      <c r="N3991">
        <v>25</v>
      </c>
      <c r="O3991" t="s">
        <v>2075</v>
      </c>
      <c r="P3991" t="s">
        <v>863</v>
      </c>
    </row>
    <row r="3992" spans="1:16" x14ac:dyDescent="0.55000000000000004">
      <c r="A3992" t="s">
        <v>19</v>
      </c>
      <c r="B3992" t="s">
        <v>7424</v>
      </c>
      <c r="C3992" t="s">
        <v>985</v>
      </c>
      <c r="D3992" t="s">
        <v>3973</v>
      </c>
      <c r="E3992" t="s">
        <v>20</v>
      </c>
      <c r="F3992" t="b">
        <v>0</v>
      </c>
      <c r="G3992" t="s">
        <v>27</v>
      </c>
      <c r="H3992" s="4">
        <v>45712.251006944447</v>
      </c>
      <c r="I3992" t="b">
        <v>0</v>
      </c>
      <c r="J3992" t="b">
        <v>1</v>
      </c>
      <c r="K3992" t="s">
        <v>24</v>
      </c>
      <c r="L3992" t="s">
        <v>22</v>
      </c>
      <c r="M3992">
        <v>260000</v>
      </c>
      <c r="O3992" t="s">
        <v>575</v>
      </c>
    </row>
    <row r="3993" spans="1:16" x14ac:dyDescent="0.55000000000000004">
      <c r="A3993" t="s">
        <v>0</v>
      </c>
      <c r="B3993" t="s">
        <v>0</v>
      </c>
      <c r="C3993" t="s">
        <v>1226</v>
      </c>
      <c r="D3993" t="s">
        <v>3828</v>
      </c>
      <c r="E3993" t="s">
        <v>20</v>
      </c>
      <c r="F3993" t="b">
        <v>0</v>
      </c>
      <c r="G3993" t="s">
        <v>52</v>
      </c>
      <c r="H3993" s="4">
        <v>45712.251215277778</v>
      </c>
      <c r="I3993" t="b">
        <v>0</v>
      </c>
      <c r="J3993" t="b">
        <v>0</v>
      </c>
      <c r="K3993" t="s">
        <v>24</v>
      </c>
      <c r="L3993" t="s">
        <v>22</v>
      </c>
      <c r="M3993">
        <v>70000</v>
      </c>
      <c r="O3993" t="s">
        <v>5918</v>
      </c>
      <c r="P3993" t="s">
        <v>5919</v>
      </c>
    </row>
    <row r="3994" spans="1:16" x14ac:dyDescent="0.55000000000000004">
      <c r="A3994" t="s">
        <v>1</v>
      </c>
      <c r="B3994" t="s">
        <v>661</v>
      </c>
      <c r="C3994" t="s">
        <v>1521</v>
      </c>
      <c r="D3994" t="s">
        <v>3973</v>
      </c>
      <c r="E3994" t="s">
        <v>20</v>
      </c>
      <c r="F3994" t="b">
        <v>0</v>
      </c>
      <c r="G3994" t="s">
        <v>52</v>
      </c>
      <c r="H3994" s="4">
        <v>45712.251643518517</v>
      </c>
      <c r="I3994" t="b">
        <v>0</v>
      </c>
      <c r="J3994" t="b">
        <v>0</v>
      </c>
      <c r="K3994" t="s">
        <v>24</v>
      </c>
      <c r="L3994" t="s">
        <v>22</v>
      </c>
      <c r="M3994">
        <v>81100</v>
      </c>
      <c r="O3994" t="s">
        <v>1549</v>
      </c>
    </row>
    <row r="3995" spans="1:16" x14ac:dyDescent="0.55000000000000004">
      <c r="A3995" t="s">
        <v>1</v>
      </c>
      <c r="B3995" t="s">
        <v>661</v>
      </c>
      <c r="C3995" t="s">
        <v>386</v>
      </c>
      <c r="D3995" t="s">
        <v>3828</v>
      </c>
      <c r="E3995" t="s">
        <v>20</v>
      </c>
      <c r="F3995" t="b">
        <v>0</v>
      </c>
      <c r="G3995" t="s">
        <v>41</v>
      </c>
      <c r="H3995" s="4">
        <v>45712.251944444448</v>
      </c>
      <c r="I3995" t="b">
        <v>0</v>
      </c>
      <c r="J3995" t="b">
        <v>1</v>
      </c>
      <c r="K3995" t="s">
        <v>24</v>
      </c>
      <c r="L3995" t="s">
        <v>22</v>
      </c>
      <c r="M3995">
        <v>127275.203125</v>
      </c>
      <c r="O3995" t="s">
        <v>7425</v>
      </c>
      <c r="P3995" t="s">
        <v>7426</v>
      </c>
    </row>
    <row r="3996" spans="1:16" x14ac:dyDescent="0.55000000000000004">
      <c r="A3996" t="s">
        <v>2</v>
      </c>
      <c r="B3996" t="s">
        <v>1544</v>
      </c>
      <c r="C3996" t="s">
        <v>39</v>
      </c>
      <c r="D3996" t="s">
        <v>4014</v>
      </c>
      <c r="E3996" t="s">
        <v>20</v>
      </c>
      <c r="F3996" t="b">
        <v>1</v>
      </c>
      <c r="G3996" t="s">
        <v>610</v>
      </c>
      <c r="H3996" s="4">
        <v>45712.257430555554</v>
      </c>
      <c r="I3996" t="b">
        <v>0</v>
      </c>
      <c r="J3996" t="b">
        <v>1</v>
      </c>
      <c r="K3996" t="s">
        <v>610</v>
      </c>
      <c r="L3996" t="s">
        <v>22</v>
      </c>
      <c r="M3996">
        <v>184000</v>
      </c>
      <c r="O3996" t="s">
        <v>3016</v>
      </c>
      <c r="P3996" t="s">
        <v>6878</v>
      </c>
    </row>
    <row r="3997" spans="1:16" x14ac:dyDescent="0.55000000000000004">
      <c r="A3997" t="s">
        <v>0</v>
      </c>
      <c r="B3997" t="s">
        <v>7427</v>
      </c>
      <c r="C3997" t="s">
        <v>3180</v>
      </c>
      <c r="D3997" t="s">
        <v>2208</v>
      </c>
      <c r="E3997" t="s">
        <v>20</v>
      </c>
      <c r="F3997" t="b">
        <v>0</v>
      </c>
      <c r="G3997" t="s">
        <v>23</v>
      </c>
      <c r="H3997" s="4">
        <v>45712.269016203703</v>
      </c>
      <c r="I3997" t="b">
        <v>0</v>
      </c>
      <c r="J3997" t="b">
        <v>0</v>
      </c>
      <c r="K3997" t="s">
        <v>24</v>
      </c>
      <c r="L3997" t="s">
        <v>36</v>
      </c>
      <c r="N3997">
        <v>33.5</v>
      </c>
      <c r="O3997" t="s">
        <v>3375</v>
      </c>
      <c r="P3997" t="s">
        <v>963</v>
      </c>
    </row>
    <row r="3998" spans="1:16" x14ac:dyDescent="0.55000000000000004">
      <c r="A3998" t="s">
        <v>2</v>
      </c>
      <c r="B3998" t="s">
        <v>2</v>
      </c>
      <c r="C3998" t="s">
        <v>7428</v>
      </c>
      <c r="D3998" t="s">
        <v>4972</v>
      </c>
      <c r="E3998" t="s">
        <v>20</v>
      </c>
      <c r="F3998" t="b">
        <v>0</v>
      </c>
      <c r="G3998" t="s">
        <v>226</v>
      </c>
      <c r="H3998" s="4">
        <v>45712.273310185177</v>
      </c>
      <c r="I3998" t="b">
        <v>1</v>
      </c>
      <c r="J3998" t="b">
        <v>0</v>
      </c>
      <c r="K3998" t="s">
        <v>226</v>
      </c>
      <c r="L3998" t="s">
        <v>22</v>
      </c>
      <c r="M3998">
        <v>65000</v>
      </c>
      <c r="O3998" t="s">
        <v>7429</v>
      </c>
      <c r="P3998" t="s">
        <v>7430</v>
      </c>
    </row>
    <row r="3999" spans="1:16" x14ac:dyDescent="0.55000000000000004">
      <c r="A3999" t="s">
        <v>19</v>
      </c>
      <c r="B3999" t="s">
        <v>7519</v>
      </c>
      <c r="C3999" t="s">
        <v>213</v>
      </c>
      <c r="D3999" t="s">
        <v>2208</v>
      </c>
      <c r="E3999" t="s">
        <v>20</v>
      </c>
      <c r="F3999" t="b">
        <v>0</v>
      </c>
      <c r="G3999" t="s">
        <v>41</v>
      </c>
      <c r="H3999" s="4">
        <v>45712.292048611111</v>
      </c>
      <c r="I3999" t="b">
        <v>0</v>
      </c>
      <c r="J3999" t="b">
        <v>1</v>
      </c>
      <c r="K3999" t="s">
        <v>24</v>
      </c>
      <c r="L3999" t="s">
        <v>22</v>
      </c>
      <c r="M3999">
        <v>193000</v>
      </c>
      <c r="O3999" t="s">
        <v>405</v>
      </c>
      <c r="P3999" t="s">
        <v>7520</v>
      </c>
    </row>
    <row r="4000" spans="1:16" x14ac:dyDescent="0.55000000000000004">
      <c r="A4000" t="s">
        <v>2</v>
      </c>
      <c r="B4000" t="s">
        <v>7431</v>
      </c>
      <c r="C4000" t="s">
        <v>172</v>
      </c>
      <c r="D4000" t="s">
        <v>2208</v>
      </c>
      <c r="E4000" t="s">
        <v>20</v>
      </c>
      <c r="F4000" t="b">
        <v>0</v>
      </c>
      <c r="G4000" t="s">
        <v>27</v>
      </c>
      <c r="H4000" s="4">
        <v>45712.293217592603</v>
      </c>
      <c r="I4000" t="b">
        <v>0</v>
      </c>
      <c r="J4000" t="b">
        <v>0</v>
      </c>
      <c r="K4000" t="s">
        <v>24</v>
      </c>
      <c r="L4000" t="s">
        <v>22</v>
      </c>
      <c r="M4000">
        <v>180000</v>
      </c>
      <c r="O4000" t="s">
        <v>2868</v>
      </c>
      <c r="P4000" t="s">
        <v>7432</v>
      </c>
    </row>
    <row r="4001" spans="1:16" x14ac:dyDescent="0.55000000000000004">
      <c r="A4001" t="s">
        <v>0</v>
      </c>
      <c r="B4001" t="s">
        <v>4222</v>
      </c>
      <c r="D4001" t="s">
        <v>4220</v>
      </c>
      <c r="E4001" t="s">
        <v>20</v>
      </c>
      <c r="F4001" t="b">
        <v>0</v>
      </c>
      <c r="G4001" t="s">
        <v>1420</v>
      </c>
      <c r="H4001" s="4">
        <v>45712.298101851848</v>
      </c>
      <c r="I4001" t="b">
        <v>0</v>
      </c>
      <c r="J4001" t="b">
        <v>0</v>
      </c>
      <c r="K4001" t="s">
        <v>1420</v>
      </c>
      <c r="L4001" t="s">
        <v>22</v>
      </c>
      <c r="M4001">
        <v>65000</v>
      </c>
      <c r="O4001" t="s">
        <v>2946</v>
      </c>
      <c r="P4001" t="s">
        <v>1374</v>
      </c>
    </row>
    <row r="4002" spans="1:16" x14ac:dyDescent="0.55000000000000004">
      <c r="A4002" t="s">
        <v>1</v>
      </c>
      <c r="B4002" t="s">
        <v>7433</v>
      </c>
      <c r="C4002" t="s">
        <v>39</v>
      </c>
      <c r="D4002" t="s">
        <v>7434</v>
      </c>
      <c r="E4002" t="s">
        <v>20</v>
      </c>
      <c r="F4002" t="b">
        <v>1</v>
      </c>
      <c r="G4002" t="s">
        <v>1833</v>
      </c>
      <c r="H4002" s="4">
        <v>45712.299421296288</v>
      </c>
      <c r="I4002" t="b">
        <v>1</v>
      </c>
      <c r="J4002" t="b">
        <v>0</v>
      </c>
      <c r="K4002" t="s">
        <v>1833</v>
      </c>
      <c r="L4002" t="s">
        <v>22</v>
      </c>
      <c r="M4002">
        <v>47500</v>
      </c>
      <c r="O4002" t="s">
        <v>1426</v>
      </c>
    </row>
    <row r="4003" spans="1:16" x14ac:dyDescent="0.55000000000000004">
      <c r="A4003" t="s">
        <v>0</v>
      </c>
      <c r="B4003" t="s">
        <v>3335</v>
      </c>
      <c r="C4003" t="s">
        <v>160</v>
      </c>
      <c r="D4003" t="s">
        <v>4084</v>
      </c>
      <c r="E4003" t="s">
        <v>20</v>
      </c>
      <c r="F4003" t="b">
        <v>0</v>
      </c>
      <c r="G4003" t="s">
        <v>52</v>
      </c>
      <c r="H4003" s="4">
        <v>45712.303819444453</v>
      </c>
      <c r="I4003" t="b">
        <v>0</v>
      </c>
      <c r="J4003" t="b">
        <v>1</v>
      </c>
      <c r="K4003" t="s">
        <v>24</v>
      </c>
      <c r="L4003" t="s">
        <v>22</v>
      </c>
      <c r="M4003">
        <v>137500</v>
      </c>
      <c r="O4003" t="s">
        <v>88</v>
      </c>
      <c r="P4003" t="s">
        <v>7435</v>
      </c>
    </row>
    <row r="4004" spans="1:16" x14ac:dyDescent="0.55000000000000004">
      <c r="A4004" t="s">
        <v>89</v>
      </c>
      <c r="B4004" t="s">
        <v>7531</v>
      </c>
      <c r="C4004" t="s">
        <v>7532</v>
      </c>
      <c r="D4004" t="s">
        <v>4035</v>
      </c>
      <c r="E4004" t="s">
        <v>20</v>
      </c>
      <c r="F4004" t="b">
        <v>0</v>
      </c>
      <c r="G4004" t="s">
        <v>1119</v>
      </c>
      <c r="H4004" s="4">
        <v>45712.31212962963</v>
      </c>
      <c r="I4004" t="b">
        <v>0</v>
      </c>
      <c r="J4004" t="b">
        <v>0</v>
      </c>
      <c r="K4004" t="s">
        <v>1119</v>
      </c>
      <c r="L4004" t="s">
        <v>22</v>
      </c>
      <c r="M4004">
        <v>275000</v>
      </c>
      <c r="O4004" t="s">
        <v>7533</v>
      </c>
      <c r="P4004" t="s">
        <v>274</v>
      </c>
    </row>
    <row r="4005" spans="1:16" x14ac:dyDescent="0.55000000000000004">
      <c r="A4005" t="s">
        <v>89</v>
      </c>
      <c r="B4005" t="s">
        <v>7534</v>
      </c>
      <c r="C4005" t="s">
        <v>1420</v>
      </c>
      <c r="D4005" t="s">
        <v>4220</v>
      </c>
      <c r="E4005" t="s">
        <v>20</v>
      </c>
      <c r="F4005" t="b">
        <v>0</v>
      </c>
      <c r="G4005" t="s">
        <v>1420</v>
      </c>
      <c r="H4005" s="4">
        <v>45712.317175925928</v>
      </c>
      <c r="I4005" t="b">
        <v>0</v>
      </c>
      <c r="J4005" t="b">
        <v>0</v>
      </c>
      <c r="K4005" t="s">
        <v>1420</v>
      </c>
      <c r="L4005" t="s">
        <v>22</v>
      </c>
      <c r="M4005">
        <v>174400</v>
      </c>
      <c r="O4005" t="s">
        <v>1773</v>
      </c>
      <c r="P4005" t="s">
        <v>7535</v>
      </c>
    </row>
    <row r="4006" spans="1:16" x14ac:dyDescent="0.55000000000000004">
      <c r="A4006" t="s">
        <v>139</v>
      </c>
      <c r="B4006" t="s">
        <v>7436</v>
      </c>
      <c r="C4006" t="s">
        <v>2500</v>
      </c>
      <c r="D4006" t="s">
        <v>3970</v>
      </c>
      <c r="E4006" t="s">
        <v>20</v>
      </c>
      <c r="F4006" t="b">
        <v>0</v>
      </c>
      <c r="G4006" t="s">
        <v>41</v>
      </c>
      <c r="H4006" s="4">
        <v>45712.333784722221</v>
      </c>
      <c r="I4006" t="b">
        <v>0</v>
      </c>
      <c r="J4006" t="b">
        <v>1</v>
      </c>
      <c r="K4006" t="s">
        <v>24</v>
      </c>
      <c r="L4006" t="s">
        <v>22</v>
      </c>
      <c r="M4006">
        <v>96000</v>
      </c>
      <c r="O4006" t="s">
        <v>7437</v>
      </c>
    </row>
    <row r="4007" spans="1:16" x14ac:dyDescent="0.55000000000000004">
      <c r="A4007" t="s">
        <v>40</v>
      </c>
      <c r="B4007" t="s">
        <v>7438</v>
      </c>
      <c r="C4007" t="s">
        <v>151</v>
      </c>
      <c r="D4007" t="s">
        <v>5133</v>
      </c>
      <c r="E4007" t="s">
        <v>20</v>
      </c>
      <c r="F4007" t="b">
        <v>0</v>
      </c>
      <c r="G4007" t="s">
        <v>30</v>
      </c>
      <c r="H4007" s="4">
        <v>45712.334583333337</v>
      </c>
      <c r="I4007" t="b">
        <v>0</v>
      </c>
      <c r="J4007" t="b">
        <v>1</v>
      </c>
      <c r="K4007" t="s">
        <v>24</v>
      </c>
      <c r="L4007" t="s">
        <v>22</v>
      </c>
      <c r="M4007">
        <v>149743</v>
      </c>
      <c r="O4007" t="s">
        <v>7439</v>
      </c>
      <c r="P4007" t="s">
        <v>7440</v>
      </c>
    </row>
    <row r="4008" spans="1:16" x14ac:dyDescent="0.55000000000000004">
      <c r="A4008" t="s">
        <v>19</v>
      </c>
      <c r="B4008" t="s">
        <v>7557</v>
      </c>
      <c r="C4008" t="s">
        <v>453</v>
      </c>
      <c r="D4008" t="s">
        <v>3957</v>
      </c>
      <c r="E4008" t="s">
        <v>20</v>
      </c>
      <c r="F4008" t="b">
        <v>0</v>
      </c>
      <c r="G4008" t="s">
        <v>27</v>
      </c>
      <c r="H4008" s="4">
        <v>45712.334618055553</v>
      </c>
      <c r="I4008" t="b">
        <v>0</v>
      </c>
      <c r="J4008" t="b">
        <v>0</v>
      </c>
      <c r="K4008" t="s">
        <v>24</v>
      </c>
      <c r="L4008" t="s">
        <v>36</v>
      </c>
      <c r="N4008">
        <v>51.239997863769531</v>
      </c>
      <c r="O4008" t="s">
        <v>349</v>
      </c>
      <c r="P4008" t="s">
        <v>7558</v>
      </c>
    </row>
    <row r="4009" spans="1:16" x14ac:dyDescent="0.55000000000000004">
      <c r="A4009" t="s">
        <v>2</v>
      </c>
      <c r="B4009" t="s">
        <v>7441</v>
      </c>
      <c r="C4009" t="s">
        <v>29</v>
      </c>
      <c r="D4009" t="s">
        <v>3957</v>
      </c>
      <c r="E4009" t="s">
        <v>20</v>
      </c>
      <c r="F4009" t="b">
        <v>0</v>
      </c>
      <c r="G4009" t="s">
        <v>27</v>
      </c>
      <c r="H4009" s="4">
        <v>45712.334675925929</v>
      </c>
      <c r="I4009" t="b">
        <v>0</v>
      </c>
      <c r="J4009" t="b">
        <v>1</v>
      </c>
      <c r="K4009" t="s">
        <v>24</v>
      </c>
      <c r="L4009" t="s">
        <v>36</v>
      </c>
      <c r="N4009">
        <v>38.215000152587891</v>
      </c>
      <c r="O4009" t="s">
        <v>2768</v>
      </c>
      <c r="P4009" t="s">
        <v>128</v>
      </c>
    </row>
    <row r="4010" spans="1:16" x14ac:dyDescent="0.55000000000000004">
      <c r="A4010" t="s">
        <v>2</v>
      </c>
      <c r="B4010" t="s">
        <v>1676</v>
      </c>
      <c r="C4010" t="s">
        <v>92</v>
      </c>
      <c r="D4010" t="s">
        <v>4090</v>
      </c>
      <c r="E4010" t="s">
        <v>20</v>
      </c>
      <c r="F4010" t="b">
        <v>0</v>
      </c>
      <c r="G4010" t="s">
        <v>35</v>
      </c>
      <c r="H4010" s="4">
        <v>45712.335509259261</v>
      </c>
      <c r="I4010" t="b">
        <v>0</v>
      </c>
      <c r="J4010" t="b">
        <v>0</v>
      </c>
      <c r="K4010" t="s">
        <v>24</v>
      </c>
      <c r="L4010" t="s">
        <v>22</v>
      </c>
      <c r="M4010">
        <v>125000</v>
      </c>
      <c r="O4010" t="s">
        <v>202</v>
      </c>
      <c r="P4010" t="s">
        <v>7559</v>
      </c>
    </row>
    <row r="4011" spans="1:16" x14ac:dyDescent="0.55000000000000004">
      <c r="A4011" t="s">
        <v>2</v>
      </c>
      <c r="B4011" t="s">
        <v>7442</v>
      </c>
      <c r="C4011" t="s">
        <v>6313</v>
      </c>
      <c r="D4011" t="s">
        <v>3970</v>
      </c>
      <c r="E4011" t="s">
        <v>20</v>
      </c>
      <c r="F4011" t="b">
        <v>0</v>
      </c>
      <c r="G4011" t="s">
        <v>1420</v>
      </c>
      <c r="H4011" s="4">
        <v>45712.350810185177</v>
      </c>
      <c r="I4011" t="b">
        <v>0</v>
      </c>
      <c r="J4011" t="b">
        <v>0</v>
      </c>
      <c r="K4011" t="s">
        <v>1420</v>
      </c>
      <c r="L4011" t="s">
        <v>22</v>
      </c>
      <c r="M4011">
        <v>109605.5</v>
      </c>
      <c r="O4011" t="s">
        <v>7443</v>
      </c>
      <c r="P4011" t="s">
        <v>7444</v>
      </c>
    </row>
    <row r="4012" spans="1:16" x14ac:dyDescent="0.55000000000000004">
      <c r="A4012" t="s">
        <v>0</v>
      </c>
      <c r="B4012" t="s">
        <v>7536</v>
      </c>
      <c r="C4012" t="s">
        <v>3225</v>
      </c>
      <c r="D4012" t="s">
        <v>3828</v>
      </c>
      <c r="E4012" t="s">
        <v>20</v>
      </c>
      <c r="F4012" t="b">
        <v>0</v>
      </c>
      <c r="G4012" t="s">
        <v>27</v>
      </c>
      <c r="H4012" s="4">
        <v>45712.375081018523</v>
      </c>
      <c r="I4012" t="b">
        <v>1</v>
      </c>
      <c r="J4012" t="b">
        <v>1</v>
      </c>
      <c r="K4012" t="s">
        <v>24</v>
      </c>
      <c r="L4012" t="s">
        <v>22</v>
      </c>
      <c r="M4012">
        <v>80000</v>
      </c>
      <c r="O4012" t="s">
        <v>7537</v>
      </c>
      <c r="P4012" t="s">
        <v>7538</v>
      </c>
    </row>
    <row r="4013" spans="1:16" x14ac:dyDescent="0.55000000000000004">
      <c r="A4013" t="s">
        <v>0</v>
      </c>
      <c r="B4013" t="s">
        <v>7445</v>
      </c>
      <c r="C4013" t="s">
        <v>39</v>
      </c>
      <c r="D4013" t="s">
        <v>3828</v>
      </c>
      <c r="E4013" t="s">
        <v>20</v>
      </c>
      <c r="F4013" t="b">
        <v>1</v>
      </c>
      <c r="G4013" t="s">
        <v>27</v>
      </c>
      <c r="H4013" s="4">
        <v>45712.375150462962</v>
      </c>
      <c r="I4013" t="b">
        <v>1</v>
      </c>
      <c r="J4013" t="b">
        <v>0</v>
      </c>
      <c r="K4013" t="s">
        <v>24</v>
      </c>
      <c r="L4013" t="s">
        <v>22</v>
      </c>
      <c r="M4013">
        <v>163085</v>
      </c>
      <c r="O4013" t="s">
        <v>7446</v>
      </c>
      <c r="P4013" t="s">
        <v>709</v>
      </c>
    </row>
    <row r="4014" spans="1:16" x14ac:dyDescent="0.55000000000000004">
      <c r="A4014" t="s">
        <v>0</v>
      </c>
      <c r="B4014" t="s">
        <v>7447</v>
      </c>
      <c r="C4014" t="s">
        <v>585</v>
      </c>
      <c r="D4014" t="s">
        <v>4084</v>
      </c>
      <c r="E4014" t="s">
        <v>20</v>
      </c>
      <c r="F4014" t="b">
        <v>0</v>
      </c>
      <c r="G4014" t="s">
        <v>41</v>
      </c>
      <c r="H4014" s="4">
        <v>45712.375474537039</v>
      </c>
      <c r="I4014" t="b">
        <v>0</v>
      </c>
      <c r="J4014" t="b">
        <v>0</v>
      </c>
      <c r="K4014" t="s">
        <v>24</v>
      </c>
      <c r="L4014" t="s">
        <v>22</v>
      </c>
      <c r="M4014">
        <v>125000</v>
      </c>
      <c r="O4014" t="s">
        <v>374</v>
      </c>
      <c r="P4014" t="s">
        <v>7448</v>
      </c>
    </row>
    <row r="4015" spans="1:16" x14ac:dyDescent="0.55000000000000004">
      <c r="A4015" t="s">
        <v>1</v>
      </c>
      <c r="B4015" t="s">
        <v>4431</v>
      </c>
      <c r="C4015" t="s">
        <v>949</v>
      </c>
      <c r="D4015" t="s">
        <v>4432</v>
      </c>
      <c r="E4015" t="s">
        <v>20</v>
      </c>
      <c r="F4015" t="b">
        <v>0</v>
      </c>
      <c r="G4015" t="s">
        <v>30</v>
      </c>
      <c r="H4015" s="4">
        <v>45712.376006944447</v>
      </c>
      <c r="I4015" t="b">
        <v>0</v>
      </c>
      <c r="J4015" t="b">
        <v>1</v>
      </c>
      <c r="K4015" t="s">
        <v>24</v>
      </c>
      <c r="L4015" t="s">
        <v>22</v>
      </c>
      <c r="M4015">
        <v>99000</v>
      </c>
      <c r="O4015" t="s">
        <v>1763</v>
      </c>
      <c r="P4015" t="s">
        <v>4433</v>
      </c>
    </row>
    <row r="4016" spans="1:16" x14ac:dyDescent="0.55000000000000004">
      <c r="A4016" t="s">
        <v>0</v>
      </c>
      <c r="B4016" t="s">
        <v>5421</v>
      </c>
      <c r="C4016" t="s">
        <v>372</v>
      </c>
      <c r="D4016" t="s">
        <v>3957</v>
      </c>
      <c r="E4016" t="s">
        <v>34</v>
      </c>
      <c r="F4016" t="b">
        <v>0</v>
      </c>
      <c r="G4016" t="s">
        <v>27</v>
      </c>
      <c r="H4016" s="4">
        <v>45712.416701388887</v>
      </c>
      <c r="I4016" t="b">
        <v>1</v>
      </c>
      <c r="J4016" t="b">
        <v>0</v>
      </c>
      <c r="K4016" t="s">
        <v>24</v>
      </c>
      <c r="L4016" t="s">
        <v>36</v>
      </c>
      <c r="N4016">
        <v>27.979999542236332</v>
      </c>
      <c r="O4016" t="s">
        <v>4622</v>
      </c>
    </row>
    <row r="4017" spans="1:16" x14ac:dyDescent="0.55000000000000004">
      <c r="A4017" t="s">
        <v>40</v>
      </c>
      <c r="B4017" t="s">
        <v>7449</v>
      </c>
      <c r="C4017" t="s">
        <v>1546</v>
      </c>
      <c r="D4017" t="s">
        <v>3828</v>
      </c>
      <c r="E4017" t="s">
        <v>20</v>
      </c>
      <c r="F4017" t="b">
        <v>0</v>
      </c>
      <c r="G4017" t="s">
        <v>27</v>
      </c>
      <c r="H4017" s="4">
        <v>45712.417939814812</v>
      </c>
      <c r="I4017" t="b">
        <v>0</v>
      </c>
      <c r="J4017" t="b">
        <v>1</v>
      </c>
      <c r="K4017" t="s">
        <v>24</v>
      </c>
      <c r="L4017" t="s">
        <v>22</v>
      </c>
      <c r="M4017">
        <v>162225</v>
      </c>
      <c r="O4017" t="s">
        <v>254</v>
      </c>
      <c r="P4017" t="s">
        <v>7450</v>
      </c>
    </row>
    <row r="4018" spans="1:16" x14ac:dyDescent="0.55000000000000004">
      <c r="A4018" t="s">
        <v>40</v>
      </c>
      <c r="B4018" t="s">
        <v>2541</v>
      </c>
      <c r="C4018" t="s">
        <v>3347</v>
      </c>
      <c r="D4018" t="s">
        <v>3973</v>
      </c>
      <c r="E4018" t="s">
        <v>20</v>
      </c>
      <c r="F4018" t="b">
        <v>0</v>
      </c>
      <c r="G4018" t="s">
        <v>27</v>
      </c>
      <c r="H4018" s="4">
        <v>45712.418842592589</v>
      </c>
      <c r="I4018" t="b">
        <v>0</v>
      </c>
      <c r="J4018" t="b">
        <v>1</v>
      </c>
      <c r="K4018" t="s">
        <v>24</v>
      </c>
      <c r="L4018" t="s">
        <v>22</v>
      </c>
      <c r="M4018">
        <v>110500</v>
      </c>
      <c r="O4018" t="s">
        <v>2227</v>
      </c>
      <c r="P4018" t="s">
        <v>4333</v>
      </c>
    </row>
    <row r="4019" spans="1:16" x14ac:dyDescent="0.55000000000000004">
      <c r="A4019" t="s">
        <v>2</v>
      </c>
      <c r="B4019" t="s">
        <v>4385</v>
      </c>
      <c r="C4019" t="s">
        <v>3515</v>
      </c>
      <c r="D4019" t="s">
        <v>2208</v>
      </c>
      <c r="E4019" t="s">
        <v>34</v>
      </c>
      <c r="F4019" t="b">
        <v>0</v>
      </c>
      <c r="G4019" t="s">
        <v>41</v>
      </c>
      <c r="H4019" s="4">
        <v>45712.418923611112</v>
      </c>
      <c r="I4019" t="b">
        <v>0</v>
      </c>
      <c r="J4019" t="b">
        <v>1</v>
      </c>
      <c r="K4019" t="s">
        <v>24</v>
      </c>
      <c r="L4019" t="s">
        <v>22</v>
      </c>
      <c r="M4019">
        <v>165000</v>
      </c>
      <c r="O4019" t="s">
        <v>428</v>
      </c>
      <c r="P4019" t="s">
        <v>7451</v>
      </c>
    </row>
    <row r="4020" spans="1:16" x14ac:dyDescent="0.55000000000000004">
      <c r="A4020" t="s">
        <v>28</v>
      </c>
      <c r="B4020" t="s">
        <v>642</v>
      </c>
      <c r="C4020" t="s">
        <v>696</v>
      </c>
      <c r="D4020" t="s">
        <v>3973</v>
      </c>
      <c r="E4020" t="s">
        <v>20</v>
      </c>
      <c r="F4020" t="b">
        <v>0</v>
      </c>
      <c r="G4020" t="s">
        <v>30</v>
      </c>
      <c r="H4020" s="4">
        <v>45712.420115740737</v>
      </c>
      <c r="I4020" t="b">
        <v>0</v>
      </c>
      <c r="J4020" t="b">
        <v>1</v>
      </c>
      <c r="K4020" t="s">
        <v>24</v>
      </c>
      <c r="L4020" t="s">
        <v>22</v>
      </c>
      <c r="M4020">
        <v>147000</v>
      </c>
      <c r="O4020" t="s">
        <v>950</v>
      </c>
      <c r="P4020" t="s">
        <v>6325</v>
      </c>
    </row>
    <row r="4021" spans="1:16" x14ac:dyDescent="0.55000000000000004">
      <c r="A4021" t="s">
        <v>89</v>
      </c>
      <c r="B4021" t="s">
        <v>7452</v>
      </c>
      <c r="C4021" t="s">
        <v>7313</v>
      </c>
      <c r="D4021" t="s">
        <v>2208</v>
      </c>
      <c r="E4021" t="s">
        <v>34</v>
      </c>
      <c r="F4021" t="b">
        <v>0</v>
      </c>
      <c r="G4021" t="s">
        <v>41</v>
      </c>
      <c r="H4021" s="4">
        <v>45712.433148148149</v>
      </c>
      <c r="I4021" t="b">
        <v>0</v>
      </c>
      <c r="J4021" t="b">
        <v>1</v>
      </c>
      <c r="K4021" t="s">
        <v>24</v>
      </c>
      <c r="L4021" t="s">
        <v>22</v>
      </c>
      <c r="M4021">
        <v>195000</v>
      </c>
      <c r="O4021" t="s">
        <v>428</v>
      </c>
      <c r="P4021" t="s">
        <v>7453</v>
      </c>
    </row>
    <row r="4022" spans="1:16" x14ac:dyDescent="0.55000000000000004">
      <c r="A4022" t="s">
        <v>2</v>
      </c>
      <c r="B4022" t="s">
        <v>6517</v>
      </c>
      <c r="C4022" t="s">
        <v>151</v>
      </c>
      <c r="D4022" t="s">
        <v>3973</v>
      </c>
      <c r="E4022" t="s">
        <v>20</v>
      </c>
      <c r="F4022" t="b">
        <v>0</v>
      </c>
      <c r="G4022" t="s">
        <v>30</v>
      </c>
      <c r="H4022" s="4">
        <v>45712.45925925926</v>
      </c>
      <c r="I4022" t="b">
        <v>0</v>
      </c>
      <c r="J4022" t="b">
        <v>1</v>
      </c>
      <c r="K4022" t="s">
        <v>24</v>
      </c>
      <c r="L4022" t="s">
        <v>22</v>
      </c>
      <c r="M4022">
        <v>140500</v>
      </c>
      <c r="O4022" t="s">
        <v>6518</v>
      </c>
      <c r="P4022" t="s">
        <v>6519</v>
      </c>
    </row>
    <row r="4023" spans="1:16" x14ac:dyDescent="0.55000000000000004">
      <c r="A4023" t="s">
        <v>2</v>
      </c>
      <c r="B4023" t="s">
        <v>307</v>
      </c>
      <c r="C4023" t="s">
        <v>39</v>
      </c>
      <c r="D4023" t="s">
        <v>7454</v>
      </c>
      <c r="E4023" t="s">
        <v>20</v>
      </c>
      <c r="F4023" t="b">
        <v>1</v>
      </c>
      <c r="G4023" t="s">
        <v>1094</v>
      </c>
      <c r="H4023" s="4">
        <v>45712.489560185182</v>
      </c>
      <c r="I4023" t="b">
        <v>1</v>
      </c>
      <c r="J4023" t="b">
        <v>0</v>
      </c>
      <c r="K4023" t="s">
        <v>1094</v>
      </c>
      <c r="L4023" t="s">
        <v>22</v>
      </c>
      <c r="M4023">
        <v>200000</v>
      </c>
      <c r="O4023" t="s">
        <v>7455</v>
      </c>
      <c r="P4023" t="s">
        <v>1818</v>
      </c>
    </row>
    <row r="4024" spans="1:16" x14ac:dyDescent="0.55000000000000004">
      <c r="A4024" t="s">
        <v>0</v>
      </c>
      <c r="B4024" t="s">
        <v>0</v>
      </c>
      <c r="C4024" t="s">
        <v>7560</v>
      </c>
      <c r="D4024" t="s">
        <v>7547</v>
      </c>
      <c r="E4024" t="s">
        <v>34</v>
      </c>
      <c r="F4024" t="b">
        <v>0</v>
      </c>
      <c r="G4024" t="s">
        <v>41</v>
      </c>
      <c r="H4024" s="4">
        <v>45712.500532407408</v>
      </c>
      <c r="I4024" t="b">
        <v>0</v>
      </c>
      <c r="J4024" t="b">
        <v>0</v>
      </c>
      <c r="K4024" t="s">
        <v>24</v>
      </c>
      <c r="L4024" t="s">
        <v>36</v>
      </c>
      <c r="N4024">
        <v>15</v>
      </c>
      <c r="O4024" t="s">
        <v>7548</v>
      </c>
      <c r="P4024" t="s">
        <v>61</v>
      </c>
    </row>
    <row r="4025" spans="1:16" x14ac:dyDescent="0.55000000000000004">
      <c r="A4025" t="s">
        <v>1</v>
      </c>
      <c r="B4025" t="s">
        <v>2955</v>
      </c>
      <c r="C4025" t="s">
        <v>2765</v>
      </c>
      <c r="D4025" t="s">
        <v>3973</v>
      </c>
      <c r="E4025" t="s">
        <v>20</v>
      </c>
      <c r="F4025" t="b">
        <v>0</v>
      </c>
      <c r="G4025" t="s">
        <v>52</v>
      </c>
      <c r="H4025" s="4">
        <v>45712.500891203701</v>
      </c>
      <c r="I4025" t="b">
        <v>0</v>
      </c>
      <c r="J4025" t="b">
        <v>1</v>
      </c>
      <c r="K4025" t="s">
        <v>24</v>
      </c>
      <c r="L4025" t="s">
        <v>22</v>
      </c>
      <c r="M4025">
        <v>174000</v>
      </c>
      <c r="O4025" t="s">
        <v>5482</v>
      </c>
      <c r="P4025" t="s">
        <v>603</v>
      </c>
    </row>
    <row r="4026" spans="1:16" x14ac:dyDescent="0.55000000000000004">
      <c r="A4026" t="s">
        <v>2</v>
      </c>
      <c r="B4026" t="s">
        <v>7406</v>
      </c>
      <c r="C4026" t="s">
        <v>3608</v>
      </c>
      <c r="D4026" t="s">
        <v>3973</v>
      </c>
      <c r="E4026" t="s">
        <v>20</v>
      </c>
      <c r="F4026" t="b">
        <v>0</v>
      </c>
      <c r="G4026" t="s">
        <v>27</v>
      </c>
      <c r="H4026" s="4">
        <v>45712.501215277778</v>
      </c>
      <c r="I4026" t="b">
        <v>0</v>
      </c>
      <c r="J4026" t="b">
        <v>0</v>
      </c>
      <c r="K4026" t="s">
        <v>24</v>
      </c>
      <c r="L4026" t="s">
        <v>22</v>
      </c>
      <c r="M4026">
        <v>82850</v>
      </c>
      <c r="O4026" t="s">
        <v>5482</v>
      </c>
      <c r="P4026" t="s">
        <v>3772</v>
      </c>
    </row>
    <row r="4027" spans="1:16" x14ac:dyDescent="0.55000000000000004">
      <c r="A4027" t="s">
        <v>2</v>
      </c>
      <c r="B4027" t="s">
        <v>7456</v>
      </c>
      <c r="C4027" t="s">
        <v>114</v>
      </c>
      <c r="D4027" t="s">
        <v>3973</v>
      </c>
      <c r="E4027" t="s">
        <v>20</v>
      </c>
      <c r="F4027" t="b">
        <v>0</v>
      </c>
      <c r="G4027" t="s">
        <v>27</v>
      </c>
      <c r="H4027" s="4">
        <v>45712.501689814817</v>
      </c>
      <c r="I4027" t="b">
        <v>0</v>
      </c>
      <c r="J4027" t="b">
        <v>1</v>
      </c>
      <c r="K4027" t="s">
        <v>24</v>
      </c>
      <c r="L4027" t="s">
        <v>22</v>
      </c>
      <c r="M4027">
        <v>207500</v>
      </c>
      <c r="O4027" t="s">
        <v>341</v>
      </c>
      <c r="P4027" t="s">
        <v>7457</v>
      </c>
    </row>
    <row r="4028" spans="1:16" x14ac:dyDescent="0.55000000000000004">
      <c r="A4028" t="s">
        <v>1</v>
      </c>
      <c r="B4028" t="s">
        <v>7561</v>
      </c>
      <c r="C4028" t="s">
        <v>713</v>
      </c>
      <c r="D4028" t="s">
        <v>3973</v>
      </c>
      <c r="E4028" t="s">
        <v>20</v>
      </c>
      <c r="F4028" t="b">
        <v>0</v>
      </c>
      <c r="G4028" t="s">
        <v>27</v>
      </c>
      <c r="H4028" s="4">
        <v>45712.501770833333</v>
      </c>
      <c r="I4028" t="b">
        <v>0</v>
      </c>
      <c r="J4028" t="b">
        <v>1</v>
      </c>
      <c r="K4028" t="s">
        <v>24</v>
      </c>
      <c r="L4028" t="s">
        <v>22</v>
      </c>
      <c r="M4028">
        <v>113750</v>
      </c>
      <c r="O4028" t="s">
        <v>5482</v>
      </c>
      <c r="P4028" t="s">
        <v>7562</v>
      </c>
    </row>
    <row r="4029" spans="1:16" x14ac:dyDescent="0.55000000000000004">
      <c r="A4029" t="s">
        <v>1</v>
      </c>
      <c r="B4029" t="s">
        <v>844</v>
      </c>
      <c r="C4029" t="s">
        <v>3608</v>
      </c>
      <c r="D4029" t="s">
        <v>3973</v>
      </c>
      <c r="E4029" t="s">
        <v>20</v>
      </c>
      <c r="F4029" t="b">
        <v>0</v>
      </c>
      <c r="G4029" t="s">
        <v>30</v>
      </c>
      <c r="H4029" s="4">
        <v>45712.502858796302</v>
      </c>
      <c r="I4029" t="b">
        <v>0</v>
      </c>
      <c r="J4029" t="b">
        <v>0</v>
      </c>
      <c r="K4029" t="s">
        <v>24</v>
      </c>
      <c r="L4029" t="s">
        <v>22</v>
      </c>
      <c r="M4029">
        <v>174500</v>
      </c>
      <c r="O4029" t="s">
        <v>5482</v>
      </c>
      <c r="P4029" t="s">
        <v>302</v>
      </c>
    </row>
    <row r="4030" spans="1:16" x14ac:dyDescent="0.55000000000000004">
      <c r="A4030" t="s">
        <v>40</v>
      </c>
      <c r="B4030" t="s">
        <v>6048</v>
      </c>
      <c r="C4030" t="s">
        <v>194</v>
      </c>
      <c r="D4030" t="s">
        <v>4035</v>
      </c>
      <c r="E4030" t="s">
        <v>20</v>
      </c>
      <c r="F4030" t="b">
        <v>0</v>
      </c>
      <c r="G4030" t="s">
        <v>158</v>
      </c>
      <c r="H4030" s="4">
        <v>45712.504050925927</v>
      </c>
      <c r="I4030" t="b">
        <v>1</v>
      </c>
      <c r="J4030" t="b">
        <v>0</v>
      </c>
      <c r="K4030" t="s">
        <v>158</v>
      </c>
      <c r="L4030" t="s">
        <v>22</v>
      </c>
      <c r="M4030">
        <v>86459.5</v>
      </c>
      <c r="O4030" t="s">
        <v>6045</v>
      </c>
      <c r="P4030" t="s">
        <v>6049</v>
      </c>
    </row>
    <row r="4031" spans="1:16" x14ac:dyDescent="0.55000000000000004">
      <c r="A4031" t="s">
        <v>28</v>
      </c>
      <c r="B4031" t="s">
        <v>7458</v>
      </c>
      <c r="C4031" t="s">
        <v>39</v>
      </c>
      <c r="D4031" t="s">
        <v>3973</v>
      </c>
      <c r="E4031" t="s">
        <v>20</v>
      </c>
      <c r="F4031" t="b">
        <v>1</v>
      </c>
      <c r="G4031" t="s">
        <v>106</v>
      </c>
      <c r="H4031" s="4">
        <v>45712.50849537037</v>
      </c>
      <c r="I4031" t="b">
        <v>0</v>
      </c>
      <c r="J4031" t="b">
        <v>0</v>
      </c>
      <c r="K4031" t="s">
        <v>106</v>
      </c>
      <c r="L4031" t="s">
        <v>36</v>
      </c>
      <c r="N4031">
        <v>50</v>
      </c>
      <c r="O4031" t="s">
        <v>7413</v>
      </c>
      <c r="P4031" t="s">
        <v>7459</v>
      </c>
    </row>
    <row r="4032" spans="1:16" x14ac:dyDescent="0.55000000000000004">
      <c r="A4032" t="s">
        <v>0</v>
      </c>
      <c r="B4032" t="s">
        <v>0</v>
      </c>
      <c r="C4032" t="s">
        <v>569</v>
      </c>
      <c r="D4032" t="s">
        <v>7547</v>
      </c>
      <c r="E4032" t="s">
        <v>34</v>
      </c>
      <c r="F4032" t="b">
        <v>0</v>
      </c>
      <c r="G4032" t="s">
        <v>52</v>
      </c>
      <c r="H4032" s="4">
        <v>45712.515636574077</v>
      </c>
      <c r="I4032" t="b">
        <v>0</v>
      </c>
      <c r="J4032" t="b">
        <v>0</v>
      </c>
      <c r="K4032" t="s">
        <v>24</v>
      </c>
      <c r="L4032" t="s">
        <v>36</v>
      </c>
      <c r="N4032">
        <v>15</v>
      </c>
      <c r="O4032" t="s">
        <v>7548</v>
      </c>
      <c r="P4032" t="s">
        <v>61</v>
      </c>
    </row>
    <row r="4033" spans="1:16" x14ac:dyDescent="0.55000000000000004">
      <c r="A4033" t="s">
        <v>0</v>
      </c>
      <c r="B4033" t="s">
        <v>7586</v>
      </c>
      <c r="C4033" t="s">
        <v>1343</v>
      </c>
      <c r="D4033" t="s">
        <v>2208</v>
      </c>
      <c r="E4033" t="s">
        <v>20</v>
      </c>
      <c r="F4033" t="b">
        <v>0</v>
      </c>
      <c r="G4033" t="s">
        <v>27</v>
      </c>
      <c r="H4033" s="4">
        <v>45712.541712962957</v>
      </c>
      <c r="I4033" t="b">
        <v>0</v>
      </c>
      <c r="J4033" t="b">
        <v>1</v>
      </c>
      <c r="K4033" t="s">
        <v>24</v>
      </c>
      <c r="L4033" t="s">
        <v>22</v>
      </c>
      <c r="M4033">
        <v>60700</v>
      </c>
      <c r="O4033" t="s">
        <v>2918</v>
      </c>
      <c r="P4033" t="s">
        <v>1711</v>
      </c>
    </row>
    <row r="4034" spans="1:16" x14ac:dyDescent="0.55000000000000004">
      <c r="A4034" t="s">
        <v>139</v>
      </c>
      <c r="B4034" t="s">
        <v>7460</v>
      </c>
      <c r="C4034" t="s">
        <v>1867</v>
      </c>
      <c r="D4034" t="s">
        <v>2208</v>
      </c>
      <c r="E4034" t="s">
        <v>105</v>
      </c>
      <c r="F4034" t="b">
        <v>0</v>
      </c>
      <c r="G4034" t="s">
        <v>27</v>
      </c>
      <c r="H4034" s="4">
        <v>45712.54178240741</v>
      </c>
      <c r="I4034" t="b">
        <v>0</v>
      </c>
      <c r="J4034" t="b">
        <v>1</v>
      </c>
      <c r="K4034" t="s">
        <v>24</v>
      </c>
      <c r="L4034" t="s">
        <v>22</v>
      </c>
      <c r="M4034">
        <v>93500</v>
      </c>
      <c r="O4034" t="s">
        <v>7461</v>
      </c>
      <c r="P4034" t="s">
        <v>2014</v>
      </c>
    </row>
    <row r="4035" spans="1:16" x14ac:dyDescent="0.55000000000000004">
      <c r="A4035" t="s">
        <v>1</v>
      </c>
      <c r="B4035" t="s">
        <v>2473</v>
      </c>
      <c r="C4035" t="s">
        <v>1845</v>
      </c>
      <c r="D4035" t="s">
        <v>4084</v>
      </c>
      <c r="E4035" t="s">
        <v>20</v>
      </c>
      <c r="F4035" t="b">
        <v>0</v>
      </c>
      <c r="G4035" t="s">
        <v>27</v>
      </c>
      <c r="H4035" s="4">
        <v>45712.543252314812</v>
      </c>
      <c r="I4035" t="b">
        <v>0</v>
      </c>
      <c r="J4035" t="b">
        <v>1</v>
      </c>
      <c r="K4035" t="s">
        <v>24</v>
      </c>
      <c r="L4035" t="s">
        <v>22</v>
      </c>
      <c r="M4035">
        <v>145000</v>
      </c>
      <c r="O4035" t="s">
        <v>1388</v>
      </c>
      <c r="P4035" t="s">
        <v>7462</v>
      </c>
    </row>
    <row r="4036" spans="1:16" x14ac:dyDescent="0.55000000000000004">
      <c r="A4036" t="s">
        <v>40</v>
      </c>
      <c r="B4036" t="s">
        <v>7463</v>
      </c>
      <c r="C4036" t="s">
        <v>2701</v>
      </c>
      <c r="D4036" t="s">
        <v>3828</v>
      </c>
      <c r="E4036" t="s">
        <v>20</v>
      </c>
      <c r="F4036" t="b">
        <v>0</v>
      </c>
      <c r="G4036" t="s">
        <v>41</v>
      </c>
      <c r="H4036" s="4">
        <v>45712.543657407397</v>
      </c>
      <c r="I4036" t="b">
        <v>1</v>
      </c>
      <c r="J4036" t="b">
        <v>1</v>
      </c>
      <c r="K4036" t="s">
        <v>24</v>
      </c>
      <c r="L4036" t="s">
        <v>36</v>
      </c>
      <c r="N4036">
        <v>60</v>
      </c>
      <c r="O4036" t="s">
        <v>7464</v>
      </c>
      <c r="P4036" t="s">
        <v>7465</v>
      </c>
    </row>
    <row r="4037" spans="1:16" x14ac:dyDescent="0.55000000000000004">
      <c r="A4037" t="s">
        <v>19</v>
      </c>
      <c r="B4037" t="s">
        <v>7466</v>
      </c>
      <c r="C4037" t="s">
        <v>2765</v>
      </c>
      <c r="D4037" t="s">
        <v>3957</v>
      </c>
      <c r="E4037" t="s">
        <v>20</v>
      </c>
      <c r="F4037" t="b">
        <v>0</v>
      </c>
      <c r="G4037" t="s">
        <v>23</v>
      </c>
      <c r="H4037" s="4">
        <v>45712.581053240741</v>
      </c>
      <c r="I4037" t="b">
        <v>0</v>
      </c>
      <c r="J4037" t="b">
        <v>1</v>
      </c>
      <c r="K4037" t="s">
        <v>24</v>
      </c>
      <c r="L4037" t="s">
        <v>36</v>
      </c>
      <c r="N4037">
        <v>11.335000038146971</v>
      </c>
      <c r="O4037" t="s">
        <v>254</v>
      </c>
      <c r="P4037" t="s">
        <v>1637</v>
      </c>
    </row>
    <row r="4038" spans="1:16" x14ac:dyDescent="0.55000000000000004">
      <c r="A4038" t="s">
        <v>0</v>
      </c>
      <c r="B4038" t="s">
        <v>7549</v>
      </c>
      <c r="C4038" t="s">
        <v>484</v>
      </c>
      <c r="D4038" t="s">
        <v>3828</v>
      </c>
      <c r="E4038" t="s">
        <v>20</v>
      </c>
      <c r="F4038" t="b">
        <v>0</v>
      </c>
      <c r="G4038" t="s">
        <v>27</v>
      </c>
      <c r="H4038" s="4">
        <v>45712.583402777767</v>
      </c>
      <c r="I4038" t="b">
        <v>0</v>
      </c>
      <c r="J4038" t="b">
        <v>1</v>
      </c>
      <c r="K4038" t="s">
        <v>24</v>
      </c>
      <c r="L4038" t="s">
        <v>22</v>
      </c>
      <c r="M4038">
        <v>70000</v>
      </c>
      <c r="O4038" t="s">
        <v>7550</v>
      </c>
      <c r="P4038" t="s">
        <v>280</v>
      </c>
    </row>
    <row r="4039" spans="1:16" x14ac:dyDescent="0.55000000000000004">
      <c r="A4039" t="s">
        <v>0</v>
      </c>
      <c r="B4039" t="s">
        <v>7467</v>
      </c>
      <c r="C4039" t="s">
        <v>859</v>
      </c>
      <c r="D4039" t="s">
        <v>3957</v>
      </c>
      <c r="E4039" t="s">
        <v>20</v>
      </c>
      <c r="F4039" t="b">
        <v>0</v>
      </c>
      <c r="G4039" t="s">
        <v>27</v>
      </c>
      <c r="H4039" s="4">
        <v>45712.583518518521</v>
      </c>
      <c r="I4039" t="b">
        <v>0</v>
      </c>
      <c r="J4039" t="b">
        <v>1</v>
      </c>
      <c r="K4039" t="s">
        <v>24</v>
      </c>
      <c r="L4039" t="s">
        <v>36</v>
      </c>
      <c r="N4039">
        <v>24.014999389648441</v>
      </c>
      <c r="O4039" t="s">
        <v>7468</v>
      </c>
      <c r="P4039" t="s">
        <v>1304</v>
      </c>
    </row>
    <row r="4040" spans="1:16" x14ac:dyDescent="0.55000000000000004">
      <c r="A4040" t="s">
        <v>25</v>
      </c>
      <c r="B4040" t="s">
        <v>7521</v>
      </c>
      <c r="C4040" t="s">
        <v>82</v>
      </c>
      <c r="D4040" t="s">
        <v>3828</v>
      </c>
      <c r="E4040" t="s">
        <v>20</v>
      </c>
      <c r="F4040" t="b">
        <v>0</v>
      </c>
      <c r="G4040" t="s">
        <v>27</v>
      </c>
      <c r="H4040" s="4">
        <v>45712.584178240737</v>
      </c>
      <c r="I4040" t="b">
        <v>0</v>
      </c>
      <c r="J4040" t="b">
        <v>1</v>
      </c>
      <c r="K4040" t="s">
        <v>24</v>
      </c>
      <c r="L4040" t="s">
        <v>22</v>
      </c>
      <c r="M4040">
        <v>85210.5</v>
      </c>
      <c r="O4040" t="s">
        <v>7522</v>
      </c>
      <c r="P4040" t="s">
        <v>2884</v>
      </c>
    </row>
    <row r="4041" spans="1:16" x14ac:dyDescent="0.55000000000000004">
      <c r="A4041" t="s">
        <v>2</v>
      </c>
      <c r="B4041" t="s">
        <v>170</v>
      </c>
      <c r="C4041" t="s">
        <v>171</v>
      </c>
      <c r="D4041" t="s">
        <v>3957</v>
      </c>
      <c r="E4041" t="s">
        <v>20</v>
      </c>
      <c r="F4041" t="b">
        <v>0</v>
      </c>
      <c r="G4041" t="s">
        <v>27</v>
      </c>
      <c r="H4041" s="4">
        <v>45712.584618055553</v>
      </c>
      <c r="I4041" t="b">
        <v>0</v>
      </c>
      <c r="J4041" t="b">
        <v>1</v>
      </c>
      <c r="K4041" t="s">
        <v>24</v>
      </c>
      <c r="L4041" t="s">
        <v>36</v>
      </c>
      <c r="N4041">
        <v>46.060001373291023</v>
      </c>
      <c r="O4041" t="s">
        <v>7563</v>
      </c>
      <c r="P4041" t="s">
        <v>7564</v>
      </c>
    </row>
    <row r="4042" spans="1:16" x14ac:dyDescent="0.55000000000000004">
      <c r="A4042" t="s">
        <v>28</v>
      </c>
      <c r="B4042" t="s">
        <v>7469</v>
      </c>
      <c r="C4042" t="s">
        <v>24</v>
      </c>
      <c r="D4042" t="s">
        <v>3973</v>
      </c>
      <c r="E4042" t="s">
        <v>20</v>
      </c>
      <c r="F4042" t="b">
        <v>0</v>
      </c>
      <c r="G4042" t="s">
        <v>27</v>
      </c>
      <c r="H4042" s="4">
        <v>45712.585509259261</v>
      </c>
      <c r="I4042" t="b">
        <v>0</v>
      </c>
      <c r="J4042" t="b">
        <v>0</v>
      </c>
      <c r="K4042" t="s">
        <v>24</v>
      </c>
      <c r="L4042" t="s">
        <v>22</v>
      </c>
      <c r="M4042">
        <v>155000</v>
      </c>
      <c r="O4042" t="s">
        <v>7470</v>
      </c>
      <c r="P4042" t="s">
        <v>7471</v>
      </c>
    </row>
    <row r="4043" spans="1:16" x14ac:dyDescent="0.55000000000000004">
      <c r="A4043" t="s">
        <v>191</v>
      </c>
      <c r="B4043" t="s">
        <v>7472</v>
      </c>
      <c r="C4043" t="s">
        <v>972</v>
      </c>
      <c r="D4043" t="s">
        <v>4084</v>
      </c>
      <c r="E4043" t="s">
        <v>20</v>
      </c>
      <c r="F4043" t="b">
        <v>0</v>
      </c>
      <c r="G4043" t="s">
        <v>862</v>
      </c>
      <c r="H4043" s="4">
        <v>45712.589016203703</v>
      </c>
      <c r="I4043" t="b">
        <v>0</v>
      </c>
      <c r="J4043" t="b">
        <v>0</v>
      </c>
      <c r="K4043" t="s">
        <v>862</v>
      </c>
      <c r="L4043" t="s">
        <v>22</v>
      </c>
      <c r="M4043">
        <v>127500</v>
      </c>
      <c r="O4043" t="s">
        <v>7473</v>
      </c>
      <c r="P4043" t="s">
        <v>7474</v>
      </c>
    </row>
    <row r="4044" spans="1:16" x14ac:dyDescent="0.55000000000000004">
      <c r="A4044" t="s">
        <v>0</v>
      </c>
      <c r="B4044" t="s">
        <v>5357</v>
      </c>
      <c r="C4044" t="s">
        <v>5358</v>
      </c>
      <c r="D4044" t="s">
        <v>3828</v>
      </c>
      <c r="E4044" t="s">
        <v>219</v>
      </c>
      <c r="F4044" t="b">
        <v>0</v>
      </c>
      <c r="G4044" t="s">
        <v>27</v>
      </c>
      <c r="H4044" s="4">
        <v>45712.625069444453</v>
      </c>
      <c r="I4044" t="b">
        <v>1</v>
      </c>
      <c r="J4044" t="b">
        <v>1</v>
      </c>
      <c r="K4044" t="s">
        <v>24</v>
      </c>
      <c r="L4044" t="s">
        <v>36</v>
      </c>
      <c r="N4044">
        <v>26.494998931884769</v>
      </c>
      <c r="O4044" t="s">
        <v>3769</v>
      </c>
      <c r="P4044" t="s">
        <v>1702</v>
      </c>
    </row>
    <row r="4045" spans="1:16" x14ac:dyDescent="0.55000000000000004">
      <c r="A4045" t="s">
        <v>0</v>
      </c>
      <c r="B4045" t="s">
        <v>7475</v>
      </c>
      <c r="C4045" t="s">
        <v>179</v>
      </c>
      <c r="D4045" t="s">
        <v>2208</v>
      </c>
      <c r="E4045" t="s">
        <v>20</v>
      </c>
      <c r="F4045" t="b">
        <v>0</v>
      </c>
      <c r="G4045" t="s">
        <v>27</v>
      </c>
      <c r="H4045" s="4">
        <v>45712.625173611108</v>
      </c>
      <c r="I4045" t="b">
        <v>0</v>
      </c>
      <c r="J4045" t="b">
        <v>0</v>
      </c>
      <c r="K4045" t="s">
        <v>24</v>
      </c>
      <c r="L4045" t="s">
        <v>22</v>
      </c>
      <c r="M4045">
        <v>61750</v>
      </c>
      <c r="O4045" t="s">
        <v>7476</v>
      </c>
      <c r="P4045" t="s">
        <v>7477</v>
      </c>
    </row>
    <row r="4046" spans="1:16" x14ac:dyDescent="0.55000000000000004">
      <c r="A4046" t="s">
        <v>0</v>
      </c>
      <c r="B4046" t="s">
        <v>7478</v>
      </c>
      <c r="C4046" t="s">
        <v>2883</v>
      </c>
      <c r="D4046" t="s">
        <v>3828</v>
      </c>
      <c r="E4046" t="s">
        <v>51</v>
      </c>
      <c r="F4046" t="b">
        <v>0</v>
      </c>
      <c r="G4046" t="s">
        <v>30</v>
      </c>
      <c r="H4046" s="4">
        <v>45712.625601851847</v>
      </c>
      <c r="I4046" t="b">
        <v>1</v>
      </c>
      <c r="J4046" t="b">
        <v>0</v>
      </c>
      <c r="K4046" t="s">
        <v>24</v>
      </c>
      <c r="L4046" t="s">
        <v>36</v>
      </c>
      <c r="N4046">
        <v>53.5</v>
      </c>
      <c r="O4046" t="s">
        <v>7479</v>
      </c>
      <c r="P4046" t="s">
        <v>338</v>
      </c>
    </row>
    <row r="4047" spans="1:16" x14ac:dyDescent="0.55000000000000004">
      <c r="A4047" t="s">
        <v>1</v>
      </c>
      <c r="B4047" t="s">
        <v>4444</v>
      </c>
      <c r="C4047" t="s">
        <v>122</v>
      </c>
      <c r="D4047" t="s">
        <v>3973</v>
      </c>
      <c r="E4047" t="s">
        <v>20</v>
      </c>
      <c r="F4047" t="b">
        <v>0</v>
      </c>
      <c r="G4047" t="s">
        <v>52</v>
      </c>
      <c r="H4047" s="4">
        <v>45712.625740740739</v>
      </c>
      <c r="I4047" t="b">
        <v>0</v>
      </c>
      <c r="J4047" t="b">
        <v>1</v>
      </c>
      <c r="K4047" t="s">
        <v>24</v>
      </c>
      <c r="L4047" t="s">
        <v>22</v>
      </c>
      <c r="M4047">
        <v>222545</v>
      </c>
      <c r="O4047" t="s">
        <v>759</v>
      </c>
      <c r="P4047" t="s">
        <v>2237</v>
      </c>
    </row>
    <row r="4048" spans="1:16" x14ac:dyDescent="0.55000000000000004">
      <c r="A4048" t="s">
        <v>1</v>
      </c>
      <c r="B4048" t="s">
        <v>7480</v>
      </c>
      <c r="C4048" t="s">
        <v>82</v>
      </c>
      <c r="D4048" t="s">
        <v>4084</v>
      </c>
      <c r="E4048" t="s">
        <v>20</v>
      </c>
      <c r="F4048" t="b">
        <v>0</v>
      </c>
      <c r="G4048" t="s">
        <v>27</v>
      </c>
      <c r="H4048" s="4">
        <v>45712.626018518517</v>
      </c>
      <c r="I4048" t="b">
        <v>0</v>
      </c>
      <c r="J4048" t="b">
        <v>0</v>
      </c>
      <c r="K4048" t="s">
        <v>24</v>
      </c>
      <c r="L4048" t="s">
        <v>22</v>
      </c>
      <c r="M4048">
        <v>155000</v>
      </c>
      <c r="O4048" t="s">
        <v>377</v>
      </c>
      <c r="P4048" t="s">
        <v>3559</v>
      </c>
    </row>
    <row r="4049" spans="1:16" x14ac:dyDescent="0.55000000000000004">
      <c r="A4049" t="s">
        <v>2</v>
      </c>
      <c r="B4049" t="s">
        <v>7481</v>
      </c>
      <c r="C4049" t="s">
        <v>24</v>
      </c>
      <c r="D4049" t="s">
        <v>4328</v>
      </c>
      <c r="E4049" t="s">
        <v>20</v>
      </c>
      <c r="F4049" t="b">
        <v>0</v>
      </c>
      <c r="G4049" t="s">
        <v>27</v>
      </c>
      <c r="H4049" s="4">
        <v>45712.626979166656</v>
      </c>
      <c r="I4049" t="b">
        <v>0</v>
      </c>
      <c r="J4049" t="b">
        <v>0</v>
      </c>
      <c r="K4049" t="s">
        <v>24</v>
      </c>
      <c r="L4049" t="s">
        <v>22</v>
      </c>
      <c r="M4049">
        <v>126500</v>
      </c>
      <c r="O4049" t="s">
        <v>7482</v>
      </c>
      <c r="P4049" t="s">
        <v>7483</v>
      </c>
    </row>
    <row r="4050" spans="1:16" x14ac:dyDescent="0.55000000000000004">
      <c r="A4050" t="s">
        <v>0</v>
      </c>
      <c r="B4050" t="s">
        <v>2760</v>
      </c>
      <c r="C4050" t="s">
        <v>236</v>
      </c>
      <c r="D4050" t="s">
        <v>2208</v>
      </c>
      <c r="E4050" t="s">
        <v>20</v>
      </c>
      <c r="F4050" t="b">
        <v>0</v>
      </c>
      <c r="G4050" t="s">
        <v>27</v>
      </c>
      <c r="H4050" s="4">
        <v>45712.666817129633</v>
      </c>
      <c r="I4050" t="b">
        <v>0</v>
      </c>
      <c r="J4050" t="b">
        <v>1</v>
      </c>
      <c r="K4050" t="s">
        <v>24</v>
      </c>
      <c r="L4050" t="s">
        <v>22</v>
      </c>
      <c r="M4050">
        <v>120000</v>
      </c>
      <c r="O4050" t="s">
        <v>301</v>
      </c>
      <c r="P4050" t="s">
        <v>7484</v>
      </c>
    </row>
    <row r="4051" spans="1:16" x14ac:dyDescent="0.55000000000000004">
      <c r="A4051" t="s">
        <v>0</v>
      </c>
      <c r="B4051" t="s">
        <v>7485</v>
      </c>
      <c r="C4051" t="s">
        <v>179</v>
      </c>
      <c r="D4051" t="s">
        <v>3828</v>
      </c>
      <c r="E4051" t="s">
        <v>20</v>
      </c>
      <c r="F4051" t="b">
        <v>0</v>
      </c>
      <c r="G4051" t="s">
        <v>27</v>
      </c>
      <c r="H4051" s="4">
        <v>45712.66684027778</v>
      </c>
      <c r="I4051" t="b">
        <v>0</v>
      </c>
      <c r="J4051" t="b">
        <v>1</v>
      </c>
      <c r="K4051" t="s">
        <v>24</v>
      </c>
      <c r="L4051" t="s">
        <v>22</v>
      </c>
      <c r="M4051">
        <v>79871.5</v>
      </c>
      <c r="O4051" t="s">
        <v>3851</v>
      </c>
      <c r="P4051" t="s">
        <v>7486</v>
      </c>
    </row>
    <row r="4052" spans="1:16" x14ac:dyDescent="0.55000000000000004">
      <c r="A4052" t="s">
        <v>139</v>
      </c>
      <c r="B4052" t="s">
        <v>277</v>
      </c>
      <c r="C4052" t="s">
        <v>1065</v>
      </c>
      <c r="D4052" t="s">
        <v>3973</v>
      </c>
      <c r="E4052" t="s">
        <v>20</v>
      </c>
      <c r="F4052" t="b">
        <v>0</v>
      </c>
      <c r="G4052" t="s">
        <v>35</v>
      </c>
      <c r="H4052" s="4">
        <v>45712.667071759257</v>
      </c>
      <c r="I4052" t="b">
        <v>0</v>
      </c>
      <c r="J4052" t="b">
        <v>0</v>
      </c>
      <c r="K4052" t="s">
        <v>24</v>
      </c>
      <c r="L4052" t="s">
        <v>36</v>
      </c>
      <c r="N4052">
        <v>60</v>
      </c>
      <c r="O4052" t="s">
        <v>200</v>
      </c>
      <c r="P4052" t="s">
        <v>7539</v>
      </c>
    </row>
    <row r="4053" spans="1:16" x14ac:dyDescent="0.55000000000000004">
      <c r="A4053" t="s">
        <v>139</v>
      </c>
      <c r="B4053" t="s">
        <v>7487</v>
      </c>
      <c r="C4053" t="s">
        <v>1421</v>
      </c>
      <c r="D4053" t="s">
        <v>3828</v>
      </c>
      <c r="E4053" t="s">
        <v>20</v>
      </c>
      <c r="F4053" t="b">
        <v>0</v>
      </c>
      <c r="G4053" t="s">
        <v>52</v>
      </c>
      <c r="H4053" s="4">
        <v>45712.667858796303</v>
      </c>
      <c r="I4053" t="b">
        <v>0</v>
      </c>
      <c r="J4053" t="b">
        <v>1</v>
      </c>
      <c r="K4053" t="s">
        <v>24</v>
      </c>
      <c r="L4053" t="s">
        <v>22</v>
      </c>
      <c r="M4053">
        <v>120000</v>
      </c>
      <c r="O4053" t="s">
        <v>7488</v>
      </c>
      <c r="P4053" t="s">
        <v>7489</v>
      </c>
    </row>
    <row r="4054" spans="1:16" x14ac:dyDescent="0.55000000000000004">
      <c r="A4054" t="s">
        <v>40</v>
      </c>
      <c r="B4054" t="s">
        <v>7490</v>
      </c>
      <c r="C4054" t="s">
        <v>825</v>
      </c>
      <c r="D4054" t="s">
        <v>3828</v>
      </c>
      <c r="E4054" t="s">
        <v>20</v>
      </c>
      <c r="F4054" t="b">
        <v>0</v>
      </c>
      <c r="G4054" t="s">
        <v>27</v>
      </c>
      <c r="H4054" s="4">
        <v>45712.668009259258</v>
      </c>
      <c r="I4054" t="b">
        <v>1</v>
      </c>
      <c r="J4054" t="b">
        <v>1</v>
      </c>
      <c r="K4054" t="s">
        <v>24</v>
      </c>
      <c r="L4054" t="s">
        <v>22</v>
      </c>
      <c r="M4054">
        <v>147500</v>
      </c>
      <c r="O4054" t="s">
        <v>2576</v>
      </c>
      <c r="P4054" t="s">
        <v>7491</v>
      </c>
    </row>
    <row r="4055" spans="1:16" x14ac:dyDescent="0.55000000000000004">
      <c r="A4055" t="s">
        <v>0</v>
      </c>
      <c r="B4055" t="s">
        <v>7540</v>
      </c>
      <c r="C4055" t="s">
        <v>2716</v>
      </c>
      <c r="D4055" t="s">
        <v>3973</v>
      </c>
      <c r="E4055" t="s">
        <v>20</v>
      </c>
      <c r="F4055" t="b">
        <v>0</v>
      </c>
      <c r="G4055" t="s">
        <v>23</v>
      </c>
      <c r="H4055" s="4">
        <v>45712.700891203713</v>
      </c>
      <c r="I4055" t="b">
        <v>0</v>
      </c>
      <c r="J4055" t="b">
        <v>1</v>
      </c>
      <c r="K4055" t="s">
        <v>24</v>
      </c>
      <c r="L4055" t="s">
        <v>22</v>
      </c>
      <c r="M4055">
        <v>74100</v>
      </c>
      <c r="O4055" t="s">
        <v>5949</v>
      </c>
      <c r="P4055" t="s">
        <v>7541</v>
      </c>
    </row>
    <row r="4056" spans="1:16" x14ac:dyDescent="0.55000000000000004">
      <c r="A4056" t="s">
        <v>0</v>
      </c>
      <c r="B4056" t="s">
        <v>0</v>
      </c>
      <c r="C4056" t="s">
        <v>76</v>
      </c>
      <c r="D4056" t="s">
        <v>4090</v>
      </c>
      <c r="E4056" t="s">
        <v>20</v>
      </c>
      <c r="F4056" t="b">
        <v>0</v>
      </c>
      <c r="G4056" t="s">
        <v>41</v>
      </c>
      <c r="H4056" s="4">
        <v>45712.708738425928</v>
      </c>
      <c r="I4056" t="b">
        <v>0</v>
      </c>
      <c r="J4056" t="b">
        <v>0</v>
      </c>
      <c r="K4056" t="s">
        <v>24</v>
      </c>
      <c r="L4056" t="s">
        <v>36</v>
      </c>
      <c r="N4056">
        <v>37.5</v>
      </c>
      <c r="O4056" t="s">
        <v>712</v>
      </c>
      <c r="P4056" t="s">
        <v>1904</v>
      </c>
    </row>
    <row r="4057" spans="1:16" x14ac:dyDescent="0.55000000000000004">
      <c r="A4057" t="s">
        <v>139</v>
      </c>
      <c r="B4057" t="s">
        <v>7523</v>
      </c>
      <c r="C4057" t="s">
        <v>151</v>
      </c>
      <c r="D4057" t="s">
        <v>3973</v>
      </c>
      <c r="E4057" t="s">
        <v>20</v>
      </c>
      <c r="F4057" t="b">
        <v>0</v>
      </c>
      <c r="G4057" t="s">
        <v>30</v>
      </c>
      <c r="H4057" s="4">
        <v>45712.709236111114</v>
      </c>
      <c r="I4057" t="b">
        <v>0</v>
      </c>
      <c r="J4057" t="b">
        <v>0</v>
      </c>
      <c r="K4057" t="s">
        <v>24</v>
      </c>
      <c r="L4057" t="s">
        <v>36</v>
      </c>
      <c r="N4057">
        <v>22</v>
      </c>
      <c r="O4057" t="s">
        <v>7524</v>
      </c>
      <c r="P4057" t="s">
        <v>2808</v>
      </c>
    </row>
    <row r="4058" spans="1:16" x14ac:dyDescent="0.55000000000000004">
      <c r="A4058" t="s">
        <v>2</v>
      </c>
      <c r="B4058" t="s">
        <v>417</v>
      </c>
      <c r="C4058" t="s">
        <v>908</v>
      </c>
      <c r="D4058" t="s">
        <v>3828</v>
      </c>
      <c r="E4058" t="s">
        <v>20</v>
      </c>
      <c r="F4058" t="b">
        <v>0</v>
      </c>
      <c r="G4058" t="s">
        <v>27</v>
      </c>
      <c r="H4058" s="4">
        <v>45712.710324074083</v>
      </c>
      <c r="I4058" t="b">
        <v>0</v>
      </c>
      <c r="J4058" t="b">
        <v>0</v>
      </c>
      <c r="K4058" t="s">
        <v>24</v>
      </c>
      <c r="L4058" t="s">
        <v>22</v>
      </c>
      <c r="M4058">
        <v>90094.2578125</v>
      </c>
      <c r="O4058" t="s">
        <v>6068</v>
      </c>
      <c r="P4058" t="s">
        <v>6069</v>
      </c>
    </row>
    <row r="4059" spans="1:16" x14ac:dyDescent="0.55000000000000004">
      <c r="A4059" t="s">
        <v>2</v>
      </c>
      <c r="B4059" t="s">
        <v>2337</v>
      </c>
      <c r="C4059" t="s">
        <v>49</v>
      </c>
      <c r="D4059" t="s">
        <v>3973</v>
      </c>
      <c r="E4059" t="s">
        <v>20</v>
      </c>
      <c r="F4059" t="b">
        <v>0</v>
      </c>
      <c r="G4059" t="s">
        <v>30</v>
      </c>
      <c r="H4059" s="4">
        <v>45712.711342592593</v>
      </c>
      <c r="I4059" t="b">
        <v>0</v>
      </c>
      <c r="J4059" t="b">
        <v>0</v>
      </c>
      <c r="K4059" t="s">
        <v>24</v>
      </c>
      <c r="L4059" t="s">
        <v>22</v>
      </c>
      <c r="M4059">
        <v>350000</v>
      </c>
      <c r="O4059" t="s">
        <v>3634</v>
      </c>
      <c r="P4059" t="s">
        <v>7163</v>
      </c>
    </row>
    <row r="4060" spans="1:16" x14ac:dyDescent="0.55000000000000004">
      <c r="A4060" t="s">
        <v>139</v>
      </c>
      <c r="B4060" t="s">
        <v>2929</v>
      </c>
      <c r="C4060" t="s">
        <v>3238</v>
      </c>
      <c r="D4060" t="s">
        <v>3973</v>
      </c>
      <c r="E4060" t="s">
        <v>20</v>
      </c>
      <c r="F4060" t="b">
        <v>0</v>
      </c>
      <c r="G4060" t="s">
        <v>41</v>
      </c>
      <c r="H4060" s="4">
        <v>45712.7503125</v>
      </c>
      <c r="I4060" t="b">
        <v>0</v>
      </c>
      <c r="J4060" t="b">
        <v>1</v>
      </c>
      <c r="K4060" t="s">
        <v>24</v>
      </c>
      <c r="L4060" t="s">
        <v>22</v>
      </c>
      <c r="M4060">
        <v>103900</v>
      </c>
      <c r="O4060" t="s">
        <v>4329</v>
      </c>
      <c r="P4060" t="s">
        <v>7492</v>
      </c>
    </row>
    <row r="4061" spans="1:16" x14ac:dyDescent="0.55000000000000004">
      <c r="A4061" t="s">
        <v>139</v>
      </c>
      <c r="B4061" t="s">
        <v>7493</v>
      </c>
      <c r="C4061" t="s">
        <v>151</v>
      </c>
      <c r="D4061" t="s">
        <v>3828</v>
      </c>
      <c r="E4061" t="s">
        <v>51</v>
      </c>
      <c r="F4061" t="b">
        <v>0</v>
      </c>
      <c r="G4061" t="s">
        <v>30</v>
      </c>
      <c r="H4061" s="4">
        <v>45712.750902777778</v>
      </c>
      <c r="I4061" t="b">
        <v>1</v>
      </c>
      <c r="J4061" t="b">
        <v>0</v>
      </c>
      <c r="K4061" t="s">
        <v>24</v>
      </c>
      <c r="L4061" t="s">
        <v>36</v>
      </c>
      <c r="N4061">
        <v>38</v>
      </c>
      <c r="O4061" t="s">
        <v>6991</v>
      </c>
    </row>
    <row r="4062" spans="1:16" x14ac:dyDescent="0.55000000000000004">
      <c r="A4062" t="s">
        <v>2</v>
      </c>
      <c r="B4062" t="s">
        <v>7494</v>
      </c>
      <c r="C4062" t="s">
        <v>945</v>
      </c>
      <c r="D4062" t="s">
        <v>3600</v>
      </c>
      <c r="E4062" t="s">
        <v>20</v>
      </c>
      <c r="F4062" t="b">
        <v>0</v>
      </c>
      <c r="G4062" t="s">
        <v>27</v>
      </c>
      <c r="H4062" s="4">
        <v>45712.751388888893</v>
      </c>
      <c r="I4062" t="b">
        <v>1</v>
      </c>
      <c r="J4062" t="b">
        <v>1</v>
      </c>
      <c r="K4062" t="s">
        <v>24</v>
      </c>
      <c r="L4062" t="s">
        <v>22</v>
      </c>
      <c r="M4062">
        <v>145000</v>
      </c>
      <c r="O4062" t="s">
        <v>7495</v>
      </c>
      <c r="P4062" t="s">
        <v>7496</v>
      </c>
    </row>
    <row r="4063" spans="1:16" x14ac:dyDescent="0.55000000000000004">
      <c r="A4063" t="s">
        <v>19</v>
      </c>
      <c r="B4063" t="s">
        <v>7497</v>
      </c>
      <c r="C4063" t="s">
        <v>122</v>
      </c>
      <c r="D4063" t="s">
        <v>3973</v>
      </c>
      <c r="E4063" t="s">
        <v>20</v>
      </c>
      <c r="F4063" t="b">
        <v>0</v>
      </c>
      <c r="G4063" t="s">
        <v>52</v>
      </c>
      <c r="H4063" s="4">
        <v>45712.75240740741</v>
      </c>
      <c r="I4063" t="b">
        <v>1</v>
      </c>
      <c r="J4063" t="b">
        <v>0</v>
      </c>
      <c r="K4063" t="s">
        <v>24</v>
      </c>
      <c r="L4063" t="s">
        <v>22</v>
      </c>
      <c r="M4063">
        <v>112116</v>
      </c>
      <c r="O4063" t="s">
        <v>554</v>
      </c>
      <c r="P4063" t="s">
        <v>7498</v>
      </c>
    </row>
    <row r="4064" spans="1:16" x14ac:dyDescent="0.55000000000000004">
      <c r="A4064" t="s">
        <v>0</v>
      </c>
      <c r="B4064" t="s">
        <v>4251</v>
      </c>
      <c r="C4064" t="s">
        <v>3519</v>
      </c>
      <c r="D4064" t="s">
        <v>3973</v>
      </c>
      <c r="E4064" t="s">
        <v>20</v>
      </c>
      <c r="F4064" t="b">
        <v>0</v>
      </c>
      <c r="G4064" t="s">
        <v>27</v>
      </c>
      <c r="H4064" s="4">
        <v>45712.791770833333</v>
      </c>
      <c r="I4064" t="b">
        <v>1</v>
      </c>
      <c r="J4064" t="b">
        <v>0</v>
      </c>
      <c r="K4064" t="s">
        <v>24</v>
      </c>
      <c r="L4064" t="s">
        <v>22</v>
      </c>
      <c r="M4064">
        <v>70000</v>
      </c>
      <c r="O4064" t="s">
        <v>7499</v>
      </c>
      <c r="P4064" t="s">
        <v>1075</v>
      </c>
    </row>
    <row r="4065" spans="1:16" x14ac:dyDescent="0.55000000000000004">
      <c r="A4065" t="s">
        <v>1</v>
      </c>
      <c r="B4065" t="s">
        <v>7500</v>
      </c>
      <c r="C4065" t="s">
        <v>624</v>
      </c>
      <c r="D4065" t="s">
        <v>3973</v>
      </c>
      <c r="E4065" t="s">
        <v>20</v>
      </c>
      <c r="F4065" t="b">
        <v>0</v>
      </c>
      <c r="G4065" t="s">
        <v>35</v>
      </c>
      <c r="H4065" s="4">
        <v>45712.792164351849</v>
      </c>
      <c r="I4065" t="b">
        <v>0</v>
      </c>
      <c r="J4065" t="b">
        <v>1</v>
      </c>
      <c r="K4065" t="s">
        <v>24</v>
      </c>
      <c r="L4065" t="s">
        <v>22</v>
      </c>
      <c r="M4065">
        <v>184000</v>
      </c>
      <c r="O4065" t="s">
        <v>65</v>
      </c>
      <c r="P4065" t="s">
        <v>66</v>
      </c>
    </row>
    <row r="4066" spans="1:16" x14ac:dyDescent="0.55000000000000004">
      <c r="A4066" t="s">
        <v>2</v>
      </c>
      <c r="B4066" t="s">
        <v>7244</v>
      </c>
      <c r="C4066" t="s">
        <v>322</v>
      </c>
      <c r="D4066" t="s">
        <v>3973</v>
      </c>
      <c r="E4066" t="s">
        <v>20</v>
      </c>
      <c r="F4066" t="b">
        <v>0</v>
      </c>
      <c r="G4066" t="s">
        <v>41</v>
      </c>
      <c r="H4066" s="4">
        <v>45712.792210648149</v>
      </c>
      <c r="I4066" t="b">
        <v>0</v>
      </c>
      <c r="J4066" t="b">
        <v>1</v>
      </c>
      <c r="K4066" t="s">
        <v>24</v>
      </c>
      <c r="L4066" t="s">
        <v>22</v>
      </c>
      <c r="M4066">
        <v>193500</v>
      </c>
      <c r="O4066" t="s">
        <v>3973</v>
      </c>
      <c r="P4066" t="s">
        <v>7245</v>
      </c>
    </row>
    <row r="4067" spans="1:16" x14ac:dyDescent="0.55000000000000004">
      <c r="A4067" t="s">
        <v>2</v>
      </c>
      <c r="B4067" t="s">
        <v>7542</v>
      </c>
      <c r="C4067" t="s">
        <v>1588</v>
      </c>
      <c r="D4067" t="s">
        <v>7543</v>
      </c>
      <c r="E4067" t="s">
        <v>20</v>
      </c>
      <c r="F4067" t="b">
        <v>0</v>
      </c>
      <c r="G4067" t="s">
        <v>27</v>
      </c>
      <c r="H4067" s="4">
        <v>45712.792962962973</v>
      </c>
      <c r="I4067" t="b">
        <v>0</v>
      </c>
      <c r="J4067" t="b">
        <v>0</v>
      </c>
      <c r="K4067" t="s">
        <v>24</v>
      </c>
      <c r="L4067" t="s">
        <v>22</v>
      </c>
      <c r="M4067">
        <v>90000</v>
      </c>
      <c r="O4067" t="s">
        <v>7544</v>
      </c>
      <c r="P4067" t="s">
        <v>7545</v>
      </c>
    </row>
    <row r="4068" spans="1:16" x14ac:dyDescent="0.55000000000000004">
      <c r="A4068" t="s">
        <v>1</v>
      </c>
      <c r="B4068" t="s">
        <v>5990</v>
      </c>
      <c r="C4068" t="s">
        <v>3891</v>
      </c>
      <c r="D4068" t="s">
        <v>3828</v>
      </c>
      <c r="E4068" t="s">
        <v>20</v>
      </c>
      <c r="F4068" t="b">
        <v>0</v>
      </c>
      <c r="G4068" t="s">
        <v>27</v>
      </c>
      <c r="H4068" s="4">
        <v>45712.793854166674</v>
      </c>
      <c r="I4068" t="b">
        <v>0</v>
      </c>
      <c r="J4068" t="b">
        <v>1</v>
      </c>
      <c r="K4068" t="s">
        <v>24</v>
      </c>
      <c r="L4068" t="s">
        <v>22</v>
      </c>
      <c r="M4068">
        <v>120000</v>
      </c>
      <c r="O4068" t="s">
        <v>3892</v>
      </c>
      <c r="P4068" t="s">
        <v>5991</v>
      </c>
    </row>
    <row r="4069" spans="1:16" x14ac:dyDescent="0.55000000000000004">
      <c r="A4069" t="s">
        <v>1</v>
      </c>
      <c r="B4069" t="s">
        <v>3477</v>
      </c>
      <c r="C4069" t="s">
        <v>155</v>
      </c>
      <c r="D4069" t="s">
        <v>3973</v>
      </c>
      <c r="E4069" t="s">
        <v>51</v>
      </c>
      <c r="F4069" t="b">
        <v>0</v>
      </c>
      <c r="G4069" t="s">
        <v>27</v>
      </c>
      <c r="H4069" s="4">
        <v>45712.794027777767</v>
      </c>
      <c r="I4069" t="b">
        <v>0</v>
      </c>
      <c r="J4069" t="b">
        <v>1</v>
      </c>
      <c r="K4069" t="s">
        <v>24</v>
      </c>
      <c r="L4069" t="s">
        <v>36</v>
      </c>
      <c r="N4069">
        <v>45</v>
      </c>
      <c r="O4069" t="s">
        <v>270</v>
      </c>
      <c r="P4069" t="s">
        <v>1851</v>
      </c>
    </row>
    <row r="4070" spans="1:16" x14ac:dyDescent="0.55000000000000004">
      <c r="A4070" t="s">
        <v>89</v>
      </c>
      <c r="B4070" t="s">
        <v>7501</v>
      </c>
      <c r="C4070" t="s">
        <v>44</v>
      </c>
      <c r="D4070" t="s">
        <v>3973</v>
      </c>
      <c r="E4070" t="s">
        <v>20</v>
      </c>
      <c r="F4070" t="b">
        <v>0</v>
      </c>
      <c r="G4070" t="s">
        <v>41</v>
      </c>
      <c r="H4070" s="4">
        <v>45712.83</v>
      </c>
      <c r="I4070" t="b">
        <v>0</v>
      </c>
      <c r="J4070" t="b">
        <v>0</v>
      </c>
      <c r="K4070" t="s">
        <v>24</v>
      </c>
      <c r="L4070" t="s">
        <v>22</v>
      </c>
      <c r="M4070">
        <v>144000</v>
      </c>
      <c r="O4070" t="s">
        <v>7502</v>
      </c>
      <c r="P4070" t="s">
        <v>7503</v>
      </c>
    </row>
    <row r="4071" spans="1:16" x14ac:dyDescent="0.55000000000000004">
      <c r="A4071" t="s">
        <v>40</v>
      </c>
      <c r="B4071" t="s">
        <v>57</v>
      </c>
      <c r="C4071" t="s">
        <v>179</v>
      </c>
      <c r="D4071" t="s">
        <v>3973</v>
      </c>
      <c r="E4071" t="s">
        <v>20</v>
      </c>
      <c r="F4071" t="b">
        <v>0</v>
      </c>
      <c r="G4071" t="s">
        <v>52</v>
      </c>
      <c r="H4071" s="4">
        <v>45712.832152777781</v>
      </c>
      <c r="I4071" t="b">
        <v>0</v>
      </c>
      <c r="J4071" t="b">
        <v>1</v>
      </c>
      <c r="K4071" t="s">
        <v>24</v>
      </c>
      <c r="L4071" t="s">
        <v>22</v>
      </c>
      <c r="M4071">
        <v>139105</v>
      </c>
      <c r="O4071" t="s">
        <v>1856</v>
      </c>
      <c r="P4071" t="s">
        <v>2720</v>
      </c>
    </row>
    <row r="4072" spans="1:16" x14ac:dyDescent="0.55000000000000004">
      <c r="A4072" t="s">
        <v>0</v>
      </c>
      <c r="B4072" t="s">
        <v>7504</v>
      </c>
      <c r="C4072" t="s">
        <v>203</v>
      </c>
      <c r="D4072" t="s">
        <v>3973</v>
      </c>
      <c r="E4072" t="s">
        <v>20</v>
      </c>
      <c r="F4072" t="b">
        <v>0</v>
      </c>
      <c r="G4072" t="s">
        <v>23</v>
      </c>
      <c r="H4072" s="4">
        <v>45712.832256944443</v>
      </c>
      <c r="I4072" t="b">
        <v>1</v>
      </c>
      <c r="J4072" t="b">
        <v>1</v>
      </c>
      <c r="K4072" t="s">
        <v>24</v>
      </c>
      <c r="L4072" t="s">
        <v>22</v>
      </c>
      <c r="M4072">
        <v>85000</v>
      </c>
      <c r="O4072" t="s">
        <v>4675</v>
      </c>
      <c r="P4072" t="s">
        <v>204</v>
      </c>
    </row>
    <row r="4073" spans="1:16" x14ac:dyDescent="0.55000000000000004">
      <c r="A4073" t="s">
        <v>0</v>
      </c>
      <c r="B4073" t="s">
        <v>7565</v>
      </c>
      <c r="C4073" t="s">
        <v>1894</v>
      </c>
      <c r="D4073" t="s">
        <v>3973</v>
      </c>
      <c r="E4073" t="s">
        <v>20</v>
      </c>
      <c r="F4073" t="b">
        <v>0</v>
      </c>
      <c r="G4073" t="s">
        <v>41</v>
      </c>
      <c r="H4073" s="4">
        <v>45712.833657407413</v>
      </c>
      <c r="I4073" t="b">
        <v>0</v>
      </c>
      <c r="J4073" t="b">
        <v>0</v>
      </c>
      <c r="K4073" t="s">
        <v>24</v>
      </c>
      <c r="L4073" t="s">
        <v>22</v>
      </c>
      <c r="M4073">
        <v>83500</v>
      </c>
      <c r="O4073" t="s">
        <v>5522</v>
      </c>
      <c r="P4073" t="s">
        <v>2715</v>
      </c>
    </row>
    <row r="4074" spans="1:16" x14ac:dyDescent="0.55000000000000004">
      <c r="A4074" t="s">
        <v>0</v>
      </c>
      <c r="B4074" t="s">
        <v>1219</v>
      </c>
      <c r="C4074" t="s">
        <v>64</v>
      </c>
      <c r="D4074" t="s">
        <v>6851</v>
      </c>
      <c r="E4074" t="s">
        <v>20</v>
      </c>
      <c r="F4074" t="b">
        <v>0</v>
      </c>
      <c r="G4074" t="s">
        <v>52</v>
      </c>
      <c r="H4074" s="4">
        <v>45712.834317129629</v>
      </c>
      <c r="I4074" t="b">
        <v>1</v>
      </c>
      <c r="J4074" t="b">
        <v>0</v>
      </c>
      <c r="K4074" t="s">
        <v>24</v>
      </c>
      <c r="L4074" t="s">
        <v>36</v>
      </c>
      <c r="N4074">
        <v>37.5</v>
      </c>
      <c r="O4074" t="s">
        <v>131</v>
      </c>
      <c r="P4074" t="s">
        <v>1463</v>
      </c>
    </row>
    <row r="4075" spans="1:16" x14ac:dyDescent="0.55000000000000004">
      <c r="A4075" t="s">
        <v>0</v>
      </c>
      <c r="B4075" t="s">
        <v>7505</v>
      </c>
      <c r="C4075" t="s">
        <v>2015</v>
      </c>
      <c r="D4075" t="s">
        <v>3973</v>
      </c>
      <c r="E4075" t="s">
        <v>51</v>
      </c>
      <c r="F4075" t="b">
        <v>0</v>
      </c>
      <c r="G4075" t="s">
        <v>27</v>
      </c>
      <c r="H4075" s="4">
        <v>45712.834456018521</v>
      </c>
      <c r="I4075" t="b">
        <v>0</v>
      </c>
      <c r="J4075" t="b">
        <v>0</v>
      </c>
      <c r="K4075" t="s">
        <v>24</v>
      </c>
      <c r="L4075" t="s">
        <v>36</v>
      </c>
      <c r="N4075">
        <v>30</v>
      </c>
      <c r="O4075" t="s">
        <v>1137</v>
      </c>
      <c r="P4075" t="s">
        <v>1687</v>
      </c>
    </row>
    <row r="4076" spans="1:16" x14ac:dyDescent="0.55000000000000004">
      <c r="A4076" t="s">
        <v>0</v>
      </c>
      <c r="B4076" t="s">
        <v>1632</v>
      </c>
      <c r="C4076" t="s">
        <v>967</v>
      </c>
      <c r="D4076" t="s">
        <v>3973</v>
      </c>
      <c r="E4076" t="s">
        <v>20</v>
      </c>
      <c r="F4076" t="b">
        <v>0</v>
      </c>
      <c r="G4076" t="s">
        <v>27</v>
      </c>
      <c r="H4076" s="4">
        <v>45712.834837962961</v>
      </c>
      <c r="I4076" t="b">
        <v>1</v>
      </c>
      <c r="J4076" t="b">
        <v>0</v>
      </c>
      <c r="K4076" t="s">
        <v>24</v>
      </c>
      <c r="L4076" t="s">
        <v>22</v>
      </c>
      <c r="M4076">
        <v>105000</v>
      </c>
      <c r="O4076" t="s">
        <v>482</v>
      </c>
      <c r="P4076" t="s">
        <v>7546</v>
      </c>
    </row>
    <row r="4077" spans="1:16" x14ac:dyDescent="0.55000000000000004">
      <c r="A4077" t="s">
        <v>19</v>
      </c>
      <c r="B4077" t="s">
        <v>7551</v>
      </c>
      <c r="C4077" t="s">
        <v>559</v>
      </c>
      <c r="D4077" t="s">
        <v>3957</v>
      </c>
      <c r="E4077" t="s">
        <v>20</v>
      </c>
      <c r="F4077" t="b">
        <v>0</v>
      </c>
      <c r="G4077" t="s">
        <v>27</v>
      </c>
      <c r="H4077" s="4">
        <v>45712.835057870368</v>
      </c>
      <c r="I4077" t="b">
        <v>0</v>
      </c>
      <c r="J4077" t="b">
        <v>1</v>
      </c>
      <c r="K4077" t="s">
        <v>24</v>
      </c>
      <c r="L4077" t="s">
        <v>36</v>
      </c>
      <c r="N4077">
        <v>37.514999389648438</v>
      </c>
      <c r="O4077" t="s">
        <v>7552</v>
      </c>
      <c r="P4077" t="s">
        <v>7553</v>
      </c>
    </row>
    <row r="4078" spans="1:16" x14ac:dyDescent="0.55000000000000004">
      <c r="A4078" t="s">
        <v>0</v>
      </c>
      <c r="B4078" t="s">
        <v>7506</v>
      </c>
      <c r="C4078" t="s">
        <v>966</v>
      </c>
      <c r="D4078" t="s">
        <v>3957</v>
      </c>
      <c r="E4078" t="s">
        <v>20</v>
      </c>
      <c r="F4078" t="b">
        <v>0</v>
      </c>
      <c r="G4078" t="s">
        <v>30</v>
      </c>
      <c r="H4078" s="4">
        <v>45712.836087962962</v>
      </c>
      <c r="I4078" t="b">
        <v>0</v>
      </c>
      <c r="J4078" t="b">
        <v>0</v>
      </c>
      <c r="K4078" t="s">
        <v>24</v>
      </c>
      <c r="L4078" t="s">
        <v>36</v>
      </c>
      <c r="N4078">
        <v>25</v>
      </c>
      <c r="O4078" t="s">
        <v>7507</v>
      </c>
      <c r="P4078" t="s">
        <v>7508</v>
      </c>
    </row>
    <row r="4079" spans="1:16" x14ac:dyDescent="0.55000000000000004">
      <c r="A4079" t="s">
        <v>0</v>
      </c>
      <c r="B4079" t="s">
        <v>3005</v>
      </c>
      <c r="C4079" t="s">
        <v>203</v>
      </c>
      <c r="D4079" t="s">
        <v>3973</v>
      </c>
      <c r="E4079" t="s">
        <v>20</v>
      </c>
      <c r="F4079" t="b">
        <v>0</v>
      </c>
      <c r="G4079" t="s">
        <v>23</v>
      </c>
      <c r="H4079" s="4">
        <v>45712.868854166663</v>
      </c>
      <c r="I4079" t="b">
        <v>1</v>
      </c>
      <c r="J4079" t="b">
        <v>1</v>
      </c>
      <c r="K4079" t="s">
        <v>24</v>
      </c>
      <c r="L4079" t="s">
        <v>36</v>
      </c>
      <c r="N4079">
        <v>19</v>
      </c>
      <c r="O4079" t="s">
        <v>4344</v>
      </c>
      <c r="P4079" t="s">
        <v>7509</v>
      </c>
    </row>
    <row r="4080" spans="1:16" x14ac:dyDescent="0.55000000000000004">
      <c r="A4080" t="s">
        <v>0</v>
      </c>
      <c r="B4080" t="s">
        <v>7510</v>
      </c>
      <c r="C4080" t="s">
        <v>985</v>
      </c>
      <c r="D4080" t="s">
        <v>4328</v>
      </c>
      <c r="E4080" t="s">
        <v>20</v>
      </c>
      <c r="F4080" t="b">
        <v>0</v>
      </c>
      <c r="G4080" t="s">
        <v>27</v>
      </c>
      <c r="H4080" s="4">
        <v>45712.871157407397</v>
      </c>
      <c r="I4080" t="b">
        <v>0</v>
      </c>
      <c r="J4080" t="b">
        <v>1</v>
      </c>
      <c r="K4080" t="s">
        <v>24</v>
      </c>
      <c r="L4080" t="s">
        <v>22</v>
      </c>
      <c r="M4080">
        <v>120000</v>
      </c>
      <c r="O4080" t="s">
        <v>7511</v>
      </c>
    </row>
    <row r="4081" spans="1:16" x14ac:dyDescent="0.55000000000000004">
      <c r="A4081" t="s">
        <v>0</v>
      </c>
      <c r="B4081" t="s">
        <v>7525</v>
      </c>
      <c r="C4081" t="s">
        <v>372</v>
      </c>
      <c r="D4081" t="s">
        <v>2208</v>
      </c>
      <c r="E4081" t="s">
        <v>20</v>
      </c>
      <c r="F4081" t="b">
        <v>0</v>
      </c>
      <c r="G4081" t="s">
        <v>27</v>
      </c>
      <c r="H4081" s="4">
        <v>45712.874988425923</v>
      </c>
      <c r="I4081" t="b">
        <v>0</v>
      </c>
      <c r="J4081" t="b">
        <v>0</v>
      </c>
      <c r="K4081" t="s">
        <v>24</v>
      </c>
      <c r="L4081" t="s">
        <v>22</v>
      </c>
      <c r="M4081">
        <v>82500</v>
      </c>
      <c r="O4081" t="s">
        <v>7526</v>
      </c>
      <c r="P4081" t="s">
        <v>7527</v>
      </c>
    </row>
    <row r="4082" spans="1:16" x14ac:dyDescent="0.55000000000000004">
      <c r="A4082" t="s">
        <v>191</v>
      </c>
      <c r="B4082" t="s">
        <v>7566</v>
      </c>
      <c r="C4082" t="s">
        <v>2883</v>
      </c>
      <c r="D4082" t="s">
        <v>3973</v>
      </c>
      <c r="E4082" t="s">
        <v>51</v>
      </c>
      <c r="F4082" t="b">
        <v>0</v>
      </c>
      <c r="G4082" t="s">
        <v>30</v>
      </c>
      <c r="H4082" s="4">
        <v>45712.875763888893</v>
      </c>
      <c r="I4082" t="b">
        <v>0</v>
      </c>
      <c r="J4082" t="b">
        <v>1</v>
      </c>
      <c r="K4082" t="s">
        <v>24</v>
      </c>
      <c r="L4082" t="s">
        <v>36</v>
      </c>
      <c r="N4082">
        <v>50</v>
      </c>
      <c r="O4082" t="s">
        <v>2434</v>
      </c>
      <c r="P4082" t="s">
        <v>7567</v>
      </c>
    </row>
    <row r="4083" spans="1:16" x14ac:dyDescent="0.55000000000000004">
      <c r="A4083" t="s">
        <v>2</v>
      </c>
      <c r="B4083" t="s">
        <v>7512</v>
      </c>
      <c r="C4083" t="s">
        <v>24</v>
      </c>
      <c r="D4083" t="s">
        <v>4035</v>
      </c>
      <c r="E4083" t="s">
        <v>20</v>
      </c>
      <c r="F4083" t="b">
        <v>0</v>
      </c>
      <c r="G4083" t="s">
        <v>41</v>
      </c>
      <c r="H4083" s="4">
        <v>45712.877106481479</v>
      </c>
      <c r="I4083" t="b">
        <v>1</v>
      </c>
      <c r="J4083" t="b">
        <v>1</v>
      </c>
      <c r="K4083" t="s">
        <v>24</v>
      </c>
      <c r="L4083" t="s">
        <v>22</v>
      </c>
      <c r="M4083">
        <v>125000</v>
      </c>
      <c r="O4083" t="s">
        <v>1831</v>
      </c>
      <c r="P4083" t="s">
        <v>7513</v>
      </c>
    </row>
    <row r="4084" spans="1:16" x14ac:dyDescent="0.55000000000000004">
      <c r="A4084" t="s">
        <v>0</v>
      </c>
      <c r="B4084" t="s">
        <v>7514</v>
      </c>
      <c r="C4084" t="s">
        <v>82</v>
      </c>
      <c r="D4084" t="s">
        <v>3973</v>
      </c>
      <c r="E4084" t="s">
        <v>105</v>
      </c>
      <c r="F4084" t="b">
        <v>0</v>
      </c>
      <c r="G4084" t="s">
        <v>27</v>
      </c>
      <c r="H4084" s="4">
        <v>45712.916770833333</v>
      </c>
      <c r="I4084" t="b">
        <v>0</v>
      </c>
      <c r="J4084" t="b">
        <v>0</v>
      </c>
      <c r="K4084" t="s">
        <v>24</v>
      </c>
      <c r="L4084" t="s">
        <v>36</v>
      </c>
      <c r="N4084">
        <v>15.25</v>
      </c>
      <c r="O4084" t="s">
        <v>7515</v>
      </c>
    </row>
    <row r="4085" spans="1:16" x14ac:dyDescent="0.55000000000000004">
      <c r="A4085" t="s">
        <v>2</v>
      </c>
      <c r="B4085" t="s">
        <v>4481</v>
      </c>
      <c r="C4085" t="s">
        <v>2555</v>
      </c>
      <c r="D4085" t="s">
        <v>3973</v>
      </c>
      <c r="E4085" t="s">
        <v>20</v>
      </c>
      <c r="F4085" t="b">
        <v>0</v>
      </c>
      <c r="G4085" t="s">
        <v>27</v>
      </c>
      <c r="H4085" s="4">
        <v>45712.918055555558</v>
      </c>
      <c r="I4085" t="b">
        <v>1</v>
      </c>
      <c r="J4085" t="b">
        <v>1</v>
      </c>
      <c r="K4085" t="s">
        <v>24</v>
      </c>
      <c r="L4085" t="s">
        <v>36</v>
      </c>
      <c r="N4085">
        <v>60</v>
      </c>
      <c r="O4085" t="s">
        <v>1227</v>
      </c>
      <c r="P4085" t="s">
        <v>887</v>
      </c>
    </row>
    <row r="4086" spans="1:16" x14ac:dyDescent="0.55000000000000004">
      <c r="A4086" t="s">
        <v>0</v>
      </c>
      <c r="B4086" t="s">
        <v>7516</v>
      </c>
      <c r="C4086" t="s">
        <v>1096</v>
      </c>
      <c r="D4086" t="s">
        <v>3828</v>
      </c>
      <c r="E4086" t="s">
        <v>20</v>
      </c>
      <c r="F4086" t="b">
        <v>0</v>
      </c>
      <c r="G4086" t="s">
        <v>27</v>
      </c>
      <c r="H4086" s="4">
        <v>45712.954479166663</v>
      </c>
      <c r="I4086" t="b">
        <v>0</v>
      </c>
      <c r="J4086" t="b">
        <v>0</v>
      </c>
      <c r="K4086" t="s">
        <v>24</v>
      </c>
      <c r="L4086" t="s">
        <v>36</v>
      </c>
      <c r="N4086">
        <v>67.360000610351563</v>
      </c>
      <c r="O4086" t="s">
        <v>7517</v>
      </c>
      <c r="P4086" t="s">
        <v>7518</v>
      </c>
    </row>
    <row r="4087" spans="1:16" x14ac:dyDescent="0.55000000000000004">
      <c r="A4087" t="s">
        <v>1</v>
      </c>
      <c r="B4087" t="s">
        <v>7568</v>
      </c>
      <c r="C4087" t="s">
        <v>151</v>
      </c>
      <c r="D4087" t="s">
        <v>3973</v>
      </c>
      <c r="E4087" t="s">
        <v>20</v>
      </c>
      <c r="F4087" t="b">
        <v>0</v>
      </c>
      <c r="G4087" t="s">
        <v>30</v>
      </c>
      <c r="H4087" s="4">
        <v>45712.959097222221</v>
      </c>
      <c r="I4087" t="b">
        <v>0</v>
      </c>
      <c r="J4087" t="b">
        <v>1</v>
      </c>
      <c r="K4087" t="s">
        <v>24</v>
      </c>
      <c r="L4087" t="s">
        <v>22</v>
      </c>
      <c r="M4087">
        <v>169500</v>
      </c>
      <c r="O4087" t="s">
        <v>4535</v>
      </c>
      <c r="P4087" t="s">
        <v>7569</v>
      </c>
    </row>
    <row r="4088" spans="1:16" x14ac:dyDescent="0.55000000000000004">
      <c r="A4088" t="s">
        <v>1</v>
      </c>
      <c r="B4088" t="s">
        <v>7403</v>
      </c>
      <c r="C4088" t="s">
        <v>39</v>
      </c>
      <c r="D4088" t="s">
        <v>3973</v>
      </c>
      <c r="E4088" t="s">
        <v>51</v>
      </c>
      <c r="F4088" t="b">
        <v>1</v>
      </c>
      <c r="G4088" t="s">
        <v>41</v>
      </c>
      <c r="H4088" s="4">
        <v>45713.000034722223</v>
      </c>
      <c r="I4088" t="b">
        <v>0</v>
      </c>
      <c r="J4088" t="b">
        <v>1</v>
      </c>
      <c r="K4088" t="s">
        <v>24</v>
      </c>
      <c r="L4088" t="s">
        <v>36</v>
      </c>
      <c r="N4088">
        <v>31</v>
      </c>
      <c r="O4088" t="s">
        <v>7404</v>
      </c>
      <c r="P4088" t="s">
        <v>1212</v>
      </c>
    </row>
    <row r="4089" spans="1:16" x14ac:dyDescent="0.55000000000000004">
      <c r="A4089" t="s">
        <v>0</v>
      </c>
      <c r="B4089" t="s">
        <v>7405</v>
      </c>
      <c r="C4089" t="s">
        <v>5663</v>
      </c>
      <c r="D4089" t="s">
        <v>3957</v>
      </c>
      <c r="E4089" t="s">
        <v>34</v>
      </c>
      <c r="F4089" t="b">
        <v>0</v>
      </c>
      <c r="G4089" t="s">
        <v>27</v>
      </c>
      <c r="H4089" s="4">
        <v>45713.000173611108</v>
      </c>
      <c r="I4089" t="b">
        <v>0</v>
      </c>
      <c r="J4089" t="b">
        <v>0</v>
      </c>
      <c r="K4089" t="s">
        <v>24</v>
      </c>
      <c r="L4089" t="s">
        <v>36</v>
      </c>
      <c r="N4089">
        <v>24.014999389648441</v>
      </c>
      <c r="O4089" t="s">
        <v>5664</v>
      </c>
      <c r="P4089" t="s">
        <v>3686</v>
      </c>
    </row>
    <row r="4090" spans="1:16" x14ac:dyDescent="0.55000000000000004">
      <c r="A4090" t="s">
        <v>2</v>
      </c>
      <c r="B4090" t="s">
        <v>7406</v>
      </c>
      <c r="C4090" t="s">
        <v>780</v>
      </c>
      <c r="D4090" t="s">
        <v>3973</v>
      </c>
      <c r="E4090" t="s">
        <v>20</v>
      </c>
      <c r="F4090" t="b">
        <v>0</v>
      </c>
      <c r="G4090" t="s">
        <v>27</v>
      </c>
      <c r="H4090" s="4">
        <v>45713.000173611108</v>
      </c>
      <c r="I4090" t="b">
        <v>0</v>
      </c>
      <c r="J4090" t="b">
        <v>0</v>
      </c>
      <c r="K4090" t="s">
        <v>24</v>
      </c>
      <c r="L4090" t="s">
        <v>22</v>
      </c>
      <c r="M4090">
        <v>82850</v>
      </c>
      <c r="O4090" t="s">
        <v>5482</v>
      </c>
      <c r="P4090" t="s">
        <v>3772</v>
      </c>
    </row>
    <row r="4091" spans="1:16" x14ac:dyDescent="0.55000000000000004">
      <c r="A4091" t="s">
        <v>2</v>
      </c>
      <c r="B4091" t="s">
        <v>7570</v>
      </c>
      <c r="C4091" t="s">
        <v>39</v>
      </c>
      <c r="D4091" t="s">
        <v>4014</v>
      </c>
      <c r="E4091" t="s">
        <v>20</v>
      </c>
      <c r="F4091" t="b">
        <v>1</v>
      </c>
      <c r="G4091" t="s">
        <v>27</v>
      </c>
      <c r="H4091" s="4">
        <v>45713.001273148147</v>
      </c>
      <c r="I4091" t="b">
        <v>0</v>
      </c>
      <c r="J4091" t="b">
        <v>0</v>
      </c>
      <c r="K4091" t="s">
        <v>24</v>
      </c>
      <c r="L4091" t="s">
        <v>22</v>
      </c>
      <c r="M4091">
        <v>155000</v>
      </c>
      <c r="O4091" t="s">
        <v>7571</v>
      </c>
      <c r="P4091" t="s">
        <v>7572</v>
      </c>
    </row>
    <row r="4092" spans="1:16" x14ac:dyDescent="0.55000000000000004">
      <c r="A4092" t="s">
        <v>1</v>
      </c>
      <c r="B4092" t="s">
        <v>7554</v>
      </c>
      <c r="C4092" t="s">
        <v>82</v>
      </c>
      <c r="D4092" t="s">
        <v>3973</v>
      </c>
      <c r="E4092" t="s">
        <v>20</v>
      </c>
      <c r="F4092" t="b">
        <v>0</v>
      </c>
      <c r="G4092" t="s">
        <v>27</v>
      </c>
      <c r="H4092" s="4">
        <v>45713.00136574074</v>
      </c>
      <c r="I4092" t="b">
        <v>0</v>
      </c>
      <c r="J4092" t="b">
        <v>1</v>
      </c>
      <c r="K4092" t="s">
        <v>24</v>
      </c>
      <c r="L4092" t="s">
        <v>22</v>
      </c>
      <c r="M4092">
        <v>125320</v>
      </c>
      <c r="O4092" t="s">
        <v>4194</v>
      </c>
      <c r="P4092" t="s">
        <v>149</v>
      </c>
    </row>
    <row r="4093" spans="1:16" x14ac:dyDescent="0.55000000000000004">
      <c r="A4093" t="s">
        <v>2</v>
      </c>
      <c r="B4093" t="s">
        <v>7407</v>
      </c>
      <c r="C4093" t="s">
        <v>372</v>
      </c>
      <c r="D4093" t="s">
        <v>4014</v>
      </c>
      <c r="E4093" t="s">
        <v>20</v>
      </c>
      <c r="F4093" t="b">
        <v>0</v>
      </c>
      <c r="G4093" t="s">
        <v>41</v>
      </c>
      <c r="H4093" s="4">
        <v>45713.00209490741</v>
      </c>
      <c r="I4093" t="b">
        <v>0</v>
      </c>
      <c r="J4093" t="b">
        <v>1</v>
      </c>
      <c r="K4093" t="s">
        <v>24</v>
      </c>
      <c r="L4093" t="s">
        <v>22</v>
      </c>
      <c r="M4093">
        <v>220900</v>
      </c>
      <c r="O4093" t="s">
        <v>402</v>
      </c>
      <c r="P4093" t="s">
        <v>7408</v>
      </c>
    </row>
    <row r="4094" spans="1:16" x14ac:dyDescent="0.55000000000000004">
      <c r="A4094" t="s">
        <v>2</v>
      </c>
      <c r="B4094" t="s">
        <v>2492</v>
      </c>
      <c r="C4094" t="s">
        <v>825</v>
      </c>
      <c r="D4094" t="s">
        <v>3973</v>
      </c>
      <c r="E4094" t="s">
        <v>20</v>
      </c>
      <c r="F4094" t="b">
        <v>0</v>
      </c>
      <c r="G4094" t="s">
        <v>35</v>
      </c>
      <c r="H4094" s="4">
        <v>45713.002395833333</v>
      </c>
      <c r="I4094" t="b">
        <v>0</v>
      </c>
      <c r="J4094" t="b">
        <v>1</v>
      </c>
      <c r="K4094" t="s">
        <v>24</v>
      </c>
      <c r="L4094" t="s">
        <v>22</v>
      </c>
      <c r="M4094">
        <v>122087</v>
      </c>
      <c r="O4094" t="s">
        <v>5482</v>
      </c>
      <c r="P4094" t="s">
        <v>7409</v>
      </c>
    </row>
    <row r="4095" spans="1:16" x14ac:dyDescent="0.55000000000000004">
      <c r="A4095" t="s">
        <v>1</v>
      </c>
      <c r="B4095" t="s">
        <v>5780</v>
      </c>
      <c r="C4095" t="s">
        <v>7555</v>
      </c>
      <c r="D4095" t="s">
        <v>5123</v>
      </c>
      <c r="E4095" t="s">
        <v>20</v>
      </c>
      <c r="F4095" t="b">
        <v>0</v>
      </c>
      <c r="G4095" t="s">
        <v>30</v>
      </c>
      <c r="H4095" s="4">
        <v>45713.002418981479</v>
      </c>
      <c r="I4095" t="b">
        <v>0</v>
      </c>
      <c r="J4095" t="b">
        <v>1</v>
      </c>
      <c r="K4095" t="s">
        <v>24</v>
      </c>
      <c r="L4095" t="s">
        <v>22</v>
      </c>
      <c r="M4095">
        <v>198500</v>
      </c>
      <c r="O4095" t="s">
        <v>59</v>
      </c>
      <c r="P4095" t="s">
        <v>7556</v>
      </c>
    </row>
    <row r="4096" spans="1:16" x14ac:dyDescent="0.55000000000000004">
      <c r="A4096" t="s">
        <v>2</v>
      </c>
      <c r="B4096" t="s">
        <v>7410</v>
      </c>
      <c r="C4096" t="s">
        <v>622</v>
      </c>
      <c r="D4096" t="s">
        <v>3973</v>
      </c>
      <c r="E4096" t="s">
        <v>20</v>
      </c>
      <c r="F4096" t="b">
        <v>0</v>
      </c>
      <c r="G4096" t="s">
        <v>52</v>
      </c>
      <c r="H4096" s="4">
        <v>45713.003298611111</v>
      </c>
      <c r="I4096" t="b">
        <v>0</v>
      </c>
      <c r="J4096" t="b">
        <v>1</v>
      </c>
      <c r="K4096" t="s">
        <v>24</v>
      </c>
      <c r="L4096" t="s">
        <v>22</v>
      </c>
      <c r="M4096">
        <v>115000</v>
      </c>
      <c r="O4096" t="s">
        <v>954</v>
      </c>
      <c r="P4096" t="s">
        <v>7411</v>
      </c>
    </row>
    <row r="4097" spans="1:16" x14ac:dyDescent="0.55000000000000004">
      <c r="A4097" t="s">
        <v>28</v>
      </c>
      <c r="B4097" t="s">
        <v>7412</v>
      </c>
      <c r="C4097" t="s">
        <v>39</v>
      </c>
      <c r="D4097" t="s">
        <v>3973</v>
      </c>
      <c r="E4097" t="s">
        <v>20</v>
      </c>
      <c r="F4097" t="b">
        <v>1</v>
      </c>
      <c r="G4097" t="s">
        <v>30</v>
      </c>
      <c r="H4097" s="4">
        <v>45713.017511574071</v>
      </c>
      <c r="I4097" t="b">
        <v>0</v>
      </c>
      <c r="J4097" t="b">
        <v>0</v>
      </c>
      <c r="K4097" t="s">
        <v>24</v>
      </c>
      <c r="L4097" t="s">
        <v>36</v>
      </c>
      <c r="N4097">
        <v>50</v>
      </c>
      <c r="O4097" t="s">
        <v>7413</v>
      </c>
    </row>
    <row r="4098" spans="1:16" x14ac:dyDescent="0.55000000000000004">
      <c r="A4098" t="s">
        <v>0</v>
      </c>
      <c r="B4098" t="s">
        <v>6983</v>
      </c>
      <c r="C4098" t="s">
        <v>39</v>
      </c>
      <c r="D4098" t="s">
        <v>3973</v>
      </c>
      <c r="E4098" t="s">
        <v>20</v>
      </c>
      <c r="F4098" t="b">
        <v>1</v>
      </c>
      <c r="G4098" t="s">
        <v>106</v>
      </c>
      <c r="H4098" s="4">
        <v>45713.018483796302</v>
      </c>
      <c r="I4098" t="b">
        <v>0</v>
      </c>
      <c r="J4098" t="b">
        <v>0</v>
      </c>
      <c r="K4098" t="s">
        <v>106</v>
      </c>
      <c r="L4098" t="s">
        <v>22</v>
      </c>
      <c r="M4098">
        <v>71500</v>
      </c>
      <c r="O4098" t="s">
        <v>6984</v>
      </c>
      <c r="P4098" t="s">
        <v>6985</v>
      </c>
    </row>
    <row r="4099" spans="1:16" x14ac:dyDescent="0.55000000000000004">
      <c r="A4099" t="s">
        <v>0</v>
      </c>
      <c r="B4099" t="s">
        <v>4495</v>
      </c>
      <c r="C4099" t="s">
        <v>140</v>
      </c>
      <c r="D4099" t="s">
        <v>3828</v>
      </c>
      <c r="E4099" t="s">
        <v>20</v>
      </c>
      <c r="F4099" t="b">
        <v>0</v>
      </c>
      <c r="G4099" t="s">
        <v>35</v>
      </c>
      <c r="H4099" s="4">
        <v>45713.04210648148</v>
      </c>
      <c r="I4099" t="b">
        <v>0</v>
      </c>
      <c r="J4099" t="b">
        <v>0</v>
      </c>
      <c r="K4099" t="s">
        <v>24</v>
      </c>
      <c r="L4099" t="s">
        <v>22</v>
      </c>
      <c r="M4099">
        <v>70000</v>
      </c>
      <c r="O4099" t="s">
        <v>4496</v>
      </c>
      <c r="P4099" t="s">
        <v>204</v>
      </c>
    </row>
    <row r="4100" spans="1:16" x14ac:dyDescent="0.55000000000000004">
      <c r="A4100" t="s">
        <v>0</v>
      </c>
      <c r="B4100" t="s">
        <v>2900</v>
      </c>
      <c r="C4100" t="s">
        <v>749</v>
      </c>
      <c r="D4100" t="s">
        <v>3828</v>
      </c>
      <c r="E4100" t="s">
        <v>20</v>
      </c>
      <c r="F4100" t="b">
        <v>0</v>
      </c>
      <c r="G4100" t="s">
        <v>30</v>
      </c>
      <c r="H4100" s="4">
        <v>45713.042280092603</v>
      </c>
      <c r="I4100" t="b">
        <v>0</v>
      </c>
      <c r="J4100" t="b">
        <v>1</v>
      </c>
      <c r="K4100" t="s">
        <v>24</v>
      </c>
      <c r="L4100" t="s">
        <v>22</v>
      </c>
      <c r="M4100">
        <v>82500</v>
      </c>
      <c r="O4100" t="s">
        <v>4497</v>
      </c>
      <c r="P4100" t="s">
        <v>3459</v>
      </c>
    </row>
    <row r="4101" spans="1:16" x14ac:dyDescent="0.55000000000000004">
      <c r="A4101" t="s">
        <v>2</v>
      </c>
      <c r="B4101" t="s">
        <v>7528</v>
      </c>
      <c r="C4101" t="s">
        <v>7529</v>
      </c>
      <c r="D4101" t="s">
        <v>3828</v>
      </c>
      <c r="E4101" t="s">
        <v>20</v>
      </c>
      <c r="F4101" t="b">
        <v>0</v>
      </c>
      <c r="G4101" t="s">
        <v>23</v>
      </c>
      <c r="H4101" s="4">
        <v>45713.059699074067</v>
      </c>
      <c r="I4101" t="b">
        <v>1</v>
      </c>
      <c r="J4101" t="b">
        <v>1</v>
      </c>
      <c r="K4101" t="s">
        <v>24</v>
      </c>
      <c r="L4101" t="s">
        <v>22</v>
      </c>
      <c r="M4101">
        <v>46000</v>
      </c>
      <c r="O4101" t="s">
        <v>7530</v>
      </c>
      <c r="P4101" t="s">
        <v>3540</v>
      </c>
    </row>
    <row r="4102" spans="1:16" x14ac:dyDescent="0.55000000000000004">
      <c r="A4102" t="s">
        <v>19</v>
      </c>
      <c r="B4102" t="s">
        <v>2448</v>
      </c>
      <c r="C4102" t="s">
        <v>1270</v>
      </c>
      <c r="D4102" t="s">
        <v>3973</v>
      </c>
      <c r="E4102" t="s">
        <v>20</v>
      </c>
      <c r="F4102" t="b">
        <v>0</v>
      </c>
      <c r="G4102" t="s">
        <v>23</v>
      </c>
      <c r="H4102" s="4">
        <v>45713.077384259261</v>
      </c>
      <c r="I4102" t="b">
        <v>0</v>
      </c>
      <c r="J4102" t="b">
        <v>1</v>
      </c>
      <c r="K4102" t="s">
        <v>24</v>
      </c>
      <c r="L4102" t="s">
        <v>36</v>
      </c>
      <c r="N4102">
        <v>56.5</v>
      </c>
      <c r="O4102" t="s">
        <v>5482</v>
      </c>
      <c r="P4102" t="s">
        <v>149</v>
      </c>
    </row>
    <row r="4103" spans="1:16" x14ac:dyDescent="0.55000000000000004">
      <c r="A4103" t="s">
        <v>2</v>
      </c>
      <c r="B4103" t="s">
        <v>4295</v>
      </c>
      <c r="C4103" t="s">
        <v>612</v>
      </c>
      <c r="D4103" t="s">
        <v>3973</v>
      </c>
      <c r="E4103" t="s">
        <v>20</v>
      </c>
      <c r="F4103" t="b">
        <v>0</v>
      </c>
      <c r="G4103" t="s">
        <v>27</v>
      </c>
      <c r="H4103" s="4">
        <v>45713.084456018521</v>
      </c>
      <c r="I4103" t="b">
        <v>0</v>
      </c>
      <c r="J4103" t="b">
        <v>0</v>
      </c>
      <c r="K4103" t="s">
        <v>24</v>
      </c>
      <c r="L4103" t="s">
        <v>22</v>
      </c>
      <c r="M4103">
        <v>142500</v>
      </c>
      <c r="O4103" t="s">
        <v>5482</v>
      </c>
      <c r="P4103" t="s">
        <v>7573</v>
      </c>
    </row>
    <row r="4104" spans="1:16" x14ac:dyDescent="0.55000000000000004">
      <c r="A4104" t="s">
        <v>28</v>
      </c>
      <c r="B4104" t="s">
        <v>7414</v>
      </c>
      <c r="C4104" t="s">
        <v>192</v>
      </c>
      <c r="D4104" t="s">
        <v>3957</v>
      </c>
      <c r="E4104" t="s">
        <v>20</v>
      </c>
      <c r="F4104" t="b">
        <v>0</v>
      </c>
      <c r="G4104" t="s">
        <v>23</v>
      </c>
      <c r="H4104" s="4">
        <v>45713.09920138889</v>
      </c>
      <c r="I4104" t="b">
        <v>0</v>
      </c>
      <c r="J4104" t="b">
        <v>1</v>
      </c>
      <c r="K4104" t="s">
        <v>24</v>
      </c>
      <c r="L4104" t="s">
        <v>36</v>
      </c>
      <c r="N4104">
        <v>41.884998321533203</v>
      </c>
      <c r="O4104" t="s">
        <v>5013</v>
      </c>
      <c r="P4104" t="s">
        <v>7415</v>
      </c>
    </row>
    <row r="4105" spans="1:16" x14ac:dyDescent="0.55000000000000004">
      <c r="A4105" t="s">
        <v>40</v>
      </c>
      <c r="B4105" t="s">
        <v>7416</v>
      </c>
      <c r="C4105" t="s">
        <v>5404</v>
      </c>
      <c r="D4105" t="s">
        <v>3957</v>
      </c>
      <c r="E4105" t="s">
        <v>20</v>
      </c>
      <c r="F4105" t="b">
        <v>0</v>
      </c>
      <c r="G4105" t="s">
        <v>27</v>
      </c>
      <c r="H4105" s="4">
        <v>45713.100543981483</v>
      </c>
      <c r="I4105" t="b">
        <v>0</v>
      </c>
      <c r="J4105" t="b">
        <v>0</v>
      </c>
      <c r="K4105" t="s">
        <v>24</v>
      </c>
      <c r="L4105" t="s">
        <v>36</v>
      </c>
      <c r="N4105">
        <v>45.745002746582031</v>
      </c>
      <c r="O4105" t="s">
        <v>1422</v>
      </c>
      <c r="P4105" t="s">
        <v>7417</v>
      </c>
    </row>
    <row r="4106" spans="1:16" x14ac:dyDescent="0.55000000000000004">
      <c r="A4106" t="s">
        <v>2</v>
      </c>
      <c r="B4106" t="s">
        <v>7574</v>
      </c>
      <c r="C4106" t="s">
        <v>293</v>
      </c>
      <c r="D4106" t="s">
        <v>3973</v>
      </c>
      <c r="E4106" t="s">
        <v>20</v>
      </c>
      <c r="F4106" t="b">
        <v>0</v>
      </c>
      <c r="G4106" t="s">
        <v>41</v>
      </c>
      <c r="H4106" s="4">
        <v>45713.121493055558</v>
      </c>
      <c r="I4106" t="b">
        <v>0</v>
      </c>
      <c r="J4106" t="b">
        <v>1</v>
      </c>
      <c r="K4106" t="s">
        <v>24</v>
      </c>
      <c r="L4106" t="s">
        <v>36</v>
      </c>
      <c r="N4106">
        <v>40.375</v>
      </c>
      <c r="O4106" t="s">
        <v>7575</v>
      </c>
      <c r="P4106" t="s">
        <v>1597</v>
      </c>
    </row>
    <row r="4107" spans="1:16" x14ac:dyDescent="0.55000000000000004">
      <c r="A4107" t="s">
        <v>19</v>
      </c>
      <c r="B4107" t="s">
        <v>7418</v>
      </c>
      <c r="C4107" t="s">
        <v>122</v>
      </c>
      <c r="D4107" t="s">
        <v>3973</v>
      </c>
      <c r="E4107" t="s">
        <v>20</v>
      </c>
      <c r="F4107" t="b">
        <v>0</v>
      </c>
      <c r="G4107" t="s">
        <v>52</v>
      </c>
      <c r="H4107" s="4">
        <v>45713.246979166674</v>
      </c>
      <c r="I4107" t="b">
        <v>1</v>
      </c>
      <c r="J4107" t="b">
        <v>1</v>
      </c>
      <c r="K4107" t="s">
        <v>24</v>
      </c>
      <c r="L4107" t="s">
        <v>36</v>
      </c>
      <c r="N4107">
        <v>67.5</v>
      </c>
      <c r="O4107" t="s">
        <v>4344</v>
      </c>
      <c r="P4107" t="s">
        <v>2460</v>
      </c>
    </row>
    <row r="4108" spans="1:16" x14ac:dyDescent="0.55000000000000004">
      <c r="A4108" t="s">
        <v>0</v>
      </c>
      <c r="B4108" t="s">
        <v>7419</v>
      </c>
      <c r="C4108" t="s">
        <v>82</v>
      </c>
      <c r="D4108" t="s">
        <v>5915</v>
      </c>
      <c r="E4108" t="s">
        <v>20</v>
      </c>
      <c r="F4108" t="b">
        <v>0</v>
      </c>
      <c r="G4108" t="s">
        <v>27</v>
      </c>
      <c r="H4108" s="4">
        <v>45713.249976851846</v>
      </c>
      <c r="I4108" t="b">
        <v>0</v>
      </c>
      <c r="J4108" t="b">
        <v>1</v>
      </c>
      <c r="K4108" t="s">
        <v>24</v>
      </c>
      <c r="L4108" t="s">
        <v>22</v>
      </c>
      <c r="M4108">
        <v>169500</v>
      </c>
      <c r="O4108" t="s">
        <v>7420</v>
      </c>
      <c r="P4108" t="s">
        <v>2951</v>
      </c>
    </row>
    <row r="4109" spans="1:16" x14ac:dyDescent="0.55000000000000004">
      <c r="A4109" t="s">
        <v>0</v>
      </c>
      <c r="B4109" t="s">
        <v>1507</v>
      </c>
      <c r="C4109" t="s">
        <v>82</v>
      </c>
      <c r="D4109" t="s">
        <v>3973</v>
      </c>
      <c r="E4109" t="s">
        <v>20</v>
      </c>
      <c r="F4109" t="b">
        <v>0</v>
      </c>
      <c r="G4109" t="s">
        <v>27</v>
      </c>
      <c r="H4109" s="4">
        <v>45713.2500462963</v>
      </c>
      <c r="I4109" t="b">
        <v>0</v>
      </c>
      <c r="J4109" t="b">
        <v>1</v>
      </c>
      <c r="K4109" t="s">
        <v>24</v>
      </c>
      <c r="L4109" t="s">
        <v>22</v>
      </c>
      <c r="M4109">
        <v>83025</v>
      </c>
      <c r="O4109" t="s">
        <v>444</v>
      </c>
    </row>
    <row r="4110" spans="1:16" x14ac:dyDescent="0.55000000000000004">
      <c r="A4110" t="s">
        <v>0</v>
      </c>
      <c r="B4110" t="s">
        <v>0</v>
      </c>
      <c r="C4110" t="s">
        <v>2821</v>
      </c>
      <c r="D4110" t="s">
        <v>1051</v>
      </c>
      <c r="E4110" t="s">
        <v>20</v>
      </c>
      <c r="F4110" t="b">
        <v>0</v>
      </c>
      <c r="G4110" t="s">
        <v>41</v>
      </c>
      <c r="H4110" s="4">
        <v>45713.250231481477</v>
      </c>
      <c r="I4110" t="b">
        <v>1</v>
      </c>
      <c r="J4110" t="b">
        <v>1</v>
      </c>
      <c r="K4110" t="s">
        <v>24</v>
      </c>
      <c r="L4110" t="s">
        <v>36</v>
      </c>
      <c r="N4110">
        <v>30.5</v>
      </c>
      <c r="O4110" t="s">
        <v>1051</v>
      </c>
      <c r="P4110" t="s">
        <v>204</v>
      </c>
    </row>
    <row r="4111" spans="1:16" x14ac:dyDescent="0.55000000000000004">
      <c r="A4111" t="s">
        <v>0</v>
      </c>
      <c r="B4111" t="s">
        <v>0</v>
      </c>
      <c r="C4111" t="s">
        <v>585</v>
      </c>
      <c r="D4111" t="s">
        <v>3828</v>
      </c>
      <c r="E4111" t="s">
        <v>219</v>
      </c>
      <c r="F4111" t="b">
        <v>0</v>
      </c>
      <c r="G4111" t="s">
        <v>41</v>
      </c>
      <c r="H4111" s="4">
        <v>45713.250277777777</v>
      </c>
      <c r="I4111" t="b">
        <v>0</v>
      </c>
      <c r="J4111" t="b">
        <v>1</v>
      </c>
      <c r="K4111" t="s">
        <v>24</v>
      </c>
      <c r="L4111" t="s">
        <v>36</v>
      </c>
      <c r="N4111">
        <v>62.5</v>
      </c>
      <c r="O4111" t="s">
        <v>3776</v>
      </c>
      <c r="P4111" t="s">
        <v>1823</v>
      </c>
    </row>
    <row r="4112" spans="1:16" x14ac:dyDescent="0.55000000000000004">
      <c r="A4112" t="s">
        <v>25</v>
      </c>
      <c r="B4112" t="s">
        <v>7576</v>
      </c>
      <c r="C4112" t="s">
        <v>1322</v>
      </c>
      <c r="D4112" t="s">
        <v>3828</v>
      </c>
      <c r="E4112" t="s">
        <v>20</v>
      </c>
      <c r="F4112" t="b">
        <v>0</v>
      </c>
      <c r="G4112" t="s">
        <v>41</v>
      </c>
      <c r="H4112" s="4">
        <v>45713.250300925924</v>
      </c>
      <c r="I4112" t="b">
        <v>0</v>
      </c>
      <c r="J4112" t="b">
        <v>1</v>
      </c>
      <c r="K4112" t="s">
        <v>24</v>
      </c>
      <c r="L4112" t="s">
        <v>22</v>
      </c>
      <c r="M4112">
        <v>82500</v>
      </c>
      <c r="O4112" t="s">
        <v>3593</v>
      </c>
      <c r="P4112" t="s">
        <v>3529</v>
      </c>
    </row>
    <row r="4113" spans="1:16" x14ac:dyDescent="0.55000000000000004">
      <c r="A4113" t="s">
        <v>0</v>
      </c>
      <c r="B4113" t="s">
        <v>565</v>
      </c>
      <c r="C4113" t="s">
        <v>293</v>
      </c>
      <c r="D4113" t="s">
        <v>3973</v>
      </c>
      <c r="E4113" t="s">
        <v>51</v>
      </c>
      <c r="F4113" t="b">
        <v>0</v>
      </c>
      <c r="G4113" t="s">
        <v>41</v>
      </c>
      <c r="H4113" s="4">
        <v>45713.2503125</v>
      </c>
      <c r="I4113" t="b">
        <v>0</v>
      </c>
      <c r="J4113" t="b">
        <v>0</v>
      </c>
      <c r="K4113" t="s">
        <v>24</v>
      </c>
      <c r="L4113" t="s">
        <v>36</v>
      </c>
      <c r="N4113">
        <v>65.489997863769531</v>
      </c>
      <c r="O4113" t="s">
        <v>5558</v>
      </c>
      <c r="P4113" t="s">
        <v>5559</v>
      </c>
    </row>
    <row r="4114" spans="1:16" x14ac:dyDescent="0.55000000000000004">
      <c r="A4114" t="s">
        <v>25</v>
      </c>
      <c r="B4114" t="s">
        <v>7421</v>
      </c>
      <c r="C4114" t="s">
        <v>49</v>
      </c>
      <c r="D4114" t="s">
        <v>3108</v>
      </c>
      <c r="E4114" t="s">
        <v>20</v>
      </c>
      <c r="F4114" t="b">
        <v>0</v>
      </c>
      <c r="G4114" t="s">
        <v>41</v>
      </c>
      <c r="H4114" s="4">
        <v>45713.250462962962</v>
      </c>
      <c r="I4114" t="b">
        <v>0</v>
      </c>
      <c r="J4114" t="b">
        <v>1</v>
      </c>
      <c r="K4114" t="s">
        <v>24</v>
      </c>
      <c r="L4114" t="s">
        <v>22</v>
      </c>
      <c r="M4114">
        <v>220612</v>
      </c>
      <c r="O4114" t="s">
        <v>43</v>
      </c>
      <c r="P4114" t="s">
        <v>7422</v>
      </c>
    </row>
    <row r="4115" spans="1:16" x14ac:dyDescent="0.55000000000000004">
      <c r="A4115" t="s">
        <v>0</v>
      </c>
      <c r="B4115" t="s">
        <v>288</v>
      </c>
      <c r="C4115" t="s">
        <v>696</v>
      </c>
      <c r="D4115" t="s">
        <v>7423</v>
      </c>
      <c r="E4115" t="s">
        <v>51</v>
      </c>
      <c r="F4115" t="b">
        <v>0</v>
      </c>
      <c r="G4115" t="s">
        <v>30</v>
      </c>
      <c r="H4115" s="4">
        <v>45713.250902777778</v>
      </c>
      <c r="I4115" t="b">
        <v>1</v>
      </c>
      <c r="J4115" t="b">
        <v>1</v>
      </c>
      <c r="K4115" t="s">
        <v>24</v>
      </c>
      <c r="L4115" t="s">
        <v>36</v>
      </c>
      <c r="N4115">
        <v>25</v>
      </c>
      <c r="O4115" t="s">
        <v>2075</v>
      </c>
      <c r="P4115" t="s">
        <v>863</v>
      </c>
    </row>
    <row r="4116" spans="1:16" x14ac:dyDescent="0.55000000000000004">
      <c r="A4116" t="s">
        <v>19</v>
      </c>
      <c r="B4116" t="s">
        <v>7424</v>
      </c>
      <c r="C4116" t="s">
        <v>985</v>
      </c>
      <c r="D4116" t="s">
        <v>3973</v>
      </c>
      <c r="E4116" t="s">
        <v>20</v>
      </c>
      <c r="F4116" t="b">
        <v>0</v>
      </c>
      <c r="G4116" t="s">
        <v>27</v>
      </c>
      <c r="H4116" s="4">
        <v>45713.251006944447</v>
      </c>
      <c r="I4116" t="b">
        <v>0</v>
      </c>
      <c r="J4116" t="b">
        <v>1</v>
      </c>
      <c r="K4116" t="s">
        <v>24</v>
      </c>
      <c r="L4116" t="s">
        <v>22</v>
      </c>
      <c r="M4116">
        <v>260000</v>
      </c>
      <c r="O4116" t="s">
        <v>575</v>
      </c>
    </row>
    <row r="4117" spans="1:16" x14ac:dyDescent="0.55000000000000004">
      <c r="A4117" t="s">
        <v>0</v>
      </c>
      <c r="B4117" t="s">
        <v>0</v>
      </c>
      <c r="C4117" t="s">
        <v>1226</v>
      </c>
      <c r="D4117" t="s">
        <v>3828</v>
      </c>
      <c r="E4117" t="s">
        <v>20</v>
      </c>
      <c r="F4117" t="b">
        <v>0</v>
      </c>
      <c r="G4117" t="s">
        <v>52</v>
      </c>
      <c r="H4117" s="4">
        <v>45713.251215277778</v>
      </c>
      <c r="I4117" t="b">
        <v>0</v>
      </c>
      <c r="J4117" t="b">
        <v>0</v>
      </c>
      <c r="K4117" t="s">
        <v>24</v>
      </c>
      <c r="L4117" t="s">
        <v>22</v>
      </c>
      <c r="M4117">
        <v>70000</v>
      </c>
      <c r="O4117" t="s">
        <v>5918</v>
      </c>
      <c r="P4117" t="s">
        <v>5919</v>
      </c>
    </row>
    <row r="4118" spans="1:16" x14ac:dyDescent="0.55000000000000004">
      <c r="A4118" t="s">
        <v>1</v>
      </c>
      <c r="B4118" t="s">
        <v>661</v>
      </c>
      <c r="C4118" t="s">
        <v>1521</v>
      </c>
      <c r="D4118" t="s">
        <v>3973</v>
      </c>
      <c r="E4118" t="s">
        <v>20</v>
      </c>
      <c r="F4118" t="b">
        <v>0</v>
      </c>
      <c r="G4118" t="s">
        <v>52</v>
      </c>
      <c r="H4118" s="4">
        <v>45713.251643518517</v>
      </c>
      <c r="I4118" t="b">
        <v>0</v>
      </c>
      <c r="J4118" t="b">
        <v>0</v>
      </c>
      <c r="K4118" t="s">
        <v>24</v>
      </c>
      <c r="L4118" t="s">
        <v>22</v>
      </c>
      <c r="M4118">
        <v>81100</v>
      </c>
      <c r="O4118" t="s">
        <v>1549</v>
      </c>
    </row>
    <row r="4119" spans="1:16" x14ac:dyDescent="0.55000000000000004">
      <c r="A4119" t="s">
        <v>1</v>
      </c>
      <c r="B4119" t="s">
        <v>661</v>
      </c>
      <c r="C4119" t="s">
        <v>386</v>
      </c>
      <c r="D4119" t="s">
        <v>3828</v>
      </c>
      <c r="E4119" t="s">
        <v>20</v>
      </c>
      <c r="F4119" t="b">
        <v>0</v>
      </c>
      <c r="G4119" t="s">
        <v>41</v>
      </c>
      <c r="H4119" s="4">
        <v>45713.251944444448</v>
      </c>
      <c r="I4119" t="b">
        <v>0</v>
      </c>
      <c r="J4119" t="b">
        <v>1</v>
      </c>
      <c r="K4119" t="s">
        <v>24</v>
      </c>
      <c r="L4119" t="s">
        <v>22</v>
      </c>
      <c r="M4119">
        <v>127275.203125</v>
      </c>
      <c r="O4119" t="s">
        <v>7425</v>
      </c>
      <c r="P4119" t="s">
        <v>7426</v>
      </c>
    </row>
    <row r="4120" spans="1:16" x14ac:dyDescent="0.55000000000000004">
      <c r="A4120" t="s">
        <v>2</v>
      </c>
      <c r="B4120" t="s">
        <v>1544</v>
      </c>
      <c r="C4120" t="s">
        <v>39</v>
      </c>
      <c r="D4120" t="s">
        <v>4014</v>
      </c>
      <c r="E4120" t="s">
        <v>20</v>
      </c>
      <c r="F4120" t="b">
        <v>1</v>
      </c>
      <c r="G4120" t="s">
        <v>610</v>
      </c>
      <c r="H4120" s="4">
        <v>45713.257430555554</v>
      </c>
      <c r="I4120" t="b">
        <v>0</v>
      </c>
      <c r="J4120" t="b">
        <v>1</v>
      </c>
      <c r="K4120" t="s">
        <v>610</v>
      </c>
      <c r="L4120" t="s">
        <v>22</v>
      </c>
      <c r="M4120">
        <v>184000</v>
      </c>
      <c r="O4120" t="s">
        <v>3016</v>
      </c>
      <c r="P4120" t="s">
        <v>6878</v>
      </c>
    </row>
    <row r="4121" spans="1:16" x14ac:dyDescent="0.55000000000000004">
      <c r="A4121" t="s">
        <v>0</v>
      </c>
      <c r="B4121" t="s">
        <v>7427</v>
      </c>
      <c r="C4121" t="s">
        <v>3180</v>
      </c>
      <c r="D4121" t="s">
        <v>2208</v>
      </c>
      <c r="E4121" t="s">
        <v>20</v>
      </c>
      <c r="F4121" t="b">
        <v>0</v>
      </c>
      <c r="G4121" t="s">
        <v>23</v>
      </c>
      <c r="H4121" s="4">
        <v>45713.269016203703</v>
      </c>
      <c r="I4121" t="b">
        <v>0</v>
      </c>
      <c r="J4121" t="b">
        <v>0</v>
      </c>
      <c r="K4121" t="s">
        <v>24</v>
      </c>
      <c r="L4121" t="s">
        <v>36</v>
      </c>
      <c r="N4121">
        <v>33.5</v>
      </c>
      <c r="O4121" t="s">
        <v>3375</v>
      </c>
      <c r="P4121" t="s">
        <v>963</v>
      </c>
    </row>
    <row r="4122" spans="1:16" x14ac:dyDescent="0.55000000000000004">
      <c r="A4122" t="s">
        <v>2</v>
      </c>
      <c r="B4122" t="s">
        <v>2</v>
      </c>
      <c r="C4122" t="s">
        <v>7428</v>
      </c>
      <c r="D4122" t="s">
        <v>4972</v>
      </c>
      <c r="E4122" t="s">
        <v>20</v>
      </c>
      <c r="F4122" t="b">
        <v>0</v>
      </c>
      <c r="G4122" t="s">
        <v>226</v>
      </c>
      <c r="H4122" s="4">
        <v>45713.273310185177</v>
      </c>
      <c r="I4122" t="b">
        <v>1</v>
      </c>
      <c r="J4122" t="b">
        <v>0</v>
      </c>
      <c r="K4122" t="s">
        <v>226</v>
      </c>
      <c r="L4122" t="s">
        <v>22</v>
      </c>
      <c r="M4122">
        <v>65000</v>
      </c>
      <c r="O4122" t="s">
        <v>7429</v>
      </c>
      <c r="P4122" t="s">
        <v>7430</v>
      </c>
    </row>
    <row r="4123" spans="1:16" x14ac:dyDescent="0.55000000000000004">
      <c r="A4123" t="s">
        <v>19</v>
      </c>
      <c r="B4123" t="s">
        <v>7519</v>
      </c>
      <c r="C4123" t="s">
        <v>213</v>
      </c>
      <c r="D4123" t="s">
        <v>2208</v>
      </c>
      <c r="E4123" t="s">
        <v>20</v>
      </c>
      <c r="F4123" t="b">
        <v>0</v>
      </c>
      <c r="G4123" t="s">
        <v>41</v>
      </c>
      <c r="H4123" s="4">
        <v>45713.292048611111</v>
      </c>
      <c r="I4123" t="b">
        <v>0</v>
      </c>
      <c r="J4123" t="b">
        <v>1</v>
      </c>
      <c r="K4123" t="s">
        <v>24</v>
      </c>
      <c r="L4123" t="s">
        <v>22</v>
      </c>
      <c r="M4123">
        <v>193000</v>
      </c>
      <c r="O4123" t="s">
        <v>405</v>
      </c>
      <c r="P4123" t="s">
        <v>7520</v>
      </c>
    </row>
    <row r="4124" spans="1:16" x14ac:dyDescent="0.55000000000000004">
      <c r="A4124" t="s">
        <v>2</v>
      </c>
      <c r="B4124" t="s">
        <v>7431</v>
      </c>
      <c r="C4124" t="s">
        <v>172</v>
      </c>
      <c r="D4124" t="s">
        <v>2208</v>
      </c>
      <c r="E4124" t="s">
        <v>20</v>
      </c>
      <c r="F4124" t="b">
        <v>0</v>
      </c>
      <c r="G4124" t="s">
        <v>27</v>
      </c>
      <c r="H4124" s="4">
        <v>45713.293217592603</v>
      </c>
      <c r="I4124" t="b">
        <v>0</v>
      </c>
      <c r="J4124" t="b">
        <v>0</v>
      </c>
      <c r="K4124" t="s">
        <v>24</v>
      </c>
      <c r="L4124" t="s">
        <v>22</v>
      </c>
      <c r="M4124">
        <v>180000</v>
      </c>
      <c r="O4124" t="s">
        <v>2868</v>
      </c>
      <c r="P4124" t="s">
        <v>7432</v>
      </c>
    </row>
    <row r="4125" spans="1:16" x14ac:dyDescent="0.55000000000000004">
      <c r="A4125" t="s">
        <v>28</v>
      </c>
      <c r="B4125" t="s">
        <v>7577</v>
      </c>
      <c r="C4125" t="s">
        <v>39</v>
      </c>
      <c r="D4125" t="s">
        <v>3985</v>
      </c>
      <c r="E4125" t="s">
        <v>20</v>
      </c>
      <c r="F4125" t="b">
        <v>1</v>
      </c>
      <c r="G4125" t="s">
        <v>2713</v>
      </c>
      <c r="H4125" s="4">
        <v>45713.294016203698</v>
      </c>
      <c r="I4125" t="b">
        <v>0</v>
      </c>
      <c r="J4125" t="b">
        <v>1</v>
      </c>
      <c r="K4125" t="s">
        <v>2713</v>
      </c>
      <c r="L4125" t="s">
        <v>22</v>
      </c>
      <c r="M4125">
        <v>138433.5</v>
      </c>
      <c r="O4125" t="s">
        <v>7578</v>
      </c>
    </row>
    <row r="4126" spans="1:16" x14ac:dyDescent="0.55000000000000004">
      <c r="A4126" t="s">
        <v>2</v>
      </c>
      <c r="B4126" t="s">
        <v>7579</v>
      </c>
      <c r="C4126" t="s">
        <v>39</v>
      </c>
      <c r="D4126" t="s">
        <v>7580</v>
      </c>
      <c r="E4126" t="s">
        <v>20</v>
      </c>
      <c r="F4126" t="b">
        <v>1</v>
      </c>
      <c r="G4126" t="s">
        <v>816</v>
      </c>
      <c r="H4126" s="4">
        <v>45713.29515046296</v>
      </c>
      <c r="I4126" t="b">
        <v>0</v>
      </c>
      <c r="J4126" t="b">
        <v>0</v>
      </c>
      <c r="K4126" t="s">
        <v>816</v>
      </c>
      <c r="L4126" t="s">
        <v>22</v>
      </c>
      <c r="M4126">
        <v>87500</v>
      </c>
      <c r="O4126" t="s">
        <v>7580</v>
      </c>
      <c r="P4126" t="s">
        <v>7581</v>
      </c>
    </row>
    <row r="4127" spans="1:16" x14ac:dyDescent="0.55000000000000004">
      <c r="A4127" t="s">
        <v>0</v>
      </c>
      <c r="B4127" t="s">
        <v>4222</v>
      </c>
      <c r="D4127" t="s">
        <v>4220</v>
      </c>
      <c r="E4127" t="s">
        <v>20</v>
      </c>
      <c r="F4127" t="b">
        <v>0</v>
      </c>
      <c r="G4127" t="s">
        <v>1420</v>
      </c>
      <c r="H4127" s="4">
        <v>45713.298101851848</v>
      </c>
      <c r="I4127" t="b">
        <v>0</v>
      </c>
      <c r="J4127" t="b">
        <v>0</v>
      </c>
      <c r="K4127" t="s">
        <v>1420</v>
      </c>
      <c r="L4127" t="s">
        <v>22</v>
      </c>
      <c r="M4127">
        <v>65000</v>
      </c>
      <c r="O4127" t="s">
        <v>2946</v>
      </c>
      <c r="P4127" t="s">
        <v>1374</v>
      </c>
    </row>
    <row r="4128" spans="1:16" x14ac:dyDescent="0.55000000000000004">
      <c r="A4128" t="s">
        <v>1</v>
      </c>
      <c r="B4128" t="s">
        <v>7433</v>
      </c>
      <c r="C4128" t="s">
        <v>39</v>
      </c>
      <c r="D4128" t="s">
        <v>7434</v>
      </c>
      <c r="E4128" t="s">
        <v>20</v>
      </c>
      <c r="F4128" t="b">
        <v>1</v>
      </c>
      <c r="G4128" t="s">
        <v>1833</v>
      </c>
      <c r="H4128" s="4">
        <v>45713.299421296288</v>
      </c>
      <c r="I4128" t="b">
        <v>1</v>
      </c>
      <c r="J4128" t="b">
        <v>0</v>
      </c>
      <c r="K4128" t="s">
        <v>1833</v>
      </c>
      <c r="L4128" t="s">
        <v>22</v>
      </c>
      <c r="M4128">
        <v>47500</v>
      </c>
      <c r="O4128" t="s">
        <v>1426</v>
      </c>
    </row>
    <row r="4129" spans="1:16" x14ac:dyDescent="0.55000000000000004">
      <c r="A4129" t="s">
        <v>0</v>
      </c>
      <c r="B4129" t="s">
        <v>3335</v>
      </c>
      <c r="C4129" t="s">
        <v>160</v>
      </c>
      <c r="D4129" t="s">
        <v>4084</v>
      </c>
      <c r="E4129" t="s">
        <v>20</v>
      </c>
      <c r="F4129" t="b">
        <v>0</v>
      </c>
      <c r="G4129" t="s">
        <v>52</v>
      </c>
      <c r="H4129" s="4">
        <v>45713.303819444453</v>
      </c>
      <c r="I4129" t="b">
        <v>0</v>
      </c>
      <c r="J4129" t="b">
        <v>1</v>
      </c>
      <c r="K4129" t="s">
        <v>24</v>
      </c>
      <c r="L4129" t="s">
        <v>22</v>
      </c>
      <c r="M4129">
        <v>137500</v>
      </c>
      <c r="O4129" t="s">
        <v>88</v>
      </c>
      <c r="P4129" t="s">
        <v>7435</v>
      </c>
    </row>
    <row r="4130" spans="1:16" x14ac:dyDescent="0.55000000000000004">
      <c r="A4130" t="s">
        <v>89</v>
      </c>
      <c r="B4130" t="s">
        <v>7582</v>
      </c>
      <c r="C4130" t="s">
        <v>39</v>
      </c>
      <c r="D4130" t="s">
        <v>4627</v>
      </c>
      <c r="E4130" t="s">
        <v>20</v>
      </c>
      <c r="F4130" t="b">
        <v>1</v>
      </c>
      <c r="G4130" t="s">
        <v>4062</v>
      </c>
      <c r="H4130" s="4">
        <v>45713.308275462958</v>
      </c>
      <c r="I4130" t="b">
        <v>1</v>
      </c>
      <c r="J4130" t="b">
        <v>0</v>
      </c>
      <c r="K4130" t="s">
        <v>4062</v>
      </c>
      <c r="L4130" t="s">
        <v>22</v>
      </c>
      <c r="M4130">
        <v>170000</v>
      </c>
      <c r="O4130" t="s">
        <v>7583</v>
      </c>
      <c r="P4130" t="s">
        <v>7584</v>
      </c>
    </row>
    <row r="4131" spans="1:16" x14ac:dyDescent="0.55000000000000004">
      <c r="A4131" t="s">
        <v>89</v>
      </c>
      <c r="B4131" t="s">
        <v>7531</v>
      </c>
      <c r="C4131" t="s">
        <v>7532</v>
      </c>
      <c r="D4131" t="s">
        <v>4035</v>
      </c>
      <c r="E4131" t="s">
        <v>20</v>
      </c>
      <c r="F4131" t="b">
        <v>0</v>
      </c>
      <c r="G4131" t="s">
        <v>1119</v>
      </c>
      <c r="H4131" s="4">
        <v>45713.31212962963</v>
      </c>
      <c r="I4131" t="b">
        <v>0</v>
      </c>
      <c r="J4131" t="b">
        <v>0</v>
      </c>
      <c r="K4131" t="s">
        <v>1119</v>
      </c>
      <c r="L4131" t="s">
        <v>22</v>
      </c>
      <c r="M4131">
        <v>275000</v>
      </c>
      <c r="O4131" t="s">
        <v>7533</v>
      </c>
      <c r="P4131" t="s">
        <v>274</v>
      </c>
    </row>
    <row r="4132" spans="1:16" x14ac:dyDescent="0.55000000000000004">
      <c r="A4132" t="s">
        <v>89</v>
      </c>
      <c r="B4132" t="s">
        <v>7534</v>
      </c>
      <c r="C4132" t="s">
        <v>1420</v>
      </c>
      <c r="D4132" t="s">
        <v>4220</v>
      </c>
      <c r="E4132" t="s">
        <v>20</v>
      </c>
      <c r="F4132" t="b">
        <v>0</v>
      </c>
      <c r="G4132" t="s">
        <v>1420</v>
      </c>
      <c r="H4132" s="4">
        <v>45713.317175925928</v>
      </c>
      <c r="I4132" t="b">
        <v>0</v>
      </c>
      <c r="J4132" t="b">
        <v>0</v>
      </c>
      <c r="K4132" t="s">
        <v>1420</v>
      </c>
      <c r="L4132" t="s">
        <v>22</v>
      </c>
      <c r="M4132">
        <v>174400</v>
      </c>
      <c r="O4132" t="s">
        <v>1773</v>
      </c>
      <c r="P4132" t="s">
        <v>7535</v>
      </c>
    </row>
    <row r="4133" spans="1:16" x14ac:dyDescent="0.55000000000000004">
      <c r="A4133" t="s">
        <v>139</v>
      </c>
      <c r="B4133" t="s">
        <v>7436</v>
      </c>
      <c r="C4133" t="s">
        <v>2500</v>
      </c>
      <c r="D4133" t="s">
        <v>3970</v>
      </c>
      <c r="E4133" t="s">
        <v>20</v>
      </c>
      <c r="F4133" t="b">
        <v>0</v>
      </c>
      <c r="G4133" t="s">
        <v>41</v>
      </c>
      <c r="H4133" s="4">
        <v>45713.333784722221</v>
      </c>
      <c r="I4133" t="b">
        <v>0</v>
      </c>
      <c r="J4133" t="b">
        <v>1</v>
      </c>
      <c r="K4133" t="s">
        <v>24</v>
      </c>
      <c r="L4133" t="s">
        <v>22</v>
      </c>
      <c r="M4133">
        <v>96000</v>
      </c>
      <c r="O4133" t="s">
        <v>7437</v>
      </c>
    </row>
    <row r="4134" spans="1:16" x14ac:dyDescent="0.55000000000000004">
      <c r="A4134" t="s">
        <v>40</v>
      </c>
      <c r="B4134" t="s">
        <v>7438</v>
      </c>
      <c r="C4134" t="s">
        <v>151</v>
      </c>
      <c r="D4134" t="s">
        <v>5133</v>
      </c>
      <c r="E4134" t="s">
        <v>20</v>
      </c>
      <c r="F4134" t="b">
        <v>0</v>
      </c>
      <c r="G4134" t="s">
        <v>30</v>
      </c>
      <c r="H4134" s="4">
        <v>45713.334583333337</v>
      </c>
      <c r="I4134" t="b">
        <v>0</v>
      </c>
      <c r="J4134" t="b">
        <v>1</v>
      </c>
      <c r="K4134" t="s">
        <v>24</v>
      </c>
      <c r="L4134" t="s">
        <v>22</v>
      </c>
      <c r="M4134">
        <v>149743</v>
      </c>
      <c r="O4134" t="s">
        <v>7439</v>
      </c>
      <c r="P4134" t="s">
        <v>7440</v>
      </c>
    </row>
    <row r="4135" spans="1:16" x14ac:dyDescent="0.55000000000000004">
      <c r="A4135" t="s">
        <v>19</v>
      </c>
      <c r="B4135" t="s">
        <v>7557</v>
      </c>
      <c r="C4135" t="s">
        <v>453</v>
      </c>
      <c r="D4135" t="s">
        <v>3957</v>
      </c>
      <c r="E4135" t="s">
        <v>20</v>
      </c>
      <c r="F4135" t="b">
        <v>0</v>
      </c>
      <c r="G4135" t="s">
        <v>27</v>
      </c>
      <c r="H4135" s="4">
        <v>45713.334618055553</v>
      </c>
      <c r="I4135" t="b">
        <v>0</v>
      </c>
      <c r="J4135" t="b">
        <v>0</v>
      </c>
      <c r="K4135" t="s">
        <v>24</v>
      </c>
      <c r="L4135" t="s">
        <v>36</v>
      </c>
      <c r="N4135">
        <v>51.239997863769531</v>
      </c>
      <c r="O4135" t="s">
        <v>349</v>
      </c>
      <c r="P4135" t="s">
        <v>7558</v>
      </c>
    </row>
    <row r="4136" spans="1:16" x14ac:dyDescent="0.55000000000000004">
      <c r="A4136" t="s">
        <v>2</v>
      </c>
      <c r="B4136" t="s">
        <v>7441</v>
      </c>
      <c r="C4136" t="s">
        <v>29</v>
      </c>
      <c r="D4136" t="s">
        <v>3957</v>
      </c>
      <c r="E4136" t="s">
        <v>20</v>
      </c>
      <c r="F4136" t="b">
        <v>0</v>
      </c>
      <c r="G4136" t="s">
        <v>27</v>
      </c>
      <c r="H4136" s="4">
        <v>45713.334675925929</v>
      </c>
      <c r="I4136" t="b">
        <v>0</v>
      </c>
      <c r="J4136" t="b">
        <v>1</v>
      </c>
      <c r="K4136" t="s">
        <v>24</v>
      </c>
      <c r="L4136" t="s">
        <v>36</v>
      </c>
      <c r="N4136">
        <v>38.215000152587891</v>
      </c>
      <c r="O4136" t="s">
        <v>2768</v>
      </c>
      <c r="P4136" t="s">
        <v>128</v>
      </c>
    </row>
    <row r="4137" spans="1:16" x14ac:dyDescent="0.55000000000000004">
      <c r="A4137" t="s">
        <v>2</v>
      </c>
      <c r="B4137" t="s">
        <v>1676</v>
      </c>
      <c r="C4137" t="s">
        <v>92</v>
      </c>
      <c r="D4137" t="s">
        <v>4090</v>
      </c>
      <c r="E4137" t="s">
        <v>20</v>
      </c>
      <c r="F4137" t="b">
        <v>0</v>
      </c>
      <c r="G4137" t="s">
        <v>35</v>
      </c>
      <c r="H4137" s="4">
        <v>45713.335509259261</v>
      </c>
      <c r="I4137" t="b">
        <v>0</v>
      </c>
      <c r="J4137" t="b">
        <v>0</v>
      </c>
      <c r="K4137" t="s">
        <v>24</v>
      </c>
      <c r="L4137" t="s">
        <v>22</v>
      </c>
      <c r="M4137">
        <v>125000</v>
      </c>
      <c r="O4137" t="s">
        <v>202</v>
      </c>
      <c r="P4137" t="s">
        <v>7559</v>
      </c>
    </row>
    <row r="4138" spans="1:16" x14ac:dyDescent="0.55000000000000004">
      <c r="A4138" t="s">
        <v>2</v>
      </c>
      <c r="B4138" t="s">
        <v>7442</v>
      </c>
      <c r="C4138" t="s">
        <v>6313</v>
      </c>
      <c r="D4138" t="s">
        <v>3970</v>
      </c>
      <c r="E4138" t="s">
        <v>20</v>
      </c>
      <c r="F4138" t="b">
        <v>0</v>
      </c>
      <c r="G4138" t="s">
        <v>1420</v>
      </c>
      <c r="H4138" s="4">
        <v>45713.350810185177</v>
      </c>
      <c r="I4138" t="b">
        <v>0</v>
      </c>
      <c r="J4138" t="b">
        <v>0</v>
      </c>
      <c r="K4138" t="s">
        <v>1420</v>
      </c>
      <c r="L4138" t="s">
        <v>22</v>
      </c>
      <c r="M4138">
        <v>109605.5</v>
      </c>
      <c r="O4138" t="s">
        <v>7443</v>
      </c>
      <c r="P4138" t="s">
        <v>7444</v>
      </c>
    </row>
    <row r="4139" spans="1:16" x14ac:dyDescent="0.55000000000000004">
      <c r="A4139" t="s">
        <v>0</v>
      </c>
      <c r="B4139" t="s">
        <v>7536</v>
      </c>
      <c r="C4139" t="s">
        <v>3225</v>
      </c>
      <c r="D4139" t="s">
        <v>3828</v>
      </c>
      <c r="E4139" t="s">
        <v>20</v>
      </c>
      <c r="F4139" t="b">
        <v>0</v>
      </c>
      <c r="G4139" t="s">
        <v>27</v>
      </c>
      <c r="H4139" s="4">
        <v>45713.375081018523</v>
      </c>
      <c r="I4139" t="b">
        <v>1</v>
      </c>
      <c r="J4139" t="b">
        <v>1</v>
      </c>
      <c r="K4139" t="s">
        <v>24</v>
      </c>
      <c r="L4139" t="s">
        <v>22</v>
      </c>
      <c r="M4139">
        <v>80000</v>
      </c>
      <c r="O4139" t="s">
        <v>7537</v>
      </c>
      <c r="P4139" t="s">
        <v>7538</v>
      </c>
    </row>
    <row r="4140" spans="1:16" x14ac:dyDescent="0.55000000000000004">
      <c r="A4140" t="s">
        <v>0</v>
      </c>
      <c r="B4140" t="s">
        <v>7445</v>
      </c>
      <c r="C4140" t="s">
        <v>39</v>
      </c>
      <c r="D4140" t="s">
        <v>3828</v>
      </c>
      <c r="E4140" t="s">
        <v>20</v>
      </c>
      <c r="F4140" t="b">
        <v>1</v>
      </c>
      <c r="G4140" t="s">
        <v>27</v>
      </c>
      <c r="H4140" s="4">
        <v>45713.375150462962</v>
      </c>
      <c r="I4140" t="b">
        <v>1</v>
      </c>
      <c r="J4140" t="b">
        <v>0</v>
      </c>
      <c r="K4140" t="s">
        <v>24</v>
      </c>
      <c r="L4140" t="s">
        <v>22</v>
      </c>
      <c r="M4140">
        <v>163085</v>
      </c>
      <c r="O4140" t="s">
        <v>7446</v>
      </c>
      <c r="P4140" t="s">
        <v>709</v>
      </c>
    </row>
    <row r="4141" spans="1:16" x14ac:dyDescent="0.55000000000000004">
      <c r="A4141" t="s">
        <v>0</v>
      </c>
      <c r="B4141" t="s">
        <v>7447</v>
      </c>
      <c r="C4141" t="s">
        <v>585</v>
      </c>
      <c r="D4141" t="s">
        <v>4084</v>
      </c>
      <c r="E4141" t="s">
        <v>20</v>
      </c>
      <c r="F4141" t="b">
        <v>0</v>
      </c>
      <c r="G4141" t="s">
        <v>41</v>
      </c>
      <c r="H4141" s="4">
        <v>45713.375474537039</v>
      </c>
      <c r="I4141" t="b">
        <v>0</v>
      </c>
      <c r="J4141" t="b">
        <v>0</v>
      </c>
      <c r="K4141" t="s">
        <v>24</v>
      </c>
      <c r="L4141" t="s">
        <v>22</v>
      </c>
      <c r="M4141">
        <v>125000</v>
      </c>
      <c r="O4141" t="s">
        <v>374</v>
      </c>
      <c r="P4141" t="s">
        <v>7448</v>
      </c>
    </row>
    <row r="4142" spans="1:16" x14ac:dyDescent="0.55000000000000004">
      <c r="A4142" t="s">
        <v>1</v>
      </c>
      <c r="B4142" t="s">
        <v>4431</v>
      </c>
      <c r="C4142" t="s">
        <v>949</v>
      </c>
      <c r="D4142" t="s">
        <v>4432</v>
      </c>
      <c r="E4142" t="s">
        <v>20</v>
      </c>
      <c r="F4142" t="b">
        <v>0</v>
      </c>
      <c r="G4142" t="s">
        <v>30</v>
      </c>
      <c r="H4142" s="4">
        <v>45713.376006944447</v>
      </c>
      <c r="I4142" t="b">
        <v>0</v>
      </c>
      <c r="J4142" t="b">
        <v>1</v>
      </c>
      <c r="K4142" t="s">
        <v>24</v>
      </c>
      <c r="L4142" t="s">
        <v>22</v>
      </c>
      <c r="M4142">
        <v>99000</v>
      </c>
      <c r="O4142" t="s">
        <v>1763</v>
      </c>
      <c r="P4142" t="s">
        <v>4433</v>
      </c>
    </row>
    <row r="4143" spans="1:16" x14ac:dyDescent="0.55000000000000004">
      <c r="A4143" t="s">
        <v>0</v>
      </c>
      <c r="B4143" t="s">
        <v>5421</v>
      </c>
      <c r="C4143" t="s">
        <v>372</v>
      </c>
      <c r="D4143" t="s">
        <v>3957</v>
      </c>
      <c r="E4143" t="s">
        <v>34</v>
      </c>
      <c r="F4143" t="b">
        <v>0</v>
      </c>
      <c r="G4143" t="s">
        <v>27</v>
      </c>
      <c r="H4143" s="4">
        <v>45713.416701388887</v>
      </c>
      <c r="I4143" t="b">
        <v>1</v>
      </c>
      <c r="J4143" t="b">
        <v>0</v>
      </c>
      <c r="K4143" t="s">
        <v>24</v>
      </c>
      <c r="L4143" t="s">
        <v>36</v>
      </c>
      <c r="N4143">
        <v>27.979999542236332</v>
      </c>
      <c r="O4143" t="s">
        <v>4622</v>
      </c>
    </row>
    <row r="4144" spans="1:16" x14ac:dyDescent="0.55000000000000004">
      <c r="A4144" t="s">
        <v>40</v>
      </c>
      <c r="B4144" t="s">
        <v>7449</v>
      </c>
      <c r="C4144" t="s">
        <v>1546</v>
      </c>
      <c r="D4144" t="s">
        <v>3828</v>
      </c>
      <c r="E4144" t="s">
        <v>20</v>
      </c>
      <c r="F4144" t="b">
        <v>0</v>
      </c>
      <c r="G4144" t="s">
        <v>27</v>
      </c>
      <c r="H4144" s="4">
        <v>45713.417939814812</v>
      </c>
      <c r="I4144" t="b">
        <v>0</v>
      </c>
      <c r="J4144" t="b">
        <v>1</v>
      </c>
      <c r="K4144" t="s">
        <v>24</v>
      </c>
      <c r="L4144" t="s">
        <v>22</v>
      </c>
      <c r="M4144">
        <v>162225</v>
      </c>
      <c r="O4144" t="s">
        <v>254</v>
      </c>
      <c r="P4144" t="s">
        <v>7450</v>
      </c>
    </row>
    <row r="4145" spans="1:16" x14ac:dyDescent="0.55000000000000004">
      <c r="A4145" t="s">
        <v>40</v>
      </c>
      <c r="B4145" t="s">
        <v>2541</v>
      </c>
      <c r="C4145" t="s">
        <v>3347</v>
      </c>
      <c r="D4145" t="s">
        <v>3973</v>
      </c>
      <c r="E4145" t="s">
        <v>20</v>
      </c>
      <c r="F4145" t="b">
        <v>0</v>
      </c>
      <c r="G4145" t="s">
        <v>27</v>
      </c>
      <c r="H4145" s="4">
        <v>45713.418842592589</v>
      </c>
      <c r="I4145" t="b">
        <v>0</v>
      </c>
      <c r="J4145" t="b">
        <v>1</v>
      </c>
      <c r="K4145" t="s">
        <v>24</v>
      </c>
      <c r="L4145" t="s">
        <v>22</v>
      </c>
      <c r="M4145">
        <v>110500</v>
      </c>
      <c r="O4145" t="s">
        <v>2227</v>
      </c>
      <c r="P4145" t="s">
        <v>4333</v>
      </c>
    </row>
    <row r="4146" spans="1:16" x14ac:dyDescent="0.55000000000000004">
      <c r="A4146" t="s">
        <v>2</v>
      </c>
      <c r="B4146" t="s">
        <v>4385</v>
      </c>
      <c r="C4146" t="s">
        <v>3515</v>
      </c>
      <c r="D4146" t="s">
        <v>2208</v>
      </c>
      <c r="E4146" t="s">
        <v>34</v>
      </c>
      <c r="F4146" t="b">
        <v>0</v>
      </c>
      <c r="G4146" t="s">
        <v>41</v>
      </c>
      <c r="H4146" s="4">
        <v>45713.418923611112</v>
      </c>
      <c r="I4146" t="b">
        <v>0</v>
      </c>
      <c r="J4146" t="b">
        <v>1</v>
      </c>
      <c r="K4146" t="s">
        <v>24</v>
      </c>
      <c r="L4146" t="s">
        <v>22</v>
      </c>
      <c r="M4146">
        <v>165000</v>
      </c>
      <c r="O4146" t="s">
        <v>428</v>
      </c>
      <c r="P4146" t="s">
        <v>7451</v>
      </c>
    </row>
    <row r="4147" spans="1:16" x14ac:dyDescent="0.55000000000000004">
      <c r="A4147" t="s">
        <v>28</v>
      </c>
      <c r="B4147" t="s">
        <v>642</v>
      </c>
      <c r="C4147" t="s">
        <v>696</v>
      </c>
      <c r="D4147" t="s">
        <v>3973</v>
      </c>
      <c r="E4147" t="s">
        <v>20</v>
      </c>
      <c r="F4147" t="b">
        <v>0</v>
      </c>
      <c r="G4147" t="s">
        <v>30</v>
      </c>
      <c r="H4147" s="4">
        <v>45713.420115740737</v>
      </c>
      <c r="I4147" t="b">
        <v>0</v>
      </c>
      <c r="J4147" t="b">
        <v>1</v>
      </c>
      <c r="K4147" t="s">
        <v>24</v>
      </c>
      <c r="L4147" t="s">
        <v>22</v>
      </c>
      <c r="M4147">
        <v>147000</v>
      </c>
      <c r="O4147" t="s">
        <v>950</v>
      </c>
      <c r="P4147" t="s">
        <v>6325</v>
      </c>
    </row>
    <row r="4148" spans="1:16" x14ac:dyDescent="0.55000000000000004">
      <c r="A4148" t="s">
        <v>89</v>
      </c>
      <c r="B4148" t="s">
        <v>7452</v>
      </c>
      <c r="C4148" t="s">
        <v>7313</v>
      </c>
      <c r="D4148" t="s">
        <v>2208</v>
      </c>
      <c r="E4148" t="s">
        <v>34</v>
      </c>
      <c r="F4148" t="b">
        <v>0</v>
      </c>
      <c r="G4148" t="s">
        <v>41</v>
      </c>
      <c r="H4148" s="4">
        <v>45713.433148148149</v>
      </c>
      <c r="I4148" t="b">
        <v>0</v>
      </c>
      <c r="J4148" t="b">
        <v>1</v>
      </c>
      <c r="K4148" t="s">
        <v>24</v>
      </c>
      <c r="L4148" t="s">
        <v>22</v>
      </c>
      <c r="M4148">
        <v>195000</v>
      </c>
      <c r="O4148" t="s">
        <v>428</v>
      </c>
      <c r="P4148" t="s">
        <v>7453</v>
      </c>
    </row>
    <row r="4149" spans="1:16" x14ac:dyDescent="0.55000000000000004">
      <c r="A4149" t="s">
        <v>2</v>
      </c>
      <c r="B4149" t="s">
        <v>6517</v>
      </c>
      <c r="C4149" t="s">
        <v>151</v>
      </c>
      <c r="D4149" t="s">
        <v>3973</v>
      </c>
      <c r="E4149" t="s">
        <v>20</v>
      </c>
      <c r="F4149" t="b">
        <v>0</v>
      </c>
      <c r="G4149" t="s">
        <v>30</v>
      </c>
      <c r="H4149" s="4">
        <v>45713.45925925926</v>
      </c>
      <c r="I4149" t="b">
        <v>0</v>
      </c>
      <c r="J4149" t="b">
        <v>1</v>
      </c>
      <c r="K4149" t="s">
        <v>24</v>
      </c>
      <c r="L4149" t="s">
        <v>22</v>
      </c>
      <c r="M4149">
        <v>140500</v>
      </c>
      <c r="O4149" t="s">
        <v>6518</v>
      </c>
      <c r="P4149" t="s">
        <v>6519</v>
      </c>
    </row>
    <row r="4150" spans="1:16" x14ac:dyDescent="0.55000000000000004">
      <c r="A4150" t="s">
        <v>2</v>
      </c>
      <c r="B4150" t="s">
        <v>307</v>
      </c>
      <c r="C4150" t="s">
        <v>39</v>
      </c>
      <c r="D4150" t="s">
        <v>7454</v>
      </c>
      <c r="E4150" t="s">
        <v>20</v>
      </c>
      <c r="F4150" t="b">
        <v>1</v>
      </c>
      <c r="G4150" t="s">
        <v>1094</v>
      </c>
      <c r="H4150" s="4">
        <v>45713.489560185182</v>
      </c>
      <c r="I4150" t="b">
        <v>1</v>
      </c>
      <c r="J4150" t="b">
        <v>0</v>
      </c>
      <c r="K4150" t="s">
        <v>1094</v>
      </c>
      <c r="L4150" t="s">
        <v>22</v>
      </c>
      <c r="M4150">
        <v>200000</v>
      </c>
      <c r="O4150" t="s">
        <v>7455</v>
      </c>
      <c r="P4150" t="s">
        <v>1818</v>
      </c>
    </row>
    <row r="4151" spans="1:16" x14ac:dyDescent="0.55000000000000004">
      <c r="A4151" t="s">
        <v>0</v>
      </c>
      <c r="B4151" t="s">
        <v>0</v>
      </c>
      <c r="C4151" t="s">
        <v>7560</v>
      </c>
      <c r="D4151" t="s">
        <v>7547</v>
      </c>
      <c r="E4151" t="s">
        <v>34</v>
      </c>
      <c r="F4151" t="b">
        <v>0</v>
      </c>
      <c r="G4151" t="s">
        <v>41</v>
      </c>
      <c r="H4151" s="4">
        <v>45713.500532407408</v>
      </c>
      <c r="I4151" t="b">
        <v>0</v>
      </c>
      <c r="J4151" t="b">
        <v>0</v>
      </c>
      <c r="K4151" t="s">
        <v>24</v>
      </c>
      <c r="L4151" t="s">
        <v>36</v>
      </c>
      <c r="N4151">
        <v>15</v>
      </c>
      <c r="O4151" t="s">
        <v>7548</v>
      </c>
      <c r="P4151" t="s">
        <v>61</v>
      </c>
    </row>
    <row r="4152" spans="1:16" x14ac:dyDescent="0.55000000000000004">
      <c r="A4152" t="s">
        <v>1</v>
      </c>
      <c r="B4152" t="s">
        <v>2955</v>
      </c>
      <c r="C4152" t="s">
        <v>2765</v>
      </c>
      <c r="D4152" t="s">
        <v>3973</v>
      </c>
      <c r="E4152" t="s">
        <v>20</v>
      </c>
      <c r="F4152" t="b">
        <v>0</v>
      </c>
      <c r="G4152" t="s">
        <v>52</v>
      </c>
      <c r="H4152" s="4">
        <v>45713.500891203701</v>
      </c>
      <c r="I4152" t="b">
        <v>0</v>
      </c>
      <c r="J4152" t="b">
        <v>1</v>
      </c>
      <c r="K4152" t="s">
        <v>24</v>
      </c>
      <c r="L4152" t="s">
        <v>22</v>
      </c>
      <c r="M4152">
        <v>174000</v>
      </c>
      <c r="O4152" t="s">
        <v>5482</v>
      </c>
      <c r="P4152" t="s">
        <v>603</v>
      </c>
    </row>
    <row r="4153" spans="1:16" x14ac:dyDescent="0.55000000000000004">
      <c r="A4153" t="s">
        <v>2</v>
      </c>
      <c r="B4153" t="s">
        <v>7406</v>
      </c>
      <c r="C4153" t="s">
        <v>3608</v>
      </c>
      <c r="D4153" t="s">
        <v>3973</v>
      </c>
      <c r="E4153" t="s">
        <v>20</v>
      </c>
      <c r="F4153" t="b">
        <v>0</v>
      </c>
      <c r="G4153" t="s">
        <v>27</v>
      </c>
      <c r="H4153" s="4">
        <v>45713.501215277778</v>
      </c>
      <c r="I4153" t="b">
        <v>0</v>
      </c>
      <c r="J4153" t="b">
        <v>0</v>
      </c>
      <c r="K4153" t="s">
        <v>24</v>
      </c>
      <c r="L4153" t="s">
        <v>22</v>
      </c>
      <c r="M4153">
        <v>82850</v>
      </c>
      <c r="O4153" t="s">
        <v>5482</v>
      </c>
      <c r="P4153" t="s">
        <v>3772</v>
      </c>
    </row>
    <row r="4154" spans="1:16" x14ac:dyDescent="0.55000000000000004">
      <c r="A4154" t="s">
        <v>2</v>
      </c>
      <c r="B4154" t="s">
        <v>7456</v>
      </c>
      <c r="C4154" t="s">
        <v>114</v>
      </c>
      <c r="D4154" t="s">
        <v>3973</v>
      </c>
      <c r="E4154" t="s">
        <v>20</v>
      </c>
      <c r="F4154" t="b">
        <v>0</v>
      </c>
      <c r="G4154" t="s">
        <v>27</v>
      </c>
      <c r="H4154" s="4">
        <v>45713.501689814817</v>
      </c>
      <c r="I4154" t="b">
        <v>0</v>
      </c>
      <c r="J4154" t="b">
        <v>1</v>
      </c>
      <c r="K4154" t="s">
        <v>24</v>
      </c>
      <c r="L4154" t="s">
        <v>22</v>
      </c>
      <c r="M4154">
        <v>207500</v>
      </c>
      <c r="O4154" t="s">
        <v>341</v>
      </c>
      <c r="P4154" t="s">
        <v>7457</v>
      </c>
    </row>
    <row r="4155" spans="1:16" x14ac:dyDescent="0.55000000000000004">
      <c r="A4155" t="s">
        <v>1</v>
      </c>
      <c r="B4155" t="s">
        <v>7561</v>
      </c>
      <c r="C4155" t="s">
        <v>713</v>
      </c>
      <c r="D4155" t="s">
        <v>3973</v>
      </c>
      <c r="E4155" t="s">
        <v>20</v>
      </c>
      <c r="F4155" t="b">
        <v>0</v>
      </c>
      <c r="G4155" t="s">
        <v>27</v>
      </c>
      <c r="H4155" s="4">
        <v>45713.501770833333</v>
      </c>
      <c r="I4155" t="b">
        <v>0</v>
      </c>
      <c r="J4155" t="b">
        <v>1</v>
      </c>
      <c r="K4155" t="s">
        <v>24</v>
      </c>
      <c r="L4155" t="s">
        <v>22</v>
      </c>
      <c r="M4155">
        <v>113750</v>
      </c>
      <c r="O4155" t="s">
        <v>5482</v>
      </c>
      <c r="P4155" t="s">
        <v>7562</v>
      </c>
    </row>
    <row r="4156" spans="1:16" x14ac:dyDescent="0.55000000000000004">
      <c r="A4156" t="s">
        <v>1</v>
      </c>
      <c r="B4156" t="s">
        <v>844</v>
      </c>
      <c r="C4156" t="s">
        <v>3608</v>
      </c>
      <c r="D4156" t="s">
        <v>3973</v>
      </c>
      <c r="E4156" t="s">
        <v>20</v>
      </c>
      <c r="F4156" t="b">
        <v>0</v>
      </c>
      <c r="G4156" t="s">
        <v>30</v>
      </c>
      <c r="H4156" s="4">
        <v>45713.502858796302</v>
      </c>
      <c r="I4156" t="b">
        <v>0</v>
      </c>
      <c r="J4156" t="b">
        <v>0</v>
      </c>
      <c r="K4156" t="s">
        <v>24</v>
      </c>
      <c r="L4156" t="s">
        <v>22</v>
      </c>
      <c r="M4156">
        <v>174500</v>
      </c>
      <c r="O4156" t="s">
        <v>5482</v>
      </c>
      <c r="P4156" t="s">
        <v>302</v>
      </c>
    </row>
    <row r="4157" spans="1:16" x14ac:dyDescent="0.55000000000000004">
      <c r="A4157" t="s">
        <v>40</v>
      </c>
      <c r="B4157" t="s">
        <v>6048</v>
      </c>
      <c r="C4157" t="s">
        <v>194</v>
      </c>
      <c r="D4157" t="s">
        <v>4035</v>
      </c>
      <c r="E4157" t="s">
        <v>20</v>
      </c>
      <c r="F4157" t="b">
        <v>0</v>
      </c>
      <c r="G4157" t="s">
        <v>158</v>
      </c>
      <c r="H4157" s="4">
        <v>45713.504050925927</v>
      </c>
      <c r="I4157" t="b">
        <v>1</v>
      </c>
      <c r="J4157" t="b">
        <v>0</v>
      </c>
      <c r="K4157" t="s">
        <v>158</v>
      </c>
      <c r="L4157" t="s">
        <v>22</v>
      </c>
      <c r="M4157">
        <v>86459.5</v>
      </c>
      <c r="O4157" t="s">
        <v>6045</v>
      </c>
      <c r="P4157" t="s">
        <v>6049</v>
      </c>
    </row>
    <row r="4158" spans="1:16" x14ac:dyDescent="0.55000000000000004">
      <c r="A4158" t="s">
        <v>28</v>
      </c>
      <c r="B4158" t="s">
        <v>7458</v>
      </c>
      <c r="C4158" t="s">
        <v>39</v>
      </c>
      <c r="D4158" t="s">
        <v>3973</v>
      </c>
      <c r="E4158" t="s">
        <v>20</v>
      </c>
      <c r="F4158" t="b">
        <v>1</v>
      </c>
      <c r="G4158" t="s">
        <v>106</v>
      </c>
      <c r="H4158" s="4">
        <v>45713.50849537037</v>
      </c>
      <c r="I4158" t="b">
        <v>0</v>
      </c>
      <c r="J4158" t="b">
        <v>0</v>
      </c>
      <c r="K4158" t="s">
        <v>106</v>
      </c>
      <c r="L4158" t="s">
        <v>36</v>
      </c>
      <c r="N4158">
        <v>50</v>
      </c>
      <c r="O4158" t="s">
        <v>7413</v>
      </c>
      <c r="P4158" t="s">
        <v>7459</v>
      </c>
    </row>
    <row r="4159" spans="1:16" x14ac:dyDescent="0.55000000000000004">
      <c r="A4159" t="s">
        <v>0</v>
      </c>
      <c r="B4159" t="s">
        <v>0</v>
      </c>
      <c r="C4159" t="s">
        <v>569</v>
      </c>
      <c r="D4159" t="s">
        <v>7547</v>
      </c>
      <c r="E4159" t="s">
        <v>34</v>
      </c>
      <c r="F4159" t="b">
        <v>0</v>
      </c>
      <c r="G4159" t="s">
        <v>52</v>
      </c>
      <c r="H4159" s="4">
        <v>45713.515636574077</v>
      </c>
      <c r="I4159" t="b">
        <v>0</v>
      </c>
      <c r="J4159" t="b">
        <v>0</v>
      </c>
      <c r="K4159" t="s">
        <v>24</v>
      </c>
      <c r="L4159" t="s">
        <v>36</v>
      </c>
      <c r="N4159">
        <v>15</v>
      </c>
      <c r="O4159" t="s">
        <v>7548</v>
      </c>
      <c r="P4159" t="s">
        <v>61</v>
      </c>
    </row>
    <row r="4160" spans="1:16" x14ac:dyDescent="0.55000000000000004">
      <c r="A4160" t="s">
        <v>0</v>
      </c>
      <c r="B4160" t="s">
        <v>7586</v>
      </c>
      <c r="C4160" t="s">
        <v>1343</v>
      </c>
      <c r="D4160" t="s">
        <v>2208</v>
      </c>
      <c r="E4160" t="s">
        <v>20</v>
      </c>
      <c r="F4160" t="b">
        <v>0</v>
      </c>
      <c r="G4160" t="s">
        <v>27</v>
      </c>
      <c r="H4160" s="4">
        <v>45713.541712962957</v>
      </c>
      <c r="I4160" t="b">
        <v>0</v>
      </c>
      <c r="J4160" t="b">
        <v>1</v>
      </c>
      <c r="K4160" t="s">
        <v>24</v>
      </c>
      <c r="L4160" t="s">
        <v>22</v>
      </c>
      <c r="M4160">
        <v>60700</v>
      </c>
      <c r="O4160" t="s">
        <v>2918</v>
      </c>
      <c r="P4160" t="s">
        <v>1711</v>
      </c>
    </row>
    <row r="4161" spans="1:16" x14ac:dyDescent="0.55000000000000004">
      <c r="A4161" t="s">
        <v>139</v>
      </c>
      <c r="B4161" t="s">
        <v>7460</v>
      </c>
      <c r="C4161" t="s">
        <v>1867</v>
      </c>
      <c r="D4161" t="s">
        <v>2208</v>
      </c>
      <c r="E4161" t="s">
        <v>105</v>
      </c>
      <c r="F4161" t="b">
        <v>0</v>
      </c>
      <c r="G4161" t="s">
        <v>27</v>
      </c>
      <c r="H4161" s="4">
        <v>45713.54178240741</v>
      </c>
      <c r="I4161" t="b">
        <v>0</v>
      </c>
      <c r="J4161" t="b">
        <v>1</v>
      </c>
      <c r="K4161" t="s">
        <v>24</v>
      </c>
      <c r="L4161" t="s">
        <v>22</v>
      </c>
      <c r="M4161">
        <v>93500</v>
      </c>
      <c r="O4161" t="s">
        <v>7461</v>
      </c>
      <c r="P4161" t="s">
        <v>2014</v>
      </c>
    </row>
    <row r="4162" spans="1:16" x14ac:dyDescent="0.55000000000000004">
      <c r="A4162" t="s">
        <v>25</v>
      </c>
      <c r="B4162" t="s">
        <v>7587</v>
      </c>
      <c r="C4162" t="s">
        <v>622</v>
      </c>
      <c r="D4162" t="s">
        <v>3973</v>
      </c>
      <c r="E4162" t="s">
        <v>20</v>
      </c>
      <c r="F4162" t="b">
        <v>0</v>
      </c>
      <c r="G4162" t="s">
        <v>35</v>
      </c>
      <c r="H4162" s="4">
        <v>45713.542071759257</v>
      </c>
      <c r="I4162" t="b">
        <v>0</v>
      </c>
      <c r="J4162" t="b">
        <v>1</v>
      </c>
      <c r="K4162" t="s">
        <v>24</v>
      </c>
      <c r="L4162" t="s">
        <v>22</v>
      </c>
      <c r="M4162">
        <v>115850</v>
      </c>
      <c r="O4162" t="s">
        <v>7588</v>
      </c>
      <c r="P4162" t="s">
        <v>66</v>
      </c>
    </row>
    <row r="4163" spans="1:16" x14ac:dyDescent="0.55000000000000004">
      <c r="A4163" t="s">
        <v>1</v>
      </c>
      <c r="B4163" t="s">
        <v>2473</v>
      </c>
      <c r="C4163" t="s">
        <v>1845</v>
      </c>
      <c r="D4163" t="s">
        <v>4084</v>
      </c>
      <c r="E4163" t="s">
        <v>20</v>
      </c>
      <c r="F4163" t="b">
        <v>0</v>
      </c>
      <c r="G4163" t="s">
        <v>27</v>
      </c>
      <c r="H4163" s="4">
        <v>45713.543252314812</v>
      </c>
      <c r="I4163" t="b">
        <v>0</v>
      </c>
      <c r="J4163" t="b">
        <v>1</v>
      </c>
      <c r="K4163" t="s">
        <v>24</v>
      </c>
      <c r="L4163" t="s">
        <v>22</v>
      </c>
      <c r="M4163">
        <v>145000</v>
      </c>
      <c r="O4163" t="s">
        <v>1388</v>
      </c>
      <c r="P4163" t="s">
        <v>7462</v>
      </c>
    </row>
    <row r="4164" spans="1:16" x14ac:dyDescent="0.55000000000000004">
      <c r="A4164" t="s">
        <v>40</v>
      </c>
      <c r="B4164" t="s">
        <v>7463</v>
      </c>
      <c r="C4164" t="s">
        <v>2701</v>
      </c>
      <c r="D4164" t="s">
        <v>3828</v>
      </c>
      <c r="E4164" t="s">
        <v>20</v>
      </c>
      <c r="F4164" t="b">
        <v>0</v>
      </c>
      <c r="G4164" t="s">
        <v>41</v>
      </c>
      <c r="H4164" s="4">
        <v>45713.543657407397</v>
      </c>
      <c r="I4164" t="b">
        <v>1</v>
      </c>
      <c r="J4164" t="b">
        <v>1</v>
      </c>
      <c r="K4164" t="s">
        <v>24</v>
      </c>
      <c r="L4164" t="s">
        <v>36</v>
      </c>
      <c r="N4164">
        <v>60</v>
      </c>
      <c r="O4164" t="s">
        <v>7464</v>
      </c>
      <c r="P4164" t="s">
        <v>7465</v>
      </c>
    </row>
    <row r="4165" spans="1:16" x14ac:dyDescent="0.55000000000000004">
      <c r="A4165" t="s">
        <v>19</v>
      </c>
      <c r="B4165" t="s">
        <v>7466</v>
      </c>
      <c r="C4165" t="s">
        <v>2765</v>
      </c>
      <c r="D4165" t="s">
        <v>3957</v>
      </c>
      <c r="E4165" t="s">
        <v>20</v>
      </c>
      <c r="F4165" t="b">
        <v>0</v>
      </c>
      <c r="G4165" t="s">
        <v>23</v>
      </c>
      <c r="H4165" s="4">
        <v>45713.581053240741</v>
      </c>
      <c r="I4165" t="b">
        <v>0</v>
      </c>
      <c r="J4165" t="b">
        <v>1</v>
      </c>
      <c r="K4165" t="s">
        <v>24</v>
      </c>
      <c r="L4165" t="s">
        <v>36</v>
      </c>
      <c r="N4165">
        <v>11.335000038146971</v>
      </c>
      <c r="O4165" t="s">
        <v>254</v>
      </c>
      <c r="P4165" t="s">
        <v>1637</v>
      </c>
    </row>
    <row r="4166" spans="1:16" x14ac:dyDescent="0.55000000000000004">
      <c r="A4166" t="s">
        <v>0</v>
      </c>
      <c r="B4166" t="s">
        <v>7549</v>
      </c>
      <c r="C4166" t="s">
        <v>484</v>
      </c>
      <c r="D4166" t="s">
        <v>3828</v>
      </c>
      <c r="E4166" t="s">
        <v>20</v>
      </c>
      <c r="F4166" t="b">
        <v>0</v>
      </c>
      <c r="G4166" t="s">
        <v>27</v>
      </c>
      <c r="H4166" s="4">
        <v>45713.583402777767</v>
      </c>
      <c r="I4166" t="b">
        <v>0</v>
      </c>
      <c r="J4166" t="b">
        <v>1</v>
      </c>
      <c r="K4166" t="s">
        <v>24</v>
      </c>
      <c r="L4166" t="s">
        <v>22</v>
      </c>
      <c r="M4166">
        <v>70000</v>
      </c>
      <c r="O4166" t="s">
        <v>7550</v>
      </c>
      <c r="P4166" t="s">
        <v>280</v>
      </c>
    </row>
    <row r="4167" spans="1:16" x14ac:dyDescent="0.55000000000000004">
      <c r="A4167" t="s">
        <v>0</v>
      </c>
      <c r="B4167" t="s">
        <v>7467</v>
      </c>
      <c r="C4167" t="s">
        <v>859</v>
      </c>
      <c r="D4167" t="s">
        <v>3957</v>
      </c>
      <c r="E4167" t="s">
        <v>20</v>
      </c>
      <c r="F4167" t="b">
        <v>0</v>
      </c>
      <c r="G4167" t="s">
        <v>27</v>
      </c>
      <c r="H4167" s="4">
        <v>45713.583518518521</v>
      </c>
      <c r="I4167" t="b">
        <v>0</v>
      </c>
      <c r="J4167" t="b">
        <v>1</v>
      </c>
      <c r="K4167" t="s">
        <v>24</v>
      </c>
      <c r="L4167" t="s">
        <v>36</v>
      </c>
      <c r="N4167">
        <v>24.014999389648441</v>
      </c>
      <c r="O4167" t="s">
        <v>7468</v>
      </c>
      <c r="P4167" t="s">
        <v>1304</v>
      </c>
    </row>
    <row r="4168" spans="1:16" x14ac:dyDescent="0.55000000000000004">
      <c r="A4168" t="s">
        <v>25</v>
      </c>
      <c r="B4168" t="s">
        <v>7521</v>
      </c>
      <c r="C4168" t="s">
        <v>82</v>
      </c>
      <c r="D4168" t="s">
        <v>3828</v>
      </c>
      <c r="E4168" t="s">
        <v>20</v>
      </c>
      <c r="F4168" t="b">
        <v>0</v>
      </c>
      <c r="G4168" t="s">
        <v>27</v>
      </c>
      <c r="H4168" s="4">
        <v>45713.584178240737</v>
      </c>
      <c r="I4168" t="b">
        <v>0</v>
      </c>
      <c r="J4168" t="b">
        <v>1</v>
      </c>
      <c r="K4168" t="s">
        <v>24</v>
      </c>
      <c r="L4168" t="s">
        <v>22</v>
      </c>
      <c r="M4168">
        <v>85210.5</v>
      </c>
      <c r="O4168" t="s">
        <v>7522</v>
      </c>
      <c r="P4168" t="s">
        <v>2884</v>
      </c>
    </row>
    <row r="4169" spans="1:16" x14ac:dyDescent="0.55000000000000004">
      <c r="A4169" t="s">
        <v>2</v>
      </c>
      <c r="B4169" t="s">
        <v>170</v>
      </c>
      <c r="C4169" t="s">
        <v>171</v>
      </c>
      <c r="D4169" t="s">
        <v>3957</v>
      </c>
      <c r="E4169" t="s">
        <v>20</v>
      </c>
      <c r="F4169" t="b">
        <v>0</v>
      </c>
      <c r="G4169" t="s">
        <v>27</v>
      </c>
      <c r="H4169" s="4">
        <v>45713.584618055553</v>
      </c>
      <c r="I4169" t="b">
        <v>0</v>
      </c>
      <c r="J4169" t="b">
        <v>1</v>
      </c>
      <c r="K4169" t="s">
        <v>24</v>
      </c>
      <c r="L4169" t="s">
        <v>36</v>
      </c>
      <c r="N4169">
        <v>46.060001373291023</v>
      </c>
      <c r="O4169" t="s">
        <v>7563</v>
      </c>
      <c r="P4169" t="s">
        <v>7564</v>
      </c>
    </row>
    <row r="4170" spans="1:16" x14ac:dyDescent="0.55000000000000004">
      <c r="A4170" t="s">
        <v>28</v>
      </c>
      <c r="B4170" t="s">
        <v>7469</v>
      </c>
      <c r="C4170" t="s">
        <v>24</v>
      </c>
      <c r="D4170" t="s">
        <v>3973</v>
      </c>
      <c r="E4170" t="s">
        <v>20</v>
      </c>
      <c r="F4170" t="b">
        <v>0</v>
      </c>
      <c r="G4170" t="s">
        <v>27</v>
      </c>
      <c r="H4170" s="4">
        <v>45713.585509259261</v>
      </c>
      <c r="I4170" t="b">
        <v>0</v>
      </c>
      <c r="J4170" t="b">
        <v>0</v>
      </c>
      <c r="K4170" t="s">
        <v>24</v>
      </c>
      <c r="L4170" t="s">
        <v>22</v>
      </c>
      <c r="M4170">
        <v>155000</v>
      </c>
      <c r="O4170" t="s">
        <v>7470</v>
      </c>
      <c r="P4170" t="s">
        <v>7471</v>
      </c>
    </row>
    <row r="4171" spans="1:16" x14ac:dyDescent="0.55000000000000004">
      <c r="A4171" t="s">
        <v>191</v>
      </c>
      <c r="B4171" t="s">
        <v>7472</v>
      </c>
      <c r="C4171" t="s">
        <v>972</v>
      </c>
      <c r="D4171" t="s">
        <v>4084</v>
      </c>
      <c r="E4171" t="s">
        <v>20</v>
      </c>
      <c r="F4171" t="b">
        <v>0</v>
      </c>
      <c r="G4171" t="s">
        <v>862</v>
      </c>
      <c r="H4171" s="4">
        <v>45713.589016203703</v>
      </c>
      <c r="I4171" t="b">
        <v>0</v>
      </c>
      <c r="J4171" t="b">
        <v>0</v>
      </c>
      <c r="K4171" t="s">
        <v>862</v>
      </c>
      <c r="L4171" t="s">
        <v>22</v>
      </c>
      <c r="M4171">
        <v>127500</v>
      </c>
      <c r="O4171" t="s">
        <v>7473</v>
      </c>
      <c r="P4171" t="s">
        <v>7474</v>
      </c>
    </row>
    <row r="4172" spans="1:16" x14ac:dyDescent="0.55000000000000004">
      <c r="A4172" t="s">
        <v>0</v>
      </c>
      <c r="B4172" t="s">
        <v>5357</v>
      </c>
      <c r="C4172" t="s">
        <v>5358</v>
      </c>
      <c r="D4172" t="s">
        <v>3828</v>
      </c>
      <c r="E4172" t="s">
        <v>219</v>
      </c>
      <c r="F4172" t="b">
        <v>0</v>
      </c>
      <c r="G4172" t="s">
        <v>27</v>
      </c>
      <c r="H4172" s="4">
        <v>45713.625069444453</v>
      </c>
      <c r="I4172" t="b">
        <v>1</v>
      </c>
      <c r="J4172" t="b">
        <v>1</v>
      </c>
      <c r="K4172" t="s">
        <v>24</v>
      </c>
      <c r="L4172" t="s">
        <v>36</v>
      </c>
      <c r="N4172">
        <v>26.494998931884769</v>
      </c>
      <c r="O4172" t="s">
        <v>3769</v>
      </c>
      <c r="P4172" t="s">
        <v>1702</v>
      </c>
    </row>
    <row r="4173" spans="1:16" x14ac:dyDescent="0.55000000000000004">
      <c r="A4173" t="s">
        <v>0</v>
      </c>
      <c r="B4173" t="s">
        <v>7475</v>
      </c>
      <c r="C4173" t="s">
        <v>179</v>
      </c>
      <c r="D4173" t="s">
        <v>2208</v>
      </c>
      <c r="E4173" t="s">
        <v>20</v>
      </c>
      <c r="F4173" t="b">
        <v>0</v>
      </c>
      <c r="G4173" t="s">
        <v>27</v>
      </c>
      <c r="H4173" s="4">
        <v>45713.625173611108</v>
      </c>
      <c r="I4173" t="b">
        <v>0</v>
      </c>
      <c r="J4173" t="b">
        <v>0</v>
      </c>
      <c r="K4173" t="s">
        <v>24</v>
      </c>
      <c r="L4173" t="s">
        <v>22</v>
      </c>
      <c r="M4173">
        <v>61750</v>
      </c>
      <c r="O4173" t="s">
        <v>7476</v>
      </c>
      <c r="P4173" t="s">
        <v>7477</v>
      </c>
    </row>
    <row r="4174" spans="1:16" x14ac:dyDescent="0.55000000000000004">
      <c r="A4174" t="s">
        <v>0</v>
      </c>
      <c r="B4174" t="s">
        <v>7478</v>
      </c>
      <c r="C4174" t="s">
        <v>2883</v>
      </c>
      <c r="D4174" t="s">
        <v>3828</v>
      </c>
      <c r="E4174" t="s">
        <v>51</v>
      </c>
      <c r="F4174" t="b">
        <v>0</v>
      </c>
      <c r="G4174" t="s">
        <v>30</v>
      </c>
      <c r="H4174" s="4">
        <v>45713.625601851847</v>
      </c>
      <c r="I4174" t="b">
        <v>1</v>
      </c>
      <c r="J4174" t="b">
        <v>0</v>
      </c>
      <c r="K4174" t="s">
        <v>24</v>
      </c>
      <c r="L4174" t="s">
        <v>36</v>
      </c>
      <c r="N4174">
        <v>53.5</v>
      </c>
      <c r="O4174" t="s">
        <v>7479</v>
      </c>
      <c r="P4174" t="s">
        <v>338</v>
      </c>
    </row>
    <row r="4175" spans="1:16" x14ac:dyDescent="0.55000000000000004">
      <c r="A4175" t="s">
        <v>1</v>
      </c>
      <c r="B4175" t="s">
        <v>4444</v>
      </c>
      <c r="C4175" t="s">
        <v>122</v>
      </c>
      <c r="D4175" t="s">
        <v>3973</v>
      </c>
      <c r="E4175" t="s">
        <v>20</v>
      </c>
      <c r="F4175" t="b">
        <v>0</v>
      </c>
      <c r="G4175" t="s">
        <v>52</v>
      </c>
      <c r="H4175" s="4">
        <v>45713.625740740739</v>
      </c>
      <c r="I4175" t="b">
        <v>0</v>
      </c>
      <c r="J4175" t="b">
        <v>1</v>
      </c>
      <c r="K4175" t="s">
        <v>24</v>
      </c>
      <c r="L4175" t="s">
        <v>22</v>
      </c>
      <c r="M4175">
        <v>222545</v>
      </c>
      <c r="O4175" t="s">
        <v>759</v>
      </c>
      <c r="P4175" t="s">
        <v>2237</v>
      </c>
    </row>
    <row r="4176" spans="1:16" x14ac:dyDescent="0.55000000000000004">
      <c r="A4176" t="s">
        <v>1</v>
      </c>
      <c r="B4176" t="s">
        <v>7480</v>
      </c>
      <c r="C4176" t="s">
        <v>82</v>
      </c>
      <c r="D4176" t="s">
        <v>4084</v>
      </c>
      <c r="E4176" t="s">
        <v>20</v>
      </c>
      <c r="F4176" t="b">
        <v>0</v>
      </c>
      <c r="G4176" t="s">
        <v>27</v>
      </c>
      <c r="H4176" s="4">
        <v>45713.626018518517</v>
      </c>
      <c r="I4176" t="b">
        <v>0</v>
      </c>
      <c r="J4176" t="b">
        <v>0</v>
      </c>
      <c r="K4176" t="s">
        <v>24</v>
      </c>
      <c r="L4176" t="s">
        <v>22</v>
      </c>
      <c r="M4176">
        <v>155000</v>
      </c>
      <c r="O4176" t="s">
        <v>377</v>
      </c>
      <c r="P4176" t="s">
        <v>3559</v>
      </c>
    </row>
    <row r="4177" spans="1:16" x14ac:dyDescent="0.55000000000000004">
      <c r="A4177" t="s">
        <v>2</v>
      </c>
      <c r="B4177" t="s">
        <v>7481</v>
      </c>
      <c r="C4177" t="s">
        <v>24</v>
      </c>
      <c r="D4177" t="s">
        <v>4328</v>
      </c>
      <c r="E4177" t="s">
        <v>20</v>
      </c>
      <c r="F4177" t="b">
        <v>0</v>
      </c>
      <c r="G4177" t="s">
        <v>27</v>
      </c>
      <c r="H4177" s="4">
        <v>45713.626979166656</v>
      </c>
      <c r="I4177" t="b">
        <v>0</v>
      </c>
      <c r="J4177" t="b">
        <v>0</v>
      </c>
      <c r="K4177" t="s">
        <v>24</v>
      </c>
      <c r="L4177" t="s">
        <v>22</v>
      </c>
      <c r="M4177">
        <v>126500</v>
      </c>
      <c r="O4177" t="s">
        <v>7482</v>
      </c>
      <c r="P4177" t="s">
        <v>7483</v>
      </c>
    </row>
    <row r="4178" spans="1:16" x14ac:dyDescent="0.55000000000000004">
      <c r="A4178" t="s">
        <v>0</v>
      </c>
      <c r="B4178" t="s">
        <v>2760</v>
      </c>
      <c r="C4178" t="s">
        <v>236</v>
      </c>
      <c r="D4178" t="s">
        <v>2208</v>
      </c>
      <c r="E4178" t="s">
        <v>20</v>
      </c>
      <c r="F4178" t="b">
        <v>0</v>
      </c>
      <c r="G4178" t="s">
        <v>27</v>
      </c>
      <c r="H4178" s="4">
        <v>45713.666817129633</v>
      </c>
      <c r="I4178" t="b">
        <v>0</v>
      </c>
      <c r="J4178" t="b">
        <v>1</v>
      </c>
      <c r="K4178" t="s">
        <v>24</v>
      </c>
      <c r="L4178" t="s">
        <v>22</v>
      </c>
      <c r="M4178">
        <v>120000</v>
      </c>
      <c r="O4178" t="s">
        <v>301</v>
      </c>
      <c r="P4178" t="s">
        <v>7484</v>
      </c>
    </row>
    <row r="4179" spans="1:16" x14ac:dyDescent="0.55000000000000004">
      <c r="A4179" t="s">
        <v>0</v>
      </c>
      <c r="B4179" t="s">
        <v>7485</v>
      </c>
      <c r="C4179" t="s">
        <v>179</v>
      </c>
      <c r="D4179" t="s">
        <v>3828</v>
      </c>
      <c r="E4179" t="s">
        <v>20</v>
      </c>
      <c r="F4179" t="b">
        <v>0</v>
      </c>
      <c r="G4179" t="s">
        <v>27</v>
      </c>
      <c r="H4179" s="4">
        <v>45713.66684027778</v>
      </c>
      <c r="I4179" t="b">
        <v>0</v>
      </c>
      <c r="J4179" t="b">
        <v>1</v>
      </c>
      <c r="K4179" t="s">
        <v>24</v>
      </c>
      <c r="L4179" t="s">
        <v>22</v>
      </c>
      <c r="M4179">
        <v>79871.5</v>
      </c>
      <c r="O4179" t="s">
        <v>3851</v>
      </c>
      <c r="P4179" t="s">
        <v>7486</v>
      </c>
    </row>
    <row r="4180" spans="1:16" x14ac:dyDescent="0.55000000000000004">
      <c r="A4180" t="s">
        <v>139</v>
      </c>
      <c r="B4180" t="s">
        <v>277</v>
      </c>
      <c r="C4180" t="s">
        <v>1065</v>
      </c>
      <c r="D4180" t="s">
        <v>3973</v>
      </c>
      <c r="E4180" t="s">
        <v>20</v>
      </c>
      <c r="F4180" t="b">
        <v>0</v>
      </c>
      <c r="G4180" t="s">
        <v>35</v>
      </c>
      <c r="H4180" s="4">
        <v>45713.667071759257</v>
      </c>
      <c r="I4180" t="b">
        <v>0</v>
      </c>
      <c r="J4180" t="b">
        <v>0</v>
      </c>
      <c r="K4180" t="s">
        <v>24</v>
      </c>
      <c r="L4180" t="s">
        <v>36</v>
      </c>
      <c r="N4180">
        <v>60</v>
      </c>
      <c r="O4180" t="s">
        <v>200</v>
      </c>
      <c r="P4180" t="s">
        <v>7539</v>
      </c>
    </row>
    <row r="4181" spans="1:16" x14ac:dyDescent="0.55000000000000004">
      <c r="A4181" t="s">
        <v>139</v>
      </c>
      <c r="B4181" t="s">
        <v>7487</v>
      </c>
      <c r="C4181" t="s">
        <v>1421</v>
      </c>
      <c r="D4181" t="s">
        <v>3828</v>
      </c>
      <c r="E4181" t="s">
        <v>20</v>
      </c>
      <c r="F4181" t="b">
        <v>0</v>
      </c>
      <c r="G4181" t="s">
        <v>52</v>
      </c>
      <c r="H4181" s="4">
        <v>45713.667858796303</v>
      </c>
      <c r="I4181" t="b">
        <v>0</v>
      </c>
      <c r="J4181" t="b">
        <v>1</v>
      </c>
      <c r="K4181" t="s">
        <v>24</v>
      </c>
      <c r="L4181" t="s">
        <v>22</v>
      </c>
      <c r="M4181">
        <v>120000</v>
      </c>
      <c r="O4181" t="s">
        <v>7488</v>
      </c>
      <c r="P4181" t="s">
        <v>7489</v>
      </c>
    </row>
    <row r="4182" spans="1:16" x14ac:dyDescent="0.55000000000000004">
      <c r="A4182" t="s">
        <v>40</v>
      </c>
      <c r="B4182" t="s">
        <v>7490</v>
      </c>
      <c r="C4182" t="s">
        <v>825</v>
      </c>
      <c r="D4182" t="s">
        <v>3828</v>
      </c>
      <c r="E4182" t="s">
        <v>20</v>
      </c>
      <c r="F4182" t="b">
        <v>0</v>
      </c>
      <c r="G4182" t="s">
        <v>27</v>
      </c>
      <c r="H4182" s="4">
        <v>45713.668009259258</v>
      </c>
      <c r="I4182" t="b">
        <v>1</v>
      </c>
      <c r="J4182" t="b">
        <v>1</v>
      </c>
      <c r="K4182" t="s">
        <v>24</v>
      </c>
      <c r="L4182" t="s">
        <v>22</v>
      </c>
      <c r="M4182">
        <v>147500</v>
      </c>
      <c r="O4182" t="s">
        <v>2576</v>
      </c>
      <c r="P4182" t="s">
        <v>7491</v>
      </c>
    </row>
    <row r="4183" spans="1:16" x14ac:dyDescent="0.55000000000000004">
      <c r="A4183" t="s">
        <v>0</v>
      </c>
      <c r="B4183" t="s">
        <v>7540</v>
      </c>
      <c r="C4183" t="s">
        <v>2716</v>
      </c>
      <c r="D4183" t="s">
        <v>3973</v>
      </c>
      <c r="E4183" t="s">
        <v>20</v>
      </c>
      <c r="F4183" t="b">
        <v>0</v>
      </c>
      <c r="G4183" t="s">
        <v>23</v>
      </c>
      <c r="H4183" s="4">
        <v>45713.700891203713</v>
      </c>
      <c r="I4183" t="b">
        <v>0</v>
      </c>
      <c r="J4183" t="b">
        <v>1</v>
      </c>
      <c r="K4183" t="s">
        <v>24</v>
      </c>
      <c r="L4183" t="s">
        <v>22</v>
      </c>
      <c r="M4183">
        <v>74100</v>
      </c>
      <c r="O4183" t="s">
        <v>5949</v>
      </c>
      <c r="P4183" t="s">
        <v>7541</v>
      </c>
    </row>
    <row r="4184" spans="1:16" x14ac:dyDescent="0.55000000000000004">
      <c r="A4184" t="s">
        <v>0</v>
      </c>
      <c r="B4184" t="s">
        <v>7623</v>
      </c>
      <c r="C4184" t="s">
        <v>82</v>
      </c>
      <c r="D4184" t="s">
        <v>3973</v>
      </c>
      <c r="E4184" t="s">
        <v>20</v>
      </c>
      <c r="F4184" t="b">
        <v>0</v>
      </c>
      <c r="G4184" t="s">
        <v>27</v>
      </c>
      <c r="H4184" s="4">
        <v>45713.704456018517</v>
      </c>
      <c r="I4184" t="b">
        <v>0</v>
      </c>
      <c r="J4184" t="b">
        <v>1</v>
      </c>
      <c r="K4184" t="s">
        <v>24</v>
      </c>
      <c r="L4184" t="s">
        <v>22</v>
      </c>
      <c r="M4184">
        <v>201500</v>
      </c>
      <c r="O4184" t="s">
        <v>7420</v>
      </c>
      <c r="P4184" t="s">
        <v>2951</v>
      </c>
    </row>
    <row r="4185" spans="1:16" x14ac:dyDescent="0.55000000000000004">
      <c r="A4185" t="s">
        <v>0</v>
      </c>
      <c r="B4185" t="s">
        <v>214</v>
      </c>
      <c r="C4185" t="s">
        <v>335</v>
      </c>
      <c r="D4185" t="s">
        <v>4178</v>
      </c>
      <c r="E4185" t="s">
        <v>20</v>
      </c>
      <c r="F4185" t="b">
        <v>0</v>
      </c>
      <c r="G4185" t="s">
        <v>27</v>
      </c>
      <c r="H4185" s="4">
        <v>45713.704479166663</v>
      </c>
      <c r="I4185" t="b">
        <v>1</v>
      </c>
      <c r="J4185" t="b">
        <v>0</v>
      </c>
      <c r="K4185" t="s">
        <v>24</v>
      </c>
      <c r="L4185" t="s">
        <v>36</v>
      </c>
      <c r="N4185">
        <v>30</v>
      </c>
      <c r="O4185" t="s">
        <v>1961</v>
      </c>
    </row>
    <row r="4186" spans="1:16" x14ac:dyDescent="0.55000000000000004">
      <c r="A4186" t="s">
        <v>0</v>
      </c>
      <c r="B4186" t="s">
        <v>0</v>
      </c>
      <c r="C4186" t="s">
        <v>1393</v>
      </c>
      <c r="D4186" t="s">
        <v>7624</v>
      </c>
      <c r="E4186" t="s">
        <v>20</v>
      </c>
      <c r="F4186" t="b">
        <v>0</v>
      </c>
      <c r="G4186" t="s">
        <v>41</v>
      </c>
      <c r="H4186" s="4">
        <v>45713.704791666663</v>
      </c>
      <c r="I4186" t="b">
        <v>0</v>
      </c>
      <c r="J4186" t="b">
        <v>1</v>
      </c>
      <c r="K4186" t="s">
        <v>24</v>
      </c>
      <c r="L4186" t="s">
        <v>22</v>
      </c>
      <c r="M4186">
        <v>72500</v>
      </c>
      <c r="O4186" t="s">
        <v>7625</v>
      </c>
      <c r="P4186" t="s">
        <v>1053</v>
      </c>
    </row>
    <row r="4187" spans="1:16" x14ac:dyDescent="0.55000000000000004">
      <c r="A4187" t="s">
        <v>0</v>
      </c>
      <c r="B4187" t="s">
        <v>343</v>
      </c>
      <c r="C4187" t="s">
        <v>260</v>
      </c>
      <c r="D4187" t="s">
        <v>3973</v>
      </c>
      <c r="E4187" t="s">
        <v>51</v>
      </c>
      <c r="F4187" t="b">
        <v>0</v>
      </c>
      <c r="G4187" t="s">
        <v>41</v>
      </c>
      <c r="H4187" s="4">
        <v>45713.704791666663</v>
      </c>
      <c r="I4187" t="b">
        <v>1</v>
      </c>
      <c r="J4187" t="b">
        <v>0</v>
      </c>
      <c r="K4187" t="s">
        <v>24</v>
      </c>
      <c r="L4187" t="s">
        <v>36</v>
      </c>
      <c r="N4187">
        <v>50</v>
      </c>
      <c r="O4187" t="s">
        <v>1837</v>
      </c>
      <c r="P4187" t="s">
        <v>3866</v>
      </c>
    </row>
    <row r="4188" spans="1:16" x14ac:dyDescent="0.55000000000000004">
      <c r="A4188" t="s">
        <v>0</v>
      </c>
      <c r="B4188" t="s">
        <v>3761</v>
      </c>
      <c r="C4188" t="s">
        <v>4305</v>
      </c>
      <c r="D4188" t="s">
        <v>3828</v>
      </c>
      <c r="E4188" t="s">
        <v>20</v>
      </c>
      <c r="F4188" t="b">
        <v>0</v>
      </c>
      <c r="G4188" t="s">
        <v>41</v>
      </c>
      <c r="H4188" s="4">
        <v>45713.704791666663</v>
      </c>
      <c r="I4188" t="b">
        <v>0</v>
      </c>
      <c r="J4188" t="b">
        <v>1</v>
      </c>
      <c r="K4188" t="s">
        <v>24</v>
      </c>
      <c r="L4188" t="s">
        <v>36</v>
      </c>
      <c r="N4188">
        <v>23</v>
      </c>
      <c r="O4188" t="s">
        <v>7626</v>
      </c>
      <c r="P4188" t="s">
        <v>7627</v>
      </c>
    </row>
    <row r="4189" spans="1:16" x14ac:dyDescent="0.55000000000000004">
      <c r="A4189" t="s">
        <v>0</v>
      </c>
      <c r="B4189" t="s">
        <v>7628</v>
      </c>
      <c r="C4189" t="s">
        <v>2263</v>
      </c>
      <c r="D4189" t="s">
        <v>131</v>
      </c>
      <c r="E4189" t="s">
        <v>20</v>
      </c>
      <c r="F4189" t="b">
        <v>0</v>
      </c>
      <c r="G4189" t="s">
        <v>52</v>
      </c>
      <c r="H4189" s="4">
        <v>45713.705254629633</v>
      </c>
      <c r="I4189" t="b">
        <v>1</v>
      </c>
      <c r="J4189" t="b">
        <v>0</v>
      </c>
      <c r="K4189" t="s">
        <v>24</v>
      </c>
      <c r="L4189" t="s">
        <v>22</v>
      </c>
      <c r="M4189">
        <v>50000</v>
      </c>
      <c r="O4189" t="s">
        <v>131</v>
      </c>
    </row>
    <row r="4190" spans="1:16" x14ac:dyDescent="0.55000000000000004">
      <c r="A4190" t="s">
        <v>0</v>
      </c>
      <c r="B4190" t="s">
        <v>0</v>
      </c>
      <c r="C4190" t="s">
        <v>122</v>
      </c>
      <c r="D4190" t="s">
        <v>3828</v>
      </c>
      <c r="E4190" t="s">
        <v>20</v>
      </c>
      <c r="F4190" t="b">
        <v>0</v>
      </c>
      <c r="G4190" t="s">
        <v>52</v>
      </c>
      <c r="H4190" s="4">
        <v>45713.705254629633</v>
      </c>
      <c r="I4190" t="b">
        <v>0</v>
      </c>
      <c r="J4190" t="b">
        <v>1</v>
      </c>
      <c r="K4190" t="s">
        <v>24</v>
      </c>
      <c r="L4190" t="s">
        <v>22</v>
      </c>
      <c r="M4190">
        <v>62500</v>
      </c>
      <c r="O4190" t="s">
        <v>7629</v>
      </c>
      <c r="P4190" t="s">
        <v>7630</v>
      </c>
    </row>
    <row r="4191" spans="1:16" x14ac:dyDescent="0.55000000000000004">
      <c r="A4191" t="s">
        <v>0</v>
      </c>
      <c r="B4191" t="s">
        <v>7631</v>
      </c>
      <c r="C4191" t="s">
        <v>571</v>
      </c>
      <c r="D4191" t="s">
        <v>3973</v>
      </c>
      <c r="E4191" t="s">
        <v>20</v>
      </c>
      <c r="F4191" t="b">
        <v>0</v>
      </c>
      <c r="G4191" t="s">
        <v>52</v>
      </c>
      <c r="H4191" s="4">
        <v>45713.705254629633</v>
      </c>
      <c r="I4191" t="b">
        <v>0</v>
      </c>
      <c r="J4191" t="b">
        <v>0</v>
      </c>
      <c r="K4191" t="s">
        <v>24</v>
      </c>
      <c r="L4191" t="s">
        <v>22</v>
      </c>
      <c r="M4191">
        <v>67500</v>
      </c>
      <c r="O4191" t="s">
        <v>7632</v>
      </c>
      <c r="P4191" t="s">
        <v>107</v>
      </c>
    </row>
    <row r="4192" spans="1:16" x14ac:dyDescent="0.55000000000000004">
      <c r="A4192" t="s">
        <v>0</v>
      </c>
      <c r="B4192" t="s">
        <v>7633</v>
      </c>
      <c r="C4192" t="s">
        <v>225</v>
      </c>
      <c r="D4192" t="s">
        <v>3973</v>
      </c>
      <c r="E4192" t="s">
        <v>20</v>
      </c>
      <c r="F4192" t="b">
        <v>0</v>
      </c>
      <c r="G4192" t="s">
        <v>52</v>
      </c>
      <c r="H4192" s="4">
        <v>45713.705254629633</v>
      </c>
      <c r="I4192" t="b">
        <v>0</v>
      </c>
      <c r="J4192" t="b">
        <v>1</v>
      </c>
      <c r="K4192" t="s">
        <v>24</v>
      </c>
      <c r="L4192" t="s">
        <v>22</v>
      </c>
      <c r="M4192">
        <v>97402</v>
      </c>
      <c r="O4192" t="s">
        <v>5482</v>
      </c>
      <c r="P4192" t="s">
        <v>2177</v>
      </c>
    </row>
    <row r="4193" spans="1:16" x14ac:dyDescent="0.55000000000000004">
      <c r="A4193" t="s">
        <v>0</v>
      </c>
      <c r="B4193" t="s">
        <v>257</v>
      </c>
      <c r="C4193" t="s">
        <v>64</v>
      </c>
      <c r="D4193" t="s">
        <v>1051</v>
      </c>
      <c r="E4193" t="s">
        <v>20</v>
      </c>
      <c r="F4193" t="b">
        <v>0</v>
      </c>
      <c r="G4193" t="s">
        <v>52</v>
      </c>
      <c r="H4193" s="4">
        <v>45713.705254629633</v>
      </c>
      <c r="I4193" t="b">
        <v>0</v>
      </c>
      <c r="J4193" t="b">
        <v>1</v>
      </c>
      <c r="K4193" t="s">
        <v>24</v>
      </c>
      <c r="L4193" t="s">
        <v>36</v>
      </c>
      <c r="N4193">
        <v>75</v>
      </c>
      <c r="O4193" t="s">
        <v>1051</v>
      </c>
      <c r="P4193" t="s">
        <v>107</v>
      </c>
    </row>
    <row r="4194" spans="1:16" x14ac:dyDescent="0.55000000000000004">
      <c r="A4194" t="s">
        <v>1</v>
      </c>
      <c r="B4194" t="s">
        <v>7634</v>
      </c>
      <c r="C4194" t="s">
        <v>82</v>
      </c>
      <c r="D4194" t="s">
        <v>131</v>
      </c>
      <c r="F4194" t="b">
        <v>0</v>
      </c>
      <c r="G4194" t="s">
        <v>27</v>
      </c>
      <c r="H4194" s="4">
        <v>45713.705439814818</v>
      </c>
      <c r="I4194" t="b">
        <v>0</v>
      </c>
      <c r="J4194" t="b">
        <v>0</v>
      </c>
      <c r="K4194" t="s">
        <v>24</v>
      </c>
      <c r="L4194" t="s">
        <v>36</v>
      </c>
      <c r="N4194">
        <v>68.339996337890625</v>
      </c>
      <c r="O4194" t="s">
        <v>131</v>
      </c>
    </row>
    <row r="4195" spans="1:16" x14ac:dyDescent="0.55000000000000004">
      <c r="A4195" t="s">
        <v>1</v>
      </c>
      <c r="B4195" t="s">
        <v>7635</v>
      </c>
      <c r="C4195" t="s">
        <v>82</v>
      </c>
      <c r="D4195" t="s">
        <v>3828</v>
      </c>
      <c r="E4195" t="s">
        <v>20</v>
      </c>
      <c r="F4195" t="b">
        <v>0</v>
      </c>
      <c r="G4195" t="s">
        <v>27</v>
      </c>
      <c r="H4195" s="4">
        <v>45713.705439814818</v>
      </c>
      <c r="I4195" t="b">
        <v>0</v>
      </c>
      <c r="J4195" t="b">
        <v>1</v>
      </c>
      <c r="K4195" t="s">
        <v>24</v>
      </c>
      <c r="L4195" t="s">
        <v>22</v>
      </c>
      <c r="M4195">
        <v>150000</v>
      </c>
      <c r="O4195" t="s">
        <v>2566</v>
      </c>
      <c r="P4195" t="s">
        <v>7636</v>
      </c>
    </row>
    <row r="4196" spans="1:16" x14ac:dyDescent="0.55000000000000004">
      <c r="A4196" t="s">
        <v>19</v>
      </c>
      <c r="B4196" t="s">
        <v>7637</v>
      </c>
      <c r="C4196" t="s">
        <v>808</v>
      </c>
      <c r="D4196" t="s">
        <v>81</v>
      </c>
      <c r="E4196" t="s">
        <v>20</v>
      </c>
      <c r="F4196" t="b">
        <v>0</v>
      </c>
      <c r="G4196" t="s">
        <v>41</v>
      </c>
      <c r="H4196" s="4">
        <v>45713.705659722233</v>
      </c>
      <c r="I4196" t="b">
        <v>0</v>
      </c>
      <c r="J4196" t="b">
        <v>1</v>
      </c>
      <c r="K4196" t="s">
        <v>24</v>
      </c>
      <c r="L4196" t="s">
        <v>22</v>
      </c>
      <c r="M4196">
        <v>185000</v>
      </c>
      <c r="O4196" t="s">
        <v>81</v>
      </c>
    </row>
    <row r="4197" spans="1:16" x14ac:dyDescent="0.55000000000000004">
      <c r="A4197" t="s">
        <v>1</v>
      </c>
      <c r="B4197" t="s">
        <v>467</v>
      </c>
      <c r="C4197" t="s">
        <v>509</v>
      </c>
      <c r="D4197" t="s">
        <v>3973</v>
      </c>
      <c r="E4197" t="s">
        <v>20</v>
      </c>
      <c r="F4197" t="b">
        <v>0</v>
      </c>
      <c r="G4197" t="s">
        <v>35</v>
      </c>
      <c r="H4197" s="4">
        <v>45713.705787037034</v>
      </c>
      <c r="I4197" t="b">
        <v>0</v>
      </c>
      <c r="J4197" t="b">
        <v>0</v>
      </c>
      <c r="K4197" t="s">
        <v>24</v>
      </c>
      <c r="L4197" t="s">
        <v>36</v>
      </c>
      <c r="N4197">
        <v>85</v>
      </c>
      <c r="O4197" t="s">
        <v>74</v>
      </c>
      <c r="P4197" t="s">
        <v>7638</v>
      </c>
    </row>
    <row r="4198" spans="1:16" x14ac:dyDescent="0.55000000000000004">
      <c r="A4198" t="s">
        <v>1</v>
      </c>
      <c r="B4198" t="s">
        <v>93</v>
      </c>
      <c r="C4198" t="s">
        <v>151</v>
      </c>
      <c r="D4198" t="s">
        <v>3973</v>
      </c>
      <c r="E4198" t="s">
        <v>20</v>
      </c>
      <c r="F4198" t="b">
        <v>0</v>
      </c>
      <c r="G4198" t="s">
        <v>30</v>
      </c>
      <c r="H4198" s="4">
        <v>45713.705879629633</v>
      </c>
      <c r="I4198" t="b">
        <v>0</v>
      </c>
      <c r="J4198" t="b">
        <v>1</v>
      </c>
      <c r="K4198" t="s">
        <v>24</v>
      </c>
      <c r="L4198" t="s">
        <v>22</v>
      </c>
      <c r="M4198">
        <v>90000</v>
      </c>
      <c r="O4198" t="s">
        <v>7639</v>
      </c>
      <c r="P4198" t="s">
        <v>7640</v>
      </c>
    </row>
    <row r="4199" spans="1:16" x14ac:dyDescent="0.55000000000000004">
      <c r="A4199" t="s">
        <v>1</v>
      </c>
      <c r="B4199" t="s">
        <v>1</v>
      </c>
      <c r="C4199" t="s">
        <v>7641</v>
      </c>
      <c r="D4199" t="s">
        <v>3828</v>
      </c>
      <c r="E4199" t="s">
        <v>20</v>
      </c>
      <c r="F4199" t="b">
        <v>0</v>
      </c>
      <c r="G4199" t="s">
        <v>52</v>
      </c>
      <c r="H4199" s="4">
        <v>45713.706018518518</v>
      </c>
      <c r="I4199" t="b">
        <v>0</v>
      </c>
      <c r="J4199" t="b">
        <v>1</v>
      </c>
      <c r="K4199" t="s">
        <v>24</v>
      </c>
      <c r="L4199" t="s">
        <v>22</v>
      </c>
      <c r="M4199">
        <v>85000</v>
      </c>
      <c r="O4199" t="s">
        <v>7642</v>
      </c>
      <c r="P4199" t="s">
        <v>249</v>
      </c>
    </row>
    <row r="4200" spans="1:16" x14ac:dyDescent="0.55000000000000004">
      <c r="A4200" t="s">
        <v>0</v>
      </c>
      <c r="B4200" t="s">
        <v>7643</v>
      </c>
      <c r="C4200" t="s">
        <v>151</v>
      </c>
      <c r="D4200" t="s">
        <v>2208</v>
      </c>
      <c r="E4200" t="s">
        <v>20</v>
      </c>
      <c r="F4200" t="b">
        <v>0</v>
      </c>
      <c r="G4200" t="s">
        <v>30</v>
      </c>
      <c r="H4200" s="4">
        <v>45713.706574074073</v>
      </c>
      <c r="I4200" t="b">
        <v>0</v>
      </c>
      <c r="J4200" t="b">
        <v>1</v>
      </c>
      <c r="K4200" t="s">
        <v>24</v>
      </c>
      <c r="L4200" t="s">
        <v>22</v>
      </c>
      <c r="M4200">
        <v>103525</v>
      </c>
      <c r="O4200" t="s">
        <v>7644</v>
      </c>
      <c r="P4200" t="s">
        <v>726</v>
      </c>
    </row>
    <row r="4201" spans="1:16" x14ac:dyDescent="0.55000000000000004">
      <c r="A4201" t="s">
        <v>40</v>
      </c>
      <c r="B4201" t="s">
        <v>7092</v>
      </c>
      <c r="C4201" t="s">
        <v>555</v>
      </c>
      <c r="D4201" t="s">
        <v>2208</v>
      </c>
      <c r="E4201" t="s">
        <v>20</v>
      </c>
      <c r="F4201" t="b">
        <v>0</v>
      </c>
      <c r="G4201" t="s">
        <v>30</v>
      </c>
      <c r="H4201" s="4">
        <v>45713.706574074073</v>
      </c>
      <c r="I4201" t="b">
        <v>0</v>
      </c>
      <c r="J4201" t="b">
        <v>1</v>
      </c>
      <c r="K4201" t="s">
        <v>24</v>
      </c>
      <c r="L4201" t="s">
        <v>22</v>
      </c>
      <c r="M4201">
        <v>120000</v>
      </c>
      <c r="O4201" t="s">
        <v>75</v>
      </c>
      <c r="P4201" t="s">
        <v>7093</v>
      </c>
    </row>
    <row r="4202" spans="1:16" x14ac:dyDescent="0.55000000000000004">
      <c r="A4202" t="s">
        <v>40</v>
      </c>
      <c r="B4202" t="s">
        <v>7645</v>
      </c>
      <c r="C4202" t="s">
        <v>64</v>
      </c>
      <c r="D4202" t="s">
        <v>3973</v>
      </c>
      <c r="E4202" t="s">
        <v>20</v>
      </c>
      <c r="F4202" t="b">
        <v>0</v>
      </c>
      <c r="G4202" t="s">
        <v>52</v>
      </c>
      <c r="H4202" s="4">
        <v>45713.706921296303</v>
      </c>
      <c r="I4202" t="b">
        <v>0</v>
      </c>
      <c r="J4202" t="b">
        <v>1</v>
      </c>
      <c r="K4202" t="s">
        <v>24</v>
      </c>
      <c r="L4202" t="s">
        <v>22</v>
      </c>
      <c r="M4202">
        <v>103050</v>
      </c>
      <c r="O4202" t="s">
        <v>1906</v>
      </c>
      <c r="P4202" t="s">
        <v>7646</v>
      </c>
    </row>
    <row r="4203" spans="1:16" x14ac:dyDescent="0.55000000000000004">
      <c r="A4203" t="s">
        <v>2</v>
      </c>
      <c r="B4203" t="s">
        <v>7647</v>
      </c>
      <c r="C4203" t="s">
        <v>64</v>
      </c>
      <c r="D4203" t="s">
        <v>3973</v>
      </c>
      <c r="E4203" t="s">
        <v>20</v>
      </c>
      <c r="F4203" t="b">
        <v>0</v>
      </c>
      <c r="G4203" t="s">
        <v>52</v>
      </c>
      <c r="H4203" s="4">
        <v>45713.706921296303</v>
      </c>
      <c r="I4203" t="b">
        <v>0</v>
      </c>
      <c r="J4203" t="b">
        <v>1</v>
      </c>
      <c r="K4203" t="s">
        <v>24</v>
      </c>
      <c r="L4203" t="s">
        <v>22</v>
      </c>
      <c r="M4203">
        <v>140250</v>
      </c>
      <c r="O4203" t="s">
        <v>2768</v>
      </c>
    </row>
    <row r="4204" spans="1:16" x14ac:dyDescent="0.55000000000000004">
      <c r="A4204" t="s">
        <v>0</v>
      </c>
      <c r="B4204" t="s">
        <v>0</v>
      </c>
      <c r="C4204" t="s">
        <v>76</v>
      </c>
      <c r="D4204" t="s">
        <v>4090</v>
      </c>
      <c r="E4204" t="s">
        <v>20</v>
      </c>
      <c r="F4204" t="b">
        <v>0</v>
      </c>
      <c r="G4204" t="s">
        <v>41</v>
      </c>
      <c r="H4204" s="4">
        <v>45713.708738425928</v>
      </c>
      <c r="I4204" t="b">
        <v>0</v>
      </c>
      <c r="J4204" t="b">
        <v>0</v>
      </c>
      <c r="K4204" t="s">
        <v>24</v>
      </c>
      <c r="L4204" t="s">
        <v>36</v>
      </c>
      <c r="N4204">
        <v>37.5</v>
      </c>
      <c r="O4204" t="s">
        <v>712</v>
      </c>
      <c r="P4204" t="s">
        <v>1904</v>
      </c>
    </row>
    <row r="4205" spans="1:16" x14ac:dyDescent="0.55000000000000004">
      <c r="A4205" t="s">
        <v>139</v>
      </c>
      <c r="B4205" t="s">
        <v>7523</v>
      </c>
      <c r="C4205" t="s">
        <v>151</v>
      </c>
      <c r="D4205" t="s">
        <v>3973</v>
      </c>
      <c r="E4205" t="s">
        <v>20</v>
      </c>
      <c r="F4205" t="b">
        <v>0</v>
      </c>
      <c r="G4205" t="s">
        <v>30</v>
      </c>
      <c r="H4205" s="4">
        <v>45713.709236111114</v>
      </c>
      <c r="I4205" t="b">
        <v>0</v>
      </c>
      <c r="J4205" t="b">
        <v>0</v>
      </c>
      <c r="K4205" t="s">
        <v>24</v>
      </c>
      <c r="L4205" t="s">
        <v>36</v>
      </c>
      <c r="N4205">
        <v>22</v>
      </c>
      <c r="O4205" t="s">
        <v>7524</v>
      </c>
      <c r="P4205" t="s">
        <v>2808</v>
      </c>
    </row>
    <row r="4206" spans="1:16" x14ac:dyDescent="0.55000000000000004">
      <c r="A4206" t="s">
        <v>1</v>
      </c>
      <c r="B4206" t="s">
        <v>4557</v>
      </c>
      <c r="C4206" t="s">
        <v>2154</v>
      </c>
      <c r="D4206" t="s">
        <v>3973</v>
      </c>
      <c r="E4206" t="s">
        <v>20</v>
      </c>
      <c r="F4206" t="b">
        <v>0</v>
      </c>
      <c r="G4206" t="s">
        <v>27</v>
      </c>
      <c r="H4206" s="4">
        <v>45713.709363425929</v>
      </c>
      <c r="I4206" t="b">
        <v>0</v>
      </c>
      <c r="J4206" t="b">
        <v>1</v>
      </c>
      <c r="K4206" t="s">
        <v>24</v>
      </c>
      <c r="L4206" t="s">
        <v>36</v>
      </c>
      <c r="N4206">
        <v>87.5</v>
      </c>
      <c r="O4206" t="s">
        <v>4344</v>
      </c>
      <c r="P4206" t="s">
        <v>4558</v>
      </c>
    </row>
    <row r="4207" spans="1:16" x14ac:dyDescent="0.55000000000000004">
      <c r="A4207" t="s">
        <v>2</v>
      </c>
      <c r="B4207" t="s">
        <v>7648</v>
      </c>
      <c r="C4207" t="s">
        <v>1268</v>
      </c>
      <c r="D4207" t="s">
        <v>4035</v>
      </c>
      <c r="E4207" t="s">
        <v>20</v>
      </c>
      <c r="F4207" t="b">
        <v>0</v>
      </c>
      <c r="G4207" t="s">
        <v>1268</v>
      </c>
      <c r="H4207" s="4">
        <v>45713.710173611107</v>
      </c>
      <c r="I4207" t="b">
        <v>0</v>
      </c>
      <c r="J4207" t="b">
        <v>0</v>
      </c>
      <c r="K4207" t="s">
        <v>1268</v>
      </c>
      <c r="L4207" t="s">
        <v>22</v>
      </c>
      <c r="M4207">
        <v>40000</v>
      </c>
      <c r="O4207" t="s">
        <v>1280</v>
      </c>
      <c r="P4207" t="s">
        <v>7649</v>
      </c>
    </row>
    <row r="4208" spans="1:16" x14ac:dyDescent="0.55000000000000004">
      <c r="A4208" t="s">
        <v>2</v>
      </c>
      <c r="B4208" t="s">
        <v>417</v>
      </c>
      <c r="C4208" t="s">
        <v>908</v>
      </c>
      <c r="D4208" t="s">
        <v>3828</v>
      </c>
      <c r="E4208" t="s">
        <v>20</v>
      </c>
      <c r="F4208" t="b">
        <v>0</v>
      </c>
      <c r="G4208" t="s">
        <v>27</v>
      </c>
      <c r="H4208" s="4">
        <v>45713.710324074083</v>
      </c>
      <c r="I4208" t="b">
        <v>0</v>
      </c>
      <c r="J4208" t="b">
        <v>0</v>
      </c>
      <c r="K4208" t="s">
        <v>24</v>
      </c>
      <c r="L4208" t="s">
        <v>22</v>
      </c>
      <c r="M4208">
        <v>90094.2578125</v>
      </c>
      <c r="O4208" t="s">
        <v>6068</v>
      </c>
      <c r="P4208" t="s">
        <v>6069</v>
      </c>
    </row>
    <row r="4209" spans="1:16" x14ac:dyDescent="0.55000000000000004">
      <c r="A4209" t="s">
        <v>2</v>
      </c>
      <c r="B4209" t="s">
        <v>2</v>
      </c>
      <c r="C4209" t="s">
        <v>39</v>
      </c>
      <c r="D4209" t="s">
        <v>3985</v>
      </c>
      <c r="E4209" t="s">
        <v>20</v>
      </c>
      <c r="F4209" t="b">
        <v>1</v>
      </c>
      <c r="G4209" t="s">
        <v>3446</v>
      </c>
      <c r="H4209" s="4">
        <v>45713.710682870369</v>
      </c>
      <c r="I4209" t="b">
        <v>0</v>
      </c>
      <c r="J4209" t="b">
        <v>0</v>
      </c>
      <c r="K4209" t="s">
        <v>3446</v>
      </c>
      <c r="L4209" t="s">
        <v>22</v>
      </c>
      <c r="M4209">
        <v>37500</v>
      </c>
      <c r="O4209" t="s">
        <v>7650</v>
      </c>
      <c r="P4209" t="s">
        <v>7651</v>
      </c>
    </row>
    <row r="4210" spans="1:16" x14ac:dyDescent="0.55000000000000004">
      <c r="A4210" t="s">
        <v>2</v>
      </c>
      <c r="B4210" t="s">
        <v>2337</v>
      </c>
      <c r="C4210" t="s">
        <v>49</v>
      </c>
      <c r="D4210" t="s">
        <v>3973</v>
      </c>
      <c r="E4210" t="s">
        <v>20</v>
      </c>
      <c r="F4210" t="b">
        <v>0</v>
      </c>
      <c r="G4210" t="s">
        <v>30</v>
      </c>
      <c r="H4210" s="4">
        <v>45713.711342592593</v>
      </c>
      <c r="I4210" t="b">
        <v>0</v>
      </c>
      <c r="J4210" t="b">
        <v>0</v>
      </c>
      <c r="K4210" t="s">
        <v>24</v>
      </c>
      <c r="L4210" t="s">
        <v>22</v>
      </c>
      <c r="M4210">
        <v>350000</v>
      </c>
      <c r="O4210" t="s">
        <v>3634</v>
      </c>
      <c r="P4210" t="s">
        <v>7163</v>
      </c>
    </row>
    <row r="4211" spans="1:16" x14ac:dyDescent="0.55000000000000004">
      <c r="A4211" t="s">
        <v>1</v>
      </c>
      <c r="B4211" t="s">
        <v>2392</v>
      </c>
      <c r="C4211" t="s">
        <v>2175</v>
      </c>
      <c r="D4211" t="s">
        <v>4627</v>
      </c>
      <c r="E4211" t="s">
        <v>20</v>
      </c>
      <c r="F4211" t="b">
        <v>0</v>
      </c>
      <c r="G4211" t="s">
        <v>760</v>
      </c>
      <c r="H4211" s="4">
        <v>45713.715717592589</v>
      </c>
      <c r="I4211" t="b">
        <v>0</v>
      </c>
      <c r="J4211" t="b">
        <v>0</v>
      </c>
      <c r="K4211" t="s">
        <v>760</v>
      </c>
      <c r="L4211" t="s">
        <v>22</v>
      </c>
      <c r="M4211">
        <v>31274</v>
      </c>
      <c r="O4211" t="s">
        <v>885</v>
      </c>
      <c r="P4211" t="s">
        <v>3041</v>
      </c>
    </row>
    <row r="4212" spans="1:16" x14ac:dyDescent="0.55000000000000004">
      <c r="A4212" t="s">
        <v>0</v>
      </c>
      <c r="B4212" t="s">
        <v>0</v>
      </c>
      <c r="C4212" t="s">
        <v>2716</v>
      </c>
      <c r="D4212" t="s">
        <v>2208</v>
      </c>
      <c r="E4212" t="s">
        <v>20</v>
      </c>
      <c r="F4212" t="b">
        <v>0</v>
      </c>
      <c r="G4212" t="s">
        <v>23</v>
      </c>
      <c r="H4212" s="4">
        <v>45713.719097222223</v>
      </c>
      <c r="I4212" t="b">
        <v>0</v>
      </c>
      <c r="J4212" t="b">
        <v>1</v>
      </c>
      <c r="K4212" t="s">
        <v>24</v>
      </c>
      <c r="L4212" t="s">
        <v>22</v>
      </c>
      <c r="M4212">
        <v>172000</v>
      </c>
      <c r="O4212" t="s">
        <v>7652</v>
      </c>
      <c r="P4212" t="s">
        <v>2136</v>
      </c>
    </row>
    <row r="4213" spans="1:16" x14ac:dyDescent="0.55000000000000004">
      <c r="A4213" t="s">
        <v>0</v>
      </c>
      <c r="B4213" t="s">
        <v>7653</v>
      </c>
      <c r="C4213" t="s">
        <v>7654</v>
      </c>
      <c r="D4213" t="s">
        <v>2208</v>
      </c>
      <c r="E4213" t="s">
        <v>20</v>
      </c>
      <c r="F4213" t="b">
        <v>0</v>
      </c>
      <c r="G4213" t="s">
        <v>23</v>
      </c>
      <c r="H4213" s="4">
        <v>45713.719097222223</v>
      </c>
      <c r="I4213" t="b">
        <v>0</v>
      </c>
      <c r="J4213" t="b">
        <v>1</v>
      </c>
      <c r="K4213" t="s">
        <v>24</v>
      </c>
      <c r="L4213" t="s">
        <v>22</v>
      </c>
      <c r="M4213">
        <v>180000</v>
      </c>
      <c r="O4213" t="s">
        <v>1087</v>
      </c>
      <c r="P4213" t="s">
        <v>1321</v>
      </c>
    </row>
    <row r="4214" spans="1:16" x14ac:dyDescent="0.55000000000000004">
      <c r="A4214" t="s">
        <v>139</v>
      </c>
      <c r="B4214" t="s">
        <v>1232</v>
      </c>
      <c r="C4214" t="s">
        <v>39</v>
      </c>
      <c r="D4214" t="s">
        <v>3985</v>
      </c>
      <c r="E4214" t="s">
        <v>20</v>
      </c>
      <c r="F4214" t="b">
        <v>1</v>
      </c>
      <c r="G4214" t="s">
        <v>3053</v>
      </c>
      <c r="H4214" s="4">
        <v>45713.722916666673</v>
      </c>
      <c r="I4214" t="b">
        <v>1</v>
      </c>
      <c r="J4214" t="b">
        <v>0</v>
      </c>
      <c r="K4214" t="s">
        <v>3053</v>
      </c>
      <c r="L4214" t="s">
        <v>22</v>
      </c>
      <c r="M4214">
        <v>37500</v>
      </c>
      <c r="O4214" t="s">
        <v>7655</v>
      </c>
      <c r="P4214" t="s">
        <v>119</v>
      </c>
    </row>
    <row r="4215" spans="1:16" x14ac:dyDescent="0.55000000000000004">
      <c r="A4215" t="s">
        <v>0</v>
      </c>
      <c r="B4215" t="s">
        <v>7656</v>
      </c>
      <c r="C4215" t="s">
        <v>39</v>
      </c>
      <c r="D4215" t="s">
        <v>3985</v>
      </c>
      <c r="E4215" t="s">
        <v>20</v>
      </c>
      <c r="F4215" t="b">
        <v>1</v>
      </c>
      <c r="G4215" t="s">
        <v>2134</v>
      </c>
      <c r="H4215" s="4">
        <v>45713.724143518521</v>
      </c>
      <c r="I4215" t="b">
        <v>0</v>
      </c>
      <c r="J4215" t="b">
        <v>0</v>
      </c>
      <c r="K4215" t="s">
        <v>2134</v>
      </c>
      <c r="L4215" t="s">
        <v>22</v>
      </c>
      <c r="M4215">
        <v>97000</v>
      </c>
      <c r="O4215" t="s">
        <v>7657</v>
      </c>
      <c r="P4215" t="s">
        <v>1484</v>
      </c>
    </row>
    <row r="4216" spans="1:16" x14ac:dyDescent="0.55000000000000004">
      <c r="A4216" t="s">
        <v>40</v>
      </c>
      <c r="B4216" t="s">
        <v>3094</v>
      </c>
      <c r="C4216" t="s">
        <v>39</v>
      </c>
      <c r="D4216" t="s">
        <v>7658</v>
      </c>
      <c r="E4216" t="s">
        <v>20</v>
      </c>
      <c r="F4216" t="b">
        <v>1</v>
      </c>
      <c r="G4216" t="s">
        <v>2134</v>
      </c>
      <c r="H4216" s="4">
        <v>45713.724212962959</v>
      </c>
      <c r="I4216" t="b">
        <v>1</v>
      </c>
      <c r="J4216" t="b">
        <v>0</v>
      </c>
      <c r="K4216" t="s">
        <v>2134</v>
      </c>
      <c r="L4216" t="s">
        <v>22</v>
      </c>
      <c r="M4216">
        <v>179000</v>
      </c>
      <c r="O4216" t="s">
        <v>2344</v>
      </c>
      <c r="P4216" t="s">
        <v>7659</v>
      </c>
    </row>
    <row r="4217" spans="1:16" x14ac:dyDescent="0.55000000000000004">
      <c r="A4217" t="s">
        <v>0</v>
      </c>
      <c r="B4217" t="s">
        <v>1934</v>
      </c>
      <c r="C4217" t="s">
        <v>1247</v>
      </c>
      <c r="D4217" t="s">
        <v>3383</v>
      </c>
      <c r="E4217" t="s">
        <v>20</v>
      </c>
      <c r="F4217" t="b">
        <v>0</v>
      </c>
      <c r="G4217" t="s">
        <v>1247</v>
      </c>
      <c r="H4217" s="4">
        <v>45713.725486111107</v>
      </c>
      <c r="I4217" t="b">
        <v>0</v>
      </c>
      <c r="J4217" t="b">
        <v>0</v>
      </c>
      <c r="K4217" t="s">
        <v>1247</v>
      </c>
      <c r="L4217" t="s">
        <v>22</v>
      </c>
      <c r="M4217">
        <v>35000</v>
      </c>
      <c r="O4217" t="s">
        <v>1411</v>
      </c>
      <c r="P4217" t="s">
        <v>7660</v>
      </c>
    </row>
    <row r="4218" spans="1:16" x14ac:dyDescent="0.55000000000000004">
      <c r="A4218" t="s">
        <v>0</v>
      </c>
      <c r="B4218" t="s">
        <v>7661</v>
      </c>
      <c r="C4218" t="s">
        <v>39</v>
      </c>
      <c r="D4218" t="s">
        <v>3828</v>
      </c>
      <c r="E4218" t="s">
        <v>20</v>
      </c>
      <c r="F4218" t="b">
        <v>1</v>
      </c>
      <c r="G4218" t="s">
        <v>1247</v>
      </c>
      <c r="H4218" s="4">
        <v>45713.725486111107</v>
      </c>
      <c r="I4218" t="b">
        <v>0</v>
      </c>
      <c r="J4218" t="b">
        <v>0</v>
      </c>
      <c r="K4218" t="s">
        <v>1247</v>
      </c>
      <c r="L4218" t="s">
        <v>22</v>
      </c>
      <c r="M4218">
        <v>75000</v>
      </c>
      <c r="O4218" t="s">
        <v>7662</v>
      </c>
    </row>
    <row r="4219" spans="1:16" x14ac:dyDescent="0.55000000000000004">
      <c r="A4219" t="s">
        <v>1</v>
      </c>
      <c r="B4219" t="s">
        <v>265</v>
      </c>
      <c r="C4219" t="s">
        <v>39</v>
      </c>
      <c r="D4219" t="s">
        <v>3828</v>
      </c>
      <c r="E4219" t="s">
        <v>20</v>
      </c>
      <c r="F4219" t="b">
        <v>1</v>
      </c>
      <c r="G4219" t="s">
        <v>1247</v>
      </c>
      <c r="H4219" s="4">
        <v>45713.72552083333</v>
      </c>
      <c r="I4219" t="b">
        <v>0</v>
      </c>
      <c r="J4219" t="b">
        <v>0</v>
      </c>
      <c r="K4219" t="s">
        <v>1247</v>
      </c>
      <c r="L4219" t="s">
        <v>22</v>
      </c>
      <c r="M4219">
        <v>216000</v>
      </c>
      <c r="O4219" t="s">
        <v>254</v>
      </c>
      <c r="P4219" t="s">
        <v>770</v>
      </c>
    </row>
    <row r="4220" spans="1:16" x14ac:dyDescent="0.55000000000000004">
      <c r="A4220" t="s">
        <v>1</v>
      </c>
      <c r="B4220" t="s">
        <v>7663</v>
      </c>
      <c r="C4220" t="s">
        <v>39</v>
      </c>
      <c r="D4220" t="s">
        <v>3828</v>
      </c>
      <c r="E4220" t="s">
        <v>828</v>
      </c>
      <c r="F4220" t="b">
        <v>1</v>
      </c>
      <c r="G4220" t="s">
        <v>1247</v>
      </c>
      <c r="H4220" s="4">
        <v>45713.72552083333</v>
      </c>
      <c r="I4220" t="b">
        <v>0</v>
      </c>
      <c r="J4220" t="b">
        <v>0</v>
      </c>
      <c r="K4220" t="s">
        <v>1247</v>
      </c>
      <c r="L4220" t="s">
        <v>36</v>
      </c>
      <c r="N4220">
        <v>28</v>
      </c>
      <c r="O4220" t="s">
        <v>1893</v>
      </c>
      <c r="P4220" t="s">
        <v>290</v>
      </c>
    </row>
    <row r="4221" spans="1:16" x14ac:dyDescent="0.55000000000000004">
      <c r="A4221" t="s">
        <v>1</v>
      </c>
      <c r="B4221" t="s">
        <v>7664</v>
      </c>
      <c r="C4221" t="s">
        <v>1291</v>
      </c>
      <c r="D4221" t="s">
        <v>3957</v>
      </c>
      <c r="E4221" t="s">
        <v>20</v>
      </c>
      <c r="F4221" t="b">
        <v>0</v>
      </c>
      <c r="G4221" t="s">
        <v>1247</v>
      </c>
      <c r="H4221" s="4">
        <v>45713.72552083333</v>
      </c>
      <c r="I4221" t="b">
        <v>0</v>
      </c>
      <c r="J4221" t="b">
        <v>0</v>
      </c>
      <c r="K4221" t="s">
        <v>1247</v>
      </c>
      <c r="L4221" t="s">
        <v>36</v>
      </c>
      <c r="N4221">
        <v>47.409999847412109</v>
      </c>
      <c r="O4221" t="s">
        <v>1901</v>
      </c>
      <c r="P4221" t="s">
        <v>7665</v>
      </c>
    </row>
    <row r="4222" spans="1:16" x14ac:dyDescent="0.55000000000000004">
      <c r="A4222" t="s">
        <v>1</v>
      </c>
      <c r="B4222" t="s">
        <v>2587</v>
      </c>
      <c r="C4222" t="s">
        <v>2640</v>
      </c>
      <c r="D4222" t="s">
        <v>3957</v>
      </c>
      <c r="E4222" t="s">
        <v>20</v>
      </c>
      <c r="F4222" t="b">
        <v>0</v>
      </c>
      <c r="G4222" t="s">
        <v>2641</v>
      </c>
      <c r="H4222" s="4">
        <v>45713.726921296293</v>
      </c>
      <c r="I4222" t="b">
        <v>0</v>
      </c>
      <c r="J4222" t="b">
        <v>0</v>
      </c>
      <c r="K4222" t="s">
        <v>2641</v>
      </c>
      <c r="L4222" t="s">
        <v>36</v>
      </c>
      <c r="N4222">
        <v>47.409999847412109</v>
      </c>
      <c r="O4222" t="s">
        <v>1901</v>
      </c>
      <c r="P4222" t="s">
        <v>7665</v>
      </c>
    </row>
    <row r="4223" spans="1:16" x14ac:dyDescent="0.55000000000000004">
      <c r="A4223" t="s">
        <v>2</v>
      </c>
      <c r="B4223" t="s">
        <v>7666</v>
      </c>
      <c r="C4223" t="s">
        <v>2640</v>
      </c>
      <c r="D4223" t="s">
        <v>3957</v>
      </c>
      <c r="E4223" t="s">
        <v>20</v>
      </c>
      <c r="F4223" t="b">
        <v>0</v>
      </c>
      <c r="G4223" t="s">
        <v>2641</v>
      </c>
      <c r="H4223" s="4">
        <v>45713.726956018523</v>
      </c>
      <c r="I4223" t="b">
        <v>1</v>
      </c>
      <c r="J4223" t="b">
        <v>0</v>
      </c>
      <c r="K4223" t="s">
        <v>2641</v>
      </c>
      <c r="L4223" t="s">
        <v>36</v>
      </c>
      <c r="N4223">
        <v>46.550003051757813</v>
      </c>
      <c r="O4223" t="s">
        <v>1071</v>
      </c>
      <c r="P4223" t="s">
        <v>7667</v>
      </c>
    </row>
    <row r="4224" spans="1:16" x14ac:dyDescent="0.55000000000000004">
      <c r="A4224" t="s">
        <v>19</v>
      </c>
      <c r="B4224" t="s">
        <v>7668</v>
      </c>
      <c r="C4224" t="s">
        <v>6313</v>
      </c>
      <c r="D4224" t="s">
        <v>7669</v>
      </c>
      <c r="E4224" t="s">
        <v>20</v>
      </c>
      <c r="F4224" t="b">
        <v>0</v>
      </c>
      <c r="G4224" t="s">
        <v>1420</v>
      </c>
      <c r="H4224" s="4">
        <v>45713.729131944441</v>
      </c>
      <c r="I4224" t="b">
        <v>0</v>
      </c>
      <c r="J4224" t="b">
        <v>0</v>
      </c>
      <c r="K4224" t="s">
        <v>1420</v>
      </c>
      <c r="L4224" t="s">
        <v>22</v>
      </c>
      <c r="M4224">
        <v>110000</v>
      </c>
      <c r="O4224" t="s">
        <v>7670</v>
      </c>
      <c r="P4224" t="s">
        <v>193</v>
      </c>
    </row>
    <row r="4225" spans="1:16" x14ac:dyDescent="0.55000000000000004">
      <c r="A4225" t="s">
        <v>19</v>
      </c>
      <c r="B4225" t="s">
        <v>3941</v>
      </c>
      <c r="C4225" t="s">
        <v>2846</v>
      </c>
      <c r="D4225" t="s">
        <v>4910</v>
      </c>
      <c r="E4225" t="s">
        <v>20</v>
      </c>
      <c r="F4225" t="b">
        <v>0</v>
      </c>
      <c r="G4225" t="s">
        <v>2846</v>
      </c>
      <c r="H4225" s="4">
        <v>45713.730393518519</v>
      </c>
      <c r="I4225" t="b">
        <v>0</v>
      </c>
      <c r="J4225" t="b">
        <v>0</v>
      </c>
      <c r="K4225" t="s">
        <v>2846</v>
      </c>
      <c r="L4225" t="s">
        <v>22</v>
      </c>
      <c r="M4225">
        <v>86999.5</v>
      </c>
      <c r="O4225" t="s">
        <v>7671</v>
      </c>
      <c r="P4225" t="s">
        <v>7672</v>
      </c>
    </row>
    <row r="4226" spans="1:16" x14ac:dyDescent="0.55000000000000004">
      <c r="A4226" t="s">
        <v>19</v>
      </c>
      <c r="B4226" t="s">
        <v>7673</v>
      </c>
      <c r="C4226" t="s">
        <v>431</v>
      </c>
      <c r="D4226" t="s">
        <v>3828</v>
      </c>
      <c r="E4226" t="s">
        <v>20</v>
      </c>
      <c r="F4226" t="b">
        <v>0</v>
      </c>
      <c r="G4226" t="s">
        <v>27</v>
      </c>
      <c r="H4226" s="4">
        <v>45713.747106481482</v>
      </c>
      <c r="I4226" t="b">
        <v>0</v>
      </c>
      <c r="J4226" t="b">
        <v>1</v>
      </c>
      <c r="K4226" t="s">
        <v>24</v>
      </c>
      <c r="L4226" t="s">
        <v>22</v>
      </c>
      <c r="M4226">
        <v>150000</v>
      </c>
      <c r="O4226" t="s">
        <v>7674</v>
      </c>
      <c r="P4226" t="s">
        <v>7675</v>
      </c>
    </row>
    <row r="4227" spans="1:16" x14ac:dyDescent="0.55000000000000004">
      <c r="A4227" t="s">
        <v>2</v>
      </c>
      <c r="B4227" t="s">
        <v>7676</v>
      </c>
      <c r="C4227" t="s">
        <v>151</v>
      </c>
      <c r="D4227" t="s">
        <v>2208</v>
      </c>
      <c r="E4227" t="s">
        <v>20</v>
      </c>
      <c r="F4227" t="b">
        <v>0</v>
      </c>
      <c r="G4227" t="s">
        <v>35</v>
      </c>
      <c r="H4227" s="4">
        <v>45713.747928240737</v>
      </c>
      <c r="I4227" t="b">
        <v>0</v>
      </c>
      <c r="J4227" t="b">
        <v>1</v>
      </c>
      <c r="K4227" t="s">
        <v>24</v>
      </c>
      <c r="L4227" t="s">
        <v>22</v>
      </c>
      <c r="M4227">
        <v>143507.5</v>
      </c>
      <c r="O4227" t="s">
        <v>7677</v>
      </c>
      <c r="P4227" t="s">
        <v>7678</v>
      </c>
    </row>
    <row r="4228" spans="1:16" x14ac:dyDescent="0.55000000000000004">
      <c r="A4228" t="s">
        <v>40</v>
      </c>
      <c r="B4228" t="s">
        <v>7679</v>
      </c>
      <c r="C4228" t="s">
        <v>49</v>
      </c>
      <c r="D4228" t="s">
        <v>81</v>
      </c>
      <c r="E4228" t="s">
        <v>20</v>
      </c>
      <c r="F4228" t="b">
        <v>0</v>
      </c>
      <c r="G4228" t="s">
        <v>35</v>
      </c>
      <c r="H4228" s="4">
        <v>45713.747928240737</v>
      </c>
      <c r="I4228" t="b">
        <v>0</v>
      </c>
      <c r="J4228" t="b">
        <v>1</v>
      </c>
      <c r="K4228" t="s">
        <v>24</v>
      </c>
      <c r="L4228" t="s">
        <v>22</v>
      </c>
      <c r="M4228">
        <v>175000</v>
      </c>
      <c r="O4228" t="s">
        <v>81</v>
      </c>
      <c r="P4228" t="s">
        <v>7680</v>
      </c>
    </row>
    <row r="4229" spans="1:16" x14ac:dyDescent="0.55000000000000004">
      <c r="A4229" t="s">
        <v>2</v>
      </c>
      <c r="B4229" t="s">
        <v>195</v>
      </c>
      <c r="C4229" t="s">
        <v>7681</v>
      </c>
      <c r="D4229" t="s">
        <v>2208</v>
      </c>
      <c r="E4229" t="s">
        <v>51</v>
      </c>
      <c r="F4229" t="b">
        <v>0</v>
      </c>
      <c r="G4229" t="s">
        <v>35</v>
      </c>
      <c r="H4229" s="4">
        <v>45713.748124999998</v>
      </c>
      <c r="I4229" t="b">
        <v>0</v>
      </c>
      <c r="J4229" t="b">
        <v>1</v>
      </c>
      <c r="K4229" t="s">
        <v>24</v>
      </c>
      <c r="L4229" t="s">
        <v>36</v>
      </c>
      <c r="N4229">
        <v>70</v>
      </c>
      <c r="O4229" t="s">
        <v>289</v>
      </c>
      <c r="P4229" t="s">
        <v>7682</v>
      </c>
    </row>
    <row r="4230" spans="1:16" x14ac:dyDescent="0.55000000000000004">
      <c r="A4230" t="s">
        <v>2</v>
      </c>
      <c r="B4230" t="s">
        <v>422</v>
      </c>
      <c r="C4230" t="s">
        <v>357</v>
      </c>
      <c r="D4230" t="s">
        <v>4084</v>
      </c>
      <c r="E4230" t="s">
        <v>20</v>
      </c>
      <c r="F4230" t="b">
        <v>0</v>
      </c>
      <c r="G4230" t="s">
        <v>35</v>
      </c>
      <c r="H4230" s="4">
        <v>45713.748148148137</v>
      </c>
      <c r="I4230" t="b">
        <v>0</v>
      </c>
      <c r="J4230" t="b">
        <v>1</v>
      </c>
      <c r="K4230" t="s">
        <v>24</v>
      </c>
      <c r="L4230" t="s">
        <v>22</v>
      </c>
      <c r="M4230">
        <v>70000</v>
      </c>
      <c r="O4230" t="s">
        <v>452</v>
      </c>
      <c r="P4230" t="s">
        <v>321</v>
      </c>
    </row>
    <row r="4231" spans="1:16" x14ac:dyDescent="0.55000000000000004">
      <c r="A4231" t="s">
        <v>139</v>
      </c>
      <c r="B4231" t="s">
        <v>2929</v>
      </c>
      <c r="C4231" t="s">
        <v>3238</v>
      </c>
      <c r="D4231" t="s">
        <v>3973</v>
      </c>
      <c r="E4231" t="s">
        <v>20</v>
      </c>
      <c r="F4231" t="b">
        <v>0</v>
      </c>
      <c r="G4231" t="s">
        <v>41</v>
      </c>
      <c r="H4231" s="4">
        <v>45713.7503125</v>
      </c>
      <c r="I4231" t="b">
        <v>0</v>
      </c>
      <c r="J4231" t="b">
        <v>1</v>
      </c>
      <c r="K4231" t="s">
        <v>24</v>
      </c>
      <c r="L4231" t="s">
        <v>22</v>
      </c>
      <c r="M4231">
        <v>103900</v>
      </c>
      <c r="O4231" t="s">
        <v>4329</v>
      </c>
      <c r="P4231" t="s">
        <v>7492</v>
      </c>
    </row>
    <row r="4232" spans="1:16" x14ac:dyDescent="0.55000000000000004">
      <c r="A4232" t="s">
        <v>139</v>
      </c>
      <c r="B4232" t="s">
        <v>7493</v>
      </c>
      <c r="C4232" t="s">
        <v>151</v>
      </c>
      <c r="D4232" t="s">
        <v>3828</v>
      </c>
      <c r="E4232" t="s">
        <v>51</v>
      </c>
      <c r="F4232" t="b">
        <v>0</v>
      </c>
      <c r="G4232" t="s">
        <v>30</v>
      </c>
      <c r="H4232" s="4">
        <v>45713.750902777778</v>
      </c>
      <c r="I4232" t="b">
        <v>1</v>
      </c>
      <c r="J4232" t="b">
        <v>0</v>
      </c>
      <c r="K4232" t="s">
        <v>24</v>
      </c>
      <c r="L4232" t="s">
        <v>36</v>
      </c>
      <c r="N4232">
        <v>38</v>
      </c>
      <c r="O4232" t="s">
        <v>6991</v>
      </c>
    </row>
    <row r="4233" spans="1:16" x14ac:dyDescent="0.55000000000000004">
      <c r="A4233" t="s">
        <v>2</v>
      </c>
      <c r="B4233" t="s">
        <v>7494</v>
      </c>
      <c r="C4233" t="s">
        <v>945</v>
      </c>
      <c r="D4233" t="s">
        <v>3600</v>
      </c>
      <c r="E4233" t="s">
        <v>20</v>
      </c>
      <c r="F4233" t="b">
        <v>0</v>
      </c>
      <c r="G4233" t="s">
        <v>27</v>
      </c>
      <c r="H4233" s="4">
        <v>45713.751388888893</v>
      </c>
      <c r="I4233" t="b">
        <v>1</v>
      </c>
      <c r="J4233" t="b">
        <v>1</v>
      </c>
      <c r="K4233" t="s">
        <v>24</v>
      </c>
      <c r="L4233" t="s">
        <v>22</v>
      </c>
      <c r="M4233">
        <v>145000</v>
      </c>
      <c r="O4233" t="s">
        <v>7495</v>
      </c>
      <c r="P4233" t="s">
        <v>7496</v>
      </c>
    </row>
    <row r="4234" spans="1:16" x14ac:dyDescent="0.55000000000000004">
      <c r="A4234" t="s">
        <v>19</v>
      </c>
      <c r="B4234" t="s">
        <v>7497</v>
      </c>
      <c r="C4234" t="s">
        <v>122</v>
      </c>
      <c r="D4234" t="s">
        <v>3973</v>
      </c>
      <c r="E4234" t="s">
        <v>20</v>
      </c>
      <c r="F4234" t="b">
        <v>0</v>
      </c>
      <c r="G4234" t="s">
        <v>52</v>
      </c>
      <c r="H4234" s="4">
        <v>45713.75240740741</v>
      </c>
      <c r="I4234" t="b">
        <v>1</v>
      </c>
      <c r="J4234" t="b">
        <v>0</v>
      </c>
      <c r="K4234" t="s">
        <v>24</v>
      </c>
      <c r="L4234" t="s">
        <v>22</v>
      </c>
      <c r="M4234">
        <v>112116</v>
      </c>
      <c r="O4234" t="s">
        <v>554</v>
      </c>
      <c r="P4234" t="s">
        <v>7498</v>
      </c>
    </row>
    <row r="4235" spans="1:16" x14ac:dyDescent="0.55000000000000004">
      <c r="A4235" t="s">
        <v>0</v>
      </c>
      <c r="B4235" t="s">
        <v>250</v>
      </c>
      <c r="C4235" t="s">
        <v>2168</v>
      </c>
      <c r="D4235" t="s">
        <v>3973</v>
      </c>
      <c r="E4235" t="s">
        <v>51</v>
      </c>
      <c r="F4235" t="b">
        <v>0</v>
      </c>
      <c r="G4235" t="s">
        <v>27</v>
      </c>
      <c r="H4235" s="4">
        <v>45713.787997685176</v>
      </c>
      <c r="I4235" t="b">
        <v>0</v>
      </c>
      <c r="J4235" t="b">
        <v>0</v>
      </c>
      <c r="K4235" t="s">
        <v>24</v>
      </c>
      <c r="L4235" t="s">
        <v>36</v>
      </c>
      <c r="N4235">
        <v>66</v>
      </c>
      <c r="O4235" t="s">
        <v>1961</v>
      </c>
      <c r="P4235" t="s">
        <v>338</v>
      </c>
    </row>
    <row r="4236" spans="1:16" x14ac:dyDescent="0.55000000000000004">
      <c r="A4236" t="s">
        <v>0</v>
      </c>
      <c r="B4236" t="s">
        <v>7683</v>
      </c>
      <c r="C4236" t="s">
        <v>225</v>
      </c>
      <c r="D4236" t="s">
        <v>3973</v>
      </c>
      <c r="E4236" t="s">
        <v>20</v>
      </c>
      <c r="F4236" t="b">
        <v>0</v>
      </c>
      <c r="G4236" t="s">
        <v>52</v>
      </c>
      <c r="H4236" s="4">
        <v>45713.789444444446</v>
      </c>
      <c r="I4236" t="b">
        <v>1</v>
      </c>
      <c r="J4236" t="b">
        <v>1</v>
      </c>
      <c r="K4236" t="s">
        <v>24</v>
      </c>
      <c r="L4236" t="s">
        <v>22</v>
      </c>
      <c r="M4236">
        <v>212500</v>
      </c>
      <c r="O4236" t="s">
        <v>1771</v>
      </c>
      <c r="P4236" t="s">
        <v>7684</v>
      </c>
    </row>
    <row r="4237" spans="1:16" x14ac:dyDescent="0.55000000000000004">
      <c r="A4237" t="s">
        <v>0</v>
      </c>
      <c r="B4237" t="s">
        <v>7685</v>
      </c>
      <c r="C4237" t="s">
        <v>225</v>
      </c>
      <c r="D4237" t="s">
        <v>3973</v>
      </c>
      <c r="E4237" t="s">
        <v>20</v>
      </c>
      <c r="F4237" t="b">
        <v>0</v>
      </c>
      <c r="G4237" t="s">
        <v>52</v>
      </c>
      <c r="H4237" s="4">
        <v>45713.789444444446</v>
      </c>
      <c r="I4237" t="b">
        <v>0</v>
      </c>
      <c r="J4237" t="b">
        <v>1</v>
      </c>
      <c r="K4237" t="s">
        <v>24</v>
      </c>
      <c r="L4237" t="s">
        <v>22</v>
      </c>
      <c r="M4237">
        <v>212500</v>
      </c>
      <c r="O4237" t="s">
        <v>1771</v>
      </c>
      <c r="P4237" t="s">
        <v>3220</v>
      </c>
    </row>
    <row r="4238" spans="1:16" x14ac:dyDescent="0.55000000000000004">
      <c r="A4238" t="s">
        <v>2</v>
      </c>
      <c r="B4238" t="s">
        <v>2</v>
      </c>
      <c r="C4238" t="s">
        <v>7686</v>
      </c>
      <c r="D4238" t="s">
        <v>3828</v>
      </c>
      <c r="E4238" t="s">
        <v>20</v>
      </c>
      <c r="F4238" t="b">
        <v>0</v>
      </c>
      <c r="G4238" t="s">
        <v>30</v>
      </c>
      <c r="H4238" s="4">
        <v>45713.79</v>
      </c>
      <c r="I4238" t="b">
        <v>0</v>
      </c>
      <c r="J4238" t="b">
        <v>1</v>
      </c>
      <c r="K4238" t="s">
        <v>24</v>
      </c>
      <c r="L4238" t="s">
        <v>22</v>
      </c>
      <c r="M4238">
        <v>88838</v>
      </c>
      <c r="O4238" t="s">
        <v>7687</v>
      </c>
      <c r="P4238" t="s">
        <v>7688</v>
      </c>
    </row>
    <row r="4239" spans="1:16" x14ac:dyDescent="0.55000000000000004">
      <c r="A4239" t="s">
        <v>0</v>
      </c>
      <c r="B4239" t="s">
        <v>4251</v>
      </c>
      <c r="C4239" t="s">
        <v>3519</v>
      </c>
      <c r="D4239" t="s">
        <v>3973</v>
      </c>
      <c r="E4239" t="s">
        <v>20</v>
      </c>
      <c r="F4239" t="b">
        <v>0</v>
      </c>
      <c r="G4239" t="s">
        <v>27</v>
      </c>
      <c r="H4239" s="4">
        <v>45713.791770833333</v>
      </c>
      <c r="I4239" t="b">
        <v>1</v>
      </c>
      <c r="J4239" t="b">
        <v>0</v>
      </c>
      <c r="K4239" t="s">
        <v>24</v>
      </c>
      <c r="L4239" t="s">
        <v>22</v>
      </c>
      <c r="M4239">
        <v>70000</v>
      </c>
      <c r="O4239" t="s">
        <v>7499</v>
      </c>
      <c r="P4239" t="s">
        <v>1075</v>
      </c>
    </row>
    <row r="4240" spans="1:16" x14ac:dyDescent="0.55000000000000004">
      <c r="A4240" t="s">
        <v>1</v>
      </c>
      <c r="B4240" t="s">
        <v>7500</v>
      </c>
      <c r="C4240" t="s">
        <v>624</v>
      </c>
      <c r="D4240" t="s">
        <v>3973</v>
      </c>
      <c r="E4240" t="s">
        <v>20</v>
      </c>
      <c r="F4240" t="b">
        <v>0</v>
      </c>
      <c r="G4240" t="s">
        <v>35</v>
      </c>
      <c r="H4240" s="4">
        <v>45713.792164351849</v>
      </c>
      <c r="I4240" t="b">
        <v>0</v>
      </c>
      <c r="J4240" t="b">
        <v>1</v>
      </c>
      <c r="K4240" t="s">
        <v>24</v>
      </c>
      <c r="L4240" t="s">
        <v>22</v>
      </c>
      <c r="M4240">
        <v>184000</v>
      </c>
      <c r="O4240" t="s">
        <v>65</v>
      </c>
      <c r="P4240" t="s">
        <v>66</v>
      </c>
    </row>
    <row r="4241" spans="1:16" x14ac:dyDescent="0.55000000000000004">
      <c r="A4241" t="s">
        <v>2</v>
      </c>
      <c r="B4241" t="s">
        <v>7244</v>
      </c>
      <c r="C4241" t="s">
        <v>322</v>
      </c>
      <c r="D4241" t="s">
        <v>3973</v>
      </c>
      <c r="E4241" t="s">
        <v>20</v>
      </c>
      <c r="F4241" t="b">
        <v>0</v>
      </c>
      <c r="G4241" t="s">
        <v>41</v>
      </c>
      <c r="H4241" s="4">
        <v>45713.792210648149</v>
      </c>
      <c r="I4241" t="b">
        <v>0</v>
      </c>
      <c r="J4241" t="b">
        <v>1</v>
      </c>
      <c r="K4241" t="s">
        <v>24</v>
      </c>
      <c r="L4241" t="s">
        <v>22</v>
      </c>
      <c r="M4241">
        <v>193500</v>
      </c>
      <c r="O4241" t="s">
        <v>3973</v>
      </c>
      <c r="P4241" t="s">
        <v>7245</v>
      </c>
    </row>
    <row r="4242" spans="1:16" x14ac:dyDescent="0.55000000000000004">
      <c r="A4242" t="s">
        <v>2</v>
      </c>
      <c r="B4242" t="s">
        <v>7542</v>
      </c>
      <c r="C4242" t="s">
        <v>1588</v>
      </c>
      <c r="D4242" t="s">
        <v>7543</v>
      </c>
      <c r="E4242" t="s">
        <v>20</v>
      </c>
      <c r="F4242" t="b">
        <v>0</v>
      </c>
      <c r="G4242" t="s">
        <v>27</v>
      </c>
      <c r="H4242" s="4">
        <v>45713.792962962973</v>
      </c>
      <c r="I4242" t="b">
        <v>0</v>
      </c>
      <c r="J4242" t="b">
        <v>0</v>
      </c>
      <c r="K4242" t="s">
        <v>24</v>
      </c>
      <c r="L4242" t="s">
        <v>22</v>
      </c>
      <c r="M4242">
        <v>90000</v>
      </c>
      <c r="O4242" t="s">
        <v>7544</v>
      </c>
      <c r="P4242" t="s">
        <v>7545</v>
      </c>
    </row>
    <row r="4243" spans="1:16" x14ac:dyDescent="0.55000000000000004">
      <c r="A4243" t="s">
        <v>1</v>
      </c>
      <c r="B4243" t="s">
        <v>5990</v>
      </c>
      <c r="C4243" t="s">
        <v>3891</v>
      </c>
      <c r="D4243" t="s">
        <v>3828</v>
      </c>
      <c r="E4243" t="s">
        <v>20</v>
      </c>
      <c r="F4243" t="b">
        <v>0</v>
      </c>
      <c r="G4243" t="s">
        <v>27</v>
      </c>
      <c r="H4243" s="4">
        <v>45713.793854166674</v>
      </c>
      <c r="I4243" t="b">
        <v>0</v>
      </c>
      <c r="J4243" t="b">
        <v>1</v>
      </c>
      <c r="K4243" t="s">
        <v>24</v>
      </c>
      <c r="L4243" t="s">
        <v>22</v>
      </c>
      <c r="M4243">
        <v>120000</v>
      </c>
      <c r="O4243" t="s">
        <v>3892</v>
      </c>
      <c r="P4243" t="s">
        <v>5991</v>
      </c>
    </row>
    <row r="4244" spans="1:16" x14ac:dyDescent="0.55000000000000004">
      <c r="A4244" t="s">
        <v>1</v>
      </c>
      <c r="B4244" t="s">
        <v>3477</v>
      </c>
      <c r="C4244" t="s">
        <v>155</v>
      </c>
      <c r="D4244" t="s">
        <v>3973</v>
      </c>
      <c r="E4244" t="s">
        <v>51</v>
      </c>
      <c r="F4244" t="b">
        <v>0</v>
      </c>
      <c r="G4244" t="s">
        <v>27</v>
      </c>
      <c r="H4244" s="4">
        <v>45713.794027777767</v>
      </c>
      <c r="I4244" t="b">
        <v>0</v>
      </c>
      <c r="J4244" t="b">
        <v>1</v>
      </c>
      <c r="K4244" t="s">
        <v>24</v>
      </c>
      <c r="L4244" t="s">
        <v>36</v>
      </c>
      <c r="N4244">
        <v>45</v>
      </c>
      <c r="O4244" t="s">
        <v>270</v>
      </c>
      <c r="P4244" t="s">
        <v>1851</v>
      </c>
    </row>
    <row r="4245" spans="1:16" x14ac:dyDescent="0.55000000000000004">
      <c r="A4245" t="s">
        <v>139</v>
      </c>
      <c r="B4245" t="s">
        <v>7689</v>
      </c>
      <c r="C4245" t="s">
        <v>1623</v>
      </c>
      <c r="D4245" t="s">
        <v>2208</v>
      </c>
      <c r="E4245" t="s">
        <v>20</v>
      </c>
      <c r="F4245" t="b">
        <v>0</v>
      </c>
      <c r="G4245" t="s">
        <v>23</v>
      </c>
      <c r="H4245" s="4">
        <v>45713.802523148152</v>
      </c>
      <c r="I4245" t="b">
        <v>0</v>
      </c>
      <c r="J4245" t="b">
        <v>1</v>
      </c>
      <c r="K4245" t="s">
        <v>24</v>
      </c>
      <c r="L4245" t="s">
        <v>22</v>
      </c>
      <c r="M4245">
        <v>90480</v>
      </c>
      <c r="O4245" t="s">
        <v>6767</v>
      </c>
      <c r="P4245" t="s">
        <v>1620</v>
      </c>
    </row>
    <row r="4246" spans="1:16" x14ac:dyDescent="0.55000000000000004">
      <c r="A4246" t="s">
        <v>1</v>
      </c>
      <c r="B4246" t="s">
        <v>7690</v>
      </c>
      <c r="C4246" t="s">
        <v>623</v>
      </c>
      <c r="D4246" t="s">
        <v>3973</v>
      </c>
      <c r="E4246" t="s">
        <v>20</v>
      </c>
      <c r="F4246" t="b">
        <v>0</v>
      </c>
      <c r="G4246" t="s">
        <v>27</v>
      </c>
      <c r="H4246" s="4">
        <v>45713.829722222217</v>
      </c>
      <c r="I4246" t="b">
        <v>1</v>
      </c>
      <c r="J4246" t="b">
        <v>1</v>
      </c>
      <c r="K4246" t="s">
        <v>24</v>
      </c>
      <c r="L4246" t="s">
        <v>22</v>
      </c>
      <c r="M4246">
        <v>125000</v>
      </c>
      <c r="O4246" t="s">
        <v>482</v>
      </c>
      <c r="P4246" t="s">
        <v>7691</v>
      </c>
    </row>
    <row r="4247" spans="1:16" x14ac:dyDescent="0.55000000000000004">
      <c r="A4247" t="s">
        <v>0</v>
      </c>
      <c r="B4247" t="s">
        <v>7692</v>
      </c>
      <c r="C4247" t="s">
        <v>114</v>
      </c>
      <c r="D4247" t="s">
        <v>3973</v>
      </c>
      <c r="F4247" t="b">
        <v>0</v>
      </c>
      <c r="G4247" t="s">
        <v>27</v>
      </c>
      <c r="H4247" s="4">
        <v>45713.829722222217</v>
      </c>
      <c r="I4247" t="b">
        <v>1</v>
      </c>
      <c r="J4247" t="b">
        <v>1</v>
      </c>
      <c r="K4247" t="s">
        <v>24</v>
      </c>
      <c r="L4247" t="s">
        <v>36</v>
      </c>
      <c r="N4247">
        <v>26</v>
      </c>
      <c r="O4247" t="s">
        <v>4675</v>
      </c>
      <c r="P4247" t="s">
        <v>850</v>
      </c>
    </row>
    <row r="4248" spans="1:16" x14ac:dyDescent="0.55000000000000004">
      <c r="A4248" t="s">
        <v>139</v>
      </c>
      <c r="B4248" t="s">
        <v>7693</v>
      </c>
      <c r="C4248" t="s">
        <v>2095</v>
      </c>
      <c r="D4248" t="s">
        <v>3973</v>
      </c>
      <c r="E4248" t="s">
        <v>51</v>
      </c>
      <c r="F4248" t="b">
        <v>0</v>
      </c>
      <c r="G4248" t="s">
        <v>41</v>
      </c>
      <c r="H4248" s="4">
        <v>45713.829942129632</v>
      </c>
      <c r="I4248" t="b">
        <v>1</v>
      </c>
      <c r="J4248" t="b">
        <v>0</v>
      </c>
      <c r="K4248" t="s">
        <v>24</v>
      </c>
      <c r="L4248" t="s">
        <v>36</v>
      </c>
      <c r="N4248">
        <v>58.5</v>
      </c>
      <c r="O4248" t="s">
        <v>404</v>
      </c>
      <c r="P4248" t="s">
        <v>1435</v>
      </c>
    </row>
    <row r="4249" spans="1:16" x14ac:dyDescent="0.55000000000000004">
      <c r="A4249" t="s">
        <v>89</v>
      </c>
      <c r="B4249" t="s">
        <v>7501</v>
      </c>
      <c r="C4249" t="s">
        <v>44</v>
      </c>
      <c r="D4249" t="s">
        <v>3973</v>
      </c>
      <c r="E4249" t="s">
        <v>20</v>
      </c>
      <c r="F4249" t="b">
        <v>0</v>
      </c>
      <c r="G4249" t="s">
        <v>41</v>
      </c>
      <c r="H4249" s="4">
        <v>45713.83</v>
      </c>
      <c r="I4249" t="b">
        <v>0</v>
      </c>
      <c r="J4249" t="b">
        <v>0</v>
      </c>
      <c r="K4249" t="s">
        <v>24</v>
      </c>
      <c r="L4249" t="s">
        <v>22</v>
      </c>
      <c r="M4249">
        <v>144000</v>
      </c>
      <c r="O4249" t="s">
        <v>7502</v>
      </c>
      <c r="P4249" t="s">
        <v>7503</v>
      </c>
    </row>
    <row r="4250" spans="1:16" x14ac:dyDescent="0.55000000000000004">
      <c r="A4250" t="s">
        <v>89</v>
      </c>
      <c r="B4250" t="s">
        <v>7501</v>
      </c>
      <c r="C4250" t="s">
        <v>44</v>
      </c>
      <c r="D4250" t="s">
        <v>3973</v>
      </c>
      <c r="E4250" t="s">
        <v>20</v>
      </c>
      <c r="F4250" t="b">
        <v>0</v>
      </c>
      <c r="G4250" t="s">
        <v>41</v>
      </c>
      <c r="H4250" s="4">
        <v>45713.83</v>
      </c>
      <c r="I4250" t="b">
        <v>0</v>
      </c>
      <c r="J4250" t="b">
        <v>0</v>
      </c>
      <c r="K4250" t="s">
        <v>24</v>
      </c>
      <c r="L4250" t="s">
        <v>22</v>
      </c>
      <c r="M4250">
        <v>144000</v>
      </c>
      <c r="O4250" t="s">
        <v>7502</v>
      </c>
      <c r="P4250" t="s">
        <v>7503</v>
      </c>
    </row>
    <row r="4251" spans="1:16" x14ac:dyDescent="0.55000000000000004">
      <c r="A4251" t="s">
        <v>89</v>
      </c>
      <c r="B4251" t="s">
        <v>285</v>
      </c>
      <c r="C4251" t="s">
        <v>622</v>
      </c>
      <c r="D4251" t="s">
        <v>3973</v>
      </c>
      <c r="E4251" t="s">
        <v>20</v>
      </c>
      <c r="F4251" t="b">
        <v>0</v>
      </c>
      <c r="G4251" t="s">
        <v>35</v>
      </c>
      <c r="H4251" s="4">
        <v>45713.830196759263</v>
      </c>
      <c r="I4251" t="b">
        <v>0</v>
      </c>
      <c r="J4251" t="b">
        <v>0</v>
      </c>
      <c r="K4251" t="s">
        <v>24</v>
      </c>
      <c r="L4251" t="s">
        <v>22</v>
      </c>
      <c r="M4251">
        <v>110000</v>
      </c>
      <c r="O4251" t="s">
        <v>7694</v>
      </c>
      <c r="P4251" t="s">
        <v>138</v>
      </c>
    </row>
    <row r="4252" spans="1:16" x14ac:dyDescent="0.55000000000000004">
      <c r="A4252" t="s">
        <v>2</v>
      </c>
      <c r="B4252" t="s">
        <v>7695</v>
      </c>
      <c r="C4252" t="s">
        <v>7696</v>
      </c>
      <c r="D4252" t="s">
        <v>3973</v>
      </c>
      <c r="E4252" t="s">
        <v>20</v>
      </c>
      <c r="F4252" t="b">
        <v>0</v>
      </c>
      <c r="G4252" t="s">
        <v>35</v>
      </c>
      <c r="H4252" s="4">
        <v>45713.83148148148</v>
      </c>
      <c r="I4252" t="b">
        <v>0</v>
      </c>
      <c r="J4252" t="b">
        <v>1</v>
      </c>
      <c r="K4252" t="s">
        <v>24</v>
      </c>
      <c r="L4252" t="s">
        <v>22</v>
      </c>
      <c r="M4252">
        <v>100050</v>
      </c>
      <c r="O4252" t="s">
        <v>7697</v>
      </c>
      <c r="P4252" t="s">
        <v>2131</v>
      </c>
    </row>
    <row r="4253" spans="1:16" x14ac:dyDescent="0.55000000000000004">
      <c r="A4253" t="s">
        <v>40</v>
      </c>
      <c r="B4253" t="s">
        <v>3275</v>
      </c>
      <c r="C4253" t="s">
        <v>2080</v>
      </c>
      <c r="D4253" t="s">
        <v>3973</v>
      </c>
      <c r="E4253" t="s">
        <v>20</v>
      </c>
      <c r="F4253" t="b">
        <v>0</v>
      </c>
      <c r="G4253" t="s">
        <v>35</v>
      </c>
      <c r="H4253" s="4">
        <v>45713.831493055557</v>
      </c>
      <c r="I4253" t="b">
        <v>0</v>
      </c>
      <c r="J4253" t="b">
        <v>0</v>
      </c>
      <c r="K4253" t="s">
        <v>24</v>
      </c>
      <c r="L4253" t="s">
        <v>22</v>
      </c>
      <c r="M4253">
        <v>135000</v>
      </c>
      <c r="O4253" t="s">
        <v>3069</v>
      </c>
      <c r="P4253" t="s">
        <v>7698</v>
      </c>
    </row>
    <row r="4254" spans="1:16" x14ac:dyDescent="0.55000000000000004">
      <c r="A4254" t="s">
        <v>40</v>
      </c>
      <c r="B4254" t="s">
        <v>7699</v>
      </c>
      <c r="C4254" t="s">
        <v>179</v>
      </c>
      <c r="D4254" t="s">
        <v>3973</v>
      </c>
      <c r="E4254" t="s">
        <v>20</v>
      </c>
      <c r="F4254" t="b">
        <v>0</v>
      </c>
      <c r="G4254" t="s">
        <v>30</v>
      </c>
      <c r="H4254" s="4">
        <v>45713.831863425927</v>
      </c>
      <c r="I4254" t="b">
        <v>0</v>
      </c>
      <c r="J4254" t="b">
        <v>1</v>
      </c>
      <c r="K4254" t="s">
        <v>24</v>
      </c>
      <c r="L4254" t="s">
        <v>22</v>
      </c>
      <c r="M4254">
        <v>139105</v>
      </c>
      <c r="O4254" t="s">
        <v>1856</v>
      </c>
      <c r="P4254" t="s">
        <v>2720</v>
      </c>
    </row>
    <row r="4255" spans="1:16" x14ac:dyDescent="0.55000000000000004">
      <c r="A4255" t="s">
        <v>40</v>
      </c>
      <c r="B4255" t="s">
        <v>57</v>
      </c>
      <c r="C4255" t="s">
        <v>179</v>
      </c>
      <c r="D4255" t="s">
        <v>3973</v>
      </c>
      <c r="E4255" t="s">
        <v>20</v>
      </c>
      <c r="F4255" t="b">
        <v>0</v>
      </c>
      <c r="G4255" t="s">
        <v>52</v>
      </c>
      <c r="H4255" s="4">
        <v>45713.832152777781</v>
      </c>
      <c r="I4255" t="b">
        <v>0</v>
      </c>
      <c r="J4255" t="b">
        <v>1</v>
      </c>
      <c r="K4255" t="s">
        <v>24</v>
      </c>
      <c r="L4255" t="s">
        <v>22</v>
      </c>
      <c r="M4255">
        <v>139105</v>
      </c>
      <c r="O4255" t="s">
        <v>1856</v>
      </c>
      <c r="P4255" t="s">
        <v>2720</v>
      </c>
    </row>
    <row r="4256" spans="1:16" x14ac:dyDescent="0.55000000000000004">
      <c r="A4256" t="s">
        <v>40</v>
      </c>
      <c r="B4256" t="s">
        <v>57</v>
      </c>
      <c r="C4256" t="s">
        <v>179</v>
      </c>
      <c r="D4256" t="s">
        <v>3973</v>
      </c>
      <c r="E4256" t="s">
        <v>20</v>
      </c>
      <c r="F4256" t="b">
        <v>0</v>
      </c>
      <c r="G4256" t="s">
        <v>52</v>
      </c>
      <c r="H4256" s="4">
        <v>45713.832152777781</v>
      </c>
      <c r="I4256" t="b">
        <v>0</v>
      </c>
      <c r="J4256" t="b">
        <v>1</v>
      </c>
      <c r="K4256" t="s">
        <v>24</v>
      </c>
      <c r="L4256" t="s">
        <v>22</v>
      </c>
      <c r="M4256">
        <v>139105</v>
      </c>
      <c r="O4256" t="s">
        <v>1856</v>
      </c>
      <c r="P4256" t="s">
        <v>2720</v>
      </c>
    </row>
    <row r="4257" spans="1:16" x14ac:dyDescent="0.55000000000000004">
      <c r="A4257" t="s">
        <v>0</v>
      </c>
      <c r="B4257" t="s">
        <v>7504</v>
      </c>
      <c r="C4257" t="s">
        <v>203</v>
      </c>
      <c r="D4257" t="s">
        <v>3973</v>
      </c>
      <c r="E4257" t="s">
        <v>20</v>
      </c>
      <c r="F4257" t="b">
        <v>0</v>
      </c>
      <c r="G4257" t="s">
        <v>23</v>
      </c>
      <c r="H4257" s="4">
        <v>45713.832256944443</v>
      </c>
      <c r="I4257" t="b">
        <v>1</v>
      </c>
      <c r="J4257" t="b">
        <v>1</v>
      </c>
      <c r="K4257" t="s">
        <v>24</v>
      </c>
      <c r="L4257" t="s">
        <v>22</v>
      </c>
      <c r="M4257">
        <v>85000</v>
      </c>
      <c r="O4257" t="s">
        <v>4675</v>
      </c>
      <c r="P4257" t="s">
        <v>204</v>
      </c>
    </row>
    <row r="4258" spans="1:16" x14ac:dyDescent="0.55000000000000004">
      <c r="A4258" t="s">
        <v>0</v>
      </c>
      <c r="B4258" t="s">
        <v>7565</v>
      </c>
      <c r="C4258" t="s">
        <v>1894</v>
      </c>
      <c r="D4258" t="s">
        <v>3973</v>
      </c>
      <c r="E4258" t="s">
        <v>20</v>
      </c>
      <c r="F4258" t="b">
        <v>0</v>
      </c>
      <c r="G4258" t="s">
        <v>41</v>
      </c>
      <c r="H4258" s="4">
        <v>45713.833657407413</v>
      </c>
      <c r="I4258" t="b">
        <v>0</v>
      </c>
      <c r="J4258" t="b">
        <v>0</v>
      </c>
      <c r="K4258" t="s">
        <v>24</v>
      </c>
      <c r="L4258" t="s">
        <v>22</v>
      </c>
      <c r="M4258">
        <v>83500</v>
      </c>
      <c r="O4258" t="s">
        <v>5522</v>
      </c>
      <c r="P4258" t="s">
        <v>2715</v>
      </c>
    </row>
    <row r="4259" spans="1:16" x14ac:dyDescent="0.55000000000000004">
      <c r="A4259" t="s">
        <v>0</v>
      </c>
      <c r="B4259" t="s">
        <v>1219</v>
      </c>
      <c r="C4259" t="s">
        <v>64</v>
      </c>
      <c r="D4259" t="s">
        <v>6851</v>
      </c>
      <c r="E4259" t="s">
        <v>20</v>
      </c>
      <c r="F4259" t="b">
        <v>0</v>
      </c>
      <c r="G4259" t="s">
        <v>52</v>
      </c>
      <c r="H4259" s="4">
        <v>45713.834317129629</v>
      </c>
      <c r="I4259" t="b">
        <v>1</v>
      </c>
      <c r="J4259" t="b">
        <v>0</v>
      </c>
      <c r="K4259" t="s">
        <v>24</v>
      </c>
      <c r="L4259" t="s">
        <v>36</v>
      </c>
      <c r="N4259">
        <v>37.5</v>
      </c>
      <c r="O4259" t="s">
        <v>131</v>
      </c>
      <c r="P4259" t="s">
        <v>1463</v>
      </c>
    </row>
    <row r="4260" spans="1:16" x14ac:dyDescent="0.55000000000000004">
      <c r="A4260" t="s">
        <v>0</v>
      </c>
      <c r="B4260" t="s">
        <v>7505</v>
      </c>
      <c r="C4260" t="s">
        <v>2015</v>
      </c>
      <c r="D4260" t="s">
        <v>3973</v>
      </c>
      <c r="E4260" t="s">
        <v>51</v>
      </c>
      <c r="F4260" t="b">
        <v>0</v>
      </c>
      <c r="G4260" t="s">
        <v>27</v>
      </c>
      <c r="H4260" s="4">
        <v>45713.834456018521</v>
      </c>
      <c r="I4260" t="b">
        <v>0</v>
      </c>
      <c r="J4260" t="b">
        <v>0</v>
      </c>
      <c r="K4260" t="s">
        <v>24</v>
      </c>
      <c r="L4260" t="s">
        <v>36</v>
      </c>
      <c r="N4260">
        <v>30</v>
      </c>
      <c r="O4260" t="s">
        <v>1137</v>
      </c>
      <c r="P4260" t="s">
        <v>1687</v>
      </c>
    </row>
    <row r="4261" spans="1:16" x14ac:dyDescent="0.55000000000000004">
      <c r="A4261" t="s">
        <v>0</v>
      </c>
      <c r="B4261" t="s">
        <v>1632</v>
      </c>
      <c r="C4261" t="s">
        <v>967</v>
      </c>
      <c r="D4261" t="s">
        <v>3973</v>
      </c>
      <c r="E4261" t="s">
        <v>20</v>
      </c>
      <c r="F4261" t="b">
        <v>0</v>
      </c>
      <c r="G4261" t="s">
        <v>27</v>
      </c>
      <c r="H4261" s="4">
        <v>45713.834837962961</v>
      </c>
      <c r="I4261" t="b">
        <v>1</v>
      </c>
      <c r="J4261" t="b">
        <v>0</v>
      </c>
      <c r="K4261" t="s">
        <v>24</v>
      </c>
      <c r="L4261" t="s">
        <v>22</v>
      </c>
      <c r="M4261">
        <v>105000</v>
      </c>
      <c r="O4261" t="s">
        <v>482</v>
      </c>
      <c r="P4261" t="s">
        <v>7546</v>
      </c>
    </row>
    <row r="4262" spans="1:16" x14ac:dyDescent="0.55000000000000004">
      <c r="A4262" t="s">
        <v>19</v>
      </c>
      <c r="B4262" t="s">
        <v>7551</v>
      </c>
      <c r="C4262" t="s">
        <v>559</v>
      </c>
      <c r="D4262" t="s">
        <v>3957</v>
      </c>
      <c r="E4262" t="s">
        <v>20</v>
      </c>
      <c r="F4262" t="b">
        <v>0</v>
      </c>
      <c r="G4262" t="s">
        <v>27</v>
      </c>
      <c r="H4262" s="4">
        <v>45713.835057870368</v>
      </c>
      <c r="I4262" t="b">
        <v>0</v>
      </c>
      <c r="J4262" t="b">
        <v>1</v>
      </c>
      <c r="K4262" t="s">
        <v>24</v>
      </c>
      <c r="L4262" t="s">
        <v>36</v>
      </c>
      <c r="N4262">
        <v>37.514999389648438</v>
      </c>
      <c r="O4262" t="s">
        <v>7552</v>
      </c>
      <c r="P4262" t="s">
        <v>7553</v>
      </c>
    </row>
    <row r="4263" spans="1:16" x14ac:dyDescent="0.55000000000000004">
      <c r="A4263" t="s">
        <v>0</v>
      </c>
      <c r="B4263" t="s">
        <v>7506</v>
      </c>
      <c r="C4263" t="s">
        <v>966</v>
      </c>
      <c r="D4263" t="s">
        <v>3957</v>
      </c>
      <c r="E4263" t="s">
        <v>20</v>
      </c>
      <c r="F4263" t="b">
        <v>0</v>
      </c>
      <c r="G4263" t="s">
        <v>30</v>
      </c>
      <c r="H4263" s="4">
        <v>45713.836087962962</v>
      </c>
      <c r="I4263" t="b">
        <v>0</v>
      </c>
      <c r="J4263" t="b">
        <v>0</v>
      </c>
      <c r="K4263" t="s">
        <v>24</v>
      </c>
      <c r="L4263" t="s">
        <v>36</v>
      </c>
      <c r="N4263">
        <v>25</v>
      </c>
      <c r="O4263" t="s">
        <v>7507</v>
      </c>
      <c r="P4263" t="s">
        <v>7508</v>
      </c>
    </row>
    <row r="4264" spans="1:16" x14ac:dyDescent="0.55000000000000004">
      <c r="A4264" t="s">
        <v>0</v>
      </c>
      <c r="B4264" t="s">
        <v>7700</v>
      </c>
      <c r="C4264" t="s">
        <v>7701</v>
      </c>
      <c r="D4264" t="s">
        <v>3957</v>
      </c>
      <c r="E4264" t="s">
        <v>20</v>
      </c>
      <c r="F4264" t="b">
        <v>0</v>
      </c>
      <c r="G4264" t="s">
        <v>23</v>
      </c>
      <c r="H4264" s="4">
        <v>45713.84412037037</v>
      </c>
      <c r="I4264" t="b">
        <v>0</v>
      </c>
      <c r="J4264" t="b">
        <v>1</v>
      </c>
      <c r="K4264" t="s">
        <v>24</v>
      </c>
      <c r="L4264" t="s">
        <v>36</v>
      </c>
      <c r="N4264">
        <v>22.694999694824219</v>
      </c>
      <c r="O4264" t="s">
        <v>2546</v>
      </c>
      <c r="P4264" t="s">
        <v>7702</v>
      </c>
    </row>
    <row r="4265" spans="1:16" x14ac:dyDescent="0.55000000000000004">
      <c r="A4265" t="s">
        <v>89</v>
      </c>
      <c r="B4265" t="s">
        <v>7703</v>
      </c>
      <c r="C4265" t="s">
        <v>203</v>
      </c>
      <c r="D4265" t="s">
        <v>3973</v>
      </c>
      <c r="E4265" t="s">
        <v>51</v>
      </c>
      <c r="F4265" t="b">
        <v>0</v>
      </c>
      <c r="G4265" t="s">
        <v>23</v>
      </c>
      <c r="H4265" s="4">
        <v>45713.844293981478</v>
      </c>
      <c r="I4265" t="b">
        <v>1</v>
      </c>
      <c r="J4265" t="b">
        <v>1</v>
      </c>
      <c r="K4265" t="s">
        <v>24</v>
      </c>
      <c r="L4265" t="s">
        <v>36</v>
      </c>
      <c r="N4265">
        <v>62</v>
      </c>
      <c r="O4265" t="s">
        <v>144</v>
      </c>
      <c r="P4265" t="s">
        <v>7704</v>
      </c>
    </row>
    <row r="4266" spans="1:16" x14ac:dyDescent="0.55000000000000004">
      <c r="A4266" t="s">
        <v>0</v>
      </c>
      <c r="B4266" t="s">
        <v>3005</v>
      </c>
      <c r="C4266" t="s">
        <v>203</v>
      </c>
      <c r="D4266" t="s">
        <v>3973</v>
      </c>
      <c r="E4266" t="s">
        <v>20</v>
      </c>
      <c r="F4266" t="b">
        <v>0</v>
      </c>
      <c r="G4266" t="s">
        <v>23</v>
      </c>
      <c r="H4266" s="4">
        <v>45713.868854166663</v>
      </c>
      <c r="I4266" t="b">
        <v>1</v>
      </c>
      <c r="J4266" t="b">
        <v>1</v>
      </c>
      <c r="K4266" t="s">
        <v>24</v>
      </c>
      <c r="L4266" t="s">
        <v>36</v>
      </c>
      <c r="N4266">
        <v>19</v>
      </c>
      <c r="O4266" t="s">
        <v>4344</v>
      </c>
      <c r="P4266" t="s">
        <v>7509</v>
      </c>
    </row>
    <row r="4267" spans="1:16" x14ac:dyDescent="0.55000000000000004">
      <c r="A4267" t="s">
        <v>25</v>
      </c>
      <c r="B4267" t="s">
        <v>7705</v>
      </c>
      <c r="C4267" t="s">
        <v>82</v>
      </c>
      <c r="D4267" t="s">
        <v>3973</v>
      </c>
      <c r="E4267" t="s">
        <v>20</v>
      </c>
      <c r="F4267" t="b">
        <v>0</v>
      </c>
      <c r="G4267" t="s">
        <v>27</v>
      </c>
      <c r="H4267" s="4">
        <v>45713.871145833327</v>
      </c>
      <c r="I4267" t="b">
        <v>0</v>
      </c>
      <c r="J4267" t="b">
        <v>0</v>
      </c>
      <c r="K4267" t="s">
        <v>24</v>
      </c>
      <c r="L4267" t="s">
        <v>22</v>
      </c>
      <c r="M4267">
        <v>140000</v>
      </c>
      <c r="O4267" t="s">
        <v>1560</v>
      </c>
      <c r="P4267" t="s">
        <v>7706</v>
      </c>
    </row>
    <row r="4268" spans="1:16" x14ac:dyDescent="0.55000000000000004">
      <c r="A4268" t="s">
        <v>0</v>
      </c>
      <c r="B4268" t="s">
        <v>7510</v>
      </c>
      <c r="C4268" t="s">
        <v>985</v>
      </c>
      <c r="D4268" t="s">
        <v>4328</v>
      </c>
      <c r="E4268" t="s">
        <v>20</v>
      </c>
      <c r="F4268" t="b">
        <v>0</v>
      </c>
      <c r="G4268" t="s">
        <v>27</v>
      </c>
      <c r="H4268" s="4">
        <v>45713.871157407397</v>
      </c>
      <c r="I4268" t="b">
        <v>0</v>
      </c>
      <c r="J4268" t="b">
        <v>1</v>
      </c>
      <c r="K4268" t="s">
        <v>24</v>
      </c>
      <c r="L4268" t="s">
        <v>22</v>
      </c>
      <c r="M4268">
        <v>120000</v>
      </c>
      <c r="O4268" t="s">
        <v>7511</v>
      </c>
    </row>
    <row r="4269" spans="1:16" x14ac:dyDescent="0.55000000000000004">
      <c r="A4269" t="s">
        <v>0</v>
      </c>
      <c r="B4269" t="s">
        <v>7510</v>
      </c>
      <c r="C4269" t="s">
        <v>985</v>
      </c>
      <c r="D4269" t="s">
        <v>4328</v>
      </c>
      <c r="E4269" t="s">
        <v>20</v>
      </c>
      <c r="F4269" t="b">
        <v>0</v>
      </c>
      <c r="G4269" t="s">
        <v>27</v>
      </c>
      <c r="H4269" s="4">
        <v>45713.871157407397</v>
      </c>
      <c r="I4269" t="b">
        <v>0</v>
      </c>
      <c r="J4269" t="b">
        <v>1</v>
      </c>
      <c r="K4269" t="s">
        <v>24</v>
      </c>
      <c r="L4269" t="s">
        <v>22</v>
      </c>
      <c r="M4269">
        <v>120000</v>
      </c>
      <c r="O4269" t="s">
        <v>7511</v>
      </c>
    </row>
    <row r="4270" spans="1:16" x14ac:dyDescent="0.55000000000000004">
      <c r="A4270" t="s">
        <v>40</v>
      </c>
      <c r="B4270" t="s">
        <v>40</v>
      </c>
      <c r="C4270" t="s">
        <v>981</v>
      </c>
      <c r="D4270" t="s">
        <v>3600</v>
      </c>
      <c r="E4270" t="s">
        <v>20</v>
      </c>
      <c r="F4270" t="b">
        <v>0</v>
      </c>
      <c r="G4270" t="s">
        <v>35</v>
      </c>
      <c r="H4270" s="4">
        <v>45713.87295138889</v>
      </c>
      <c r="I4270" t="b">
        <v>0</v>
      </c>
      <c r="J4270" t="b">
        <v>0</v>
      </c>
      <c r="K4270" t="s">
        <v>24</v>
      </c>
      <c r="L4270" t="s">
        <v>22</v>
      </c>
      <c r="M4270">
        <v>242000</v>
      </c>
      <c r="O4270" t="s">
        <v>1454</v>
      </c>
      <c r="P4270" t="s">
        <v>7707</v>
      </c>
    </row>
    <row r="4271" spans="1:16" x14ac:dyDescent="0.55000000000000004">
      <c r="A4271" t="s">
        <v>40</v>
      </c>
      <c r="B4271" t="s">
        <v>7708</v>
      </c>
      <c r="C4271" t="s">
        <v>386</v>
      </c>
      <c r="D4271" t="s">
        <v>3600</v>
      </c>
      <c r="E4271" t="s">
        <v>20</v>
      </c>
      <c r="F4271" t="b">
        <v>0</v>
      </c>
      <c r="G4271" t="s">
        <v>35</v>
      </c>
      <c r="H4271" s="4">
        <v>45713.872986111113</v>
      </c>
      <c r="I4271" t="b">
        <v>0</v>
      </c>
      <c r="J4271" t="b">
        <v>1</v>
      </c>
      <c r="K4271" t="s">
        <v>24</v>
      </c>
      <c r="L4271" t="s">
        <v>22</v>
      </c>
      <c r="M4271">
        <v>256000</v>
      </c>
      <c r="O4271" t="s">
        <v>7709</v>
      </c>
      <c r="P4271" t="s">
        <v>7710</v>
      </c>
    </row>
    <row r="4272" spans="1:16" x14ac:dyDescent="0.55000000000000004">
      <c r="A4272" t="s">
        <v>2</v>
      </c>
      <c r="B4272" t="s">
        <v>7711</v>
      </c>
      <c r="C4272" t="s">
        <v>2152</v>
      </c>
      <c r="D4272" t="s">
        <v>3828</v>
      </c>
      <c r="E4272" t="s">
        <v>20</v>
      </c>
      <c r="F4272" t="b">
        <v>0</v>
      </c>
      <c r="G4272" t="s">
        <v>35</v>
      </c>
      <c r="H4272" s="4">
        <v>45713.87300925926</v>
      </c>
      <c r="I4272" t="b">
        <v>0</v>
      </c>
      <c r="J4272" t="b">
        <v>1</v>
      </c>
      <c r="K4272" t="s">
        <v>24</v>
      </c>
      <c r="L4272" t="s">
        <v>22</v>
      </c>
      <c r="M4272">
        <v>105000</v>
      </c>
      <c r="O4272" t="s">
        <v>7712</v>
      </c>
      <c r="P4272" t="s">
        <v>7713</v>
      </c>
    </row>
    <row r="4273" spans="1:16" x14ac:dyDescent="0.55000000000000004">
      <c r="A4273" t="s">
        <v>2</v>
      </c>
      <c r="B4273" t="s">
        <v>2171</v>
      </c>
      <c r="C4273" t="s">
        <v>24</v>
      </c>
      <c r="D4273" t="s">
        <v>3973</v>
      </c>
      <c r="E4273" t="s">
        <v>20</v>
      </c>
      <c r="F4273" t="b">
        <v>0</v>
      </c>
      <c r="G4273" t="s">
        <v>35</v>
      </c>
      <c r="H4273" s="4">
        <v>45713.87300925926</v>
      </c>
      <c r="I4273" t="b">
        <v>0</v>
      </c>
      <c r="J4273" t="b">
        <v>0</v>
      </c>
      <c r="K4273" t="s">
        <v>24</v>
      </c>
      <c r="L4273" t="s">
        <v>22</v>
      </c>
      <c r="M4273">
        <v>94500</v>
      </c>
      <c r="O4273" t="s">
        <v>7697</v>
      </c>
      <c r="P4273" t="s">
        <v>7714</v>
      </c>
    </row>
    <row r="4274" spans="1:16" x14ac:dyDescent="0.55000000000000004">
      <c r="A4274" t="s">
        <v>2</v>
      </c>
      <c r="B4274" t="s">
        <v>7715</v>
      </c>
      <c r="C4274" t="s">
        <v>166</v>
      </c>
      <c r="D4274" t="s">
        <v>2208</v>
      </c>
      <c r="E4274" t="s">
        <v>20</v>
      </c>
      <c r="F4274" t="b">
        <v>0</v>
      </c>
      <c r="G4274" t="s">
        <v>35</v>
      </c>
      <c r="H4274" s="4">
        <v>45713.873020833344</v>
      </c>
      <c r="I4274" t="b">
        <v>0</v>
      </c>
      <c r="J4274" t="b">
        <v>0</v>
      </c>
      <c r="K4274" t="s">
        <v>24</v>
      </c>
      <c r="L4274" t="s">
        <v>22</v>
      </c>
      <c r="M4274">
        <v>157500</v>
      </c>
      <c r="O4274" t="s">
        <v>7716</v>
      </c>
      <c r="P4274" t="s">
        <v>7717</v>
      </c>
    </row>
    <row r="4275" spans="1:16" x14ac:dyDescent="0.55000000000000004">
      <c r="A4275" t="s">
        <v>2</v>
      </c>
      <c r="B4275" t="s">
        <v>7718</v>
      </c>
      <c r="C4275" t="s">
        <v>39</v>
      </c>
      <c r="D4275" t="s">
        <v>3600</v>
      </c>
      <c r="E4275" t="s">
        <v>20</v>
      </c>
      <c r="F4275" t="b">
        <v>1</v>
      </c>
      <c r="G4275" t="s">
        <v>35</v>
      </c>
      <c r="H4275" s="4">
        <v>45713.873055555552</v>
      </c>
      <c r="I4275" t="b">
        <v>0</v>
      </c>
      <c r="J4275" t="b">
        <v>1</v>
      </c>
      <c r="K4275" t="s">
        <v>24</v>
      </c>
      <c r="L4275" t="s">
        <v>22</v>
      </c>
      <c r="M4275">
        <v>188000</v>
      </c>
      <c r="O4275" t="s">
        <v>3886</v>
      </c>
      <c r="P4275" t="s">
        <v>7719</v>
      </c>
    </row>
    <row r="4276" spans="1:16" x14ac:dyDescent="0.55000000000000004">
      <c r="A4276" t="s">
        <v>2</v>
      </c>
      <c r="B4276" t="s">
        <v>7720</v>
      </c>
      <c r="C4276" t="s">
        <v>82</v>
      </c>
      <c r="D4276" t="s">
        <v>3973</v>
      </c>
      <c r="E4276" t="s">
        <v>20</v>
      </c>
      <c r="F4276" t="b">
        <v>0</v>
      </c>
      <c r="G4276" t="s">
        <v>35</v>
      </c>
      <c r="H4276" s="4">
        <v>45713.873182870368</v>
      </c>
      <c r="I4276" t="b">
        <v>0</v>
      </c>
      <c r="J4276" t="b">
        <v>1</v>
      </c>
      <c r="K4276" t="s">
        <v>24</v>
      </c>
      <c r="L4276" t="s">
        <v>22</v>
      </c>
      <c r="M4276">
        <v>152500</v>
      </c>
      <c r="O4276" t="s">
        <v>7721</v>
      </c>
      <c r="P4276" t="s">
        <v>7722</v>
      </c>
    </row>
    <row r="4277" spans="1:16" x14ac:dyDescent="0.55000000000000004">
      <c r="A4277" t="s">
        <v>0</v>
      </c>
      <c r="B4277" t="s">
        <v>7525</v>
      </c>
      <c r="C4277" t="s">
        <v>372</v>
      </c>
      <c r="D4277" t="s">
        <v>2208</v>
      </c>
      <c r="E4277" t="s">
        <v>20</v>
      </c>
      <c r="F4277" t="b">
        <v>0</v>
      </c>
      <c r="G4277" t="s">
        <v>27</v>
      </c>
      <c r="H4277" s="4">
        <v>45713.874988425923</v>
      </c>
      <c r="I4277" t="b">
        <v>0</v>
      </c>
      <c r="J4277" t="b">
        <v>0</v>
      </c>
      <c r="K4277" t="s">
        <v>24</v>
      </c>
      <c r="L4277" t="s">
        <v>22</v>
      </c>
      <c r="M4277">
        <v>82500</v>
      </c>
      <c r="O4277" t="s">
        <v>7526</v>
      </c>
      <c r="P4277" t="s">
        <v>7527</v>
      </c>
    </row>
    <row r="4278" spans="1:16" x14ac:dyDescent="0.55000000000000004">
      <c r="A4278" t="s">
        <v>191</v>
      </c>
      <c r="B4278" t="s">
        <v>7566</v>
      </c>
      <c r="C4278" t="s">
        <v>2883</v>
      </c>
      <c r="D4278" t="s">
        <v>3973</v>
      </c>
      <c r="E4278" t="s">
        <v>51</v>
      </c>
      <c r="F4278" t="b">
        <v>0</v>
      </c>
      <c r="G4278" t="s">
        <v>30</v>
      </c>
      <c r="H4278" s="4">
        <v>45713.875763888893</v>
      </c>
      <c r="I4278" t="b">
        <v>0</v>
      </c>
      <c r="J4278" t="b">
        <v>1</v>
      </c>
      <c r="K4278" t="s">
        <v>24</v>
      </c>
      <c r="L4278" t="s">
        <v>36</v>
      </c>
      <c r="N4278">
        <v>50</v>
      </c>
      <c r="O4278" t="s">
        <v>2434</v>
      </c>
      <c r="P4278" t="s">
        <v>7567</v>
      </c>
    </row>
    <row r="4279" spans="1:16" x14ac:dyDescent="0.55000000000000004">
      <c r="A4279" t="s">
        <v>2</v>
      </c>
      <c r="B4279" t="s">
        <v>7512</v>
      </c>
      <c r="C4279" t="s">
        <v>24</v>
      </c>
      <c r="D4279" t="s">
        <v>4035</v>
      </c>
      <c r="E4279" t="s">
        <v>20</v>
      </c>
      <c r="F4279" t="b">
        <v>0</v>
      </c>
      <c r="G4279" t="s">
        <v>41</v>
      </c>
      <c r="H4279" s="4">
        <v>45713.877106481479</v>
      </c>
      <c r="I4279" t="b">
        <v>1</v>
      </c>
      <c r="J4279" t="b">
        <v>1</v>
      </c>
      <c r="K4279" t="s">
        <v>24</v>
      </c>
      <c r="L4279" t="s">
        <v>22</v>
      </c>
      <c r="M4279">
        <v>125000</v>
      </c>
      <c r="O4279" t="s">
        <v>1831</v>
      </c>
      <c r="P4279" t="s">
        <v>7513</v>
      </c>
    </row>
    <row r="4280" spans="1:16" x14ac:dyDescent="0.55000000000000004">
      <c r="A4280" t="s">
        <v>0</v>
      </c>
      <c r="B4280" t="s">
        <v>288</v>
      </c>
      <c r="C4280" t="s">
        <v>7723</v>
      </c>
      <c r="D4280" t="s">
        <v>3828</v>
      </c>
      <c r="E4280" t="s">
        <v>20</v>
      </c>
      <c r="F4280" t="b">
        <v>0</v>
      </c>
      <c r="G4280" t="s">
        <v>27</v>
      </c>
      <c r="H4280" s="4">
        <v>45713.912905092591</v>
      </c>
      <c r="I4280" t="b">
        <v>0</v>
      </c>
      <c r="J4280" t="b">
        <v>1</v>
      </c>
      <c r="K4280" t="s">
        <v>24</v>
      </c>
      <c r="L4280" t="s">
        <v>22</v>
      </c>
      <c r="M4280">
        <v>100667.734375</v>
      </c>
      <c r="O4280" t="s">
        <v>7724</v>
      </c>
      <c r="P4280" t="s">
        <v>7725</v>
      </c>
    </row>
    <row r="4281" spans="1:16" x14ac:dyDescent="0.55000000000000004">
      <c r="A4281" t="s">
        <v>1</v>
      </c>
      <c r="B4281" t="s">
        <v>1570</v>
      </c>
      <c r="C4281" t="s">
        <v>153</v>
      </c>
      <c r="D4281" t="s">
        <v>3973</v>
      </c>
      <c r="E4281" t="s">
        <v>20</v>
      </c>
      <c r="F4281" t="b">
        <v>0</v>
      </c>
      <c r="G4281" t="s">
        <v>27</v>
      </c>
      <c r="H4281" s="4">
        <v>45713.91306712963</v>
      </c>
      <c r="I4281" t="b">
        <v>0</v>
      </c>
      <c r="J4281" t="b">
        <v>1</v>
      </c>
      <c r="K4281" t="s">
        <v>24</v>
      </c>
      <c r="L4281" t="s">
        <v>22</v>
      </c>
      <c r="M4281">
        <v>123800</v>
      </c>
      <c r="O4281" t="s">
        <v>173</v>
      </c>
      <c r="P4281" t="s">
        <v>700</v>
      </c>
    </row>
    <row r="4282" spans="1:16" x14ac:dyDescent="0.55000000000000004">
      <c r="A4282" t="s">
        <v>2</v>
      </c>
      <c r="B4282" t="s">
        <v>2171</v>
      </c>
      <c r="C4282" t="s">
        <v>966</v>
      </c>
      <c r="D4282" t="s">
        <v>3973</v>
      </c>
      <c r="E4282" t="s">
        <v>20</v>
      </c>
      <c r="F4282" t="b">
        <v>0</v>
      </c>
      <c r="G4282" t="s">
        <v>30</v>
      </c>
      <c r="H4282" s="4">
        <v>45713.914259259262</v>
      </c>
      <c r="I4282" t="b">
        <v>0</v>
      </c>
      <c r="J4282" t="b">
        <v>0</v>
      </c>
      <c r="K4282" t="s">
        <v>24</v>
      </c>
      <c r="L4282" t="s">
        <v>22</v>
      </c>
      <c r="M4282">
        <v>94500</v>
      </c>
      <c r="O4282" t="s">
        <v>7697</v>
      </c>
      <c r="P4282" t="s">
        <v>7714</v>
      </c>
    </row>
    <row r="4283" spans="1:16" x14ac:dyDescent="0.55000000000000004">
      <c r="A4283" t="s">
        <v>2</v>
      </c>
      <c r="B4283" t="s">
        <v>7726</v>
      </c>
      <c r="C4283" t="s">
        <v>3926</v>
      </c>
      <c r="D4283" t="s">
        <v>3973</v>
      </c>
      <c r="E4283" t="s">
        <v>20</v>
      </c>
      <c r="F4283" t="b">
        <v>0</v>
      </c>
      <c r="G4283" t="s">
        <v>35</v>
      </c>
      <c r="H4283" s="4">
        <v>45713.914826388893</v>
      </c>
      <c r="I4283" t="b">
        <v>0</v>
      </c>
      <c r="J4283" t="b">
        <v>0</v>
      </c>
      <c r="K4283" t="s">
        <v>24</v>
      </c>
      <c r="L4283" t="s">
        <v>22</v>
      </c>
      <c r="M4283">
        <v>95000</v>
      </c>
      <c r="O4283" t="s">
        <v>4325</v>
      </c>
      <c r="P4283" t="s">
        <v>7727</v>
      </c>
    </row>
    <row r="4284" spans="1:16" x14ac:dyDescent="0.55000000000000004">
      <c r="A4284" t="s">
        <v>0</v>
      </c>
      <c r="B4284" t="s">
        <v>7514</v>
      </c>
      <c r="C4284" t="s">
        <v>82</v>
      </c>
      <c r="D4284" t="s">
        <v>3973</v>
      </c>
      <c r="E4284" t="s">
        <v>105</v>
      </c>
      <c r="F4284" t="b">
        <v>0</v>
      </c>
      <c r="G4284" t="s">
        <v>27</v>
      </c>
      <c r="H4284" s="4">
        <v>45713.916770833333</v>
      </c>
      <c r="I4284" t="b">
        <v>0</v>
      </c>
      <c r="J4284" t="b">
        <v>0</v>
      </c>
      <c r="K4284" t="s">
        <v>24</v>
      </c>
      <c r="L4284" t="s">
        <v>36</v>
      </c>
      <c r="N4284">
        <v>15.25</v>
      </c>
      <c r="O4284" t="s">
        <v>7515</v>
      </c>
    </row>
    <row r="4285" spans="1:16" x14ac:dyDescent="0.55000000000000004">
      <c r="A4285" t="s">
        <v>2</v>
      </c>
      <c r="B4285" t="s">
        <v>4481</v>
      </c>
      <c r="C4285" t="s">
        <v>2555</v>
      </c>
      <c r="D4285" t="s">
        <v>3973</v>
      </c>
      <c r="E4285" t="s">
        <v>20</v>
      </c>
      <c r="F4285" t="b">
        <v>0</v>
      </c>
      <c r="G4285" t="s">
        <v>27</v>
      </c>
      <c r="H4285" s="4">
        <v>45713.918055555558</v>
      </c>
      <c r="I4285" t="b">
        <v>1</v>
      </c>
      <c r="J4285" t="b">
        <v>1</v>
      </c>
      <c r="K4285" t="s">
        <v>24</v>
      </c>
      <c r="L4285" t="s">
        <v>36</v>
      </c>
      <c r="N4285">
        <v>60</v>
      </c>
      <c r="O4285" t="s">
        <v>1227</v>
      </c>
      <c r="P4285" t="s">
        <v>887</v>
      </c>
    </row>
    <row r="4286" spans="1:16" x14ac:dyDescent="0.55000000000000004">
      <c r="A4286" t="s">
        <v>0</v>
      </c>
      <c r="B4286" t="s">
        <v>1632</v>
      </c>
      <c r="C4286" t="s">
        <v>116</v>
      </c>
      <c r="D4286" t="s">
        <v>3828</v>
      </c>
      <c r="E4286" t="s">
        <v>20</v>
      </c>
      <c r="F4286" t="b">
        <v>0</v>
      </c>
      <c r="G4286" t="s">
        <v>23</v>
      </c>
      <c r="H4286" s="4">
        <v>45713.927523148152</v>
      </c>
      <c r="I4286" t="b">
        <v>0</v>
      </c>
      <c r="J4286" t="b">
        <v>1</v>
      </c>
      <c r="K4286" t="s">
        <v>24</v>
      </c>
      <c r="L4286" t="s">
        <v>22</v>
      </c>
      <c r="M4286">
        <v>75000</v>
      </c>
      <c r="O4286" t="s">
        <v>1411</v>
      </c>
      <c r="P4286" t="s">
        <v>280</v>
      </c>
    </row>
    <row r="4287" spans="1:16" x14ac:dyDescent="0.55000000000000004">
      <c r="A4287" t="s">
        <v>2</v>
      </c>
      <c r="B4287" t="s">
        <v>7728</v>
      </c>
      <c r="C4287" t="s">
        <v>167</v>
      </c>
      <c r="D4287" t="s">
        <v>3973</v>
      </c>
      <c r="E4287" t="s">
        <v>51</v>
      </c>
      <c r="F4287" t="b">
        <v>0</v>
      </c>
      <c r="G4287" t="s">
        <v>23</v>
      </c>
      <c r="H4287" s="4">
        <v>45713.927997685183</v>
      </c>
      <c r="I4287" t="b">
        <v>1</v>
      </c>
      <c r="J4287" t="b">
        <v>0</v>
      </c>
      <c r="K4287" t="s">
        <v>24</v>
      </c>
      <c r="L4287" t="s">
        <v>22</v>
      </c>
      <c r="M4287">
        <v>110000</v>
      </c>
      <c r="O4287" t="s">
        <v>6571</v>
      </c>
      <c r="P4287" t="s">
        <v>286</v>
      </c>
    </row>
    <row r="4288" spans="1:16" x14ac:dyDescent="0.55000000000000004">
      <c r="A4288" t="s">
        <v>0</v>
      </c>
      <c r="B4288" t="s">
        <v>7516</v>
      </c>
      <c r="C4288" t="s">
        <v>1096</v>
      </c>
      <c r="D4288" t="s">
        <v>3828</v>
      </c>
      <c r="E4288" t="s">
        <v>20</v>
      </c>
      <c r="F4288" t="b">
        <v>0</v>
      </c>
      <c r="G4288" t="s">
        <v>27</v>
      </c>
      <c r="H4288" s="4">
        <v>45713.954479166663</v>
      </c>
      <c r="I4288" t="b">
        <v>0</v>
      </c>
      <c r="J4288" t="b">
        <v>0</v>
      </c>
      <c r="K4288" t="s">
        <v>24</v>
      </c>
      <c r="L4288" t="s">
        <v>36</v>
      </c>
      <c r="N4288">
        <v>67.360000610351563</v>
      </c>
      <c r="O4288" t="s">
        <v>7517</v>
      </c>
      <c r="P4288" t="s">
        <v>7518</v>
      </c>
    </row>
    <row r="4289" spans="1:16" x14ac:dyDescent="0.55000000000000004">
      <c r="A4289" t="s">
        <v>0</v>
      </c>
      <c r="B4289" t="s">
        <v>7516</v>
      </c>
      <c r="C4289" t="s">
        <v>1096</v>
      </c>
      <c r="D4289" t="s">
        <v>3828</v>
      </c>
      <c r="E4289" t="s">
        <v>20</v>
      </c>
      <c r="F4289" t="b">
        <v>0</v>
      </c>
      <c r="G4289" t="s">
        <v>27</v>
      </c>
      <c r="H4289" s="4">
        <v>45713.954479166663</v>
      </c>
      <c r="I4289" t="b">
        <v>0</v>
      </c>
      <c r="J4289" t="b">
        <v>0</v>
      </c>
      <c r="K4289" t="s">
        <v>24</v>
      </c>
      <c r="L4289" t="s">
        <v>36</v>
      </c>
      <c r="N4289">
        <v>67.360000610351563</v>
      </c>
      <c r="O4289" t="s">
        <v>7517</v>
      </c>
      <c r="P4289" t="s">
        <v>7518</v>
      </c>
    </row>
    <row r="4290" spans="1:16" x14ac:dyDescent="0.55000000000000004">
      <c r="A4290" t="s">
        <v>0</v>
      </c>
      <c r="B4290" t="s">
        <v>7729</v>
      </c>
      <c r="C4290" t="s">
        <v>118</v>
      </c>
      <c r="D4290" t="s">
        <v>3973</v>
      </c>
      <c r="E4290" t="s">
        <v>20</v>
      </c>
      <c r="F4290" t="b">
        <v>0</v>
      </c>
      <c r="G4290" t="s">
        <v>27</v>
      </c>
      <c r="H4290" s="4">
        <v>45713.954664351862</v>
      </c>
      <c r="I4290" t="b">
        <v>0</v>
      </c>
      <c r="J4290" t="b">
        <v>1</v>
      </c>
      <c r="K4290" t="s">
        <v>24</v>
      </c>
      <c r="L4290" t="s">
        <v>22</v>
      </c>
      <c r="M4290">
        <v>123850</v>
      </c>
      <c r="O4290" t="s">
        <v>2431</v>
      </c>
      <c r="P4290" t="s">
        <v>979</v>
      </c>
    </row>
    <row r="4291" spans="1:16" x14ac:dyDescent="0.55000000000000004">
      <c r="A4291" t="s">
        <v>0</v>
      </c>
      <c r="B4291" t="s">
        <v>7730</v>
      </c>
      <c r="C4291" t="s">
        <v>889</v>
      </c>
      <c r="D4291" t="s">
        <v>2208</v>
      </c>
      <c r="E4291" t="s">
        <v>20</v>
      </c>
      <c r="F4291" t="b">
        <v>0</v>
      </c>
      <c r="G4291" t="s">
        <v>41</v>
      </c>
      <c r="H4291" s="4">
        <v>45713.954826388886</v>
      </c>
      <c r="I4291" t="b">
        <v>0</v>
      </c>
      <c r="J4291" t="b">
        <v>1</v>
      </c>
      <c r="K4291" t="s">
        <v>24</v>
      </c>
      <c r="L4291" t="s">
        <v>36</v>
      </c>
      <c r="N4291">
        <v>29</v>
      </c>
      <c r="O4291" t="s">
        <v>96</v>
      </c>
    </row>
    <row r="4292" spans="1:16" x14ac:dyDescent="0.55000000000000004">
      <c r="A4292" t="s">
        <v>19</v>
      </c>
      <c r="B4292" t="s">
        <v>1759</v>
      </c>
      <c r="C4292" t="s">
        <v>84</v>
      </c>
      <c r="D4292" t="s">
        <v>3973</v>
      </c>
      <c r="E4292" t="s">
        <v>20</v>
      </c>
      <c r="F4292" t="b">
        <v>0</v>
      </c>
      <c r="G4292" t="s">
        <v>41</v>
      </c>
      <c r="H4292" s="4">
        <v>45713.954953703702</v>
      </c>
      <c r="I4292" t="b">
        <v>0</v>
      </c>
      <c r="J4292" t="b">
        <v>0</v>
      </c>
      <c r="K4292" t="s">
        <v>24</v>
      </c>
      <c r="L4292" t="s">
        <v>22</v>
      </c>
      <c r="M4292">
        <v>115000</v>
      </c>
      <c r="O4292" t="s">
        <v>1974</v>
      </c>
      <c r="P4292" t="s">
        <v>7731</v>
      </c>
    </row>
    <row r="4293" spans="1:16" x14ac:dyDescent="0.55000000000000004">
      <c r="A4293" t="s">
        <v>2</v>
      </c>
      <c r="B4293" t="s">
        <v>7732</v>
      </c>
      <c r="C4293" t="s">
        <v>836</v>
      </c>
      <c r="D4293" t="s">
        <v>3973</v>
      </c>
      <c r="E4293" t="s">
        <v>20</v>
      </c>
      <c r="F4293" t="b">
        <v>0</v>
      </c>
      <c r="G4293" t="s">
        <v>27</v>
      </c>
      <c r="H4293" s="4">
        <v>45713.955520833333</v>
      </c>
      <c r="I4293" t="b">
        <v>0</v>
      </c>
      <c r="J4293" t="b">
        <v>0</v>
      </c>
      <c r="K4293" t="s">
        <v>24</v>
      </c>
      <c r="L4293" t="s">
        <v>22</v>
      </c>
      <c r="M4293">
        <v>145000</v>
      </c>
      <c r="O4293" t="s">
        <v>1476</v>
      </c>
      <c r="P4293" t="s">
        <v>7733</v>
      </c>
    </row>
    <row r="4294" spans="1:16" x14ac:dyDescent="0.55000000000000004">
      <c r="A4294" t="s">
        <v>1</v>
      </c>
      <c r="B4294" t="s">
        <v>7568</v>
      </c>
      <c r="C4294" t="s">
        <v>151</v>
      </c>
      <c r="D4294" t="s">
        <v>3973</v>
      </c>
      <c r="E4294" t="s">
        <v>20</v>
      </c>
      <c r="F4294" t="b">
        <v>0</v>
      </c>
      <c r="G4294" t="s">
        <v>30</v>
      </c>
      <c r="H4294" s="4">
        <v>45713.959097222221</v>
      </c>
      <c r="I4294" t="b">
        <v>0</v>
      </c>
      <c r="J4294" t="b">
        <v>1</v>
      </c>
      <c r="K4294" t="s">
        <v>24</v>
      </c>
      <c r="L4294" t="s">
        <v>22</v>
      </c>
      <c r="M4294">
        <v>169500</v>
      </c>
      <c r="O4294" t="s">
        <v>4535</v>
      </c>
      <c r="P4294" t="s">
        <v>7569</v>
      </c>
    </row>
    <row r="4295" spans="1:16" x14ac:dyDescent="0.55000000000000004">
      <c r="A4295" t="s">
        <v>0</v>
      </c>
      <c r="B4295" t="s">
        <v>1724</v>
      </c>
      <c r="C4295" t="s">
        <v>192</v>
      </c>
      <c r="D4295" t="s">
        <v>3973</v>
      </c>
      <c r="E4295" t="s">
        <v>20</v>
      </c>
      <c r="F4295" t="b">
        <v>0</v>
      </c>
      <c r="G4295" t="s">
        <v>23</v>
      </c>
      <c r="H4295" s="4">
        <v>45713.96912037037</v>
      </c>
      <c r="I4295" t="b">
        <v>0</v>
      </c>
      <c r="J4295" t="b">
        <v>1</v>
      </c>
      <c r="K4295" t="s">
        <v>24</v>
      </c>
      <c r="L4295" t="s">
        <v>22</v>
      </c>
      <c r="M4295">
        <v>90000</v>
      </c>
      <c r="O4295" t="s">
        <v>7734</v>
      </c>
      <c r="P4295" t="s">
        <v>7735</v>
      </c>
    </row>
    <row r="4296" spans="1:16" x14ac:dyDescent="0.55000000000000004">
      <c r="A4296" t="s">
        <v>2</v>
      </c>
      <c r="B4296" t="s">
        <v>7237</v>
      </c>
      <c r="C4296" t="s">
        <v>2360</v>
      </c>
      <c r="D4296" t="s">
        <v>7238</v>
      </c>
      <c r="E4296" t="s">
        <v>20</v>
      </c>
      <c r="F4296" t="b">
        <v>0</v>
      </c>
      <c r="G4296" t="s">
        <v>1740</v>
      </c>
      <c r="H4296" s="4">
        <v>45713.970555555563</v>
      </c>
      <c r="I4296" t="b">
        <v>0</v>
      </c>
      <c r="J4296" t="b">
        <v>0</v>
      </c>
      <c r="K4296" t="s">
        <v>1740</v>
      </c>
      <c r="L4296" t="s">
        <v>22</v>
      </c>
      <c r="M4296">
        <v>28000</v>
      </c>
      <c r="O4296" t="s">
        <v>7239</v>
      </c>
    </row>
    <row r="4297" spans="1:16" x14ac:dyDescent="0.55000000000000004">
      <c r="A4297" t="s">
        <v>25</v>
      </c>
      <c r="B4297" t="s">
        <v>7736</v>
      </c>
      <c r="C4297" t="s">
        <v>315</v>
      </c>
      <c r="D4297" t="s">
        <v>4014</v>
      </c>
      <c r="E4297" t="s">
        <v>20</v>
      </c>
      <c r="F4297" t="b">
        <v>0</v>
      </c>
      <c r="G4297" t="s">
        <v>27</v>
      </c>
      <c r="H4297" s="4">
        <v>45713.996192129627</v>
      </c>
      <c r="I4297" t="b">
        <v>0</v>
      </c>
      <c r="J4297" t="b">
        <v>1</v>
      </c>
      <c r="K4297" t="s">
        <v>24</v>
      </c>
      <c r="L4297" t="s">
        <v>22</v>
      </c>
      <c r="M4297">
        <v>116500</v>
      </c>
      <c r="O4297" t="s">
        <v>59</v>
      </c>
      <c r="P4297" t="s">
        <v>7737</v>
      </c>
    </row>
    <row r="4298" spans="1:16" x14ac:dyDescent="0.55000000000000004">
      <c r="A4298" t="s">
        <v>25</v>
      </c>
      <c r="B4298" t="s">
        <v>7738</v>
      </c>
      <c r="C4298" t="s">
        <v>179</v>
      </c>
      <c r="D4298" t="s">
        <v>3973</v>
      </c>
      <c r="E4298" t="s">
        <v>20</v>
      </c>
      <c r="F4298" t="b">
        <v>0</v>
      </c>
      <c r="G4298" t="s">
        <v>27</v>
      </c>
      <c r="H4298" s="4">
        <v>45713.996342592603</v>
      </c>
      <c r="I4298" t="b">
        <v>0</v>
      </c>
      <c r="J4298" t="b">
        <v>1</v>
      </c>
      <c r="K4298" t="s">
        <v>24</v>
      </c>
      <c r="L4298" t="s">
        <v>22</v>
      </c>
      <c r="M4298">
        <v>76700</v>
      </c>
      <c r="O4298" t="s">
        <v>7739</v>
      </c>
      <c r="P4298" t="s">
        <v>632</v>
      </c>
    </row>
    <row r="4299" spans="1:16" x14ac:dyDescent="0.55000000000000004">
      <c r="A4299" t="s">
        <v>1</v>
      </c>
      <c r="B4299" t="s">
        <v>7740</v>
      </c>
      <c r="C4299" t="s">
        <v>315</v>
      </c>
      <c r="D4299" t="s">
        <v>3973</v>
      </c>
      <c r="E4299" t="s">
        <v>20</v>
      </c>
      <c r="F4299" t="b">
        <v>0</v>
      </c>
      <c r="G4299" t="s">
        <v>27</v>
      </c>
      <c r="H4299" s="4">
        <v>45713.996400462973</v>
      </c>
      <c r="I4299" t="b">
        <v>1</v>
      </c>
      <c r="J4299" t="b">
        <v>0</v>
      </c>
      <c r="K4299" t="s">
        <v>24</v>
      </c>
      <c r="L4299" t="s">
        <v>22</v>
      </c>
      <c r="M4299">
        <v>150000</v>
      </c>
      <c r="O4299" t="s">
        <v>7741</v>
      </c>
      <c r="P4299" t="s">
        <v>7742</v>
      </c>
    </row>
    <row r="4300" spans="1:16" x14ac:dyDescent="0.55000000000000004">
      <c r="A4300" t="s">
        <v>191</v>
      </c>
      <c r="B4300" t="s">
        <v>7260</v>
      </c>
      <c r="C4300" t="s">
        <v>332</v>
      </c>
      <c r="D4300" t="s">
        <v>3973</v>
      </c>
      <c r="E4300" t="s">
        <v>20</v>
      </c>
      <c r="F4300" t="b">
        <v>0</v>
      </c>
      <c r="G4300" t="s">
        <v>41</v>
      </c>
      <c r="H4300" s="4">
        <v>45713.996527777781</v>
      </c>
      <c r="I4300" t="b">
        <v>1</v>
      </c>
      <c r="J4300" t="b">
        <v>1</v>
      </c>
      <c r="K4300" t="s">
        <v>24</v>
      </c>
      <c r="L4300" t="s">
        <v>22</v>
      </c>
      <c r="M4300">
        <v>137300</v>
      </c>
      <c r="O4300" t="s">
        <v>1172</v>
      </c>
      <c r="P4300" t="s">
        <v>7261</v>
      </c>
    </row>
    <row r="4301" spans="1:16" x14ac:dyDescent="0.55000000000000004">
      <c r="A4301" t="s">
        <v>0</v>
      </c>
      <c r="B4301" t="s">
        <v>7743</v>
      </c>
      <c r="C4301" t="s">
        <v>134</v>
      </c>
      <c r="D4301" t="s">
        <v>7744</v>
      </c>
      <c r="E4301" t="s">
        <v>20</v>
      </c>
      <c r="F4301" t="b">
        <v>0</v>
      </c>
      <c r="G4301" t="s">
        <v>41</v>
      </c>
      <c r="H4301" s="4">
        <v>45713.996562499997</v>
      </c>
      <c r="I4301" t="b">
        <v>1</v>
      </c>
      <c r="J4301" t="b">
        <v>1</v>
      </c>
      <c r="K4301" t="s">
        <v>24</v>
      </c>
      <c r="L4301" t="s">
        <v>22</v>
      </c>
      <c r="M4301">
        <v>121000</v>
      </c>
      <c r="O4301" t="s">
        <v>2406</v>
      </c>
      <c r="P4301" t="s">
        <v>7745</v>
      </c>
    </row>
    <row r="4302" spans="1:16" x14ac:dyDescent="0.55000000000000004">
      <c r="A4302" t="s">
        <v>1</v>
      </c>
      <c r="B4302" t="s">
        <v>7746</v>
      </c>
      <c r="C4302" t="s">
        <v>49</v>
      </c>
      <c r="D4302" t="s">
        <v>3973</v>
      </c>
      <c r="E4302" t="s">
        <v>20</v>
      </c>
      <c r="F4302" t="b">
        <v>0</v>
      </c>
      <c r="G4302" t="s">
        <v>41</v>
      </c>
      <c r="H4302" s="4">
        <v>45713.99658564815</v>
      </c>
      <c r="I4302" t="b">
        <v>0</v>
      </c>
      <c r="J4302" t="b">
        <v>0</v>
      </c>
      <c r="K4302" t="s">
        <v>24</v>
      </c>
      <c r="L4302" t="s">
        <v>22</v>
      </c>
      <c r="M4302">
        <v>112996</v>
      </c>
      <c r="O4302" t="s">
        <v>2178</v>
      </c>
    </row>
    <row r="4303" spans="1:16" x14ac:dyDescent="0.55000000000000004">
      <c r="A4303" t="s">
        <v>1</v>
      </c>
      <c r="B4303" t="s">
        <v>7747</v>
      </c>
      <c r="C4303" t="s">
        <v>82</v>
      </c>
      <c r="D4303" t="s">
        <v>3973</v>
      </c>
      <c r="E4303" t="s">
        <v>20</v>
      </c>
      <c r="F4303" t="b">
        <v>0</v>
      </c>
      <c r="G4303" t="s">
        <v>27</v>
      </c>
      <c r="H4303" s="4">
        <v>45713.997106481482</v>
      </c>
      <c r="I4303" t="b">
        <v>0</v>
      </c>
      <c r="J4303" t="b">
        <v>1</v>
      </c>
      <c r="K4303" t="s">
        <v>24</v>
      </c>
      <c r="L4303" t="s">
        <v>22</v>
      </c>
      <c r="M4303">
        <v>259500</v>
      </c>
      <c r="O4303" t="s">
        <v>1883</v>
      </c>
      <c r="P4303" t="s">
        <v>447</v>
      </c>
    </row>
    <row r="4304" spans="1:16" x14ac:dyDescent="0.55000000000000004">
      <c r="A4304" t="s">
        <v>40</v>
      </c>
      <c r="B4304" t="s">
        <v>1786</v>
      </c>
      <c r="C4304" t="s">
        <v>5427</v>
      </c>
      <c r="D4304" t="s">
        <v>4014</v>
      </c>
      <c r="E4304" t="s">
        <v>20</v>
      </c>
      <c r="F4304" t="b">
        <v>0</v>
      </c>
      <c r="G4304" t="s">
        <v>27</v>
      </c>
      <c r="H4304" s="4">
        <v>45713.997129629628</v>
      </c>
      <c r="I4304" t="b">
        <v>0</v>
      </c>
      <c r="J4304" t="b">
        <v>1</v>
      </c>
      <c r="K4304" t="s">
        <v>24</v>
      </c>
      <c r="L4304" t="s">
        <v>22</v>
      </c>
      <c r="M4304">
        <v>253000</v>
      </c>
      <c r="O4304" t="s">
        <v>59</v>
      </c>
      <c r="P4304" t="s">
        <v>137</v>
      </c>
    </row>
    <row r="4305" spans="1:16" x14ac:dyDescent="0.55000000000000004">
      <c r="A4305" t="s">
        <v>1</v>
      </c>
      <c r="B4305" t="s">
        <v>7748</v>
      </c>
      <c r="C4305" t="s">
        <v>628</v>
      </c>
      <c r="D4305" t="s">
        <v>5535</v>
      </c>
      <c r="E4305" t="s">
        <v>20</v>
      </c>
      <c r="F4305" t="b">
        <v>0</v>
      </c>
      <c r="G4305" t="s">
        <v>27</v>
      </c>
      <c r="H4305" s="4">
        <v>45713.997129629628</v>
      </c>
      <c r="I4305" t="b">
        <v>0</v>
      </c>
      <c r="J4305" t="b">
        <v>0</v>
      </c>
      <c r="K4305" t="s">
        <v>24</v>
      </c>
      <c r="L4305" t="s">
        <v>22</v>
      </c>
      <c r="M4305">
        <v>88582</v>
      </c>
      <c r="O4305" t="s">
        <v>7749</v>
      </c>
      <c r="P4305" t="s">
        <v>7750</v>
      </c>
    </row>
    <row r="4306" spans="1:16" x14ac:dyDescent="0.55000000000000004">
      <c r="A4306" t="s">
        <v>1</v>
      </c>
      <c r="B4306" t="s">
        <v>7751</v>
      </c>
      <c r="C4306" t="s">
        <v>42</v>
      </c>
      <c r="D4306" t="s">
        <v>3973</v>
      </c>
      <c r="E4306" t="s">
        <v>20</v>
      </c>
      <c r="F4306" t="b">
        <v>0</v>
      </c>
      <c r="G4306" t="s">
        <v>41</v>
      </c>
      <c r="H4306" s="4">
        <v>45713.99732638889</v>
      </c>
      <c r="I4306" t="b">
        <v>0</v>
      </c>
      <c r="J4306" t="b">
        <v>1</v>
      </c>
      <c r="K4306" t="s">
        <v>24</v>
      </c>
      <c r="L4306" t="s">
        <v>22</v>
      </c>
      <c r="M4306">
        <v>177000</v>
      </c>
      <c r="O4306" t="s">
        <v>43</v>
      </c>
      <c r="P4306" t="s">
        <v>7752</v>
      </c>
    </row>
    <row r="4307" spans="1:16" x14ac:dyDescent="0.55000000000000004">
      <c r="A4307" t="s">
        <v>2</v>
      </c>
      <c r="B4307" t="s">
        <v>7753</v>
      </c>
      <c r="C4307" t="s">
        <v>39</v>
      </c>
      <c r="D4307" t="s">
        <v>112</v>
      </c>
      <c r="E4307" t="s">
        <v>51</v>
      </c>
      <c r="F4307" t="b">
        <v>1</v>
      </c>
      <c r="G4307" t="s">
        <v>35</v>
      </c>
      <c r="H4307" s="4">
        <v>45713.99795138889</v>
      </c>
      <c r="I4307" t="b">
        <v>1</v>
      </c>
      <c r="J4307" t="b">
        <v>0</v>
      </c>
      <c r="K4307" t="s">
        <v>24</v>
      </c>
      <c r="L4307" t="s">
        <v>36</v>
      </c>
      <c r="N4307">
        <v>55</v>
      </c>
      <c r="O4307" t="s">
        <v>112</v>
      </c>
      <c r="P4307" t="s">
        <v>2432</v>
      </c>
    </row>
    <row r="4308" spans="1:16" x14ac:dyDescent="0.55000000000000004">
      <c r="A4308" t="s">
        <v>2</v>
      </c>
      <c r="B4308" t="s">
        <v>2</v>
      </c>
      <c r="C4308" t="s">
        <v>2003</v>
      </c>
      <c r="D4308" t="s">
        <v>131</v>
      </c>
      <c r="F4308" t="b">
        <v>0</v>
      </c>
      <c r="G4308" t="s">
        <v>35</v>
      </c>
      <c r="H4308" s="4">
        <v>45713.99795138889</v>
      </c>
      <c r="I4308" t="b">
        <v>1</v>
      </c>
      <c r="J4308" t="b">
        <v>0</v>
      </c>
      <c r="K4308" t="s">
        <v>24</v>
      </c>
      <c r="L4308" t="s">
        <v>36</v>
      </c>
      <c r="N4308">
        <v>56.5</v>
      </c>
      <c r="O4308" t="s">
        <v>131</v>
      </c>
      <c r="P4308" t="s">
        <v>871</v>
      </c>
    </row>
    <row r="4309" spans="1:16" x14ac:dyDescent="0.55000000000000004">
      <c r="A4309" t="s">
        <v>2</v>
      </c>
      <c r="B4309" t="s">
        <v>7754</v>
      </c>
      <c r="C4309" t="s">
        <v>47</v>
      </c>
      <c r="D4309" t="s">
        <v>7755</v>
      </c>
      <c r="E4309" t="s">
        <v>20</v>
      </c>
      <c r="F4309" t="b">
        <v>0</v>
      </c>
      <c r="G4309" t="s">
        <v>35</v>
      </c>
      <c r="H4309" s="4">
        <v>45713.998020833344</v>
      </c>
      <c r="I4309" t="b">
        <v>0</v>
      </c>
      <c r="J4309" t="b">
        <v>0</v>
      </c>
      <c r="K4309" t="s">
        <v>24</v>
      </c>
      <c r="L4309" t="s">
        <v>22</v>
      </c>
      <c r="M4309">
        <v>260000</v>
      </c>
      <c r="O4309" t="s">
        <v>2040</v>
      </c>
      <c r="P4309" t="s">
        <v>665</v>
      </c>
    </row>
    <row r="4310" spans="1:16" x14ac:dyDescent="0.55000000000000004">
      <c r="A4310" t="s">
        <v>2</v>
      </c>
      <c r="B4310" t="s">
        <v>7756</v>
      </c>
      <c r="C4310" t="s">
        <v>71</v>
      </c>
      <c r="D4310" t="s">
        <v>3973</v>
      </c>
      <c r="E4310" t="s">
        <v>20</v>
      </c>
      <c r="F4310" t="b">
        <v>0</v>
      </c>
      <c r="G4310" t="s">
        <v>35</v>
      </c>
      <c r="H4310" s="4">
        <v>45713.998148148137</v>
      </c>
      <c r="I4310" t="b">
        <v>0</v>
      </c>
      <c r="J4310" t="b">
        <v>1</v>
      </c>
      <c r="K4310" t="s">
        <v>24</v>
      </c>
      <c r="L4310" t="s">
        <v>22</v>
      </c>
      <c r="M4310">
        <v>162500</v>
      </c>
      <c r="O4310" t="s">
        <v>1172</v>
      </c>
      <c r="P4310" t="s">
        <v>7757</v>
      </c>
    </row>
    <row r="4311" spans="1:16" x14ac:dyDescent="0.55000000000000004">
      <c r="A4311" t="s">
        <v>19</v>
      </c>
      <c r="B4311" t="s">
        <v>2558</v>
      </c>
      <c r="C4311" t="s">
        <v>4866</v>
      </c>
      <c r="D4311" t="s">
        <v>7669</v>
      </c>
      <c r="E4311" t="s">
        <v>20</v>
      </c>
      <c r="F4311" t="b">
        <v>0</v>
      </c>
      <c r="G4311" t="s">
        <v>106</v>
      </c>
      <c r="H4311" s="4">
        <v>45713.999791666669</v>
      </c>
      <c r="I4311" t="b">
        <v>0</v>
      </c>
      <c r="J4311" t="b">
        <v>0</v>
      </c>
      <c r="K4311" t="s">
        <v>106</v>
      </c>
      <c r="L4311" t="s">
        <v>22</v>
      </c>
      <c r="M4311">
        <v>100000</v>
      </c>
      <c r="O4311" t="s">
        <v>4867</v>
      </c>
    </row>
    <row r="4312" spans="1:16" x14ac:dyDescent="0.55000000000000004">
      <c r="A4312" t="s">
        <v>1</v>
      </c>
      <c r="B4312" t="s">
        <v>7758</v>
      </c>
      <c r="C4312" t="s">
        <v>39</v>
      </c>
      <c r="D4312" t="s">
        <v>4014</v>
      </c>
      <c r="E4312" t="s">
        <v>20</v>
      </c>
      <c r="F4312" t="b">
        <v>1</v>
      </c>
      <c r="G4312" t="s">
        <v>90</v>
      </c>
      <c r="H4312" s="4">
        <v>45714.002696759257</v>
      </c>
      <c r="I4312" t="b">
        <v>0</v>
      </c>
      <c r="J4312" t="b">
        <v>1</v>
      </c>
      <c r="K4312" t="s">
        <v>90</v>
      </c>
      <c r="L4312" t="s">
        <v>22</v>
      </c>
      <c r="M4312">
        <v>213210</v>
      </c>
      <c r="O4312" t="s">
        <v>254</v>
      </c>
      <c r="P4312" t="s">
        <v>119</v>
      </c>
    </row>
    <row r="4313" spans="1:16" x14ac:dyDescent="0.55000000000000004">
      <c r="A4313" t="s">
        <v>0</v>
      </c>
      <c r="B4313" t="s">
        <v>7759</v>
      </c>
      <c r="C4313" t="s">
        <v>559</v>
      </c>
      <c r="D4313" t="s">
        <v>3973</v>
      </c>
      <c r="E4313" t="s">
        <v>20</v>
      </c>
      <c r="F4313" t="b">
        <v>0</v>
      </c>
      <c r="G4313" t="s">
        <v>27</v>
      </c>
      <c r="H4313" s="4">
        <v>45714.037962962961</v>
      </c>
      <c r="I4313" t="b">
        <v>0</v>
      </c>
      <c r="J4313" t="b">
        <v>1</v>
      </c>
      <c r="K4313" t="s">
        <v>24</v>
      </c>
      <c r="L4313" t="s">
        <v>22</v>
      </c>
      <c r="M4313">
        <v>60500</v>
      </c>
      <c r="O4313" t="s">
        <v>7760</v>
      </c>
    </row>
    <row r="4314" spans="1:16" x14ac:dyDescent="0.55000000000000004">
      <c r="A4314" t="s">
        <v>25</v>
      </c>
      <c r="B4314" t="s">
        <v>7761</v>
      </c>
      <c r="C4314" t="s">
        <v>39</v>
      </c>
      <c r="D4314" t="s">
        <v>3828</v>
      </c>
      <c r="E4314" t="s">
        <v>51</v>
      </c>
      <c r="F4314" t="b">
        <v>1</v>
      </c>
      <c r="G4314" t="s">
        <v>41</v>
      </c>
      <c r="H4314" s="4">
        <v>45714.038159722222</v>
      </c>
      <c r="I4314" t="b">
        <v>0</v>
      </c>
      <c r="J4314" t="b">
        <v>1</v>
      </c>
      <c r="K4314" t="s">
        <v>24</v>
      </c>
      <c r="L4314" t="s">
        <v>36</v>
      </c>
      <c r="N4314">
        <v>62.43499755859375</v>
      </c>
      <c r="O4314" t="s">
        <v>1650</v>
      </c>
      <c r="P4314" t="s">
        <v>7762</v>
      </c>
    </row>
    <row r="4315" spans="1:16" x14ac:dyDescent="0.55000000000000004">
      <c r="A4315" t="s">
        <v>19</v>
      </c>
      <c r="B4315" t="s">
        <v>7763</v>
      </c>
      <c r="C4315" t="s">
        <v>624</v>
      </c>
      <c r="D4315" t="s">
        <v>3973</v>
      </c>
      <c r="E4315" t="s">
        <v>20</v>
      </c>
      <c r="F4315" t="b">
        <v>0</v>
      </c>
      <c r="G4315" t="s">
        <v>35</v>
      </c>
      <c r="H4315" s="4">
        <v>45714.038449074083</v>
      </c>
      <c r="I4315" t="b">
        <v>0</v>
      </c>
      <c r="J4315" t="b">
        <v>1</v>
      </c>
      <c r="K4315" t="s">
        <v>24</v>
      </c>
      <c r="L4315" t="s">
        <v>22</v>
      </c>
      <c r="M4315">
        <v>148500</v>
      </c>
      <c r="O4315" t="s">
        <v>1547</v>
      </c>
      <c r="P4315" t="s">
        <v>7764</v>
      </c>
    </row>
    <row r="4316" spans="1:16" x14ac:dyDescent="0.55000000000000004">
      <c r="A4316" t="s">
        <v>2</v>
      </c>
      <c r="B4316" t="s">
        <v>7765</v>
      </c>
      <c r="C4316" t="s">
        <v>2894</v>
      </c>
      <c r="D4316" t="s">
        <v>3973</v>
      </c>
      <c r="E4316" t="s">
        <v>20</v>
      </c>
      <c r="F4316" t="b">
        <v>0</v>
      </c>
      <c r="G4316" t="s">
        <v>35</v>
      </c>
      <c r="H4316" s="4">
        <v>45714.039849537039</v>
      </c>
      <c r="I4316" t="b">
        <v>0</v>
      </c>
      <c r="J4316" t="b">
        <v>1</v>
      </c>
      <c r="K4316" t="s">
        <v>24</v>
      </c>
      <c r="L4316" t="s">
        <v>22</v>
      </c>
      <c r="M4316">
        <v>84182</v>
      </c>
      <c r="O4316" t="s">
        <v>7766</v>
      </c>
      <c r="P4316" t="s">
        <v>7767</v>
      </c>
    </row>
    <row r="4317" spans="1:16" x14ac:dyDescent="0.55000000000000004">
      <c r="A4317" t="s">
        <v>19</v>
      </c>
      <c r="B4317" t="s">
        <v>7768</v>
      </c>
      <c r="C4317" t="s">
        <v>203</v>
      </c>
      <c r="D4317" t="s">
        <v>3973</v>
      </c>
      <c r="E4317" t="s">
        <v>20</v>
      </c>
      <c r="F4317" t="b">
        <v>0</v>
      </c>
      <c r="G4317" t="s">
        <v>23</v>
      </c>
      <c r="H4317" s="4">
        <v>45714.05259259259</v>
      </c>
      <c r="I4317" t="b">
        <v>0</v>
      </c>
      <c r="J4317" t="b">
        <v>1</v>
      </c>
      <c r="K4317" t="s">
        <v>24</v>
      </c>
      <c r="L4317" t="s">
        <v>22</v>
      </c>
      <c r="M4317">
        <v>184000</v>
      </c>
      <c r="O4317" t="s">
        <v>65</v>
      </c>
      <c r="P4317" t="s">
        <v>7769</v>
      </c>
    </row>
    <row r="4318" spans="1:16" x14ac:dyDescent="0.55000000000000004">
      <c r="A4318" t="s">
        <v>2</v>
      </c>
      <c r="B4318" t="s">
        <v>7574</v>
      </c>
      <c r="C4318" t="s">
        <v>293</v>
      </c>
      <c r="D4318" t="s">
        <v>3973</v>
      </c>
      <c r="E4318" t="s">
        <v>20</v>
      </c>
      <c r="F4318" t="b">
        <v>0</v>
      </c>
      <c r="G4318" t="s">
        <v>41</v>
      </c>
      <c r="H4318" s="4">
        <v>45714.121493055558</v>
      </c>
      <c r="I4318" t="b">
        <v>0</v>
      </c>
      <c r="J4318" t="b">
        <v>1</v>
      </c>
      <c r="K4318" t="s">
        <v>24</v>
      </c>
      <c r="L4318" t="s">
        <v>36</v>
      </c>
      <c r="N4318">
        <v>40.375</v>
      </c>
      <c r="O4318" t="s">
        <v>7575</v>
      </c>
      <c r="P4318" t="s">
        <v>1597</v>
      </c>
    </row>
    <row r="4319" spans="1:16" x14ac:dyDescent="0.55000000000000004">
      <c r="A4319" t="s">
        <v>0</v>
      </c>
      <c r="B4319" t="s">
        <v>7770</v>
      </c>
      <c r="C4319" t="s">
        <v>2593</v>
      </c>
      <c r="D4319" t="s">
        <v>3973</v>
      </c>
      <c r="E4319" t="s">
        <v>20</v>
      </c>
      <c r="F4319" t="b">
        <v>0</v>
      </c>
      <c r="G4319" t="s">
        <v>41</v>
      </c>
      <c r="H4319" s="4">
        <v>45714.121631944443</v>
      </c>
      <c r="I4319" t="b">
        <v>0</v>
      </c>
      <c r="J4319" t="b">
        <v>0</v>
      </c>
      <c r="K4319" t="s">
        <v>24</v>
      </c>
      <c r="L4319" t="s">
        <v>22</v>
      </c>
      <c r="M4319">
        <v>140000</v>
      </c>
      <c r="O4319" t="s">
        <v>7771</v>
      </c>
      <c r="P4319" t="s">
        <v>7772</v>
      </c>
    </row>
    <row r="4320" spans="1:16" x14ac:dyDescent="0.55000000000000004">
      <c r="A4320" t="s">
        <v>0</v>
      </c>
      <c r="B4320" t="s">
        <v>7773</v>
      </c>
      <c r="C4320" t="s">
        <v>414</v>
      </c>
      <c r="D4320" t="s">
        <v>4035</v>
      </c>
      <c r="E4320" t="s">
        <v>20</v>
      </c>
      <c r="F4320" t="b">
        <v>0</v>
      </c>
      <c r="G4320" t="s">
        <v>414</v>
      </c>
      <c r="H4320" s="4">
        <v>45714.127002314817</v>
      </c>
      <c r="I4320" t="b">
        <v>1</v>
      </c>
      <c r="J4320" t="b">
        <v>0</v>
      </c>
      <c r="K4320" t="s">
        <v>414</v>
      </c>
      <c r="L4320" t="s">
        <v>22</v>
      </c>
      <c r="M4320">
        <v>64800</v>
      </c>
      <c r="O4320" t="s">
        <v>2768</v>
      </c>
      <c r="P4320" t="s">
        <v>7774</v>
      </c>
    </row>
    <row r="4321" spans="1:16" x14ac:dyDescent="0.55000000000000004">
      <c r="A4321" t="s">
        <v>19</v>
      </c>
      <c r="B4321" t="s">
        <v>7775</v>
      </c>
      <c r="C4321" t="s">
        <v>365</v>
      </c>
      <c r="D4321" t="s">
        <v>3973</v>
      </c>
      <c r="E4321" t="s">
        <v>20</v>
      </c>
      <c r="F4321" t="b">
        <v>0</v>
      </c>
      <c r="G4321" t="s">
        <v>27</v>
      </c>
      <c r="H4321" s="4">
        <v>45714.16306712963</v>
      </c>
      <c r="I4321" t="b">
        <v>0</v>
      </c>
      <c r="J4321" t="b">
        <v>0</v>
      </c>
      <c r="K4321" t="s">
        <v>24</v>
      </c>
      <c r="L4321" t="s">
        <v>22</v>
      </c>
      <c r="M4321">
        <v>165625</v>
      </c>
      <c r="O4321" t="s">
        <v>2178</v>
      </c>
      <c r="P4321" t="s">
        <v>1323</v>
      </c>
    </row>
    <row r="4322" spans="1:16" x14ac:dyDescent="0.55000000000000004">
      <c r="A4322" t="s">
        <v>1</v>
      </c>
      <c r="B4322" t="s">
        <v>4658</v>
      </c>
      <c r="C4322" t="s">
        <v>7776</v>
      </c>
      <c r="D4322" t="s">
        <v>3973</v>
      </c>
      <c r="E4322" t="s">
        <v>20</v>
      </c>
      <c r="F4322" t="b">
        <v>0</v>
      </c>
      <c r="G4322" t="s">
        <v>30</v>
      </c>
      <c r="H4322" s="4">
        <v>45714.165069444447</v>
      </c>
      <c r="I4322" t="b">
        <v>0</v>
      </c>
      <c r="J4322" t="b">
        <v>0</v>
      </c>
      <c r="K4322" t="s">
        <v>24</v>
      </c>
      <c r="L4322" t="s">
        <v>22</v>
      </c>
      <c r="M4322">
        <v>107000</v>
      </c>
      <c r="O4322" t="s">
        <v>374</v>
      </c>
      <c r="P4322" t="s">
        <v>7777</v>
      </c>
    </row>
    <row r="4323" spans="1:16" x14ac:dyDescent="0.55000000000000004">
      <c r="A4323" t="s">
        <v>139</v>
      </c>
      <c r="B4323" t="s">
        <v>7778</v>
      </c>
      <c r="C4323" t="s">
        <v>7779</v>
      </c>
      <c r="D4323" t="s">
        <v>3973</v>
      </c>
      <c r="E4323" t="s">
        <v>20</v>
      </c>
      <c r="F4323" t="b">
        <v>0</v>
      </c>
      <c r="G4323" t="s">
        <v>35</v>
      </c>
      <c r="H4323" s="4">
        <v>45714.20516203704</v>
      </c>
      <c r="I4323" t="b">
        <v>0</v>
      </c>
      <c r="J4323" t="b">
        <v>0</v>
      </c>
      <c r="K4323" t="s">
        <v>24</v>
      </c>
      <c r="L4323" t="s">
        <v>22</v>
      </c>
      <c r="M4323">
        <v>111800</v>
      </c>
      <c r="O4323" t="s">
        <v>6556</v>
      </c>
      <c r="P4323" t="s">
        <v>1749</v>
      </c>
    </row>
    <row r="4324" spans="1:16" x14ac:dyDescent="0.55000000000000004">
      <c r="A4324" t="s">
        <v>2</v>
      </c>
      <c r="B4324" t="s">
        <v>307</v>
      </c>
      <c r="C4324" t="s">
        <v>333</v>
      </c>
      <c r="D4324" t="s">
        <v>3973</v>
      </c>
      <c r="E4324" t="s">
        <v>20</v>
      </c>
      <c r="F4324" t="b">
        <v>0</v>
      </c>
      <c r="G4324" t="s">
        <v>35</v>
      </c>
      <c r="H4324" s="4">
        <v>45714.206342592603</v>
      </c>
      <c r="I4324" t="b">
        <v>0</v>
      </c>
      <c r="J4324" t="b">
        <v>0</v>
      </c>
      <c r="K4324" t="s">
        <v>24</v>
      </c>
      <c r="L4324" t="s">
        <v>22</v>
      </c>
      <c r="M4324">
        <v>132500</v>
      </c>
      <c r="O4324" t="s">
        <v>4344</v>
      </c>
      <c r="P4324" t="s">
        <v>7780</v>
      </c>
    </row>
    <row r="4325" spans="1:16" x14ac:dyDescent="0.55000000000000004">
      <c r="A4325" t="s">
        <v>25</v>
      </c>
      <c r="B4325" t="s">
        <v>7781</v>
      </c>
      <c r="C4325" t="s">
        <v>39</v>
      </c>
      <c r="D4325" t="s">
        <v>3973</v>
      </c>
      <c r="E4325" t="s">
        <v>20</v>
      </c>
      <c r="F4325" t="b">
        <v>1</v>
      </c>
      <c r="G4325" t="s">
        <v>41</v>
      </c>
      <c r="H4325" s="4">
        <v>45714.246527777781</v>
      </c>
      <c r="I4325" t="b">
        <v>1</v>
      </c>
      <c r="J4325" t="b">
        <v>0</v>
      </c>
      <c r="K4325" t="s">
        <v>24</v>
      </c>
      <c r="L4325" t="s">
        <v>22</v>
      </c>
      <c r="M4325">
        <v>150000</v>
      </c>
      <c r="O4325" t="s">
        <v>4344</v>
      </c>
      <c r="P4325" t="s">
        <v>1314</v>
      </c>
    </row>
    <row r="4326" spans="1:16" x14ac:dyDescent="0.55000000000000004">
      <c r="A4326" t="s">
        <v>19</v>
      </c>
      <c r="B4326" t="s">
        <v>7418</v>
      </c>
      <c r="C4326" t="s">
        <v>122</v>
      </c>
      <c r="D4326" t="s">
        <v>3973</v>
      </c>
      <c r="E4326" t="s">
        <v>20</v>
      </c>
      <c r="F4326" t="b">
        <v>0</v>
      </c>
      <c r="G4326" t="s">
        <v>52</v>
      </c>
      <c r="H4326" s="4">
        <v>45714.246979166674</v>
      </c>
      <c r="I4326" t="b">
        <v>1</v>
      </c>
      <c r="J4326" t="b">
        <v>1</v>
      </c>
      <c r="K4326" t="s">
        <v>24</v>
      </c>
      <c r="L4326" t="s">
        <v>36</v>
      </c>
      <c r="N4326">
        <v>67.5</v>
      </c>
      <c r="O4326" t="s">
        <v>4344</v>
      </c>
      <c r="P4326" t="s">
        <v>2460</v>
      </c>
    </row>
    <row r="4327" spans="1:16" x14ac:dyDescent="0.55000000000000004">
      <c r="A4327" t="s">
        <v>25</v>
      </c>
      <c r="B4327" t="s">
        <v>25</v>
      </c>
      <c r="C4327" t="s">
        <v>957</v>
      </c>
      <c r="D4327" t="s">
        <v>4357</v>
      </c>
      <c r="E4327" t="s">
        <v>20</v>
      </c>
      <c r="F4327" t="b">
        <v>0</v>
      </c>
      <c r="G4327" t="s">
        <v>27</v>
      </c>
      <c r="H4327" s="4">
        <v>45714.250023148154</v>
      </c>
      <c r="I4327" t="b">
        <v>1</v>
      </c>
      <c r="J4327" t="b">
        <v>0</v>
      </c>
      <c r="K4327" t="s">
        <v>24</v>
      </c>
      <c r="L4327" t="s">
        <v>22</v>
      </c>
      <c r="M4327">
        <v>150000</v>
      </c>
      <c r="O4327" t="s">
        <v>428</v>
      </c>
      <c r="P4327" t="s">
        <v>7782</v>
      </c>
    </row>
    <row r="4328" spans="1:16" x14ac:dyDescent="0.55000000000000004">
      <c r="A4328" t="s">
        <v>0</v>
      </c>
      <c r="B4328" t="s">
        <v>7783</v>
      </c>
      <c r="C4328" t="s">
        <v>82</v>
      </c>
      <c r="D4328" t="s">
        <v>3973</v>
      </c>
      <c r="E4328" t="s">
        <v>20</v>
      </c>
      <c r="F4328" t="b">
        <v>0</v>
      </c>
      <c r="G4328" t="s">
        <v>27</v>
      </c>
      <c r="H4328" s="4">
        <v>45714.250023148154</v>
      </c>
      <c r="I4328" t="b">
        <v>0</v>
      </c>
      <c r="J4328" t="b">
        <v>1</v>
      </c>
      <c r="K4328" t="s">
        <v>24</v>
      </c>
      <c r="L4328" t="s">
        <v>22</v>
      </c>
      <c r="M4328">
        <v>123000</v>
      </c>
      <c r="O4328" t="s">
        <v>3365</v>
      </c>
      <c r="P4328" t="s">
        <v>447</v>
      </c>
    </row>
    <row r="4329" spans="1:16" x14ac:dyDescent="0.55000000000000004">
      <c r="A4329" t="s">
        <v>0</v>
      </c>
      <c r="B4329" t="s">
        <v>0</v>
      </c>
      <c r="C4329" t="s">
        <v>7083</v>
      </c>
      <c r="D4329" t="s">
        <v>131</v>
      </c>
      <c r="E4329" t="s">
        <v>20</v>
      </c>
      <c r="F4329" t="b">
        <v>0</v>
      </c>
      <c r="G4329" t="s">
        <v>35</v>
      </c>
      <c r="H4329" s="4">
        <v>45714.250613425917</v>
      </c>
      <c r="I4329" t="b">
        <v>1</v>
      </c>
      <c r="J4329" t="b">
        <v>0</v>
      </c>
      <c r="K4329" t="s">
        <v>24</v>
      </c>
      <c r="L4329" t="s">
        <v>22</v>
      </c>
      <c r="M4329">
        <v>82500</v>
      </c>
      <c r="O4329" t="s">
        <v>131</v>
      </c>
    </row>
    <row r="4330" spans="1:16" x14ac:dyDescent="0.55000000000000004">
      <c r="A4330" t="s">
        <v>0</v>
      </c>
      <c r="B4330" t="s">
        <v>7784</v>
      </c>
      <c r="C4330" t="s">
        <v>140</v>
      </c>
      <c r="D4330" t="s">
        <v>3828</v>
      </c>
      <c r="E4330" t="s">
        <v>20</v>
      </c>
      <c r="F4330" t="b">
        <v>0</v>
      </c>
      <c r="G4330" t="s">
        <v>35</v>
      </c>
      <c r="H4330" s="4">
        <v>45714.250613425917</v>
      </c>
      <c r="I4330" t="b">
        <v>0</v>
      </c>
      <c r="J4330" t="b">
        <v>1</v>
      </c>
      <c r="K4330" t="s">
        <v>24</v>
      </c>
      <c r="L4330" t="s">
        <v>22</v>
      </c>
      <c r="M4330">
        <v>76500</v>
      </c>
      <c r="O4330" t="s">
        <v>7785</v>
      </c>
      <c r="P4330" t="s">
        <v>3671</v>
      </c>
    </row>
    <row r="4331" spans="1:16" x14ac:dyDescent="0.55000000000000004">
      <c r="A4331" t="s">
        <v>25</v>
      </c>
      <c r="B4331" t="s">
        <v>7786</v>
      </c>
      <c r="C4331" t="s">
        <v>187</v>
      </c>
      <c r="D4331" t="s">
        <v>4014</v>
      </c>
      <c r="E4331" t="s">
        <v>20</v>
      </c>
      <c r="F4331" t="b">
        <v>0</v>
      </c>
      <c r="G4331" t="s">
        <v>30</v>
      </c>
      <c r="H4331" s="4">
        <v>45714.250844907408</v>
      </c>
      <c r="I4331" t="b">
        <v>0</v>
      </c>
      <c r="J4331" t="b">
        <v>1</v>
      </c>
      <c r="K4331" t="s">
        <v>24</v>
      </c>
      <c r="L4331" t="s">
        <v>22</v>
      </c>
      <c r="M4331">
        <v>118362.5</v>
      </c>
      <c r="O4331" t="s">
        <v>3288</v>
      </c>
      <c r="P4331" t="s">
        <v>7787</v>
      </c>
    </row>
    <row r="4332" spans="1:16" x14ac:dyDescent="0.55000000000000004">
      <c r="A4332" t="s">
        <v>0</v>
      </c>
      <c r="B4332" t="s">
        <v>7788</v>
      </c>
      <c r="C4332" t="s">
        <v>5868</v>
      </c>
      <c r="D4332" t="s">
        <v>3383</v>
      </c>
      <c r="E4332" t="s">
        <v>20</v>
      </c>
      <c r="F4332" t="b">
        <v>0</v>
      </c>
      <c r="G4332" t="s">
        <v>30</v>
      </c>
      <c r="H4332" s="4">
        <v>45714.250844907408</v>
      </c>
      <c r="I4332" t="b">
        <v>1</v>
      </c>
      <c r="J4332" t="b">
        <v>1</v>
      </c>
      <c r="K4332" t="s">
        <v>24</v>
      </c>
      <c r="L4332" t="s">
        <v>22</v>
      </c>
      <c r="M4332">
        <v>72500</v>
      </c>
      <c r="O4332" t="s">
        <v>7789</v>
      </c>
      <c r="P4332" t="s">
        <v>7790</v>
      </c>
    </row>
    <row r="4333" spans="1:16" x14ac:dyDescent="0.55000000000000004">
      <c r="A4333" t="s">
        <v>25</v>
      </c>
      <c r="B4333" t="s">
        <v>25</v>
      </c>
      <c r="C4333" t="s">
        <v>2048</v>
      </c>
      <c r="D4333" t="s">
        <v>3828</v>
      </c>
      <c r="E4333" t="s">
        <v>219</v>
      </c>
      <c r="F4333" t="b">
        <v>0</v>
      </c>
      <c r="G4333" t="s">
        <v>30</v>
      </c>
      <c r="H4333" s="4">
        <v>45714.250844907408</v>
      </c>
      <c r="I4333" t="b">
        <v>1</v>
      </c>
      <c r="J4333" t="b">
        <v>0</v>
      </c>
      <c r="K4333" t="s">
        <v>24</v>
      </c>
      <c r="L4333" t="s">
        <v>36</v>
      </c>
      <c r="N4333">
        <v>47.5</v>
      </c>
      <c r="O4333" t="s">
        <v>7791</v>
      </c>
      <c r="P4333" t="s">
        <v>7792</v>
      </c>
    </row>
    <row r="4334" spans="1:16" x14ac:dyDescent="0.55000000000000004">
      <c r="A4334" t="s">
        <v>0</v>
      </c>
      <c r="B4334" t="s">
        <v>7631</v>
      </c>
      <c r="C4334" t="s">
        <v>571</v>
      </c>
      <c r="D4334" t="s">
        <v>3828</v>
      </c>
      <c r="E4334" t="s">
        <v>20</v>
      </c>
      <c r="F4334" t="b">
        <v>0</v>
      </c>
      <c r="G4334" t="s">
        <v>52</v>
      </c>
      <c r="H4334" s="4">
        <v>45714.251064814824</v>
      </c>
      <c r="I4334" t="b">
        <v>0</v>
      </c>
      <c r="J4334" t="b">
        <v>0</v>
      </c>
      <c r="K4334" t="s">
        <v>24</v>
      </c>
      <c r="L4334" t="s">
        <v>22</v>
      </c>
      <c r="M4334">
        <v>67500</v>
      </c>
      <c r="O4334" t="s">
        <v>7793</v>
      </c>
      <c r="P4334" t="s">
        <v>107</v>
      </c>
    </row>
    <row r="4335" spans="1:16" x14ac:dyDescent="0.55000000000000004">
      <c r="A4335" t="s">
        <v>1</v>
      </c>
      <c r="B4335" t="s">
        <v>7794</v>
      </c>
      <c r="C4335" t="s">
        <v>39</v>
      </c>
      <c r="D4335" t="s">
        <v>2208</v>
      </c>
      <c r="E4335" t="s">
        <v>20</v>
      </c>
      <c r="F4335" t="b">
        <v>1</v>
      </c>
      <c r="G4335" t="s">
        <v>27</v>
      </c>
      <c r="H4335" s="4">
        <v>45714.251284722217</v>
      </c>
      <c r="I4335" t="b">
        <v>0</v>
      </c>
      <c r="J4335" t="b">
        <v>1</v>
      </c>
      <c r="K4335" t="s">
        <v>24</v>
      </c>
      <c r="L4335" t="s">
        <v>22</v>
      </c>
      <c r="M4335">
        <v>157500</v>
      </c>
      <c r="O4335" t="s">
        <v>1717</v>
      </c>
      <c r="P4335" t="s">
        <v>302</v>
      </c>
    </row>
    <row r="4336" spans="1:16" x14ac:dyDescent="0.55000000000000004">
      <c r="A4336" t="s">
        <v>1</v>
      </c>
      <c r="B4336" t="s">
        <v>2392</v>
      </c>
      <c r="C4336" t="s">
        <v>808</v>
      </c>
      <c r="D4336" t="s">
        <v>4014</v>
      </c>
      <c r="E4336" t="s">
        <v>20</v>
      </c>
      <c r="F4336" t="b">
        <v>0</v>
      </c>
      <c r="G4336" t="s">
        <v>41</v>
      </c>
      <c r="H4336" s="4">
        <v>45714.251539351862</v>
      </c>
      <c r="I4336" t="b">
        <v>0</v>
      </c>
      <c r="J4336" t="b">
        <v>1</v>
      </c>
      <c r="K4336" t="s">
        <v>24</v>
      </c>
      <c r="L4336" t="s">
        <v>22</v>
      </c>
      <c r="M4336">
        <v>192500</v>
      </c>
      <c r="O4336" t="s">
        <v>3788</v>
      </c>
      <c r="P4336" t="s">
        <v>302</v>
      </c>
    </row>
    <row r="4337" spans="1:16" x14ac:dyDescent="0.55000000000000004">
      <c r="A4337" t="s">
        <v>2</v>
      </c>
      <c r="B4337" t="s">
        <v>7795</v>
      </c>
      <c r="C4337" t="s">
        <v>606</v>
      </c>
      <c r="D4337" t="s">
        <v>3828</v>
      </c>
      <c r="E4337" t="s">
        <v>51</v>
      </c>
      <c r="F4337" t="b">
        <v>0</v>
      </c>
      <c r="G4337" t="s">
        <v>27</v>
      </c>
      <c r="H4337" s="4">
        <v>45714.252025462964</v>
      </c>
      <c r="I4337" t="b">
        <v>0</v>
      </c>
      <c r="J4337" t="b">
        <v>1</v>
      </c>
      <c r="K4337" t="s">
        <v>24</v>
      </c>
      <c r="L4337" t="s">
        <v>36</v>
      </c>
      <c r="N4337">
        <v>52.5</v>
      </c>
      <c r="O4337" t="s">
        <v>7796</v>
      </c>
      <c r="P4337" t="s">
        <v>7797</v>
      </c>
    </row>
    <row r="4338" spans="1:16" x14ac:dyDescent="0.55000000000000004">
      <c r="A4338" t="s">
        <v>40</v>
      </c>
      <c r="B4338" t="s">
        <v>7798</v>
      </c>
      <c r="C4338" t="s">
        <v>414</v>
      </c>
      <c r="D4338" t="s">
        <v>4035</v>
      </c>
      <c r="E4338" t="s">
        <v>20</v>
      </c>
      <c r="F4338" t="b">
        <v>0</v>
      </c>
      <c r="G4338" t="s">
        <v>414</v>
      </c>
      <c r="H4338" s="4">
        <v>45714.252025462964</v>
      </c>
      <c r="I4338" t="b">
        <v>0</v>
      </c>
      <c r="J4338" t="b">
        <v>0</v>
      </c>
      <c r="K4338" t="s">
        <v>414</v>
      </c>
      <c r="L4338" t="s">
        <v>22</v>
      </c>
      <c r="M4338">
        <v>111215.5</v>
      </c>
      <c r="O4338" t="s">
        <v>7799</v>
      </c>
      <c r="P4338" t="s">
        <v>1757</v>
      </c>
    </row>
    <row r="4339" spans="1:16" x14ac:dyDescent="0.55000000000000004">
      <c r="A4339" t="s">
        <v>2</v>
      </c>
      <c r="B4339" t="s">
        <v>3323</v>
      </c>
      <c r="C4339" t="s">
        <v>179</v>
      </c>
      <c r="D4339" t="s">
        <v>2208</v>
      </c>
      <c r="E4339" t="s">
        <v>20</v>
      </c>
      <c r="F4339" t="b">
        <v>0</v>
      </c>
      <c r="G4339" t="s">
        <v>27</v>
      </c>
      <c r="H4339" s="4">
        <v>45714.252129629633</v>
      </c>
      <c r="I4339" t="b">
        <v>0</v>
      </c>
      <c r="J4339" t="b">
        <v>1</v>
      </c>
      <c r="K4339" t="s">
        <v>24</v>
      </c>
      <c r="L4339" t="s">
        <v>22</v>
      </c>
      <c r="M4339">
        <v>113000</v>
      </c>
      <c r="O4339" t="s">
        <v>7800</v>
      </c>
      <c r="P4339" t="s">
        <v>119</v>
      </c>
    </row>
    <row r="4340" spans="1:16" x14ac:dyDescent="0.55000000000000004">
      <c r="A4340" t="s">
        <v>2</v>
      </c>
      <c r="B4340" t="s">
        <v>638</v>
      </c>
      <c r="C4340" t="s">
        <v>213</v>
      </c>
      <c r="D4340" t="s">
        <v>3828</v>
      </c>
      <c r="E4340" t="s">
        <v>20</v>
      </c>
      <c r="F4340" t="b">
        <v>0</v>
      </c>
      <c r="G4340" t="s">
        <v>41</v>
      </c>
      <c r="H4340" s="4">
        <v>45714.252337962957</v>
      </c>
      <c r="I4340" t="b">
        <v>0</v>
      </c>
      <c r="J4340" t="b">
        <v>1</v>
      </c>
      <c r="K4340" t="s">
        <v>24</v>
      </c>
      <c r="L4340" t="s">
        <v>22</v>
      </c>
      <c r="M4340">
        <v>128114.578125</v>
      </c>
      <c r="O4340" t="s">
        <v>7801</v>
      </c>
      <c r="P4340" t="s">
        <v>7802</v>
      </c>
    </row>
    <row r="4341" spans="1:16" x14ac:dyDescent="0.55000000000000004">
      <c r="A4341" t="s">
        <v>0</v>
      </c>
      <c r="B4341" t="s">
        <v>7803</v>
      </c>
      <c r="C4341" t="s">
        <v>820</v>
      </c>
      <c r="D4341" t="s">
        <v>3973</v>
      </c>
      <c r="E4341" t="s">
        <v>20</v>
      </c>
      <c r="F4341" t="b">
        <v>0</v>
      </c>
      <c r="G4341" t="s">
        <v>820</v>
      </c>
      <c r="H4341" s="4">
        <v>45714.256458333337</v>
      </c>
      <c r="I4341" t="b">
        <v>0</v>
      </c>
      <c r="J4341" t="b">
        <v>0</v>
      </c>
      <c r="K4341" t="s">
        <v>820</v>
      </c>
      <c r="L4341" t="s">
        <v>22</v>
      </c>
      <c r="M4341">
        <v>54000</v>
      </c>
      <c r="O4341" t="s">
        <v>7804</v>
      </c>
      <c r="P4341" t="s">
        <v>7805</v>
      </c>
    </row>
    <row r="4342" spans="1:16" x14ac:dyDescent="0.55000000000000004">
      <c r="A4342" t="s">
        <v>0</v>
      </c>
      <c r="B4342" t="s">
        <v>7806</v>
      </c>
      <c r="C4342" t="s">
        <v>39</v>
      </c>
      <c r="D4342" t="s">
        <v>4109</v>
      </c>
      <c r="E4342" t="s">
        <v>20</v>
      </c>
      <c r="F4342" t="b">
        <v>1</v>
      </c>
      <c r="G4342" t="s">
        <v>282</v>
      </c>
      <c r="H4342" s="4">
        <v>45714.270914351851</v>
      </c>
      <c r="I4342" t="b">
        <v>1</v>
      </c>
      <c r="J4342" t="b">
        <v>0</v>
      </c>
      <c r="K4342" t="s">
        <v>282</v>
      </c>
      <c r="L4342" t="s">
        <v>22</v>
      </c>
      <c r="M4342">
        <v>45000</v>
      </c>
      <c r="O4342" t="s">
        <v>7807</v>
      </c>
      <c r="P4342" t="s">
        <v>7808</v>
      </c>
    </row>
    <row r="4343" spans="1:16" x14ac:dyDescent="0.55000000000000004">
      <c r="A4343" t="s">
        <v>139</v>
      </c>
      <c r="B4343" t="s">
        <v>7809</v>
      </c>
      <c r="C4343" t="s">
        <v>2797</v>
      </c>
      <c r="D4343" t="s">
        <v>4035</v>
      </c>
      <c r="E4343" t="s">
        <v>20</v>
      </c>
      <c r="F4343" t="b">
        <v>0</v>
      </c>
      <c r="G4343" t="s">
        <v>2798</v>
      </c>
      <c r="H4343" s="4">
        <v>45714.274826388893</v>
      </c>
      <c r="I4343" t="b">
        <v>0</v>
      </c>
      <c r="J4343" t="b">
        <v>0</v>
      </c>
      <c r="K4343" t="s">
        <v>2798</v>
      </c>
      <c r="L4343" t="s">
        <v>22</v>
      </c>
      <c r="M4343">
        <v>87900</v>
      </c>
      <c r="O4343" t="s">
        <v>4316</v>
      </c>
      <c r="P4343" t="s">
        <v>7810</v>
      </c>
    </row>
    <row r="4344" spans="1:16" x14ac:dyDescent="0.55000000000000004">
      <c r="A4344" t="s">
        <v>1</v>
      </c>
      <c r="B4344" t="s">
        <v>7811</v>
      </c>
      <c r="C4344" t="s">
        <v>192</v>
      </c>
      <c r="D4344" t="s">
        <v>3973</v>
      </c>
      <c r="E4344" t="s">
        <v>20</v>
      </c>
      <c r="F4344" t="b">
        <v>0</v>
      </c>
      <c r="G4344" t="s">
        <v>23</v>
      </c>
      <c r="H4344" s="4">
        <v>45714.278773148151</v>
      </c>
      <c r="I4344" t="b">
        <v>0</v>
      </c>
      <c r="J4344" t="b">
        <v>1</v>
      </c>
      <c r="K4344" t="s">
        <v>24</v>
      </c>
      <c r="L4344" t="s">
        <v>22</v>
      </c>
      <c r="M4344">
        <v>158300</v>
      </c>
      <c r="O4344" t="s">
        <v>173</v>
      </c>
      <c r="P4344" t="s">
        <v>982</v>
      </c>
    </row>
    <row r="4345" spans="1:16" x14ac:dyDescent="0.55000000000000004">
      <c r="A4345" t="s">
        <v>19</v>
      </c>
      <c r="B4345" t="s">
        <v>19</v>
      </c>
      <c r="C4345" t="s">
        <v>2512</v>
      </c>
      <c r="D4345" t="s">
        <v>2208</v>
      </c>
      <c r="E4345" t="s">
        <v>20</v>
      </c>
      <c r="F4345" t="b">
        <v>0</v>
      </c>
      <c r="G4345" t="s">
        <v>23</v>
      </c>
      <c r="H4345" s="4">
        <v>45714.278773148151</v>
      </c>
      <c r="I4345" t="b">
        <v>0</v>
      </c>
      <c r="J4345" t="b">
        <v>1</v>
      </c>
      <c r="K4345" t="s">
        <v>24</v>
      </c>
      <c r="L4345" t="s">
        <v>22</v>
      </c>
      <c r="M4345">
        <v>145080</v>
      </c>
      <c r="O4345" t="s">
        <v>4699</v>
      </c>
      <c r="P4345" t="s">
        <v>448</v>
      </c>
    </row>
    <row r="4346" spans="1:16" x14ac:dyDescent="0.55000000000000004">
      <c r="A4346" t="s">
        <v>2</v>
      </c>
      <c r="B4346" t="s">
        <v>358</v>
      </c>
      <c r="C4346" t="s">
        <v>7812</v>
      </c>
      <c r="D4346" t="s">
        <v>4432</v>
      </c>
      <c r="E4346" t="s">
        <v>20</v>
      </c>
      <c r="F4346" t="b">
        <v>0</v>
      </c>
      <c r="G4346" t="s">
        <v>4031</v>
      </c>
      <c r="H4346" s="4">
        <v>45714.292673611111</v>
      </c>
      <c r="I4346" t="b">
        <v>1</v>
      </c>
      <c r="J4346" t="b">
        <v>0</v>
      </c>
      <c r="K4346" t="s">
        <v>4031</v>
      </c>
      <c r="L4346" t="s">
        <v>22</v>
      </c>
      <c r="M4346">
        <v>65000</v>
      </c>
      <c r="O4346" t="s">
        <v>7813</v>
      </c>
      <c r="P4346" t="s">
        <v>7814</v>
      </c>
    </row>
    <row r="4347" spans="1:16" x14ac:dyDescent="0.55000000000000004">
      <c r="A4347" t="s">
        <v>139</v>
      </c>
      <c r="B4347" t="s">
        <v>7815</v>
      </c>
      <c r="C4347" t="s">
        <v>39</v>
      </c>
      <c r="D4347" t="s">
        <v>3985</v>
      </c>
      <c r="E4347" t="s">
        <v>20</v>
      </c>
      <c r="F4347" t="b">
        <v>1</v>
      </c>
      <c r="G4347" t="s">
        <v>4638</v>
      </c>
      <c r="H4347" s="4">
        <v>45714.293067129627</v>
      </c>
      <c r="I4347" t="b">
        <v>1</v>
      </c>
      <c r="J4347" t="b">
        <v>1</v>
      </c>
      <c r="K4347" t="s">
        <v>4638</v>
      </c>
      <c r="L4347" t="s">
        <v>22</v>
      </c>
      <c r="M4347">
        <v>107520</v>
      </c>
      <c r="O4347" t="s">
        <v>498</v>
      </c>
      <c r="P4347" t="s">
        <v>7816</v>
      </c>
    </row>
    <row r="4348" spans="1:16" x14ac:dyDescent="0.55000000000000004">
      <c r="A4348" t="s">
        <v>0</v>
      </c>
      <c r="B4348" t="s">
        <v>375</v>
      </c>
      <c r="C4348" t="s">
        <v>26</v>
      </c>
      <c r="D4348" t="s">
        <v>3973</v>
      </c>
      <c r="E4348" t="s">
        <v>20</v>
      </c>
      <c r="F4348" t="b">
        <v>0</v>
      </c>
      <c r="G4348" t="s">
        <v>27</v>
      </c>
      <c r="H4348" s="4">
        <v>45714.329629629632</v>
      </c>
      <c r="I4348" t="b">
        <v>0</v>
      </c>
      <c r="J4348" t="b">
        <v>1</v>
      </c>
      <c r="K4348" t="s">
        <v>24</v>
      </c>
      <c r="L4348" t="s">
        <v>22</v>
      </c>
      <c r="M4348">
        <v>123800</v>
      </c>
      <c r="O4348" t="s">
        <v>173</v>
      </c>
      <c r="P4348" t="s">
        <v>1410</v>
      </c>
    </row>
    <row r="4349" spans="1:16" x14ac:dyDescent="0.55000000000000004">
      <c r="A4349" t="s">
        <v>1</v>
      </c>
      <c r="B4349" t="s">
        <v>7817</v>
      </c>
      <c r="C4349" t="s">
        <v>82</v>
      </c>
      <c r="D4349" t="s">
        <v>3973</v>
      </c>
      <c r="E4349" t="s">
        <v>20</v>
      </c>
      <c r="F4349" t="b">
        <v>0</v>
      </c>
      <c r="G4349" t="s">
        <v>27</v>
      </c>
      <c r="H4349" s="4">
        <v>45714.372106481482</v>
      </c>
      <c r="I4349" t="b">
        <v>0</v>
      </c>
      <c r="J4349" t="b">
        <v>1</v>
      </c>
      <c r="K4349" t="s">
        <v>24</v>
      </c>
      <c r="L4349" t="s">
        <v>22</v>
      </c>
      <c r="M4349">
        <v>169500</v>
      </c>
      <c r="O4349" t="s">
        <v>1172</v>
      </c>
      <c r="P4349" t="s">
        <v>2059</v>
      </c>
    </row>
    <row r="4350" spans="1:16" x14ac:dyDescent="0.55000000000000004">
      <c r="A4350" t="s">
        <v>0</v>
      </c>
      <c r="B4350" t="s">
        <v>3897</v>
      </c>
      <c r="C4350" t="s">
        <v>180</v>
      </c>
      <c r="D4350" t="s">
        <v>3973</v>
      </c>
      <c r="E4350" t="s">
        <v>20</v>
      </c>
      <c r="F4350" t="b">
        <v>0</v>
      </c>
      <c r="G4350" t="s">
        <v>41</v>
      </c>
      <c r="H4350" s="4">
        <v>45714.375358796293</v>
      </c>
      <c r="I4350" t="b">
        <v>0</v>
      </c>
      <c r="J4350" t="b">
        <v>0</v>
      </c>
      <c r="K4350" t="s">
        <v>24</v>
      </c>
      <c r="L4350" t="s">
        <v>22</v>
      </c>
      <c r="M4350">
        <v>100000</v>
      </c>
      <c r="O4350" t="s">
        <v>1479</v>
      </c>
      <c r="P4350" t="s">
        <v>204</v>
      </c>
    </row>
    <row r="4351" spans="1:16" x14ac:dyDescent="0.55000000000000004">
      <c r="A4351" t="s">
        <v>19</v>
      </c>
      <c r="B4351" t="s">
        <v>7818</v>
      </c>
      <c r="C4351" t="s">
        <v>199</v>
      </c>
      <c r="D4351" t="s">
        <v>3973</v>
      </c>
      <c r="E4351" t="s">
        <v>20</v>
      </c>
      <c r="F4351" t="b">
        <v>0</v>
      </c>
      <c r="G4351" t="s">
        <v>27</v>
      </c>
      <c r="H4351" s="4">
        <v>45714.377129629633</v>
      </c>
      <c r="I4351" t="b">
        <v>0</v>
      </c>
      <c r="J4351" t="b">
        <v>0</v>
      </c>
      <c r="K4351" t="s">
        <v>24</v>
      </c>
      <c r="L4351" t="s">
        <v>36</v>
      </c>
      <c r="N4351">
        <v>54</v>
      </c>
      <c r="O4351" t="s">
        <v>5482</v>
      </c>
      <c r="P4351" t="s">
        <v>7819</v>
      </c>
    </row>
    <row r="4352" spans="1:16" x14ac:dyDescent="0.55000000000000004">
      <c r="A4352" t="s">
        <v>28</v>
      </c>
      <c r="B4352" t="s">
        <v>7820</v>
      </c>
      <c r="C4352" t="s">
        <v>922</v>
      </c>
      <c r="D4352" t="s">
        <v>4035</v>
      </c>
      <c r="E4352" t="s">
        <v>20</v>
      </c>
      <c r="F4352" t="b">
        <v>0</v>
      </c>
      <c r="G4352" t="s">
        <v>158</v>
      </c>
      <c r="H4352" s="4">
        <v>45714.380555555559</v>
      </c>
      <c r="I4352" t="b">
        <v>0</v>
      </c>
      <c r="J4352" t="b">
        <v>0</v>
      </c>
      <c r="K4352" t="s">
        <v>158</v>
      </c>
      <c r="L4352" t="s">
        <v>22</v>
      </c>
      <c r="M4352">
        <v>84999.5</v>
      </c>
      <c r="O4352" t="s">
        <v>7821</v>
      </c>
      <c r="P4352" t="s">
        <v>7822</v>
      </c>
    </row>
    <row r="4353" spans="1:16" x14ac:dyDescent="0.55000000000000004">
      <c r="A4353" t="s">
        <v>0</v>
      </c>
      <c r="B4353" t="s">
        <v>7823</v>
      </c>
      <c r="C4353" t="s">
        <v>390</v>
      </c>
      <c r="D4353" t="s">
        <v>2208</v>
      </c>
      <c r="E4353" t="s">
        <v>20</v>
      </c>
      <c r="F4353" t="b">
        <v>0</v>
      </c>
      <c r="G4353" t="s">
        <v>27</v>
      </c>
      <c r="H4353" s="4">
        <v>45714.416770833333</v>
      </c>
      <c r="I4353" t="b">
        <v>0</v>
      </c>
      <c r="J4353" t="b">
        <v>1</v>
      </c>
      <c r="K4353" t="s">
        <v>24</v>
      </c>
      <c r="L4353" t="s">
        <v>22</v>
      </c>
      <c r="M4353">
        <v>50000</v>
      </c>
      <c r="O4353" t="s">
        <v>7824</v>
      </c>
      <c r="P4353" t="s">
        <v>1372</v>
      </c>
    </row>
    <row r="4354" spans="1:16" x14ac:dyDescent="0.55000000000000004">
      <c r="A4354" t="s">
        <v>1</v>
      </c>
      <c r="B4354" t="s">
        <v>7825</v>
      </c>
      <c r="C4354" t="s">
        <v>293</v>
      </c>
      <c r="D4354" t="s">
        <v>2208</v>
      </c>
      <c r="E4354" t="s">
        <v>34</v>
      </c>
      <c r="F4354" t="b">
        <v>0</v>
      </c>
      <c r="G4354" t="s">
        <v>41</v>
      </c>
      <c r="H4354" s="4">
        <v>45714.418229166673</v>
      </c>
      <c r="I4354" t="b">
        <v>0</v>
      </c>
      <c r="J4354" t="b">
        <v>1</v>
      </c>
      <c r="K4354" t="s">
        <v>24</v>
      </c>
      <c r="L4354" t="s">
        <v>22</v>
      </c>
      <c r="M4354">
        <v>214500</v>
      </c>
      <c r="O4354" t="s">
        <v>428</v>
      </c>
      <c r="P4354" t="s">
        <v>7826</v>
      </c>
    </row>
    <row r="4355" spans="1:16" x14ac:dyDescent="0.55000000000000004">
      <c r="A4355" t="s">
        <v>19</v>
      </c>
      <c r="B4355" t="s">
        <v>7827</v>
      </c>
      <c r="C4355" t="s">
        <v>690</v>
      </c>
      <c r="D4355" t="s">
        <v>2208</v>
      </c>
      <c r="E4355" t="s">
        <v>34</v>
      </c>
      <c r="F4355" t="b">
        <v>0</v>
      </c>
      <c r="G4355" t="s">
        <v>41</v>
      </c>
      <c r="H4355" s="4">
        <v>45714.418240740742</v>
      </c>
      <c r="I4355" t="b">
        <v>0</v>
      </c>
      <c r="J4355" t="b">
        <v>1</v>
      </c>
      <c r="K4355" t="s">
        <v>24</v>
      </c>
      <c r="L4355" t="s">
        <v>22</v>
      </c>
      <c r="M4355">
        <v>214500</v>
      </c>
      <c r="O4355" t="s">
        <v>428</v>
      </c>
      <c r="P4355" t="s">
        <v>958</v>
      </c>
    </row>
    <row r="4356" spans="1:16" x14ac:dyDescent="0.55000000000000004">
      <c r="A4356" t="s">
        <v>2</v>
      </c>
      <c r="B4356" t="s">
        <v>195</v>
      </c>
      <c r="C4356" t="s">
        <v>7828</v>
      </c>
      <c r="D4356" t="s">
        <v>3973</v>
      </c>
      <c r="E4356" t="s">
        <v>20</v>
      </c>
      <c r="F4356" t="b">
        <v>0</v>
      </c>
      <c r="G4356" t="s">
        <v>27</v>
      </c>
      <c r="H4356" s="4">
        <v>45714.418715277781</v>
      </c>
      <c r="I4356" t="b">
        <v>0</v>
      </c>
      <c r="J4356" t="b">
        <v>1</v>
      </c>
      <c r="K4356" t="s">
        <v>24</v>
      </c>
      <c r="L4356" t="s">
        <v>22</v>
      </c>
      <c r="M4356">
        <v>149500</v>
      </c>
      <c r="O4356" t="s">
        <v>5482</v>
      </c>
      <c r="P4356" t="s">
        <v>7829</v>
      </c>
    </row>
    <row r="4357" spans="1:16" x14ac:dyDescent="0.55000000000000004">
      <c r="A4357" t="s">
        <v>2</v>
      </c>
      <c r="B4357" t="s">
        <v>553</v>
      </c>
      <c r="C4357" t="s">
        <v>3608</v>
      </c>
      <c r="D4357" t="s">
        <v>3973</v>
      </c>
      <c r="E4357" t="s">
        <v>20</v>
      </c>
      <c r="F4357" t="b">
        <v>0</v>
      </c>
      <c r="G4357" t="s">
        <v>27</v>
      </c>
      <c r="H4357" s="4">
        <v>45714.418726851851</v>
      </c>
      <c r="I4357" t="b">
        <v>0</v>
      </c>
      <c r="J4357" t="b">
        <v>0</v>
      </c>
      <c r="K4357" t="s">
        <v>24</v>
      </c>
      <c r="L4357" t="s">
        <v>22</v>
      </c>
      <c r="M4357">
        <v>174500</v>
      </c>
      <c r="O4357" t="s">
        <v>5482</v>
      </c>
      <c r="P4357" t="s">
        <v>566</v>
      </c>
    </row>
    <row r="4358" spans="1:16" x14ac:dyDescent="0.55000000000000004">
      <c r="A4358" t="s">
        <v>89</v>
      </c>
      <c r="B4358" t="s">
        <v>7830</v>
      </c>
      <c r="C4358" t="s">
        <v>4434</v>
      </c>
      <c r="D4358" t="s">
        <v>2208</v>
      </c>
      <c r="E4358" t="s">
        <v>34</v>
      </c>
      <c r="F4358" t="b">
        <v>0</v>
      </c>
      <c r="G4358" t="s">
        <v>27</v>
      </c>
      <c r="H4358" s="4">
        <v>45714.418807870366</v>
      </c>
      <c r="I4358" t="b">
        <v>0</v>
      </c>
      <c r="J4358" t="b">
        <v>1</v>
      </c>
      <c r="K4358" t="s">
        <v>24</v>
      </c>
      <c r="L4358" t="s">
        <v>22</v>
      </c>
      <c r="M4358">
        <v>165000</v>
      </c>
      <c r="O4358" t="s">
        <v>428</v>
      </c>
      <c r="P4358" t="s">
        <v>7831</v>
      </c>
    </row>
    <row r="4359" spans="1:16" x14ac:dyDescent="0.55000000000000004">
      <c r="A4359" t="s">
        <v>2</v>
      </c>
      <c r="B4359" t="s">
        <v>1059</v>
      </c>
      <c r="C4359" t="s">
        <v>4656</v>
      </c>
      <c r="D4359" t="s">
        <v>2208</v>
      </c>
      <c r="E4359" t="s">
        <v>34</v>
      </c>
      <c r="F4359" t="b">
        <v>0</v>
      </c>
      <c r="G4359" t="s">
        <v>41</v>
      </c>
      <c r="H4359" s="4">
        <v>45714.419085648151</v>
      </c>
      <c r="I4359" t="b">
        <v>0</v>
      </c>
      <c r="J4359" t="b">
        <v>1</v>
      </c>
      <c r="K4359" t="s">
        <v>24</v>
      </c>
      <c r="L4359" t="s">
        <v>22</v>
      </c>
      <c r="M4359">
        <v>135000</v>
      </c>
      <c r="O4359" t="s">
        <v>428</v>
      </c>
      <c r="P4359" t="s">
        <v>4240</v>
      </c>
    </row>
    <row r="4360" spans="1:16" x14ac:dyDescent="0.55000000000000004">
      <c r="A4360" t="s">
        <v>139</v>
      </c>
      <c r="B4360" t="s">
        <v>7832</v>
      </c>
      <c r="C4360" t="s">
        <v>2788</v>
      </c>
      <c r="D4360" t="s">
        <v>3973</v>
      </c>
      <c r="E4360" t="s">
        <v>20</v>
      </c>
      <c r="F4360" t="b">
        <v>0</v>
      </c>
      <c r="G4360" t="s">
        <v>23</v>
      </c>
      <c r="H4360" s="4">
        <v>45714.427615740737</v>
      </c>
      <c r="I4360" t="b">
        <v>0</v>
      </c>
      <c r="J4360" t="b">
        <v>1</v>
      </c>
      <c r="K4360" t="s">
        <v>24</v>
      </c>
      <c r="L4360" t="s">
        <v>22</v>
      </c>
      <c r="M4360">
        <v>80125</v>
      </c>
      <c r="O4360" t="s">
        <v>3706</v>
      </c>
      <c r="P4360" t="s">
        <v>7833</v>
      </c>
    </row>
    <row r="4361" spans="1:16" x14ac:dyDescent="0.55000000000000004">
      <c r="A4361" t="s">
        <v>0</v>
      </c>
      <c r="B4361" t="s">
        <v>7834</v>
      </c>
      <c r="C4361" t="s">
        <v>7835</v>
      </c>
      <c r="D4361" t="s">
        <v>2532</v>
      </c>
      <c r="E4361" t="s">
        <v>105</v>
      </c>
      <c r="F4361" t="b">
        <v>0</v>
      </c>
      <c r="G4361" t="s">
        <v>41</v>
      </c>
      <c r="H4361" s="4">
        <v>45714.454826388886</v>
      </c>
      <c r="I4361" t="b">
        <v>0</v>
      </c>
      <c r="J4361" t="b">
        <v>0</v>
      </c>
      <c r="K4361" t="s">
        <v>24</v>
      </c>
      <c r="L4361" t="s">
        <v>36</v>
      </c>
      <c r="N4361">
        <v>20</v>
      </c>
      <c r="O4361" t="s">
        <v>2327</v>
      </c>
    </row>
    <row r="4362" spans="1:16" x14ac:dyDescent="0.55000000000000004">
      <c r="A4362" t="s">
        <v>0</v>
      </c>
      <c r="B4362" t="s">
        <v>7836</v>
      </c>
      <c r="C4362" t="s">
        <v>559</v>
      </c>
      <c r="D4362" t="s">
        <v>3973</v>
      </c>
      <c r="E4362" t="s">
        <v>20</v>
      </c>
      <c r="F4362" t="b">
        <v>0</v>
      </c>
      <c r="G4362" t="s">
        <v>27</v>
      </c>
      <c r="H4362" s="4">
        <v>45714.458460648151</v>
      </c>
      <c r="I4362" t="b">
        <v>1</v>
      </c>
      <c r="J4362" t="b">
        <v>1</v>
      </c>
      <c r="K4362" t="s">
        <v>24</v>
      </c>
      <c r="L4362" t="s">
        <v>22</v>
      </c>
      <c r="M4362">
        <v>78950</v>
      </c>
      <c r="O4362" t="s">
        <v>5482</v>
      </c>
      <c r="P4362" t="s">
        <v>7837</v>
      </c>
    </row>
    <row r="4363" spans="1:16" x14ac:dyDescent="0.55000000000000004">
      <c r="A4363" t="s">
        <v>139</v>
      </c>
      <c r="B4363" t="s">
        <v>1072</v>
      </c>
      <c r="C4363" t="s">
        <v>559</v>
      </c>
      <c r="D4363" t="s">
        <v>3973</v>
      </c>
      <c r="E4363" t="s">
        <v>20</v>
      </c>
      <c r="F4363" t="b">
        <v>0</v>
      </c>
      <c r="G4363" t="s">
        <v>27</v>
      </c>
      <c r="H4363" s="4">
        <v>45714.458460648151</v>
      </c>
      <c r="I4363" t="b">
        <v>0</v>
      </c>
      <c r="J4363" t="b">
        <v>1</v>
      </c>
      <c r="K4363" t="s">
        <v>24</v>
      </c>
      <c r="L4363" t="s">
        <v>22</v>
      </c>
      <c r="M4363">
        <v>105000</v>
      </c>
      <c r="O4363" t="s">
        <v>5482</v>
      </c>
      <c r="P4363" t="s">
        <v>7838</v>
      </c>
    </row>
    <row r="4364" spans="1:16" x14ac:dyDescent="0.55000000000000004">
      <c r="A4364" t="s">
        <v>139</v>
      </c>
      <c r="B4364" t="s">
        <v>7839</v>
      </c>
      <c r="C4364" t="s">
        <v>44</v>
      </c>
      <c r="D4364" t="s">
        <v>3973</v>
      </c>
      <c r="E4364" t="s">
        <v>105</v>
      </c>
      <c r="F4364" t="b">
        <v>0</v>
      </c>
      <c r="G4364" t="s">
        <v>41</v>
      </c>
      <c r="H4364" s="4">
        <v>45714.45884259259</v>
      </c>
      <c r="I4364" t="b">
        <v>0</v>
      </c>
      <c r="J4364" t="b">
        <v>1</v>
      </c>
      <c r="K4364" t="s">
        <v>24</v>
      </c>
      <c r="L4364" t="s">
        <v>22</v>
      </c>
      <c r="M4364">
        <v>174900</v>
      </c>
      <c r="O4364" t="s">
        <v>5482</v>
      </c>
      <c r="P4364" t="s">
        <v>7840</v>
      </c>
    </row>
    <row r="4365" spans="1:16" x14ac:dyDescent="0.55000000000000004">
      <c r="A4365" t="s">
        <v>139</v>
      </c>
      <c r="B4365" t="s">
        <v>7841</v>
      </c>
      <c r="C4365" t="s">
        <v>76</v>
      </c>
      <c r="D4365" t="s">
        <v>3828</v>
      </c>
      <c r="E4365" t="s">
        <v>20</v>
      </c>
      <c r="F4365" t="b">
        <v>0</v>
      </c>
      <c r="G4365" t="s">
        <v>41</v>
      </c>
      <c r="H4365" s="4">
        <v>45714.500393518523</v>
      </c>
      <c r="I4365" t="b">
        <v>0</v>
      </c>
      <c r="J4365" t="b">
        <v>1</v>
      </c>
      <c r="K4365" t="s">
        <v>24</v>
      </c>
      <c r="L4365" t="s">
        <v>22</v>
      </c>
      <c r="M4365">
        <v>90000</v>
      </c>
      <c r="O4365" t="s">
        <v>6045</v>
      </c>
      <c r="P4365" t="s">
        <v>798</v>
      </c>
    </row>
    <row r="4366" spans="1:16" x14ac:dyDescent="0.55000000000000004">
      <c r="A4366" t="s">
        <v>2</v>
      </c>
      <c r="B4366" t="s">
        <v>471</v>
      </c>
      <c r="C4366" t="s">
        <v>213</v>
      </c>
      <c r="D4366" t="s">
        <v>3828</v>
      </c>
      <c r="E4366" t="s">
        <v>105</v>
      </c>
      <c r="F4366" t="b">
        <v>0</v>
      </c>
      <c r="G4366" t="s">
        <v>27</v>
      </c>
      <c r="H4366" s="4">
        <v>45714.50204861111</v>
      </c>
      <c r="I4366" t="b">
        <v>0</v>
      </c>
      <c r="J4366" t="b">
        <v>0</v>
      </c>
      <c r="K4366" t="s">
        <v>24</v>
      </c>
      <c r="L4366" t="s">
        <v>22</v>
      </c>
      <c r="M4366">
        <v>180000</v>
      </c>
      <c r="O4366" t="s">
        <v>7842</v>
      </c>
      <c r="P4366" t="s">
        <v>7843</v>
      </c>
    </row>
    <row r="4367" spans="1:16" x14ac:dyDescent="0.55000000000000004">
      <c r="A4367" t="s">
        <v>2</v>
      </c>
      <c r="B4367" t="s">
        <v>638</v>
      </c>
      <c r="C4367" t="s">
        <v>725</v>
      </c>
      <c r="D4367" t="s">
        <v>3973</v>
      </c>
      <c r="E4367" t="s">
        <v>20</v>
      </c>
      <c r="F4367" t="b">
        <v>0</v>
      </c>
      <c r="G4367" t="s">
        <v>27</v>
      </c>
      <c r="H4367" s="4">
        <v>45714.502222222232</v>
      </c>
      <c r="I4367" t="b">
        <v>0</v>
      </c>
      <c r="J4367" t="b">
        <v>0</v>
      </c>
      <c r="K4367" t="s">
        <v>24</v>
      </c>
      <c r="L4367" t="s">
        <v>22</v>
      </c>
      <c r="M4367">
        <v>117000</v>
      </c>
      <c r="O4367" t="s">
        <v>7844</v>
      </c>
      <c r="P4367" t="s">
        <v>7845</v>
      </c>
    </row>
    <row r="4368" spans="1:16" x14ac:dyDescent="0.55000000000000004">
      <c r="A4368" t="s">
        <v>0</v>
      </c>
      <c r="B4368" t="s">
        <v>1699</v>
      </c>
      <c r="C4368" t="s">
        <v>3587</v>
      </c>
      <c r="D4368" t="s">
        <v>3973</v>
      </c>
      <c r="E4368" t="s">
        <v>20</v>
      </c>
      <c r="F4368" t="b">
        <v>0</v>
      </c>
      <c r="G4368" t="s">
        <v>30</v>
      </c>
      <c r="H4368" s="4">
        <v>45714.503182870372</v>
      </c>
      <c r="I4368" t="b">
        <v>1</v>
      </c>
      <c r="J4368" t="b">
        <v>0</v>
      </c>
      <c r="K4368" t="s">
        <v>24</v>
      </c>
      <c r="L4368" t="s">
        <v>36</v>
      </c>
      <c r="N4368">
        <v>55</v>
      </c>
      <c r="O4368" t="s">
        <v>7846</v>
      </c>
      <c r="P4368" t="s">
        <v>463</v>
      </c>
    </row>
    <row r="4369" spans="1:16" x14ac:dyDescent="0.55000000000000004">
      <c r="A4369" t="s">
        <v>25</v>
      </c>
      <c r="B4369" t="s">
        <v>2416</v>
      </c>
      <c r="C4369" t="s">
        <v>33</v>
      </c>
      <c r="D4369" t="s">
        <v>3973</v>
      </c>
      <c r="E4369" t="s">
        <v>20</v>
      </c>
      <c r="F4369" t="b">
        <v>0</v>
      </c>
      <c r="G4369" t="s">
        <v>35</v>
      </c>
      <c r="H4369" s="4">
        <v>45714.538391203707</v>
      </c>
      <c r="I4369" t="b">
        <v>0</v>
      </c>
      <c r="J4369" t="b">
        <v>0</v>
      </c>
      <c r="K4369" t="s">
        <v>24</v>
      </c>
      <c r="L4369" t="s">
        <v>22</v>
      </c>
      <c r="M4369">
        <v>124000</v>
      </c>
      <c r="O4369" t="s">
        <v>1147</v>
      </c>
      <c r="P4369" t="s">
        <v>2649</v>
      </c>
    </row>
    <row r="4370" spans="1:16" x14ac:dyDescent="0.55000000000000004">
      <c r="A4370" t="s">
        <v>0</v>
      </c>
      <c r="B4370" t="s">
        <v>7847</v>
      </c>
      <c r="C4370" t="s">
        <v>329</v>
      </c>
      <c r="D4370" t="s">
        <v>3973</v>
      </c>
      <c r="E4370" t="s">
        <v>20</v>
      </c>
      <c r="F4370" t="b">
        <v>0</v>
      </c>
      <c r="G4370" t="s">
        <v>27</v>
      </c>
      <c r="H4370" s="4">
        <v>45714.541817129633</v>
      </c>
      <c r="I4370" t="b">
        <v>0</v>
      </c>
      <c r="J4370" t="b">
        <v>1</v>
      </c>
      <c r="K4370" t="s">
        <v>24</v>
      </c>
      <c r="L4370" t="s">
        <v>22</v>
      </c>
      <c r="M4370">
        <v>170000</v>
      </c>
      <c r="O4370" t="s">
        <v>1411</v>
      </c>
      <c r="P4370" t="s">
        <v>280</v>
      </c>
    </row>
    <row r="4371" spans="1:16" x14ac:dyDescent="0.55000000000000004">
      <c r="A4371" t="s">
        <v>0</v>
      </c>
      <c r="B4371" t="s">
        <v>7848</v>
      </c>
      <c r="C4371" t="s">
        <v>211</v>
      </c>
      <c r="D4371" t="s">
        <v>3957</v>
      </c>
      <c r="E4371" t="s">
        <v>20</v>
      </c>
      <c r="F4371" t="b">
        <v>0</v>
      </c>
      <c r="G4371" t="s">
        <v>23</v>
      </c>
      <c r="H4371" s="4">
        <v>45714.570462962962</v>
      </c>
      <c r="I4371" t="b">
        <v>0</v>
      </c>
      <c r="J4371" t="b">
        <v>0</v>
      </c>
      <c r="K4371" t="s">
        <v>24</v>
      </c>
      <c r="L4371" t="s">
        <v>36</v>
      </c>
      <c r="N4371">
        <v>22.694999694824219</v>
      </c>
      <c r="O4371" t="s">
        <v>7849</v>
      </c>
      <c r="P4371" t="s">
        <v>700</v>
      </c>
    </row>
    <row r="4372" spans="1:16" x14ac:dyDescent="0.55000000000000004">
      <c r="A4372" t="s">
        <v>1</v>
      </c>
      <c r="B4372" t="s">
        <v>7850</v>
      </c>
      <c r="C4372" t="s">
        <v>889</v>
      </c>
      <c r="D4372" t="s">
        <v>3973</v>
      </c>
      <c r="E4372" t="s">
        <v>51</v>
      </c>
      <c r="F4372" t="b">
        <v>0</v>
      </c>
      <c r="G4372" t="s">
        <v>41</v>
      </c>
      <c r="H4372" s="4">
        <v>45714.583703703713</v>
      </c>
      <c r="I4372" t="b">
        <v>0</v>
      </c>
      <c r="J4372" t="b">
        <v>1</v>
      </c>
      <c r="K4372" t="s">
        <v>24</v>
      </c>
      <c r="L4372" t="s">
        <v>36</v>
      </c>
      <c r="N4372">
        <v>112.5</v>
      </c>
      <c r="O4372" t="s">
        <v>7851</v>
      </c>
      <c r="P4372" t="s">
        <v>7852</v>
      </c>
    </row>
    <row r="4373" spans="1:16" x14ac:dyDescent="0.55000000000000004">
      <c r="A4373" t="s">
        <v>0</v>
      </c>
      <c r="B4373" t="s">
        <v>3928</v>
      </c>
      <c r="C4373" t="s">
        <v>140</v>
      </c>
      <c r="D4373" t="s">
        <v>7853</v>
      </c>
      <c r="E4373" t="s">
        <v>20</v>
      </c>
      <c r="F4373" t="b">
        <v>0</v>
      </c>
      <c r="G4373" t="s">
        <v>35</v>
      </c>
      <c r="H4373" s="4">
        <v>45714.583969907413</v>
      </c>
      <c r="I4373" t="b">
        <v>0</v>
      </c>
      <c r="J4373" t="b">
        <v>1</v>
      </c>
      <c r="K4373" t="s">
        <v>24</v>
      </c>
      <c r="L4373" t="s">
        <v>22</v>
      </c>
      <c r="M4373">
        <v>64750</v>
      </c>
      <c r="O4373" t="s">
        <v>1630</v>
      </c>
      <c r="P4373" t="s">
        <v>2306</v>
      </c>
    </row>
    <row r="4374" spans="1:16" x14ac:dyDescent="0.55000000000000004">
      <c r="A4374" t="s">
        <v>19</v>
      </c>
      <c r="B4374" t="s">
        <v>1759</v>
      </c>
      <c r="C4374" t="s">
        <v>203</v>
      </c>
      <c r="D4374" t="s">
        <v>3973</v>
      </c>
      <c r="E4374" t="s">
        <v>51</v>
      </c>
      <c r="F4374" t="b">
        <v>0</v>
      </c>
      <c r="G4374" t="s">
        <v>23</v>
      </c>
      <c r="H4374" s="4">
        <v>45714.612037037034</v>
      </c>
      <c r="I4374" t="b">
        <v>1</v>
      </c>
      <c r="J4374" t="b">
        <v>0</v>
      </c>
      <c r="K4374" t="s">
        <v>24</v>
      </c>
      <c r="L4374" t="s">
        <v>36</v>
      </c>
      <c r="N4374">
        <v>70</v>
      </c>
      <c r="O4374" t="s">
        <v>81</v>
      </c>
      <c r="P4374" t="s">
        <v>3777</v>
      </c>
    </row>
    <row r="4375" spans="1:16" x14ac:dyDescent="0.55000000000000004">
      <c r="A4375" t="s">
        <v>0</v>
      </c>
      <c r="B4375" t="s">
        <v>7854</v>
      </c>
      <c r="C4375" t="s">
        <v>114</v>
      </c>
      <c r="D4375" t="s">
        <v>3828</v>
      </c>
      <c r="E4375" t="s">
        <v>20</v>
      </c>
      <c r="F4375" t="b">
        <v>0</v>
      </c>
      <c r="G4375" t="s">
        <v>27</v>
      </c>
      <c r="H4375" s="4">
        <v>45714.621192129627</v>
      </c>
      <c r="I4375" t="b">
        <v>0</v>
      </c>
      <c r="J4375" t="b">
        <v>0</v>
      </c>
      <c r="K4375" t="s">
        <v>24</v>
      </c>
      <c r="L4375" t="s">
        <v>22</v>
      </c>
      <c r="M4375">
        <v>130000</v>
      </c>
      <c r="O4375" t="s">
        <v>7855</v>
      </c>
      <c r="P4375" t="s">
        <v>7856</v>
      </c>
    </row>
    <row r="4376" spans="1:16" x14ac:dyDescent="0.55000000000000004">
      <c r="A4376" t="s">
        <v>0</v>
      </c>
      <c r="B4376" t="s">
        <v>7857</v>
      </c>
      <c r="C4376" t="s">
        <v>985</v>
      </c>
      <c r="D4376" t="s">
        <v>3973</v>
      </c>
      <c r="E4376" t="s">
        <v>51</v>
      </c>
      <c r="F4376" t="b">
        <v>0</v>
      </c>
      <c r="G4376" t="s">
        <v>27</v>
      </c>
      <c r="H4376" s="4">
        <v>45714.621192129627</v>
      </c>
      <c r="I4376" t="b">
        <v>0</v>
      </c>
      <c r="J4376" t="b">
        <v>0</v>
      </c>
      <c r="K4376" t="s">
        <v>24</v>
      </c>
      <c r="L4376" t="s">
        <v>36</v>
      </c>
      <c r="N4376">
        <v>48</v>
      </c>
      <c r="O4376" t="s">
        <v>1177</v>
      </c>
      <c r="P4376" t="s">
        <v>6796</v>
      </c>
    </row>
    <row r="4377" spans="1:16" x14ac:dyDescent="0.55000000000000004">
      <c r="A4377" t="s">
        <v>1</v>
      </c>
      <c r="B4377" t="s">
        <v>7858</v>
      </c>
      <c r="C4377" t="s">
        <v>42</v>
      </c>
      <c r="D4377" t="s">
        <v>3973</v>
      </c>
      <c r="E4377" t="s">
        <v>20</v>
      </c>
      <c r="F4377" t="b">
        <v>0</v>
      </c>
      <c r="G4377" t="s">
        <v>41</v>
      </c>
      <c r="H4377" s="4">
        <v>45714.62232638889</v>
      </c>
      <c r="I4377" t="b">
        <v>0</v>
      </c>
      <c r="J4377" t="b">
        <v>1</v>
      </c>
      <c r="K4377" t="s">
        <v>24</v>
      </c>
      <c r="L4377" t="s">
        <v>22</v>
      </c>
      <c r="M4377">
        <v>150000</v>
      </c>
      <c r="O4377" t="s">
        <v>1883</v>
      </c>
      <c r="P4377" t="s">
        <v>3455</v>
      </c>
    </row>
    <row r="4378" spans="1:16" x14ac:dyDescent="0.55000000000000004">
      <c r="A4378" t="s">
        <v>0</v>
      </c>
      <c r="B4378" t="s">
        <v>0</v>
      </c>
      <c r="C4378" t="s">
        <v>7859</v>
      </c>
      <c r="D4378" t="s">
        <v>3828</v>
      </c>
      <c r="E4378" t="s">
        <v>219</v>
      </c>
      <c r="F4378" t="b">
        <v>0</v>
      </c>
      <c r="G4378" t="s">
        <v>27</v>
      </c>
      <c r="H4378" s="4">
        <v>45714.625092592592</v>
      </c>
      <c r="I4378" t="b">
        <v>1</v>
      </c>
      <c r="J4378" t="b">
        <v>0</v>
      </c>
      <c r="K4378" t="s">
        <v>24</v>
      </c>
      <c r="L4378" t="s">
        <v>22</v>
      </c>
      <c r="M4378">
        <v>57500</v>
      </c>
      <c r="O4378" t="s">
        <v>1382</v>
      </c>
      <c r="P4378" t="s">
        <v>7860</v>
      </c>
    </row>
    <row r="4379" spans="1:16" x14ac:dyDescent="0.55000000000000004">
      <c r="A4379" t="s">
        <v>40</v>
      </c>
      <c r="B4379" t="s">
        <v>7861</v>
      </c>
      <c r="C4379" t="s">
        <v>130</v>
      </c>
      <c r="D4379" t="s">
        <v>3973</v>
      </c>
      <c r="E4379" t="s">
        <v>20</v>
      </c>
      <c r="F4379" t="b">
        <v>0</v>
      </c>
      <c r="G4379" t="s">
        <v>27</v>
      </c>
      <c r="H4379" s="4">
        <v>45714.6252662037</v>
      </c>
      <c r="I4379" t="b">
        <v>0</v>
      </c>
      <c r="J4379" t="b">
        <v>1</v>
      </c>
      <c r="K4379" t="s">
        <v>24</v>
      </c>
      <c r="L4379" t="s">
        <v>22</v>
      </c>
      <c r="M4379">
        <v>189500</v>
      </c>
      <c r="O4379" t="s">
        <v>4535</v>
      </c>
      <c r="P4379" t="s">
        <v>7862</v>
      </c>
    </row>
    <row r="4380" spans="1:16" x14ac:dyDescent="0.55000000000000004">
      <c r="A4380" t="s">
        <v>0</v>
      </c>
      <c r="B4380" t="s">
        <v>7863</v>
      </c>
      <c r="C4380" t="s">
        <v>151</v>
      </c>
      <c r="D4380" t="s">
        <v>3973</v>
      </c>
      <c r="E4380" t="s">
        <v>20</v>
      </c>
      <c r="F4380" t="b">
        <v>0</v>
      </c>
      <c r="G4380" t="s">
        <v>30</v>
      </c>
      <c r="H4380" s="4">
        <v>45714.625856481478</v>
      </c>
      <c r="I4380" t="b">
        <v>0</v>
      </c>
      <c r="J4380" t="b">
        <v>1</v>
      </c>
      <c r="K4380" t="s">
        <v>24</v>
      </c>
      <c r="L4380" t="s">
        <v>22</v>
      </c>
      <c r="M4380">
        <v>67500</v>
      </c>
      <c r="O4380" t="s">
        <v>7864</v>
      </c>
    </row>
    <row r="4381" spans="1:16" x14ac:dyDescent="0.55000000000000004">
      <c r="A4381" t="s">
        <v>0</v>
      </c>
      <c r="B4381" t="s">
        <v>1556</v>
      </c>
      <c r="C4381" t="s">
        <v>94</v>
      </c>
      <c r="D4381" t="s">
        <v>3828</v>
      </c>
      <c r="E4381" t="s">
        <v>51</v>
      </c>
      <c r="F4381" t="b">
        <v>0</v>
      </c>
      <c r="G4381" t="s">
        <v>30</v>
      </c>
      <c r="H4381" s="4">
        <v>45714.625868055547</v>
      </c>
      <c r="I4381" t="b">
        <v>0</v>
      </c>
      <c r="J4381" t="b">
        <v>1</v>
      </c>
      <c r="K4381" t="s">
        <v>24</v>
      </c>
      <c r="L4381" t="s">
        <v>36</v>
      </c>
      <c r="N4381">
        <v>37.064998626708977</v>
      </c>
      <c r="O4381" t="s">
        <v>3386</v>
      </c>
      <c r="P4381" t="s">
        <v>7865</v>
      </c>
    </row>
    <row r="4382" spans="1:16" x14ac:dyDescent="0.55000000000000004">
      <c r="A4382" t="s">
        <v>2</v>
      </c>
      <c r="B4382" t="s">
        <v>7866</v>
      </c>
      <c r="C4382" t="s">
        <v>7333</v>
      </c>
      <c r="D4382" t="s">
        <v>3973</v>
      </c>
      <c r="E4382" t="s">
        <v>51</v>
      </c>
      <c r="F4382" t="b">
        <v>0</v>
      </c>
      <c r="G4382" t="s">
        <v>41</v>
      </c>
      <c r="H4382" s="4">
        <v>45714.627476851849</v>
      </c>
      <c r="I4382" t="b">
        <v>1</v>
      </c>
      <c r="J4382" t="b">
        <v>1</v>
      </c>
      <c r="K4382" t="s">
        <v>24</v>
      </c>
      <c r="L4382" t="s">
        <v>36</v>
      </c>
      <c r="N4382">
        <v>67</v>
      </c>
      <c r="O4382" t="s">
        <v>3933</v>
      </c>
      <c r="P4382" t="s">
        <v>7867</v>
      </c>
    </row>
    <row r="4383" spans="1:16" x14ac:dyDescent="0.55000000000000004">
      <c r="A4383" t="s">
        <v>89</v>
      </c>
      <c r="B4383" t="s">
        <v>7868</v>
      </c>
      <c r="C4383" t="s">
        <v>158</v>
      </c>
      <c r="D4383" t="s">
        <v>4035</v>
      </c>
      <c r="E4383" t="s">
        <v>20</v>
      </c>
      <c r="F4383" t="b">
        <v>0</v>
      </c>
      <c r="G4383" t="s">
        <v>158</v>
      </c>
      <c r="H4383" s="4">
        <v>45714.630312499998</v>
      </c>
      <c r="I4383" t="b">
        <v>0</v>
      </c>
      <c r="J4383" t="b">
        <v>0</v>
      </c>
      <c r="K4383" t="s">
        <v>158</v>
      </c>
      <c r="L4383" t="s">
        <v>22</v>
      </c>
      <c r="M4383">
        <v>64085.5</v>
      </c>
      <c r="O4383" t="s">
        <v>1906</v>
      </c>
      <c r="P4383" t="s">
        <v>1198</v>
      </c>
    </row>
    <row r="4384" spans="1:16" x14ac:dyDescent="0.55000000000000004">
      <c r="A4384" t="s">
        <v>19</v>
      </c>
      <c r="B4384" t="s">
        <v>7869</v>
      </c>
      <c r="C4384" t="s">
        <v>158</v>
      </c>
      <c r="D4384" t="s">
        <v>4035</v>
      </c>
      <c r="E4384" t="s">
        <v>20</v>
      </c>
      <c r="F4384" t="b">
        <v>0</v>
      </c>
      <c r="G4384" t="s">
        <v>158</v>
      </c>
      <c r="H4384" s="4">
        <v>45714.630462962959</v>
      </c>
      <c r="I4384" t="b">
        <v>0</v>
      </c>
      <c r="J4384" t="b">
        <v>0</v>
      </c>
      <c r="K4384" t="s">
        <v>158</v>
      </c>
      <c r="L4384" t="s">
        <v>22</v>
      </c>
      <c r="M4384">
        <v>48000</v>
      </c>
      <c r="O4384" t="s">
        <v>1906</v>
      </c>
      <c r="P4384" t="s">
        <v>7870</v>
      </c>
    </row>
    <row r="4385" spans="1:16" x14ac:dyDescent="0.55000000000000004">
      <c r="A4385" t="s">
        <v>25</v>
      </c>
      <c r="B4385" t="s">
        <v>7871</v>
      </c>
      <c r="C4385" t="s">
        <v>386</v>
      </c>
      <c r="D4385" t="s">
        <v>3973</v>
      </c>
      <c r="E4385" t="s">
        <v>20</v>
      </c>
      <c r="F4385" t="b">
        <v>0</v>
      </c>
      <c r="G4385" t="s">
        <v>41</v>
      </c>
      <c r="H4385" s="4">
        <v>45714.667199074072</v>
      </c>
      <c r="I4385" t="b">
        <v>0</v>
      </c>
      <c r="J4385" t="b">
        <v>1</v>
      </c>
      <c r="K4385" t="s">
        <v>24</v>
      </c>
      <c r="L4385" t="s">
        <v>22</v>
      </c>
      <c r="M4385">
        <v>143000</v>
      </c>
      <c r="O4385" t="s">
        <v>2768</v>
      </c>
      <c r="P4385" t="s">
        <v>7872</v>
      </c>
    </row>
    <row r="4386" spans="1:16" x14ac:dyDescent="0.55000000000000004">
      <c r="A4386" t="s">
        <v>0</v>
      </c>
      <c r="B4386" t="s">
        <v>7873</v>
      </c>
      <c r="C4386" t="s">
        <v>322</v>
      </c>
      <c r="D4386" t="s">
        <v>4084</v>
      </c>
      <c r="E4386" t="s">
        <v>20</v>
      </c>
      <c r="F4386" t="b">
        <v>0</v>
      </c>
      <c r="G4386" t="s">
        <v>41</v>
      </c>
      <c r="H4386" s="4">
        <v>45714.667222222219</v>
      </c>
      <c r="I4386" t="b">
        <v>0</v>
      </c>
      <c r="J4386" t="b">
        <v>0</v>
      </c>
      <c r="K4386" t="s">
        <v>24</v>
      </c>
      <c r="L4386" t="s">
        <v>36</v>
      </c>
      <c r="N4386">
        <v>63</v>
      </c>
      <c r="O4386" t="s">
        <v>1137</v>
      </c>
      <c r="P4386" t="s">
        <v>48</v>
      </c>
    </row>
    <row r="4387" spans="1:16" x14ac:dyDescent="0.55000000000000004">
      <c r="A4387" t="s">
        <v>0</v>
      </c>
      <c r="B4387" t="s">
        <v>1934</v>
      </c>
      <c r="C4387" t="s">
        <v>94</v>
      </c>
      <c r="D4387" t="s">
        <v>4328</v>
      </c>
      <c r="E4387" t="s">
        <v>51</v>
      </c>
      <c r="F4387" t="b">
        <v>0</v>
      </c>
      <c r="G4387" t="s">
        <v>30</v>
      </c>
      <c r="H4387" s="4">
        <v>45714.667523148149</v>
      </c>
      <c r="I4387" t="b">
        <v>0</v>
      </c>
      <c r="J4387" t="b">
        <v>0</v>
      </c>
      <c r="K4387" t="s">
        <v>24</v>
      </c>
      <c r="L4387" t="s">
        <v>36</v>
      </c>
      <c r="N4387">
        <v>35</v>
      </c>
      <c r="O4387" t="s">
        <v>7874</v>
      </c>
      <c r="P4387" t="s">
        <v>7875</v>
      </c>
    </row>
    <row r="4388" spans="1:16" x14ac:dyDescent="0.55000000000000004">
      <c r="A4388" t="s">
        <v>0</v>
      </c>
      <c r="B4388" t="s">
        <v>218</v>
      </c>
      <c r="C4388" t="s">
        <v>1492</v>
      </c>
      <c r="D4388" t="s">
        <v>6851</v>
      </c>
      <c r="E4388" t="s">
        <v>20</v>
      </c>
      <c r="F4388" t="b">
        <v>0</v>
      </c>
      <c r="G4388" t="s">
        <v>30</v>
      </c>
      <c r="H4388" s="4">
        <v>45714.667557870373</v>
      </c>
      <c r="I4388" t="b">
        <v>0</v>
      </c>
      <c r="J4388" t="b">
        <v>0</v>
      </c>
      <c r="K4388" t="s">
        <v>24</v>
      </c>
      <c r="L4388" t="s">
        <v>22</v>
      </c>
      <c r="M4388">
        <v>60000</v>
      </c>
      <c r="O4388" t="s">
        <v>374</v>
      </c>
      <c r="P4388" t="s">
        <v>558</v>
      </c>
    </row>
    <row r="4389" spans="1:16" x14ac:dyDescent="0.55000000000000004">
      <c r="A4389" t="s">
        <v>25</v>
      </c>
      <c r="B4389" t="s">
        <v>25</v>
      </c>
      <c r="C4389" t="s">
        <v>203</v>
      </c>
      <c r="D4389" t="s">
        <v>3973</v>
      </c>
      <c r="E4389" t="s">
        <v>20</v>
      </c>
      <c r="F4389" t="b">
        <v>0</v>
      </c>
      <c r="G4389" t="s">
        <v>23</v>
      </c>
      <c r="H4389" s="4">
        <v>45714.67759259259</v>
      </c>
      <c r="I4389" t="b">
        <v>1</v>
      </c>
      <c r="J4389" t="b">
        <v>0</v>
      </c>
      <c r="K4389" t="s">
        <v>24</v>
      </c>
      <c r="L4389" t="s">
        <v>36</v>
      </c>
      <c r="N4389">
        <v>57.5</v>
      </c>
      <c r="O4389" t="s">
        <v>741</v>
      </c>
      <c r="P4389" t="s">
        <v>7876</v>
      </c>
    </row>
    <row r="4390" spans="1:16" x14ac:dyDescent="0.55000000000000004">
      <c r="A4390" t="s">
        <v>2</v>
      </c>
      <c r="B4390" t="s">
        <v>7877</v>
      </c>
      <c r="C4390" t="s">
        <v>167</v>
      </c>
      <c r="D4390" t="s">
        <v>3828</v>
      </c>
      <c r="E4390" t="s">
        <v>20</v>
      </c>
      <c r="F4390" t="b">
        <v>0</v>
      </c>
      <c r="G4390" t="s">
        <v>35</v>
      </c>
      <c r="H4390" s="4">
        <v>45714.706238425933</v>
      </c>
      <c r="I4390" t="b">
        <v>0</v>
      </c>
      <c r="J4390" t="b">
        <v>0</v>
      </c>
      <c r="K4390" t="s">
        <v>24</v>
      </c>
      <c r="L4390" t="s">
        <v>22</v>
      </c>
      <c r="M4390">
        <v>202500</v>
      </c>
      <c r="O4390" t="s">
        <v>294</v>
      </c>
      <c r="P4390" t="s">
        <v>7878</v>
      </c>
    </row>
    <row r="4391" spans="1:16" x14ac:dyDescent="0.55000000000000004">
      <c r="A4391" t="s">
        <v>40</v>
      </c>
      <c r="B4391" t="s">
        <v>2286</v>
      </c>
      <c r="C4391" t="s">
        <v>151</v>
      </c>
      <c r="D4391" t="s">
        <v>3970</v>
      </c>
      <c r="E4391" t="s">
        <v>20</v>
      </c>
      <c r="F4391" t="b">
        <v>0</v>
      </c>
      <c r="G4391" t="s">
        <v>30</v>
      </c>
      <c r="H4391" s="4">
        <v>45714.706574074073</v>
      </c>
      <c r="I4391" t="b">
        <v>0</v>
      </c>
      <c r="J4391" t="b">
        <v>1</v>
      </c>
      <c r="K4391" t="s">
        <v>24</v>
      </c>
      <c r="L4391" t="s">
        <v>22</v>
      </c>
      <c r="M4391">
        <v>131500</v>
      </c>
      <c r="O4391" t="s">
        <v>4135</v>
      </c>
      <c r="P4391" t="s">
        <v>4136</v>
      </c>
    </row>
    <row r="4392" spans="1:16" x14ac:dyDescent="0.55000000000000004">
      <c r="A4392" t="s">
        <v>40</v>
      </c>
      <c r="B4392" t="s">
        <v>5577</v>
      </c>
      <c r="C4392" t="s">
        <v>151</v>
      </c>
      <c r="D4392" t="s">
        <v>7879</v>
      </c>
      <c r="E4392" t="s">
        <v>20</v>
      </c>
      <c r="F4392" t="b">
        <v>0</v>
      </c>
      <c r="G4392" t="s">
        <v>30</v>
      </c>
      <c r="H4392" s="4">
        <v>45714.706574074073</v>
      </c>
      <c r="I4392" t="b">
        <v>1</v>
      </c>
      <c r="J4392" t="b">
        <v>1</v>
      </c>
      <c r="K4392" t="s">
        <v>24</v>
      </c>
      <c r="L4392" t="s">
        <v>22</v>
      </c>
      <c r="M4392">
        <v>150000</v>
      </c>
      <c r="O4392" t="s">
        <v>81</v>
      </c>
      <c r="P4392" t="s">
        <v>5578</v>
      </c>
    </row>
    <row r="4393" spans="1:16" x14ac:dyDescent="0.55000000000000004">
      <c r="A4393" t="s">
        <v>139</v>
      </c>
      <c r="B4393" t="s">
        <v>277</v>
      </c>
      <c r="C4393" t="s">
        <v>1915</v>
      </c>
      <c r="D4393" t="s">
        <v>3973</v>
      </c>
      <c r="E4393" t="s">
        <v>51</v>
      </c>
      <c r="F4393" t="b">
        <v>0</v>
      </c>
      <c r="G4393" t="s">
        <v>27</v>
      </c>
      <c r="H4393" s="4">
        <v>45714.708587962959</v>
      </c>
      <c r="I4393" t="b">
        <v>1</v>
      </c>
      <c r="J4393" t="b">
        <v>0</v>
      </c>
      <c r="K4393" t="s">
        <v>24</v>
      </c>
      <c r="L4393" t="s">
        <v>36</v>
      </c>
      <c r="N4393">
        <v>60</v>
      </c>
      <c r="O4393" t="s">
        <v>7880</v>
      </c>
      <c r="P4393" t="s">
        <v>7881</v>
      </c>
    </row>
    <row r="4394" spans="1:16" x14ac:dyDescent="0.55000000000000004">
      <c r="A4394" t="s">
        <v>1</v>
      </c>
      <c r="B4394" t="s">
        <v>7882</v>
      </c>
      <c r="C4394" t="s">
        <v>1501</v>
      </c>
      <c r="D4394" t="s">
        <v>3973</v>
      </c>
      <c r="E4394" t="s">
        <v>20</v>
      </c>
      <c r="F4394" t="b">
        <v>0</v>
      </c>
      <c r="G4394" t="s">
        <v>41</v>
      </c>
      <c r="H4394" s="4">
        <v>45714.708796296298</v>
      </c>
      <c r="I4394" t="b">
        <v>0</v>
      </c>
      <c r="J4394" t="b">
        <v>1</v>
      </c>
      <c r="K4394" t="s">
        <v>24</v>
      </c>
      <c r="L4394" t="s">
        <v>22</v>
      </c>
      <c r="M4394">
        <v>75000</v>
      </c>
      <c r="O4394" t="s">
        <v>3670</v>
      </c>
    </row>
    <row r="4395" spans="1:16" x14ac:dyDescent="0.55000000000000004">
      <c r="A4395" t="s">
        <v>89</v>
      </c>
      <c r="B4395" t="s">
        <v>7883</v>
      </c>
      <c r="C4395" t="s">
        <v>3680</v>
      </c>
      <c r="D4395" t="s">
        <v>3973</v>
      </c>
      <c r="E4395" t="s">
        <v>51</v>
      </c>
      <c r="F4395" t="b">
        <v>0</v>
      </c>
      <c r="G4395" t="s">
        <v>41</v>
      </c>
      <c r="H4395" s="4">
        <v>45714.70890046296</v>
      </c>
      <c r="I4395" t="b">
        <v>0</v>
      </c>
      <c r="J4395" t="b">
        <v>0</v>
      </c>
      <c r="K4395" t="s">
        <v>24</v>
      </c>
      <c r="L4395" t="s">
        <v>36</v>
      </c>
      <c r="N4395">
        <v>60</v>
      </c>
      <c r="O4395" t="s">
        <v>7884</v>
      </c>
      <c r="P4395" t="s">
        <v>7885</v>
      </c>
    </row>
    <row r="4396" spans="1:16" x14ac:dyDescent="0.55000000000000004">
      <c r="A4396" t="s">
        <v>28</v>
      </c>
      <c r="B4396" t="s">
        <v>7886</v>
      </c>
      <c r="C4396" t="s">
        <v>1096</v>
      </c>
      <c r="D4396" t="s">
        <v>3973</v>
      </c>
      <c r="E4396" t="s">
        <v>20</v>
      </c>
      <c r="F4396" t="b">
        <v>0</v>
      </c>
      <c r="G4396" t="s">
        <v>27</v>
      </c>
      <c r="H4396" s="4">
        <v>45714.709675925929</v>
      </c>
      <c r="I4396" t="b">
        <v>0</v>
      </c>
      <c r="J4396" t="b">
        <v>1</v>
      </c>
      <c r="K4396" t="s">
        <v>24</v>
      </c>
      <c r="L4396" t="s">
        <v>22</v>
      </c>
      <c r="M4396">
        <v>176000</v>
      </c>
      <c r="O4396" t="s">
        <v>1906</v>
      </c>
      <c r="P4396" t="s">
        <v>7887</v>
      </c>
    </row>
    <row r="4397" spans="1:16" x14ac:dyDescent="0.55000000000000004">
      <c r="A4397" t="s">
        <v>1</v>
      </c>
      <c r="B4397" t="s">
        <v>3995</v>
      </c>
      <c r="C4397" t="s">
        <v>255</v>
      </c>
      <c r="D4397" t="s">
        <v>3973</v>
      </c>
      <c r="E4397" t="s">
        <v>51</v>
      </c>
      <c r="F4397" t="b">
        <v>0</v>
      </c>
      <c r="G4397" t="s">
        <v>255</v>
      </c>
      <c r="H4397" s="4">
        <v>45714.709814814807</v>
      </c>
      <c r="I4397" t="b">
        <v>0</v>
      </c>
      <c r="J4397" t="b">
        <v>0</v>
      </c>
      <c r="K4397" t="s">
        <v>255</v>
      </c>
      <c r="L4397" t="s">
        <v>36</v>
      </c>
      <c r="N4397">
        <v>19.5</v>
      </c>
      <c r="O4397" t="s">
        <v>3989</v>
      </c>
      <c r="P4397" t="s">
        <v>3990</v>
      </c>
    </row>
    <row r="4398" spans="1:16" x14ac:dyDescent="0.55000000000000004">
      <c r="A4398" t="s">
        <v>2</v>
      </c>
      <c r="B4398" t="s">
        <v>7888</v>
      </c>
      <c r="C4398" t="s">
        <v>327</v>
      </c>
      <c r="D4398" t="s">
        <v>4328</v>
      </c>
      <c r="E4398" t="s">
        <v>51</v>
      </c>
      <c r="F4398" t="b">
        <v>0</v>
      </c>
      <c r="G4398" t="s">
        <v>27</v>
      </c>
      <c r="H4398" s="4">
        <v>45714.710416666669</v>
      </c>
      <c r="I4398" t="b">
        <v>1</v>
      </c>
      <c r="J4398" t="b">
        <v>0</v>
      </c>
      <c r="K4398" t="s">
        <v>24</v>
      </c>
      <c r="L4398" t="s">
        <v>36</v>
      </c>
      <c r="N4398">
        <v>65</v>
      </c>
      <c r="O4398" t="s">
        <v>7889</v>
      </c>
      <c r="P4398" t="s">
        <v>119</v>
      </c>
    </row>
    <row r="4399" spans="1:16" x14ac:dyDescent="0.55000000000000004">
      <c r="A4399" t="s">
        <v>2</v>
      </c>
      <c r="B4399" t="s">
        <v>7890</v>
      </c>
      <c r="C4399" t="s">
        <v>1501</v>
      </c>
      <c r="D4399" t="s">
        <v>3973</v>
      </c>
      <c r="E4399" t="s">
        <v>20</v>
      </c>
      <c r="F4399" t="b">
        <v>0</v>
      </c>
      <c r="G4399" t="s">
        <v>27</v>
      </c>
      <c r="H4399" s="4">
        <v>45714.710497685177</v>
      </c>
      <c r="I4399" t="b">
        <v>0</v>
      </c>
      <c r="J4399" t="b">
        <v>1</v>
      </c>
      <c r="K4399" t="s">
        <v>24</v>
      </c>
      <c r="L4399" t="s">
        <v>22</v>
      </c>
      <c r="M4399">
        <v>120000</v>
      </c>
      <c r="O4399" t="s">
        <v>3670</v>
      </c>
      <c r="P4399" t="s">
        <v>7891</v>
      </c>
    </row>
    <row r="4400" spans="1:16" x14ac:dyDescent="0.55000000000000004">
      <c r="A4400" t="s">
        <v>2</v>
      </c>
      <c r="B4400" t="s">
        <v>7892</v>
      </c>
      <c r="C4400" t="s">
        <v>7893</v>
      </c>
      <c r="D4400" t="s">
        <v>3973</v>
      </c>
      <c r="E4400" t="s">
        <v>20</v>
      </c>
      <c r="F4400" t="b">
        <v>0</v>
      </c>
      <c r="G4400" t="s">
        <v>41</v>
      </c>
      <c r="H4400" s="4">
        <v>45714.710879629631</v>
      </c>
      <c r="I4400" t="b">
        <v>0</v>
      </c>
      <c r="J4400" t="b">
        <v>1</v>
      </c>
      <c r="K4400" t="s">
        <v>24</v>
      </c>
      <c r="L4400" t="s">
        <v>22</v>
      </c>
      <c r="M4400">
        <v>127500</v>
      </c>
      <c r="O4400" t="s">
        <v>6337</v>
      </c>
      <c r="P4400" t="s">
        <v>7894</v>
      </c>
    </row>
    <row r="4401" spans="1:16" x14ac:dyDescent="0.55000000000000004">
      <c r="A4401" t="s">
        <v>89</v>
      </c>
      <c r="B4401" t="s">
        <v>7895</v>
      </c>
      <c r="C4401" t="s">
        <v>7896</v>
      </c>
      <c r="D4401" t="s">
        <v>7897</v>
      </c>
      <c r="E4401" t="s">
        <v>20</v>
      </c>
      <c r="F4401" t="b">
        <v>0</v>
      </c>
      <c r="G4401" t="s">
        <v>2260</v>
      </c>
      <c r="H4401" s="4">
        <v>45714.713692129633</v>
      </c>
      <c r="I4401" t="b">
        <v>0</v>
      </c>
      <c r="J4401" t="b">
        <v>0</v>
      </c>
      <c r="K4401" t="s">
        <v>2260</v>
      </c>
      <c r="L4401" t="s">
        <v>22</v>
      </c>
      <c r="M4401">
        <v>160000</v>
      </c>
      <c r="O4401" t="s">
        <v>7898</v>
      </c>
      <c r="P4401" t="s">
        <v>7899</v>
      </c>
    </row>
    <row r="4402" spans="1:16" x14ac:dyDescent="0.55000000000000004">
      <c r="A4402" t="s">
        <v>2</v>
      </c>
      <c r="B4402" t="s">
        <v>894</v>
      </c>
      <c r="C4402" t="s">
        <v>211</v>
      </c>
      <c r="D4402" t="s">
        <v>3970</v>
      </c>
      <c r="E4402" t="s">
        <v>20</v>
      </c>
      <c r="F4402" t="b">
        <v>0</v>
      </c>
      <c r="G4402" t="s">
        <v>23</v>
      </c>
      <c r="H4402" s="4">
        <v>45714.719398148147</v>
      </c>
      <c r="I4402" t="b">
        <v>0</v>
      </c>
      <c r="J4402" t="b">
        <v>0</v>
      </c>
      <c r="K4402" t="s">
        <v>24</v>
      </c>
      <c r="L4402" t="s">
        <v>22</v>
      </c>
      <c r="M4402">
        <v>126268</v>
      </c>
      <c r="O4402" t="s">
        <v>7544</v>
      </c>
      <c r="P4402" t="s">
        <v>7900</v>
      </c>
    </row>
    <row r="4403" spans="1:16" x14ac:dyDescent="0.55000000000000004">
      <c r="A4403" t="s">
        <v>0</v>
      </c>
      <c r="B4403" t="s">
        <v>4315</v>
      </c>
      <c r="C4403" t="s">
        <v>39</v>
      </c>
      <c r="D4403" t="s">
        <v>3985</v>
      </c>
      <c r="E4403" t="s">
        <v>20</v>
      </c>
      <c r="F4403" t="b">
        <v>1</v>
      </c>
      <c r="G4403" t="s">
        <v>1128</v>
      </c>
      <c r="H4403" s="4">
        <v>45714.720034722217</v>
      </c>
      <c r="I4403" t="b">
        <v>1</v>
      </c>
      <c r="J4403" t="b">
        <v>0</v>
      </c>
      <c r="K4403" t="s">
        <v>1128</v>
      </c>
      <c r="L4403" t="s">
        <v>22</v>
      </c>
      <c r="M4403">
        <v>91200</v>
      </c>
      <c r="O4403" t="s">
        <v>4316</v>
      </c>
      <c r="P4403" t="s">
        <v>149</v>
      </c>
    </row>
    <row r="4404" spans="1:16" x14ac:dyDescent="0.55000000000000004">
      <c r="A4404" t="s">
        <v>2</v>
      </c>
      <c r="B4404" t="s">
        <v>358</v>
      </c>
      <c r="C4404" t="s">
        <v>39</v>
      </c>
      <c r="D4404" t="s">
        <v>3985</v>
      </c>
      <c r="E4404" t="s">
        <v>51</v>
      </c>
      <c r="F4404" t="b">
        <v>1</v>
      </c>
      <c r="G4404" t="s">
        <v>2452</v>
      </c>
      <c r="H4404" s="4">
        <v>45714.724594907413</v>
      </c>
      <c r="I4404" t="b">
        <v>0</v>
      </c>
      <c r="J4404" t="b">
        <v>0</v>
      </c>
      <c r="K4404" t="s">
        <v>2452</v>
      </c>
      <c r="L4404" t="s">
        <v>22</v>
      </c>
      <c r="M4404">
        <v>100000</v>
      </c>
      <c r="O4404" t="s">
        <v>374</v>
      </c>
      <c r="P4404" t="s">
        <v>7901</v>
      </c>
    </row>
    <row r="4405" spans="1:16" x14ac:dyDescent="0.55000000000000004">
      <c r="A4405" t="s">
        <v>0</v>
      </c>
      <c r="B4405" t="s">
        <v>0</v>
      </c>
      <c r="C4405" t="s">
        <v>1247</v>
      </c>
      <c r="D4405" t="s">
        <v>3828</v>
      </c>
      <c r="E4405" t="s">
        <v>20</v>
      </c>
      <c r="F4405" t="b">
        <v>0</v>
      </c>
      <c r="G4405" t="s">
        <v>1247</v>
      </c>
      <c r="H4405" s="4">
        <v>45714.725486111107</v>
      </c>
      <c r="I4405" t="b">
        <v>0</v>
      </c>
      <c r="J4405" t="b">
        <v>0</v>
      </c>
      <c r="K4405" t="s">
        <v>1247</v>
      </c>
      <c r="L4405" t="s">
        <v>22</v>
      </c>
      <c r="M4405">
        <v>35250</v>
      </c>
      <c r="O4405" t="s">
        <v>4113</v>
      </c>
      <c r="P4405" t="s">
        <v>2146</v>
      </c>
    </row>
    <row r="4406" spans="1:16" x14ac:dyDescent="0.55000000000000004">
      <c r="A4406" t="s">
        <v>1</v>
      </c>
      <c r="B4406" t="s">
        <v>7902</v>
      </c>
      <c r="C4406" t="s">
        <v>39</v>
      </c>
      <c r="D4406" t="s">
        <v>4220</v>
      </c>
      <c r="E4406" t="s">
        <v>20</v>
      </c>
      <c r="F4406" t="b">
        <v>1</v>
      </c>
      <c r="G4406" t="s">
        <v>2641</v>
      </c>
      <c r="H4406" s="4">
        <v>45714.726921296293</v>
      </c>
      <c r="I4406" t="b">
        <v>0</v>
      </c>
      <c r="J4406" t="b">
        <v>0</v>
      </c>
      <c r="K4406" t="s">
        <v>2641</v>
      </c>
      <c r="L4406" t="s">
        <v>22</v>
      </c>
      <c r="M4406">
        <v>175000</v>
      </c>
      <c r="O4406" t="s">
        <v>1049</v>
      </c>
      <c r="P4406" t="s">
        <v>7903</v>
      </c>
    </row>
    <row r="4407" spans="1:16" x14ac:dyDescent="0.55000000000000004">
      <c r="A4407" t="s">
        <v>0</v>
      </c>
      <c r="B4407" t="s">
        <v>7904</v>
      </c>
      <c r="C4407" t="s">
        <v>985</v>
      </c>
      <c r="D4407" t="s">
        <v>3828</v>
      </c>
      <c r="E4407" t="s">
        <v>20</v>
      </c>
      <c r="F4407" t="b">
        <v>0</v>
      </c>
      <c r="G4407" t="s">
        <v>27</v>
      </c>
      <c r="H4407" s="4">
        <v>45714.7500462963</v>
      </c>
      <c r="I4407" t="b">
        <v>1</v>
      </c>
      <c r="J4407" t="b">
        <v>1</v>
      </c>
      <c r="K4407" t="s">
        <v>24</v>
      </c>
      <c r="L4407" t="s">
        <v>22</v>
      </c>
      <c r="M4407">
        <v>74500</v>
      </c>
      <c r="O4407" t="s">
        <v>6045</v>
      </c>
      <c r="P4407" t="s">
        <v>221</v>
      </c>
    </row>
    <row r="4408" spans="1:16" x14ac:dyDescent="0.55000000000000004">
      <c r="A4408" t="s">
        <v>89</v>
      </c>
      <c r="B4408" t="s">
        <v>7905</v>
      </c>
      <c r="C4408" t="s">
        <v>142</v>
      </c>
      <c r="D4408" t="s">
        <v>3973</v>
      </c>
      <c r="E4408" t="s">
        <v>20</v>
      </c>
      <c r="F4408" t="b">
        <v>0</v>
      </c>
      <c r="G4408" t="s">
        <v>27</v>
      </c>
      <c r="H4408" s="4">
        <v>45714.750254629631</v>
      </c>
      <c r="I4408" t="b">
        <v>0</v>
      </c>
      <c r="J4408" t="b">
        <v>1</v>
      </c>
      <c r="K4408" t="s">
        <v>24</v>
      </c>
      <c r="L4408" t="s">
        <v>22</v>
      </c>
      <c r="M4408">
        <v>100000</v>
      </c>
      <c r="O4408" t="s">
        <v>1308</v>
      </c>
      <c r="P4408" t="s">
        <v>3779</v>
      </c>
    </row>
    <row r="4409" spans="1:16" x14ac:dyDescent="0.55000000000000004">
      <c r="A4409" t="s">
        <v>0</v>
      </c>
      <c r="B4409" t="s">
        <v>7906</v>
      </c>
      <c r="C4409" t="s">
        <v>612</v>
      </c>
      <c r="D4409" t="s">
        <v>3973</v>
      </c>
      <c r="E4409" t="s">
        <v>20</v>
      </c>
      <c r="F4409" t="b">
        <v>0</v>
      </c>
      <c r="G4409" t="s">
        <v>27</v>
      </c>
      <c r="H4409" s="4">
        <v>45714.7502662037</v>
      </c>
      <c r="I4409" t="b">
        <v>1</v>
      </c>
      <c r="J4409" t="b">
        <v>1</v>
      </c>
      <c r="K4409" t="s">
        <v>24</v>
      </c>
      <c r="L4409" t="s">
        <v>22</v>
      </c>
      <c r="M4409">
        <v>90000</v>
      </c>
      <c r="O4409" t="s">
        <v>1491</v>
      </c>
      <c r="P4409" t="s">
        <v>521</v>
      </c>
    </row>
    <row r="4410" spans="1:16" x14ac:dyDescent="0.55000000000000004">
      <c r="A4410" t="s">
        <v>0</v>
      </c>
      <c r="B4410" t="s">
        <v>545</v>
      </c>
      <c r="C4410" t="s">
        <v>1561</v>
      </c>
      <c r="D4410" t="s">
        <v>3973</v>
      </c>
      <c r="E4410" t="s">
        <v>20</v>
      </c>
      <c r="F4410" t="b">
        <v>0</v>
      </c>
      <c r="G4410" t="s">
        <v>30</v>
      </c>
      <c r="H4410" s="4">
        <v>45714.750891203701</v>
      </c>
      <c r="I4410" t="b">
        <v>0</v>
      </c>
      <c r="J4410" t="b">
        <v>1</v>
      </c>
      <c r="K4410" t="s">
        <v>24</v>
      </c>
      <c r="L4410" t="s">
        <v>22</v>
      </c>
      <c r="M4410">
        <v>72250</v>
      </c>
      <c r="O4410" t="s">
        <v>7907</v>
      </c>
      <c r="P4410" t="s">
        <v>3369</v>
      </c>
    </row>
    <row r="4411" spans="1:16" x14ac:dyDescent="0.55000000000000004">
      <c r="A4411" t="s">
        <v>2</v>
      </c>
      <c r="B4411" t="s">
        <v>307</v>
      </c>
      <c r="C4411" t="s">
        <v>1050</v>
      </c>
      <c r="D4411" t="s">
        <v>3600</v>
      </c>
      <c r="E4411" t="s">
        <v>20</v>
      </c>
      <c r="F4411" t="b">
        <v>0</v>
      </c>
      <c r="G4411" t="s">
        <v>27</v>
      </c>
      <c r="H4411" s="4">
        <v>45714.752060185187</v>
      </c>
      <c r="I4411" t="b">
        <v>1</v>
      </c>
      <c r="J4411" t="b">
        <v>0</v>
      </c>
      <c r="K4411" t="s">
        <v>24</v>
      </c>
      <c r="L4411" t="s">
        <v>22</v>
      </c>
      <c r="M4411">
        <v>190000</v>
      </c>
      <c r="O4411" t="s">
        <v>123</v>
      </c>
      <c r="P4411" t="s">
        <v>7908</v>
      </c>
    </row>
    <row r="4412" spans="1:16" x14ac:dyDescent="0.55000000000000004">
      <c r="A4412" t="s">
        <v>2</v>
      </c>
      <c r="B4412" t="s">
        <v>7909</v>
      </c>
      <c r="C4412" t="s">
        <v>7910</v>
      </c>
      <c r="D4412" t="s">
        <v>131</v>
      </c>
      <c r="E4412" t="s">
        <v>20</v>
      </c>
      <c r="F4412" t="b">
        <v>0</v>
      </c>
      <c r="G4412" t="s">
        <v>41</v>
      </c>
      <c r="H4412" s="4">
        <v>45714.75236111111</v>
      </c>
      <c r="I4412" t="b">
        <v>1</v>
      </c>
      <c r="J4412" t="b">
        <v>0</v>
      </c>
      <c r="K4412" t="s">
        <v>24</v>
      </c>
      <c r="L4412" t="s">
        <v>22</v>
      </c>
      <c r="M4412">
        <v>100000</v>
      </c>
      <c r="O4412" t="s">
        <v>131</v>
      </c>
      <c r="P4412" t="s">
        <v>1757</v>
      </c>
    </row>
    <row r="4413" spans="1:16" x14ac:dyDescent="0.55000000000000004">
      <c r="A4413" t="s">
        <v>0</v>
      </c>
      <c r="B4413" t="s">
        <v>7911</v>
      </c>
      <c r="C4413" t="s">
        <v>932</v>
      </c>
      <c r="D4413" t="s">
        <v>3973</v>
      </c>
      <c r="E4413" t="s">
        <v>20</v>
      </c>
      <c r="F4413" t="b">
        <v>0</v>
      </c>
      <c r="G4413" t="s">
        <v>41</v>
      </c>
      <c r="H4413" s="4">
        <v>45714.791990740741</v>
      </c>
      <c r="I4413" t="b">
        <v>0</v>
      </c>
      <c r="J4413" t="b">
        <v>0</v>
      </c>
      <c r="K4413" t="s">
        <v>24</v>
      </c>
      <c r="L4413" t="s">
        <v>22</v>
      </c>
      <c r="M4413">
        <v>109825</v>
      </c>
      <c r="O4413" t="s">
        <v>7912</v>
      </c>
      <c r="P4413" t="s">
        <v>7913</v>
      </c>
    </row>
    <row r="4414" spans="1:16" x14ac:dyDescent="0.55000000000000004">
      <c r="A4414" t="s">
        <v>139</v>
      </c>
      <c r="B4414" t="s">
        <v>2126</v>
      </c>
      <c r="C4414" t="s">
        <v>181</v>
      </c>
      <c r="D4414" t="s">
        <v>3973</v>
      </c>
      <c r="E4414" t="s">
        <v>20</v>
      </c>
      <c r="F4414" t="b">
        <v>0</v>
      </c>
      <c r="G4414" t="s">
        <v>41</v>
      </c>
      <c r="H4414" s="4">
        <v>45714.792060185187</v>
      </c>
      <c r="I4414" t="b">
        <v>0</v>
      </c>
      <c r="J4414" t="b">
        <v>0</v>
      </c>
      <c r="K4414" t="s">
        <v>24</v>
      </c>
      <c r="L4414" t="s">
        <v>22</v>
      </c>
      <c r="M4414">
        <v>52500</v>
      </c>
      <c r="O4414" t="s">
        <v>7914</v>
      </c>
    </row>
    <row r="4415" spans="1:16" x14ac:dyDescent="0.55000000000000004">
      <c r="A4415" t="s">
        <v>191</v>
      </c>
      <c r="B4415" t="s">
        <v>7915</v>
      </c>
      <c r="C4415" t="s">
        <v>316</v>
      </c>
      <c r="D4415" t="s">
        <v>3973</v>
      </c>
      <c r="E4415" t="s">
        <v>20</v>
      </c>
      <c r="F4415" t="b">
        <v>0</v>
      </c>
      <c r="G4415" t="s">
        <v>35</v>
      </c>
      <c r="H4415" s="4">
        <v>45714.792384259257</v>
      </c>
      <c r="I4415" t="b">
        <v>1</v>
      </c>
      <c r="J4415" t="b">
        <v>0</v>
      </c>
      <c r="K4415" t="s">
        <v>24</v>
      </c>
      <c r="L4415" t="s">
        <v>22</v>
      </c>
      <c r="M4415">
        <v>155000</v>
      </c>
      <c r="O4415" t="s">
        <v>7916</v>
      </c>
    </row>
    <row r="4416" spans="1:16" x14ac:dyDescent="0.55000000000000004">
      <c r="A4416" t="s">
        <v>25</v>
      </c>
      <c r="B4416" t="s">
        <v>5836</v>
      </c>
      <c r="C4416" t="s">
        <v>140</v>
      </c>
      <c r="D4416" t="s">
        <v>4084</v>
      </c>
      <c r="E4416" t="s">
        <v>20</v>
      </c>
      <c r="F4416" t="b">
        <v>0</v>
      </c>
      <c r="G4416" t="s">
        <v>35</v>
      </c>
      <c r="H4416" s="4">
        <v>45714.792395833327</v>
      </c>
      <c r="I4416" t="b">
        <v>0</v>
      </c>
      <c r="J4416" t="b">
        <v>0</v>
      </c>
      <c r="K4416" t="s">
        <v>24</v>
      </c>
      <c r="L4416" t="s">
        <v>22</v>
      </c>
      <c r="M4416">
        <v>130000</v>
      </c>
      <c r="O4416" t="s">
        <v>5837</v>
      </c>
      <c r="P4416" t="s">
        <v>221</v>
      </c>
    </row>
    <row r="4417" spans="1:16" x14ac:dyDescent="0.55000000000000004">
      <c r="A4417" t="s">
        <v>2</v>
      </c>
      <c r="B4417" t="s">
        <v>2378</v>
      </c>
      <c r="C4417" t="s">
        <v>1050</v>
      </c>
      <c r="D4417" t="s">
        <v>3828</v>
      </c>
      <c r="E4417" t="s">
        <v>20</v>
      </c>
      <c r="F4417" t="b">
        <v>0</v>
      </c>
      <c r="G4417" t="s">
        <v>35</v>
      </c>
      <c r="H4417" s="4">
        <v>45714.794340277767</v>
      </c>
      <c r="I4417" t="b">
        <v>0</v>
      </c>
      <c r="J4417" t="b">
        <v>1</v>
      </c>
      <c r="K4417" t="s">
        <v>24</v>
      </c>
      <c r="L4417" t="s">
        <v>22</v>
      </c>
      <c r="M4417">
        <v>260000</v>
      </c>
      <c r="O4417" t="s">
        <v>1364</v>
      </c>
      <c r="P4417" t="s">
        <v>7917</v>
      </c>
    </row>
    <row r="4418" spans="1:16" x14ac:dyDescent="0.55000000000000004">
      <c r="A4418" t="s">
        <v>25</v>
      </c>
      <c r="B4418" t="s">
        <v>7918</v>
      </c>
      <c r="C4418" t="s">
        <v>1240</v>
      </c>
      <c r="D4418" t="s">
        <v>3973</v>
      </c>
      <c r="E4418" t="s">
        <v>51</v>
      </c>
      <c r="F4418" t="b">
        <v>0</v>
      </c>
      <c r="G4418" t="s">
        <v>27</v>
      </c>
      <c r="H4418" s="4">
        <v>45714.833518518521</v>
      </c>
      <c r="I4418" t="b">
        <v>1</v>
      </c>
      <c r="J4418" t="b">
        <v>0</v>
      </c>
      <c r="K4418" t="s">
        <v>24</v>
      </c>
      <c r="L4418" t="s">
        <v>36</v>
      </c>
      <c r="N4418">
        <v>69.5</v>
      </c>
      <c r="O4418" t="s">
        <v>1650</v>
      </c>
      <c r="P4418" t="s">
        <v>7919</v>
      </c>
    </row>
    <row r="4419" spans="1:16" x14ac:dyDescent="0.55000000000000004">
      <c r="A4419" t="s">
        <v>0</v>
      </c>
      <c r="B4419" t="s">
        <v>7565</v>
      </c>
      <c r="C4419" t="s">
        <v>1894</v>
      </c>
      <c r="D4419" t="s">
        <v>3973</v>
      </c>
      <c r="E4419" t="s">
        <v>20</v>
      </c>
      <c r="F4419" t="b">
        <v>0</v>
      </c>
      <c r="G4419" t="s">
        <v>41</v>
      </c>
      <c r="H4419" s="4">
        <v>45714.833657407413</v>
      </c>
      <c r="I4419" t="b">
        <v>0</v>
      </c>
      <c r="J4419" t="b">
        <v>0</v>
      </c>
      <c r="K4419" t="s">
        <v>24</v>
      </c>
      <c r="L4419" t="s">
        <v>22</v>
      </c>
      <c r="M4419">
        <v>83500</v>
      </c>
      <c r="O4419" t="s">
        <v>5522</v>
      </c>
      <c r="P4419" t="s">
        <v>2715</v>
      </c>
    </row>
    <row r="4420" spans="1:16" x14ac:dyDescent="0.55000000000000004">
      <c r="A4420" t="s">
        <v>139</v>
      </c>
      <c r="B4420" t="s">
        <v>3145</v>
      </c>
      <c r="C4420" t="s">
        <v>293</v>
      </c>
      <c r="D4420" t="s">
        <v>3973</v>
      </c>
      <c r="E4420" t="s">
        <v>20</v>
      </c>
      <c r="F4420" t="b">
        <v>0</v>
      </c>
      <c r="G4420" t="s">
        <v>41</v>
      </c>
      <c r="H4420" s="4">
        <v>45714.833749999998</v>
      </c>
      <c r="I4420" t="b">
        <v>1</v>
      </c>
      <c r="J4420" t="b">
        <v>0</v>
      </c>
      <c r="K4420" t="s">
        <v>24</v>
      </c>
      <c r="L4420" t="s">
        <v>22</v>
      </c>
      <c r="M4420">
        <v>110000</v>
      </c>
      <c r="O4420" t="s">
        <v>482</v>
      </c>
    </row>
    <row r="4421" spans="1:16" x14ac:dyDescent="0.55000000000000004">
      <c r="A4421" t="s">
        <v>0</v>
      </c>
      <c r="B4421" t="s">
        <v>7920</v>
      </c>
      <c r="C4421" t="s">
        <v>316</v>
      </c>
      <c r="D4421" t="s">
        <v>3973</v>
      </c>
      <c r="E4421" t="s">
        <v>51</v>
      </c>
      <c r="F4421" t="b">
        <v>0</v>
      </c>
      <c r="G4421" t="s">
        <v>35</v>
      </c>
      <c r="H4421" s="4">
        <v>45714.83394675926</v>
      </c>
      <c r="I4421" t="b">
        <v>1</v>
      </c>
      <c r="J4421" t="b">
        <v>0</v>
      </c>
      <c r="K4421" t="s">
        <v>24</v>
      </c>
      <c r="L4421" t="s">
        <v>36</v>
      </c>
      <c r="N4421">
        <v>40</v>
      </c>
      <c r="O4421" t="s">
        <v>74</v>
      </c>
    </row>
    <row r="4422" spans="1:16" x14ac:dyDescent="0.55000000000000004">
      <c r="A4422" t="s">
        <v>0</v>
      </c>
      <c r="B4422" t="s">
        <v>7921</v>
      </c>
      <c r="C4422" t="s">
        <v>7922</v>
      </c>
      <c r="D4422" t="s">
        <v>3973</v>
      </c>
      <c r="E4422" t="s">
        <v>20</v>
      </c>
      <c r="F4422" t="b">
        <v>0</v>
      </c>
      <c r="G4422" t="s">
        <v>30</v>
      </c>
      <c r="H4422" s="4">
        <v>45714.834201388891</v>
      </c>
      <c r="I4422" t="b">
        <v>0</v>
      </c>
      <c r="J4422" t="b">
        <v>1</v>
      </c>
      <c r="K4422" t="s">
        <v>24</v>
      </c>
      <c r="L4422" t="s">
        <v>22</v>
      </c>
      <c r="M4422">
        <v>79000</v>
      </c>
      <c r="O4422" t="s">
        <v>7923</v>
      </c>
      <c r="P4422" t="s">
        <v>3921</v>
      </c>
    </row>
    <row r="4423" spans="1:16" x14ac:dyDescent="0.55000000000000004">
      <c r="A4423" t="s">
        <v>89</v>
      </c>
      <c r="B4423" t="s">
        <v>7924</v>
      </c>
      <c r="C4423" t="s">
        <v>808</v>
      </c>
      <c r="D4423" t="s">
        <v>3973</v>
      </c>
      <c r="E4423" t="s">
        <v>20</v>
      </c>
      <c r="F4423" t="b">
        <v>0</v>
      </c>
      <c r="G4423" t="s">
        <v>27</v>
      </c>
      <c r="H4423" s="4">
        <v>45714.835625</v>
      </c>
      <c r="I4423" t="b">
        <v>1</v>
      </c>
      <c r="J4423" t="b">
        <v>0</v>
      </c>
      <c r="K4423" t="s">
        <v>24</v>
      </c>
      <c r="L4423" t="s">
        <v>22</v>
      </c>
      <c r="M4423">
        <v>220000</v>
      </c>
      <c r="O4423" t="s">
        <v>69</v>
      </c>
      <c r="P4423" t="s">
        <v>7925</v>
      </c>
    </row>
    <row r="4424" spans="1:16" x14ac:dyDescent="0.55000000000000004">
      <c r="A4424" t="s">
        <v>1</v>
      </c>
      <c r="B4424" t="s">
        <v>7926</v>
      </c>
      <c r="C4424" t="s">
        <v>203</v>
      </c>
      <c r="D4424" t="s">
        <v>3973</v>
      </c>
      <c r="E4424" t="s">
        <v>20</v>
      </c>
      <c r="F4424" t="b">
        <v>0</v>
      </c>
      <c r="G4424" t="s">
        <v>23</v>
      </c>
      <c r="H4424" s="4">
        <v>45714.861967592587</v>
      </c>
      <c r="I4424" t="b">
        <v>0</v>
      </c>
      <c r="J4424" t="b">
        <v>1</v>
      </c>
      <c r="K4424" t="s">
        <v>24</v>
      </c>
      <c r="L4424" t="s">
        <v>22</v>
      </c>
      <c r="M4424">
        <v>112255</v>
      </c>
      <c r="O4424" t="s">
        <v>759</v>
      </c>
      <c r="P4424" t="s">
        <v>7927</v>
      </c>
    </row>
    <row r="4425" spans="1:16" x14ac:dyDescent="0.55000000000000004">
      <c r="A4425" t="s">
        <v>0</v>
      </c>
      <c r="B4425" t="s">
        <v>7928</v>
      </c>
      <c r="C4425" t="s">
        <v>82</v>
      </c>
      <c r="D4425" t="s">
        <v>3828</v>
      </c>
      <c r="F4425" t="b">
        <v>0</v>
      </c>
      <c r="G4425" t="s">
        <v>27</v>
      </c>
      <c r="H4425" s="4">
        <v>45714.875023148154</v>
      </c>
      <c r="I4425" t="b">
        <v>0</v>
      </c>
      <c r="J4425" t="b">
        <v>0</v>
      </c>
      <c r="K4425" t="s">
        <v>24</v>
      </c>
      <c r="L4425" t="s">
        <v>36</v>
      </c>
      <c r="N4425">
        <v>18</v>
      </c>
      <c r="O4425" t="s">
        <v>7929</v>
      </c>
      <c r="P4425" t="s">
        <v>1711</v>
      </c>
    </row>
    <row r="4426" spans="1:16" x14ac:dyDescent="0.55000000000000004">
      <c r="A4426" t="s">
        <v>0</v>
      </c>
      <c r="B4426" t="s">
        <v>3502</v>
      </c>
      <c r="C4426" t="s">
        <v>236</v>
      </c>
      <c r="D4426" t="s">
        <v>2208</v>
      </c>
      <c r="E4426" t="s">
        <v>20</v>
      </c>
      <c r="F4426" t="b">
        <v>0</v>
      </c>
      <c r="G4426" t="s">
        <v>27</v>
      </c>
      <c r="H4426" s="4">
        <v>45714.875092592592</v>
      </c>
      <c r="I4426" t="b">
        <v>0</v>
      </c>
      <c r="J4426" t="b">
        <v>0</v>
      </c>
      <c r="K4426" t="s">
        <v>24</v>
      </c>
      <c r="L4426" t="s">
        <v>22</v>
      </c>
      <c r="M4426">
        <v>65000</v>
      </c>
      <c r="O4426" t="s">
        <v>7930</v>
      </c>
      <c r="P4426" t="s">
        <v>7931</v>
      </c>
    </row>
    <row r="4427" spans="1:16" x14ac:dyDescent="0.55000000000000004">
      <c r="A4427" t="s">
        <v>139</v>
      </c>
      <c r="B4427" t="s">
        <v>7932</v>
      </c>
      <c r="C4427" t="s">
        <v>851</v>
      </c>
      <c r="D4427" t="s">
        <v>3973</v>
      </c>
      <c r="E4427" t="s">
        <v>20</v>
      </c>
      <c r="F4427" t="b">
        <v>0</v>
      </c>
      <c r="G4427" t="s">
        <v>27</v>
      </c>
      <c r="H4427" s="4">
        <v>45714.875231481477</v>
      </c>
      <c r="I4427" t="b">
        <v>0</v>
      </c>
      <c r="J4427" t="b">
        <v>0</v>
      </c>
      <c r="K4427" t="s">
        <v>24</v>
      </c>
      <c r="L4427" t="s">
        <v>22</v>
      </c>
      <c r="M4427">
        <v>65000</v>
      </c>
      <c r="O4427" t="s">
        <v>7933</v>
      </c>
    </row>
    <row r="4428" spans="1:16" x14ac:dyDescent="0.55000000000000004">
      <c r="A4428" t="s">
        <v>1</v>
      </c>
      <c r="B4428" t="s">
        <v>7934</v>
      </c>
      <c r="C4428" t="s">
        <v>7935</v>
      </c>
      <c r="D4428" t="s">
        <v>3973</v>
      </c>
      <c r="E4428" t="s">
        <v>20</v>
      </c>
      <c r="F4428" t="b">
        <v>0</v>
      </c>
      <c r="G4428" t="s">
        <v>52</v>
      </c>
      <c r="H4428" s="4">
        <v>45714.876064814824</v>
      </c>
      <c r="I4428" t="b">
        <v>0</v>
      </c>
      <c r="J4428" t="b">
        <v>0</v>
      </c>
      <c r="K4428" t="s">
        <v>24</v>
      </c>
      <c r="L4428" t="s">
        <v>22</v>
      </c>
      <c r="M4428">
        <v>50000</v>
      </c>
      <c r="O4428" t="s">
        <v>7936</v>
      </c>
      <c r="P4428" t="s">
        <v>280</v>
      </c>
    </row>
    <row r="4429" spans="1:16" x14ac:dyDescent="0.55000000000000004">
      <c r="A4429" t="s">
        <v>2</v>
      </c>
      <c r="B4429" t="s">
        <v>269</v>
      </c>
      <c r="C4429" t="s">
        <v>334</v>
      </c>
      <c r="D4429" t="s">
        <v>3828</v>
      </c>
      <c r="E4429" t="s">
        <v>20</v>
      </c>
      <c r="F4429" t="b">
        <v>0</v>
      </c>
      <c r="G4429" t="s">
        <v>27</v>
      </c>
      <c r="H4429" s="4">
        <v>45714.877060185187</v>
      </c>
      <c r="I4429" t="b">
        <v>0</v>
      </c>
      <c r="J4429" t="b">
        <v>1</v>
      </c>
      <c r="K4429" t="s">
        <v>24</v>
      </c>
      <c r="L4429" t="s">
        <v>22</v>
      </c>
      <c r="M4429">
        <v>142500</v>
      </c>
      <c r="O4429" t="s">
        <v>1052</v>
      </c>
      <c r="P4429" t="s">
        <v>7937</v>
      </c>
    </row>
    <row r="4430" spans="1:16" x14ac:dyDescent="0.55000000000000004">
      <c r="A4430" t="s">
        <v>40</v>
      </c>
      <c r="B4430" t="s">
        <v>7938</v>
      </c>
      <c r="C4430" t="s">
        <v>386</v>
      </c>
      <c r="D4430" t="s">
        <v>4328</v>
      </c>
      <c r="E4430" t="s">
        <v>20</v>
      </c>
      <c r="F4430" t="b">
        <v>0</v>
      </c>
      <c r="G4430" t="s">
        <v>35</v>
      </c>
      <c r="H4430" s="4">
        <v>45714.877650462957</v>
      </c>
      <c r="I4430" t="b">
        <v>1</v>
      </c>
      <c r="J4430" t="b">
        <v>1</v>
      </c>
      <c r="K4430" t="s">
        <v>24</v>
      </c>
      <c r="L4430" t="s">
        <v>22</v>
      </c>
      <c r="M4430">
        <v>245000</v>
      </c>
      <c r="O4430" t="s">
        <v>7939</v>
      </c>
      <c r="P4430" t="s">
        <v>7940</v>
      </c>
    </row>
    <row r="4431" spans="1:16" x14ac:dyDescent="0.55000000000000004">
      <c r="A4431" t="s">
        <v>1</v>
      </c>
      <c r="B4431" t="s">
        <v>7941</v>
      </c>
      <c r="C4431" t="s">
        <v>33</v>
      </c>
      <c r="D4431" t="s">
        <v>3600</v>
      </c>
      <c r="E4431" t="s">
        <v>51</v>
      </c>
      <c r="F4431" t="b">
        <v>0</v>
      </c>
      <c r="G4431" t="s">
        <v>27</v>
      </c>
      <c r="H4431" s="4">
        <v>45714.918715277781</v>
      </c>
      <c r="I4431" t="b">
        <v>0</v>
      </c>
      <c r="J4431" t="b">
        <v>0</v>
      </c>
      <c r="K4431" t="s">
        <v>24</v>
      </c>
      <c r="L4431" t="s">
        <v>36</v>
      </c>
      <c r="N4431">
        <v>55</v>
      </c>
      <c r="O4431" t="s">
        <v>7942</v>
      </c>
      <c r="P4431" t="s">
        <v>4038</v>
      </c>
    </row>
    <row r="4432" spans="1:16" x14ac:dyDescent="0.55000000000000004">
      <c r="A4432" t="s">
        <v>25</v>
      </c>
      <c r="B4432" t="s">
        <v>7943</v>
      </c>
      <c r="C4432" t="s">
        <v>203</v>
      </c>
      <c r="D4432" t="s">
        <v>3973</v>
      </c>
      <c r="E4432" t="s">
        <v>20</v>
      </c>
      <c r="F4432" t="b">
        <v>0</v>
      </c>
      <c r="G4432" t="s">
        <v>23</v>
      </c>
      <c r="H4432" s="4">
        <v>45714.945289351846</v>
      </c>
      <c r="I4432" t="b">
        <v>0</v>
      </c>
      <c r="J4432" t="b">
        <v>0</v>
      </c>
      <c r="K4432" t="s">
        <v>24</v>
      </c>
      <c r="L4432" t="s">
        <v>22</v>
      </c>
      <c r="M4432">
        <v>116500</v>
      </c>
      <c r="O4432" t="s">
        <v>716</v>
      </c>
      <c r="P4432" t="s">
        <v>7944</v>
      </c>
    </row>
    <row r="4433" spans="1:16" x14ac:dyDescent="0.55000000000000004">
      <c r="A4433" t="s">
        <v>0</v>
      </c>
      <c r="B4433" t="s">
        <v>7945</v>
      </c>
      <c r="C4433" t="s">
        <v>713</v>
      </c>
      <c r="D4433" t="s">
        <v>3973</v>
      </c>
      <c r="E4433" t="s">
        <v>20</v>
      </c>
      <c r="F4433" t="b">
        <v>0</v>
      </c>
      <c r="G4433" t="s">
        <v>23</v>
      </c>
      <c r="H4433" s="4">
        <v>45714.986944444441</v>
      </c>
      <c r="I4433" t="b">
        <v>0</v>
      </c>
      <c r="J4433" t="b">
        <v>1</v>
      </c>
      <c r="K4433" t="s">
        <v>24</v>
      </c>
      <c r="L4433" t="s">
        <v>22</v>
      </c>
      <c r="M4433">
        <v>81104.5</v>
      </c>
      <c r="O4433" t="s">
        <v>7946</v>
      </c>
      <c r="P4433" t="s">
        <v>3032</v>
      </c>
    </row>
    <row r="4434" spans="1:16" x14ac:dyDescent="0.55000000000000004">
      <c r="A4434" t="s">
        <v>191</v>
      </c>
      <c r="B4434" t="s">
        <v>7947</v>
      </c>
      <c r="C4434" t="s">
        <v>293</v>
      </c>
      <c r="D4434" t="s">
        <v>3973</v>
      </c>
      <c r="E4434" t="s">
        <v>20</v>
      </c>
      <c r="F4434" t="b">
        <v>0</v>
      </c>
      <c r="G4434" t="s">
        <v>41</v>
      </c>
      <c r="H4434" s="4">
        <v>45715.000358796293</v>
      </c>
      <c r="I4434" t="b">
        <v>0</v>
      </c>
      <c r="J4434" t="b">
        <v>0</v>
      </c>
      <c r="K4434" t="s">
        <v>24</v>
      </c>
      <c r="L4434" t="s">
        <v>36</v>
      </c>
      <c r="N4434">
        <v>46</v>
      </c>
      <c r="O4434" t="s">
        <v>1742</v>
      </c>
    </row>
    <row r="4435" spans="1:16" x14ac:dyDescent="0.55000000000000004">
      <c r="A4435" t="s">
        <v>0</v>
      </c>
      <c r="B4435" t="s">
        <v>7948</v>
      </c>
      <c r="C4435" t="s">
        <v>829</v>
      </c>
      <c r="D4435" t="s">
        <v>5535</v>
      </c>
      <c r="E4435" t="s">
        <v>20</v>
      </c>
      <c r="F4435" t="b">
        <v>0</v>
      </c>
      <c r="G4435" t="s">
        <v>27</v>
      </c>
      <c r="H4435" s="4">
        <v>45715.001331018517</v>
      </c>
      <c r="I4435" t="b">
        <v>0</v>
      </c>
      <c r="J4435" t="b">
        <v>0</v>
      </c>
      <c r="K4435" t="s">
        <v>24</v>
      </c>
      <c r="L4435" t="s">
        <v>22</v>
      </c>
      <c r="M4435">
        <v>88582</v>
      </c>
      <c r="O4435" t="s">
        <v>675</v>
      </c>
      <c r="P4435" t="s">
        <v>7949</v>
      </c>
    </row>
    <row r="4436" spans="1:16" x14ac:dyDescent="0.55000000000000004">
      <c r="A4436" t="s">
        <v>2</v>
      </c>
      <c r="B4436" t="s">
        <v>7950</v>
      </c>
      <c r="C4436" t="s">
        <v>360</v>
      </c>
      <c r="D4436" t="s">
        <v>3600</v>
      </c>
      <c r="E4436" t="s">
        <v>51</v>
      </c>
      <c r="F4436" t="b">
        <v>0</v>
      </c>
      <c r="G4436" t="s">
        <v>27</v>
      </c>
      <c r="H4436" s="4">
        <v>45715.00204861111</v>
      </c>
      <c r="I4436" t="b">
        <v>1</v>
      </c>
      <c r="J4436" t="b">
        <v>0</v>
      </c>
      <c r="K4436" t="s">
        <v>24</v>
      </c>
      <c r="L4436" t="s">
        <v>36</v>
      </c>
      <c r="N4436">
        <v>55</v>
      </c>
      <c r="O4436" t="s">
        <v>2796</v>
      </c>
      <c r="P4436" t="s">
        <v>7951</v>
      </c>
    </row>
    <row r="4437" spans="1:16" x14ac:dyDescent="0.55000000000000004">
      <c r="A4437" t="s">
        <v>40</v>
      </c>
      <c r="B4437" t="s">
        <v>7952</v>
      </c>
      <c r="C4437" t="s">
        <v>306</v>
      </c>
      <c r="D4437" t="s">
        <v>3973</v>
      </c>
      <c r="E4437" t="s">
        <v>20</v>
      </c>
      <c r="F4437" t="b">
        <v>0</v>
      </c>
      <c r="G4437" t="s">
        <v>27</v>
      </c>
      <c r="H4437" s="4">
        <v>45715.00204861111</v>
      </c>
      <c r="I4437" t="b">
        <v>0</v>
      </c>
      <c r="J4437" t="b">
        <v>0</v>
      </c>
      <c r="K4437" t="s">
        <v>24</v>
      </c>
      <c r="L4437" t="s">
        <v>22</v>
      </c>
      <c r="M4437">
        <v>190000</v>
      </c>
      <c r="O4437" t="s">
        <v>7953</v>
      </c>
      <c r="P4437" t="s">
        <v>2863</v>
      </c>
    </row>
    <row r="4438" spans="1:16" x14ac:dyDescent="0.55000000000000004">
      <c r="A4438" t="s">
        <v>2</v>
      </c>
      <c r="B4438" t="s">
        <v>7954</v>
      </c>
      <c r="C4438" t="s">
        <v>7955</v>
      </c>
      <c r="D4438" t="s">
        <v>4084</v>
      </c>
      <c r="E4438" t="s">
        <v>20</v>
      </c>
      <c r="F4438" t="b">
        <v>0</v>
      </c>
      <c r="G4438" t="s">
        <v>27</v>
      </c>
      <c r="H4438" s="4">
        <v>45715.002141203702</v>
      </c>
      <c r="I4438" t="b">
        <v>1</v>
      </c>
      <c r="J4438" t="b">
        <v>0</v>
      </c>
      <c r="K4438" t="s">
        <v>24</v>
      </c>
      <c r="L4438" t="s">
        <v>22</v>
      </c>
      <c r="M4438">
        <v>124753.5</v>
      </c>
      <c r="O4438" t="s">
        <v>7956</v>
      </c>
      <c r="P4438" t="s">
        <v>7957</v>
      </c>
    </row>
    <row r="4439" spans="1:16" x14ac:dyDescent="0.55000000000000004">
      <c r="A4439" t="s">
        <v>191</v>
      </c>
      <c r="B4439" t="s">
        <v>7958</v>
      </c>
      <c r="C4439" t="s">
        <v>203</v>
      </c>
      <c r="D4439" t="s">
        <v>3973</v>
      </c>
      <c r="E4439" t="s">
        <v>20</v>
      </c>
      <c r="F4439" t="b">
        <v>0</v>
      </c>
      <c r="G4439" t="s">
        <v>27</v>
      </c>
      <c r="H4439" s="4">
        <v>45715.002175925933</v>
      </c>
      <c r="I4439" t="b">
        <v>1</v>
      </c>
      <c r="J4439" t="b">
        <v>0</v>
      </c>
      <c r="K4439" t="s">
        <v>24</v>
      </c>
      <c r="L4439" t="s">
        <v>22</v>
      </c>
      <c r="M4439">
        <v>112500</v>
      </c>
      <c r="O4439" t="s">
        <v>7953</v>
      </c>
      <c r="P4439" t="s">
        <v>7959</v>
      </c>
    </row>
    <row r="4440" spans="1:16" x14ac:dyDescent="0.55000000000000004">
      <c r="A4440" t="s">
        <v>0</v>
      </c>
      <c r="B4440" t="s">
        <v>2166</v>
      </c>
      <c r="C4440" t="s">
        <v>192</v>
      </c>
      <c r="D4440" t="s">
        <v>4084</v>
      </c>
      <c r="E4440" t="s">
        <v>20</v>
      </c>
      <c r="F4440" t="b">
        <v>0</v>
      </c>
      <c r="G4440" t="s">
        <v>23</v>
      </c>
      <c r="H4440" s="4">
        <v>45715.028668981482</v>
      </c>
      <c r="I4440" t="b">
        <v>0</v>
      </c>
      <c r="J4440" t="b">
        <v>0</v>
      </c>
      <c r="K4440" t="s">
        <v>24</v>
      </c>
      <c r="L4440" t="s">
        <v>22</v>
      </c>
      <c r="M4440">
        <v>106500</v>
      </c>
      <c r="O4440" t="s">
        <v>374</v>
      </c>
      <c r="P4440" t="s">
        <v>4086</v>
      </c>
    </row>
    <row r="4441" spans="1:16" x14ac:dyDescent="0.55000000000000004">
      <c r="A4441" t="s">
        <v>0</v>
      </c>
      <c r="B4441" t="s">
        <v>7960</v>
      </c>
      <c r="C4441" t="s">
        <v>2943</v>
      </c>
      <c r="D4441" t="s">
        <v>2532</v>
      </c>
      <c r="E4441" t="s">
        <v>20</v>
      </c>
      <c r="F4441" t="b">
        <v>0</v>
      </c>
      <c r="G4441" t="s">
        <v>30</v>
      </c>
      <c r="H4441" s="4">
        <v>45715.042523148149</v>
      </c>
      <c r="I4441" t="b">
        <v>0</v>
      </c>
      <c r="J4441" t="b">
        <v>1</v>
      </c>
      <c r="K4441" t="s">
        <v>24</v>
      </c>
      <c r="L4441" t="s">
        <v>22</v>
      </c>
      <c r="M4441">
        <v>59290.40234375</v>
      </c>
      <c r="O4441" t="s">
        <v>7961</v>
      </c>
      <c r="P4441" t="s">
        <v>100</v>
      </c>
    </row>
    <row r="4442" spans="1:16" x14ac:dyDescent="0.55000000000000004">
      <c r="A4442" t="s">
        <v>1</v>
      </c>
      <c r="B4442" t="s">
        <v>7962</v>
      </c>
      <c r="C4442" t="s">
        <v>142</v>
      </c>
      <c r="D4442" t="s">
        <v>3973</v>
      </c>
      <c r="E4442" t="s">
        <v>20</v>
      </c>
      <c r="F4442" t="b">
        <v>0</v>
      </c>
      <c r="G4442" t="s">
        <v>27</v>
      </c>
      <c r="H4442" s="4">
        <v>45715.083587962959</v>
      </c>
      <c r="I4442" t="b">
        <v>0</v>
      </c>
      <c r="J4442" t="b">
        <v>1</v>
      </c>
      <c r="K4442" t="s">
        <v>24</v>
      </c>
      <c r="L4442" t="s">
        <v>22</v>
      </c>
      <c r="M4442">
        <v>123800</v>
      </c>
      <c r="O4442" t="s">
        <v>173</v>
      </c>
    </row>
    <row r="4443" spans="1:16" x14ac:dyDescent="0.55000000000000004">
      <c r="A4443" t="s">
        <v>1</v>
      </c>
      <c r="B4443" t="s">
        <v>661</v>
      </c>
      <c r="C4443" t="s">
        <v>140</v>
      </c>
      <c r="D4443" t="s">
        <v>3973</v>
      </c>
      <c r="E4443" t="s">
        <v>20</v>
      </c>
      <c r="F4443" t="b">
        <v>0</v>
      </c>
      <c r="G4443" t="s">
        <v>35</v>
      </c>
      <c r="H4443" s="4">
        <v>45715.083993055552</v>
      </c>
      <c r="I4443" t="b">
        <v>0</v>
      </c>
      <c r="J4443" t="b">
        <v>1</v>
      </c>
      <c r="K4443" t="s">
        <v>24</v>
      </c>
      <c r="L4443" t="s">
        <v>22</v>
      </c>
      <c r="M4443">
        <v>153000</v>
      </c>
      <c r="O4443" t="s">
        <v>3206</v>
      </c>
      <c r="P4443" t="s">
        <v>302</v>
      </c>
    </row>
    <row r="4444" spans="1:16" x14ac:dyDescent="0.55000000000000004">
      <c r="A4444" t="s">
        <v>2</v>
      </c>
      <c r="B4444" t="s">
        <v>7963</v>
      </c>
      <c r="C4444" t="s">
        <v>437</v>
      </c>
      <c r="D4444" t="s">
        <v>3973</v>
      </c>
      <c r="E4444" t="s">
        <v>20</v>
      </c>
      <c r="F4444" t="b">
        <v>0</v>
      </c>
      <c r="G4444" t="s">
        <v>27</v>
      </c>
      <c r="H4444" s="4">
        <v>45715.085601851853</v>
      </c>
      <c r="I4444" t="b">
        <v>0</v>
      </c>
      <c r="J4444" t="b">
        <v>1</v>
      </c>
      <c r="K4444" t="s">
        <v>24</v>
      </c>
      <c r="L4444" t="s">
        <v>22</v>
      </c>
      <c r="M4444">
        <v>158300</v>
      </c>
      <c r="O4444" t="s">
        <v>173</v>
      </c>
      <c r="P4444" t="s">
        <v>7964</v>
      </c>
    </row>
    <row r="4445" spans="1:16" x14ac:dyDescent="0.55000000000000004">
      <c r="A4445" t="s">
        <v>2</v>
      </c>
      <c r="B4445" t="s">
        <v>7965</v>
      </c>
      <c r="C4445" t="s">
        <v>180</v>
      </c>
      <c r="D4445" t="s">
        <v>3973</v>
      </c>
      <c r="E4445" t="s">
        <v>20</v>
      </c>
      <c r="F4445" t="b">
        <v>0</v>
      </c>
      <c r="G4445" t="s">
        <v>41</v>
      </c>
      <c r="H4445" s="4">
        <v>45715.125532407408</v>
      </c>
      <c r="I4445" t="b">
        <v>0</v>
      </c>
      <c r="J4445" t="b">
        <v>0</v>
      </c>
      <c r="K4445" t="s">
        <v>24</v>
      </c>
      <c r="L4445" t="s">
        <v>36</v>
      </c>
      <c r="N4445">
        <v>22</v>
      </c>
      <c r="O4445" t="s">
        <v>3902</v>
      </c>
      <c r="P4445" t="s">
        <v>2608</v>
      </c>
    </row>
    <row r="4446" spans="1:16" x14ac:dyDescent="0.55000000000000004">
      <c r="A4446" t="s">
        <v>1</v>
      </c>
      <c r="B4446" t="s">
        <v>467</v>
      </c>
      <c r="C4446" t="s">
        <v>306</v>
      </c>
      <c r="D4446" t="s">
        <v>3973</v>
      </c>
      <c r="E4446" t="s">
        <v>20</v>
      </c>
      <c r="F4446" t="b">
        <v>0</v>
      </c>
      <c r="G4446" t="s">
        <v>27</v>
      </c>
      <c r="H4446" s="4">
        <v>45715.126342592594</v>
      </c>
      <c r="I4446" t="b">
        <v>0</v>
      </c>
      <c r="J4446" t="b">
        <v>1</v>
      </c>
      <c r="K4446" t="s">
        <v>24</v>
      </c>
      <c r="L4446" t="s">
        <v>22</v>
      </c>
      <c r="M4446">
        <v>130000</v>
      </c>
      <c r="O4446" t="s">
        <v>7966</v>
      </c>
      <c r="P4446" t="s">
        <v>7967</v>
      </c>
    </row>
    <row r="4447" spans="1:16" x14ac:dyDescent="0.55000000000000004">
      <c r="A4447" t="s">
        <v>1</v>
      </c>
      <c r="B4447" t="s">
        <v>1966</v>
      </c>
      <c r="C4447" t="s">
        <v>489</v>
      </c>
      <c r="D4447" t="s">
        <v>3973</v>
      </c>
      <c r="E4447" t="s">
        <v>20</v>
      </c>
      <c r="F4447" t="b">
        <v>0</v>
      </c>
      <c r="G4447" t="s">
        <v>41</v>
      </c>
      <c r="H4447" s="4">
        <v>45715.208703703713</v>
      </c>
      <c r="I4447" t="b">
        <v>0</v>
      </c>
      <c r="J4447" t="b">
        <v>0</v>
      </c>
      <c r="K4447" t="s">
        <v>24</v>
      </c>
      <c r="L4447" t="s">
        <v>22</v>
      </c>
      <c r="M4447">
        <v>80000</v>
      </c>
      <c r="O4447" t="s">
        <v>1967</v>
      </c>
      <c r="P4447" t="s">
        <v>1968</v>
      </c>
    </row>
    <row r="4448" spans="1:16" x14ac:dyDescent="0.55000000000000004">
      <c r="A4448" t="s">
        <v>0</v>
      </c>
      <c r="B4448" t="s">
        <v>0</v>
      </c>
      <c r="C4448" t="s">
        <v>613</v>
      </c>
      <c r="D4448" t="s">
        <v>3828</v>
      </c>
      <c r="E4448" t="s">
        <v>20</v>
      </c>
      <c r="F4448" t="b">
        <v>0</v>
      </c>
      <c r="G4448" t="s">
        <v>41</v>
      </c>
      <c r="H4448" s="4">
        <v>45715.250324074077</v>
      </c>
      <c r="I4448" t="b">
        <v>0</v>
      </c>
      <c r="J4448" t="b">
        <v>0</v>
      </c>
      <c r="K4448" t="s">
        <v>24</v>
      </c>
      <c r="L4448" t="s">
        <v>22</v>
      </c>
      <c r="M4448">
        <v>70000</v>
      </c>
      <c r="O4448" t="s">
        <v>7968</v>
      </c>
      <c r="P4448" t="s">
        <v>2439</v>
      </c>
    </row>
    <row r="4449" spans="1:16" x14ac:dyDescent="0.55000000000000004">
      <c r="A4449" t="s">
        <v>0</v>
      </c>
      <c r="B4449" t="s">
        <v>1248</v>
      </c>
      <c r="C4449" t="s">
        <v>1894</v>
      </c>
      <c r="D4449" t="s">
        <v>3828</v>
      </c>
      <c r="E4449" t="s">
        <v>20</v>
      </c>
      <c r="F4449" t="b">
        <v>0</v>
      </c>
      <c r="G4449" t="s">
        <v>41</v>
      </c>
      <c r="H4449" s="4">
        <v>45715.25037037037</v>
      </c>
      <c r="I4449" t="b">
        <v>0</v>
      </c>
      <c r="J4449" t="b">
        <v>1</v>
      </c>
      <c r="K4449" t="s">
        <v>24</v>
      </c>
      <c r="L4449" t="s">
        <v>36</v>
      </c>
      <c r="N4449">
        <v>26.32500076293945</v>
      </c>
      <c r="O4449" t="s">
        <v>7969</v>
      </c>
    </row>
    <row r="4450" spans="1:16" x14ac:dyDescent="0.55000000000000004">
      <c r="A4450" t="s">
        <v>0</v>
      </c>
      <c r="B4450" t="s">
        <v>1219</v>
      </c>
      <c r="C4450" t="s">
        <v>787</v>
      </c>
      <c r="D4450" t="s">
        <v>7970</v>
      </c>
      <c r="E4450" t="s">
        <v>20</v>
      </c>
      <c r="F4450" t="b">
        <v>0</v>
      </c>
      <c r="G4450" t="s">
        <v>41</v>
      </c>
      <c r="H4450" s="4">
        <v>45715.25037037037</v>
      </c>
      <c r="I4450" t="b">
        <v>0</v>
      </c>
      <c r="J4450" t="b">
        <v>0</v>
      </c>
      <c r="K4450" t="s">
        <v>24</v>
      </c>
      <c r="L4450" t="s">
        <v>22</v>
      </c>
      <c r="M4450">
        <v>103000</v>
      </c>
      <c r="O4450" t="s">
        <v>3001</v>
      </c>
      <c r="P4450" t="s">
        <v>1687</v>
      </c>
    </row>
    <row r="4451" spans="1:16" x14ac:dyDescent="0.55000000000000004">
      <c r="A4451" t="s">
        <v>0</v>
      </c>
      <c r="B4451" t="s">
        <v>214</v>
      </c>
      <c r="C4451" t="s">
        <v>509</v>
      </c>
      <c r="D4451" t="s">
        <v>3828</v>
      </c>
      <c r="E4451" t="s">
        <v>20</v>
      </c>
      <c r="F4451" t="b">
        <v>0</v>
      </c>
      <c r="G4451" t="s">
        <v>35</v>
      </c>
      <c r="H4451" s="4">
        <v>45715.250648148147</v>
      </c>
      <c r="I4451" t="b">
        <v>0</v>
      </c>
      <c r="J4451" t="b">
        <v>0</v>
      </c>
      <c r="K4451" t="s">
        <v>24</v>
      </c>
      <c r="L4451" t="s">
        <v>22</v>
      </c>
      <c r="M4451">
        <v>82500</v>
      </c>
      <c r="O4451" t="s">
        <v>7971</v>
      </c>
      <c r="P4451" t="s">
        <v>1314</v>
      </c>
    </row>
    <row r="4452" spans="1:16" x14ac:dyDescent="0.55000000000000004">
      <c r="A4452" t="s">
        <v>0</v>
      </c>
      <c r="B4452" t="s">
        <v>7972</v>
      </c>
      <c r="C4452" t="s">
        <v>151</v>
      </c>
      <c r="D4452" t="s">
        <v>3828</v>
      </c>
      <c r="E4452" t="s">
        <v>20</v>
      </c>
      <c r="F4452" t="b">
        <v>0</v>
      </c>
      <c r="G4452" t="s">
        <v>30</v>
      </c>
      <c r="H4452" s="4">
        <v>45715.250937500001</v>
      </c>
      <c r="I4452" t="b">
        <v>0</v>
      </c>
      <c r="J4452" t="b">
        <v>1</v>
      </c>
      <c r="K4452" t="s">
        <v>24</v>
      </c>
      <c r="L4452" t="s">
        <v>22</v>
      </c>
      <c r="M4452">
        <v>79968</v>
      </c>
      <c r="O4452" t="s">
        <v>7973</v>
      </c>
      <c r="P4452" t="s">
        <v>671</v>
      </c>
    </row>
    <row r="4453" spans="1:16" x14ac:dyDescent="0.55000000000000004">
      <c r="A4453" t="s">
        <v>25</v>
      </c>
      <c r="B4453" t="s">
        <v>25</v>
      </c>
      <c r="C4453" t="s">
        <v>966</v>
      </c>
      <c r="D4453" t="s">
        <v>3973</v>
      </c>
      <c r="E4453" t="s">
        <v>105</v>
      </c>
      <c r="F4453" t="b">
        <v>0</v>
      </c>
      <c r="G4453" t="s">
        <v>30</v>
      </c>
      <c r="H4453" s="4">
        <v>45715.250937500001</v>
      </c>
      <c r="I4453" t="b">
        <v>0</v>
      </c>
      <c r="J4453" t="b">
        <v>1</v>
      </c>
      <c r="K4453" t="s">
        <v>24</v>
      </c>
      <c r="L4453" t="s">
        <v>22</v>
      </c>
      <c r="M4453">
        <v>80000</v>
      </c>
      <c r="O4453" t="s">
        <v>7697</v>
      </c>
      <c r="P4453" t="s">
        <v>7974</v>
      </c>
    </row>
    <row r="4454" spans="1:16" x14ac:dyDescent="0.55000000000000004">
      <c r="A4454" t="s">
        <v>1</v>
      </c>
      <c r="B4454" t="s">
        <v>7747</v>
      </c>
      <c r="C4454" t="s">
        <v>82</v>
      </c>
      <c r="D4454" t="s">
        <v>3828</v>
      </c>
      <c r="E4454" t="s">
        <v>20</v>
      </c>
      <c r="F4454" t="b">
        <v>0</v>
      </c>
      <c r="G4454" t="s">
        <v>27</v>
      </c>
      <c r="H4454" s="4">
        <v>45715.251354166663</v>
      </c>
      <c r="I4454" t="b">
        <v>0</v>
      </c>
      <c r="J4454" t="b">
        <v>1</v>
      </c>
      <c r="K4454" t="s">
        <v>24</v>
      </c>
      <c r="L4454" t="s">
        <v>22</v>
      </c>
      <c r="M4454">
        <v>259500</v>
      </c>
      <c r="O4454" t="s">
        <v>1883</v>
      </c>
      <c r="P4454" t="s">
        <v>447</v>
      </c>
    </row>
    <row r="4455" spans="1:16" x14ac:dyDescent="0.55000000000000004">
      <c r="A4455" t="s">
        <v>19</v>
      </c>
      <c r="B4455" t="s">
        <v>7975</v>
      </c>
      <c r="C4455" t="s">
        <v>509</v>
      </c>
      <c r="D4455" t="s">
        <v>3973</v>
      </c>
      <c r="E4455" t="s">
        <v>51</v>
      </c>
      <c r="F4455" t="b">
        <v>0</v>
      </c>
      <c r="G4455" t="s">
        <v>35</v>
      </c>
      <c r="H4455" s="4">
        <v>45715.251770833333</v>
      </c>
      <c r="I4455" t="b">
        <v>0</v>
      </c>
      <c r="J4455" t="b">
        <v>1</v>
      </c>
      <c r="K4455" t="s">
        <v>24</v>
      </c>
      <c r="L4455" t="s">
        <v>36</v>
      </c>
      <c r="N4455">
        <v>70</v>
      </c>
      <c r="O4455" t="s">
        <v>719</v>
      </c>
      <c r="P4455" t="s">
        <v>3179</v>
      </c>
    </row>
    <row r="4456" spans="1:16" x14ac:dyDescent="0.55000000000000004">
      <c r="A4456" t="s">
        <v>2</v>
      </c>
      <c r="B4456" t="s">
        <v>2</v>
      </c>
      <c r="C4456" t="s">
        <v>453</v>
      </c>
      <c r="D4456" t="s">
        <v>3828</v>
      </c>
      <c r="E4456" t="s">
        <v>20</v>
      </c>
      <c r="F4456" t="b">
        <v>0</v>
      </c>
      <c r="G4456" t="s">
        <v>27</v>
      </c>
      <c r="H4456" s="4">
        <v>45715.252025462964</v>
      </c>
      <c r="I4456" t="b">
        <v>0</v>
      </c>
      <c r="J4456" t="b">
        <v>1</v>
      </c>
      <c r="K4456" t="s">
        <v>24</v>
      </c>
      <c r="L4456" t="s">
        <v>22</v>
      </c>
      <c r="M4456">
        <v>113400</v>
      </c>
      <c r="O4456" t="s">
        <v>7976</v>
      </c>
      <c r="P4456" t="s">
        <v>7977</v>
      </c>
    </row>
    <row r="4457" spans="1:16" x14ac:dyDescent="0.55000000000000004">
      <c r="A4457" t="s">
        <v>2</v>
      </c>
      <c r="B4457" t="s">
        <v>392</v>
      </c>
      <c r="C4457" t="s">
        <v>3038</v>
      </c>
      <c r="D4457" t="s">
        <v>4090</v>
      </c>
      <c r="E4457" t="s">
        <v>20</v>
      </c>
      <c r="F4457" t="b">
        <v>0</v>
      </c>
      <c r="G4457" t="s">
        <v>27</v>
      </c>
      <c r="H4457" s="4">
        <v>45715.252187500002</v>
      </c>
      <c r="I4457" t="b">
        <v>1</v>
      </c>
      <c r="J4457" t="b">
        <v>0</v>
      </c>
      <c r="K4457" t="s">
        <v>24</v>
      </c>
      <c r="L4457" t="s">
        <v>36</v>
      </c>
      <c r="N4457">
        <v>67.5</v>
      </c>
      <c r="O4457" t="s">
        <v>7978</v>
      </c>
      <c r="P4457" t="s">
        <v>7979</v>
      </c>
    </row>
    <row r="4458" spans="1:16" x14ac:dyDescent="0.55000000000000004">
      <c r="A4458" t="s">
        <v>2</v>
      </c>
      <c r="B4458" t="s">
        <v>7980</v>
      </c>
      <c r="C4458" t="s">
        <v>84</v>
      </c>
      <c r="D4458" t="s">
        <v>5417</v>
      </c>
      <c r="E4458" t="s">
        <v>20</v>
      </c>
      <c r="F4458" t="b">
        <v>0</v>
      </c>
      <c r="G4458" t="s">
        <v>41</v>
      </c>
      <c r="H4458" s="4">
        <v>45715.252337962957</v>
      </c>
      <c r="I4458" t="b">
        <v>1</v>
      </c>
      <c r="J4458" t="b">
        <v>1</v>
      </c>
      <c r="K4458" t="s">
        <v>24</v>
      </c>
      <c r="L4458" t="s">
        <v>22</v>
      </c>
      <c r="M4458">
        <v>104000</v>
      </c>
      <c r="O4458" t="s">
        <v>77</v>
      </c>
      <c r="P4458" t="s">
        <v>7981</v>
      </c>
    </row>
    <row r="4459" spans="1:16" x14ac:dyDescent="0.55000000000000004">
      <c r="A4459" t="s">
        <v>0</v>
      </c>
      <c r="B4459" t="s">
        <v>7803</v>
      </c>
      <c r="C4459" t="s">
        <v>820</v>
      </c>
      <c r="D4459" t="s">
        <v>4035</v>
      </c>
      <c r="E4459" t="s">
        <v>20</v>
      </c>
      <c r="F4459" t="b">
        <v>0</v>
      </c>
      <c r="G4459" t="s">
        <v>820</v>
      </c>
      <c r="H4459" s="4">
        <v>45715.255416666667</v>
      </c>
      <c r="I4459" t="b">
        <v>1</v>
      </c>
      <c r="J4459" t="b">
        <v>0</v>
      </c>
      <c r="K4459" t="s">
        <v>820</v>
      </c>
      <c r="L4459" t="s">
        <v>22</v>
      </c>
      <c r="M4459">
        <v>54000</v>
      </c>
      <c r="O4459" t="s">
        <v>7804</v>
      </c>
      <c r="P4459" t="s">
        <v>7805</v>
      </c>
    </row>
    <row r="4460" spans="1:16" x14ac:dyDescent="0.55000000000000004">
      <c r="A4460" t="s">
        <v>2</v>
      </c>
      <c r="B4460" t="s">
        <v>7982</v>
      </c>
      <c r="C4460" t="s">
        <v>7983</v>
      </c>
      <c r="D4460" t="s">
        <v>4014</v>
      </c>
      <c r="E4460" t="s">
        <v>20</v>
      </c>
      <c r="F4460" t="b">
        <v>0</v>
      </c>
      <c r="G4460" t="s">
        <v>414</v>
      </c>
      <c r="H4460" s="4">
        <v>45715.258703703701</v>
      </c>
      <c r="I4460" t="b">
        <v>0</v>
      </c>
      <c r="J4460" t="b">
        <v>0</v>
      </c>
      <c r="K4460" t="s">
        <v>414</v>
      </c>
      <c r="L4460" t="s">
        <v>22</v>
      </c>
      <c r="M4460">
        <v>106718</v>
      </c>
      <c r="O4460" t="s">
        <v>7984</v>
      </c>
      <c r="P4460" t="s">
        <v>201</v>
      </c>
    </row>
    <row r="4461" spans="1:16" x14ac:dyDescent="0.55000000000000004">
      <c r="A4461" t="s">
        <v>139</v>
      </c>
      <c r="B4461" t="s">
        <v>7985</v>
      </c>
      <c r="C4461" t="s">
        <v>359</v>
      </c>
      <c r="D4461" t="s">
        <v>4035</v>
      </c>
      <c r="E4461" t="s">
        <v>20</v>
      </c>
      <c r="F4461" t="b">
        <v>0</v>
      </c>
      <c r="G4461" t="s">
        <v>359</v>
      </c>
      <c r="H4461" s="4">
        <v>45715.260474537034</v>
      </c>
      <c r="I4461" t="b">
        <v>0</v>
      </c>
      <c r="J4461" t="b">
        <v>0</v>
      </c>
      <c r="K4461" t="s">
        <v>359</v>
      </c>
      <c r="L4461" t="s">
        <v>22</v>
      </c>
      <c r="M4461">
        <v>122877</v>
      </c>
      <c r="O4461" t="s">
        <v>7986</v>
      </c>
    </row>
    <row r="4462" spans="1:16" x14ac:dyDescent="0.55000000000000004">
      <c r="A4462" t="s">
        <v>0</v>
      </c>
      <c r="B4462" t="s">
        <v>7945</v>
      </c>
      <c r="C4462" t="s">
        <v>713</v>
      </c>
      <c r="D4462" t="s">
        <v>3973</v>
      </c>
      <c r="E4462" t="s">
        <v>20</v>
      </c>
      <c r="F4462" t="b">
        <v>0</v>
      </c>
      <c r="G4462" t="s">
        <v>23</v>
      </c>
      <c r="H4462" s="4">
        <v>45715.268067129633</v>
      </c>
      <c r="I4462" t="b">
        <v>0</v>
      </c>
      <c r="J4462" t="b">
        <v>1</v>
      </c>
      <c r="K4462" t="s">
        <v>24</v>
      </c>
      <c r="L4462" t="s">
        <v>22</v>
      </c>
      <c r="M4462">
        <v>81104.5</v>
      </c>
      <c r="O4462" t="s">
        <v>7946</v>
      </c>
      <c r="P4462" t="s">
        <v>3032</v>
      </c>
    </row>
    <row r="4463" spans="1:16" x14ac:dyDescent="0.55000000000000004">
      <c r="A4463" t="s">
        <v>0</v>
      </c>
      <c r="B4463" t="s">
        <v>2322</v>
      </c>
      <c r="C4463" t="s">
        <v>39</v>
      </c>
      <c r="D4463" t="s">
        <v>7658</v>
      </c>
      <c r="E4463" t="s">
        <v>20</v>
      </c>
      <c r="F4463" t="b">
        <v>1</v>
      </c>
      <c r="G4463" t="s">
        <v>1532</v>
      </c>
      <c r="H4463" s="4">
        <v>45715.270254629628</v>
      </c>
      <c r="I4463" t="b">
        <v>0</v>
      </c>
      <c r="J4463" t="b">
        <v>0</v>
      </c>
      <c r="K4463" t="s">
        <v>1532</v>
      </c>
      <c r="L4463" t="s">
        <v>22</v>
      </c>
      <c r="M4463">
        <v>70000</v>
      </c>
      <c r="O4463" t="s">
        <v>1533</v>
      </c>
    </row>
    <row r="4464" spans="1:16" x14ac:dyDescent="0.55000000000000004">
      <c r="A4464" t="s">
        <v>2</v>
      </c>
      <c r="B4464" t="s">
        <v>7987</v>
      </c>
      <c r="C4464" t="s">
        <v>1291</v>
      </c>
      <c r="D4464" t="s">
        <v>4090</v>
      </c>
      <c r="E4464" t="s">
        <v>20</v>
      </c>
      <c r="F4464" t="b">
        <v>0</v>
      </c>
      <c r="G4464" t="s">
        <v>1247</v>
      </c>
      <c r="H4464" s="4">
        <v>45715.273460648154</v>
      </c>
      <c r="I4464" t="b">
        <v>1</v>
      </c>
      <c r="J4464" t="b">
        <v>0</v>
      </c>
      <c r="K4464" t="s">
        <v>1247</v>
      </c>
      <c r="L4464" t="s">
        <v>36</v>
      </c>
      <c r="N4464">
        <v>25.244998931884769</v>
      </c>
      <c r="O4464" t="s">
        <v>1071</v>
      </c>
      <c r="P4464" t="s">
        <v>7667</v>
      </c>
    </row>
    <row r="4465" spans="1:16" x14ac:dyDescent="0.55000000000000004">
      <c r="A4465" t="s">
        <v>40</v>
      </c>
      <c r="B4465" t="s">
        <v>40</v>
      </c>
      <c r="C4465" t="s">
        <v>2249</v>
      </c>
      <c r="D4465" t="s">
        <v>7988</v>
      </c>
      <c r="E4465" t="s">
        <v>20</v>
      </c>
      <c r="F4465" t="b">
        <v>0</v>
      </c>
      <c r="G4465" t="s">
        <v>310</v>
      </c>
      <c r="H4465" s="4">
        <v>45715.278437499997</v>
      </c>
      <c r="I4465" t="b">
        <v>1</v>
      </c>
      <c r="J4465" t="b">
        <v>0</v>
      </c>
      <c r="K4465" t="s">
        <v>310</v>
      </c>
      <c r="L4465" t="s">
        <v>22</v>
      </c>
      <c r="M4465">
        <v>72000</v>
      </c>
      <c r="O4465" t="s">
        <v>2250</v>
      </c>
      <c r="P4465" t="s">
        <v>2251</v>
      </c>
    </row>
    <row r="4466" spans="1:16" x14ac:dyDescent="0.55000000000000004">
      <c r="A4466" t="s">
        <v>139</v>
      </c>
      <c r="B4466" t="s">
        <v>7989</v>
      </c>
      <c r="C4466" t="s">
        <v>39</v>
      </c>
      <c r="D4466" t="s">
        <v>3985</v>
      </c>
      <c r="E4466" t="s">
        <v>20</v>
      </c>
      <c r="F4466" t="b">
        <v>1</v>
      </c>
      <c r="G4466" t="s">
        <v>2438</v>
      </c>
      <c r="H4466" s="4">
        <v>45715.279976851853</v>
      </c>
      <c r="I4466" t="b">
        <v>1</v>
      </c>
      <c r="J4466" t="b">
        <v>0</v>
      </c>
      <c r="K4466" t="s">
        <v>2438</v>
      </c>
      <c r="L4466" t="s">
        <v>22</v>
      </c>
      <c r="M4466">
        <v>80000</v>
      </c>
      <c r="O4466" t="s">
        <v>7990</v>
      </c>
      <c r="P4466" t="s">
        <v>204</v>
      </c>
    </row>
    <row r="4467" spans="1:16" x14ac:dyDescent="0.55000000000000004">
      <c r="A4467" t="s">
        <v>19</v>
      </c>
      <c r="B4467" t="s">
        <v>7991</v>
      </c>
      <c r="C4467" t="s">
        <v>39</v>
      </c>
      <c r="D4467" t="s">
        <v>3979</v>
      </c>
      <c r="E4467" t="s">
        <v>20</v>
      </c>
      <c r="F4467" t="b">
        <v>1</v>
      </c>
      <c r="G4467" t="s">
        <v>1775</v>
      </c>
      <c r="H4467" s="4">
        <v>45715.292534722219</v>
      </c>
      <c r="I4467" t="b">
        <v>0</v>
      </c>
      <c r="J4467" t="b">
        <v>0</v>
      </c>
      <c r="K4467" t="s">
        <v>1775</v>
      </c>
      <c r="L4467" t="s">
        <v>22</v>
      </c>
      <c r="M4467">
        <v>150000</v>
      </c>
      <c r="O4467" t="s">
        <v>1659</v>
      </c>
    </row>
    <row r="4468" spans="1:16" x14ac:dyDescent="0.55000000000000004">
      <c r="A4468" t="s">
        <v>2</v>
      </c>
      <c r="B4468" t="s">
        <v>1159</v>
      </c>
      <c r="C4468" t="s">
        <v>757</v>
      </c>
      <c r="D4468" t="s">
        <v>2208</v>
      </c>
      <c r="E4468" t="s">
        <v>20</v>
      </c>
      <c r="F4468" t="b">
        <v>0</v>
      </c>
      <c r="G4468" t="s">
        <v>27</v>
      </c>
      <c r="H4468" s="4">
        <v>45715.335474537038</v>
      </c>
      <c r="I4468" t="b">
        <v>0</v>
      </c>
      <c r="J4468" t="b">
        <v>1</v>
      </c>
      <c r="K4468" t="s">
        <v>24</v>
      </c>
      <c r="L4468" t="s">
        <v>22</v>
      </c>
      <c r="M4468">
        <v>131500</v>
      </c>
      <c r="O4468" t="s">
        <v>7992</v>
      </c>
      <c r="P4468" t="s">
        <v>7993</v>
      </c>
    </row>
    <row r="4469" spans="1:16" x14ac:dyDescent="0.55000000000000004">
      <c r="A4469" t="s">
        <v>40</v>
      </c>
      <c r="B4469" t="s">
        <v>7994</v>
      </c>
      <c r="C4469" t="s">
        <v>39</v>
      </c>
      <c r="D4469" t="s">
        <v>7658</v>
      </c>
      <c r="E4469" t="s">
        <v>20</v>
      </c>
      <c r="F4469" t="b">
        <v>1</v>
      </c>
      <c r="G4469" t="s">
        <v>27</v>
      </c>
      <c r="H4469" s="4">
        <v>45715.335474537038</v>
      </c>
      <c r="I4469" t="b">
        <v>0</v>
      </c>
      <c r="J4469" t="b">
        <v>0</v>
      </c>
      <c r="K4469" t="s">
        <v>24</v>
      </c>
      <c r="L4469" t="s">
        <v>22</v>
      </c>
      <c r="M4469">
        <v>190000</v>
      </c>
      <c r="O4469" t="s">
        <v>7953</v>
      </c>
      <c r="P4469" t="s">
        <v>2863</v>
      </c>
    </row>
    <row r="4470" spans="1:16" x14ac:dyDescent="0.55000000000000004">
      <c r="A4470" t="s">
        <v>19</v>
      </c>
      <c r="B4470" t="s">
        <v>7995</v>
      </c>
      <c r="C4470" t="s">
        <v>140</v>
      </c>
      <c r="D4470" t="s">
        <v>3973</v>
      </c>
      <c r="E4470" t="s">
        <v>20</v>
      </c>
      <c r="F4470" t="b">
        <v>0</v>
      </c>
      <c r="G4470" t="s">
        <v>35</v>
      </c>
      <c r="H4470" s="4">
        <v>45715.375671296293</v>
      </c>
      <c r="I4470" t="b">
        <v>0</v>
      </c>
      <c r="J4470" t="b">
        <v>1</v>
      </c>
      <c r="K4470" t="s">
        <v>24</v>
      </c>
      <c r="L4470" t="s">
        <v>22</v>
      </c>
      <c r="M4470">
        <v>166000</v>
      </c>
      <c r="O4470" t="s">
        <v>1883</v>
      </c>
    </row>
    <row r="4471" spans="1:16" x14ac:dyDescent="0.55000000000000004">
      <c r="A4471" t="s">
        <v>1</v>
      </c>
      <c r="B4471" t="s">
        <v>2799</v>
      </c>
      <c r="C4471" t="s">
        <v>1346</v>
      </c>
      <c r="D4471" t="s">
        <v>2208</v>
      </c>
      <c r="E4471" t="s">
        <v>34</v>
      </c>
      <c r="F4471" t="b">
        <v>0</v>
      </c>
      <c r="G4471" t="s">
        <v>41</v>
      </c>
      <c r="H4471" s="4">
        <v>45715.418229166673</v>
      </c>
      <c r="I4471" t="b">
        <v>0</v>
      </c>
      <c r="J4471" t="b">
        <v>1</v>
      </c>
      <c r="K4471" t="s">
        <v>24</v>
      </c>
      <c r="L4471" t="s">
        <v>22</v>
      </c>
      <c r="M4471">
        <v>198000</v>
      </c>
      <c r="O4471" t="s">
        <v>428</v>
      </c>
      <c r="P4471" t="s">
        <v>7309</v>
      </c>
    </row>
    <row r="4472" spans="1:16" x14ac:dyDescent="0.55000000000000004">
      <c r="A4472" t="s">
        <v>1</v>
      </c>
      <c r="B4472" t="s">
        <v>7996</v>
      </c>
      <c r="C4472" t="s">
        <v>39</v>
      </c>
      <c r="D4472" t="s">
        <v>2208</v>
      </c>
      <c r="E4472" t="s">
        <v>34</v>
      </c>
      <c r="F4472" t="b">
        <v>1</v>
      </c>
      <c r="G4472" t="s">
        <v>41</v>
      </c>
      <c r="H4472" s="4">
        <v>45715.418229166673</v>
      </c>
      <c r="I4472" t="b">
        <v>0</v>
      </c>
      <c r="J4472" t="b">
        <v>1</v>
      </c>
      <c r="K4472" t="s">
        <v>24</v>
      </c>
      <c r="L4472" t="s">
        <v>22</v>
      </c>
      <c r="M4472">
        <v>214500</v>
      </c>
      <c r="O4472" t="s">
        <v>428</v>
      </c>
      <c r="P4472" t="s">
        <v>7997</v>
      </c>
    </row>
    <row r="4473" spans="1:16" x14ac:dyDescent="0.55000000000000004">
      <c r="A4473" t="s">
        <v>19</v>
      </c>
      <c r="B4473" t="s">
        <v>7818</v>
      </c>
      <c r="C4473" t="s">
        <v>199</v>
      </c>
      <c r="D4473" t="s">
        <v>3973</v>
      </c>
      <c r="E4473" t="s">
        <v>20</v>
      </c>
      <c r="F4473" t="b">
        <v>0</v>
      </c>
      <c r="G4473" t="s">
        <v>27</v>
      </c>
      <c r="H4473" s="4">
        <v>45715.418865740743</v>
      </c>
      <c r="I4473" t="b">
        <v>0</v>
      </c>
      <c r="J4473" t="b">
        <v>1</v>
      </c>
      <c r="K4473" t="s">
        <v>24</v>
      </c>
      <c r="L4473" t="s">
        <v>36</v>
      </c>
      <c r="N4473">
        <v>54</v>
      </c>
      <c r="O4473" t="s">
        <v>5482</v>
      </c>
      <c r="P4473" t="s">
        <v>7819</v>
      </c>
    </row>
    <row r="4474" spans="1:16" x14ac:dyDescent="0.55000000000000004">
      <c r="A4474" t="s">
        <v>89</v>
      </c>
      <c r="B4474" t="s">
        <v>7998</v>
      </c>
      <c r="C4474" t="s">
        <v>39</v>
      </c>
      <c r="D4474" t="s">
        <v>3973</v>
      </c>
      <c r="E4474" t="s">
        <v>20</v>
      </c>
      <c r="F4474" t="b">
        <v>1</v>
      </c>
      <c r="G4474" t="s">
        <v>27</v>
      </c>
      <c r="H4474" s="4">
        <v>45715.418993055559</v>
      </c>
      <c r="I4474" t="b">
        <v>0</v>
      </c>
      <c r="J4474" t="b">
        <v>1</v>
      </c>
      <c r="K4474" t="s">
        <v>24</v>
      </c>
      <c r="L4474" t="s">
        <v>22</v>
      </c>
      <c r="M4474">
        <v>190095</v>
      </c>
      <c r="O4474" t="s">
        <v>1009</v>
      </c>
      <c r="P4474" t="s">
        <v>7999</v>
      </c>
    </row>
    <row r="4475" spans="1:16" x14ac:dyDescent="0.55000000000000004">
      <c r="A4475" t="s">
        <v>25</v>
      </c>
      <c r="B4475" t="s">
        <v>8000</v>
      </c>
      <c r="C4475" t="s">
        <v>8001</v>
      </c>
      <c r="D4475" t="s">
        <v>3973</v>
      </c>
      <c r="E4475" t="s">
        <v>20</v>
      </c>
      <c r="F4475" t="b">
        <v>0</v>
      </c>
      <c r="G4475" t="s">
        <v>30</v>
      </c>
      <c r="H4475" s="4">
        <v>45715.459398148138</v>
      </c>
      <c r="I4475" t="b">
        <v>0</v>
      </c>
      <c r="J4475" t="b">
        <v>1</v>
      </c>
      <c r="K4475" t="s">
        <v>24</v>
      </c>
      <c r="L4475" t="s">
        <v>22</v>
      </c>
      <c r="M4475">
        <v>98650</v>
      </c>
      <c r="O4475" t="s">
        <v>173</v>
      </c>
      <c r="P4475" t="s">
        <v>2306</v>
      </c>
    </row>
    <row r="4476" spans="1:16" x14ac:dyDescent="0.55000000000000004">
      <c r="A4476" t="s">
        <v>2</v>
      </c>
      <c r="B4476" t="s">
        <v>8002</v>
      </c>
      <c r="C4476" t="s">
        <v>39</v>
      </c>
      <c r="D4476" t="s">
        <v>112</v>
      </c>
      <c r="E4476" t="s">
        <v>51</v>
      </c>
      <c r="F4476" t="b">
        <v>1</v>
      </c>
      <c r="G4476" t="s">
        <v>27</v>
      </c>
      <c r="H4476" s="4">
        <v>45715.460474537038</v>
      </c>
      <c r="I4476" t="b">
        <v>1</v>
      </c>
      <c r="J4476" t="b">
        <v>0</v>
      </c>
      <c r="K4476" t="s">
        <v>24</v>
      </c>
      <c r="L4476" t="s">
        <v>36</v>
      </c>
      <c r="N4476">
        <v>18</v>
      </c>
      <c r="O4476" t="s">
        <v>112</v>
      </c>
      <c r="P4476" t="s">
        <v>8003</v>
      </c>
    </row>
    <row r="4477" spans="1:16" x14ac:dyDescent="0.55000000000000004">
      <c r="A4477" t="s">
        <v>1</v>
      </c>
      <c r="B4477" t="s">
        <v>2979</v>
      </c>
      <c r="C4477" t="s">
        <v>158</v>
      </c>
      <c r="D4477" t="s">
        <v>4035</v>
      </c>
      <c r="E4477" t="s">
        <v>20</v>
      </c>
      <c r="F4477" t="b">
        <v>0</v>
      </c>
      <c r="G4477" t="s">
        <v>158</v>
      </c>
      <c r="H4477" s="4">
        <v>45715.504212962973</v>
      </c>
      <c r="I4477" t="b">
        <v>0</v>
      </c>
      <c r="J4477" t="b">
        <v>0</v>
      </c>
      <c r="K4477" t="s">
        <v>158</v>
      </c>
      <c r="L4477" t="s">
        <v>22</v>
      </c>
      <c r="M4477">
        <v>48000</v>
      </c>
      <c r="O4477" t="s">
        <v>8004</v>
      </c>
      <c r="P4477" t="s">
        <v>8005</v>
      </c>
    </row>
    <row r="4478" spans="1:16" x14ac:dyDescent="0.55000000000000004">
      <c r="A4478" t="s">
        <v>139</v>
      </c>
      <c r="B4478" t="s">
        <v>2126</v>
      </c>
      <c r="C4478" t="s">
        <v>390</v>
      </c>
      <c r="D4478" t="s">
        <v>3973</v>
      </c>
      <c r="E4478" t="s">
        <v>20</v>
      </c>
      <c r="F4478" t="b">
        <v>0</v>
      </c>
      <c r="G4478" t="s">
        <v>27</v>
      </c>
      <c r="H4478" s="4">
        <v>45715.583541666667</v>
      </c>
      <c r="I4478" t="b">
        <v>0</v>
      </c>
      <c r="J4478" t="b">
        <v>0</v>
      </c>
      <c r="K4478" t="s">
        <v>24</v>
      </c>
      <c r="L4478" t="s">
        <v>22</v>
      </c>
      <c r="M4478">
        <v>77500</v>
      </c>
      <c r="O4478" t="s">
        <v>7179</v>
      </c>
      <c r="P4478" t="s">
        <v>943</v>
      </c>
    </row>
    <row r="4479" spans="1:16" x14ac:dyDescent="0.55000000000000004">
      <c r="A4479" t="s">
        <v>2</v>
      </c>
      <c r="B4479" t="s">
        <v>8006</v>
      </c>
      <c r="C4479" t="s">
        <v>39</v>
      </c>
      <c r="D4479" t="s">
        <v>3973</v>
      </c>
      <c r="E4479" t="s">
        <v>20</v>
      </c>
      <c r="F4479" t="b">
        <v>1</v>
      </c>
      <c r="G4479" t="s">
        <v>35</v>
      </c>
      <c r="H4479" s="4">
        <v>45715.584108796298</v>
      </c>
      <c r="I4479" t="b">
        <v>0</v>
      </c>
      <c r="J4479" t="b">
        <v>0</v>
      </c>
      <c r="K4479" t="s">
        <v>24</v>
      </c>
      <c r="L4479" t="s">
        <v>22</v>
      </c>
      <c r="M4479">
        <v>160000</v>
      </c>
      <c r="O4479" t="s">
        <v>123</v>
      </c>
      <c r="P4479" t="s">
        <v>8007</v>
      </c>
    </row>
    <row r="4480" spans="1:16" x14ac:dyDescent="0.55000000000000004">
      <c r="A4480" t="s">
        <v>40</v>
      </c>
      <c r="B4480" t="s">
        <v>2487</v>
      </c>
      <c r="C4480" t="s">
        <v>155</v>
      </c>
      <c r="D4480" t="s">
        <v>3957</v>
      </c>
      <c r="E4480" t="s">
        <v>20</v>
      </c>
      <c r="F4480" t="b">
        <v>0</v>
      </c>
      <c r="G4480" t="s">
        <v>27</v>
      </c>
      <c r="H4480" s="4">
        <v>45715.585497685177</v>
      </c>
      <c r="I4480" t="b">
        <v>0</v>
      </c>
      <c r="J4480" t="b">
        <v>1</v>
      </c>
      <c r="K4480" t="s">
        <v>24</v>
      </c>
      <c r="L4480" t="s">
        <v>36</v>
      </c>
      <c r="N4480">
        <v>46.060001373291023</v>
      </c>
      <c r="O4480" t="s">
        <v>1071</v>
      </c>
      <c r="P4480" t="s">
        <v>1282</v>
      </c>
    </row>
    <row r="4481" spans="1:16" x14ac:dyDescent="0.55000000000000004">
      <c r="A4481" t="s">
        <v>0</v>
      </c>
      <c r="B4481" t="s">
        <v>8008</v>
      </c>
      <c r="C4481" t="s">
        <v>82</v>
      </c>
      <c r="D4481" t="s">
        <v>3973</v>
      </c>
      <c r="E4481" t="s">
        <v>20</v>
      </c>
      <c r="F4481" t="b">
        <v>0</v>
      </c>
      <c r="G4481" t="s">
        <v>41</v>
      </c>
      <c r="H4481" s="4">
        <v>45715.585972222223</v>
      </c>
      <c r="I4481" t="b">
        <v>0</v>
      </c>
      <c r="J4481" t="b">
        <v>1</v>
      </c>
      <c r="K4481" t="s">
        <v>24</v>
      </c>
      <c r="L4481" t="s">
        <v>22</v>
      </c>
      <c r="M4481">
        <v>135000</v>
      </c>
      <c r="O4481" t="s">
        <v>8009</v>
      </c>
      <c r="P4481" t="s">
        <v>8010</v>
      </c>
    </row>
    <row r="4482" spans="1:16" x14ac:dyDescent="0.55000000000000004">
      <c r="A4482" t="s">
        <v>40</v>
      </c>
      <c r="B4482" t="s">
        <v>8011</v>
      </c>
      <c r="C4482" t="s">
        <v>372</v>
      </c>
      <c r="D4482" t="s">
        <v>3973</v>
      </c>
      <c r="E4482" t="s">
        <v>20</v>
      </c>
      <c r="F4482" t="b">
        <v>0</v>
      </c>
      <c r="G4482" t="s">
        <v>35</v>
      </c>
      <c r="H4482" s="4">
        <v>45715.586226851847</v>
      </c>
      <c r="I4482" t="b">
        <v>1</v>
      </c>
      <c r="J4482" t="b">
        <v>1</v>
      </c>
      <c r="K4482" t="s">
        <v>24</v>
      </c>
      <c r="L4482" t="s">
        <v>22</v>
      </c>
      <c r="M4482">
        <v>120000</v>
      </c>
      <c r="O4482" t="s">
        <v>6337</v>
      </c>
      <c r="P4482" t="s">
        <v>8012</v>
      </c>
    </row>
    <row r="4483" spans="1:16" x14ac:dyDescent="0.55000000000000004">
      <c r="A4483" t="s">
        <v>1</v>
      </c>
      <c r="B4483" t="s">
        <v>8013</v>
      </c>
      <c r="C4483" t="s">
        <v>44</v>
      </c>
      <c r="D4483" t="s">
        <v>3973</v>
      </c>
      <c r="E4483" t="s">
        <v>20</v>
      </c>
      <c r="F4483" t="b">
        <v>0</v>
      </c>
      <c r="G4483" t="s">
        <v>41</v>
      </c>
      <c r="H4483" s="4">
        <v>45715.625462962962</v>
      </c>
      <c r="I4483" t="b">
        <v>0</v>
      </c>
      <c r="J4483" t="b">
        <v>1</v>
      </c>
      <c r="K4483" t="s">
        <v>24</v>
      </c>
      <c r="L4483" t="s">
        <v>22</v>
      </c>
      <c r="M4483">
        <v>169500</v>
      </c>
      <c r="O4483" t="s">
        <v>8014</v>
      </c>
      <c r="P4483" t="s">
        <v>2059</v>
      </c>
    </row>
    <row r="4484" spans="1:16" x14ac:dyDescent="0.55000000000000004">
      <c r="A4484" t="s">
        <v>139</v>
      </c>
      <c r="B4484" t="s">
        <v>7839</v>
      </c>
      <c r="C4484" t="s">
        <v>39</v>
      </c>
      <c r="D4484" t="s">
        <v>3973</v>
      </c>
      <c r="E4484" t="s">
        <v>20</v>
      </c>
      <c r="F4484" t="b">
        <v>1</v>
      </c>
      <c r="G4484" t="s">
        <v>41</v>
      </c>
      <c r="H4484" s="4">
        <v>45715.625543981478</v>
      </c>
      <c r="I4484" t="b">
        <v>0</v>
      </c>
      <c r="J4484" t="b">
        <v>1</v>
      </c>
      <c r="K4484" t="s">
        <v>24</v>
      </c>
      <c r="L4484" t="s">
        <v>22</v>
      </c>
      <c r="M4484">
        <v>174900</v>
      </c>
      <c r="O4484" t="s">
        <v>1120</v>
      </c>
      <c r="P4484" t="s">
        <v>7840</v>
      </c>
    </row>
    <row r="4485" spans="1:16" x14ac:dyDescent="0.55000000000000004">
      <c r="A4485" t="s">
        <v>19</v>
      </c>
      <c r="B4485" t="s">
        <v>19</v>
      </c>
      <c r="C4485" t="s">
        <v>868</v>
      </c>
      <c r="D4485" t="s">
        <v>3973</v>
      </c>
      <c r="E4485" t="s">
        <v>20</v>
      </c>
      <c r="F4485" t="b">
        <v>0</v>
      </c>
      <c r="G4485" t="s">
        <v>41</v>
      </c>
      <c r="H4485" s="4">
        <v>45715.626527777778</v>
      </c>
      <c r="I4485" t="b">
        <v>0</v>
      </c>
      <c r="J4485" t="b">
        <v>1</v>
      </c>
      <c r="K4485" t="s">
        <v>24</v>
      </c>
      <c r="L4485" t="s">
        <v>22</v>
      </c>
      <c r="M4485">
        <v>225000</v>
      </c>
      <c r="O4485" t="s">
        <v>8015</v>
      </c>
    </row>
    <row r="4486" spans="1:16" x14ac:dyDescent="0.55000000000000004">
      <c r="A4486" t="s">
        <v>89</v>
      </c>
      <c r="B4486" t="s">
        <v>7193</v>
      </c>
      <c r="C4486" t="s">
        <v>151</v>
      </c>
      <c r="D4486" t="s">
        <v>3973</v>
      </c>
      <c r="E4486" t="s">
        <v>20</v>
      </c>
      <c r="F4486" t="b">
        <v>0</v>
      </c>
      <c r="G4486" t="s">
        <v>30</v>
      </c>
      <c r="H4486" s="4">
        <v>45715.626875000002</v>
      </c>
      <c r="I4486" t="b">
        <v>0</v>
      </c>
      <c r="J4486" t="b">
        <v>0</v>
      </c>
      <c r="K4486" t="s">
        <v>24</v>
      </c>
      <c r="L4486" t="s">
        <v>22</v>
      </c>
      <c r="M4486">
        <v>150000</v>
      </c>
      <c r="O4486" t="s">
        <v>299</v>
      </c>
      <c r="P4486" t="s">
        <v>927</v>
      </c>
    </row>
    <row r="4487" spans="1:16" x14ac:dyDescent="0.55000000000000004">
      <c r="A4487" t="s">
        <v>2</v>
      </c>
      <c r="B4487" t="s">
        <v>8016</v>
      </c>
      <c r="C4487" t="s">
        <v>24</v>
      </c>
      <c r="D4487" t="s">
        <v>4035</v>
      </c>
      <c r="E4487" t="s">
        <v>20</v>
      </c>
      <c r="F4487" t="b">
        <v>0</v>
      </c>
      <c r="G4487" t="s">
        <v>27</v>
      </c>
      <c r="H4487" s="4">
        <v>45715.627141203702</v>
      </c>
      <c r="I4487" t="b">
        <v>0</v>
      </c>
      <c r="J4487" t="b">
        <v>0</v>
      </c>
      <c r="K4487" t="s">
        <v>24</v>
      </c>
      <c r="L4487" t="s">
        <v>22</v>
      </c>
      <c r="M4487">
        <v>184799.5</v>
      </c>
      <c r="O4487" t="s">
        <v>3208</v>
      </c>
      <c r="P4487" t="s">
        <v>611</v>
      </c>
    </row>
    <row r="4488" spans="1:16" x14ac:dyDescent="0.55000000000000004">
      <c r="A4488" t="s">
        <v>40</v>
      </c>
      <c r="B4488" t="s">
        <v>8017</v>
      </c>
      <c r="C4488" t="s">
        <v>503</v>
      </c>
      <c r="D4488" t="s">
        <v>3828</v>
      </c>
      <c r="E4488" t="s">
        <v>20</v>
      </c>
      <c r="F4488" t="b">
        <v>0</v>
      </c>
      <c r="G4488" t="s">
        <v>27</v>
      </c>
      <c r="H4488" s="4">
        <v>45715.627164351848</v>
      </c>
      <c r="I4488" t="b">
        <v>1</v>
      </c>
      <c r="J4488" t="b">
        <v>1</v>
      </c>
      <c r="K4488" t="s">
        <v>24</v>
      </c>
      <c r="L4488" t="s">
        <v>36</v>
      </c>
      <c r="N4488">
        <v>74.415000915527344</v>
      </c>
      <c r="O4488" t="s">
        <v>8018</v>
      </c>
      <c r="P4488" t="s">
        <v>8019</v>
      </c>
    </row>
    <row r="4489" spans="1:16" x14ac:dyDescent="0.55000000000000004">
      <c r="A4489" t="s">
        <v>2</v>
      </c>
      <c r="B4489" t="s">
        <v>8020</v>
      </c>
      <c r="C4489" t="s">
        <v>158</v>
      </c>
      <c r="D4489" t="s">
        <v>4035</v>
      </c>
      <c r="E4489" t="s">
        <v>20</v>
      </c>
      <c r="F4489" t="b">
        <v>0</v>
      </c>
      <c r="G4489" t="s">
        <v>158</v>
      </c>
      <c r="H4489" s="4">
        <v>45715.629212962973</v>
      </c>
      <c r="I4489" t="b">
        <v>0</v>
      </c>
      <c r="J4489" t="b">
        <v>0</v>
      </c>
      <c r="K4489" t="s">
        <v>158</v>
      </c>
      <c r="L4489" t="s">
        <v>22</v>
      </c>
      <c r="M4489">
        <v>32000</v>
      </c>
      <c r="O4489" t="s">
        <v>2768</v>
      </c>
      <c r="P4489" t="s">
        <v>8021</v>
      </c>
    </row>
    <row r="4490" spans="1:16" x14ac:dyDescent="0.55000000000000004">
      <c r="A4490" t="s">
        <v>1</v>
      </c>
      <c r="B4490" t="s">
        <v>8022</v>
      </c>
      <c r="C4490" t="s">
        <v>158</v>
      </c>
      <c r="D4490" t="s">
        <v>4035</v>
      </c>
      <c r="E4490" t="s">
        <v>20</v>
      </c>
      <c r="F4490" t="b">
        <v>0</v>
      </c>
      <c r="G4490" t="s">
        <v>158</v>
      </c>
      <c r="H4490" s="4">
        <v>45715.629224537042</v>
      </c>
      <c r="I4490" t="b">
        <v>0</v>
      </c>
      <c r="J4490" t="b">
        <v>0</v>
      </c>
      <c r="K4490" t="s">
        <v>158</v>
      </c>
      <c r="L4490" t="s">
        <v>22</v>
      </c>
      <c r="M4490">
        <v>77800</v>
      </c>
      <c r="O4490" t="s">
        <v>2768</v>
      </c>
      <c r="P4490" t="s">
        <v>632</v>
      </c>
    </row>
    <row r="4491" spans="1:16" x14ac:dyDescent="0.55000000000000004">
      <c r="A4491" t="s">
        <v>2</v>
      </c>
      <c r="B4491" t="s">
        <v>8023</v>
      </c>
      <c r="C4491" t="s">
        <v>158</v>
      </c>
      <c r="D4491" t="s">
        <v>4035</v>
      </c>
      <c r="E4491" t="s">
        <v>20</v>
      </c>
      <c r="F4491" t="b">
        <v>0</v>
      </c>
      <c r="G4491" t="s">
        <v>158</v>
      </c>
      <c r="H4491" s="4">
        <v>45715.629224537042</v>
      </c>
      <c r="I4491" t="b">
        <v>0</v>
      </c>
      <c r="J4491" t="b">
        <v>0</v>
      </c>
      <c r="K4491" t="s">
        <v>158</v>
      </c>
      <c r="L4491" t="s">
        <v>22</v>
      </c>
      <c r="M4491">
        <v>65000</v>
      </c>
      <c r="O4491" t="s">
        <v>2768</v>
      </c>
      <c r="P4491" t="s">
        <v>8024</v>
      </c>
    </row>
    <row r="4492" spans="1:16" x14ac:dyDescent="0.55000000000000004">
      <c r="A4492" t="s">
        <v>89</v>
      </c>
      <c r="B4492" t="s">
        <v>8025</v>
      </c>
      <c r="C4492" t="s">
        <v>158</v>
      </c>
      <c r="D4492" t="s">
        <v>4035</v>
      </c>
      <c r="E4492" t="s">
        <v>20</v>
      </c>
      <c r="F4492" t="b">
        <v>0</v>
      </c>
      <c r="G4492" t="s">
        <v>158</v>
      </c>
      <c r="H4492" s="4">
        <v>45715.62939814815</v>
      </c>
      <c r="I4492" t="b">
        <v>0</v>
      </c>
      <c r="J4492" t="b">
        <v>0</v>
      </c>
      <c r="K4492" t="s">
        <v>158</v>
      </c>
      <c r="L4492" t="s">
        <v>22</v>
      </c>
      <c r="M4492">
        <v>77800</v>
      </c>
      <c r="O4492" t="s">
        <v>2768</v>
      </c>
      <c r="P4492" t="s">
        <v>8026</v>
      </c>
    </row>
    <row r="4493" spans="1:16" x14ac:dyDescent="0.55000000000000004">
      <c r="A4493" t="s">
        <v>2</v>
      </c>
      <c r="B4493" t="s">
        <v>8027</v>
      </c>
      <c r="C4493" t="s">
        <v>414</v>
      </c>
      <c r="D4493" t="s">
        <v>4035</v>
      </c>
      <c r="E4493" t="s">
        <v>20</v>
      </c>
      <c r="F4493" t="b">
        <v>0</v>
      </c>
      <c r="G4493" t="s">
        <v>414</v>
      </c>
      <c r="H4493" s="4">
        <v>45715.633634259262</v>
      </c>
      <c r="I4493" t="b">
        <v>1</v>
      </c>
      <c r="J4493" t="b">
        <v>0</v>
      </c>
      <c r="K4493" t="s">
        <v>414</v>
      </c>
      <c r="L4493" t="s">
        <v>22</v>
      </c>
      <c r="M4493">
        <v>83999.5</v>
      </c>
      <c r="O4493" t="s">
        <v>1906</v>
      </c>
      <c r="P4493" t="s">
        <v>2226</v>
      </c>
    </row>
    <row r="4494" spans="1:16" x14ac:dyDescent="0.55000000000000004">
      <c r="A4494" t="s">
        <v>1</v>
      </c>
      <c r="B4494" t="s">
        <v>7348</v>
      </c>
      <c r="C4494" t="s">
        <v>3562</v>
      </c>
      <c r="D4494" t="s">
        <v>3973</v>
      </c>
      <c r="E4494" t="s">
        <v>20</v>
      </c>
      <c r="F4494" t="b">
        <v>0</v>
      </c>
      <c r="G4494" t="s">
        <v>23</v>
      </c>
      <c r="H4494" s="4">
        <v>45715.643495370372</v>
      </c>
      <c r="I4494" t="b">
        <v>1</v>
      </c>
      <c r="J4494" t="b">
        <v>0</v>
      </c>
      <c r="K4494" t="s">
        <v>24</v>
      </c>
      <c r="L4494" t="s">
        <v>22</v>
      </c>
      <c r="M4494">
        <v>52500</v>
      </c>
      <c r="O4494" t="s">
        <v>8028</v>
      </c>
      <c r="P4494" t="s">
        <v>8029</v>
      </c>
    </row>
    <row r="4495" spans="1:16" x14ac:dyDescent="0.55000000000000004">
      <c r="A4495" t="s">
        <v>0</v>
      </c>
      <c r="B4495" t="s">
        <v>1665</v>
      </c>
      <c r="C4495" t="s">
        <v>494</v>
      </c>
      <c r="D4495" t="s">
        <v>2208</v>
      </c>
      <c r="E4495" t="s">
        <v>51</v>
      </c>
      <c r="F4495" t="b">
        <v>0</v>
      </c>
      <c r="G4495" t="s">
        <v>41</v>
      </c>
      <c r="H4495" s="4">
        <v>45715.667071759257</v>
      </c>
      <c r="I4495" t="b">
        <v>1</v>
      </c>
      <c r="J4495" t="b">
        <v>0</v>
      </c>
      <c r="K4495" t="s">
        <v>24</v>
      </c>
      <c r="L4495" t="s">
        <v>36</v>
      </c>
      <c r="N4495">
        <v>37</v>
      </c>
      <c r="O4495" t="s">
        <v>8030</v>
      </c>
      <c r="P4495" t="s">
        <v>8031</v>
      </c>
    </row>
    <row r="4496" spans="1:16" x14ac:dyDescent="0.55000000000000004">
      <c r="A4496" t="s">
        <v>0</v>
      </c>
      <c r="B4496" t="s">
        <v>2166</v>
      </c>
      <c r="C4496" t="s">
        <v>167</v>
      </c>
      <c r="D4496" t="s">
        <v>6851</v>
      </c>
      <c r="E4496" t="s">
        <v>20</v>
      </c>
      <c r="F4496" t="b">
        <v>0</v>
      </c>
      <c r="G4496" t="s">
        <v>35</v>
      </c>
      <c r="H4496" s="4">
        <v>45715.667372685188</v>
      </c>
      <c r="I4496" t="b">
        <v>0</v>
      </c>
      <c r="J4496" t="b">
        <v>0</v>
      </c>
      <c r="K4496" t="s">
        <v>24</v>
      </c>
      <c r="L4496" t="s">
        <v>22</v>
      </c>
      <c r="M4496">
        <v>100000</v>
      </c>
      <c r="O4496" t="s">
        <v>374</v>
      </c>
      <c r="P4496" t="s">
        <v>4874</v>
      </c>
    </row>
    <row r="4497" spans="1:16" x14ac:dyDescent="0.55000000000000004">
      <c r="A4497" t="s">
        <v>139</v>
      </c>
      <c r="B4497" t="s">
        <v>7487</v>
      </c>
      <c r="C4497" t="s">
        <v>1421</v>
      </c>
      <c r="D4497" t="s">
        <v>3828</v>
      </c>
      <c r="E4497" t="s">
        <v>20</v>
      </c>
      <c r="F4497" t="b">
        <v>0</v>
      </c>
      <c r="G4497" t="s">
        <v>52</v>
      </c>
      <c r="H4497" s="4">
        <v>45715.667858796303</v>
      </c>
      <c r="I4497" t="b">
        <v>0</v>
      </c>
      <c r="J4497" t="b">
        <v>1</v>
      </c>
      <c r="K4497" t="s">
        <v>24</v>
      </c>
      <c r="L4497" t="s">
        <v>22</v>
      </c>
      <c r="M4497">
        <v>120000</v>
      </c>
      <c r="O4497" t="s">
        <v>7488</v>
      </c>
      <c r="P4497" t="s">
        <v>7489</v>
      </c>
    </row>
    <row r="4498" spans="1:16" x14ac:dyDescent="0.55000000000000004">
      <c r="A4498" t="s">
        <v>2</v>
      </c>
      <c r="B4498" t="s">
        <v>8032</v>
      </c>
      <c r="C4498" t="s">
        <v>114</v>
      </c>
      <c r="D4498" t="s">
        <v>3973</v>
      </c>
      <c r="E4498" t="s">
        <v>631</v>
      </c>
      <c r="F4498" t="b">
        <v>0</v>
      </c>
      <c r="G4498" t="s">
        <v>27</v>
      </c>
      <c r="H4498" s="4">
        <v>45715.668888888889</v>
      </c>
      <c r="I4498" t="b">
        <v>0</v>
      </c>
      <c r="J4498" t="b">
        <v>1</v>
      </c>
      <c r="K4498" t="s">
        <v>24</v>
      </c>
      <c r="L4498" t="s">
        <v>36</v>
      </c>
      <c r="N4498">
        <v>23</v>
      </c>
      <c r="O4498" t="s">
        <v>3730</v>
      </c>
      <c r="P4498" t="s">
        <v>8033</v>
      </c>
    </row>
    <row r="4499" spans="1:16" x14ac:dyDescent="0.55000000000000004">
      <c r="A4499" t="s">
        <v>191</v>
      </c>
      <c r="B4499" t="s">
        <v>8034</v>
      </c>
      <c r="C4499" t="s">
        <v>1705</v>
      </c>
      <c r="D4499" t="s">
        <v>3973</v>
      </c>
      <c r="E4499" t="s">
        <v>20</v>
      </c>
      <c r="F4499" t="b">
        <v>0</v>
      </c>
      <c r="G4499" t="s">
        <v>27</v>
      </c>
      <c r="H4499" s="4">
        <v>45715.668935185182</v>
      </c>
      <c r="I4499" t="b">
        <v>0</v>
      </c>
      <c r="J4499" t="b">
        <v>1</v>
      </c>
      <c r="K4499" t="s">
        <v>24</v>
      </c>
      <c r="L4499" t="s">
        <v>22</v>
      </c>
      <c r="M4499">
        <v>127000</v>
      </c>
      <c r="O4499" t="s">
        <v>5482</v>
      </c>
      <c r="P4499" t="s">
        <v>8035</v>
      </c>
    </row>
    <row r="4500" spans="1:16" x14ac:dyDescent="0.55000000000000004">
      <c r="A4500" t="s">
        <v>2</v>
      </c>
      <c r="B4500" t="s">
        <v>8036</v>
      </c>
      <c r="C4500" t="s">
        <v>1869</v>
      </c>
      <c r="D4500" t="s">
        <v>2208</v>
      </c>
      <c r="E4500" t="s">
        <v>20</v>
      </c>
      <c r="F4500" t="b">
        <v>0</v>
      </c>
      <c r="G4500" t="s">
        <v>41</v>
      </c>
      <c r="H4500" s="4">
        <v>45715.669131944444</v>
      </c>
      <c r="I4500" t="b">
        <v>1</v>
      </c>
      <c r="J4500" t="b">
        <v>1</v>
      </c>
      <c r="K4500" t="s">
        <v>24</v>
      </c>
      <c r="L4500" t="s">
        <v>36</v>
      </c>
      <c r="N4500">
        <v>66.5</v>
      </c>
      <c r="O4500" t="s">
        <v>1840</v>
      </c>
      <c r="P4500" t="s">
        <v>2689</v>
      </c>
    </row>
    <row r="4501" spans="1:16" x14ac:dyDescent="0.55000000000000004">
      <c r="A4501" t="s">
        <v>1</v>
      </c>
      <c r="B4501" t="s">
        <v>2820</v>
      </c>
      <c r="C4501" t="s">
        <v>203</v>
      </c>
      <c r="D4501" t="s">
        <v>3973</v>
      </c>
      <c r="E4501" t="s">
        <v>51</v>
      </c>
      <c r="F4501" t="b">
        <v>0</v>
      </c>
      <c r="G4501" t="s">
        <v>23</v>
      </c>
      <c r="H4501" s="4">
        <v>45715.68476851852</v>
      </c>
      <c r="I4501" t="b">
        <v>1</v>
      </c>
      <c r="J4501" t="b">
        <v>0</v>
      </c>
      <c r="K4501" t="s">
        <v>24</v>
      </c>
      <c r="L4501" t="s">
        <v>36</v>
      </c>
      <c r="N4501">
        <v>57.5</v>
      </c>
      <c r="O4501" t="s">
        <v>81</v>
      </c>
      <c r="P4501" t="s">
        <v>8037</v>
      </c>
    </row>
    <row r="4502" spans="1:16" x14ac:dyDescent="0.55000000000000004">
      <c r="A4502" t="s">
        <v>1</v>
      </c>
      <c r="B4502" t="s">
        <v>8038</v>
      </c>
      <c r="C4502" t="s">
        <v>316</v>
      </c>
      <c r="D4502" t="s">
        <v>3973</v>
      </c>
      <c r="E4502" t="s">
        <v>20</v>
      </c>
      <c r="F4502" t="b">
        <v>0</v>
      </c>
      <c r="G4502" t="s">
        <v>35</v>
      </c>
      <c r="H4502" s="4">
        <v>45715.709004629629</v>
      </c>
      <c r="I4502" t="b">
        <v>0</v>
      </c>
      <c r="J4502" t="b">
        <v>1</v>
      </c>
      <c r="K4502" t="s">
        <v>24</v>
      </c>
      <c r="L4502" t="s">
        <v>22</v>
      </c>
      <c r="M4502">
        <v>103244</v>
      </c>
      <c r="O4502" t="s">
        <v>5482</v>
      </c>
      <c r="P4502" t="s">
        <v>8039</v>
      </c>
    </row>
    <row r="4503" spans="1:16" x14ac:dyDescent="0.55000000000000004">
      <c r="A4503" t="s">
        <v>1</v>
      </c>
      <c r="B4503" t="s">
        <v>8040</v>
      </c>
      <c r="C4503" t="s">
        <v>612</v>
      </c>
      <c r="D4503" t="s">
        <v>3973</v>
      </c>
      <c r="E4503" t="s">
        <v>20</v>
      </c>
      <c r="F4503" t="b">
        <v>0</v>
      </c>
      <c r="G4503" t="s">
        <v>27</v>
      </c>
      <c r="H4503" s="4">
        <v>45715.709745370368</v>
      </c>
      <c r="I4503" t="b">
        <v>0</v>
      </c>
      <c r="J4503" t="b">
        <v>1</v>
      </c>
      <c r="K4503" t="s">
        <v>24</v>
      </c>
      <c r="L4503" t="s">
        <v>22</v>
      </c>
      <c r="M4503">
        <v>151245.5</v>
      </c>
      <c r="O4503" t="s">
        <v>5482</v>
      </c>
      <c r="P4503" t="s">
        <v>8041</v>
      </c>
    </row>
    <row r="4504" spans="1:16" x14ac:dyDescent="0.55000000000000004">
      <c r="A4504" t="s">
        <v>139</v>
      </c>
      <c r="B4504" t="s">
        <v>8042</v>
      </c>
      <c r="C4504" t="s">
        <v>203</v>
      </c>
      <c r="D4504" t="s">
        <v>3973</v>
      </c>
      <c r="E4504" t="s">
        <v>20</v>
      </c>
      <c r="F4504" t="b">
        <v>0</v>
      </c>
      <c r="G4504" t="s">
        <v>23</v>
      </c>
      <c r="H4504" s="4">
        <v>45715.726493055547</v>
      </c>
      <c r="I4504" t="b">
        <v>0</v>
      </c>
      <c r="J4504" t="b">
        <v>0</v>
      </c>
      <c r="K4504" t="s">
        <v>24</v>
      </c>
      <c r="L4504" t="s">
        <v>22</v>
      </c>
      <c r="M4504">
        <v>85000</v>
      </c>
      <c r="O4504" t="s">
        <v>8043</v>
      </c>
      <c r="P4504" t="s">
        <v>204</v>
      </c>
    </row>
    <row r="4505" spans="1:16" x14ac:dyDescent="0.55000000000000004">
      <c r="A4505" t="s">
        <v>139</v>
      </c>
      <c r="B4505" t="s">
        <v>8044</v>
      </c>
      <c r="C4505" t="s">
        <v>142</v>
      </c>
      <c r="D4505" t="s">
        <v>3973</v>
      </c>
      <c r="E4505" t="s">
        <v>20</v>
      </c>
      <c r="F4505" t="b">
        <v>0</v>
      </c>
      <c r="G4505" t="s">
        <v>27</v>
      </c>
      <c r="H4505" s="4">
        <v>45715.750115740739</v>
      </c>
      <c r="I4505" t="b">
        <v>0</v>
      </c>
      <c r="J4505" t="b">
        <v>1</v>
      </c>
      <c r="K4505" t="s">
        <v>24</v>
      </c>
      <c r="L4505" t="s">
        <v>22</v>
      </c>
      <c r="M4505">
        <v>140500</v>
      </c>
      <c r="O4505" t="s">
        <v>1883</v>
      </c>
    </row>
    <row r="4506" spans="1:16" x14ac:dyDescent="0.55000000000000004">
      <c r="A4506" t="s">
        <v>0</v>
      </c>
      <c r="B4506" t="s">
        <v>0</v>
      </c>
      <c r="C4506" t="s">
        <v>507</v>
      </c>
      <c r="D4506" t="s">
        <v>131</v>
      </c>
      <c r="F4506" t="b">
        <v>0</v>
      </c>
      <c r="G4506" t="s">
        <v>41</v>
      </c>
      <c r="H4506" s="4">
        <v>45715.750405092593</v>
      </c>
      <c r="I4506" t="b">
        <v>1</v>
      </c>
      <c r="J4506" t="b">
        <v>0</v>
      </c>
      <c r="K4506" t="s">
        <v>24</v>
      </c>
      <c r="L4506" t="s">
        <v>36</v>
      </c>
      <c r="N4506">
        <v>23.909999847412109</v>
      </c>
      <c r="O4506" t="s">
        <v>131</v>
      </c>
      <c r="P4506" t="s">
        <v>883</v>
      </c>
    </row>
    <row r="4507" spans="1:16" x14ac:dyDescent="0.55000000000000004">
      <c r="A4507" t="s">
        <v>191</v>
      </c>
      <c r="B4507" t="s">
        <v>8045</v>
      </c>
      <c r="C4507" t="s">
        <v>8046</v>
      </c>
      <c r="D4507" t="s">
        <v>3973</v>
      </c>
      <c r="E4507" t="s">
        <v>20</v>
      </c>
      <c r="F4507" t="b">
        <v>0</v>
      </c>
      <c r="G4507" t="s">
        <v>35</v>
      </c>
      <c r="H4507" s="4">
        <v>45715.750798611109</v>
      </c>
      <c r="I4507" t="b">
        <v>0</v>
      </c>
      <c r="J4507" t="b">
        <v>1</v>
      </c>
      <c r="K4507" t="s">
        <v>24</v>
      </c>
      <c r="L4507" t="s">
        <v>22</v>
      </c>
      <c r="M4507">
        <v>83250</v>
      </c>
      <c r="O4507" t="s">
        <v>1883</v>
      </c>
      <c r="P4507" t="s">
        <v>1211</v>
      </c>
    </row>
    <row r="4508" spans="1:16" x14ac:dyDescent="0.55000000000000004">
      <c r="A4508" t="s">
        <v>2</v>
      </c>
      <c r="B4508" t="s">
        <v>2</v>
      </c>
      <c r="C4508" t="s">
        <v>1624</v>
      </c>
      <c r="D4508" t="s">
        <v>3973</v>
      </c>
      <c r="E4508" t="s">
        <v>20</v>
      </c>
      <c r="F4508" t="b">
        <v>0</v>
      </c>
      <c r="G4508" t="s">
        <v>41</v>
      </c>
      <c r="H4508" s="4">
        <v>45715.752465277779</v>
      </c>
      <c r="I4508" t="b">
        <v>0</v>
      </c>
      <c r="J4508" t="b">
        <v>1</v>
      </c>
      <c r="K4508" t="s">
        <v>24</v>
      </c>
      <c r="L4508" t="s">
        <v>22</v>
      </c>
      <c r="M4508">
        <v>135000</v>
      </c>
      <c r="O4508" t="s">
        <v>8047</v>
      </c>
      <c r="P4508" t="s">
        <v>2939</v>
      </c>
    </row>
    <row r="4509" spans="1:16" x14ac:dyDescent="0.55000000000000004">
      <c r="A4509" t="s">
        <v>28</v>
      </c>
      <c r="B4509" t="s">
        <v>8048</v>
      </c>
      <c r="C4509" t="s">
        <v>158</v>
      </c>
      <c r="D4509" t="s">
        <v>4035</v>
      </c>
      <c r="E4509" t="s">
        <v>20</v>
      </c>
      <c r="F4509" t="b">
        <v>0</v>
      </c>
      <c r="G4509" t="s">
        <v>158</v>
      </c>
      <c r="H4509" s="4">
        <v>45715.754189814812</v>
      </c>
      <c r="I4509" t="b">
        <v>0</v>
      </c>
      <c r="J4509" t="b">
        <v>0</v>
      </c>
      <c r="K4509" t="s">
        <v>158</v>
      </c>
      <c r="L4509" t="s">
        <v>22</v>
      </c>
      <c r="M4509">
        <v>52000</v>
      </c>
      <c r="O4509" t="s">
        <v>402</v>
      </c>
      <c r="P4509" t="s">
        <v>8049</v>
      </c>
    </row>
    <row r="4510" spans="1:16" x14ac:dyDescent="0.55000000000000004">
      <c r="A4510" t="s">
        <v>1</v>
      </c>
      <c r="B4510" t="s">
        <v>3058</v>
      </c>
      <c r="C4510" t="s">
        <v>118</v>
      </c>
      <c r="D4510" t="s">
        <v>3973</v>
      </c>
      <c r="E4510" t="s">
        <v>20</v>
      </c>
      <c r="F4510" t="b">
        <v>0</v>
      </c>
      <c r="G4510" t="s">
        <v>27</v>
      </c>
      <c r="H4510" s="4">
        <v>45715.791956018518</v>
      </c>
      <c r="I4510" t="b">
        <v>0</v>
      </c>
      <c r="J4510" t="b">
        <v>0</v>
      </c>
      <c r="K4510" t="s">
        <v>24</v>
      </c>
      <c r="L4510" t="s">
        <v>22</v>
      </c>
      <c r="M4510">
        <v>75000</v>
      </c>
      <c r="O4510" t="s">
        <v>74</v>
      </c>
      <c r="P4510" t="s">
        <v>8050</v>
      </c>
    </row>
    <row r="4511" spans="1:16" x14ac:dyDescent="0.55000000000000004">
      <c r="A4511" t="s">
        <v>1</v>
      </c>
      <c r="B4511" t="s">
        <v>8051</v>
      </c>
      <c r="C4511" t="s">
        <v>1325</v>
      </c>
      <c r="D4511" t="s">
        <v>3973</v>
      </c>
      <c r="E4511" t="s">
        <v>20</v>
      </c>
      <c r="F4511" t="b">
        <v>0</v>
      </c>
      <c r="G4511" t="s">
        <v>41</v>
      </c>
      <c r="H4511" s="4">
        <v>45715.792071759257</v>
      </c>
      <c r="I4511" t="b">
        <v>0</v>
      </c>
      <c r="J4511" t="b">
        <v>1</v>
      </c>
      <c r="K4511" t="s">
        <v>24</v>
      </c>
      <c r="L4511" t="s">
        <v>22</v>
      </c>
      <c r="M4511">
        <v>110000</v>
      </c>
      <c r="O4511" t="s">
        <v>8052</v>
      </c>
      <c r="P4511" t="s">
        <v>1671</v>
      </c>
    </row>
    <row r="4512" spans="1:16" x14ac:dyDescent="0.55000000000000004">
      <c r="A4512" t="s">
        <v>40</v>
      </c>
      <c r="B4512" t="s">
        <v>8053</v>
      </c>
      <c r="C4512" t="s">
        <v>140</v>
      </c>
      <c r="D4512" t="s">
        <v>3973</v>
      </c>
      <c r="E4512" t="s">
        <v>20</v>
      </c>
      <c r="F4512" t="b">
        <v>0</v>
      </c>
      <c r="G4512" t="s">
        <v>35</v>
      </c>
      <c r="H4512" s="4">
        <v>45715.792337962957</v>
      </c>
      <c r="I4512" t="b">
        <v>0</v>
      </c>
      <c r="J4512" t="b">
        <v>1</v>
      </c>
      <c r="K4512" t="s">
        <v>24</v>
      </c>
      <c r="L4512" t="s">
        <v>22</v>
      </c>
      <c r="M4512">
        <v>125000</v>
      </c>
      <c r="O4512" t="s">
        <v>4135</v>
      </c>
      <c r="P4512" t="s">
        <v>8054</v>
      </c>
    </row>
    <row r="4513" spans="1:16" x14ac:dyDescent="0.55000000000000004">
      <c r="A4513" t="s">
        <v>1</v>
      </c>
      <c r="B4513" t="s">
        <v>246</v>
      </c>
      <c r="C4513" t="s">
        <v>1096</v>
      </c>
      <c r="D4513" t="s">
        <v>3957</v>
      </c>
      <c r="E4513" t="s">
        <v>20</v>
      </c>
      <c r="F4513" t="b">
        <v>0</v>
      </c>
      <c r="G4513" t="s">
        <v>27</v>
      </c>
      <c r="H4513" s="4">
        <v>45715.793043981481</v>
      </c>
      <c r="I4513" t="b">
        <v>0</v>
      </c>
      <c r="J4513" t="b">
        <v>0</v>
      </c>
      <c r="K4513" t="s">
        <v>24</v>
      </c>
      <c r="L4513" t="s">
        <v>36</v>
      </c>
      <c r="N4513">
        <v>40</v>
      </c>
      <c r="O4513" t="s">
        <v>6089</v>
      </c>
    </row>
    <row r="4514" spans="1:16" x14ac:dyDescent="0.55000000000000004">
      <c r="A4514" t="s">
        <v>1</v>
      </c>
      <c r="B4514" t="s">
        <v>1</v>
      </c>
      <c r="C4514" t="s">
        <v>8055</v>
      </c>
      <c r="D4514" t="s">
        <v>3957</v>
      </c>
      <c r="E4514" t="s">
        <v>20</v>
      </c>
      <c r="F4514" t="b">
        <v>0</v>
      </c>
      <c r="G4514" t="s">
        <v>35</v>
      </c>
      <c r="H4514" s="4">
        <v>45715.793437499997</v>
      </c>
      <c r="I4514" t="b">
        <v>0</v>
      </c>
      <c r="J4514" t="b">
        <v>0</v>
      </c>
      <c r="K4514" t="s">
        <v>24</v>
      </c>
      <c r="L4514" t="s">
        <v>36</v>
      </c>
      <c r="N4514">
        <v>40</v>
      </c>
      <c r="O4514" t="s">
        <v>6089</v>
      </c>
    </row>
    <row r="4515" spans="1:16" x14ac:dyDescent="0.55000000000000004">
      <c r="A4515" t="s">
        <v>0</v>
      </c>
      <c r="B4515" t="s">
        <v>8056</v>
      </c>
      <c r="C4515" t="s">
        <v>696</v>
      </c>
      <c r="D4515" t="s">
        <v>3973</v>
      </c>
      <c r="E4515" t="s">
        <v>51</v>
      </c>
      <c r="F4515" t="b">
        <v>0</v>
      </c>
      <c r="G4515" t="s">
        <v>30</v>
      </c>
      <c r="H4515" s="4">
        <v>45715.793506944443</v>
      </c>
      <c r="I4515" t="b">
        <v>0</v>
      </c>
      <c r="J4515" t="b">
        <v>0</v>
      </c>
      <c r="K4515" t="s">
        <v>24</v>
      </c>
      <c r="L4515" t="s">
        <v>36</v>
      </c>
      <c r="N4515">
        <v>47.5</v>
      </c>
      <c r="O4515" t="s">
        <v>1137</v>
      </c>
      <c r="P4515" t="s">
        <v>709</v>
      </c>
    </row>
    <row r="4516" spans="1:16" x14ac:dyDescent="0.55000000000000004">
      <c r="A4516" t="s">
        <v>1</v>
      </c>
      <c r="B4516" t="s">
        <v>8057</v>
      </c>
      <c r="C4516" t="s">
        <v>327</v>
      </c>
      <c r="D4516" t="s">
        <v>3973</v>
      </c>
      <c r="E4516" t="s">
        <v>20</v>
      </c>
      <c r="F4516" t="b">
        <v>0</v>
      </c>
      <c r="G4516" t="s">
        <v>27</v>
      </c>
      <c r="H4516" s="4">
        <v>45715.793981481482</v>
      </c>
      <c r="I4516" t="b">
        <v>0</v>
      </c>
      <c r="J4516" t="b">
        <v>1</v>
      </c>
      <c r="K4516" t="s">
        <v>24</v>
      </c>
      <c r="L4516" t="s">
        <v>22</v>
      </c>
      <c r="M4516">
        <v>147500</v>
      </c>
      <c r="O4516" t="s">
        <v>8058</v>
      </c>
      <c r="P4516" t="s">
        <v>8059</v>
      </c>
    </row>
    <row r="4517" spans="1:16" x14ac:dyDescent="0.55000000000000004">
      <c r="A4517" t="s">
        <v>0</v>
      </c>
      <c r="B4517" t="s">
        <v>8060</v>
      </c>
      <c r="C4517" t="s">
        <v>2458</v>
      </c>
      <c r="D4517" t="s">
        <v>2532</v>
      </c>
      <c r="E4517" t="s">
        <v>20</v>
      </c>
      <c r="F4517" t="b">
        <v>0</v>
      </c>
      <c r="G4517" t="s">
        <v>30</v>
      </c>
      <c r="H4517" s="4">
        <v>45715.834270833337</v>
      </c>
      <c r="I4517" t="b">
        <v>0</v>
      </c>
      <c r="J4517" t="b">
        <v>1</v>
      </c>
      <c r="K4517" t="s">
        <v>24</v>
      </c>
      <c r="L4517" t="s">
        <v>36</v>
      </c>
      <c r="N4517">
        <v>45</v>
      </c>
      <c r="O4517" t="s">
        <v>2532</v>
      </c>
      <c r="P4517" t="s">
        <v>709</v>
      </c>
    </row>
    <row r="4518" spans="1:16" x14ac:dyDescent="0.55000000000000004">
      <c r="A4518" t="s">
        <v>139</v>
      </c>
      <c r="B4518" t="s">
        <v>8061</v>
      </c>
      <c r="C4518" t="s">
        <v>151</v>
      </c>
      <c r="D4518" t="s">
        <v>3973</v>
      </c>
      <c r="E4518" t="s">
        <v>20</v>
      </c>
      <c r="F4518" t="b">
        <v>0</v>
      </c>
      <c r="G4518" t="s">
        <v>30</v>
      </c>
      <c r="H4518" s="4">
        <v>45715.834293981483</v>
      </c>
      <c r="I4518" t="b">
        <v>0</v>
      </c>
      <c r="J4518" t="b">
        <v>1</v>
      </c>
      <c r="K4518" t="s">
        <v>24</v>
      </c>
      <c r="L4518" t="s">
        <v>22</v>
      </c>
      <c r="M4518">
        <v>128800</v>
      </c>
      <c r="O4518" t="s">
        <v>5110</v>
      </c>
      <c r="P4518" t="s">
        <v>8062</v>
      </c>
    </row>
    <row r="4519" spans="1:16" x14ac:dyDescent="0.55000000000000004">
      <c r="A4519" t="s">
        <v>0</v>
      </c>
      <c r="B4519" t="s">
        <v>1821</v>
      </c>
      <c r="C4519" t="s">
        <v>2458</v>
      </c>
      <c r="D4519" t="s">
        <v>2208</v>
      </c>
      <c r="E4519" t="s">
        <v>20</v>
      </c>
      <c r="F4519" t="b">
        <v>0</v>
      </c>
      <c r="G4519" t="s">
        <v>30</v>
      </c>
      <c r="H4519" s="4">
        <v>45715.834293981483</v>
      </c>
      <c r="I4519" t="b">
        <v>0</v>
      </c>
      <c r="J4519" t="b">
        <v>0</v>
      </c>
      <c r="K4519" t="s">
        <v>24</v>
      </c>
      <c r="L4519" t="s">
        <v>22</v>
      </c>
      <c r="M4519">
        <v>107000</v>
      </c>
      <c r="O4519" t="s">
        <v>8063</v>
      </c>
      <c r="P4519" t="s">
        <v>8064</v>
      </c>
    </row>
    <row r="4520" spans="1:16" x14ac:dyDescent="0.55000000000000004">
      <c r="A4520" t="s">
        <v>25</v>
      </c>
      <c r="B4520" t="s">
        <v>8065</v>
      </c>
      <c r="C4520" t="s">
        <v>292</v>
      </c>
      <c r="D4520" t="s">
        <v>3973</v>
      </c>
      <c r="E4520" t="s">
        <v>20</v>
      </c>
      <c r="F4520" t="b">
        <v>0</v>
      </c>
      <c r="G4520" t="s">
        <v>30</v>
      </c>
      <c r="H4520" s="4">
        <v>45715.834374999999</v>
      </c>
      <c r="I4520" t="b">
        <v>0</v>
      </c>
      <c r="J4520" t="b">
        <v>1</v>
      </c>
      <c r="K4520" t="s">
        <v>24</v>
      </c>
      <c r="L4520" t="s">
        <v>22</v>
      </c>
      <c r="M4520">
        <v>104550</v>
      </c>
      <c r="O4520" t="s">
        <v>8066</v>
      </c>
      <c r="P4520" t="s">
        <v>1114</v>
      </c>
    </row>
    <row r="4521" spans="1:16" x14ac:dyDescent="0.55000000000000004">
      <c r="A4521" t="s">
        <v>139</v>
      </c>
      <c r="B4521" t="s">
        <v>8067</v>
      </c>
      <c r="C4521" t="s">
        <v>2042</v>
      </c>
      <c r="D4521" t="s">
        <v>3973</v>
      </c>
      <c r="E4521" t="s">
        <v>20</v>
      </c>
      <c r="F4521" t="b">
        <v>0</v>
      </c>
      <c r="G4521" t="s">
        <v>30</v>
      </c>
      <c r="H4521" s="4">
        <v>45715.834409722222</v>
      </c>
      <c r="I4521" t="b">
        <v>0</v>
      </c>
      <c r="J4521" t="b">
        <v>1</v>
      </c>
      <c r="K4521" t="s">
        <v>24</v>
      </c>
      <c r="L4521" t="s">
        <v>36</v>
      </c>
      <c r="N4521">
        <v>54.25</v>
      </c>
      <c r="O4521" t="s">
        <v>6083</v>
      </c>
    </row>
    <row r="4522" spans="1:16" x14ac:dyDescent="0.55000000000000004">
      <c r="A4522" t="s">
        <v>139</v>
      </c>
      <c r="B4522" t="s">
        <v>8068</v>
      </c>
      <c r="C4522" t="s">
        <v>3705</v>
      </c>
      <c r="D4522" t="s">
        <v>3973</v>
      </c>
      <c r="E4522" t="s">
        <v>51</v>
      </c>
      <c r="F4522" t="b">
        <v>0</v>
      </c>
      <c r="G4522" t="s">
        <v>52</v>
      </c>
      <c r="H4522" s="4">
        <v>45715.83457175926</v>
      </c>
      <c r="I4522" t="b">
        <v>1</v>
      </c>
      <c r="J4522" t="b">
        <v>1</v>
      </c>
      <c r="K4522" t="s">
        <v>24</v>
      </c>
      <c r="L4522" t="s">
        <v>36</v>
      </c>
      <c r="N4522">
        <v>61.875</v>
      </c>
      <c r="O4522" t="s">
        <v>806</v>
      </c>
      <c r="P4522" t="s">
        <v>2142</v>
      </c>
    </row>
    <row r="4523" spans="1:16" x14ac:dyDescent="0.55000000000000004">
      <c r="A4523" t="s">
        <v>2</v>
      </c>
      <c r="B4523" t="s">
        <v>600</v>
      </c>
      <c r="C4523" t="s">
        <v>315</v>
      </c>
      <c r="D4523" t="s">
        <v>3973</v>
      </c>
      <c r="E4523" t="s">
        <v>20</v>
      </c>
      <c r="F4523" t="b">
        <v>0</v>
      </c>
      <c r="G4523" t="s">
        <v>35</v>
      </c>
      <c r="H4523" s="4">
        <v>45715.836157407408</v>
      </c>
      <c r="I4523" t="b">
        <v>0</v>
      </c>
      <c r="J4523" t="b">
        <v>1</v>
      </c>
      <c r="K4523" t="s">
        <v>24</v>
      </c>
      <c r="L4523" t="s">
        <v>22</v>
      </c>
      <c r="M4523">
        <v>123800</v>
      </c>
      <c r="O4523" t="s">
        <v>173</v>
      </c>
      <c r="P4523" t="s">
        <v>8069</v>
      </c>
    </row>
    <row r="4524" spans="1:16" x14ac:dyDescent="0.55000000000000004">
      <c r="A4524" t="s">
        <v>0</v>
      </c>
      <c r="B4524" t="s">
        <v>7592</v>
      </c>
      <c r="C4524" t="s">
        <v>82</v>
      </c>
      <c r="D4524" t="s">
        <v>3973</v>
      </c>
      <c r="E4524" t="s">
        <v>20</v>
      </c>
      <c r="F4524" t="b">
        <v>0</v>
      </c>
      <c r="G4524" t="s">
        <v>27</v>
      </c>
      <c r="H4524" s="4">
        <v>45715.8750462963</v>
      </c>
      <c r="I4524" t="b">
        <v>0</v>
      </c>
      <c r="J4524" t="b">
        <v>1</v>
      </c>
      <c r="K4524" t="s">
        <v>24</v>
      </c>
      <c r="L4524" t="s">
        <v>22</v>
      </c>
      <c r="M4524">
        <v>130000</v>
      </c>
      <c r="O4524" t="s">
        <v>387</v>
      </c>
      <c r="P4524" t="s">
        <v>7593</v>
      </c>
    </row>
    <row r="4525" spans="1:16" x14ac:dyDescent="0.55000000000000004">
      <c r="A4525" t="s">
        <v>139</v>
      </c>
      <c r="B4525" t="s">
        <v>8070</v>
      </c>
      <c r="C4525" t="s">
        <v>1096</v>
      </c>
      <c r="D4525" t="s">
        <v>3973</v>
      </c>
      <c r="E4525" t="s">
        <v>20</v>
      </c>
      <c r="F4525" t="b">
        <v>0</v>
      </c>
      <c r="G4525" t="s">
        <v>27</v>
      </c>
      <c r="H4525" s="4">
        <v>45715.875081018523</v>
      </c>
      <c r="I4525" t="b">
        <v>0</v>
      </c>
      <c r="J4525" t="b">
        <v>1</v>
      </c>
      <c r="K4525" t="s">
        <v>24</v>
      </c>
      <c r="L4525" t="s">
        <v>22</v>
      </c>
      <c r="M4525">
        <v>106957.5</v>
      </c>
      <c r="O4525" t="s">
        <v>1747</v>
      </c>
    </row>
    <row r="4526" spans="1:16" x14ac:dyDescent="0.55000000000000004">
      <c r="A4526" t="s">
        <v>2</v>
      </c>
      <c r="B4526" t="s">
        <v>8071</v>
      </c>
      <c r="C4526" t="s">
        <v>283</v>
      </c>
      <c r="D4526" t="s">
        <v>3973</v>
      </c>
      <c r="E4526" t="s">
        <v>51</v>
      </c>
      <c r="F4526" t="b">
        <v>0</v>
      </c>
      <c r="G4526" t="s">
        <v>41</v>
      </c>
      <c r="H4526" s="4">
        <v>45715.875520833331</v>
      </c>
      <c r="I4526" t="b">
        <v>1</v>
      </c>
      <c r="J4526" t="b">
        <v>0</v>
      </c>
      <c r="K4526" t="s">
        <v>24</v>
      </c>
      <c r="L4526" t="s">
        <v>36</v>
      </c>
      <c r="N4526">
        <v>26.5</v>
      </c>
      <c r="O4526" t="s">
        <v>1136</v>
      </c>
      <c r="P4526" t="s">
        <v>2511</v>
      </c>
    </row>
    <row r="4527" spans="1:16" x14ac:dyDescent="0.55000000000000004">
      <c r="A4527" t="s">
        <v>1</v>
      </c>
      <c r="B4527" t="s">
        <v>1</v>
      </c>
      <c r="C4527" t="s">
        <v>874</v>
      </c>
      <c r="D4527" t="s">
        <v>4178</v>
      </c>
      <c r="E4527" t="s">
        <v>51</v>
      </c>
      <c r="F4527" t="b">
        <v>0</v>
      </c>
      <c r="G4527" t="s">
        <v>27</v>
      </c>
      <c r="H4527" s="4">
        <v>45715.87641203704</v>
      </c>
      <c r="I4527" t="b">
        <v>0</v>
      </c>
      <c r="J4527" t="b">
        <v>0</v>
      </c>
      <c r="K4527" t="s">
        <v>24</v>
      </c>
      <c r="L4527" t="s">
        <v>36</v>
      </c>
      <c r="N4527">
        <v>40</v>
      </c>
      <c r="O4527" t="s">
        <v>6089</v>
      </c>
    </row>
    <row r="4528" spans="1:16" x14ac:dyDescent="0.55000000000000004">
      <c r="A4528" t="s">
        <v>2</v>
      </c>
      <c r="B4528" t="s">
        <v>8072</v>
      </c>
      <c r="C4528" t="s">
        <v>322</v>
      </c>
      <c r="D4528" t="s">
        <v>3973</v>
      </c>
      <c r="E4528" t="s">
        <v>20</v>
      </c>
      <c r="F4528" t="b">
        <v>0</v>
      </c>
      <c r="G4528" t="s">
        <v>27</v>
      </c>
      <c r="H4528" s="4">
        <v>45715.877291666657</v>
      </c>
      <c r="I4528" t="b">
        <v>0</v>
      </c>
      <c r="J4528" t="b">
        <v>1</v>
      </c>
      <c r="K4528" t="s">
        <v>24</v>
      </c>
      <c r="L4528" t="s">
        <v>22</v>
      </c>
      <c r="M4528">
        <v>219000</v>
      </c>
      <c r="O4528" t="s">
        <v>1883</v>
      </c>
      <c r="P4528" t="s">
        <v>150</v>
      </c>
    </row>
    <row r="4529" spans="1:16" x14ac:dyDescent="0.55000000000000004">
      <c r="A4529" t="s">
        <v>19</v>
      </c>
      <c r="B4529" t="s">
        <v>2610</v>
      </c>
      <c r="C4529" t="s">
        <v>192</v>
      </c>
      <c r="D4529" t="s">
        <v>3828</v>
      </c>
      <c r="E4529" t="s">
        <v>20</v>
      </c>
      <c r="F4529" t="b">
        <v>0</v>
      </c>
      <c r="G4529" t="s">
        <v>23</v>
      </c>
      <c r="H4529" s="4">
        <v>45715.893252314818</v>
      </c>
      <c r="I4529" t="b">
        <v>0</v>
      </c>
      <c r="J4529" t="b">
        <v>1</v>
      </c>
      <c r="K4529" t="s">
        <v>24</v>
      </c>
      <c r="L4529" t="s">
        <v>22</v>
      </c>
      <c r="M4529">
        <v>200500</v>
      </c>
      <c r="O4529" t="s">
        <v>239</v>
      </c>
      <c r="P4529" t="s">
        <v>8073</v>
      </c>
    </row>
    <row r="4530" spans="1:16" x14ac:dyDescent="0.55000000000000004">
      <c r="A4530" t="s">
        <v>139</v>
      </c>
      <c r="B4530" t="s">
        <v>8074</v>
      </c>
      <c r="C4530" t="s">
        <v>179</v>
      </c>
      <c r="D4530" t="s">
        <v>3973</v>
      </c>
      <c r="E4530" t="s">
        <v>20</v>
      </c>
      <c r="F4530" t="b">
        <v>0</v>
      </c>
      <c r="G4530" t="s">
        <v>27</v>
      </c>
      <c r="H4530" s="4">
        <v>45715.916828703703</v>
      </c>
      <c r="I4530" t="b">
        <v>0</v>
      </c>
      <c r="J4530" t="b">
        <v>1</v>
      </c>
      <c r="K4530" t="s">
        <v>24</v>
      </c>
      <c r="L4530" t="s">
        <v>22</v>
      </c>
      <c r="M4530">
        <v>63500</v>
      </c>
      <c r="O4530" t="s">
        <v>7739</v>
      </c>
      <c r="P4530" t="s">
        <v>8075</v>
      </c>
    </row>
    <row r="4531" spans="1:16" x14ac:dyDescent="0.55000000000000004">
      <c r="A4531" t="s">
        <v>19</v>
      </c>
      <c r="B4531" t="s">
        <v>8076</v>
      </c>
      <c r="C4531" t="s">
        <v>324</v>
      </c>
      <c r="D4531" t="s">
        <v>3973</v>
      </c>
      <c r="E4531" t="s">
        <v>20</v>
      </c>
      <c r="F4531" t="b">
        <v>0</v>
      </c>
      <c r="G4531" t="s">
        <v>27</v>
      </c>
      <c r="H4531" s="4">
        <v>45715.918912037043</v>
      </c>
      <c r="I4531" t="b">
        <v>0</v>
      </c>
      <c r="J4531" t="b">
        <v>1</v>
      </c>
      <c r="K4531" t="s">
        <v>24</v>
      </c>
      <c r="L4531" t="s">
        <v>22</v>
      </c>
      <c r="M4531">
        <v>112152.546875</v>
      </c>
      <c r="O4531" t="s">
        <v>8077</v>
      </c>
      <c r="P4531" t="s">
        <v>8078</v>
      </c>
    </row>
    <row r="4532" spans="1:16" x14ac:dyDescent="0.55000000000000004">
      <c r="A4532" t="s">
        <v>25</v>
      </c>
      <c r="B4532" t="s">
        <v>25</v>
      </c>
      <c r="C4532" t="s">
        <v>64</v>
      </c>
      <c r="D4532" t="s">
        <v>3973</v>
      </c>
      <c r="E4532" t="s">
        <v>20</v>
      </c>
      <c r="F4532" t="b">
        <v>0</v>
      </c>
      <c r="G4532" t="s">
        <v>52</v>
      </c>
      <c r="H4532" s="4">
        <v>45715.959502314807</v>
      </c>
      <c r="I4532" t="b">
        <v>0</v>
      </c>
      <c r="J4532" t="b">
        <v>1</v>
      </c>
      <c r="K4532" t="s">
        <v>24</v>
      </c>
      <c r="L4532" t="s">
        <v>22</v>
      </c>
      <c r="M4532">
        <v>115000</v>
      </c>
      <c r="O4532" t="s">
        <v>8079</v>
      </c>
      <c r="P4532" t="s">
        <v>8080</v>
      </c>
    </row>
    <row r="4533" spans="1:16" x14ac:dyDescent="0.55000000000000004">
      <c r="A4533" t="s">
        <v>2</v>
      </c>
      <c r="B4533" t="s">
        <v>8081</v>
      </c>
      <c r="C4533" t="s">
        <v>332</v>
      </c>
      <c r="D4533" t="s">
        <v>3973</v>
      </c>
      <c r="E4533" t="s">
        <v>20</v>
      </c>
      <c r="F4533" t="b">
        <v>0</v>
      </c>
      <c r="G4533" t="s">
        <v>27</v>
      </c>
      <c r="H4533" s="4">
        <v>45715.960532407407</v>
      </c>
      <c r="I4533" t="b">
        <v>0</v>
      </c>
      <c r="J4533" t="b">
        <v>0</v>
      </c>
      <c r="K4533" t="s">
        <v>24</v>
      </c>
      <c r="L4533" t="s">
        <v>22</v>
      </c>
      <c r="M4533">
        <v>125000</v>
      </c>
      <c r="O4533" t="s">
        <v>4344</v>
      </c>
      <c r="P4533" t="s">
        <v>8082</v>
      </c>
    </row>
    <row r="4534" spans="1:16" x14ac:dyDescent="0.55000000000000004">
      <c r="A4534" t="s">
        <v>40</v>
      </c>
      <c r="B4534" t="s">
        <v>8083</v>
      </c>
      <c r="C4534" t="s">
        <v>1135</v>
      </c>
      <c r="D4534" t="s">
        <v>3828</v>
      </c>
      <c r="E4534" t="s">
        <v>20</v>
      </c>
      <c r="F4534" t="b">
        <v>0</v>
      </c>
      <c r="G4534" t="s">
        <v>52</v>
      </c>
      <c r="H4534" s="4">
        <v>45715.961956018517</v>
      </c>
      <c r="I4534" t="b">
        <v>0</v>
      </c>
      <c r="J4534" t="b">
        <v>1</v>
      </c>
      <c r="K4534" t="s">
        <v>24</v>
      </c>
      <c r="L4534" t="s">
        <v>22</v>
      </c>
      <c r="M4534">
        <v>144820</v>
      </c>
      <c r="O4534" t="s">
        <v>811</v>
      </c>
      <c r="P4534" t="s">
        <v>128</v>
      </c>
    </row>
    <row r="4535" spans="1:16" x14ac:dyDescent="0.55000000000000004">
      <c r="A4535" t="s">
        <v>139</v>
      </c>
      <c r="B4535" t="s">
        <v>8084</v>
      </c>
      <c r="C4535" t="s">
        <v>192</v>
      </c>
      <c r="D4535" t="s">
        <v>3973</v>
      </c>
      <c r="E4535" t="s">
        <v>20</v>
      </c>
      <c r="F4535" t="b">
        <v>0</v>
      </c>
      <c r="G4535" t="s">
        <v>23</v>
      </c>
      <c r="H4535" s="4">
        <v>45715.976446759261</v>
      </c>
      <c r="I4535" t="b">
        <v>1</v>
      </c>
      <c r="J4535" t="b">
        <v>0</v>
      </c>
      <c r="K4535" t="s">
        <v>24</v>
      </c>
      <c r="L4535" t="s">
        <v>22</v>
      </c>
      <c r="M4535">
        <v>141500</v>
      </c>
      <c r="O4535" t="s">
        <v>261</v>
      </c>
      <c r="P4535" t="s">
        <v>3427</v>
      </c>
    </row>
    <row r="4536" spans="1:16" x14ac:dyDescent="0.55000000000000004">
      <c r="A4536" t="s">
        <v>1</v>
      </c>
      <c r="B4536" t="s">
        <v>8085</v>
      </c>
      <c r="C4536" t="s">
        <v>172</v>
      </c>
      <c r="D4536" t="s">
        <v>3973</v>
      </c>
      <c r="E4536" t="s">
        <v>20</v>
      </c>
      <c r="F4536" t="b">
        <v>0</v>
      </c>
      <c r="G4536" t="s">
        <v>27</v>
      </c>
      <c r="H4536" s="4">
        <v>45716.000115740739</v>
      </c>
      <c r="I4536" t="b">
        <v>0</v>
      </c>
      <c r="J4536" t="b">
        <v>1</v>
      </c>
      <c r="K4536" t="s">
        <v>24</v>
      </c>
      <c r="L4536" t="s">
        <v>22</v>
      </c>
      <c r="M4536">
        <v>110750</v>
      </c>
      <c r="O4536" t="s">
        <v>1857</v>
      </c>
    </row>
    <row r="4537" spans="1:16" x14ac:dyDescent="0.55000000000000004">
      <c r="A4537" t="s">
        <v>25</v>
      </c>
      <c r="B4537" t="s">
        <v>8086</v>
      </c>
      <c r="C4537" t="s">
        <v>889</v>
      </c>
      <c r="D4537" t="s">
        <v>3973</v>
      </c>
      <c r="E4537" t="s">
        <v>20</v>
      </c>
      <c r="F4537" t="b">
        <v>0</v>
      </c>
      <c r="G4537" t="s">
        <v>41</v>
      </c>
      <c r="H4537" s="4">
        <v>45716.000416666669</v>
      </c>
      <c r="I4537" t="b">
        <v>0</v>
      </c>
      <c r="J4537" t="b">
        <v>1</v>
      </c>
      <c r="K4537" t="s">
        <v>24</v>
      </c>
      <c r="L4537" t="s">
        <v>22</v>
      </c>
      <c r="M4537">
        <v>167500</v>
      </c>
      <c r="O4537" t="s">
        <v>1859</v>
      </c>
      <c r="P4537" t="s">
        <v>107</v>
      </c>
    </row>
    <row r="4538" spans="1:16" x14ac:dyDescent="0.55000000000000004">
      <c r="A4538" t="s">
        <v>139</v>
      </c>
      <c r="B4538" t="s">
        <v>8087</v>
      </c>
      <c r="C4538" t="s">
        <v>180</v>
      </c>
      <c r="D4538" t="s">
        <v>3973</v>
      </c>
      <c r="E4538" t="s">
        <v>631</v>
      </c>
      <c r="F4538" t="b">
        <v>0</v>
      </c>
      <c r="G4538" t="s">
        <v>41</v>
      </c>
      <c r="H4538" s="4">
        <v>45716.000486111108</v>
      </c>
      <c r="I4538" t="b">
        <v>0</v>
      </c>
      <c r="J4538" t="b">
        <v>1</v>
      </c>
      <c r="K4538" t="s">
        <v>24</v>
      </c>
      <c r="L4538" t="s">
        <v>36</v>
      </c>
      <c r="N4538">
        <v>23</v>
      </c>
      <c r="O4538" t="s">
        <v>2947</v>
      </c>
      <c r="P4538" t="s">
        <v>8088</v>
      </c>
    </row>
    <row r="4539" spans="1:16" x14ac:dyDescent="0.55000000000000004">
      <c r="A4539" t="s">
        <v>139</v>
      </c>
      <c r="B4539" t="s">
        <v>8089</v>
      </c>
      <c r="C4539" t="s">
        <v>203</v>
      </c>
      <c r="D4539" t="s">
        <v>3973</v>
      </c>
      <c r="E4539" t="s">
        <v>20</v>
      </c>
      <c r="F4539" t="b">
        <v>0</v>
      </c>
      <c r="G4539" t="s">
        <v>23</v>
      </c>
      <c r="H4539" s="4">
        <v>45716.018136574072</v>
      </c>
      <c r="I4539" t="b">
        <v>0</v>
      </c>
      <c r="J4539" t="b">
        <v>1</v>
      </c>
      <c r="K4539" t="s">
        <v>24</v>
      </c>
      <c r="L4539" t="s">
        <v>22</v>
      </c>
      <c r="M4539">
        <v>131500</v>
      </c>
      <c r="O4539" t="s">
        <v>1147</v>
      </c>
      <c r="P4539" t="s">
        <v>8090</v>
      </c>
    </row>
    <row r="4540" spans="1:16" x14ac:dyDescent="0.55000000000000004">
      <c r="A4540" t="s">
        <v>1</v>
      </c>
      <c r="B4540" t="s">
        <v>661</v>
      </c>
      <c r="C4540" t="s">
        <v>1803</v>
      </c>
      <c r="D4540" t="s">
        <v>3828</v>
      </c>
      <c r="E4540" t="s">
        <v>20</v>
      </c>
      <c r="F4540" t="b">
        <v>0</v>
      </c>
      <c r="G4540" t="s">
        <v>23</v>
      </c>
      <c r="H4540" s="4">
        <v>45716.018229166657</v>
      </c>
      <c r="I4540" t="b">
        <v>0</v>
      </c>
      <c r="J4540" t="b">
        <v>1</v>
      </c>
      <c r="K4540" t="s">
        <v>24</v>
      </c>
      <c r="L4540" t="s">
        <v>22</v>
      </c>
      <c r="M4540">
        <v>102500</v>
      </c>
      <c r="O4540" t="s">
        <v>8091</v>
      </c>
      <c r="P4540" t="s">
        <v>8092</v>
      </c>
    </row>
    <row r="4541" spans="1:16" x14ac:dyDescent="0.55000000000000004">
      <c r="A4541" t="s">
        <v>2</v>
      </c>
      <c r="B4541" t="s">
        <v>2</v>
      </c>
      <c r="C4541" t="s">
        <v>1111</v>
      </c>
      <c r="D4541" t="s">
        <v>3973</v>
      </c>
      <c r="E4541" t="s">
        <v>20</v>
      </c>
      <c r="F4541" t="b">
        <v>0</v>
      </c>
      <c r="G4541" t="s">
        <v>27</v>
      </c>
      <c r="H4541" s="4">
        <v>45716.043865740743</v>
      </c>
      <c r="I4541" t="b">
        <v>0</v>
      </c>
      <c r="J4541" t="b">
        <v>1</v>
      </c>
      <c r="K4541" t="s">
        <v>24</v>
      </c>
      <c r="L4541" t="s">
        <v>36</v>
      </c>
      <c r="N4541">
        <v>65</v>
      </c>
      <c r="O4541" t="s">
        <v>8093</v>
      </c>
      <c r="P4541" t="s">
        <v>8094</v>
      </c>
    </row>
    <row r="4542" spans="1:16" x14ac:dyDescent="0.55000000000000004">
      <c r="A4542" t="s">
        <v>1</v>
      </c>
      <c r="B4542" t="s">
        <v>1</v>
      </c>
      <c r="C4542" t="s">
        <v>8095</v>
      </c>
      <c r="D4542" t="s">
        <v>3973</v>
      </c>
      <c r="E4542" t="s">
        <v>20</v>
      </c>
      <c r="F4542" t="b">
        <v>0</v>
      </c>
      <c r="G4542" t="s">
        <v>27</v>
      </c>
      <c r="H4542" s="4">
        <v>45716.083472222221</v>
      </c>
      <c r="I4542" t="b">
        <v>0</v>
      </c>
      <c r="J4542" t="b">
        <v>0</v>
      </c>
      <c r="K4542" t="s">
        <v>24</v>
      </c>
      <c r="L4542" t="s">
        <v>36</v>
      </c>
      <c r="N4542">
        <v>40</v>
      </c>
      <c r="O4542" t="s">
        <v>6089</v>
      </c>
    </row>
    <row r="4543" spans="1:16" x14ac:dyDescent="0.55000000000000004">
      <c r="A4543" t="s">
        <v>0</v>
      </c>
      <c r="B4543" t="s">
        <v>8096</v>
      </c>
      <c r="C4543" t="s">
        <v>209</v>
      </c>
      <c r="D4543" t="s">
        <v>3973</v>
      </c>
      <c r="E4543" t="s">
        <v>20</v>
      </c>
      <c r="F4543" t="b">
        <v>0</v>
      </c>
      <c r="G4543" t="s">
        <v>35</v>
      </c>
      <c r="H4543" s="4">
        <v>45716.084155092591</v>
      </c>
      <c r="I4543" t="b">
        <v>0</v>
      </c>
      <c r="J4543" t="b">
        <v>0</v>
      </c>
      <c r="K4543" t="s">
        <v>24</v>
      </c>
      <c r="L4543" t="s">
        <v>36</v>
      </c>
      <c r="N4543">
        <v>40</v>
      </c>
      <c r="O4543" t="s">
        <v>6089</v>
      </c>
    </row>
    <row r="4544" spans="1:16" x14ac:dyDescent="0.55000000000000004">
      <c r="A4544" t="s">
        <v>0</v>
      </c>
      <c r="B4544" t="s">
        <v>8097</v>
      </c>
      <c r="C4544" t="s">
        <v>180</v>
      </c>
      <c r="D4544" t="s">
        <v>3973</v>
      </c>
      <c r="E4544" t="s">
        <v>20</v>
      </c>
      <c r="F4544" t="b">
        <v>0</v>
      </c>
      <c r="G4544" t="s">
        <v>41</v>
      </c>
      <c r="H4544" s="4">
        <v>45716.12537037037</v>
      </c>
      <c r="I4544" t="b">
        <v>0</v>
      </c>
      <c r="J4544" t="b">
        <v>1</v>
      </c>
      <c r="K4544" t="s">
        <v>24</v>
      </c>
      <c r="L4544" t="s">
        <v>22</v>
      </c>
      <c r="M4544">
        <v>110000</v>
      </c>
      <c r="O4544" t="s">
        <v>8098</v>
      </c>
      <c r="P4544" t="s">
        <v>3158</v>
      </c>
    </row>
    <row r="4545" spans="1:16" x14ac:dyDescent="0.55000000000000004">
      <c r="A4545" t="s">
        <v>0</v>
      </c>
      <c r="B4545" t="s">
        <v>8099</v>
      </c>
      <c r="C4545" t="s">
        <v>42</v>
      </c>
      <c r="D4545" t="s">
        <v>3973</v>
      </c>
      <c r="E4545" t="s">
        <v>51</v>
      </c>
      <c r="F4545" t="b">
        <v>0</v>
      </c>
      <c r="G4545" t="s">
        <v>41</v>
      </c>
      <c r="H4545" s="4">
        <v>45716.125416666669</v>
      </c>
      <c r="I4545" t="b">
        <v>0</v>
      </c>
      <c r="J4545" t="b">
        <v>0</v>
      </c>
      <c r="K4545" t="s">
        <v>24</v>
      </c>
      <c r="L4545" t="s">
        <v>36</v>
      </c>
      <c r="N4545">
        <v>70</v>
      </c>
      <c r="O4545" t="s">
        <v>1137</v>
      </c>
      <c r="P4545" t="s">
        <v>280</v>
      </c>
    </row>
    <row r="4546" spans="1:16" x14ac:dyDescent="0.55000000000000004">
      <c r="A4546" t="s">
        <v>1</v>
      </c>
      <c r="B4546" t="s">
        <v>8100</v>
      </c>
      <c r="C4546" t="s">
        <v>192</v>
      </c>
      <c r="D4546" t="s">
        <v>3973</v>
      </c>
      <c r="E4546" t="s">
        <v>20</v>
      </c>
      <c r="F4546" t="b">
        <v>0</v>
      </c>
      <c r="G4546" t="s">
        <v>23</v>
      </c>
      <c r="H4546" s="4">
        <v>45716.184895833343</v>
      </c>
      <c r="I4546" t="b">
        <v>0</v>
      </c>
      <c r="J4546" t="b">
        <v>0</v>
      </c>
      <c r="K4546" t="s">
        <v>24</v>
      </c>
      <c r="L4546" t="s">
        <v>22</v>
      </c>
      <c r="M4546">
        <v>110000</v>
      </c>
      <c r="O4546" t="s">
        <v>374</v>
      </c>
      <c r="P4546" t="s">
        <v>2881</v>
      </c>
    </row>
    <row r="4547" spans="1:16" x14ac:dyDescent="0.55000000000000004">
      <c r="A4547" t="s">
        <v>25</v>
      </c>
      <c r="B4547" t="s">
        <v>8101</v>
      </c>
      <c r="C4547" t="s">
        <v>82</v>
      </c>
      <c r="D4547" t="s">
        <v>4109</v>
      </c>
      <c r="E4547" t="s">
        <v>20</v>
      </c>
      <c r="F4547" t="b">
        <v>0</v>
      </c>
      <c r="G4547" t="s">
        <v>27</v>
      </c>
      <c r="H4547" s="4">
        <v>45716.2500462963</v>
      </c>
      <c r="I4547" t="b">
        <v>0</v>
      </c>
      <c r="J4547" t="b">
        <v>1</v>
      </c>
      <c r="K4547" t="s">
        <v>24</v>
      </c>
      <c r="L4547" t="s">
        <v>22</v>
      </c>
      <c r="M4547">
        <v>175000</v>
      </c>
      <c r="O4547" t="s">
        <v>1723</v>
      </c>
      <c r="P4547" t="s">
        <v>597</v>
      </c>
    </row>
    <row r="4548" spans="1:16" x14ac:dyDescent="0.55000000000000004">
      <c r="A4548" t="s">
        <v>0</v>
      </c>
      <c r="B4548" t="s">
        <v>2221</v>
      </c>
      <c r="C4548" t="s">
        <v>84</v>
      </c>
      <c r="D4548" t="s">
        <v>3828</v>
      </c>
      <c r="E4548" t="s">
        <v>20</v>
      </c>
      <c r="F4548" t="b">
        <v>0</v>
      </c>
      <c r="G4548" t="s">
        <v>41</v>
      </c>
      <c r="H4548" s="4">
        <v>45716.250347222223</v>
      </c>
      <c r="I4548" t="b">
        <v>0</v>
      </c>
      <c r="J4548" t="b">
        <v>0</v>
      </c>
      <c r="K4548" t="s">
        <v>24</v>
      </c>
      <c r="L4548" t="s">
        <v>22</v>
      </c>
      <c r="M4548">
        <v>101000</v>
      </c>
      <c r="O4548" t="s">
        <v>8102</v>
      </c>
      <c r="P4548" t="s">
        <v>8103</v>
      </c>
    </row>
    <row r="4549" spans="1:16" x14ac:dyDescent="0.55000000000000004">
      <c r="A4549" t="s">
        <v>0</v>
      </c>
      <c r="B4549" t="s">
        <v>1219</v>
      </c>
      <c r="C4549" t="s">
        <v>787</v>
      </c>
      <c r="D4549" t="s">
        <v>3828</v>
      </c>
      <c r="E4549" t="s">
        <v>20</v>
      </c>
      <c r="F4549" t="b">
        <v>0</v>
      </c>
      <c r="G4549" t="s">
        <v>41</v>
      </c>
      <c r="H4549" s="4">
        <v>45716.250347222223</v>
      </c>
      <c r="I4549" t="b">
        <v>0</v>
      </c>
      <c r="J4549" t="b">
        <v>0</v>
      </c>
      <c r="K4549" t="s">
        <v>24</v>
      </c>
      <c r="L4549" t="s">
        <v>22</v>
      </c>
      <c r="M4549">
        <v>103000</v>
      </c>
      <c r="O4549" t="s">
        <v>3001</v>
      </c>
      <c r="P4549" t="s">
        <v>1687</v>
      </c>
    </row>
    <row r="4550" spans="1:16" x14ac:dyDescent="0.55000000000000004">
      <c r="A4550" t="s">
        <v>0</v>
      </c>
      <c r="B4550" t="s">
        <v>1934</v>
      </c>
      <c r="C4550" t="s">
        <v>809</v>
      </c>
      <c r="D4550" t="s">
        <v>4084</v>
      </c>
      <c r="E4550" t="s">
        <v>20</v>
      </c>
      <c r="F4550" t="b">
        <v>0</v>
      </c>
      <c r="G4550" t="s">
        <v>41</v>
      </c>
      <c r="H4550" s="4">
        <v>45716.250613425917</v>
      </c>
      <c r="I4550" t="b">
        <v>0</v>
      </c>
      <c r="J4550" t="b">
        <v>0</v>
      </c>
      <c r="K4550" t="s">
        <v>24</v>
      </c>
      <c r="L4550" t="s">
        <v>22</v>
      </c>
      <c r="M4550">
        <v>108975.5</v>
      </c>
      <c r="O4550" t="s">
        <v>374</v>
      </c>
      <c r="P4550" t="s">
        <v>8104</v>
      </c>
    </row>
    <row r="4551" spans="1:16" x14ac:dyDescent="0.55000000000000004">
      <c r="A4551" t="s">
        <v>0</v>
      </c>
      <c r="B4551" t="s">
        <v>2166</v>
      </c>
      <c r="C4551" t="s">
        <v>167</v>
      </c>
      <c r="D4551" t="s">
        <v>4084</v>
      </c>
      <c r="E4551" t="s">
        <v>20</v>
      </c>
      <c r="F4551" t="b">
        <v>0</v>
      </c>
      <c r="G4551" t="s">
        <v>35</v>
      </c>
      <c r="H4551" s="4">
        <v>45716.250844907408</v>
      </c>
      <c r="I4551" t="b">
        <v>0</v>
      </c>
      <c r="J4551" t="b">
        <v>0</v>
      </c>
      <c r="K4551" t="s">
        <v>24</v>
      </c>
      <c r="L4551" t="s">
        <v>22</v>
      </c>
      <c r="M4551">
        <v>100000</v>
      </c>
      <c r="O4551" t="s">
        <v>374</v>
      </c>
      <c r="P4551" t="s">
        <v>4874</v>
      </c>
    </row>
    <row r="4552" spans="1:16" x14ac:dyDescent="0.55000000000000004">
      <c r="A4552" t="s">
        <v>0</v>
      </c>
      <c r="B4552" t="s">
        <v>1269</v>
      </c>
      <c r="C4552" t="s">
        <v>151</v>
      </c>
      <c r="D4552" t="s">
        <v>4084</v>
      </c>
      <c r="E4552" t="s">
        <v>20</v>
      </c>
      <c r="F4552" t="b">
        <v>0</v>
      </c>
      <c r="G4552" t="s">
        <v>30</v>
      </c>
      <c r="H4552" s="4">
        <v>45716.251354166663</v>
      </c>
      <c r="I4552" t="b">
        <v>0</v>
      </c>
      <c r="J4552" t="b">
        <v>0</v>
      </c>
      <c r="K4552" t="s">
        <v>24</v>
      </c>
      <c r="L4552" t="s">
        <v>22</v>
      </c>
      <c r="M4552">
        <v>105000</v>
      </c>
      <c r="O4552" t="s">
        <v>4873</v>
      </c>
      <c r="P4552" t="s">
        <v>2591</v>
      </c>
    </row>
    <row r="4553" spans="1:16" x14ac:dyDescent="0.55000000000000004">
      <c r="A4553" t="s">
        <v>1</v>
      </c>
      <c r="B4553" t="s">
        <v>7747</v>
      </c>
      <c r="C4553" t="s">
        <v>82</v>
      </c>
      <c r="D4553" t="s">
        <v>3828</v>
      </c>
      <c r="E4553" t="s">
        <v>20</v>
      </c>
      <c r="F4553" t="b">
        <v>0</v>
      </c>
      <c r="G4553" t="s">
        <v>27</v>
      </c>
      <c r="H4553" s="4">
        <v>45716.251608796287</v>
      </c>
      <c r="I4553" t="b">
        <v>0</v>
      </c>
      <c r="J4553" t="b">
        <v>1</v>
      </c>
      <c r="K4553" t="s">
        <v>24</v>
      </c>
      <c r="L4553" t="s">
        <v>22</v>
      </c>
      <c r="M4553">
        <v>259500</v>
      </c>
      <c r="O4553" t="s">
        <v>1883</v>
      </c>
      <c r="P4553" t="s">
        <v>447</v>
      </c>
    </row>
    <row r="4554" spans="1:16" x14ac:dyDescent="0.55000000000000004">
      <c r="A4554" t="s">
        <v>1</v>
      </c>
      <c r="B4554" t="s">
        <v>8105</v>
      </c>
      <c r="C4554" t="s">
        <v>322</v>
      </c>
      <c r="D4554" t="s">
        <v>3973</v>
      </c>
      <c r="E4554" t="s">
        <v>20</v>
      </c>
      <c r="F4554" t="b">
        <v>0</v>
      </c>
      <c r="G4554" t="s">
        <v>41</v>
      </c>
      <c r="H4554" s="4">
        <v>45716.252071759263</v>
      </c>
      <c r="I4554" t="b">
        <v>0</v>
      </c>
      <c r="J4554" t="b">
        <v>1</v>
      </c>
      <c r="K4554" t="s">
        <v>24</v>
      </c>
      <c r="L4554" t="s">
        <v>22</v>
      </c>
      <c r="M4554">
        <v>214500</v>
      </c>
      <c r="O4554" t="s">
        <v>323</v>
      </c>
      <c r="P4554" t="s">
        <v>8106</v>
      </c>
    </row>
    <row r="4555" spans="1:16" x14ac:dyDescent="0.55000000000000004">
      <c r="A4555" t="s">
        <v>1</v>
      </c>
      <c r="B4555" t="s">
        <v>8107</v>
      </c>
      <c r="C4555" t="s">
        <v>293</v>
      </c>
      <c r="D4555" t="s">
        <v>3973</v>
      </c>
      <c r="E4555" t="s">
        <v>20</v>
      </c>
      <c r="F4555" t="b">
        <v>0</v>
      </c>
      <c r="G4555" t="s">
        <v>41</v>
      </c>
      <c r="H4555" s="4">
        <v>45716.252071759263</v>
      </c>
      <c r="I4555" t="b">
        <v>0</v>
      </c>
      <c r="J4555" t="b">
        <v>1</v>
      </c>
      <c r="K4555" t="s">
        <v>24</v>
      </c>
      <c r="L4555" t="s">
        <v>22</v>
      </c>
      <c r="M4555">
        <v>192000</v>
      </c>
      <c r="O4555" t="s">
        <v>43</v>
      </c>
      <c r="P4555" t="s">
        <v>302</v>
      </c>
    </row>
    <row r="4556" spans="1:16" x14ac:dyDescent="0.55000000000000004">
      <c r="A4556" t="s">
        <v>1</v>
      </c>
      <c r="B4556" t="s">
        <v>410</v>
      </c>
      <c r="C4556" t="s">
        <v>386</v>
      </c>
      <c r="D4556" t="s">
        <v>4302</v>
      </c>
      <c r="E4556" t="s">
        <v>20</v>
      </c>
      <c r="F4556" t="b">
        <v>0</v>
      </c>
      <c r="G4556" t="s">
        <v>41</v>
      </c>
      <c r="H4556" s="4">
        <v>45716.252071759263</v>
      </c>
      <c r="I4556" t="b">
        <v>0</v>
      </c>
      <c r="J4556" t="b">
        <v>0</v>
      </c>
      <c r="K4556" t="s">
        <v>24</v>
      </c>
      <c r="L4556" t="s">
        <v>22</v>
      </c>
      <c r="M4556">
        <v>101234</v>
      </c>
      <c r="O4556" t="s">
        <v>8108</v>
      </c>
    </row>
    <row r="4557" spans="1:16" x14ac:dyDescent="0.55000000000000004">
      <c r="A4557" t="s">
        <v>2</v>
      </c>
      <c r="B4557" t="s">
        <v>8109</v>
      </c>
      <c r="C4557" t="s">
        <v>82</v>
      </c>
      <c r="D4557" t="s">
        <v>3828</v>
      </c>
      <c r="E4557" t="s">
        <v>20</v>
      </c>
      <c r="F4557" t="b">
        <v>0</v>
      </c>
      <c r="G4557" t="s">
        <v>27</v>
      </c>
      <c r="H4557" s="4">
        <v>45716.252118055563</v>
      </c>
      <c r="I4557" t="b">
        <v>0</v>
      </c>
      <c r="J4557" t="b">
        <v>1</v>
      </c>
      <c r="K4557" t="s">
        <v>24</v>
      </c>
      <c r="L4557" t="s">
        <v>22</v>
      </c>
      <c r="M4557">
        <v>165500</v>
      </c>
      <c r="O4557" t="s">
        <v>5006</v>
      </c>
      <c r="P4557" t="s">
        <v>5569</v>
      </c>
    </row>
    <row r="4558" spans="1:16" x14ac:dyDescent="0.55000000000000004">
      <c r="A4558" t="s">
        <v>1</v>
      </c>
      <c r="B4558" t="s">
        <v>1</v>
      </c>
      <c r="C4558" t="s">
        <v>2453</v>
      </c>
      <c r="D4558" t="s">
        <v>3828</v>
      </c>
      <c r="E4558" t="s">
        <v>105</v>
      </c>
      <c r="F4558" t="b">
        <v>0</v>
      </c>
      <c r="G4558" t="s">
        <v>30</v>
      </c>
      <c r="H4558" s="4">
        <v>45716.252384259264</v>
      </c>
      <c r="I4558" t="b">
        <v>0</v>
      </c>
      <c r="J4558" t="b">
        <v>1</v>
      </c>
      <c r="K4558" t="s">
        <v>24</v>
      </c>
      <c r="L4558" t="s">
        <v>36</v>
      </c>
      <c r="N4558">
        <v>38.465000152587891</v>
      </c>
      <c r="O4558" t="s">
        <v>2454</v>
      </c>
    </row>
    <row r="4559" spans="1:16" x14ac:dyDescent="0.55000000000000004">
      <c r="A4559" t="s">
        <v>2</v>
      </c>
      <c r="B4559" t="s">
        <v>638</v>
      </c>
      <c r="C4559" t="s">
        <v>39</v>
      </c>
      <c r="D4559" t="s">
        <v>8110</v>
      </c>
      <c r="E4559" t="s">
        <v>20</v>
      </c>
      <c r="F4559" t="b">
        <v>1</v>
      </c>
      <c r="G4559" t="s">
        <v>41</v>
      </c>
      <c r="H4559" s="4">
        <v>45716.25240740741</v>
      </c>
      <c r="I4559" t="b">
        <v>0</v>
      </c>
      <c r="J4559" t="b">
        <v>0</v>
      </c>
      <c r="K4559" t="s">
        <v>24</v>
      </c>
      <c r="L4559" t="s">
        <v>22</v>
      </c>
      <c r="M4559">
        <v>110000</v>
      </c>
      <c r="O4559" t="s">
        <v>8111</v>
      </c>
      <c r="P4559" t="s">
        <v>8112</v>
      </c>
    </row>
    <row r="4560" spans="1:16" x14ac:dyDescent="0.55000000000000004">
      <c r="A4560" t="s">
        <v>1</v>
      </c>
      <c r="B4560" t="s">
        <v>8113</v>
      </c>
      <c r="C4560" t="s">
        <v>160</v>
      </c>
      <c r="D4560" t="s">
        <v>3383</v>
      </c>
      <c r="E4560" t="s">
        <v>51</v>
      </c>
      <c r="F4560" t="b">
        <v>0</v>
      </c>
      <c r="G4560" t="s">
        <v>52</v>
      </c>
      <c r="H4560" s="4">
        <v>45716.252592592587</v>
      </c>
      <c r="I4560" t="b">
        <v>0</v>
      </c>
      <c r="J4560" t="b">
        <v>0</v>
      </c>
      <c r="K4560" t="s">
        <v>24</v>
      </c>
      <c r="L4560" t="s">
        <v>36</v>
      </c>
      <c r="N4560">
        <v>40</v>
      </c>
      <c r="O4560" t="s">
        <v>6624</v>
      </c>
    </row>
    <row r="4561" spans="1:16" x14ac:dyDescent="0.55000000000000004">
      <c r="A4561" t="s">
        <v>2</v>
      </c>
      <c r="B4561" t="s">
        <v>392</v>
      </c>
      <c r="C4561" t="s">
        <v>47</v>
      </c>
      <c r="D4561" t="s">
        <v>3973</v>
      </c>
      <c r="E4561" t="s">
        <v>20</v>
      </c>
      <c r="F4561" t="b">
        <v>0</v>
      </c>
      <c r="G4561" t="s">
        <v>27</v>
      </c>
      <c r="H4561" s="4">
        <v>45716.25277777778</v>
      </c>
      <c r="I4561" t="b">
        <v>0</v>
      </c>
      <c r="J4561" t="b">
        <v>1</v>
      </c>
      <c r="K4561" t="s">
        <v>24</v>
      </c>
      <c r="L4561" t="s">
        <v>22</v>
      </c>
      <c r="M4561">
        <v>147500</v>
      </c>
      <c r="O4561" t="s">
        <v>1547</v>
      </c>
      <c r="P4561" t="s">
        <v>8114</v>
      </c>
    </row>
    <row r="4562" spans="1:16" x14ac:dyDescent="0.55000000000000004">
      <c r="A4562" t="s">
        <v>2</v>
      </c>
      <c r="B4562" t="s">
        <v>389</v>
      </c>
      <c r="C4562" t="s">
        <v>33</v>
      </c>
      <c r="D4562" t="s">
        <v>4753</v>
      </c>
      <c r="F4562" t="b">
        <v>0</v>
      </c>
      <c r="G4562" t="s">
        <v>35</v>
      </c>
      <c r="H4562" s="4">
        <v>45716.253344907411</v>
      </c>
      <c r="I4562" t="b">
        <v>1</v>
      </c>
      <c r="J4562" t="b">
        <v>1</v>
      </c>
      <c r="K4562" t="s">
        <v>24</v>
      </c>
      <c r="L4562" t="s">
        <v>36</v>
      </c>
      <c r="N4562">
        <v>63.5</v>
      </c>
      <c r="O4562" t="s">
        <v>289</v>
      </c>
      <c r="P4562" t="s">
        <v>8115</v>
      </c>
    </row>
    <row r="4563" spans="1:16" x14ac:dyDescent="0.55000000000000004">
      <c r="A4563" t="s">
        <v>1</v>
      </c>
      <c r="B4563" t="s">
        <v>1</v>
      </c>
      <c r="C4563" t="s">
        <v>8116</v>
      </c>
      <c r="D4563" t="s">
        <v>8117</v>
      </c>
      <c r="E4563" t="s">
        <v>20</v>
      </c>
      <c r="F4563" t="b">
        <v>0</v>
      </c>
      <c r="G4563" t="s">
        <v>807</v>
      </c>
      <c r="H4563" s="4">
        <v>45716.254513888889</v>
      </c>
      <c r="I4563" t="b">
        <v>0</v>
      </c>
      <c r="J4563" t="b">
        <v>0</v>
      </c>
      <c r="K4563" t="s">
        <v>807</v>
      </c>
      <c r="L4563" t="s">
        <v>22</v>
      </c>
      <c r="M4563">
        <v>103529.5</v>
      </c>
      <c r="O4563" t="s">
        <v>1698</v>
      </c>
      <c r="P4563" t="s">
        <v>2028</v>
      </c>
    </row>
    <row r="4564" spans="1:16" x14ac:dyDescent="0.55000000000000004">
      <c r="A4564" t="s">
        <v>2</v>
      </c>
      <c r="B4564" t="s">
        <v>8118</v>
      </c>
      <c r="C4564" t="s">
        <v>414</v>
      </c>
      <c r="D4564" t="s">
        <v>4035</v>
      </c>
      <c r="E4564" t="s">
        <v>20</v>
      </c>
      <c r="F4564" t="b">
        <v>0</v>
      </c>
      <c r="G4564" t="s">
        <v>414</v>
      </c>
      <c r="H4564" s="4">
        <v>45716.258599537039</v>
      </c>
      <c r="I4564" t="b">
        <v>0</v>
      </c>
      <c r="J4564" t="b">
        <v>0</v>
      </c>
      <c r="K4564" t="s">
        <v>414</v>
      </c>
      <c r="L4564" t="s">
        <v>22</v>
      </c>
      <c r="M4564">
        <v>83999.5</v>
      </c>
      <c r="O4564" t="s">
        <v>8119</v>
      </c>
      <c r="P4564" t="s">
        <v>8120</v>
      </c>
    </row>
    <row r="4565" spans="1:16" x14ac:dyDescent="0.55000000000000004">
      <c r="A4565" t="s">
        <v>1</v>
      </c>
      <c r="B4565" t="s">
        <v>8121</v>
      </c>
      <c r="C4565" t="s">
        <v>39</v>
      </c>
      <c r="D4565" t="s">
        <v>7658</v>
      </c>
      <c r="E4565" t="s">
        <v>20</v>
      </c>
      <c r="F4565" t="b">
        <v>1</v>
      </c>
      <c r="G4565" t="s">
        <v>311</v>
      </c>
      <c r="H4565" s="4">
        <v>45716.259560185194</v>
      </c>
      <c r="I4565" t="b">
        <v>0</v>
      </c>
      <c r="J4565" t="b">
        <v>0</v>
      </c>
      <c r="K4565" t="s">
        <v>311</v>
      </c>
      <c r="L4565" t="s">
        <v>22</v>
      </c>
      <c r="M4565">
        <v>70000</v>
      </c>
      <c r="O4565" t="s">
        <v>8122</v>
      </c>
      <c r="P4565" t="s">
        <v>8123</v>
      </c>
    </row>
    <row r="4566" spans="1:16" x14ac:dyDescent="0.55000000000000004">
      <c r="A4566" t="s">
        <v>40</v>
      </c>
      <c r="B4566" t="s">
        <v>8124</v>
      </c>
      <c r="C4566" t="s">
        <v>8125</v>
      </c>
      <c r="D4566" t="s">
        <v>8126</v>
      </c>
      <c r="E4566" t="s">
        <v>20</v>
      </c>
      <c r="F4566" t="b">
        <v>0</v>
      </c>
      <c r="G4566" t="s">
        <v>1718</v>
      </c>
      <c r="H4566" s="4">
        <v>45716.27716435185</v>
      </c>
      <c r="I4566" t="b">
        <v>0</v>
      </c>
      <c r="J4566" t="b">
        <v>0</v>
      </c>
      <c r="K4566" t="s">
        <v>1718</v>
      </c>
      <c r="L4566" t="s">
        <v>22</v>
      </c>
      <c r="M4566">
        <v>160000</v>
      </c>
      <c r="O4566" t="s">
        <v>8127</v>
      </c>
      <c r="P4566" t="s">
        <v>8128</v>
      </c>
    </row>
    <row r="4567" spans="1:16" x14ac:dyDescent="0.55000000000000004">
      <c r="A4567" t="s">
        <v>1</v>
      </c>
      <c r="B4567" t="s">
        <v>4600</v>
      </c>
      <c r="C4567" t="s">
        <v>73</v>
      </c>
      <c r="D4567" t="s">
        <v>3828</v>
      </c>
      <c r="E4567" t="s">
        <v>51</v>
      </c>
      <c r="F4567" t="b">
        <v>0</v>
      </c>
      <c r="G4567" t="s">
        <v>23</v>
      </c>
      <c r="H4567" s="4">
        <v>45716.283761574072</v>
      </c>
      <c r="I4567" t="b">
        <v>0</v>
      </c>
      <c r="J4567" t="b">
        <v>0</v>
      </c>
      <c r="K4567" t="s">
        <v>24</v>
      </c>
      <c r="L4567" t="s">
        <v>36</v>
      </c>
      <c r="N4567">
        <v>97.5</v>
      </c>
      <c r="O4567" t="s">
        <v>115</v>
      </c>
      <c r="P4567" t="s">
        <v>4601</v>
      </c>
    </row>
    <row r="4568" spans="1:16" x14ac:dyDescent="0.55000000000000004">
      <c r="A4568" t="s">
        <v>19</v>
      </c>
      <c r="B4568" t="s">
        <v>19</v>
      </c>
      <c r="C4568" t="s">
        <v>6313</v>
      </c>
      <c r="D4568" t="s">
        <v>3970</v>
      </c>
      <c r="E4568" t="s">
        <v>20</v>
      </c>
      <c r="F4568" t="b">
        <v>0</v>
      </c>
      <c r="G4568" t="s">
        <v>1420</v>
      </c>
      <c r="H4568" s="4">
        <v>45716.304085648153</v>
      </c>
      <c r="I4568" t="b">
        <v>0</v>
      </c>
      <c r="J4568" t="b">
        <v>0</v>
      </c>
      <c r="K4568" t="s">
        <v>1420</v>
      </c>
      <c r="L4568" t="s">
        <v>22</v>
      </c>
      <c r="M4568">
        <v>140000</v>
      </c>
      <c r="O4568" t="s">
        <v>8129</v>
      </c>
      <c r="P4568" t="s">
        <v>8130</v>
      </c>
    </row>
    <row r="4569" spans="1:16" x14ac:dyDescent="0.55000000000000004">
      <c r="A4569" t="s">
        <v>0</v>
      </c>
      <c r="B4569" t="s">
        <v>1954</v>
      </c>
      <c r="C4569" t="s">
        <v>167</v>
      </c>
      <c r="D4569" t="s">
        <v>4084</v>
      </c>
      <c r="E4569" t="s">
        <v>20</v>
      </c>
      <c r="F4569" t="b">
        <v>0</v>
      </c>
      <c r="G4569" t="s">
        <v>35</v>
      </c>
      <c r="H4569" s="4">
        <v>45716.334178240737</v>
      </c>
      <c r="I4569" t="b">
        <v>0</v>
      </c>
      <c r="J4569" t="b">
        <v>0</v>
      </c>
      <c r="K4569" t="s">
        <v>24</v>
      </c>
      <c r="L4569" t="s">
        <v>22</v>
      </c>
      <c r="M4569">
        <v>105000</v>
      </c>
      <c r="O4569" t="s">
        <v>4873</v>
      </c>
      <c r="P4569" t="s">
        <v>1876</v>
      </c>
    </row>
    <row r="4570" spans="1:16" x14ac:dyDescent="0.55000000000000004">
      <c r="A4570" t="s">
        <v>0</v>
      </c>
      <c r="B4570" t="s">
        <v>0</v>
      </c>
      <c r="C4570" t="s">
        <v>2812</v>
      </c>
      <c r="D4570" t="s">
        <v>3973</v>
      </c>
      <c r="E4570" t="s">
        <v>20</v>
      </c>
      <c r="F4570" t="b">
        <v>0</v>
      </c>
      <c r="G4570" t="s">
        <v>30</v>
      </c>
      <c r="H4570" s="4">
        <v>45716.334513888891</v>
      </c>
      <c r="I4570" t="b">
        <v>0</v>
      </c>
      <c r="J4570" t="b">
        <v>1</v>
      </c>
      <c r="K4570" t="s">
        <v>24</v>
      </c>
      <c r="L4570" t="s">
        <v>36</v>
      </c>
      <c r="N4570">
        <v>19</v>
      </c>
      <c r="O4570" t="s">
        <v>4344</v>
      </c>
    </row>
    <row r="4571" spans="1:16" x14ac:dyDescent="0.55000000000000004">
      <c r="A4571" t="s">
        <v>2</v>
      </c>
      <c r="B4571" t="s">
        <v>8131</v>
      </c>
      <c r="C4571" t="s">
        <v>47</v>
      </c>
      <c r="D4571" t="s">
        <v>3828</v>
      </c>
      <c r="E4571" t="s">
        <v>20</v>
      </c>
      <c r="F4571" t="b">
        <v>0</v>
      </c>
      <c r="G4571" t="s">
        <v>27</v>
      </c>
      <c r="H4571" s="4">
        <v>45716.336076388892</v>
      </c>
      <c r="I4571" t="b">
        <v>1</v>
      </c>
      <c r="J4571" t="b">
        <v>1</v>
      </c>
      <c r="K4571" t="s">
        <v>24</v>
      </c>
      <c r="L4571" t="s">
        <v>22</v>
      </c>
      <c r="M4571">
        <v>162500</v>
      </c>
      <c r="O4571" t="s">
        <v>8132</v>
      </c>
      <c r="P4571" t="s">
        <v>3027</v>
      </c>
    </row>
    <row r="4572" spans="1:16" x14ac:dyDescent="0.55000000000000004">
      <c r="A4572" t="s">
        <v>2</v>
      </c>
      <c r="B4572" t="s">
        <v>6302</v>
      </c>
      <c r="C4572" t="s">
        <v>44</v>
      </c>
      <c r="D4572" t="s">
        <v>3828</v>
      </c>
      <c r="E4572" t="s">
        <v>20</v>
      </c>
      <c r="F4572" t="b">
        <v>0</v>
      </c>
      <c r="G4572" t="s">
        <v>27</v>
      </c>
      <c r="H4572" s="4">
        <v>45716.336111111108</v>
      </c>
      <c r="I4572" t="b">
        <v>1</v>
      </c>
      <c r="J4572" t="b">
        <v>1</v>
      </c>
      <c r="K4572" t="s">
        <v>24</v>
      </c>
      <c r="L4572" t="s">
        <v>22</v>
      </c>
      <c r="M4572">
        <v>162500</v>
      </c>
      <c r="O4572" t="s">
        <v>3085</v>
      </c>
      <c r="P4572" t="s">
        <v>2675</v>
      </c>
    </row>
    <row r="4573" spans="1:16" x14ac:dyDescent="0.55000000000000004">
      <c r="A4573" t="s">
        <v>0</v>
      </c>
      <c r="B4573" t="s">
        <v>1821</v>
      </c>
      <c r="C4573" t="s">
        <v>2458</v>
      </c>
      <c r="D4573" t="s">
        <v>3973</v>
      </c>
      <c r="E4573" t="s">
        <v>20</v>
      </c>
      <c r="F4573" t="b">
        <v>0</v>
      </c>
      <c r="G4573" t="s">
        <v>30</v>
      </c>
      <c r="H4573" s="4">
        <v>45716.375972222217</v>
      </c>
      <c r="I4573" t="b">
        <v>0</v>
      </c>
      <c r="J4573" t="b">
        <v>0</v>
      </c>
      <c r="K4573" t="s">
        <v>24</v>
      </c>
      <c r="L4573" t="s">
        <v>22</v>
      </c>
      <c r="M4573">
        <v>107000</v>
      </c>
      <c r="O4573" t="s">
        <v>8063</v>
      </c>
      <c r="P4573" t="s">
        <v>8064</v>
      </c>
    </row>
    <row r="4574" spans="1:16" x14ac:dyDescent="0.55000000000000004">
      <c r="A4574" t="s">
        <v>139</v>
      </c>
      <c r="B4574" t="s">
        <v>8133</v>
      </c>
      <c r="C4574" t="s">
        <v>1325</v>
      </c>
      <c r="D4574" t="s">
        <v>3973</v>
      </c>
      <c r="E4574" t="s">
        <v>20</v>
      </c>
      <c r="F4574" t="b">
        <v>0</v>
      </c>
      <c r="G4574" t="s">
        <v>41</v>
      </c>
      <c r="H4574" s="4">
        <v>45716.417164351849</v>
      </c>
      <c r="I4574" t="b">
        <v>0</v>
      </c>
      <c r="J4574" t="b">
        <v>0</v>
      </c>
      <c r="K4574" t="s">
        <v>24</v>
      </c>
      <c r="L4574" t="s">
        <v>22</v>
      </c>
      <c r="M4574">
        <v>117500</v>
      </c>
      <c r="O4574" t="s">
        <v>4236</v>
      </c>
    </row>
    <row r="4575" spans="1:16" x14ac:dyDescent="0.55000000000000004">
      <c r="A4575" t="s">
        <v>0</v>
      </c>
      <c r="B4575" t="s">
        <v>8134</v>
      </c>
      <c r="C4575" t="s">
        <v>3766</v>
      </c>
      <c r="D4575" t="s">
        <v>2208</v>
      </c>
      <c r="E4575" t="s">
        <v>20</v>
      </c>
      <c r="F4575" t="b">
        <v>0</v>
      </c>
      <c r="G4575" t="s">
        <v>35</v>
      </c>
      <c r="H4575" s="4">
        <v>45716.417407407411</v>
      </c>
      <c r="I4575" t="b">
        <v>0</v>
      </c>
      <c r="J4575" t="b">
        <v>1</v>
      </c>
      <c r="K4575" t="s">
        <v>24</v>
      </c>
      <c r="L4575" t="s">
        <v>22</v>
      </c>
      <c r="M4575">
        <v>96650</v>
      </c>
      <c r="O4575" t="s">
        <v>5333</v>
      </c>
      <c r="P4575" t="s">
        <v>3117</v>
      </c>
    </row>
    <row r="4576" spans="1:16" x14ac:dyDescent="0.55000000000000004">
      <c r="A4576" t="s">
        <v>0</v>
      </c>
      <c r="B4576" t="s">
        <v>8135</v>
      </c>
      <c r="C4576" t="s">
        <v>151</v>
      </c>
      <c r="D4576" t="s">
        <v>3973</v>
      </c>
      <c r="E4576" t="s">
        <v>20</v>
      </c>
      <c r="F4576" t="b">
        <v>0</v>
      </c>
      <c r="G4576" t="s">
        <v>30</v>
      </c>
      <c r="H4576" s="4">
        <v>45716.417881944442</v>
      </c>
      <c r="I4576" t="b">
        <v>0</v>
      </c>
      <c r="J4576" t="b">
        <v>1</v>
      </c>
      <c r="K4576" t="s">
        <v>24</v>
      </c>
      <c r="L4576" t="s">
        <v>22</v>
      </c>
      <c r="M4576">
        <v>239375</v>
      </c>
      <c r="O4576" t="s">
        <v>8136</v>
      </c>
      <c r="P4576" t="s">
        <v>5792</v>
      </c>
    </row>
    <row r="4577" spans="1:16" x14ac:dyDescent="0.55000000000000004">
      <c r="A4577" t="s">
        <v>2</v>
      </c>
      <c r="B4577" t="s">
        <v>506</v>
      </c>
      <c r="C4577" t="s">
        <v>293</v>
      </c>
      <c r="D4577" t="s">
        <v>2208</v>
      </c>
      <c r="E4577" t="s">
        <v>20</v>
      </c>
      <c r="F4577" t="b">
        <v>0</v>
      </c>
      <c r="G4577" t="s">
        <v>27</v>
      </c>
      <c r="H4577" s="4">
        <v>45716.419502314813</v>
      </c>
      <c r="I4577" t="b">
        <v>0</v>
      </c>
      <c r="J4577" t="b">
        <v>1</v>
      </c>
      <c r="K4577" t="s">
        <v>24</v>
      </c>
      <c r="L4577" t="s">
        <v>22</v>
      </c>
      <c r="M4577">
        <v>175500</v>
      </c>
      <c r="O4577" t="s">
        <v>428</v>
      </c>
      <c r="P4577" t="s">
        <v>8137</v>
      </c>
    </row>
    <row r="4578" spans="1:16" x14ac:dyDescent="0.55000000000000004">
      <c r="A4578" t="s">
        <v>2</v>
      </c>
      <c r="B4578" t="s">
        <v>2378</v>
      </c>
      <c r="C4578" t="s">
        <v>4785</v>
      </c>
      <c r="D4578" t="s">
        <v>2208</v>
      </c>
      <c r="E4578" t="s">
        <v>34</v>
      </c>
      <c r="F4578" t="b">
        <v>0</v>
      </c>
      <c r="G4578" t="s">
        <v>27</v>
      </c>
      <c r="H4578" s="4">
        <v>45716.419537037043</v>
      </c>
      <c r="I4578" t="b">
        <v>0</v>
      </c>
      <c r="J4578" t="b">
        <v>1</v>
      </c>
      <c r="K4578" t="s">
        <v>24</v>
      </c>
      <c r="L4578" t="s">
        <v>22</v>
      </c>
      <c r="M4578">
        <v>195000</v>
      </c>
      <c r="O4578" t="s">
        <v>428</v>
      </c>
      <c r="P4578" t="s">
        <v>8138</v>
      </c>
    </row>
    <row r="4579" spans="1:16" x14ac:dyDescent="0.55000000000000004">
      <c r="A4579" t="s">
        <v>1</v>
      </c>
      <c r="B4579" t="s">
        <v>7292</v>
      </c>
      <c r="C4579" t="s">
        <v>39</v>
      </c>
      <c r="D4579" t="s">
        <v>3973</v>
      </c>
      <c r="E4579" t="s">
        <v>51</v>
      </c>
      <c r="F4579" t="b">
        <v>1</v>
      </c>
      <c r="G4579" t="s">
        <v>23</v>
      </c>
      <c r="H4579" s="4">
        <v>45716.450266203698</v>
      </c>
      <c r="I4579" t="b">
        <v>1</v>
      </c>
      <c r="J4579" t="b">
        <v>1</v>
      </c>
      <c r="K4579" t="s">
        <v>24</v>
      </c>
      <c r="L4579" t="s">
        <v>36</v>
      </c>
      <c r="N4579">
        <v>32.5</v>
      </c>
      <c r="O4579" t="s">
        <v>2694</v>
      </c>
      <c r="P4579" t="s">
        <v>1133</v>
      </c>
    </row>
    <row r="4580" spans="1:16" x14ac:dyDescent="0.55000000000000004">
      <c r="A4580" t="s">
        <v>2</v>
      </c>
      <c r="B4580" t="s">
        <v>2171</v>
      </c>
      <c r="C4580" t="s">
        <v>292</v>
      </c>
      <c r="D4580" t="s">
        <v>3973</v>
      </c>
      <c r="E4580" t="s">
        <v>20</v>
      </c>
      <c r="F4580" t="b">
        <v>0</v>
      </c>
      <c r="G4580" t="s">
        <v>30</v>
      </c>
      <c r="H4580" s="4">
        <v>45716.459548611107</v>
      </c>
      <c r="I4580" t="b">
        <v>0</v>
      </c>
      <c r="J4580" t="b">
        <v>0</v>
      </c>
      <c r="K4580" t="s">
        <v>24</v>
      </c>
      <c r="L4580" t="s">
        <v>22</v>
      </c>
      <c r="M4580">
        <v>94500</v>
      </c>
      <c r="O4580" t="s">
        <v>5482</v>
      </c>
      <c r="P4580" t="s">
        <v>7714</v>
      </c>
    </row>
    <row r="4581" spans="1:16" x14ac:dyDescent="0.55000000000000004">
      <c r="A4581" t="s">
        <v>1</v>
      </c>
      <c r="B4581" t="s">
        <v>8139</v>
      </c>
      <c r="C4581" t="s">
        <v>612</v>
      </c>
      <c r="D4581" t="s">
        <v>3973</v>
      </c>
      <c r="E4581" t="s">
        <v>20</v>
      </c>
      <c r="F4581" t="b">
        <v>0</v>
      </c>
      <c r="G4581" t="s">
        <v>27</v>
      </c>
      <c r="H4581" s="4">
        <v>45716.460046296299</v>
      </c>
      <c r="I4581" t="b">
        <v>0</v>
      </c>
      <c r="J4581" t="b">
        <v>1</v>
      </c>
      <c r="K4581" t="s">
        <v>24</v>
      </c>
      <c r="L4581" t="s">
        <v>22</v>
      </c>
      <c r="M4581">
        <v>170000</v>
      </c>
      <c r="O4581" t="s">
        <v>5482</v>
      </c>
      <c r="P4581" t="s">
        <v>8140</v>
      </c>
    </row>
    <row r="4582" spans="1:16" x14ac:dyDescent="0.55000000000000004">
      <c r="A4582" t="s">
        <v>40</v>
      </c>
      <c r="B4582" t="s">
        <v>8141</v>
      </c>
      <c r="C4582" t="s">
        <v>2010</v>
      </c>
      <c r="D4582" t="s">
        <v>3973</v>
      </c>
      <c r="E4582" t="s">
        <v>20</v>
      </c>
      <c r="F4582" t="b">
        <v>0</v>
      </c>
      <c r="G4582" t="s">
        <v>41</v>
      </c>
      <c r="H4582" s="4">
        <v>45716.461423611108</v>
      </c>
      <c r="I4582" t="b">
        <v>0</v>
      </c>
      <c r="J4582" t="b">
        <v>1</v>
      </c>
      <c r="K4582" t="s">
        <v>24</v>
      </c>
      <c r="L4582" t="s">
        <v>22</v>
      </c>
      <c r="M4582">
        <v>127000</v>
      </c>
      <c r="O4582" t="s">
        <v>5482</v>
      </c>
      <c r="P4582" t="s">
        <v>8142</v>
      </c>
    </row>
    <row r="4583" spans="1:16" x14ac:dyDescent="0.55000000000000004">
      <c r="A4583" t="s">
        <v>25</v>
      </c>
      <c r="B4583" t="s">
        <v>8143</v>
      </c>
      <c r="C4583" t="s">
        <v>613</v>
      </c>
      <c r="D4583" t="s">
        <v>3973</v>
      </c>
      <c r="E4583" t="s">
        <v>20</v>
      </c>
      <c r="F4583" t="b">
        <v>0</v>
      </c>
      <c r="G4583" t="s">
        <v>41</v>
      </c>
      <c r="H4583" s="4">
        <v>45716.500497685192</v>
      </c>
      <c r="I4583" t="b">
        <v>0</v>
      </c>
      <c r="J4583" t="b">
        <v>1</v>
      </c>
      <c r="K4583" t="s">
        <v>24</v>
      </c>
      <c r="L4583" t="s">
        <v>22</v>
      </c>
      <c r="M4583">
        <v>163000</v>
      </c>
      <c r="O4583" t="s">
        <v>8144</v>
      </c>
      <c r="P4583" t="s">
        <v>8145</v>
      </c>
    </row>
    <row r="4584" spans="1:16" x14ac:dyDescent="0.55000000000000004">
      <c r="A4584" t="s">
        <v>1</v>
      </c>
      <c r="B4584" t="s">
        <v>4796</v>
      </c>
      <c r="C4584" t="s">
        <v>116</v>
      </c>
      <c r="D4584" t="s">
        <v>3600</v>
      </c>
      <c r="E4584" t="s">
        <v>20</v>
      </c>
      <c r="F4584" t="b">
        <v>0</v>
      </c>
      <c r="G4584" t="s">
        <v>23</v>
      </c>
      <c r="H4584" s="4">
        <v>45716.533622685187</v>
      </c>
      <c r="I4584" t="b">
        <v>0</v>
      </c>
      <c r="J4584" t="b">
        <v>1</v>
      </c>
      <c r="K4584" t="s">
        <v>24</v>
      </c>
      <c r="L4584" t="s">
        <v>22</v>
      </c>
      <c r="M4584">
        <v>140000</v>
      </c>
      <c r="O4584" t="s">
        <v>1642</v>
      </c>
      <c r="P4584" t="s">
        <v>4797</v>
      </c>
    </row>
    <row r="4585" spans="1:16" x14ac:dyDescent="0.55000000000000004">
      <c r="A4585" t="s">
        <v>0</v>
      </c>
      <c r="B4585" t="s">
        <v>8146</v>
      </c>
      <c r="C4585" t="s">
        <v>236</v>
      </c>
      <c r="D4585" t="s">
        <v>3973</v>
      </c>
      <c r="E4585" t="s">
        <v>51</v>
      </c>
      <c r="F4585" t="b">
        <v>0</v>
      </c>
      <c r="G4585" t="s">
        <v>27</v>
      </c>
      <c r="H4585" s="4">
        <v>45716.541759259257</v>
      </c>
      <c r="I4585" t="b">
        <v>1</v>
      </c>
      <c r="J4585" t="b">
        <v>0</v>
      </c>
      <c r="K4585" t="s">
        <v>24</v>
      </c>
      <c r="L4585" t="s">
        <v>36</v>
      </c>
      <c r="N4585">
        <v>72.5</v>
      </c>
      <c r="O4585" t="s">
        <v>892</v>
      </c>
      <c r="P4585" t="s">
        <v>1873</v>
      </c>
    </row>
    <row r="4586" spans="1:16" x14ac:dyDescent="0.55000000000000004">
      <c r="A4586" t="s">
        <v>40</v>
      </c>
      <c r="B4586" t="s">
        <v>8147</v>
      </c>
      <c r="C4586" t="s">
        <v>480</v>
      </c>
      <c r="D4586" t="s">
        <v>3973</v>
      </c>
      <c r="E4586" t="s">
        <v>20</v>
      </c>
      <c r="F4586" t="b">
        <v>0</v>
      </c>
      <c r="G4586" t="s">
        <v>27</v>
      </c>
      <c r="H4586" s="4">
        <v>45716.541898148149</v>
      </c>
      <c r="I4586" t="b">
        <v>0</v>
      </c>
      <c r="J4586" t="b">
        <v>1</v>
      </c>
      <c r="K4586" t="s">
        <v>24</v>
      </c>
      <c r="L4586" t="s">
        <v>22</v>
      </c>
      <c r="M4586">
        <v>132500</v>
      </c>
      <c r="O4586" t="s">
        <v>1773</v>
      </c>
      <c r="P4586" t="s">
        <v>8148</v>
      </c>
    </row>
    <row r="4587" spans="1:16" x14ac:dyDescent="0.55000000000000004">
      <c r="A4587" t="s">
        <v>28</v>
      </c>
      <c r="B4587" t="s">
        <v>3530</v>
      </c>
      <c r="C4587" t="s">
        <v>82</v>
      </c>
      <c r="D4587" t="s">
        <v>3973</v>
      </c>
      <c r="E4587" t="s">
        <v>20</v>
      </c>
      <c r="F4587" t="b">
        <v>0</v>
      </c>
      <c r="G4587" t="s">
        <v>27</v>
      </c>
      <c r="H4587" s="4">
        <v>45716.543379629627</v>
      </c>
      <c r="I4587" t="b">
        <v>0</v>
      </c>
      <c r="J4587" t="b">
        <v>1</v>
      </c>
      <c r="K4587" t="s">
        <v>24</v>
      </c>
      <c r="L4587" t="s">
        <v>22</v>
      </c>
      <c r="M4587">
        <v>272000</v>
      </c>
      <c r="O4587" t="s">
        <v>248</v>
      </c>
      <c r="P4587" t="s">
        <v>8149</v>
      </c>
    </row>
    <row r="4588" spans="1:16" x14ac:dyDescent="0.55000000000000004">
      <c r="A4588" t="s">
        <v>28</v>
      </c>
      <c r="B4588" t="s">
        <v>8150</v>
      </c>
      <c r="C4588" t="s">
        <v>39</v>
      </c>
      <c r="D4588" t="s">
        <v>3973</v>
      </c>
      <c r="E4588" t="s">
        <v>20</v>
      </c>
      <c r="F4588" t="b">
        <v>1</v>
      </c>
      <c r="G4588" t="s">
        <v>52</v>
      </c>
      <c r="H4588" s="4">
        <v>45716.545902777783</v>
      </c>
      <c r="I4588" t="b">
        <v>0</v>
      </c>
      <c r="J4588" t="b">
        <v>0</v>
      </c>
      <c r="K4588" t="s">
        <v>24</v>
      </c>
      <c r="L4588" t="s">
        <v>22</v>
      </c>
      <c r="M4588">
        <v>212500</v>
      </c>
      <c r="O4588" t="s">
        <v>8151</v>
      </c>
      <c r="P4588" t="s">
        <v>8152</v>
      </c>
    </row>
    <row r="4589" spans="1:16" x14ac:dyDescent="0.55000000000000004">
      <c r="A4589" t="s">
        <v>0</v>
      </c>
      <c r="B4589" t="s">
        <v>1219</v>
      </c>
      <c r="C4589" t="s">
        <v>142</v>
      </c>
      <c r="D4589" t="s">
        <v>4084</v>
      </c>
      <c r="E4589" t="s">
        <v>20</v>
      </c>
      <c r="F4589" t="b">
        <v>0</v>
      </c>
      <c r="G4589" t="s">
        <v>27</v>
      </c>
      <c r="H4589" s="4">
        <v>45716.583587962959</v>
      </c>
      <c r="I4589" t="b">
        <v>0</v>
      </c>
      <c r="J4589" t="b">
        <v>0</v>
      </c>
      <c r="K4589" t="s">
        <v>24</v>
      </c>
      <c r="L4589" t="s">
        <v>36</v>
      </c>
      <c r="N4589">
        <v>69.930000305175781</v>
      </c>
      <c r="O4589" t="s">
        <v>2527</v>
      </c>
      <c r="P4589" t="s">
        <v>7598</v>
      </c>
    </row>
    <row r="4590" spans="1:16" x14ac:dyDescent="0.55000000000000004">
      <c r="A4590" t="s">
        <v>0</v>
      </c>
      <c r="B4590" t="s">
        <v>2002</v>
      </c>
      <c r="C4590" t="s">
        <v>814</v>
      </c>
      <c r="D4590" t="s">
        <v>3957</v>
      </c>
      <c r="E4590" t="s">
        <v>20</v>
      </c>
      <c r="F4590" t="b">
        <v>0</v>
      </c>
      <c r="G4590" t="s">
        <v>30</v>
      </c>
      <c r="H4590" s="4">
        <v>45716.584305555552</v>
      </c>
      <c r="I4590" t="b">
        <v>0</v>
      </c>
      <c r="J4590" t="b">
        <v>1</v>
      </c>
      <c r="K4590" t="s">
        <v>24</v>
      </c>
      <c r="L4590" t="s">
        <v>36</v>
      </c>
      <c r="N4590">
        <v>25.2400016784668</v>
      </c>
      <c r="O4590" t="s">
        <v>8153</v>
      </c>
      <c r="P4590" t="s">
        <v>8154</v>
      </c>
    </row>
    <row r="4591" spans="1:16" x14ac:dyDescent="0.55000000000000004">
      <c r="A4591" t="s">
        <v>1</v>
      </c>
      <c r="B4591" t="s">
        <v>8155</v>
      </c>
      <c r="C4591" t="s">
        <v>306</v>
      </c>
      <c r="D4591" t="s">
        <v>3828</v>
      </c>
      <c r="E4591" t="s">
        <v>20</v>
      </c>
      <c r="F4591" t="b">
        <v>0</v>
      </c>
      <c r="G4591" t="s">
        <v>27</v>
      </c>
      <c r="H4591" s="4">
        <v>45716.585046296299</v>
      </c>
      <c r="I4591" t="b">
        <v>0</v>
      </c>
      <c r="J4591" t="b">
        <v>1</v>
      </c>
      <c r="K4591" t="s">
        <v>24</v>
      </c>
      <c r="L4591" t="s">
        <v>22</v>
      </c>
      <c r="M4591">
        <v>143000</v>
      </c>
      <c r="O4591" t="s">
        <v>5006</v>
      </c>
      <c r="P4591" t="s">
        <v>8156</v>
      </c>
    </row>
    <row r="4592" spans="1:16" x14ac:dyDescent="0.55000000000000004">
      <c r="A4592" t="s">
        <v>0</v>
      </c>
      <c r="B4592" t="s">
        <v>3279</v>
      </c>
      <c r="C4592" t="s">
        <v>2639</v>
      </c>
      <c r="D4592" t="s">
        <v>3973</v>
      </c>
      <c r="E4592" t="s">
        <v>20</v>
      </c>
      <c r="F4592" t="b">
        <v>0</v>
      </c>
      <c r="G4592" t="s">
        <v>30</v>
      </c>
      <c r="H4592" s="4">
        <v>45716.625972222217</v>
      </c>
      <c r="I4592" t="b">
        <v>0</v>
      </c>
      <c r="J4592" t="b">
        <v>1</v>
      </c>
      <c r="K4592" t="s">
        <v>24</v>
      </c>
      <c r="L4592" t="s">
        <v>22</v>
      </c>
      <c r="M4592">
        <v>82500</v>
      </c>
      <c r="O4592" t="s">
        <v>3811</v>
      </c>
      <c r="P4592" t="s">
        <v>3298</v>
      </c>
    </row>
    <row r="4593" spans="1:16" x14ac:dyDescent="0.55000000000000004">
      <c r="A4593" t="s">
        <v>25</v>
      </c>
      <c r="B4593" t="s">
        <v>8157</v>
      </c>
      <c r="C4593" t="s">
        <v>151</v>
      </c>
      <c r="D4593" t="s">
        <v>3828</v>
      </c>
      <c r="F4593" t="b">
        <v>0</v>
      </c>
      <c r="G4593" t="s">
        <v>30</v>
      </c>
      <c r="H4593" s="4">
        <v>45716.625972222217</v>
      </c>
      <c r="I4593" t="b">
        <v>1</v>
      </c>
      <c r="J4593" t="b">
        <v>0</v>
      </c>
      <c r="K4593" t="s">
        <v>24</v>
      </c>
      <c r="L4593" t="s">
        <v>36</v>
      </c>
      <c r="N4593">
        <v>55.169998168945313</v>
      </c>
      <c r="O4593" t="s">
        <v>881</v>
      </c>
      <c r="P4593" t="s">
        <v>8158</v>
      </c>
    </row>
    <row r="4594" spans="1:16" x14ac:dyDescent="0.55000000000000004">
      <c r="A4594" t="s">
        <v>1</v>
      </c>
      <c r="B4594" t="s">
        <v>1104</v>
      </c>
      <c r="C4594" t="s">
        <v>1890</v>
      </c>
      <c r="D4594" t="s">
        <v>3973</v>
      </c>
      <c r="E4594" t="s">
        <v>51</v>
      </c>
      <c r="F4594" t="b">
        <v>0</v>
      </c>
      <c r="G4594" t="s">
        <v>30</v>
      </c>
      <c r="H4594" s="4">
        <v>45716.626226851848</v>
      </c>
      <c r="I4594" t="b">
        <v>0</v>
      </c>
      <c r="J4594" t="b">
        <v>0</v>
      </c>
      <c r="K4594" t="s">
        <v>24</v>
      </c>
      <c r="L4594" t="s">
        <v>36</v>
      </c>
      <c r="N4594">
        <v>27.579999923706051</v>
      </c>
      <c r="O4594" t="s">
        <v>5979</v>
      </c>
      <c r="P4594" t="s">
        <v>204</v>
      </c>
    </row>
    <row r="4595" spans="1:16" x14ac:dyDescent="0.55000000000000004">
      <c r="A4595" t="s">
        <v>1</v>
      </c>
      <c r="B4595" t="s">
        <v>1115</v>
      </c>
      <c r="C4595" t="s">
        <v>151</v>
      </c>
      <c r="D4595" t="s">
        <v>3973</v>
      </c>
      <c r="E4595" t="s">
        <v>20</v>
      </c>
      <c r="F4595" t="b">
        <v>0</v>
      </c>
      <c r="G4595" t="s">
        <v>30</v>
      </c>
      <c r="H4595" s="4">
        <v>45716.626238425917</v>
      </c>
      <c r="I4595" t="b">
        <v>0</v>
      </c>
      <c r="J4595" t="b">
        <v>1</v>
      </c>
      <c r="K4595" t="s">
        <v>24</v>
      </c>
      <c r="L4595" t="s">
        <v>22</v>
      </c>
      <c r="M4595">
        <v>172000</v>
      </c>
      <c r="O4595" t="s">
        <v>299</v>
      </c>
      <c r="P4595" t="s">
        <v>7089</v>
      </c>
    </row>
    <row r="4596" spans="1:16" x14ac:dyDescent="0.55000000000000004">
      <c r="A4596" t="s">
        <v>1</v>
      </c>
      <c r="B4596" t="s">
        <v>4875</v>
      </c>
      <c r="C4596" t="s">
        <v>293</v>
      </c>
      <c r="D4596" t="s">
        <v>4084</v>
      </c>
      <c r="E4596" t="s">
        <v>20</v>
      </c>
      <c r="F4596" t="b">
        <v>0</v>
      </c>
      <c r="G4596" t="s">
        <v>41</v>
      </c>
      <c r="H4596" s="4">
        <v>45716.627245370371</v>
      </c>
      <c r="I4596" t="b">
        <v>0</v>
      </c>
      <c r="J4596" t="b">
        <v>0</v>
      </c>
      <c r="K4596" t="s">
        <v>24</v>
      </c>
      <c r="L4596" t="s">
        <v>22</v>
      </c>
      <c r="M4596">
        <v>225000</v>
      </c>
      <c r="O4596" t="s">
        <v>477</v>
      </c>
      <c r="P4596" t="s">
        <v>4876</v>
      </c>
    </row>
    <row r="4597" spans="1:16" x14ac:dyDescent="0.55000000000000004">
      <c r="A4597" t="s">
        <v>2</v>
      </c>
      <c r="B4597" t="s">
        <v>8159</v>
      </c>
      <c r="C4597" t="s">
        <v>71</v>
      </c>
      <c r="D4597" t="s">
        <v>3973</v>
      </c>
      <c r="E4597" t="s">
        <v>20</v>
      </c>
      <c r="F4597" t="b">
        <v>0</v>
      </c>
      <c r="G4597" t="s">
        <v>27</v>
      </c>
      <c r="H4597" s="4">
        <v>45716.627858796302</v>
      </c>
      <c r="I4597" t="b">
        <v>0</v>
      </c>
      <c r="J4597" t="b">
        <v>0</v>
      </c>
      <c r="K4597" t="s">
        <v>24</v>
      </c>
      <c r="L4597" t="s">
        <v>22</v>
      </c>
      <c r="M4597">
        <v>258300</v>
      </c>
      <c r="O4597" t="s">
        <v>294</v>
      </c>
      <c r="P4597" t="s">
        <v>8160</v>
      </c>
    </row>
    <row r="4598" spans="1:16" x14ac:dyDescent="0.55000000000000004">
      <c r="A4598" t="s">
        <v>139</v>
      </c>
      <c r="B4598" t="s">
        <v>8161</v>
      </c>
      <c r="C4598" t="s">
        <v>322</v>
      </c>
      <c r="D4598" t="s">
        <v>3973</v>
      </c>
      <c r="E4598" t="s">
        <v>20</v>
      </c>
      <c r="F4598" t="b">
        <v>0</v>
      </c>
      <c r="G4598" t="s">
        <v>27</v>
      </c>
      <c r="H4598" s="4">
        <v>45716.627939814818</v>
      </c>
      <c r="I4598" t="b">
        <v>0</v>
      </c>
      <c r="J4598" t="b">
        <v>1</v>
      </c>
      <c r="K4598" t="s">
        <v>24</v>
      </c>
      <c r="L4598" t="s">
        <v>22</v>
      </c>
      <c r="M4598">
        <v>160000</v>
      </c>
      <c r="O4598" t="s">
        <v>1172</v>
      </c>
      <c r="P4598" t="s">
        <v>8162</v>
      </c>
    </row>
    <row r="4599" spans="1:16" x14ac:dyDescent="0.55000000000000004">
      <c r="A4599" t="s">
        <v>2</v>
      </c>
      <c r="B4599" t="s">
        <v>8163</v>
      </c>
      <c r="C4599" t="s">
        <v>24</v>
      </c>
      <c r="D4599" t="s">
        <v>4035</v>
      </c>
      <c r="E4599" t="s">
        <v>20</v>
      </c>
      <c r="F4599" t="b">
        <v>0</v>
      </c>
      <c r="G4599" t="s">
        <v>41</v>
      </c>
      <c r="H4599" s="4">
        <v>45716.62804398148</v>
      </c>
      <c r="I4599" t="b">
        <v>0</v>
      </c>
      <c r="J4599" t="b">
        <v>0</v>
      </c>
      <c r="K4599" t="s">
        <v>24</v>
      </c>
      <c r="L4599" t="s">
        <v>22</v>
      </c>
      <c r="M4599">
        <v>202000</v>
      </c>
      <c r="O4599" t="s">
        <v>987</v>
      </c>
      <c r="P4599" t="s">
        <v>8164</v>
      </c>
    </row>
    <row r="4600" spans="1:16" x14ac:dyDescent="0.55000000000000004">
      <c r="A4600" t="s">
        <v>1</v>
      </c>
      <c r="B4600" t="s">
        <v>2830</v>
      </c>
      <c r="C4600" t="s">
        <v>1099</v>
      </c>
      <c r="D4600" t="s">
        <v>3973</v>
      </c>
      <c r="E4600" t="s">
        <v>51</v>
      </c>
      <c r="F4600" t="b">
        <v>0</v>
      </c>
      <c r="G4600" t="s">
        <v>27</v>
      </c>
      <c r="H4600" s="4">
        <v>45716.666701388887</v>
      </c>
      <c r="I4600" t="b">
        <v>0</v>
      </c>
      <c r="J4600" t="b">
        <v>0</v>
      </c>
      <c r="K4600" t="s">
        <v>24</v>
      </c>
      <c r="L4600" t="s">
        <v>36</v>
      </c>
      <c r="N4600">
        <v>62.5</v>
      </c>
      <c r="O4600" t="s">
        <v>669</v>
      </c>
    </row>
    <row r="4601" spans="1:16" x14ac:dyDescent="0.55000000000000004">
      <c r="A4601" t="s">
        <v>1</v>
      </c>
      <c r="B4601" t="s">
        <v>8165</v>
      </c>
      <c r="C4601" t="s">
        <v>1135</v>
      </c>
      <c r="D4601" t="s">
        <v>3973</v>
      </c>
      <c r="E4601" t="s">
        <v>20</v>
      </c>
      <c r="F4601" t="b">
        <v>0</v>
      </c>
      <c r="G4601" t="s">
        <v>27</v>
      </c>
      <c r="H4601" s="4">
        <v>45716.666747685187</v>
      </c>
      <c r="I4601" t="b">
        <v>1</v>
      </c>
      <c r="J4601" t="b">
        <v>0</v>
      </c>
      <c r="K4601" t="s">
        <v>24</v>
      </c>
      <c r="L4601" t="s">
        <v>22</v>
      </c>
      <c r="M4601">
        <v>122500</v>
      </c>
      <c r="O4601" t="s">
        <v>8166</v>
      </c>
      <c r="P4601" t="s">
        <v>2786</v>
      </c>
    </row>
    <row r="4602" spans="1:16" x14ac:dyDescent="0.55000000000000004">
      <c r="A4602" t="s">
        <v>1</v>
      </c>
      <c r="B4602" t="s">
        <v>3366</v>
      </c>
      <c r="C4602" t="s">
        <v>613</v>
      </c>
      <c r="D4602" t="s">
        <v>3973</v>
      </c>
      <c r="E4602" t="s">
        <v>51</v>
      </c>
      <c r="F4602" t="b">
        <v>0</v>
      </c>
      <c r="G4602" t="s">
        <v>41</v>
      </c>
      <c r="H4602" s="4">
        <v>45716.667164351849</v>
      </c>
      <c r="I4602" t="b">
        <v>0</v>
      </c>
      <c r="J4602" t="b">
        <v>1</v>
      </c>
      <c r="K4602" t="s">
        <v>24</v>
      </c>
      <c r="L4602" t="s">
        <v>36</v>
      </c>
      <c r="N4602">
        <v>74</v>
      </c>
      <c r="O4602" t="s">
        <v>8167</v>
      </c>
      <c r="P4602" t="s">
        <v>8168</v>
      </c>
    </row>
    <row r="4603" spans="1:16" x14ac:dyDescent="0.55000000000000004">
      <c r="A4603" t="s">
        <v>89</v>
      </c>
      <c r="B4603" t="s">
        <v>8169</v>
      </c>
      <c r="C4603" t="s">
        <v>143</v>
      </c>
      <c r="D4603" t="s">
        <v>3973</v>
      </c>
      <c r="E4603" t="s">
        <v>51</v>
      </c>
      <c r="F4603" t="b">
        <v>0</v>
      </c>
      <c r="G4603" t="s">
        <v>35</v>
      </c>
      <c r="H4603" s="4">
        <v>45716.66747685185</v>
      </c>
      <c r="I4603" t="b">
        <v>0</v>
      </c>
      <c r="J4603" t="b">
        <v>0</v>
      </c>
      <c r="K4603" t="s">
        <v>24</v>
      </c>
      <c r="L4603" t="s">
        <v>36</v>
      </c>
      <c r="N4603">
        <v>45.5</v>
      </c>
      <c r="O4603" t="s">
        <v>2320</v>
      </c>
      <c r="P4603" t="s">
        <v>351</v>
      </c>
    </row>
    <row r="4604" spans="1:16" x14ac:dyDescent="0.55000000000000004">
      <c r="A4604" t="s">
        <v>28</v>
      </c>
      <c r="B4604" t="s">
        <v>8170</v>
      </c>
      <c r="C4604" t="s">
        <v>304</v>
      </c>
      <c r="D4604" t="s">
        <v>3973</v>
      </c>
      <c r="E4604" t="s">
        <v>20</v>
      </c>
      <c r="F4604" t="b">
        <v>0</v>
      </c>
      <c r="G4604" t="s">
        <v>27</v>
      </c>
      <c r="H4604" s="4">
        <v>45716.668449074074</v>
      </c>
      <c r="I4604" t="b">
        <v>0</v>
      </c>
      <c r="J4604" t="b">
        <v>1</v>
      </c>
      <c r="K4604" t="s">
        <v>24</v>
      </c>
      <c r="L4604" t="s">
        <v>22</v>
      </c>
      <c r="M4604">
        <v>187500</v>
      </c>
      <c r="O4604" t="s">
        <v>8171</v>
      </c>
      <c r="P4604" t="s">
        <v>8172</v>
      </c>
    </row>
    <row r="4605" spans="1:16" x14ac:dyDescent="0.55000000000000004">
      <c r="A4605" t="s">
        <v>2</v>
      </c>
      <c r="B4605" t="s">
        <v>8173</v>
      </c>
      <c r="C4605" t="s">
        <v>39</v>
      </c>
      <c r="D4605" t="s">
        <v>112</v>
      </c>
      <c r="E4605" t="s">
        <v>51</v>
      </c>
      <c r="F4605" t="b">
        <v>1</v>
      </c>
      <c r="G4605" t="s">
        <v>41</v>
      </c>
      <c r="H4605" s="4">
        <v>45716.669710648152</v>
      </c>
      <c r="I4605" t="b">
        <v>1</v>
      </c>
      <c r="J4605" t="b">
        <v>0</v>
      </c>
      <c r="K4605" t="s">
        <v>24</v>
      </c>
      <c r="L4605" t="s">
        <v>36</v>
      </c>
      <c r="N4605">
        <v>65</v>
      </c>
      <c r="O4605" t="s">
        <v>112</v>
      </c>
    </row>
    <row r="4606" spans="1:16" x14ac:dyDescent="0.55000000000000004">
      <c r="A4606" t="s">
        <v>139</v>
      </c>
      <c r="B4606" t="s">
        <v>8174</v>
      </c>
      <c r="C4606" t="s">
        <v>92</v>
      </c>
      <c r="D4606" t="s">
        <v>3973</v>
      </c>
      <c r="E4606" t="s">
        <v>51</v>
      </c>
      <c r="F4606" t="b">
        <v>0</v>
      </c>
      <c r="G4606" t="s">
        <v>35</v>
      </c>
      <c r="H4606" s="4">
        <v>45716.670185185183</v>
      </c>
      <c r="I4606" t="b">
        <v>1</v>
      </c>
      <c r="J4606" t="b">
        <v>0</v>
      </c>
      <c r="K4606" t="s">
        <v>24</v>
      </c>
      <c r="L4606" t="s">
        <v>36</v>
      </c>
      <c r="N4606">
        <v>55</v>
      </c>
      <c r="O4606" t="s">
        <v>406</v>
      </c>
      <c r="P4606" t="s">
        <v>8175</v>
      </c>
    </row>
    <row r="4607" spans="1:16" x14ac:dyDescent="0.55000000000000004">
      <c r="A4607" t="s">
        <v>40</v>
      </c>
      <c r="B4607" t="s">
        <v>8176</v>
      </c>
      <c r="C4607" t="s">
        <v>985</v>
      </c>
      <c r="D4607" t="s">
        <v>3973</v>
      </c>
      <c r="E4607" t="s">
        <v>51</v>
      </c>
      <c r="F4607" t="b">
        <v>0</v>
      </c>
      <c r="G4607" t="s">
        <v>27</v>
      </c>
      <c r="H4607" s="4">
        <v>45716.708518518521</v>
      </c>
      <c r="I4607" t="b">
        <v>1</v>
      </c>
      <c r="J4607" t="b">
        <v>0</v>
      </c>
      <c r="K4607" t="s">
        <v>24</v>
      </c>
      <c r="L4607" t="s">
        <v>36</v>
      </c>
      <c r="N4607">
        <v>77.5</v>
      </c>
      <c r="O4607" t="s">
        <v>81</v>
      </c>
      <c r="P4607" t="s">
        <v>8177</v>
      </c>
    </row>
    <row r="4608" spans="1:16" x14ac:dyDescent="0.55000000000000004">
      <c r="A4608" t="s">
        <v>40</v>
      </c>
      <c r="B4608" t="s">
        <v>8178</v>
      </c>
      <c r="C4608" t="s">
        <v>114</v>
      </c>
      <c r="D4608" t="s">
        <v>3973</v>
      </c>
      <c r="E4608" t="s">
        <v>20</v>
      </c>
      <c r="F4608" t="b">
        <v>0</v>
      </c>
      <c r="G4608" t="s">
        <v>27</v>
      </c>
      <c r="H4608" s="4">
        <v>45716.708611111113</v>
      </c>
      <c r="I4608" t="b">
        <v>0</v>
      </c>
      <c r="J4608" t="b">
        <v>0</v>
      </c>
      <c r="K4608" t="s">
        <v>24</v>
      </c>
      <c r="L4608" t="s">
        <v>22</v>
      </c>
      <c r="M4608">
        <v>172500</v>
      </c>
      <c r="O4608" t="s">
        <v>1036</v>
      </c>
      <c r="P4608" t="s">
        <v>8179</v>
      </c>
    </row>
    <row r="4609" spans="1:16" x14ac:dyDescent="0.55000000000000004">
      <c r="A4609" t="s">
        <v>0</v>
      </c>
      <c r="B4609" t="s">
        <v>8180</v>
      </c>
      <c r="C4609" t="s">
        <v>2969</v>
      </c>
      <c r="D4609" t="s">
        <v>2208</v>
      </c>
      <c r="E4609" t="s">
        <v>20</v>
      </c>
      <c r="F4609" t="b">
        <v>0</v>
      </c>
      <c r="G4609" t="s">
        <v>41</v>
      </c>
      <c r="H4609" s="4">
        <v>45716.708749999998</v>
      </c>
      <c r="I4609" t="b">
        <v>0</v>
      </c>
      <c r="J4609" t="b">
        <v>0</v>
      </c>
      <c r="K4609" t="s">
        <v>24</v>
      </c>
      <c r="L4609" t="s">
        <v>36</v>
      </c>
      <c r="N4609">
        <v>31.5</v>
      </c>
      <c r="O4609" t="s">
        <v>8181</v>
      </c>
      <c r="P4609" t="s">
        <v>671</v>
      </c>
    </row>
    <row r="4610" spans="1:16" x14ac:dyDescent="0.55000000000000004">
      <c r="A4610" t="s">
        <v>139</v>
      </c>
      <c r="B4610" t="s">
        <v>3398</v>
      </c>
      <c r="C4610" t="s">
        <v>1320</v>
      </c>
      <c r="D4610" t="s">
        <v>3973</v>
      </c>
      <c r="E4610" t="s">
        <v>105</v>
      </c>
      <c r="F4610" t="b">
        <v>0</v>
      </c>
      <c r="G4610" t="s">
        <v>41</v>
      </c>
      <c r="H4610" s="4">
        <v>45716.708807870367</v>
      </c>
      <c r="I4610" t="b">
        <v>0</v>
      </c>
      <c r="J4610" t="b">
        <v>0</v>
      </c>
      <c r="K4610" t="s">
        <v>24</v>
      </c>
      <c r="L4610" t="s">
        <v>36</v>
      </c>
      <c r="N4610">
        <v>17.25</v>
      </c>
      <c r="O4610" t="s">
        <v>722</v>
      </c>
      <c r="P4610" t="s">
        <v>8182</v>
      </c>
    </row>
    <row r="4611" spans="1:16" x14ac:dyDescent="0.55000000000000004">
      <c r="A4611" t="s">
        <v>1</v>
      </c>
      <c r="B4611" t="s">
        <v>101</v>
      </c>
      <c r="C4611" t="s">
        <v>8183</v>
      </c>
      <c r="D4611" t="s">
        <v>3957</v>
      </c>
      <c r="E4611" t="s">
        <v>34</v>
      </c>
      <c r="F4611" t="b">
        <v>0</v>
      </c>
      <c r="G4611" t="s">
        <v>27</v>
      </c>
      <c r="H4611" s="4">
        <v>45716.751736111109</v>
      </c>
      <c r="I4611" t="b">
        <v>0</v>
      </c>
      <c r="J4611" t="b">
        <v>1</v>
      </c>
      <c r="K4611" t="s">
        <v>24</v>
      </c>
      <c r="L4611" t="s">
        <v>36</v>
      </c>
      <c r="N4611">
        <v>46.895000457763672</v>
      </c>
      <c r="O4611" t="s">
        <v>8184</v>
      </c>
      <c r="P4611" t="s">
        <v>8185</v>
      </c>
    </row>
    <row r="4612" spans="1:16" x14ac:dyDescent="0.55000000000000004">
      <c r="A4612" t="s">
        <v>1</v>
      </c>
      <c r="B4612" t="s">
        <v>2100</v>
      </c>
      <c r="C4612" t="s">
        <v>8186</v>
      </c>
      <c r="D4612" t="s">
        <v>3957</v>
      </c>
      <c r="E4612" t="s">
        <v>34</v>
      </c>
      <c r="F4612" t="b">
        <v>0</v>
      </c>
      <c r="G4612" t="s">
        <v>27</v>
      </c>
      <c r="H4612" s="4">
        <v>45716.751759259263</v>
      </c>
      <c r="I4612" t="b">
        <v>0</v>
      </c>
      <c r="J4612" t="b">
        <v>1</v>
      </c>
      <c r="K4612" t="s">
        <v>24</v>
      </c>
      <c r="L4612" t="s">
        <v>36</v>
      </c>
      <c r="N4612">
        <v>46.895000457763672</v>
      </c>
      <c r="O4612" t="s">
        <v>8184</v>
      </c>
      <c r="P4612" t="s">
        <v>8185</v>
      </c>
    </row>
    <row r="4613" spans="1:16" x14ac:dyDescent="0.55000000000000004">
      <c r="A4613" t="s">
        <v>40</v>
      </c>
      <c r="B4613" t="s">
        <v>3571</v>
      </c>
      <c r="C4613" t="s">
        <v>179</v>
      </c>
      <c r="D4613" t="s">
        <v>3973</v>
      </c>
      <c r="E4613" t="s">
        <v>20</v>
      </c>
      <c r="F4613" t="b">
        <v>0</v>
      </c>
      <c r="G4613" t="s">
        <v>27</v>
      </c>
      <c r="H4613" s="4">
        <v>45716.75277777778</v>
      </c>
      <c r="I4613" t="b">
        <v>0</v>
      </c>
      <c r="J4613" t="b">
        <v>1</v>
      </c>
      <c r="K4613" t="s">
        <v>24</v>
      </c>
      <c r="L4613" t="s">
        <v>22</v>
      </c>
      <c r="M4613">
        <v>140000</v>
      </c>
      <c r="O4613" t="s">
        <v>8187</v>
      </c>
      <c r="P4613" t="s">
        <v>8188</v>
      </c>
    </row>
    <row r="4614" spans="1:16" x14ac:dyDescent="0.55000000000000004">
      <c r="A4614" t="s">
        <v>40</v>
      </c>
      <c r="B4614" t="s">
        <v>8189</v>
      </c>
      <c r="C4614" t="s">
        <v>922</v>
      </c>
      <c r="D4614" t="s">
        <v>4035</v>
      </c>
      <c r="E4614" t="s">
        <v>20</v>
      </c>
      <c r="F4614" t="b">
        <v>0</v>
      </c>
      <c r="G4614" t="s">
        <v>158</v>
      </c>
      <c r="H4614" s="4">
        <v>45716.754618055558</v>
      </c>
      <c r="I4614" t="b">
        <v>0</v>
      </c>
      <c r="J4614" t="b">
        <v>0</v>
      </c>
      <c r="K4614" t="s">
        <v>158</v>
      </c>
      <c r="L4614" t="s">
        <v>22</v>
      </c>
      <c r="M4614">
        <v>83999.5</v>
      </c>
      <c r="O4614" t="s">
        <v>1827</v>
      </c>
      <c r="P4614" t="s">
        <v>8190</v>
      </c>
    </row>
    <row r="4615" spans="1:16" x14ac:dyDescent="0.55000000000000004">
      <c r="A4615" t="s">
        <v>0</v>
      </c>
      <c r="B4615" t="s">
        <v>8191</v>
      </c>
      <c r="C4615" t="s">
        <v>2102</v>
      </c>
      <c r="D4615" t="s">
        <v>3973</v>
      </c>
      <c r="E4615" t="s">
        <v>20</v>
      </c>
      <c r="F4615" t="b">
        <v>0</v>
      </c>
      <c r="G4615" t="s">
        <v>41</v>
      </c>
      <c r="H4615" s="4">
        <v>45716.792071759257</v>
      </c>
      <c r="I4615" t="b">
        <v>0</v>
      </c>
      <c r="J4615" t="b">
        <v>1</v>
      </c>
      <c r="K4615" t="s">
        <v>24</v>
      </c>
      <c r="L4615" t="s">
        <v>22</v>
      </c>
      <c r="M4615">
        <v>141500</v>
      </c>
      <c r="O4615" t="s">
        <v>1920</v>
      </c>
      <c r="P4615" t="s">
        <v>8192</v>
      </c>
    </row>
    <row r="4616" spans="1:16" x14ac:dyDescent="0.55000000000000004">
      <c r="A4616" t="s">
        <v>2</v>
      </c>
      <c r="B4616" t="s">
        <v>195</v>
      </c>
      <c r="C4616" t="s">
        <v>2102</v>
      </c>
      <c r="D4616" t="s">
        <v>3973</v>
      </c>
      <c r="E4616" t="s">
        <v>20</v>
      </c>
      <c r="F4616" t="b">
        <v>0</v>
      </c>
      <c r="G4616" t="s">
        <v>27</v>
      </c>
      <c r="H4616" s="4">
        <v>45716.794479166667</v>
      </c>
      <c r="I4616" t="b">
        <v>0</v>
      </c>
      <c r="J4616" t="b">
        <v>1</v>
      </c>
      <c r="K4616" t="s">
        <v>24</v>
      </c>
      <c r="L4616" t="s">
        <v>22</v>
      </c>
      <c r="M4616">
        <v>141500</v>
      </c>
      <c r="O4616" t="s">
        <v>1920</v>
      </c>
      <c r="P4616" t="s">
        <v>8193</v>
      </c>
    </row>
    <row r="4617" spans="1:16" x14ac:dyDescent="0.55000000000000004">
      <c r="A4617" t="s">
        <v>2</v>
      </c>
      <c r="B4617" t="s">
        <v>8194</v>
      </c>
      <c r="C4617" t="s">
        <v>71</v>
      </c>
      <c r="D4617" t="s">
        <v>2208</v>
      </c>
      <c r="E4617" t="s">
        <v>20</v>
      </c>
      <c r="F4617" t="b">
        <v>0</v>
      </c>
      <c r="G4617" t="s">
        <v>27</v>
      </c>
      <c r="H4617" s="4">
        <v>45716.794479166667</v>
      </c>
      <c r="I4617" t="b">
        <v>0</v>
      </c>
      <c r="J4617" t="b">
        <v>1</v>
      </c>
      <c r="K4617" t="s">
        <v>24</v>
      </c>
      <c r="L4617" t="s">
        <v>22</v>
      </c>
      <c r="M4617">
        <v>175000</v>
      </c>
      <c r="O4617" t="s">
        <v>8195</v>
      </c>
      <c r="P4617" t="s">
        <v>8196</v>
      </c>
    </row>
    <row r="4618" spans="1:16" x14ac:dyDescent="0.55000000000000004">
      <c r="A4618" t="s">
        <v>19</v>
      </c>
      <c r="B4618" t="s">
        <v>8197</v>
      </c>
      <c r="C4618" t="s">
        <v>192</v>
      </c>
      <c r="D4618" t="s">
        <v>3973</v>
      </c>
      <c r="E4618" t="s">
        <v>20</v>
      </c>
      <c r="F4618" t="b">
        <v>0</v>
      </c>
      <c r="G4618" t="s">
        <v>27</v>
      </c>
      <c r="H4618" s="4">
        <v>45716.794525462959</v>
      </c>
      <c r="I4618" t="b">
        <v>0</v>
      </c>
      <c r="J4618" t="b">
        <v>1</v>
      </c>
      <c r="K4618" t="s">
        <v>24</v>
      </c>
      <c r="L4618" t="s">
        <v>22</v>
      </c>
      <c r="M4618">
        <v>155500</v>
      </c>
      <c r="O4618" t="s">
        <v>1920</v>
      </c>
      <c r="P4618" t="s">
        <v>8198</v>
      </c>
    </row>
    <row r="4619" spans="1:16" x14ac:dyDescent="0.55000000000000004">
      <c r="A4619" t="s">
        <v>25</v>
      </c>
      <c r="B4619" t="s">
        <v>8199</v>
      </c>
      <c r="C4619" t="s">
        <v>985</v>
      </c>
      <c r="D4619" t="s">
        <v>3973</v>
      </c>
      <c r="E4619" t="s">
        <v>51</v>
      </c>
      <c r="F4619" t="b">
        <v>0</v>
      </c>
      <c r="G4619" t="s">
        <v>27</v>
      </c>
      <c r="H4619" s="4">
        <v>45716.833414351851</v>
      </c>
      <c r="I4619" t="b">
        <v>0</v>
      </c>
      <c r="J4619" t="b">
        <v>0</v>
      </c>
      <c r="K4619" t="s">
        <v>24</v>
      </c>
      <c r="L4619" t="s">
        <v>36</v>
      </c>
      <c r="N4619">
        <v>75.5</v>
      </c>
      <c r="O4619" t="s">
        <v>1392</v>
      </c>
      <c r="P4619" t="s">
        <v>2754</v>
      </c>
    </row>
    <row r="4620" spans="1:16" x14ac:dyDescent="0.55000000000000004">
      <c r="A4620" t="s">
        <v>0</v>
      </c>
      <c r="B4620" t="s">
        <v>616</v>
      </c>
      <c r="C4620" t="s">
        <v>151</v>
      </c>
      <c r="D4620" t="s">
        <v>3973</v>
      </c>
      <c r="E4620" t="s">
        <v>20</v>
      </c>
      <c r="F4620" t="b">
        <v>0</v>
      </c>
      <c r="G4620" t="s">
        <v>30</v>
      </c>
      <c r="H4620" s="4">
        <v>45716.834305555552</v>
      </c>
      <c r="I4620" t="b">
        <v>1</v>
      </c>
      <c r="J4620" t="b">
        <v>1</v>
      </c>
      <c r="K4620" t="s">
        <v>24</v>
      </c>
      <c r="L4620" t="s">
        <v>36</v>
      </c>
      <c r="N4620">
        <v>50.889999389648438</v>
      </c>
      <c r="O4620" t="s">
        <v>96</v>
      </c>
      <c r="P4620" t="s">
        <v>8158</v>
      </c>
    </row>
    <row r="4621" spans="1:16" x14ac:dyDescent="0.55000000000000004">
      <c r="A4621" t="s">
        <v>2</v>
      </c>
      <c r="B4621" t="s">
        <v>8200</v>
      </c>
      <c r="C4621" t="s">
        <v>114</v>
      </c>
      <c r="D4621" t="s">
        <v>3973</v>
      </c>
      <c r="E4621" t="s">
        <v>20</v>
      </c>
      <c r="F4621" t="b">
        <v>0</v>
      </c>
      <c r="G4621" t="s">
        <v>27</v>
      </c>
      <c r="H4621" s="4">
        <v>45716.836111111108</v>
      </c>
      <c r="I4621" t="b">
        <v>0</v>
      </c>
      <c r="J4621" t="b">
        <v>1</v>
      </c>
      <c r="K4621" t="s">
        <v>24</v>
      </c>
      <c r="L4621" t="s">
        <v>22</v>
      </c>
      <c r="M4621">
        <v>166370</v>
      </c>
      <c r="O4621" t="s">
        <v>43</v>
      </c>
      <c r="P4621" t="s">
        <v>8201</v>
      </c>
    </row>
    <row r="4622" spans="1:16" x14ac:dyDescent="0.55000000000000004">
      <c r="A4622" t="s">
        <v>1</v>
      </c>
      <c r="B4622" t="s">
        <v>8202</v>
      </c>
      <c r="C4622" t="s">
        <v>82</v>
      </c>
      <c r="D4622" t="s">
        <v>3973</v>
      </c>
      <c r="E4622" t="s">
        <v>20</v>
      </c>
      <c r="F4622" t="b">
        <v>0</v>
      </c>
      <c r="G4622" t="s">
        <v>41</v>
      </c>
      <c r="H4622" s="4">
        <v>45716.836539351847</v>
      </c>
      <c r="I4622" t="b">
        <v>0</v>
      </c>
      <c r="J4622" t="b">
        <v>1</v>
      </c>
      <c r="K4622" t="s">
        <v>24</v>
      </c>
      <c r="L4622" t="s">
        <v>22</v>
      </c>
      <c r="M4622">
        <v>160000</v>
      </c>
      <c r="O4622" t="s">
        <v>8203</v>
      </c>
      <c r="P4622" t="s">
        <v>8204</v>
      </c>
    </row>
    <row r="4623" spans="1:16" x14ac:dyDescent="0.55000000000000004">
      <c r="A4623" t="s">
        <v>0</v>
      </c>
      <c r="B4623" t="s">
        <v>8205</v>
      </c>
      <c r="C4623" t="s">
        <v>376</v>
      </c>
      <c r="D4623" t="s">
        <v>2208</v>
      </c>
      <c r="E4623" t="s">
        <v>20</v>
      </c>
      <c r="F4623" t="b">
        <v>0</v>
      </c>
      <c r="G4623" t="s">
        <v>23</v>
      </c>
      <c r="H4623" s="4">
        <v>45716.8671412037</v>
      </c>
      <c r="I4623" t="b">
        <v>0</v>
      </c>
      <c r="J4623" t="b">
        <v>1</v>
      </c>
      <c r="K4623" t="s">
        <v>24</v>
      </c>
      <c r="L4623" t="s">
        <v>22</v>
      </c>
      <c r="M4623">
        <v>97091</v>
      </c>
      <c r="O4623" t="s">
        <v>3474</v>
      </c>
      <c r="P4623" t="s">
        <v>8206</v>
      </c>
    </row>
    <row r="4624" spans="1:16" x14ac:dyDescent="0.55000000000000004">
      <c r="A4624" t="s">
        <v>0</v>
      </c>
      <c r="B4624" t="s">
        <v>8207</v>
      </c>
      <c r="C4624" t="s">
        <v>5358</v>
      </c>
      <c r="D4624" t="s">
        <v>3828</v>
      </c>
      <c r="E4624" t="s">
        <v>219</v>
      </c>
      <c r="F4624" t="b">
        <v>0</v>
      </c>
      <c r="G4624" t="s">
        <v>27</v>
      </c>
      <c r="H4624" s="4">
        <v>45716.875057870369</v>
      </c>
      <c r="I4624" t="b">
        <v>1</v>
      </c>
      <c r="J4624" t="b">
        <v>1</v>
      </c>
      <c r="K4624" t="s">
        <v>24</v>
      </c>
      <c r="L4624" t="s">
        <v>36</v>
      </c>
      <c r="N4624">
        <v>26.494998931884769</v>
      </c>
      <c r="O4624" t="s">
        <v>8208</v>
      </c>
      <c r="P4624" t="s">
        <v>1702</v>
      </c>
    </row>
    <row r="4625" spans="1:16" x14ac:dyDescent="0.55000000000000004">
      <c r="A4625" t="s">
        <v>25</v>
      </c>
      <c r="B4625" t="s">
        <v>8209</v>
      </c>
      <c r="C4625" t="s">
        <v>92</v>
      </c>
      <c r="D4625" t="s">
        <v>3973</v>
      </c>
      <c r="E4625" t="s">
        <v>20</v>
      </c>
      <c r="F4625" t="b">
        <v>0</v>
      </c>
      <c r="G4625" t="s">
        <v>30</v>
      </c>
      <c r="H4625" s="4">
        <v>45716.876064814824</v>
      </c>
      <c r="I4625" t="b">
        <v>0</v>
      </c>
      <c r="J4625" t="b">
        <v>1</v>
      </c>
      <c r="K4625" t="s">
        <v>24</v>
      </c>
      <c r="L4625" t="s">
        <v>22</v>
      </c>
      <c r="M4625">
        <v>98950</v>
      </c>
      <c r="O4625" t="s">
        <v>1906</v>
      </c>
      <c r="P4625" t="s">
        <v>8210</v>
      </c>
    </row>
    <row r="4626" spans="1:16" x14ac:dyDescent="0.55000000000000004">
      <c r="A4626" t="s">
        <v>1</v>
      </c>
      <c r="B4626" t="s">
        <v>8211</v>
      </c>
      <c r="C4626" t="s">
        <v>945</v>
      </c>
      <c r="D4626" t="s">
        <v>3973</v>
      </c>
      <c r="E4626" t="s">
        <v>20</v>
      </c>
      <c r="F4626" t="b">
        <v>0</v>
      </c>
      <c r="G4626" t="s">
        <v>30</v>
      </c>
      <c r="H4626" s="4">
        <v>45716.876168981478</v>
      </c>
      <c r="I4626" t="b">
        <v>0</v>
      </c>
      <c r="J4626" t="b">
        <v>1</v>
      </c>
      <c r="K4626" t="s">
        <v>24</v>
      </c>
      <c r="L4626" t="s">
        <v>22</v>
      </c>
      <c r="M4626">
        <v>120000</v>
      </c>
      <c r="O4626" t="s">
        <v>8212</v>
      </c>
      <c r="P4626" t="s">
        <v>193</v>
      </c>
    </row>
    <row r="4627" spans="1:16" x14ac:dyDescent="0.55000000000000004">
      <c r="A4627" t="s">
        <v>25</v>
      </c>
      <c r="B4627" t="s">
        <v>8213</v>
      </c>
      <c r="C4627" t="s">
        <v>92</v>
      </c>
      <c r="D4627" t="s">
        <v>3973</v>
      </c>
      <c r="E4627" t="s">
        <v>20</v>
      </c>
      <c r="F4627" t="b">
        <v>0</v>
      </c>
      <c r="G4627" t="s">
        <v>30</v>
      </c>
      <c r="H4627" s="4">
        <v>45716.876192129632</v>
      </c>
      <c r="I4627" t="b">
        <v>0</v>
      </c>
      <c r="J4627" t="b">
        <v>1</v>
      </c>
      <c r="K4627" t="s">
        <v>24</v>
      </c>
      <c r="L4627" t="s">
        <v>22</v>
      </c>
      <c r="M4627">
        <v>101000</v>
      </c>
      <c r="O4627" t="s">
        <v>3028</v>
      </c>
      <c r="P4627" t="s">
        <v>943</v>
      </c>
    </row>
    <row r="4628" spans="1:16" x14ac:dyDescent="0.55000000000000004">
      <c r="A4628" t="s">
        <v>40</v>
      </c>
      <c r="B4628" t="s">
        <v>8214</v>
      </c>
      <c r="C4628" t="s">
        <v>151</v>
      </c>
      <c r="D4628" t="s">
        <v>3973</v>
      </c>
      <c r="E4628" t="s">
        <v>20</v>
      </c>
      <c r="F4628" t="b">
        <v>0</v>
      </c>
      <c r="G4628" t="s">
        <v>30</v>
      </c>
      <c r="H4628" s="4">
        <v>45716.876261574071</v>
      </c>
      <c r="I4628" t="b">
        <v>0</v>
      </c>
      <c r="J4628" t="b">
        <v>0</v>
      </c>
      <c r="K4628" t="s">
        <v>24</v>
      </c>
      <c r="L4628" t="s">
        <v>22</v>
      </c>
      <c r="M4628">
        <v>146500</v>
      </c>
      <c r="O4628" t="s">
        <v>563</v>
      </c>
      <c r="P4628" t="s">
        <v>8215</v>
      </c>
    </row>
    <row r="4629" spans="1:16" x14ac:dyDescent="0.55000000000000004">
      <c r="A4629" t="s">
        <v>1</v>
      </c>
      <c r="B4629" t="s">
        <v>8216</v>
      </c>
      <c r="C4629" t="s">
        <v>1135</v>
      </c>
      <c r="D4629" t="s">
        <v>2208</v>
      </c>
      <c r="E4629" t="s">
        <v>20</v>
      </c>
      <c r="F4629" t="b">
        <v>0</v>
      </c>
      <c r="G4629" t="s">
        <v>27</v>
      </c>
      <c r="H4629" s="4">
        <v>45716.87672453704</v>
      </c>
      <c r="I4629" t="b">
        <v>0</v>
      </c>
      <c r="J4629" t="b">
        <v>1</v>
      </c>
      <c r="K4629" t="s">
        <v>24</v>
      </c>
      <c r="L4629" t="s">
        <v>22</v>
      </c>
      <c r="M4629">
        <v>100464</v>
      </c>
      <c r="O4629" t="s">
        <v>6767</v>
      </c>
      <c r="P4629" t="s">
        <v>149</v>
      </c>
    </row>
    <row r="4630" spans="1:16" x14ac:dyDescent="0.55000000000000004">
      <c r="A4630" t="s">
        <v>139</v>
      </c>
      <c r="B4630" t="s">
        <v>8217</v>
      </c>
      <c r="C4630" t="s">
        <v>376</v>
      </c>
      <c r="D4630" t="s">
        <v>3973</v>
      </c>
      <c r="E4630" t="s">
        <v>20</v>
      </c>
      <c r="F4630" t="b">
        <v>0</v>
      </c>
      <c r="G4630" t="s">
        <v>23</v>
      </c>
      <c r="H4630" s="4">
        <v>45716.908634259264</v>
      </c>
      <c r="I4630" t="b">
        <v>0</v>
      </c>
      <c r="J4630" t="b">
        <v>0</v>
      </c>
      <c r="K4630" t="s">
        <v>24</v>
      </c>
      <c r="L4630" t="s">
        <v>22</v>
      </c>
      <c r="M4630">
        <v>80000</v>
      </c>
      <c r="O4630" t="s">
        <v>74</v>
      </c>
      <c r="P4630" t="s">
        <v>1329</v>
      </c>
    </row>
    <row r="4631" spans="1:16" x14ac:dyDescent="0.55000000000000004">
      <c r="A4631" t="s">
        <v>0</v>
      </c>
      <c r="B4631" t="s">
        <v>8218</v>
      </c>
      <c r="C4631" t="s">
        <v>628</v>
      </c>
      <c r="D4631" t="s">
        <v>3828</v>
      </c>
      <c r="E4631" t="s">
        <v>828</v>
      </c>
      <c r="F4631" t="b">
        <v>0</v>
      </c>
      <c r="G4631" t="s">
        <v>27</v>
      </c>
      <c r="H4631" s="4">
        <v>45716.916701388887</v>
      </c>
      <c r="I4631" t="b">
        <v>0</v>
      </c>
      <c r="J4631" t="b">
        <v>0</v>
      </c>
      <c r="K4631" t="s">
        <v>24</v>
      </c>
      <c r="L4631" t="s">
        <v>36</v>
      </c>
      <c r="N4631">
        <v>23</v>
      </c>
      <c r="O4631" t="s">
        <v>8219</v>
      </c>
      <c r="P4631" t="s">
        <v>8220</v>
      </c>
    </row>
    <row r="4632" spans="1:16" x14ac:dyDescent="0.55000000000000004">
      <c r="A4632" t="s">
        <v>0</v>
      </c>
      <c r="B4632" t="s">
        <v>8221</v>
      </c>
      <c r="C4632" t="s">
        <v>559</v>
      </c>
      <c r="D4632" t="s">
        <v>3957</v>
      </c>
      <c r="E4632" t="s">
        <v>34</v>
      </c>
      <c r="F4632" t="b">
        <v>0</v>
      </c>
      <c r="G4632" t="s">
        <v>27</v>
      </c>
      <c r="H4632" s="4">
        <v>45716.916724537034</v>
      </c>
      <c r="I4632" t="b">
        <v>0</v>
      </c>
      <c r="J4632" t="b">
        <v>0</v>
      </c>
      <c r="K4632" t="s">
        <v>24</v>
      </c>
      <c r="L4632" t="s">
        <v>36</v>
      </c>
      <c r="N4632">
        <v>20.670000076293949</v>
      </c>
      <c r="O4632" t="s">
        <v>2485</v>
      </c>
    </row>
    <row r="4633" spans="1:16" x14ac:dyDescent="0.55000000000000004">
      <c r="A4633" t="s">
        <v>0</v>
      </c>
      <c r="B4633" t="s">
        <v>7514</v>
      </c>
      <c r="C4633" t="s">
        <v>82</v>
      </c>
      <c r="D4633" t="s">
        <v>3973</v>
      </c>
      <c r="E4633" t="s">
        <v>105</v>
      </c>
      <c r="F4633" t="b">
        <v>0</v>
      </c>
      <c r="G4633" t="s">
        <v>27</v>
      </c>
      <c r="H4633" s="4">
        <v>45716.916770833333</v>
      </c>
      <c r="I4633" t="b">
        <v>0</v>
      </c>
      <c r="J4633" t="b">
        <v>0</v>
      </c>
      <c r="K4633" t="s">
        <v>24</v>
      </c>
      <c r="L4633" t="s">
        <v>36</v>
      </c>
      <c r="N4633">
        <v>15.25</v>
      </c>
      <c r="O4633" t="s">
        <v>7515</v>
      </c>
    </row>
    <row r="4634" spans="1:16" x14ac:dyDescent="0.55000000000000004">
      <c r="A4634" t="s">
        <v>0</v>
      </c>
      <c r="B4634" t="s">
        <v>1821</v>
      </c>
      <c r="C4634" t="s">
        <v>4750</v>
      </c>
      <c r="D4634" t="s">
        <v>3973</v>
      </c>
      <c r="E4634" t="s">
        <v>51</v>
      </c>
      <c r="F4634" t="b">
        <v>0</v>
      </c>
      <c r="G4634" t="s">
        <v>41</v>
      </c>
      <c r="H4634" s="4">
        <v>45716.917048611111</v>
      </c>
      <c r="I4634" t="b">
        <v>0</v>
      </c>
      <c r="J4634" t="b">
        <v>0</v>
      </c>
      <c r="K4634" t="s">
        <v>24</v>
      </c>
      <c r="L4634" t="s">
        <v>36</v>
      </c>
      <c r="N4634">
        <v>35.5</v>
      </c>
      <c r="O4634" t="s">
        <v>8222</v>
      </c>
      <c r="P4634" t="s">
        <v>8223</v>
      </c>
    </row>
    <row r="4635" spans="1:16" x14ac:dyDescent="0.55000000000000004">
      <c r="A4635" t="s">
        <v>1</v>
      </c>
      <c r="B4635" t="s">
        <v>5820</v>
      </c>
      <c r="C4635" t="s">
        <v>292</v>
      </c>
      <c r="D4635" t="s">
        <v>3973</v>
      </c>
      <c r="E4635" t="s">
        <v>20</v>
      </c>
      <c r="F4635" t="b">
        <v>0</v>
      </c>
      <c r="G4635" t="s">
        <v>30</v>
      </c>
      <c r="H4635" s="4">
        <v>45716.917893518519</v>
      </c>
      <c r="I4635" t="b">
        <v>0</v>
      </c>
      <c r="J4635" t="b">
        <v>0</v>
      </c>
      <c r="K4635" t="s">
        <v>24</v>
      </c>
      <c r="L4635" t="s">
        <v>22</v>
      </c>
      <c r="M4635">
        <v>157500</v>
      </c>
      <c r="O4635" t="s">
        <v>1595</v>
      </c>
      <c r="P4635" t="s">
        <v>8224</v>
      </c>
    </row>
    <row r="4636" spans="1:16" x14ac:dyDescent="0.55000000000000004">
      <c r="A4636" t="s">
        <v>25</v>
      </c>
      <c r="B4636" t="s">
        <v>8225</v>
      </c>
      <c r="C4636" t="s">
        <v>122</v>
      </c>
      <c r="D4636" t="s">
        <v>3973</v>
      </c>
      <c r="E4636" t="s">
        <v>20</v>
      </c>
      <c r="F4636" t="b">
        <v>0</v>
      </c>
      <c r="G4636" t="s">
        <v>52</v>
      </c>
      <c r="H4636" s="4">
        <v>45716.918124999997</v>
      </c>
      <c r="I4636" t="b">
        <v>1</v>
      </c>
      <c r="J4636" t="b">
        <v>0</v>
      </c>
      <c r="K4636" t="s">
        <v>24</v>
      </c>
      <c r="L4636" t="s">
        <v>22</v>
      </c>
      <c r="M4636">
        <v>112116</v>
      </c>
      <c r="O4636" t="s">
        <v>554</v>
      </c>
      <c r="P4636" t="s">
        <v>8226</v>
      </c>
    </row>
    <row r="4637" spans="1:16" x14ac:dyDescent="0.55000000000000004">
      <c r="A4637" t="s">
        <v>1</v>
      </c>
      <c r="B4637" t="s">
        <v>4047</v>
      </c>
      <c r="C4637" t="s">
        <v>8227</v>
      </c>
      <c r="D4637" t="s">
        <v>3957</v>
      </c>
      <c r="E4637" t="s">
        <v>34</v>
      </c>
      <c r="F4637" t="b">
        <v>0</v>
      </c>
      <c r="G4637" t="s">
        <v>27</v>
      </c>
      <c r="H4637" s="4">
        <v>45716.918391203697</v>
      </c>
      <c r="I4637" t="b">
        <v>0</v>
      </c>
      <c r="J4637" t="b">
        <v>1</v>
      </c>
      <c r="K4637" t="s">
        <v>24</v>
      </c>
      <c r="L4637" t="s">
        <v>36</v>
      </c>
      <c r="N4637">
        <v>37.514999389648438</v>
      </c>
      <c r="O4637" t="s">
        <v>800</v>
      </c>
      <c r="P4637" t="s">
        <v>4046</v>
      </c>
    </row>
    <row r="4638" spans="1:16" x14ac:dyDescent="0.55000000000000004">
      <c r="A4638" t="s">
        <v>19</v>
      </c>
      <c r="B4638" t="s">
        <v>4737</v>
      </c>
      <c r="C4638" t="s">
        <v>8228</v>
      </c>
      <c r="D4638" t="s">
        <v>3957</v>
      </c>
      <c r="E4638" t="s">
        <v>34</v>
      </c>
      <c r="F4638" t="b">
        <v>0</v>
      </c>
      <c r="G4638" t="s">
        <v>30</v>
      </c>
      <c r="H4638" s="4">
        <v>45716.919074074067</v>
      </c>
      <c r="I4638" t="b">
        <v>0</v>
      </c>
      <c r="J4638" t="b">
        <v>1</v>
      </c>
      <c r="K4638" t="s">
        <v>24</v>
      </c>
      <c r="L4638" t="s">
        <v>36</v>
      </c>
      <c r="N4638">
        <v>30.954998016357418</v>
      </c>
      <c r="O4638" t="s">
        <v>800</v>
      </c>
      <c r="P4638" t="s">
        <v>4046</v>
      </c>
    </row>
    <row r="4639" spans="1:16" x14ac:dyDescent="0.55000000000000004">
      <c r="A4639" t="s">
        <v>2</v>
      </c>
      <c r="B4639" t="s">
        <v>8229</v>
      </c>
      <c r="C4639" t="s">
        <v>44</v>
      </c>
      <c r="D4639" t="s">
        <v>3973</v>
      </c>
      <c r="E4639" t="s">
        <v>20</v>
      </c>
      <c r="F4639" t="b">
        <v>0</v>
      </c>
      <c r="G4639" t="s">
        <v>27</v>
      </c>
      <c r="H4639" s="4">
        <v>45716.919571759259</v>
      </c>
      <c r="I4639" t="b">
        <v>0</v>
      </c>
      <c r="J4639" t="b">
        <v>0</v>
      </c>
      <c r="K4639" t="s">
        <v>24</v>
      </c>
      <c r="L4639" t="s">
        <v>22</v>
      </c>
      <c r="M4639">
        <v>195000</v>
      </c>
      <c r="O4639" t="s">
        <v>8230</v>
      </c>
      <c r="P4639" t="s">
        <v>338</v>
      </c>
    </row>
    <row r="4640" spans="1:16" x14ac:dyDescent="0.55000000000000004">
      <c r="A4640" t="s">
        <v>1</v>
      </c>
      <c r="B4640" t="s">
        <v>8231</v>
      </c>
      <c r="C4640" t="s">
        <v>2236</v>
      </c>
      <c r="D4640" t="s">
        <v>3973</v>
      </c>
      <c r="E4640" t="s">
        <v>20</v>
      </c>
      <c r="F4640" t="b">
        <v>0</v>
      </c>
      <c r="G4640" t="s">
        <v>27</v>
      </c>
      <c r="H4640" s="4">
        <v>45716.958414351851</v>
      </c>
      <c r="I4640" t="b">
        <v>0</v>
      </c>
      <c r="J4640" t="b">
        <v>0</v>
      </c>
      <c r="K4640" t="s">
        <v>24</v>
      </c>
      <c r="L4640" t="s">
        <v>22</v>
      </c>
      <c r="M4640">
        <v>115130.859375</v>
      </c>
      <c r="O4640" t="s">
        <v>8232</v>
      </c>
      <c r="P4640" t="s">
        <v>1258</v>
      </c>
    </row>
    <row r="4641" spans="1:16" x14ac:dyDescent="0.55000000000000004">
      <c r="A4641" t="s">
        <v>2</v>
      </c>
      <c r="B4641" t="s">
        <v>8233</v>
      </c>
      <c r="C4641" t="s">
        <v>172</v>
      </c>
      <c r="D4641" t="s">
        <v>3973</v>
      </c>
      <c r="E4641" t="s">
        <v>20</v>
      </c>
      <c r="F4641" t="b">
        <v>0</v>
      </c>
      <c r="G4641" t="s">
        <v>27</v>
      </c>
      <c r="H4641" s="4">
        <v>45716.961076388892</v>
      </c>
      <c r="I4641" t="b">
        <v>0</v>
      </c>
      <c r="J4641" t="b">
        <v>1</v>
      </c>
      <c r="K4641" t="s">
        <v>24</v>
      </c>
      <c r="L4641" t="s">
        <v>22</v>
      </c>
      <c r="M4641">
        <v>172500</v>
      </c>
      <c r="O4641" t="s">
        <v>444</v>
      </c>
      <c r="P4641" t="s">
        <v>8234</v>
      </c>
    </row>
    <row r="4642" spans="1:16" x14ac:dyDescent="0.55000000000000004">
      <c r="A4642" t="s">
        <v>0</v>
      </c>
      <c r="B4642" t="s">
        <v>8235</v>
      </c>
      <c r="C4642" t="s">
        <v>8236</v>
      </c>
      <c r="D4642" t="s">
        <v>5123</v>
      </c>
      <c r="E4642" t="s">
        <v>20</v>
      </c>
      <c r="F4642" t="b">
        <v>0</v>
      </c>
      <c r="G4642" t="s">
        <v>23</v>
      </c>
      <c r="H4642" s="4">
        <v>45716.991967592592</v>
      </c>
      <c r="I4642" t="b">
        <v>0</v>
      </c>
      <c r="J4642" t="b">
        <v>0</v>
      </c>
      <c r="K4642" t="s">
        <v>24</v>
      </c>
      <c r="L4642" t="s">
        <v>22</v>
      </c>
      <c r="M4642">
        <v>115900</v>
      </c>
      <c r="O4642" t="s">
        <v>563</v>
      </c>
      <c r="P4642" t="s">
        <v>8237</v>
      </c>
    </row>
    <row r="4643" spans="1:16" x14ac:dyDescent="0.55000000000000004">
      <c r="A4643" t="s">
        <v>0</v>
      </c>
      <c r="B4643" t="s">
        <v>2356</v>
      </c>
      <c r="C4643" t="s">
        <v>306</v>
      </c>
      <c r="D4643" t="s">
        <v>3973</v>
      </c>
      <c r="E4643" t="s">
        <v>20</v>
      </c>
      <c r="F4643" t="b">
        <v>0</v>
      </c>
      <c r="G4643" t="s">
        <v>27</v>
      </c>
      <c r="H4643" s="4">
        <v>45717.000104166669</v>
      </c>
      <c r="I4643" t="b">
        <v>0</v>
      </c>
      <c r="J4643" t="b">
        <v>1</v>
      </c>
      <c r="K4643" t="s">
        <v>24</v>
      </c>
      <c r="L4643" t="s">
        <v>36</v>
      </c>
      <c r="N4643">
        <v>25.060001373291019</v>
      </c>
      <c r="O4643" t="s">
        <v>2225</v>
      </c>
      <c r="P4643" t="s">
        <v>8238</v>
      </c>
    </row>
    <row r="4644" spans="1:16" x14ac:dyDescent="0.55000000000000004">
      <c r="A4644" t="s">
        <v>139</v>
      </c>
      <c r="B4644" t="s">
        <v>8239</v>
      </c>
      <c r="C4644" t="s">
        <v>780</v>
      </c>
      <c r="D4644" t="s">
        <v>3973</v>
      </c>
      <c r="E4644" t="s">
        <v>20</v>
      </c>
      <c r="F4644" t="b">
        <v>0</v>
      </c>
      <c r="G4644" t="s">
        <v>27</v>
      </c>
      <c r="H4644" s="4">
        <v>45717.000185185178</v>
      </c>
      <c r="I4644" t="b">
        <v>0</v>
      </c>
      <c r="J4644" t="b">
        <v>1</v>
      </c>
      <c r="K4644" t="s">
        <v>24</v>
      </c>
      <c r="L4644" t="s">
        <v>22</v>
      </c>
      <c r="M4644">
        <v>115000</v>
      </c>
      <c r="O4644" t="s">
        <v>1491</v>
      </c>
      <c r="P4644" t="s">
        <v>2146</v>
      </c>
    </row>
    <row r="4645" spans="1:16" x14ac:dyDescent="0.55000000000000004">
      <c r="A4645" t="s">
        <v>139</v>
      </c>
      <c r="B4645" t="s">
        <v>2415</v>
      </c>
      <c r="C4645" t="s">
        <v>1077</v>
      </c>
      <c r="D4645" t="s">
        <v>3973</v>
      </c>
      <c r="E4645" t="s">
        <v>51</v>
      </c>
      <c r="F4645" t="b">
        <v>0</v>
      </c>
      <c r="G4645" t="s">
        <v>41</v>
      </c>
      <c r="H4645" s="4">
        <v>45717.000405092593</v>
      </c>
      <c r="I4645" t="b">
        <v>0</v>
      </c>
      <c r="J4645" t="b">
        <v>0</v>
      </c>
      <c r="K4645" t="s">
        <v>24</v>
      </c>
      <c r="L4645" t="s">
        <v>36</v>
      </c>
      <c r="N4645">
        <v>70</v>
      </c>
      <c r="O4645" t="s">
        <v>1837</v>
      </c>
      <c r="P4645" t="s">
        <v>138</v>
      </c>
    </row>
    <row r="4646" spans="1:16" x14ac:dyDescent="0.55000000000000004">
      <c r="A4646" t="s">
        <v>0</v>
      </c>
      <c r="B4646" t="s">
        <v>1248</v>
      </c>
      <c r="C4646" t="s">
        <v>3300</v>
      </c>
      <c r="D4646" t="s">
        <v>5123</v>
      </c>
      <c r="E4646" t="s">
        <v>20</v>
      </c>
      <c r="F4646" t="b">
        <v>0</v>
      </c>
      <c r="G4646" t="s">
        <v>41</v>
      </c>
      <c r="H4646" s="4">
        <v>45717.000416666669</v>
      </c>
      <c r="I4646" t="b">
        <v>0</v>
      </c>
      <c r="J4646" t="b">
        <v>1</v>
      </c>
      <c r="K4646" t="s">
        <v>24</v>
      </c>
      <c r="L4646" t="s">
        <v>22</v>
      </c>
      <c r="M4646">
        <v>73050</v>
      </c>
      <c r="O4646" t="s">
        <v>8240</v>
      </c>
      <c r="P4646" t="s">
        <v>100</v>
      </c>
    </row>
    <row r="4647" spans="1:16" x14ac:dyDescent="0.55000000000000004">
      <c r="A4647" t="s">
        <v>0</v>
      </c>
      <c r="B4647" t="s">
        <v>8241</v>
      </c>
      <c r="C4647" t="s">
        <v>7555</v>
      </c>
      <c r="D4647" t="s">
        <v>5123</v>
      </c>
      <c r="E4647" t="s">
        <v>20</v>
      </c>
      <c r="F4647" t="b">
        <v>0</v>
      </c>
      <c r="G4647" t="s">
        <v>30</v>
      </c>
      <c r="H4647" s="4">
        <v>45717.001192129632</v>
      </c>
      <c r="I4647" t="b">
        <v>0</v>
      </c>
      <c r="J4647" t="b">
        <v>1</v>
      </c>
      <c r="K4647" t="s">
        <v>24</v>
      </c>
      <c r="L4647" t="s">
        <v>22</v>
      </c>
      <c r="M4647">
        <v>162500</v>
      </c>
      <c r="O4647" t="s">
        <v>59</v>
      </c>
      <c r="P4647" t="s">
        <v>8242</v>
      </c>
    </row>
    <row r="4648" spans="1:16" x14ac:dyDescent="0.55000000000000004">
      <c r="A4648" t="s">
        <v>0</v>
      </c>
      <c r="B4648" t="s">
        <v>8243</v>
      </c>
      <c r="C4648" t="s">
        <v>1534</v>
      </c>
      <c r="D4648" t="s">
        <v>5123</v>
      </c>
      <c r="E4648" t="s">
        <v>20</v>
      </c>
      <c r="F4648" t="b">
        <v>0</v>
      </c>
      <c r="G4648" t="s">
        <v>30</v>
      </c>
      <c r="H4648" s="4">
        <v>45717.001238425917</v>
      </c>
      <c r="I4648" t="b">
        <v>0</v>
      </c>
      <c r="J4648" t="b">
        <v>1</v>
      </c>
      <c r="K4648" t="s">
        <v>24</v>
      </c>
      <c r="L4648" t="s">
        <v>22</v>
      </c>
      <c r="M4648">
        <v>157200</v>
      </c>
      <c r="O4648" t="s">
        <v>402</v>
      </c>
      <c r="P4648" t="s">
        <v>2091</v>
      </c>
    </row>
    <row r="4649" spans="1:16" x14ac:dyDescent="0.55000000000000004">
      <c r="A4649" t="s">
        <v>0</v>
      </c>
      <c r="B4649" t="s">
        <v>8244</v>
      </c>
      <c r="C4649" t="s">
        <v>1534</v>
      </c>
      <c r="D4649" t="s">
        <v>5123</v>
      </c>
      <c r="E4649" t="s">
        <v>20</v>
      </c>
      <c r="F4649" t="b">
        <v>0</v>
      </c>
      <c r="G4649" t="s">
        <v>30</v>
      </c>
      <c r="H4649" s="4">
        <v>45717.001261574071</v>
      </c>
      <c r="I4649" t="b">
        <v>0</v>
      </c>
      <c r="J4649" t="b">
        <v>1</v>
      </c>
      <c r="K4649" t="s">
        <v>24</v>
      </c>
      <c r="L4649" t="s">
        <v>22</v>
      </c>
      <c r="M4649">
        <v>143400</v>
      </c>
      <c r="O4649" t="s">
        <v>402</v>
      </c>
      <c r="P4649" t="s">
        <v>1938</v>
      </c>
    </row>
    <row r="4650" spans="1:16" x14ac:dyDescent="0.55000000000000004">
      <c r="A4650" t="s">
        <v>1</v>
      </c>
      <c r="B4650" t="s">
        <v>5780</v>
      </c>
      <c r="C4650" t="s">
        <v>7555</v>
      </c>
      <c r="D4650" t="s">
        <v>5123</v>
      </c>
      <c r="E4650" t="s">
        <v>20</v>
      </c>
      <c r="F4650" t="b">
        <v>0</v>
      </c>
      <c r="G4650" t="s">
        <v>30</v>
      </c>
      <c r="H4650" s="4">
        <v>45717.002418981479</v>
      </c>
      <c r="I4650" t="b">
        <v>0</v>
      </c>
      <c r="J4650" t="b">
        <v>1</v>
      </c>
      <c r="K4650" t="s">
        <v>24</v>
      </c>
      <c r="L4650" t="s">
        <v>22</v>
      </c>
      <c r="M4650">
        <v>198500</v>
      </c>
      <c r="O4650" t="s">
        <v>59</v>
      </c>
      <c r="P4650" t="s">
        <v>7556</v>
      </c>
    </row>
    <row r="4651" spans="1:16" x14ac:dyDescent="0.55000000000000004">
      <c r="A4651" t="s">
        <v>1</v>
      </c>
      <c r="B4651" t="s">
        <v>8245</v>
      </c>
      <c r="C4651" t="s">
        <v>7555</v>
      </c>
      <c r="D4651" t="s">
        <v>5123</v>
      </c>
      <c r="E4651" t="s">
        <v>20</v>
      </c>
      <c r="F4651" t="b">
        <v>0</v>
      </c>
      <c r="G4651" t="s">
        <v>30</v>
      </c>
      <c r="H4651" s="4">
        <v>45717.002430555563</v>
      </c>
      <c r="I4651" t="b">
        <v>0</v>
      </c>
      <c r="J4651" t="b">
        <v>1</v>
      </c>
      <c r="K4651" t="s">
        <v>24</v>
      </c>
      <c r="L4651" t="s">
        <v>22</v>
      </c>
      <c r="M4651">
        <v>162500</v>
      </c>
      <c r="O4651" t="s">
        <v>59</v>
      </c>
      <c r="P4651" t="s">
        <v>2179</v>
      </c>
    </row>
    <row r="4652" spans="1:16" x14ac:dyDescent="0.55000000000000004">
      <c r="A4652" t="s">
        <v>1</v>
      </c>
      <c r="B4652" t="s">
        <v>8246</v>
      </c>
      <c r="C4652" t="s">
        <v>7555</v>
      </c>
      <c r="D4652" t="s">
        <v>5123</v>
      </c>
      <c r="E4652" t="s">
        <v>20</v>
      </c>
      <c r="F4652" t="b">
        <v>0</v>
      </c>
      <c r="G4652" t="s">
        <v>30</v>
      </c>
      <c r="H4652" s="4">
        <v>45717.002476851849</v>
      </c>
      <c r="I4652" t="b">
        <v>0</v>
      </c>
      <c r="J4652" t="b">
        <v>1</v>
      </c>
      <c r="K4652" t="s">
        <v>24</v>
      </c>
      <c r="L4652" t="s">
        <v>22</v>
      </c>
      <c r="M4652">
        <v>208500</v>
      </c>
      <c r="O4652" t="s">
        <v>59</v>
      </c>
      <c r="P4652" t="s">
        <v>2179</v>
      </c>
    </row>
    <row r="4653" spans="1:16" x14ac:dyDescent="0.55000000000000004">
      <c r="A4653" t="s">
        <v>1</v>
      </c>
      <c r="B4653" t="s">
        <v>370</v>
      </c>
      <c r="C4653" t="s">
        <v>1179</v>
      </c>
      <c r="D4653" t="s">
        <v>5123</v>
      </c>
      <c r="E4653" t="s">
        <v>20</v>
      </c>
      <c r="F4653" t="b">
        <v>0</v>
      </c>
      <c r="G4653" t="s">
        <v>52</v>
      </c>
      <c r="H4653" s="4">
        <v>45717.002627314818</v>
      </c>
      <c r="I4653" t="b">
        <v>0</v>
      </c>
      <c r="J4653" t="b">
        <v>1</v>
      </c>
      <c r="K4653" t="s">
        <v>24</v>
      </c>
      <c r="L4653" t="s">
        <v>22</v>
      </c>
      <c r="M4653">
        <v>123800</v>
      </c>
      <c r="O4653" t="s">
        <v>173</v>
      </c>
      <c r="P4653" t="s">
        <v>149</v>
      </c>
    </row>
    <row r="4654" spans="1:16" x14ac:dyDescent="0.55000000000000004">
      <c r="A4654" t="s">
        <v>40</v>
      </c>
      <c r="B4654" t="s">
        <v>1583</v>
      </c>
      <c r="C4654" t="s">
        <v>44</v>
      </c>
      <c r="D4654" t="s">
        <v>3973</v>
      </c>
      <c r="E4654" t="s">
        <v>20</v>
      </c>
      <c r="F4654" t="b">
        <v>0</v>
      </c>
      <c r="G4654" t="s">
        <v>27</v>
      </c>
      <c r="H4654" s="4">
        <v>45717.002812500003</v>
      </c>
      <c r="I4654" t="b">
        <v>0</v>
      </c>
      <c r="J4654" t="b">
        <v>1</v>
      </c>
      <c r="K4654" t="s">
        <v>24</v>
      </c>
      <c r="L4654" t="s">
        <v>22</v>
      </c>
      <c r="M4654">
        <v>227000</v>
      </c>
      <c r="O4654" t="s">
        <v>602</v>
      </c>
      <c r="P4654" t="s">
        <v>8247</v>
      </c>
    </row>
    <row r="4655" spans="1:16" x14ac:dyDescent="0.55000000000000004">
      <c r="A4655" t="s">
        <v>2</v>
      </c>
      <c r="B4655" t="s">
        <v>5442</v>
      </c>
      <c r="C4655" t="s">
        <v>1612</v>
      </c>
      <c r="D4655" t="s">
        <v>5123</v>
      </c>
      <c r="E4655" t="s">
        <v>20</v>
      </c>
      <c r="F4655" t="b">
        <v>0</v>
      </c>
      <c r="G4655" t="s">
        <v>27</v>
      </c>
      <c r="H4655" s="4">
        <v>45717.002858796302</v>
      </c>
      <c r="I4655" t="b">
        <v>0</v>
      </c>
      <c r="J4655" t="b">
        <v>1</v>
      </c>
      <c r="K4655" t="s">
        <v>24</v>
      </c>
      <c r="L4655" t="s">
        <v>22</v>
      </c>
      <c r="M4655">
        <v>146500</v>
      </c>
      <c r="O4655" t="s">
        <v>724</v>
      </c>
      <c r="P4655" t="s">
        <v>8248</v>
      </c>
    </row>
    <row r="4656" spans="1:16" x14ac:dyDescent="0.55000000000000004">
      <c r="A4656" t="s">
        <v>2</v>
      </c>
      <c r="B4656" t="s">
        <v>417</v>
      </c>
      <c r="C4656" t="s">
        <v>1345</v>
      </c>
      <c r="D4656" t="s">
        <v>3828</v>
      </c>
      <c r="E4656" t="s">
        <v>20</v>
      </c>
      <c r="F4656" t="b">
        <v>0</v>
      </c>
      <c r="G4656" t="s">
        <v>27</v>
      </c>
      <c r="H4656" s="4">
        <v>45717.044444444437</v>
      </c>
      <c r="I4656" t="b">
        <v>0</v>
      </c>
      <c r="J4656" t="b">
        <v>0</v>
      </c>
      <c r="K4656" t="s">
        <v>24</v>
      </c>
      <c r="L4656" t="s">
        <v>22</v>
      </c>
      <c r="M4656">
        <v>115000</v>
      </c>
      <c r="O4656" t="s">
        <v>8249</v>
      </c>
      <c r="P4656" t="s">
        <v>8250</v>
      </c>
    </row>
    <row r="4657" spans="1:16" x14ac:dyDescent="0.55000000000000004">
      <c r="A4657" t="s">
        <v>0</v>
      </c>
      <c r="B4657" t="s">
        <v>8251</v>
      </c>
      <c r="C4657" t="s">
        <v>1322</v>
      </c>
      <c r="D4657" t="s">
        <v>3973</v>
      </c>
      <c r="E4657" t="s">
        <v>20</v>
      </c>
      <c r="F4657" t="b">
        <v>0</v>
      </c>
      <c r="G4657" t="s">
        <v>41</v>
      </c>
      <c r="H4657" s="4">
        <v>45717.083715277768</v>
      </c>
      <c r="I4657" t="b">
        <v>1</v>
      </c>
      <c r="J4657" t="b">
        <v>1</v>
      </c>
      <c r="K4657" t="s">
        <v>24</v>
      </c>
      <c r="L4657" t="s">
        <v>22</v>
      </c>
      <c r="M4657">
        <v>82500</v>
      </c>
      <c r="O4657" t="s">
        <v>2371</v>
      </c>
      <c r="P4657" t="s">
        <v>67</v>
      </c>
    </row>
    <row r="4658" spans="1:16" x14ac:dyDescent="0.55000000000000004">
      <c r="A4658" t="s">
        <v>2</v>
      </c>
      <c r="B4658" t="s">
        <v>8252</v>
      </c>
      <c r="C4658" t="s">
        <v>486</v>
      </c>
      <c r="D4658" t="s">
        <v>2208</v>
      </c>
      <c r="E4658" t="s">
        <v>20</v>
      </c>
      <c r="F4658" t="b">
        <v>0</v>
      </c>
      <c r="G4658" t="s">
        <v>27</v>
      </c>
      <c r="H4658" s="4">
        <v>45717.086076388892</v>
      </c>
      <c r="I4658" t="b">
        <v>1</v>
      </c>
      <c r="J4658" t="b">
        <v>1</v>
      </c>
      <c r="K4658" t="s">
        <v>24</v>
      </c>
      <c r="L4658" t="s">
        <v>22</v>
      </c>
      <c r="M4658">
        <v>110000</v>
      </c>
      <c r="O4658" t="s">
        <v>8253</v>
      </c>
      <c r="P4658" t="s">
        <v>8254</v>
      </c>
    </row>
    <row r="4659" spans="1:16" x14ac:dyDescent="0.55000000000000004">
      <c r="A4659" t="s">
        <v>2</v>
      </c>
      <c r="B4659" t="s">
        <v>8229</v>
      </c>
      <c r="C4659" t="s">
        <v>24</v>
      </c>
      <c r="D4659" t="s">
        <v>3973</v>
      </c>
      <c r="E4659" t="s">
        <v>20</v>
      </c>
      <c r="F4659" t="b">
        <v>0</v>
      </c>
      <c r="G4659" t="s">
        <v>27</v>
      </c>
      <c r="H4659" s="4">
        <v>45717.127789351849</v>
      </c>
      <c r="I4659" t="b">
        <v>0</v>
      </c>
      <c r="J4659" t="b">
        <v>1</v>
      </c>
      <c r="K4659" t="s">
        <v>24</v>
      </c>
      <c r="L4659" t="s">
        <v>22</v>
      </c>
      <c r="M4659">
        <v>195000</v>
      </c>
      <c r="O4659" t="s">
        <v>8230</v>
      </c>
      <c r="P4659" t="s">
        <v>338</v>
      </c>
    </row>
    <row r="4660" spans="1:16" x14ac:dyDescent="0.55000000000000004">
      <c r="A4660" t="s">
        <v>0</v>
      </c>
      <c r="B4660" t="s">
        <v>3381</v>
      </c>
      <c r="C4660" t="s">
        <v>2539</v>
      </c>
      <c r="D4660" t="s">
        <v>3973</v>
      </c>
      <c r="E4660" t="s">
        <v>20</v>
      </c>
      <c r="F4660" t="b">
        <v>0</v>
      </c>
      <c r="G4660" t="s">
        <v>41</v>
      </c>
      <c r="H4660" s="4">
        <v>45717.250474537039</v>
      </c>
      <c r="I4660" t="b">
        <v>0</v>
      </c>
      <c r="J4660" t="b">
        <v>1</v>
      </c>
      <c r="K4660" t="s">
        <v>24</v>
      </c>
      <c r="L4660" t="s">
        <v>36</v>
      </c>
      <c r="N4660">
        <v>47.035003662109382</v>
      </c>
      <c r="O4660" t="s">
        <v>8255</v>
      </c>
      <c r="P4660" t="s">
        <v>8256</v>
      </c>
    </row>
    <row r="4661" spans="1:16" x14ac:dyDescent="0.55000000000000004">
      <c r="A4661" t="s">
        <v>0</v>
      </c>
      <c r="B4661" t="s">
        <v>0</v>
      </c>
      <c r="C4661" t="s">
        <v>4750</v>
      </c>
      <c r="D4661" t="s">
        <v>3973</v>
      </c>
      <c r="E4661" t="s">
        <v>51</v>
      </c>
      <c r="F4661" t="b">
        <v>0</v>
      </c>
      <c r="G4661" t="s">
        <v>41</v>
      </c>
      <c r="H4661" s="4">
        <v>45717.250474537039</v>
      </c>
      <c r="I4661" t="b">
        <v>0</v>
      </c>
      <c r="J4661" t="b">
        <v>0</v>
      </c>
      <c r="K4661" t="s">
        <v>24</v>
      </c>
      <c r="L4661" t="s">
        <v>36</v>
      </c>
      <c r="N4661">
        <v>35.5</v>
      </c>
      <c r="O4661" t="s">
        <v>8222</v>
      </c>
      <c r="P4661" t="s">
        <v>8223</v>
      </c>
    </row>
    <row r="4662" spans="1:16" x14ac:dyDescent="0.55000000000000004">
      <c r="A4662" t="s">
        <v>0</v>
      </c>
      <c r="B4662" t="s">
        <v>0</v>
      </c>
      <c r="C4662" t="s">
        <v>151</v>
      </c>
      <c r="D4662" t="s">
        <v>131</v>
      </c>
      <c r="E4662" t="s">
        <v>20</v>
      </c>
      <c r="F4662" t="b">
        <v>0</v>
      </c>
      <c r="G4662" t="s">
        <v>30</v>
      </c>
      <c r="H4662" s="4">
        <v>45717.25105324074</v>
      </c>
      <c r="I4662" t="b">
        <v>1</v>
      </c>
      <c r="J4662" t="b">
        <v>0</v>
      </c>
      <c r="K4662" t="s">
        <v>24</v>
      </c>
      <c r="L4662" t="s">
        <v>22</v>
      </c>
      <c r="M4662">
        <v>92500</v>
      </c>
      <c r="O4662" t="s">
        <v>131</v>
      </c>
    </row>
    <row r="4663" spans="1:16" x14ac:dyDescent="0.55000000000000004">
      <c r="A4663" t="s">
        <v>0</v>
      </c>
      <c r="B4663" t="s">
        <v>8257</v>
      </c>
      <c r="C4663" t="s">
        <v>151</v>
      </c>
      <c r="D4663" t="s">
        <v>3383</v>
      </c>
      <c r="E4663" t="s">
        <v>20</v>
      </c>
      <c r="F4663" t="b">
        <v>0</v>
      </c>
      <c r="G4663" t="s">
        <v>30</v>
      </c>
      <c r="H4663" s="4">
        <v>45717.25105324074</v>
      </c>
      <c r="I4663" t="b">
        <v>0</v>
      </c>
      <c r="J4663" t="b">
        <v>1</v>
      </c>
      <c r="K4663" t="s">
        <v>24</v>
      </c>
      <c r="L4663" t="s">
        <v>22</v>
      </c>
      <c r="M4663">
        <v>79968</v>
      </c>
      <c r="O4663" t="s">
        <v>7973</v>
      </c>
      <c r="P4663" t="s">
        <v>671</v>
      </c>
    </row>
    <row r="4664" spans="1:16" x14ac:dyDescent="0.55000000000000004">
      <c r="A4664" t="s">
        <v>0</v>
      </c>
      <c r="B4664" t="s">
        <v>8258</v>
      </c>
      <c r="C4664" t="s">
        <v>151</v>
      </c>
      <c r="D4664" t="s">
        <v>3973</v>
      </c>
      <c r="E4664" t="s">
        <v>20</v>
      </c>
      <c r="F4664" t="b">
        <v>0</v>
      </c>
      <c r="G4664" t="s">
        <v>30</v>
      </c>
      <c r="H4664" s="4">
        <v>45717.25105324074</v>
      </c>
      <c r="I4664" t="b">
        <v>0</v>
      </c>
      <c r="J4664" t="b">
        <v>1</v>
      </c>
      <c r="K4664" t="s">
        <v>24</v>
      </c>
      <c r="L4664" t="s">
        <v>22</v>
      </c>
      <c r="M4664">
        <v>60000</v>
      </c>
      <c r="O4664" t="s">
        <v>7605</v>
      </c>
      <c r="P4664" t="s">
        <v>8259</v>
      </c>
    </row>
    <row r="4665" spans="1:16" x14ac:dyDescent="0.55000000000000004">
      <c r="A4665" t="s">
        <v>0</v>
      </c>
      <c r="B4665" t="s">
        <v>8060</v>
      </c>
      <c r="C4665" t="s">
        <v>2458</v>
      </c>
      <c r="D4665" t="s">
        <v>8260</v>
      </c>
      <c r="E4665" t="s">
        <v>20</v>
      </c>
      <c r="F4665" t="b">
        <v>0</v>
      </c>
      <c r="G4665" t="s">
        <v>30</v>
      </c>
      <c r="H4665" s="4">
        <v>45717.25105324074</v>
      </c>
      <c r="I4665" t="b">
        <v>0</v>
      </c>
      <c r="J4665" t="b">
        <v>1</v>
      </c>
      <c r="K4665" t="s">
        <v>24</v>
      </c>
      <c r="L4665" t="s">
        <v>36</v>
      </c>
      <c r="N4665">
        <v>45</v>
      </c>
      <c r="O4665" t="s">
        <v>1051</v>
      </c>
      <c r="P4665" t="s">
        <v>709</v>
      </c>
    </row>
    <row r="4666" spans="1:16" x14ac:dyDescent="0.55000000000000004">
      <c r="A4666" t="s">
        <v>25</v>
      </c>
      <c r="B4666" t="s">
        <v>25</v>
      </c>
      <c r="C4666" t="s">
        <v>64</v>
      </c>
      <c r="D4666" t="s">
        <v>3828</v>
      </c>
      <c r="E4666" t="s">
        <v>20</v>
      </c>
      <c r="F4666" t="b">
        <v>0</v>
      </c>
      <c r="G4666" t="s">
        <v>52</v>
      </c>
      <c r="H4666" s="4">
        <v>45717.251331018517</v>
      </c>
      <c r="I4666" t="b">
        <v>0</v>
      </c>
      <c r="J4666" t="b">
        <v>1</v>
      </c>
      <c r="K4666" t="s">
        <v>24</v>
      </c>
      <c r="L4666" t="s">
        <v>22</v>
      </c>
      <c r="M4666">
        <v>115000</v>
      </c>
      <c r="O4666" t="s">
        <v>8261</v>
      </c>
      <c r="P4666" t="s">
        <v>8080</v>
      </c>
    </row>
    <row r="4667" spans="1:16" x14ac:dyDescent="0.55000000000000004">
      <c r="A4667" t="s">
        <v>0</v>
      </c>
      <c r="B4667" t="s">
        <v>8262</v>
      </c>
      <c r="C4667" t="s">
        <v>8263</v>
      </c>
      <c r="D4667" t="s">
        <v>8264</v>
      </c>
      <c r="E4667" t="s">
        <v>20</v>
      </c>
      <c r="F4667" t="b">
        <v>0</v>
      </c>
      <c r="G4667" t="s">
        <v>52</v>
      </c>
      <c r="H4667" s="4">
        <v>45717.251331018517</v>
      </c>
      <c r="I4667" t="b">
        <v>1</v>
      </c>
      <c r="J4667" t="b">
        <v>0</v>
      </c>
      <c r="K4667" t="s">
        <v>24</v>
      </c>
      <c r="L4667" t="s">
        <v>22</v>
      </c>
      <c r="M4667">
        <v>82500</v>
      </c>
      <c r="O4667" t="s">
        <v>8265</v>
      </c>
      <c r="P4667" t="s">
        <v>8266</v>
      </c>
    </row>
    <row r="4668" spans="1:16" x14ac:dyDescent="0.55000000000000004">
      <c r="A4668" t="s">
        <v>1</v>
      </c>
      <c r="B4668" t="s">
        <v>1</v>
      </c>
      <c r="C4668" t="s">
        <v>8055</v>
      </c>
      <c r="D4668" t="s">
        <v>3973</v>
      </c>
      <c r="E4668" t="s">
        <v>20</v>
      </c>
      <c r="F4668" t="b">
        <v>0</v>
      </c>
      <c r="G4668" t="s">
        <v>35</v>
      </c>
      <c r="H4668" s="4">
        <v>45717.252025462964</v>
      </c>
      <c r="I4668" t="b">
        <v>0</v>
      </c>
      <c r="J4668" t="b">
        <v>0</v>
      </c>
      <c r="K4668" t="s">
        <v>24</v>
      </c>
      <c r="L4668" t="s">
        <v>36</v>
      </c>
      <c r="N4668">
        <v>40</v>
      </c>
      <c r="O4668" t="s">
        <v>6089</v>
      </c>
    </row>
    <row r="4669" spans="1:16" x14ac:dyDescent="0.55000000000000004">
      <c r="A4669" t="s">
        <v>1</v>
      </c>
      <c r="B4669" t="s">
        <v>265</v>
      </c>
      <c r="C4669" t="s">
        <v>841</v>
      </c>
      <c r="D4669" t="s">
        <v>3973</v>
      </c>
      <c r="E4669" t="s">
        <v>20</v>
      </c>
      <c r="F4669" t="b">
        <v>0</v>
      </c>
      <c r="G4669" t="s">
        <v>30</v>
      </c>
      <c r="H4669" s="4">
        <v>45717.252060185187</v>
      </c>
      <c r="I4669" t="b">
        <v>0</v>
      </c>
      <c r="J4669" t="b">
        <v>1</v>
      </c>
      <c r="K4669" t="s">
        <v>24</v>
      </c>
      <c r="L4669" t="s">
        <v>22</v>
      </c>
      <c r="M4669">
        <v>177500</v>
      </c>
      <c r="O4669" t="s">
        <v>381</v>
      </c>
      <c r="P4669" t="s">
        <v>8267</v>
      </c>
    </row>
    <row r="4670" spans="1:16" x14ac:dyDescent="0.55000000000000004">
      <c r="A4670" t="s">
        <v>1</v>
      </c>
      <c r="B4670" t="s">
        <v>1</v>
      </c>
      <c r="C4670" t="s">
        <v>124</v>
      </c>
      <c r="D4670" t="s">
        <v>3973</v>
      </c>
      <c r="E4670" t="s">
        <v>20</v>
      </c>
      <c r="F4670" t="b">
        <v>0</v>
      </c>
      <c r="G4670" t="s">
        <v>30</v>
      </c>
      <c r="H4670" s="4">
        <v>45717.252060185187</v>
      </c>
      <c r="I4670" t="b">
        <v>0</v>
      </c>
      <c r="J4670" t="b">
        <v>0</v>
      </c>
      <c r="K4670" t="s">
        <v>24</v>
      </c>
      <c r="L4670" t="s">
        <v>36</v>
      </c>
      <c r="N4670">
        <v>58</v>
      </c>
      <c r="O4670" t="s">
        <v>6089</v>
      </c>
    </row>
    <row r="4671" spans="1:16" x14ac:dyDescent="0.55000000000000004">
      <c r="A4671" t="s">
        <v>0</v>
      </c>
      <c r="B4671" t="s">
        <v>8268</v>
      </c>
      <c r="C4671" t="s">
        <v>39</v>
      </c>
      <c r="D4671" t="s">
        <v>3973</v>
      </c>
      <c r="E4671" t="s">
        <v>20</v>
      </c>
      <c r="F4671" t="b">
        <v>1</v>
      </c>
      <c r="G4671" t="s">
        <v>148</v>
      </c>
      <c r="H4671" s="4">
        <v>45717.27480324074</v>
      </c>
      <c r="I4671" t="b">
        <v>0</v>
      </c>
      <c r="J4671" t="b">
        <v>0</v>
      </c>
      <c r="K4671" t="s">
        <v>148</v>
      </c>
      <c r="L4671" t="s">
        <v>22</v>
      </c>
      <c r="M4671">
        <v>60000</v>
      </c>
      <c r="O4671" t="s">
        <v>8269</v>
      </c>
      <c r="P4671" t="s">
        <v>2471</v>
      </c>
    </row>
    <row r="4672" spans="1:16" x14ac:dyDescent="0.55000000000000004">
      <c r="A4672" t="s">
        <v>19</v>
      </c>
      <c r="B4672" t="s">
        <v>8270</v>
      </c>
      <c r="C4672" t="s">
        <v>1365</v>
      </c>
      <c r="D4672" t="s">
        <v>3973</v>
      </c>
      <c r="E4672" t="s">
        <v>20</v>
      </c>
      <c r="F4672" t="b">
        <v>0</v>
      </c>
      <c r="G4672" t="s">
        <v>27</v>
      </c>
      <c r="H4672" s="4">
        <v>45717.291770833333</v>
      </c>
      <c r="I4672" t="b">
        <v>0</v>
      </c>
      <c r="J4672" t="b">
        <v>1</v>
      </c>
      <c r="K4672" t="s">
        <v>24</v>
      </c>
      <c r="L4672" t="s">
        <v>22</v>
      </c>
      <c r="M4672">
        <v>107563</v>
      </c>
      <c r="O4672" t="s">
        <v>8271</v>
      </c>
    </row>
    <row r="4673" spans="1:16" x14ac:dyDescent="0.55000000000000004">
      <c r="A4673" t="s">
        <v>0</v>
      </c>
      <c r="B4673" t="s">
        <v>8272</v>
      </c>
      <c r="C4673" t="s">
        <v>39</v>
      </c>
      <c r="D4673" t="s">
        <v>7658</v>
      </c>
      <c r="E4673" t="s">
        <v>20</v>
      </c>
      <c r="F4673" t="b">
        <v>1</v>
      </c>
      <c r="G4673" t="s">
        <v>1733</v>
      </c>
      <c r="H4673" s="4">
        <v>45717.300532407397</v>
      </c>
      <c r="I4673" t="b">
        <v>1</v>
      </c>
      <c r="J4673" t="b">
        <v>0</v>
      </c>
      <c r="K4673" t="s">
        <v>1733</v>
      </c>
      <c r="L4673" t="s">
        <v>22</v>
      </c>
      <c r="M4673">
        <v>70000</v>
      </c>
      <c r="O4673" t="s">
        <v>8273</v>
      </c>
      <c r="P4673" t="s">
        <v>8274</v>
      </c>
    </row>
    <row r="4674" spans="1:16" x14ac:dyDescent="0.55000000000000004">
      <c r="A4674" t="s">
        <v>0</v>
      </c>
      <c r="B4674" t="s">
        <v>785</v>
      </c>
      <c r="C4674" t="s">
        <v>1017</v>
      </c>
      <c r="D4674" t="s">
        <v>4084</v>
      </c>
      <c r="E4674" t="s">
        <v>20</v>
      </c>
      <c r="F4674" t="b">
        <v>0</v>
      </c>
      <c r="G4674" t="s">
        <v>35</v>
      </c>
      <c r="H4674" s="4">
        <v>45717.375891203701</v>
      </c>
      <c r="I4674" t="b">
        <v>0</v>
      </c>
      <c r="J4674" t="b">
        <v>0</v>
      </c>
      <c r="K4674" t="s">
        <v>24</v>
      </c>
      <c r="L4674" t="s">
        <v>22</v>
      </c>
      <c r="M4674">
        <v>100000</v>
      </c>
      <c r="O4674" t="s">
        <v>4873</v>
      </c>
      <c r="P4674" t="s">
        <v>221</v>
      </c>
    </row>
    <row r="4675" spans="1:16" x14ac:dyDescent="0.55000000000000004">
      <c r="A4675" t="s">
        <v>0</v>
      </c>
      <c r="B4675" t="s">
        <v>3807</v>
      </c>
      <c r="C4675" t="s">
        <v>1591</v>
      </c>
      <c r="D4675" t="s">
        <v>4084</v>
      </c>
      <c r="E4675" t="s">
        <v>20</v>
      </c>
      <c r="F4675" t="b">
        <v>0</v>
      </c>
      <c r="G4675" t="s">
        <v>23</v>
      </c>
      <c r="H4675" s="4">
        <v>45717.377199074072</v>
      </c>
      <c r="I4675" t="b">
        <v>0</v>
      </c>
      <c r="J4675" t="b">
        <v>0</v>
      </c>
      <c r="K4675" t="s">
        <v>24</v>
      </c>
      <c r="L4675" t="s">
        <v>22</v>
      </c>
      <c r="M4675">
        <v>70000</v>
      </c>
      <c r="O4675" t="s">
        <v>6501</v>
      </c>
      <c r="P4675" t="s">
        <v>320</v>
      </c>
    </row>
    <row r="4676" spans="1:16" x14ac:dyDescent="0.55000000000000004">
      <c r="A4676" t="s">
        <v>2</v>
      </c>
      <c r="B4676" t="s">
        <v>8275</v>
      </c>
      <c r="C4676" t="s">
        <v>823</v>
      </c>
      <c r="D4676" t="s">
        <v>3828</v>
      </c>
      <c r="E4676" t="s">
        <v>631</v>
      </c>
      <c r="F4676" t="b">
        <v>0</v>
      </c>
      <c r="G4676" t="s">
        <v>35</v>
      </c>
      <c r="H4676" s="4">
        <v>45717.378101851849</v>
      </c>
      <c r="I4676" t="b">
        <v>0</v>
      </c>
      <c r="J4676" t="b">
        <v>1</v>
      </c>
      <c r="K4676" t="s">
        <v>24</v>
      </c>
      <c r="L4676" t="s">
        <v>36</v>
      </c>
      <c r="N4676">
        <v>22.25</v>
      </c>
      <c r="O4676" t="s">
        <v>2968</v>
      </c>
      <c r="P4676" t="s">
        <v>8276</v>
      </c>
    </row>
    <row r="4677" spans="1:16" x14ac:dyDescent="0.55000000000000004">
      <c r="A4677" t="s">
        <v>25</v>
      </c>
      <c r="B4677" t="s">
        <v>8277</v>
      </c>
      <c r="C4677" t="s">
        <v>49</v>
      </c>
      <c r="D4677" t="s">
        <v>3973</v>
      </c>
      <c r="E4677" t="s">
        <v>20</v>
      </c>
      <c r="F4677" t="b">
        <v>0</v>
      </c>
      <c r="G4677" t="s">
        <v>41</v>
      </c>
      <c r="H4677" s="4">
        <v>45717.417268518519</v>
      </c>
      <c r="I4677" t="b">
        <v>0</v>
      </c>
      <c r="J4677" t="b">
        <v>1</v>
      </c>
      <c r="K4677" t="s">
        <v>24</v>
      </c>
      <c r="L4677" t="s">
        <v>22</v>
      </c>
      <c r="M4677">
        <v>300000</v>
      </c>
      <c r="O4677" t="s">
        <v>822</v>
      </c>
      <c r="P4677" t="s">
        <v>3603</v>
      </c>
    </row>
    <row r="4678" spans="1:16" x14ac:dyDescent="0.55000000000000004">
      <c r="A4678" t="s">
        <v>28</v>
      </c>
      <c r="B4678" t="s">
        <v>8278</v>
      </c>
      <c r="C4678" t="s">
        <v>8279</v>
      </c>
      <c r="D4678" t="s">
        <v>3973</v>
      </c>
      <c r="E4678" t="s">
        <v>20</v>
      </c>
      <c r="F4678" t="b">
        <v>0</v>
      </c>
      <c r="G4678" t="s">
        <v>41</v>
      </c>
      <c r="H4678" s="4">
        <v>45717.417268518519</v>
      </c>
      <c r="I4678" t="b">
        <v>1</v>
      </c>
      <c r="J4678" t="b">
        <v>1</v>
      </c>
      <c r="K4678" t="s">
        <v>24</v>
      </c>
      <c r="L4678" t="s">
        <v>22</v>
      </c>
      <c r="M4678">
        <v>107500</v>
      </c>
      <c r="O4678" t="s">
        <v>7080</v>
      </c>
      <c r="P4678" t="s">
        <v>726</v>
      </c>
    </row>
    <row r="4679" spans="1:16" x14ac:dyDescent="0.55000000000000004">
      <c r="A4679" t="s">
        <v>2</v>
      </c>
      <c r="B4679" t="s">
        <v>8280</v>
      </c>
      <c r="C4679" t="s">
        <v>1346</v>
      </c>
      <c r="D4679" t="s">
        <v>2208</v>
      </c>
      <c r="E4679" t="s">
        <v>34</v>
      </c>
      <c r="F4679" t="b">
        <v>0</v>
      </c>
      <c r="G4679" t="s">
        <v>27</v>
      </c>
      <c r="H4679" s="4">
        <v>45717.41909722222</v>
      </c>
      <c r="I4679" t="b">
        <v>0</v>
      </c>
      <c r="J4679" t="b">
        <v>1</v>
      </c>
      <c r="K4679" t="s">
        <v>24</v>
      </c>
      <c r="L4679" t="s">
        <v>22</v>
      </c>
      <c r="M4679">
        <v>214500</v>
      </c>
      <c r="O4679" t="s">
        <v>428</v>
      </c>
      <c r="P4679" t="s">
        <v>8281</v>
      </c>
    </row>
    <row r="4680" spans="1:16" x14ac:dyDescent="0.55000000000000004">
      <c r="A4680" t="s">
        <v>139</v>
      </c>
      <c r="B4680" t="s">
        <v>277</v>
      </c>
      <c r="C4680" t="s">
        <v>44</v>
      </c>
      <c r="D4680" t="s">
        <v>3973</v>
      </c>
      <c r="E4680" t="s">
        <v>51</v>
      </c>
      <c r="F4680" t="b">
        <v>0</v>
      </c>
      <c r="G4680" t="s">
        <v>41</v>
      </c>
      <c r="H4680" s="4">
        <v>45717.458935185183</v>
      </c>
      <c r="I4680" t="b">
        <v>1</v>
      </c>
      <c r="J4680" t="b">
        <v>1</v>
      </c>
      <c r="K4680" t="s">
        <v>24</v>
      </c>
      <c r="L4680" t="s">
        <v>36</v>
      </c>
      <c r="N4680">
        <v>65</v>
      </c>
      <c r="O4680" t="s">
        <v>806</v>
      </c>
      <c r="P4680" t="s">
        <v>119</v>
      </c>
    </row>
    <row r="4681" spans="1:16" x14ac:dyDescent="0.55000000000000004">
      <c r="A4681" t="s">
        <v>0</v>
      </c>
      <c r="B4681" t="s">
        <v>8282</v>
      </c>
      <c r="C4681" t="s">
        <v>559</v>
      </c>
      <c r="D4681" t="s">
        <v>3957</v>
      </c>
      <c r="E4681" t="s">
        <v>20</v>
      </c>
      <c r="F4681" t="b">
        <v>0</v>
      </c>
      <c r="G4681" t="s">
        <v>27</v>
      </c>
      <c r="H4681" s="4">
        <v>45717.500081018523</v>
      </c>
      <c r="I4681" t="b">
        <v>0</v>
      </c>
      <c r="J4681" t="b">
        <v>1</v>
      </c>
      <c r="K4681" t="s">
        <v>24</v>
      </c>
      <c r="L4681" t="s">
        <v>36</v>
      </c>
      <c r="N4681">
        <v>20.670000076293949</v>
      </c>
      <c r="O4681" t="s">
        <v>259</v>
      </c>
      <c r="P4681" t="s">
        <v>2838</v>
      </c>
    </row>
    <row r="4682" spans="1:16" x14ac:dyDescent="0.55000000000000004">
      <c r="A4682" t="s">
        <v>0</v>
      </c>
      <c r="B4682" t="s">
        <v>5339</v>
      </c>
      <c r="C4682" t="s">
        <v>236</v>
      </c>
      <c r="D4682" t="s">
        <v>3973</v>
      </c>
      <c r="E4682" t="s">
        <v>20</v>
      </c>
      <c r="F4682" t="b">
        <v>0</v>
      </c>
      <c r="G4682" t="s">
        <v>27</v>
      </c>
      <c r="H4682" s="4">
        <v>45717.50037037037</v>
      </c>
      <c r="I4682" t="b">
        <v>1</v>
      </c>
      <c r="J4682" t="b">
        <v>1</v>
      </c>
      <c r="K4682" t="s">
        <v>24</v>
      </c>
      <c r="L4682" t="s">
        <v>22</v>
      </c>
      <c r="M4682">
        <v>67500</v>
      </c>
      <c r="O4682" t="s">
        <v>202</v>
      </c>
      <c r="P4682" t="s">
        <v>883</v>
      </c>
    </row>
    <row r="4683" spans="1:16" x14ac:dyDescent="0.55000000000000004">
      <c r="A4683" t="s">
        <v>0</v>
      </c>
      <c r="B4683" t="s">
        <v>7945</v>
      </c>
      <c r="C4683" t="s">
        <v>8283</v>
      </c>
      <c r="D4683" t="s">
        <v>3970</v>
      </c>
      <c r="E4683" t="s">
        <v>20</v>
      </c>
      <c r="F4683" t="b">
        <v>0</v>
      </c>
      <c r="G4683" t="s">
        <v>30</v>
      </c>
      <c r="H4683" s="4">
        <v>45717.501180555562</v>
      </c>
      <c r="I4683" t="b">
        <v>0</v>
      </c>
      <c r="J4683" t="b">
        <v>1</v>
      </c>
      <c r="K4683" t="s">
        <v>24</v>
      </c>
      <c r="L4683" t="s">
        <v>22</v>
      </c>
      <c r="M4683">
        <v>81104.5</v>
      </c>
      <c r="O4683" t="s">
        <v>8284</v>
      </c>
      <c r="P4683" t="s">
        <v>3032</v>
      </c>
    </row>
    <row r="4684" spans="1:16" x14ac:dyDescent="0.55000000000000004">
      <c r="A4684" t="s">
        <v>1</v>
      </c>
      <c r="B4684" t="s">
        <v>2859</v>
      </c>
      <c r="C4684" t="s">
        <v>1102</v>
      </c>
      <c r="D4684" t="s">
        <v>3973</v>
      </c>
      <c r="E4684" t="s">
        <v>20</v>
      </c>
      <c r="F4684" t="b">
        <v>0</v>
      </c>
      <c r="G4684" t="s">
        <v>52</v>
      </c>
      <c r="H4684" s="4">
        <v>45717.501377314817</v>
      </c>
      <c r="I4684" t="b">
        <v>1</v>
      </c>
      <c r="J4684" t="b">
        <v>0</v>
      </c>
      <c r="K4684" t="s">
        <v>24</v>
      </c>
      <c r="L4684" t="s">
        <v>22</v>
      </c>
      <c r="M4684">
        <v>97500</v>
      </c>
      <c r="O4684" t="s">
        <v>482</v>
      </c>
      <c r="P4684" t="s">
        <v>1450</v>
      </c>
    </row>
    <row r="4685" spans="1:16" x14ac:dyDescent="0.55000000000000004">
      <c r="A4685" t="s">
        <v>139</v>
      </c>
      <c r="B4685" t="s">
        <v>8285</v>
      </c>
      <c r="C4685" t="s">
        <v>1060</v>
      </c>
      <c r="D4685" t="s">
        <v>3973</v>
      </c>
      <c r="E4685" t="s">
        <v>20</v>
      </c>
      <c r="F4685" t="b">
        <v>0</v>
      </c>
      <c r="G4685" t="s">
        <v>41</v>
      </c>
      <c r="H4685" s="4">
        <v>45717.502824074072</v>
      </c>
      <c r="I4685" t="b">
        <v>1</v>
      </c>
      <c r="J4685" t="b">
        <v>1</v>
      </c>
      <c r="K4685" t="s">
        <v>24</v>
      </c>
      <c r="L4685" t="s">
        <v>22</v>
      </c>
      <c r="M4685">
        <v>137300</v>
      </c>
      <c r="O4685" t="s">
        <v>8014</v>
      </c>
      <c r="P4685" t="s">
        <v>8286</v>
      </c>
    </row>
    <row r="4686" spans="1:16" x14ac:dyDescent="0.55000000000000004">
      <c r="A4686" t="s">
        <v>25</v>
      </c>
      <c r="B4686" t="s">
        <v>5836</v>
      </c>
      <c r="C4686" t="s">
        <v>140</v>
      </c>
      <c r="D4686" t="s">
        <v>4084</v>
      </c>
      <c r="E4686" t="s">
        <v>20</v>
      </c>
      <c r="F4686" t="b">
        <v>0</v>
      </c>
      <c r="G4686" t="s">
        <v>35</v>
      </c>
      <c r="H4686" s="4">
        <v>45717.542569444442</v>
      </c>
      <c r="I4686" t="b">
        <v>0</v>
      </c>
      <c r="J4686" t="b">
        <v>0</v>
      </c>
      <c r="K4686" t="s">
        <v>24</v>
      </c>
      <c r="L4686" t="s">
        <v>22</v>
      </c>
      <c r="M4686">
        <v>130000</v>
      </c>
      <c r="O4686" t="s">
        <v>5837</v>
      </c>
      <c r="P4686" t="s">
        <v>221</v>
      </c>
    </row>
    <row r="4687" spans="1:16" x14ac:dyDescent="0.55000000000000004">
      <c r="A4687" t="s">
        <v>28</v>
      </c>
      <c r="B4687" t="s">
        <v>4543</v>
      </c>
      <c r="C4687" t="s">
        <v>1421</v>
      </c>
      <c r="D4687" t="s">
        <v>4084</v>
      </c>
      <c r="E4687" t="s">
        <v>20</v>
      </c>
      <c r="F4687" t="b">
        <v>0</v>
      </c>
      <c r="G4687" t="s">
        <v>52</v>
      </c>
      <c r="H4687" s="4">
        <v>45717.543981481482</v>
      </c>
      <c r="I4687" t="b">
        <v>0</v>
      </c>
      <c r="J4687" t="b">
        <v>1</v>
      </c>
      <c r="K4687" t="s">
        <v>24</v>
      </c>
      <c r="L4687" t="s">
        <v>22</v>
      </c>
      <c r="M4687">
        <v>115000</v>
      </c>
      <c r="O4687" t="s">
        <v>1784</v>
      </c>
      <c r="P4687" t="s">
        <v>4544</v>
      </c>
    </row>
    <row r="4688" spans="1:16" x14ac:dyDescent="0.55000000000000004">
      <c r="A4688" t="s">
        <v>191</v>
      </c>
      <c r="B4688" t="s">
        <v>8287</v>
      </c>
      <c r="C4688" t="s">
        <v>540</v>
      </c>
      <c r="D4688" t="s">
        <v>3973</v>
      </c>
      <c r="E4688" t="s">
        <v>20</v>
      </c>
      <c r="F4688" t="b">
        <v>0</v>
      </c>
      <c r="G4688" t="s">
        <v>27</v>
      </c>
      <c r="H4688" s="4">
        <v>45717.583657407413</v>
      </c>
      <c r="I4688" t="b">
        <v>0</v>
      </c>
      <c r="J4688" t="b">
        <v>1</v>
      </c>
      <c r="K4688" t="s">
        <v>24</v>
      </c>
      <c r="L4688" t="s">
        <v>36</v>
      </c>
      <c r="N4688">
        <v>29.635000228881839</v>
      </c>
      <c r="O4688" t="s">
        <v>4535</v>
      </c>
      <c r="P4688" t="s">
        <v>201</v>
      </c>
    </row>
    <row r="4689" spans="1:16" x14ac:dyDescent="0.55000000000000004">
      <c r="A4689" t="s">
        <v>0</v>
      </c>
      <c r="B4689" t="s">
        <v>8288</v>
      </c>
      <c r="C4689" t="s">
        <v>2896</v>
      </c>
      <c r="D4689" t="s">
        <v>3957</v>
      </c>
      <c r="E4689" t="s">
        <v>20</v>
      </c>
      <c r="F4689" t="b">
        <v>0</v>
      </c>
      <c r="G4689" t="s">
        <v>30</v>
      </c>
      <c r="H4689" s="4">
        <v>45717.58452546296</v>
      </c>
      <c r="I4689" t="b">
        <v>0</v>
      </c>
      <c r="J4689" t="b">
        <v>0</v>
      </c>
      <c r="K4689" t="s">
        <v>24</v>
      </c>
      <c r="L4689" t="s">
        <v>36</v>
      </c>
      <c r="N4689">
        <v>23.5</v>
      </c>
      <c r="O4689" t="s">
        <v>2897</v>
      </c>
    </row>
    <row r="4690" spans="1:16" x14ac:dyDescent="0.55000000000000004">
      <c r="A4690" t="s">
        <v>89</v>
      </c>
      <c r="B4690" t="s">
        <v>551</v>
      </c>
      <c r="C4690" t="s">
        <v>449</v>
      </c>
      <c r="D4690" t="s">
        <v>3828</v>
      </c>
      <c r="E4690" t="s">
        <v>51</v>
      </c>
      <c r="F4690" t="b">
        <v>0</v>
      </c>
      <c r="G4690" t="s">
        <v>27</v>
      </c>
      <c r="H4690" s="4">
        <v>45717.627384259264</v>
      </c>
      <c r="I4690" t="b">
        <v>0</v>
      </c>
      <c r="J4690" t="b">
        <v>0</v>
      </c>
      <c r="K4690" t="s">
        <v>24</v>
      </c>
      <c r="L4690" t="s">
        <v>36</v>
      </c>
      <c r="N4690">
        <v>71.5</v>
      </c>
      <c r="O4690" t="s">
        <v>1731</v>
      </c>
      <c r="P4690" t="s">
        <v>2790</v>
      </c>
    </row>
    <row r="4691" spans="1:16" x14ac:dyDescent="0.55000000000000004">
      <c r="A4691" t="s">
        <v>40</v>
      </c>
      <c r="B4691" t="s">
        <v>4567</v>
      </c>
      <c r="C4691" t="s">
        <v>217</v>
      </c>
      <c r="D4691" t="s">
        <v>4972</v>
      </c>
      <c r="E4691" t="s">
        <v>20</v>
      </c>
      <c r="F4691" t="b">
        <v>0</v>
      </c>
      <c r="G4691" t="s">
        <v>217</v>
      </c>
      <c r="H4691" s="4">
        <v>45717.674062500002</v>
      </c>
      <c r="I4691" t="b">
        <v>1</v>
      </c>
      <c r="J4691" t="b">
        <v>0</v>
      </c>
      <c r="K4691" t="s">
        <v>217</v>
      </c>
      <c r="L4691" t="s">
        <v>22</v>
      </c>
      <c r="M4691">
        <v>87179.5</v>
      </c>
      <c r="O4691" t="s">
        <v>4568</v>
      </c>
      <c r="P4691" t="s">
        <v>4569</v>
      </c>
    </row>
    <row r="4692" spans="1:16" x14ac:dyDescent="0.55000000000000004">
      <c r="A4692" t="s">
        <v>1</v>
      </c>
      <c r="B4692" t="s">
        <v>8289</v>
      </c>
      <c r="C4692" t="s">
        <v>378</v>
      </c>
      <c r="D4692" t="s">
        <v>2208</v>
      </c>
      <c r="E4692" t="s">
        <v>20</v>
      </c>
      <c r="F4692" t="b">
        <v>0</v>
      </c>
      <c r="G4692" t="s">
        <v>27</v>
      </c>
      <c r="H4692" s="4">
        <v>45717.752395833333</v>
      </c>
      <c r="I4692" t="b">
        <v>0</v>
      </c>
      <c r="J4692" t="b">
        <v>1</v>
      </c>
      <c r="K4692" t="s">
        <v>24</v>
      </c>
      <c r="L4692" t="s">
        <v>22</v>
      </c>
      <c r="M4692">
        <v>167500</v>
      </c>
      <c r="O4692" t="s">
        <v>8290</v>
      </c>
      <c r="P4692" t="s">
        <v>8291</v>
      </c>
    </row>
    <row r="4693" spans="1:16" x14ac:dyDescent="0.55000000000000004">
      <c r="A4693" t="s">
        <v>0</v>
      </c>
      <c r="B4693" t="s">
        <v>0</v>
      </c>
      <c r="C4693" t="s">
        <v>8292</v>
      </c>
      <c r="D4693" t="s">
        <v>3828</v>
      </c>
      <c r="E4693" t="s">
        <v>917</v>
      </c>
      <c r="F4693" t="b">
        <v>0</v>
      </c>
      <c r="G4693" t="s">
        <v>27</v>
      </c>
      <c r="H4693" s="4">
        <v>45717.791724537034</v>
      </c>
      <c r="I4693" t="b">
        <v>1</v>
      </c>
      <c r="J4693" t="b">
        <v>0</v>
      </c>
      <c r="K4693" t="s">
        <v>24</v>
      </c>
      <c r="L4693" t="s">
        <v>36</v>
      </c>
      <c r="N4693">
        <v>25</v>
      </c>
      <c r="O4693" t="s">
        <v>8293</v>
      </c>
      <c r="P4693" t="s">
        <v>8294</v>
      </c>
    </row>
    <row r="4694" spans="1:16" x14ac:dyDescent="0.55000000000000004">
      <c r="A4694" t="s">
        <v>25</v>
      </c>
      <c r="B4694" t="s">
        <v>1746</v>
      </c>
      <c r="C4694" t="s">
        <v>44</v>
      </c>
      <c r="D4694" t="s">
        <v>3973</v>
      </c>
      <c r="E4694" t="s">
        <v>20</v>
      </c>
      <c r="F4694" t="b">
        <v>0</v>
      </c>
      <c r="G4694" t="s">
        <v>41</v>
      </c>
      <c r="H4694" s="4">
        <v>45717.833807870367</v>
      </c>
      <c r="I4694" t="b">
        <v>0</v>
      </c>
      <c r="J4694" t="b">
        <v>0</v>
      </c>
      <c r="K4694" t="s">
        <v>24</v>
      </c>
      <c r="L4694" t="s">
        <v>22</v>
      </c>
      <c r="M4694">
        <v>125000</v>
      </c>
      <c r="O4694" t="s">
        <v>8295</v>
      </c>
      <c r="P4694" t="s">
        <v>8296</v>
      </c>
    </row>
    <row r="4695" spans="1:16" x14ac:dyDescent="0.55000000000000004">
      <c r="A4695" t="s">
        <v>19</v>
      </c>
      <c r="B4695" t="s">
        <v>8297</v>
      </c>
      <c r="C4695" t="s">
        <v>108</v>
      </c>
      <c r="D4695" t="s">
        <v>3957</v>
      </c>
      <c r="E4695" t="s">
        <v>20</v>
      </c>
      <c r="F4695" t="b">
        <v>0</v>
      </c>
      <c r="G4695" t="s">
        <v>27</v>
      </c>
      <c r="H4695" s="4">
        <v>45717.83489583333</v>
      </c>
      <c r="I4695" t="b">
        <v>0</v>
      </c>
      <c r="J4695" t="b">
        <v>1</v>
      </c>
      <c r="K4695" t="s">
        <v>24</v>
      </c>
      <c r="L4695" t="s">
        <v>36</v>
      </c>
      <c r="N4695">
        <v>49.895000457763672</v>
      </c>
      <c r="O4695" t="s">
        <v>2768</v>
      </c>
      <c r="P4695" t="s">
        <v>8156</v>
      </c>
    </row>
    <row r="4696" spans="1:16" x14ac:dyDescent="0.55000000000000004">
      <c r="A4696" t="s">
        <v>1</v>
      </c>
      <c r="B4696" t="s">
        <v>8298</v>
      </c>
      <c r="C4696" t="s">
        <v>808</v>
      </c>
      <c r="D4696" t="s">
        <v>3957</v>
      </c>
      <c r="E4696" t="s">
        <v>20</v>
      </c>
      <c r="F4696" t="b">
        <v>0</v>
      </c>
      <c r="G4696" t="s">
        <v>41</v>
      </c>
      <c r="H4696" s="4">
        <v>45717.835150462961</v>
      </c>
      <c r="I4696" t="b">
        <v>0</v>
      </c>
      <c r="J4696" t="b">
        <v>1</v>
      </c>
      <c r="K4696" t="s">
        <v>24</v>
      </c>
      <c r="L4696" t="s">
        <v>36</v>
      </c>
      <c r="N4696">
        <v>78.544998168945313</v>
      </c>
      <c r="O4696" t="s">
        <v>1088</v>
      </c>
      <c r="P4696" t="s">
        <v>2385</v>
      </c>
    </row>
    <row r="4697" spans="1:16" x14ac:dyDescent="0.55000000000000004">
      <c r="A4697" t="s">
        <v>139</v>
      </c>
      <c r="B4697" t="s">
        <v>8299</v>
      </c>
      <c r="C4697" t="s">
        <v>2640</v>
      </c>
      <c r="D4697" t="s">
        <v>3957</v>
      </c>
      <c r="E4697" t="s">
        <v>20</v>
      </c>
      <c r="F4697" t="b">
        <v>0</v>
      </c>
      <c r="G4697" t="s">
        <v>2641</v>
      </c>
      <c r="H4697" s="4">
        <v>45717.853761574072</v>
      </c>
      <c r="I4697" t="b">
        <v>0</v>
      </c>
      <c r="J4697" t="b">
        <v>0</v>
      </c>
      <c r="K4697" t="s">
        <v>2641</v>
      </c>
      <c r="L4697" t="s">
        <v>36</v>
      </c>
      <c r="N4697">
        <v>17.069999694824219</v>
      </c>
      <c r="O4697" t="s">
        <v>8300</v>
      </c>
      <c r="P4697" t="s">
        <v>8301</v>
      </c>
    </row>
    <row r="4698" spans="1:16" x14ac:dyDescent="0.55000000000000004">
      <c r="A4698" t="s">
        <v>0</v>
      </c>
      <c r="B4698" t="s">
        <v>8302</v>
      </c>
      <c r="C4698" t="s">
        <v>44</v>
      </c>
      <c r="D4698" t="s">
        <v>3973</v>
      </c>
      <c r="E4698" t="s">
        <v>20</v>
      </c>
      <c r="F4698" t="b">
        <v>0</v>
      </c>
      <c r="G4698" t="s">
        <v>27</v>
      </c>
      <c r="H4698" s="4">
        <v>45717.960729166669</v>
      </c>
      <c r="I4698" t="b">
        <v>0</v>
      </c>
      <c r="J4698" t="b">
        <v>1</v>
      </c>
      <c r="K4698" t="s">
        <v>24</v>
      </c>
      <c r="L4698" t="s">
        <v>22</v>
      </c>
      <c r="M4698">
        <v>119500</v>
      </c>
      <c r="O4698" t="s">
        <v>110</v>
      </c>
      <c r="P4698" t="s">
        <v>603</v>
      </c>
    </row>
    <row r="4699" spans="1:16" x14ac:dyDescent="0.55000000000000004">
      <c r="A4699" t="s">
        <v>40</v>
      </c>
      <c r="B4699" t="s">
        <v>40</v>
      </c>
      <c r="C4699" t="s">
        <v>1778</v>
      </c>
      <c r="D4699" t="s">
        <v>3828</v>
      </c>
      <c r="E4699" t="s">
        <v>20</v>
      </c>
      <c r="F4699" t="b">
        <v>0</v>
      </c>
      <c r="G4699" t="s">
        <v>23</v>
      </c>
      <c r="H4699" s="4">
        <v>45718.085833333331</v>
      </c>
      <c r="I4699" t="b">
        <v>1</v>
      </c>
      <c r="J4699" t="b">
        <v>1</v>
      </c>
      <c r="K4699" t="s">
        <v>24</v>
      </c>
      <c r="L4699" t="s">
        <v>22</v>
      </c>
      <c r="M4699">
        <v>120000</v>
      </c>
      <c r="O4699" t="s">
        <v>8303</v>
      </c>
      <c r="P4699" t="s">
        <v>8304</v>
      </c>
    </row>
    <row r="4700" spans="1:16" x14ac:dyDescent="0.55000000000000004">
      <c r="A4700" t="s">
        <v>0</v>
      </c>
      <c r="B4700" t="s">
        <v>8305</v>
      </c>
      <c r="C4700" t="s">
        <v>82</v>
      </c>
      <c r="D4700" t="s">
        <v>2886</v>
      </c>
      <c r="E4700" t="s">
        <v>20</v>
      </c>
      <c r="F4700" t="b">
        <v>0</v>
      </c>
      <c r="G4700" t="s">
        <v>27</v>
      </c>
      <c r="H4700" s="4">
        <v>45718.250023148154</v>
      </c>
      <c r="I4700" t="b">
        <v>1</v>
      </c>
      <c r="J4700" t="b">
        <v>1</v>
      </c>
      <c r="K4700" t="s">
        <v>24</v>
      </c>
      <c r="L4700" t="s">
        <v>22</v>
      </c>
      <c r="M4700">
        <v>100000</v>
      </c>
      <c r="O4700" t="s">
        <v>2411</v>
      </c>
      <c r="P4700" t="s">
        <v>2996</v>
      </c>
    </row>
    <row r="4701" spans="1:16" x14ac:dyDescent="0.55000000000000004">
      <c r="A4701" t="s">
        <v>0</v>
      </c>
      <c r="B4701" t="s">
        <v>0</v>
      </c>
      <c r="C4701" t="s">
        <v>4750</v>
      </c>
      <c r="D4701" t="s">
        <v>3828</v>
      </c>
      <c r="E4701" t="s">
        <v>51</v>
      </c>
      <c r="F4701" t="b">
        <v>0</v>
      </c>
      <c r="G4701" t="s">
        <v>41</v>
      </c>
      <c r="H4701" s="4">
        <v>45718.25037037037</v>
      </c>
      <c r="I4701" t="b">
        <v>0</v>
      </c>
      <c r="J4701" t="b">
        <v>1</v>
      </c>
      <c r="K4701" t="s">
        <v>24</v>
      </c>
      <c r="L4701" t="s">
        <v>36</v>
      </c>
      <c r="N4701">
        <v>35.5</v>
      </c>
      <c r="O4701" t="s">
        <v>8222</v>
      </c>
      <c r="P4701" t="s">
        <v>8223</v>
      </c>
    </row>
    <row r="4702" spans="1:16" x14ac:dyDescent="0.55000000000000004">
      <c r="A4702" t="s">
        <v>0</v>
      </c>
      <c r="B4702" t="s">
        <v>3381</v>
      </c>
      <c r="C4702" t="s">
        <v>2539</v>
      </c>
      <c r="D4702" t="s">
        <v>3828</v>
      </c>
      <c r="E4702" t="s">
        <v>20</v>
      </c>
      <c r="F4702" t="b">
        <v>0</v>
      </c>
      <c r="G4702" t="s">
        <v>41</v>
      </c>
      <c r="H4702" s="4">
        <v>45718.25037037037</v>
      </c>
      <c r="I4702" t="b">
        <v>0</v>
      </c>
      <c r="J4702" t="b">
        <v>1</v>
      </c>
      <c r="K4702" t="s">
        <v>24</v>
      </c>
      <c r="L4702" t="s">
        <v>36</v>
      </c>
      <c r="N4702">
        <v>47.035003662109382</v>
      </c>
      <c r="O4702" t="s">
        <v>8306</v>
      </c>
      <c r="P4702" t="s">
        <v>8256</v>
      </c>
    </row>
    <row r="4703" spans="1:16" x14ac:dyDescent="0.55000000000000004">
      <c r="A4703" t="s">
        <v>1</v>
      </c>
      <c r="B4703" t="s">
        <v>8307</v>
      </c>
      <c r="C4703" t="s">
        <v>945</v>
      </c>
      <c r="D4703" t="s">
        <v>3973</v>
      </c>
      <c r="E4703" t="s">
        <v>20</v>
      </c>
      <c r="F4703" t="b">
        <v>0</v>
      </c>
      <c r="G4703" t="s">
        <v>30</v>
      </c>
      <c r="H4703" s="4">
        <v>45718.251400462963</v>
      </c>
      <c r="I4703" t="b">
        <v>0</v>
      </c>
      <c r="J4703" t="b">
        <v>1</v>
      </c>
      <c r="K4703" t="s">
        <v>24</v>
      </c>
      <c r="L4703" t="s">
        <v>22</v>
      </c>
      <c r="M4703">
        <v>145000</v>
      </c>
      <c r="O4703" t="s">
        <v>8212</v>
      </c>
      <c r="P4703" t="s">
        <v>193</v>
      </c>
    </row>
    <row r="4704" spans="1:16" x14ac:dyDescent="0.55000000000000004">
      <c r="A4704" t="s">
        <v>2</v>
      </c>
      <c r="B4704" t="s">
        <v>8308</v>
      </c>
      <c r="C4704" t="s">
        <v>808</v>
      </c>
      <c r="D4704" t="s">
        <v>2208</v>
      </c>
      <c r="E4704" t="s">
        <v>631</v>
      </c>
      <c r="F4704" t="b">
        <v>0</v>
      </c>
      <c r="G4704" t="s">
        <v>41</v>
      </c>
      <c r="H4704" s="4">
        <v>45718.251840277779</v>
      </c>
      <c r="I4704" t="b">
        <v>0</v>
      </c>
      <c r="J4704" t="b">
        <v>1</v>
      </c>
      <c r="K4704" t="s">
        <v>24</v>
      </c>
      <c r="L4704" t="s">
        <v>36</v>
      </c>
      <c r="N4704">
        <v>32.5</v>
      </c>
      <c r="O4704" t="s">
        <v>8309</v>
      </c>
      <c r="P4704" t="s">
        <v>8310</v>
      </c>
    </row>
    <row r="4705" spans="1:16" x14ac:dyDescent="0.55000000000000004">
      <c r="A4705" t="s">
        <v>40</v>
      </c>
      <c r="B4705" t="s">
        <v>7092</v>
      </c>
      <c r="C4705" t="s">
        <v>555</v>
      </c>
      <c r="D4705" t="s">
        <v>8311</v>
      </c>
      <c r="E4705" t="s">
        <v>20</v>
      </c>
      <c r="F4705" t="b">
        <v>0</v>
      </c>
      <c r="G4705" t="s">
        <v>30</v>
      </c>
      <c r="H4705" s="4">
        <v>45718.252511574072</v>
      </c>
      <c r="I4705" t="b">
        <v>0</v>
      </c>
      <c r="J4705" t="b">
        <v>1</v>
      </c>
      <c r="K4705" t="s">
        <v>24</v>
      </c>
      <c r="L4705" t="s">
        <v>22</v>
      </c>
      <c r="M4705">
        <v>120000</v>
      </c>
      <c r="O4705" t="s">
        <v>75</v>
      </c>
      <c r="P4705" t="s">
        <v>7093</v>
      </c>
    </row>
    <row r="4706" spans="1:16" x14ac:dyDescent="0.55000000000000004">
      <c r="A4706" t="s">
        <v>1</v>
      </c>
      <c r="B4706" t="s">
        <v>8312</v>
      </c>
      <c r="C4706" t="s">
        <v>1291</v>
      </c>
      <c r="D4706" t="s">
        <v>3957</v>
      </c>
      <c r="E4706" t="s">
        <v>34</v>
      </c>
      <c r="F4706" t="b">
        <v>0</v>
      </c>
      <c r="G4706" t="s">
        <v>1247</v>
      </c>
      <c r="H4706" s="4">
        <v>45718.291504629633</v>
      </c>
      <c r="I4706" t="b">
        <v>0</v>
      </c>
      <c r="J4706" t="b">
        <v>0</v>
      </c>
      <c r="K4706" t="s">
        <v>1247</v>
      </c>
      <c r="L4706" t="s">
        <v>36</v>
      </c>
      <c r="N4706">
        <v>24.479999542236332</v>
      </c>
      <c r="O4706" t="s">
        <v>8313</v>
      </c>
      <c r="P4706" t="s">
        <v>1310</v>
      </c>
    </row>
    <row r="4707" spans="1:16" x14ac:dyDescent="0.55000000000000004">
      <c r="A4707" t="s">
        <v>0</v>
      </c>
      <c r="B4707" t="s">
        <v>7656</v>
      </c>
      <c r="C4707" t="s">
        <v>39</v>
      </c>
      <c r="D4707" t="s">
        <v>3957</v>
      </c>
      <c r="E4707" t="s">
        <v>20</v>
      </c>
      <c r="F4707" t="b">
        <v>1</v>
      </c>
      <c r="G4707" t="s">
        <v>2641</v>
      </c>
      <c r="H4707" s="4">
        <v>45718.293310185189</v>
      </c>
      <c r="I4707" t="b">
        <v>0</v>
      </c>
      <c r="J4707" t="b">
        <v>0</v>
      </c>
      <c r="K4707" t="s">
        <v>2641</v>
      </c>
      <c r="L4707" t="s">
        <v>36</v>
      </c>
      <c r="N4707">
        <v>26.97499847412109</v>
      </c>
      <c r="O4707" t="s">
        <v>7657</v>
      </c>
      <c r="P4707" t="s">
        <v>1484</v>
      </c>
    </row>
    <row r="4708" spans="1:16" x14ac:dyDescent="0.55000000000000004">
      <c r="A4708" t="s">
        <v>40</v>
      </c>
      <c r="B4708" t="s">
        <v>2410</v>
      </c>
      <c r="C4708" t="s">
        <v>4317</v>
      </c>
      <c r="D4708" t="s">
        <v>3108</v>
      </c>
      <c r="E4708" t="s">
        <v>20</v>
      </c>
      <c r="F4708" t="b">
        <v>0</v>
      </c>
      <c r="G4708" t="s">
        <v>4318</v>
      </c>
      <c r="H4708" s="4">
        <v>45718.310752314806</v>
      </c>
      <c r="I4708" t="b">
        <v>1</v>
      </c>
      <c r="J4708" t="b">
        <v>0</v>
      </c>
      <c r="K4708" t="s">
        <v>4318</v>
      </c>
      <c r="L4708" t="s">
        <v>22</v>
      </c>
      <c r="M4708">
        <v>24000</v>
      </c>
      <c r="O4708" t="s">
        <v>2018</v>
      </c>
      <c r="P4708" t="s">
        <v>4319</v>
      </c>
    </row>
    <row r="4709" spans="1:16" x14ac:dyDescent="0.55000000000000004">
      <c r="A4709" t="s">
        <v>2</v>
      </c>
      <c r="B4709" t="s">
        <v>8314</v>
      </c>
      <c r="C4709" t="s">
        <v>559</v>
      </c>
      <c r="D4709" t="s">
        <v>3973</v>
      </c>
      <c r="E4709" t="s">
        <v>20</v>
      </c>
      <c r="F4709" t="b">
        <v>0</v>
      </c>
      <c r="G4709" t="s">
        <v>27</v>
      </c>
      <c r="H4709" s="4">
        <v>45718.416828703703</v>
      </c>
      <c r="I4709" t="b">
        <v>0</v>
      </c>
      <c r="J4709" t="b">
        <v>1</v>
      </c>
      <c r="K4709" t="s">
        <v>24</v>
      </c>
      <c r="L4709" t="s">
        <v>22</v>
      </c>
      <c r="M4709">
        <v>146648.5</v>
      </c>
      <c r="O4709" t="s">
        <v>1642</v>
      </c>
      <c r="P4709" t="s">
        <v>8315</v>
      </c>
    </row>
    <row r="4710" spans="1:16" x14ac:dyDescent="0.55000000000000004">
      <c r="A4710" t="s">
        <v>25</v>
      </c>
      <c r="B4710" t="s">
        <v>8316</v>
      </c>
      <c r="C4710" t="s">
        <v>192</v>
      </c>
      <c r="D4710" t="s">
        <v>3973</v>
      </c>
      <c r="E4710" t="s">
        <v>20</v>
      </c>
      <c r="F4710" t="b">
        <v>0</v>
      </c>
      <c r="G4710" t="s">
        <v>23</v>
      </c>
      <c r="H4710" s="4">
        <v>45718.451041666667</v>
      </c>
      <c r="I4710" t="b">
        <v>0</v>
      </c>
      <c r="J4710" t="b">
        <v>0</v>
      </c>
      <c r="K4710" t="s">
        <v>24</v>
      </c>
      <c r="L4710" t="s">
        <v>22</v>
      </c>
      <c r="M4710">
        <v>110000</v>
      </c>
      <c r="O4710" t="s">
        <v>6002</v>
      </c>
      <c r="P4710" t="s">
        <v>8317</v>
      </c>
    </row>
    <row r="4711" spans="1:16" x14ac:dyDescent="0.55000000000000004">
      <c r="A4711" t="s">
        <v>139</v>
      </c>
      <c r="B4711" t="s">
        <v>2934</v>
      </c>
      <c r="C4711" t="s">
        <v>612</v>
      </c>
      <c r="D4711" t="s">
        <v>3973</v>
      </c>
      <c r="E4711" t="s">
        <v>20</v>
      </c>
      <c r="F4711" t="b">
        <v>0</v>
      </c>
      <c r="G4711" t="s">
        <v>27</v>
      </c>
      <c r="H4711" s="4">
        <v>45718.458425925928</v>
      </c>
      <c r="I4711" t="b">
        <v>0</v>
      </c>
      <c r="J4711" t="b">
        <v>1</v>
      </c>
      <c r="K4711" t="s">
        <v>24</v>
      </c>
      <c r="L4711" t="s">
        <v>22</v>
      </c>
      <c r="M4711">
        <v>120996</v>
      </c>
      <c r="O4711" t="s">
        <v>5482</v>
      </c>
      <c r="P4711" t="s">
        <v>466</v>
      </c>
    </row>
    <row r="4712" spans="1:16" x14ac:dyDescent="0.55000000000000004">
      <c r="A4712" t="s">
        <v>139</v>
      </c>
      <c r="B4712" t="s">
        <v>8318</v>
      </c>
      <c r="C4712" t="s">
        <v>44</v>
      </c>
      <c r="D4712" t="s">
        <v>3973</v>
      </c>
      <c r="E4712" t="s">
        <v>20</v>
      </c>
      <c r="F4712" t="b">
        <v>0</v>
      </c>
      <c r="G4712" t="s">
        <v>41</v>
      </c>
      <c r="H4712" s="4">
        <v>45718.458923611113</v>
      </c>
      <c r="I4712" t="b">
        <v>0</v>
      </c>
      <c r="J4712" t="b">
        <v>1</v>
      </c>
      <c r="K4712" t="s">
        <v>24</v>
      </c>
      <c r="L4712" t="s">
        <v>22</v>
      </c>
      <c r="M4712">
        <v>127000</v>
      </c>
      <c r="O4712" t="s">
        <v>2467</v>
      </c>
    </row>
    <row r="4713" spans="1:16" x14ac:dyDescent="0.55000000000000004">
      <c r="A4713" t="s">
        <v>0</v>
      </c>
      <c r="B4713" t="s">
        <v>1801</v>
      </c>
      <c r="C4713" t="s">
        <v>966</v>
      </c>
      <c r="D4713" t="s">
        <v>3973</v>
      </c>
      <c r="E4713" t="s">
        <v>20</v>
      </c>
      <c r="F4713" t="b">
        <v>0</v>
      </c>
      <c r="G4713" t="s">
        <v>30</v>
      </c>
      <c r="H4713" s="4">
        <v>45718.459305555552</v>
      </c>
      <c r="I4713" t="b">
        <v>0</v>
      </c>
      <c r="J4713" t="b">
        <v>1</v>
      </c>
      <c r="K4713" t="s">
        <v>24</v>
      </c>
      <c r="L4713" t="s">
        <v>22</v>
      </c>
      <c r="M4713">
        <v>65250</v>
      </c>
      <c r="O4713" t="s">
        <v>5482</v>
      </c>
      <c r="P4713" t="s">
        <v>8319</v>
      </c>
    </row>
    <row r="4714" spans="1:16" x14ac:dyDescent="0.55000000000000004">
      <c r="A4714" t="s">
        <v>139</v>
      </c>
      <c r="B4714" t="s">
        <v>8320</v>
      </c>
      <c r="C4714" t="s">
        <v>879</v>
      </c>
      <c r="D4714" t="s">
        <v>3973</v>
      </c>
      <c r="E4714" t="s">
        <v>105</v>
      </c>
      <c r="F4714" t="b">
        <v>0</v>
      </c>
      <c r="G4714" t="s">
        <v>30</v>
      </c>
      <c r="H4714" s="4">
        <v>45718.459317129629</v>
      </c>
      <c r="I4714" t="b">
        <v>1</v>
      </c>
      <c r="J4714" t="b">
        <v>0</v>
      </c>
      <c r="K4714" t="s">
        <v>24</v>
      </c>
      <c r="L4714" t="s">
        <v>22</v>
      </c>
      <c r="M4714">
        <v>112996</v>
      </c>
      <c r="O4714" t="s">
        <v>5482</v>
      </c>
      <c r="P4714" t="s">
        <v>8321</v>
      </c>
    </row>
    <row r="4715" spans="1:16" x14ac:dyDescent="0.55000000000000004">
      <c r="A4715" t="s">
        <v>1</v>
      </c>
      <c r="B4715" t="s">
        <v>8322</v>
      </c>
      <c r="C4715" t="s">
        <v>322</v>
      </c>
      <c r="D4715" t="s">
        <v>3973</v>
      </c>
      <c r="E4715" t="s">
        <v>20</v>
      </c>
      <c r="F4715" t="b">
        <v>0</v>
      </c>
      <c r="G4715" t="s">
        <v>41</v>
      </c>
      <c r="H4715" s="4">
        <v>45718.459629629629</v>
      </c>
      <c r="I4715" t="b">
        <v>0</v>
      </c>
      <c r="J4715" t="b">
        <v>1</v>
      </c>
      <c r="K4715" t="s">
        <v>24</v>
      </c>
      <c r="L4715" t="s">
        <v>22</v>
      </c>
      <c r="M4715">
        <v>169500</v>
      </c>
      <c r="O4715" t="s">
        <v>5482</v>
      </c>
      <c r="P4715" t="s">
        <v>8323</v>
      </c>
    </row>
    <row r="4716" spans="1:16" x14ac:dyDescent="0.55000000000000004">
      <c r="A4716" t="s">
        <v>2</v>
      </c>
      <c r="B4716" t="s">
        <v>8324</v>
      </c>
      <c r="C4716" t="s">
        <v>39</v>
      </c>
      <c r="D4716" t="s">
        <v>3957</v>
      </c>
      <c r="E4716" t="s">
        <v>34</v>
      </c>
      <c r="F4716" t="b">
        <v>1</v>
      </c>
      <c r="G4716" t="s">
        <v>27</v>
      </c>
      <c r="H4716" s="4">
        <v>45718.501597222217</v>
      </c>
      <c r="I4716" t="b">
        <v>0</v>
      </c>
      <c r="J4716" t="b">
        <v>0</v>
      </c>
      <c r="K4716" t="s">
        <v>24</v>
      </c>
      <c r="L4716" t="s">
        <v>36</v>
      </c>
      <c r="N4716">
        <v>57.5</v>
      </c>
      <c r="O4716" t="s">
        <v>1650</v>
      </c>
      <c r="P4716" t="s">
        <v>8325</v>
      </c>
    </row>
    <row r="4717" spans="1:16" x14ac:dyDescent="0.55000000000000004">
      <c r="A4717" t="s">
        <v>1</v>
      </c>
      <c r="B4717" t="s">
        <v>8326</v>
      </c>
      <c r="C4717" t="s">
        <v>2735</v>
      </c>
      <c r="D4717" t="s">
        <v>3957</v>
      </c>
      <c r="E4717" t="s">
        <v>20</v>
      </c>
      <c r="F4717" t="b">
        <v>0</v>
      </c>
      <c r="G4717" t="s">
        <v>27</v>
      </c>
      <c r="H4717" s="4">
        <v>45718.584537037037</v>
      </c>
      <c r="I4717" t="b">
        <v>0</v>
      </c>
      <c r="J4717" t="b">
        <v>0</v>
      </c>
      <c r="K4717" t="s">
        <v>24</v>
      </c>
      <c r="L4717" t="s">
        <v>36</v>
      </c>
      <c r="N4717">
        <v>33.775001525878913</v>
      </c>
      <c r="O4717" t="s">
        <v>294</v>
      </c>
      <c r="P4717" t="s">
        <v>8327</v>
      </c>
    </row>
    <row r="4718" spans="1:16" x14ac:dyDescent="0.55000000000000004">
      <c r="A4718" t="s">
        <v>2</v>
      </c>
      <c r="B4718" t="s">
        <v>8328</v>
      </c>
      <c r="C4718" t="s">
        <v>39</v>
      </c>
      <c r="D4718" t="s">
        <v>4178</v>
      </c>
      <c r="E4718" t="s">
        <v>20</v>
      </c>
      <c r="F4718" t="b">
        <v>1</v>
      </c>
      <c r="G4718" t="s">
        <v>41</v>
      </c>
      <c r="H4718" s="4">
        <v>45718.626863425918</v>
      </c>
      <c r="I4718" t="b">
        <v>0</v>
      </c>
      <c r="J4718" t="b">
        <v>1</v>
      </c>
      <c r="K4718" t="s">
        <v>24</v>
      </c>
      <c r="L4718" t="s">
        <v>22</v>
      </c>
      <c r="M4718">
        <v>106650</v>
      </c>
      <c r="O4718" t="s">
        <v>635</v>
      </c>
      <c r="P4718" t="s">
        <v>8329</v>
      </c>
    </row>
    <row r="4719" spans="1:16" x14ac:dyDescent="0.55000000000000004">
      <c r="A4719" t="s">
        <v>2</v>
      </c>
      <c r="B4719" t="s">
        <v>8330</v>
      </c>
      <c r="C4719" t="s">
        <v>39</v>
      </c>
      <c r="D4719" t="s">
        <v>112</v>
      </c>
      <c r="E4719" t="s">
        <v>51</v>
      </c>
      <c r="F4719" t="b">
        <v>1</v>
      </c>
      <c r="G4719" t="s">
        <v>41</v>
      </c>
      <c r="H4719" s="4">
        <v>45718.710196759261</v>
      </c>
      <c r="I4719" t="b">
        <v>1</v>
      </c>
      <c r="J4719" t="b">
        <v>0</v>
      </c>
      <c r="K4719" t="s">
        <v>24</v>
      </c>
      <c r="L4719" t="s">
        <v>36</v>
      </c>
      <c r="N4719">
        <v>55</v>
      </c>
      <c r="O4719" t="s">
        <v>112</v>
      </c>
    </row>
    <row r="4720" spans="1:16" x14ac:dyDescent="0.55000000000000004">
      <c r="A4720" t="s">
        <v>139</v>
      </c>
      <c r="B4720" t="s">
        <v>1575</v>
      </c>
      <c r="C4720" t="s">
        <v>39</v>
      </c>
      <c r="D4720" t="s">
        <v>7658</v>
      </c>
      <c r="E4720" t="s">
        <v>20</v>
      </c>
      <c r="F4720" t="b">
        <v>1</v>
      </c>
      <c r="G4720" t="s">
        <v>310</v>
      </c>
      <c r="H4720" s="4">
        <v>45718.742152777777</v>
      </c>
      <c r="I4720" t="b">
        <v>0</v>
      </c>
      <c r="J4720" t="b">
        <v>0</v>
      </c>
      <c r="K4720" t="s">
        <v>310</v>
      </c>
      <c r="L4720" t="s">
        <v>22</v>
      </c>
      <c r="M4720">
        <v>70000</v>
      </c>
      <c r="O4720" t="s">
        <v>8331</v>
      </c>
      <c r="P4720" t="s">
        <v>280</v>
      </c>
    </row>
    <row r="4721" spans="1:16" x14ac:dyDescent="0.55000000000000004">
      <c r="A4721" t="s">
        <v>2</v>
      </c>
      <c r="B4721" t="s">
        <v>1520</v>
      </c>
      <c r="C4721" t="s">
        <v>386</v>
      </c>
      <c r="D4721" t="s">
        <v>3973</v>
      </c>
      <c r="E4721" t="s">
        <v>20</v>
      </c>
      <c r="F4721" t="b">
        <v>0</v>
      </c>
      <c r="G4721" t="s">
        <v>27</v>
      </c>
      <c r="H4721" s="4">
        <v>45718.959907407407</v>
      </c>
      <c r="I4721" t="b">
        <v>1</v>
      </c>
      <c r="J4721" t="b">
        <v>1</v>
      </c>
      <c r="K4721" t="s">
        <v>24</v>
      </c>
      <c r="L4721" t="s">
        <v>22</v>
      </c>
      <c r="M4721">
        <v>200000</v>
      </c>
      <c r="O4721" t="s">
        <v>1655</v>
      </c>
      <c r="P4721" t="s">
        <v>8332</v>
      </c>
    </row>
    <row r="4722" spans="1:16" x14ac:dyDescent="0.55000000000000004">
      <c r="A4722" t="s">
        <v>0</v>
      </c>
      <c r="B4722" t="s">
        <v>8333</v>
      </c>
      <c r="C4722" t="s">
        <v>8334</v>
      </c>
      <c r="D4722" t="s">
        <v>5123</v>
      </c>
      <c r="E4722" t="s">
        <v>20</v>
      </c>
      <c r="F4722" t="b">
        <v>0</v>
      </c>
      <c r="G4722" t="s">
        <v>27</v>
      </c>
      <c r="H4722" s="4">
        <v>45719.000162037039</v>
      </c>
      <c r="I4722" t="b">
        <v>0</v>
      </c>
      <c r="J4722" t="b">
        <v>1</v>
      </c>
      <c r="K4722" t="s">
        <v>24</v>
      </c>
      <c r="L4722" t="s">
        <v>22</v>
      </c>
      <c r="M4722">
        <v>98500</v>
      </c>
      <c r="O4722" t="s">
        <v>8335</v>
      </c>
      <c r="P4722" t="s">
        <v>119</v>
      </c>
    </row>
    <row r="4723" spans="1:16" x14ac:dyDescent="0.55000000000000004">
      <c r="A4723" t="s">
        <v>0</v>
      </c>
      <c r="B4723" t="s">
        <v>3381</v>
      </c>
      <c r="C4723" t="s">
        <v>2539</v>
      </c>
      <c r="D4723" t="s">
        <v>2208</v>
      </c>
      <c r="E4723" t="s">
        <v>105</v>
      </c>
      <c r="F4723" t="b">
        <v>0</v>
      </c>
      <c r="G4723" t="s">
        <v>41</v>
      </c>
      <c r="H4723" s="4">
        <v>45719.250335648147</v>
      </c>
      <c r="I4723" t="b">
        <v>0</v>
      </c>
      <c r="J4723" t="b">
        <v>1</v>
      </c>
      <c r="K4723" t="s">
        <v>24</v>
      </c>
      <c r="L4723" t="s">
        <v>36</v>
      </c>
      <c r="N4723">
        <v>47.035003662109382</v>
      </c>
      <c r="O4723" t="s">
        <v>8336</v>
      </c>
      <c r="P4723" t="s">
        <v>8256</v>
      </c>
    </row>
    <row r="4724" spans="1:16" x14ac:dyDescent="0.55000000000000004">
      <c r="A4724" t="s">
        <v>19</v>
      </c>
      <c r="B4724" t="s">
        <v>7086</v>
      </c>
      <c r="C4724" t="s">
        <v>322</v>
      </c>
      <c r="D4724" t="s">
        <v>7087</v>
      </c>
      <c r="E4724" t="s">
        <v>20</v>
      </c>
      <c r="F4724" t="b">
        <v>0</v>
      </c>
      <c r="G4724" t="s">
        <v>41</v>
      </c>
      <c r="H4724" s="4">
        <v>45719.251354166663</v>
      </c>
      <c r="I4724" t="b">
        <v>0</v>
      </c>
      <c r="J4724" t="b">
        <v>1</v>
      </c>
      <c r="K4724" t="s">
        <v>24</v>
      </c>
      <c r="L4724" t="s">
        <v>22</v>
      </c>
      <c r="M4724">
        <v>148400</v>
      </c>
      <c r="O4724" t="s">
        <v>1369</v>
      </c>
      <c r="P4724" t="s">
        <v>3762</v>
      </c>
    </row>
    <row r="4725" spans="1:16" x14ac:dyDescent="0.55000000000000004">
      <c r="A4725" t="s">
        <v>1</v>
      </c>
      <c r="B4725" t="s">
        <v>1</v>
      </c>
      <c r="C4725" t="s">
        <v>2116</v>
      </c>
      <c r="D4725" t="s">
        <v>5058</v>
      </c>
      <c r="E4725" t="s">
        <v>388</v>
      </c>
      <c r="F4725" t="b">
        <v>0</v>
      </c>
      <c r="G4725" t="s">
        <v>35</v>
      </c>
      <c r="H4725" s="4">
        <v>45719.251458333332</v>
      </c>
      <c r="I4725" t="b">
        <v>0</v>
      </c>
      <c r="J4725" t="b">
        <v>0</v>
      </c>
      <c r="K4725" t="s">
        <v>24</v>
      </c>
      <c r="L4725" t="s">
        <v>22</v>
      </c>
      <c r="M4725">
        <v>27500</v>
      </c>
      <c r="O4725" t="s">
        <v>5059</v>
      </c>
      <c r="P4725" t="s">
        <v>119</v>
      </c>
    </row>
    <row r="4726" spans="1:16" x14ac:dyDescent="0.55000000000000004">
      <c r="A4726" t="s">
        <v>1</v>
      </c>
      <c r="B4726" t="s">
        <v>8337</v>
      </c>
      <c r="C4726" t="s">
        <v>122</v>
      </c>
      <c r="D4726" t="s">
        <v>5535</v>
      </c>
      <c r="E4726" t="s">
        <v>20</v>
      </c>
      <c r="F4726" t="b">
        <v>0</v>
      </c>
      <c r="G4726" t="s">
        <v>52</v>
      </c>
      <c r="H4726" s="4">
        <v>45719.251712962963</v>
      </c>
      <c r="I4726" t="b">
        <v>0</v>
      </c>
      <c r="J4726" t="b">
        <v>1</v>
      </c>
      <c r="K4726" t="s">
        <v>24</v>
      </c>
      <c r="L4726" t="s">
        <v>22</v>
      </c>
      <c r="M4726">
        <v>127952</v>
      </c>
      <c r="O4726" t="s">
        <v>8338</v>
      </c>
      <c r="P4726" t="s">
        <v>2237</v>
      </c>
    </row>
    <row r="4727" spans="1:16" x14ac:dyDescent="0.55000000000000004">
      <c r="A4727" t="s">
        <v>40</v>
      </c>
      <c r="B4727" t="s">
        <v>40</v>
      </c>
      <c r="C4727" t="s">
        <v>395</v>
      </c>
      <c r="D4727" t="s">
        <v>123</v>
      </c>
      <c r="E4727" t="s">
        <v>20</v>
      </c>
      <c r="F4727" t="b">
        <v>0</v>
      </c>
      <c r="G4727" t="s">
        <v>35</v>
      </c>
      <c r="H4727" s="4">
        <v>45719.252245370371</v>
      </c>
      <c r="I4727" t="b">
        <v>0</v>
      </c>
      <c r="J4727" t="b">
        <v>1</v>
      </c>
      <c r="K4727" t="s">
        <v>24</v>
      </c>
      <c r="L4727" t="s">
        <v>22</v>
      </c>
      <c r="M4727">
        <v>125000</v>
      </c>
      <c r="O4727" t="s">
        <v>123</v>
      </c>
    </row>
    <row r="4728" spans="1:16" x14ac:dyDescent="0.55000000000000004">
      <c r="A4728" t="s">
        <v>0</v>
      </c>
      <c r="B4728" t="s">
        <v>8339</v>
      </c>
      <c r="C4728" t="s">
        <v>106</v>
      </c>
      <c r="D4728" t="s">
        <v>8340</v>
      </c>
      <c r="E4728" t="s">
        <v>219</v>
      </c>
      <c r="F4728" t="b">
        <v>0</v>
      </c>
      <c r="G4728" t="s">
        <v>106</v>
      </c>
      <c r="H4728" s="4">
        <v>45719.268738425933</v>
      </c>
      <c r="I4728" t="b">
        <v>1</v>
      </c>
      <c r="J4728" t="b">
        <v>0</v>
      </c>
      <c r="K4728" t="s">
        <v>106</v>
      </c>
      <c r="L4728" t="s">
        <v>36</v>
      </c>
      <c r="N4728">
        <v>34</v>
      </c>
      <c r="O4728" t="s">
        <v>8340</v>
      </c>
      <c r="P4728" t="s">
        <v>8341</v>
      </c>
    </row>
    <row r="4729" spans="1:16" x14ac:dyDescent="0.55000000000000004">
      <c r="A4729" t="s">
        <v>40</v>
      </c>
      <c r="B4729" t="s">
        <v>40</v>
      </c>
      <c r="C4729" t="s">
        <v>8342</v>
      </c>
      <c r="D4729" t="s">
        <v>4014</v>
      </c>
      <c r="E4729" t="s">
        <v>20</v>
      </c>
      <c r="F4729" t="b">
        <v>0</v>
      </c>
      <c r="G4729" t="s">
        <v>820</v>
      </c>
      <c r="H4729" s="4">
        <v>45719.269560185188</v>
      </c>
      <c r="I4729" t="b">
        <v>0</v>
      </c>
      <c r="J4729" t="b">
        <v>1</v>
      </c>
      <c r="K4729" t="s">
        <v>820</v>
      </c>
      <c r="L4729" t="s">
        <v>22</v>
      </c>
      <c r="M4729">
        <v>128130</v>
      </c>
      <c r="O4729" t="s">
        <v>1747</v>
      </c>
      <c r="P4729" t="s">
        <v>8343</v>
      </c>
    </row>
    <row r="4730" spans="1:16" x14ac:dyDescent="0.55000000000000004">
      <c r="A4730" t="s">
        <v>0</v>
      </c>
      <c r="B4730" t="s">
        <v>8344</v>
      </c>
      <c r="C4730" t="s">
        <v>293</v>
      </c>
      <c r="D4730" t="s">
        <v>3973</v>
      </c>
      <c r="E4730" t="s">
        <v>20</v>
      </c>
      <c r="F4730" t="b">
        <v>0</v>
      </c>
      <c r="G4730" t="s">
        <v>41</v>
      </c>
      <c r="H4730" s="4">
        <v>45719.292002314818</v>
      </c>
      <c r="I4730" t="b">
        <v>0</v>
      </c>
      <c r="J4730" t="b">
        <v>1</v>
      </c>
      <c r="K4730" t="s">
        <v>24</v>
      </c>
      <c r="L4730" t="s">
        <v>22</v>
      </c>
      <c r="M4730">
        <v>123666</v>
      </c>
      <c r="O4730" t="s">
        <v>43</v>
      </c>
      <c r="P4730" t="s">
        <v>8345</v>
      </c>
    </row>
    <row r="4731" spans="1:16" x14ac:dyDescent="0.55000000000000004">
      <c r="A4731" t="s">
        <v>1</v>
      </c>
      <c r="B4731" t="s">
        <v>8346</v>
      </c>
      <c r="C4731" t="s">
        <v>690</v>
      </c>
      <c r="D4731" t="s">
        <v>2208</v>
      </c>
      <c r="E4731" t="s">
        <v>34</v>
      </c>
      <c r="F4731" t="b">
        <v>0</v>
      </c>
      <c r="G4731" t="s">
        <v>41</v>
      </c>
      <c r="H4731" s="4">
        <v>45719.418043981481</v>
      </c>
      <c r="I4731" t="b">
        <v>0</v>
      </c>
      <c r="J4731" t="b">
        <v>1</v>
      </c>
      <c r="K4731" t="s">
        <v>24</v>
      </c>
      <c r="L4731" t="s">
        <v>22</v>
      </c>
      <c r="M4731">
        <v>214500</v>
      </c>
      <c r="O4731" t="s">
        <v>428</v>
      </c>
      <c r="P4731" t="s">
        <v>7826</v>
      </c>
    </row>
    <row r="4732" spans="1:16" x14ac:dyDescent="0.55000000000000004">
      <c r="A4732" t="s">
        <v>2</v>
      </c>
      <c r="B4732" t="s">
        <v>6326</v>
      </c>
      <c r="C4732" t="s">
        <v>7585</v>
      </c>
      <c r="D4732" t="s">
        <v>2208</v>
      </c>
      <c r="E4732" t="s">
        <v>34</v>
      </c>
      <c r="F4732" t="b">
        <v>0</v>
      </c>
      <c r="G4732" t="s">
        <v>27</v>
      </c>
      <c r="H4732" s="4">
        <v>45719.418692129628</v>
      </c>
      <c r="I4732" t="b">
        <v>0</v>
      </c>
      <c r="J4732" t="b">
        <v>1</v>
      </c>
      <c r="K4732" t="s">
        <v>24</v>
      </c>
      <c r="L4732" t="s">
        <v>22</v>
      </c>
      <c r="M4732">
        <v>165000</v>
      </c>
      <c r="O4732" t="s">
        <v>428</v>
      </c>
      <c r="P4732" t="s">
        <v>8347</v>
      </c>
    </row>
    <row r="4733" spans="1:16" x14ac:dyDescent="0.55000000000000004">
      <c r="A4733" t="s">
        <v>2</v>
      </c>
      <c r="B4733" t="s">
        <v>8348</v>
      </c>
      <c r="C4733" t="s">
        <v>39</v>
      </c>
      <c r="D4733" t="s">
        <v>2208</v>
      </c>
      <c r="E4733" t="s">
        <v>20</v>
      </c>
      <c r="F4733" t="b">
        <v>1</v>
      </c>
      <c r="G4733" t="s">
        <v>27</v>
      </c>
      <c r="H4733" s="4">
        <v>45719.418703703697</v>
      </c>
      <c r="I4733" t="b">
        <v>0</v>
      </c>
      <c r="J4733" t="b">
        <v>1</v>
      </c>
      <c r="K4733" t="s">
        <v>24</v>
      </c>
      <c r="L4733" t="s">
        <v>22</v>
      </c>
      <c r="M4733">
        <v>90000</v>
      </c>
      <c r="O4733" t="s">
        <v>8349</v>
      </c>
      <c r="P4733" t="s">
        <v>1671</v>
      </c>
    </row>
    <row r="4734" spans="1:16" x14ac:dyDescent="0.55000000000000004">
      <c r="A4734" t="s">
        <v>19</v>
      </c>
      <c r="B4734" t="s">
        <v>8350</v>
      </c>
      <c r="C4734" t="s">
        <v>44</v>
      </c>
      <c r="D4734" t="s">
        <v>3973</v>
      </c>
      <c r="E4734" t="s">
        <v>20</v>
      </c>
      <c r="F4734" t="b">
        <v>0</v>
      </c>
      <c r="G4734" t="s">
        <v>27</v>
      </c>
      <c r="H4734" s="4">
        <v>45719.418796296297</v>
      </c>
      <c r="I4734" t="b">
        <v>0</v>
      </c>
      <c r="J4734" t="b">
        <v>1</v>
      </c>
      <c r="K4734" t="s">
        <v>24</v>
      </c>
      <c r="L4734" t="s">
        <v>22</v>
      </c>
      <c r="M4734">
        <v>141500</v>
      </c>
      <c r="O4734" t="s">
        <v>8351</v>
      </c>
    </row>
    <row r="4735" spans="1:16" x14ac:dyDescent="0.55000000000000004">
      <c r="A4735" t="s">
        <v>0</v>
      </c>
      <c r="B4735" t="s">
        <v>8352</v>
      </c>
      <c r="C4735" t="s">
        <v>39</v>
      </c>
      <c r="D4735" t="s">
        <v>4093</v>
      </c>
      <c r="E4735" t="s">
        <v>51</v>
      </c>
      <c r="F4735" t="b">
        <v>1</v>
      </c>
      <c r="G4735" t="s">
        <v>760</v>
      </c>
      <c r="H4735" s="4">
        <v>45719.444421296299</v>
      </c>
      <c r="I4735" t="b">
        <v>1</v>
      </c>
      <c r="J4735" t="b">
        <v>0</v>
      </c>
      <c r="K4735" t="s">
        <v>760</v>
      </c>
      <c r="L4735" t="s">
        <v>36</v>
      </c>
      <c r="N4735">
        <v>8</v>
      </c>
      <c r="O4735" t="s">
        <v>761</v>
      </c>
    </row>
    <row r="4736" spans="1:16" x14ac:dyDescent="0.55000000000000004">
      <c r="A4736" t="s">
        <v>2</v>
      </c>
      <c r="B4736" t="s">
        <v>8353</v>
      </c>
      <c r="C4736" t="s">
        <v>37</v>
      </c>
      <c r="D4736" t="s">
        <v>3973</v>
      </c>
      <c r="E4736" t="s">
        <v>20</v>
      </c>
      <c r="F4736" t="b">
        <v>0</v>
      </c>
      <c r="G4736" t="s">
        <v>41</v>
      </c>
      <c r="H4736" s="4">
        <v>45719.460810185177</v>
      </c>
      <c r="I4736" t="b">
        <v>0</v>
      </c>
      <c r="J4736" t="b">
        <v>1</v>
      </c>
      <c r="K4736" t="s">
        <v>24</v>
      </c>
      <c r="L4736" t="s">
        <v>22</v>
      </c>
      <c r="M4736">
        <v>200000</v>
      </c>
      <c r="O4736" t="s">
        <v>3267</v>
      </c>
      <c r="P4736" t="s">
        <v>8354</v>
      </c>
    </row>
    <row r="4737" spans="1:16" x14ac:dyDescent="0.55000000000000004">
      <c r="A4737" t="s">
        <v>2</v>
      </c>
      <c r="B4737" t="s">
        <v>307</v>
      </c>
      <c r="C4737" t="s">
        <v>39</v>
      </c>
      <c r="D4737" t="s">
        <v>7454</v>
      </c>
      <c r="E4737" t="s">
        <v>20</v>
      </c>
      <c r="F4737" t="b">
        <v>1</v>
      </c>
      <c r="G4737" t="s">
        <v>1094</v>
      </c>
      <c r="H4737" s="4">
        <v>45719.489560185182</v>
      </c>
      <c r="I4737" t="b">
        <v>1</v>
      </c>
      <c r="J4737" t="b">
        <v>0</v>
      </c>
      <c r="K4737" t="s">
        <v>1094</v>
      </c>
      <c r="L4737" t="s">
        <v>22</v>
      </c>
      <c r="M4737">
        <v>200000</v>
      </c>
      <c r="O4737" t="s">
        <v>7455</v>
      </c>
      <c r="P4737" t="s">
        <v>1818</v>
      </c>
    </row>
    <row r="4738" spans="1:16" x14ac:dyDescent="0.55000000000000004">
      <c r="A4738" t="s">
        <v>0</v>
      </c>
      <c r="B4738" t="s">
        <v>8355</v>
      </c>
      <c r="C4738" t="s">
        <v>82</v>
      </c>
      <c r="D4738" t="s">
        <v>3973</v>
      </c>
      <c r="E4738" t="s">
        <v>20</v>
      </c>
      <c r="F4738" t="b">
        <v>0</v>
      </c>
      <c r="G4738" t="s">
        <v>27</v>
      </c>
      <c r="H4738" s="4">
        <v>45719.5000462963</v>
      </c>
      <c r="I4738" t="b">
        <v>0</v>
      </c>
      <c r="J4738" t="b">
        <v>1</v>
      </c>
      <c r="K4738" t="s">
        <v>24</v>
      </c>
      <c r="L4738" t="s">
        <v>22</v>
      </c>
      <c r="M4738">
        <v>180000</v>
      </c>
      <c r="O4738" t="s">
        <v>8356</v>
      </c>
      <c r="P4738" t="s">
        <v>3159</v>
      </c>
    </row>
    <row r="4739" spans="1:16" x14ac:dyDescent="0.55000000000000004">
      <c r="A4739" t="s">
        <v>2</v>
      </c>
      <c r="B4739" t="s">
        <v>8357</v>
      </c>
      <c r="C4739" t="s">
        <v>33</v>
      </c>
      <c r="D4739" t="s">
        <v>3973</v>
      </c>
      <c r="E4739" t="s">
        <v>51</v>
      </c>
      <c r="F4739" t="b">
        <v>0</v>
      </c>
      <c r="G4739" t="s">
        <v>27</v>
      </c>
      <c r="H4739" s="4">
        <v>45719.502060185187</v>
      </c>
      <c r="I4739" t="b">
        <v>1</v>
      </c>
      <c r="J4739" t="b">
        <v>0</v>
      </c>
      <c r="K4739" t="s">
        <v>24</v>
      </c>
      <c r="L4739" t="s">
        <v>36</v>
      </c>
      <c r="N4739">
        <v>55</v>
      </c>
      <c r="O4739" t="s">
        <v>81</v>
      </c>
      <c r="P4739" t="s">
        <v>8358</v>
      </c>
    </row>
    <row r="4740" spans="1:16" x14ac:dyDescent="0.55000000000000004">
      <c r="A4740" t="s">
        <v>1</v>
      </c>
      <c r="B4740" t="s">
        <v>8359</v>
      </c>
      <c r="C4740" t="s">
        <v>158</v>
      </c>
      <c r="D4740" t="s">
        <v>4035</v>
      </c>
      <c r="E4740" t="s">
        <v>20</v>
      </c>
      <c r="F4740" t="b">
        <v>0</v>
      </c>
      <c r="G4740" t="s">
        <v>158</v>
      </c>
      <c r="H4740" s="4">
        <v>45719.518101851849</v>
      </c>
      <c r="I4740" t="b">
        <v>0</v>
      </c>
      <c r="J4740" t="b">
        <v>0</v>
      </c>
      <c r="K4740" t="s">
        <v>158</v>
      </c>
      <c r="L4740" t="s">
        <v>22</v>
      </c>
      <c r="M4740">
        <v>61847.5</v>
      </c>
      <c r="O4740" t="s">
        <v>1906</v>
      </c>
      <c r="P4740" t="s">
        <v>6145</v>
      </c>
    </row>
    <row r="4741" spans="1:16" x14ac:dyDescent="0.55000000000000004">
      <c r="A4741" t="s">
        <v>1</v>
      </c>
      <c r="B4741" t="s">
        <v>8360</v>
      </c>
      <c r="C4741" t="s">
        <v>160</v>
      </c>
      <c r="D4741" t="s">
        <v>5243</v>
      </c>
      <c r="E4741" t="s">
        <v>20</v>
      </c>
      <c r="F4741" t="b">
        <v>0</v>
      </c>
      <c r="G4741" t="s">
        <v>52</v>
      </c>
      <c r="H4741" s="4">
        <v>45719.585046296299</v>
      </c>
      <c r="I4741" t="b">
        <v>0</v>
      </c>
      <c r="J4741" t="b">
        <v>1</v>
      </c>
      <c r="K4741" t="s">
        <v>24</v>
      </c>
      <c r="L4741" t="s">
        <v>22</v>
      </c>
      <c r="M4741">
        <v>90000</v>
      </c>
      <c r="O4741" t="s">
        <v>8361</v>
      </c>
      <c r="P4741" t="s">
        <v>8362</v>
      </c>
    </row>
    <row r="4742" spans="1:16" x14ac:dyDescent="0.55000000000000004">
      <c r="A4742" t="s">
        <v>0</v>
      </c>
      <c r="B4742" t="s">
        <v>8363</v>
      </c>
      <c r="C4742" t="s">
        <v>94</v>
      </c>
      <c r="D4742" t="s">
        <v>2208</v>
      </c>
      <c r="E4742" t="s">
        <v>20</v>
      </c>
      <c r="F4742" t="b">
        <v>0</v>
      </c>
      <c r="G4742" t="s">
        <v>30</v>
      </c>
      <c r="H4742" s="4">
        <v>45719.625810185193</v>
      </c>
      <c r="I4742" t="b">
        <v>0</v>
      </c>
      <c r="J4742" t="b">
        <v>0</v>
      </c>
      <c r="K4742" t="s">
        <v>24</v>
      </c>
      <c r="L4742" t="s">
        <v>36</v>
      </c>
      <c r="N4742">
        <v>36.455001831054688</v>
      </c>
      <c r="O4742" t="s">
        <v>1814</v>
      </c>
      <c r="P4742" t="s">
        <v>1942</v>
      </c>
    </row>
    <row r="4743" spans="1:16" x14ac:dyDescent="0.55000000000000004">
      <c r="A4743" t="s">
        <v>40</v>
      </c>
      <c r="B4743" t="s">
        <v>8364</v>
      </c>
      <c r="C4743" t="s">
        <v>456</v>
      </c>
      <c r="D4743" t="s">
        <v>3973</v>
      </c>
      <c r="E4743" t="s">
        <v>20</v>
      </c>
      <c r="F4743" t="b">
        <v>0</v>
      </c>
      <c r="G4743" t="s">
        <v>27</v>
      </c>
      <c r="H4743" s="4">
        <v>45719.627129629633</v>
      </c>
      <c r="I4743" t="b">
        <v>0</v>
      </c>
      <c r="J4743" t="b">
        <v>1</v>
      </c>
      <c r="K4743" t="s">
        <v>24</v>
      </c>
      <c r="L4743" t="s">
        <v>22</v>
      </c>
      <c r="M4743">
        <v>130000</v>
      </c>
      <c r="O4743" t="s">
        <v>8365</v>
      </c>
      <c r="P4743" t="s">
        <v>193</v>
      </c>
    </row>
    <row r="4744" spans="1:16" x14ac:dyDescent="0.55000000000000004">
      <c r="A4744" t="s">
        <v>0</v>
      </c>
      <c r="B4744" t="s">
        <v>8366</v>
      </c>
      <c r="C4744" t="s">
        <v>8367</v>
      </c>
      <c r="D4744" t="s">
        <v>4324</v>
      </c>
      <c r="E4744" t="s">
        <v>631</v>
      </c>
      <c r="F4744" t="b">
        <v>0</v>
      </c>
      <c r="G4744" t="s">
        <v>41</v>
      </c>
      <c r="H4744" s="4">
        <v>45719.667048611111</v>
      </c>
      <c r="I4744" t="b">
        <v>0</v>
      </c>
      <c r="J4744" t="b">
        <v>0</v>
      </c>
      <c r="K4744" t="s">
        <v>24</v>
      </c>
      <c r="L4744" t="s">
        <v>36</v>
      </c>
      <c r="N4744">
        <v>25</v>
      </c>
      <c r="O4744" t="s">
        <v>8368</v>
      </c>
      <c r="P4744" t="s">
        <v>8369</v>
      </c>
    </row>
    <row r="4745" spans="1:16" x14ac:dyDescent="0.55000000000000004">
      <c r="A4745" t="s">
        <v>1</v>
      </c>
      <c r="B4745" t="s">
        <v>8370</v>
      </c>
      <c r="C4745" t="s">
        <v>505</v>
      </c>
      <c r="D4745" t="s">
        <v>3828</v>
      </c>
      <c r="E4745" t="s">
        <v>51</v>
      </c>
      <c r="F4745" t="b">
        <v>0</v>
      </c>
      <c r="G4745" t="s">
        <v>27</v>
      </c>
      <c r="H4745" s="4">
        <v>45719.667800925927</v>
      </c>
      <c r="I4745" t="b">
        <v>0</v>
      </c>
      <c r="J4745" t="b">
        <v>0</v>
      </c>
      <c r="K4745" t="s">
        <v>24</v>
      </c>
      <c r="L4745" t="s">
        <v>22</v>
      </c>
      <c r="M4745">
        <v>91501</v>
      </c>
      <c r="O4745" t="s">
        <v>8371</v>
      </c>
      <c r="P4745" t="s">
        <v>8372</v>
      </c>
    </row>
    <row r="4746" spans="1:16" x14ac:dyDescent="0.55000000000000004">
      <c r="A4746" t="s">
        <v>0</v>
      </c>
      <c r="B4746" t="s">
        <v>875</v>
      </c>
      <c r="C4746" t="s">
        <v>2164</v>
      </c>
      <c r="D4746" t="s">
        <v>3973</v>
      </c>
      <c r="E4746" t="s">
        <v>631</v>
      </c>
      <c r="F4746" t="b">
        <v>0</v>
      </c>
      <c r="G4746" t="s">
        <v>30</v>
      </c>
      <c r="H4746" s="4">
        <v>45719.668194444443</v>
      </c>
      <c r="I4746" t="b">
        <v>0</v>
      </c>
      <c r="J4746" t="b">
        <v>0</v>
      </c>
      <c r="K4746" t="s">
        <v>24</v>
      </c>
      <c r="L4746" t="s">
        <v>36</v>
      </c>
      <c r="N4746">
        <v>20.5</v>
      </c>
      <c r="O4746" t="s">
        <v>8373</v>
      </c>
      <c r="P4746" t="s">
        <v>8374</v>
      </c>
    </row>
    <row r="4747" spans="1:16" x14ac:dyDescent="0.55000000000000004">
      <c r="A4747" t="s">
        <v>2</v>
      </c>
      <c r="B4747" t="s">
        <v>8375</v>
      </c>
      <c r="C4747" t="s">
        <v>670</v>
      </c>
      <c r="D4747" t="s">
        <v>3600</v>
      </c>
      <c r="E4747" t="s">
        <v>20</v>
      </c>
      <c r="F4747" t="b">
        <v>0</v>
      </c>
      <c r="G4747" t="s">
        <v>27</v>
      </c>
      <c r="H4747" s="4">
        <v>45719.668495370373</v>
      </c>
      <c r="I4747" t="b">
        <v>1</v>
      </c>
      <c r="J4747" t="b">
        <v>0</v>
      </c>
      <c r="K4747" t="s">
        <v>24</v>
      </c>
      <c r="L4747" t="s">
        <v>22</v>
      </c>
      <c r="M4747">
        <v>110000</v>
      </c>
      <c r="O4747" t="s">
        <v>8376</v>
      </c>
      <c r="P4747" t="s">
        <v>3507</v>
      </c>
    </row>
    <row r="4748" spans="1:16" x14ac:dyDescent="0.55000000000000004">
      <c r="A4748" t="s">
        <v>2</v>
      </c>
      <c r="B4748" t="s">
        <v>8377</v>
      </c>
      <c r="C4748" t="s">
        <v>670</v>
      </c>
      <c r="D4748" t="s">
        <v>3600</v>
      </c>
      <c r="E4748" t="s">
        <v>20</v>
      </c>
      <c r="F4748" t="b">
        <v>0</v>
      </c>
      <c r="G4748" t="s">
        <v>27</v>
      </c>
      <c r="H4748" s="4">
        <v>45719.668576388889</v>
      </c>
      <c r="I4748" t="b">
        <v>1</v>
      </c>
      <c r="J4748" t="b">
        <v>0</v>
      </c>
      <c r="K4748" t="s">
        <v>24</v>
      </c>
      <c r="L4748" t="s">
        <v>22</v>
      </c>
      <c r="M4748">
        <v>110000</v>
      </c>
      <c r="O4748" t="s">
        <v>8376</v>
      </c>
      <c r="P4748" t="s">
        <v>338</v>
      </c>
    </row>
    <row r="4749" spans="1:16" x14ac:dyDescent="0.55000000000000004">
      <c r="A4749" t="s">
        <v>0</v>
      </c>
      <c r="B4749" t="s">
        <v>1632</v>
      </c>
      <c r="C4749" t="s">
        <v>606</v>
      </c>
      <c r="D4749" t="s">
        <v>3973</v>
      </c>
      <c r="E4749" t="s">
        <v>51</v>
      </c>
      <c r="F4749" t="b">
        <v>0</v>
      </c>
      <c r="G4749" t="s">
        <v>27</v>
      </c>
      <c r="H4749" s="4">
        <v>45719.708356481482</v>
      </c>
      <c r="I4749" t="b">
        <v>0</v>
      </c>
      <c r="J4749" t="b">
        <v>1</v>
      </c>
      <c r="K4749" t="s">
        <v>24</v>
      </c>
      <c r="L4749" t="s">
        <v>36</v>
      </c>
      <c r="N4749">
        <v>39.165000915527337</v>
      </c>
      <c r="O4749" t="s">
        <v>350</v>
      </c>
      <c r="P4749" t="s">
        <v>8378</v>
      </c>
    </row>
    <row r="4750" spans="1:16" x14ac:dyDescent="0.55000000000000004">
      <c r="A4750" t="s">
        <v>0</v>
      </c>
      <c r="B4750" t="s">
        <v>0</v>
      </c>
      <c r="C4750" t="s">
        <v>3742</v>
      </c>
      <c r="D4750" t="s">
        <v>3828</v>
      </c>
      <c r="E4750" t="s">
        <v>20</v>
      </c>
      <c r="F4750" t="b">
        <v>0</v>
      </c>
      <c r="G4750" t="s">
        <v>27</v>
      </c>
      <c r="H4750" s="4">
        <v>45719.708449074067</v>
      </c>
      <c r="I4750" t="b">
        <v>0</v>
      </c>
      <c r="J4750" t="b">
        <v>1</v>
      </c>
      <c r="K4750" t="s">
        <v>24</v>
      </c>
      <c r="L4750" t="s">
        <v>22</v>
      </c>
      <c r="M4750">
        <v>55000</v>
      </c>
      <c r="O4750" t="s">
        <v>8379</v>
      </c>
      <c r="P4750" t="s">
        <v>221</v>
      </c>
    </row>
    <row r="4751" spans="1:16" x14ac:dyDescent="0.55000000000000004">
      <c r="A4751" t="s">
        <v>1</v>
      </c>
      <c r="B4751" t="s">
        <v>467</v>
      </c>
      <c r="C4751" t="s">
        <v>82</v>
      </c>
      <c r="D4751" t="s">
        <v>3973</v>
      </c>
      <c r="E4751" t="s">
        <v>20</v>
      </c>
      <c r="F4751" t="b">
        <v>0</v>
      </c>
      <c r="G4751" t="s">
        <v>27</v>
      </c>
      <c r="H4751" s="4">
        <v>45719.709409722222</v>
      </c>
      <c r="I4751" t="b">
        <v>0</v>
      </c>
      <c r="J4751" t="b">
        <v>0</v>
      </c>
      <c r="K4751" t="s">
        <v>24</v>
      </c>
      <c r="L4751" t="s">
        <v>22</v>
      </c>
      <c r="M4751">
        <v>153000</v>
      </c>
      <c r="O4751" t="s">
        <v>1400</v>
      </c>
      <c r="P4751" t="s">
        <v>988</v>
      </c>
    </row>
    <row r="4752" spans="1:16" x14ac:dyDescent="0.55000000000000004">
      <c r="A4752" t="s">
        <v>1</v>
      </c>
      <c r="B4752" t="s">
        <v>8380</v>
      </c>
      <c r="C4752" t="s">
        <v>505</v>
      </c>
      <c r="D4752" t="s">
        <v>3973</v>
      </c>
      <c r="E4752" t="s">
        <v>51</v>
      </c>
      <c r="F4752" t="b">
        <v>0</v>
      </c>
      <c r="G4752" t="s">
        <v>27</v>
      </c>
      <c r="H4752" s="4">
        <v>45719.709444444437</v>
      </c>
      <c r="I4752" t="b">
        <v>0</v>
      </c>
      <c r="J4752" t="b">
        <v>0</v>
      </c>
      <c r="K4752" t="s">
        <v>24</v>
      </c>
      <c r="L4752" t="s">
        <v>36</v>
      </c>
      <c r="N4752">
        <v>67.5</v>
      </c>
      <c r="O4752" t="s">
        <v>1137</v>
      </c>
      <c r="P4752" t="s">
        <v>8372</v>
      </c>
    </row>
    <row r="4753" spans="1:16" x14ac:dyDescent="0.55000000000000004">
      <c r="A4753" t="s">
        <v>2</v>
      </c>
      <c r="B4753" t="s">
        <v>8381</v>
      </c>
      <c r="C4753" t="s">
        <v>24</v>
      </c>
      <c r="D4753" t="s">
        <v>3973</v>
      </c>
      <c r="E4753" t="s">
        <v>20</v>
      </c>
      <c r="F4753" t="b">
        <v>0</v>
      </c>
      <c r="G4753" t="s">
        <v>27</v>
      </c>
      <c r="H4753" s="4">
        <v>45719.71020833333</v>
      </c>
      <c r="I4753" t="b">
        <v>0</v>
      </c>
      <c r="J4753" t="b">
        <v>0</v>
      </c>
      <c r="K4753" t="s">
        <v>24</v>
      </c>
      <c r="L4753" t="s">
        <v>36</v>
      </c>
      <c r="N4753">
        <v>62.5</v>
      </c>
      <c r="O4753" t="s">
        <v>5501</v>
      </c>
      <c r="P4753" t="s">
        <v>8382</v>
      </c>
    </row>
    <row r="4754" spans="1:16" x14ac:dyDescent="0.55000000000000004">
      <c r="A4754" t="s">
        <v>2</v>
      </c>
      <c r="B4754" t="s">
        <v>389</v>
      </c>
      <c r="C4754" t="s">
        <v>503</v>
      </c>
      <c r="D4754" t="s">
        <v>3828</v>
      </c>
      <c r="E4754" t="s">
        <v>20</v>
      </c>
      <c r="F4754" t="b">
        <v>0</v>
      </c>
      <c r="G4754" t="s">
        <v>27</v>
      </c>
      <c r="H4754" s="4">
        <v>45719.71020833333</v>
      </c>
      <c r="I4754" t="b">
        <v>0</v>
      </c>
      <c r="J4754" t="b">
        <v>0</v>
      </c>
      <c r="K4754" t="s">
        <v>24</v>
      </c>
      <c r="L4754" t="s">
        <v>22</v>
      </c>
      <c r="M4754">
        <v>120000</v>
      </c>
      <c r="O4754" t="s">
        <v>656</v>
      </c>
      <c r="P4754" t="s">
        <v>8383</v>
      </c>
    </row>
    <row r="4755" spans="1:16" x14ac:dyDescent="0.55000000000000004">
      <c r="A4755" t="s">
        <v>40</v>
      </c>
      <c r="B4755" t="s">
        <v>8384</v>
      </c>
      <c r="C4755" t="s">
        <v>82</v>
      </c>
      <c r="D4755" t="s">
        <v>3973</v>
      </c>
      <c r="E4755" t="s">
        <v>20</v>
      </c>
      <c r="F4755" t="b">
        <v>0</v>
      </c>
      <c r="G4755" t="s">
        <v>41</v>
      </c>
      <c r="H4755" s="4">
        <v>45719.710833333331</v>
      </c>
      <c r="I4755" t="b">
        <v>0</v>
      </c>
      <c r="J4755" t="b">
        <v>0</v>
      </c>
      <c r="K4755" t="s">
        <v>24</v>
      </c>
      <c r="L4755" t="s">
        <v>22</v>
      </c>
      <c r="M4755">
        <v>152500</v>
      </c>
      <c r="O4755" t="s">
        <v>8385</v>
      </c>
      <c r="P4755" t="s">
        <v>8386</v>
      </c>
    </row>
    <row r="4756" spans="1:16" x14ac:dyDescent="0.55000000000000004">
      <c r="A4756" t="s">
        <v>2</v>
      </c>
      <c r="B4756" t="s">
        <v>8387</v>
      </c>
      <c r="C4756" t="s">
        <v>322</v>
      </c>
      <c r="D4756" t="s">
        <v>3957</v>
      </c>
      <c r="E4756" t="s">
        <v>34</v>
      </c>
      <c r="F4756" t="b">
        <v>0</v>
      </c>
      <c r="G4756" t="s">
        <v>27</v>
      </c>
      <c r="H4756" s="4">
        <v>45719.751851851863</v>
      </c>
      <c r="I4756" t="b">
        <v>0</v>
      </c>
      <c r="J4756" t="b">
        <v>1</v>
      </c>
      <c r="K4756" t="s">
        <v>24</v>
      </c>
      <c r="L4756" t="s">
        <v>36</v>
      </c>
      <c r="N4756">
        <v>68.2449951171875</v>
      </c>
      <c r="O4756" t="s">
        <v>1883</v>
      </c>
      <c r="P4756" t="s">
        <v>119</v>
      </c>
    </row>
    <row r="4757" spans="1:16" x14ac:dyDescent="0.55000000000000004">
      <c r="A4757" t="s">
        <v>2</v>
      </c>
      <c r="B4757" t="s">
        <v>195</v>
      </c>
      <c r="C4757" t="s">
        <v>1337</v>
      </c>
      <c r="D4757" t="s">
        <v>2208</v>
      </c>
      <c r="E4757" t="s">
        <v>20</v>
      </c>
      <c r="F4757" t="b">
        <v>0</v>
      </c>
      <c r="G4757" t="s">
        <v>27</v>
      </c>
      <c r="H4757" s="4">
        <v>45719.751932870371</v>
      </c>
      <c r="I4757" t="b">
        <v>0</v>
      </c>
      <c r="J4757" t="b">
        <v>0</v>
      </c>
      <c r="K4757" t="s">
        <v>24</v>
      </c>
      <c r="L4757" t="s">
        <v>22</v>
      </c>
      <c r="M4757">
        <v>150000</v>
      </c>
      <c r="O4757" t="s">
        <v>2575</v>
      </c>
      <c r="P4757" t="s">
        <v>8388</v>
      </c>
    </row>
    <row r="4758" spans="1:16" x14ac:dyDescent="0.55000000000000004">
      <c r="A4758" t="s">
        <v>0</v>
      </c>
      <c r="B4758" t="s">
        <v>8389</v>
      </c>
      <c r="C4758" t="s">
        <v>628</v>
      </c>
      <c r="D4758" t="s">
        <v>3973</v>
      </c>
      <c r="E4758" t="s">
        <v>20</v>
      </c>
      <c r="F4758" t="b">
        <v>0</v>
      </c>
      <c r="G4758" t="s">
        <v>27</v>
      </c>
      <c r="H4758" s="4">
        <v>45719.791712962957</v>
      </c>
      <c r="I4758" t="b">
        <v>0</v>
      </c>
      <c r="J4758" t="b">
        <v>1</v>
      </c>
      <c r="K4758" t="s">
        <v>24</v>
      </c>
      <c r="L4758" t="s">
        <v>22</v>
      </c>
      <c r="M4758">
        <v>161000</v>
      </c>
      <c r="O4758" t="s">
        <v>482</v>
      </c>
      <c r="P4758" t="s">
        <v>2525</v>
      </c>
    </row>
    <row r="4759" spans="1:16" x14ac:dyDescent="0.55000000000000004">
      <c r="A4759" t="s">
        <v>0</v>
      </c>
      <c r="B4759" t="s">
        <v>3944</v>
      </c>
      <c r="C4759" t="s">
        <v>1240</v>
      </c>
      <c r="D4759" t="s">
        <v>3828</v>
      </c>
      <c r="E4759" t="s">
        <v>51</v>
      </c>
      <c r="F4759" t="b">
        <v>0</v>
      </c>
      <c r="G4759" t="s">
        <v>27</v>
      </c>
      <c r="H4759" s="4">
        <v>45719.79173611111</v>
      </c>
      <c r="I4759" t="b">
        <v>0</v>
      </c>
      <c r="J4759" t="b">
        <v>0</v>
      </c>
      <c r="K4759" t="s">
        <v>24</v>
      </c>
      <c r="L4759" t="s">
        <v>36</v>
      </c>
      <c r="N4759">
        <v>60</v>
      </c>
      <c r="O4759" t="s">
        <v>404</v>
      </c>
      <c r="P4759" t="s">
        <v>8390</v>
      </c>
    </row>
    <row r="4760" spans="1:16" x14ac:dyDescent="0.55000000000000004">
      <c r="A4760" t="s">
        <v>19</v>
      </c>
      <c r="B4760" t="s">
        <v>8391</v>
      </c>
      <c r="C4760" t="s">
        <v>1845</v>
      </c>
      <c r="D4760" t="s">
        <v>3973</v>
      </c>
      <c r="E4760" t="s">
        <v>20</v>
      </c>
      <c r="F4760" t="b">
        <v>0</v>
      </c>
      <c r="G4760" t="s">
        <v>27</v>
      </c>
      <c r="H4760" s="4">
        <v>45719.791805555556</v>
      </c>
      <c r="I4760" t="b">
        <v>0</v>
      </c>
      <c r="J4760" t="b">
        <v>1</v>
      </c>
      <c r="K4760" t="s">
        <v>24</v>
      </c>
      <c r="L4760" t="s">
        <v>22</v>
      </c>
      <c r="M4760">
        <v>100000</v>
      </c>
      <c r="O4760" t="s">
        <v>482</v>
      </c>
      <c r="P4760" t="s">
        <v>8392</v>
      </c>
    </row>
    <row r="4761" spans="1:16" x14ac:dyDescent="0.55000000000000004">
      <c r="A4761" t="s">
        <v>0</v>
      </c>
      <c r="B4761" t="s">
        <v>8393</v>
      </c>
      <c r="C4761" t="s">
        <v>3390</v>
      </c>
      <c r="D4761" t="s">
        <v>3973</v>
      </c>
      <c r="E4761" t="s">
        <v>20</v>
      </c>
      <c r="F4761" t="b">
        <v>0</v>
      </c>
      <c r="G4761" t="s">
        <v>27</v>
      </c>
      <c r="H4761" s="4">
        <v>45719.791875000003</v>
      </c>
      <c r="I4761" t="b">
        <v>0</v>
      </c>
      <c r="J4761" t="b">
        <v>0</v>
      </c>
      <c r="K4761" t="s">
        <v>24</v>
      </c>
      <c r="L4761" t="s">
        <v>22</v>
      </c>
      <c r="M4761">
        <v>150000</v>
      </c>
      <c r="O4761" t="s">
        <v>8394</v>
      </c>
    </row>
    <row r="4762" spans="1:16" x14ac:dyDescent="0.55000000000000004">
      <c r="A4762" t="s">
        <v>0</v>
      </c>
      <c r="B4762" t="s">
        <v>8395</v>
      </c>
      <c r="C4762" t="s">
        <v>44</v>
      </c>
      <c r="D4762" t="s">
        <v>3973</v>
      </c>
      <c r="E4762" t="s">
        <v>51</v>
      </c>
      <c r="F4762" t="b">
        <v>0</v>
      </c>
      <c r="G4762" t="s">
        <v>41</v>
      </c>
      <c r="H4762" s="4">
        <v>45719.79210648148</v>
      </c>
      <c r="I4762" t="b">
        <v>0</v>
      </c>
      <c r="J4762" t="b">
        <v>0</v>
      </c>
      <c r="K4762" t="s">
        <v>24</v>
      </c>
      <c r="L4762" t="s">
        <v>36</v>
      </c>
      <c r="N4762">
        <v>63.334999084472663</v>
      </c>
      <c r="O4762" t="s">
        <v>729</v>
      </c>
      <c r="P4762" t="s">
        <v>8396</v>
      </c>
    </row>
    <row r="4763" spans="1:16" x14ac:dyDescent="0.55000000000000004">
      <c r="A4763" t="s">
        <v>1</v>
      </c>
      <c r="B4763" t="s">
        <v>8397</v>
      </c>
      <c r="C4763" t="s">
        <v>322</v>
      </c>
      <c r="D4763" t="s">
        <v>3973</v>
      </c>
      <c r="E4763" t="s">
        <v>20</v>
      </c>
      <c r="F4763" t="b">
        <v>0</v>
      </c>
      <c r="G4763" t="s">
        <v>41</v>
      </c>
      <c r="H4763" s="4">
        <v>45719.793043981481</v>
      </c>
      <c r="I4763" t="b">
        <v>0</v>
      </c>
      <c r="J4763" t="b">
        <v>1</v>
      </c>
      <c r="K4763" t="s">
        <v>24</v>
      </c>
      <c r="L4763" t="s">
        <v>22</v>
      </c>
      <c r="M4763">
        <v>214500</v>
      </c>
      <c r="O4763" t="s">
        <v>323</v>
      </c>
      <c r="P4763" t="s">
        <v>8398</v>
      </c>
    </row>
    <row r="4764" spans="1:16" x14ac:dyDescent="0.55000000000000004">
      <c r="A4764" t="s">
        <v>0</v>
      </c>
      <c r="B4764" t="s">
        <v>8399</v>
      </c>
      <c r="C4764" t="s">
        <v>481</v>
      </c>
      <c r="D4764" t="s">
        <v>3973</v>
      </c>
      <c r="E4764" t="s">
        <v>20</v>
      </c>
      <c r="F4764" t="b">
        <v>0</v>
      </c>
      <c r="G4764" t="s">
        <v>27</v>
      </c>
      <c r="H4764" s="4">
        <v>45719.833379629628</v>
      </c>
      <c r="I4764" t="b">
        <v>0</v>
      </c>
      <c r="J4764" t="b">
        <v>1</v>
      </c>
      <c r="K4764" t="s">
        <v>24</v>
      </c>
      <c r="L4764" t="s">
        <v>22</v>
      </c>
      <c r="M4764">
        <v>95000</v>
      </c>
      <c r="O4764" t="s">
        <v>8400</v>
      </c>
      <c r="P4764" t="s">
        <v>8401</v>
      </c>
    </row>
    <row r="4765" spans="1:16" x14ac:dyDescent="0.55000000000000004">
      <c r="A4765" t="s">
        <v>25</v>
      </c>
      <c r="B4765" t="s">
        <v>8402</v>
      </c>
      <c r="C4765" t="s">
        <v>921</v>
      </c>
      <c r="D4765" t="s">
        <v>3973</v>
      </c>
      <c r="E4765" t="s">
        <v>20</v>
      </c>
      <c r="F4765" t="b">
        <v>0</v>
      </c>
      <c r="G4765" t="s">
        <v>27</v>
      </c>
      <c r="H4765" s="4">
        <v>45719.833541666667</v>
      </c>
      <c r="I4765" t="b">
        <v>0</v>
      </c>
      <c r="J4765" t="b">
        <v>1</v>
      </c>
      <c r="K4765" t="s">
        <v>24</v>
      </c>
      <c r="L4765" t="s">
        <v>22</v>
      </c>
      <c r="M4765">
        <v>94700</v>
      </c>
      <c r="O4765" t="s">
        <v>2817</v>
      </c>
      <c r="P4765" t="s">
        <v>119</v>
      </c>
    </row>
    <row r="4766" spans="1:16" x14ac:dyDescent="0.55000000000000004">
      <c r="A4766" t="s">
        <v>2</v>
      </c>
      <c r="B4766" t="s">
        <v>8403</v>
      </c>
      <c r="C4766" t="s">
        <v>39</v>
      </c>
      <c r="D4766" t="s">
        <v>3973</v>
      </c>
      <c r="E4766" t="s">
        <v>20</v>
      </c>
      <c r="F4766" t="b">
        <v>1</v>
      </c>
      <c r="G4766" t="s">
        <v>27</v>
      </c>
      <c r="H4766" s="4">
        <v>45719.835462962961</v>
      </c>
      <c r="I4766" t="b">
        <v>1</v>
      </c>
      <c r="J4766" t="b">
        <v>0</v>
      </c>
      <c r="K4766" t="s">
        <v>24</v>
      </c>
      <c r="L4766" t="s">
        <v>22</v>
      </c>
      <c r="M4766">
        <v>137500</v>
      </c>
      <c r="O4766" t="s">
        <v>1433</v>
      </c>
      <c r="P4766" t="s">
        <v>8404</v>
      </c>
    </row>
    <row r="4767" spans="1:16" x14ac:dyDescent="0.55000000000000004">
      <c r="A4767" t="s">
        <v>89</v>
      </c>
      <c r="B4767" t="s">
        <v>2133</v>
      </c>
      <c r="C4767" t="s">
        <v>308</v>
      </c>
      <c r="D4767" t="s">
        <v>3973</v>
      </c>
      <c r="E4767" t="s">
        <v>51</v>
      </c>
      <c r="F4767" t="b">
        <v>0</v>
      </c>
      <c r="G4767" t="s">
        <v>27</v>
      </c>
      <c r="H4767" s="4">
        <v>45719.875150462962</v>
      </c>
      <c r="I4767" t="b">
        <v>0</v>
      </c>
      <c r="J4767" t="b">
        <v>1</v>
      </c>
      <c r="K4767" t="s">
        <v>24</v>
      </c>
      <c r="L4767" t="s">
        <v>36</v>
      </c>
      <c r="N4767">
        <v>60</v>
      </c>
      <c r="O4767" t="s">
        <v>1650</v>
      </c>
      <c r="P4767" t="s">
        <v>8405</v>
      </c>
    </row>
    <row r="4768" spans="1:16" x14ac:dyDescent="0.55000000000000004">
      <c r="A4768" t="s">
        <v>19</v>
      </c>
      <c r="B4768" t="s">
        <v>8406</v>
      </c>
      <c r="C4768" t="s">
        <v>322</v>
      </c>
      <c r="D4768" t="s">
        <v>3973</v>
      </c>
      <c r="E4768" t="s">
        <v>20</v>
      </c>
      <c r="F4768" t="b">
        <v>0</v>
      </c>
      <c r="G4768" t="s">
        <v>41</v>
      </c>
      <c r="H4768" s="4">
        <v>45719.876354166663</v>
      </c>
      <c r="I4768" t="b">
        <v>0</v>
      </c>
      <c r="J4768" t="b">
        <v>1</v>
      </c>
      <c r="K4768" t="s">
        <v>24</v>
      </c>
      <c r="L4768" t="s">
        <v>22</v>
      </c>
      <c r="M4768">
        <v>186500</v>
      </c>
      <c r="O4768" t="s">
        <v>1883</v>
      </c>
      <c r="P4768" t="s">
        <v>8407</v>
      </c>
    </row>
    <row r="4769" spans="1:16" x14ac:dyDescent="0.55000000000000004">
      <c r="A4769" t="s">
        <v>2</v>
      </c>
      <c r="B4769" t="s">
        <v>8408</v>
      </c>
      <c r="C4769" t="s">
        <v>425</v>
      </c>
      <c r="D4769" t="s">
        <v>3600</v>
      </c>
      <c r="E4769" t="s">
        <v>51</v>
      </c>
      <c r="F4769" t="b">
        <v>0</v>
      </c>
      <c r="G4769" t="s">
        <v>27</v>
      </c>
      <c r="H4769" s="4">
        <v>45719.876851851863</v>
      </c>
      <c r="I4769" t="b">
        <v>1</v>
      </c>
      <c r="J4769" t="b">
        <v>0</v>
      </c>
      <c r="K4769" t="s">
        <v>24</v>
      </c>
      <c r="L4769" t="s">
        <v>36</v>
      </c>
      <c r="N4769">
        <v>60</v>
      </c>
      <c r="O4769" t="s">
        <v>8409</v>
      </c>
      <c r="P4769" t="s">
        <v>8410</v>
      </c>
    </row>
    <row r="4770" spans="1:16" x14ac:dyDescent="0.55000000000000004">
      <c r="A4770" t="s">
        <v>2</v>
      </c>
      <c r="B4770" t="s">
        <v>8411</v>
      </c>
      <c r="C4770" t="s">
        <v>606</v>
      </c>
      <c r="D4770" t="s">
        <v>3973</v>
      </c>
      <c r="E4770" t="s">
        <v>20</v>
      </c>
      <c r="F4770" t="b">
        <v>0</v>
      </c>
      <c r="G4770" t="s">
        <v>41</v>
      </c>
      <c r="H4770" s="4">
        <v>45719.877476851849</v>
      </c>
      <c r="I4770" t="b">
        <v>0</v>
      </c>
      <c r="J4770" t="b">
        <v>1</v>
      </c>
      <c r="K4770" t="s">
        <v>24</v>
      </c>
      <c r="L4770" t="s">
        <v>22</v>
      </c>
      <c r="M4770">
        <v>170000</v>
      </c>
      <c r="O4770" t="s">
        <v>8412</v>
      </c>
      <c r="P4770" t="s">
        <v>8413</v>
      </c>
    </row>
    <row r="4771" spans="1:16" x14ac:dyDescent="0.55000000000000004">
      <c r="A4771" t="s">
        <v>89</v>
      </c>
      <c r="B4771" t="s">
        <v>8414</v>
      </c>
      <c r="C4771" t="s">
        <v>2283</v>
      </c>
      <c r="D4771" t="s">
        <v>3973</v>
      </c>
      <c r="E4771" t="s">
        <v>51</v>
      </c>
      <c r="F4771" t="b">
        <v>0</v>
      </c>
      <c r="G4771" t="s">
        <v>23</v>
      </c>
      <c r="H4771" s="4">
        <v>45719.906493055547</v>
      </c>
      <c r="I4771" t="b">
        <v>1</v>
      </c>
      <c r="J4771" t="b">
        <v>0</v>
      </c>
      <c r="K4771" t="s">
        <v>24</v>
      </c>
      <c r="L4771" t="s">
        <v>36</v>
      </c>
      <c r="N4771">
        <v>49.5</v>
      </c>
      <c r="O4771" t="s">
        <v>1961</v>
      </c>
      <c r="P4771" t="s">
        <v>8415</v>
      </c>
    </row>
    <row r="4772" spans="1:16" x14ac:dyDescent="0.55000000000000004">
      <c r="A4772" t="s">
        <v>0</v>
      </c>
      <c r="B4772" t="s">
        <v>8416</v>
      </c>
      <c r="C4772" t="s">
        <v>44</v>
      </c>
      <c r="D4772" t="s">
        <v>3973</v>
      </c>
      <c r="E4772" t="s">
        <v>20</v>
      </c>
      <c r="F4772" t="b">
        <v>0</v>
      </c>
      <c r="G4772" t="s">
        <v>41</v>
      </c>
      <c r="H4772" s="4">
        <v>45719.917129629634</v>
      </c>
      <c r="I4772" t="b">
        <v>0</v>
      </c>
      <c r="J4772" t="b">
        <v>0</v>
      </c>
      <c r="K4772" t="s">
        <v>24</v>
      </c>
      <c r="L4772" t="s">
        <v>22</v>
      </c>
      <c r="M4772">
        <v>120000</v>
      </c>
      <c r="O4772" t="s">
        <v>8417</v>
      </c>
      <c r="P4772" t="s">
        <v>8418</v>
      </c>
    </row>
    <row r="4773" spans="1:16" x14ac:dyDescent="0.55000000000000004">
      <c r="A4773" t="s">
        <v>0</v>
      </c>
      <c r="B4773" t="s">
        <v>8419</v>
      </c>
      <c r="C4773" t="s">
        <v>167</v>
      </c>
      <c r="D4773" t="s">
        <v>2208</v>
      </c>
      <c r="E4773" t="s">
        <v>20</v>
      </c>
      <c r="F4773" t="b">
        <v>0</v>
      </c>
      <c r="G4773" t="s">
        <v>35</v>
      </c>
      <c r="H4773" s="4">
        <v>45719.917303240742</v>
      </c>
      <c r="I4773" t="b">
        <v>0</v>
      </c>
      <c r="J4773" t="b">
        <v>1</v>
      </c>
      <c r="K4773" t="s">
        <v>24</v>
      </c>
      <c r="L4773" t="s">
        <v>22</v>
      </c>
      <c r="M4773">
        <v>172000</v>
      </c>
      <c r="O4773" t="s">
        <v>8420</v>
      </c>
      <c r="P4773" t="s">
        <v>274</v>
      </c>
    </row>
    <row r="4774" spans="1:16" x14ac:dyDescent="0.55000000000000004">
      <c r="A4774" t="s">
        <v>0</v>
      </c>
      <c r="B4774" t="s">
        <v>565</v>
      </c>
      <c r="C4774" t="s">
        <v>1067</v>
      </c>
      <c r="D4774" t="s">
        <v>2208</v>
      </c>
      <c r="E4774" t="s">
        <v>20</v>
      </c>
      <c r="F4774" t="b">
        <v>0</v>
      </c>
      <c r="G4774" t="s">
        <v>30</v>
      </c>
      <c r="H4774" s="4">
        <v>45719.91747685185</v>
      </c>
      <c r="I4774" t="b">
        <v>0</v>
      </c>
      <c r="J4774" t="b">
        <v>1</v>
      </c>
      <c r="K4774" t="s">
        <v>24</v>
      </c>
      <c r="L4774" t="s">
        <v>22</v>
      </c>
      <c r="M4774">
        <v>83250</v>
      </c>
      <c r="O4774" t="s">
        <v>2424</v>
      </c>
      <c r="P4774" t="s">
        <v>8421</v>
      </c>
    </row>
    <row r="4775" spans="1:16" x14ac:dyDescent="0.55000000000000004">
      <c r="A4775" t="s">
        <v>2</v>
      </c>
      <c r="B4775" t="s">
        <v>8422</v>
      </c>
      <c r="C4775" t="s">
        <v>39</v>
      </c>
      <c r="D4775" t="s">
        <v>112</v>
      </c>
      <c r="E4775" t="s">
        <v>51</v>
      </c>
      <c r="F4775" t="b">
        <v>1</v>
      </c>
      <c r="G4775" t="s">
        <v>27</v>
      </c>
      <c r="H4775" s="4">
        <v>45719.918541666673</v>
      </c>
      <c r="I4775" t="b">
        <v>0</v>
      </c>
      <c r="J4775" t="b">
        <v>0</v>
      </c>
      <c r="K4775" t="s">
        <v>24</v>
      </c>
      <c r="L4775" t="s">
        <v>36</v>
      </c>
      <c r="N4775">
        <v>57.5</v>
      </c>
      <c r="O4775" t="s">
        <v>112</v>
      </c>
      <c r="P4775" t="s">
        <v>8423</v>
      </c>
    </row>
    <row r="4776" spans="1:16" x14ac:dyDescent="0.55000000000000004">
      <c r="A4776" t="s">
        <v>0</v>
      </c>
      <c r="B4776" t="s">
        <v>8424</v>
      </c>
      <c r="C4776" t="s">
        <v>8425</v>
      </c>
      <c r="D4776" t="s">
        <v>3973</v>
      </c>
      <c r="E4776" t="s">
        <v>51</v>
      </c>
      <c r="F4776" t="b">
        <v>0</v>
      </c>
      <c r="G4776" t="s">
        <v>106</v>
      </c>
      <c r="H4776" s="4">
        <v>45719.935543981483</v>
      </c>
      <c r="I4776" t="b">
        <v>0</v>
      </c>
      <c r="J4776" t="b">
        <v>0</v>
      </c>
      <c r="K4776" t="s">
        <v>106</v>
      </c>
      <c r="L4776" t="s">
        <v>36</v>
      </c>
      <c r="N4776">
        <v>41.5</v>
      </c>
      <c r="O4776" t="s">
        <v>8426</v>
      </c>
    </row>
    <row r="4777" spans="1:16" x14ac:dyDescent="0.55000000000000004">
      <c r="A4777" t="s">
        <v>19</v>
      </c>
      <c r="B4777" t="s">
        <v>4937</v>
      </c>
      <c r="C4777" t="s">
        <v>64</v>
      </c>
      <c r="D4777" t="s">
        <v>2208</v>
      </c>
      <c r="E4777" t="s">
        <v>20</v>
      </c>
      <c r="F4777" t="b">
        <v>0</v>
      </c>
      <c r="G4777" t="s">
        <v>23</v>
      </c>
      <c r="H4777" s="4">
        <v>45719.948321759257</v>
      </c>
      <c r="I4777" t="b">
        <v>0</v>
      </c>
      <c r="J4777" t="b">
        <v>1</v>
      </c>
      <c r="K4777" t="s">
        <v>24</v>
      </c>
      <c r="L4777" t="s">
        <v>22</v>
      </c>
      <c r="M4777">
        <v>160992</v>
      </c>
      <c r="O4777" t="s">
        <v>6767</v>
      </c>
    </row>
    <row r="4778" spans="1:16" x14ac:dyDescent="0.55000000000000004">
      <c r="A4778" t="s">
        <v>19</v>
      </c>
      <c r="B4778" t="s">
        <v>8427</v>
      </c>
      <c r="C4778" t="s">
        <v>64</v>
      </c>
      <c r="D4778" t="s">
        <v>2208</v>
      </c>
      <c r="E4778" t="s">
        <v>20</v>
      </c>
      <c r="F4778" t="b">
        <v>0</v>
      </c>
      <c r="G4778" t="s">
        <v>23</v>
      </c>
      <c r="H4778" s="4">
        <v>45719.948333333326</v>
      </c>
      <c r="I4778" t="b">
        <v>0</v>
      </c>
      <c r="J4778" t="b">
        <v>1</v>
      </c>
      <c r="K4778" t="s">
        <v>24</v>
      </c>
      <c r="L4778" t="s">
        <v>22</v>
      </c>
      <c r="M4778">
        <v>160992</v>
      </c>
      <c r="O4778" t="s">
        <v>6767</v>
      </c>
      <c r="P4778" t="s">
        <v>149</v>
      </c>
    </row>
    <row r="4779" spans="1:16" x14ac:dyDescent="0.55000000000000004">
      <c r="A4779" t="s">
        <v>1</v>
      </c>
      <c r="B4779" t="s">
        <v>8428</v>
      </c>
      <c r="C4779" t="s">
        <v>490</v>
      </c>
      <c r="D4779" t="s">
        <v>3973</v>
      </c>
      <c r="E4779" t="s">
        <v>20</v>
      </c>
      <c r="F4779" t="b">
        <v>0</v>
      </c>
      <c r="G4779" t="s">
        <v>27</v>
      </c>
      <c r="H4779" s="4">
        <v>45719.958449074067</v>
      </c>
      <c r="I4779" t="b">
        <v>0</v>
      </c>
      <c r="J4779" t="b">
        <v>0</v>
      </c>
      <c r="K4779" t="s">
        <v>24</v>
      </c>
      <c r="L4779" t="s">
        <v>22</v>
      </c>
      <c r="M4779">
        <v>80150</v>
      </c>
      <c r="O4779" t="s">
        <v>8429</v>
      </c>
      <c r="P4779" t="s">
        <v>8430</v>
      </c>
    </row>
    <row r="4780" spans="1:16" x14ac:dyDescent="0.55000000000000004">
      <c r="A4780" t="s">
        <v>0</v>
      </c>
      <c r="B4780" t="s">
        <v>8431</v>
      </c>
      <c r="C4780" t="s">
        <v>440</v>
      </c>
      <c r="D4780" t="s">
        <v>3973</v>
      </c>
      <c r="E4780" t="s">
        <v>20</v>
      </c>
      <c r="F4780" t="b">
        <v>0</v>
      </c>
      <c r="G4780" t="s">
        <v>27</v>
      </c>
      <c r="H4780" s="4">
        <v>45719.958483796298</v>
      </c>
      <c r="I4780" t="b">
        <v>0</v>
      </c>
      <c r="J4780" t="b">
        <v>1</v>
      </c>
      <c r="K4780" t="s">
        <v>24</v>
      </c>
      <c r="L4780" t="s">
        <v>22</v>
      </c>
      <c r="M4780">
        <v>180000</v>
      </c>
      <c r="O4780" t="s">
        <v>8432</v>
      </c>
      <c r="P4780" t="s">
        <v>3662</v>
      </c>
    </row>
    <row r="4781" spans="1:16" x14ac:dyDescent="0.55000000000000004">
      <c r="A4781" t="s">
        <v>40</v>
      </c>
      <c r="B4781" t="s">
        <v>8433</v>
      </c>
      <c r="C4781" t="s">
        <v>842</v>
      </c>
      <c r="D4781" t="s">
        <v>3973</v>
      </c>
      <c r="E4781" t="s">
        <v>20</v>
      </c>
      <c r="F4781" t="b">
        <v>0</v>
      </c>
      <c r="G4781" t="s">
        <v>30</v>
      </c>
      <c r="H4781" s="4">
        <v>45719.959143518521</v>
      </c>
      <c r="I4781" t="b">
        <v>0</v>
      </c>
      <c r="J4781" t="b">
        <v>1</v>
      </c>
      <c r="K4781" t="s">
        <v>24</v>
      </c>
      <c r="L4781" t="s">
        <v>22</v>
      </c>
      <c r="M4781">
        <v>137800</v>
      </c>
      <c r="O4781" t="s">
        <v>5528</v>
      </c>
      <c r="P4781" t="s">
        <v>8434</v>
      </c>
    </row>
    <row r="4782" spans="1:16" x14ac:dyDescent="0.55000000000000004">
      <c r="A4782" t="s">
        <v>2</v>
      </c>
      <c r="B4782" t="s">
        <v>8435</v>
      </c>
      <c r="C4782" t="s">
        <v>54</v>
      </c>
      <c r="D4782" t="s">
        <v>3973</v>
      </c>
      <c r="E4782" t="s">
        <v>20</v>
      </c>
      <c r="F4782" t="b">
        <v>0</v>
      </c>
      <c r="G4782" t="s">
        <v>27</v>
      </c>
      <c r="H4782" s="4">
        <v>45719.960416666669</v>
      </c>
      <c r="I4782" t="b">
        <v>0</v>
      </c>
      <c r="J4782" t="b">
        <v>0</v>
      </c>
      <c r="K4782" t="s">
        <v>24</v>
      </c>
      <c r="L4782" t="s">
        <v>22</v>
      </c>
      <c r="M4782">
        <v>250000</v>
      </c>
      <c r="O4782" t="s">
        <v>8436</v>
      </c>
      <c r="P4782" t="s">
        <v>8437</v>
      </c>
    </row>
    <row r="4783" spans="1:16" x14ac:dyDescent="0.55000000000000004">
      <c r="A4783" t="s">
        <v>1</v>
      </c>
      <c r="B4783" t="s">
        <v>8438</v>
      </c>
      <c r="C4783" t="s">
        <v>211</v>
      </c>
      <c r="D4783" t="s">
        <v>3828</v>
      </c>
      <c r="E4783" t="s">
        <v>20</v>
      </c>
      <c r="F4783" t="b">
        <v>0</v>
      </c>
      <c r="G4783" t="s">
        <v>23</v>
      </c>
      <c r="H4783" s="4">
        <v>45719.989965277768</v>
      </c>
      <c r="I4783" t="b">
        <v>0</v>
      </c>
      <c r="J4783" t="b">
        <v>1</v>
      </c>
      <c r="K4783" t="s">
        <v>24</v>
      </c>
      <c r="L4783" t="s">
        <v>22</v>
      </c>
      <c r="M4783">
        <v>69703.96875</v>
      </c>
      <c r="O4783" t="s">
        <v>8439</v>
      </c>
      <c r="P4783" t="s">
        <v>193</v>
      </c>
    </row>
    <row r="4784" spans="1:16" x14ac:dyDescent="0.55000000000000004">
      <c r="A4784" t="s">
        <v>1</v>
      </c>
      <c r="B4784" t="s">
        <v>467</v>
      </c>
      <c r="C4784" t="s">
        <v>118</v>
      </c>
      <c r="D4784" t="s">
        <v>2882</v>
      </c>
      <c r="E4784" t="s">
        <v>20</v>
      </c>
      <c r="F4784" t="b">
        <v>0</v>
      </c>
      <c r="G4784" t="s">
        <v>27</v>
      </c>
      <c r="H4784" s="4">
        <v>45720.001145833332</v>
      </c>
      <c r="I4784" t="b">
        <v>0</v>
      </c>
      <c r="J4784" t="b">
        <v>0</v>
      </c>
      <c r="K4784" t="s">
        <v>24</v>
      </c>
      <c r="L4784" t="s">
        <v>22</v>
      </c>
      <c r="M4784">
        <v>166080</v>
      </c>
      <c r="O4784" t="s">
        <v>563</v>
      </c>
      <c r="P4784" t="s">
        <v>8440</v>
      </c>
    </row>
    <row r="4785" spans="1:16" x14ac:dyDescent="0.55000000000000004">
      <c r="A4785" t="s">
        <v>2</v>
      </c>
      <c r="B4785" t="s">
        <v>8441</v>
      </c>
      <c r="C4785" t="s">
        <v>7555</v>
      </c>
      <c r="D4785" t="s">
        <v>5123</v>
      </c>
      <c r="E4785" t="s">
        <v>20</v>
      </c>
      <c r="F4785" t="b">
        <v>0</v>
      </c>
      <c r="G4785" t="s">
        <v>27</v>
      </c>
      <c r="H4785" s="4">
        <v>45720.001909722218</v>
      </c>
      <c r="I4785" t="b">
        <v>0</v>
      </c>
      <c r="J4785" t="b">
        <v>1</v>
      </c>
      <c r="K4785" t="s">
        <v>24</v>
      </c>
      <c r="L4785" t="s">
        <v>22</v>
      </c>
      <c r="M4785">
        <v>123800</v>
      </c>
      <c r="O4785" t="s">
        <v>173</v>
      </c>
      <c r="P4785" t="s">
        <v>8069</v>
      </c>
    </row>
    <row r="4786" spans="1:16" x14ac:dyDescent="0.55000000000000004">
      <c r="A4786" t="s">
        <v>19</v>
      </c>
      <c r="B4786" t="s">
        <v>8442</v>
      </c>
      <c r="C4786" t="s">
        <v>1358</v>
      </c>
      <c r="D4786" t="s">
        <v>3973</v>
      </c>
      <c r="E4786" t="s">
        <v>20</v>
      </c>
      <c r="F4786" t="b">
        <v>0</v>
      </c>
      <c r="G4786" t="s">
        <v>41</v>
      </c>
      <c r="H4786" s="4">
        <v>45720.042048611111</v>
      </c>
      <c r="I4786" t="b">
        <v>0</v>
      </c>
      <c r="J4786" t="b">
        <v>0</v>
      </c>
      <c r="K4786" t="s">
        <v>24</v>
      </c>
      <c r="L4786" t="s">
        <v>22</v>
      </c>
      <c r="M4786">
        <v>144000</v>
      </c>
      <c r="O4786" t="s">
        <v>8443</v>
      </c>
      <c r="P4786" t="s">
        <v>8444</v>
      </c>
    </row>
    <row r="4787" spans="1:16" x14ac:dyDescent="0.55000000000000004">
      <c r="A4787" t="s">
        <v>2</v>
      </c>
      <c r="B4787" t="s">
        <v>392</v>
      </c>
      <c r="C4787" t="s">
        <v>1004</v>
      </c>
      <c r="D4787" t="s">
        <v>3973</v>
      </c>
      <c r="E4787" t="s">
        <v>20</v>
      </c>
      <c r="F4787" t="b">
        <v>0</v>
      </c>
      <c r="G4787" t="s">
        <v>27</v>
      </c>
      <c r="H4787" s="4">
        <v>45720.043692129628</v>
      </c>
      <c r="I4787" t="b">
        <v>0</v>
      </c>
      <c r="J4787" t="b">
        <v>1</v>
      </c>
      <c r="K4787" t="s">
        <v>24</v>
      </c>
      <c r="L4787" t="s">
        <v>22</v>
      </c>
      <c r="M4787">
        <v>157000</v>
      </c>
      <c r="O4787" t="s">
        <v>3576</v>
      </c>
      <c r="P4787" t="s">
        <v>2843</v>
      </c>
    </row>
    <row r="4788" spans="1:16" x14ac:dyDescent="0.55000000000000004">
      <c r="A4788" t="s">
        <v>0</v>
      </c>
      <c r="B4788" t="s">
        <v>1639</v>
      </c>
      <c r="C4788" t="s">
        <v>900</v>
      </c>
      <c r="D4788" t="s">
        <v>3973</v>
      </c>
      <c r="E4788" t="s">
        <v>20</v>
      </c>
      <c r="F4788" t="b">
        <v>0</v>
      </c>
      <c r="G4788" t="s">
        <v>27</v>
      </c>
      <c r="H4788" s="4">
        <v>45720.083425925928</v>
      </c>
      <c r="I4788" t="b">
        <v>0</v>
      </c>
      <c r="J4788" t="b">
        <v>1</v>
      </c>
      <c r="K4788" t="s">
        <v>24</v>
      </c>
      <c r="L4788" t="s">
        <v>22</v>
      </c>
      <c r="M4788">
        <v>123800</v>
      </c>
      <c r="O4788" t="s">
        <v>173</v>
      </c>
      <c r="P4788" t="s">
        <v>8445</v>
      </c>
    </row>
    <row r="4789" spans="1:16" x14ac:dyDescent="0.55000000000000004">
      <c r="A4789" t="s">
        <v>19</v>
      </c>
      <c r="B4789" t="s">
        <v>8446</v>
      </c>
      <c r="C4789" t="s">
        <v>315</v>
      </c>
      <c r="D4789" t="s">
        <v>3973</v>
      </c>
      <c r="E4789" t="s">
        <v>20</v>
      </c>
      <c r="F4789" t="b">
        <v>0</v>
      </c>
      <c r="G4789" t="s">
        <v>27</v>
      </c>
      <c r="H4789" s="4">
        <v>45720.125173611108</v>
      </c>
      <c r="I4789" t="b">
        <v>1</v>
      </c>
      <c r="J4789" t="b">
        <v>1</v>
      </c>
      <c r="K4789" t="s">
        <v>24</v>
      </c>
      <c r="L4789" t="s">
        <v>22</v>
      </c>
      <c r="M4789">
        <v>196000</v>
      </c>
      <c r="O4789" t="s">
        <v>1461</v>
      </c>
      <c r="P4789" t="s">
        <v>8447</v>
      </c>
    </row>
    <row r="4790" spans="1:16" x14ac:dyDescent="0.55000000000000004">
      <c r="A4790" t="s">
        <v>2</v>
      </c>
      <c r="B4790" t="s">
        <v>8448</v>
      </c>
      <c r="C4790" t="s">
        <v>2600</v>
      </c>
      <c r="D4790" t="s">
        <v>3828</v>
      </c>
      <c r="F4790" t="b">
        <v>0</v>
      </c>
      <c r="G4790" t="s">
        <v>35</v>
      </c>
      <c r="H4790" s="4">
        <v>45720.127604166657</v>
      </c>
      <c r="I4790" t="b">
        <v>1</v>
      </c>
      <c r="J4790" t="b">
        <v>1</v>
      </c>
      <c r="K4790" t="s">
        <v>24</v>
      </c>
      <c r="L4790" t="s">
        <v>36</v>
      </c>
      <c r="N4790">
        <v>80</v>
      </c>
      <c r="O4790" t="s">
        <v>289</v>
      </c>
      <c r="P4790" t="s">
        <v>8449</v>
      </c>
    </row>
    <row r="4791" spans="1:16" x14ac:dyDescent="0.55000000000000004">
      <c r="A4791" t="s">
        <v>139</v>
      </c>
      <c r="B4791" t="s">
        <v>8450</v>
      </c>
      <c r="C4791" t="s">
        <v>827</v>
      </c>
      <c r="D4791" t="s">
        <v>2208</v>
      </c>
      <c r="E4791" t="s">
        <v>20</v>
      </c>
      <c r="F4791" t="b">
        <v>0</v>
      </c>
      <c r="G4791" t="s">
        <v>41</v>
      </c>
      <c r="H4791" s="4">
        <v>45720.167071759257</v>
      </c>
      <c r="I4791" t="b">
        <v>0</v>
      </c>
      <c r="J4791" t="b">
        <v>1</v>
      </c>
      <c r="K4791" t="s">
        <v>24</v>
      </c>
      <c r="L4791" t="s">
        <v>36</v>
      </c>
      <c r="N4791">
        <v>42.81500244140625</v>
      </c>
      <c r="O4791" t="s">
        <v>1820</v>
      </c>
      <c r="P4791" t="s">
        <v>8451</v>
      </c>
    </row>
    <row r="4792" spans="1:16" x14ac:dyDescent="0.55000000000000004">
      <c r="A4792" t="s">
        <v>0</v>
      </c>
      <c r="B4792" t="s">
        <v>1219</v>
      </c>
      <c r="C4792" t="s">
        <v>787</v>
      </c>
      <c r="D4792" t="s">
        <v>2208</v>
      </c>
      <c r="E4792" t="s">
        <v>20</v>
      </c>
      <c r="F4792" t="b">
        <v>0</v>
      </c>
      <c r="G4792" t="s">
        <v>41</v>
      </c>
      <c r="H4792" s="4">
        <v>45720.250405092593</v>
      </c>
      <c r="I4792" t="b">
        <v>0</v>
      </c>
      <c r="J4792" t="b">
        <v>0</v>
      </c>
      <c r="K4792" t="s">
        <v>24</v>
      </c>
      <c r="L4792" t="s">
        <v>22</v>
      </c>
      <c r="M4792">
        <v>103000</v>
      </c>
      <c r="O4792" t="s">
        <v>3001</v>
      </c>
      <c r="P4792" t="s">
        <v>1687</v>
      </c>
    </row>
    <row r="4793" spans="1:16" x14ac:dyDescent="0.55000000000000004">
      <c r="A4793" t="s">
        <v>0</v>
      </c>
      <c r="B4793" t="s">
        <v>3381</v>
      </c>
      <c r="C4793" t="s">
        <v>2539</v>
      </c>
      <c r="D4793" t="s">
        <v>3828</v>
      </c>
      <c r="E4793" t="s">
        <v>20</v>
      </c>
      <c r="F4793" t="b">
        <v>0</v>
      </c>
      <c r="G4793" t="s">
        <v>41</v>
      </c>
      <c r="H4793" s="4">
        <v>45720.250405092593</v>
      </c>
      <c r="I4793" t="b">
        <v>0</v>
      </c>
      <c r="J4793" t="b">
        <v>1</v>
      </c>
      <c r="K4793" t="s">
        <v>24</v>
      </c>
      <c r="L4793" t="s">
        <v>36</v>
      </c>
      <c r="N4793">
        <v>47.035003662109382</v>
      </c>
      <c r="O4793" t="s">
        <v>8306</v>
      </c>
      <c r="P4793" t="s">
        <v>8256</v>
      </c>
    </row>
    <row r="4794" spans="1:16" x14ac:dyDescent="0.55000000000000004">
      <c r="A4794" t="s">
        <v>0</v>
      </c>
      <c r="B4794" t="s">
        <v>250</v>
      </c>
      <c r="C4794" t="s">
        <v>1316</v>
      </c>
      <c r="D4794" t="s">
        <v>4205</v>
      </c>
      <c r="E4794" t="s">
        <v>219</v>
      </c>
      <c r="F4794" t="b">
        <v>0</v>
      </c>
      <c r="G4794" t="s">
        <v>41</v>
      </c>
      <c r="H4794" s="4">
        <v>45720.250405092593</v>
      </c>
      <c r="I4794" t="b">
        <v>1</v>
      </c>
      <c r="J4794" t="b">
        <v>1</v>
      </c>
      <c r="K4794" t="s">
        <v>24</v>
      </c>
      <c r="L4794" t="s">
        <v>36</v>
      </c>
      <c r="N4794">
        <v>77.5</v>
      </c>
      <c r="O4794" t="s">
        <v>8452</v>
      </c>
      <c r="P4794" t="s">
        <v>8453</v>
      </c>
    </row>
    <row r="4795" spans="1:16" x14ac:dyDescent="0.55000000000000004">
      <c r="A4795" t="s">
        <v>0</v>
      </c>
      <c r="B4795" t="s">
        <v>8454</v>
      </c>
      <c r="C4795" t="s">
        <v>180</v>
      </c>
      <c r="D4795" t="s">
        <v>3973</v>
      </c>
      <c r="E4795" t="s">
        <v>20</v>
      </c>
      <c r="F4795" t="b">
        <v>0</v>
      </c>
      <c r="G4795" t="s">
        <v>41</v>
      </c>
      <c r="H4795" s="4">
        <v>45720.250405092593</v>
      </c>
      <c r="I4795" t="b">
        <v>1</v>
      </c>
      <c r="J4795" t="b">
        <v>1</v>
      </c>
      <c r="K4795" t="s">
        <v>24</v>
      </c>
      <c r="L4795" t="s">
        <v>36</v>
      </c>
      <c r="N4795">
        <v>47.904998779296882</v>
      </c>
      <c r="O4795" t="s">
        <v>8455</v>
      </c>
      <c r="P4795" t="s">
        <v>1329</v>
      </c>
    </row>
    <row r="4796" spans="1:16" x14ac:dyDescent="0.55000000000000004">
      <c r="A4796" t="s">
        <v>0</v>
      </c>
      <c r="B4796" t="s">
        <v>8456</v>
      </c>
      <c r="C4796" t="s">
        <v>167</v>
      </c>
      <c r="D4796" t="s">
        <v>2262</v>
      </c>
      <c r="E4796" t="s">
        <v>219</v>
      </c>
      <c r="F4796" t="b">
        <v>0</v>
      </c>
      <c r="G4796" t="s">
        <v>35</v>
      </c>
      <c r="H4796" s="4">
        <v>45720.250868055547</v>
      </c>
      <c r="I4796" t="b">
        <v>1</v>
      </c>
      <c r="J4796" t="b">
        <v>1</v>
      </c>
      <c r="K4796" t="s">
        <v>24</v>
      </c>
      <c r="L4796" t="s">
        <v>36</v>
      </c>
      <c r="N4796">
        <v>52.75</v>
      </c>
      <c r="O4796" t="s">
        <v>2262</v>
      </c>
      <c r="P4796" t="s">
        <v>8457</v>
      </c>
    </row>
    <row r="4797" spans="1:16" x14ac:dyDescent="0.55000000000000004">
      <c r="A4797" t="s">
        <v>0</v>
      </c>
      <c r="B4797" t="s">
        <v>8458</v>
      </c>
      <c r="C4797" t="s">
        <v>92</v>
      </c>
      <c r="D4797" t="s">
        <v>3973</v>
      </c>
      <c r="E4797" t="s">
        <v>51</v>
      </c>
      <c r="F4797" t="b">
        <v>0</v>
      </c>
      <c r="G4797" t="s">
        <v>30</v>
      </c>
      <c r="H4797" s="4">
        <v>45720.252708333333</v>
      </c>
      <c r="I4797" t="b">
        <v>1</v>
      </c>
      <c r="J4797" t="b">
        <v>1</v>
      </c>
      <c r="K4797" t="s">
        <v>24</v>
      </c>
      <c r="L4797" t="s">
        <v>36</v>
      </c>
      <c r="N4797">
        <v>54</v>
      </c>
      <c r="O4797" t="s">
        <v>350</v>
      </c>
      <c r="P4797" t="s">
        <v>8459</v>
      </c>
    </row>
    <row r="4798" spans="1:16" x14ac:dyDescent="0.55000000000000004">
      <c r="A4798" t="s">
        <v>0</v>
      </c>
      <c r="B4798" t="s">
        <v>8460</v>
      </c>
      <c r="C4798" t="s">
        <v>8461</v>
      </c>
      <c r="D4798" t="s">
        <v>3973</v>
      </c>
      <c r="E4798" t="s">
        <v>20</v>
      </c>
      <c r="F4798" t="b">
        <v>0</v>
      </c>
      <c r="G4798" t="s">
        <v>30</v>
      </c>
      <c r="H4798" s="4">
        <v>45720.252708333333</v>
      </c>
      <c r="I4798" t="b">
        <v>0</v>
      </c>
      <c r="J4798" t="b">
        <v>0</v>
      </c>
      <c r="K4798" t="s">
        <v>24</v>
      </c>
      <c r="L4798" t="s">
        <v>36</v>
      </c>
      <c r="N4798">
        <v>46.220001220703118</v>
      </c>
      <c r="O4798" t="s">
        <v>8462</v>
      </c>
      <c r="P4798" t="s">
        <v>8463</v>
      </c>
    </row>
    <row r="4799" spans="1:16" x14ac:dyDescent="0.55000000000000004">
      <c r="A4799" t="s">
        <v>28</v>
      </c>
      <c r="B4799" t="s">
        <v>8464</v>
      </c>
      <c r="C4799" t="s">
        <v>808</v>
      </c>
      <c r="D4799" t="s">
        <v>81</v>
      </c>
      <c r="E4799" t="s">
        <v>20</v>
      </c>
      <c r="F4799" t="b">
        <v>0</v>
      </c>
      <c r="G4799" t="s">
        <v>41</v>
      </c>
      <c r="H4799" s="4">
        <v>45720.253240740742</v>
      </c>
      <c r="I4799" t="b">
        <v>0</v>
      </c>
      <c r="J4799" t="b">
        <v>1</v>
      </c>
      <c r="K4799" t="s">
        <v>24</v>
      </c>
      <c r="L4799" t="s">
        <v>22</v>
      </c>
      <c r="M4799">
        <v>245000</v>
      </c>
      <c r="O4799" t="s">
        <v>81</v>
      </c>
      <c r="P4799" t="s">
        <v>8465</v>
      </c>
    </row>
    <row r="4800" spans="1:16" x14ac:dyDescent="0.55000000000000004">
      <c r="A4800" t="s">
        <v>2</v>
      </c>
      <c r="B4800" t="s">
        <v>8308</v>
      </c>
      <c r="C4800" t="s">
        <v>808</v>
      </c>
      <c r="D4800" t="s">
        <v>2208</v>
      </c>
      <c r="E4800" t="s">
        <v>631</v>
      </c>
      <c r="F4800" t="b">
        <v>0</v>
      </c>
      <c r="G4800" t="s">
        <v>41</v>
      </c>
      <c r="H4800" s="4">
        <v>45720.254201388889</v>
      </c>
      <c r="I4800" t="b">
        <v>0</v>
      </c>
      <c r="J4800" t="b">
        <v>1</v>
      </c>
      <c r="K4800" t="s">
        <v>24</v>
      </c>
      <c r="L4800" t="s">
        <v>36</v>
      </c>
      <c r="N4800">
        <v>32.5</v>
      </c>
      <c r="O4800" t="s">
        <v>8309</v>
      </c>
      <c r="P4800" t="s">
        <v>8310</v>
      </c>
    </row>
    <row r="4801" spans="1:16" x14ac:dyDescent="0.55000000000000004">
      <c r="A4801" t="s">
        <v>0</v>
      </c>
      <c r="B4801" t="s">
        <v>3005</v>
      </c>
      <c r="C4801" t="s">
        <v>39</v>
      </c>
      <c r="D4801" t="s">
        <v>8466</v>
      </c>
      <c r="E4801" t="s">
        <v>20</v>
      </c>
      <c r="F4801" t="b">
        <v>1</v>
      </c>
      <c r="G4801" t="s">
        <v>5138</v>
      </c>
      <c r="H4801" s="4">
        <v>45720.269652777781</v>
      </c>
      <c r="I4801" t="b">
        <v>0</v>
      </c>
      <c r="J4801" t="b">
        <v>0</v>
      </c>
      <c r="K4801" t="s">
        <v>5138</v>
      </c>
      <c r="L4801" t="s">
        <v>22</v>
      </c>
      <c r="M4801">
        <v>51000</v>
      </c>
      <c r="O4801" t="s">
        <v>8467</v>
      </c>
    </row>
    <row r="4802" spans="1:16" x14ac:dyDescent="0.55000000000000004">
      <c r="A4802" t="s">
        <v>0</v>
      </c>
      <c r="B4802" t="s">
        <v>0</v>
      </c>
      <c r="C4802" t="s">
        <v>3711</v>
      </c>
      <c r="D4802" t="s">
        <v>3828</v>
      </c>
      <c r="E4802" t="s">
        <v>20</v>
      </c>
      <c r="F4802" t="b">
        <v>0</v>
      </c>
      <c r="G4802" t="s">
        <v>23</v>
      </c>
      <c r="H4802" s="4">
        <v>45720.281446759262</v>
      </c>
      <c r="I4802" t="b">
        <v>0</v>
      </c>
      <c r="J4802" t="b">
        <v>1</v>
      </c>
      <c r="K4802" t="s">
        <v>24</v>
      </c>
      <c r="L4802" t="s">
        <v>22</v>
      </c>
      <c r="M4802">
        <v>127050</v>
      </c>
      <c r="O4802" t="s">
        <v>2285</v>
      </c>
      <c r="P4802" t="s">
        <v>2136</v>
      </c>
    </row>
    <row r="4803" spans="1:16" x14ac:dyDescent="0.55000000000000004">
      <c r="A4803" t="s">
        <v>0</v>
      </c>
      <c r="B4803" t="s">
        <v>8468</v>
      </c>
      <c r="C4803" t="s">
        <v>851</v>
      </c>
      <c r="D4803" t="s">
        <v>2208</v>
      </c>
      <c r="E4803" t="s">
        <v>20</v>
      </c>
      <c r="F4803" t="b">
        <v>0</v>
      </c>
      <c r="G4803" t="s">
        <v>27</v>
      </c>
      <c r="H4803" s="4">
        <v>45720.333414351851</v>
      </c>
      <c r="I4803" t="b">
        <v>0</v>
      </c>
      <c r="J4803" t="b">
        <v>0</v>
      </c>
      <c r="K4803" t="s">
        <v>24</v>
      </c>
      <c r="L4803" t="s">
        <v>36</v>
      </c>
      <c r="N4803">
        <v>81</v>
      </c>
      <c r="O4803" t="s">
        <v>3274</v>
      </c>
      <c r="P4803" t="s">
        <v>280</v>
      </c>
    </row>
    <row r="4804" spans="1:16" x14ac:dyDescent="0.55000000000000004">
      <c r="A4804" t="s">
        <v>40</v>
      </c>
      <c r="B4804" t="s">
        <v>8469</v>
      </c>
      <c r="C4804" t="s">
        <v>497</v>
      </c>
      <c r="D4804" t="s">
        <v>8470</v>
      </c>
      <c r="E4804" t="s">
        <v>20</v>
      </c>
      <c r="F4804" t="b">
        <v>0</v>
      </c>
      <c r="G4804" t="s">
        <v>106</v>
      </c>
      <c r="H4804" s="4">
        <v>45720.340081018519</v>
      </c>
      <c r="I4804" t="b">
        <v>0</v>
      </c>
      <c r="J4804" t="b">
        <v>0</v>
      </c>
      <c r="K4804" t="s">
        <v>106</v>
      </c>
      <c r="L4804" t="s">
        <v>22</v>
      </c>
      <c r="M4804">
        <v>150000</v>
      </c>
      <c r="O4804" t="s">
        <v>607</v>
      </c>
      <c r="P4804" t="s">
        <v>8471</v>
      </c>
    </row>
    <row r="4805" spans="1:16" x14ac:dyDescent="0.55000000000000004">
      <c r="A4805" t="s">
        <v>1</v>
      </c>
      <c r="B4805" t="s">
        <v>168</v>
      </c>
      <c r="C4805" t="s">
        <v>7052</v>
      </c>
      <c r="D4805" t="s">
        <v>3973</v>
      </c>
      <c r="E4805" t="s">
        <v>20</v>
      </c>
      <c r="F4805" t="b">
        <v>0</v>
      </c>
      <c r="G4805" t="s">
        <v>27</v>
      </c>
      <c r="H4805" s="4">
        <v>45720.419814814813</v>
      </c>
      <c r="I4805" t="b">
        <v>0</v>
      </c>
      <c r="J4805" t="b">
        <v>1</v>
      </c>
      <c r="K4805" t="s">
        <v>24</v>
      </c>
      <c r="L4805" t="s">
        <v>22</v>
      </c>
      <c r="M4805">
        <v>209000</v>
      </c>
      <c r="O4805" t="s">
        <v>65</v>
      </c>
      <c r="P4805" t="s">
        <v>492</v>
      </c>
    </row>
    <row r="4806" spans="1:16" x14ac:dyDescent="0.55000000000000004">
      <c r="A4806" t="s">
        <v>2</v>
      </c>
      <c r="B4806" t="s">
        <v>4385</v>
      </c>
      <c r="C4806" t="s">
        <v>7585</v>
      </c>
      <c r="D4806" t="s">
        <v>2208</v>
      </c>
      <c r="E4806" t="s">
        <v>34</v>
      </c>
      <c r="F4806" t="b">
        <v>0</v>
      </c>
      <c r="G4806" t="s">
        <v>41</v>
      </c>
      <c r="H4806" s="4">
        <v>45720.421087962961</v>
      </c>
      <c r="I4806" t="b">
        <v>0</v>
      </c>
      <c r="J4806" t="b">
        <v>1</v>
      </c>
      <c r="K4806" t="s">
        <v>24</v>
      </c>
      <c r="L4806" t="s">
        <v>22</v>
      </c>
      <c r="M4806">
        <v>165000</v>
      </c>
      <c r="O4806" t="s">
        <v>428</v>
      </c>
      <c r="P4806" t="s">
        <v>8472</v>
      </c>
    </row>
    <row r="4807" spans="1:16" x14ac:dyDescent="0.55000000000000004">
      <c r="A4807" t="s">
        <v>19</v>
      </c>
      <c r="B4807" t="s">
        <v>8473</v>
      </c>
      <c r="C4807" t="s">
        <v>118</v>
      </c>
      <c r="D4807" t="s">
        <v>3973</v>
      </c>
      <c r="E4807" t="s">
        <v>20</v>
      </c>
      <c r="F4807" t="b">
        <v>0</v>
      </c>
      <c r="G4807" t="s">
        <v>27</v>
      </c>
      <c r="H4807" s="4">
        <v>45720.458680555559</v>
      </c>
      <c r="I4807" t="b">
        <v>0</v>
      </c>
      <c r="J4807" t="b">
        <v>1</v>
      </c>
      <c r="K4807" t="s">
        <v>24</v>
      </c>
      <c r="L4807" t="s">
        <v>22</v>
      </c>
      <c r="M4807">
        <v>146500</v>
      </c>
      <c r="O4807" t="s">
        <v>8474</v>
      </c>
    </row>
    <row r="4808" spans="1:16" x14ac:dyDescent="0.55000000000000004">
      <c r="A4808" t="s">
        <v>25</v>
      </c>
      <c r="B4808" t="s">
        <v>8475</v>
      </c>
      <c r="C4808" t="s">
        <v>500</v>
      </c>
      <c r="D4808" t="s">
        <v>3973</v>
      </c>
      <c r="E4808" t="s">
        <v>20</v>
      </c>
      <c r="F4808" t="b">
        <v>0</v>
      </c>
      <c r="G4808" t="s">
        <v>41</v>
      </c>
      <c r="H4808" s="4">
        <v>45720.458912037036</v>
      </c>
      <c r="I4808" t="b">
        <v>0</v>
      </c>
      <c r="J4808" t="b">
        <v>1</v>
      </c>
      <c r="K4808" t="s">
        <v>24</v>
      </c>
      <c r="L4808" t="s">
        <v>22</v>
      </c>
      <c r="M4808">
        <v>157000</v>
      </c>
      <c r="O4808" t="s">
        <v>2040</v>
      </c>
      <c r="P4808" t="s">
        <v>8476</v>
      </c>
    </row>
    <row r="4809" spans="1:16" x14ac:dyDescent="0.55000000000000004">
      <c r="A4809" t="s">
        <v>139</v>
      </c>
      <c r="B4809" t="s">
        <v>8133</v>
      </c>
      <c r="C4809" t="s">
        <v>167</v>
      </c>
      <c r="D4809" t="s">
        <v>3973</v>
      </c>
      <c r="E4809" t="s">
        <v>20</v>
      </c>
      <c r="F4809" t="b">
        <v>0</v>
      </c>
      <c r="G4809" t="s">
        <v>35</v>
      </c>
      <c r="H4809" s="4">
        <v>45720.459363425929</v>
      </c>
      <c r="I4809" t="b">
        <v>0</v>
      </c>
      <c r="J4809" t="b">
        <v>0</v>
      </c>
      <c r="K4809" t="s">
        <v>24</v>
      </c>
      <c r="L4809" t="s">
        <v>22</v>
      </c>
      <c r="M4809">
        <v>117500</v>
      </c>
      <c r="O4809" t="s">
        <v>4236</v>
      </c>
    </row>
    <row r="4810" spans="1:16" x14ac:dyDescent="0.55000000000000004">
      <c r="A4810" t="s">
        <v>25</v>
      </c>
      <c r="B4810" t="s">
        <v>8477</v>
      </c>
      <c r="C4810" t="s">
        <v>122</v>
      </c>
      <c r="D4810" t="s">
        <v>3973</v>
      </c>
      <c r="E4810" t="s">
        <v>20</v>
      </c>
      <c r="F4810" t="b">
        <v>0</v>
      </c>
      <c r="G4810" t="s">
        <v>52</v>
      </c>
      <c r="H4810" s="4">
        <v>45720.461331018523</v>
      </c>
      <c r="I4810" t="b">
        <v>0</v>
      </c>
      <c r="J4810" t="b">
        <v>1</v>
      </c>
      <c r="K4810" t="s">
        <v>24</v>
      </c>
      <c r="L4810" t="s">
        <v>22</v>
      </c>
      <c r="M4810">
        <v>123800</v>
      </c>
      <c r="O4810" t="s">
        <v>173</v>
      </c>
    </row>
    <row r="4811" spans="1:16" x14ac:dyDescent="0.55000000000000004">
      <c r="A4811" t="s">
        <v>89</v>
      </c>
      <c r="B4811" t="s">
        <v>8478</v>
      </c>
      <c r="C4811" t="s">
        <v>1385</v>
      </c>
      <c r="D4811" t="s">
        <v>3973</v>
      </c>
      <c r="E4811" t="s">
        <v>20</v>
      </c>
      <c r="F4811" t="b">
        <v>0</v>
      </c>
      <c r="G4811" t="s">
        <v>41</v>
      </c>
      <c r="H4811" s="4">
        <v>45720.462777777779</v>
      </c>
      <c r="I4811" t="b">
        <v>0</v>
      </c>
      <c r="J4811" t="b">
        <v>0</v>
      </c>
      <c r="K4811" t="s">
        <v>24</v>
      </c>
      <c r="L4811" t="s">
        <v>22</v>
      </c>
      <c r="M4811">
        <v>82850</v>
      </c>
      <c r="O4811" t="s">
        <v>5482</v>
      </c>
      <c r="P4811" t="s">
        <v>8479</v>
      </c>
    </row>
    <row r="4812" spans="1:16" x14ac:dyDescent="0.55000000000000004">
      <c r="A4812" t="s">
        <v>40</v>
      </c>
      <c r="B4812" t="s">
        <v>8480</v>
      </c>
      <c r="C4812" t="s">
        <v>306</v>
      </c>
      <c r="D4812" t="s">
        <v>3973</v>
      </c>
      <c r="E4812" t="s">
        <v>20</v>
      </c>
      <c r="F4812" t="b">
        <v>0</v>
      </c>
      <c r="G4812" t="s">
        <v>41</v>
      </c>
      <c r="H4812" s="4">
        <v>45720.46303240741</v>
      </c>
      <c r="I4812" t="b">
        <v>0</v>
      </c>
      <c r="J4812" t="b">
        <v>1</v>
      </c>
      <c r="K4812" t="s">
        <v>24</v>
      </c>
      <c r="L4812" t="s">
        <v>22</v>
      </c>
      <c r="M4812">
        <v>132350</v>
      </c>
      <c r="O4812" t="s">
        <v>8481</v>
      </c>
      <c r="P4812" t="s">
        <v>8482</v>
      </c>
    </row>
    <row r="4813" spans="1:16" x14ac:dyDescent="0.55000000000000004">
      <c r="A4813" t="s">
        <v>139</v>
      </c>
      <c r="B4813" t="s">
        <v>8483</v>
      </c>
      <c r="C4813" t="s">
        <v>39</v>
      </c>
      <c r="D4813" t="s">
        <v>3973</v>
      </c>
      <c r="E4813" t="s">
        <v>20</v>
      </c>
      <c r="F4813" t="b">
        <v>1</v>
      </c>
      <c r="G4813" t="s">
        <v>314</v>
      </c>
      <c r="H4813" s="4">
        <v>45720.465937499997</v>
      </c>
      <c r="I4813" t="b">
        <v>0</v>
      </c>
      <c r="J4813" t="b">
        <v>0</v>
      </c>
      <c r="K4813" t="s">
        <v>314</v>
      </c>
      <c r="L4813" t="s">
        <v>22</v>
      </c>
      <c r="M4813">
        <v>108800</v>
      </c>
      <c r="O4813" t="s">
        <v>6061</v>
      </c>
      <c r="P4813" t="s">
        <v>8484</v>
      </c>
    </row>
    <row r="4814" spans="1:16" x14ac:dyDescent="0.55000000000000004">
      <c r="A4814" t="s">
        <v>0</v>
      </c>
      <c r="B4814" t="s">
        <v>8485</v>
      </c>
      <c r="C4814" t="s">
        <v>33</v>
      </c>
      <c r="D4814" t="s">
        <v>3973</v>
      </c>
      <c r="E4814" t="s">
        <v>20</v>
      </c>
      <c r="F4814" t="b">
        <v>0</v>
      </c>
      <c r="G4814" t="s">
        <v>35</v>
      </c>
      <c r="H4814" s="4">
        <v>45720.501099537039</v>
      </c>
      <c r="I4814" t="b">
        <v>1</v>
      </c>
      <c r="J4814" t="b">
        <v>1</v>
      </c>
      <c r="K4814" t="s">
        <v>24</v>
      </c>
      <c r="L4814" t="s">
        <v>22</v>
      </c>
      <c r="M4814">
        <v>105000</v>
      </c>
      <c r="O4814" t="s">
        <v>1784</v>
      </c>
    </row>
    <row r="4815" spans="1:16" x14ac:dyDescent="0.55000000000000004">
      <c r="A4815" t="s">
        <v>139</v>
      </c>
      <c r="B4815" t="s">
        <v>2126</v>
      </c>
      <c r="C4815" t="s">
        <v>8486</v>
      </c>
      <c r="D4815" t="s">
        <v>3973</v>
      </c>
      <c r="E4815" t="s">
        <v>20</v>
      </c>
      <c r="F4815" t="b">
        <v>0</v>
      </c>
      <c r="G4815" t="s">
        <v>52</v>
      </c>
      <c r="H4815" s="4">
        <v>45720.502939814818</v>
      </c>
      <c r="I4815" t="b">
        <v>0</v>
      </c>
      <c r="J4815" t="b">
        <v>1</v>
      </c>
      <c r="K4815" t="s">
        <v>24</v>
      </c>
      <c r="L4815" t="s">
        <v>22</v>
      </c>
      <c r="M4815">
        <v>75000</v>
      </c>
      <c r="O4815" t="s">
        <v>482</v>
      </c>
      <c r="P4815" t="s">
        <v>119</v>
      </c>
    </row>
    <row r="4816" spans="1:16" x14ac:dyDescent="0.55000000000000004">
      <c r="A4816" t="s">
        <v>1</v>
      </c>
      <c r="B4816" t="s">
        <v>1</v>
      </c>
      <c r="C4816" t="s">
        <v>1645</v>
      </c>
      <c r="D4816" t="s">
        <v>3828</v>
      </c>
      <c r="E4816" t="s">
        <v>105</v>
      </c>
      <c r="F4816" t="b">
        <v>0</v>
      </c>
      <c r="G4816" t="s">
        <v>30</v>
      </c>
      <c r="H4816" s="4">
        <v>45720.50341435185</v>
      </c>
      <c r="I4816" t="b">
        <v>0</v>
      </c>
      <c r="J4816" t="b">
        <v>0</v>
      </c>
      <c r="K4816" t="s">
        <v>24</v>
      </c>
      <c r="L4816" t="s">
        <v>22</v>
      </c>
      <c r="M4816">
        <v>210000</v>
      </c>
      <c r="O4816" t="s">
        <v>7842</v>
      </c>
      <c r="P4816" t="s">
        <v>8487</v>
      </c>
    </row>
    <row r="4817" spans="1:16" x14ac:dyDescent="0.55000000000000004">
      <c r="A4817" t="s">
        <v>2</v>
      </c>
      <c r="B4817" t="s">
        <v>8488</v>
      </c>
      <c r="C4817" t="s">
        <v>414</v>
      </c>
      <c r="D4817" t="s">
        <v>4035</v>
      </c>
      <c r="E4817" t="s">
        <v>20</v>
      </c>
      <c r="F4817" t="b">
        <v>0</v>
      </c>
      <c r="G4817" t="s">
        <v>414</v>
      </c>
      <c r="H4817" s="4">
        <v>45720.509745370371</v>
      </c>
      <c r="I4817" t="b">
        <v>0</v>
      </c>
      <c r="J4817" t="b">
        <v>0</v>
      </c>
      <c r="K4817" t="s">
        <v>414</v>
      </c>
      <c r="L4817" t="s">
        <v>22</v>
      </c>
      <c r="M4817">
        <v>70000</v>
      </c>
      <c r="O4817" t="s">
        <v>3837</v>
      </c>
      <c r="P4817" t="s">
        <v>8489</v>
      </c>
    </row>
    <row r="4818" spans="1:16" x14ac:dyDescent="0.55000000000000004">
      <c r="A4818" t="s">
        <v>0</v>
      </c>
      <c r="B4818" t="s">
        <v>8490</v>
      </c>
      <c r="C4818" t="s">
        <v>870</v>
      </c>
      <c r="D4818" t="s">
        <v>4035</v>
      </c>
      <c r="E4818" t="s">
        <v>20</v>
      </c>
      <c r="F4818" t="b">
        <v>0</v>
      </c>
      <c r="G4818" t="s">
        <v>870</v>
      </c>
      <c r="H4818" s="4">
        <v>45720.509930555563</v>
      </c>
      <c r="I4818" t="b">
        <v>0</v>
      </c>
      <c r="J4818" t="b">
        <v>0</v>
      </c>
      <c r="K4818" t="s">
        <v>870</v>
      </c>
      <c r="L4818" t="s">
        <v>22</v>
      </c>
      <c r="M4818">
        <v>52000</v>
      </c>
      <c r="O4818" t="s">
        <v>4036</v>
      </c>
    </row>
    <row r="4819" spans="1:16" x14ac:dyDescent="0.55000000000000004">
      <c r="A4819" t="s">
        <v>0</v>
      </c>
      <c r="B4819" t="s">
        <v>8491</v>
      </c>
      <c r="C4819" t="s">
        <v>862</v>
      </c>
      <c r="D4819" t="s">
        <v>4035</v>
      </c>
      <c r="E4819" t="s">
        <v>51</v>
      </c>
      <c r="F4819" t="b">
        <v>0</v>
      </c>
      <c r="G4819" t="s">
        <v>862</v>
      </c>
      <c r="H4819" s="4">
        <v>45720.51085648148</v>
      </c>
      <c r="I4819" t="b">
        <v>1</v>
      </c>
      <c r="J4819" t="b">
        <v>0</v>
      </c>
      <c r="K4819" t="s">
        <v>862</v>
      </c>
      <c r="L4819" t="s">
        <v>22</v>
      </c>
      <c r="M4819">
        <v>53560</v>
      </c>
      <c r="O4819" t="s">
        <v>8492</v>
      </c>
      <c r="P4819" t="s">
        <v>933</v>
      </c>
    </row>
    <row r="4820" spans="1:16" x14ac:dyDescent="0.55000000000000004">
      <c r="A4820" t="s">
        <v>0</v>
      </c>
      <c r="B4820" t="s">
        <v>8493</v>
      </c>
      <c r="C4820" t="s">
        <v>142</v>
      </c>
      <c r="D4820" t="s">
        <v>5781</v>
      </c>
      <c r="E4820" t="s">
        <v>20</v>
      </c>
      <c r="F4820" t="b">
        <v>0</v>
      </c>
      <c r="G4820" t="s">
        <v>27</v>
      </c>
      <c r="H4820" s="4">
        <v>45720.54173611111</v>
      </c>
      <c r="I4820" t="b">
        <v>1</v>
      </c>
      <c r="J4820" t="b">
        <v>0</v>
      </c>
      <c r="K4820" t="s">
        <v>24</v>
      </c>
      <c r="L4820" t="s">
        <v>22</v>
      </c>
      <c r="M4820">
        <v>167500</v>
      </c>
      <c r="O4820" t="s">
        <v>8494</v>
      </c>
    </row>
    <row r="4821" spans="1:16" x14ac:dyDescent="0.55000000000000004">
      <c r="A4821" t="s">
        <v>0</v>
      </c>
      <c r="B4821" t="s">
        <v>8495</v>
      </c>
      <c r="C4821" t="s">
        <v>114</v>
      </c>
      <c r="D4821" t="s">
        <v>3828</v>
      </c>
      <c r="E4821" t="s">
        <v>20</v>
      </c>
      <c r="F4821" t="b">
        <v>0</v>
      </c>
      <c r="G4821" t="s">
        <v>27</v>
      </c>
      <c r="H4821" s="4">
        <v>45720.54179398148</v>
      </c>
      <c r="I4821" t="b">
        <v>0</v>
      </c>
      <c r="J4821" t="b">
        <v>1</v>
      </c>
      <c r="K4821" t="s">
        <v>24</v>
      </c>
      <c r="L4821" t="s">
        <v>22</v>
      </c>
      <c r="M4821">
        <v>110000</v>
      </c>
      <c r="O4821" t="s">
        <v>8496</v>
      </c>
    </row>
    <row r="4822" spans="1:16" x14ac:dyDescent="0.55000000000000004">
      <c r="A4822" t="s">
        <v>89</v>
      </c>
      <c r="B4822" t="s">
        <v>8497</v>
      </c>
      <c r="C4822" t="s">
        <v>33</v>
      </c>
      <c r="D4822" t="s">
        <v>3973</v>
      </c>
      <c r="E4822" t="s">
        <v>20</v>
      </c>
      <c r="F4822" t="b">
        <v>0</v>
      </c>
      <c r="G4822" t="s">
        <v>35</v>
      </c>
      <c r="H4822" s="4">
        <v>45720.542581018519</v>
      </c>
      <c r="I4822" t="b">
        <v>1</v>
      </c>
      <c r="J4822" t="b">
        <v>1</v>
      </c>
      <c r="K4822" t="s">
        <v>24</v>
      </c>
      <c r="L4822" t="s">
        <v>22</v>
      </c>
      <c r="M4822">
        <v>105996</v>
      </c>
      <c r="O4822" t="s">
        <v>554</v>
      </c>
      <c r="P4822" t="s">
        <v>221</v>
      </c>
    </row>
    <row r="4823" spans="1:16" x14ac:dyDescent="0.55000000000000004">
      <c r="A4823" t="s">
        <v>1</v>
      </c>
      <c r="B4823" t="s">
        <v>8438</v>
      </c>
      <c r="C4823" t="s">
        <v>211</v>
      </c>
      <c r="D4823" t="s">
        <v>3973</v>
      </c>
      <c r="E4823" t="s">
        <v>20</v>
      </c>
      <c r="F4823" t="b">
        <v>0</v>
      </c>
      <c r="G4823" t="s">
        <v>23</v>
      </c>
      <c r="H4823" s="4">
        <v>45720.601539351846</v>
      </c>
      <c r="I4823" t="b">
        <v>0</v>
      </c>
      <c r="J4823" t="b">
        <v>1</v>
      </c>
      <c r="K4823" t="s">
        <v>24</v>
      </c>
      <c r="L4823" t="s">
        <v>22</v>
      </c>
      <c r="M4823">
        <v>69703.96875</v>
      </c>
      <c r="O4823" t="s">
        <v>8498</v>
      </c>
      <c r="P4823" t="s">
        <v>193</v>
      </c>
    </row>
    <row r="4824" spans="1:16" x14ac:dyDescent="0.55000000000000004">
      <c r="A4824" t="s">
        <v>2</v>
      </c>
      <c r="B4824" t="s">
        <v>389</v>
      </c>
      <c r="C4824" t="s">
        <v>1135</v>
      </c>
      <c r="D4824" t="s">
        <v>3973</v>
      </c>
      <c r="E4824" t="s">
        <v>20</v>
      </c>
      <c r="F4824" t="b">
        <v>0</v>
      </c>
      <c r="G4824" t="s">
        <v>23</v>
      </c>
      <c r="H4824" s="4">
        <v>45720.601689814823</v>
      </c>
      <c r="I4824" t="b">
        <v>1</v>
      </c>
      <c r="J4824" t="b">
        <v>0</v>
      </c>
      <c r="K4824" t="s">
        <v>24</v>
      </c>
      <c r="L4824" t="s">
        <v>22</v>
      </c>
      <c r="M4824">
        <v>112500</v>
      </c>
      <c r="O4824" t="s">
        <v>8166</v>
      </c>
      <c r="P4824" t="s">
        <v>8499</v>
      </c>
    </row>
    <row r="4825" spans="1:16" x14ac:dyDescent="0.55000000000000004">
      <c r="A4825" t="s">
        <v>2</v>
      </c>
      <c r="B4825" t="s">
        <v>8500</v>
      </c>
      <c r="C4825" t="s">
        <v>1614</v>
      </c>
      <c r="D4825" t="s">
        <v>3973</v>
      </c>
      <c r="E4825" t="s">
        <v>51</v>
      </c>
      <c r="F4825" t="b">
        <v>0</v>
      </c>
      <c r="G4825" t="s">
        <v>27</v>
      </c>
      <c r="H4825" s="4">
        <v>45720.6253125</v>
      </c>
      <c r="I4825" t="b">
        <v>0</v>
      </c>
      <c r="J4825" t="b">
        <v>1</v>
      </c>
      <c r="K4825" t="s">
        <v>24</v>
      </c>
      <c r="L4825" t="s">
        <v>36</v>
      </c>
      <c r="N4825">
        <v>67</v>
      </c>
      <c r="O4825" t="s">
        <v>80</v>
      </c>
      <c r="P4825" t="s">
        <v>8501</v>
      </c>
    </row>
    <row r="4826" spans="1:16" x14ac:dyDescent="0.55000000000000004">
      <c r="A4826" t="s">
        <v>139</v>
      </c>
      <c r="B4826" t="s">
        <v>8502</v>
      </c>
      <c r="C4826" t="s">
        <v>172</v>
      </c>
      <c r="D4826" t="s">
        <v>3973</v>
      </c>
      <c r="E4826" t="s">
        <v>20</v>
      </c>
      <c r="F4826" t="b">
        <v>0</v>
      </c>
      <c r="G4826" t="s">
        <v>27</v>
      </c>
      <c r="H4826" s="4">
        <v>45720.62537037037</v>
      </c>
      <c r="I4826" t="b">
        <v>0</v>
      </c>
      <c r="J4826" t="b">
        <v>1</v>
      </c>
      <c r="K4826" t="s">
        <v>24</v>
      </c>
      <c r="L4826" t="s">
        <v>22</v>
      </c>
      <c r="M4826">
        <v>104950</v>
      </c>
      <c r="O4826" t="s">
        <v>1172</v>
      </c>
      <c r="P4826" t="s">
        <v>8503</v>
      </c>
    </row>
    <row r="4827" spans="1:16" x14ac:dyDescent="0.55000000000000004">
      <c r="A4827" t="s">
        <v>2</v>
      </c>
      <c r="B4827" t="s">
        <v>8504</v>
      </c>
      <c r="C4827" t="s">
        <v>360</v>
      </c>
      <c r="D4827" t="s">
        <v>3973</v>
      </c>
      <c r="E4827" t="s">
        <v>20</v>
      </c>
      <c r="F4827" t="b">
        <v>0</v>
      </c>
      <c r="G4827" t="s">
        <v>27</v>
      </c>
      <c r="H4827" s="4">
        <v>45720.62537037037</v>
      </c>
      <c r="I4827" t="b">
        <v>0</v>
      </c>
      <c r="J4827" t="b">
        <v>1</v>
      </c>
      <c r="K4827" t="s">
        <v>24</v>
      </c>
      <c r="L4827" t="s">
        <v>22</v>
      </c>
      <c r="M4827">
        <v>97500</v>
      </c>
      <c r="O4827" t="s">
        <v>1363</v>
      </c>
      <c r="P4827" t="s">
        <v>8505</v>
      </c>
    </row>
    <row r="4828" spans="1:16" x14ac:dyDescent="0.55000000000000004">
      <c r="A4828" t="s">
        <v>1</v>
      </c>
      <c r="B4828" t="s">
        <v>8506</v>
      </c>
      <c r="C4828" t="s">
        <v>225</v>
      </c>
      <c r="D4828" t="s">
        <v>3973</v>
      </c>
      <c r="E4828" t="s">
        <v>20</v>
      </c>
      <c r="F4828" t="b">
        <v>0</v>
      </c>
      <c r="G4828" t="s">
        <v>52</v>
      </c>
      <c r="H4828" s="4">
        <v>45720.627905092602</v>
      </c>
      <c r="I4828" t="b">
        <v>1</v>
      </c>
      <c r="J4828" t="b">
        <v>1</v>
      </c>
      <c r="K4828" t="s">
        <v>24</v>
      </c>
      <c r="L4828" t="s">
        <v>22</v>
      </c>
      <c r="M4828">
        <v>72500</v>
      </c>
      <c r="O4828" t="s">
        <v>3661</v>
      </c>
      <c r="P4828" t="s">
        <v>8507</v>
      </c>
    </row>
    <row r="4829" spans="1:16" x14ac:dyDescent="0.55000000000000004">
      <c r="A4829" t="s">
        <v>2</v>
      </c>
      <c r="B4829" t="s">
        <v>8508</v>
      </c>
      <c r="C4829" t="s">
        <v>304</v>
      </c>
      <c r="D4829" t="s">
        <v>3973</v>
      </c>
      <c r="E4829" t="s">
        <v>20</v>
      </c>
      <c r="F4829" t="b">
        <v>0</v>
      </c>
      <c r="G4829" t="s">
        <v>27</v>
      </c>
      <c r="H4829" s="4">
        <v>45720.628078703703</v>
      </c>
      <c r="I4829" t="b">
        <v>0</v>
      </c>
      <c r="J4829" t="b">
        <v>1</v>
      </c>
      <c r="K4829" t="s">
        <v>24</v>
      </c>
      <c r="L4829" t="s">
        <v>22</v>
      </c>
      <c r="M4829">
        <v>100000</v>
      </c>
      <c r="O4829" t="s">
        <v>3669</v>
      </c>
      <c r="P4829" t="s">
        <v>8509</v>
      </c>
    </row>
    <row r="4830" spans="1:16" x14ac:dyDescent="0.55000000000000004">
      <c r="A4830" t="s">
        <v>2</v>
      </c>
      <c r="B4830" t="s">
        <v>241</v>
      </c>
      <c r="C4830" t="s">
        <v>2051</v>
      </c>
      <c r="D4830" t="s">
        <v>3973</v>
      </c>
      <c r="E4830" t="s">
        <v>51</v>
      </c>
      <c r="F4830" t="b">
        <v>0</v>
      </c>
      <c r="G4830" t="s">
        <v>27</v>
      </c>
      <c r="H4830" s="4">
        <v>45720.628912037027</v>
      </c>
      <c r="I4830" t="b">
        <v>1</v>
      </c>
      <c r="J4830" t="b">
        <v>0</v>
      </c>
      <c r="K4830" t="s">
        <v>24</v>
      </c>
      <c r="L4830" t="s">
        <v>36</v>
      </c>
      <c r="N4830">
        <v>40</v>
      </c>
      <c r="O4830" t="s">
        <v>3522</v>
      </c>
      <c r="P4830" t="s">
        <v>8510</v>
      </c>
    </row>
    <row r="4831" spans="1:16" x14ac:dyDescent="0.55000000000000004">
      <c r="A4831" t="s">
        <v>89</v>
      </c>
      <c r="B4831" t="s">
        <v>8511</v>
      </c>
      <c r="C4831" t="s">
        <v>5343</v>
      </c>
      <c r="D4831" t="s">
        <v>3973</v>
      </c>
      <c r="E4831" t="s">
        <v>20</v>
      </c>
      <c r="F4831" t="b">
        <v>0</v>
      </c>
      <c r="G4831" t="s">
        <v>27</v>
      </c>
      <c r="H4831" s="4">
        <v>45720.629074074073</v>
      </c>
      <c r="I4831" t="b">
        <v>0</v>
      </c>
      <c r="J4831" t="b">
        <v>1</v>
      </c>
      <c r="K4831" t="s">
        <v>24</v>
      </c>
      <c r="L4831" t="s">
        <v>22</v>
      </c>
      <c r="M4831">
        <v>206500</v>
      </c>
      <c r="O4831" t="s">
        <v>4535</v>
      </c>
      <c r="P4831" t="s">
        <v>1913</v>
      </c>
    </row>
    <row r="4832" spans="1:16" x14ac:dyDescent="0.55000000000000004">
      <c r="A4832" t="s">
        <v>89</v>
      </c>
      <c r="B4832" t="s">
        <v>8512</v>
      </c>
      <c r="C4832" t="s">
        <v>203</v>
      </c>
      <c r="D4832" t="s">
        <v>3973</v>
      </c>
      <c r="E4832" t="s">
        <v>51</v>
      </c>
      <c r="F4832" t="b">
        <v>0</v>
      </c>
      <c r="G4832" t="s">
        <v>23</v>
      </c>
      <c r="H4832" s="4">
        <v>45720.643171296288</v>
      </c>
      <c r="I4832" t="b">
        <v>1</v>
      </c>
      <c r="J4832" t="b">
        <v>1</v>
      </c>
      <c r="K4832" t="s">
        <v>24</v>
      </c>
      <c r="L4832" t="s">
        <v>36</v>
      </c>
      <c r="N4832">
        <v>54</v>
      </c>
      <c r="O4832" t="s">
        <v>350</v>
      </c>
      <c r="P4832" t="s">
        <v>8459</v>
      </c>
    </row>
    <row r="4833" spans="1:16" x14ac:dyDescent="0.55000000000000004">
      <c r="A4833" t="s">
        <v>2</v>
      </c>
      <c r="B4833" t="s">
        <v>8513</v>
      </c>
      <c r="C4833" t="s">
        <v>1316</v>
      </c>
      <c r="D4833" t="s">
        <v>3973</v>
      </c>
      <c r="E4833" t="s">
        <v>20</v>
      </c>
      <c r="F4833" t="b">
        <v>0</v>
      </c>
      <c r="G4833" t="s">
        <v>41</v>
      </c>
      <c r="H4833" s="4">
        <v>45720.667245370372</v>
      </c>
      <c r="I4833" t="b">
        <v>1</v>
      </c>
      <c r="J4833" t="b">
        <v>1</v>
      </c>
      <c r="K4833" t="s">
        <v>24</v>
      </c>
      <c r="L4833" t="s">
        <v>22</v>
      </c>
      <c r="M4833">
        <v>92500</v>
      </c>
      <c r="O4833" t="s">
        <v>830</v>
      </c>
      <c r="P4833" t="s">
        <v>2163</v>
      </c>
    </row>
    <row r="4834" spans="1:16" x14ac:dyDescent="0.55000000000000004">
      <c r="A4834" t="s">
        <v>0</v>
      </c>
      <c r="B4834" t="s">
        <v>8514</v>
      </c>
      <c r="C4834" t="s">
        <v>140</v>
      </c>
      <c r="D4834" t="s">
        <v>3828</v>
      </c>
      <c r="E4834" t="s">
        <v>51</v>
      </c>
      <c r="F4834" t="b">
        <v>0</v>
      </c>
      <c r="G4834" t="s">
        <v>35</v>
      </c>
      <c r="H4834" s="4">
        <v>45720.667557870373</v>
      </c>
      <c r="I4834" t="b">
        <v>0</v>
      </c>
      <c r="J4834" t="b">
        <v>0</v>
      </c>
      <c r="K4834" t="s">
        <v>24</v>
      </c>
      <c r="L4834" t="s">
        <v>36</v>
      </c>
      <c r="N4834">
        <v>52.5</v>
      </c>
      <c r="O4834" t="s">
        <v>8515</v>
      </c>
      <c r="P4834" t="s">
        <v>8516</v>
      </c>
    </row>
    <row r="4835" spans="1:16" x14ac:dyDescent="0.55000000000000004">
      <c r="A4835" t="s">
        <v>1</v>
      </c>
      <c r="B4835" t="s">
        <v>3037</v>
      </c>
      <c r="C4835" t="s">
        <v>966</v>
      </c>
      <c r="D4835" t="s">
        <v>3973</v>
      </c>
      <c r="E4835" t="s">
        <v>20</v>
      </c>
      <c r="F4835" t="b">
        <v>0</v>
      </c>
      <c r="G4835" t="s">
        <v>30</v>
      </c>
      <c r="H4835" s="4">
        <v>45720.669490740736</v>
      </c>
      <c r="I4835" t="b">
        <v>0</v>
      </c>
      <c r="J4835" t="b">
        <v>0</v>
      </c>
      <c r="K4835" t="s">
        <v>24</v>
      </c>
      <c r="L4835" t="s">
        <v>22</v>
      </c>
      <c r="M4835">
        <v>67964</v>
      </c>
      <c r="O4835" t="s">
        <v>8517</v>
      </c>
      <c r="P4835" t="s">
        <v>8518</v>
      </c>
    </row>
    <row r="4836" spans="1:16" x14ac:dyDescent="0.55000000000000004">
      <c r="A4836" t="s">
        <v>0</v>
      </c>
      <c r="B4836" t="s">
        <v>2670</v>
      </c>
      <c r="C4836" t="s">
        <v>203</v>
      </c>
      <c r="D4836" t="s">
        <v>3973</v>
      </c>
      <c r="E4836" t="s">
        <v>51</v>
      </c>
      <c r="F4836" t="b">
        <v>0</v>
      </c>
      <c r="G4836" t="s">
        <v>23</v>
      </c>
      <c r="H4836" s="4">
        <v>45720.684687499997</v>
      </c>
      <c r="I4836" t="b">
        <v>1</v>
      </c>
      <c r="J4836" t="b">
        <v>0</v>
      </c>
      <c r="K4836" t="s">
        <v>24</v>
      </c>
      <c r="L4836" t="s">
        <v>36</v>
      </c>
      <c r="N4836">
        <v>56.5</v>
      </c>
      <c r="O4836" t="s">
        <v>81</v>
      </c>
      <c r="P4836" t="s">
        <v>8037</v>
      </c>
    </row>
    <row r="4837" spans="1:16" x14ac:dyDescent="0.55000000000000004">
      <c r="A4837" t="s">
        <v>0</v>
      </c>
      <c r="B4837" t="s">
        <v>8519</v>
      </c>
      <c r="C4837" t="s">
        <v>335</v>
      </c>
      <c r="D4837" t="s">
        <v>3973</v>
      </c>
      <c r="E4837" t="s">
        <v>20</v>
      </c>
      <c r="F4837" t="b">
        <v>0</v>
      </c>
      <c r="G4837" t="s">
        <v>27</v>
      </c>
      <c r="H4837" s="4">
        <v>45720.708379629628</v>
      </c>
      <c r="I4837" t="b">
        <v>0</v>
      </c>
      <c r="J4837" t="b">
        <v>0</v>
      </c>
      <c r="K4837" t="s">
        <v>24</v>
      </c>
      <c r="L4837" t="s">
        <v>22</v>
      </c>
      <c r="M4837">
        <v>60000</v>
      </c>
      <c r="O4837" t="s">
        <v>8520</v>
      </c>
    </row>
    <row r="4838" spans="1:16" x14ac:dyDescent="0.55000000000000004">
      <c r="A4838" t="s">
        <v>139</v>
      </c>
      <c r="B4838" t="s">
        <v>2189</v>
      </c>
      <c r="C4838" t="s">
        <v>306</v>
      </c>
      <c r="D4838" t="s">
        <v>3973</v>
      </c>
      <c r="E4838" t="s">
        <v>51</v>
      </c>
      <c r="F4838" t="b">
        <v>0</v>
      </c>
      <c r="G4838" t="s">
        <v>27</v>
      </c>
      <c r="H4838" s="4">
        <v>45720.708680555559</v>
      </c>
      <c r="I4838" t="b">
        <v>0</v>
      </c>
      <c r="J4838" t="b">
        <v>0</v>
      </c>
      <c r="K4838" t="s">
        <v>24</v>
      </c>
      <c r="L4838" t="s">
        <v>36</v>
      </c>
      <c r="N4838">
        <v>65</v>
      </c>
      <c r="O4838" t="s">
        <v>131</v>
      </c>
      <c r="P4838" t="s">
        <v>119</v>
      </c>
    </row>
    <row r="4839" spans="1:16" x14ac:dyDescent="0.55000000000000004">
      <c r="A4839" t="s">
        <v>0</v>
      </c>
      <c r="B4839" t="s">
        <v>731</v>
      </c>
      <c r="C4839" t="s">
        <v>1496</v>
      </c>
      <c r="D4839" t="s">
        <v>3957</v>
      </c>
      <c r="E4839" t="s">
        <v>20</v>
      </c>
      <c r="F4839" t="b">
        <v>0</v>
      </c>
      <c r="G4839" t="s">
        <v>30</v>
      </c>
      <c r="H4839" s="4">
        <v>45720.711099537039</v>
      </c>
      <c r="I4839" t="b">
        <v>0</v>
      </c>
      <c r="J4839" t="b">
        <v>1</v>
      </c>
      <c r="K4839" t="s">
        <v>24</v>
      </c>
      <c r="L4839" t="s">
        <v>36</v>
      </c>
      <c r="N4839">
        <v>19.57500076293945</v>
      </c>
      <c r="O4839" t="s">
        <v>4406</v>
      </c>
      <c r="P4839" t="s">
        <v>1647</v>
      </c>
    </row>
    <row r="4840" spans="1:16" x14ac:dyDescent="0.55000000000000004">
      <c r="A4840" t="s">
        <v>19</v>
      </c>
      <c r="B4840" t="s">
        <v>8521</v>
      </c>
      <c r="C4840" t="s">
        <v>151</v>
      </c>
      <c r="D4840" t="s">
        <v>3973</v>
      </c>
      <c r="E4840" t="s">
        <v>20</v>
      </c>
      <c r="F4840" t="b">
        <v>0</v>
      </c>
      <c r="G4840" t="s">
        <v>30</v>
      </c>
      <c r="H4840" s="4">
        <v>45720.711134259262</v>
      </c>
      <c r="I4840" t="b">
        <v>1</v>
      </c>
      <c r="J4840" t="b">
        <v>0</v>
      </c>
      <c r="K4840" t="s">
        <v>24</v>
      </c>
      <c r="L4840" t="s">
        <v>22</v>
      </c>
      <c r="M4840">
        <v>128500</v>
      </c>
      <c r="O4840" t="s">
        <v>2696</v>
      </c>
    </row>
    <row r="4841" spans="1:16" x14ac:dyDescent="0.55000000000000004">
      <c r="A4841" t="s">
        <v>1</v>
      </c>
      <c r="B4841" t="s">
        <v>8522</v>
      </c>
      <c r="C4841" t="s">
        <v>749</v>
      </c>
      <c r="D4841" t="s">
        <v>3973</v>
      </c>
      <c r="E4841" t="s">
        <v>20</v>
      </c>
      <c r="F4841" t="b">
        <v>0</v>
      </c>
      <c r="G4841" t="s">
        <v>30</v>
      </c>
      <c r="H4841" s="4">
        <v>45720.711747685193</v>
      </c>
      <c r="I4841" t="b">
        <v>0</v>
      </c>
      <c r="J4841" t="b">
        <v>1</v>
      </c>
      <c r="K4841" t="s">
        <v>24</v>
      </c>
      <c r="L4841" t="s">
        <v>36</v>
      </c>
      <c r="N4841">
        <v>45.325000762939453</v>
      </c>
      <c r="O4841" t="s">
        <v>1658</v>
      </c>
      <c r="P4841" t="s">
        <v>447</v>
      </c>
    </row>
    <row r="4842" spans="1:16" x14ac:dyDescent="0.55000000000000004">
      <c r="A4842" t="s">
        <v>19</v>
      </c>
      <c r="B4842" t="s">
        <v>8523</v>
      </c>
      <c r="C4842" t="s">
        <v>372</v>
      </c>
      <c r="D4842" t="s">
        <v>3973</v>
      </c>
      <c r="E4842" t="s">
        <v>20</v>
      </c>
      <c r="F4842" t="b">
        <v>0</v>
      </c>
      <c r="G4842" t="s">
        <v>27</v>
      </c>
      <c r="H4842" s="4">
        <v>45720.750034722223</v>
      </c>
      <c r="I4842" t="b">
        <v>0</v>
      </c>
      <c r="J4842" t="b">
        <v>0</v>
      </c>
      <c r="K4842" t="s">
        <v>24</v>
      </c>
      <c r="L4842" t="s">
        <v>22</v>
      </c>
      <c r="M4842">
        <v>114516</v>
      </c>
      <c r="O4842" t="s">
        <v>554</v>
      </c>
      <c r="P4842" t="s">
        <v>8524</v>
      </c>
    </row>
    <row r="4843" spans="1:16" x14ac:dyDescent="0.55000000000000004">
      <c r="A4843" t="s">
        <v>0</v>
      </c>
      <c r="B4843" t="s">
        <v>3024</v>
      </c>
      <c r="C4843" t="s">
        <v>179</v>
      </c>
      <c r="D4843" t="s">
        <v>3973</v>
      </c>
      <c r="E4843" t="s">
        <v>20</v>
      </c>
      <c r="F4843" t="b">
        <v>0</v>
      </c>
      <c r="G4843" t="s">
        <v>27</v>
      </c>
      <c r="H4843" s="4">
        <v>45720.750196759262</v>
      </c>
      <c r="I4843" t="b">
        <v>1</v>
      </c>
      <c r="J4843" t="b">
        <v>1</v>
      </c>
      <c r="K4843" t="s">
        <v>24</v>
      </c>
      <c r="L4843" t="s">
        <v>22</v>
      </c>
      <c r="M4843">
        <v>115800</v>
      </c>
      <c r="O4843" t="s">
        <v>1857</v>
      </c>
      <c r="P4843" t="s">
        <v>2303</v>
      </c>
    </row>
    <row r="4844" spans="1:16" x14ac:dyDescent="0.55000000000000004">
      <c r="A4844" t="s">
        <v>40</v>
      </c>
      <c r="B4844" t="s">
        <v>40</v>
      </c>
      <c r="C4844" t="s">
        <v>7893</v>
      </c>
      <c r="D4844" t="s">
        <v>3973</v>
      </c>
      <c r="E4844" t="s">
        <v>20</v>
      </c>
      <c r="F4844" t="b">
        <v>0</v>
      </c>
      <c r="G4844" t="s">
        <v>41</v>
      </c>
      <c r="H4844" s="4">
        <v>45720.754317129627</v>
      </c>
      <c r="I4844" t="b">
        <v>0</v>
      </c>
      <c r="J4844" t="b">
        <v>1</v>
      </c>
      <c r="K4844" t="s">
        <v>24</v>
      </c>
      <c r="L4844" t="s">
        <v>22</v>
      </c>
      <c r="M4844">
        <v>125000</v>
      </c>
      <c r="O4844" t="s">
        <v>1784</v>
      </c>
      <c r="P4844" t="s">
        <v>1205</v>
      </c>
    </row>
    <row r="4845" spans="1:16" x14ac:dyDescent="0.55000000000000004">
      <c r="A4845" t="s">
        <v>2</v>
      </c>
      <c r="B4845" t="s">
        <v>8525</v>
      </c>
      <c r="C4845" t="s">
        <v>278</v>
      </c>
      <c r="D4845" t="s">
        <v>3957</v>
      </c>
      <c r="E4845" t="s">
        <v>20</v>
      </c>
      <c r="F4845" t="b">
        <v>0</v>
      </c>
      <c r="G4845" t="s">
        <v>41</v>
      </c>
      <c r="H4845" s="4">
        <v>45720.75445601852</v>
      </c>
      <c r="I4845" t="b">
        <v>0</v>
      </c>
      <c r="J4845" t="b">
        <v>1</v>
      </c>
      <c r="K4845" t="s">
        <v>24</v>
      </c>
      <c r="L4845" t="s">
        <v>36</v>
      </c>
      <c r="N4845">
        <v>46.455001831054688</v>
      </c>
      <c r="O4845" t="s">
        <v>2546</v>
      </c>
      <c r="P4845" t="s">
        <v>8526</v>
      </c>
    </row>
    <row r="4846" spans="1:16" x14ac:dyDescent="0.55000000000000004">
      <c r="A4846" t="s">
        <v>89</v>
      </c>
      <c r="B4846" t="s">
        <v>8527</v>
      </c>
      <c r="C4846" t="s">
        <v>922</v>
      </c>
      <c r="D4846" t="s">
        <v>4035</v>
      </c>
      <c r="E4846" t="s">
        <v>20</v>
      </c>
      <c r="F4846" t="b">
        <v>0</v>
      </c>
      <c r="G4846" t="s">
        <v>158</v>
      </c>
      <c r="H4846" s="4">
        <v>45720.756157407413</v>
      </c>
      <c r="I4846" t="b">
        <v>0</v>
      </c>
      <c r="J4846" t="b">
        <v>0</v>
      </c>
      <c r="K4846" t="s">
        <v>158</v>
      </c>
      <c r="L4846" t="s">
        <v>22</v>
      </c>
      <c r="M4846">
        <v>48000</v>
      </c>
      <c r="O4846" t="s">
        <v>1827</v>
      </c>
      <c r="P4846" t="s">
        <v>8528</v>
      </c>
    </row>
    <row r="4847" spans="1:16" x14ac:dyDescent="0.55000000000000004">
      <c r="A4847" t="s">
        <v>25</v>
      </c>
      <c r="B4847" t="s">
        <v>8529</v>
      </c>
      <c r="C4847" t="s">
        <v>192</v>
      </c>
      <c r="D4847" t="s">
        <v>3957</v>
      </c>
      <c r="E4847" t="s">
        <v>20</v>
      </c>
      <c r="F4847" t="b">
        <v>0</v>
      </c>
      <c r="G4847" t="s">
        <v>23</v>
      </c>
      <c r="H4847" s="4">
        <v>45720.76798611111</v>
      </c>
      <c r="I4847" t="b">
        <v>0</v>
      </c>
      <c r="J4847" t="b">
        <v>0</v>
      </c>
      <c r="K4847" t="s">
        <v>24</v>
      </c>
      <c r="L4847" t="s">
        <v>36</v>
      </c>
      <c r="N4847">
        <v>22.694999694824219</v>
      </c>
      <c r="O4847" t="s">
        <v>880</v>
      </c>
      <c r="P4847" t="s">
        <v>1660</v>
      </c>
    </row>
    <row r="4848" spans="1:16" x14ac:dyDescent="0.55000000000000004">
      <c r="A4848" t="s">
        <v>2</v>
      </c>
      <c r="B4848" t="s">
        <v>8530</v>
      </c>
      <c r="C4848" t="s">
        <v>26</v>
      </c>
      <c r="D4848" t="s">
        <v>3957</v>
      </c>
      <c r="E4848" t="s">
        <v>20</v>
      </c>
      <c r="F4848" t="b">
        <v>0</v>
      </c>
      <c r="G4848" t="s">
        <v>23</v>
      </c>
      <c r="H4848" s="4">
        <v>45720.768310185187</v>
      </c>
      <c r="I4848" t="b">
        <v>0</v>
      </c>
      <c r="J4848" t="b">
        <v>1</v>
      </c>
      <c r="K4848" t="s">
        <v>24</v>
      </c>
      <c r="L4848" t="s">
        <v>36</v>
      </c>
      <c r="N4848">
        <v>61.159996032714837</v>
      </c>
      <c r="O4848" t="s">
        <v>8531</v>
      </c>
      <c r="P4848" t="s">
        <v>8532</v>
      </c>
    </row>
    <row r="4849" spans="1:16" x14ac:dyDescent="0.55000000000000004">
      <c r="A4849" t="s">
        <v>1</v>
      </c>
      <c r="B4849" t="s">
        <v>8533</v>
      </c>
      <c r="C4849" t="s">
        <v>1291</v>
      </c>
      <c r="D4849" t="s">
        <v>3957</v>
      </c>
      <c r="E4849" t="s">
        <v>20</v>
      </c>
      <c r="F4849" t="b">
        <v>0</v>
      </c>
      <c r="G4849" t="s">
        <v>1247</v>
      </c>
      <c r="H4849" s="4">
        <v>45720.772638888891</v>
      </c>
      <c r="I4849" t="b">
        <v>0</v>
      </c>
      <c r="J4849" t="b">
        <v>0</v>
      </c>
      <c r="K4849" t="s">
        <v>1247</v>
      </c>
      <c r="L4849" t="s">
        <v>36</v>
      </c>
      <c r="N4849">
        <v>24.479999542236332</v>
      </c>
      <c r="O4849" t="s">
        <v>2944</v>
      </c>
      <c r="P4849" t="s">
        <v>8534</v>
      </c>
    </row>
    <row r="4850" spans="1:16" x14ac:dyDescent="0.55000000000000004">
      <c r="A4850" t="s">
        <v>139</v>
      </c>
      <c r="B4850" t="s">
        <v>8535</v>
      </c>
      <c r="C4850" t="s">
        <v>2640</v>
      </c>
      <c r="D4850" t="s">
        <v>3957</v>
      </c>
      <c r="E4850" t="s">
        <v>20</v>
      </c>
      <c r="F4850" t="b">
        <v>0</v>
      </c>
      <c r="G4850" t="s">
        <v>2641</v>
      </c>
      <c r="H4850" s="4">
        <v>45720.774386574078</v>
      </c>
      <c r="I4850" t="b">
        <v>0</v>
      </c>
      <c r="J4850" t="b">
        <v>0</v>
      </c>
      <c r="K4850" t="s">
        <v>2641</v>
      </c>
      <c r="L4850" t="s">
        <v>36</v>
      </c>
      <c r="N4850">
        <v>58.425003051757813</v>
      </c>
      <c r="O4850" t="s">
        <v>2944</v>
      </c>
      <c r="P4850" t="s">
        <v>8536</v>
      </c>
    </row>
    <row r="4851" spans="1:16" x14ac:dyDescent="0.55000000000000004">
      <c r="A4851" t="s">
        <v>0</v>
      </c>
      <c r="B4851" t="s">
        <v>8537</v>
      </c>
      <c r="C4851" t="s">
        <v>306</v>
      </c>
      <c r="D4851" t="s">
        <v>3957</v>
      </c>
      <c r="E4851" t="s">
        <v>20</v>
      </c>
      <c r="F4851" t="b">
        <v>0</v>
      </c>
      <c r="G4851" t="s">
        <v>27</v>
      </c>
      <c r="H4851" s="4">
        <v>45720.791712962957</v>
      </c>
      <c r="I4851" t="b">
        <v>1</v>
      </c>
      <c r="J4851" t="b">
        <v>0</v>
      </c>
      <c r="K4851" t="s">
        <v>24</v>
      </c>
      <c r="L4851" t="s">
        <v>36</v>
      </c>
      <c r="N4851">
        <v>24.014999389648441</v>
      </c>
      <c r="O4851" t="s">
        <v>8538</v>
      </c>
      <c r="P4851" t="s">
        <v>8539</v>
      </c>
    </row>
    <row r="4852" spans="1:16" x14ac:dyDescent="0.55000000000000004">
      <c r="A4852" t="s">
        <v>25</v>
      </c>
      <c r="B4852" t="s">
        <v>8540</v>
      </c>
      <c r="C4852" t="s">
        <v>306</v>
      </c>
      <c r="D4852" t="s">
        <v>3957</v>
      </c>
      <c r="E4852" t="s">
        <v>20</v>
      </c>
      <c r="F4852" t="b">
        <v>0</v>
      </c>
      <c r="G4852" t="s">
        <v>27</v>
      </c>
      <c r="H4852" s="4">
        <v>45720.79173611111</v>
      </c>
      <c r="I4852" t="b">
        <v>1</v>
      </c>
      <c r="J4852" t="b">
        <v>1</v>
      </c>
      <c r="K4852" t="s">
        <v>24</v>
      </c>
      <c r="L4852" t="s">
        <v>36</v>
      </c>
      <c r="N4852">
        <v>24.014999389648441</v>
      </c>
      <c r="O4852" t="s">
        <v>1006</v>
      </c>
      <c r="P4852" t="s">
        <v>48</v>
      </c>
    </row>
    <row r="4853" spans="1:16" x14ac:dyDescent="0.55000000000000004">
      <c r="A4853" t="s">
        <v>0</v>
      </c>
      <c r="B4853" t="s">
        <v>8541</v>
      </c>
      <c r="C4853" t="s">
        <v>570</v>
      </c>
      <c r="D4853" t="s">
        <v>3957</v>
      </c>
      <c r="E4853" t="s">
        <v>20</v>
      </c>
      <c r="F4853" t="b">
        <v>0</v>
      </c>
      <c r="G4853" t="s">
        <v>27</v>
      </c>
      <c r="H4853" s="4">
        <v>45720.791747685187</v>
      </c>
      <c r="I4853" t="b">
        <v>0</v>
      </c>
      <c r="J4853" t="b">
        <v>1</v>
      </c>
      <c r="K4853" t="s">
        <v>24</v>
      </c>
      <c r="L4853" t="s">
        <v>36</v>
      </c>
      <c r="N4853">
        <v>22.694999694824219</v>
      </c>
      <c r="O4853" t="s">
        <v>2113</v>
      </c>
      <c r="P4853" t="s">
        <v>8542</v>
      </c>
    </row>
    <row r="4854" spans="1:16" x14ac:dyDescent="0.55000000000000004">
      <c r="A4854" t="s">
        <v>0</v>
      </c>
      <c r="B4854" t="s">
        <v>8543</v>
      </c>
      <c r="C4854" t="s">
        <v>3675</v>
      </c>
      <c r="D4854" t="s">
        <v>3957</v>
      </c>
      <c r="E4854" t="s">
        <v>20</v>
      </c>
      <c r="F4854" t="b">
        <v>0</v>
      </c>
      <c r="G4854" t="s">
        <v>27</v>
      </c>
      <c r="H4854" s="4">
        <v>45720.791747685187</v>
      </c>
      <c r="I4854" t="b">
        <v>0</v>
      </c>
      <c r="J4854" t="b">
        <v>0</v>
      </c>
      <c r="K4854" t="s">
        <v>24</v>
      </c>
      <c r="L4854" t="s">
        <v>36</v>
      </c>
      <c r="N4854">
        <v>22.694999694824219</v>
      </c>
      <c r="O4854" t="s">
        <v>8544</v>
      </c>
      <c r="P4854" t="s">
        <v>119</v>
      </c>
    </row>
    <row r="4855" spans="1:16" x14ac:dyDescent="0.55000000000000004">
      <c r="A4855" t="s">
        <v>0</v>
      </c>
      <c r="B4855" t="s">
        <v>8545</v>
      </c>
      <c r="C4855" t="s">
        <v>85</v>
      </c>
      <c r="D4855" t="s">
        <v>3957</v>
      </c>
      <c r="E4855" t="s">
        <v>20</v>
      </c>
      <c r="F4855" t="b">
        <v>0</v>
      </c>
      <c r="G4855" t="s">
        <v>27</v>
      </c>
      <c r="H4855" s="4">
        <v>45720.791759259257</v>
      </c>
      <c r="I4855" t="b">
        <v>0</v>
      </c>
      <c r="J4855" t="b">
        <v>1</v>
      </c>
      <c r="K4855" t="s">
        <v>24</v>
      </c>
      <c r="L4855" t="s">
        <v>36</v>
      </c>
      <c r="N4855">
        <v>26.389999389648441</v>
      </c>
      <c r="O4855" t="s">
        <v>8546</v>
      </c>
      <c r="P4855" t="s">
        <v>863</v>
      </c>
    </row>
    <row r="4856" spans="1:16" x14ac:dyDescent="0.55000000000000004">
      <c r="A4856" t="s">
        <v>0</v>
      </c>
      <c r="B4856" t="s">
        <v>8547</v>
      </c>
      <c r="C4856" t="s">
        <v>236</v>
      </c>
      <c r="D4856" t="s">
        <v>3957</v>
      </c>
      <c r="E4856" t="s">
        <v>20</v>
      </c>
      <c r="F4856" t="b">
        <v>0</v>
      </c>
      <c r="G4856" t="s">
        <v>27</v>
      </c>
      <c r="H4856" s="4">
        <v>45720.79179398148</v>
      </c>
      <c r="I4856" t="b">
        <v>0</v>
      </c>
      <c r="J4856" t="b">
        <v>1</v>
      </c>
      <c r="K4856" t="s">
        <v>24</v>
      </c>
      <c r="L4856" t="s">
        <v>36</v>
      </c>
      <c r="N4856">
        <v>27.29000091552734</v>
      </c>
      <c r="O4856" t="s">
        <v>2113</v>
      </c>
      <c r="P4856" t="s">
        <v>8542</v>
      </c>
    </row>
    <row r="4857" spans="1:16" x14ac:dyDescent="0.55000000000000004">
      <c r="A4857" t="s">
        <v>0</v>
      </c>
      <c r="B4857" t="s">
        <v>8548</v>
      </c>
      <c r="C4857" t="s">
        <v>585</v>
      </c>
      <c r="D4857" t="s">
        <v>3957</v>
      </c>
      <c r="E4857" t="s">
        <v>20</v>
      </c>
      <c r="F4857" t="b">
        <v>0</v>
      </c>
      <c r="G4857" t="s">
        <v>41</v>
      </c>
      <c r="H4857" s="4">
        <v>45720.792118055557</v>
      </c>
      <c r="I4857" t="b">
        <v>0</v>
      </c>
      <c r="J4857" t="b">
        <v>1</v>
      </c>
      <c r="K4857" t="s">
        <v>24</v>
      </c>
      <c r="L4857" t="s">
        <v>36</v>
      </c>
      <c r="N4857">
        <v>24.969999313354489</v>
      </c>
      <c r="O4857" t="s">
        <v>800</v>
      </c>
      <c r="P4857" t="s">
        <v>1605</v>
      </c>
    </row>
    <row r="4858" spans="1:16" x14ac:dyDescent="0.55000000000000004">
      <c r="A4858" t="s">
        <v>0</v>
      </c>
      <c r="B4858" t="s">
        <v>8549</v>
      </c>
      <c r="C4858" t="s">
        <v>180</v>
      </c>
      <c r="D4858" t="s">
        <v>3957</v>
      </c>
      <c r="E4858" t="s">
        <v>20</v>
      </c>
      <c r="F4858" t="b">
        <v>0</v>
      </c>
      <c r="G4858" t="s">
        <v>41</v>
      </c>
      <c r="H4858" s="4">
        <v>45720.792199074072</v>
      </c>
      <c r="I4858" t="b">
        <v>0</v>
      </c>
      <c r="J4858" t="b">
        <v>0</v>
      </c>
      <c r="K4858" t="s">
        <v>24</v>
      </c>
      <c r="L4858" t="s">
        <v>36</v>
      </c>
      <c r="N4858">
        <v>36.75</v>
      </c>
      <c r="O4858" t="s">
        <v>8550</v>
      </c>
      <c r="P4858" t="s">
        <v>8551</v>
      </c>
    </row>
    <row r="4859" spans="1:16" x14ac:dyDescent="0.55000000000000004">
      <c r="A4859" t="s">
        <v>0</v>
      </c>
      <c r="B4859" t="s">
        <v>8552</v>
      </c>
      <c r="C4859" t="s">
        <v>293</v>
      </c>
      <c r="D4859" t="s">
        <v>3957</v>
      </c>
      <c r="E4859" t="s">
        <v>20</v>
      </c>
      <c r="F4859" t="b">
        <v>0</v>
      </c>
      <c r="G4859" t="s">
        <v>41</v>
      </c>
      <c r="H4859" s="4">
        <v>45720.792199074072</v>
      </c>
      <c r="I4859" t="b">
        <v>0</v>
      </c>
      <c r="J4859" t="b">
        <v>0</v>
      </c>
      <c r="K4859" t="s">
        <v>24</v>
      </c>
      <c r="L4859" t="s">
        <v>36</v>
      </c>
      <c r="N4859">
        <v>24.969999313354489</v>
      </c>
      <c r="O4859" t="s">
        <v>8553</v>
      </c>
      <c r="P4859" t="s">
        <v>8554</v>
      </c>
    </row>
    <row r="4860" spans="1:16" x14ac:dyDescent="0.55000000000000004">
      <c r="A4860" t="s">
        <v>0</v>
      </c>
      <c r="B4860" t="s">
        <v>8555</v>
      </c>
      <c r="C4860" t="s">
        <v>44</v>
      </c>
      <c r="D4860" t="s">
        <v>3957</v>
      </c>
      <c r="E4860" t="s">
        <v>20</v>
      </c>
      <c r="F4860" t="b">
        <v>0</v>
      </c>
      <c r="G4860" t="s">
        <v>41</v>
      </c>
      <c r="H4860" s="4">
        <v>45720.792210648149</v>
      </c>
      <c r="I4860" t="b">
        <v>0</v>
      </c>
      <c r="J4860" t="b">
        <v>0</v>
      </c>
      <c r="K4860" t="s">
        <v>24</v>
      </c>
      <c r="L4860" t="s">
        <v>36</v>
      </c>
      <c r="N4860">
        <v>25.760000228881839</v>
      </c>
      <c r="O4860" t="s">
        <v>8553</v>
      </c>
      <c r="P4860" t="s">
        <v>8556</v>
      </c>
    </row>
    <row r="4861" spans="1:16" x14ac:dyDescent="0.55000000000000004">
      <c r="A4861" t="s">
        <v>25</v>
      </c>
      <c r="B4861" t="s">
        <v>8557</v>
      </c>
      <c r="C4861" t="s">
        <v>140</v>
      </c>
      <c r="D4861" t="s">
        <v>3957</v>
      </c>
      <c r="E4861" t="s">
        <v>20</v>
      </c>
      <c r="F4861" t="b">
        <v>0</v>
      </c>
      <c r="G4861" t="s">
        <v>35</v>
      </c>
      <c r="H4861" s="4">
        <v>45720.792557870373</v>
      </c>
      <c r="I4861" t="b">
        <v>0</v>
      </c>
      <c r="J4861" t="b">
        <v>1</v>
      </c>
      <c r="K4861" t="s">
        <v>24</v>
      </c>
      <c r="L4861" t="s">
        <v>36</v>
      </c>
      <c r="N4861">
        <v>16.510000228881839</v>
      </c>
      <c r="O4861" t="s">
        <v>800</v>
      </c>
      <c r="P4861" t="s">
        <v>6224</v>
      </c>
    </row>
    <row r="4862" spans="1:16" x14ac:dyDescent="0.55000000000000004">
      <c r="A4862" t="s">
        <v>0</v>
      </c>
      <c r="B4862" t="s">
        <v>8558</v>
      </c>
      <c r="C4862" t="s">
        <v>436</v>
      </c>
      <c r="D4862" t="s">
        <v>2208</v>
      </c>
      <c r="F4862" t="b">
        <v>0</v>
      </c>
      <c r="G4862" t="s">
        <v>30</v>
      </c>
      <c r="H4862" s="4">
        <v>45720.794432870367</v>
      </c>
      <c r="I4862" t="b">
        <v>0</v>
      </c>
      <c r="J4862" t="b">
        <v>0</v>
      </c>
      <c r="K4862" t="s">
        <v>24</v>
      </c>
      <c r="L4862" t="s">
        <v>36</v>
      </c>
      <c r="N4862">
        <v>30.5</v>
      </c>
      <c r="O4862" t="s">
        <v>3260</v>
      </c>
      <c r="P4862" t="s">
        <v>320</v>
      </c>
    </row>
    <row r="4863" spans="1:16" x14ac:dyDescent="0.55000000000000004">
      <c r="A4863" t="s">
        <v>25</v>
      </c>
      <c r="B4863" t="s">
        <v>6223</v>
      </c>
      <c r="C4863" t="s">
        <v>1226</v>
      </c>
      <c r="D4863" t="s">
        <v>3957</v>
      </c>
      <c r="E4863" t="s">
        <v>20</v>
      </c>
      <c r="F4863" t="b">
        <v>0</v>
      </c>
      <c r="G4863" t="s">
        <v>52</v>
      </c>
      <c r="H4863" s="4">
        <v>45720.794571759259</v>
      </c>
      <c r="I4863" t="b">
        <v>0</v>
      </c>
      <c r="J4863" t="b">
        <v>1</v>
      </c>
      <c r="K4863" t="s">
        <v>24</v>
      </c>
      <c r="L4863" t="s">
        <v>36</v>
      </c>
      <c r="N4863">
        <v>18.795000076293949</v>
      </c>
      <c r="O4863" t="s">
        <v>800</v>
      </c>
      <c r="P4863" t="s">
        <v>6224</v>
      </c>
    </row>
    <row r="4864" spans="1:16" x14ac:dyDescent="0.55000000000000004">
      <c r="A4864" t="s">
        <v>0</v>
      </c>
      <c r="B4864" t="s">
        <v>8559</v>
      </c>
      <c r="C4864" t="s">
        <v>1226</v>
      </c>
      <c r="D4864" t="s">
        <v>3957</v>
      </c>
      <c r="E4864" t="s">
        <v>20</v>
      </c>
      <c r="F4864" t="b">
        <v>0</v>
      </c>
      <c r="G4864" t="s">
        <v>52</v>
      </c>
      <c r="H4864" s="4">
        <v>45720.794571759259</v>
      </c>
      <c r="I4864" t="b">
        <v>0</v>
      </c>
      <c r="J4864" t="b">
        <v>0</v>
      </c>
      <c r="K4864" t="s">
        <v>24</v>
      </c>
      <c r="L4864" t="s">
        <v>36</v>
      </c>
      <c r="N4864">
        <v>18.795000076293949</v>
      </c>
      <c r="O4864" t="s">
        <v>8560</v>
      </c>
      <c r="P4864" t="s">
        <v>3620</v>
      </c>
    </row>
    <row r="4865" spans="1:16" x14ac:dyDescent="0.55000000000000004">
      <c r="A4865" t="s">
        <v>1</v>
      </c>
      <c r="B4865" t="s">
        <v>8561</v>
      </c>
      <c r="C4865" t="s">
        <v>829</v>
      </c>
      <c r="D4865" t="s">
        <v>3957</v>
      </c>
      <c r="E4865" t="s">
        <v>20</v>
      </c>
      <c r="F4865" t="b">
        <v>0</v>
      </c>
      <c r="G4865" t="s">
        <v>27</v>
      </c>
      <c r="H4865" s="4">
        <v>45720.794745370367</v>
      </c>
      <c r="I4865" t="b">
        <v>0</v>
      </c>
      <c r="J4865" t="b">
        <v>1</v>
      </c>
      <c r="K4865" t="s">
        <v>24</v>
      </c>
      <c r="L4865" t="s">
        <v>36</v>
      </c>
      <c r="N4865">
        <v>51.239997863769531</v>
      </c>
      <c r="O4865" t="s">
        <v>377</v>
      </c>
      <c r="P4865" t="s">
        <v>4054</v>
      </c>
    </row>
    <row r="4866" spans="1:16" x14ac:dyDescent="0.55000000000000004">
      <c r="A4866" t="s">
        <v>1</v>
      </c>
      <c r="B4866" t="s">
        <v>8562</v>
      </c>
      <c r="C4866" t="s">
        <v>559</v>
      </c>
      <c r="D4866" t="s">
        <v>3957</v>
      </c>
      <c r="E4866" t="s">
        <v>20</v>
      </c>
      <c r="F4866" t="b">
        <v>0</v>
      </c>
      <c r="G4866" t="s">
        <v>27</v>
      </c>
      <c r="H4866" s="4">
        <v>45720.794756944437</v>
      </c>
      <c r="I4866" t="b">
        <v>0</v>
      </c>
      <c r="J4866" t="b">
        <v>1</v>
      </c>
      <c r="K4866" t="s">
        <v>24</v>
      </c>
      <c r="L4866" t="s">
        <v>36</v>
      </c>
      <c r="N4866">
        <v>37.514999389648438</v>
      </c>
      <c r="O4866" t="s">
        <v>2113</v>
      </c>
      <c r="P4866" t="s">
        <v>7562</v>
      </c>
    </row>
    <row r="4867" spans="1:16" x14ac:dyDescent="0.55000000000000004">
      <c r="A4867" t="s">
        <v>1</v>
      </c>
      <c r="B4867" t="s">
        <v>8563</v>
      </c>
      <c r="C4867" t="s">
        <v>118</v>
      </c>
      <c r="D4867" t="s">
        <v>3957</v>
      </c>
      <c r="E4867" t="s">
        <v>20</v>
      </c>
      <c r="F4867" t="b">
        <v>0</v>
      </c>
      <c r="G4867" t="s">
        <v>27</v>
      </c>
      <c r="H4867" s="4">
        <v>45720.794756944437</v>
      </c>
      <c r="I4867" t="b">
        <v>0</v>
      </c>
      <c r="J4867" t="b">
        <v>1</v>
      </c>
      <c r="K4867" t="s">
        <v>24</v>
      </c>
      <c r="L4867" t="s">
        <v>36</v>
      </c>
      <c r="N4867">
        <v>39.069999694824219</v>
      </c>
      <c r="O4867" t="s">
        <v>254</v>
      </c>
      <c r="P4867" t="s">
        <v>8564</v>
      </c>
    </row>
    <row r="4868" spans="1:16" x14ac:dyDescent="0.55000000000000004">
      <c r="A4868" t="s">
        <v>1</v>
      </c>
      <c r="B4868" t="s">
        <v>8565</v>
      </c>
      <c r="C4868" t="s">
        <v>612</v>
      </c>
      <c r="D4868" t="s">
        <v>3957</v>
      </c>
      <c r="E4868" t="s">
        <v>20</v>
      </c>
      <c r="F4868" t="b">
        <v>0</v>
      </c>
      <c r="G4868" t="s">
        <v>27</v>
      </c>
      <c r="H4868" s="4">
        <v>45720.794791666667</v>
      </c>
      <c r="I4868" t="b">
        <v>0</v>
      </c>
      <c r="J4868" t="b">
        <v>1</v>
      </c>
      <c r="K4868" t="s">
        <v>24</v>
      </c>
      <c r="L4868" t="s">
        <v>36</v>
      </c>
      <c r="N4868">
        <v>54.775001525878913</v>
      </c>
      <c r="O4868" t="s">
        <v>1893</v>
      </c>
      <c r="P4868" t="s">
        <v>290</v>
      </c>
    </row>
    <row r="4869" spans="1:16" x14ac:dyDescent="0.55000000000000004">
      <c r="A4869" t="s">
        <v>1</v>
      </c>
      <c r="B4869" t="s">
        <v>8566</v>
      </c>
      <c r="C4869" t="s">
        <v>1157</v>
      </c>
      <c r="D4869" t="s">
        <v>3957</v>
      </c>
      <c r="E4869" t="s">
        <v>20</v>
      </c>
      <c r="F4869" t="b">
        <v>0</v>
      </c>
      <c r="G4869" t="s">
        <v>27</v>
      </c>
      <c r="H4869" s="4">
        <v>45720.794791666667</v>
      </c>
      <c r="I4869" t="b">
        <v>0</v>
      </c>
      <c r="J4869" t="b">
        <v>1</v>
      </c>
      <c r="K4869" t="s">
        <v>24</v>
      </c>
      <c r="L4869" t="s">
        <v>36</v>
      </c>
      <c r="N4869">
        <v>33.775001525878913</v>
      </c>
      <c r="O4869" t="s">
        <v>377</v>
      </c>
      <c r="P4869" t="s">
        <v>4054</v>
      </c>
    </row>
    <row r="4870" spans="1:16" x14ac:dyDescent="0.55000000000000004">
      <c r="A4870" t="s">
        <v>25</v>
      </c>
      <c r="B4870" t="s">
        <v>8567</v>
      </c>
      <c r="C4870" t="s">
        <v>118</v>
      </c>
      <c r="D4870" t="s">
        <v>3957</v>
      </c>
      <c r="E4870" t="s">
        <v>20</v>
      </c>
      <c r="F4870" t="b">
        <v>0</v>
      </c>
      <c r="G4870" t="s">
        <v>27</v>
      </c>
      <c r="H4870" s="4">
        <v>45720.794814814813</v>
      </c>
      <c r="I4870" t="b">
        <v>0</v>
      </c>
      <c r="J4870" t="b">
        <v>1</v>
      </c>
      <c r="K4870" t="s">
        <v>24</v>
      </c>
      <c r="L4870" t="s">
        <v>36</v>
      </c>
      <c r="N4870">
        <v>16.07500076293945</v>
      </c>
      <c r="O4870" t="s">
        <v>254</v>
      </c>
      <c r="P4870" t="s">
        <v>8568</v>
      </c>
    </row>
    <row r="4871" spans="1:16" x14ac:dyDescent="0.55000000000000004">
      <c r="A4871" t="s">
        <v>1</v>
      </c>
      <c r="B4871" t="s">
        <v>6015</v>
      </c>
      <c r="C4871" t="s">
        <v>966</v>
      </c>
      <c r="D4871" t="s">
        <v>3957</v>
      </c>
      <c r="E4871" t="s">
        <v>20</v>
      </c>
      <c r="F4871" t="b">
        <v>0</v>
      </c>
      <c r="G4871" t="s">
        <v>30</v>
      </c>
      <c r="H4871" s="4">
        <v>45720.795081018521</v>
      </c>
      <c r="I4871" t="b">
        <v>0</v>
      </c>
      <c r="J4871" t="b">
        <v>1</v>
      </c>
      <c r="K4871" t="s">
        <v>24</v>
      </c>
      <c r="L4871" t="s">
        <v>36</v>
      </c>
      <c r="N4871">
        <v>36.120002746582031</v>
      </c>
      <c r="O4871" t="s">
        <v>254</v>
      </c>
      <c r="P4871" t="s">
        <v>3411</v>
      </c>
    </row>
    <row r="4872" spans="1:16" x14ac:dyDescent="0.55000000000000004">
      <c r="A4872" t="s">
        <v>1</v>
      </c>
      <c r="B4872" t="s">
        <v>8569</v>
      </c>
      <c r="C4872" t="s">
        <v>966</v>
      </c>
      <c r="D4872" t="s">
        <v>3957</v>
      </c>
      <c r="E4872" t="s">
        <v>20</v>
      </c>
      <c r="F4872" t="b">
        <v>0</v>
      </c>
      <c r="G4872" t="s">
        <v>30</v>
      </c>
      <c r="H4872" s="4">
        <v>45720.795081018521</v>
      </c>
      <c r="I4872" t="b">
        <v>0</v>
      </c>
      <c r="J4872" t="b">
        <v>1</v>
      </c>
      <c r="K4872" t="s">
        <v>24</v>
      </c>
      <c r="L4872" t="s">
        <v>36</v>
      </c>
      <c r="N4872">
        <v>36.120002746582031</v>
      </c>
      <c r="O4872" t="s">
        <v>2113</v>
      </c>
      <c r="P4872" t="s">
        <v>8570</v>
      </c>
    </row>
    <row r="4873" spans="1:16" x14ac:dyDescent="0.55000000000000004">
      <c r="A4873" t="s">
        <v>1</v>
      </c>
      <c r="B4873" t="s">
        <v>8571</v>
      </c>
      <c r="C4873" t="s">
        <v>3261</v>
      </c>
      <c r="D4873" t="s">
        <v>3957</v>
      </c>
      <c r="E4873" t="s">
        <v>20</v>
      </c>
      <c r="F4873" t="b">
        <v>0</v>
      </c>
      <c r="G4873" t="s">
        <v>30</v>
      </c>
      <c r="H4873" s="4">
        <v>45720.795104166667</v>
      </c>
      <c r="I4873" t="b">
        <v>0</v>
      </c>
      <c r="J4873" t="b">
        <v>1</v>
      </c>
      <c r="K4873" t="s">
        <v>24</v>
      </c>
      <c r="L4873" t="s">
        <v>36</v>
      </c>
      <c r="N4873">
        <v>40.81500244140625</v>
      </c>
      <c r="O4873" t="s">
        <v>3262</v>
      </c>
      <c r="P4873" t="s">
        <v>8572</v>
      </c>
    </row>
    <row r="4874" spans="1:16" x14ac:dyDescent="0.55000000000000004">
      <c r="A4874" t="s">
        <v>2</v>
      </c>
      <c r="B4874" t="s">
        <v>8573</v>
      </c>
      <c r="C4874" t="s">
        <v>836</v>
      </c>
      <c r="D4874" t="s">
        <v>3957</v>
      </c>
      <c r="E4874" t="s">
        <v>20</v>
      </c>
      <c r="F4874" t="b">
        <v>0</v>
      </c>
      <c r="G4874" t="s">
        <v>27</v>
      </c>
      <c r="H4874" s="4">
        <v>45720.795497685183</v>
      </c>
      <c r="I4874" t="b">
        <v>0</v>
      </c>
      <c r="J4874" t="b">
        <v>0</v>
      </c>
      <c r="K4874" t="s">
        <v>24</v>
      </c>
      <c r="L4874" t="s">
        <v>36</v>
      </c>
      <c r="N4874">
        <v>52.919998168945313</v>
      </c>
      <c r="O4874" t="s">
        <v>229</v>
      </c>
      <c r="P4874" t="s">
        <v>8574</v>
      </c>
    </row>
    <row r="4875" spans="1:16" x14ac:dyDescent="0.55000000000000004">
      <c r="A4875" t="s">
        <v>2</v>
      </c>
      <c r="B4875" t="s">
        <v>170</v>
      </c>
      <c r="C4875" t="s">
        <v>443</v>
      </c>
      <c r="D4875" t="s">
        <v>3957</v>
      </c>
      <c r="E4875" t="s">
        <v>20</v>
      </c>
      <c r="F4875" t="b">
        <v>0</v>
      </c>
      <c r="G4875" t="s">
        <v>27</v>
      </c>
      <c r="H4875" s="4">
        <v>45720.795497685183</v>
      </c>
      <c r="I4875" t="b">
        <v>0</v>
      </c>
      <c r="J4875" t="b">
        <v>0</v>
      </c>
      <c r="K4875" t="s">
        <v>24</v>
      </c>
      <c r="L4875" t="s">
        <v>36</v>
      </c>
      <c r="N4875">
        <v>61.159996032714837</v>
      </c>
      <c r="O4875" t="s">
        <v>8575</v>
      </c>
      <c r="P4875" t="s">
        <v>2802</v>
      </c>
    </row>
    <row r="4876" spans="1:16" x14ac:dyDescent="0.55000000000000004">
      <c r="A4876" t="s">
        <v>40</v>
      </c>
      <c r="B4876" t="s">
        <v>8576</v>
      </c>
      <c r="C4876" t="s">
        <v>1705</v>
      </c>
      <c r="D4876" t="s">
        <v>3957</v>
      </c>
      <c r="E4876" t="s">
        <v>20</v>
      </c>
      <c r="F4876" t="b">
        <v>0</v>
      </c>
      <c r="G4876" t="s">
        <v>27</v>
      </c>
      <c r="H4876" s="4">
        <v>45720.795520833337</v>
      </c>
      <c r="I4876" t="b">
        <v>0</v>
      </c>
      <c r="J4876" t="b">
        <v>0</v>
      </c>
      <c r="K4876" t="s">
        <v>24</v>
      </c>
      <c r="L4876" t="s">
        <v>36</v>
      </c>
      <c r="N4876">
        <v>46.055000305175781</v>
      </c>
      <c r="O4876" t="s">
        <v>377</v>
      </c>
      <c r="P4876" t="s">
        <v>8577</v>
      </c>
    </row>
    <row r="4877" spans="1:16" x14ac:dyDescent="0.55000000000000004">
      <c r="A4877" t="s">
        <v>2</v>
      </c>
      <c r="B4877" t="s">
        <v>8578</v>
      </c>
      <c r="C4877" t="s">
        <v>542</v>
      </c>
      <c r="D4877" t="s">
        <v>3957</v>
      </c>
      <c r="E4877" t="s">
        <v>20</v>
      </c>
      <c r="F4877" t="b">
        <v>0</v>
      </c>
      <c r="G4877" t="s">
        <v>27</v>
      </c>
      <c r="H4877" s="4">
        <v>45720.795520833337</v>
      </c>
      <c r="I4877" t="b">
        <v>1</v>
      </c>
      <c r="J4877" t="b">
        <v>1</v>
      </c>
      <c r="K4877" t="s">
        <v>24</v>
      </c>
      <c r="L4877" t="s">
        <v>36</v>
      </c>
      <c r="N4877">
        <v>52.779998779296882</v>
      </c>
      <c r="O4877" t="s">
        <v>822</v>
      </c>
    </row>
    <row r="4878" spans="1:16" x14ac:dyDescent="0.55000000000000004">
      <c r="A4878" t="s">
        <v>2</v>
      </c>
      <c r="B4878" t="s">
        <v>8579</v>
      </c>
      <c r="C4878" t="s">
        <v>8580</v>
      </c>
      <c r="D4878" t="s">
        <v>3957</v>
      </c>
      <c r="E4878" t="s">
        <v>20</v>
      </c>
      <c r="F4878" t="b">
        <v>0</v>
      </c>
      <c r="G4878" t="s">
        <v>27</v>
      </c>
      <c r="H4878" s="4">
        <v>45720.795543981483</v>
      </c>
      <c r="I4878" t="b">
        <v>0</v>
      </c>
      <c r="J4878" t="b">
        <v>1</v>
      </c>
      <c r="K4878" t="s">
        <v>24</v>
      </c>
      <c r="L4878" t="s">
        <v>36</v>
      </c>
      <c r="N4878">
        <v>50.965000152587891</v>
      </c>
      <c r="O4878" t="s">
        <v>2750</v>
      </c>
      <c r="P4878" t="s">
        <v>8581</v>
      </c>
    </row>
    <row r="4879" spans="1:16" x14ac:dyDescent="0.55000000000000004">
      <c r="A4879" t="s">
        <v>40</v>
      </c>
      <c r="B4879" t="s">
        <v>8582</v>
      </c>
      <c r="C4879" t="s">
        <v>966</v>
      </c>
      <c r="D4879" t="s">
        <v>3957</v>
      </c>
      <c r="E4879" t="s">
        <v>20</v>
      </c>
      <c r="F4879" t="b">
        <v>0</v>
      </c>
      <c r="G4879" t="s">
        <v>27</v>
      </c>
      <c r="H4879" s="4">
        <v>45720.795543981483</v>
      </c>
      <c r="I4879" t="b">
        <v>0</v>
      </c>
      <c r="J4879" t="b">
        <v>1</v>
      </c>
      <c r="K4879" t="s">
        <v>24</v>
      </c>
      <c r="L4879" t="s">
        <v>36</v>
      </c>
      <c r="N4879">
        <v>51.489997863769531</v>
      </c>
      <c r="O4879" t="s">
        <v>254</v>
      </c>
      <c r="P4879" t="s">
        <v>1307</v>
      </c>
    </row>
    <row r="4880" spans="1:16" x14ac:dyDescent="0.55000000000000004">
      <c r="A4880" t="s">
        <v>2</v>
      </c>
      <c r="B4880" t="s">
        <v>8583</v>
      </c>
      <c r="C4880" t="s">
        <v>555</v>
      </c>
      <c r="D4880" t="s">
        <v>3957</v>
      </c>
      <c r="E4880" t="s">
        <v>20</v>
      </c>
      <c r="F4880" t="b">
        <v>0</v>
      </c>
      <c r="G4880" t="s">
        <v>27</v>
      </c>
      <c r="H4880" s="4">
        <v>45720.795555555553</v>
      </c>
      <c r="I4880" t="b">
        <v>0</v>
      </c>
      <c r="J4880" t="b">
        <v>0</v>
      </c>
      <c r="K4880" t="s">
        <v>24</v>
      </c>
      <c r="L4880" t="s">
        <v>36</v>
      </c>
      <c r="N4880">
        <v>50.669998168945313</v>
      </c>
      <c r="O4880" t="s">
        <v>2075</v>
      </c>
      <c r="P4880" t="s">
        <v>8584</v>
      </c>
    </row>
    <row r="4881" spans="1:16" x14ac:dyDescent="0.55000000000000004">
      <c r="A4881" t="s">
        <v>40</v>
      </c>
      <c r="B4881" t="s">
        <v>8585</v>
      </c>
      <c r="C4881" t="s">
        <v>1939</v>
      </c>
      <c r="D4881" t="s">
        <v>3957</v>
      </c>
      <c r="E4881" t="s">
        <v>20</v>
      </c>
      <c r="F4881" t="b">
        <v>0</v>
      </c>
      <c r="G4881" t="s">
        <v>27</v>
      </c>
      <c r="H4881" s="4">
        <v>45720.795578703714</v>
      </c>
      <c r="I4881" t="b">
        <v>0</v>
      </c>
      <c r="J4881" t="b">
        <v>0</v>
      </c>
      <c r="K4881" t="s">
        <v>24</v>
      </c>
      <c r="L4881" t="s">
        <v>36</v>
      </c>
      <c r="N4881">
        <v>45.654998779296882</v>
      </c>
      <c r="O4881" t="s">
        <v>377</v>
      </c>
      <c r="P4881" t="s">
        <v>8577</v>
      </c>
    </row>
    <row r="4882" spans="1:16" x14ac:dyDescent="0.55000000000000004">
      <c r="A4882" t="s">
        <v>2</v>
      </c>
      <c r="B4882" t="s">
        <v>170</v>
      </c>
      <c r="C4882" t="s">
        <v>3562</v>
      </c>
      <c r="D4882" t="s">
        <v>3957</v>
      </c>
      <c r="E4882" t="s">
        <v>20</v>
      </c>
      <c r="F4882" t="b">
        <v>0</v>
      </c>
      <c r="G4882" t="s">
        <v>27</v>
      </c>
      <c r="H4882" s="4">
        <v>45720.795648148152</v>
      </c>
      <c r="I4882" t="b">
        <v>0</v>
      </c>
      <c r="J4882" t="b">
        <v>1</v>
      </c>
      <c r="K4882" t="s">
        <v>24</v>
      </c>
      <c r="L4882" t="s">
        <v>36</v>
      </c>
      <c r="N4882">
        <v>47.439998626708977</v>
      </c>
      <c r="O4882" t="s">
        <v>8586</v>
      </c>
      <c r="P4882" t="s">
        <v>8587</v>
      </c>
    </row>
    <row r="4883" spans="1:16" x14ac:dyDescent="0.55000000000000004">
      <c r="A4883" t="s">
        <v>40</v>
      </c>
      <c r="B4883" t="s">
        <v>2487</v>
      </c>
      <c r="C4883" t="s">
        <v>260</v>
      </c>
      <c r="D4883" t="s">
        <v>3957</v>
      </c>
      <c r="E4883" t="s">
        <v>20</v>
      </c>
      <c r="F4883" t="b">
        <v>0</v>
      </c>
      <c r="G4883" t="s">
        <v>27</v>
      </c>
      <c r="H4883" s="4">
        <v>45720.795694444438</v>
      </c>
      <c r="I4883" t="b">
        <v>0</v>
      </c>
      <c r="J4883" t="b">
        <v>1</v>
      </c>
      <c r="K4883" t="s">
        <v>24</v>
      </c>
      <c r="L4883" t="s">
        <v>36</v>
      </c>
      <c r="N4883">
        <v>62.560001373291023</v>
      </c>
      <c r="O4883" t="s">
        <v>2794</v>
      </c>
      <c r="P4883" t="s">
        <v>8588</v>
      </c>
    </row>
    <row r="4884" spans="1:16" x14ac:dyDescent="0.55000000000000004">
      <c r="A4884" t="s">
        <v>2</v>
      </c>
      <c r="B4884" t="s">
        <v>8589</v>
      </c>
      <c r="C4884" t="s">
        <v>82</v>
      </c>
      <c r="D4884" t="s">
        <v>3957</v>
      </c>
      <c r="E4884" t="s">
        <v>20</v>
      </c>
      <c r="F4884" t="b">
        <v>0</v>
      </c>
      <c r="G4884" t="s">
        <v>41</v>
      </c>
      <c r="H4884" s="4">
        <v>45720.796122685177</v>
      </c>
      <c r="I4884" t="b">
        <v>0</v>
      </c>
      <c r="J4884" t="b">
        <v>1</v>
      </c>
      <c r="K4884" t="s">
        <v>24</v>
      </c>
      <c r="L4884" t="s">
        <v>36</v>
      </c>
      <c r="N4884">
        <v>54.420001983642578</v>
      </c>
      <c r="O4884" t="s">
        <v>254</v>
      </c>
      <c r="P4884" t="s">
        <v>8590</v>
      </c>
    </row>
    <row r="4885" spans="1:16" x14ac:dyDescent="0.55000000000000004">
      <c r="A4885" t="s">
        <v>2</v>
      </c>
      <c r="B4885" t="s">
        <v>8591</v>
      </c>
      <c r="C4885" t="s">
        <v>2096</v>
      </c>
      <c r="D4885" t="s">
        <v>3957</v>
      </c>
      <c r="E4885" t="s">
        <v>20</v>
      </c>
      <c r="F4885" t="b">
        <v>0</v>
      </c>
      <c r="G4885" t="s">
        <v>41</v>
      </c>
      <c r="H4885" s="4">
        <v>45720.796134259261</v>
      </c>
      <c r="I4885" t="b">
        <v>0</v>
      </c>
      <c r="J4885" t="b">
        <v>1</v>
      </c>
      <c r="K4885" t="s">
        <v>24</v>
      </c>
      <c r="L4885" t="s">
        <v>36</v>
      </c>
      <c r="N4885">
        <v>45.634998321533203</v>
      </c>
      <c r="O4885" t="s">
        <v>3257</v>
      </c>
      <c r="P4885" t="s">
        <v>8592</v>
      </c>
    </row>
    <row r="4886" spans="1:16" x14ac:dyDescent="0.55000000000000004">
      <c r="A4886" t="s">
        <v>0</v>
      </c>
      <c r="B4886" t="s">
        <v>8593</v>
      </c>
      <c r="C4886" t="s">
        <v>713</v>
      </c>
      <c r="D4886" t="s">
        <v>3957</v>
      </c>
      <c r="E4886" t="s">
        <v>20</v>
      </c>
      <c r="F4886" t="b">
        <v>0</v>
      </c>
      <c r="G4886" t="s">
        <v>23</v>
      </c>
      <c r="H4886" s="4">
        <v>45720.809687499997</v>
      </c>
      <c r="I4886" t="b">
        <v>0</v>
      </c>
      <c r="J4886" t="b">
        <v>1</v>
      </c>
      <c r="K4886" t="s">
        <v>24</v>
      </c>
      <c r="L4886" t="s">
        <v>36</v>
      </c>
      <c r="N4886">
        <v>22.694999694824219</v>
      </c>
      <c r="O4886" t="s">
        <v>8594</v>
      </c>
      <c r="P4886" t="s">
        <v>689</v>
      </c>
    </row>
    <row r="4887" spans="1:16" x14ac:dyDescent="0.55000000000000004">
      <c r="A4887" t="s">
        <v>19</v>
      </c>
      <c r="B4887" t="s">
        <v>8595</v>
      </c>
      <c r="C4887" t="s">
        <v>192</v>
      </c>
      <c r="D4887" t="s">
        <v>3957</v>
      </c>
      <c r="E4887" t="s">
        <v>20</v>
      </c>
      <c r="F4887" t="b">
        <v>0</v>
      </c>
      <c r="G4887" t="s">
        <v>23</v>
      </c>
      <c r="H4887" s="4">
        <v>45720.809895833343</v>
      </c>
      <c r="I4887" t="b">
        <v>0</v>
      </c>
      <c r="J4887" t="b">
        <v>1</v>
      </c>
      <c r="K4887" t="s">
        <v>24</v>
      </c>
      <c r="L4887" t="s">
        <v>36</v>
      </c>
      <c r="N4887">
        <v>12.985000610351561</v>
      </c>
      <c r="O4887" t="s">
        <v>254</v>
      </c>
      <c r="P4887" t="s">
        <v>1637</v>
      </c>
    </row>
    <row r="4888" spans="1:16" x14ac:dyDescent="0.55000000000000004">
      <c r="A4888" t="s">
        <v>139</v>
      </c>
      <c r="B4888" t="s">
        <v>5269</v>
      </c>
      <c r="C4888" t="s">
        <v>39</v>
      </c>
      <c r="D4888" t="s">
        <v>3957</v>
      </c>
      <c r="E4888" t="s">
        <v>20</v>
      </c>
      <c r="F4888" t="b">
        <v>1</v>
      </c>
      <c r="G4888" t="s">
        <v>2641</v>
      </c>
      <c r="H4888" s="4">
        <v>45720.816053240742</v>
      </c>
      <c r="I4888" t="b">
        <v>0</v>
      </c>
      <c r="J4888" t="b">
        <v>0</v>
      </c>
      <c r="K4888" t="s">
        <v>2641</v>
      </c>
      <c r="L4888" t="s">
        <v>36</v>
      </c>
      <c r="N4888">
        <v>17.645000457763668</v>
      </c>
      <c r="O4888" t="s">
        <v>8596</v>
      </c>
      <c r="P4888" t="s">
        <v>8597</v>
      </c>
    </row>
    <row r="4889" spans="1:16" x14ac:dyDescent="0.55000000000000004">
      <c r="A4889" t="s">
        <v>1</v>
      </c>
      <c r="B4889" t="s">
        <v>8598</v>
      </c>
      <c r="C4889" t="s">
        <v>2640</v>
      </c>
      <c r="D4889" t="s">
        <v>3957</v>
      </c>
      <c r="E4889" t="s">
        <v>20</v>
      </c>
      <c r="F4889" t="b">
        <v>0</v>
      </c>
      <c r="G4889" t="s">
        <v>2641</v>
      </c>
      <c r="H4889" s="4">
        <v>45720.816053240742</v>
      </c>
      <c r="I4889" t="b">
        <v>0</v>
      </c>
      <c r="J4889" t="b">
        <v>0</v>
      </c>
      <c r="K4889" t="s">
        <v>2641</v>
      </c>
      <c r="L4889" t="s">
        <v>36</v>
      </c>
      <c r="N4889">
        <v>37.854999542236328</v>
      </c>
      <c r="O4889" t="s">
        <v>2113</v>
      </c>
      <c r="P4889" t="s">
        <v>8599</v>
      </c>
    </row>
    <row r="4890" spans="1:16" x14ac:dyDescent="0.55000000000000004">
      <c r="A4890" t="s">
        <v>139</v>
      </c>
      <c r="B4890" t="s">
        <v>8600</v>
      </c>
      <c r="C4890" t="s">
        <v>2024</v>
      </c>
      <c r="D4890" t="s">
        <v>3973</v>
      </c>
      <c r="E4890" t="s">
        <v>20</v>
      </c>
      <c r="F4890" t="b">
        <v>0</v>
      </c>
      <c r="G4890" t="s">
        <v>27</v>
      </c>
      <c r="H4890" s="4">
        <v>45720.833680555559</v>
      </c>
      <c r="I4890" t="b">
        <v>0</v>
      </c>
      <c r="J4890" t="b">
        <v>1</v>
      </c>
      <c r="K4890" t="s">
        <v>24</v>
      </c>
      <c r="L4890" t="s">
        <v>22</v>
      </c>
      <c r="M4890">
        <v>110850</v>
      </c>
      <c r="O4890" t="s">
        <v>173</v>
      </c>
      <c r="P4890" t="s">
        <v>8601</v>
      </c>
    </row>
    <row r="4891" spans="1:16" x14ac:dyDescent="0.55000000000000004">
      <c r="A4891" t="s">
        <v>0</v>
      </c>
      <c r="B4891" t="s">
        <v>8602</v>
      </c>
      <c r="C4891" t="s">
        <v>44</v>
      </c>
      <c r="D4891" t="s">
        <v>3957</v>
      </c>
      <c r="E4891" t="s">
        <v>20</v>
      </c>
      <c r="F4891" t="b">
        <v>0</v>
      </c>
      <c r="G4891" t="s">
        <v>41</v>
      </c>
      <c r="H4891" s="4">
        <v>45720.83390046296</v>
      </c>
      <c r="I4891" t="b">
        <v>0</v>
      </c>
      <c r="J4891" t="b">
        <v>0</v>
      </c>
      <c r="K4891" t="s">
        <v>24</v>
      </c>
      <c r="L4891" t="s">
        <v>36</v>
      </c>
      <c r="N4891">
        <v>24</v>
      </c>
      <c r="O4891" t="s">
        <v>8603</v>
      </c>
      <c r="P4891" t="s">
        <v>204</v>
      </c>
    </row>
    <row r="4892" spans="1:16" x14ac:dyDescent="0.55000000000000004">
      <c r="A4892" t="s">
        <v>0</v>
      </c>
      <c r="B4892" t="s">
        <v>7506</v>
      </c>
      <c r="C4892" t="s">
        <v>966</v>
      </c>
      <c r="D4892" t="s">
        <v>3957</v>
      </c>
      <c r="E4892" t="s">
        <v>20</v>
      </c>
      <c r="F4892" t="b">
        <v>0</v>
      </c>
      <c r="G4892" t="s">
        <v>30</v>
      </c>
      <c r="H4892" s="4">
        <v>45720.836087962962</v>
      </c>
      <c r="I4892" t="b">
        <v>0</v>
      </c>
      <c r="J4892" t="b">
        <v>0</v>
      </c>
      <c r="K4892" t="s">
        <v>24</v>
      </c>
      <c r="L4892" t="s">
        <v>36</v>
      </c>
      <c r="N4892">
        <v>25</v>
      </c>
      <c r="O4892" t="s">
        <v>7507</v>
      </c>
      <c r="P4892" t="s">
        <v>7508</v>
      </c>
    </row>
    <row r="4893" spans="1:16" x14ac:dyDescent="0.55000000000000004">
      <c r="A4893" t="s">
        <v>1</v>
      </c>
      <c r="B4893" t="s">
        <v>8604</v>
      </c>
      <c r="C4893" t="s">
        <v>293</v>
      </c>
      <c r="D4893" t="s">
        <v>3957</v>
      </c>
      <c r="E4893" t="s">
        <v>20</v>
      </c>
      <c r="F4893" t="b">
        <v>0</v>
      </c>
      <c r="G4893" t="s">
        <v>41</v>
      </c>
      <c r="H4893" s="4">
        <v>45720.836597222216</v>
      </c>
      <c r="I4893" t="b">
        <v>0</v>
      </c>
      <c r="J4893" t="b">
        <v>0</v>
      </c>
      <c r="K4893" t="s">
        <v>24</v>
      </c>
      <c r="L4893" t="s">
        <v>36</v>
      </c>
      <c r="N4893">
        <v>78.544998168945313</v>
      </c>
      <c r="O4893" t="s">
        <v>91</v>
      </c>
      <c r="P4893" t="s">
        <v>8605</v>
      </c>
    </row>
    <row r="4894" spans="1:16" x14ac:dyDescent="0.55000000000000004">
      <c r="A4894" t="s">
        <v>0</v>
      </c>
      <c r="B4894" t="s">
        <v>433</v>
      </c>
      <c r="C4894" t="s">
        <v>334</v>
      </c>
      <c r="D4894" t="s">
        <v>3973</v>
      </c>
      <c r="E4894" t="s">
        <v>51</v>
      </c>
      <c r="F4894" t="b">
        <v>0</v>
      </c>
      <c r="G4894" t="s">
        <v>27</v>
      </c>
      <c r="H4894" s="4">
        <v>45720.875162037039</v>
      </c>
      <c r="I4894" t="b">
        <v>0</v>
      </c>
      <c r="J4894" t="b">
        <v>0</v>
      </c>
      <c r="K4894" t="s">
        <v>24</v>
      </c>
      <c r="L4894" t="s">
        <v>36</v>
      </c>
      <c r="N4894">
        <v>65</v>
      </c>
      <c r="O4894" t="s">
        <v>1158</v>
      </c>
      <c r="P4894" t="s">
        <v>280</v>
      </c>
    </row>
    <row r="4895" spans="1:16" x14ac:dyDescent="0.55000000000000004">
      <c r="A4895" t="s">
        <v>0</v>
      </c>
      <c r="B4895" t="s">
        <v>7592</v>
      </c>
      <c r="C4895" t="s">
        <v>386</v>
      </c>
      <c r="D4895" t="s">
        <v>3973</v>
      </c>
      <c r="E4895" t="s">
        <v>20</v>
      </c>
      <c r="F4895" t="b">
        <v>0</v>
      </c>
      <c r="G4895" t="s">
        <v>41</v>
      </c>
      <c r="H4895" s="4">
        <v>45720.875451388893</v>
      </c>
      <c r="I4895" t="b">
        <v>0</v>
      </c>
      <c r="J4895" t="b">
        <v>1</v>
      </c>
      <c r="K4895" t="s">
        <v>24</v>
      </c>
      <c r="L4895" t="s">
        <v>22</v>
      </c>
      <c r="M4895">
        <v>130000</v>
      </c>
      <c r="O4895" t="s">
        <v>387</v>
      </c>
      <c r="P4895" t="s">
        <v>7593</v>
      </c>
    </row>
    <row r="4896" spans="1:16" x14ac:dyDescent="0.55000000000000004">
      <c r="A4896" t="s">
        <v>139</v>
      </c>
      <c r="B4896" t="s">
        <v>5850</v>
      </c>
      <c r="C4896" t="s">
        <v>42</v>
      </c>
      <c r="D4896" t="s">
        <v>3973</v>
      </c>
      <c r="E4896" t="s">
        <v>51</v>
      </c>
      <c r="F4896" t="b">
        <v>0</v>
      </c>
      <c r="G4896" t="s">
        <v>41</v>
      </c>
      <c r="H4896" s="4">
        <v>45720.875451388893</v>
      </c>
      <c r="I4896" t="b">
        <v>0</v>
      </c>
      <c r="J4896" t="b">
        <v>0</v>
      </c>
      <c r="K4896" t="s">
        <v>24</v>
      </c>
      <c r="L4896" t="s">
        <v>36</v>
      </c>
      <c r="N4896">
        <v>80.5</v>
      </c>
      <c r="O4896" t="s">
        <v>2440</v>
      </c>
      <c r="P4896" t="s">
        <v>3406</v>
      </c>
    </row>
    <row r="4897" spans="1:16" x14ac:dyDescent="0.55000000000000004">
      <c r="A4897" t="s">
        <v>139</v>
      </c>
      <c r="B4897" t="s">
        <v>8606</v>
      </c>
      <c r="C4897" t="s">
        <v>790</v>
      </c>
      <c r="D4897" t="s">
        <v>3973</v>
      </c>
      <c r="E4897" t="s">
        <v>51</v>
      </c>
      <c r="F4897" t="b">
        <v>0</v>
      </c>
      <c r="G4897" t="s">
        <v>41</v>
      </c>
      <c r="H4897" s="4">
        <v>45720.875543981478</v>
      </c>
      <c r="I4897" t="b">
        <v>0</v>
      </c>
      <c r="J4897" t="b">
        <v>1</v>
      </c>
      <c r="K4897" t="s">
        <v>24</v>
      </c>
      <c r="L4897" t="s">
        <v>36</v>
      </c>
      <c r="N4897">
        <v>53</v>
      </c>
      <c r="O4897" t="s">
        <v>2727</v>
      </c>
      <c r="P4897" t="s">
        <v>8607</v>
      </c>
    </row>
    <row r="4898" spans="1:16" x14ac:dyDescent="0.55000000000000004">
      <c r="A4898" t="s">
        <v>139</v>
      </c>
      <c r="B4898" t="s">
        <v>8608</v>
      </c>
      <c r="C4898" t="s">
        <v>1060</v>
      </c>
      <c r="D4898" t="s">
        <v>3973</v>
      </c>
      <c r="E4898" t="s">
        <v>20</v>
      </c>
      <c r="F4898" t="b">
        <v>0</v>
      </c>
      <c r="G4898" t="s">
        <v>41</v>
      </c>
      <c r="H4898" s="4">
        <v>45720.875567129631</v>
      </c>
      <c r="I4898" t="b">
        <v>0</v>
      </c>
      <c r="J4898" t="b">
        <v>1</v>
      </c>
      <c r="K4898" t="s">
        <v>24</v>
      </c>
      <c r="L4898" t="s">
        <v>22</v>
      </c>
      <c r="M4898">
        <v>104950</v>
      </c>
      <c r="O4898" t="s">
        <v>1172</v>
      </c>
      <c r="P4898" t="s">
        <v>8609</v>
      </c>
    </row>
    <row r="4899" spans="1:16" x14ac:dyDescent="0.55000000000000004">
      <c r="A4899" t="s">
        <v>0</v>
      </c>
      <c r="B4899" t="s">
        <v>8610</v>
      </c>
      <c r="C4899" t="s">
        <v>44</v>
      </c>
      <c r="D4899" t="s">
        <v>3973</v>
      </c>
      <c r="E4899" t="s">
        <v>20</v>
      </c>
      <c r="F4899" t="b">
        <v>0</v>
      </c>
      <c r="G4899" t="s">
        <v>41</v>
      </c>
      <c r="H4899" s="4">
        <v>45720.875567129631</v>
      </c>
      <c r="I4899" t="b">
        <v>0</v>
      </c>
      <c r="J4899" t="b">
        <v>0</v>
      </c>
      <c r="K4899" t="s">
        <v>24</v>
      </c>
      <c r="L4899" t="s">
        <v>22</v>
      </c>
      <c r="M4899">
        <v>113895</v>
      </c>
      <c r="O4899" t="s">
        <v>8611</v>
      </c>
      <c r="P4899" t="s">
        <v>448</v>
      </c>
    </row>
    <row r="4900" spans="1:16" x14ac:dyDescent="0.55000000000000004">
      <c r="A4900" t="s">
        <v>2</v>
      </c>
      <c r="B4900" t="s">
        <v>2294</v>
      </c>
      <c r="C4900" t="s">
        <v>118</v>
      </c>
      <c r="D4900" t="s">
        <v>2208</v>
      </c>
      <c r="E4900" t="s">
        <v>20</v>
      </c>
      <c r="F4900" t="b">
        <v>0</v>
      </c>
      <c r="G4900" t="s">
        <v>27</v>
      </c>
      <c r="H4900" s="4">
        <v>45720.878888888888</v>
      </c>
      <c r="I4900" t="b">
        <v>0</v>
      </c>
      <c r="J4900" t="b">
        <v>1</v>
      </c>
      <c r="K4900" t="s">
        <v>24</v>
      </c>
      <c r="L4900" t="s">
        <v>22</v>
      </c>
      <c r="M4900">
        <v>118965</v>
      </c>
      <c r="O4900" t="s">
        <v>7065</v>
      </c>
      <c r="P4900" t="s">
        <v>8612</v>
      </c>
    </row>
    <row r="4901" spans="1:16" x14ac:dyDescent="0.55000000000000004">
      <c r="A4901" t="s">
        <v>2</v>
      </c>
      <c r="B4901" t="s">
        <v>307</v>
      </c>
      <c r="C4901" t="s">
        <v>327</v>
      </c>
      <c r="D4901" t="s">
        <v>3973</v>
      </c>
      <c r="E4901" t="s">
        <v>20</v>
      </c>
      <c r="F4901" t="b">
        <v>0</v>
      </c>
      <c r="G4901" t="s">
        <v>27</v>
      </c>
      <c r="H4901" s="4">
        <v>45720.879050925927</v>
      </c>
      <c r="I4901" t="b">
        <v>0</v>
      </c>
      <c r="J4901" t="b">
        <v>1</v>
      </c>
      <c r="K4901" t="s">
        <v>24</v>
      </c>
      <c r="L4901" t="s">
        <v>22</v>
      </c>
      <c r="M4901">
        <v>195000</v>
      </c>
      <c r="O4901" t="s">
        <v>8613</v>
      </c>
      <c r="P4901" t="s">
        <v>8614</v>
      </c>
    </row>
    <row r="4902" spans="1:16" x14ac:dyDescent="0.55000000000000004">
      <c r="A4902" t="s">
        <v>2</v>
      </c>
      <c r="B4902" t="s">
        <v>8615</v>
      </c>
      <c r="C4902" t="s">
        <v>8616</v>
      </c>
      <c r="D4902" t="s">
        <v>3973</v>
      </c>
      <c r="E4902" t="s">
        <v>20</v>
      </c>
      <c r="F4902" t="b">
        <v>0</v>
      </c>
      <c r="G4902" t="s">
        <v>41</v>
      </c>
      <c r="H4902" s="4">
        <v>45720.879467592589</v>
      </c>
      <c r="I4902" t="b">
        <v>0</v>
      </c>
      <c r="J4902" t="b">
        <v>1</v>
      </c>
      <c r="K4902" t="s">
        <v>24</v>
      </c>
      <c r="L4902" t="s">
        <v>36</v>
      </c>
      <c r="N4902">
        <v>45.75</v>
      </c>
      <c r="O4902" t="s">
        <v>1644</v>
      </c>
      <c r="P4902" t="s">
        <v>8617</v>
      </c>
    </row>
    <row r="4903" spans="1:16" x14ac:dyDescent="0.55000000000000004">
      <c r="A4903" t="s">
        <v>2</v>
      </c>
      <c r="B4903" t="s">
        <v>8615</v>
      </c>
      <c r="C4903" t="s">
        <v>8618</v>
      </c>
      <c r="D4903" t="s">
        <v>3973</v>
      </c>
      <c r="E4903" t="s">
        <v>20</v>
      </c>
      <c r="F4903" t="b">
        <v>0</v>
      </c>
      <c r="G4903" t="s">
        <v>35</v>
      </c>
      <c r="H4903" s="4">
        <v>45720.880011574067</v>
      </c>
      <c r="I4903" t="b">
        <v>0</v>
      </c>
      <c r="J4903" t="b">
        <v>1</v>
      </c>
      <c r="K4903" t="s">
        <v>24</v>
      </c>
      <c r="L4903" t="s">
        <v>36</v>
      </c>
      <c r="N4903">
        <v>45.75</v>
      </c>
      <c r="O4903" t="s">
        <v>1644</v>
      </c>
      <c r="P4903" t="s">
        <v>8617</v>
      </c>
    </row>
    <row r="4904" spans="1:16" x14ac:dyDescent="0.55000000000000004">
      <c r="A4904" t="s">
        <v>2</v>
      </c>
      <c r="B4904" t="s">
        <v>8619</v>
      </c>
      <c r="C4904" t="s">
        <v>82</v>
      </c>
      <c r="D4904" t="s">
        <v>3973</v>
      </c>
      <c r="E4904" t="s">
        <v>20</v>
      </c>
      <c r="F4904" t="b">
        <v>0</v>
      </c>
      <c r="G4904" t="s">
        <v>30</v>
      </c>
      <c r="H4904" s="4">
        <v>45720.880219907413</v>
      </c>
      <c r="I4904" t="b">
        <v>0</v>
      </c>
      <c r="J4904" t="b">
        <v>1</v>
      </c>
      <c r="K4904" t="s">
        <v>24</v>
      </c>
      <c r="L4904" t="s">
        <v>22</v>
      </c>
      <c r="M4904">
        <v>150000</v>
      </c>
      <c r="O4904" t="s">
        <v>470</v>
      </c>
      <c r="P4904" t="s">
        <v>8620</v>
      </c>
    </row>
    <row r="4905" spans="1:16" x14ac:dyDescent="0.55000000000000004">
      <c r="A4905" t="s">
        <v>0</v>
      </c>
      <c r="B4905" t="s">
        <v>8621</v>
      </c>
      <c r="C4905" t="s">
        <v>179</v>
      </c>
      <c r="D4905" t="s">
        <v>3973</v>
      </c>
      <c r="E4905" t="s">
        <v>20</v>
      </c>
      <c r="F4905" t="b">
        <v>0</v>
      </c>
      <c r="G4905" t="s">
        <v>27</v>
      </c>
      <c r="H4905" s="4">
        <v>45720.916979166657</v>
      </c>
      <c r="I4905" t="b">
        <v>0</v>
      </c>
      <c r="J4905" t="b">
        <v>1</v>
      </c>
      <c r="K4905" t="s">
        <v>24</v>
      </c>
      <c r="L4905" t="s">
        <v>22</v>
      </c>
      <c r="M4905">
        <v>62355.453125</v>
      </c>
      <c r="O4905" t="s">
        <v>8622</v>
      </c>
      <c r="P4905" t="s">
        <v>1732</v>
      </c>
    </row>
    <row r="4906" spans="1:16" x14ac:dyDescent="0.55000000000000004">
      <c r="A4906" t="s">
        <v>139</v>
      </c>
      <c r="B4906" t="s">
        <v>8623</v>
      </c>
      <c r="C4906" t="s">
        <v>352</v>
      </c>
      <c r="D4906" t="s">
        <v>3973</v>
      </c>
      <c r="E4906" t="s">
        <v>20</v>
      </c>
      <c r="F4906" t="b">
        <v>0</v>
      </c>
      <c r="G4906" t="s">
        <v>41</v>
      </c>
      <c r="H4906" s="4">
        <v>45720.917245370372</v>
      </c>
      <c r="I4906" t="b">
        <v>0</v>
      </c>
      <c r="J4906" t="b">
        <v>1</v>
      </c>
      <c r="K4906" t="s">
        <v>24</v>
      </c>
      <c r="L4906" t="s">
        <v>22</v>
      </c>
      <c r="M4906">
        <v>126000</v>
      </c>
      <c r="O4906" t="s">
        <v>2040</v>
      </c>
      <c r="P4906" t="s">
        <v>8624</v>
      </c>
    </row>
    <row r="4907" spans="1:16" x14ac:dyDescent="0.55000000000000004">
      <c r="A4907" t="s">
        <v>19</v>
      </c>
      <c r="B4907" t="s">
        <v>8625</v>
      </c>
      <c r="C4907" t="s">
        <v>1322</v>
      </c>
      <c r="D4907" t="s">
        <v>3973</v>
      </c>
      <c r="E4907" t="s">
        <v>51</v>
      </c>
      <c r="F4907" t="b">
        <v>0</v>
      </c>
      <c r="G4907" t="s">
        <v>41</v>
      </c>
      <c r="H4907" s="4">
        <v>45720.917326388888</v>
      </c>
      <c r="I4907" t="b">
        <v>1</v>
      </c>
      <c r="J4907" t="b">
        <v>0</v>
      </c>
      <c r="K4907" t="s">
        <v>24</v>
      </c>
      <c r="L4907" t="s">
        <v>36</v>
      </c>
      <c r="N4907">
        <v>58.75</v>
      </c>
      <c r="O4907" t="s">
        <v>3634</v>
      </c>
      <c r="P4907" t="s">
        <v>8626</v>
      </c>
    </row>
    <row r="4908" spans="1:16" x14ac:dyDescent="0.55000000000000004">
      <c r="A4908" t="s">
        <v>1</v>
      </c>
      <c r="B4908" t="s">
        <v>8627</v>
      </c>
      <c r="C4908" t="s">
        <v>628</v>
      </c>
      <c r="D4908" t="s">
        <v>3973</v>
      </c>
      <c r="E4908" t="s">
        <v>20</v>
      </c>
      <c r="F4908" t="b">
        <v>0</v>
      </c>
      <c r="G4908" t="s">
        <v>27</v>
      </c>
      <c r="H4908" s="4">
        <v>45720.919745370367</v>
      </c>
      <c r="I4908" t="b">
        <v>0</v>
      </c>
      <c r="J4908" t="b">
        <v>0</v>
      </c>
      <c r="K4908" t="s">
        <v>24</v>
      </c>
      <c r="L4908" t="s">
        <v>22</v>
      </c>
      <c r="M4908">
        <v>113895</v>
      </c>
      <c r="O4908" t="s">
        <v>8611</v>
      </c>
    </row>
    <row r="4909" spans="1:16" x14ac:dyDescent="0.55000000000000004">
      <c r="A4909" t="s">
        <v>0</v>
      </c>
      <c r="B4909" t="s">
        <v>8468</v>
      </c>
      <c r="C4909" t="s">
        <v>334</v>
      </c>
      <c r="D4909" t="s">
        <v>3828</v>
      </c>
      <c r="E4909" t="s">
        <v>51</v>
      </c>
      <c r="F4909" t="b">
        <v>0</v>
      </c>
      <c r="G4909" t="s">
        <v>27</v>
      </c>
      <c r="H4909" s="4">
        <v>45720.958425925928</v>
      </c>
      <c r="I4909" t="b">
        <v>0</v>
      </c>
      <c r="J4909" t="b">
        <v>0</v>
      </c>
      <c r="K4909" t="s">
        <v>24</v>
      </c>
      <c r="L4909" t="s">
        <v>36</v>
      </c>
      <c r="N4909">
        <v>87.5</v>
      </c>
      <c r="O4909" t="s">
        <v>2554</v>
      </c>
      <c r="P4909" t="s">
        <v>280</v>
      </c>
    </row>
    <row r="4910" spans="1:16" x14ac:dyDescent="0.55000000000000004">
      <c r="A4910" t="s">
        <v>1</v>
      </c>
      <c r="B4910" t="s">
        <v>8628</v>
      </c>
      <c r="C4910" t="s">
        <v>8629</v>
      </c>
      <c r="D4910" t="s">
        <v>3973</v>
      </c>
      <c r="E4910" t="s">
        <v>20</v>
      </c>
      <c r="F4910" t="b">
        <v>0</v>
      </c>
      <c r="G4910" t="s">
        <v>27</v>
      </c>
      <c r="H4910" s="4">
        <v>45720.958622685182</v>
      </c>
      <c r="I4910" t="b">
        <v>0</v>
      </c>
      <c r="J4910" t="b">
        <v>1</v>
      </c>
      <c r="K4910" t="s">
        <v>24</v>
      </c>
      <c r="L4910" t="s">
        <v>22</v>
      </c>
      <c r="M4910">
        <v>56000</v>
      </c>
      <c r="O4910" t="s">
        <v>8630</v>
      </c>
      <c r="P4910" t="s">
        <v>8631</v>
      </c>
    </row>
    <row r="4911" spans="1:16" x14ac:dyDescent="0.55000000000000004">
      <c r="A4911" t="s">
        <v>2</v>
      </c>
      <c r="B4911" t="s">
        <v>8632</v>
      </c>
      <c r="C4911" t="s">
        <v>118</v>
      </c>
      <c r="D4911" t="s">
        <v>3973</v>
      </c>
      <c r="E4911" t="s">
        <v>20</v>
      </c>
      <c r="F4911" t="b">
        <v>0</v>
      </c>
      <c r="G4911" t="s">
        <v>27</v>
      </c>
      <c r="H4911" s="4">
        <v>45721.003831018519</v>
      </c>
      <c r="I4911" t="b">
        <v>0</v>
      </c>
      <c r="J4911" t="b">
        <v>1</v>
      </c>
      <c r="K4911" t="s">
        <v>24</v>
      </c>
      <c r="L4911" t="s">
        <v>22</v>
      </c>
      <c r="M4911">
        <v>163000</v>
      </c>
      <c r="O4911" t="s">
        <v>1656</v>
      </c>
    </row>
    <row r="4912" spans="1:16" x14ac:dyDescent="0.55000000000000004">
      <c r="A4912" t="s">
        <v>0</v>
      </c>
      <c r="B4912" t="s">
        <v>8633</v>
      </c>
      <c r="C4912" t="s">
        <v>3256</v>
      </c>
      <c r="D4912" t="s">
        <v>3828</v>
      </c>
      <c r="E4912" t="s">
        <v>20</v>
      </c>
      <c r="F4912" t="b">
        <v>0</v>
      </c>
      <c r="G4912" t="s">
        <v>27</v>
      </c>
      <c r="H4912" s="4">
        <v>45721.04173611111</v>
      </c>
      <c r="I4912" t="b">
        <v>0</v>
      </c>
      <c r="J4912" t="b">
        <v>0</v>
      </c>
      <c r="K4912" t="s">
        <v>24</v>
      </c>
      <c r="L4912" t="s">
        <v>22</v>
      </c>
      <c r="M4912">
        <v>57500</v>
      </c>
      <c r="O4912" t="s">
        <v>8634</v>
      </c>
    </row>
    <row r="4913" spans="1:16" x14ac:dyDescent="0.55000000000000004">
      <c r="A4913" t="s">
        <v>0</v>
      </c>
      <c r="B4913" t="s">
        <v>375</v>
      </c>
      <c r="C4913" t="s">
        <v>172</v>
      </c>
      <c r="D4913" t="s">
        <v>3973</v>
      </c>
      <c r="E4913" t="s">
        <v>20</v>
      </c>
      <c r="F4913" t="b">
        <v>0</v>
      </c>
      <c r="G4913" t="s">
        <v>27</v>
      </c>
      <c r="H4913" s="4">
        <v>45721.083460648151</v>
      </c>
      <c r="I4913" t="b">
        <v>0</v>
      </c>
      <c r="J4913" t="b">
        <v>1</v>
      </c>
      <c r="K4913" t="s">
        <v>24</v>
      </c>
      <c r="L4913" t="s">
        <v>22</v>
      </c>
      <c r="M4913">
        <v>158300</v>
      </c>
      <c r="O4913" t="s">
        <v>173</v>
      </c>
      <c r="P4913" t="s">
        <v>8635</v>
      </c>
    </row>
    <row r="4914" spans="1:16" x14ac:dyDescent="0.55000000000000004">
      <c r="A4914" t="s">
        <v>0</v>
      </c>
      <c r="B4914" t="s">
        <v>8636</v>
      </c>
      <c r="C4914" t="s">
        <v>167</v>
      </c>
      <c r="D4914" t="s">
        <v>3828</v>
      </c>
      <c r="E4914" t="s">
        <v>51</v>
      </c>
      <c r="F4914" t="b">
        <v>0</v>
      </c>
      <c r="G4914" t="s">
        <v>35</v>
      </c>
      <c r="H4914" s="4">
        <v>45721.084224537037</v>
      </c>
      <c r="I4914" t="b">
        <v>1</v>
      </c>
      <c r="J4914" t="b">
        <v>0</v>
      </c>
      <c r="K4914" t="s">
        <v>24</v>
      </c>
      <c r="L4914" t="s">
        <v>36</v>
      </c>
      <c r="N4914">
        <v>62.5</v>
      </c>
      <c r="O4914" t="s">
        <v>514</v>
      </c>
      <c r="P4914" t="s">
        <v>8637</v>
      </c>
    </row>
    <row r="4915" spans="1:16" x14ac:dyDescent="0.55000000000000004">
      <c r="A4915" t="s">
        <v>2</v>
      </c>
      <c r="B4915" t="s">
        <v>8638</v>
      </c>
      <c r="C4915" t="s">
        <v>1588</v>
      </c>
      <c r="D4915" t="s">
        <v>3828</v>
      </c>
      <c r="E4915" t="s">
        <v>20</v>
      </c>
      <c r="F4915" t="b">
        <v>0</v>
      </c>
      <c r="G4915" t="s">
        <v>41</v>
      </c>
      <c r="H4915" s="4">
        <v>45721.087685185194</v>
      </c>
      <c r="I4915" t="b">
        <v>0</v>
      </c>
      <c r="J4915" t="b">
        <v>1</v>
      </c>
      <c r="K4915" t="s">
        <v>24</v>
      </c>
      <c r="L4915" t="s">
        <v>22</v>
      </c>
      <c r="M4915">
        <v>105000</v>
      </c>
      <c r="O4915" t="s">
        <v>8639</v>
      </c>
      <c r="P4915" t="s">
        <v>8640</v>
      </c>
    </row>
    <row r="4916" spans="1:16" x14ac:dyDescent="0.55000000000000004">
      <c r="A4916" t="s">
        <v>40</v>
      </c>
      <c r="B4916" t="s">
        <v>8641</v>
      </c>
      <c r="C4916" t="s">
        <v>151</v>
      </c>
      <c r="D4916" t="s">
        <v>3973</v>
      </c>
      <c r="E4916" t="s">
        <v>20</v>
      </c>
      <c r="F4916" t="b">
        <v>0</v>
      </c>
      <c r="G4916" t="s">
        <v>30</v>
      </c>
      <c r="H4916" s="4">
        <v>45721.127766203703</v>
      </c>
      <c r="I4916" t="b">
        <v>0</v>
      </c>
      <c r="J4916" t="b">
        <v>0</v>
      </c>
      <c r="K4916" t="s">
        <v>24</v>
      </c>
      <c r="L4916" t="s">
        <v>22</v>
      </c>
      <c r="M4916">
        <v>168800</v>
      </c>
      <c r="O4916" t="s">
        <v>563</v>
      </c>
      <c r="P4916" t="s">
        <v>8642</v>
      </c>
    </row>
    <row r="4917" spans="1:16" x14ac:dyDescent="0.55000000000000004">
      <c r="A4917" t="s">
        <v>40</v>
      </c>
      <c r="B4917" t="s">
        <v>1473</v>
      </c>
      <c r="C4917" t="s">
        <v>33</v>
      </c>
      <c r="D4917" t="s">
        <v>3973</v>
      </c>
      <c r="E4917" t="s">
        <v>20</v>
      </c>
      <c r="F4917" t="b">
        <v>0</v>
      </c>
      <c r="G4917" t="s">
        <v>35</v>
      </c>
      <c r="H4917" s="4">
        <v>45721.167592592603</v>
      </c>
      <c r="I4917" t="b">
        <v>0</v>
      </c>
      <c r="J4917" t="b">
        <v>0</v>
      </c>
      <c r="K4917" t="s">
        <v>24</v>
      </c>
      <c r="L4917" t="s">
        <v>22</v>
      </c>
      <c r="M4917">
        <v>117500</v>
      </c>
      <c r="O4917" t="s">
        <v>8643</v>
      </c>
      <c r="P4917" t="s">
        <v>8644</v>
      </c>
    </row>
    <row r="4918" spans="1:16" x14ac:dyDescent="0.55000000000000004">
      <c r="A4918" t="s">
        <v>1</v>
      </c>
      <c r="B4918" t="s">
        <v>8645</v>
      </c>
      <c r="C4918" t="s">
        <v>293</v>
      </c>
      <c r="D4918" t="s">
        <v>3973</v>
      </c>
      <c r="E4918" t="s">
        <v>20</v>
      </c>
      <c r="F4918" t="b">
        <v>0</v>
      </c>
      <c r="G4918" t="s">
        <v>41</v>
      </c>
      <c r="H4918" s="4">
        <v>45721.169907407413</v>
      </c>
      <c r="I4918" t="b">
        <v>0</v>
      </c>
      <c r="J4918" t="b">
        <v>1</v>
      </c>
      <c r="K4918" t="s">
        <v>24</v>
      </c>
      <c r="L4918" t="s">
        <v>22</v>
      </c>
      <c r="M4918">
        <v>194000</v>
      </c>
      <c r="O4918" t="s">
        <v>43</v>
      </c>
      <c r="P4918" t="s">
        <v>8646</v>
      </c>
    </row>
    <row r="4919" spans="1:16" x14ac:dyDescent="0.55000000000000004">
      <c r="A4919" t="s">
        <v>139</v>
      </c>
      <c r="B4919" t="s">
        <v>8647</v>
      </c>
      <c r="C4919" t="s">
        <v>181</v>
      </c>
      <c r="D4919" t="s">
        <v>3973</v>
      </c>
      <c r="E4919" t="s">
        <v>20</v>
      </c>
      <c r="F4919" t="b">
        <v>0</v>
      </c>
      <c r="G4919" t="s">
        <v>41</v>
      </c>
      <c r="H4919" s="4">
        <v>45721.208877314813</v>
      </c>
      <c r="I4919" t="b">
        <v>0</v>
      </c>
      <c r="J4919" t="b">
        <v>1</v>
      </c>
      <c r="K4919" t="s">
        <v>24</v>
      </c>
      <c r="L4919" t="s">
        <v>22</v>
      </c>
      <c r="M4919">
        <v>124200</v>
      </c>
      <c r="O4919" t="s">
        <v>8648</v>
      </c>
      <c r="P4919" t="s">
        <v>8649</v>
      </c>
    </row>
    <row r="4920" spans="1:16" x14ac:dyDescent="0.55000000000000004">
      <c r="A4920" t="s">
        <v>0</v>
      </c>
      <c r="B4920" t="s">
        <v>8454</v>
      </c>
      <c r="C4920" t="s">
        <v>180</v>
      </c>
      <c r="D4920" t="s">
        <v>3828</v>
      </c>
      <c r="E4920" t="s">
        <v>20</v>
      </c>
      <c r="F4920" t="b">
        <v>0</v>
      </c>
      <c r="G4920" t="s">
        <v>41</v>
      </c>
      <c r="H4920" s="4">
        <v>45721.250393518523</v>
      </c>
      <c r="I4920" t="b">
        <v>1</v>
      </c>
      <c r="J4920" t="b">
        <v>1</v>
      </c>
      <c r="K4920" t="s">
        <v>24</v>
      </c>
      <c r="L4920" t="s">
        <v>36</v>
      </c>
      <c r="N4920">
        <v>47.904998779296882</v>
      </c>
      <c r="O4920" t="s">
        <v>8455</v>
      </c>
      <c r="P4920" t="s">
        <v>1329</v>
      </c>
    </row>
    <row r="4921" spans="1:16" x14ac:dyDescent="0.55000000000000004">
      <c r="A4921" t="s">
        <v>0</v>
      </c>
      <c r="B4921" t="s">
        <v>0</v>
      </c>
      <c r="C4921" t="s">
        <v>1574</v>
      </c>
      <c r="D4921" t="s">
        <v>3973</v>
      </c>
      <c r="E4921" t="s">
        <v>51</v>
      </c>
      <c r="F4921" t="b">
        <v>0</v>
      </c>
      <c r="G4921" t="s">
        <v>41</v>
      </c>
      <c r="H4921" s="4">
        <v>45721.250393518523</v>
      </c>
      <c r="I4921" t="b">
        <v>0</v>
      </c>
      <c r="J4921" t="b">
        <v>0</v>
      </c>
      <c r="K4921" t="s">
        <v>24</v>
      </c>
      <c r="L4921" t="s">
        <v>36</v>
      </c>
      <c r="N4921">
        <v>85</v>
      </c>
      <c r="O4921" t="s">
        <v>133</v>
      </c>
      <c r="P4921" t="s">
        <v>8650</v>
      </c>
    </row>
    <row r="4922" spans="1:16" x14ac:dyDescent="0.55000000000000004">
      <c r="A4922" t="s">
        <v>1</v>
      </c>
      <c r="B4922" t="s">
        <v>8651</v>
      </c>
      <c r="C4922" t="s">
        <v>3238</v>
      </c>
      <c r="D4922" t="s">
        <v>3973</v>
      </c>
      <c r="E4922" t="s">
        <v>20</v>
      </c>
      <c r="F4922" t="b">
        <v>0</v>
      </c>
      <c r="G4922" t="s">
        <v>41</v>
      </c>
      <c r="H4922" s="4">
        <v>45721.250590277778</v>
      </c>
      <c r="I4922" t="b">
        <v>0</v>
      </c>
      <c r="J4922" t="b">
        <v>0</v>
      </c>
      <c r="K4922" t="s">
        <v>24</v>
      </c>
      <c r="L4922" t="s">
        <v>36</v>
      </c>
      <c r="N4922">
        <v>25</v>
      </c>
      <c r="O4922" t="s">
        <v>8652</v>
      </c>
      <c r="P4922" t="s">
        <v>8653</v>
      </c>
    </row>
    <row r="4923" spans="1:16" x14ac:dyDescent="0.55000000000000004">
      <c r="A4923" t="s">
        <v>19</v>
      </c>
      <c r="B4923" t="s">
        <v>8654</v>
      </c>
      <c r="C4923" t="s">
        <v>82</v>
      </c>
      <c r="D4923" t="s">
        <v>3973</v>
      </c>
      <c r="E4923" t="s">
        <v>20</v>
      </c>
      <c r="F4923" t="b">
        <v>0</v>
      </c>
      <c r="G4923" t="s">
        <v>27</v>
      </c>
      <c r="H4923" s="4">
        <v>45721.252696759257</v>
      </c>
      <c r="I4923" t="b">
        <v>0</v>
      </c>
      <c r="J4923" t="b">
        <v>1</v>
      </c>
      <c r="K4923" t="s">
        <v>24</v>
      </c>
      <c r="L4923" t="s">
        <v>22</v>
      </c>
      <c r="M4923">
        <v>195500</v>
      </c>
      <c r="O4923" t="s">
        <v>1172</v>
      </c>
      <c r="P4923" t="s">
        <v>8655</v>
      </c>
    </row>
    <row r="4924" spans="1:16" x14ac:dyDescent="0.55000000000000004">
      <c r="A4924" t="s">
        <v>1</v>
      </c>
      <c r="B4924" t="s">
        <v>1</v>
      </c>
      <c r="C4924" t="s">
        <v>372</v>
      </c>
      <c r="D4924" t="s">
        <v>4109</v>
      </c>
      <c r="E4924" t="s">
        <v>20</v>
      </c>
      <c r="F4924" t="b">
        <v>0</v>
      </c>
      <c r="G4924" t="s">
        <v>27</v>
      </c>
      <c r="H4924" s="4">
        <v>45721.252696759257</v>
      </c>
      <c r="I4924" t="b">
        <v>0</v>
      </c>
      <c r="J4924" t="b">
        <v>1</v>
      </c>
      <c r="K4924" t="s">
        <v>24</v>
      </c>
      <c r="L4924" t="s">
        <v>22</v>
      </c>
      <c r="M4924">
        <v>121500</v>
      </c>
      <c r="O4924" t="s">
        <v>1401</v>
      </c>
      <c r="P4924" t="s">
        <v>5678</v>
      </c>
    </row>
    <row r="4925" spans="1:16" x14ac:dyDescent="0.55000000000000004">
      <c r="A4925" t="s">
        <v>1</v>
      </c>
      <c r="B4925" t="s">
        <v>8656</v>
      </c>
      <c r="C4925" t="s">
        <v>509</v>
      </c>
      <c r="D4925" t="s">
        <v>5535</v>
      </c>
      <c r="E4925" t="s">
        <v>20</v>
      </c>
      <c r="F4925" t="b">
        <v>0</v>
      </c>
      <c r="G4925" t="s">
        <v>35</v>
      </c>
      <c r="H4925" s="4">
        <v>45721.254386574074</v>
      </c>
      <c r="I4925" t="b">
        <v>0</v>
      </c>
      <c r="J4925" t="b">
        <v>1</v>
      </c>
      <c r="K4925" t="s">
        <v>24</v>
      </c>
      <c r="L4925" t="s">
        <v>22</v>
      </c>
      <c r="M4925">
        <v>127952</v>
      </c>
      <c r="O4925" t="s">
        <v>2768</v>
      </c>
      <c r="P4925" t="s">
        <v>8156</v>
      </c>
    </row>
    <row r="4926" spans="1:16" x14ac:dyDescent="0.55000000000000004">
      <c r="A4926" t="s">
        <v>1</v>
      </c>
      <c r="B4926" t="s">
        <v>8657</v>
      </c>
      <c r="C4926" t="s">
        <v>696</v>
      </c>
      <c r="D4926" t="s">
        <v>2262</v>
      </c>
      <c r="E4926" t="s">
        <v>219</v>
      </c>
      <c r="F4926" t="b">
        <v>0</v>
      </c>
      <c r="G4926" t="s">
        <v>30</v>
      </c>
      <c r="H4926" s="4">
        <v>45721.254490740743</v>
      </c>
      <c r="I4926" t="b">
        <v>0</v>
      </c>
      <c r="J4926" t="b">
        <v>1</v>
      </c>
      <c r="K4926" t="s">
        <v>24</v>
      </c>
      <c r="L4926" t="s">
        <v>36</v>
      </c>
      <c r="N4926">
        <v>65.5</v>
      </c>
      <c r="O4926" t="s">
        <v>2262</v>
      </c>
      <c r="P4926" t="s">
        <v>8372</v>
      </c>
    </row>
    <row r="4927" spans="1:16" x14ac:dyDescent="0.55000000000000004">
      <c r="A4927" t="s">
        <v>1</v>
      </c>
      <c r="B4927" t="s">
        <v>1570</v>
      </c>
      <c r="C4927" t="s">
        <v>966</v>
      </c>
      <c r="D4927" t="s">
        <v>3973</v>
      </c>
      <c r="E4927" t="s">
        <v>20</v>
      </c>
      <c r="F4927" t="b">
        <v>0</v>
      </c>
      <c r="G4927" t="s">
        <v>30</v>
      </c>
      <c r="H4927" s="4">
        <v>45721.254490740743</v>
      </c>
      <c r="I4927" t="b">
        <v>0</v>
      </c>
      <c r="J4927" t="b">
        <v>0</v>
      </c>
      <c r="K4927" t="s">
        <v>24</v>
      </c>
      <c r="L4927" t="s">
        <v>22</v>
      </c>
      <c r="M4927">
        <v>65500</v>
      </c>
      <c r="O4927" t="s">
        <v>7697</v>
      </c>
      <c r="P4927" t="s">
        <v>3236</v>
      </c>
    </row>
    <row r="4928" spans="1:16" x14ac:dyDescent="0.55000000000000004">
      <c r="A4928" t="s">
        <v>1</v>
      </c>
      <c r="B4928" t="s">
        <v>2601</v>
      </c>
      <c r="C4928" t="s">
        <v>8658</v>
      </c>
      <c r="D4928" t="s">
        <v>4014</v>
      </c>
      <c r="E4928" t="s">
        <v>20</v>
      </c>
      <c r="F4928" t="b">
        <v>0</v>
      </c>
      <c r="G4928" t="s">
        <v>52</v>
      </c>
      <c r="H4928" s="4">
        <v>45721.254583333342</v>
      </c>
      <c r="I4928" t="b">
        <v>0</v>
      </c>
      <c r="J4928" t="b">
        <v>1</v>
      </c>
      <c r="K4928" t="s">
        <v>24</v>
      </c>
      <c r="L4928" t="s">
        <v>22</v>
      </c>
      <c r="M4928">
        <v>239870</v>
      </c>
      <c r="O4928" t="s">
        <v>759</v>
      </c>
      <c r="P4928" t="s">
        <v>1043</v>
      </c>
    </row>
    <row r="4929" spans="1:16" x14ac:dyDescent="0.55000000000000004">
      <c r="A4929" t="s">
        <v>2</v>
      </c>
      <c r="B4929" t="s">
        <v>2</v>
      </c>
      <c r="C4929" t="s">
        <v>151</v>
      </c>
      <c r="D4929" t="s">
        <v>8659</v>
      </c>
      <c r="E4929" t="s">
        <v>20</v>
      </c>
      <c r="F4929" t="b">
        <v>0</v>
      </c>
      <c r="G4929" t="s">
        <v>30</v>
      </c>
      <c r="H4929" s="4">
        <v>45721.255914351852</v>
      </c>
      <c r="I4929" t="b">
        <v>1</v>
      </c>
      <c r="J4929" t="b">
        <v>0</v>
      </c>
      <c r="K4929" t="s">
        <v>24</v>
      </c>
      <c r="L4929" t="s">
        <v>22</v>
      </c>
      <c r="M4929">
        <v>225000</v>
      </c>
      <c r="O4929" t="s">
        <v>530</v>
      </c>
      <c r="P4929" t="s">
        <v>2972</v>
      </c>
    </row>
    <row r="4930" spans="1:16" x14ac:dyDescent="0.55000000000000004">
      <c r="A4930" t="s">
        <v>2</v>
      </c>
      <c r="B4930" t="s">
        <v>195</v>
      </c>
      <c r="C4930" t="s">
        <v>8660</v>
      </c>
      <c r="D4930" t="s">
        <v>8661</v>
      </c>
      <c r="E4930" t="s">
        <v>20</v>
      </c>
      <c r="F4930" t="b">
        <v>0</v>
      </c>
      <c r="G4930" t="s">
        <v>2495</v>
      </c>
      <c r="H4930" s="4">
        <v>45721.26662037037</v>
      </c>
      <c r="I4930" t="b">
        <v>1</v>
      </c>
      <c r="J4930" t="b">
        <v>0</v>
      </c>
      <c r="K4930" t="s">
        <v>2495</v>
      </c>
      <c r="L4930" t="s">
        <v>22</v>
      </c>
      <c r="M4930">
        <v>57000</v>
      </c>
      <c r="O4930" t="s">
        <v>8662</v>
      </c>
      <c r="P4930" t="s">
        <v>8663</v>
      </c>
    </row>
    <row r="4931" spans="1:16" x14ac:dyDescent="0.55000000000000004">
      <c r="A4931" t="s">
        <v>0</v>
      </c>
      <c r="B4931" t="s">
        <v>288</v>
      </c>
      <c r="C4931" t="s">
        <v>713</v>
      </c>
      <c r="D4931" t="s">
        <v>2208</v>
      </c>
      <c r="E4931" t="s">
        <v>20</v>
      </c>
      <c r="F4931" t="b">
        <v>0</v>
      </c>
      <c r="G4931" t="s">
        <v>23</v>
      </c>
      <c r="H4931" s="4">
        <v>45721.267395833333</v>
      </c>
      <c r="I4931" t="b">
        <v>0</v>
      </c>
      <c r="J4931" t="b">
        <v>1</v>
      </c>
      <c r="K4931" t="s">
        <v>24</v>
      </c>
      <c r="L4931" t="s">
        <v>36</v>
      </c>
      <c r="N4931">
        <v>29.215000152587891</v>
      </c>
      <c r="O4931" t="s">
        <v>8664</v>
      </c>
      <c r="P4931" t="s">
        <v>8665</v>
      </c>
    </row>
    <row r="4932" spans="1:16" x14ac:dyDescent="0.55000000000000004">
      <c r="A4932" t="s">
        <v>1</v>
      </c>
      <c r="B4932" t="s">
        <v>8438</v>
      </c>
      <c r="C4932" t="s">
        <v>211</v>
      </c>
      <c r="D4932" t="s">
        <v>3828</v>
      </c>
      <c r="E4932" t="s">
        <v>20</v>
      </c>
      <c r="F4932" t="b">
        <v>0</v>
      </c>
      <c r="G4932" t="s">
        <v>23</v>
      </c>
      <c r="H4932" s="4">
        <v>45721.267638888887</v>
      </c>
      <c r="I4932" t="b">
        <v>0</v>
      </c>
      <c r="J4932" t="b">
        <v>1</v>
      </c>
      <c r="K4932" t="s">
        <v>24</v>
      </c>
      <c r="L4932" t="s">
        <v>22</v>
      </c>
      <c r="M4932">
        <v>69703.96875</v>
      </c>
      <c r="O4932" t="s">
        <v>8439</v>
      </c>
      <c r="P4932" t="s">
        <v>193</v>
      </c>
    </row>
    <row r="4933" spans="1:16" x14ac:dyDescent="0.55000000000000004">
      <c r="A4933" t="s">
        <v>19</v>
      </c>
      <c r="B4933" t="s">
        <v>8666</v>
      </c>
      <c r="C4933" t="s">
        <v>39</v>
      </c>
      <c r="D4933" t="s">
        <v>7658</v>
      </c>
      <c r="E4933" t="s">
        <v>20</v>
      </c>
      <c r="F4933" t="b">
        <v>1</v>
      </c>
      <c r="G4933" t="s">
        <v>2134</v>
      </c>
      <c r="H4933" s="4">
        <v>45721.271249999998</v>
      </c>
      <c r="I4933" t="b">
        <v>0</v>
      </c>
      <c r="J4933" t="b">
        <v>0</v>
      </c>
      <c r="K4933" t="s">
        <v>2134</v>
      </c>
      <c r="L4933" t="s">
        <v>22</v>
      </c>
      <c r="M4933">
        <v>175000</v>
      </c>
      <c r="O4933" t="s">
        <v>8667</v>
      </c>
      <c r="P4933" t="s">
        <v>3725</v>
      </c>
    </row>
    <row r="4934" spans="1:16" x14ac:dyDescent="0.55000000000000004">
      <c r="A4934" t="s">
        <v>1</v>
      </c>
      <c r="B4934" t="s">
        <v>7561</v>
      </c>
      <c r="C4934" t="s">
        <v>2640</v>
      </c>
      <c r="D4934" t="s">
        <v>3957</v>
      </c>
      <c r="E4934" t="s">
        <v>20</v>
      </c>
      <c r="F4934" t="b">
        <v>0</v>
      </c>
      <c r="G4934" t="s">
        <v>2641</v>
      </c>
      <c r="H4934" s="4">
        <v>45721.277083333327</v>
      </c>
      <c r="I4934" t="b">
        <v>0</v>
      </c>
      <c r="J4934" t="b">
        <v>0</v>
      </c>
      <c r="K4934" t="s">
        <v>2641</v>
      </c>
      <c r="L4934" t="s">
        <v>36</v>
      </c>
      <c r="N4934">
        <v>37.854999542236328</v>
      </c>
      <c r="O4934" t="s">
        <v>2113</v>
      </c>
      <c r="P4934" t="s">
        <v>7562</v>
      </c>
    </row>
    <row r="4935" spans="1:16" x14ac:dyDescent="0.55000000000000004">
      <c r="A4935" t="s">
        <v>25</v>
      </c>
      <c r="B4935" t="s">
        <v>1555</v>
      </c>
      <c r="C4935" t="s">
        <v>42</v>
      </c>
      <c r="D4935" t="s">
        <v>3828</v>
      </c>
      <c r="E4935" t="s">
        <v>51</v>
      </c>
      <c r="F4935" t="b">
        <v>0</v>
      </c>
      <c r="G4935" t="s">
        <v>41</v>
      </c>
      <c r="H4935" s="4">
        <v>45721.292175925933</v>
      </c>
      <c r="I4935" t="b">
        <v>1</v>
      </c>
      <c r="J4935" t="b">
        <v>0</v>
      </c>
      <c r="K4935" t="s">
        <v>24</v>
      </c>
      <c r="L4935" t="s">
        <v>36</v>
      </c>
      <c r="N4935">
        <v>55</v>
      </c>
      <c r="O4935" t="s">
        <v>5013</v>
      </c>
      <c r="P4935" t="s">
        <v>2538</v>
      </c>
    </row>
    <row r="4936" spans="1:16" x14ac:dyDescent="0.55000000000000004">
      <c r="A4936" t="s">
        <v>2</v>
      </c>
      <c r="B4936" t="s">
        <v>8668</v>
      </c>
      <c r="C4936" t="s">
        <v>489</v>
      </c>
      <c r="D4936" t="s">
        <v>3970</v>
      </c>
      <c r="E4936" t="s">
        <v>20</v>
      </c>
      <c r="F4936" t="b">
        <v>0</v>
      </c>
      <c r="G4936" t="s">
        <v>35</v>
      </c>
      <c r="H4936" s="4">
        <v>45721.297280092593</v>
      </c>
      <c r="I4936" t="b">
        <v>0</v>
      </c>
      <c r="J4936" t="b">
        <v>1</v>
      </c>
      <c r="K4936" t="s">
        <v>24</v>
      </c>
      <c r="L4936" t="s">
        <v>22</v>
      </c>
      <c r="M4936">
        <v>200000</v>
      </c>
      <c r="O4936" t="s">
        <v>2350</v>
      </c>
      <c r="P4936" t="s">
        <v>8669</v>
      </c>
    </row>
    <row r="4937" spans="1:16" x14ac:dyDescent="0.55000000000000004">
      <c r="A4937" t="s">
        <v>25</v>
      </c>
      <c r="B4937" t="s">
        <v>8670</v>
      </c>
      <c r="C4937" t="s">
        <v>203</v>
      </c>
      <c r="D4937" t="s">
        <v>3973</v>
      </c>
      <c r="E4937" t="s">
        <v>20</v>
      </c>
      <c r="F4937" t="b">
        <v>0</v>
      </c>
      <c r="G4937" t="s">
        <v>23</v>
      </c>
      <c r="H4937" s="4">
        <v>45721.30909722222</v>
      </c>
      <c r="I4937" t="b">
        <v>0</v>
      </c>
      <c r="J4937" t="b">
        <v>1</v>
      </c>
      <c r="K4937" t="s">
        <v>24</v>
      </c>
      <c r="L4937" t="s">
        <v>22</v>
      </c>
      <c r="M4937">
        <v>151300</v>
      </c>
      <c r="O4937" t="s">
        <v>1147</v>
      </c>
      <c r="P4937" t="s">
        <v>2857</v>
      </c>
    </row>
    <row r="4938" spans="1:16" x14ac:dyDescent="0.55000000000000004">
      <c r="A4938" t="s">
        <v>0</v>
      </c>
      <c r="B4938" t="s">
        <v>8671</v>
      </c>
      <c r="C4938" t="s">
        <v>2828</v>
      </c>
      <c r="D4938" t="s">
        <v>3957</v>
      </c>
      <c r="E4938" t="s">
        <v>34</v>
      </c>
      <c r="F4938" t="b">
        <v>0</v>
      </c>
      <c r="G4938" t="s">
        <v>41</v>
      </c>
      <c r="H4938" s="4">
        <v>45721.333749999998</v>
      </c>
      <c r="I4938" t="b">
        <v>0</v>
      </c>
      <c r="J4938" t="b">
        <v>1</v>
      </c>
      <c r="K4938" t="s">
        <v>24</v>
      </c>
      <c r="L4938" t="s">
        <v>36</v>
      </c>
      <c r="N4938">
        <v>24.969999313354489</v>
      </c>
      <c r="O4938" t="s">
        <v>3415</v>
      </c>
      <c r="P4938" t="s">
        <v>8672</v>
      </c>
    </row>
    <row r="4939" spans="1:16" x14ac:dyDescent="0.55000000000000004">
      <c r="A4939" t="s">
        <v>25</v>
      </c>
      <c r="B4939" t="s">
        <v>25</v>
      </c>
      <c r="C4939" t="s">
        <v>283</v>
      </c>
      <c r="D4939" t="s">
        <v>3957</v>
      </c>
      <c r="E4939" t="s">
        <v>34</v>
      </c>
      <c r="F4939" t="b">
        <v>0</v>
      </c>
      <c r="G4939" t="s">
        <v>41</v>
      </c>
      <c r="H4939" s="4">
        <v>45721.33384259259</v>
      </c>
      <c r="I4939" t="b">
        <v>0</v>
      </c>
      <c r="J4939" t="b">
        <v>1</v>
      </c>
      <c r="K4939" t="s">
        <v>24</v>
      </c>
      <c r="L4939" t="s">
        <v>36</v>
      </c>
      <c r="N4939">
        <v>24.969999313354489</v>
      </c>
      <c r="O4939" t="s">
        <v>8673</v>
      </c>
      <c r="P4939" t="s">
        <v>1503</v>
      </c>
    </row>
    <row r="4940" spans="1:16" x14ac:dyDescent="0.55000000000000004">
      <c r="A4940" t="s">
        <v>0</v>
      </c>
      <c r="B4940" t="s">
        <v>3538</v>
      </c>
      <c r="C4940" t="s">
        <v>187</v>
      </c>
      <c r="D4940" t="s">
        <v>3828</v>
      </c>
      <c r="E4940" t="s">
        <v>20</v>
      </c>
      <c r="F4940" t="b">
        <v>0</v>
      </c>
      <c r="G4940" t="s">
        <v>30</v>
      </c>
      <c r="H4940" s="4">
        <v>45721.335717592592</v>
      </c>
      <c r="I4940" t="b">
        <v>1</v>
      </c>
      <c r="J4940" t="b">
        <v>0</v>
      </c>
      <c r="K4940" t="s">
        <v>24</v>
      </c>
      <c r="L4940" t="s">
        <v>22</v>
      </c>
      <c r="M4940">
        <v>80000</v>
      </c>
      <c r="O4940" t="s">
        <v>8674</v>
      </c>
      <c r="P4940" t="s">
        <v>3093</v>
      </c>
    </row>
    <row r="4941" spans="1:16" x14ac:dyDescent="0.55000000000000004">
      <c r="A4941" t="s">
        <v>2</v>
      </c>
      <c r="B4941" t="s">
        <v>8675</v>
      </c>
      <c r="C4941" t="s">
        <v>293</v>
      </c>
      <c r="D4941" t="s">
        <v>3973</v>
      </c>
      <c r="E4941" t="s">
        <v>20</v>
      </c>
      <c r="F4941" t="b">
        <v>0</v>
      </c>
      <c r="G4941" t="s">
        <v>27</v>
      </c>
      <c r="H4941" s="4">
        <v>45721.338240740741</v>
      </c>
      <c r="I4941" t="b">
        <v>0</v>
      </c>
      <c r="J4941" t="b">
        <v>1</v>
      </c>
      <c r="K4941" t="s">
        <v>24</v>
      </c>
      <c r="L4941" t="s">
        <v>22</v>
      </c>
      <c r="M4941">
        <v>184328.5</v>
      </c>
      <c r="O4941" t="s">
        <v>1101</v>
      </c>
      <c r="P4941" t="s">
        <v>8676</v>
      </c>
    </row>
    <row r="4942" spans="1:16" x14ac:dyDescent="0.55000000000000004">
      <c r="A4942" t="s">
        <v>40</v>
      </c>
      <c r="B4942" t="s">
        <v>8677</v>
      </c>
      <c r="C4942" t="s">
        <v>42</v>
      </c>
      <c r="D4942" t="s">
        <v>3973</v>
      </c>
      <c r="E4942" t="s">
        <v>20</v>
      </c>
      <c r="F4942" t="b">
        <v>0</v>
      </c>
      <c r="G4942" t="s">
        <v>27</v>
      </c>
      <c r="H4942" s="4">
        <v>45721.338449074072</v>
      </c>
      <c r="I4942" t="b">
        <v>0</v>
      </c>
      <c r="J4942" t="b">
        <v>1</v>
      </c>
      <c r="K4942" t="s">
        <v>24</v>
      </c>
      <c r="L4942" t="s">
        <v>22</v>
      </c>
      <c r="M4942">
        <v>136500</v>
      </c>
      <c r="O4942" t="s">
        <v>3973</v>
      </c>
      <c r="P4942" t="s">
        <v>249</v>
      </c>
    </row>
    <row r="4943" spans="1:16" x14ac:dyDescent="0.55000000000000004">
      <c r="A4943" t="s">
        <v>0</v>
      </c>
      <c r="B4943" t="s">
        <v>0</v>
      </c>
      <c r="C4943" t="s">
        <v>2846</v>
      </c>
      <c r="D4943" t="s">
        <v>4035</v>
      </c>
      <c r="E4943" t="s">
        <v>20</v>
      </c>
      <c r="F4943" t="b">
        <v>0</v>
      </c>
      <c r="G4943" t="s">
        <v>2846</v>
      </c>
      <c r="H4943" s="4">
        <v>45721.374502314808</v>
      </c>
      <c r="I4943" t="b">
        <v>0</v>
      </c>
      <c r="J4943" t="b">
        <v>0</v>
      </c>
      <c r="K4943" t="s">
        <v>2846</v>
      </c>
      <c r="L4943" t="s">
        <v>22</v>
      </c>
      <c r="M4943">
        <v>36900</v>
      </c>
      <c r="O4943" t="s">
        <v>7671</v>
      </c>
      <c r="P4943" t="s">
        <v>8678</v>
      </c>
    </row>
    <row r="4944" spans="1:16" x14ac:dyDescent="0.55000000000000004">
      <c r="A4944" t="s">
        <v>0</v>
      </c>
      <c r="B4944" t="s">
        <v>2900</v>
      </c>
      <c r="C4944" t="s">
        <v>985</v>
      </c>
      <c r="D4944" t="s">
        <v>3828</v>
      </c>
      <c r="E4944" t="s">
        <v>51</v>
      </c>
      <c r="F4944" t="b">
        <v>0</v>
      </c>
      <c r="G4944" t="s">
        <v>27</v>
      </c>
      <c r="H4944" s="4">
        <v>45721.375138888892</v>
      </c>
      <c r="I4944" t="b">
        <v>1</v>
      </c>
      <c r="J4944" t="b">
        <v>0</v>
      </c>
      <c r="K4944" t="s">
        <v>24</v>
      </c>
      <c r="L4944" t="s">
        <v>36</v>
      </c>
      <c r="N4944">
        <v>57.5</v>
      </c>
      <c r="O4944" t="s">
        <v>8679</v>
      </c>
    </row>
    <row r="4945" spans="1:16" x14ac:dyDescent="0.55000000000000004">
      <c r="A4945" t="s">
        <v>0</v>
      </c>
      <c r="B4945" t="s">
        <v>8680</v>
      </c>
      <c r="C4945" t="s">
        <v>365</v>
      </c>
      <c r="D4945" t="s">
        <v>3828</v>
      </c>
      <c r="E4945" t="s">
        <v>20</v>
      </c>
      <c r="F4945" t="b">
        <v>0</v>
      </c>
      <c r="G4945" t="s">
        <v>27</v>
      </c>
      <c r="H4945" s="4">
        <v>45721.375208333331</v>
      </c>
      <c r="I4945" t="b">
        <v>0</v>
      </c>
      <c r="J4945" t="b">
        <v>0</v>
      </c>
      <c r="K4945" t="s">
        <v>24</v>
      </c>
      <c r="L4945" t="s">
        <v>22</v>
      </c>
      <c r="M4945">
        <v>90000</v>
      </c>
      <c r="O4945" t="s">
        <v>8681</v>
      </c>
      <c r="P4945" t="s">
        <v>119</v>
      </c>
    </row>
    <row r="4946" spans="1:16" x14ac:dyDescent="0.55000000000000004">
      <c r="A4946" t="s">
        <v>0</v>
      </c>
      <c r="B4946" t="s">
        <v>8682</v>
      </c>
      <c r="C4946" t="s">
        <v>390</v>
      </c>
      <c r="D4946" t="s">
        <v>3828</v>
      </c>
      <c r="E4946" t="s">
        <v>51</v>
      </c>
      <c r="F4946" t="b">
        <v>0</v>
      </c>
      <c r="G4946" t="s">
        <v>27</v>
      </c>
      <c r="H4946" s="4">
        <v>45721.375231481477</v>
      </c>
      <c r="I4946" t="b">
        <v>1</v>
      </c>
      <c r="J4946" t="b">
        <v>0</v>
      </c>
      <c r="K4946" t="s">
        <v>24</v>
      </c>
      <c r="L4946" t="s">
        <v>36</v>
      </c>
      <c r="N4946">
        <v>65</v>
      </c>
      <c r="O4946" t="s">
        <v>8683</v>
      </c>
      <c r="P4946" t="s">
        <v>8684</v>
      </c>
    </row>
    <row r="4947" spans="1:16" x14ac:dyDescent="0.55000000000000004">
      <c r="A4947" t="s">
        <v>1</v>
      </c>
      <c r="B4947" t="s">
        <v>974</v>
      </c>
      <c r="C4947" t="s">
        <v>739</v>
      </c>
      <c r="D4947" t="s">
        <v>4035</v>
      </c>
      <c r="E4947" t="s">
        <v>20</v>
      </c>
      <c r="F4947" t="b">
        <v>0</v>
      </c>
      <c r="G4947" t="s">
        <v>41</v>
      </c>
      <c r="H4947" s="4">
        <v>45721.375474537039</v>
      </c>
      <c r="I4947" t="b">
        <v>0</v>
      </c>
      <c r="J4947" t="b">
        <v>0</v>
      </c>
      <c r="K4947" t="s">
        <v>24</v>
      </c>
      <c r="L4947" t="s">
        <v>22</v>
      </c>
      <c r="M4947">
        <v>173999.5</v>
      </c>
      <c r="O4947" t="s">
        <v>2961</v>
      </c>
      <c r="P4947" t="s">
        <v>1095</v>
      </c>
    </row>
    <row r="4948" spans="1:16" x14ac:dyDescent="0.55000000000000004">
      <c r="A4948" t="s">
        <v>0</v>
      </c>
      <c r="B4948" t="s">
        <v>288</v>
      </c>
      <c r="C4948" t="s">
        <v>42</v>
      </c>
      <c r="D4948" t="s">
        <v>3828</v>
      </c>
      <c r="E4948" t="s">
        <v>51</v>
      </c>
      <c r="F4948" t="b">
        <v>0</v>
      </c>
      <c r="G4948" t="s">
        <v>41</v>
      </c>
      <c r="H4948" s="4">
        <v>45721.375497685192</v>
      </c>
      <c r="I4948" t="b">
        <v>1</v>
      </c>
      <c r="J4948" t="b">
        <v>0</v>
      </c>
      <c r="K4948" t="s">
        <v>24</v>
      </c>
      <c r="L4948" t="s">
        <v>36</v>
      </c>
      <c r="N4948">
        <v>70</v>
      </c>
      <c r="O4948" t="s">
        <v>8685</v>
      </c>
      <c r="P4948" t="s">
        <v>280</v>
      </c>
    </row>
    <row r="4949" spans="1:16" x14ac:dyDescent="0.55000000000000004">
      <c r="A4949" t="s">
        <v>0</v>
      </c>
      <c r="B4949" t="s">
        <v>8686</v>
      </c>
      <c r="C4949" t="s">
        <v>143</v>
      </c>
      <c r="D4949" t="s">
        <v>3828</v>
      </c>
      <c r="E4949" t="s">
        <v>20</v>
      </c>
      <c r="F4949" t="b">
        <v>0</v>
      </c>
      <c r="G4949" t="s">
        <v>35</v>
      </c>
      <c r="H4949" s="4">
        <v>45721.377129629633</v>
      </c>
      <c r="I4949" t="b">
        <v>1</v>
      </c>
      <c r="J4949" t="b">
        <v>0</v>
      </c>
      <c r="K4949" t="s">
        <v>24</v>
      </c>
      <c r="L4949" t="s">
        <v>22</v>
      </c>
      <c r="M4949">
        <v>100000</v>
      </c>
      <c r="O4949" t="s">
        <v>147</v>
      </c>
      <c r="P4949" t="s">
        <v>8687</v>
      </c>
    </row>
    <row r="4950" spans="1:16" x14ac:dyDescent="0.55000000000000004">
      <c r="A4950" t="s">
        <v>139</v>
      </c>
      <c r="B4950" t="s">
        <v>8688</v>
      </c>
      <c r="C4950" t="s">
        <v>122</v>
      </c>
      <c r="D4950" t="s">
        <v>3973</v>
      </c>
      <c r="E4950" t="s">
        <v>20</v>
      </c>
      <c r="F4950" t="b">
        <v>0</v>
      </c>
      <c r="G4950" t="s">
        <v>52</v>
      </c>
      <c r="H4950" s="4">
        <v>45721.377638888887</v>
      </c>
      <c r="I4950" t="b">
        <v>0</v>
      </c>
      <c r="J4950" t="b">
        <v>1</v>
      </c>
      <c r="K4950" t="s">
        <v>24</v>
      </c>
      <c r="L4950" t="s">
        <v>22</v>
      </c>
      <c r="M4950">
        <v>150590</v>
      </c>
      <c r="O4950" t="s">
        <v>759</v>
      </c>
      <c r="P4950" t="s">
        <v>8689</v>
      </c>
    </row>
    <row r="4951" spans="1:16" x14ac:dyDescent="0.55000000000000004">
      <c r="A4951" t="s">
        <v>1</v>
      </c>
      <c r="B4951" t="s">
        <v>1368</v>
      </c>
      <c r="C4951" t="s">
        <v>122</v>
      </c>
      <c r="D4951" t="s">
        <v>3828</v>
      </c>
      <c r="E4951" t="s">
        <v>20</v>
      </c>
      <c r="F4951" t="b">
        <v>0</v>
      </c>
      <c r="G4951" t="s">
        <v>52</v>
      </c>
      <c r="H4951" s="4">
        <v>45721.379641203697</v>
      </c>
      <c r="I4951" t="b">
        <v>0</v>
      </c>
      <c r="J4951" t="b">
        <v>1</v>
      </c>
      <c r="K4951" t="s">
        <v>24</v>
      </c>
      <c r="L4951" t="s">
        <v>22</v>
      </c>
      <c r="M4951">
        <v>106000</v>
      </c>
      <c r="O4951" t="s">
        <v>1158</v>
      </c>
      <c r="P4951" t="s">
        <v>8690</v>
      </c>
    </row>
    <row r="4952" spans="1:16" x14ac:dyDescent="0.55000000000000004">
      <c r="A4952" t="s">
        <v>2</v>
      </c>
      <c r="B4952" t="s">
        <v>8691</v>
      </c>
      <c r="C4952" t="s">
        <v>1867</v>
      </c>
      <c r="D4952" t="s">
        <v>3828</v>
      </c>
      <c r="E4952" t="s">
        <v>51</v>
      </c>
      <c r="F4952" t="b">
        <v>0</v>
      </c>
      <c r="G4952" t="s">
        <v>27</v>
      </c>
      <c r="H4952" s="4">
        <v>45721.379745370366</v>
      </c>
      <c r="I4952" t="b">
        <v>1</v>
      </c>
      <c r="J4952" t="b">
        <v>0</v>
      </c>
      <c r="K4952" t="s">
        <v>24</v>
      </c>
      <c r="L4952" t="s">
        <v>36</v>
      </c>
      <c r="N4952">
        <v>65</v>
      </c>
      <c r="O4952" t="s">
        <v>2220</v>
      </c>
      <c r="P4952" t="s">
        <v>8692</v>
      </c>
    </row>
    <row r="4953" spans="1:16" x14ac:dyDescent="0.55000000000000004">
      <c r="A4953" t="s">
        <v>2</v>
      </c>
      <c r="B4953" t="s">
        <v>8693</v>
      </c>
      <c r="C4953" t="s">
        <v>1270</v>
      </c>
      <c r="D4953" t="s">
        <v>3973</v>
      </c>
      <c r="E4953" t="s">
        <v>20</v>
      </c>
      <c r="F4953" t="b">
        <v>0</v>
      </c>
      <c r="G4953" t="s">
        <v>27</v>
      </c>
      <c r="H4953" s="4">
        <v>45721.379872685182</v>
      </c>
      <c r="I4953" t="b">
        <v>0</v>
      </c>
      <c r="J4953" t="b">
        <v>1</v>
      </c>
      <c r="K4953" t="s">
        <v>24</v>
      </c>
      <c r="L4953" t="s">
        <v>22</v>
      </c>
      <c r="M4953">
        <v>162500</v>
      </c>
      <c r="O4953" t="s">
        <v>1172</v>
      </c>
      <c r="P4953" t="s">
        <v>8694</v>
      </c>
    </row>
    <row r="4954" spans="1:16" x14ac:dyDescent="0.55000000000000004">
      <c r="A4954" t="s">
        <v>40</v>
      </c>
      <c r="B4954" t="s">
        <v>8695</v>
      </c>
      <c r="C4954" t="s">
        <v>180</v>
      </c>
      <c r="D4954" t="s">
        <v>4178</v>
      </c>
      <c r="E4954" t="s">
        <v>20</v>
      </c>
      <c r="F4954" t="b">
        <v>0</v>
      </c>
      <c r="G4954" t="s">
        <v>27</v>
      </c>
      <c r="H4954" s="4">
        <v>45721.379872685182</v>
      </c>
      <c r="I4954" t="b">
        <v>0</v>
      </c>
      <c r="J4954" t="b">
        <v>0</v>
      </c>
      <c r="K4954" t="s">
        <v>24</v>
      </c>
      <c r="L4954" t="s">
        <v>22</v>
      </c>
      <c r="M4954">
        <v>161738.5</v>
      </c>
      <c r="O4954" t="s">
        <v>5149</v>
      </c>
      <c r="P4954" t="s">
        <v>8696</v>
      </c>
    </row>
    <row r="4955" spans="1:16" x14ac:dyDescent="0.55000000000000004">
      <c r="A4955" t="s">
        <v>139</v>
      </c>
      <c r="B4955" t="s">
        <v>8697</v>
      </c>
      <c r="C4955" t="s">
        <v>47</v>
      </c>
      <c r="D4955" t="s">
        <v>3973</v>
      </c>
      <c r="E4955" t="s">
        <v>20</v>
      </c>
      <c r="F4955" t="b">
        <v>0</v>
      </c>
      <c r="G4955" t="s">
        <v>27</v>
      </c>
      <c r="H4955" s="4">
        <v>45721.380057870367</v>
      </c>
      <c r="I4955" t="b">
        <v>0</v>
      </c>
      <c r="J4955" t="b">
        <v>1</v>
      </c>
      <c r="K4955" t="s">
        <v>24</v>
      </c>
      <c r="L4955" t="s">
        <v>22</v>
      </c>
      <c r="M4955">
        <v>160000</v>
      </c>
      <c r="O4955" t="s">
        <v>1172</v>
      </c>
      <c r="P4955" t="s">
        <v>8698</v>
      </c>
    </row>
    <row r="4956" spans="1:16" x14ac:dyDescent="0.55000000000000004">
      <c r="A4956" t="s">
        <v>139</v>
      </c>
      <c r="B4956" t="s">
        <v>8699</v>
      </c>
      <c r="C4956" t="s">
        <v>140</v>
      </c>
      <c r="D4956" t="s">
        <v>3973</v>
      </c>
      <c r="E4956" t="s">
        <v>20</v>
      </c>
      <c r="F4956" t="b">
        <v>0</v>
      </c>
      <c r="G4956" t="s">
        <v>27</v>
      </c>
      <c r="H4956" s="4">
        <v>45721.380069444444</v>
      </c>
      <c r="I4956" t="b">
        <v>0</v>
      </c>
      <c r="J4956" t="b">
        <v>1</v>
      </c>
      <c r="K4956" t="s">
        <v>24</v>
      </c>
      <c r="L4956" t="s">
        <v>22</v>
      </c>
      <c r="M4956">
        <v>137300</v>
      </c>
      <c r="O4956" t="s">
        <v>1172</v>
      </c>
      <c r="P4956" t="s">
        <v>8700</v>
      </c>
    </row>
    <row r="4957" spans="1:16" x14ac:dyDescent="0.55000000000000004">
      <c r="A4957" t="s">
        <v>40</v>
      </c>
      <c r="B4957" t="s">
        <v>8701</v>
      </c>
      <c r="C4957" t="s">
        <v>54</v>
      </c>
      <c r="D4957" t="s">
        <v>3973</v>
      </c>
      <c r="E4957" t="s">
        <v>20</v>
      </c>
      <c r="F4957" t="b">
        <v>0</v>
      </c>
      <c r="G4957" t="s">
        <v>41</v>
      </c>
      <c r="H4957" s="4">
        <v>45721.380150462966</v>
      </c>
      <c r="I4957" t="b">
        <v>0</v>
      </c>
      <c r="J4957" t="b">
        <v>1</v>
      </c>
      <c r="K4957" t="s">
        <v>24</v>
      </c>
      <c r="L4957" t="s">
        <v>22</v>
      </c>
      <c r="M4957">
        <v>189500</v>
      </c>
      <c r="O4957" t="s">
        <v>4535</v>
      </c>
      <c r="P4957" t="s">
        <v>3638</v>
      </c>
    </row>
    <row r="4958" spans="1:16" x14ac:dyDescent="0.55000000000000004">
      <c r="A4958" t="s">
        <v>1</v>
      </c>
      <c r="B4958" t="s">
        <v>8702</v>
      </c>
      <c r="C4958" t="s">
        <v>283</v>
      </c>
      <c r="D4958" t="s">
        <v>3973</v>
      </c>
      <c r="E4958" t="s">
        <v>20</v>
      </c>
      <c r="F4958" t="b">
        <v>0</v>
      </c>
      <c r="G4958" t="s">
        <v>52</v>
      </c>
      <c r="H4958" s="4">
        <v>45721.381539351853</v>
      </c>
      <c r="I4958" t="b">
        <v>0</v>
      </c>
      <c r="J4958" t="b">
        <v>1</v>
      </c>
      <c r="K4958" t="s">
        <v>24</v>
      </c>
      <c r="L4958" t="s">
        <v>22</v>
      </c>
      <c r="M4958">
        <v>169500</v>
      </c>
      <c r="O4958" t="s">
        <v>4535</v>
      </c>
      <c r="P4958" t="s">
        <v>2059</v>
      </c>
    </row>
    <row r="4959" spans="1:16" x14ac:dyDescent="0.55000000000000004">
      <c r="A4959" t="s">
        <v>1</v>
      </c>
      <c r="B4959" t="s">
        <v>8703</v>
      </c>
      <c r="C4959" t="s">
        <v>283</v>
      </c>
      <c r="D4959" t="s">
        <v>3973</v>
      </c>
      <c r="E4959" t="s">
        <v>20</v>
      </c>
      <c r="F4959" t="b">
        <v>0</v>
      </c>
      <c r="G4959" t="s">
        <v>23</v>
      </c>
      <c r="H4959" s="4">
        <v>45721.392800925933</v>
      </c>
      <c r="I4959" t="b">
        <v>0</v>
      </c>
      <c r="J4959" t="b">
        <v>1</v>
      </c>
      <c r="K4959" t="s">
        <v>24</v>
      </c>
      <c r="L4959" t="s">
        <v>22</v>
      </c>
      <c r="M4959">
        <v>169500</v>
      </c>
      <c r="O4959" t="s">
        <v>4535</v>
      </c>
      <c r="P4959" t="s">
        <v>8704</v>
      </c>
    </row>
    <row r="4960" spans="1:16" x14ac:dyDescent="0.55000000000000004">
      <c r="A4960" t="s">
        <v>0</v>
      </c>
      <c r="B4960" t="s">
        <v>8705</v>
      </c>
      <c r="C4960" t="s">
        <v>1643</v>
      </c>
      <c r="D4960" t="s">
        <v>3957</v>
      </c>
      <c r="E4960" t="s">
        <v>34</v>
      </c>
      <c r="F4960" t="b">
        <v>0</v>
      </c>
      <c r="G4960" t="s">
        <v>27</v>
      </c>
      <c r="H4960" s="4">
        <v>45721.416724537034</v>
      </c>
      <c r="I4960" t="b">
        <v>1</v>
      </c>
      <c r="J4960" t="b">
        <v>0</v>
      </c>
      <c r="K4960" t="s">
        <v>24</v>
      </c>
      <c r="L4960" t="s">
        <v>36</v>
      </c>
      <c r="N4960">
        <v>27.979999542236332</v>
      </c>
      <c r="O4960" t="s">
        <v>8706</v>
      </c>
      <c r="P4960" t="s">
        <v>8707</v>
      </c>
    </row>
    <row r="4961" spans="1:16" x14ac:dyDescent="0.55000000000000004">
      <c r="A4961" t="s">
        <v>25</v>
      </c>
      <c r="B4961" t="s">
        <v>8708</v>
      </c>
      <c r="C4961" t="s">
        <v>2729</v>
      </c>
      <c r="D4961" t="s">
        <v>3828</v>
      </c>
      <c r="E4961" t="s">
        <v>20</v>
      </c>
      <c r="F4961" t="b">
        <v>0</v>
      </c>
      <c r="G4961" t="s">
        <v>27</v>
      </c>
      <c r="H4961" s="4">
        <v>45721.416747685187</v>
      </c>
      <c r="I4961" t="b">
        <v>0</v>
      </c>
      <c r="J4961" t="b">
        <v>0</v>
      </c>
      <c r="K4961" t="s">
        <v>24</v>
      </c>
      <c r="L4961" t="s">
        <v>22</v>
      </c>
      <c r="M4961">
        <v>77500</v>
      </c>
      <c r="O4961" t="s">
        <v>2873</v>
      </c>
      <c r="P4961" t="s">
        <v>8709</v>
      </c>
    </row>
    <row r="4962" spans="1:16" x14ac:dyDescent="0.55000000000000004">
      <c r="A4962" t="s">
        <v>0</v>
      </c>
      <c r="B4962" t="s">
        <v>1378</v>
      </c>
      <c r="C4962" t="s">
        <v>2182</v>
      </c>
      <c r="D4962" t="s">
        <v>3957</v>
      </c>
      <c r="E4962" t="s">
        <v>34</v>
      </c>
      <c r="F4962" t="b">
        <v>0</v>
      </c>
      <c r="G4962" t="s">
        <v>27</v>
      </c>
      <c r="H4962" s="4">
        <v>45721.416770833333</v>
      </c>
      <c r="I4962" t="b">
        <v>0</v>
      </c>
      <c r="J4962" t="b">
        <v>0</v>
      </c>
      <c r="K4962" t="s">
        <v>24</v>
      </c>
      <c r="L4962" t="s">
        <v>36</v>
      </c>
      <c r="N4962">
        <v>45.5</v>
      </c>
      <c r="O4962" t="s">
        <v>923</v>
      </c>
      <c r="P4962" t="s">
        <v>8710</v>
      </c>
    </row>
    <row r="4963" spans="1:16" x14ac:dyDescent="0.55000000000000004">
      <c r="A4963" t="s">
        <v>25</v>
      </c>
      <c r="B4963" t="s">
        <v>1577</v>
      </c>
      <c r="C4963" t="s">
        <v>1096</v>
      </c>
      <c r="D4963" t="s">
        <v>3957</v>
      </c>
      <c r="E4963" t="s">
        <v>34</v>
      </c>
      <c r="F4963" t="b">
        <v>0</v>
      </c>
      <c r="G4963" t="s">
        <v>27</v>
      </c>
      <c r="H4963" s="4">
        <v>45721.41678240741</v>
      </c>
      <c r="I4963" t="b">
        <v>0</v>
      </c>
      <c r="J4963" t="b">
        <v>0</v>
      </c>
      <c r="K4963" t="s">
        <v>24</v>
      </c>
      <c r="L4963" t="s">
        <v>36</v>
      </c>
      <c r="N4963">
        <v>22.694999694824219</v>
      </c>
      <c r="O4963" t="s">
        <v>512</v>
      </c>
      <c r="P4963" t="s">
        <v>8711</v>
      </c>
    </row>
    <row r="4964" spans="1:16" x14ac:dyDescent="0.55000000000000004">
      <c r="A4964" t="s">
        <v>0</v>
      </c>
      <c r="B4964" t="s">
        <v>731</v>
      </c>
      <c r="C4964" t="s">
        <v>2455</v>
      </c>
      <c r="D4964" t="s">
        <v>3957</v>
      </c>
      <c r="E4964" t="s">
        <v>34</v>
      </c>
      <c r="F4964" t="b">
        <v>0</v>
      </c>
      <c r="G4964" t="s">
        <v>27</v>
      </c>
      <c r="H4964" s="4">
        <v>45721.41678240741</v>
      </c>
      <c r="I4964" t="b">
        <v>0</v>
      </c>
      <c r="J4964" t="b">
        <v>0</v>
      </c>
      <c r="K4964" t="s">
        <v>24</v>
      </c>
      <c r="L4964" t="s">
        <v>36</v>
      </c>
      <c r="N4964">
        <v>27.979999542236332</v>
      </c>
      <c r="O4964" t="s">
        <v>847</v>
      </c>
      <c r="P4964" t="s">
        <v>223</v>
      </c>
    </row>
    <row r="4965" spans="1:16" x14ac:dyDescent="0.55000000000000004">
      <c r="A4965" t="s">
        <v>0</v>
      </c>
      <c r="B4965" t="s">
        <v>2851</v>
      </c>
      <c r="C4965" t="s">
        <v>1845</v>
      </c>
      <c r="D4965" t="s">
        <v>3828</v>
      </c>
      <c r="E4965" t="s">
        <v>20</v>
      </c>
      <c r="F4965" t="b">
        <v>0</v>
      </c>
      <c r="G4965" t="s">
        <v>27</v>
      </c>
      <c r="H4965" s="4">
        <v>45721.416851851849</v>
      </c>
      <c r="I4965" t="b">
        <v>1</v>
      </c>
      <c r="J4965" t="b">
        <v>0</v>
      </c>
      <c r="K4965" t="s">
        <v>24</v>
      </c>
      <c r="L4965" t="s">
        <v>36</v>
      </c>
      <c r="N4965">
        <v>45</v>
      </c>
      <c r="O4965" t="s">
        <v>319</v>
      </c>
      <c r="P4965" t="s">
        <v>119</v>
      </c>
    </row>
    <row r="4966" spans="1:16" x14ac:dyDescent="0.55000000000000004">
      <c r="A4966" t="s">
        <v>0</v>
      </c>
      <c r="B4966" t="s">
        <v>8712</v>
      </c>
      <c r="C4966" t="s">
        <v>623</v>
      </c>
      <c r="D4966" t="s">
        <v>3957</v>
      </c>
      <c r="E4966" t="s">
        <v>34</v>
      </c>
      <c r="F4966" t="b">
        <v>0</v>
      </c>
      <c r="G4966" t="s">
        <v>27</v>
      </c>
      <c r="H4966" s="4">
        <v>45721.416898148149</v>
      </c>
      <c r="I4966" t="b">
        <v>0</v>
      </c>
      <c r="J4966" t="b">
        <v>0</v>
      </c>
      <c r="K4966" t="s">
        <v>24</v>
      </c>
      <c r="L4966" t="s">
        <v>36</v>
      </c>
      <c r="N4966">
        <v>27.435001373291019</v>
      </c>
      <c r="O4966" t="s">
        <v>8713</v>
      </c>
      <c r="P4966" t="s">
        <v>190</v>
      </c>
    </row>
    <row r="4967" spans="1:16" x14ac:dyDescent="0.55000000000000004">
      <c r="A4967" t="s">
        <v>0</v>
      </c>
      <c r="B4967" t="s">
        <v>8714</v>
      </c>
      <c r="C4967" t="s">
        <v>3755</v>
      </c>
      <c r="D4967" t="s">
        <v>3957</v>
      </c>
      <c r="E4967" t="s">
        <v>34</v>
      </c>
      <c r="F4967" t="b">
        <v>0</v>
      </c>
      <c r="G4967" t="s">
        <v>27</v>
      </c>
      <c r="H4967" s="4">
        <v>45721.416909722233</v>
      </c>
      <c r="I4967" t="b">
        <v>1</v>
      </c>
      <c r="J4967" t="b">
        <v>0</v>
      </c>
      <c r="K4967" t="s">
        <v>24</v>
      </c>
      <c r="L4967" t="s">
        <v>36</v>
      </c>
      <c r="N4967">
        <v>52</v>
      </c>
      <c r="O4967" t="s">
        <v>1617</v>
      </c>
      <c r="P4967" t="s">
        <v>8715</v>
      </c>
    </row>
    <row r="4968" spans="1:16" x14ac:dyDescent="0.55000000000000004">
      <c r="A4968" t="s">
        <v>0</v>
      </c>
      <c r="B4968" t="s">
        <v>731</v>
      </c>
      <c r="C4968" t="s">
        <v>49</v>
      </c>
      <c r="D4968" t="s">
        <v>3957</v>
      </c>
      <c r="E4968" t="s">
        <v>34</v>
      </c>
      <c r="F4968" t="b">
        <v>0</v>
      </c>
      <c r="G4968" t="s">
        <v>41</v>
      </c>
      <c r="H4968" s="4">
        <v>45721.417141203703</v>
      </c>
      <c r="I4968" t="b">
        <v>1</v>
      </c>
      <c r="J4968" t="b">
        <v>0</v>
      </c>
      <c r="K4968" t="s">
        <v>24</v>
      </c>
      <c r="L4968" t="s">
        <v>36</v>
      </c>
      <c r="N4968">
        <v>24.33499908447266</v>
      </c>
      <c r="O4968" t="s">
        <v>8716</v>
      </c>
      <c r="P4968" t="s">
        <v>1303</v>
      </c>
    </row>
    <row r="4969" spans="1:16" x14ac:dyDescent="0.55000000000000004">
      <c r="A4969" t="s">
        <v>25</v>
      </c>
      <c r="B4969" t="s">
        <v>1577</v>
      </c>
      <c r="C4969" t="s">
        <v>5287</v>
      </c>
      <c r="D4969" t="s">
        <v>3957</v>
      </c>
      <c r="E4969" t="s">
        <v>34</v>
      </c>
      <c r="F4969" t="b">
        <v>0</v>
      </c>
      <c r="G4969" t="s">
        <v>41</v>
      </c>
      <c r="H4969" s="4">
        <v>45721.417222222219</v>
      </c>
      <c r="I4969" t="b">
        <v>0</v>
      </c>
      <c r="J4969" t="b">
        <v>0</v>
      </c>
      <c r="K4969" t="s">
        <v>24</v>
      </c>
      <c r="L4969" t="s">
        <v>36</v>
      </c>
      <c r="N4969">
        <v>45.81500244140625</v>
      </c>
      <c r="O4969" t="s">
        <v>5719</v>
      </c>
      <c r="P4969" t="s">
        <v>3843</v>
      </c>
    </row>
    <row r="4970" spans="1:16" x14ac:dyDescent="0.55000000000000004">
      <c r="A4970" t="s">
        <v>0</v>
      </c>
      <c r="B4970" t="s">
        <v>3030</v>
      </c>
      <c r="C4970" t="s">
        <v>465</v>
      </c>
      <c r="D4970" t="s">
        <v>3957</v>
      </c>
      <c r="E4970" t="s">
        <v>34</v>
      </c>
      <c r="F4970" t="b">
        <v>0</v>
      </c>
      <c r="G4970" t="s">
        <v>41</v>
      </c>
      <c r="H4970" s="4">
        <v>45721.417256944442</v>
      </c>
      <c r="I4970" t="b">
        <v>0</v>
      </c>
      <c r="J4970" t="b">
        <v>1</v>
      </c>
      <c r="K4970" t="s">
        <v>24</v>
      </c>
      <c r="L4970" t="s">
        <v>36</v>
      </c>
      <c r="N4970">
        <v>24.33499908447266</v>
      </c>
      <c r="O4970" t="s">
        <v>5168</v>
      </c>
    </row>
    <row r="4971" spans="1:16" x14ac:dyDescent="0.55000000000000004">
      <c r="A4971" t="s">
        <v>2</v>
      </c>
      <c r="B4971" t="s">
        <v>471</v>
      </c>
      <c r="C4971" t="s">
        <v>879</v>
      </c>
      <c r="D4971" t="s">
        <v>3973</v>
      </c>
      <c r="E4971" t="s">
        <v>20</v>
      </c>
      <c r="F4971" t="b">
        <v>0</v>
      </c>
      <c r="G4971" t="s">
        <v>30</v>
      </c>
      <c r="H4971" s="4">
        <v>45721.419212962966</v>
      </c>
      <c r="I4971" t="b">
        <v>0</v>
      </c>
      <c r="J4971" t="b">
        <v>1</v>
      </c>
      <c r="K4971" t="s">
        <v>24</v>
      </c>
      <c r="L4971" t="s">
        <v>36</v>
      </c>
      <c r="N4971">
        <v>65</v>
      </c>
      <c r="O4971" t="s">
        <v>5482</v>
      </c>
      <c r="P4971" t="s">
        <v>8717</v>
      </c>
    </row>
    <row r="4972" spans="1:16" x14ac:dyDescent="0.55000000000000004">
      <c r="A4972" t="s">
        <v>0</v>
      </c>
      <c r="B4972" t="s">
        <v>8718</v>
      </c>
      <c r="C4972" t="s">
        <v>39</v>
      </c>
      <c r="D4972" t="s">
        <v>3957</v>
      </c>
      <c r="E4972" t="s">
        <v>34</v>
      </c>
      <c r="F4972" t="b">
        <v>1</v>
      </c>
      <c r="G4972" t="s">
        <v>27</v>
      </c>
      <c r="H4972" s="4">
        <v>45721.419409722221</v>
      </c>
      <c r="I4972" t="b">
        <v>0</v>
      </c>
      <c r="J4972" t="b">
        <v>1</v>
      </c>
      <c r="K4972" t="s">
        <v>24</v>
      </c>
      <c r="L4972" t="s">
        <v>36</v>
      </c>
      <c r="N4972">
        <v>27.979999542236332</v>
      </c>
      <c r="O4972" t="s">
        <v>8719</v>
      </c>
      <c r="P4972" t="s">
        <v>149</v>
      </c>
    </row>
    <row r="4973" spans="1:16" x14ac:dyDescent="0.55000000000000004">
      <c r="A4973" t="s">
        <v>1</v>
      </c>
      <c r="B4973" t="s">
        <v>1</v>
      </c>
      <c r="C4973" t="s">
        <v>985</v>
      </c>
      <c r="D4973" t="s">
        <v>3828</v>
      </c>
      <c r="E4973" t="s">
        <v>219</v>
      </c>
      <c r="F4973" t="b">
        <v>0</v>
      </c>
      <c r="G4973" t="s">
        <v>27</v>
      </c>
      <c r="H4973" s="4">
        <v>45721.419409722221</v>
      </c>
      <c r="I4973" t="b">
        <v>0</v>
      </c>
      <c r="J4973" t="b">
        <v>0</v>
      </c>
      <c r="K4973" t="s">
        <v>24</v>
      </c>
      <c r="L4973" t="s">
        <v>22</v>
      </c>
      <c r="M4973">
        <v>125000</v>
      </c>
      <c r="O4973" t="s">
        <v>8720</v>
      </c>
      <c r="P4973" t="s">
        <v>8721</v>
      </c>
    </row>
    <row r="4974" spans="1:16" x14ac:dyDescent="0.55000000000000004">
      <c r="A4974" t="s">
        <v>1</v>
      </c>
      <c r="B4974" t="s">
        <v>8722</v>
      </c>
      <c r="C4974" t="s">
        <v>293</v>
      </c>
      <c r="D4974" t="s">
        <v>3828</v>
      </c>
      <c r="E4974" t="s">
        <v>51</v>
      </c>
      <c r="F4974" t="b">
        <v>0</v>
      </c>
      <c r="G4974" t="s">
        <v>41</v>
      </c>
      <c r="H4974" s="4">
        <v>45721.419560185182</v>
      </c>
      <c r="I4974" t="b">
        <v>1</v>
      </c>
      <c r="J4974" t="b">
        <v>0</v>
      </c>
      <c r="K4974" t="s">
        <v>24</v>
      </c>
      <c r="L4974" t="s">
        <v>36</v>
      </c>
      <c r="N4974">
        <v>80</v>
      </c>
      <c r="O4974" t="s">
        <v>8723</v>
      </c>
    </row>
    <row r="4975" spans="1:16" x14ac:dyDescent="0.55000000000000004">
      <c r="A4975" t="s">
        <v>2</v>
      </c>
      <c r="B4975" t="s">
        <v>8724</v>
      </c>
      <c r="C4975" t="s">
        <v>5459</v>
      </c>
      <c r="D4975" t="s">
        <v>2208</v>
      </c>
      <c r="E4975" t="s">
        <v>34</v>
      </c>
      <c r="F4975" t="b">
        <v>0</v>
      </c>
      <c r="G4975" t="s">
        <v>27</v>
      </c>
      <c r="H4975" s="4">
        <v>45721.42150462963</v>
      </c>
      <c r="I4975" t="b">
        <v>0</v>
      </c>
      <c r="J4975" t="b">
        <v>1</v>
      </c>
      <c r="K4975" t="s">
        <v>24</v>
      </c>
      <c r="L4975" t="s">
        <v>22</v>
      </c>
      <c r="M4975">
        <v>135000</v>
      </c>
      <c r="O4975" t="s">
        <v>428</v>
      </c>
      <c r="P4975" t="s">
        <v>8725</v>
      </c>
    </row>
    <row r="4976" spans="1:16" x14ac:dyDescent="0.55000000000000004">
      <c r="A4976" t="s">
        <v>2</v>
      </c>
      <c r="B4976" t="s">
        <v>439</v>
      </c>
      <c r="C4976" t="s">
        <v>213</v>
      </c>
      <c r="D4976" t="s">
        <v>2208</v>
      </c>
      <c r="E4976" t="s">
        <v>20</v>
      </c>
      <c r="F4976" t="b">
        <v>0</v>
      </c>
      <c r="G4976" t="s">
        <v>27</v>
      </c>
      <c r="H4976" s="4">
        <v>45721.42150462963</v>
      </c>
      <c r="I4976" t="b">
        <v>0</v>
      </c>
      <c r="J4976" t="b">
        <v>0</v>
      </c>
      <c r="K4976" t="s">
        <v>24</v>
      </c>
      <c r="L4976" t="s">
        <v>22</v>
      </c>
      <c r="M4976">
        <v>167500</v>
      </c>
      <c r="O4976" t="s">
        <v>7614</v>
      </c>
      <c r="P4976" t="s">
        <v>8726</v>
      </c>
    </row>
    <row r="4977" spans="1:16" x14ac:dyDescent="0.55000000000000004">
      <c r="A4977" t="s">
        <v>2</v>
      </c>
      <c r="B4977" t="s">
        <v>8727</v>
      </c>
      <c r="C4977" t="s">
        <v>151</v>
      </c>
      <c r="D4977" t="s">
        <v>3957</v>
      </c>
      <c r="E4977" t="s">
        <v>34</v>
      </c>
      <c r="F4977" t="b">
        <v>0</v>
      </c>
      <c r="G4977" t="s">
        <v>27</v>
      </c>
      <c r="H4977" s="4">
        <v>45721.421539351853</v>
      </c>
      <c r="I4977" t="b">
        <v>1</v>
      </c>
      <c r="J4977" t="b">
        <v>0</v>
      </c>
      <c r="K4977" t="s">
        <v>24</v>
      </c>
      <c r="L4977" t="s">
        <v>36</v>
      </c>
      <c r="N4977">
        <v>50.669998168945313</v>
      </c>
      <c r="O4977" t="s">
        <v>8728</v>
      </c>
      <c r="P4977" t="s">
        <v>8729</v>
      </c>
    </row>
    <row r="4978" spans="1:16" x14ac:dyDescent="0.55000000000000004">
      <c r="A4978" t="s">
        <v>2</v>
      </c>
      <c r="B4978" t="s">
        <v>1059</v>
      </c>
      <c r="C4978" t="s">
        <v>690</v>
      </c>
      <c r="D4978" t="s">
        <v>2208</v>
      </c>
      <c r="E4978" t="s">
        <v>34</v>
      </c>
      <c r="F4978" t="b">
        <v>0</v>
      </c>
      <c r="G4978" t="s">
        <v>27</v>
      </c>
      <c r="H4978" s="4">
        <v>45721.421574074076</v>
      </c>
      <c r="I4978" t="b">
        <v>0</v>
      </c>
      <c r="J4978" t="b">
        <v>1</v>
      </c>
      <c r="K4978" t="s">
        <v>24</v>
      </c>
      <c r="L4978" t="s">
        <v>22</v>
      </c>
      <c r="M4978">
        <v>175500</v>
      </c>
      <c r="O4978" t="s">
        <v>428</v>
      </c>
      <c r="P4978" t="s">
        <v>8730</v>
      </c>
    </row>
    <row r="4979" spans="1:16" x14ac:dyDescent="0.55000000000000004">
      <c r="A4979" t="s">
        <v>2</v>
      </c>
      <c r="B4979" t="s">
        <v>8731</v>
      </c>
      <c r="C4979" t="s">
        <v>2389</v>
      </c>
      <c r="D4979" t="s">
        <v>3957</v>
      </c>
      <c r="E4979" t="s">
        <v>34</v>
      </c>
      <c r="F4979" t="b">
        <v>0</v>
      </c>
      <c r="G4979" t="s">
        <v>27</v>
      </c>
      <c r="H4979" s="4">
        <v>45721.421585648153</v>
      </c>
      <c r="I4979" t="b">
        <v>1</v>
      </c>
      <c r="J4979" t="b">
        <v>0</v>
      </c>
      <c r="K4979" t="s">
        <v>24</v>
      </c>
      <c r="L4979" t="s">
        <v>36</v>
      </c>
      <c r="N4979">
        <v>66.839996337890625</v>
      </c>
      <c r="O4979" t="s">
        <v>8732</v>
      </c>
    </row>
    <row r="4980" spans="1:16" x14ac:dyDescent="0.55000000000000004">
      <c r="A4980" t="s">
        <v>2</v>
      </c>
      <c r="B4980" t="s">
        <v>195</v>
      </c>
      <c r="C4980" t="s">
        <v>8733</v>
      </c>
      <c r="D4980" t="s">
        <v>3973</v>
      </c>
      <c r="E4980" t="s">
        <v>20</v>
      </c>
      <c r="F4980" t="b">
        <v>0</v>
      </c>
      <c r="G4980" t="s">
        <v>27</v>
      </c>
      <c r="H4980" s="4">
        <v>45721.421597222223</v>
      </c>
      <c r="I4980" t="b">
        <v>0</v>
      </c>
      <c r="J4980" t="b">
        <v>1</v>
      </c>
      <c r="K4980" t="s">
        <v>24</v>
      </c>
      <c r="L4980" t="s">
        <v>22</v>
      </c>
      <c r="M4980">
        <v>149500</v>
      </c>
      <c r="O4980" t="s">
        <v>5482</v>
      </c>
      <c r="P4980" t="s">
        <v>7829</v>
      </c>
    </row>
    <row r="4981" spans="1:16" x14ac:dyDescent="0.55000000000000004">
      <c r="A4981" t="s">
        <v>28</v>
      </c>
      <c r="B4981" t="s">
        <v>8734</v>
      </c>
      <c r="C4981" t="s">
        <v>82</v>
      </c>
      <c r="D4981" t="s">
        <v>3973</v>
      </c>
      <c r="E4981" t="s">
        <v>20</v>
      </c>
      <c r="F4981" t="b">
        <v>0</v>
      </c>
      <c r="G4981" t="s">
        <v>27</v>
      </c>
      <c r="H4981" s="4">
        <v>45721.421689814822</v>
      </c>
      <c r="I4981" t="b">
        <v>0</v>
      </c>
      <c r="J4981" t="b">
        <v>0</v>
      </c>
      <c r="K4981" t="s">
        <v>24</v>
      </c>
      <c r="L4981" t="s">
        <v>22</v>
      </c>
      <c r="M4981">
        <v>185000</v>
      </c>
      <c r="O4981" t="s">
        <v>202</v>
      </c>
      <c r="P4981" t="s">
        <v>8735</v>
      </c>
    </row>
    <row r="4982" spans="1:16" x14ac:dyDescent="0.55000000000000004">
      <c r="A4982" t="s">
        <v>2</v>
      </c>
      <c r="B4982" t="s">
        <v>7754</v>
      </c>
      <c r="C4982" t="s">
        <v>47</v>
      </c>
      <c r="D4982" t="s">
        <v>3973</v>
      </c>
      <c r="E4982" t="s">
        <v>20</v>
      </c>
      <c r="F4982" t="b">
        <v>0</v>
      </c>
      <c r="G4982" t="s">
        <v>27</v>
      </c>
      <c r="H4982" s="4">
        <v>45721.421736111108</v>
      </c>
      <c r="I4982" t="b">
        <v>0</v>
      </c>
      <c r="J4982" t="b">
        <v>1</v>
      </c>
      <c r="K4982" t="s">
        <v>24</v>
      </c>
      <c r="L4982" t="s">
        <v>22</v>
      </c>
      <c r="M4982">
        <v>260000</v>
      </c>
      <c r="O4982" t="s">
        <v>2040</v>
      </c>
      <c r="P4982" t="s">
        <v>665</v>
      </c>
    </row>
    <row r="4983" spans="1:16" x14ac:dyDescent="0.55000000000000004">
      <c r="A4983" t="s">
        <v>2</v>
      </c>
      <c r="B4983" t="s">
        <v>8736</v>
      </c>
      <c r="C4983" t="s">
        <v>54</v>
      </c>
      <c r="D4983" t="s">
        <v>2208</v>
      </c>
      <c r="E4983" t="s">
        <v>34</v>
      </c>
      <c r="F4983" t="b">
        <v>0</v>
      </c>
      <c r="G4983" t="s">
        <v>52</v>
      </c>
      <c r="H4983" s="4">
        <v>45721.422986111109</v>
      </c>
      <c r="I4983" t="b">
        <v>0</v>
      </c>
      <c r="J4983" t="b">
        <v>1</v>
      </c>
      <c r="K4983" t="s">
        <v>24</v>
      </c>
      <c r="L4983" t="s">
        <v>22</v>
      </c>
      <c r="M4983">
        <v>165000</v>
      </c>
      <c r="O4983" t="s">
        <v>428</v>
      </c>
      <c r="P4983" t="s">
        <v>8737</v>
      </c>
    </row>
    <row r="4984" spans="1:16" x14ac:dyDescent="0.55000000000000004">
      <c r="A4984" t="s">
        <v>28</v>
      </c>
      <c r="B4984" t="s">
        <v>1830</v>
      </c>
      <c r="C4984" t="s">
        <v>903</v>
      </c>
      <c r="D4984" t="s">
        <v>3973</v>
      </c>
      <c r="E4984" t="s">
        <v>20</v>
      </c>
      <c r="F4984" t="b">
        <v>0</v>
      </c>
      <c r="G4984" t="s">
        <v>903</v>
      </c>
      <c r="H4984" s="4">
        <v>45721.426319444443</v>
      </c>
      <c r="I4984" t="b">
        <v>0</v>
      </c>
      <c r="J4984" t="b">
        <v>0</v>
      </c>
      <c r="K4984" t="s">
        <v>903</v>
      </c>
      <c r="L4984" t="s">
        <v>22</v>
      </c>
      <c r="M4984">
        <v>35000</v>
      </c>
      <c r="O4984" t="s">
        <v>8738</v>
      </c>
      <c r="P4984" t="s">
        <v>8739</v>
      </c>
    </row>
    <row r="4985" spans="1:16" x14ac:dyDescent="0.55000000000000004">
      <c r="A4985" t="s">
        <v>139</v>
      </c>
      <c r="B4985" t="s">
        <v>8740</v>
      </c>
      <c r="C4985" t="s">
        <v>203</v>
      </c>
      <c r="D4985" t="s">
        <v>3973</v>
      </c>
      <c r="E4985" t="s">
        <v>20</v>
      </c>
      <c r="F4985" t="b">
        <v>0</v>
      </c>
      <c r="G4985" t="s">
        <v>23</v>
      </c>
      <c r="H4985" s="4">
        <v>45721.434120370373</v>
      </c>
      <c r="I4985" t="b">
        <v>0</v>
      </c>
      <c r="J4985" t="b">
        <v>0</v>
      </c>
      <c r="K4985" t="s">
        <v>24</v>
      </c>
      <c r="L4985" t="s">
        <v>36</v>
      </c>
      <c r="N4985">
        <v>46.439998626708977</v>
      </c>
      <c r="O4985" t="s">
        <v>5482</v>
      </c>
      <c r="P4985" t="s">
        <v>8741</v>
      </c>
    </row>
    <row r="4986" spans="1:16" x14ac:dyDescent="0.55000000000000004">
      <c r="A4986" t="s">
        <v>139</v>
      </c>
      <c r="B4986" t="s">
        <v>5269</v>
      </c>
      <c r="C4986" t="s">
        <v>58</v>
      </c>
      <c r="D4986" t="s">
        <v>3973</v>
      </c>
      <c r="E4986" t="s">
        <v>20</v>
      </c>
      <c r="F4986" t="b">
        <v>0</v>
      </c>
      <c r="G4986" t="s">
        <v>27</v>
      </c>
      <c r="H4986" s="4">
        <v>45721.458645833343</v>
      </c>
      <c r="I4986" t="b">
        <v>0</v>
      </c>
      <c r="J4986" t="b">
        <v>1</v>
      </c>
      <c r="K4986" t="s">
        <v>24</v>
      </c>
      <c r="L4986" t="s">
        <v>36</v>
      </c>
      <c r="N4986">
        <v>55.985000610351563</v>
      </c>
      <c r="O4986" t="s">
        <v>5482</v>
      </c>
      <c r="P4986" t="s">
        <v>8597</v>
      </c>
    </row>
    <row r="4987" spans="1:16" x14ac:dyDescent="0.55000000000000004">
      <c r="A4987" t="s">
        <v>19</v>
      </c>
      <c r="B4987" t="s">
        <v>8742</v>
      </c>
      <c r="C4987" t="s">
        <v>780</v>
      </c>
      <c r="D4987" t="s">
        <v>3973</v>
      </c>
      <c r="E4987" t="s">
        <v>20</v>
      </c>
      <c r="F4987" t="b">
        <v>0</v>
      </c>
      <c r="G4987" t="s">
        <v>27</v>
      </c>
      <c r="H4987" s="4">
        <v>45721.458668981482</v>
      </c>
      <c r="I4987" t="b">
        <v>0</v>
      </c>
      <c r="J4987" t="b">
        <v>0</v>
      </c>
      <c r="K4987" t="s">
        <v>24</v>
      </c>
      <c r="L4987" t="s">
        <v>22</v>
      </c>
      <c r="M4987">
        <v>113450</v>
      </c>
      <c r="O4987" t="s">
        <v>5482</v>
      </c>
      <c r="P4987" t="s">
        <v>8743</v>
      </c>
    </row>
    <row r="4988" spans="1:16" x14ac:dyDescent="0.55000000000000004">
      <c r="A4988" t="s">
        <v>0</v>
      </c>
      <c r="B4988" t="s">
        <v>8744</v>
      </c>
      <c r="C4988" t="s">
        <v>140</v>
      </c>
      <c r="D4988" t="s">
        <v>3828</v>
      </c>
      <c r="E4988" t="s">
        <v>51</v>
      </c>
      <c r="F4988" t="b">
        <v>0</v>
      </c>
      <c r="G4988" t="s">
        <v>35</v>
      </c>
      <c r="H4988" s="4">
        <v>45721.460555555554</v>
      </c>
      <c r="I4988" t="b">
        <v>0</v>
      </c>
      <c r="J4988" t="b">
        <v>0</v>
      </c>
      <c r="K4988" t="s">
        <v>24</v>
      </c>
      <c r="L4988" t="s">
        <v>36</v>
      </c>
      <c r="N4988">
        <v>36.5</v>
      </c>
      <c r="O4988" t="s">
        <v>1018</v>
      </c>
      <c r="P4988" t="s">
        <v>671</v>
      </c>
    </row>
    <row r="4989" spans="1:16" x14ac:dyDescent="0.55000000000000004">
      <c r="A4989" t="s">
        <v>28</v>
      </c>
      <c r="B4989" t="s">
        <v>8734</v>
      </c>
      <c r="C4989" t="s">
        <v>71</v>
      </c>
      <c r="D4989" t="s">
        <v>3973</v>
      </c>
      <c r="E4989" t="s">
        <v>20</v>
      </c>
      <c r="F4989" t="b">
        <v>0</v>
      </c>
      <c r="G4989" t="s">
        <v>27</v>
      </c>
      <c r="H4989" s="4">
        <v>45721.463449074072</v>
      </c>
      <c r="I4989" t="b">
        <v>0</v>
      </c>
      <c r="J4989" t="b">
        <v>0</v>
      </c>
      <c r="K4989" t="s">
        <v>24</v>
      </c>
      <c r="L4989" t="s">
        <v>22</v>
      </c>
      <c r="M4989">
        <v>185000</v>
      </c>
      <c r="O4989" t="s">
        <v>202</v>
      </c>
      <c r="P4989" t="s">
        <v>8735</v>
      </c>
    </row>
    <row r="4990" spans="1:16" x14ac:dyDescent="0.55000000000000004">
      <c r="A4990" t="s">
        <v>2</v>
      </c>
      <c r="B4990" t="s">
        <v>660</v>
      </c>
      <c r="C4990" t="s">
        <v>1143</v>
      </c>
      <c r="D4990" t="s">
        <v>3828</v>
      </c>
      <c r="E4990" t="s">
        <v>51</v>
      </c>
      <c r="F4990" t="b">
        <v>0</v>
      </c>
      <c r="G4990" t="s">
        <v>52</v>
      </c>
      <c r="H4990" s="4">
        <v>45721.464791666673</v>
      </c>
      <c r="I4990" t="b">
        <v>1</v>
      </c>
      <c r="J4990" t="b">
        <v>0</v>
      </c>
      <c r="K4990" t="s">
        <v>24</v>
      </c>
      <c r="L4990" t="s">
        <v>36</v>
      </c>
      <c r="N4990">
        <v>45</v>
      </c>
      <c r="O4990" t="s">
        <v>8745</v>
      </c>
    </row>
    <row r="4991" spans="1:16" x14ac:dyDescent="0.55000000000000004">
      <c r="A4991" t="s">
        <v>0</v>
      </c>
      <c r="B4991" t="s">
        <v>1098</v>
      </c>
      <c r="C4991" t="s">
        <v>3276</v>
      </c>
      <c r="D4991" t="s">
        <v>4084</v>
      </c>
      <c r="E4991" t="s">
        <v>20</v>
      </c>
      <c r="F4991" t="b">
        <v>0</v>
      </c>
      <c r="G4991" t="s">
        <v>27</v>
      </c>
      <c r="H4991" s="4">
        <v>45721.500057870369</v>
      </c>
      <c r="I4991" t="b">
        <v>0</v>
      </c>
      <c r="J4991" t="b">
        <v>0</v>
      </c>
      <c r="K4991" t="s">
        <v>24</v>
      </c>
      <c r="L4991" t="s">
        <v>22</v>
      </c>
      <c r="M4991">
        <v>77100</v>
      </c>
      <c r="O4991" t="s">
        <v>1997</v>
      </c>
      <c r="P4991" t="s">
        <v>3861</v>
      </c>
    </row>
    <row r="4992" spans="1:16" x14ac:dyDescent="0.55000000000000004">
      <c r="A4992" t="s">
        <v>139</v>
      </c>
      <c r="B4992" t="s">
        <v>2126</v>
      </c>
      <c r="C4992" t="s">
        <v>122</v>
      </c>
      <c r="D4992" t="s">
        <v>3973</v>
      </c>
      <c r="E4992" t="s">
        <v>20</v>
      </c>
      <c r="F4992" t="b">
        <v>0</v>
      </c>
      <c r="G4992" t="s">
        <v>52</v>
      </c>
      <c r="H4992" s="4">
        <v>45721.502615740741</v>
      </c>
      <c r="I4992" t="b">
        <v>0</v>
      </c>
      <c r="J4992" t="b">
        <v>0</v>
      </c>
      <c r="K4992" t="s">
        <v>24</v>
      </c>
      <c r="L4992" t="s">
        <v>22</v>
      </c>
      <c r="M4992">
        <v>130000</v>
      </c>
      <c r="O4992" t="s">
        <v>482</v>
      </c>
      <c r="P4992" t="s">
        <v>8746</v>
      </c>
    </row>
    <row r="4993" spans="1:16" x14ac:dyDescent="0.55000000000000004">
      <c r="A4993" t="s">
        <v>1</v>
      </c>
      <c r="B4993" t="s">
        <v>8747</v>
      </c>
      <c r="C4993" t="s">
        <v>122</v>
      </c>
      <c r="D4993" t="s">
        <v>3973</v>
      </c>
      <c r="E4993" t="s">
        <v>20</v>
      </c>
      <c r="F4993" t="b">
        <v>0</v>
      </c>
      <c r="G4993" t="s">
        <v>52</v>
      </c>
      <c r="H4993" s="4">
        <v>45721.504641203697</v>
      </c>
      <c r="I4993" t="b">
        <v>0</v>
      </c>
      <c r="J4993" t="b">
        <v>1</v>
      </c>
      <c r="K4993" t="s">
        <v>24</v>
      </c>
      <c r="L4993" t="s">
        <v>22</v>
      </c>
      <c r="M4993">
        <v>101000</v>
      </c>
      <c r="O4993" t="s">
        <v>2768</v>
      </c>
      <c r="P4993" t="s">
        <v>8748</v>
      </c>
    </row>
    <row r="4994" spans="1:16" x14ac:dyDescent="0.55000000000000004">
      <c r="A4994" t="s">
        <v>2</v>
      </c>
      <c r="B4994" t="s">
        <v>8749</v>
      </c>
      <c r="C4994" t="s">
        <v>283</v>
      </c>
      <c r="D4994" t="s">
        <v>3973</v>
      </c>
      <c r="E4994" t="s">
        <v>20</v>
      </c>
      <c r="F4994" t="b">
        <v>0</v>
      </c>
      <c r="G4994" t="s">
        <v>27</v>
      </c>
      <c r="H4994" s="4">
        <v>45721.505115740743</v>
      </c>
      <c r="I4994" t="b">
        <v>0</v>
      </c>
      <c r="J4994" t="b">
        <v>1</v>
      </c>
      <c r="K4994" t="s">
        <v>24</v>
      </c>
      <c r="L4994" t="s">
        <v>22</v>
      </c>
      <c r="M4994">
        <v>186000</v>
      </c>
      <c r="O4994" t="s">
        <v>1773</v>
      </c>
      <c r="P4994" t="s">
        <v>8750</v>
      </c>
    </row>
    <row r="4995" spans="1:16" x14ac:dyDescent="0.55000000000000004">
      <c r="A4995" t="s">
        <v>40</v>
      </c>
      <c r="B4995" t="s">
        <v>40</v>
      </c>
      <c r="C4995" t="s">
        <v>7893</v>
      </c>
      <c r="D4995" t="s">
        <v>3828</v>
      </c>
      <c r="E4995" t="s">
        <v>105</v>
      </c>
      <c r="F4995" t="b">
        <v>0</v>
      </c>
      <c r="G4995" t="s">
        <v>41</v>
      </c>
      <c r="H4995" s="4">
        <v>45721.505266203712</v>
      </c>
      <c r="I4995" t="b">
        <v>1</v>
      </c>
      <c r="J4995" t="b">
        <v>0</v>
      </c>
      <c r="K4995" t="s">
        <v>24</v>
      </c>
      <c r="L4995" t="s">
        <v>22</v>
      </c>
      <c r="M4995">
        <v>150000</v>
      </c>
      <c r="O4995" t="s">
        <v>7842</v>
      </c>
      <c r="P4995" t="s">
        <v>8751</v>
      </c>
    </row>
    <row r="4996" spans="1:16" x14ac:dyDescent="0.55000000000000004">
      <c r="A4996" t="s">
        <v>19</v>
      </c>
      <c r="B4996" t="s">
        <v>19</v>
      </c>
      <c r="C4996" t="s">
        <v>336</v>
      </c>
      <c r="D4996" t="s">
        <v>3973</v>
      </c>
      <c r="E4996" t="s">
        <v>20</v>
      </c>
      <c r="F4996" t="b">
        <v>0</v>
      </c>
      <c r="G4996" t="s">
        <v>30</v>
      </c>
      <c r="H4996" s="4">
        <v>45721.544131944444</v>
      </c>
      <c r="I4996" t="b">
        <v>0</v>
      </c>
      <c r="J4996" t="b">
        <v>1</v>
      </c>
      <c r="K4996" t="s">
        <v>24</v>
      </c>
      <c r="L4996" t="s">
        <v>22</v>
      </c>
      <c r="M4996">
        <v>160000.578125</v>
      </c>
      <c r="O4996" t="s">
        <v>8752</v>
      </c>
      <c r="P4996" t="s">
        <v>8753</v>
      </c>
    </row>
    <row r="4997" spans="1:16" x14ac:dyDescent="0.55000000000000004">
      <c r="A4997" t="s">
        <v>139</v>
      </c>
      <c r="B4997" t="s">
        <v>8754</v>
      </c>
      <c r="C4997" t="s">
        <v>1398</v>
      </c>
      <c r="D4997" t="s">
        <v>3973</v>
      </c>
      <c r="E4997" t="s">
        <v>20</v>
      </c>
      <c r="F4997" t="b">
        <v>0</v>
      </c>
      <c r="G4997" t="s">
        <v>52</v>
      </c>
      <c r="H4997" s="4">
        <v>45721.546342592592</v>
      </c>
      <c r="I4997" t="b">
        <v>1</v>
      </c>
      <c r="J4997" t="b">
        <v>1</v>
      </c>
      <c r="K4997" t="s">
        <v>24</v>
      </c>
      <c r="L4997" t="s">
        <v>22</v>
      </c>
      <c r="M4997">
        <v>157500</v>
      </c>
      <c r="O4997" t="s">
        <v>2401</v>
      </c>
      <c r="P4997" t="s">
        <v>8755</v>
      </c>
    </row>
    <row r="4998" spans="1:16" x14ac:dyDescent="0.55000000000000004">
      <c r="A4998" t="s">
        <v>40</v>
      </c>
      <c r="B4998" t="s">
        <v>8756</v>
      </c>
      <c r="C4998" t="s">
        <v>897</v>
      </c>
      <c r="D4998" t="s">
        <v>3973</v>
      </c>
      <c r="E4998" t="s">
        <v>20</v>
      </c>
      <c r="F4998" t="b">
        <v>0</v>
      </c>
      <c r="G4998" t="s">
        <v>27</v>
      </c>
      <c r="H4998" s="4">
        <v>45721.546782407408</v>
      </c>
      <c r="I4998" t="b">
        <v>0</v>
      </c>
      <c r="J4998" t="b">
        <v>1</v>
      </c>
      <c r="K4998" t="s">
        <v>24</v>
      </c>
      <c r="L4998" t="s">
        <v>22</v>
      </c>
      <c r="M4998">
        <v>189500</v>
      </c>
      <c r="O4998" t="s">
        <v>1172</v>
      </c>
      <c r="P4998" t="s">
        <v>3002</v>
      </c>
    </row>
    <row r="4999" spans="1:16" x14ac:dyDescent="0.55000000000000004">
      <c r="A4999" t="s">
        <v>19</v>
      </c>
      <c r="B4999" t="s">
        <v>8757</v>
      </c>
      <c r="C4999" t="s">
        <v>1044</v>
      </c>
      <c r="D4999" t="s">
        <v>3973</v>
      </c>
      <c r="E4999" t="s">
        <v>20</v>
      </c>
      <c r="F4999" t="b">
        <v>0</v>
      </c>
      <c r="G4999" t="s">
        <v>52</v>
      </c>
      <c r="H4999" s="4">
        <v>45721.548344907409</v>
      </c>
      <c r="I4999" t="b">
        <v>1</v>
      </c>
      <c r="J4999" t="b">
        <v>0</v>
      </c>
      <c r="K4999" t="s">
        <v>24</v>
      </c>
      <c r="L4999" t="s">
        <v>22</v>
      </c>
      <c r="M4999">
        <v>100000</v>
      </c>
      <c r="O4999" t="s">
        <v>482</v>
      </c>
    </row>
    <row r="5000" spans="1:16" x14ac:dyDescent="0.55000000000000004">
      <c r="A5000" t="s">
        <v>1</v>
      </c>
      <c r="B5000" t="s">
        <v>8758</v>
      </c>
      <c r="C5000" t="s">
        <v>192</v>
      </c>
      <c r="D5000" t="s">
        <v>3957</v>
      </c>
      <c r="E5000" t="s">
        <v>20</v>
      </c>
      <c r="F5000" t="b">
        <v>0</v>
      </c>
      <c r="G5000" t="s">
        <v>23</v>
      </c>
      <c r="H5000" s="4">
        <v>45721.559374999997</v>
      </c>
      <c r="I5000" t="b">
        <v>0</v>
      </c>
      <c r="J5000" t="b">
        <v>0</v>
      </c>
      <c r="K5000" t="s">
        <v>24</v>
      </c>
      <c r="L5000" t="s">
        <v>36</v>
      </c>
      <c r="N5000">
        <v>41.884998321533203</v>
      </c>
      <c r="O5000" t="s">
        <v>8759</v>
      </c>
      <c r="P5000" t="s">
        <v>8760</v>
      </c>
    </row>
    <row r="5001" spans="1:16" x14ac:dyDescent="0.55000000000000004">
      <c r="A5001" t="s">
        <v>40</v>
      </c>
      <c r="B5001" t="s">
        <v>2290</v>
      </c>
      <c r="C5001" t="s">
        <v>2640</v>
      </c>
      <c r="D5001" t="s">
        <v>3957</v>
      </c>
      <c r="E5001" t="s">
        <v>20</v>
      </c>
      <c r="F5001" t="b">
        <v>0</v>
      </c>
      <c r="G5001" t="s">
        <v>2641</v>
      </c>
      <c r="H5001" s="4">
        <v>45721.568796296298</v>
      </c>
      <c r="I5001" t="b">
        <v>0</v>
      </c>
      <c r="J5001" t="b">
        <v>0</v>
      </c>
      <c r="K5001" t="s">
        <v>2641</v>
      </c>
      <c r="L5001" t="s">
        <v>36</v>
      </c>
      <c r="N5001">
        <v>46.550003051757813</v>
      </c>
      <c r="O5001" t="s">
        <v>2113</v>
      </c>
      <c r="P5001" t="s">
        <v>8761</v>
      </c>
    </row>
    <row r="5002" spans="1:16" x14ac:dyDescent="0.55000000000000004">
      <c r="A5002" t="s">
        <v>1</v>
      </c>
      <c r="B5002" t="s">
        <v>246</v>
      </c>
      <c r="C5002" t="s">
        <v>372</v>
      </c>
      <c r="D5002" t="s">
        <v>3957</v>
      </c>
      <c r="E5002" t="s">
        <v>105</v>
      </c>
      <c r="F5002" t="b">
        <v>0</v>
      </c>
      <c r="G5002" t="s">
        <v>27</v>
      </c>
      <c r="H5002" s="4">
        <v>45721.586053240739</v>
      </c>
      <c r="I5002" t="b">
        <v>0</v>
      </c>
      <c r="J5002" t="b">
        <v>0</v>
      </c>
      <c r="K5002" t="s">
        <v>24</v>
      </c>
      <c r="L5002" t="s">
        <v>36</v>
      </c>
      <c r="N5002">
        <v>40</v>
      </c>
      <c r="O5002" t="s">
        <v>6089</v>
      </c>
    </row>
    <row r="5003" spans="1:16" x14ac:dyDescent="0.55000000000000004">
      <c r="A5003" t="s">
        <v>19</v>
      </c>
      <c r="B5003" t="s">
        <v>8762</v>
      </c>
      <c r="C5003" t="s">
        <v>8763</v>
      </c>
      <c r="D5003" t="s">
        <v>3957</v>
      </c>
      <c r="E5003" t="s">
        <v>20</v>
      </c>
      <c r="F5003" t="b">
        <v>0</v>
      </c>
      <c r="G5003" t="s">
        <v>27</v>
      </c>
      <c r="H5003" s="4">
        <v>45721.586099537039</v>
      </c>
      <c r="I5003" t="b">
        <v>0</v>
      </c>
      <c r="J5003" t="b">
        <v>1</v>
      </c>
      <c r="K5003" t="s">
        <v>24</v>
      </c>
      <c r="L5003" t="s">
        <v>36</v>
      </c>
      <c r="N5003">
        <v>49.895000457763672</v>
      </c>
      <c r="O5003" t="s">
        <v>2112</v>
      </c>
      <c r="P5003" t="s">
        <v>1750</v>
      </c>
    </row>
    <row r="5004" spans="1:16" x14ac:dyDescent="0.55000000000000004">
      <c r="A5004" t="s">
        <v>1</v>
      </c>
      <c r="B5004" t="s">
        <v>8764</v>
      </c>
      <c r="C5004" t="s">
        <v>453</v>
      </c>
      <c r="D5004" t="s">
        <v>3957</v>
      </c>
      <c r="E5004" t="s">
        <v>34</v>
      </c>
      <c r="F5004" t="b">
        <v>0</v>
      </c>
      <c r="G5004" t="s">
        <v>27</v>
      </c>
      <c r="H5004" s="4">
        <v>45721.586122685178</v>
      </c>
      <c r="I5004" t="b">
        <v>0</v>
      </c>
      <c r="J5004" t="b">
        <v>0</v>
      </c>
      <c r="K5004" t="s">
        <v>24</v>
      </c>
      <c r="L5004" t="s">
        <v>36</v>
      </c>
      <c r="N5004">
        <v>51.239997863769531</v>
      </c>
      <c r="O5004" t="s">
        <v>349</v>
      </c>
      <c r="P5004" t="s">
        <v>8765</v>
      </c>
    </row>
    <row r="5005" spans="1:16" x14ac:dyDescent="0.55000000000000004">
      <c r="A5005" t="s">
        <v>1</v>
      </c>
      <c r="B5005" t="s">
        <v>8766</v>
      </c>
      <c r="C5005" t="s">
        <v>749</v>
      </c>
      <c r="D5005" t="s">
        <v>3957</v>
      </c>
      <c r="E5005" t="s">
        <v>20</v>
      </c>
      <c r="F5005" t="b">
        <v>0</v>
      </c>
      <c r="G5005" t="s">
        <v>30</v>
      </c>
      <c r="H5005" s="4">
        <v>45721.587847222218</v>
      </c>
      <c r="I5005" t="b">
        <v>0</v>
      </c>
      <c r="J5005" t="b">
        <v>1</v>
      </c>
      <c r="K5005" t="s">
        <v>24</v>
      </c>
      <c r="L5005" t="s">
        <v>36</v>
      </c>
      <c r="N5005">
        <v>38.904998779296882</v>
      </c>
      <c r="O5005" t="s">
        <v>8767</v>
      </c>
      <c r="P5005" t="s">
        <v>8768</v>
      </c>
    </row>
    <row r="5006" spans="1:16" x14ac:dyDescent="0.55000000000000004">
      <c r="A5006" t="s">
        <v>2</v>
      </c>
      <c r="B5006" t="s">
        <v>170</v>
      </c>
      <c r="C5006" t="s">
        <v>829</v>
      </c>
      <c r="D5006" t="s">
        <v>3957</v>
      </c>
      <c r="E5006" t="s">
        <v>20</v>
      </c>
      <c r="F5006" t="b">
        <v>0</v>
      </c>
      <c r="G5006" t="s">
        <v>27</v>
      </c>
      <c r="H5006" s="4">
        <v>45721.588067129633</v>
      </c>
      <c r="I5006" t="b">
        <v>0</v>
      </c>
      <c r="J5006" t="b">
        <v>1</v>
      </c>
      <c r="K5006" t="s">
        <v>24</v>
      </c>
      <c r="L5006" t="s">
        <v>36</v>
      </c>
      <c r="N5006">
        <v>54.985000610351563</v>
      </c>
      <c r="O5006" t="s">
        <v>254</v>
      </c>
      <c r="P5006" t="s">
        <v>8769</v>
      </c>
    </row>
    <row r="5007" spans="1:16" x14ac:dyDescent="0.55000000000000004">
      <c r="A5007" t="s">
        <v>40</v>
      </c>
      <c r="B5007" t="s">
        <v>8770</v>
      </c>
      <c r="C5007" t="s">
        <v>591</v>
      </c>
      <c r="D5007" t="s">
        <v>131</v>
      </c>
      <c r="F5007" t="b">
        <v>0</v>
      </c>
      <c r="G5007" t="s">
        <v>27</v>
      </c>
      <c r="H5007" s="4">
        <v>45721.588113425933</v>
      </c>
      <c r="I5007" t="b">
        <v>1</v>
      </c>
      <c r="J5007" t="b">
        <v>0</v>
      </c>
      <c r="K5007" t="s">
        <v>24</v>
      </c>
      <c r="L5007" t="s">
        <v>36</v>
      </c>
      <c r="N5007">
        <v>75</v>
      </c>
      <c r="O5007" t="s">
        <v>131</v>
      </c>
      <c r="P5007" t="s">
        <v>8771</v>
      </c>
    </row>
    <row r="5008" spans="1:16" x14ac:dyDescent="0.55000000000000004">
      <c r="A5008" t="s">
        <v>2</v>
      </c>
      <c r="B5008" t="s">
        <v>307</v>
      </c>
      <c r="C5008" t="s">
        <v>8772</v>
      </c>
      <c r="D5008" t="s">
        <v>3957</v>
      </c>
      <c r="E5008" t="s">
        <v>20</v>
      </c>
      <c r="F5008" t="b">
        <v>0</v>
      </c>
      <c r="G5008" t="s">
        <v>27</v>
      </c>
      <c r="H5008" s="4">
        <v>45721.588206018518</v>
      </c>
      <c r="I5008" t="b">
        <v>0</v>
      </c>
      <c r="J5008" t="b">
        <v>1</v>
      </c>
      <c r="K5008" t="s">
        <v>24</v>
      </c>
      <c r="L5008" t="s">
        <v>36</v>
      </c>
      <c r="N5008">
        <v>45.745002746582031</v>
      </c>
      <c r="O5008" t="s">
        <v>8773</v>
      </c>
      <c r="P5008" t="s">
        <v>8774</v>
      </c>
    </row>
    <row r="5009" spans="1:16" x14ac:dyDescent="0.55000000000000004">
      <c r="A5009" t="s">
        <v>28</v>
      </c>
      <c r="B5009" t="s">
        <v>8775</v>
      </c>
      <c r="C5009" t="s">
        <v>864</v>
      </c>
      <c r="D5009" t="s">
        <v>3973</v>
      </c>
      <c r="E5009" t="s">
        <v>20</v>
      </c>
      <c r="F5009" t="b">
        <v>0</v>
      </c>
      <c r="G5009" t="s">
        <v>35</v>
      </c>
      <c r="H5009" s="4">
        <v>45721.589039351849</v>
      </c>
      <c r="I5009" t="b">
        <v>0</v>
      </c>
      <c r="J5009" t="b">
        <v>1</v>
      </c>
      <c r="K5009" t="s">
        <v>24</v>
      </c>
      <c r="L5009" t="s">
        <v>22</v>
      </c>
      <c r="M5009">
        <v>200000</v>
      </c>
      <c r="O5009" t="s">
        <v>1906</v>
      </c>
      <c r="P5009" t="s">
        <v>8776</v>
      </c>
    </row>
    <row r="5010" spans="1:16" x14ac:dyDescent="0.55000000000000004">
      <c r="A5010" t="s">
        <v>40</v>
      </c>
      <c r="B5010" t="s">
        <v>8777</v>
      </c>
      <c r="C5010" t="s">
        <v>118</v>
      </c>
      <c r="D5010" t="s">
        <v>3957</v>
      </c>
      <c r="E5010" t="s">
        <v>20</v>
      </c>
      <c r="F5010" t="b">
        <v>0</v>
      </c>
      <c r="G5010" t="s">
        <v>35</v>
      </c>
      <c r="H5010" s="4">
        <v>45721.589085648149</v>
      </c>
      <c r="I5010" t="b">
        <v>0</v>
      </c>
      <c r="J5010" t="b">
        <v>0</v>
      </c>
      <c r="K5010" t="s">
        <v>24</v>
      </c>
      <c r="L5010" t="s">
        <v>36</v>
      </c>
      <c r="N5010">
        <v>48.400001525878913</v>
      </c>
      <c r="O5010" t="s">
        <v>563</v>
      </c>
      <c r="P5010" t="s">
        <v>3641</v>
      </c>
    </row>
    <row r="5011" spans="1:16" x14ac:dyDescent="0.55000000000000004">
      <c r="A5011" t="s">
        <v>0</v>
      </c>
      <c r="B5011" t="s">
        <v>8778</v>
      </c>
      <c r="C5011" t="s">
        <v>192</v>
      </c>
      <c r="D5011" t="s">
        <v>3957</v>
      </c>
      <c r="E5011" t="s">
        <v>20</v>
      </c>
      <c r="F5011" t="b">
        <v>0</v>
      </c>
      <c r="G5011" t="s">
        <v>23</v>
      </c>
      <c r="H5011" s="4">
        <v>45721.600729166668</v>
      </c>
      <c r="I5011" t="b">
        <v>0</v>
      </c>
      <c r="J5011" t="b">
        <v>0</v>
      </c>
      <c r="K5011" t="s">
        <v>24</v>
      </c>
      <c r="L5011" t="s">
        <v>36</v>
      </c>
      <c r="N5011">
        <v>22.694999694824219</v>
      </c>
      <c r="O5011" t="s">
        <v>2874</v>
      </c>
      <c r="P5011" t="s">
        <v>280</v>
      </c>
    </row>
    <row r="5012" spans="1:16" x14ac:dyDescent="0.55000000000000004">
      <c r="A5012" t="s">
        <v>19</v>
      </c>
      <c r="B5012" t="s">
        <v>19</v>
      </c>
      <c r="C5012" t="s">
        <v>278</v>
      </c>
      <c r="D5012" t="s">
        <v>3973</v>
      </c>
      <c r="E5012" t="s">
        <v>20</v>
      </c>
      <c r="F5012" t="b">
        <v>0</v>
      </c>
      <c r="G5012" t="s">
        <v>23</v>
      </c>
      <c r="H5012" s="4">
        <v>45721.600810185177</v>
      </c>
      <c r="I5012" t="b">
        <v>0</v>
      </c>
      <c r="J5012" t="b">
        <v>0</v>
      </c>
      <c r="K5012" t="s">
        <v>24</v>
      </c>
      <c r="L5012" t="s">
        <v>22</v>
      </c>
      <c r="M5012">
        <v>145403.5</v>
      </c>
      <c r="O5012" t="s">
        <v>8779</v>
      </c>
      <c r="P5012" t="s">
        <v>8780</v>
      </c>
    </row>
    <row r="5013" spans="1:16" x14ac:dyDescent="0.55000000000000004">
      <c r="A5013" t="s">
        <v>0</v>
      </c>
      <c r="B5013" t="s">
        <v>8781</v>
      </c>
      <c r="C5013" t="s">
        <v>8782</v>
      </c>
      <c r="D5013" t="s">
        <v>3828</v>
      </c>
      <c r="E5013" t="s">
        <v>20</v>
      </c>
      <c r="F5013" t="b">
        <v>0</v>
      </c>
      <c r="G5013" t="s">
        <v>27</v>
      </c>
      <c r="H5013" s="4">
        <v>45721.625081018523</v>
      </c>
      <c r="I5013" t="b">
        <v>0</v>
      </c>
      <c r="J5013" t="b">
        <v>1</v>
      </c>
      <c r="K5013" t="s">
        <v>24</v>
      </c>
      <c r="L5013" t="s">
        <v>22</v>
      </c>
      <c r="M5013">
        <v>56500</v>
      </c>
      <c r="O5013" t="s">
        <v>8783</v>
      </c>
      <c r="P5013" t="s">
        <v>1750</v>
      </c>
    </row>
    <row r="5014" spans="1:16" x14ac:dyDescent="0.55000000000000004">
      <c r="A5014" t="s">
        <v>0</v>
      </c>
      <c r="B5014" t="s">
        <v>8784</v>
      </c>
      <c r="C5014" t="s">
        <v>7052</v>
      </c>
      <c r="D5014" t="s">
        <v>3973</v>
      </c>
      <c r="E5014" t="s">
        <v>20</v>
      </c>
      <c r="F5014" t="b">
        <v>0</v>
      </c>
      <c r="G5014" t="s">
        <v>27</v>
      </c>
      <c r="H5014" s="4">
        <v>45721.625185185178</v>
      </c>
      <c r="I5014" t="b">
        <v>0</v>
      </c>
      <c r="J5014" t="b">
        <v>0</v>
      </c>
      <c r="K5014" t="s">
        <v>24</v>
      </c>
      <c r="L5014" t="s">
        <v>36</v>
      </c>
      <c r="N5014">
        <v>64.5</v>
      </c>
      <c r="O5014" t="s">
        <v>74</v>
      </c>
      <c r="P5014" t="s">
        <v>119</v>
      </c>
    </row>
    <row r="5015" spans="1:16" x14ac:dyDescent="0.55000000000000004">
      <c r="A5015" t="s">
        <v>25</v>
      </c>
      <c r="B5015" t="s">
        <v>25</v>
      </c>
      <c r="C5015" t="s">
        <v>1573</v>
      </c>
      <c r="D5015" t="s">
        <v>3973</v>
      </c>
      <c r="E5015" t="s">
        <v>51</v>
      </c>
      <c r="F5015" t="b">
        <v>0</v>
      </c>
      <c r="G5015" t="s">
        <v>52</v>
      </c>
      <c r="H5015" s="4">
        <v>45721.627557870372</v>
      </c>
      <c r="I5015" t="b">
        <v>1</v>
      </c>
      <c r="J5015" t="b">
        <v>1</v>
      </c>
      <c r="K5015" t="s">
        <v>24</v>
      </c>
      <c r="L5015" t="s">
        <v>36</v>
      </c>
      <c r="N5015">
        <v>55</v>
      </c>
      <c r="O5015" t="s">
        <v>3933</v>
      </c>
      <c r="P5015" t="s">
        <v>2483</v>
      </c>
    </row>
    <row r="5016" spans="1:16" x14ac:dyDescent="0.55000000000000004">
      <c r="A5016" t="s">
        <v>1</v>
      </c>
      <c r="B5016" t="s">
        <v>8322</v>
      </c>
      <c r="C5016" t="s">
        <v>322</v>
      </c>
      <c r="D5016" t="s">
        <v>3973</v>
      </c>
      <c r="E5016" t="s">
        <v>20</v>
      </c>
      <c r="F5016" t="b">
        <v>0</v>
      </c>
      <c r="G5016" t="s">
        <v>41</v>
      </c>
      <c r="H5016" s="4">
        <v>45721.627893518518</v>
      </c>
      <c r="I5016" t="b">
        <v>0</v>
      </c>
      <c r="J5016" t="b">
        <v>1</v>
      </c>
      <c r="K5016" t="s">
        <v>24</v>
      </c>
      <c r="L5016" t="s">
        <v>22</v>
      </c>
      <c r="M5016">
        <v>169500</v>
      </c>
      <c r="O5016" t="s">
        <v>1172</v>
      </c>
      <c r="P5016" t="s">
        <v>8323</v>
      </c>
    </row>
    <row r="5017" spans="1:16" x14ac:dyDescent="0.55000000000000004">
      <c r="A5017" t="s">
        <v>0</v>
      </c>
      <c r="B5017" t="s">
        <v>8785</v>
      </c>
      <c r="C5017" t="s">
        <v>158</v>
      </c>
      <c r="D5017" t="s">
        <v>4035</v>
      </c>
      <c r="E5017" t="s">
        <v>20</v>
      </c>
      <c r="F5017" t="b">
        <v>0</v>
      </c>
      <c r="G5017" t="s">
        <v>158</v>
      </c>
      <c r="H5017" s="4">
        <v>45721.632268518522</v>
      </c>
      <c r="I5017" t="b">
        <v>0</v>
      </c>
      <c r="J5017" t="b">
        <v>0</v>
      </c>
      <c r="K5017" t="s">
        <v>158</v>
      </c>
      <c r="L5017" t="s">
        <v>22</v>
      </c>
      <c r="M5017">
        <v>42847.5</v>
      </c>
      <c r="O5017" t="s">
        <v>2730</v>
      </c>
      <c r="P5017" t="s">
        <v>521</v>
      </c>
    </row>
    <row r="5018" spans="1:16" x14ac:dyDescent="0.55000000000000004">
      <c r="A5018" t="s">
        <v>0</v>
      </c>
      <c r="B5018" t="s">
        <v>8786</v>
      </c>
      <c r="C5018" t="s">
        <v>1099</v>
      </c>
      <c r="D5018" t="s">
        <v>3600</v>
      </c>
      <c r="E5018" t="s">
        <v>51</v>
      </c>
      <c r="F5018" t="b">
        <v>0</v>
      </c>
      <c r="G5018" t="s">
        <v>27</v>
      </c>
      <c r="H5018" s="4">
        <v>45721.666724537034</v>
      </c>
      <c r="I5018" t="b">
        <v>1</v>
      </c>
      <c r="J5018" t="b">
        <v>0</v>
      </c>
      <c r="K5018" t="s">
        <v>24</v>
      </c>
      <c r="L5018" t="s">
        <v>36</v>
      </c>
      <c r="N5018">
        <v>60</v>
      </c>
      <c r="O5018" t="s">
        <v>8787</v>
      </c>
      <c r="P5018" t="s">
        <v>119</v>
      </c>
    </row>
    <row r="5019" spans="1:16" x14ac:dyDescent="0.55000000000000004">
      <c r="A5019" t="s">
        <v>28</v>
      </c>
      <c r="B5019" t="s">
        <v>8788</v>
      </c>
      <c r="C5019" t="s">
        <v>82</v>
      </c>
      <c r="D5019" t="s">
        <v>3973</v>
      </c>
      <c r="E5019" t="s">
        <v>20</v>
      </c>
      <c r="F5019" t="b">
        <v>0</v>
      </c>
      <c r="G5019" t="s">
        <v>27</v>
      </c>
      <c r="H5019" s="4">
        <v>45721.669386574067</v>
      </c>
      <c r="I5019" t="b">
        <v>0</v>
      </c>
      <c r="J5019" t="b">
        <v>1</v>
      </c>
      <c r="K5019" t="s">
        <v>24</v>
      </c>
      <c r="L5019" t="s">
        <v>22</v>
      </c>
      <c r="M5019">
        <v>203260</v>
      </c>
      <c r="O5019" t="s">
        <v>3423</v>
      </c>
      <c r="P5019" t="s">
        <v>8789</v>
      </c>
    </row>
    <row r="5020" spans="1:16" x14ac:dyDescent="0.55000000000000004">
      <c r="A5020" t="s">
        <v>0</v>
      </c>
      <c r="B5020" t="s">
        <v>8790</v>
      </c>
      <c r="C5020" t="s">
        <v>151</v>
      </c>
      <c r="D5020" t="s">
        <v>3973</v>
      </c>
      <c r="E5020" t="s">
        <v>20</v>
      </c>
      <c r="F5020" t="b">
        <v>0</v>
      </c>
      <c r="G5020" t="s">
        <v>30</v>
      </c>
      <c r="H5020" s="4">
        <v>45721.671180555553</v>
      </c>
      <c r="I5020" t="b">
        <v>0</v>
      </c>
      <c r="J5020" t="b">
        <v>1</v>
      </c>
      <c r="K5020" t="s">
        <v>24</v>
      </c>
      <c r="L5020" t="s">
        <v>22</v>
      </c>
      <c r="M5020">
        <v>55000</v>
      </c>
      <c r="O5020" t="s">
        <v>8791</v>
      </c>
      <c r="P5020" t="s">
        <v>1594</v>
      </c>
    </row>
    <row r="5021" spans="1:16" x14ac:dyDescent="0.55000000000000004">
      <c r="A5021" t="s">
        <v>2</v>
      </c>
      <c r="B5021" t="s">
        <v>8792</v>
      </c>
      <c r="C5021" t="s">
        <v>1164</v>
      </c>
      <c r="D5021" t="s">
        <v>3957</v>
      </c>
      <c r="E5021" t="s">
        <v>34</v>
      </c>
      <c r="F5021" t="b">
        <v>0</v>
      </c>
      <c r="G5021" t="s">
        <v>27</v>
      </c>
      <c r="H5021" s="4">
        <v>45721.671701388892</v>
      </c>
      <c r="I5021" t="b">
        <v>0</v>
      </c>
      <c r="J5021" t="b">
        <v>0</v>
      </c>
      <c r="K5021" t="s">
        <v>24</v>
      </c>
      <c r="L5021" t="s">
        <v>36</v>
      </c>
      <c r="N5021">
        <v>52.779998779296882</v>
      </c>
      <c r="O5021" t="s">
        <v>5149</v>
      </c>
    </row>
    <row r="5022" spans="1:16" x14ac:dyDescent="0.55000000000000004">
      <c r="A5022" t="s">
        <v>2</v>
      </c>
      <c r="B5022" t="s">
        <v>195</v>
      </c>
      <c r="C5022" t="s">
        <v>509</v>
      </c>
      <c r="D5022" t="s">
        <v>131</v>
      </c>
      <c r="F5022" t="b">
        <v>0</v>
      </c>
      <c r="G5022" t="s">
        <v>41</v>
      </c>
      <c r="H5022" s="4">
        <v>45721.671898148154</v>
      </c>
      <c r="I5022" t="b">
        <v>1</v>
      </c>
      <c r="J5022" t="b">
        <v>0</v>
      </c>
      <c r="K5022" t="s">
        <v>24</v>
      </c>
      <c r="L5022" t="s">
        <v>36</v>
      </c>
      <c r="N5022">
        <v>51.5</v>
      </c>
      <c r="O5022" t="s">
        <v>131</v>
      </c>
      <c r="P5022" t="s">
        <v>8793</v>
      </c>
    </row>
    <row r="5023" spans="1:16" x14ac:dyDescent="0.55000000000000004">
      <c r="A5023" t="s">
        <v>2</v>
      </c>
      <c r="B5023" t="s">
        <v>8794</v>
      </c>
      <c r="C5023" t="s">
        <v>801</v>
      </c>
      <c r="D5023" t="s">
        <v>4328</v>
      </c>
      <c r="E5023" t="s">
        <v>51</v>
      </c>
      <c r="F5023" t="b">
        <v>0</v>
      </c>
      <c r="G5023" t="s">
        <v>30</v>
      </c>
      <c r="H5023" s="4">
        <v>45721.67260416667</v>
      </c>
      <c r="I5023" t="b">
        <v>0</v>
      </c>
      <c r="J5023" t="b">
        <v>0</v>
      </c>
      <c r="K5023" t="s">
        <v>24</v>
      </c>
      <c r="L5023" t="s">
        <v>36</v>
      </c>
      <c r="N5023">
        <v>65</v>
      </c>
      <c r="O5023" t="s">
        <v>8795</v>
      </c>
      <c r="P5023" t="s">
        <v>8796</v>
      </c>
    </row>
    <row r="5024" spans="1:16" x14ac:dyDescent="0.55000000000000004">
      <c r="A5024" t="s">
        <v>0</v>
      </c>
      <c r="B5024" t="s">
        <v>8797</v>
      </c>
      <c r="C5024" t="s">
        <v>334</v>
      </c>
      <c r="D5024" t="s">
        <v>3828</v>
      </c>
      <c r="E5024" t="s">
        <v>219</v>
      </c>
      <c r="F5024" t="b">
        <v>0</v>
      </c>
      <c r="G5024" t="s">
        <v>27</v>
      </c>
      <c r="H5024" s="4">
        <v>45721.708472222221</v>
      </c>
      <c r="I5024" t="b">
        <v>0</v>
      </c>
      <c r="J5024" t="b">
        <v>0</v>
      </c>
      <c r="K5024" t="s">
        <v>24</v>
      </c>
      <c r="L5024" t="s">
        <v>36</v>
      </c>
      <c r="N5024">
        <v>82</v>
      </c>
      <c r="O5024" t="s">
        <v>8798</v>
      </c>
      <c r="P5024" t="s">
        <v>2174</v>
      </c>
    </row>
    <row r="5025" spans="1:16" x14ac:dyDescent="0.55000000000000004">
      <c r="A5025" t="s">
        <v>1</v>
      </c>
      <c r="B5025" t="s">
        <v>8799</v>
      </c>
      <c r="C5025" t="s">
        <v>2842</v>
      </c>
      <c r="D5025" t="s">
        <v>3973</v>
      </c>
      <c r="E5025" t="s">
        <v>51</v>
      </c>
      <c r="F5025" t="b">
        <v>0</v>
      </c>
      <c r="G5025" t="s">
        <v>52</v>
      </c>
      <c r="H5025" s="4">
        <v>45721.7109375</v>
      </c>
      <c r="I5025" t="b">
        <v>0</v>
      </c>
      <c r="J5025" t="b">
        <v>1</v>
      </c>
      <c r="K5025" t="s">
        <v>24</v>
      </c>
      <c r="L5025" t="s">
        <v>36</v>
      </c>
      <c r="N5025">
        <v>37.255001068115227</v>
      </c>
      <c r="O5025" t="s">
        <v>1051</v>
      </c>
      <c r="P5025" t="s">
        <v>448</v>
      </c>
    </row>
    <row r="5026" spans="1:16" x14ac:dyDescent="0.55000000000000004">
      <c r="A5026" t="s">
        <v>139</v>
      </c>
      <c r="B5026" t="s">
        <v>8800</v>
      </c>
      <c r="C5026" t="s">
        <v>268</v>
      </c>
      <c r="D5026" t="s">
        <v>3973</v>
      </c>
      <c r="E5026" t="s">
        <v>51</v>
      </c>
      <c r="F5026" t="b">
        <v>0</v>
      </c>
      <c r="G5026" t="s">
        <v>52</v>
      </c>
      <c r="H5026" s="4">
        <v>45721.710972222223</v>
      </c>
      <c r="I5026" t="b">
        <v>0</v>
      </c>
      <c r="J5026" t="b">
        <v>1</v>
      </c>
      <c r="K5026" t="s">
        <v>24</v>
      </c>
      <c r="L5026" t="s">
        <v>36</v>
      </c>
      <c r="N5026">
        <v>20.89999961853027</v>
      </c>
      <c r="O5026" t="s">
        <v>2016</v>
      </c>
      <c r="P5026" t="s">
        <v>8801</v>
      </c>
    </row>
    <row r="5027" spans="1:16" x14ac:dyDescent="0.55000000000000004">
      <c r="A5027" t="s">
        <v>2</v>
      </c>
      <c r="B5027" t="s">
        <v>307</v>
      </c>
      <c r="C5027" t="s">
        <v>559</v>
      </c>
      <c r="D5027" t="s">
        <v>3828</v>
      </c>
      <c r="E5027" t="s">
        <v>20</v>
      </c>
      <c r="F5027" t="b">
        <v>0</v>
      </c>
      <c r="G5027" t="s">
        <v>27</v>
      </c>
      <c r="H5027" s="4">
        <v>45721.713078703702</v>
      </c>
      <c r="I5027" t="b">
        <v>1</v>
      </c>
      <c r="J5027" t="b">
        <v>1</v>
      </c>
      <c r="K5027" t="s">
        <v>24</v>
      </c>
      <c r="L5027" t="s">
        <v>22</v>
      </c>
      <c r="M5027">
        <v>145000</v>
      </c>
      <c r="O5027" t="s">
        <v>8802</v>
      </c>
      <c r="P5027" t="s">
        <v>8803</v>
      </c>
    </row>
    <row r="5028" spans="1:16" x14ac:dyDescent="0.55000000000000004">
      <c r="A5028" t="s">
        <v>2</v>
      </c>
      <c r="B5028" t="s">
        <v>2</v>
      </c>
      <c r="C5028" t="s">
        <v>431</v>
      </c>
      <c r="D5028" t="s">
        <v>3828</v>
      </c>
      <c r="E5028" t="s">
        <v>20</v>
      </c>
      <c r="F5028" t="b">
        <v>0</v>
      </c>
      <c r="G5028" t="s">
        <v>41</v>
      </c>
      <c r="H5028" s="4">
        <v>45721.713622685187</v>
      </c>
      <c r="I5028" t="b">
        <v>0</v>
      </c>
      <c r="J5028" t="b">
        <v>0</v>
      </c>
      <c r="K5028" t="s">
        <v>24</v>
      </c>
      <c r="L5028" t="s">
        <v>22</v>
      </c>
      <c r="M5028">
        <v>105000</v>
      </c>
      <c r="O5028" t="s">
        <v>8804</v>
      </c>
      <c r="P5028" t="s">
        <v>8805</v>
      </c>
    </row>
    <row r="5029" spans="1:16" x14ac:dyDescent="0.55000000000000004">
      <c r="A5029" t="s">
        <v>0</v>
      </c>
      <c r="B5029" t="s">
        <v>3561</v>
      </c>
      <c r="C5029" t="s">
        <v>3787</v>
      </c>
      <c r="D5029" t="s">
        <v>3828</v>
      </c>
      <c r="E5029" t="s">
        <v>20</v>
      </c>
      <c r="F5029" t="b">
        <v>0</v>
      </c>
      <c r="G5029" t="s">
        <v>23</v>
      </c>
      <c r="H5029" s="4">
        <v>45721.725763888891</v>
      </c>
      <c r="I5029" t="b">
        <v>0</v>
      </c>
      <c r="J5029" t="b">
        <v>0</v>
      </c>
      <c r="K5029" t="s">
        <v>24</v>
      </c>
      <c r="L5029" t="s">
        <v>22</v>
      </c>
      <c r="M5029">
        <v>85000</v>
      </c>
      <c r="O5029" t="s">
        <v>398</v>
      </c>
      <c r="P5029" t="s">
        <v>8806</v>
      </c>
    </row>
    <row r="5030" spans="1:16" x14ac:dyDescent="0.55000000000000004">
      <c r="A5030" t="s">
        <v>0</v>
      </c>
      <c r="B5030" t="s">
        <v>8807</v>
      </c>
      <c r="C5030" t="s">
        <v>39</v>
      </c>
      <c r="D5030" t="s">
        <v>3828</v>
      </c>
      <c r="E5030" t="s">
        <v>20</v>
      </c>
      <c r="F5030" t="b">
        <v>1</v>
      </c>
      <c r="G5030" t="s">
        <v>1247</v>
      </c>
      <c r="H5030" s="4">
        <v>45721.734189814822</v>
      </c>
      <c r="I5030" t="b">
        <v>0</v>
      </c>
      <c r="J5030" t="b">
        <v>0</v>
      </c>
      <c r="K5030" t="s">
        <v>1247</v>
      </c>
      <c r="L5030" t="s">
        <v>22</v>
      </c>
      <c r="M5030">
        <v>80000</v>
      </c>
      <c r="O5030" t="s">
        <v>8808</v>
      </c>
      <c r="P5030" t="s">
        <v>8809</v>
      </c>
    </row>
    <row r="5031" spans="1:16" x14ac:dyDescent="0.55000000000000004">
      <c r="A5031" t="s">
        <v>2</v>
      </c>
      <c r="B5031" t="s">
        <v>8810</v>
      </c>
      <c r="C5031" t="s">
        <v>2305</v>
      </c>
      <c r="D5031" t="s">
        <v>3973</v>
      </c>
      <c r="E5031" t="s">
        <v>51</v>
      </c>
      <c r="F5031" t="b">
        <v>0</v>
      </c>
      <c r="G5031" t="s">
        <v>27</v>
      </c>
      <c r="H5031" s="4">
        <v>45721.750081018523</v>
      </c>
      <c r="I5031" t="b">
        <v>0</v>
      </c>
      <c r="J5031" t="b">
        <v>0</v>
      </c>
      <c r="K5031" t="s">
        <v>24</v>
      </c>
      <c r="L5031" t="s">
        <v>36</v>
      </c>
      <c r="N5031">
        <v>54</v>
      </c>
      <c r="O5031" t="s">
        <v>669</v>
      </c>
      <c r="P5031" t="s">
        <v>8811</v>
      </c>
    </row>
    <row r="5032" spans="1:16" x14ac:dyDescent="0.55000000000000004">
      <c r="A5032" t="s">
        <v>0</v>
      </c>
      <c r="B5032" t="s">
        <v>8812</v>
      </c>
      <c r="C5032" t="s">
        <v>322</v>
      </c>
      <c r="D5032" t="s">
        <v>3828</v>
      </c>
      <c r="E5032" t="s">
        <v>51</v>
      </c>
      <c r="F5032" t="b">
        <v>0</v>
      </c>
      <c r="G5032" t="s">
        <v>41</v>
      </c>
      <c r="H5032" s="4">
        <v>45721.750393518523</v>
      </c>
      <c r="I5032" t="b">
        <v>0</v>
      </c>
      <c r="J5032" t="b">
        <v>1</v>
      </c>
      <c r="K5032" t="s">
        <v>24</v>
      </c>
      <c r="L5032" t="s">
        <v>36</v>
      </c>
      <c r="N5032">
        <v>65</v>
      </c>
      <c r="O5032" t="s">
        <v>3717</v>
      </c>
      <c r="P5032" t="s">
        <v>8813</v>
      </c>
    </row>
    <row r="5033" spans="1:16" x14ac:dyDescent="0.55000000000000004">
      <c r="A5033" t="s">
        <v>0</v>
      </c>
      <c r="B5033" t="s">
        <v>8814</v>
      </c>
      <c r="C5033" t="s">
        <v>143</v>
      </c>
      <c r="D5033" t="s">
        <v>3973</v>
      </c>
      <c r="E5033" t="s">
        <v>51</v>
      </c>
      <c r="F5033" t="b">
        <v>0</v>
      </c>
      <c r="G5033" t="s">
        <v>35</v>
      </c>
      <c r="H5033" s="4">
        <v>45721.752129629633</v>
      </c>
      <c r="I5033" t="b">
        <v>0</v>
      </c>
      <c r="J5033" t="b">
        <v>0</v>
      </c>
      <c r="K5033" t="s">
        <v>24</v>
      </c>
      <c r="L5033" t="s">
        <v>36</v>
      </c>
      <c r="N5033">
        <v>37</v>
      </c>
      <c r="O5033" t="s">
        <v>729</v>
      </c>
      <c r="P5033" t="s">
        <v>1711</v>
      </c>
    </row>
    <row r="5034" spans="1:16" x14ac:dyDescent="0.55000000000000004">
      <c r="A5034" t="s">
        <v>0</v>
      </c>
      <c r="B5034" t="s">
        <v>8815</v>
      </c>
      <c r="C5034" t="s">
        <v>179</v>
      </c>
      <c r="D5034" t="s">
        <v>3973</v>
      </c>
      <c r="E5034" t="s">
        <v>20</v>
      </c>
      <c r="F5034" t="b">
        <v>0</v>
      </c>
      <c r="G5034" t="s">
        <v>27</v>
      </c>
      <c r="H5034" s="4">
        <v>45721.791932870372</v>
      </c>
      <c r="I5034" t="b">
        <v>0</v>
      </c>
      <c r="J5034" t="b">
        <v>1</v>
      </c>
      <c r="K5034" t="s">
        <v>24</v>
      </c>
      <c r="L5034" t="s">
        <v>22</v>
      </c>
      <c r="M5034">
        <v>87500</v>
      </c>
      <c r="O5034" t="s">
        <v>8816</v>
      </c>
      <c r="P5034" t="s">
        <v>850</v>
      </c>
    </row>
    <row r="5035" spans="1:16" x14ac:dyDescent="0.55000000000000004">
      <c r="A5035" t="s">
        <v>2</v>
      </c>
      <c r="B5035" t="s">
        <v>692</v>
      </c>
      <c r="C5035" t="s">
        <v>986</v>
      </c>
      <c r="D5035" t="s">
        <v>3973</v>
      </c>
      <c r="E5035" t="s">
        <v>51</v>
      </c>
      <c r="F5035" t="b">
        <v>0</v>
      </c>
      <c r="G5035" t="s">
        <v>41</v>
      </c>
      <c r="H5035" s="4">
        <v>45721.792083333326</v>
      </c>
      <c r="I5035" t="b">
        <v>0</v>
      </c>
      <c r="J5035" t="b">
        <v>0</v>
      </c>
      <c r="K5035" t="s">
        <v>24</v>
      </c>
      <c r="L5035" t="s">
        <v>36</v>
      </c>
      <c r="N5035">
        <v>89</v>
      </c>
      <c r="O5035" t="s">
        <v>8817</v>
      </c>
      <c r="P5035" t="s">
        <v>1124</v>
      </c>
    </row>
    <row r="5036" spans="1:16" x14ac:dyDescent="0.55000000000000004">
      <c r="A5036" t="s">
        <v>19</v>
      </c>
      <c r="B5036" t="s">
        <v>8818</v>
      </c>
      <c r="C5036" t="s">
        <v>44</v>
      </c>
      <c r="D5036" t="s">
        <v>3973</v>
      </c>
      <c r="E5036" t="s">
        <v>20</v>
      </c>
      <c r="F5036" t="b">
        <v>0</v>
      </c>
      <c r="G5036" t="s">
        <v>41</v>
      </c>
      <c r="H5036" s="4">
        <v>45721.792141203703</v>
      </c>
      <c r="I5036" t="b">
        <v>0</v>
      </c>
      <c r="J5036" t="b">
        <v>1</v>
      </c>
      <c r="K5036" t="s">
        <v>24</v>
      </c>
      <c r="L5036" t="s">
        <v>22</v>
      </c>
      <c r="M5036">
        <v>206500</v>
      </c>
      <c r="O5036" t="s">
        <v>1883</v>
      </c>
    </row>
    <row r="5037" spans="1:16" x14ac:dyDescent="0.55000000000000004">
      <c r="A5037" t="s">
        <v>139</v>
      </c>
      <c r="B5037" t="s">
        <v>3486</v>
      </c>
      <c r="C5037" t="s">
        <v>500</v>
      </c>
      <c r="D5037" t="s">
        <v>3973</v>
      </c>
      <c r="E5037" t="s">
        <v>51</v>
      </c>
      <c r="F5037" t="b">
        <v>0</v>
      </c>
      <c r="G5037" t="s">
        <v>41</v>
      </c>
      <c r="H5037" s="4">
        <v>45721.792164351849</v>
      </c>
      <c r="I5037" t="b">
        <v>0</v>
      </c>
      <c r="J5037" t="b">
        <v>0</v>
      </c>
      <c r="K5037" t="s">
        <v>24</v>
      </c>
      <c r="L5037" t="s">
        <v>36</v>
      </c>
      <c r="N5037">
        <v>57.5</v>
      </c>
      <c r="O5037" t="s">
        <v>8819</v>
      </c>
    </row>
    <row r="5038" spans="1:16" x14ac:dyDescent="0.55000000000000004">
      <c r="A5038" t="s">
        <v>0</v>
      </c>
      <c r="B5038" t="s">
        <v>8820</v>
      </c>
      <c r="C5038" t="s">
        <v>8821</v>
      </c>
      <c r="D5038" t="s">
        <v>3828</v>
      </c>
      <c r="E5038" t="s">
        <v>20</v>
      </c>
      <c r="F5038" t="b">
        <v>0</v>
      </c>
      <c r="G5038" t="s">
        <v>35</v>
      </c>
      <c r="H5038" s="4">
        <v>45721.793877314813</v>
      </c>
      <c r="I5038" t="b">
        <v>0</v>
      </c>
      <c r="J5038" t="b">
        <v>0</v>
      </c>
      <c r="K5038" t="s">
        <v>24</v>
      </c>
      <c r="L5038" t="s">
        <v>22</v>
      </c>
      <c r="M5038">
        <v>70000</v>
      </c>
      <c r="O5038" t="s">
        <v>8822</v>
      </c>
      <c r="P5038" t="s">
        <v>8823</v>
      </c>
    </row>
    <row r="5039" spans="1:16" x14ac:dyDescent="0.55000000000000004">
      <c r="A5039" t="s">
        <v>139</v>
      </c>
      <c r="B5039" t="s">
        <v>8824</v>
      </c>
      <c r="C5039" t="s">
        <v>167</v>
      </c>
      <c r="D5039" t="s">
        <v>3973</v>
      </c>
      <c r="E5039" t="s">
        <v>51</v>
      </c>
      <c r="F5039" t="b">
        <v>0</v>
      </c>
      <c r="G5039" t="s">
        <v>35</v>
      </c>
      <c r="H5039" s="4">
        <v>45721.793923611112</v>
      </c>
      <c r="I5039" t="b">
        <v>0</v>
      </c>
      <c r="J5039" t="b">
        <v>0</v>
      </c>
      <c r="K5039" t="s">
        <v>24</v>
      </c>
      <c r="L5039" t="s">
        <v>36</v>
      </c>
      <c r="N5039">
        <v>67.5</v>
      </c>
      <c r="O5039" t="s">
        <v>8825</v>
      </c>
    </row>
    <row r="5040" spans="1:16" x14ac:dyDescent="0.55000000000000004">
      <c r="A5040" t="s">
        <v>139</v>
      </c>
      <c r="B5040" t="s">
        <v>4524</v>
      </c>
      <c r="C5040" t="s">
        <v>33</v>
      </c>
      <c r="D5040" t="s">
        <v>3973</v>
      </c>
      <c r="E5040" t="s">
        <v>20</v>
      </c>
      <c r="F5040" t="b">
        <v>0</v>
      </c>
      <c r="G5040" t="s">
        <v>35</v>
      </c>
      <c r="H5040" s="4">
        <v>45721.793946759259</v>
      </c>
      <c r="I5040" t="b">
        <v>1</v>
      </c>
      <c r="J5040" t="b">
        <v>1</v>
      </c>
      <c r="K5040" t="s">
        <v>24</v>
      </c>
      <c r="L5040" t="s">
        <v>22</v>
      </c>
      <c r="M5040">
        <v>120000</v>
      </c>
      <c r="O5040" t="s">
        <v>69</v>
      </c>
      <c r="P5040" t="s">
        <v>8826</v>
      </c>
    </row>
    <row r="5041" spans="1:16" x14ac:dyDescent="0.55000000000000004">
      <c r="A5041" t="s">
        <v>0</v>
      </c>
      <c r="B5041" t="s">
        <v>8827</v>
      </c>
      <c r="C5041" t="s">
        <v>82</v>
      </c>
      <c r="D5041" t="s">
        <v>3973</v>
      </c>
      <c r="E5041" t="s">
        <v>20</v>
      </c>
      <c r="F5041" t="b">
        <v>0</v>
      </c>
      <c r="G5041" t="s">
        <v>27</v>
      </c>
      <c r="H5041" s="4">
        <v>45721.833391203712</v>
      </c>
      <c r="I5041" t="b">
        <v>0</v>
      </c>
      <c r="J5041" t="b">
        <v>1</v>
      </c>
      <c r="K5041" t="s">
        <v>24</v>
      </c>
      <c r="L5041" t="s">
        <v>22</v>
      </c>
      <c r="M5041">
        <v>167500</v>
      </c>
      <c r="O5041" t="s">
        <v>3973</v>
      </c>
      <c r="P5041" t="s">
        <v>8828</v>
      </c>
    </row>
    <row r="5042" spans="1:16" x14ac:dyDescent="0.55000000000000004">
      <c r="A5042" t="s">
        <v>0</v>
      </c>
      <c r="B5042" t="s">
        <v>8829</v>
      </c>
      <c r="C5042" t="s">
        <v>559</v>
      </c>
      <c r="D5042" t="s">
        <v>3973</v>
      </c>
      <c r="E5042" t="s">
        <v>20</v>
      </c>
      <c r="F5042" t="b">
        <v>0</v>
      </c>
      <c r="G5042" t="s">
        <v>27</v>
      </c>
      <c r="H5042" s="4">
        <v>45721.833495370367</v>
      </c>
      <c r="I5042" t="b">
        <v>0</v>
      </c>
      <c r="J5042" t="b">
        <v>0</v>
      </c>
      <c r="K5042" t="s">
        <v>24</v>
      </c>
      <c r="L5042" t="s">
        <v>22</v>
      </c>
      <c r="M5042">
        <v>95305</v>
      </c>
      <c r="O5042" t="s">
        <v>8830</v>
      </c>
    </row>
    <row r="5043" spans="1:16" x14ac:dyDescent="0.55000000000000004">
      <c r="A5043" t="s">
        <v>89</v>
      </c>
      <c r="B5043" t="s">
        <v>8831</v>
      </c>
      <c r="C5043" t="s">
        <v>39</v>
      </c>
      <c r="D5043" t="s">
        <v>3973</v>
      </c>
      <c r="E5043" t="s">
        <v>51</v>
      </c>
      <c r="F5043" t="b">
        <v>1</v>
      </c>
      <c r="G5043" t="s">
        <v>41</v>
      </c>
      <c r="H5043" s="4">
        <v>45721.83388888889</v>
      </c>
      <c r="I5043" t="b">
        <v>0</v>
      </c>
      <c r="J5043" t="b">
        <v>1</v>
      </c>
      <c r="K5043" t="s">
        <v>24</v>
      </c>
      <c r="L5043" t="s">
        <v>36</v>
      </c>
      <c r="N5043">
        <v>46.5</v>
      </c>
      <c r="O5043" t="s">
        <v>483</v>
      </c>
      <c r="P5043" t="s">
        <v>2261</v>
      </c>
    </row>
    <row r="5044" spans="1:16" x14ac:dyDescent="0.55000000000000004">
      <c r="A5044" t="s">
        <v>0</v>
      </c>
      <c r="B5044" t="s">
        <v>2296</v>
      </c>
      <c r="C5044" t="s">
        <v>33</v>
      </c>
      <c r="D5044" t="s">
        <v>3828</v>
      </c>
      <c r="E5044" t="s">
        <v>51</v>
      </c>
      <c r="F5044" t="b">
        <v>0</v>
      </c>
      <c r="G5044" t="s">
        <v>35</v>
      </c>
      <c r="H5044" s="4">
        <v>45721.835462962961</v>
      </c>
      <c r="I5044" t="b">
        <v>0</v>
      </c>
      <c r="J5044" t="b">
        <v>0</v>
      </c>
      <c r="K5044" t="s">
        <v>24</v>
      </c>
      <c r="L5044" t="s">
        <v>22</v>
      </c>
      <c r="M5044">
        <v>50000</v>
      </c>
      <c r="O5044" t="s">
        <v>1024</v>
      </c>
      <c r="P5044" t="s">
        <v>798</v>
      </c>
    </row>
    <row r="5045" spans="1:16" x14ac:dyDescent="0.55000000000000004">
      <c r="A5045" t="s">
        <v>25</v>
      </c>
      <c r="B5045" t="s">
        <v>8832</v>
      </c>
      <c r="C5045" t="s">
        <v>143</v>
      </c>
      <c r="D5045" t="s">
        <v>3973</v>
      </c>
      <c r="E5045" t="s">
        <v>20</v>
      </c>
      <c r="F5045" t="b">
        <v>0</v>
      </c>
      <c r="G5045" t="s">
        <v>35</v>
      </c>
      <c r="H5045" s="4">
        <v>45721.835543981477</v>
      </c>
      <c r="I5045" t="b">
        <v>0</v>
      </c>
      <c r="J5045" t="b">
        <v>1</v>
      </c>
      <c r="K5045" t="s">
        <v>24</v>
      </c>
      <c r="L5045" t="s">
        <v>22</v>
      </c>
      <c r="M5045">
        <v>119500</v>
      </c>
      <c r="O5045" t="s">
        <v>1126</v>
      </c>
      <c r="P5045" t="s">
        <v>8833</v>
      </c>
    </row>
    <row r="5046" spans="1:16" x14ac:dyDescent="0.55000000000000004">
      <c r="A5046" t="s">
        <v>139</v>
      </c>
      <c r="B5046" t="s">
        <v>8834</v>
      </c>
      <c r="C5046" t="s">
        <v>509</v>
      </c>
      <c r="D5046" t="s">
        <v>3957</v>
      </c>
      <c r="E5046" t="s">
        <v>20</v>
      </c>
      <c r="F5046" t="b">
        <v>0</v>
      </c>
      <c r="G5046" t="s">
        <v>35</v>
      </c>
      <c r="H5046" s="4">
        <v>45721.835543981477</v>
      </c>
      <c r="I5046" t="b">
        <v>0</v>
      </c>
      <c r="J5046" t="b">
        <v>1</v>
      </c>
      <c r="K5046" t="s">
        <v>24</v>
      </c>
      <c r="L5046" t="s">
        <v>36</v>
      </c>
      <c r="N5046">
        <v>37.850002288818359</v>
      </c>
      <c r="O5046" t="s">
        <v>800</v>
      </c>
      <c r="P5046" t="s">
        <v>280</v>
      </c>
    </row>
    <row r="5047" spans="1:16" x14ac:dyDescent="0.55000000000000004">
      <c r="A5047" t="s">
        <v>89</v>
      </c>
      <c r="B5047" t="s">
        <v>8835</v>
      </c>
      <c r="C5047" t="s">
        <v>33</v>
      </c>
      <c r="D5047" t="s">
        <v>3973</v>
      </c>
      <c r="E5047" t="s">
        <v>51</v>
      </c>
      <c r="F5047" t="b">
        <v>0</v>
      </c>
      <c r="G5047" t="s">
        <v>35</v>
      </c>
      <c r="H5047" s="4">
        <v>45721.835625</v>
      </c>
      <c r="I5047" t="b">
        <v>1</v>
      </c>
      <c r="J5047" t="b">
        <v>0</v>
      </c>
      <c r="K5047" t="s">
        <v>24</v>
      </c>
      <c r="L5047" t="s">
        <v>36</v>
      </c>
      <c r="N5047">
        <v>70</v>
      </c>
      <c r="O5047" t="s">
        <v>8836</v>
      </c>
      <c r="P5047" t="s">
        <v>8837</v>
      </c>
    </row>
    <row r="5048" spans="1:16" x14ac:dyDescent="0.55000000000000004">
      <c r="A5048" t="s">
        <v>19</v>
      </c>
      <c r="B5048" t="s">
        <v>8838</v>
      </c>
      <c r="C5048" t="s">
        <v>1025</v>
      </c>
      <c r="D5048" t="s">
        <v>3957</v>
      </c>
      <c r="E5048" t="s">
        <v>20</v>
      </c>
      <c r="F5048" t="b">
        <v>0</v>
      </c>
      <c r="G5048" t="s">
        <v>27</v>
      </c>
      <c r="H5048" s="4">
        <v>45721.836134259262</v>
      </c>
      <c r="I5048" t="b">
        <v>0</v>
      </c>
      <c r="J5048" t="b">
        <v>0</v>
      </c>
      <c r="K5048" t="s">
        <v>24</v>
      </c>
      <c r="L5048" t="s">
        <v>36</v>
      </c>
      <c r="N5048">
        <v>49.895000457763672</v>
      </c>
      <c r="O5048" t="s">
        <v>1370</v>
      </c>
      <c r="P5048" t="s">
        <v>8839</v>
      </c>
    </row>
    <row r="5049" spans="1:16" x14ac:dyDescent="0.55000000000000004">
      <c r="A5049" t="s">
        <v>40</v>
      </c>
      <c r="B5049" t="s">
        <v>40</v>
      </c>
      <c r="C5049" t="s">
        <v>668</v>
      </c>
      <c r="D5049" t="s">
        <v>3973</v>
      </c>
      <c r="E5049" t="s">
        <v>20</v>
      </c>
      <c r="F5049" t="b">
        <v>0</v>
      </c>
      <c r="G5049" t="s">
        <v>27</v>
      </c>
      <c r="H5049" s="4">
        <v>45721.838090277779</v>
      </c>
      <c r="I5049" t="b">
        <v>0</v>
      </c>
      <c r="J5049" t="b">
        <v>0</v>
      </c>
      <c r="K5049" t="s">
        <v>24</v>
      </c>
      <c r="L5049" t="s">
        <v>22</v>
      </c>
      <c r="M5049">
        <v>152500</v>
      </c>
      <c r="O5049" t="s">
        <v>8840</v>
      </c>
      <c r="P5049" t="s">
        <v>8841</v>
      </c>
    </row>
    <row r="5050" spans="1:16" x14ac:dyDescent="0.55000000000000004">
      <c r="A5050" t="s">
        <v>2</v>
      </c>
      <c r="B5050" t="s">
        <v>8842</v>
      </c>
      <c r="C5050" t="s">
        <v>2182</v>
      </c>
      <c r="D5050" t="s">
        <v>3957</v>
      </c>
      <c r="E5050" t="s">
        <v>20</v>
      </c>
      <c r="F5050" t="b">
        <v>0</v>
      </c>
      <c r="G5050" t="s">
        <v>41</v>
      </c>
      <c r="H5050" s="4">
        <v>45721.838599537034</v>
      </c>
      <c r="I5050" t="b">
        <v>1</v>
      </c>
      <c r="J5050" t="b">
        <v>0</v>
      </c>
      <c r="K5050" t="s">
        <v>24</v>
      </c>
      <c r="L5050" t="s">
        <v>36</v>
      </c>
      <c r="N5050">
        <v>54.420001983642578</v>
      </c>
      <c r="O5050" t="s">
        <v>1147</v>
      </c>
      <c r="P5050" t="s">
        <v>2210</v>
      </c>
    </row>
    <row r="5051" spans="1:16" x14ac:dyDescent="0.55000000000000004">
      <c r="A5051" t="s">
        <v>2</v>
      </c>
      <c r="B5051" t="s">
        <v>170</v>
      </c>
      <c r="C5051" t="s">
        <v>140</v>
      </c>
      <c r="D5051" t="s">
        <v>3957</v>
      </c>
      <c r="E5051" t="s">
        <v>20</v>
      </c>
      <c r="F5051" t="b">
        <v>0</v>
      </c>
      <c r="G5051" t="s">
        <v>41</v>
      </c>
      <c r="H5051" s="4">
        <v>45721.838703703703</v>
      </c>
      <c r="I5051" t="b">
        <v>0</v>
      </c>
      <c r="J5051" t="b">
        <v>1</v>
      </c>
      <c r="K5051" t="s">
        <v>24</v>
      </c>
      <c r="L5051" t="s">
        <v>36</v>
      </c>
      <c r="N5051">
        <v>67.379997253417969</v>
      </c>
      <c r="O5051" t="s">
        <v>8843</v>
      </c>
      <c r="P5051" t="s">
        <v>8844</v>
      </c>
    </row>
    <row r="5052" spans="1:16" x14ac:dyDescent="0.55000000000000004">
      <c r="A5052" t="s">
        <v>0</v>
      </c>
      <c r="B5052" t="s">
        <v>8845</v>
      </c>
      <c r="C5052" t="s">
        <v>1413</v>
      </c>
      <c r="D5052" t="s">
        <v>3828</v>
      </c>
      <c r="E5052" t="s">
        <v>20</v>
      </c>
      <c r="F5052" t="b">
        <v>0</v>
      </c>
      <c r="G5052" t="s">
        <v>27</v>
      </c>
      <c r="H5052" s="4">
        <v>45721.8752662037</v>
      </c>
      <c r="I5052" t="b">
        <v>0</v>
      </c>
      <c r="J5052" t="b">
        <v>1</v>
      </c>
      <c r="K5052" t="s">
        <v>24</v>
      </c>
      <c r="L5052" t="s">
        <v>22</v>
      </c>
      <c r="M5052">
        <v>63771.5</v>
      </c>
      <c r="O5052" t="s">
        <v>8846</v>
      </c>
      <c r="P5052" t="s">
        <v>2394</v>
      </c>
    </row>
    <row r="5053" spans="1:16" x14ac:dyDescent="0.55000000000000004">
      <c r="A5053" t="s">
        <v>1</v>
      </c>
      <c r="B5053" t="s">
        <v>2907</v>
      </c>
      <c r="C5053" t="s">
        <v>316</v>
      </c>
      <c r="D5053" t="s">
        <v>3973</v>
      </c>
      <c r="E5053" t="s">
        <v>20</v>
      </c>
      <c r="F5053" t="b">
        <v>0</v>
      </c>
      <c r="G5053" t="s">
        <v>35</v>
      </c>
      <c r="H5053" s="4">
        <v>45721.877233796287</v>
      </c>
      <c r="I5053" t="b">
        <v>0</v>
      </c>
      <c r="J5053" t="b">
        <v>1</v>
      </c>
      <c r="K5053" t="s">
        <v>24</v>
      </c>
      <c r="L5053" t="s">
        <v>22</v>
      </c>
      <c r="M5053">
        <v>166055</v>
      </c>
      <c r="O5053" t="s">
        <v>759</v>
      </c>
      <c r="P5053" t="s">
        <v>8847</v>
      </c>
    </row>
    <row r="5054" spans="1:16" x14ac:dyDescent="0.55000000000000004">
      <c r="A5054" t="s">
        <v>1</v>
      </c>
      <c r="B5054" t="s">
        <v>8848</v>
      </c>
      <c r="C5054" t="s">
        <v>140</v>
      </c>
      <c r="D5054" t="s">
        <v>3973</v>
      </c>
      <c r="E5054" t="s">
        <v>20</v>
      </c>
      <c r="F5054" t="b">
        <v>0</v>
      </c>
      <c r="G5054" t="s">
        <v>35</v>
      </c>
      <c r="H5054" s="4">
        <v>45721.877233796287</v>
      </c>
      <c r="I5054" t="b">
        <v>0</v>
      </c>
      <c r="J5054" t="b">
        <v>1</v>
      </c>
      <c r="K5054" t="s">
        <v>24</v>
      </c>
      <c r="L5054" t="s">
        <v>22</v>
      </c>
      <c r="M5054">
        <v>186500</v>
      </c>
      <c r="O5054" t="s">
        <v>1883</v>
      </c>
      <c r="P5054" t="s">
        <v>2477</v>
      </c>
    </row>
    <row r="5055" spans="1:16" x14ac:dyDescent="0.55000000000000004">
      <c r="A5055" t="s">
        <v>25</v>
      </c>
      <c r="B5055" t="s">
        <v>8849</v>
      </c>
      <c r="C5055" t="s">
        <v>1696</v>
      </c>
      <c r="D5055" t="s">
        <v>3600</v>
      </c>
      <c r="E5055" t="s">
        <v>20</v>
      </c>
      <c r="F5055" t="b">
        <v>0</v>
      </c>
      <c r="G5055" t="s">
        <v>30</v>
      </c>
      <c r="H5055" s="4">
        <v>45721.877395833333</v>
      </c>
      <c r="I5055" t="b">
        <v>0</v>
      </c>
      <c r="J5055" t="b">
        <v>1</v>
      </c>
      <c r="K5055" t="s">
        <v>24</v>
      </c>
      <c r="L5055" t="s">
        <v>22</v>
      </c>
      <c r="M5055">
        <v>133000</v>
      </c>
      <c r="O5055" t="s">
        <v>2697</v>
      </c>
      <c r="P5055" t="s">
        <v>8850</v>
      </c>
    </row>
    <row r="5056" spans="1:16" x14ac:dyDescent="0.55000000000000004">
      <c r="A5056" t="s">
        <v>19</v>
      </c>
      <c r="B5056" t="s">
        <v>8851</v>
      </c>
      <c r="C5056" t="s">
        <v>322</v>
      </c>
      <c r="D5056" t="s">
        <v>3973</v>
      </c>
      <c r="E5056" t="s">
        <v>20</v>
      </c>
      <c r="F5056" t="b">
        <v>0</v>
      </c>
      <c r="G5056" t="s">
        <v>41</v>
      </c>
      <c r="H5056" s="4">
        <v>45721.877916666657</v>
      </c>
      <c r="I5056" t="b">
        <v>0</v>
      </c>
      <c r="J5056" t="b">
        <v>1</v>
      </c>
      <c r="K5056" t="s">
        <v>24</v>
      </c>
      <c r="L5056" t="s">
        <v>22</v>
      </c>
      <c r="M5056">
        <v>175500</v>
      </c>
      <c r="O5056" t="s">
        <v>323</v>
      </c>
      <c r="P5056" t="s">
        <v>8852</v>
      </c>
    </row>
    <row r="5057" spans="1:16" x14ac:dyDescent="0.55000000000000004">
      <c r="A5057" t="s">
        <v>0</v>
      </c>
      <c r="B5057" t="s">
        <v>3168</v>
      </c>
      <c r="C5057" t="s">
        <v>704</v>
      </c>
      <c r="D5057" t="s">
        <v>3973</v>
      </c>
      <c r="E5057" t="s">
        <v>20</v>
      </c>
      <c r="F5057" t="b">
        <v>0</v>
      </c>
      <c r="G5057" t="s">
        <v>30</v>
      </c>
      <c r="H5057" s="4">
        <v>45721.879525462973</v>
      </c>
      <c r="I5057" t="b">
        <v>0</v>
      </c>
      <c r="J5057" t="b">
        <v>0</v>
      </c>
      <c r="K5057" t="s">
        <v>24</v>
      </c>
      <c r="L5057" t="s">
        <v>22</v>
      </c>
      <c r="M5057">
        <v>104000</v>
      </c>
      <c r="O5057" t="s">
        <v>1136</v>
      </c>
      <c r="P5057" t="s">
        <v>1297</v>
      </c>
    </row>
    <row r="5058" spans="1:16" x14ac:dyDescent="0.55000000000000004">
      <c r="A5058" t="s">
        <v>28</v>
      </c>
      <c r="B5058" t="s">
        <v>8853</v>
      </c>
      <c r="C5058" t="s">
        <v>1084</v>
      </c>
      <c r="D5058" t="s">
        <v>4035</v>
      </c>
      <c r="E5058" t="s">
        <v>20</v>
      </c>
      <c r="F5058" t="b">
        <v>0</v>
      </c>
      <c r="G5058" t="s">
        <v>158</v>
      </c>
      <c r="H5058" s="4">
        <v>45721.882303240738</v>
      </c>
      <c r="I5058" t="b">
        <v>0</v>
      </c>
      <c r="J5058" t="b">
        <v>0</v>
      </c>
      <c r="K5058" t="s">
        <v>158</v>
      </c>
      <c r="L5058" t="s">
        <v>22</v>
      </c>
      <c r="M5058">
        <v>78261.5</v>
      </c>
      <c r="O5058" t="s">
        <v>1454</v>
      </c>
      <c r="P5058" t="s">
        <v>8854</v>
      </c>
    </row>
    <row r="5059" spans="1:16" x14ac:dyDescent="0.55000000000000004">
      <c r="A5059" t="s">
        <v>139</v>
      </c>
      <c r="B5059" t="s">
        <v>8855</v>
      </c>
      <c r="C5059" t="s">
        <v>172</v>
      </c>
      <c r="D5059" t="s">
        <v>3973</v>
      </c>
      <c r="E5059" t="s">
        <v>20</v>
      </c>
      <c r="F5059" t="b">
        <v>0</v>
      </c>
      <c r="G5059" t="s">
        <v>23</v>
      </c>
      <c r="H5059" s="4">
        <v>45721.892800925933</v>
      </c>
      <c r="I5059" t="b">
        <v>1</v>
      </c>
      <c r="J5059" t="b">
        <v>1</v>
      </c>
      <c r="K5059" t="s">
        <v>24</v>
      </c>
      <c r="L5059" t="s">
        <v>22</v>
      </c>
      <c r="M5059">
        <v>160000</v>
      </c>
      <c r="O5059" t="s">
        <v>1172</v>
      </c>
      <c r="P5059" t="s">
        <v>8856</v>
      </c>
    </row>
    <row r="5060" spans="1:16" x14ac:dyDescent="0.55000000000000004">
      <c r="A5060" t="s">
        <v>0</v>
      </c>
      <c r="B5060" t="s">
        <v>8857</v>
      </c>
      <c r="C5060" t="s">
        <v>2455</v>
      </c>
      <c r="D5060" t="s">
        <v>3828</v>
      </c>
      <c r="E5060" t="s">
        <v>631</v>
      </c>
      <c r="F5060" t="b">
        <v>0</v>
      </c>
      <c r="G5060" t="s">
        <v>27</v>
      </c>
      <c r="H5060" s="4">
        <v>45721.916724537034</v>
      </c>
      <c r="I5060" t="b">
        <v>0</v>
      </c>
      <c r="J5060" t="b">
        <v>0</v>
      </c>
      <c r="K5060" t="s">
        <v>24</v>
      </c>
      <c r="L5060" t="s">
        <v>36</v>
      </c>
      <c r="N5060">
        <v>19</v>
      </c>
      <c r="O5060" t="s">
        <v>8858</v>
      </c>
      <c r="P5060" t="s">
        <v>1977</v>
      </c>
    </row>
    <row r="5061" spans="1:16" x14ac:dyDescent="0.55000000000000004">
      <c r="A5061" t="s">
        <v>0</v>
      </c>
      <c r="B5061" t="s">
        <v>8621</v>
      </c>
      <c r="C5061" t="s">
        <v>179</v>
      </c>
      <c r="D5061" t="s">
        <v>3973</v>
      </c>
      <c r="E5061" t="s">
        <v>20</v>
      </c>
      <c r="F5061" t="b">
        <v>0</v>
      </c>
      <c r="G5061" t="s">
        <v>27</v>
      </c>
      <c r="H5061" s="4">
        <v>45721.917025462957</v>
      </c>
      <c r="I5061" t="b">
        <v>0</v>
      </c>
      <c r="J5061" t="b">
        <v>1</v>
      </c>
      <c r="K5061" t="s">
        <v>24</v>
      </c>
      <c r="L5061" t="s">
        <v>22</v>
      </c>
      <c r="M5061">
        <v>62355.453125</v>
      </c>
      <c r="O5061" t="s">
        <v>8622</v>
      </c>
      <c r="P5061" t="s">
        <v>1732</v>
      </c>
    </row>
    <row r="5062" spans="1:16" x14ac:dyDescent="0.55000000000000004">
      <c r="A5062" t="s">
        <v>19</v>
      </c>
      <c r="B5062" t="s">
        <v>8859</v>
      </c>
      <c r="C5062" t="s">
        <v>613</v>
      </c>
      <c r="D5062" t="s">
        <v>3973</v>
      </c>
      <c r="E5062" t="s">
        <v>20</v>
      </c>
      <c r="F5062" t="b">
        <v>0</v>
      </c>
      <c r="G5062" t="s">
        <v>41</v>
      </c>
      <c r="H5062" s="4">
        <v>45721.91710648148</v>
      </c>
      <c r="I5062" t="b">
        <v>0</v>
      </c>
      <c r="J5062" t="b">
        <v>1</v>
      </c>
      <c r="K5062" t="s">
        <v>24</v>
      </c>
      <c r="L5062" t="s">
        <v>22</v>
      </c>
      <c r="M5062">
        <v>163000</v>
      </c>
      <c r="O5062" t="s">
        <v>8144</v>
      </c>
      <c r="P5062" t="s">
        <v>8860</v>
      </c>
    </row>
    <row r="5063" spans="1:16" x14ac:dyDescent="0.55000000000000004">
      <c r="A5063" t="s">
        <v>139</v>
      </c>
      <c r="B5063" t="s">
        <v>8861</v>
      </c>
      <c r="C5063" t="s">
        <v>39</v>
      </c>
      <c r="D5063" t="s">
        <v>3973</v>
      </c>
      <c r="E5063" t="s">
        <v>20</v>
      </c>
      <c r="F5063" t="b">
        <v>1</v>
      </c>
      <c r="G5063" t="s">
        <v>41</v>
      </c>
      <c r="H5063" s="4">
        <v>45721.917164351849</v>
      </c>
      <c r="I5063" t="b">
        <v>0</v>
      </c>
      <c r="J5063" t="b">
        <v>0</v>
      </c>
      <c r="K5063" t="s">
        <v>24</v>
      </c>
      <c r="L5063" t="s">
        <v>22</v>
      </c>
      <c r="M5063">
        <v>120000</v>
      </c>
      <c r="O5063" t="s">
        <v>8862</v>
      </c>
      <c r="P5063" t="s">
        <v>5966</v>
      </c>
    </row>
    <row r="5064" spans="1:16" x14ac:dyDescent="0.55000000000000004">
      <c r="A5064" t="s">
        <v>2</v>
      </c>
      <c r="B5064" t="s">
        <v>8863</v>
      </c>
      <c r="C5064" t="s">
        <v>39</v>
      </c>
      <c r="D5064" t="s">
        <v>3828</v>
      </c>
      <c r="E5064" t="s">
        <v>20</v>
      </c>
      <c r="F5064" t="b">
        <v>1</v>
      </c>
      <c r="G5064" t="s">
        <v>41</v>
      </c>
      <c r="H5064" s="4">
        <v>45721.921886574077</v>
      </c>
      <c r="I5064" t="b">
        <v>1</v>
      </c>
      <c r="J5064" t="b">
        <v>1</v>
      </c>
      <c r="K5064" t="s">
        <v>24</v>
      </c>
      <c r="L5064" t="s">
        <v>22</v>
      </c>
      <c r="M5064">
        <v>100000</v>
      </c>
      <c r="O5064" t="s">
        <v>8864</v>
      </c>
      <c r="P5064" t="s">
        <v>8865</v>
      </c>
    </row>
    <row r="5065" spans="1:16" x14ac:dyDescent="0.55000000000000004">
      <c r="A5065" t="s">
        <v>2</v>
      </c>
      <c r="B5065" t="s">
        <v>8866</v>
      </c>
      <c r="C5065" t="s">
        <v>465</v>
      </c>
      <c r="D5065" t="s">
        <v>3973</v>
      </c>
      <c r="E5065" t="s">
        <v>20</v>
      </c>
      <c r="F5065" t="b">
        <v>0</v>
      </c>
      <c r="G5065" t="s">
        <v>52</v>
      </c>
      <c r="H5065" s="4">
        <v>45721.923344907409</v>
      </c>
      <c r="I5065" t="b">
        <v>0</v>
      </c>
      <c r="J5065" t="b">
        <v>0</v>
      </c>
      <c r="K5065" t="s">
        <v>24</v>
      </c>
      <c r="L5065" t="s">
        <v>36</v>
      </c>
      <c r="N5065">
        <v>20</v>
      </c>
      <c r="O5065" t="s">
        <v>8867</v>
      </c>
      <c r="P5065" t="s">
        <v>8868</v>
      </c>
    </row>
    <row r="5066" spans="1:16" x14ac:dyDescent="0.55000000000000004">
      <c r="A5066" t="s">
        <v>139</v>
      </c>
      <c r="B5066" t="s">
        <v>8869</v>
      </c>
      <c r="C5066" t="s">
        <v>39</v>
      </c>
      <c r="D5066" t="s">
        <v>3973</v>
      </c>
      <c r="E5066" t="s">
        <v>20</v>
      </c>
      <c r="F5066" t="b">
        <v>1</v>
      </c>
      <c r="G5066" t="s">
        <v>30</v>
      </c>
      <c r="H5066" s="4">
        <v>45721.960833333331</v>
      </c>
      <c r="I5066" t="b">
        <v>0</v>
      </c>
      <c r="J5066" t="b">
        <v>1</v>
      </c>
      <c r="K5066" t="s">
        <v>24</v>
      </c>
      <c r="L5066" t="s">
        <v>22</v>
      </c>
      <c r="M5066">
        <v>96187</v>
      </c>
      <c r="O5066" t="s">
        <v>8870</v>
      </c>
      <c r="P5066" t="s">
        <v>119</v>
      </c>
    </row>
    <row r="5067" spans="1:16" x14ac:dyDescent="0.55000000000000004">
      <c r="A5067" t="s">
        <v>25</v>
      </c>
      <c r="B5067" t="s">
        <v>8871</v>
      </c>
      <c r="C5067" t="s">
        <v>82</v>
      </c>
      <c r="D5067" t="s">
        <v>2208</v>
      </c>
      <c r="E5067" t="s">
        <v>20</v>
      </c>
      <c r="F5067" t="b">
        <v>0</v>
      </c>
      <c r="G5067" t="s">
        <v>27</v>
      </c>
      <c r="H5067" s="4">
        <v>45721.961076388892</v>
      </c>
      <c r="I5067" t="b">
        <v>0</v>
      </c>
      <c r="J5067" t="b">
        <v>1</v>
      </c>
      <c r="K5067" t="s">
        <v>24</v>
      </c>
      <c r="L5067" t="s">
        <v>22</v>
      </c>
      <c r="M5067">
        <v>166860</v>
      </c>
      <c r="O5067" t="s">
        <v>7065</v>
      </c>
      <c r="P5067" t="s">
        <v>8872</v>
      </c>
    </row>
    <row r="5068" spans="1:16" x14ac:dyDescent="0.55000000000000004">
      <c r="A5068" t="s">
        <v>19</v>
      </c>
      <c r="B5068" t="s">
        <v>525</v>
      </c>
      <c r="C5068" t="s">
        <v>293</v>
      </c>
      <c r="D5068" t="s">
        <v>8470</v>
      </c>
      <c r="E5068" t="s">
        <v>105</v>
      </c>
      <c r="F5068" t="b">
        <v>0</v>
      </c>
      <c r="G5068" t="s">
        <v>41</v>
      </c>
      <c r="H5068" s="4">
        <v>45721.961226851847</v>
      </c>
      <c r="I5068" t="b">
        <v>0</v>
      </c>
      <c r="J5068" t="b">
        <v>1</v>
      </c>
      <c r="K5068" t="s">
        <v>24</v>
      </c>
      <c r="L5068" t="s">
        <v>22</v>
      </c>
      <c r="M5068">
        <v>198000</v>
      </c>
      <c r="O5068" t="s">
        <v>428</v>
      </c>
      <c r="P5068" t="s">
        <v>3566</v>
      </c>
    </row>
    <row r="5069" spans="1:16" x14ac:dyDescent="0.55000000000000004">
      <c r="A5069" t="s">
        <v>2</v>
      </c>
      <c r="B5069" t="s">
        <v>8873</v>
      </c>
      <c r="C5069" t="s">
        <v>8874</v>
      </c>
      <c r="D5069" t="s">
        <v>3973</v>
      </c>
      <c r="E5069" t="s">
        <v>20</v>
      </c>
      <c r="F5069" t="b">
        <v>0</v>
      </c>
      <c r="G5069" t="s">
        <v>27</v>
      </c>
      <c r="H5069" s="4">
        <v>45721.963113425933</v>
      </c>
      <c r="I5069" t="b">
        <v>0</v>
      </c>
      <c r="J5069" t="b">
        <v>1</v>
      </c>
      <c r="K5069" t="s">
        <v>24</v>
      </c>
      <c r="L5069" t="s">
        <v>36</v>
      </c>
      <c r="N5069">
        <v>71.5</v>
      </c>
      <c r="O5069" t="s">
        <v>4344</v>
      </c>
      <c r="P5069" t="s">
        <v>8875</v>
      </c>
    </row>
    <row r="5070" spans="1:16" x14ac:dyDescent="0.55000000000000004">
      <c r="A5070" t="s">
        <v>2</v>
      </c>
      <c r="B5070" t="s">
        <v>389</v>
      </c>
      <c r="C5070" t="s">
        <v>3099</v>
      </c>
      <c r="D5070" t="s">
        <v>2208</v>
      </c>
      <c r="E5070" t="s">
        <v>20</v>
      </c>
      <c r="F5070" t="b">
        <v>0</v>
      </c>
      <c r="G5070" t="s">
        <v>27</v>
      </c>
      <c r="H5070" s="4">
        <v>45721.963206018518</v>
      </c>
      <c r="I5070" t="b">
        <v>0</v>
      </c>
      <c r="J5070" t="b">
        <v>1</v>
      </c>
      <c r="K5070" t="s">
        <v>24</v>
      </c>
      <c r="L5070" t="s">
        <v>22</v>
      </c>
      <c r="M5070">
        <v>129500.0390625</v>
      </c>
      <c r="O5070" t="s">
        <v>2424</v>
      </c>
      <c r="P5070" t="s">
        <v>8876</v>
      </c>
    </row>
    <row r="5071" spans="1:16" x14ac:dyDescent="0.55000000000000004">
      <c r="A5071" t="s">
        <v>0</v>
      </c>
      <c r="B5071" t="s">
        <v>6854</v>
      </c>
      <c r="C5071" t="s">
        <v>33</v>
      </c>
      <c r="D5071" t="s">
        <v>4014</v>
      </c>
      <c r="E5071" t="s">
        <v>20</v>
      </c>
      <c r="F5071" t="b">
        <v>0</v>
      </c>
      <c r="G5071" t="s">
        <v>35</v>
      </c>
      <c r="H5071" s="4">
        <v>45722.002129629633</v>
      </c>
      <c r="I5071" t="b">
        <v>0</v>
      </c>
      <c r="J5071" t="b">
        <v>1</v>
      </c>
      <c r="K5071" t="s">
        <v>24</v>
      </c>
      <c r="L5071" t="s">
        <v>22</v>
      </c>
      <c r="M5071">
        <v>157200</v>
      </c>
      <c r="O5071" t="s">
        <v>402</v>
      </c>
    </row>
    <row r="5072" spans="1:16" x14ac:dyDescent="0.55000000000000004">
      <c r="A5072" t="s">
        <v>1</v>
      </c>
      <c r="B5072" t="s">
        <v>8877</v>
      </c>
      <c r="C5072" t="s">
        <v>3328</v>
      </c>
      <c r="D5072" t="s">
        <v>6374</v>
      </c>
      <c r="E5072" t="s">
        <v>20</v>
      </c>
      <c r="F5072" t="b">
        <v>0</v>
      </c>
      <c r="G5072" t="s">
        <v>41</v>
      </c>
      <c r="H5072" s="4">
        <v>45722.002928240741</v>
      </c>
      <c r="I5072" t="b">
        <v>0</v>
      </c>
      <c r="J5072" t="b">
        <v>0</v>
      </c>
      <c r="K5072" t="s">
        <v>24</v>
      </c>
      <c r="L5072" t="s">
        <v>22</v>
      </c>
      <c r="M5072">
        <v>200000</v>
      </c>
      <c r="O5072" t="s">
        <v>8878</v>
      </c>
      <c r="P5072" t="s">
        <v>8879</v>
      </c>
    </row>
    <row r="5073" spans="1:16" x14ac:dyDescent="0.55000000000000004">
      <c r="A5073" t="s">
        <v>2</v>
      </c>
      <c r="B5073" t="s">
        <v>8880</v>
      </c>
      <c r="C5073" t="s">
        <v>3293</v>
      </c>
      <c r="D5073" t="s">
        <v>3973</v>
      </c>
      <c r="E5073" t="s">
        <v>20</v>
      </c>
      <c r="F5073" t="b">
        <v>0</v>
      </c>
      <c r="G5073" t="s">
        <v>35</v>
      </c>
      <c r="H5073" s="4">
        <v>45722.005856481483</v>
      </c>
      <c r="I5073" t="b">
        <v>0</v>
      </c>
      <c r="J5073" t="b">
        <v>0</v>
      </c>
      <c r="K5073" t="s">
        <v>24</v>
      </c>
      <c r="L5073" t="s">
        <v>22</v>
      </c>
      <c r="M5073">
        <v>96309.1953125</v>
      </c>
      <c r="O5073" t="s">
        <v>3294</v>
      </c>
      <c r="P5073" t="s">
        <v>8881</v>
      </c>
    </row>
    <row r="5074" spans="1:16" x14ac:dyDescent="0.55000000000000004">
      <c r="A5074" t="s">
        <v>25</v>
      </c>
      <c r="B5074" t="s">
        <v>3453</v>
      </c>
      <c r="C5074" t="s">
        <v>158</v>
      </c>
      <c r="D5074" t="s">
        <v>4035</v>
      </c>
      <c r="E5074" t="s">
        <v>20</v>
      </c>
      <c r="F5074" t="b">
        <v>0</v>
      </c>
      <c r="G5074" t="s">
        <v>158</v>
      </c>
      <c r="H5074" s="4">
        <v>45722.007268518522</v>
      </c>
      <c r="I5074" t="b">
        <v>0</v>
      </c>
      <c r="J5074" t="b">
        <v>0</v>
      </c>
      <c r="K5074" t="s">
        <v>158</v>
      </c>
      <c r="L5074" t="s">
        <v>22</v>
      </c>
      <c r="M5074">
        <v>93827.5</v>
      </c>
      <c r="O5074" t="s">
        <v>428</v>
      </c>
      <c r="P5074" t="s">
        <v>8882</v>
      </c>
    </row>
    <row r="5075" spans="1:16" x14ac:dyDescent="0.55000000000000004">
      <c r="A5075" t="s">
        <v>0</v>
      </c>
      <c r="B5075" t="s">
        <v>8883</v>
      </c>
      <c r="C5075" t="s">
        <v>8884</v>
      </c>
      <c r="D5075" t="s">
        <v>4035</v>
      </c>
      <c r="E5075" t="s">
        <v>20</v>
      </c>
      <c r="F5075" t="b">
        <v>0</v>
      </c>
      <c r="G5075" t="s">
        <v>314</v>
      </c>
      <c r="H5075" s="4">
        <v>45722.008576388893</v>
      </c>
      <c r="I5075" t="b">
        <v>0</v>
      </c>
      <c r="J5075" t="b">
        <v>0</v>
      </c>
      <c r="K5075" t="s">
        <v>314</v>
      </c>
      <c r="L5075" t="s">
        <v>22</v>
      </c>
      <c r="M5075">
        <v>123800</v>
      </c>
      <c r="O5075" t="s">
        <v>173</v>
      </c>
      <c r="P5075" t="s">
        <v>2540</v>
      </c>
    </row>
    <row r="5076" spans="1:16" x14ac:dyDescent="0.55000000000000004">
      <c r="A5076" t="s">
        <v>0</v>
      </c>
      <c r="B5076" t="s">
        <v>8885</v>
      </c>
      <c r="C5076" t="s">
        <v>8886</v>
      </c>
      <c r="D5076" t="s">
        <v>4014</v>
      </c>
      <c r="E5076" t="s">
        <v>20</v>
      </c>
      <c r="F5076" t="b">
        <v>0</v>
      </c>
      <c r="G5076" t="s">
        <v>23</v>
      </c>
      <c r="H5076" s="4">
        <v>45722.017395833333</v>
      </c>
      <c r="I5076" t="b">
        <v>0</v>
      </c>
      <c r="J5076" t="b">
        <v>1</v>
      </c>
      <c r="K5076" t="s">
        <v>24</v>
      </c>
      <c r="L5076" t="s">
        <v>22</v>
      </c>
      <c r="M5076">
        <v>166055</v>
      </c>
      <c r="O5076" t="s">
        <v>759</v>
      </c>
      <c r="P5076" t="s">
        <v>8887</v>
      </c>
    </row>
    <row r="5077" spans="1:16" x14ac:dyDescent="0.55000000000000004">
      <c r="A5077" t="s">
        <v>25</v>
      </c>
      <c r="B5077" t="s">
        <v>25</v>
      </c>
      <c r="C5077" t="s">
        <v>1025</v>
      </c>
      <c r="D5077" t="s">
        <v>3973</v>
      </c>
      <c r="E5077" t="s">
        <v>20</v>
      </c>
      <c r="F5077" t="b">
        <v>0</v>
      </c>
      <c r="G5077" t="s">
        <v>27</v>
      </c>
      <c r="H5077" s="4">
        <v>45722.04178240741</v>
      </c>
      <c r="I5077" t="b">
        <v>0</v>
      </c>
      <c r="J5077" t="b">
        <v>0</v>
      </c>
      <c r="K5077" t="s">
        <v>24</v>
      </c>
      <c r="L5077" t="s">
        <v>22</v>
      </c>
      <c r="M5077">
        <v>100500</v>
      </c>
      <c r="O5077" t="s">
        <v>2342</v>
      </c>
      <c r="P5077" t="s">
        <v>8888</v>
      </c>
    </row>
    <row r="5078" spans="1:16" x14ac:dyDescent="0.55000000000000004">
      <c r="A5078" t="s">
        <v>0</v>
      </c>
      <c r="B5078" t="s">
        <v>4698</v>
      </c>
      <c r="C5078" t="s">
        <v>151</v>
      </c>
      <c r="D5078" t="s">
        <v>3973</v>
      </c>
      <c r="E5078" t="s">
        <v>20</v>
      </c>
      <c r="F5078" t="b">
        <v>0</v>
      </c>
      <c r="G5078" t="s">
        <v>30</v>
      </c>
      <c r="H5078" s="4">
        <v>45722.044050925928</v>
      </c>
      <c r="I5078" t="b">
        <v>0</v>
      </c>
      <c r="J5078" t="b">
        <v>1</v>
      </c>
      <c r="K5078" t="s">
        <v>24</v>
      </c>
      <c r="L5078" t="s">
        <v>22</v>
      </c>
      <c r="M5078">
        <v>93000</v>
      </c>
      <c r="O5078" t="s">
        <v>3112</v>
      </c>
      <c r="P5078" t="s">
        <v>671</v>
      </c>
    </row>
    <row r="5079" spans="1:16" x14ac:dyDescent="0.55000000000000004">
      <c r="A5079" t="s">
        <v>0</v>
      </c>
      <c r="B5079" t="s">
        <v>8889</v>
      </c>
      <c r="C5079" t="s">
        <v>92</v>
      </c>
      <c r="D5079" t="s">
        <v>3973</v>
      </c>
      <c r="E5079" t="s">
        <v>20</v>
      </c>
      <c r="F5079" t="b">
        <v>0</v>
      </c>
      <c r="G5079" t="s">
        <v>30</v>
      </c>
      <c r="H5079" s="4">
        <v>45722.044085648151</v>
      </c>
      <c r="I5079" t="b">
        <v>1</v>
      </c>
      <c r="J5079" t="b">
        <v>1</v>
      </c>
      <c r="K5079" t="s">
        <v>24</v>
      </c>
      <c r="L5079" t="s">
        <v>22</v>
      </c>
      <c r="M5079">
        <v>154500</v>
      </c>
      <c r="O5079" t="s">
        <v>1147</v>
      </c>
      <c r="P5079" t="s">
        <v>2027</v>
      </c>
    </row>
    <row r="5080" spans="1:16" x14ac:dyDescent="0.55000000000000004">
      <c r="A5080" t="s">
        <v>19</v>
      </c>
      <c r="B5080" t="s">
        <v>8890</v>
      </c>
      <c r="C5080" t="s">
        <v>122</v>
      </c>
      <c r="D5080" t="s">
        <v>3973</v>
      </c>
      <c r="E5080" t="s">
        <v>20</v>
      </c>
      <c r="F5080" t="b">
        <v>0</v>
      </c>
      <c r="G5080" t="s">
        <v>52</v>
      </c>
      <c r="H5080" s="4">
        <v>45722.044259259259</v>
      </c>
      <c r="I5080" t="b">
        <v>0</v>
      </c>
      <c r="J5080" t="b">
        <v>1</v>
      </c>
      <c r="K5080" t="s">
        <v>24</v>
      </c>
      <c r="L5080" t="s">
        <v>22</v>
      </c>
      <c r="M5080">
        <v>129900</v>
      </c>
      <c r="O5080" t="s">
        <v>402</v>
      </c>
    </row>
    <row r="5081" spans="1:16" x14ac:dyDescent="0.55000000000000004">
      <c r="A5081" t="s">
        <v>1</v>
      </c>
      <c r="B5081" t="s">
        <v>8891</v>
      </c>
      <c r="C5081" t="s">
        <v>8892</v>
      </c>
      <c r="D5081" t="s">
        <v>3973</v>
      </c>
      <c r="E5081" t="s">
        <v>20</v>
      </c>
      <c r="F5081" t="b">
        <v>0</v>
      </c>
      <c r="G5081" t="s">
        <v>52</v>
      </c>
      <c r="H5081" s="4">
        <v>45722.044282407413</v>
      </c>
      <c r="I5081" t="b">
        <v>0</v>
      </c>
      <c r="J5081" t="b">
        <v>0</v>
      </c>
      <c r="K5081" t="s">
        <v>24</v>
      </c>
      <c r="L5081" t="s">
        <v>22</v>
      </c>
      <c r="M5081">
        <v>156500</v>
      </c>
      <c r="O5081" t="s">
        <v>2342</v>
      </c>
      <c r="P5081" t="s">
        <v>2980</v>
      </c>
    </row>
    <row r="5082" spans="1:16" x14ac:dyDescent="0.55000000000000004">
      <c r="A5082" t="s">
        <v>1</v>
      </c>
      <c r="B5082" t="s">
        <v>1</v>
      </c>
      <c r="C5082" t="s">
        <v>2081</v>
      </c>
      <c r="D5082" t="s">
        <v>3973</v>
      </c>
      <c r="E5082" t="s">
        <v>20</v>
      </c>
      <c r="F5082" t="b">
        <v>0</v>
      </c>
      <c r="G5082" t="s">
        <v>30</v>
      </c>
      <c r="H5082" s="4">
        <v>45722.046157407407</v>
      </c>
      <c r="I5082" t="b">
        <v>0</v>
      </c>
      <c r="J5082" t="b">
        <v>1</v>
      </c>
      <c r="K5082" t="s">
        <v>24</v>
      </c>
      <c r="L5082" t="s">
        <v>22</v>
      </c>
      <c r="M5082">
        <v>137500</v>
      </c>
      <c r="O5082" t="s">
        <v>8893</v>
      </c>
      <c r="P5082" t="s">
        <v>8894</v>
      </c>
    </row>
    <row r="5083" spans="1:16" x14ac:dyDescent="0.55000000000000004">
      <c r="A5083" t="s">
        <v>1</v>
      </c>
      <c r="B5083" t="s">
        <v>8895</v>
      </c>
      <c r="C5083" t="s">
        <v>192</v>
      </c>
      <c r="D5083" t="s">
        <v>3973</v>
      </c>
      <c r="E5083" t="s">
        <v>20</v>
      </c>
      <c r="F5083" t="b">
        <v>0</v>
      </c>
      <c r="G5083" t="s">
        <v>23</v>
      </c>
      <c r="H5083" s="4">
        <v>45722.059305555558</v>
      </c>
      <c r="I5083" t="b">
        <v>0</v>
      </c>
      <c r="J5083" t="b">
        <v>1</v>
      </c>
      <c r="K5083" t="s">
        <v>24</v>
      </c>
      <c r="L5083" t="s">
        <v>22</v>
      </c>
      <c r="M5083">
        <v>160000</v>
      </c>
      <c r="O5083" t="s">
        <v>2401</v>
      </c>
      <c r="P5083" t="s">
        <v>8896</v>
      </c>
    </row>
    <row r="5084" spans="1:16" x14ac:dyDescent="0.55000000000000004">
      <c r="A5084" t="s">
        <v>0</v>
      </c>
      <c r="B5084" t="s">
        <v>1098</v>
      </c>
      <c r="C5084" t="s">
        <v>468</v>
      </c>
      <c r="D5084" t="s">
        <v>3828</v>
      </c>
      <c r="E5084" t="s">
        <v>20</v>
      </c>
      <c r="F5084" t="b">
        <v>0</v>
      </c>
      <c r="G5084" t="s">
        <v>27</v>
      </c>
      <c r="H5084" s="4">
        <v>45722.08357638889</v>
      </c>
      <c r="I5084" t="b">
        <v>0</v>
      </c>
      <c r="J5084" t="b">
        <v>1</v>
      </c>
      <c r="K5084" t="s">
        <v>24</v>
      </c>
      <c r="L5084" t="s">
        <v>22</v>
      </c>
      <c r="M5084">
        <v>165750</v>
      </c>
      <c r="O5084" t="s">
        <v>635</v>
      </c>
      <c r="P5084" t="s">
        <v>8897</v>
      </c>
    </row>
    <row r="5085" spans="1:16" x14ac:dyDescent="0.55000000000000004">
      <c r="A5085" t="s">
        <v>89</v>
      </c>
      <c r="B5085" t="s">
        <v>8898</v>
      </c>
      <c r="C5085" t="s">
        <v>82</v>
      </c>
      <c r="D5085" t="s">
        <v>3973</v>
      </c>
      <c r="E5085" t="s">
        <v>20</v>
      </c>
      <c r="F5085" t="b">
        <v>0</v>
      </c>
      <c r="G5085" t="s">
        <v>41</v>
      </c>
      <c r="H5085" s="4">
        <v>45722.088784722233</v>
      </c>
      <c r="I5085" t="b">
        <v>0</v>
      </c>
      <c r="J5085" t="b">
        <v>0</v>
      </c>
      <c r="K5085" t="s">
        <v>24</v>
      </c>
      <c r="L5085" t="s">
        <v>22</v>
      </c>
      <c r="M5085">
        <v>101390</v>
      </c>
      <c r="O5085" t="s">
        <v>2479</v>
      </c>
      <c r="P5085" t="s">
        <v>8899</v>
      </c>
    </row>
    <row r="5086" spans="1:16" x14ac:dyDescent="0.55000000000000004">
      <c r="A5086" t="s">
        <v>2</v>
      </c>
      <c r="B5086" t="s">
        <v>1544</v>
      </c>
      <c r="C5086" t="s">
        <v>151</v>
      </c>
      <c r="D5086" t="s">
        <v>3973</v>
      </c>
      <c r="E5086" t="s">
        <v>20</v>
      </c>
      <c r="F5086" t="b">
        <v>0</v>
      </c>
      <c r="G5086" t="s">
        <v>30</v>
      </c>
      <c r="H5086" s="4">
        <v>45722.127523148149</v>
      </c>
      <c r="I5086" t="b">
        <v>1</v>
      </c>
      <c r="J5086" t="b">
        <v>0</v>
      </c>
      <c r="K5086" t="s">
        <v>24</v>
      </c>
      <c r="L5086" t="s">
        <v>22</v>
      </c>
      <c r="M5086">
        <v>168800</v>
      </c>
      <c r="O5086" t="s">
        <v>563</v>
      </c>
      <c r="P5086" t="s">
        <v>8642</v>
      </c>
    </row>
    <row r="5087" spans="1:16" x14ac:dyDescent="0.55000000000000004">
      <c r="A5087" t="s">
        <v>28</v>
      </c>
      <c r="B5087" t="s">
        <v>8900</v>
      </c>
      <c r="C5087" t="s">
        <v>71</v>
      </c>
      <c r="D5087" t="s">
        <v>3973</v>
      </c>
      <c r="E5087" t="s">
        <v>20</v>
      </c>
      <c r="F5087" t="b">
        <v>0</v>
      </c>
      <c r="G5087" t="s">
        <v>27</v>
      </c>
      <c r="H5087" s="4">
        <v>45722.130057870367</v>
      </c>
      <c r="I5087" t="b">
        <v>0</v>
      </c>
      <c r="J5087" t="b">
        <v>1</v>
      </c>
      <c r="K5087" t="s">
        <v>24</v>
      </c>
      <c r="L5087" t="s">
        <v>22</v>
      </c>
      <c r="M5087">
        <v>196500</v>
      </c>
      <c r="O5087" t="s">
        <v>8901</v>
      </c>
      <c r="P5087" t="s">
        <v>8902</v>
      </c>
    </row>
    <row r="5088" spans="1:16" x14ac:dyDescent="0.55000000000000004">
      <c r="A5088" t="s">
        <v>0</v>
      </c>
      <c r="B5088" t="s">
        <v>8903</v>
      </c>
      <c r="C5088" t="s">
        <v>82</v>
      </c>
      <c r="D5088" t="s">
        <v>3973</v>
      </c>
      <c r="E5088" t="s">
        <v>20</v>
      </c>
      <c r="F5088" t="b">
        <v>0</v>
      </c>
      <c r="G5088" t="s">
        <v>27</v>
      </c>
      <c r="H5088" s="4">
        <v>45722.169386574067</v>
      </c>
      <c r="I5088" t="b">
        <v>0</v>
      </c>
      <c r="J5088" t="b">
        <v>0</v>
      </c>
      <c r="K5088" t="s">
        <v>24</v>
      </c>
      <c r="L5088" t="s">
        <v>22</v>
      </c>
      <c r="M5088">
        <v>106000</v>
      </c>
      <c r="O5088" t="s">
        <v>374</v>
      </c>
      <c r="P5088" t="s">
        <v>4662</v>
      </c>
    </row>
    <row r="5089" spans="1:16" x14ac:dyDescent="0.55000000000000004">
      <c r="A5089" t="s">
        <v>2</v>
      </c>
      <c r="B5089" t="s">
        <v>1550</v>
      </c>
      <c r="C5089" t="s">
        <v>3705</v>
      </c>
      <c r="D5089" t="s">
        <v>3973</v>
      </c>
      <c r="E5089" t="s">
        <v>20</v>
      </c>
      <c r="F5089" t="b">
        <v>0</v>
      </c>
      <c r="G5089" t="s">
        <v>52</v>
      </c>
      <c r="H5089" s="4">
        <v>45722.171284722222</v>
      </c>
      <c r="I5089" t="b">
        <v>0</v>
      </c>
      <c r="J5089" t="b">
        <v>1</v>
      </c>
      <c r="K5089" t="s">
        <v>24</v>
      </c>
      <c r="L5089" t="s">
        <v>36</v>
      </c>
      <c r="N5089">
        <v>55</v>
      </c>
      <c r="O5089" t="s">
        <v>736</v>
      </c>
      <c r="P5089" t="s">
        <v>8904</v>
      </c>
    </row>
    <row r="5090" spans="1:16" x14ac:dyDescent="0.55000000000000004">
      <c r="A5090" t="s">
        <v>191</v>
      </c>
      <c r="B5090" t="s">
        <v>8905</v>
      </c>
      <c r="C5090" t="s">
        <v>475</v>
      </c>
      <c r="D5090" t="s">
        <v>3973</v>
      </c>
      <c r="E5090" t="s">
        <v>20</v>
      </c>
      <c r="F5090" t="b">
        <v>0</v>
      </c>
      <c r="G5090" t="s">
        <v>27</v>
      </c>
      <c r="H5090" s="4">
        <v>45722.171446759261</v>
      </c>
      <c r="I5090" t="b">
        <v>0</v>
      </c>
      <c r="J5090" t="b">
        <v>0</v>
      </c>
      <c r="K5090" t="s">
        <v>24</v>
      </c>
      <c r="L5090" t="s">
        <v>22</v>
      </c>
      <c r="M5090">
        <v>183162.5</v>
      </c>
      <c r="O5090" t="s">
        <v>446</v>
      </c>
      <c r="P5090" t="s">
        <v>8906</v>
      </c>
    </row>
    <row r="5091" spans="1:16" x14ac:dyDescent="0.55000000000000004">
      <c r="A5091" t="s">
        <v>0</v>
      </c>
      <c r="B5091" t="s">
        <v>8305</v>
      </c>
      <c r="C5091" t="s">
        <v>82</v>
      </c>
      <c r="D5091" t="s">
        <v>2886</v>
      </c>
      <c r="E5091" t="s">
        <v>20</v>
      </c>
      <c r="F5091" t="b">
        <v>0</v>
      </c>
      <c r="G5091" t="s">
        <v>27</v>
      </c>
      <c r="H5091" s="4">
        <v>45722.250023148154</v>
      </c>
      <c r="I5091" t="b">
        <v>1</v>
      </c>
      <c r="J5091" t="b">
        <v>1</v>
      </c>
      <c r="K5091" t="s">
        <v>24</v>
      </c>
      <c r="L5091" t="s">
        <v>22</v>
      </c>
      <c r="M5091">
        <v>100000</v>
      </c>
      <c r="O5091" t="s">
        <v>2411</v>
      </c>
      <c r="P5091" t="s">
        <v>2996</v>
      </c>
    </row>
    <row r="5092" spans="1:16" x14ac:dyDescent="0.55000000000000004">
      <c r="A5092" t="s">
        <v>0</v>
      </c>
      <c r="B5092" t="s">
        <v>8454</v>
      </c>
      <c r="C5092" t="s">
        <v>180</v>
      </c>
      <c r="D5092" t="s">
        <v>3828</v>
      </c>
      <c r="E5092" t="s">
        <v>20</v>
      </c>
      <c r="F5092" t="b">
        <v>0</v>
      </c>
      <c r="G5092" t="s">
        <v>41</v>
      </c>
      <c r="H5092" s="4">
        <v>45722.250416666669</v>
      </c>
      <c r="I5092" t="b">
        <v>1</v>
      </c>
      <c r="J5092" t="b">
        <v>1</v>
      </c>
      <c r="K5092" t="s">
        <v>24</v>
      </c>
      <c r="L5092" t="s">
        <v>36</v>
      </c>
      <c r="N5092">
        <v>47.904998779296882</v>
      </c>
      <c r="O5092" t="s">
        <v>8455</v>
      </c>
      <c r="P5092" t="s">
        <v>1329</v>
      </c>
    </row>
    <row r="5093" spans="1:16" x14ac:dyDescent="0.55000000000000004">
      <c r="A5093" t="s">
        <v>0</v>
      </c>
      <c r="B5093" t="s">
        <v>8907</v>
      </c>
      <c r="C5093" t="s">
        <v>1358</v>
      </c>
      <c r="D5093" t="s">
        <v>3600</v>
      </c>
      <c r="E5093" t="s">
        <v>51</v>
      </c>
      <c r="F5093" t="b">
        <v>0</v>
      </c>
      <c r="G5093" t="s">
        <v>41</v>
      </c>
      <c r="H5093" s="4">
        <v>45722.250416666669</v>
      </c>
      <c r="I5093" t="b">
        <v>0</v>
      </c>
      <c r="J5093" t="b">
        <v>0</v>
      </c>
      <c r="K5093" t="s">
        <v>24</v>
      </c>
      <c r="L5093" t="s">
        <v>36</v>
      </c>
      <c r="N5093">
        <v>50</v>
      </c>
      <c r="O5093" t="s">
        <v>8908</v>
      </c>
      <c r="P5093" t="s">
        <v>8909</v>
      </c>
    </row>
    <row r="5094" spans="1:16" x14ac:dyDescent="0.55000000000000004">
      <c r="A5094" t="s">
        <v>0</v>
      </c>
      <c r="B5094" t="s">
        <v>0</v>
      </c>
      <c r="C5094" t="s">
        <v>1574</v>
      </c>
      <c r="D5094" t="s">
        <v>3973</v>
      </c>
      <c r="E5094" t="s">
        <v>51</v>
      </c>
      <c r="F5094" t="b">
        <v>0</v>
      </c>
      <c r="G5094" t="s">
        <v>41</v>
      </c>
      <c r="H5094" s="4">
        <v>45722.250416666669</v>
      </c>
      <c r="I5094" t="b">
        <v>0</v>
      </c>
      <c r="J5094" t="b">
        <v>0</v>
      </c>
      <c r="K5094" t="s">
        <v>24</v>
      </c>
      <c r="L5094" t="s">
        <v>36</v>
      </c>
      <c r="N5094">
        <v>85</v>
      </c>
      <c r="O5094" t="s">
        <v>133</v>
      </c>
      <c r="P5094" t="s">
        <v>8650</v>
      </c>
    </row>
    <row r="5095" spans="1:16" x14ac:dyDescent="0.55000000000000004">
      <c r="A5095" t="s">
        <v>0</v>
      </c>
      <c r="B5095" t="s">
        <v>0</v>
      </c>
      <c r="C5095" t="s">
        <v>8910</v>
      </c>
      <c r="D5095" t="s">
        <v>8911</v>
      </c>
      <c r="E5095" t="s">
        <v>20</v>
      </c>
      <c r="F5095" t="b">
        <v>0</v>
      </c>
      <c r="G5095" t="s">
        <v>30</v>
      </c>
      <c r="H5095" s="4">
        <v>45722.251122685193</v>
      </c>
      <c r="I5095" t="b">
        <v>1</v>
      </c>
      <c r="J5095" t="b">
        <v>0</v>
      </c>
      <c r="K5095" t="s">
        <v>24</v>
      </c>
      <c r="L5095" t="s">
        <v>22</v>
      </c>
      <c r="M5095">
        <v>55000</v>
      </c>
      <c r="O5095" t="s">
        <v>8912</v>
      </c>
      <c r="P5095" t="s">
        <v>280</v>
      </c>
    </row>
    <row r="5096" spans="1:16" x14ac:dyDescent="0.55000000000000004">
      <c r="A5096" t="s">
        <v>0</v>
      </c>
      <c r="B5096" t="s">
        <v>2770</v>
      </c>
      <c r="C5096" t="s">
        <v>151</v>
      </c>
      <c r="D5096" t="s">
        <v>2208</v>
      </c>
      <c r="E5096" t="s">
        <v>20</v>
      </c>
      <c r="F5096" t="b">
        <v>0</v>
      </c>
      <c r="G5096" t="s">
        <v>30</v>
      </c>
      <c r="H5096" s="4">
        <v>45722.251122685193</v>
      </c>
      <c r="I5096" t="b">
        <v>0</v>
      </c>
      <c r="J5096" t="b">
        <v>1</v>
      </c>
      <c r="K5096" t="s">
        <v>24</v>
      </c>
      <c r="L5096" t="s">
        <v>22</v>
      </c>
      <c r="M5096">
        <v>92250</v>
      </c>
      <c r="O5096" t="s">
        <v>8913</v>
      </c>
      <c r="P5096" t="s">
        <v>8914</v>
      </c>
    </row>
    <row r="5097" spans="1:16" x14ac:dyDescent="0.55000000000000004">
      <c r="A5097" t="s">
        <v>0</v>
      </c>
      <c r="B5097" t="s">
        <v>8915</v>
      </c>
      <c r="C5097" t="s">
        <v>122</v>
      </c>
      <c r="D5097" t="s">
        <v>3600</v>
      </c>
      <c r="E5097" t="s">
        <v>20</v>
      </c>
      <c r="F5097" t="b">
        <v>0</v>
      </c>
      <c r="G5097" t="s">
        <v>52</v>
      </c>
      <c r="H5097" s="4">
        <v>45722.251354166663</v>
      </c>
      <c r="I5097" t="b">
        <v>1</v>
      </c>
      <c r="J5097" t="b">
        <v>1</v>
      </c>
      <c r="K5097" t="s">
        <v>24</v>
      </c>
      <c r="L5097" t="s">
        <v>22</v>
      </c>
      <c r="M5097">
        <v>112116</v>
      </c>
      <c r="O5097" t="s">
        <v>554</v>
      </c>
      <c r="P5097" t="s">
        <v>8226</v>
      </c>
    </row>
    <row r="5098" spans="1:16" x14ac:dyDescent="0.55000000000000004">
      <c r="A5098" t="s">
        <v>1</v>
      </c>
      <c r="B5098" t="s">
        <v>1</v>
      </c>
      <c r="C5098" t="s">
        <v>2081</v>
      </c>
      <c r="D5098" t="s">
        <v>3973</v>
      </c>
      <c r="E5098" t="s">
        <v>20</v>
      </c>
      <c r="F5098" t="b">
        <v>0</v>
      </c>
      <c r="G5098" t="s">
        <v>30</v>
      </c>
      <c r="H5098" s="4">
        <v>45722.252002314817</v>
      </c>
      <c r="I5098" t="b">
        <v>0</v>
      </c>
      <c r="J5098" t="b">
        <v>1</v>
      </c>
      <c r="K5098" t="s">
        <v>24</v>
      </c>
      <c r="L5098" t="s">
        <v>22</v>
      </c>
      <c r="M5098">
        <v>137500</v>
      </c>
      <c r="O5098" t="s">
        <v>8893</v>
      </c>
      <c r="P5098" t="s">
        <v>8894</v>
      </c>
    </row>
    <row r="5099" spans="1:16" x14ac:dyDescent="0.55000000000000004">
      <c r="A5099" t="s">
        <v>1</v>
      </c>
      <c r="B5099" t="s">
        <v>2907</v>
      </c>
      <c r="C5099" t="s">
        <v>8916</v>
      </c>
      <c r="D5099" t="s">
        <v>4014</v>
      </c>
      <c r="E5099" t="s">
        <v>20</v>
      </c>
      <c r="F5099" t="b">
        <v>0</v>
      </c>
      <c r="G5099" t="s">
        <v>52</v>
      </c>
      <c r="H5099" s="4">
        <v>45722.252175925933</v>
      </c>
      <c r="I5099" t="b">
        <v>0</v>
      </c>
      <c r="J5099" t="b">
        <v>1</v>
      </c>
      <c r="K5099" t="s">
        <v>24</v>
      </c>
      <c r="L5099" t="s">
        <v>22</v>
      </c>
      <c r="M5099">
        <v>166055</v>
      </c>
      <c r="O5099" t="s">
        <v>759</v>
      </c>
      <c r="P5099" t="s">
        <v>8847</v>
      </c>
    </row>
    <row r="5100" spans="1:16" x14ac:dyDescent="0.55000000000000004">
      <c r="A5100" t="s">
        <v>1</v>
      </c>
      <c r="B5100" t="s">
        <v>8891</v>
      </c>
      <c r="C5100" t="s">
        <v>8892</v>
      </c>
      <c r="D5100" t="s">
        <v>3973</v>
      </c>
      <c r="E5100" t="s">
        <v>20</v>
      </c>
      <c r="F5100" t="b">
        <v>0</v>
      </c>
      <c r="G5100" t="s">
        <v>52</v>
      </c>
      <c r="H5100" s="4">
        <v>45722.252175925933</v>
      </c>
      <c r="I5100" t="b">
        <v>0</v>
      </c>
      <c r="J5100" t="b">
        <v>1</v>
      </c>
      <c r="K5100" t="s">
        <v>24</v>
      </c>
      <c r="L5100" t="s">
        <v>22</v>
      </c>
      <c r="M5100">
        <v>156500</v>
      </c>
      <c r="O5100" t="s">
        <v>2342</v>
      </c>
      <c r="P5100" t="s">
        <v>2980</v>
      </c>
    </row>
    <row r="5101" spans="1:16" x14ac:dyDescent="0.55000000000000004">
      <c r="A5101" t="s">
        <v>2</v>
      </c>
      <c r="B5101" t="s">
        <v>8917</v>
      </c>
      <c r="C5101" t="s">
        <v>167</v>
      </c>
      <c r="D5101" t="s">
        <v>3970</v>
      </c>
      <c r="E5101" t="s">
        <v>20</v>
      </c>
      <c r="F5101" t="b">
        <v>0</v>
      </c>
      <c r="G5101" t="s">
        <v>27</v>
      </c>
      <c r="H5101" s="4">
        <v>45722.252453703702</v>
      </c>
      <c r="I5101" t="b">
        <v>0</v>
      </c>
      <c r="J5101" t="b">
        <v>1</v>
      </c>
      <c r="K5101" t="s">
        <v>24</v>
      </c>
      <c r="L5101" t="s">
        <v>22</v>
      </c>
      <c r="M5101">
        <v>227500</v>
      </c>
      <c r="O5101" t="s">
        <v>8918</v>
      </c>
      <c r="P5101" t="s">
        <v>493</v>
      </c>
    </row>
    <row r="5102" spans="1:16" x14ac:dyDescent="0.55000000000000004">
      <c r="A5102" t="s">
        <v>1</v>
      </c>
      <c r="B5102" t="s">
        <v>8919</v>
      </c>
      <c r="C5102" t="s">
        <v>39</v>
      </c>
      <c r="D5102" t="s">
        <v>4014</v>
      </c>
      <c r="E5102" t="s">
        <v>20</v>
      </c>
      <c r="F5102" t="b">
        <v>1</v>
      </c>
      <c r="G5102" t="s">
        <v>90</v>
      </c>
      <c r="H5102" s="4">
        <v>45722.280173611107</v>
      </c>
      <c r="I5102" t="b">
        <v>0</v>
      </c>
      <c r="J5102" t="b">
        <v>1</v>
      </c>
      <c r="K5102" t="s">
        <v>90</v>
      </c>
      <c r="L5102" t="s">
        <v>22</v>
      </c>
      <c r="M5102">
        <v>126175</v>
      </c>
      <c r="O5102" t="s">
        <v>254</v>
      </c>
      <c r="P5102" t="s">
        <v>2921</v>
      </c>
    </row>
    <row r="5103" spans="1:16" x14ac:dyDescent="0.55000000000000004">
      <c r="A5103" t="s">
        <v>2</v>
      </c>
      <c r="B5103" t="s">
        <v>8920</v>
      </c>
      <c r="C5103" t="s">
        <v>2712</v>
      </c>
      <c r="D5103" t="s">
        <v>8921</v>
      </c>
      <c r="E5103" t="s">
        <v>20</v>
      </c>
      <c r="F5103" t="b">
        <v>0</v>
      </c>
      <c r="G5103" t="s">
        <v>2713</v>
      </c>
      <c r="H5103" s="4">
        <v>45722.28402777778</v>
      </c>
      <c r="I5103" t="b">
        <v>0</v>
      </c>
      <c r="J5103" t="b">
        <v>0</v>
      </c>
      <c r="K5103" t="s">
        <v>2713</v>
      </c>
      <c r="L5103" t="s">
        <v>22</v>
      </c>
      <c r="M5103">
        <v>101728.5</v>
      </c>
      <c r="O5103" t="s">
        <v>8922</v>
      </c>
      <c r="P5103" t="s">
        <v>8923</v>
      </c>
    </row>
    <row r="5104" spans="1:16" x14ac:dyDescent="0.55000000000000004">
      <c r="A5104" t="s">
        <v>28</v>
      </c>
      <c r="B5104" t="s">
        <v>28</v>
      </c>
      <c r="C5104" t="s">
        <v>39</v>
      </c>
      <c r="D5104" t="s">
        <v>3985</v>
      </c>
      <c r="E5104" t="s">
        <v>20</v>
      </c>
      <c r="F5104" t="b">
        <v>1</v>
      </c>
      <c r="G5104" t="s">
        <v>256</v>
      </c>
      <c r="H5104" s="4">
        <v>45722.291875000003</v>
      </c>
      <c r="I5104" t="b">
        <v>0</v>
      </c>
      <c r="J5104" t="b">
        <v>0</v>
      </c>
      <c r="K5104" t="s">
        <v>256</v>
      </c>
      <c r="L5104" t="s">
        <v>22</v>
      </c>
      <c r="M5104">
        <v>70000</v>
      </c>
      <c r="O5104" t="s">
        <v>7650</v>
      </c>
      <c r="P5104" t="s">
        <v>8924</v>
      </c>
    </row>
    <row r="5105" spans="1:16" x14ac:dyDescent="0.55000000000000004">
      <c r="A5105" t="s">
        <v>0</v>
      </c>
      <c r="B5105" t="s">
        <v>1219</v>
      </c>
      <c r="C5105" t="s">
        <v>142</v>
      </c>
      <c r="D5105" t="s">
        <v>4084</v>
      </c>
      <c r="E5105" t="s">
        <v>20</v>
      </c>
      <c r="F5105" t="b">
        <v>0</v>
      </c>
      <c r="G5105" t="s">
        <v>27</v>
      </c>
      <c r="H5105" s="4">
        <v>45722.292048611111</v>
      </c>
      <c r="I5105" t="b">
        <v>0</v>
      </c>
      <c r="J5105" t="b">
        <v>0</v>
      </c>
      <c r="K5105" t="s">
        <v>24</v>
      </c>
      <c r="L5105" t="s">
        <v>36</v>
      </c>
      <c r="N5105">
        <v>69.930000305175781</v>
      </c>
      <c r="O5105" t="s">
        <v>2527</v>
      </c>
      <c r="P5105" t="s">
        <v>7598</v>
      </c>
    </row>
    <row r="5106" spans="1:16" x14ac:dyDescent="0.55000000000000004">
      <c r="A5106" t="s">
        <v>1</v>
      </c>
      <c r="B5106" t="s">
        <v>1</v>
      </c>
      <c r="C5106" t="s">
        <v>5704</v>
      </c>
      <c r="D5106" t="s">
        <v>3970</v>
      </c>
      <c r="E5106" t="s">
        <v>20</v>
      </c>
      <c r="F5106" t="b">
        <v>0</v>
      </c>
      <c r="G5106" t="s">
        <v>1247</v>
      </c>
      <c r="H5106" s="4">
        <v>45722.301099537042</v>
      </c>
      <c r="I5106" t="b">
        <v>0</v>
      </c>
      <c r="J5106" t="b">
        <v>0</v>
      </c>
      <c r="K5106" t="s">
        <v>1247</v>
      </c>
      <c r="L5106" t="s">
        <v>22</v>
      </c>
      <c r="M5106">
        <v>191000</v>
      </c>
      <c r="O5106" t="s">
        <v>8925</v>
      </c>
      <c r="P5106" t="s">
        <v>8926</v>
      </c>
    </row>
    <row r="5107" spans="1:16" x14ac:dyDescent="0.55000000000000004">
      <c r="A5107" t="s">
        <v>89</v>
      </c>
      <c r="B5107" t="s">
        <v>8927</v>
      </c>
      <c r="C5107" t="s">
        <v>39</v>
      </c>
      <c r="D5107" t="s">
        <v>3985</v>
      </c>
      <c r="E5107" t="s">
        <v>20</v>
      </c>
      <c r="F5107" t="b">
        <v>1</v>
      </c>
      <c r="G5107" t="s">
        <v>8928</v>
      </c>
      <c r="H5107" s="4">
        <v>45722.306620370371</v>
      </c>
      <c r="I5107" t="b">
        <v>1</v>
      </c>
      <c r="J5107" t="b">
        <v>0</v>
      </c>
      <c r="K5107" t="s">
        <v>8928</v>
      </c>
      <c r="L5107" t="s">
        <v>22</v>
      </c>
      <c r="M5107">
        <v>270000</v>
      </c>
      <c r="O5107" t="s">
        <v>4053</v>
      </c>
      <c r="P5107" t="s">
        <v>8929</v>
      </c>
    </row>
    <row r="5108" spans="1:16" x14ac:dyDescent="0.55000000000000004">
      <c r="A5108" t="s">
        <v>2</v>
      </c>
      <c r="B5108" t="s">
        <v>2865</v>
      </c>
      <c r="C5108" t="s">
        <v>2749</v>
      </c>
      <c r="D5108" t="s">
        <v>3973</v>
      </c>
      <c r="E5108" t="s">
        <v>20</v>
      </c>
      <c r="F5108" t="b">
        <v>0</v>
      </c>
      <c r="G5108" t="s">
        <v>27</v>
      </c>
      <c r="H5108" s="4">
        <v>45722.335902777777</v>
      </c>
      <c r="I5108" t="b">
        <v>0</v>
      </c>
      <c r="J5108" t="b">
        <v>0</v>
      </c>
      <c r="K5108" t="s">
        <v>24</v>
      </c>
      <c r="L5108" t="s">
        <v>22</v>
      </c>
      <c r="M5108">
        <v>77500</v>
      </c>
      <c r="O5108" t="s">
        <v>202</v>
      </c>
      <c r="P5108" t="s">
        <v>3595</v>
      </c>
    </row>
    <row r="5109" spans="1:16" x14ac:dyDescent="0.55000000000000004">
      <c r="A5109" t="s">
        <v>1</v>
      </c>
      <c r="B5109" t="s">
        <v>8113</v>
      </c>
      <c r="C5109" t="s">
        <v>829</v>
      </c>
      <c r="D5109" t="s">
        <v>3828</v>
      </c>
      <c r="E5109" t="s">
        <v>20</v>
      </c>
      <c r="F5109" t="b">
        <v>0</v>
      </c>
      <c r="G5109" t="s">
        <v>27</v>
      </c>
      <c r="H5109" s="4">
        <v>45722.376574074071</v>
      </c>
      <c r="I5109" t="b">
        <v>0</v>
      </c>
      <c r="J5109" t="b">
        <v>0</v>
      </c>
      <c r="K5109" t="s">
        <v>24</v>
      </c>
      <c r="L5109" t="s">
        <v>36</v>
      </c>
      <c r="N5109">
        <v>40</v>
      </c>
      <c r="O5109" t="s">
        <v>6624</v>
      </c>
    </row>
    <row r="5110" spans="1:16" x14ac:dyDescent="0.55000000000000004">
      <c r="A5110" t="s">
        <v>1</v>
      </c>
      <c r="B5110" t="s">
        <v>8930</v>
      </c>
      <c r="C5110" t="s">
        <v>54</v>
      </c>
      <c r="D5110" t="s">
        <v>3973</v>
      </c>
      <c r="E5110" t="s">
        <v>20</v>
      </c>
      <c r="F5110" t="b">
        <v>0</v>
      </c>
      <c r="G5110" t="s">
        <v>41</v>
      </c>
      <c r="H5110" s="4">
        <v>45722.376805555563</v>
      </c>
      <c r="I5110" t="b">
        <v>0</v>
      </c>
      <c r="J5110" t="b">
        <v>1</v>
      </c>
      <c r="K5110" t="s">
        <v>24</v>
      </c>
      <c r="L5110" t="s">
        <v>22</v>
      </c>
      <c r="M5110">
        <v>169500</v>
      </c>
      <c r="O5110" t="s">
        <v>1172</v>
      </c>
      <c r="P5110" t="s">
        <v>2059</v>
      </c>
    </row>
    <row r="5111" spans="1:16" x14ac:dyDescent="0.55000000000000004">
      <c r="A5111" t="s">
        <v>40</v>
      </c>
      <c r="B5111" t="s">
        <v>8433</v>
      </c>
      <c r="C5111" t="s">
        <v>3340</v>
      </c>
      <c r="D5111" t="s">
        <v>3970</v>
      </c>
      <c r="E5111" t="s">
        <v>20</v>
      </c>
      <c r="F5111" t="b">
        <v>0</v>
      </c>
      <c r="G5111" t="s">
        <v>30</v>
      </c>
      <c r="H5111" s="4">
        <v>45722.377025462964</v>
      </c>
      <c r="I5111" t="b">
        <v>0</v>
      </c>
      <c r="J5111" t="b">
        <v>1</v>
      </c>
      <c r="K5111" t="s">
        <v>24</v>
      </c>
      <c r="L5111" t="s">
        <v>22</v>
      </c>
      <c r="M5111">
        <v>137800</v>
      </c>
      <c r="O5111" t="s">
        <v>843</v>
      </c>
      <c r="P5111" t="s">
        <v>8434</v>
      </c>
    </row>
    <row r="5112" spans="1:16" x14ac:dyDescent="0.55000000000000004">
      <c r="A5112" t="s">
        <v>139</v>
      </c>
      <c r="B5112" t="s">
        <v>8931</v>
      </c>
      <c r="C5112" t="s">
        <v>140</v>
      </c>
      <c r="D5112" t="s">
        <v>3973</v>
      </c>
      <c r="E5112" t="s">
        <v>20</v>
      </c>
      <c r="F5112" t="b">
        <v>0</v>
      </c>
      <c r="G5112" t="s">
        <v>27</v>
      </c>
      <c r="H5112" s="4">
        <v>45722.377708333333</v>
      </c>
      <c r="I5112" t="b">
        <v>1</v>
      </c>
      <c r="J5112" t="b">
        <v>1</v>
      </c>
      <c r="K5112" t="s">
        <v>24</v>
      </c>
      <c r="L5112" t="s">
        <v>22</v>
      </c>
      <c r="M5112">
        <v>137300</v>
      </c>
      <c r="O5112" t="s">
        <v>1172</v>
      </c>
      <c r="P5112" t="s">
        <v>8932</v>
      </c>
    </row>
    <row r="5113" spans="1:16" x14ac:dyDescent="0.55000000000000004">
      <c r="A5113" t="s">
        <v>139</v>
      </c>
      <c r="B5113" t="s">
        <v>8933</v>
      </c>
      <c r="C5113" t="s">
        <v>82</v>
      </c>
      <c r="D5113" t="s">
        <v>3973</v>
      </c>
      <c r="E5113" t="s">
        <v>20</v>
      </c>
      <c r="F5113" t="b">
        <v>0</v>
      </c>
      <c r="G5113" t="s">
        <v>30</v>
      </c>
      <c r="H5113" s="4">
        <v>45722.39875</v>
      </c>
      <c r="I5113" t="b">
        <v>1</v>
      </c>
      <c r="J5113" t="b">
        <v>1</v>
      </c>
      <c r="K5113" t="s">
        <v>24</v>
      </c>
      <c r="L5113" t="s">
        <v>22</v>
      </c>
      <c r="M5113">
        <v>137300</v>
      </c>
      <c r="O5113" t="s">
        <v>1172</v>
      </c>
      <c r="P5113" t="s">
        <v>8934</v>
      </c>
    </row>
    <row r="5114" spans="1:16" x14ac:dyDescent="0.55000000000000004">
      <c r="A5114" t="s">
        <v>0</v>
      </c>
      <c r="B5114" t="s">
        <v>5421</v>
      </c>
      <c r="C5114" t="s">
        <v>372</v>
      </c>
      <c r="D5114" t="s">
        <v>3957</v>
      </c>
      <c r="E5114" t="s">
        <v>34</v>
      </c>
      <c r="F5114" t="b">
        <v>0</v>
      </c>
      <c r="G5114" t="s">
        <v>27</v>
      </c>
      <c r="H5114" s="4">
        <v>45722.416701388887</v>
      </c>
      <c r="I5114" t="b">
        <v>1</v>
      </c>
      <c r="J5114" t="b">
        <v>0</v>
      </c>
      <c r="K5114" t="s">
        <v>24</v>
      </c>
      <c r="L5114" t="s">
        <v>36</v>
      </c>
      <c r="N5114">
        <v>27.979999542236332</v>
      </c>
      <c r="O5114" t="s">
        <v>4622</v>
      </c>
    </row>
    <row r="5115" spans="1:16" x14ac:dyDescent="0.55000000000000004">
      <c r="A5115" t="s">
        <v>0</v>
      </c>
      <c r="B5115" t="s">
        <v>731</v>
      </c>
      <c r="C5115" t="s">
        <v>628</v>
      </c>
      <c r="D5115" t="s">
        <v>3957</v>
      </c>
      <c r="E5115" t="s">
        <v>34</v>
      </c>
      <c r="F5115" t="b">
        <v>0</v>
      </c>
      <c r="G5115" t="s">
        <v>27</v>
      </c>
      <c r="H5115" s="4">
        <v>45722.416770833333</v>
      </c>
      <c r="I5115" t="b">
        <v>0</v>
      </c>
      <c r="J5115" t="b">
        <v>1</v>
      </c>
      <c r="K5115" t="s">
        <v>24</v>
      </c>
      <c r="L5115" t="s">
        <v>36</v>
      </c>
      <c r="N5115">
        <v>27.979999542236332</v>
      </c>
      <c r="O5115" t="s">
        <v>74</v>
      </c>
      <c r="P5115" t="s">
        <v>393</v>
      </c>
    </row>
    <row r="5116" spans="1:16" x14ac:dyDescent="0.55000000000000004">
      <c r="A5116" t="s">
        <v>0</v>
      </c>
      <c r="B5116" t="s">
        <v>5662</v>
      </c>
      <c r="C5116" t="s">
        <v>904</v>
      </c>
      <c r="D5116" t="s">
        <v>3957</v>
      </c>
      <c r="E5116" t="s">
        <v>34</v>
      </c>
      <c r="F5116" t="b">
        <v>0</v>
      </c>
      <c r="G5116" t="s">
        <v>27</v>
      </c>
      <c r="H5116" s="4">
        <v>45722.416770833333</v>
      </c>
      <c r="I5116" t="b">
        <v>0</v>
      </c>
      <c r="J5116" t="b">
        <v>0</v>
      </c>
      <c r="K5116" t="s">
        <v>24</v>
      </c>
      <c r="L5116" t="s">
        <v>36</v>
      </c>
      <c r="N5116">
        <v>27.979999542236332</v>
      </c>
      <c r="O5116" t="s">
        <v>8935</v>
      </c>
      <c r="P5116" t="s">
        <v>328</v>
      </c>
    </row>
    <row r="5117" spans="1:16" x14ac:dyDescent="0.55000000000000004">
      <c r="A5117" t="s">
        <v>0</v>
      </c>
      <c r="B5117" t="s">
        <v>3106</v>
      </c>
      <c r="C5117" t="s">
        <v>8936</v>
      </c>
      <c r="D5117" t="s">
        <v>3957</v>
      </c>
      <c r="E5117" t="s">
        <v>34</v>
      </c>
      <c r="F5117" t="b">
        <v>0</v>
      </c>
      <c r="G5117" t="s">
        <v>27</v>
      </c>
      <c r="H5117" s="4">
        <v>45722.416817129633</v>
      </c>
      <c r="I5117" t="b">
        <v>0</v>
      </c>
      <c r="J5117" t="b">
        <v>1</v>
      </c>
      <c r="K5117" t="s">
        <v>24</v>
      </c>
      <c r="L5117" t="s">
        <v>36</v>
      </c>
      <c r="N5117">
        <v>39.925003051757813</v>
      </c>
      <c r="O5117" t="s">
        <v>1916</v>
      </c>
      <c r="P5117" t="s">
        <v>8937</v>
      </c>
    </row>
    <row r="5118" spans="1:16" x14ac:dyDescent="0.55000000000000004">
      <c r="A5118" t="s">
        <v>0</v>
      </c>
      <c r="B5118" t="s">
        <v>731</v>
      </c>
      <c r="C5118" t="s">
        <v>8938</v>
      </c>
      <c r="D5118" t="s">
        <v>3957</v>
      </c>
      <c r="E5118" t="s">
        <v>34</v>
      </c>
      <c r="F5118" t="b">
        <v>0</v>
      </c>
      <c r="G5118" t="s">
        <v>27</v>
      </c>
      <c r="H5118" s="4">
        <v>45722.416875000003</v>
      </c>
      <c r="I5118" t="b">
        <v>0</v>
      </c>
      <c r="J5118" t="b">
        <v>0</v>
      </c>
      <c r="K5118" t="s">
        <v>24</v>
      </c>
      <c r="L5118" t="s">
        <v>36</v>
      </c>
      <c r="N5118">
        <v>27.435001373291019</v>
      </c>
      <c r="O5118" t="s">
        <v>8939</v>
      </c>
      <c r="P5118" t="s">
        <v>726</v>
      </c>
    </row>
    <row r="5119" spans="1:16" x14ac:dyDescent="0.55000000000000004">
      <c r="A5119" t="s">
        <v>0</v>
      </c>
      <c r="B5119" t="s">
        <v>8940</v>
      </c>
      <c r="C5119" t="s">
        <v>39</v>
      </c>
      <c r="D5119" t="s">
        <v>3957</v>
      </c>
      <c r="E5119" t="s">
        <v>34</v>
      </c>
      <c r="F5119" t="b">
        <v>1</v>
      </c>
      <c r="G5119" t="s">
        <v>27</v>
      </c>
      <c r="H5119" s="4">
        <v>45722.416875000003</v>
      </c>
      <c r="I5119" t="b">
        <v>0</v>
      </c>
      <c r="J5119" t="b">
        <v>0</v>
      </c>
      <c r="K5119" t="s">
        <v>24</v>
      </c>
      <c r="L5119" t="s">
        <v>36</v>
      </c>
      <c r="N5119">
        <v>26.389999389648441</v>
      </c>
      <c r="O5119" t="s">
        <v>8941</v>
      </c>
      <c r="P5119" t="s">
        <v>8942</v>
      </c>
    </row>
    <row r="5120" spans="1:16" x14ac:dyDescent="0.55000000000000004">
      <c r="A5120" t="s">
        <v>0</v>
      </c>
      <c r="B5120" t="s">
        <v>3938</v>
      </c>
      <c r="C5120" t="s">
        <v>3755</v>
      </c>
      <c r="D5120" t="s">
        <v>3957</v>
      </c>
      <c r="E5120" t="s">
        <v>34</v>
      </c>
      <c r="F5120" t="b">
        <v>0</v>
      </c>
      <c r="G5120" t="s">
        <v>27</v>
      </c>
      <c r="H5120" s="4">
        <v>45722.416909722233</v>
      </c>
      <c r="I5120" t="b">
        <v>1</v>
      </c>
      <c r="J5120" t="b">
        <v>0</v>
      </c>
      <c r="K5120" t="s">
        <v>24</v>
      </c>
      <c r="L5120" t="s">
        <v>36</v>
      </c>
      <c r="N5120">
        <v>27.435001373291019</v>
      </c>
      <c r="O5120" t="s">
        <v>2425</v>
      </c>
      <c r="P5120" t="s">
        <v>8715</v>
      </c>
    </row>
    <row r="5121" spans="1:16" x14ac:dyDescent="0.55000000000000004">
      <c r="A5121" t="s">
        <v>0</v>
      </c>
      <c r="B5121" t="s">
        <v>731</v>
      </c>
      <c r="C5121" t="s">
        <v>3616</v>
      </c>
      <c r="D5121" t="s">
        <v>3957</v>
      </c>
      <c r="E5121" t="s">
        <v>34</v>
      </c>
      <c r="F5121" t="b">
        <v>0</v>
      </c>
      <c r="G5121" t="s">
        <v>27</v>
      </c>
      <c r="H5121" s="4">
        <v>45722.416909722233</v>
      </c>
      <c r="I5121" t="b">
        <v>1</v>
      </c>
      <c r="J5121" t="b">
        <v>1</v>
      </c>
      <c r="K5121" t="s">
        <v>24</v>
      </c>
      <c r="L5121" t="s">
        <v>36</v>
      </c>
      <c r="N5121">
        <v>27.435001373291019</v>
      </c>
      <c r="O5121" t="s">
        <v>8943</v>
      </c>
      <c r="P5121" t="s">
        <v>8944</v>
      </c>
    </row>
    <row r="5122" spans="1:16" x14ac:dyDescent="0.55000000000000004">
      <c r="A5122" t="s">
        <v>25</v>
      </c>
      <c r="B5122" t="s">
        <v>1577</v>
      </c>
      <c r="C5122" t="s">
        <v>315</v>
      </c>
      <c r="D5122" t="s">
        <v>3957</v>
      </c>
      <c r="E5122" t="s">
        <v>34</v>
      </c>
      <c r="F5122" t="b">
        <v>0</v>
      </c>
      <c r="G5122" t="s">
        <v>27</v>
      </c>
      <c r="H5122" s="4">
        <v>45722.416921296302</v>
      </c>
      <c r="I5122" t="b">
        <v>1</v>
      </c>
      <c r="J5122" t="b">
        <v>1</v>
      </c>
      <c r="K5122" t="s">
        <v>24</v>
      </c>
      <c r="L5122" t="s">
        <v>36</v>
      </c>
      <c r="N5122">
        <v>26.389999389648441</v>
      </c>
      <c r="O5122" t="s">
        <v>8945</v>
      </c>
      <c r="P5122" t="s">
        <v>8946</v>
      </c>
    </row>
    <row r="5123" spans="1:16" x14ac:dyDescent="0.55000000000000004">
      <c r="A5123" t="s">
        <v>0</v>
      </c>
      <c r="B5123" t="s">
        <v>8947</v>
      </c>
      <c r="C5123" t="s">
        <v>293</v>
      </c>
      <c r="D5123" t="s">
        <v>4084</v>
      </c>
      <c r="E5123" t="s">
        <v>20</v>
      </c>
      <c r="F5123" t="b">
        <v>0</v>
      </c>
      <c r="G5123" t="s">
        <v>41</v>
      </c>
      <c r="H5123" s="4">
        <v>45722.41710648148</v>
      </c>
      <c r="I5123" t="b">
        <v>1</v>
      </c>
      <c r="J5123" t="b">
        <v>0</v>
      </c>
      <c r="K5123" t="s">
        <v>24</v>
      </c>
      <c r="L5123" t="s">
        <v>22</v>
      </c>
      <c r="M5123">
        <v>115000</v>
      </c>
      <c r="O5123" t="s">
        <v>8948</v>
      </c>
      <c r="P5123" t="s">
        <v>8949</v>
      </c>
    </row>
    <row r="5124" spans="1:16" x14ac:dyDescent="0.55000000000000004">
      <c r="A5124" t="s">
        <v>25</v>
      </c>
      <c r="B5124" t="s">
        <v>8950</v>
      </c>
      <c r="C5124" t="s">
        <v>542</v>
      </c>
      <c r="D5124" t="s">
        <v>3957</v>
      </c>
      <c r="E5124" t="s">
        <v>34</v>
      </c>
      <c r="F5124" t="b">
        <v>0</v>
      </c>
      <c r="G5124" t="s">
        <v>41</v>
      </c>
      <c r="H5124" s="4">
        <v>45722.417164351849</v>
      </c>
      <c r="I5124" t="b">
        <v>0</v>
      </c>
      <c r="J5124" t="b">
        <v>1</v>
      </c>
      <c r="K5124" t="s">
        <v>24</v>
      </c>
      <c r="L5124" t="s">
        <v>36</v>
      </c>
      <c r="N5124">
        <v>24.33499908447266</v>
      </c>
      <c r="O5124" t="s">
        <v>3333</v>
      </c>
    </row>
    <row r="5125" spans="1:16" x14ac:dyDescent="0.55000000000000004">
      <c r="A5125" t="s">
        <v>28</v>
      </c>
      <c r="B5125" t="s">
        <v>8951</v>
      </c>
      <c r="C5125" t="s">
        <v>624</v>
      </c>
      <c r="D5125" t="s">
        <v>3973</v>
      </c>
      <c r="E5125" t="s">
        <v>20</v>
      </c>
      <c r="F5125" t="b">
        <v>0</v>
      </c>
      <c r="G5125" t="s">
        <v>35</v>
      </c>
      <c r="H5125" s="4">
        <v>45722.417708333327</v>
      </c>
      <c r="I5125" t="b">
        <v>0</v>
      </c>
      <c r="J5125" t="b">
        <v>1</v>
      </c>
      <c r="K5125" t="s">
        <v>24</v>
      </c>
      <c r="L5125" t="s">
        <v>22</v>
      </c>
      <c r="M5125">
        <v>156500</v>
      </c>
      <c r="O5125" t="s">
        <v>65</v>
      </c>
      <c r="P5125" t="s">
        <v>3536</v>
      </c>
    </row>
    <row r="5126" spans="1:16" x14ac:dyDescent="0.55000000000000004">
      <c r="A5126" t="s">
        <v>25</v>
      </c>
      <c r="B5126" t="s">
        <v>5948</v>
      </c>
      <c r="C5126" t="s">
        <v>122</v>
      </c>
      <c r="D5126" t="s">
        <v>3973</v>
      </c>
      <c r="E5126" t="s">
        <v>20</v>
      </c>
      <c r="F5126" t="b">
        <v>0</v>
      </c>
      <c r="G5126" t="s">
        <v>52</v>
      </c>
      <c r="H5126" s="4">
        <v>45722.418067129627</v>
      </c>
      <c r="I5126" t="b">
        <v>0</v>
      </c>
      <c r="J5126" t="b">
        <v>1</v>
      </c>
      <c r="K5126" t="s">
        <v>24</v>
      </c>
      <c r="L5126" t="s">
        <v>22</v>
      </c>
      <c r="M5126">
        <v>123800</v>
      </c>
      <c r="O5126" t="s">
        <v>173</v>
      </c>
    </row>
    <row r="5127" spans="1:16" x14ac:dyDescent="0.55000000000000004">
      <c r="A5127" t="s">
        <v>1</v>
      </c>
      <c r="B5127" t="s">
        <v>8952</v>
      </c>
      <c r="C5127" t="s">
        <v>8953</v>
      </c>
      <c r="D5127" t="s">
        <v>3957</v>
      </c>
      <c r="E5127" t="s">
        <v>34</v>
      </c>
      <c r="F5127" t="b">
        <v>0</v>
      </c>
      <c r="G5127" t="s">
        <v>27</v>
      </c>
      <c r="H5127" s="4">
        <v>45722.418287037042</v>
      </c>
      <c r="I5127" t="b">
        <v>0</v>
      </c>
      <c r="J5127" t="b">
        <v>0</v>
      </c>
      <c r="K5127" t="s">
        <v>24</v>
      </c>
      <c r="L5127" t="s">
        <v>36</v>
      </c>
      <c r="N5127">
        <v>49.895000457763672</v>
      </c>
      <c r="O5127" t="s">
        <v>8954</v>
      </c>
      <c r="P5127" t="s">
        <v>8955</v>
      </c>
    </row>
    <row r="5128" spans="1:16" x14ac:dyDescent="0.55000000000000004">
      <c r="A5128" t="s">
        <v>28</v>
      </c>
      <c r="B5128" t="s">
        <v>8956</v>
      </c>
      <c r="C5128" t="s">
        <v>151</v>
      </c>
      <c r="D5128" t="s">
        <v>3957</v>
      </c>
      <c r="E5128" t="s">
        <v>34</v>
      </c>
      <c r="F5128" t="b">
        <v>0</v>
      </c>
      <c r="G5128" t="s">
        <v>30</v>
      </c>
      <c r="H5128" s="4">
        <v>45722.418726851851</v>
      </c>
      <c r="I5128" t="b">
        <v>0</v>
      </c>
      <c r="J5128" t="b">
        <v>0</v>
      </c>
      <c r="K5128" t="s">
        <v>24</v>
      </c>
      <c r="L5128" t="s">
        <v>36</v>
      </c>
      <c r="N5128">
        <v>40.81500244140625</v>
      </c>
      <c r="O5128" t="s">
        <v>8957</v>
      </c>
      <c r="P5128" t="s">
        <v>8958</v>
      </c>
    </row>
    <row r="5129" spans="1:16" x14ac:dyDescent="0.55000000000000004">
      <c r="A5129" t="s">
        <v>28</v>
      </c>
      <c r="B5129" t="s">
        <v>8959</v>
      </c>
      <c r="C5129" t="s">
        <v>151</v>
      </c>
      <c r="D5129" t="s">
        <v>3957</v>
      </c>
      <c r="E5129" t="s">
        <v>34</v>
      </c>
      <c r="F5129" t="b">
        <v>0</v>
      </c>
      <c r="G5129" t="s">
        <v>30</v>
      </c>
      <c r="H5129" s="4">
        <v>45722.418726851851</v>
      </c>
      <c r="I5129" t="b">
        <v>0</v>
      </c>
      <c r="J5129" t="b">
        <v>0</v>
      </c>
      <c r="K5129" t="s">
        <v>24</v>
      </c>
      <c r="L5129" t="s">
        <v>36</v>
      </c>
      <c r="N5129">
        <v>40.81500244140625</v>
      </c>
      <c r="O5129" t="s">
        <v>8728</v>
      </c>
      <c r="P5129" t="s">
        <v>8958</v>
      </c>
    </row>
    <row r="5130" spans="1:16" x14ac:dyDescent="0.55000000000000004">
      <c r="A5130" t="s">
        <v>2</v>
      </c>
      <c r="B5130" t="s">
        <v>8960</v>
      </c>
      <c r="C5130" t="s">
        <v>2104</v>
      </c>
      <c r="D5130" t="s">
        <v>3973</v>
      </c>
      <c r="E5130" t="s">
        <v>20</v>
      </c>
      <c r="F5130" t="b">
        <v>0</v>
      </c>
      <c r="G5130" t="s">
        <v>27</v>
      </c>
      <c r="H5130" s="4">
        <v>45722.419131944444</v>
      </c>
      <c r="I5130" t="b">
        <v>0</v>
      </c>
      <c r="J5130" t="b">
        <v>1</v>
      </c>
      <c r="K5130" t="s">
        <v>24</v>
      </c>
      <c r="L5130" t="s">
        <v>22</v>
      </c>
      <c r="M5130">
        <v>116738.5</v>
      </c>
      <c r="O5130" t="s">
        <v>5482</v>
      </c>
      <c r="P5130" t="s">
        <v>8961</v>
      </c>
    </row>
    <row r="5131" spans="1:16" x14ac:dyDescent="0.55000000000000004">
      <c r="A5131" t="s">
        <v>2</v>
      </c>
      <c r="B5131" t="s">
        <v>471</v>
      </c>
      <c r="C5131" t="s">
        <v>436</v>
      </c>
      <c r="D5131" t="s">
        <v>3973</v>
      </c>
      <c r="E5131" t="s">
        <v>20</v>
      </c>
      <c r="F5131" t="b">
        <v>0</v>
      </c>
      <c r="G5131" t="s">
        <v>27</v>
      </c>
      <c r="H5131" s="4">
        <v>45722.419166666667</v>
      </c>
      <c r="I5131" t="b">
        <v>0</v>
      </c>
      <c r="J5131" t="b">
        <v>1</v>
      </c>
      <c r="K5131" t="s">
        <v>24</v>
      </c>
      <c r="L5131" t="s">
        <v>36</v>
      </c>
      <c r="N5131">
        <v>65</v>
      </c>
      <c r="O5131" t="s">
        <v>5482</v>
      </c>
      <c r="P5131" t="s">
        <v>8717</v>
      </c>
    </row>
    <row r="5132" spans="1:16" x14ac:dyDescent="0.55000000000000004">
      <c r="A5132" t="s">
        <v>89</v>
      </c>
      <c r="B5132" t="s">
        <v>8962</v>
      </c>
      <c r="C5132" t="s">
        <v>966</v>
      </c>
      <c r="D5132" t="s">
        <v>3973</v>
      </c>
      <c r="E5132" t="s">
        <v>20</v>
      </c>
      <c r="F5132" t="b">
        <v>0</v>
      </c>
      <c r="G5132" t="s">
        <v>27</v>
      </c>
      <c r="H5132" s="4">
        <v>45722.419212962966</v>
      </c>
      <c r="I5132" t="b">
        <v>0</v>
      </c>
      <c r="J5132" t="b">
        <v>0</v>
      </c>
      <c r="K5132" t="s">
        <v>24</v>
      </c>
      <c r="L5132" t="s">
        <v>22</v>
      </c>
      <c r="M5132">
        <v>253000</v>
      </c>
      <c r="O5132" t="s">
        <v>5482</v>
      </c>
      <c r="P5132" t="s">
        <v>8963</v>
      </c>
    </row>
    <row r="5133" spans="1:16" x14ac:dyDescent="0.55000000000000004">
      <c r="A5133" t="s">
        <v>139</v>
      </c>
      <c r="B5133" t="s">
        <v>8964</v>
      </c>
      <c r="C5133" t="s">
        <v>970</v>
      </c>
      <c r="D5133" t="s">
        <v>3973</v>
      </c>
      <c r="E5133" t="s">
        <v>20</v>
      </c>
      <c r="F5133" t="b">
        <v>0</v>
      </c>
      <c r="G5133" t="s">
        <v>41</v>
      </c>
      <c r="H5133" s="4">
        <v>45722.458877314813</v>
      </c>
      <c r="I5133" t="b">
        <v>0</v>
      </c>
      <c r="J5133" t="b">
        <v>0</v>
      </c>
      <c r="K5133" t="s">
        <v>24</v>
      </c>
      <c r="L5133" t="s">
        <v>22</v>
      </c>
      <c r="M5133">
        <v>137612.796875</v>
      </c>
      <c r="O5133" t="s">
        <v>8965</v>
      </c>
      <c r="P5133" t="s">
        <v>1483</v>
      </c>
    </row>
    <row r="5134" spans="1:16" x14ac:dyDescent="0.55000000000000004">
      <c r="A5134" t="s">
        <v>19</v>
      </c>
      <c r="B5134" t="s">
        <v>4862</v>
      </c>
      <c r="C5134" t="s">
        <v>49</v>
      </c>
      <c r="D5134" t="s">
        <v>3973</v>
      </c>
      <c r="E5134" t="s">
        <v>20</v>
      </c>
      <c r="F5134" t="b">
        <v>0</v>
      </c>
      <c r="G5134" t="s">
        <v>41</v>
      </c>
      <c r="H5134" s="4">
        <v>45722.45890046296</v>
      </c>
      <c r="I5134" t="b">
        <v>0</v>
      </c>
      <c r="J5134" t="b">
        <v>1</v>
      </c>
      <c r="K5134" t="s">
        <v>24</v>
      </c>
      <c r="L5134" t="s">
        <v>22</v>
      </c>
      <c r="M5134">
        <v>223000</v>
      </c>
      <c r="O5134" t="s">
        <v>1088</v>
      </c>
      <c r="P5134" t="s">
        <v>1089</v>
      </c>
    </row>
    <row r="5135" spans="1:16" x14ac:dyDescent="0.55000000000000004">
      <c r="A5135" t="s">
        <v>1</v>
      </c>
      <c r="B5135" t="s">
        <v>8966</v>
      </c>
      <c r="C5135" t="s">
        <v>453</v>
      </c>
      <c r="D5135" t="s">
        <v>3973</v>
      </c>
      <c r="E5135" t="s">
        <v>20</v>
      </c>
      <c r="F5135" t="b">
        <v>0</v>
      </c>
      <c r="G5135" t="s">
        <v>41</v>
      </c>
      <c r="H5135" s="4">
        <v>45722.461134259262</v>
      </c>
      <c r="I5135" t="b">
        <v>0</v>
      </c>
      <c r="J5135" t="b">
        <v>0</v>
      </c>
      <c r="K5135" t="s">
        <v>24</v>
      </c>
      <c r="L5135" t="s">
        <v>36</v>
      </c>
      <c r="N5135">
        <v>57.5</v>
      </c>
      <c r="O5135" t="s">
        <v>4344</v>
      </c>
      <c r="P5135" t="s">
        <v>8967</v>
      </c>
    </row>
    <row r="5136" spans="1:16" x14ac:dyDescent="0.55000000000000004">
      <c r="A5136" t="s">
        <v>1</v>
      </c>
      <c r="B5136" t="s">
        <v>8966</v>
      </c>
      <c r="C5136" t="s">
        <v>453</v>
      </c>
      <c r="D5136" t="s">
        <v>3973</v>
      </c>
      <c r="E5136" t="s">
        <v>20</v>
      </c>
      <c r="F5136" t="b">
        <v>0</v>
      </c>
      <c r="G5136" t="s">
        <v>30</v>
      </c>
      <c r="H5136" s="4">
        <v>45722.481817129628</v>
      </c>
      <c r="I5136" t="b">
        <v>0</v>
      </c>
      <c r="J5136" t="b">
        <v>0</v>
      </c>
      <c r="K5136" t="s">
        <v>24</v>
      </c>
      <c r="L5136" t="s">
        <v>36</v>
      </c>
      <c r="N5136">
        <v>57.5</v>
      </c>
      <c r="O5136" t="s">
        <v>4344</v>
      </c>
      <c r="P5136" t="s">
        <v>8967</v>
      </c>
    </row>
    <row r="5137" spans="1:16" x14ac:dyDescent="0.55000000000000004">
      <c r="A5137" t="s">
        <v>2</v>
      </c>
      <c r="B5137" t="s">
        <v>8968</v>
      </c>
      <c r="C5137" t="s">
        <v>427</v>
      </c>
      <c r="D5137" t="s">
        <v>3973</v>
      </c>
      <c r="E5137" t="s">
        <v>20</v>
      </c>
      <c r="F5137" t="b">
        <v>0</v>
      </c>
      <c r="G5137" t="s">
        <v>30</v>
      </c>
      <c r="H5137" s="4">
        <v>45722.481956018521</v>
      </c>
      <c r="I5137" t="b">
        <v>0</v>
      </c>
      <c r="J5137" t="b">
        <v>1</v>
      </c>
      <c r="K5137" t="s">
        <v>24</v>
      </c>
      <c r="L5137" t="s">
        <v>22</v>
      </c>
      <c r="M5137">
        <v>165000</v>
      </c>
      <c r="O5137" t="s">
        <v>428</v>
      </c>
      <c r="P5137" t="s">
        <v>3695</v>
      </c>
    </row>
    <row r="5138" spans="1:16" x14ac:dyDescent="0.55000000000000004">
      <c r="A5138" t="s">
        <v>139</v>
      </c>
      <c r="B5138" t="s">
        <v>8969</v>
      </c>
      <c r="C5138" t="s">
        <v>82</v>
      </c>
      <c r="D5138" t="s">
        <v>3973</v>
      </c>
      <c r="E5138" t="s">
        <v>20</v>
      </c>
      <c r="F5138" t="b">
        <v>0</v>
      </c>
      <c r="G5138" t="s">
        <v>30</v>
      </c>
      <c r="H5138" s="4">
        <v>45722.482106481482</v>
      </c>
      <c r="I5138" t="b">
        <v>1</v>
      </c>
      <c r="J5138" t="b">
        <v>1</v>
      </c>
      <c r="K5138" t="s">
        <v>24</v>
      </c>
      <c r="L5138" t="s">
        <v>22</v>
      </c>
      <c r="M5138">
        <v>160000</v>
      </c>
      <c r="O5138" t="s">
        <v>8970</v>
      </c>
      <c r="P5138" t="s">
        <v>582</v>
      </c>
    </row>
    <row r="5139" spans="1:16" x14ac:dyDescent="0.55000000000000004">
      <c r="A5139" t="s">
        <v>2</v>
      </c>
      <c r="B5139" t="s">
        <v>8971</v>
      </c>
      <c r="C5139" t="s">
        <v>870</v>
      </c>
      <c r="D5139" t="s">
        <v>4035</v>
      </c>
      <c r="E5139" t="s">
        <v>20</v>
      </c>
      <c r="F5139" t="b">
        <v>0</v>
      </c>
      <c r="G5139" t="s">
        <v>870</v>
      </c>
      <c r="H5139" s="4">
        <v>45722.488275462973</v>
      </c>
      <c r="I5139" t="b">
        <v>0</v>
      </c>
      <c r="J5139" t="b">
        <v>0</v>
      </c>
      <c r="K5139" t="s">
        <v>870</v>
      </c>
      <c r="L5139" t="s">
        <v>22</v>
      </c>
      <c r="M5139">
        <v>90999.5</v>
      </c>
      <c r="O5139" t="s">
        <v>5619</v>
      </c>
      <c r="P5139" t="s">
        <v>8972</v>
      </c>
    </row>
    <row r="5140" spans="1:16" x14ac:dyDescent="0.55000000000000004">
      <c r="A5140" t="s">
        <v>89</v>
      </c>
      <c r="B5140" t="s">
        <v>8973</v>
      </c>
      <c r="C5140" t="s">
        <v>304</v>
      </c>
      <c r="D5140" t="s">
        <v>3973</v>
      </c>
      <c r="E5140" t="s">
        <v>20</v>
      </c>
      <c r="F5140" t="b">
        <v>0</v>
      </c>
      <c r="G5140" t="s">
        <v>27</v>
      </c>
      <c r="H5140" s="4">
        <v>45722.502546296288</v>
      </c>
      <c r="I5140" t="b">
        <v>0</v>
      </c>
      <c r="J5140" t="b">
        <v>1</v>
      </c>
      <c r="K5140" t="s">
        <v>24</v>
      </c>
      <c r="L5140" t="s">
        <v>22</v>
      </c>
      <c r="M5140">
        <v>142500</v>
      </c>
      <c r="O5140" t="s">
        <v>3669</v>
      </c>
      <c r="P5140" t="s">
        <v>2671</v>
      </c>
    </row>
    <row r="5141" spans="1:16" x14ac:dyDescent="0.55000000000000004">
      <c r="A5141" t="s">
        <v>28</v>
      </c>
      <c r="B5141" t="s">
        <v>8974</v>
      </c>
      <c r="C5141" t="s">
        <v>283</v>
      </c>
      <c r="D5141" t="s">
        <v>3973</v>
      </c>
      <c r="E5141" t="s">
        <v>20</v>
      </c>
      <c r="F5141" t="b">
        <v>0</v>
      </c>
      <c r="G5141" t="s">
        <v>41</v>
      </c>
      <c r="H5141" s="4">
        <v>45722.543506944443</v>
      </c>
      <c r="I5141" t="b">
        <v>0</v>
      </c>
      <c r="J5141" t="b">
        <v>1</v>
      </c>
      <c r="K5141" t="s">
        <v>24</v>
      </c>
      <c r="L5141" t="s">
        <v>22</v>
      </c>
      <c r="M5141">
        <v>149083.203125</v>
      </c>
      <c r="O5141" t="s">
        <v>8975</v>
      </c>
      <c r="P5141" t="s">
        <v>8976</v>
      </c>
    </row>
    <row r="5142" spans="1:16" x14ac:dyDescent="0.55000000000000004">
      <c r="A5142" t="s">
        <v>1</v>
      </c>
      <c r="B5142" t="s">
        <v>8977</v>
      </c>
      <c r="C5142" t="s">
        <v>8892</v>
      </c>
      <c r="D5142" t="s">
        <v>3973</v>
      </c>
      <c r="E5142" t="s">
        <v>20</v>
      </c>
      <c r="F5142" t="b">
        <v>0</v>
      </c>
      <c r="G5142" t="s">
        <v>52</v>
      </c>
      <c r="H5142" s="4">
        <v>45722.543842592589</v>
      </c>
      <c r="I5142" t="b">
        <v>0</v>
      </c>
      <c r="J5142" t="b">
        <v>1</v>
      </c>
      <c r="K5142" t="s">
        <v>24</v>
      </c>
      <c r="L5142" t="s">
        <v>22</v>
      </c>
      <c r="M5142">
        <v>156500</v>
      </c>
      <c r="O5142" t="s">
        <v>2342</v>
      </c>
      <c r="P5142" t="s">
        <v>8978</v>
      </c>
    </row>
    <row r="5143" spans="1:16" x14ac:dyDescent="0.55000000000000004">
      <c r="A5143" t="s">
        <v>28</v>
      </c>
      <c r="B5143" t="s">
        <v>28</v>
      </c>
      <c r="C5143" t="s">
        <v>278</v>
      </c>
      <c r="D5143" t="s">
        <v>3973</v>
      </c>
      <c r="E5143" t="s">
        <v>51</v>
      </c>
      <c r="F5143" t="b">
        <v>0</v>
      </c>
      <c r="G5143" t="s">
        <v>27</v>
      </c>
      <c r="H5143" s="4">
        <v>45722.544236111113</v>
      </c>
      <c r="I5143" t="b">
        <v>0</v>
      </c>
      <c r="J5143" t="b">
        <v>1</v>
      </c>
      <c r="K5143" t="s">
        <v>24</v>
      </c>
      <c r="L5143" t="s">
        <v>36</v>
      </c>
      <c r="N5143">
        <v>85</v>
      </c>
      <c r="O5143" t="s">
        <v>1710</v>
      </c>
      <c r="P5143" t="s">
        <v>8979</v>
      </c>
    </row>
    <row r="5144" spans="1:16" x14ac:dyDescent="0.55000000000000004">
      <c r="A5144" t="s">
        <v>2</v>
      </c>
      <c r="B5144" t="s">
        <v>8980</v>
      </c>
      <c r="C5144" t="s">
        <v>199</v>
      </c>
      <c r="D5144" t="s">
        <v>3957</v>
      </c>
      <c r="E5144" t="s">
        <v>20</v>
      </c>
      <c r="F5144" t="b">
        <v>0</v>
      </c>
      <c r="G5144" t="s">
        <v>30</v>
      </c>
      <c r="H5144" s="4">
        <v>45722.56527777778</v>
      </c>
      <c r="I5144" t="b">
        <v>0</v>
      </c>
      <c r="J5144" t="b">
        <v>1</v>
      </c>
      <c r="K5144" t="s">
        <v>24</v>
      </c>
      <c r="L5144" t="s">
        <v>36</v>
      </c>
      <c r="N5144">
        <v>50.965000152587891</v>
      </c>
      <c r="O5144" t="s">
        <v>1071</v>
      </c>
      <c r="P5144" t="s">
        <v>8981</v>
      </c>
    </row>
    <row r="5145" spans="1:16" x14ac:dyDescent="0.55000000000000004">
      <c r="A5145" t="s">
        <v>2</v>
      </c>
      <c r="B5145" t="s">
        <v>8109</v>
      </c>
      <c r="C5145" t="s">
        <v>8982</v>
      </c>
      <c r="D5145" t="s">
        <v>3957</v>
      </c>
      <c r="E5145" t="s">
        <v>20</v>
      </c>
      <c r="F5145" t="b">
        <v>0</v>
      </c>
      <c r="G5145" t="s">
        <v>30</v>
      </c>
      <c r="H5145" s="4">
        <v>45722.565312500003</v>
      </c>
      <c r="I5145" t="b">
        <v>0</v>
      </c>
      <c r="J5145" t="b">
        <v>1</v>
      </c>
      <c r="K5145" t="s">
        <v>24</v>
      </c>
      <c r="L5145" t="s">
        <v>36</v>
      </c>
      <c r="N5145">
        <v>56.145000457763672</v>
      </c>
      <c r="O5145" t="s">
        <v>2768</v>
      </c>
      <c r="P5145" t="s">
        <v>5569</v>
      </c>
    </row>
    <row r="5146" spans="1:16" x14ac:dyDescent="0.55000000000000004">
      <c r="A5146" t="s">
        <v>0</v>
      </c>
      <c r="B5146" t="s">
        <v>8983</v>
      </c>
      <c r="C5146" t="s">
        <v>39</v>
      </c>
      <c r="D5146" t="s">
        <v>4093</v>
      </c>
      <c r="E5146" t="s">
        <v>51</v>
      </c>
      <c r="F5146" t="b">
        <v>1</v>
      </c>
      <c r="G5146" t="s">
        <v>804</v>
      </c>
      <c r="H5146" s="4">
        <v>45722.580659722233</v>
      </c>
      <c r="I5146" t="b">
        <v>1</v>
      </c>
      <c r="J5146" t="b">
        <v>0</v>
      </c>
      <c r="K5146" t="s">
        <v>804</v>
      </c>
      <c r="L5146" t="s">
        <v>36</v>
      </c>
      <c r="N5146">
        <v>10</v>
      </c>
      <c r="O5146" t="s">
        <v>761</v>
      </c>
    </row>
    <row r="5147" spans="1:16" x14ac:dyDescent="0.55000000000000004">
      <c r="A5147" t="s">
        <v>2</v>
      </c>
      <c r="B5147" t="s">
        <v>2161</v>
      </c>
      <c r="C5147" t="s">
        <v>203</v>
      </c>
      <c r="D5147" t="s">
        <v>3973</v>
      </c>
      <c r="E5147" t="s">
        <v>20</v>
      </c>
      <c r="F5147" t="b">
        <v>0</v>
      </c>
      <c r="G5147" t="s">
        <v>23</v>
      </c>
      <c r="H5147" s="4">
        <v>45722.58258101852</v>
      </c>
      <c r="I5147" t="b">
        <v>0</v>
      </c>
      <c r="J5147" t="b">
        <v>1</v>
      </c>
      <c r="K5147" t="s">
        <v>24</v>
      </c>
      <c r="L5147" t="s">
        <v>22</v>
      </c>
      <c r="M5147">
        <v>102500</v>
      </c>
      <c r="O5147" t="s">
        <v>1784</v>
      </c>
      <c r="P5147" t="s">
        <v>8984</v>
      </c>
    </row>
    <row r="5148" spans="1:16" x14ac:dyDescent="0.55000000000000004">
      <c r="A5148" t="s">
        <v>2</v>
      </c>
      <c r="B5148" t="s">
        <v>8985</v>
      </c>
      <c r="C5148" t="s">
        <v>203</v>
      </c>
      <c r="D5148" t="s">
        <v>3973</v>
      </c>
      <c r="E5148" t="s">
        <v>20</v>
      </c>
      <c r="F5148" t="b">
        <v>0</v>
      </c>
      <c r="G5148" t="s">
        <v>23</v>
      </c>
      <c r="H5148" s="4">
        <v>45722.582708333342</v>
      </c>
      <c r="I5148" t="b">
        <v>0</v>
      </c>
      <c r="J5148" t="b">
        <v>1</v>
      </c>
      <c r="K5148" t="s">
        <v>24</v>
      </c>
      <c r="L5148" t="s">
        <v>36</v>
      </c>
      <c r="N5148">
        <v>104.5</v>
      </c>
      <c r="O5148" t="s">
        <v>1784</v>
      </c>
      <c r="P5148" t="s">
        <v>8986</v>
      </c>
    </row>
    <row r="5149" spans="1:16" x14ac:dyDescent="0.55000000000000004">
      <c r="A5149" t="s">
        <v>0</v>
      </c>
      <c r="B5149" t="s">
        <v>1174</v>
      </c>
      <c r="C5149" t="s">
        <v>8987</v>
      </c>
      <c r="D5149" t="s">
        <v>3957</v>
      </c>
      <c r="E5149" t="s">
        <v>34</v>
      </c>
      <c r="F5149" t="b">
        <v>0</v>
      </c>
      <c r="G5149" t="s">
        <v>27</v>
      </c>
      <c r="H5149" s="4">
        <v>45722.583344907413</v>
      </c>
      <c r="I5149" t="b">
        <v>1</v>
      </c>
      <c r="J5149" t="b">
        <v>1</v>
      </c>
      <c r="K5149" t="s">
        <v>24</v>
      </c>
      <c r="L5149" t="s">
        <v>36</v>
      </c>
      <c r="N5149">
        <v>27.979999542236332</v>
      </c>
      <c r="O5149" t="s">
        <v>6962</v>
      </c>
      <c r="P5149" t="s">
        <v>280</v>
      </c>
    </row>
    <row r="5150" spans="1:16" x14ac:dyDescent="0.55000000000000004">
      <c r="A5150" t="s">
        <v>139</v>
      </c>
      <c r="B5150" t="s">
        <v>8988</v>
      </c>
      <c r="C5150" t="s">
        <v>82</v>
      </c>
      <c r="D5150" t="s">
        <v>3973</v>
      </c>
      <c r="E5150" t="s">
        <v>20</v>
      </c>
      <c r="F5150" t="b">
        <v>0</v>
      </c>
      <c r="G5150" t="s">
        <v>27</v>
      </c>
      <c r="H5150" s="4">
        <v>45722.583437499998</v>
      </c>
      <c r="I5150" t="b">
        <v>0</v>
      </c>
      <c r="J5150" t="b">
        <v>1</v>
      </c>
      <c r="K5150" t="s">
        <v>24</v>
      </c>
      <c r="L5150" t="s">
        <v>22</v>
      </c>
      <c r="M5150">
        <v>104950</v>
      </c>
      <c r="O5150" t="s">
        <v>1172</v>
      </c>
      <c r="P5150" t="s">
        <v>3715</v>
      </c>
    </row>
    <row r="5151" spans="1:16" x14ac:dyDescent="0.55000000000000004">
      <c r="A5151" t="s">
        <v>0</v>
      </c>
      <c r="B5151" t="s">
        <v>8989</v>
      </c>
      <c r="C5151" t="s">
        <v>1017</v>
      </c>
      <c r="D5151" t="s">
        <v>2208</v>
      </c>
      <c r="E5151" t="s">
        <v>20</v>
      </c>
      <c r="F5151" t="b">
        <v>0</v>
      </c>
      <c r="G5151" t="s">
        <v>35</v>
      </c>
      <c r="H5151" s="4">
        <v>45722.584155092591</v>
      </c>
      <c r="I5151" t="b">
        <v>0</v>
      </c>
      <c r="J5151" t="b">
        <v>0</v>
      </c>
      <c r="K5151" t="s">
        <v>24</v>
      </c>
      <c r="L5151" t="s">
        <v>22</v>
      </c>
      <c r="M5151">
        <v>67500</v>
      </c>
      <c r="O5151" t="s">
        <v>8990</v>
      </c>
      <c r="P5151" t="s">
        <v>8991</v>
      </c>
    </row>
    <row r="5152" spans="1:16" x14ac:dyDescent="0.55000000000000004">
      <c r="A5152" t="s">
        <v>0</v>
      </c>
      <c r="B5152" t="s">
        <v>2491</v>
      </c>
      <c r="C5152" t="s">
        <v>624</v>
      </c>
      <c r="D5152" t="s">
        <v>2208</v>
      </c>
      <c r="E5152" t="s">
        <v>20</v>
      </c>
      <c r="F5152" t="b">
        <v>0</v>
      </c>
      <c r="G5152" t="s">
        <v>35</v>
      </c>
      <c r="H5152" s="4">
        <v>45722.58425925926</v>
      </c>
      <c r="I5152" t="b">
        <v>0</v>
      </c>
      <c r="J5152" t="b">
        <v>1</v>
      </c>
      <c r="K5152" t="s">
        <v>24</v>
      </c>
      <c r="L5152" t="s">
        <v>22</v>
      </c>
      <c r="M5152">
        <v>98500</v>
      </c>
      <c r="O5152" t="s">
        <v>647</v>
      </c>
      <c r="P5152" t="s">
        <v>3688</v>
      </c>
    </row>
    <row r="5153" spans="1:16" x14ac:dyDescent="0.55000000000000004">
      <c r="A5153" t="s">
        <v>0</v>
      </c>
      <c r="B5153" t="s">
        <v>8992</v>
      </c>
      <c r="C5153" t="s">
        <v>8993</v>
      </c>
      <c r="D5153" t="s">
        <v>3957</v>
      </c>
      <c r="E5153" t="s">
        <v>20</v>
      </c>
      <c r="F5153" t="b">
        <v>0</v>
      </c>
      <c r="G5153" t="s">
        <v>30</v>
      </c>
      <c r="H5153" s="4">
        <v>45722.584537037037</v>
      </c>
      <c r="I5153" t="b">
        <v>1</v>
      </c>
      <c r="J5153" t="b">
        <v>1</v>
      </c>
      <c r="K5153" t="s">
        <v>24</v>
      </c>
      <c r="L5153" t="s">
        <v>36</v>
      </c>
      <c r="N5153">
        <v>22.694999694824219</v>
      </c>
      <c r="O5153" t="s">
        <v>8994</v>
      </c>
      <c r="P5153" t="s">
        <v>3676</v>
      </c>
    </row>
    <row r="5154" spans="1:16" x14ac:dyDescent="0.55000000000000004">
      <c r="A5154" t="s">
        <v>139</v>
      </c>
      <c r="B5154" t="s">
        <v>8995</v>
      </c>
      <c r="C5154" t="s">
        <v>122</v>
      </c>
      <c r="D5154" t="s">
        <v>3957</v>
      </c>
      <c r="E5154" t="s">
        <v>20</v>
      </c>
      <c r="F5154" t="b">
        <v>0</v>
      </c>
      <c r="G5154" t="s">
        <v>52</v>
      </c>
      <c r="H5154" s="4">
        <v>45722.584722222222</v>
      </c>
      <c r="I5154" t="b">
        <v>0</v>
      </c>
      <c r="J5154" t="b">
        <v>1</v>
      </c>
      <c r="K5154" t="s">
        <v>24</v>
      </c>
      <c r="L5154" t="s">
        <v>36</v>
      </c>
      <c r="N5154">
        <v>31.77500152587891</v>
      </c>
      <c r="O5154" t="s">
        <v>759</v>
      </c>
      <c r="P5154" t="s">
        <v>8996</v>
      </c>
    </row>
    <row r="5155" spans="1:16" x14ac:dyDescent="0.55000000000000004">
      <c r="A5155" t="s">
        <v>1</v>
      </c>
      <c r="B5155" t="s">
        <v>8997</v>
      </c>
      <c r="C5155" t="s">
        <v>82</v>
      </c>
      <c r="D5155" t="s">
        <v>3957</v>
      </c>
      <c r="E5155" t="s">
        <v>34</v>
      </c>
      <c r="F5155" t="b">
        <v>0</v>
      </c>
      <c r="G5155" t="s">
        <v>27</v>
      </c>
      <c r="H5155" s="4">
        <v>45722.584907407407</v>
      </c>
      <c r="I5155" t="b">
        <v>0</v>
      </c>
      <c r="J5155" t="b">
        <v>1</v>
      </c>
      <c r="K5155" t="s">
        <v>24</v>
      </c>
      <c r="L5155" t="s">
        <v>36</v>
      </c>
      <c r="N5155">
        <v>55</v>
      </c>
      <c r="O5155" t="s">
        <v>254</v>
      </c>
      <c r="P5155" t="s">
        <v>596</v>
      </c>
    </row>
    <row r="5156" spans="1:16" x14ac:dyDescent="0.55000000000000004">
      <c r="A5156" t="s">
        <v>1</v>
      </c>
      <c r="B5156" t="s">
        <v>8998</v>
      </c>
      <c r="C5156" t="s">
        <v>2305</v>
      </c>
      <c r="D5156" t="s">
        <v>3957</v>
      </c>
      <c r="E5156" t="s">
        <v>20</v>
      </c>
      <c r="F5156" t="b">
        <v>0</v>
      </c>
      <c r="G5156" t="s">
        <v>27</v>
      </c>
      <c r="H5156" s="4">
        <v>45722.584907407407</v>
      </c>
      <c r="I5156" t="b">
        <v>0</v>
      </c>
      <c r="J5156" t="b">
        <v>1</v>
      </c>
      <c r="K5156" t="s">
        <v>24</v>
      </c>
      <c r="L5156" t="s">
        <v>36</v>
      </c>
      <c r="N5156">
        <v>49.895000457763672</v>
      </c>
      <c r="O5156" t="s">
        <v>1982</v>
      </c>
      <c r="P5156" t="s">
        <v>8999</v>
      </c>
    </row>
    <row r="5157" spans="1:16" x14ac:dyDescent="0.55000000000000004">
      <c r="A5157" t="s">
        <v>1</v>
      </c>
      <c r="B5157" t="s">
        <v>1153</v>
      </c>
      <c r="C5157" t="s">
        <v>3015</v>
      </c>
      <c r="D5157" t="s">
        <v>3957</v>
      </c>
      <c r="E5157" t="s">
        <v>105</v>
      </c>
      <c r="F5157" t="b">
        <v>0</v>
      </c>
      <c r="G5157" t="s">
        <v>27</v>
      </c>
      <c r="H5157" s="4">
        <v>45722.584976851853</v>
      </c>
      <c r="I5157" t="b">
        <v>0</v>
      </c>
      <c r="J5157" t="b">
        <v>0</v>
      </c>
      <c r="K5157" t="s">
        <v>24</v>
      </c>
      <c r="L5157" t="s">
        <v>36</v>
      </c>
      <c r="N5157">
        <v>40</v>
      </c>
      <c r="O5157" t="s">
        <v>6089</v>
      </c>
    </row>
    <row r="5158" spans="1:16" x14ac:dyDescent="0.55000000000000004">
      <c r="A5158" t="s">
        <v>19</v>
      </c>
      <c r="B5158" t="s">
        <v>9000</v>
      </c>
      <c r="C5158" t="s">
        <v>1025</v>
      </c>
      <c r="D5158" t="s">
        <v>3957</v>
      </c>
      <c r="E5158" t="s">
        <v>20</v>
      </c>
      <c r="F5158" t="b">
        <v>0</v>
      </c>
      <c r="G5158" t="s">
        <v>27</v>
      </c>
      <c r="H5158" s="4">
        <v>45722.585034722222</v>
      </c>
      <c r="I5158" t="b">
        <v>0</v>
      </c>
      <c r="J5158" t="b">
        <v>1</v>
      </c>
      <c r="K5158" t="s">
        <v>24</v>
      </c>
      <c r="L5158" t="s">
        <v>36</v>
      </c>
      <c r="N5158">
        <v>49.895000457763672</v>
      </c>
      <c r="O5158" t="s">
        <v>1370</v>
      </c>
      <c r="P5158" t="s">
        <v>1587</v>
      </c>
    </row>
    <row r="5159" spans="1:16" x14ac:dyDescent="0.55000000000000004">
      <c r="A5159" t="s">
        <v>1</v>
      </c>
      <c r="B5159" t="s">
        <v>9001</v>
      </c>
      <c r="C5159" t="s">
        <v>151</v>
      </c>
      <c r="D5159" t="s">
        <v>3957</v>
      </c>
      <c r="E5159" t="s">
        <v>20</v>
      </c>
      <c r="F5159" t="b">
        <v>0</v>
      </c>
      <c r="G5159" t="s">
        <v>30</v>
      </c>
      <c r="H5159" s="4">
        <v>45722.585358796299</v>
      </c>
      <c r="I5159" t="b">
        <v>0</v>
      </c>
      <c r="J5159" t="b">
        <v>1</v>
      </c>
      <c r="K5159" t="s">
        <v>24</v>
      </c>
      <c r="L5159" t="s">
        <v>36</v>
      </c>
      <c r="N5159">
        <v>40.81500244140625</v>
      </c>
      <c r="O5159" t="s">
        <v>1066</v>
      </c>
      <c r="P5159" t="s">
        <v>9002</v>
      </c>
    </row>
    <row r="5160" spans="1:16" x14ac:dyDescent="0.55000000000000004">
      <c r="A5160" t="s">
        <v>1</v>
      </c>
      <c r="B5160" t="s">
        <v>2515</v>
      </c>
      <c r="C5160" t="s">
        <v>1263</v>
      </c>
      <c r="D5160" t="s">
        <v>3957</v>
      </c>
      <c r="E5160" t="s">
        <v>20</v>
      </c>
      <c r="F5160" t="b">
        <v>0</v>
      </c>
      <c r="G5160" t="s">
        <v>52</v>
      </c>
      <c r="H5160" s="4">
        <v>45722.585532407407</v>
      </c>
      <c r="I5160" t="b">
        <v>0</v>
      </c>
      <c r="J5160" t="b">
        <v>0</v>
      </c>
      <c r="K5160" t="s">
        <v>24</v>
      </c>
      <c r="L5160" t="s">
        <v>36</v>
      </c>
      <c r="N5160">
        <v>40.099998474121087</v>
      </c>
      <c r="O5160" t="s">
        <v>2288</v>
      </c>
    </row>
    <row r="5161" spans="1:16" x14ac:dyDescent="0.55000000000000004">
      <c r="A5161" t="s">
        <v>40</v>
      </c>
      <c r="B5161" t="s">
        <v>40</v>
      </c>
      <c r="C5161" t="s">
        <v>9003</v>
      </c>
      <c r="D5161" t="s">
        <v>3957</v>
      </c>
      <c r="E5161" t="s">
        <v>20</v>
      </c>
      <c r="F5161" t="b">
        <v>0</v>
      </c>
      <c r="G5161" t="s">
        <v>27</v>
      </c>
      <c r="H5161" s="4">
        <v>45722.585787037038</v>
      </c>
      <c r="I5161" t="b">
        <v>1</v>
      </c>
      <c r="J5161" t="b">
        <v>1</v>
      </c>
      <c r="K5161" t="s">
        <v>24</v>
      </c>
      <c r="L5161" t="s">
        <v>36</v>
      </c>
      <c r="N5161">
        <v>52.919998168945313</v>
      </c>
      <c r="O5161" t="s">
        <v>9004</v>
      </c>
      <c r="P5161" t="s">
        <v>9005</v>
      </c>
    </row>
    <row r="5162" spans="1:16" x14ac:dyDescent="0.55000000000000004">
      <c r="A5162" t="s">
        <v>2</v>
      </c>
      <c r="B5162" t="s">
        <v>9006</v>
      </c>
      <c r="C5162" t="s">
        <v>3687</v>
      </c>
      <c r="D5162" t="s">
        <v>3957</v>
      </c>
      <c r="E5162" t="s">
        <v>20</v>
      </c>
      <c r="F5162" t="b">
        <v>0</v>
      </c>
      <c r="G5162" t="s">
        <v>27</v>
      </c>
      <c r="H5162" s="4">
        <v>45722.585798611108</v>
      </c>
      <c r="I5162" t="b">
        <v>0</v>
      </c>
      <c r="J5162" t="b">
        <v>1</v>
      </c>
      <c r="K5162" t="s">
        <v>24</v>
      </c>
      <c r="L5162" t="s">
        <v>36</v>
      </c>
      <c r="N5162">
        <v>45.654998779296882</v>
      </c>
      <c r="O5162" t="s">
        <v>2112</v>
      </c>
      <c r="P5162" t="s">
        <v>9007</v>
      </c>
    </row>
    <row r="5163" spans="1:16" x14ac:dyDescent="0.55000000000000004">
      <c r="A5163" t="s">
        <v>40</v>
      </c>
      <c r="B5163" t="s">
        <v>2487</v>
      </c>
      <c r="C5163" t="s">
        <v>9008</v>
      </c>
      <c r="D5163" t="s">
        <v>3957</v>
      </c>
      <c r="E5163" t="s">
        <v>20</v>
      </c>
      <c r="F5163" t="b">
        <v>0</v>
      </c>
      <c r="G5163" t="s">
        <v>27</v>
      </c>
      <c r="H5163" s="4">
        <v>45722.585833333331</v>
      </c>
      <c r="I5163" t="b">
        <v>0</v>
      </c>
      <c r="J5163" t="b">
        <v>1</v>
      </c>
      <c r="K5163" t="s">
        <v>24</v>
      </c>
      <c r="L5163" t="s">
        <v>36</v>
      </c>
      <c r="N5163">
        <v>45.745002746582031</v>
      </c>
      <c r="O5163" t="s">
        <v>9009</v>
      </c>
      <c r="P5163" t="s">
        <v>9010</v>
      </c>
    </row>
    <row r="5164" spans="1:16" x14ac:dyDescent="0.55000000000000004">
      <c r="A5164" t="s">
        <v>2</v>
      </c>
      <c r="B5164" t="s">
        <v>9011</v>
      </c>
      <c r="C5164" t="s">
        <v>203</v>
      </c>
      <c r="D5164" t="s">
        <v>3957</v>
      </c>
      <c r="E5164" t="s">
        <v>20</v>
      </c>
      <c r="F5164" t="b">
        <v>0</v>
      </c>
      <c r="G5164" t="s">
        <v>27</v>
      </c>
      <c r="H5164" s="4">
        <v>45722.585902777777</v>
      </c>
      <c r="I5164" t="b">
        <v>0</v>
      </c>
      <c r="J5164" t="b">
        <v>1</v>
      </c>
      <c r="K5164" t="s">
        <v>24</v>
      </c>
      <c r="L5164" t="s">
        <v>36</v>
      </c>
      <c r="N5164">
        <v>50.870002746582031</v>
      </c>
      <c r="O5164" t="s">
        <v>1495</v>
      </c>
      <c r="P5164" t="s">
        <v>9012</v>
      </c>
    </row>
    <row r="5165" spans="1:16" x14ac:dyDescent="0.55000000000000004">
      <c r="A5165" t="s">
        <v>40</v>
      </c>
      <c r="B5165" t="s">
        <v>9013</v>
      </c>
      <c r="C5165" t="s">
        <v>54</v>
      </c>
      <c r="D5165" t="s">
        <v>3957</v>
      </c>
      <c r="E5165" t="s">
        <v>20</v>
      </c>
      <c r="F5165" t="b">
        <v>0</v>
      </c>
      <c r="G5165" t="s">
        <v>41</v>
      </c>
      <c r="H5165" s="4">
        <v>45722.586111111108</v>
      </c>
      <c r="I5165" t="b">
        <v>0</v>
      </c>
      <c r="J5165" t="b">
        <v>1</v>
      </c>
      <c r="K5165" t="s">
        <v>24</v>
      </c>
      <c r="L5165" t="s">
        <v>36</v>
      </c>
      <c r="N5165">
        <v>68.2449951171875</v>
      </c>
      <c r="O5165" t="s">
        <v>405</v>
      </c>
      <c r="P5165" t="s">
        <v>9014</v>
      </c>
    </row>
    <row r="5166" spans="1:16" x14ac:dyDescent="0.55000000000000004">
      <c r="A5166" t="s">
        <v>1</v>
      </c>
      <c r="B5166" t="s">
        <v>9015</v>
      </c>
      <c r="C5166" t="s">
        <v>1715</v>
      </c>
      <c r="D5166" t="s">
        <v>81</v>
      </c>
      <c r="E5166" t="s">
        <v>20</v>
      </c>
      <c r="F5166" t="b">
        <v>0</v>
      </c>
      <c r="G5166" t="s">
        <v>27</v>
      </c>
      <c r="H5166" s="4">
        <v>45722.627326388887</v>
      </c>
      <c r="I5166" t="b">
        <v>0</v>
      </c>
      <c r="J5166" t="b">
        <v>1</v>
      </c>
      <c r="K5166" t="s">
        <v>24</v>
      </c>
      <c r="L5166" t="s">
        <v>22</v>
      </c>
      <c r="M5166">
        <v>200000</v>
      </c>
      <c r="O5166" t="s">
        <v>81</v>
      </c>
      <c r="P5166" t="s">
        <v>9016</v>
      </c>
    </row>
    <row r="5167" spans="1:16" x14ac:dyDescent="0.55000000000000004">
      <c r="A5167" t="s">
        <v>1</v>
      </c>
      <c r="B5167" t="s">
        <v>9017</v>
      </c>
      <c r="C5167" t="s">
        <v>160</v>
      </c>
      <c r="D5167" t="s">
        <v>3828</v>
      </c>
      <c r="E5167" t="s">
        <v>20</v>
      </c>
      <c r="F5167" t="b">
        <v>0</v>
      </c>
      <c r="G5167" t="s">
        <v>52</v>
      </c>
      <c r="H5167" s="4">
        <v>45722.668865740743</v>
      </c>
      <c r="I5167" t="b">
        <v>0</v>
      </c>
      <c r="J5167" t="b">
        <v>1</v>
      </c>
      <c r="K5167" t="s">
        <v>24</v>
      </c>
      <c r="L5167" t="s">
        <v>22</v>
      </c>
      <c r="M5167">
        <v>220500</v>
      </c>
      <c r="O5167" t="s">
        <v>3939</v>
      </c>
    </row>
    <row r="5168" spans="1:16" x14ac:dyDescent="0.55000000000000004">
      <c r="A5168" t="s">
        <v>2</v>
      </c>
      <c r="B5168" t="s">
        <v>2</v>
      </c>
      <c r="C5168" t="s">
        <v>92</v>
      </c>
      <c r="D5168" t="s">
        <v>131</v>
      </c>
      <c r="E5168" t="s">
        <v>20</v>
      </c>
      <c r="F5168" t="b">
        <v>0</v>
      </c>
      <c r="G5168" t="s">
        <v>41</v>
      </c>
      <c r="H5168" s="4">
        <v>45722.669444444437</v>
      </c>
      <c r="I5168" t="b">
        <v>1</v>
      </c>
      <c r="J5168" t="b">
        <v>0</v>
      </c>
      <c r="K5168" t="s">
        <v>24</v>
      </c>
      <c r="L5168" t="s">
        <v>22</v>
      </c>
      <c r="M5168">
        <v>120000</v>
      </c>
      <c r="O5168" t="s">
        <v>131</v>
      </c>
      <c r="P5168" t="s">
        <v>9018</v>
      </c>
    </row>
    <row r="5169" spans="1:16" x14ac:dyDescent="0.55000000000000004">
      <c r="A5169" t="s">
        <v>2</v>
      </c>
      <c r="B5169" t="s">
        <v>6875</v>
      </c>
      <c r="C5169" t="s">
        <v>985</v>
      </c>
      <c r="D5169" t="s">
        <v>3828</v>
      </c>
      <c r="E5169" t="s">
        <v>20</v>
      </c>
      <c r="F5169" t="b">
        <v>0</v>
      </c>
      <c r="G5169" t="s">
        <v>41</v>
      </c>
      <c r="H5169" s="4">
        <v>45722.669525462959</v>
      </c>
      <c r="I5169" t="b">
        <v>1</v>
      </c>
      <c r="J5169" t="b">
        <v>1</v>
      </c>
      <c r="K5169" t="s">
        <v>24</v>
      </c>
      <c r="L5169" t="s">
        <v>22</v>
      </c>
      <c r="M5169">
        <v>124107.5</v>
      </c>
      <c r="O5169" t="s">
        <v>554</v>
      </c>
      <c r="P5169" t="s">
        <v>9019</v>
      </c>
    </row>
    <row r="5170" spans="1:16" x14ac:dyDescent="0.55000000000000004">
      <c r="A5170" t="s">
        <v>0</v>
      </c>
      <c r="B5170" t="s">
        <v>9020</v>
      </c>
      <c r="C5170" t="s">
        <v>1209</v>
      </c>
      <c r="D5170" t="s">
        <v>3828</v>
      </c>
      <c r="E5170" t="s">
        <v>20</v>
      </c>
      <c r="F5170" t="b">
        <v>0</v>
      </c>
      <c r="G5170" t="s">
        <v>35</v>
      </c>
      <c r="H5170" s="4">
        <v>45722.709155092591</v>
      </c>
      <c r="I5170" t="b">
        <v>0</v>
      </c>
      <c r="J5170" t="b">
        <v>0</v>
      </c>
      <c r="K5170" t="s">
        <v>24</v>
      </c>
      <c r="L5170" t="s">
        <v>36</v>
      </c>
      <c r="N5170">
        <v>43.005001068115227</v>
      </c>
      <c r="O5170" t="s">
        <v>9021</v>
      </c>
      <c r="P5170" t="s">
        <v>9022</v>
      </c>
    </row>
    <row r="5171" spans="1:16" x14ac:dyDescent="0.55000000000000004">
      <c r="A5171" t="s">
        <v>0</v>
      </c>
      <c r="B5171" t="s">
        <v>8820</v>
      </c>
      <c r="C5171" t="s">
        <v>8821</v>
      </c>
      <c r="D5171" t="s">
        <v>3973</v>
      </c>
      <c r="E5171" t="s">
        <v>20</v>
      </c>
      <c r="F5171" t="b">
        <v>0</v>
      </c>
      <c r="G5171" t="s">
        <v>35</v>
      </c>
      <c r="H5171" s="4">
        <v>45722.709155092591</v>
      </c>
      <c r="I5171" t="b">
        <v>0</v>
      </c>
      <c r="J5171" t="b">
        <v>0</v>
      </c>
      <c r="K5171" t="s">
        <v>24</v>
      </c>
      <c r="L5171" t="s">
        <v>22</v>
      </c>
      <c r="M5171">
        <v>70000</v>
      </c>
      <c r="O5171" t="s">
        <v>8822</v>
      </c>
      <c r="P5171" t="s">
        <v>8823</v>
      </c>
    </row>
    <row r="5172" spans="1:16" x14ac:dyDescent="0.55000000000000004">
      <c r="A5172" t="s">
        <v>28</v>
      </c>
      <c r="B5172" t="s">
        <v>9023</v>
      </c>
      <c r="C5172" t="s">
        <v>688</v>
      </c>
      <c r="D5172" t="s">
        <v>3973</v>
      </c>
      <c r="E5172" t="s">
        <v>20</v>
      </c>
      <c r="F5172" t="b">
        <v>0</v>
      </c>
      <c r="G5172" t="s">
        <v>30</v>
      </c>
      <c r="H5172" s="4">
        <v>45722.731979166667</v>
      </c>
      <c r="I5172" t="b">
        <v>0</v>
      </c>
      <c r="J5172" t="b">
        <v>0</v>
      </c>
      <c r="K5172" t="s">
        <v>24</v>
      </c>
      <c r="L5172" t="s">
        <v>36</v>
      </c>
      <c r="N5172">
        <v>82.5</v>
      </c>
      <c r="O5172" t="s">
        <v>4344</v>
      </c>
      <c r="P5172" t="s">
        <v>9024</v>
      </c>
    </row>
    <row r="5173" spans="1:16" x14ac:dyDescent="0.55000000000000004">
      <c r="A5173" t="s">
        <v>1</v>
      </c>
      <c r="B5173" t="s">
        <v>1104</v>
      </c>
      <c r="C5173" t="s">
        <v>9025</v>
      </c>
      <c r="D5173" t="s">
        <v>3973</v>
      </c>
      <c r="E5173" t="s">
        <v>20</v>
      </c>
      <c r="F5173" t="b">
        <v>0</v>
      </c>
      <c r="G5173" t="s">
        <v>27</v>
      </c>
      <c r="H5173" s="4">
        <v>45722.750150462962</v>
      </c>
      <c r="I5173" t="b">
        <v>0</v>
      </c>
      <c r="J5173" t="b">
        <v>1</v>
      </c>
      <c r="K5173" t="s">
        <v>24</v>
      </c>
      <c r="L5173" t="s">
        <v>22</v>
      </c>
      <c r="M5173">
        <v>80000</v>
      </c>
      <c r="O5173" t="s">
        <v>1493</v>
      </c>
      <c r="P5173" t="s">
        <v>204</v>
      </c>
    </row>
    <row r="5174" spans="1:16" x14ac:dyDescent="0.55000000000000004">
      <c r="A5174" t="s">
        <v>89</v>
      </c>
      <c r="B5174" t="s">
        <v>2984</v>
      </c>
      <c r="D5174" t="s">
        <v>4035</v>
      </c>
      <c r="E5174" t="s">
        <v>20</v>
      </c>
      <c r="F5174" t="b">
        <v>0</v>
      </c>
      <c r="G5174" t="s">
        <v>41</v>
      </c>
      <c r="H5174" s="4">
        <v>45722.750439814823</v>
      </c>
      <c r="I5174" t="b">
        <v>0</v>
      </c>
      <c r="J5174" t="b">
        <v>0</v>
      </c>
      <c r="K5174" t="s">
        <v>24</v>
      </c>
      <c r="L5174" t="s">
        <v>22</v>
      </c>
      <c r="M5174">
        <v>135000</v>
      </c>
      <c r="O5174" t="s">
        <v>9026</v>
      </c>
      <c r="P5174" t="s">
        <v>193</v>
      </c>
    </row>
    <row r="5175" spans="1:16" x14ac:dyDescent="0.55000000000000004">
      <c r="A5175" t="s">
        <v>1</v>
      </c>
      <c r="B5175" t="s">
        <v>852</v>
      </c>
      <c r="C5175" t="s">
        <v>2465</v>
      </c>
      <c r="D5175" t="s">
        <v>3973</v>
      </c>
      <c r="E5175" t="s">
        <v>20</v>
      </c>
      <c r="F5175" t="b">
        <v>0</v>
      </c>
      <c r="G5175" t="s">
        <v>41</v>
      </c>
      <c r="H5175" s="4">
        <v>45722.750486111108</v>
      </c>
      <c r="I5175" t="b">
        <v>0</v>
      </c>
      <c r="J5175" t="b">
        <v>0</v>
      </c>
      <c r="K5175" t="s">
        <v>24</v>
      </c>
      <c r="L5175" t="s">
        <v>22</v>
      </c>
      <c r="M5175">
        <v>167500</v>
      </c>
      <c r="O5175" t="s">
        <v>6216</v>
      </c>
    </row>
    <row r="5176" spans="1:16" x14ac:dyDescent="0.55000000000000004">
      <c r="A5176" t="s">
        <v>0</v>
      </c>
      <c r="B5176" t="s">
        <v>103</v>
      </c>
      <c r="C5176" t="s">
        <v>33</v>
      </c>
      <c r="D5176" t="s">
        <v>3828</v>
      </c>
      <c r="E5176" t="s">
        <v>51</v>
      </c>
      <c r="F5176" t="b">
        <v>0</v>
      </c>
      <c r="G5176" t="s">
        <v>35</v>
      </c>
      <c r="H5176" s="4">
        <v>45722.750821759262</v>
      </c>
      <c r="I5176" t="b">
        <v>0</v>
      </c>
      <c r="J5176" t="b">
        <v>0</v>
      </c>
      <c r="K5176" t="s">
        <v>24</v>
      </c>
      <c r="L5176" t="s">
        <v>22</v>
      </c>
      <c r="M5176">
        <v>50000</v>
      </c>
      <c r="O5176" t="s">
        <v>1024</v>
      </c>
      <c r="P5176" t="s">
        <v>3076</v>
      </c>
    </row>
    <row r="5177" spans="1:16" x14ac:dyDescent="0.55000000000000004">
      <c r="A5177" t="s">
        <v>1</v>
      </c>
      <c r="B5177" t="s">
        <v>9027</v>
      </c>
      <c r="C5177" t="s">
        <v>167</v>
      </c>
      <c r="D5177" t="s">
        <v>3973</v>
      </c>
      <c r="E5177" t="s">
        <v>20</v>
      </c>
      <c r="F5177" t="b">
        <v>0</v>
      </c>
      <c r="G5177" t="s">
        <v>35</v>
      </c>
      <c r="H5177" s="4">
        <v>45722.750844907408</v>
      </c>
      <c r="I5177" t="b">
        <v>1</v>
      </c>
      <c r="J5177" t="b">
        <v>0</v>
      </c>
      <c r="K5177" t="s">
        <v>24</v>
      </c>
      <c r="L5177" t="s">
        <v>36</v>
      </c>
      <c r="N5177">
        <v>38</v>
      </c>
      <c r="O5177" t="s">
        <v>9028</v>
      </c>
      <c r="P5177" t="s">
        <v>9029</v>
      </c>
    </row>
    <row r="5178" spans="1:16" x14ac:dyDescent="0.55000000000000004">
      <c r="A5178" t="s">
        <v>1</v>
      </c>
      <c r="B5178" t="s">
        <v>9030</v>
      </c>
      <c r="C5178" t="s">
        <v>141</v>
      </c>
      <c r="D5178" t="s">
        <v>3828</v>
      </c>
      <c r="E5178" t="s">
        <v>20</v>
      </c>
      <c r="F5178" t="b">
        <v>0</v>
      </c>
      <c r="G5178" t="s">
        <v>27</v>
      </c>
      <c r="H5178" s="4">
        <v>45722.751597222217</v>
      </c>
      <c r="I5178" t="b">
        <v>0</v>
      </c>
      <c r="J5178" t="b">
        <v>1</v>
      </c>
      <c r="K5178" t="s">
        <v>24</v>
      </c>
      <c r="L5178" t="s">
        <v>22</v>
      </c>
      <c r="M5178">
        <v>133805.5</v>
      </c>
      <c r="O5178" t="s">
        <v>9031</v>
      </c>
      <c r="P5178" t="s">
        <v>9032</v>
      </c>
    </row>
    <row r="5179" spans="1:16" x14ac:dyDescent="0.55000000000000004">
      <c r="A5179" t="s">
        <v>25</v>
      </c>
      <c r="B5179" t="s">
        <v>9033</v>
      </c>
      <c r="C5179" t="s">
        <v>158</v>
      </c>
      <c r="D5179" t="s">
        <v>4035</v>
      </c>
      <c r="E5179" t="s">
        <v>20</v>
      </c>
      <c r="F5179" t="b">
        <v>0</v>
      </c>
      <c r="G5179" t="s">
        <v>158</v>
      </c>
      <c r="H5179" s="4">
        <v>45722.774837962963</v>
      </c>
      <c r="I5179" t="b">
        <v>0</v>
      </c>
      <c r="J5179" t="b">
        <v>0</v>
      </c>
      <c r="K5179" t="s">
        <v>158</v>
      </c>
      <c r="L5179" t="s">
        <v>22</v>
      </c>
      <c r="M5179">
        <v>64271.5</v>
      </c>
      <c r="O5179" t="s">
        <v>402</v>
      </c>
      <c r="P5179" t="s">
        <v>9034</v>
      </c>
    </row>
    <row r="5180" spans="1:16" x14ac:dyDescent="0.55000000000000004">
      <c r="A5180" t="s">
        <v>0</v>
      </c>
      <c r="B5180" t="s">
        <v>0</v>
      </c>
      <c r="C5180" t="s">
        <v>9035</v>
      </c>
      <c r="D5180" t="s">
        <v>3828</v>
      </c>
      <c r="E5180" t="s">
        <v>20</v>
      </c>
      <c r="F5180" t="b">
        <v>0</v>
      </c>
      <c r="G5180" t="s">
        <v>23</v>
      </c>
      <c r="H5180" s="4">
        <v>45722.790856481479</v>
      </c>
      <c r="I5180" t="b">
        <v>0</v>
      </c>
      <c r="J5180" t="b">
        <v>1</v>
      </c>
      <c r="K5180" t="s">
        <v>24</v>
      </c>
      <c r="L5180" t="s">
        <v>22</v>
      </c>
      <c r="M5180">
        <v>70620</v>
      </c>
      <c r="O5180" t="s">
        <v>7687</v>
      </c>
      <c r="P5180" t="s">
        <v>9036</v>
      </c>
    </row>
    <row r="5181" spans="1:16" x14ac:dyDescent="0.55000000000000004">
      <c r="A5181" t="s">
        <v>0</v>
      </c>
      <c r="B5181" t="s">
        <v>1300</v>
      </c>
      <c r="C5181" t="s">
        <v>167</v>
      </c>
      <c r="D5181" t="s">
        <v>3828</v>
      </c>
      <c r="E5181" t="s">
        <v>51</v>
      </c>
      <c r="F5181" t="b">
        <v>0</v>
      </c>
      <c r="G5181" t="s">
        <v>35</v>
      </c>
      <c r="H5181" s="4">
        <v>45722.792488425926</v>
      </c>
      <c r="I5181" t="b">
        <v>0</v>
      </c>
      <c r="J5181" t="b">
        <v>0</v>
      </c>
      <c r="K5181" t="s">
        <v>24</v>
      </c>
      <c r="L5181" t="s">
        <v>36</v>
      </c>
      <c r="N5181">
        <v>37.5</v>
      </c>
      <c r="O5181" t="s">
        <v>9037</v>
      </c>
      <c r="P5181" t="s">
        <v>9038</v>
      </c>
    </row>
    <row r="5182" spans="1:16" x14ac:dyDescent="0.55000000000000004">
      <c r="A5182" t="s">
        <v>139</v>
      </c>
      <c r="B5182" t="s">
        <v>9039</v>
      </c>
      <c r="C5182" t="s">
        <v>167</v>
      </c>
      <c r="D5182" t="s">
        <v>2208</v>
      </c>
      <c r="E5182" t="s">
        <v>51</v>
      </c>
      <c r="F5182" t="b">
        <v>0</v>
      </c>
      <c r="G5182" t="s">
        <v>35</v>
      </c>
      <c r="H5182" s="4">
        <v>45722.792604166672</v>
      </c>
      <c r="I5182" t="b">
        <v>0</v>
      </c>
      <c r="J5182" t="b">
        <v>0</v>
      </c>
      <c r="K5182" t="s">
        <v>24</v>
      </c>
      <c r="L5182" t="s">
        <v>36</v>
      </c>
      <c r="N5182">
        <v>34</v>
      </c>
      <c r="O5182" t="s">
        <v>923</v>
      </c>
      <c r="P5182" t="s">
        <v>9040</v>
      </c>
    </row>
    <row r="5183" spans="1:16" x14ac:dyDescent="0.55000000000000004">
      <c r="A5183" t="s">
        <v>0</v>
      </c>
      <c r="B5183" t="s">
        <v>0</v>
      </c>
      <c r="C5183" t="s">
        <v>9041</v>
      </c>
      <c r="D5183" t="s">
        <v>3973</v>
      </c>
      <c r="E5183" t="s">
        <v>105</v>
      </c>
      <c r="F5183" t="b">
        <v>0</v>
      </c>
      <c r="G5183" t="s">
        <v>30</v>
      </c>
      <c r="H5183" s="4">
        <v>45722.792870370373</v>
      </c>
      <c r="I5183" t="b">
        <v>0</v>
      </c>
      <c r="J5183" t="b">
        <v>0</v>
      </c>
      <c r="K5183" t="s">
        <v>24</v>
      </c>
      <c r="L5183" t="s">
        <v>36</v>
      </c>
      <c r="N5183">
        <v>35</v>
      </c>
      <c r="O5183" t="s">
        <v>776</v>
      </c>
      <c r="P5183" t="s">
        <v>204</v>
      </c>
    </row>
    <row r="5184" spans="1:16" x14ac:dyDescent="0.55000000000000004">
      <c r="A5184" t="s">
        <v>0</v>
      </c>
      <c r="B5184" t="s">
        <v>9042</v>
      </c>
      <c r="C5184" t="s">
        <v>9043</v>
      </c>
      <c r="D5184" t="s">
        <v>3973</v>
      </c>
      <c r="E5184" t="s">
        <v>20</v>
      </c>
      <c r="F5184" t="b">
        <v>0</v>
      </c>
      <c r="G5184" t="s">
        <v>30</v>
      </c>
      <c r="H5184" s="4">
        <v>45722.792893518519</v>
      </c>
      <c r="I5184" t="b">
        <v>1</v>
      </c>
      <c r="J5184" t="b">
        <v>0</v>
      </c>
      <c r="K5184" t="s">
        <v>24</v>
      </c>
      <c r="L5184" t="s">
        <v>22</v>
      </c>
      <c r="M5184">
        <v>80000</v>
      </c>
      <c r="O5184" t="s">
        <v>3241</v>
      </c>
      <c r="P5184" t="s">
        <v>709</v>
      </c>
    </row>
    <row r="5185" spans="1:16" x14ac:dyDescent="0.55000000000000004">
      <c r="A5185" t="s">
        <v>0</v>
      </c>
      <c r="B5185" t="s">
        <v>9044</v>
      </c>
      <c r="C5185" t="s">
        <v>39</v>
      </c>
      <c r="D5185" t="s">
        <v>3973</v>
      </c>
      <c r="E5185" t="s">
        <v>20</v>
      </c>
      <c r="F5185" t="b">
        <v>1</v>
      </c>
      <c r="G5185" t="s">
        <v>27</v>
      </c>
      <c r="H5185" s="4">
        <v>45722.794212962966</v>
      </c>
      <c r="I5185" t="b">
        <v>0</v>
      </c>
      <c r="J5185" t="b">
        <v>1</v>
      </c>
      <c r="K5185" t="s">
        <v>24</v>
      </c>
      <c r="L5185" t="s">
        <v>22</v>
      </c>
      <c r="M5185">
        <v>112950</v>
      </c>
      <c r="O5185" t="s">
        <v>2815</v>
      </c>
      <c r="P5185" t="s">
        <v>9045</v>
      </c>
    </row>
    <row r="5186" spans="1:16" x14ac:dyDescent="0.55000000000000004">
      <c r="A5186" t="s">
        <v>0</v>
      </c>
      <c r="B5186" t="s">
        <v>3444</v>
      </c>
      <c r="C5186" t="s">
        <v>9046</v>
      </c>
      <c r="D5186" t="s">
        <v>3957</v>
      </c>
      <c r="E5186" t="s">
        <v>20</v>
      </c>
      <c r="F5186" t="b">
        <v>0</v>
      </c>
      <c r="G5186" t="s">
        <v>23</v>
      </c>
      <c r="H5186" s="4">
        <v>45722.832557870373</v>
      </c>
      <c r="I5186" t="b">
        <v>1</v>
      </c>
      <c r="J5186" t="b">
        <v>0</v>
      </c>
      <c r="K5186" t="s">
        <v>24</v>
      </c>
      <c r="L5186" t="s">
        <v>36</v>
      </c>
      <c r="N5186">
        <v>19.579999923706051</v>
      </c>
      <c r="O5186" t="s">
        <v>4419</v>
      </c>
    </row>
    <row r="5187" spans="1:16" x14ac:dyDescent="0.55000000000000004">
      <c r="A5187" t="s">
        <v>25</v>
      </c>
      <c r="B5187" t="s">
        <v>3453</v>
      </c>
      <c r="C5187" t="s">
        <v>278</v>
      </c>
      <c r="D5187" t="s">
        <v>4084</v>
      </c>
      <c r="E5187" t="s">
        <v>20</v>
      </c>
      <c r="F5187" t="b">
        <v>0</v>
      </c>
      <c r="G5187" t="s">
        <v>23</v>
      </c>
      <c r="H5187" s="4">
        <v>45722.832800925928</v>
      </c>
      <c r="I5187" t="b">
        <v>0</v>
      </c>
      <c r="J5187" t="b">
        <v>0</v>
      </c>
      <c r="K5187" t="s">
        <v>24</v>
      </c>
      <c r="L5187" t="s">
        <v>22</v>
      </c>
      <c r="M5187">
        <v>145000</v>
      </c>
      <c r="O5187" t="s">
        <v>1598</v>
      </c>
      <c r="P5187" t="s">
        <v>726</v>
      </c>
    </row>
    <row r="5188" spans="1:16" x14ac:dyDescent="0.55000000000000004">
      <c r="A5188" t="s">
        <v>2</v>
      </c>
      <c r="B5188" t="s">
        <v>9047</v>
      </c>
      <c r="C5188" t="s">
        <v>3084</v>
      </c>
      <c r="D5188" t="s">
        <v>3957</v>
      </c>
      <c r="E5188" t="s">
        <v>20</v>
      </c>
      <c r="F5188" t="b">
        <v>0</v>
      </c>
      <c r="G5188" t="s">
        <v>30</v>
      </c>
      <c r="H5188" s="4">
        <v>45722.835358796299</v>
      </c>
      <c r="I5188" t="b">
        <v>0</v>
      </c>
      <c r="J5188" t="b">
        <v>1</v>
      </c>
      <c r="K5188" t="s">
        <v>24</v>
      </c>
      <c r="L5188" t="s">
        <v>36</v>
      </c>
      <c r="N5188">
        <v>25.2400016784668</v>
      </c>
      <c r="O5188" t="s">
        <v>9048</v>
      </c>
      <c r="P5188" t="s">
        <v>9049</v>
      </c>
    </row>
    <row r="5189" spans="1:16" x14ac:dyDescent="0.55000000000000004">
      <c r="A5189" t="s">
        <v>40</v>
      </c>
      <c r="B5189" t="s">
        <v>9050</v>
      </c>
      <c r="C5189" t="s">
        <v>9051</v>
      </c>
      <c r="D5189" t="s">
        <v>3957</v>
      </c>
      <c r="E5189" t="s">
        <v>20</v>
      </c>
      <c r="F5189" t="b">
        <v>0</v>
      </c>
      <c r="G5189" t="s">
        <v>27</v>
      </c>
      <c r="H5189" s="4">
        <v>45722.835763888892</v>
      </c>
      <c r="I5189" t="b">
        <v>0</v>
      </c>
      <c r="J5189" t="b">
        <v>1</v>
      </c>
      <c r="K5189" t="s">
        <v>24</v>
      </c>
      <c r="L5189" t="s">
        <v>36</v>
      </c>
      <c r="N5189">
        <v>48.135002136230469</v>
      </c>
      <c r="O5189" t="s">
        <v>1009</v>
      </c>
      <c r="P5189" t="s">
        <v>9052</v>
      </c>
    </row>
    <row r="5190" spans="1:16" x14ac:dyDescent="0.55000000000000004">
      <c r="A5190" t="s">
        <v>2</v>
      </c>
      <c r="B5190" t="s">
        <v>2</v>
      </c>
      <c r="C5190" t="s">
        <v>9053</v>
      </c>
      <c r="D5190" t="s">
        <v>3957</v>
      </c>
      <c r="E5190" t="s">
        <v>20</v>
      </c>
      <c r="F5190" t="b">
        <v>0</v>
      </c>
      <c r="G5190" t="s">
        <v>27</v>
      </c>
      <c r="H5190" s="4">
        <v>45722.835787037038</v>
      </c>
      <c r="I5190" t="b">
        <v>0</v>
      </c>
      <c r="J5190" t="b">
        <v>0</v>
      </c>
      <c r="K5190" t="s">
        <v>24</v>
      </c>
      <c r="L5190" t="s">
        <v>36</v>
      </c>
      <c r="N5190">
        <v>45.745002746582031</v>
      </c>
      <c r="O5190" t="s">
        <v>1608</v>
      </c>
      <c r="P5190" t="s">
        <v>9054</v>
      </c>
    </row>
    <row r="5191" spans="1:16" x14ac:dyDescent="0.55000000000000004">
      <c r="A5191" t="s">
        <v>2</v>
      </c>
      <c r="B5191" t="s">
        <v>9055</v>
      </c>
      <c r="C5191" t="s">
        <v>327</v>
      </c>
      <c r="D5191" t="s">
        <v>3957</v>
      </c>
      <c r="E5191" t="s">
        <v>20</v>
      </c>
      <c r="F5191" t="b">
        <v>0</v>
      </c>
      <c r="G5191" t="s">
        <v>41</v>
      </c>
      <c r="H5191" s="4">
        <v>45722.836134259262</v>
      </c>
      <c r="I5191" t="b">
        <v>0</v>
      </c>
      <c r="J5191" t="b">
        <v>1</v>
      </c>
      <c r="K5191" t="s">
        <v>24</v>
      </c>
      <c r="L5191" t="s">
        <v>36</v>
      </c>
      <c r="N5191">
        <v>56</v>
      </c>
      <c r="O5191" t="s">
        <v>1071</v>
      </c>
      <c r="P5191" t="s">
        <v>8981</v>
      </c>
    </row>
    <row r="5192" spans="1:16" x14ac:dyDescent="0.55000000000000004">
      <c r="A5192" t="s">
        <v>2</v>
      </c>
      <c r="B5192" t="s">
        <v>1676</v>
      </c>
      <c r="C5192" t="s">
        <v>9056</v>
      </c>
      <c r="D5192" t="s">
        <v>3957</v>
      </c>
      <c r="E5192" t="s">
        <v>20</v>
      </c>
      <c r="F5192" t="b">
        <v>0</v>
      </c>
      <c r="G5192" t="s">
        <v>41</v>
      </c>
      <c r="H5192" s="4">
        <v>45722.836157407408</v>
      </c>
      <c r="I5192" t="b">
        <v>0</v>
      </c>
      <c r="J5192" t="b">
        <v>1</v>
      </c>
      <c r="K5192" t="s">
        <v>24</v>
      </c>
      <c r="L5192" t="s">
        <v>36</v>
      </c>
      <c r="N5192">
        <v>45.745002746582031</v>
      </c>
      <c r="O5192" t="s">
        <v>9057</v>
      </c>
      <c r="P5192" t="s">
        <v>9058</v>
      </c>
    </row>
    <row r="5193" spans="1:16" x14ac:dyDescent="0.55000000000000004">
      <c r="A5193" t="s">
        <v>2</v>
      </c>
      <c r="B5193" t="s">
        <v>7987</v>
      </c>
      <c r="C5193" t="s">
        <v>1291</v>
      </c>
      <c r="D5193" t="s">
        <v>3957</v>
      </c>
      <c r="E5193" t="s">
        <v>20</v>
      </c>
      <c r="F5193" t="b">
        <v>0</v>
      </c>
      <c r="G5193" t="s">
        <v>1247</v>
      </c>
      <c r="H5193" s="4">
        <v>45722.842800925922</v>
      </c>
      <c r="I5193" t="b">
        <v>1</v>
      </c>
      <c r="J5193" t="b">
        <v>0</v>
      </c>
      <c r="K5193" t="s">
        <v>1247</v>
      </c>
      <c r="L5193" t="s">
        <v>36</v>
      </c>
      <c r="N5193">
        <v>25.244998931884769</v>
      </c>
      <c r="O5193" t="s">
        <v>1071</v>
      </c>
      <c r="P5193" t="s">
        <v>7667</v>
      </c>
    </row>
    <row r="5194" spans="1:16" x14ac:dyDescent="0.55000000000000004">
      <c r="A5194" t="s">
        <v>19</v>
      </c>
      <c r="B5194" t="s">
        <v>9059</v>
      </c>
      <c r="C5194" t="s">
        <v>192</v>
      </c>
      <c r="D5194" t="s">
        <v>3973</v>
      </c>
      <c r="E5194" t="s">
        <v>20</v>
      </c>
      <c r="F5194" t="b">
        <v>0</v>
      </c>
      <c r="G5194" t="s">
        <v>23</v>
      </c>
      <c r="H5194" s="4">
        <v>45722.874525462961</v>
      </c>
      <c r="I5194" t="b">
        <v>0</v>
      </c>
      <c r="J5194" t="b">
        <v>1</v>
      </c>
      <c r="K5194" t="s">
        <v>24</v>
      </c>
      <c r="L5194" t="s">
        <v>22</v>
      </c>
      <c r="M5194">
        <v>218380</v>
      </c>
      <c r="O5194" t="s">
        <v>9060</v>
      </c>
      <c r="P5194" t="s">
        <v>9061</v>
      </c>
    </row>
    <row r="5195" spans="1:16" x14ac:dyDescent="0.55000000000000004">
      <c r="A5195" t="s">
        <v>139</v>
      </c>
      <c r="B5195" t="s">
        <v>9062</v>
      </c>
      <c r="C5195" t="s">
        <v>2311</v>
      </c>
      <c r="D5195" t="s">
        <v>3973</v>
      </c>
      <c r="E5195" t="s">
        <v>20</v>
      </c>
      <c r="F5195" t="b">
        <v>0</v>
      </c>
      <c r="G5195" t="s">
        <v>35</v>
      </c>
      <c r="H5195" s="4">
        <v>45722.875937500001</v>
      </c>
      <c r="I5195" t="b">
        <v>0</v>
      </c>
      <c r="J5195" t="b">
        <v>0</v>
      </c>
      <c r="K5195" t="s">
        <v>24</v>
      </c>
      <c r="L5195" t="s">
        <v>22</v>
      </c>
      <c r="M5195">
        <v>81317.109375</v>
      </c>
      <c r="O5195" t="s">
        <v>9063</v>
      </c>
      <c r="P5195" t="s">
        <v>3000</v>
      </c>
    </row>
    <row r="5196" spans="1:16" x14ac:dyDescent="0.55000000000000004">
      <c r="A5196" t="s">
        <v>2</v>
      </c>
      <c r="B5196" t="s">
        <v>3568</v>
      </c>
      <c r="C5196" t="s">
        <v>725</v>
      </c>
      <c r="D5196" t="s">
        <v>3973</v>
      </c>
      <c r="E5196" t="s">
        <v>20</v>
      </c>
      <c r="F5196" t="b">
        <v>0</v>
      </c>
      <c r="G5196" t="s">
        <v>27</v>
      </c>
      <c r="H5196" s="4">
        <v>45722.877500000002</v>
      </c>
      <c r="I5196" t="b">
        <v>1</v>
      </c>
      <c r="J5196" t="b">
        <v>1</v>
      </c>
      <c r="K5196" t="s">
        <v>24</v>
      </c>
      <c r="L5196" t="s">
        <v>22</v>
      </c>
      <c r="M5196">
        <v>110000</v>
      </c>
      <c r="O5196" t="s">
        <v>9064</v>
      </c>
      <c r="P5196" t="s">
        <v>9065</v>
      </c>
    </row>
    <row r="5197" spans="1:16" x14ac:dyDescent="0.55000000000000004">
      <c r="A5197" t="s">
        <v>2</v>
      </c>
      <c r="B5197" t="s">
        <v>1055</v>
      </c>
      <c r="C5197" t="s">
        <v>327</v>
      </c>
      <c r="D5197" t="s">
        <v>3973</v>
      </c>
      <c r="E5197" t="s">
        <v>20</v>
      </c>
      <c r="F5197" t="b">
        <v>0</v>
      </c>
      <c r="G5197" t="s">
        <v>30</v>
      </c>
      <c r="H5197" s="4">
        <v>45722.898564814823</v>
      </c>
      <c r="I5197" t="b">
        <v>1</v>
      </c>
      <c r="J5197" t="b">
        <v>0</v>
      </c>
      <c r="K5197" t="s">
        <v>24</v>
      </c>
      <c r="L5197" t="s">
        <v>22</v>
      </c>
      <c r="M5197">
        <v>65000</v>
      </c>
      <c r="O5197" t="s">
        <v>102</v>
      </c>
      <c r="P5197" t="s">
        <v>9066</v>
      </c>
    </row>
    <row r="5198" spans="1:16" x14ac:dyDescent="0.55000000000000004">
      <c r="A5198" t="s">
        <v>0</v>
      </c>
      <c r="B5198" t="s">
        <v>2994</v>
      </c>
      <c r="C5198" t="s">
        <v>817</v>
      </c>
      <c r="D5198" t="s">
        <v>3973</v>
      </c>
      <c r="E5198" t="s">
        <v>20</v>
      </c>
      <c r="F5198" t="b">
        <v>0</v>
      </c>
      <c r="G5198" t="s">
        <v>27</v>
      </c>
      <c r="H5198" s="4">
        <v>45722.916967592602</v>
      </c>
      <c r="I5198" t="b">
        <v>0</v>
      </c>
      <c r="J5198" t="b">
        <v>0</v>
      </c>
      <c r="K5198" t="s">
        <v>24</v>
      </c>
      <c r="L5198" t="s">
        <v>22</v>
      </c>
      <c r="M5198">
        <v>70640.5</v>
      </c>
      <c r="O5198" t="s">
        <v>9067</v>
      </c>
      <c r="P5198" t="s">
        <v>9068</v>
      </c>
    </row>
    <row r="5199" spans="1:16" x14ac:dyDescent="0.55000000000000004">
      <c r="A5199" t="s">
        <v>89</v>
      </c>
      <c r="B5199" t="s">
        <v>2377</v>
      </c>
      <c r="C5199" t="s">
        <v>623</v>
      </c>
      <c r="D5199" t="s">
        <v>3973</v>
      </c>
      <c r="E5199" t="s">
        <v>51</v>
      </c>
      <c r="F5199" t="b">
        <v>0</v>
      </c>
      <c r="G5199" t="s">
        <v>27</v>
      </c>
      <c r="H5199" s="4">
        <v>45722.916979166657</v>
      </c>
      <c r="I5199" t="b">
        <v>0</v>
      </c>
      <c r="J5199" t="b">
        <v>1</v>
      </c>
      <c r="K5199" t="s">
        <v>24</v>
      </c>
      <c r="L5199" t="s">
        <v>36</v>
      </c>
      <c r="N5199">
        <v>65</v>
      </c>
      <c r="O5199" t="s">
        <v>483</v>
      </c>
      <c r="P5199" t="s">
        <v>9069</v>
      </c>
    </row>
    <row r="5200" spans="1:16" x14ac:dyDescent="0.55000000000000004">
      <c r="A5200" t="s">
        <v>2</v>
      </c>
      <c r="B5200" t="s">
        <v>1302</v>
      </c>
      <c r="C5200" t="s">
        <v>613</v>
      </c>
      <c r="D5200" t="s">
        <v>3828</v>
      </c>
      <c r="E5200" t="s">
        <v>34</v>
      </c>
      <c r="F5200" t="b">
        <v>0</v>
      </c>
      <c r="G5200" t="s">
        <v>27</v>
      </c>
      <c r="H5200" s="4">
        <v>45722.91909722222</v>
      </c>
      <c r="I5200" t="b">
        <v>0</v>
      </c>
      <c r="J5200" t="b">
        <v>1</v>
      </c>
      <c r="K5200" t="s">
        <v>24</v>
      </c>
      <c r="L5200" t="s">
        <v>36</v>
      </c>
      <c r="N5200">
        <v>65</v>
      </c>
      <c r="O5200" t="s">
        <v>9070</v>
      </c>
      <c r="P5200" t="s">
        <v>9071</v>
      </c>
    </row>
    <row r="5201" spans="1:16" x14ac:dyDescent="0.55000000000000004">
      <c r="A5201" t="s">
        <v>139</v>
      </c>
      <c r="B5201" t="s">
        <v>9072</v>
      </c>
      <c r="C5201" t="s">
        <v>76</v>
      </c>
      <c r="D5201" t="s">
        <v>3973</v>
      </c>
      <c r="E5201" t="s">
        <v>51</v>
      </c>
      <c r="F5201" t="b">
        <v>0</v>
      </c>
      <c r="G5201" t="s">
        <v>41</v>
      </c>
      <c r="H5201" s="4">
        <v>45722.958865740737</v>
      </c>
      <c r="I5201" t="b">
        <v>1</v>
      </c>
      <c r="J5201" t="b">
        <v>0</v>
      </c>
      <c r="K5201" t="s">
        <v>24</v>
      </c>
      <c r="L5201" t="s">
        <v>36</v>
      </c>
      <c r="N5201">
        <v>55</v>
      </c>
      <c r="O5201" t="s">
        <v>2862</v>
      </c>
      <c r="P5201" t="s">
        <v>9073</v>
      </c>
    </row>
    <row r="5202" spans="1:16" x14ac:dyDescent="0.55000000000000004">
      <c r="A5202" t="s">
        <v>19</v>
      </c>
      <c r="B5202" t="s">
        <v>3169</v>
      </c>
      <c r="C5202" t="s">
        <v>2983</v>
      </c>
      <c r="D5202" t="s">
        <v>4014</v>
      </c>
      <c r="E5202" t="s">
        <v>20</v>
      </c>
      <c r="F5202" t="b">
        <v>0</v>
      </c>
      <c r="G5202" t="s">
        <v>23</v>
      </c>
      <c r="H5202" s="4">
        <v>45722.999525462961</v>
      </c>
      <c r="I5202" t="b">
        <v>0</v>
      </c>
      <c r="J5202" t="b">
        <v>1</v>
      </c>
      <c r="K5202" t="s">
        <v>24</v>
      </c>
      <c r="L5202" t="s">
        <v>22</v>
      </c>
      <c r="M5202">
        <v>193500</v>
      </c>
      <c r="O5202" t="s">
        <v>2070</v>
      </c>
      <c r="P5202" t="s">
        <v>3166</v>
      </c>
    </row>
    <row r="5203" spans="1:16" x14ac:dyDescent="0.55000000000000004">
      <c r="A5203" t="s">
        <v>40</v>
      </c>
      <c r="B5203" t="s">
        <v>40</v>
      </c>
      <c r="C5203" t="s">
        <v>928</v>
      </c>
      <c r="D5203" t="s">
        <v>4753</v>
      </c>
      <c r="E5203" t="s">
        <v>20</v>
      </c>
      <c r="F5203" t="b">
        <v>0</v>
      </c>
      <c r="G5203" t="s">
        <v>27</v>
      </c>
      <c r="H5203" s="4">
        <v>45723.002326388887</v>
      </c>
      <c r="I5203" t="b">
        <v>0</v>
      </c>
      <c r="J5203" t="b">
        <v>1</v>
      </c>
      <c r="K5203" t="s">
        <v>24</v>
      </c>
      <c r="L5203" t="s">
        <v>36</v>
      </c>
      <c r="N5203">
        <v>65</v>
      </c>
      <c r="O5203" t="s">
        <v>289</v>
      </c>
      <c r="P5203" t="s">
        <v>9074</v>
      </c>
    </row>
    <row r="5204" spans="1:16" x14ac:dyDescent="0.55000000000000004">
      <c r="A5204" t="s">
        <v>0</v>
      </c>
      <c r="B5204" t="s">
        <v>9075</v>
      </c>
      <c r="C5204" t="s">
        <v>371</v>
      </c>
      <c r="D5204" t="s">
        <v>3973</v>
      </c>
      <c r="E5204" t="s">
        <v>20</v>
      </c>
      <c r="F5204" t="b">
        <v>0</v>
      </c>
      <c r="G5204" t="s">
        <v>27</v>
      </c>
      <c r="H5204" s="4">
        <v>45723.083541666667</v>
      </c>
      <c r="I5204" t="b">
        <v>1</v>
      </c>
      <c r="J5204" t="b">
        <v>1</v>
      </c>
      <c r="K5204" t="s">
        <v>24</v>
      </c>
      <c r="L5204" t="s">
        <v>22</v>
      </c>
      <c r="M5204">
        <v>98700</v>
      </c>
      <c r="O5204" t="s">
        <v>173</v>
      </c>
      <c r="P5204" t="s">
        <v>9076</v>
      </c>
    </row>
    <row r="5205" spans="1:16" x14ac:dyDescent="0.55000000000000004">
      <c r="A5205" t="s">
        <v>0</v>
      </c>
      <c r="B5205" t="s">
        <v>9077</v>
      </c>
      <c r="C5205" t="s">
        <v>9078</v>
      </c>
      <c r="D5205" t="s">
        <v>3973</v>
      </c>
      <c r="E5205" t="s">
        <v>20</v>
      </c>
      <c r="F5205" t="b">
        <v>0</v>
      </c>
      <c r="G5205" t="s">
        <v>52</v>
      </c>
      <c r="H5205" s="4">
        <v>45723.190497685187</v>
      </c>
      <c r="I5205" t="b">
        <v>0</v>
      </c>
      <c r="J5205" t="b">
        <v>0</v>
      </c>
      <c r="K5205" t="s">
        <v>24</v>
      </c>
      <c r="L5205" t="s">
        <v>22</v>
      </c>
      <c r="M5205">
        <v>108000</v>
      </c>
      <c r="O5205" t="s">
        <v>374</v>
      </c>
      <c r="P5205" t="s">
        <v>5302</v>
      </c>
    </row>
    <row r="5206" spans="1:16" x14ac:dyDescent="0.55000000000000004">
      <c r="A5206" t="s">
        <v>1</v>
      </c>
      <c r="B5206" t="s">
        <v>6113</v>
      </c>
      <c r="C5206" t="s">
        <v>1494</v>
      </c>
      <c r="D5206" t="s">
        <v>3973</v>
      </c>
      <c r="E5206" t="s">
        <v>20</v>
      </c>
      <c r="F5206" t="b">
        <v>0</v>
      </c>
      <c r="G5206" t="s">
        <v>23</v>
      </c>
      <c r="H5206" s="4">
        <v>45723.20753472222</v>
      </c>
      <c r="I5206" t="b">
        <v>0</v>
      </c>
      <c r="J5206" t="b">
        <v>0</v>
      </c>
      <c r="K5206" t="s">
        <v>24</v>
      </c>
      <c r="L5206" t="s">
        <v>22</v>
      </c>
      <c r="M5206">
        <v>107000</v>
      </c>
      <c r="O5206" t="s">
        <v>374</v>
      </c>
      <c r="P5206" t="s">
        <v>4250</v>
      </c>
    </row>
    <row r="5207" spans="1:16" x14ac:dyDescent="0.55000000000000004">
      <c r="A5207" t="s">
        <v>0</v>
      </c>
      <c r="B5207" t="s">
        <v>9079</v>
      </c>
      <c r="C5207" t="s">
        <v>1358</v>
      </c>
      <c r="D5207" t="s">
        <v>3970</v>
      </c>
      <c r="E5207" t="s">
        <v>20</v>
      </c>
      <c r="F5207" t="b">
        <v>0</v>
      </c>
      <c r="G5207" t="s">
        <v>41</v>
      </c>
      <c r="H5207" s="4">
        <v>45723.250347222223</v>
      </c>
      <c r="I5207" t="b">
        <v>1</v>
      </c>
      <c r="J5207" t="b">
        <v>0</v>
      </c>
      <c r="K5207" t="s">
        <v>24</v>
      </c>
      <c r="L5207" t="s">
        <v>22</v>
      </c>
      <c r="M5207">
        <v>80750</v>
      </c>
      <c r="O5207" t="s">
        <v>9080</v>
      </c>
      <c r="P5207" t="s">
        <v>9081</v>
      </c>
    </row>
    <row r="5208" spans="1:16" x14ac:dyDescent="0.55000000000000004">
      <c r="A5208" t="s">
        <v>0</v>
      </c>
      <c r="B5208" t="s">
        <v>8989</v>
      </c>
      <c r="C5208" t="s">
        <v>9082</v>
      </c>
      <c r="D5208" t="s">
        <v>3828</v>
      </c>
      <c r="E5208" t="s">
        <v>20</v>
      </c>
      <c r="F5208" t="b">
        <v>0</v>
      </c>
      <c r="G5208" t="s">
        <v>35</v>
      </c>
      <c r="H5208" s="4">
        <v>45723.250578703701</v>
      </c>
      <c r="I5208" t="b">
        <v>0</v>
      </c>
      <c r="J5208" t="b">
        <v>0</v>
      </c>
      <c r="K5208" t="s">
        <v>24</v>
      </c>
      <c r="L5208" t="s">
        <v>22</v>
      </c>
      <c r="M5208">
        <v>67500</v>
      </c>
      <c r="O5208" t="s">
        <v>8990</v>
      </c>
      <c r="P5208" t="s">
        <v>8991</v>
      </c>
    </row>
    <row r="5209" spans="1:16" x14ac:dyDescent="0.55000000000000004">
      <c r="A5209" t="s">
        <v>0</v>
      </c>
      <c r="B5209" t="s">
        <v>2353</v>
      </c>
      <c r="C5209" t="s">
        <v>3120</v>
      </c>
      <c r="D5209" t="s">
        <v>9083</v>
      </c>
      <c r="E5209" t="s">
        <v>20</v>
      </c>
      <c r="F5209" t="b">
        <v>0</v>
      </c>
      <c r="G5209" t="s">
        <v>35</v>
      </c>
      <c r="H5209" s="4">
        <v>45723.250578703701</v>
      </c>
      <c r="I5209" t="b">
        <v>0</v>
      </c>
      <c r="J5209" t="b">
        <v>1</v>
      </c>
      <c r="K5209" t="s">
        <v>24</v>
      </c>
      <c r="L5209" t="s">
        <v>36</v>
      </c>
      <c r="N5209">
        <v>22.5</v>
      </c>
      <c r="O5209" t="s">
        <v>9084</v>
      </c>
      <c r="P5209" t="s">
        <v>204</v>
      </c>
    </row>
    <row r="5210" spans="1:16" x14ac:dyDescent="0.55000000000000004">
      <c r="A5210" t="s">
        <v>25</v>
      </c>
      <c r="B5210" t="s">
        <v>25</v>
      </c>
      <c r="C5210" t="s">
        <v>848</v>
      </c>
      <c r="D5210" t="s">
        <v>9085</v>
      </c>
      <c r="E5210" t="s">
        <v>20</v>
      </c>
      <c r="F5210" t="b">
        <v>0</v>
      </c>
      <c r="G5210" t="s">
        <v>52</v>
      </c>
      <c r="H5210" s="4">
        <v>45723.251111111109</v>
      </c>
      <c r="I5210" t="b">
        <v>1</v>
      </c>
      <c r="J5210" t="b">
        <v>1</v>
      </c>
      <c r="K5210" t="s">
        <v>24</v>
      </c>
      <c r="L5210" t="s">
        <v>22</v>
      </c>
      <c r="M5210">
        <v>117500</v>
      </c>
      <c r="O5210" t="s">
        <v>131</v>
      </c>
      <c r="P5210" t="s">
        <v>9086</v>
      </c>
    </row>
    <row r="5211" spans="1:16" x14ac:dyDescent="0.55000000000000004">
      <c r="A5211" t="s">
        <v>1</v>
      </c>
      <c r="B5211" t="s">
        <v>9087</v>
      </c>
      <c r="C5211" t="s">
        <v>283</v>
      </c>
      <c r="D5211" t="s">
        <v>3828</v>
      </c>
      <c r="E5211" t="s">
        <v>20</v>
      </c>
      <c r="F5211" t="b">
        <v>0</v>
      </c>
      <c r="G5211" t="s">
        <v>41</v>
      </c>
      <c r="H5211" s="4">
        <v>45723.251527777778</v>
      </c>
      <c r="I5211" t="b">
        <v>0</v>
      </c>
      <c r="J5211" t="b">
        <v>0</v>
      </c>
      <c r="K5211" t="s">
        <v>24</v>
      </c>
      <c r="L5211" t="s">
        <v>22</v>
      </c>
      <c r="M5211">
        <v>150500</v>
      </c>
      <c r="O5211" t="s">
        <v>3408</v>
      </c>
      <c r="P5211" t="s">
        <v>9088</v>
      </c>
    </row>
    <row r="5212" spans="1:16" x14ac:dyDescent="0.55000000000000004">
      <c r="A5212" t="s">
        <v>1</v>
      </c>
      <c r="B5212" t="s">
        <v>9089</v>
      </c>
      <c r="C5212" t="s">
        <v>555</v>
      </c>
      <c r="D5212" t="s">
        <v>2262</v>
      </c>
      <c r="E5212" t="s">
        <v>219</v>
      </c>
      <c r="F5212" t="b">
        <v>0</v>
      </c>
      <c r="G5212" t="s">
        <v>30</v>
      </c>
      <c r="H5212" s="4">
        <v>45723.266562500001</v>
      </c>
      <c r="I5212" t="b">
        <v>0</v>
      </c>
      <c r="J5212" t="b">
        <v>1</v>
      </c>
      <c r="K5212" t="s">
        <v>24</v>
      </c>
      <c r="L5212" t="s">
        <v>36</v>
      </c>
      <c r="N5212">
        <v>67.694999694824219</v>
      </c>
      <c r="O5212" t="s">
        <v>2262</v>
      </c>
      <c r="P5212" t="s">
        <v>1155</v>
      </c>
    </row>
    <row r="5213" spans="1:16" x14ac:dyDescent="0.55000000000000004">
      <c r="A5213" t="s">
        <v>1</v>
      </c>
      <c r="B5213" t="s">
        <v>9090</v>
      </c>
      <c r="C5213" t="s">
        <v>122</v>
      </c>
      <c r="D5213" t="s">
        <v>3973</v>
      </c>
      <c r="E5213" t="s">
        <v>51</v>
      </c>
      <c r="F5213" t="b">
        <v>0</v>
      </c>
      <c r="G5213" t="s">
        <v>52</v>
      </c>
      <c r="H5213" s="4">
        <v>45723.266701388893</v>
      </c>
      <c r="I5213" t="b">
        <v>0</v>
      </c>
      <c r="J5213" t="b">
        <v>0</v>
      </c>
      <c r="K5213" t="s">
        <v>24</v>
      </c>
      <c r="L5213" t="s">
        <v>36</v>
      </c>
      <c r="N5213">
        <v>67.5</v>
      </c>
      <c r="O5213" t="s">
        <v>81</v>
      </c>
      <c r="P5213" t="s">
        <v>9091</v>
      </c>
    </row>
    <row r="5214" spans="1:16" x14ac:dyDescent="0.55000000000000004">
      <c r="A5214" t="s">
        <v>1</v>
      </c>
      <c r="B5214" t="s">
        <v>3361</v>
      </c>
      <c r="C5214" t="s">
        <v>1338</v>
      </c>
      <c r="D5214" t="s">
        <v>3828</v>
      </c>
      <c r="E5214" t="s">
        <v>20</v>
      </c>
      <c r="F5214" t="b">
        <v>0</v>
      </c>
      <c r="G5214" t="s">
        <v>52</v>
      </c>
      <c r="H5214" s="4">
        <v>45723.266701388893</v>
      </c>
      <c r="I5214" t="b">
        <v>0</v>
      </c>
      <c r="J5214" t="b">
        <v>1</v>
      </c>
      <c r="K5214" t="s">
        <v>24</v>
      </c>
      <c r="L5214" t="s">
        <v>22</v>
      </c>
      <c r="M5214">
        <v>90000</v>
      </c>
      <c r="O5214" t="s">
        <v>7437</v>
      </c>
      <c r="P5214" t="s">
        <v>9092</v>
      </c>
    </row>
    <row r="5215" spans="1:16" x14ac:dyDescent="0.55000000000000004">
      <c r="A5215" t="s">
        <v>40</v>
      </c>
      <c r="B5215" t="s">
        <v>9093</v>
      </c>
      <c r="C5215" t="s">
        <v>484</v>
      </c>
      <c r="D5215" t="s">
        <v>3383</v>
      </c>
      <c r="E5215" t="s">
        <v>20</v>
      </c>
      <c r="F5215" t="b">
        <v>0</v>
      </c>
      <c r="G5215" t="s">
        <v>27</v>
      </c>
      <c r="H5215" s="4">
        <v>45723.266782407409</v>
      </c>
      <c r="I5215" t="b">
        <v>0</v>
      </c>
      <c r="J5215" t="b">
        <v>1</v>
      </c>
      <c r="K5215" t="s">
        <v>24</v>
      </c>
      <c r="L5215" t="s">
        <v>22</v>
      </c>
      <c r="M5215">
        <v>193000</v>
      </c>
      <c r="O5215" t="s">
        <v>5006</v>
      </c>
      <c r="P5215" t="s">
        <v>5569</v>
      </c>
    </row>
    <row r="5216" spans="1:16" x14ac:dyDescent="0.55000000000000004">
      <c r="A5216" t="s">
        <v>2</v>
      </c>
      <c r="B5216" t="s">
        <v>9094</v>
      </c>
      <c r="C5216" t="s">
        <v>386</v>
      </c>
      <c r="D5216" t="s">
        <v>2886</v>
      </c>
      <c r="E5216" t="s">
        <v>20</v>
      </c>
      <c r="F5216" t="b">
        <v>0</v>
      </c>
      <c r="G5216" t="s">
        <v>41</v>
      </c>
      <c r="H5216" s="4">
        <v>45723.267106481479</v>
      </c>
      <c r="I5216" t="b">
        <v>0</v>
      </c>
      <c r="J5216" t="b">
        <v>1</v>
      </c>
      <c r="K5216" t="s">
        <v>24</v>
      </c>
      <c r="L5216" t="s">
        <v>22</v>
      </c>
      <c r="M5216">
        <v>118500</v>
      </c>
      <c r="O5216" t="s">
        <v>9095</v>
      </c>
      <c r="P5216" t="s">
        <v>9096</v>
      </c>
    </row>
    <row r="5217" spans="1:16" x14ac:dyDescent="0.55000000000000004">
      <c r="A5217" t="s">
        <v>2</v>
      </c>
      <c r="B5217" t="s">
        <v>2</v>
      </c>
      <c r="C5217" t="s">
        <v>9097</v>
      </c>
      <c r="D5217" t="s">
        <v>4014</v>
      </c>
      <c r="E5217" t="s">
        <v>20</v>
      </c>
      <c r="F5217" t="b">
        <v>0</v>
      </c>
      <c r="G5217" t="s">
        <v>30</v>
      </c>
      <c r="H5217" s="4">
        <v>45723.267777777779</v>
      </c>
      <c r="I5217" t="b">
        <v>0</v>
      </c>
      <c r="J5217" t="b">
        <v>0</v>
      </c>
      <c r="K5217" t="s">
        <v>24</v>
      </c>
      <c r="L5217" t="s">
        <v>22</v>
      </c>
      <c r="M5217">
        <v>104300</v>
      </c>
      <c r="O5217" t="s">
        <v>1926</v>
      </c>
      <c r="P5217" t="s">
        <v>4964</v>
      </c>
    </row>
    <row r="5218" spans="1:16" x14ac:dyDescent="0.55000000000000004">
      <c r="A5218" t="s">
        <v>2</v>
      </c>
      <c r="B5218" t="s">
        <v>422</v>
      </c>
      <c r="C5218" t="s">
        <v>373</v>
      </c>
      <c r="D5218" t="s">
        <v>4035</v>
      </c>
      <c r="E5218" t="s">
        <v>20</v>
      </c>
      <c r="F5218" t="b">
        <v>0</v>
      </c>
      <c r="G5218" t="s">
        <v>206</v>
      </c>
      <c r="H5218" s="4">
        <v>45723.281006944453</v>
      </c>
      <c r="I5218" t="b">
        <v>0</v>
      </c>
      <c r="J5218" t="b">
        <v>0</v>
      </c>
      <c r="K5218" t="s">
        <v>206</v>
      </c>
      <c r="L5218" t="s">
        <v>22</v>
      </c>
      <c r="M5218">
        <v>102048.5</v>
      </c>
      <c r="O5218" t="s">
        <v>9098</v>
      </c>
      <c r="P5218" t="s">
        <v>9099</v>
      </c>
    </row>
    <row r="5219" spans="1:16" x14ac:dyDescent="0.55000000000000004">
      <c r="A5219" t="s">
        <v>0</v>
      </c>
      <c r="B5219" t="s">
        <v>9100</v>
      </c>
      <c r="C5219" t="s">
        <v>140</v>
      </c>
      <c r="D5219" t="s">
        <v>3973</v>
      </c>
      <c r="E5219" t="s">
        <v>51</v>
      </c>
      <c r="F5219" t="b">
        <v>0</v>
      </c>
      <c r="G5219" t="s">
        <v>35</v>
      </c>
      <c r="H5219" s="4">
        <v>45723.292268518519</v>
      </c>
      <c r="I5219" t="b">
        <v>0</v>
      </c>
      <c r="J5219" t="b">
        <v>1</v>
      </c>
      <c r="K5219" t="s">
        <v>24</v>
      </c>
      <c r="L5219" t="s">
        <v>36</v>
      </c>
      <c r="N5219">
        <v>53.040000915527337</v>
      </c>
      <c r="O5219" t="s">
        <v>2694</v>
      </c>
      <c r="P5219" t="s">
        <v>9101</v>
      </c>
    </row>
    <row r="5220" spans="1:16" x14ac:dyDescent="0.55000000000000004">
      <c r="A5220" t="s">
        <v>0</v>
      </c>
      <c r="B5220" t="s">
        <v>9102</v>
      </c>
      <c r="C5220" t="s">
        <v>9103</v>
      </c>
      <c r="D5220" t="s">
        <v>4090</v>
      </c>
      <c r="E5220" t="s">
        <v>20</v>
      </c>
      <c r="F5220" t="b">
        <v>0</v>
      </c>
      <c r="G5220" t="s">
        <v>30</v>
      </c>
      <c r="H5220" s="4">
        <v>45723.292500000003</v>
      </c>
      <c r="I5220" t="b">
        <v>1</v>
      </c>
      <c r="J5220" t="b">
        <v>0</v>
      </c>
      <c r="K5220" t="s">
        <v>24</v>
      </c>
      <c r="L5220" t="s">
        <v>36</v>
      </c>
      <c r="N5220">
        <v>64.5</v>
      </c>
      <c r="O5220" t="s">
        <v>9104</v>
      </c>
      <c r="P5220" t="s">
        <v>1075</v>
      </c>
    </row>
    <row r="5221" spans="1:16" x14ac:dyDescent="0.55000000000000004">
      <c r="A5221" t="s">
        <v>1</v>
      </c>
      <c r="B5221" t="s">
        <v>9105</v>
      </c>
      <c r="C5221" t="s">
        <v>2183</v>
      </c>
      <c r="D5221" t="s">
        <v>3973</v>
      </c>
      <c r="E5221" t="s">
        <v>20</v>
      </c>
      <c r="F5221" t="b">
        <v>0</v>
      </c>
      <c r="G5221" t="s">
        <v>23</v>
      </c>
      <c r="H5221" s="4">
        <v>45723.300659722219</v>
      </c>
      <c r="I5221" t="b">
        <v>0</v>
      </c>
      <c r="J5221" t="b">
        <v>0</v>
      </c>
      <c r="K5221" t="s">
        <v>24</v>
      </c>
      <c r="L5221" t="s">
        <v>22</v>
      </c>
      <c r="M5221">
        <v>108000</v>
      </c>
      <c r="O5221" t="s">
        <v>374</v>
      </c>
      <c r="P5221" t="s">
        <v>4662</v>
      </c>
    </row>
    <row r="5222" spans="1:16" x14ac:dyDescent="0.55000000000000004">
      <c r="A5222" t="s">
        <v>25</v>
      </c>
      <c r="B5222" t="s">
        <v>3146</v>
      </c>
      <c r="C5222" t="s">
        <v>39</v>
      </c>
      <c r="D5222" t="s">
        <v>3957</v>
      </c>
      <c r="E5222" t="s">
        <v>20</v>
      </c>
      <c r="F5222" t="b">
        <v>1</v>
      </c>
      <c r="G5222" t="s">
        <v>1247</v>
      </c>
      <c r="H5222" s="4">
        <v>45723.305266203701</v>
      </c>
      <c r="I5222" t="b">
        <v>0</v>
      </c>
      <c r="J5222" t="b">
        <v>0</v>
      </c>
      <c r="K5222" t="s">
        <v>1247</v>
      </c>
      <c r="L5222" t="s">
        <v>36</v>
      </c>
      <c r="N5222">
        <v>13.014999389648439</v>
      </c>
      <c r="O5222" t="s">
        <v>8596</v>
      </c>
      <c r="P5222" t="s">
        <v>9106</v>
      </c>
    </row>
    <row r="5223" spans="1:16" x14ac:dyDescent="0.55000000000000004">
      <c r="A5223" t="s">
        <v>2</v>
      </c>
      <c r="B5223" t="s">
        <v>195</v>
      </c>
      <c r="C5223" t="s">
        <v>1291</v>
      </c>
      <c r="D5223" t="s">
        <v>3828</v>
      </c>
      <c r="E5223" t="s">
        <v>20</v>
      </c>
      <c r="F5223" t="b">
        <v>0</v>
      </c>
      <c r="G5223" t="s">
        <v>1247</v>
      </c>
      <c r="H5223" s="4">
        <v>45723.305324074077</v>
      </c>
      <c r="I5223" t="b">
        <v>1</v>
      </c>
      <c r="J5223" t="b">
        <v>0</v>
      </c>
      <c r="K5223" t="s">
        <v>1247</v>
      </c>
      <c r="L5223" t="s">
        <v>22</v>
      </c>
      <c r="M5223">
        <v>162500</v>
      </c>
      <c r="O5223" t="s">
        <v>9107</v>
      </c>
      <c r="P5223" t="s">
        <v>9108</v>
      </c>
    </row>
    <row r="5224" spans="1:16" x14ac:dyDescent="0.55000000000000004">
      <c r="A5224" t="s">
        <v>89</v>
      </c>
      <c r="B5224" t="s">
        <v>9109</v>
      </c>
      <c r="C5224" t="s">
        <v>1403</v>
      </c>
      <c r="D5224" t="s">
        <v>4035</v>
      </c>
      <c r="E5224" t="s">
        <v>20</v>
      </c>
      <c r="F5224" t="b">
        <v>0</v>
      </c>
      <c r="G5224" t="s">
        <v>158</v>
      </c>
      <c r="H5224" s="4">
        <v>45723.393842592603</v>
      </c>
      <c r="I5224" t="b">
        <v>0</v>
      </c>
      <c r="J5224" t="b">
        <v>0</v>
      </c>
      <c r="K5224" t="s">
        <v>158</v>
      </c>
      <c r="L5224" t="s">
        <v>22</v>
      </c>
      <c r="M5224">
        <v>57500</v>
      </c>
      <c r="O5224" t="s">
        <v>9110</v>
      </c>
      <c r="P5224" t="s">
        <v>9111</v>
      </c>
    </row>
    <row r="5225" spans="1:16" x14ac:dyDescent="0.55000000000000004">
      <c r="A5225" t="s">
        <v>0</v>
      </c>
      <c r="B5225" t="s">
        <v>9112</v>
      </c>
      <c r="C5225" t="s">
        <v>82</v>
      </c>
      <c r="D5225" t="s">
        <v>3957</v>
      </c>
      <c r="E5225" t="s">
        <v>34</v>
      </c>
      <c r="F5225" t="b">
        <v>0</v>
      </c>
      <c r="G5225" t="s">
        <v>27</v>
      </c>
      <c r="H5225" s="4">
        <v>45723.416712962957</v>
      </c>
      <c r="I5225" t="b">
        <v>1</v>
      </c>
      <c r="J5225" t="b">
        <v>0</v>
      </c>
      <c r="K5225" t="s">
        <v>24</v>
      </c>
      <c r="L5225" t="s">
        <v>36</v>
      </c>
      <c r="N5225">
        <v>27.979999542236332</v>
      </c>
      <c r="O5225" t="s">
        <v>8728</v>
      </c>
      <c r="P5225" t="s">
        <v>721</v>
      </c>
    </row>
    <row r="5226" spans="1:16" x14ac:dyDescent="0.55000000000000004">
      <c r="A5226" t="s">
        <v>25</v>
      </c>
      <c r="B5226" t="s">
        <v>9113</v>
      </c>
      <c r="C5226" t="s">
        <v>1099</v>
      </c>
      <c r="D5226" t="s">
        <v>3957</v>
      </c>
      <c r="E5226" t="s">
        <v>34</v>
      </c>
      <c r="F5226" t="b">
        <v>0</v>
      </c>
      <c r="G5226" t="s">
        <v>27</v>
      </c>
      <c r="H5226" s="4">
        <v>45723.416770833333</v>
      </c>
      <c r="I5226" t="b">
        <v>1</v>
      </c>
      <c r="J5226" t="b">
        <v>0</v>
      </c>
      <c r="K5226" t="s">
        <v>24</v>
      </c>
      <c r="L5226" t="s">
        <v>36</v>
      </c>
      <c r="N5226">
        <v>27.979999542236332</v>
      </c>
      <c r="O5226" t="s">
        <v>319</v>
      </c>
      <c r="P5226" t="s">
        <v>2128</v>
      </c>
    </row>
    <row r="5227" spans="1:16" x14ac:dyDescent="0.55000000000000004">
      <c r="A5227" t="s">
        <v>0</v>
      </c>
      <c r="B5227" t="s">
        <v>9114</v>
      </c>
      <c r="C5227" t="s">
        <v>1041</v>
      </c>
      <c r="D5227" t="s">
        <v>3957</v>
      </c>
      <c r="E5227" t="s">
        <v>34</v>
      </c>
      <c r="F5227" t="b">
        <v>0</v>
      </c>
      <c r="G5227" t="s">
        <v>41</v>
      </c>
      <c r="H5227" s="4">
        <v>45723.417083333326</v>
      </c>
      <c r="I5227" t="b">
        <v>0</v>
      </c>
      <c r="J5227" t="b">
        <v>0</v>
      </c>
      <c r="K5227" t="s">
        <v>24</v>
      </c>
      <c r="L5227" t="s">
        <v>36</v>
      </c>
      <c r="N5227">
        <v>24.33499908447266</v>
      </c>
      <c r="O5227" t="s">
        <v>1567</v>
      </c>
      <c r="P5227" t="s">
        <v>48</v>
      </c>
    </row>
    <row r="5228" spans="1:16" x14ac:dyDescent="0.55000000000000004">
      <c r="A5228" t="s">
        <v>2</v>
      </c>
      <c r="B5228" t="s">
        <v>506</v>
      </c>
      <c r="C5228" t="s">
        <v>1917</v>
      </c>
      <c r="D5228" t="s">
        <v>3973</v>
      </c>
      <c r="E5228" t="s">
        <v>20</v>
      </c>
      <c r="F5228" t="b">
        <v>0</v>
      </c>
      <c r="G5228" t="s">
        <v>41</v>
      </c>
      <c r="H5228" s="4">
        <v>45723.417175925933</v>
      </c>
      <c r="I5228" t="b">
        <v>0</v>
      </c>
      <c r="J5228" t="b">
        <v>1</v>
      </c>
      <c r="K5228" t="s">
        <v>24</v>
      </c>
      <c r="L5228" t="s">
        <v>22</v>
      </c>
      <c r="M5228">
        <v>137872.796875</v>
      </c>
      <c r="O5228" t="s">
        <v>2276</v>
      </c>
      <c r="P5228" t="s">
        <v>9115</v>
      </c>
    </row>
    <row r="5229" spans="1:16" x14ac:dyDescent="0.55000000000000004">
      <c r="A5229" t="s">
        <v>0</v>
      </c>
      <c r="B5229" t="s">
        <v>6001</v>
      </c>
      <c r="C5229" t="s">
        <v>167</v>
      </c>
      <c r="D5229" t="s">
        <v>3973</v>
      </c>
      <c r="E5229" t="s">
        <v>20</v>
      </c>
      <c r="F5229" t="b">
        <v>0</v>
      </c>
      <c r="G5229" t="s">
        <v>35</v>
      </c>
      <c r="H5229" s="4">
        <v>45723.417326388888</v>
      </c>
      <c r="I5229" t="b">
        <v>0</v>
      </c>
      <c r="J5229" t="b">
        <v>0</v>
      </c>
      <c r="K5229" t="s">
        <v>24</v>
      </c>
      <c r="L5229" t="s">
        <v>22</v>
      </c>
      <c r="M5229">
        <v>145000</v>
      </c>
      <c r="O5229" t="s">
        <v>6002</v>
      </c>
    </row>
    <row r="5230" spans="1:16" x14ac:dyDescent="0.55000000000000004">
      <c r="A5230" t="s">
        <v>0</v>
      </c>
      <c r="B5230" t="s">
        <v>9116</v>
      </c>
      <c r="C5230" t="s">
        <v>2349</v>
      </c>
      <c r="D5230" t="s">
        <v>3957</v>
      </c>
      <c r="E5230" t="s">
        <v>34</v>
      </c>
      <c r="F5230" t="b">
        <v>0</v>
      </c>
      <c r="G5230" t="s">
        <v>30</v>
      </c>
      <c r="H5230" s="4">
        <v>45723.417511574073</v>
      </c>
      <c r="I5230" t="b">
        <v>0</v>
      </c>
      <c r="J5230" t="b">
        <v>1</v>
      </c>
      <c r="K5230" t="s">
        <v>24</v>
      </c>
      <c r="L5230" t="s">
        <v>36</v>
      </c>
      <c r="N5230">
        <v>25.2400016784668</v>
      </c>
      <c r="O5230" t="s">
        <v>9117</v>
      </c>
      <c r="P5230" t="s">
        <v>393</v>
      </c>
    </row>
    <row r="5231" spans="1:16" x14ac:dyDescent="0.55000000000000004">
      <c r="A5231" t="s">
        <v>139</v>
      </c>
      <c r="B5231" t="s">
        <v>9118</v>
      </c>
      <c r="C5231" t="s">
        <v>1278</v>
      </c>
      <c r="D5231" t="s">
        <v>3973</v>
      </c>
      <c r="E5231" t="s">
        <v>20</v>
      </c>
      <c r="F5231" t="b">
        <v>0</v>
      </c>
      <c r="G5231" t="s">
        <v>30</v>
      </c>
      <c r="H5231" s="4">
        <v>45723.417557870373</v>
      </c>
      <c r="I5231" t="b">
        <v>1</v>
      </c>
      <c r="J5231" t="b">
        <v>1</v>
      </c>
      <c r="K5231" t="s">
        <v>24</v>
      </c>
      <c r="L5231" t="s">
        <v>22</v>
      </c>
      <c r="M5231">
        <v>85000</v>
      </c>
      <c r="O5231" t="s">
        <v>9119</v>
      </c>
      <c r="P5231" t="s">
        <v>9120</v>
      </c>
    </row>
    <row r="5232" spans="1:16" x14ac:dyDescent="0.55000000000000004">
      <c r="A5232" t="s">
        <v>1</v>
      </c>
      <c r="B5232" t="s">
        <v>9121</v>
      </c>
      <c r="C5232" t="s">
        <v>1346</v>
      </c>
      <c r="D5232" t="s">
        <v>2208</v>
      </c>
      <c r="E5232" t="s">
        <v>34</v>
      </c>
      <c r="F5232" t="b">
        <v>0</v>
      </c>
      <c r="G5232" t="s">
        <v>41</v>
      </c>
      <c r="H5232" s="4">
        <v>45723.418229166673</v>
      </c>
      <c r="I5232" t="b">
        <v>0</v>
      </c>
      <c r="J5232" t="b">
        <v>1</v>
      </c>
      <c r="K5232" t="s">
        <v>24</v>
      </c>
      <c r="L5232" t="s">
        <v>22</v>
      </c>
      <c r="M5232">
        <v>214500</v>
      </c>
      <c r="O5232" t="s">
        <v>428</v>
      </c>
      <c r="P5232" t="s">
        <v>9122</v>
      </c>
    </row>
    <row r="5233" spans="1:16" x14ac:dyDescent="0.55000000000000004">
      <c r="A5233" t="s">
        <v>1</v>
      </c>
      <c r="B5233" t="s">
        <v>9123</v>
      </c>
      <c r="C5233" t="s">
        <v>39</v>
      </c>
      <c r="D5233" t="s">
        <v>2208</v>
      </c>
      <c r="E5233" t="s">
        <v>20</v>
      </c>
      <c r="F5233" t="b">
        <v>1</v>
      </c>
      <c r="G5233" t="s">
        <v>41</v>
      </c>
      <c r="H5233" s="4">
        <v>45723.418229166673</v>
      </c>
      <c r="I5233" t="b">
        <v>0</v>
      </c>
      <c r="J5233" t="b">
        <v>1</v>
      </c>
      <c r="K5233" t="s">
        <v>24</v>
      </c>
      <c r="L5233" t="s">
        <v>22</v>
      </c>
      <c r="M5233">
        <v>314000</v>
      </c>
      <c r="O5233" t="s">
        <v>3973</v>
      </c>
      <c r="P5233" t="s">
        <v>249</v>
      </c>
    </row>
    <row r="5234" spans="1:16" x14ac:dyDescent="0.55000000000000004">
      <c r="A5234" t="s">
        <v>1</v>
      </c>
      <c r="B5234" t="s">
        <v>769</v>
      </c>
      <c r="C5234" t="s">
        <v>966</v>
      </c>
      <c r="D5234" t="s">
        <v>3973</v>
      </c>
      <c r="E5234" t="s">
        <v>20</v>
      </c>
      <c r="F5234" t="b">
        <v>0</v>
      </c>
      <c r="G5234" t="s">
        <v>30</v>
      </c>
      <c r="H5234" s="4">
        <v>45723.433287037027</v>
      </c>
      <c r="I5234" t="b">
        <v>0</v>
      </c>
      <c r="J5234" t="b">
        <v>1</v>
      </c>
      <c r="K5234" t="s">
        <v>24</v>
      </c>
      <c r="L5234" t="s">
        <v>22</v>
      </c>
      <c r="M5234">
        <v>251500</v>
      </c>
      <c r="O5234" t="s">
        <v>112</v>
      </c>
      <c r="P5234" t="s">
        <v>193</v>
      </c>
    </row>
    <row r="5235" spans="1:16" x14ac:dyDescent="0.55000000000000004">
      <c r="A5235" t="s">
        <v>0</v>
      </c>
      <c r="B5235" t="s">
        <v>875</v>
      </c>
      <c r="C5235" t="s">
        <v>2164</v>
      </c>
      <c r="D5235" t="s">
        <v>7669</v>
      </c>
      <c r="E5235" t="s">
        <v>20</v>
      </c>
      <c r="F5235" t="b">
        <v>0</v>
      </c>
      <c r="G5235" t="s">
        <v>30</v>
      </c>
      <c r="H5235" s="4">
        <v>45723.459166666667</v>
      </c>
      <c r="I5235" t="b">
        <v>0</v>
      </c>
      <c r="J5235" t="b">
        <v>0</v>
      </c>
      <c r="K5235" t="s">
        <v>24</v>
      </c>
      <c r="L5235" t="s">
        <v>36</v>
      </c>
      <c r="N5235">
        <v>20.5</v>
      </c>
      <c r="O5235" t="s">
        <v>8373</v>
      </c>
      <c r="P5235" t="s">
        <v>8374</v>
      </c>
    </row>
    <row r="5236" spans="1:16" x14ac:dyDescent="0.55000000000000004">
      <c r="A5236" t="s">
        <v>0</v>
      </c>
      <c r="B5236" t="s">
        <v>1632</v>
      </c>
      <c r="C5236" t="s">
        <v>7083</v>
      </c>
      <c r="D5236" t="s">
        <v>3973</v>
      </c>
      <c r="E5236" t="s">
        <v>20</v>
      </c>
      <c r="F5236" t="b">
        <v>0</v>
      </c>
      <c r="G5236" t="s">
        <v>35</v>
      </c>
      <c r="H5236" s="4">
        <v>45723.500625000001</v>
      </c>
      <c r="I5236" t="b">
        <v>1</v>
      </c>
      <c r="J5236" t="b">
        <v>1</v>
      </c>
      <c r="K5236" t="s">
        <v>24</v>
      </c>
      <c r="L5236" t="s">
        <v>22</v>
      </c>
      <c r="M5236">
        <v>85000</v>
      </c>
      <c r="O5236" t="s">
        <v>131</v>
      </c>
      <c r="P5236" t="s">
        <v>9124</v>
      </c>
    </row>
    <row r="5237" spans="1:16" x14ac:dyDescent="0.55000000000000004">
      <c r="A5237" t="s">
        <v>0</v>
      </c>
      <c r="B5237" t="s">
        <v>3488</v>
      </c>
      <c r="C5237" t="s">
        <v>158</v>
      </c>
      <c r="D5237" t="s">
        <v>4035</v>
      </c>
      <c r="E5237" t="s">
        <v>20</v>
      </c>
      <c r="F5237" t="b">
        <v>0</v>
      </c>
      <c r="G5237" t="s">
        <v>158</v>
      </c>
      <c r="H5237" s="4">
        <v>45723.518564814818</v>
      </c>
      <c r="I5237" t="b">
        <v>1</v>
      </c>
      <c r="J5237" t="b">
        <v>0</v>
      </c>
      <c r="K5237" t="s">
        <v>158</v>
      </c>
      <c r="L5237" t="s">
        <v>22</v>
      </c>
      <c r="M5237">
        <v>42847.5</v>
      </c>
      <c r="O5237" t="s">
        <v>9125</v>
      </c>
      <c r="P5237" t="s">
        <v>9126</v>
      </c>
    </row>
    <row r="5238" spans="1:16" x14ac:dyDescent="0.55000000000000004">
      <c r="A5238" t="s">
        <v>28</v>
      </c>
      <c r="B5238" t="s">
        <v>9127</v>
      </c>
      <c r="C5238" t="s">
        <v>82</v>
      </c>
      <c r="D5238" t="s">
        <v>3973</v>
      </c>
      <c r="E5238" t="s">
        <v>20</v>
      </c>
      <c r="F5238" t="b">
        <v>0</v>
      </c>
      <c r="G5238" t="s">
        <v>27</v>
      </c>
      <c r="H5238" s="4">
        <v>45723.543009259258</v>
      </c>
      <c r="I5238" t="b">
        <v>0</v>
      </c>
      <c r="J5238" t="b">
        <v>1</v>
      </c>
      <c r="K5238" t="s">
        <v>24</v>
      </c>
      <c r="L5238" t="s">
        <v>22</v>
      </c>
      <c r="M5238">
        <v>176500</v>
      </c>
      <c r="O5238" t="s">
        <v>1172</v>
      </c>
    </row>
    <row r="5239" spans="1:16" x14ac:dyDescent="0.55000000000000004">
      <c r="A5239" t="s">
        <v>2</v>
      </c>
      <c r="B5239" t="s">
        <v>9128</v>
      </c>
      <c r="C5239" t="s">
        <v>9053</v>
      </c>
      <c r="D5239" t="s">
        <v>3957</v>
      </c>
      <c r="E5239" t="s">
        <v>20</v>
      </c>
      <c r="F5239" t="b">
        <v>0</v>
      </c>
      <c r="G5239" t="s">
        <v>27</v>
      </c>
      <c r="H5239" s="4">
        <v>45723.558599537027</v>
      </c>
      <c r="I5239" t="b">
        <v>0</v>
      </c>
      <c r="J5239" t="b">
        <v>0</v>
      </c>
      <c r="K5239" t="s">
        <v>24</v>
      </c>
      <c r="L5239" t="s">
        <v>36</v>
      </c>
      <c r="N5239">
        <v>45.745002746582031</v>
      </c>
      <c r="O5239" t="s">
        <v>1608</v>
      </c>
      <c r="P5239" t="s">
        <v>9129</v>
      </c>
    </row>
    <row r="5240" spans="1:16" x14ac:dyDescent="0.55000000000000004">
      <c r="A5240" t="s">
        <v>139</v>
      </c>
      <c r="B5240" t="s">
        <v>9130</v>
      </c>
      <c r="C5240" t="s">
        <v>1509</v>
      </c>
      <c r="D5240" t="s">
        <v>3973</v>
      </c>
      <c r="E5240" t="s">
        <v>20</v>
      </c>
      <c r="F5240" t="b">
        <v>0</v>
      </c>
      <c r="G5240" t="s">
        <v>41</v>
      </c>
      <c r="H5240" s="4">
        <v>45723.559062499997</v>
      </c>
      <c r="I5240" t="b">
        <v>1</v>
      </c>
      <c r="J5240" t="b">
        <v>1</v>
      </c>
      <c r="K5240" t="s">
        <v>24</v>
      </c>
      <c r="L5240" t="s">
        <v>22</v>
      </c>
      <c r="M5240">
        <v>137300</v>
      </c>
      <c r="O5240" t="s">
        <v>1172</v>
      </c>
      <c r="P5240" t="s">
        <v>4857</v>
      </c>
    </row>
    <row r="5241" spans="1:16" x14ac:dyDescent="0.55000000000000004">
      <c r="A5241" t="s">
        <v>2</v>
      </c>
      <c r="B5241" t="s">
        <v>9131</v>
      </c>
      <c r="C5241" t="s">
        <v>39</v>
      </c>
      <c r="D5241" t="s">
        <v>3973</v>
      </c>
      <c r="E5241" t="s">
        <v>51</v>
      </c>
      <c r="F5241" t="b">
        <v>1</v>
      </c>
      <c r="G5241" t="s">
        <v>35</v>
      </c>
      <c r="H5241" s="4">
        <v>45723.583935185183</v>
      </c>
      <c r="I5241" t="b">
        <v>1</v>
      </c>
      <c r="J5241" t="b">
        <v>0</v>
      </c>
      <c r="K5241" t="s">
        <v>24</v>
      </c>
      <c r="L5241" t="s">
        <v>36</v>
      </c>
      <c r="N5241">
        <v>67.5</v>
      </c>
      <c r="O5241" t="s">
        <v>9132</v>
      </c>
      <c r="P5241" t="s">
        <v>9133</v>
      </c>
    </row>
    <row r="5242" spans="1:16" x14ac:dyDescent="0.55000000000000004">
      <c r="A5242" t="s">
        <v>0</v>
      </c>
      <c r="B5242" t="s">
        <v>7848</v>
      </c>
      <c r="C5242" t="s">
        <v>336</v>
      </c>
      <c r="D5242" t="s">
        <v>3957</v>
      </c>
      <c r="E5242" t="s">
        <v>20</v>
      </c>
      <c r="F5242" t="b">
        <v>0</v>
      </c>
      <c r="G5242" t="s">
        <v>30</v>
      </c>
      <c r="H5242" s="4">
        <v>45723.599976851852</v>
      </c>
      <c r="I5242" t="b">
        <v>0</v>
      </c>
      <c r="J5242" t="b">
        <v>0</v>
      </c>
      <c r="K5242" t="s">
        <v>24</v>
      </c>
      <c r="L5242" t="s">
        <v>36</v>
      </c>
      <c r="N5242">
        <v>25.2400016784668</v>
      </c>
      <c r="O5242" t="s">
        <v>7849</v>
      </c>
      <c r="P5242" t="s">
        <v>700</v>
      </c>
    </row>
    <row r="5243" spans="1:16" x14ac:dyDescent="0.55000000000000004">
      <c r="A5243" t="s">
        <v>191</v>
      </c>
      <c r="B5243" t="s">
        <v>9134</v>
      </c>
      <c r="C5243" t="s">
        <v>225</v>
      </c>
      <c r="D5243" t="s">
        <v>3973</v>
      </c>
      <c r="E5243" t="s">
        <v>20</v>
      </c>
      <c r="F5243" t="b">
        <v>0</v>
      </c>
      <c r="G5243" t="s">
        <v>52</v>
      </c>
      <c r="H5243" s="4">
        <v>45723.600081018521</v>
      </c>
      <c r="I5243" t="b">
        <v>0</v>
      </c>
      <c r="J5243" t="b">
        <v>0</v>
      </c>
      <c r="K5243" t="s">
        <v>24</v>
      </c>
      <c r="L5243" t="s">
        <v>22</v>
      </c>
      <c r="M5243">
        <v>152500</v>
      </c>
      <c r="O5243" t="s">
        <v>294</v>
      </c>
      <c r="P5243" t="s">
        <v>9135</v>
      </c>
    </row>
    <row r="5244" spans="1:16" x14ac:dyDescent="0.55000000000000004">
      <c r="A5244" t="s">
        <v>2</v>
      </c>
      <c r="B5244" t="s">
        <v>638</v>
      </c>
      <c r="C5244" t="s">
        <v>2047</v>
      </c>
      <c r="D5244" t="s">
        <v>7853</v>
      </c>
      <c r="E5244" t="s">
        <v>20</v>
      </c>
      <c r="F5244" t="b">
        <v>0</v>
      </c>
      <c r="G5244" t="s">
        <v>27</v>
      </c>
      <c r="H5244" s="4">
        <v>45723.600277777783</v>
      </c>
      <c r="I5244" t="b">
        <v>0</v>
      </c>
      <c r="J5244" t="b">
        <v>0</v>
      </c>
      <c r="K5244" t="s">
        <v>24</v>
      </c>
      <c r="L5244" t="s">
        <v>22</v>
      </c>
      <c r="M5244">
        <v>75000</v>
      </c>
      <c r="O5244" t="s">
        <v>9136</v>
      </c>
      <c r="P5244" t="s">
        <v>3378</v>
      </c>
    </row>
    <row r="5245" spans="1:16" x14ac:dyDescent="0.55000000000000004">
      <c r="A5245" t="s">
        <v>0</v>
      </c>
      <c r="B5245" t="s">
        <v>2240</v>
      </c>
      <c r="C5245" t="s">
        <v>628</v>
      </c>
      <c r="D5245" t="s">
        <v>3973</v>
      </c>
      <c r="E5245" t="s">
        <v>20</v>
      </c>
      <c r="F5245" t="b">
        <v>0</v>
      </c>
      <c r="G5245" t="s">
        <v>27</v>
      </c>
      <c r="H5245" s="4">
        <v>45723.625104166669</v>
      </c>
      <c r="I5245" t="b">
        <v>0</v>
      </c>
      <c r="J5245" t="b">
        <v>0</v>
      </c>
      <c r="K5245" t="s">
        <v>24</v>
      </c>
      <c r="L5245" t="s">
        <v>22</v>
      </c>
      <c r="M5245">
        <v>161000</v>
      </c>
      <c r="O5245" t="s">
        <v>482</v>
      </c>
      <c r="P5245" t="s">
        <v>2525</v>
      </c>
    </row>
    <row r="5246" spans="1:16" x14ac:dyDescent="0.55000000000000004">
      <c r="A5246" t="s">
        <v>0</v>
      </c>
      <c r="B5246" t="s">
        <v>1225</v>
      </c>
      <c r="C5246" t="s">
        <v>151</v>
      </c>
      <c r="D5246" t="s">
        <v>131</v>
      </c>
      <c r="F5246" t="b">
        <v>0</v>
      </c>
      <c r="G5246" t="s">
        <v>30</v>
      </c>
      <c r="H5246" s="4">
        <v>45723.625833333332</v>
      </c>
      <c r="I5246" t="b">
        <v>1</v>
      </c>
      <c r="J5246" t="b">
        <v>0</v>
      </c>
      <c r="K5246" t="s">
        <v>24</v>
      </c>
      <c r="L5246" t="s">
        <v>36</v>
      </c>
      <c r="N5246">
        <v>35.025001525878913</v>
      </c>
      <c r="O5246" t="s">
        <v>131</v>
      </c>
      <c r="P5246" t="s">
        <v>9137</v>
      </c>
    </row>
    <row r="5247" spans="1:16" x14ac:dyDescent="0.55000000000000004">
      <c r="A5247" t="s">
        <v>25</v>
      </c>
      <c r="B5247" t="s">
        <v>9138</v>
      </c>
      <c r="C5247" t="s">
        <v>160</v>
      </c>
      <c r="D5247" t="s">
        <v>7853</v>
      </c>
      <c r="E5247" t="s">
        <v>20</v>
      </c>
      <c r="F5247" t="b">
        <v>0</v>
      </c>
      <c r="G5247" t="s">
        <v>52</v>
      </c>
      <c r="H5247" s="4">
        <v>45723.626168981478</v>
      </c>
      <c r="I5247" t="b">
        <v>0</v>
      </c>
      <c r="J5247" t="b">
        <v>1</v>
      </c>
      <c r="K5247" t="s">
        <v>24</v>
      </c>
      <c r="L5247" t="s">
        <v>22</v>
      </c>
      <c r="M5247">
        <v>133120</v>
      </c>
      <c r="O5247" t="s">
        <v>9139</v>
      </c>
      <c r="P5247" t="s">
        <v>1682</v>
      </c>
    </row>
    <row r="5248" spans="1:16" x14ac:dyDescent="0.55000000000000004">
      <c r="A5248" t="s">
        <v>19</v>
      </c>
      <c r="B5248" t="s">
        <v>9140</v>
      </c>
      <c r="C5248" t="s">
        <v>322</v>
      </c>
      <c r="D5248" t="s">
        <v>3957</v>
      </c>
      <c r="E5248" t="s">
        <v>34</v>
      </c>
      <c r="F5248" t="b">
        <v>0</v>
      </c>
      <c r="G5248" t="s">
        <v>41</v>
      </c>
      <c r="H5248" s="4">
        <v>45723.626562500001</v>
      </c>
      <c r="I5248" t="b">
        <v>0</v>
      </c>
      <c r="J5248" t="b">
        <v>1</v>
      </c>
      <c r="K5248" t="s">
        <v>24</v>
      </c>
      <c r="L5248" t="s">
        <v>36</v>
      </c>
      <c r="N5248">
        <v>78.544998168945313</v>
      </c>
      <c r="O5248" t="s">
        <v>428</v>
      </c>
      <c r="P5248" t="s">
        <v>958</v>
      </c>
    </row>
    <row r="5249" spans="1:16" x14ac:dyDescent="0.55000000000000004">
      <c r="A5249" t="s">
        <v>1</v>
      </c>
      <c r="B5249" t="s">
        <v>9141</v>
      </c>
      <c r="C5249" t="s">
        <v>322</v>
      </c>
      <c r="D5249" t="s">
        <v>3957</v>
      </c>
      <c r="E5249" t="s">
        <v>34</v>
      </c>
      <c r="F5249" t="b">
        <v>0</v>
      </c>
      <c r="G5249" t="s">
        <v>41</v>
      </c>
      <c r="H5249" s="4">
        <v>45723.626574074071</v>
      </c>
      <c r="I5249" t="b">
        <v>0</v>
      </c>
      <c r="J5249" t="b">
        <v>1</v>
      </c>
      <c r="K5249" t="s">
        <v>24</v>
      </c>
      <c r="L5249" t="s">
        <v>36</v>
      </c>
      <c r="N5249">
        <v>78.544998168945313</v>
      </c>
      <c r="O5249" t="s">
        <v>428</v>
      </c>
      <c r="P5249" t="s">
        <v>356</v>
      </c>
    </row>
    <row r="5250" spans="1:16" x14ac:dyDescent="0.55000000000000004">
      <c r="A5250" t="s">
        <v>2</v>
      </c>
      <c r="B5250" t="s">
        <v>307</v>
      </c>
      <c r="C5250" t="s">
        <v>425</v>
      </c>
      <c r="D5250" t="s">
        <v>3828</v>
      </c>
      <c r="E5250" t="s">
        <v>20</v>
      </c>
      <c r="F5250" t="b">
        <v>0</v>
      </c>
      <c r="G5250" t="s">
        <v>27</v>
      </c>
      <c r="H5250" s="4">
        <v>45723.641863425917</v>
      </c>
      <c r="I5250" t="b">
        <v>1</v>
      </c>
      <c r="J5250" t="b">
        <v>0</v>
      </c>
      <c r="K5250" t="s">
        <v>24</v>
      </c>
      <c r="L5250" t="s">
        <v>36</v>
      </c>
      <c r="N5250">
        <v>72.5</v>
      </c>
      <c r="O5250" t="s">
        <v>9142</v>
      </c>
      <c r="P5250" t="s">
        <v>9143</v>
      </c>
    </row>
    <row r="5251" spans="1:16" x14ac:dyDescent="0.55000000000000004">
      <c r="A5251" t="s">
        <v>2</v>
      </c>
      <c r="B5251" t="s">
        <v>195</v>
      </c>
      <c r="C5251" t="s">
        <v>653</v>
      </c>
      <c r="D5251" t="s">
        <v>3828</v>
      </c>
      <c r="E5251" t="s">
        <v>20</v>
      </c>
      <c r="F5251" t="b">
        <v>0</v>
      </c>
      <c r="G5251" t="s">
        <v>41</v>
      </c>
      <c r="H5251" s="4">
        <v>45723.642141203702</v>
      </c>
      <c r="I5251" t="b">
        <v>0</v>
      </c>
      <c r="J5251" t="b">
        <v>1</v>
      </c>
      <c r="K5251" t="s">
        <v>24</v>
      </c>
      <c r="L5251" t="s">
        <v>22</v>
      </c>
      <c r="M5251">
        <v>100000</v>
      </c>
      <c r="O5251" t="s">
        <v>9144</v>
      </c>
      <c r="P5251" t="s">
        <v>9145</v>
      </c>
    </row>
    <row r="5252" spans="1:16" x14ac:dyDescent="0.55000000000000004">
      <c r="A5252" t="s">
        <v>0</v>
      </c>
      <c r="B5252" t="s">
        <v>9146</v>
      </c>
      <c r="C5252" t="s">
        <v>1923</v>
      </c>
      <c r="D5252" t="s">
        <v>3973</v>
      </c>
      <c r="E5252" t="s">
        <v>20</v>
      </c>
      <c r="F5252" t="b">
        <v>0</v>
      </c>
      <c r="G5252" t="s">
        <v>30</v>
      </c>
      <c r="H5252" s="4">
        <v>45723.66747685185</v>
      </c>
      <c r="I5252" t="b">
        <v>0</v>
      </c>
      <c r="J5252" t="b">
        <v>1</v>
      </c>
      <c r="K5252" t="s">
        <v>24</v>
      </c>
      <c r="L5252" t="s">
        <v>22</v>
      </c>
      <c r="M5252">
        <v>89500</v>
      </c>
      <c r="O5252" t="s">
        <v>9147</v>
      </c>
      <c r="P5252" t="s">
        <v>9148</v>
      </c>
    </row>
    <row r="5253" spans="1:16" x14ac:dyDescent="0.55000000000000004">
      <c r="A5253" t="s">
        <v>1</v>
      </c>
      <c r="B5253" t="s">
        <v>9149</v>
      </c>
      <c r="C5253" t="s">
        <v>2305</v>
      </c>
      <c r="D5253" t="s">
        <v>3973</v>
      </c>
      <c r="E5253" t="s">
        <v>51</v>
      </c>
      <c r="F5253" t="b">
        <v>0</v>
      </c>
      <c r="G5253" t="s">
        <v>27</v>
      </c>
      <c r="H5253" s="4">
        <v>45723.708379629628</v>
      </c>
      <c r="I5253" t="b">
        <v>0</v>
      </c>
      <c r="J5253" t="b">
        <v>1</v>
      </c>
      <c r="K5253" t="s">
        <v>24</v>
      </c>
      <c r="L5253" t="s">
        <v>36</v>
      </c>
      <c r="N5253">
        <v>52.189998626708977</v>
      </c>
      <c r="O5253" t="s">
        <v>2114</v>
      </c>
      <c r="P5253" t="s">
        <v>8811</v>
      </c>
    </row>
    <row r="5254" spans="1:16" x14ac:dyDescent="0.55000000000000004">
      <c r="A5254" t="s">
        <v>0</v>
      </c>
      <c r="B5254" t="s">
        <v>288</v>
      </c>
      <c r="C5254" t="s">
        <v>623</v>
      </c>
      <c r="D5254" t="s">
        <v>3973</v>
      </c>
      <c r="E5254" t="s">
        <v>51</v>
      </c>
      <c r="F5254" t="b">
        <v>0</v>
      </c>
      <c r="G5254" t="s">
        <v>27</v>
      </c>
      <c r="H5254" s="4">
        <v>45723.708483796298</v>
      </c>
      <c r="I5254" t="b">
        <v>0</v>
      </c>
      <c r="J5254" t="b">
        <v>1</v>
      </c>
      <c r="K5254" t="s">
        <v>24</v>
      </c>
      <c r="L5254" t="s">
        <v>36</v>
      </c>
      <c r="N5254">
        <v>52.5</v>
      </c>
      <c r="O5254" t="s">
        <v>483</v>
      </c>
      <c r="P5254" t="s">
        <v>9150</v>
      </c>
    </row>
    <row r="5255" spans="1:16" x14ac:dyDescent="0.55000000000000004">
      <c r="A5255" t="s">
        <v>0</v>
      </c>
      <c r="B5255" t="s">
        <v>9151</v>
      </c>
      <c r="C5255" t="s">
        <v>49</v>
      </c>
      <c r="D5255" t="s">
        <v>3973</v>
      </c>
      <c r="E5255" t="s">
        <v>51</v>
      </c>
      <c r="F5255" t="b">
        <v>0</v>
      </c>
      <c r="G5255" t="s">
        <v>41</v>
      </c>
      <c r="H5255" s="4">
        <v>45723.70884259259</v>
      </c>
      <c r="I5255" t="b">
        <v>1</v>
      </c>
      <c r="J5255" t="b">
        <v>0</v>
      </c>
      <c r="K5255" t="s">
        <v>24</v>
      </c>
      <c r="L5255" t="s">
        <v>36</v>
      </c>
      <c r="N5255">
        <v>39</v>
      </c>
      <c r="O5255" t="s">
        <v>2030</v>
      </c>
      <c r="P5255" t="s">
        <v>204</v>
      </c>
    </row>
    <row r="5256" spans="1:16" x14ac:dyDescent="0.55000000000000004">
      <c r="A5256" t="s">
        <v>139</v>
      </c>
      <c r="B5256" t="s">
        <v>7523</v>
      </c>
      <c r="C5256" t="s">
        <v>151</v>
      </c>
      <c r="D5256" t="s">
        <v>3973</v>
      </c>
      <c r="E5256" t="s">
        <v>20</v>
      </c>
      <c r="F5256" t="b">
        <v>0</v>
      </c>
      <c r="G5256" t="s">
        <v>30</v>
      </c>
      <c r="H5256" s="4">
        <v>45723.709236111114</v>
      </c>
      <c r="I5256" t="b">
        <v>0</v>
      </c>
      <c r="J5256" t="b">
        <v>0</v>
      </c>
      <c r="K5256" t="s">
        <v>24</v>
      </c>
      <c r="L5256" t="s">
        <v>36</v>
      </c>
      <c r="N5256">
        <v>22</v>
      </c>
      <c r="O5256" t="s">
        <v>7524</v>
      </c>
      <c r="P5256" t="s">
        <v>2808</v>
      </c>
    </row>
    <row r="5257" spans="1:16" x14ac:dyDescent="0.55000000000000004">
      <c r="A5257" t="s">
        <v>139</v>
      </c>
      <c r="B5257" t="s">
        <v>9152</v>
      </c>
      <c r="C5257" t="s">
        <v>1111</v>
      </c>
      <c r="D5257" t="s">
        <v>3973</v>
      </c>
      <c r="E5257" t="s">
        <v>20</v>
      </c>
      <c r="F5257" t="b">
        <v>0</v>
      </c>
      <c r="G5257" t="s">
        <v>30</v>
      </c>
      <c r="H5257" s="4">
        <v>45723.709317129629</v>
      </c>
      <c r="I5257" t="b">
        <v>0</v>
      </c>
      <c r="J5257" t="b">
        <v>1</v>
      </c>
      <c r="K5257" t="s">
        <v>24</v>
      </c>
      <c r="L5257" t="s">
        <v>36</v>
      </c>
      <c r="N5257">
        <v>37.5</v>
      </c>
      <c r="O5257" t="s">
        <v>2199</v>
      </c>
      <c r="P5257" t="s">
        <v>1876</v>
      </c>
    </row>
    <row r="5258" spans="1:16" x14ac:dyDescent="0.55000000000000004">
      <c r="A5258" t="s">
        <v>28</v>
      </c>
      <c r="B5258" t="s">
        <v>9153</v>
      </c>
      <c r="C5258" t="s">
        <v>327</v>
      </c>
      <c r="D5258" t="s">
        <v>3973</v>
      </c>
      <c r="E5258" t="s">
        <v>20</v>
      </c>
      <c r="F5258" t="b">
        <v>0</v>
      </c>
      <c r="G5258" t="s">
        <v>27</v>
      </c>
      <c r="H5258" s="4">
        <v>45723.725405092591</v>
      </c>
      <c r="I5258" t="b">
        <v>0</v>
      </c>
      <c r="J5258" t="b">
        <v>0</v>
      </c>
      <c r="K5258" t="s">
        <v>24</v>
      </c>
      <c r="L5258" t="s">
        <v>22</v>
      </c>
      <c r="M5258">
        <v>120000</v>
      </c>
      <c r="O5258" t="s">
        <v>1493</v>
      </c>
      <c r="P5258" t="s">
        <v>9154</v>
      </c>
    </row>
    <row r="5259" spans="1:16" x14ac:dyDescent="0.55000000000000004">
      <c r="A5259" t="s">
        <v>40</v>
      </c>
      <c r="B5259" t="s">
        <v>9155</v>
      </c>
      <c r="C5259" t="s">
        <v>82</v>
      </c>
      <c r="D5259" t="s">
        <v>3600</v>
      </c>
      <c r="E5259" t="s">
        <v>51</v>
      </c>
      <c r="F5259" t="b">
        <v>0</v>
      </c>
      <c r="G5259" t="s">
        <v>41</v>
      </c>
      <c r="H5259" s="4">
        <v>45723.725474537037</v>
      </c>
      <c r="I5259" t="b">
        <v>0</v>
      </c>
      <c r="J5259" t="b">
        <v>0</v>
      </c>
      <c r="K5259" t="s">
        <v>24</v>
      </c>
      <c r="L5259" t="s">
        <v>36</v>
      </c>
      <c r="N5259">
        <v>65</v>
      </c>
      <c r="O5259" t="s">
        <v>9156</v>
      </c>
      <c r="P5259" t="s">
        <v>9157</v>
      </c>
    </row>
    <row r="5260" spans="1:16" x14ac:dyDescent="0.55000000000000004">
      <c r="A5260" t="s">
        <v>0</v>
      </c>
      <c r="B5260" t="s">
        <v>9158</v>
      </c>
      <c r="C5260" t="s">
        <v>490</v>
      </c>
      <c r="D5260" t="s">
        <v>3828</v>
      </c>
      <c r="E5260" t="s">
        <v>51</v>
      </c>
      <c r="F5260" t="b">
        <v>0</v>
      </c>
      <c r="G5260" t="s">
        <v>27</v>
      </c>
      <c r="H5260" s="4">
        <v>45723.750081018523</v>
      </c>
      <c r="I5260" t="b">
        <v>0</v>
      </c>
      <c r="J5260" t="b">
        <v>0</v>
      </c>
      <c r="K5260" t="s">
        <v>24</v>
      </c>
      <c r="L5260" t="s">
        <v>36</v>
      </c>
      <c r="N5260">
        <v>48.705001831054688</v>
      </c>
      <c r="O5260" t="s">
        <v>9159</v>
      </c>
      <c r="P5260" t="s">
        <v>48</v>
      </c>
    </row>
    <row r="5261" spans="1:16" x14ac:dyDescent="0.55000000000000004">
      <c r="A5261" t="s">
        <v>0</v>
      </c>
      <c r="B5261" t="s">
        <v>731</v>
      </c>
      <c r="C5261" t="s">
        <v>9160</v>
      </c>
      <c r="D5261" t="s">
        <v>3957</v>
      </c>
      <c r="E5261" t="s">
        <v>34</v>
      </c>
      <c r="F5261" t="b">
        <v>0</v>
      </c>
      <c r="G5261" t="s">
        <v>27</v>
      </c>
      <c r="H5261" s="4">
        <v>45723.750081018523</v>
      </c>
      <c r="I5261" t="b">
        <v>1</v>
      </c>
      <c r="J5261" t="b">
        <v>1</v>
      </c>
      <c r="K5261" t="s">
        <v>24</v>
      </c>
      <c r="L5261" t="s">
        <v>36</v>
      </c>
      <c r="N5261">
        <v>27.979999542236332</v>
      </c>
      <c r="O5261" t="s">
        <v>6962</v>
      </c>
      <c r="P5261" t="s">
        <v>280</v>
      </c>
    </row>
    <row r="5262" spans="1:16" x14ac:dyDescent="0.55000000000000004">
      <c r="A5262" t="s">
        <v>0</v>
      </c>
      <c r="B5262" t="s">
        <v>3005</v>
      </c>
      <c r="C5262" t="s">
        <v>225</v>
      </c>
      <c r="D5262" t="s">
        <v>2208</v>
      </c>
      <c r="E5262" t="s">
        <v>20</v>
      </c>
      <c r="F5262" t="b">
        <v>0</v>
      </c>
      <c r="G5262" t="s">
        <v>52</v>
      </c>
      <c r="H5262" s="4">
        <v>45723.751111111109</v>
      </c>
      <c r="I5262" t="b">
        <v>1</v>
      </c>
      <c r="J5262" t="b">
        <v>0</v>
      </c>
      <c r="K5262" t="s">
        <v>24</v>
      </c>
      <c r="L5262" t="s">
        <v>36</v>
      </c>
      <c r="N5262">
        <v>20</v>
      </c>
      <c r="O5262" t="s">
        <v>9161</v>
      </c>
      <c r="P5262" t="s">
        <v>1580</v>
      </c>
    </row>
    <row r="5263" spans="1:16" x14ac:dyDescent="0.55000000000000004">
      <c r="A5263" t="s">
        <v>1</v>
      </c>
      <c r="B5263" t="s">
        <v>2978</v>
      </c>
      <c r="C5263" t="s">
        <v>2975</v>
      </c>
      <c r="D5263" t="s">
        <v>9162</v>
      </c>
      <c r="E5263" t="s">
        <v>51</v>
      </c>
      <c r="F5263" t="b">
        <v>0</v>
      </c>
      <c r="G5263" t="s">
        <v>30</v>
      </c>
      <c r="H5263" s="4">
        <v>45723.766562500001</v>
      </c>
      <c r="I5263" t="b">
        <v>0</v>
      </c>
      <c r="J5263" t="b">
        <v>1</v>
      </c>
      <c r="K5263" t="s">
        <v>24</v>
      </c>
      <c r="L5263" t="s">
        <v>36</v>
      </c>
      <c r="N5263">
        <v>65</v>
      </c>
      <c r="O5263" t="s">
        <v>1020</v>
      </c>
      <c r="P5263" t="s">
        <v>9163</v>
      </c>
    </row>
    <row r="5264" spans="1:16" x14ac:dyDescent="0.55000000000000004">
      <c r="A5264" t="s">
        <v>2</v>
      </c>
      <c r="B5264" t="s">
        <v>9164</v>
      </c>
      <c r="C5264" t="s">
        <v>468</v>
      </c>
      <c r="D5264" t="s">
        <v>3828</v>
      </c>
      <c r="E5264" t="s">
        <v>20</v>
      </c>
      <c r="F5264" t="b">
        <v>0</v>
      </c>
      <c r="G5264" t="s">
        <v>27</v>
      </c>
      <c r="H5264" s="4">
        <v>45723.766840277778</v>
      </c>
      <c r="I5264" t="b">
        <v>0</v>
      </c>
      <c r="J5264" t="b">
        <v>1</v>
      </c>
      <c r="K5264" t="s">
        <v>24</v>
      </c>
      <c r="L5264" t="s">
        <v>22</v>
      </c>
      <c r="M5264">
        <v>88500</v>
      </c>
      <c r="O5264" t="s">
        <v>9165</v>
      </c>
      <c r="P5264" t="s">
        <v>9166</v>
      </c>
    </row>
    <row r="5265" spans="1:16" x14ac:dyDescent="0.55000000000000004">
      <c r="A5265" t="s">
        <v>89</v>
      </c>
      <c r="B5265" t="s">
        <v>9167</v>
      </c>
      <c r="C5265" t="s">
        <v>1208</v>
      </c>
      <c r="D5265" t="s">
        <v>3973</v>
      </c>
      <c r="E5265" t="s">
        <v>20</v>
      </c>
      <c r="F5265" t="b">
        <v>0</v>
      </c>
      <c r="G5265" t="s">
        <v>27</v>
      </c>
      <c r="H5265" s="4">
        <v>45723.766967592594</v>
      </c>
      <c r="I5265" t="b">
        <v>1</v>
      </c>
      <c r="J5265" t="b">
        <v>1</v>
      </c>
      <c r="K5265" t="s">
        <v>24</v>
      </c>
      <c r="L5265" t="s">
        <v>22</v>
      </c>
      <c r="M5265">
        <v>165500</v>
      </c>
      <c r="O5265" t="s">
        <v>65</v>
      </c>
      <c r="P5265" t="s">
        <v>9168</v>
      </c>
    </row>
    <row r="5266" spans="1:16" x14ac:dyDescent="0.55000000000000004">
      <c r="A5266" t="s">
        <v>0</v>
      </c>
      <c r="B5266" t="s">
        <v>1219</v>
      </c>
      <c r="C5266" t="s">
        <v>490</v>
      </c>
      <c r="D5266" t="s">
        <v>364</v>
      </c>
      <c r="E5266" t="s">
        <v>51</v>
      </c>
      <c r="F5266" t="b">
        <v>0</v>
      </c>
      <c r="G5266" t="s">
        <v>27</v>
      </c>
      <c r="H5266" s="4">
        <v>45723.79173611111</v>
      </c>
      <c r="I5266" t="b">
        <v>0</v>
      </c>
      <c r="J5266" t="b">
        <v>1</v>
      </c>
      <c r="K5266" t="s">
        <v>24</v>
      </c>
      <c r="L5266" t="s">
        <v>36</v>
      </c>
      <c r="N5266">
        <v>46.334999084472663</v>
      </c>
      <c r="O5266" t="s">
        <v>364</v>
      </c>
      <c r="P5266" t="s">
        <v>48</v>
      </c>
    </row>
    <row r="5267" spans="1:16" x14ac:dyDescent="0.55000000000000004">
      <c r="A5267" t="s">
        <v>0</v>
      </c>
      <c r="B5267" t="s">
        <v>9169</v>
      </c>
      <c r="C5267" t="s">
        <v>810</v>
      </c>
      <c r="D5267" t="s">
        <v>3973</v>
      </c>
      <c r="E5267" t="s">
        <v>20</v>
      </c>
      <c r="F5267" t="b">
        <v>0</v>
      </c>
      <c r="G5267" t="s">
        <v>27</v>
      </c>
      <c r="H5267" s="4">
        <v>45723.833611111113</v>
      </c>
      <c r="I5267" t="b">
        <v>0</v>
      </c>
      <c r="J5267" t="b">
        <v>1</v>
      </c>
      <c r="K5267" t="s">
        <v>24</v>
      </c>
      <c r="L5267" t="s">
        <v>22</v>
      </c>
      <c r="M5267">
        <v>134000</v>
      </c>
      <c r="O5267" t="s">
        <v>1126</v>
      </c>
      <c r="P5267" t="s">
        <v>9170</v>
      </c>
    </row>
    <row r="5268" spans="1:16" x14ac:dyDescent="0.55000000000000004">
      <c r="A5268" t="s">
        <v>0</v>
      </c>
      <c r="B5268" t="s">
        <v>9171</v>
      </c>
      <c r="C5268" t="s">
        <v>889</v>
      </c>
      <c r="D5268" t="s">
        <v>2208</v>
      </c>
      <c r="E5268" t="s">
        <v>51</v>
      </c>
      <c r="F5268" t="b">
        <v>0</v>
      </c>
      <c r="G5268" t="s">
        <v>41</v>
      </c>
      <c r="H5268" s="4">
        <v>45723.833703703713</v>
      </c>
      <c r="I5268" t="b">
        <v>1</v>
      </c>
      <c r="J5268" t="b">
        <v>0</v>
      </c>
      <c r="K5268" t="s">
        <v>24</v>
      </c>
      <c r="L5268" t="s">
        <v>36</v>
      </c>
      <c r="N5268">
        <v>59.5</v>
      </c>
      <c r="O5268" t="s">
        <v>3699</v>
      </c>
      <c r="P5268" t="s">
        <v>1851</v>
      </c>
    </row>
    <row r="5269" spans="1:16" x14ac:dyDescent="0.55000000000000004">
      <c r="A5269" t="s">
        <v>0</v>
      </c>
      <c r="B5269" t="s">
        <v>9172</v>
      </c>
      <c r="C5269" t="s">
        <v>808</v>
      </c>
      <c r="D5269" t="s">
        <v>3957</v>
      </c>
      <c r="E5269" t="s">
        <v>20</v>
      </c>
      <c r="F5269" t="b">
        <v>0</v>
      </c>
      <c r="G5269" t="s">
        <v>41</v>
      </c>
      <c r="H5269" s="4">
        <v>45723.833703703713</v>
      </c>
      <c r="I5269" t="b">
        <v>0</v>
      </c>
      <c r="J5269" t="b">
        <v>1</v>
      </c>
      <c r="K5269" t="s">
        <v>24</v>
      </c>
      <c r="L5269" t="s">
        <v>36</v>
      </c>
      <c r="N5269">
        <v>28.779998779296879</v>
      </c>
      <c r="O5269" t="s">
        <v>2759</v>
      </c>
      <c r="P5269" t="s">
        <v>933</v>
      </c>
    </row>
    <row r="5270" spans="1:16" x14ac:dyDescent="0.55000000000000004">
      <c r="A5270" t="s">
        <v>25</v>
      </c>
      <c r="B5270" t="s">
        <v>9173</v>
      </c>
      <c r="C5270" t="s">
        <v>49</v>
      </c>
      <c r="D5270" t="s">
        <v>3973</v>
      </c>
      <c r="E5270" t="s">
        <v>20</v>
      </c>
      <c r="F5270" t="b">
        <v>0</v>
      </c>
      <c r="G5270" t="s">
        <v>41</v>
      </c>
      <c r="H5270" s="4">
        <v>45723.833726851852</v>
      </c>
      <c r="I5270" t="b">
        <v>0</v>
      </c>
      <c r="J5270" t="b">
        <v>1</v>
      </c>
      <c r="K5270" t="s">
        <v>24</v>
      </c>
      <c r="L5270" t="s">
        <v>22</v>
      </c>
      <c r="M5270">
        <v>130000</v>
      </c>
      <c r="O5270" t="s">
        <v>9174</v>
      </c>
      <c r="P5270" t="s">
        <v>221</v>
      </c>
    </row>
    <row r="5271" spans="1:16" x14ac:dyDescent="0.55000000000000004">
      <c r="A5271" t="s">
        <v>0</v>
      </c>
      <c r="B5271" t="s">
        <v>9175</v>
      </c>
      <c r="C5271" t="s">
        <v>292</v>
      </c>
      <c r="D5271" t="s">
        <v>3957</v>
      </c>
      <c r="E5271" t="s">
        <v>20</v>
      </c>
      <c r="F5271" t="b">
        <v>0</v>
      </c>
      <c r="G5271" t="s">
        <v>30</v>
      </c>
      <c r="H5271" s="4">
        <v>45723.834236111114</v>
      </c>
      <c r="I5271" t="b">
        <v>0</v>
      </c>
      <c r="J5271" t="b">
        <v>1</v>
      </c>
      <c r="K5271" t="s">
        <v>24</v>
      </c>
      <c r="L5271" t="s">
        <v>36</v>
      </c>
      <c r="N5271">
        <v>22.694999694824219</v>
      </c>
      <c r="O5271" t="s">
        <v>9176</v>
      </c>
      <c r="P5271" t="s">
        <v>1303</v>
      </c>
    </row>
    <row r="5272" spans="1:16" x14ac:dyDescent="0.55000000000000004">
      <c r="A5272" t="s">
        <v>139</v>
      </c>
      <c r="B5272" t="s">
        <v>7778</v>
      </c>
      <c r="C5272" t="s">
        <v>713</v>
      </c>
      <c r="D5272" t="s">
        <v>3973</v>
      </c>
      <c r="E5272" t="s">
        <v>51</v>
      </c>
      <c r="F5272" t="b">
        <v>0</v>
      </c>
      <c r="G5272" t="s">
        <v>23</v>
      </c>
      <c r="H5272" s="4">
        <v>45723.842233796298</v>
      </c>
      <c r="I5272" t="b">
        <v>0</v>
      </c>
      <c r="J5272" t="b">
        <v>0</v>
      </c>
      <c r="K5272" t="s">
        <v>24</v>
      </c>
      <c r="L5272" t="s">
        <v>22</v>
      </c>
      <c r="M5272">
        <v>110000</v>
      </c>
      <c r="O5272" t="s">
        <v>9177</v>
      </c>
    </row>
    <row r="5273" spans="1:16" x14ac:dyDescent="0.55000000000000004">
      <c r="A5273" t="s">
        <v>2</v>
      </c>
      <c r="B5273" t="s">
        <v>9178</v>
      </c>
      <c r="C5273" t="s">
        <v>9053</v>
      </c>
      <c r="D5273" t="s">
        <v>3957</v>
      </c>
      <c r="E5273" t="s">
        <v>20</v>
      </c>
      <c r="F5273" t="b">
        <v>0</v>
      </c>
      <c r="G5273" t="s">
        <v>27</v>
      </c>
      <c r="H5273" s="4">
        <v>45723.850266203714</v>
      </c>
      <c r="I5273" t="b">
        <v>0</v>
      </c>
      <c r="J5273" t="b">
        <v>0</v>
      </c>
      <c r="K5273" t="s">
        <v>24</v>
      </c>
      <c r="L5273" t="s">
        <v>36</v>
      </c>
      <c r="N5273">
        <v>45.745002746582031</v>
      </c>
      <c r="O5273" t="s">
        <v>1608</v>
      </c>
      <c r="P5273" t="s">
        <v>9179</v>
      </c>
    </row>
    <row r="5274" spans="1:16" x14ac:dyDescent="0.55000000000000004">
      <c r="A5274" t="s">
        <v>2</v>
      </c>
      <c r="B5274" t="s">
        <v>2</v>
      </c>
      <c r="C5274" t="s">
        <v>9180</v>
      </c>
      <c r="D5274" t="s">
        <v>3957</v>
      </c>
      <c r="E5274" t="s">
        <v>20</v>
      </c>
      <c r="F5274" t="b">
        <v>0</v>
      </c>
      <c r="G5274" t="s">
        <v>27</v>
      </c>
      <c r="H5274" s="4">
        <v>45723.850277777783</v>
      </c>
      <c r="I5274" t="b">
        <v>0</v>
      </c>
      <c r="J5274" t="b">
        <v>1</v>
      </c>
      <c r="K5274" t="s">
        <v>24</v>
      </c>
      <c r="L5274" t="s">
        <v>36</v>
      </c>
      <c r="N5274">
        <v>45.745002746582031</v>
      </c>
      <c r="O5274" t="s">
        <v>9181</v>
      </c>
      <c r="P5274" t="s">
        <v>9182</v>
      </c>
    </row>
    <row r="5275" spans="1:16" x14ac:dyDescent="0.55000000000000004">
      <c r="A5275" t="s">
        <v>0</v>
      </c>
      <c r="B5275" t="s">
        <v>9183</v>
      </c>
      <c r="C5275" t="s">
        <v>1914</v>
      </c>
      <c r="D5275" t="s">
        <v>3973</v>
      </c>
      <c r="E5275" t="s">
        <v>20</v>
      </c>
      <c r="F5275" t="b">
        <v>0</v>
      </c>
      <c r="G5275" t="s">
        <v>41</v>
      </c>
      <c r="H5275" s="4">
        <v>45723.875416666669</v>
      </c>
      <c r="I5275" t="b">
        <v>0</v>
      </c>
      <c r="J5275" t="b">
        <v>0</v>
      </c>
      <c r="K5275" t="s">
        <v>24</v>
      </c>
      <c r="L5275" t="s">
        <v>22</v>
      </c>
      <c r="M5275">
        <v>105000</v>
      </c>
      <c r="O5275" t="s">
        <v>9184</v>
      </c>
      <c r="P5275" t="s">
        <v>9185</v>
      </c>
    </row>
    <row r="5276" spans="1:16" x14ac:dyDescent="0.55000000000000004">
      <c r="A5276" t="s">
        <v>139</v>
      </c>
      <c r="B5276" t="s">
        <v>9186</v>
      </c>
      <c r="C5276" t="s">
        <v>151</v>
      </c>
      <c r="D5276" t="s">
        <v>3973</v>
      </c>
      <c r="E5276" t="s">
        <v>20</v>
      </c>
      <c r="F5276" t="b">
        <v>0</v>
      </c>
      <c r="G5276" t="s">
        <v>30</v>
      </c>
      <c r="H5276" s="4">
        <v>45723.875844907408</v>
      </c>
      <c r="I5276" t="b">
        <v>0</v>
      </c>
      <c r="J5276" t="b">
        <v>1</v>
      </c>
      <c r="K5276" t="s">
        <v>24</v>
      </c>
      <c r="L5276" t="s">
        <v>22</v>
      </c>
      <c r="M5276">
        <v>60000</v>
      </c>
      <c r="O5276" t="s">
        <v>9187</v>
      </c>
      <c r="P5276" t="s">
        <v>9188</v>
      </c>
    </row>
    <row r="5277" spans="1:16" x14ac:dyDescent="0.55000000000000004">
      <c r="A5277" t="s">
        <v>1</v>
      </c>
      <c r="B5277" t="s">
        <v>9189</v>
      </c>
      <c r="C5277" t="s">
        <v>2073</v>
      </c>
      <c r="D5277" t="s">
        <v>3957</v>
      </c>
      <c r="E5277" t="s">
        <v>20</v>
      </c>
      <c r="F5277" t="b">
        <v>0</v>
      </c>
      <c r="G5277" t="s">
        <v>27</v>
      </c>
      <c r="H5277" s="4">
        <v>45723.876400462963</v>
      </c>
      <c r="I5277" t="b">
        <v>0</v>
      </c>
      <c r="J5277" t="b">
        <v>0</v>
      </c>
      <c r="K5277" t="s">
        <v>24</v>
      </c>
      <c r="L5277" t="s">
        <v>36</v>
      </c>
      <c r="N5277">
        <v>39.069999694824219</v>
      </c>
      <c r="O5277" t="s">
        <v>2988</v>
      </c>
      <c r="P5277" t="s">
        <v>9190</v>
      </c>
    </row>
    <row r="5278" spans="1:16" x14ac:dyDescent="0.55000000000000004">
      <c r="A5278" t="s">
        <v>89</v>
      </c>
      <c r="B5278" t="s">
        <v>9191</v>
      </c>
      <c r="C5278" t="s">
        <v>376</v>
      </c>
      <c r="D5278" t="s">
        <v>3973</v>
      </c>
      <c r="E5278" t="s">
        <v>20</v>
      </c>
      <c r="F5278" t="b">
        <v>0</v>
      </c>
      <c r="G5278" t="s">
        <v>23</v>
      </c>
      <c r="H5278" s="4">
        <v>45723.88385416667</v>
      </c>
      <c r="I5278" t="b">
        <v>0</v>
      </c>
      <c r="J5278" t="b">
        <v>0</v>
      </c>
      <c r="K5278" t="s">
        <v>24</v>
      </c>
      <c r="L5278" t="s">
        <v>36</v>
      </c>
      <c r="N5278">
        <v>45</v>
      </c>
      <c r="O5278" t="s">
        <v>74</v>
      </c>
    </row>
    <row r="5279" spans="1:16" x14ac:dyDescent="0.55000000000000004">
      <c r="A5279" t="s">
        <v>2</v>
      </c>
      <c r="B5279" t="s">
        <v>9192</v>
      </c>
      <c r="C5279" t="s">
        <v>120</v>
      </c>
      <c r="D5279" t="s">
        <v>3600</v>
      </c>
      <c r="E5279" t="s">
        <v>51</v>
      </c>
      <c r="F5279" t="b">
        <v>0</v>
      </c>
      <c r="G5279" t="s">
        <v>27</v>
      </c>
      <c r="H5279" s="4">
        <v>45723.891840277778</v>
      </c>
      <c r="I5279" t="b">
        <v>0</v>
      </c>
      <c r="J5279" t="b">
        <v>0</v>
      </c>
      <c r="K5279" t="s">
        <v>24</v>
      </c>
      <c r="L5279" t="s">
        <v>36</v>
      </c>
      <c r="N5279">
        <v>25</v>
      </c>
      <c r="O5279" t="s">
        <v>2904</v>
      </c>
    </row>
    <row r="5280" spans="1:16" x14ac:dyDescent="0.55000000000000004">
      <c r="A5280" t="s">
        <v>2</v>
      </c>
      <c r="B5280" t="s">
        <v>2</v>
      </c>
      <c r="C5280" t="s">
        <v>238</v>
      </c>
      <c r="D5280" t="s">
        <v>3828</v>
      </c>
      <c r="E5280" t="s">
        <v>20</v>
      </c>
      <c r="F5280" t="b">
        <v>0</v>
      </c>
      <c r="G5280" t="s">
        <v>41</v>
      </c>
      <c r="H5280" s="4">
        <v>45723.892175925917</v>
      </c>
      <c r="I5280" t="b">
        <v>0</v>
      </c>
      <c r="J5280" t="b">
        <v>1</v>
      </c>
      <c r="K5280" t="s">
        <v>24</v>
      </c>
      <c r="L5280" t="s">
        <v>22</v>
      </c>
      <c r="M5280">
        <v>87500</v>
      </c>
      <c r="O5280" t="s">
        <v>9193</v>
      </c>
      <c r="P5280" t="s">
        <v>9194</v>
      </c>
    </row>
    <row r="5281" spans="1:16" x14ac:dyDescent="0.55000000000000004">
      <c r="A5281" t="s">
        <v>0</v>
      </c>
      <c r="B5281" t="s">
        <v>9195</v>
      </c>
      <c r="C5281" t="s">
        <v>151</v>
      </c>
      <c r="D5281" t="s">
        <v>3973</v>
      </c>
      <c r="E5281" t="s">
        <v>20</v>
      </c>
      <c r="F5281" t="b">
        <v>0</v>
      </c>
      <c r="G5281" t="s">
        <v>30</v>
      </c>
      <c r="H5281" s="4">
        <v>45723.917500000003</v>
      </c>
      <c r="I5281" t="b">
        <v>0</v>
      </c>
      <c r="J5281" t="b">
        <v>0</v>
      </c>
      <c r="K5281" t="s">
        <v>24</v>
      </c>
      <c r="L5281" t="s">
        <v>22</v>
      </c>
      <c r="M5281">
        <v>117500</v>
      </c>
      <c r="O5281" t="s">
        <v>562</v>
      </c>
      <c r="P5281" t="s">
        <v>9196</v>
      </c>
    </row>
    <row r="5282" spans="1:16" x14ac:dyDescent="0.55000000000000004">
      <c r="A5282" t="s">
        <v>19</v>
      </c>
      <c r="B5282" t="s">
        <v>1759</v>
      </c>
      <c r="C5282" t="s">
        <v>49</v>
      </c>
      <c r="D5282" t="s">
        <v>3973</v>
      </c>
      <c r="E5282" t="s">
        <v>20</v>
      </c>
      <c r="F5282" t="b">
        <v>0</v>
      </c>
      <c r="G5282" t="s">
        <v>41</v>
      </c>
      <c r="H5282" s="4">
        <v>45723.958796296298</v>
      </c>
      <c r="I5282" t="b">
        <v>0</v>
      </c>
      <c r="J5282" t="b">
        <v>0</v>
      </c>
      <c r="K5282" t="s">
        <v>24</v>
      </c>
      <c r="L5282" t="s">
        <v>22</v>
      </c>
      <c r="M5282">
        <v>125000</v>
      </c>
      <c r="O5282" t="s">
        <v>1457</v>
      </c>
      <c r="P5282" t="s">
        <v>221</v>
      </c>
    </row>
    <row r="5283" spans="1:16" x14ac:dyDescent="0.55000000000000004">
      <c r="A5283" t="s">
        <v>2</v>
      </c>
      <c r="B5283" t="s">
        <v>9197</v>
      </c>
      <c r="C5283" t="s">
        <v>437</v>
      </c>
      <c r="D5283" t="s">
        <v>3828</v>
      </c>
      <c r="E5283" t="s">
        <v>20</v>
      </c>
      <c r="F5283" t="b">
        <v>0</v>
      </c>
      <c r="G5283" t="s">
        <v>27</v>
      </c>
      <c r="H5283" s="4">
        <v>45724.016886574071</v>
      </c>
      <c r="I5283" t="b">
        <v>0</v>
      </c>
      <c r="J5283" t="b">
        <v>1</v>
      </c>
      <c r="K5283" t="s">
        <v>24</v>
      </c>
      <c r="L5283" t="s">
        <v>22</v>
      </c>
      <c r="M5283">
        <v>157500</v>
      </c>
      <c r="O5283" t="s">
        <v>9198</v>
      </c>
      <c r="P5283" t="s">
        <v>9199</v>
      </c>
    </row>
    <row r="5284" spans="1:16" x14ac:dyDescent="0.55000000000000004">
      <c r="A5284" t="s">
        <v>0</v>
      </c>
      <c r="B5284" t="s">
        <v>9200</v>
      </c>
      <c r="C5284" t="s">
        <v>39</v>
      </c>
      <c r="D5284" t="s">
        <v>9201</v>
      </c>
      <c r="E5284" t="s">
        <v>34</v>
      </c>
      <c r="F5284" t="b">
        <v>1</v>
      </c>
      <c r="G5284" t="s">
        <v>158</v>
      </c>
      <c r="H5284" s="4">
        <v>45724.018645833326</v>
      </c>
      <c r="I5284" t="b">
        <v>0</v>
      </c>
      <c r="J5284" t="b">
        <v>0</v>
      </c>
      <c r="K5284" t="s">
        <v>158</v>
      </c>
      <c r="L5284" t="s">
        <v>36</v>
      </c>
      <c r="N5284">
        <v>25</v>
      </c>
      <c r="O5284" t="s">
        <v>9202</v>
      </c>
      <c r="P5284" t="s">
        <v>1620</v>
      </c>
    </row>
    <row r="5285" spans="1:16" x14ac:dyDescent="0.55000000000000004">
      <c r="A5285" t="s">
        <v>0</v>
      </c>
      <c r="B5285" t="s">
        <v>9203</v>
      </c>
      <c r="C5285" t="s">
        <v>82</v>
      </c>
      <c r="D5285" t="s">
        <v>4035</v>
      </c>
      <c r="E5285" t="s">
        <v>20</v>
      </c>
      <c r="F5285" t="b">
        <v>0</v>
      </c>
      <c r="G5285" t="s">
        <v>27</v>
      </c>
      <c r="H5285" s="4">
        <v>45724.25</v>
      </c>
      <c r="I5285" t="b">
        <v>0</v>
      </c>
      <c r="J5285" t="b">
        <v>1</v>
      </c>
      <c r="K5285" t="s">
        <v>24</v>
      </c>
      <c r="L5285" t="s">
        <v>22</v>
      </c>
      <c r="M5285">
        <v>117831.5</v>
      </c>
      <c r="O5285" t="s">
        <v>1816</v>
      </c>
      <c r="P5285" t="s">
        <v>1580</v>
      </c>
    </row>
    <row r="5286" spans="1:16" x14ac:dyDescent="0.55000000000000004">
      <c r="A5286" t="s">
        <v>0</v>
      </c>
      <c r="B5286" t="s">
        <v>9020</v>
      </c>
      <c r="C5286" t="s">
        <v>1209</v>
      </c>
      <c r="D5286" t="s">
        <v>3828</v>
      </c>
      <c r="E5286" t="s">
        <v>20</v>
      </c>
      <c r="F5286" t="b">
        <v>0</v>
      </c>
      <c r="G5286" t="s">
        <v>35</v>
      </c>
      <c r="H5286" s="4">
        <v>45724.250752314823</v>
      </c>
      <c r="I5286" t="b">
        <v>0</v>
      </c>
      <c r="J5286" t="b">
        <v>0</v>
      </c>
      <c r="K5286" t="s">
        <v>24</v>
      </c>
      <c r="L5286" t="s">
        <v>36</v>
      </c>
      <c r="N5286">
        <v>43.005001068115227</v>
      </c>
      <c r="O5286" t="s">
        <v>9021</v>
      </c>
      <c r="P5286" t="s">
        <v>9022</v>
      </c>
    </row>
    <row r="5287" spans="1:16" x14ac:dyDescent="0.55000000000000004">
      <c r="A5287" t="s">
        <v>25</v>
      </c>
      <c r="B5287" t="s">
        <v>2953</v>
      </c>
      <c r="C5287" t="s">
        <v>3751</v>
      </c>
      <c r="D5287" t="s">
        <v>3828</v>
      </c>
      <c r="E5287" t="s">
        <v>20</v>
      </c>
      <c r="F5287" t="b">
        <v>0</v>
      </c>
      <c r="G5287" t="s">
        <v>30</v>
      </c>
      <c r="H5287" s="4">
        <v>45724.250925925917</v>
      </c>
      <c r="I5287" t="b">
        <v>0</v>
      </c>
      <c r="J5287" t="b">
        <v>0</v>
      </c>
      <c r="K5287" t="s">
        <v>24</v>
      </c>
      <c r="L5287" t="s">
        <v>22</v>
      </c>
      <c r="M5287">
        <v>107500</v>
      </c>
      <c r="O5287" t="s">
        <v>9204</v>
      </c>
      <c r="P5287" t="s">
        <v>3076</v>
      </c>
    </row>
    <row r="5288" spans="1:16" x14ac:dyDescent="0.55000000000000004">
      <c r="A5288" t="s">
        <v>0</v>
      </c>
      <c r="B5288" t="s">
        <v>9205</v>
      </c>
      <c r="C5288" t="s">
        <v>9206</v>
      </c>
      <c r="D5288" t="s">
        <v>4014</v>
      </c>
      <c r="E5288" t="s">
        <v>20</v>
      </c>
      <c r="F5288" t="b">
        <v>0</v>
      </c>
      <c r="G5288" t="s">
        <v>52</v>
      </c>
      <c r="H5288" s="4">
        <v>45724.251099537039</v>
      </c>
      <c r="I5288" t="b">
        <v>0</v>
      </c>
      <c r="J5288" t="b">
        <v>1</v>
      </c>
      <c r="K5288" t="s">
        <v>24</v>
      </c>
      <c r="L5288" t="s">
        <v>22</v>
      </c>
      <c r="M5288">
        <v>157000</v>
      </c>
      <c r="O5288" t="s">
        <v>402</v>
      </c>
      <c r="P5288" t="s">
        <v>9207</v>
      </c>
    </row>
    <row r="5289" spans="1:16" x14ac:dyDescent="0.55000000000000004">
      <c r="A5289" t="s">
        <v>0</v>
      </c>
      <c r="B5289" t="s">
        <v>1699</v>
      </c>
      <c r="C5289" t="s">
        <v>1436</v>
      </c>
      <c r="D5289" t="s">
        <v>4072</v>
      </c>
      <c r="E5289" t="s">
        <v>20</v>
      </c>
      <c r="F5289" t="b">
        <v>0</v>
      </c>
      <c r="G5289" t="s">
        <v>52</v>
      </c>
      <c r="H5289" s="4">
        <v>45724.251111111109</v>
      </c>
      <c r="I5289" t="b">
        <v>0</v>
      </c>
      <c r="J5289" t="b">
        <v>0</v>
      </c>
      <c r="K5289" t="s">
        <v>24</v>
      </c>
      <c r="L5289" t="s">
        <v>22</v>
      </c>
      <c r="M5289">
        <v>82836</v>
      </c>
      <c r="O5289" t="s">
        <v>9208</v>
      </c>
      <c r="P5289" t="s">
        <v>9209</v>
      </c>
    </row>
    <row r="5290" spans="1:16" x14ac:dyDescent="0.55000000000000004">
      <c r="A5290" t="s">
        <v>2</v>
      </c>
      <c r="B5290" t="s">
        <v>9210</v>
      </c>
      <c r="C5290" t="s">
        <v>39</v>
      </c>
      <c r="D5290" t="s">
        <v>4100</v>
      </c>
      <c r="E5290" t="s">
        <v>631</v>
      </c>
      <c r="F5290" t="b">
        <v>1</v>
      </c>
      <c r="G5290" t="s">
        <v>41</v>
      </c>
      <c r="H5290" s="4">
        <v>45724.252326388887</v>
      </c>
      <c r="I5290" t="b">
        <v>0</v>
      </c>
      <c r="J5290" t="b">
        <v>1</v>
      </c>
      <c r="K5290" t="s">
        <v>24</v>
      </c>
      <c r="L5290" t="s">
        <v>36</v>
      </c>
      <c r="N5290">
        <v>60</v>
      </c>
      <c r="O5290" t="s">
        <v>602</v>
      </c>
      <c r="P5290" t="s">
        <v>9211</v>
      </c>
    </row>
    <row r="5291" spans="1:16" x14ac:dyDescent="0.55000000000000004">
      <c r="A5291" t="s">
        <v>2</v>
      </c>
      <c r="B5291" t="s">
        <v>307</v>
      </c>
      <c r="C5291" t="s">
        <v>949</v>
      </c>
      <c r="D5291" t="s">
        <v>9212</v>
      </c>
      <c r="E5291" t="s">
        <v>20</v>
      </c>
      <c r="F5291" t="b">
        <v>0</v>
      </c>
      <c r="G5291" t="s">
        <v>30</v>
      </c>
      <c r="H5291" s="4">
        <v>45724.25309027778</v>
      </c>
      <c r="I5291" t="b">
        <v>0</v>
      </c>
      <c r="J5291" t="b">
        <v>1</v>
      </c>
      <c r="K5291" t="s">
        <v>24</v>
      </c>
      <c r="L5291" t="s">
        <v>22</v>
      </c>
      <c r="M5291">
        <v>226000</v>
      </c>
      <c r="O5291" t="s">
        <v>59</v>
      </c>
      <c r="P5291" t="s">
        <v>2062</v>
      </c>
    </row>
    <row r="5292" spans="1:16" x14ac:dyDescent="0.55000000000000004">
      <c r="A5292" t="s">
        <v>0</v>
      </c>
      <c r="B5292" t="s">
        <v>9213</v>
      </c>
      <c r="C5292" t="s">
        <v>9214</v>
      </c>
      <c r="D5292" t="s">
        <v>3970</v>
      </c>
      <c r="E5292" t="s">
        <v>20</v>
      </c>
      <c r="F5292" t="b">
        <v>0</v>
      </c>
      <c r="G5292" t="s">
        <v>27</v>
      </c>
      <c r="H5292" s="4">
        <v>45724.291724537034</v>
      </c>
      <c r="I5292" t="b">
        <v>0</v>
      </c>
      <c r="J5292" t="b">
        <v>1</v>
      </c>
      <c r="K5292" t="s">
        <v>24</v>
      </c>
      <c r="L5292" t="s">
        <v>22</v>
      </c>
      <c r="M5292">
        <v>110000</v>
      </c>
      <c r="O5292" t="s">
        <v>9215</v>
      </c>
      <c r="P5292" t="s">
        <v>9216</v>
      </c>
    </row>
    <row r="5293" spans="1:16" x14ac:dyDescent="0.55000000000000004">
      <c r="A5293" t="s">
        <v>40</v>
      </c>
      <c r="B5293" t="s">
        <v>9217</v>
      </c>
      <c r="C5293" t="s">
        <v>1453</v>
      </c>
      <c r="D5293" t="s">
        <v>4109</v>
      </c>
      <c r="E5293" t="s">
        <v>20</v>
      </c>
      <c r="F5293" t="b">
        <v>0</v>
      </c>
      <c r="G5293" t="s">
        <v>1094</v>
      </c>
      <c r="H5293" s="4">
        <v>45724.29755787037</v>
      </c>
      <c r="I5293" t="b">
        <v>1</v>
      </c>
      <c r="J5293" t="b">
        <v>0</v>
      </c>
      <c r="K5293" t="s">
        <v>1094</v>
      </c>
      <c r="L5293" t="s">
        <v>22</v>
      </c>
      <c r="M5293">
        <v>800000</v>
      </c>
      <c r="O5293" t="s">
        <v>1797</v>
      </c>
      <c r="P5293" t="s">
        <v>9218</v>
      </c>
    </row>
    <row r="5294" spans="1:16" x14ac:dyDescent="0.55000000000000004">
      <c r="A5294" t="s">
        <v>0</v>
      </c>
      <c r="B5294" t="s">
        <v>9219</v>
      </c>
      <c r="C5294" t="s">
        <v>39</v>
      </c>
      <c r="D5294" t="s">
        <v>4014</v>
      </c>
      <c r="E5294" t="s">
        <v>20</v>
      </c>
      <c r="F5294" t="b">
        <v>1</v>
      </c>
      <c r="G5294" t="s">
        <v>2452</v>
      </c>
      <c r="H5294" s="4">
        <v>45724.30201388889</v>
      </c>
      <c r="I5294" t="b">
        <v>0</v>
      </c>
      <c r="J5294" t="b">
        <v>1</v>
      </c>
      <c r="K5294" t="s">
        <v>2452</v>
      </c>
      <c r="L5294" t="s">
        <v>22</v>
      </c>
      <c r="M5294">
        <v>94535</v>
      </c>
      <c r="O5294" t="s">
        <v>9220</v>
      </c>
      <c r="P5294" t="s">
        <v>9221</v>
      </c>
    </row>
    <row r="5295" spans="1:16" x14ac:dyDescent="0.55000000000000004">
      <c r="A5295" t="s">
        <v>0</v>
      </c>
      <c r="B5295" t="s">
        <v>3754</v>
      </c>
      <c r="C5295" t="s">
        <v>39</v>
      </c>
      <c r="D5295" t="s">
        <v>7658</v>
      </c>
      <c r="E5295" t="s">
        <v>20</v>
      </c>
      <c r="F5295" t="b">
        <v>1</v>
      </c>
      <c r="G5295" t="s">
        <v>1197</v>
      </c>
      <c r="H5295" s="4">
        <v>45724.302430555559</v>
      </c>
      <c r="I5295" t="b">
        <v>1</v>
      </c>
      <c r="J5295" t="b">
        <v>0</v>
      </c>
      <c r="K5295" t="s">
        <v>1197</v>
      </c>
      <c r="L5295" t="s">
        <v>22</v>
      </c>
      <c r="M5295">
        <v>122500</v>
      </c>
      <c r="O5295" t="s">
        <v>2595</v>
      </c>
      <c r="P5295" t="s">
        <v>3253</v>
      </c>
    </row>
    <row r="5296" spans="1:16" x14ac:dyDescent="0.55000000000000004">
      <c r="A5296" t="s">
        <v>0</v>
      </c>
      <c r="B5296" t="s">
        <v>9222</v>
      </c>
      <c r="C5296" t="s">
        <v>1264</v>
      </c>
      <c r="D5296" t="s">
        <v>3957</v>
      </c>
      <c r="E5296" t="s">
        <v>34</v>
      </c>
      <c r="F5296" t="b">
        <v>0</v>
      </c>
      <c r="G5296" t="s">
        <v>27</v>
      </c>
      <c r="H5296" s="4">
        <v>45724.416724537034</v>
      </c>
      <c r="I5296" t="b">
        <v>1</v>
      </c>
      <c r="J5296" t="b">
        <v>0</v>
      </c>
      <c r="K5296" t="s">
        <v>24</v>
      </c>
      <c r="L5296" t="s">
        <v>36</v>
      </c>
      <c r="N5296">
        <v>27.979999542236332</v>
      </c>
      <c r="O5296" t="s">
        <v>9223</v>
      </c>
      <c r="P5296" t="s">
        <v>863</v>
      </c>
    </row>
    <row r="5297" spans="1:16" x14ac:dyDescent="0.55000000000000004">
      <c r="A5297" t="s">
        <v>0</v>
      </c>
      <c r="B5297" t="s">
        <v>9224</v>
      </c>
      <c r="C5297" t="s">
        <v>9225</v>
      </c>
      <c r="D5297" t="s">
        <v>3957</v>
      </c>
      <c r="E5297" t="s">
        <v>34</v>
      </c>
      <c r="F5297" t="b">
        <v>0</v>
      </c>
      <c r="G5297" t="s">
        <v>27</v>
      </c>
      <c r="H5297" s="4">
        <v>45724.416875000003</v>
      </c>
      <c r="I5297" t="b">
        <v>0</v>
      </c>
      <c r="J5297" t="b">
        <v>0</v>
      </c>
      <c r="K5297" t="s">
        <v>24</v>
      </c>
      <c r="L5297" t="s">
        <v>36</v>
      </c>
      <c r="N5297">
        <v>27.435001373291019</v>
      </c>
      <c r="O5297" t="s">
        <v>9226</v>
      </c>
      <c r="P5297" t="s">
        <v>66</v>
      </c>
    </row>
    <row r="5298" spans="1:16" x14ac:dyDescent="0.55000000000000004">
      <c r="A5298" t="s">
        <v>25</v>
      </c>
      <c r="B5298" t="s">
        <v>9227</v>
      </c>
      <c r="C5298" t="s">
        <v>140</v>
      </c>
      <c r="D5298" t="s">
        <v>3973</v>
      </c>
      <c r="E5298" t="s">
        <v>20</v>
      </c>
      <c r="F5298" t="b">
        <v>0</v>
      </c>
      <c r="G5298" t="s">
        <v>35</v>
      </c>
      <c r="H5298" s="4">
        <v>45724.41747685185</v>
      </c>
      <c r="I5298" t="b">
        <v>0</v>
      </c>
      <c r="J5298" t="b">
        <v>0</v>
      </c>
      <c r="K5298" t="s">
        <v>24</v>
      </c>
      <c r="L5298" t="s">
        <v>22</v>
      </c>
      <c r="M5298">
        <v>145000</v>
      </c>
      <c r="O5298" t="s">
        <v>6002</v>
      </c>
    </row>
    <row r="5299" spans="1:16" x14ac:dyDescent="0.55000000000000004">
      <c r="A5299" t="s">
        <v>1</v>
      </c>
      <c r="B5299" t="s">
        <v>8952</v>
      </c>
      <c r="C5299" t="s">
        <v>8953</v>
      </c>
      <c r="D5299" t="s">
        <v>3957</v>
      </c>
      <c r="E5299" t="s">
        <v>34</v>
      </c>
      <c r="F5299" t="b">
        <v>0</v>
      </c>
      <c r="G5299" t="s">
        <v>27</v>
      </c>
      <c r="H5299" s="4">
        <v>45724.418055555558</v>
      </c>
      <c r="I5299" t="b">
        <v>0</v>
      </c>
      <c r="J5299" t="b">
        <v>0</v>
      </c>
      <c r="K5299" t="s">
        <v>24</v>
      </c>
      <c r="L5299" t="s">
        <v>36</v>
      </c>
      <c r="N5299">
        <v>49.895000457763672</v>
      </c>
      <c r="O5299" t="s">
        <v>8954</v>
      </c>
      <c r="P5299" t="s">
        <v>8955</v>
      </c>
    </row>
    <row r="5300" spans="1:16" x14ac:dyDescent="0.55000000000000004">
      <c r="A5300" t="s">
        <v>28</v>
      </c>
      <c r="B5300" t="s">
        <v>9228</v>
      </c>
      <c r="C5300" t="s">
        <v>3082</v>
      </c>
      <c r="D5300" t="s">
        <v>2208</v>
      </c>
      <c r="E5300" t="s">
        <v>34</v>
      </c>
      <c r="F5300" t="b">
        <v>0</v>
      </c>
      <c r="G5300" t="s">
        <v>41</v>
      </c>
      <c r="H5300" s="4">
        <v>45724.418252314812</v>
      </c>
      <c r="I5300" t="b">
        <v>0</v>
      </c>
      <c r="J5300" t="b">
        <v>1</v>
      </c>
      <c r="K5300" t="s">
        <v>24</v>
      </c>
      <c r="L5300" t="s">
        <v>22</v>
      </c>
      <c r="M5300">
        <v>175500</v>
      </c>
      <c r="O5300" t="s">
        <v>428</v>
      </c>
      <c r="P5300" t="s">
        <v>9229</v>
      </c>
    </row>
    <row r="5301" spans="1:16" x14ac:dyDescent="0.55000000000000004">
      <c r="A5301" t="s">
        <v>191</v>
      </c>
      <c r="B5301" t="s">
        <v>9230</v>
      </c>
      <c r="C5301" t="s">
        <v>71</v>
      </c>
      <c r="D5301" t="s">
        <v>3973</v>
      </c>
      <c r="E5301" t="s">
        <v>20</v>
      </c>
      <c r="F5301" t="b">
        <v>0</v>
      </c>
      <c r="G5301" t="s">
        <v>27</v>
      </c>
      <c r="H5301" s="4">
        <v>45724.418819444443</v>
      </c>
      <c r="I5301" t="b">
        <v>0</v>
      </c>
      <c r="J5301" t="b">
        <v>0</v>
      </c>
      <c r="K5301" t="s">
        <v>24</v>
      </c>
      <c r="L5301" t="s">
        <v>22</v>
      </c>
      <c r="M5301">
        <v>305000</v>
      </c>
      <c r="O5301" t="s">
        <v>3410</v>
      </c>
    </row>
    <row r="5302" spans="1:16" x14ac:dyDescent="0.55000000000000004">
      <c r="A5302" t="s">
        <v>2</v>
      </c>
      <c r="B5302" t="s">
        <v>9231</v>
      </c>
      <c r="C5302" t="s">
        <v>24</v>
      </c>
      <c r="D5302" t="s">
        <v>3973</v>
      </c>
      <c r="E5302" t="s">
        <v>20</v>
      </c>
      <c r="F5302" t="b">
        <v>0</v>
      </c>
      <c r="G5302" t="s">
        <v>27</v>
      </c>
      <c r="H5302" s="4">
        <v>45724.41883101852</v>
      </c>
      <c r="I5302" t="b">
        <v>0</v>
      </c>
      <c r="J5302" t="b">
        <v>0</v>
      </c>
      <c r="K5302" t="s">
        <v>24</v>
      </c>
      <c r="L5302" t="s">
        <v>22</v>
      </c>
      <c r="M5302">
        <v>108617.5</v>
      </c>
      <c r="O5302" t="s">
        <v>9232</v>
      </c>
      <c r="P5302" t="s">
        <v>9233</v>
      </c>
    </row>
    <row r="5303" spans="1:16" x14ac:dyDescent="0.55000000000000004">
      <c r="A5303" t="s">
        <v>2</v>
      </c>
      <c r="B5303" t="s">
        <v>5547</v>
      </c>
      <c r="C5303" t="s">
        <v>992</v>
      </c>
      <c r="D5303" t="s">
        <v>3973</v>
      </c>
      <c r="E5303" t="s">
        <v>20</v>
      </c>
      <c r="F5303" t="b">
        <v>0</v>
      </c>
      <c r="G5303" t="s">
        <v>27</v>
      </c>
      <c r="H5303" s="4">
        <v>45724.418877314813</v>
      </c>
      <c r="I5303" t="b">
        <v>0</v>
      </c>
      <c r="J5303" t="b">
        <v>1</v>
      </c>
      <c r="K5303" t="s">
        <v>24</v>
      </c>
      <c r="L5303" t="s">
        <v>22</v>
      </c>
      <c r="M5303">
        <v>151500</v>
      </c>
      <c r="O5303" t="s">
        <v>1642</v>
      </c>
      <c r="P5303" t="s">
        <v>5548</v>
      </c>
    </row>
    <row r="5304" spans="1:16" x14ac:dyDescent="0.55000000000000004">
      <c r="A5304" t="s">
        <v>40</v>
      </c>
      <c r="B5304" t="s">
        <v>9234</v>
      </c>
      <c r="C5304" t="s">
        <v>71</v>
      </c>
      <c r="D5304" t="s">
        <v>7543</v>
      </c>
      <c r="E5304" t="s">
        <v>20</v>
      </c>
      <c r="F5304" t="b">
        <v>0</v>
      </c>
      <c r="G5304" t="s">
        <v>41</v>
      </c>
      <c r="H5304" s="4">
        <v>45724.419062499997</v>
      </c>
      <c r="I5304" t="b">
        <v>0</v>
      </c>
      <c r="J5304" t="b">
        <v>0</v>
      </c>
      <c r="K5304" t="s">
        <v>24</v>
      </c>
      <c r="L5304" t="s">
        <v>22</v>
      </c>
      <c r="M5304">
        <v>90000</v>
      </c>
      <c r="O5304" t="s">
        <v>607</v>
      </c>
      <c r="P5304" t="s">
        <v>9235</v>
      </c>
    </row>
    <row r="5305" spans="1:16" x14ac:dyDescent="0.55000000000000004">
      <c r="A5305" t="s">
        <v>0</v>
      </c>
      <c r="B5305" t="s">
        <v>9236</v>
      </c>
      <c r="C5305" t="s">
        <v>203</v>
      </c>
      <c r="D5305" t="s">
        <v>3973</v>
      </c>
      <c r="E5305" t="s">
        <v>20</v>
      </c>
      <c r="F5305" t="b">
        <v>0</v>
      </c>
      <c r="G5305" t="s">
        <v>23</v>
      </c>
      <c r="H5305" s="4">
        <v>45724.422766203701</v>
      </c>
      <c r="I5305" t="b">
        <v>0</v>
      </c>
      <c r="J5305" t="b">
        <v>1</v>
      </c>
      <c r="K5305" t="s">
        <v>24</v>
      </c>
      <c r="L5305" t="s">
        <v>22</v>
      </c>
      <c r="M5305">
        <v>81108.453125</v>
      </c>
      <c r="O5305" t="s">
        <v>2513</v>
      </c>
      <c r="P5305" t="s">
        <v>883</v>
      </c>
    </row>
    <row r="5306" spans="1:16" x14ac:dyDescent="0.55000000000000004">
      <c r="A5306" t="s">
        <v>25</v>
      </c>
      <c r="B5306" t="s">
        <v>9237</v>
      </c>
      <c r="C5306" t="s">
        <v>1099</v>
      </c>
      <c r="D5306" t="s">
        <v>3957</v>
      </c>
      <c r="E5306" t="s">
        <v>34</v>
      </c>
      <c r="F5306" t="b">
        <v>0</v>
      </c>
      <c r="G5306" t="s">
        <v>27</v>
      </c>
      <c r="H5306" s="4">
        <v>45724.458414351851</v>
      </c>
      <c r="I5306" t="b">
        <v>1</v>
      </c>
      <c r="J5306" t="b">
        <v>1</v>
      </c>
      <c r="K5306" t="s">
        <v>24</v>
      </c>
      <c r="L5306" t="s">
        <v>36</v>
      </c>
      <c r="N5306">
        <v>62.5</v>
      </c>
      <c r="O5306" t="s">
        <v>9238</v>
      </c>
      <c r="P5306" t="s">
        <v>9239</v>
      </c>
    </row>
    <row r="5307" spans="1:16" x14ac:dyDescent="0.55000000000000004">
      <c r="A5307" t="s">
        <v>1</v>
      </c>
      <c r="B5307" t="s">
        <v>9240</v>
      </c>
      <c r="C5307" t="s">
        <v>42</v>
      </c>
      <c r="D5307" t="s">
        <v>3973</v>
      </c>
      <c r="E5307" t="s">
        <v>20</v>
      </c>
      <c r="F5307" t="b">
        <v>0</v>
      </c>
      <c r="G5307" t="s">
        <v>41</v>
      </c>
      <c r="H5307" s="4">
        <v>45724.45890046296</v>
      </c>
      <c r="I5307" t="b">
        <v>0</v>
      </c>
      <c r="J5307" t="b">
        <v>1</v>
      </c>
      <c r="K5307" t="s">
        <v>24</v>
      </c>
      <c r="L5307" t="s">
        <v>22</v>
      </c>
      <c r="M5307">
        <v>130000</v>
      </c>
      <c r="O5307" t="s">
        <v>2215</v>
      </c>
      <c r="P5307" t="s">
        <v>1239</v>
      </c>
    </row>
    <row r="5308" spans="1:16" x14ac:dyDescent="0.55000000000000004">
      <c r="A5308" t="s">
        <v>0</v>
      </c>
      <c r="B5308" t="s">
        <v>9241</v>
      </c>
      <c r="C5308" t="s">
        <v>292</v>
      </c>
      <c r="D5308" t="s">
        <v>3973</v>
      </c>
      <c r="E5308" t="s">
        <v>20</v>
      </c>
      <c r="F5308" t="b">
        <v>0</v>
      </c>
      <c r="G5308" t="s">
        <v>30</v>
      </c>
      <c r="H5308" s="4">
        <v>45724.459328703713</v>
      </c>
      <c r="I5308" t="b">
        <v>0</v>
      </c>
      <c r="J5308" t="b">
        <v>0</v>
      </c>
      <c r="K5308" t="s">
        <v>24</v>
      </c>
      <c r="L5308" t="s">
        <v>22</v>
      </c>
      <c r="M5308">
        <v>88350</v>
      </c>
      <c r="O5308" t="s">
        <v>2257</v>
      </c>
      <c r="P5308" t="s">
        <v>9242</v>
      </c>
    </row>
    <row r="5309" spans="1:16" x14ac:dyDescent="0.55000000000000004">
      <c r="A5309" t="s">
        <v>1</v>
      </c>
      <c r="B5309" t="s">
        <v>9243</v>
      </c>
      <c r="C5309" t="s">
        <v>2504</v>
      </c>
      <c r="D5309" t="s">
        <v>3973</v>
      </c>
      <c r="E5309" t="s">
        <v>20</v>
      </c>
      <c r="F5309" t="b">
        <v>0</v>
      </c>
      <c r="G5309" t="s">
        <v>27</v>
      </c>
      <c r="H5309" s="4">
        <v>45724.459722222222</v>
      </c>
      <c r="I5309" t="b">
        <v>0</v>
      </c>
      <c r="J5309" t="b">
        <v>1</v>
      </c>
      <c r="K5309" t="s">
        <v>24</v>
      </c>
      <c r="L5309" t="s">
        <v>22</v>
      </c>
      <c r="M5309">
        <v>139412.5</v>
      </c>
      <c r="O5309" t="s">
        <v>3142</v>
      </c>
      <c r="P5309" t="s">
        <v>9244</v>
      </c>
    </row>
    <row r="5310" spans="1:16" x14ac:dyDescent="0.55000000000000004">
      <c r="A5310" t="s">
        <v>2</v>
      </c>
      <c r="B5310" t="s">
        <v>9245</v>
      </c>
      <c r="C5310" t="s">
        <v>260</v>
      </c>
      <c r="D5310" t="s">
        <v>7543</v>
      </c>
      <c r="E5310" t="s">
        <v>20</v>
      </c>
      <c r="F5310" t="b">
        <v>0</v>
      </c>
      <c r="G5310" t="s">
        <v>27</v>
      </c>
      <c r="H5310" s="4">
        <v>45724.460381944453</v>
      </c>
      <c r="I5310" t="b">
        <v>1</v>
      </c>
      <c r="J5310" t="b">
        <v>0</v>
      </c>
      <c r="K5310" t="s">
        <v>24</v>
      </c>
      <c r="L5310" t="s">
        <v>22</v>
      </c>
      <c r="M5310">
        <v>48000</v>
      </c>
      <c r="O5310" t="s">
        <v>9246</v>
      </c>
      <c r="P5310" t="s">
        <v>1791</v>
      </c>
    </row>
    <row r="5311" spans="1:16" x14ac:dyDescent="0.55000000000000004">
      <c r="A5311" t="s">
        <v>2</v>
      </c>
      <c r="B5311" t="s">
        <v>9247</v>
      </c>
      <c r="C5311" t="s">
        <v>114</v>
      </c>
      <c r="D5311" t="s">
        <v>3973</v>
      </c>
      <c r="E5311" t="s">
        <v>20</v>
      </c>
      <c r="F5311" t="b">
        <v>0</v>
      </c>
      <c r="G5311" t="s">
        <v>27</v>
      </c>
      <c r="H5311" s="4">
        <v>45724.460439814808</v>
      </c>
      <c r="I5311" t="b">
        <v>0</v>
      </c>
      <c r="J5311" t="b">
        <v>1</v>
      </c>
      <c r="K5311" t="s">
        <v>24</v>
      </c>
      <c r="L5311" t="s">
        <v>22</v>
      </c>
      <c r="M5311">
        <v>160000</v>
      </c>
      <c r="O5311" t="s">
        <v>202</v>
      </c>
      <c r="P5311" t="s">
        <v>4244</v>
      </c>
    </row>
    <row r="5312" spans="1:16" x14ac:dyDescent="0.55000000000000004">
      <c r="A5312" t="s">
        <v>28</v>
      </c>
      <c r="B5312" t="s">
        <v>9248</v>
      </c>
      <c r="C5312" t="s">
        <v>180</v>
      </c>
      <c r="D5312" t="s">
        <v>3973</v>
      </c>
      <c r="E5312" t="s">
        <v>20</v>
      </c>
      <c r="F5312" t="b">
        <v>0</v>
      </c>
      <c r="G5312" t="s">
        <v>41</v>
      </c>
      <c r="H5312" s="4">
        <v>45724.460659722223</v>
      </c>
      <c r="I5312" t="b">
        <v>0</v>
      </c>
      <c r="J5312" t="b">
        <v>1</v>
      </c>
      <c r="K5312" t="s">
        <v>24</v>
      </c>
      <c r="L5312" t="s">
        <v>22</v>
      </c>
      <c r="M5312">
        <v>234000</v>
      </c>
      <c r="O5312" t="s">
        <v>9249</v>
      </c>
      <c r="P5312" t="s">
        <v>9250</v>
      </c>
    </row>
    <row r="5313" spans="1:16" x14ac:dyDescent="0.55000000000000004">
      <c r="A5313" t="s">
        <v>25</v>
      </c>
      <c r="B5313" t="s">
        <v>9251</v>
      </c>
      <c r="C5313" t="s">
        <v>453</v>
      </c>
      <c r="D5313" t="s">
        <v>7543</v>
      </c>
      <c r="E5313" t="s">
        <v>20</v>
      </c>
      <c r="F5313" t="b">
        <v>0</v>
      </c>
      <c r="G5313" t="s">
        <v>27</v>
      </c>
      <c r="H5313" s="4">
        <v>45724.500034722223</v>
      </c>
      <c r="I5313" t="b">
        <v>0</v>
      </c>
      <c r="J5313" t="b">
        <v>0</v>
      </c>
      <c r="K5313" t="s">
        <v>24</v>
      </c>
      <c r="L5313" t="s">
        <v>22</v>
      </c>
      <c r="M5313">
        <v>105950</v>
      </c>
      <c r="O5313" t="s">
        <v>9252</v>
      </c>
      <c r="P5313" t="s">
        <v>9253</v>
      </c>
    </row>
    <row r="5314" spans="1:16" x14ac:dyDescent="0.55000000000000004">
      <c r="A5314" t="s">
        <v>139</v>
      </c>
      <c r="B5314" t="s">
        <v>9254</v>
      </c>
      <c r="C5314" t="s">
        <v>5946</v>
      </c>
      <c r="D5314" t="s">
        <v>3973</v>
      </c>
      <c r="E5314" t="s">
        <v>20</v>
      </c>
      <c r="F5314" t="b">
        <v>0</v>
      </c>
      <c r="G5314" t="s">
        <v>30</v>
      </c>
      <c r="H5314" s="4">
        <v>45724.500983796293</v>
      </c>
      <c r="I5314" t="b">
        <v>0</v>
      </c>
      <c r="J5314" t="b">
        <v>1</v>
      </c>
      <c r="K5314" t="s">
        <v>24</v>
      </c>
      <c r="L5314" t="s">
        <v>22</v>
      </c>
      <c r="M5314">
        <v>144000</v>
      </c>
      <c r="O5314" t="s">
        <v>2224</v>
      </c>
      <c r="P5314" t="s">
        <v>3247</v>
      </c>
    </row>
    <row r="5315" spans="1:16" x14ac:dyDescent="0.55000000000000004">
      <c r="A5315" t="s">
        <v>19</v>
      </c>
      <c r="B5315" t="s">
        <v>9255</v>
      </c>
      <c r="C5315" t="s">
        <v>292</v>
      </c>
      <c r="D5315" t="s">
        <v>3973</v>
      </c>
      <c r="E5315" t="s">
        <v>20</v>
      </c>
      <c r="F5315" t="b">
        <v>0</v>
      </c>
      <c r="G5315" t="s">
        <v>30</v>
      </c>
      <c r="H5315" s="4">
        <v>45724.50099537037</v>
      </c>
      <c r="I5315" t="b">
        <v>0</v>
      </c>
      <c r="J5315" t="b">
        <v>0</v>
      </c>
      <c r="K5315" t="s">
        <v>24</v>
      </c>
      <c r="L5315" t="s">
        <v>22</v>
      </c>
      <c r="M5315">
        <v>120150</v>
      </c>
      <c r="O5315" t="s">
        <v>9256</v>
      </c>
    </row>
    <row r="5316" spans="1:16" x14ac:dyDescent="0.55000000000000004">
      <c r="A5316" t="s">
        <v>0</v>
      </c>
      <c r="B5316" t="s">
        <v>9257</v>
      </c>
      <c r="C5316" t="s">
        <v>39</v>
      </c>
      <c r="D5316" t="s">
        <v>3973</v>
      </c>
      <c r="E5316" t="s">
        <v>20</v>
      </c>
      <c r="F5316" t="b">
        <v>1</v>
      </c>
      <c r="G5316" t="s">
        <v>27</v>
      </c>
      <c r="H5316" s="4">
        <v>45724.50136574074</v>
      </c>
      <c r="I5316" t="b">
        <v>1</v>
      </c>
      <c r="J5316" t="b">
        <v>1</v>
      </c>
      <c r="K5316" t="s">
        <v>24</v>
      </c>
      <c r="L5316" t="s">
        <v>22</v>
      </c>
      <c r="M5316">
        <v>125000</v>
      </c>
      <c r="O5316" t="s">
        <v>1386</v>
      </c>
      <c r="P5316" t="s">
        <v>9258</v>
      </c>
    </row>
    <row r="5317" spans="1:16" x14ac:dyDescent="0.55000000000000004">
      <c r="A5317" t="s">
        <v>139</v>
      </c>
      <c r="B5317" t="s">
        <v>2126</v>
      </c>
      <c r="C5317" t="s">
        <v>143</v>
      </c>
      <c r="D5317" t="s">
        <v>3973</v>
      </c>
      <c r="E5317" t="s">
        <v>20</v>
      </c>
      <c r="F5317" t="b">
        <v>0</v>
      </c>
      <c r="G5317" t="s">
        <v>35</v>
      </c>
      <c r="H5317" s="4">
        <v>45724.54246527778</v>
      </c>
      <c r="I5317" t="b">
        <v>0</v>
      </c>
      <c r="J5317" t="b">
        <v>0</v>
      </c>
      <c r="K5317" t="s">
        <v>24</v>
      </c>
      <c r="L5317" t="s">
        <v>22</v>
      </c>
      <c r="M5317">
        <v>115000</v>
      </c>
      <c r="O5317" t="s">
        <v>482</v>
      </c>
      <c r="P5317" t="s">
        <v>9259</v>
      </c>
    </row>
    <row r="5318" spans="1:16" x14ac:dyDescent="0.55000000000000004">
      <c r="A5318" t="s">
        <v>139</v>
      </c>
      <c r="B5318" t="s">
        <v>2126</v>
      </c>
      <c r="C5318" t="s">
        <v>1226</v>
      </c>
      <c r="D5318" t="s">
        <v>3973</v>
      </c>
      <c r="E5318" t="s">
        <v>20</v>
      </c>
      <c r="F5318" t="b">
        <v>0</v>
      </c>
      <c r="G5318" t="s">
        <v>52</v>
      </c>
      <c r="H5318" s="4">
        <v>45724.542916666673</v>
      </c>
      <c r="I5318" t="b">
        <v>0</v>
      </c>
      <c r="J5318" t="b">
        <v>0</v>
      </c>
      <c r="K5318" t="s">
        <v>24</v>
      </c>
      <c r="L5318" t="s">
        <v>22</v>
      </c>
      <c r="M5318">
        <v>127500</v>
      </c>
      <c r="O5318" t="s">
        <v>482</v>
      </c>
    </row>
    <row r="5319" spans="1:16" x14ac:dyDescent="0.55000000000000004">
      <c r="A5319" t="s">
        <v>89</v>
      </c>
      <c r="B5319" t="s">
        <v>9260</v>
      </c>
      <c r="C5319" t="s">
        <v>122</v>
      </c>
      <c r="D5319" t="s">
        <v>3973</v>
      </c>
      <c r="E5319" t="s">
        <v>20</v>
      </c>
      <c r="F5319" t="b">
        <v>0</v>
      </c>
      <c r="G5319" t="s">
        <v>52</v>
      </c>
      <c r="H5319" s="4">
        <v>45724.542974537027</v>
      </c>
      <c r="I5319" t="b">
        <v>0</v>
      </c>
      <c r="J5319" t="b">
        <v>1</v>
      </c>
      <c r="K5319" t="s">
        <v>24</v>
      </c>
      <c r="L5319" t="s">
        <v>22</v>
      </c>
      <c r="M5319">
        <v>142300</v>
      </c>
      <c r="O5319" t="s">
        <v>402</v>
      </c>
      <c r="P5319" t="s">
        <v>9261</v>
      </c>
    </row>
    <row r="5320" spans="1:16" x14ac:dyDescent="0.55000000000000004">
      <c r="A5320" t="s">
        <v>2</v>
      </c>
      <c r="B5320" t="s">
        <v>9262</v>
      </c>
      <c r="C5320" t="s">
        <v>9263</v>
      </c>
      <c r="D5320" t="s">
        <v>7543</v>
      </c>
      <c r="E5320" t="s">
        <v>20</v>
      </c>
      <c r="F5320" t="b">
        <v>0</v>
      </c>
      <c r="G5320" t="s">
        <v>27</v>
      </c>
      <c r="H5320" s="4">
        <v>45724.543715277781</v>
      </c>
      <c r="I5320" t="b">
        <v>0</v>
      </c>
      <c r="J5320" t="b">
        <v>0</v>
      </c>
      <c r="K5320" t="s">
        <v>24</v>
      </c>
      <c r="L5320" t="s">
        <v>22</v>
      </c>
      <c r="M5320">
        <v>57600</v>
      </c>
      <c r="O5320" t="s">
        <v>9264</v>
      </c>
      <c r="P5320" t="s">
        <v>2881</v>
      </c>
    </row>
    <row r="5321" spans="1:16" x14ac:dyDescent="0.55000000000000004">
      <c r="A5321" t="s">
        <v>2</v>
      </c>
      <c r="B5321" t="s">
        <v>9265</v>
      </c>
      <c r="C5321" t="s">
        <v>160</v>
      </c>
      <c r="D5321" t="s">
        <v>7543</v>
      </c>
      <c r="E5321" t="s">
        <v>20</v>
      </c>
      <c r="F5321" t="b">
        <v>0</v>
      </c>
      <c r="G5321" t="s">
        <v>27</v>
      </c>
      <c r="H5321" s="4">
        <v>45724.543715277781</v>
      </c>
      <c r="I5321" t="b">
        <v>1</v>
      </c>
      <c r="J5321" t="b">
        <v>0</v>
      </c>
      <c r="K5321" t="s">
        <v>24</v>
      </c>
      <c r="L5321" t="s">
        <v>22</v>
      </c>
      <c r="M5321">
        <v>57600</v>
      </c>
      <c r="O5321" t="s">
        <v>9266</v>
      </c>
      <c r="P5321" t="s">
        <v>149</v>
      </c>
    </row>
    <row r="5322" spans="1:16" x14ac:dyDescent="0.55000000000000004">
      <c r="A5322" t="s">
        <v>2</v>
      </c>
      <c r="B5322" t="s">
        <v>9267</v>
      </c>
      <c r="C5322" t="s">
        <v>71</v>
      </c>
      <c r="D5322" t="s">
        <v>5831</v>
      </c>
      <c r="E5322" t="s">
        <v>20</v>
      </c>
      <c r="F5322" t="b">
        <v>0</v>
      </c>
      <c r="G5322" t="s">
        <v>41</v>
      </c>
      <c r="H5322" s="4">
        <v>45724.544062499997</v>
      </c>
      <c r="I5322" t="b">
        <v>0</v>
      </c>
      <c r="J5322" t="b">
        <v>1</v>
      </c>
      <c r="K5322" t="s">
        <v>24</v>
      </c>
      <c r="L5322" t="s">
        <v>22</v>
      </c>
      <c r="M5322">
        <v>178000</v>
      </c>
      <c r="O5322" t="s">
        <v>1700</v>
      </c>
      <c r="P5322" t="s">
        <v>2187</v>
      </c>
    </row>
    <row r="5323" spans="1:16" x14ac:dyDescent="0.55000000000000004">
      <c r="A5323" t="s">
        <v>0</v>
      </c>
      <c r="B5323" t="s">
        <v>9268</v>
      </c>
      <c r="C5323" t="s">
        <v>8993</v>
      </c>
      <c r="D5323" t="s">
        <v>3957</v>
      </c>
      <c r="E5323" t="s">
        <v>20</v>
      </c>
      <c r="F5323" t="b">
        <v>0</v>
      </c>
      <c r="G5323" t="s">
        <v>30</v>
      </c>
      <c r="H5323" s="4">
        <v>45724.584328703713</v>
      </c>
      <c r="I5323" t="b">
        <v>1</v>
      </c>
      <c r="J5323" t="b">
        <v>1</v>
      </c>
      <c r="K5323" t="s">
        <v>24</v>
      </c>
      <c r="L5323" t="s">
        <v>36</v>
      </c>
      <c r="N5323">
        <v>22.694999694824219</v>
      </c>
      <c r="O5323" t="s">
        <v>8994</v>
      </c>
      <c r="P5323" t="s">
        <v>3676</v>
      </c>
    </row>
    <row r="5324" spans="1:16" x14ac:dyDescent="0.55000000000000004">
      <c r="A5324" t="s">
        <v>1</v>
      </c>
      <c r="B5324" t="s">
        <v>9269</v>
      </c>
      <c r="C5324" t="s">
        <v>82</v>
      </c>
      <c r="D5324" t="s">
        <v>3957</v>
      </c>
      <c r="E5324" t="s">
        <v>20</v>
      </c>
      <c r="F5324" t="b">
        <v>0</v>
      </c>
      <c r="G5324" t="s">
        <v>27</v>
      </c>
      <c r="H5324" s="4">
        <v>45724.584699074083</v>
      </c>
      <c r="I5324" t="b">
        <v>0</v>
      </c>
      <c r="J5324" t="b">
        <v>1</v>
      </c>
      <c r="K5324" t="s">
        <v>24</v>
      </c>
      <c r="L5324" t="s">
        <v>36</v>
      </c>
      <c r="N5324">
        <v>49.895000457763672</v>
      </c>
      <c r="O5324" t="s">
        <v>1964</v>
      </c>
      <c r="P5324" t="s">
        <v>48</v>
      </c>
    </row>
    <row r="5325" spans="1:16" x14ac:dyDescent="0.55000000000000004">
      <c r="A5325" t="s">
        <v>19</v>
      </c>
      <c r="B5325" t="s">
        <v>9270</v>
      </c>
      <c r="C5325" t="s">
        <v>966</v>
      </c>
      <c r="D5325" t="s">
        <v>3957</v>
      </c>
      <c r="E5325" t="s">
        <v>20</v>
      </c>
      <c r="F5325" t="b">
        <v>0</v>
      </c>
      <c r="G5325" t="s">
        <v>30</v>
      </c>
      <c r="H5325" s="4">
        <v>45724.585162037038</v>
      </c>
      <c r="I5325" t="b">
        <v>0</v>
      </c>
      <c r="J5325" t="b">
        <v>1</v>
      </c>
      <c r="K5325" t="s">
        <v>24</v>
      </c>
      <c r="L5325" t="s">
        <v>36</v>
      </c>
      <c r="N5325">
        <v>36.120002746582031</v>
      </c>
      <c r="O5325" t="s">
        <v>254</v>
      </c>
      <c r="P5325" t="s">
        <v>9271</v>
      </c>
    </row>
    <row r="5326" spans="1:16" x14ac:dyDescent="0.55000000000000004">
      <c r="A5326" t="s">
        <v>1</v>
      </c>
      <c r="B5326" t="s">
        <v>9272</v>
      </c>
      <c r="C5326" t="s">
        <v>3155</v>
      </c>
      <c r="D5326" t="s">
        <v>3957</v>
      </c>
      <c r="E5326" t="s">
        <v>20</v>
      </c>
      <c r="F5326" t="b">
        <v>0</v>
      </c>
      <c r="G5326" t="s">
        <v>30</v>
      </c>
      <c r="H5326" s="4">
        <v>45724.585185185177</v>
      </c>
      <c r="I5326" t="b">
        <v>0</v>
      </c>
      <c r="J5326" t="b">
        <v>0</v>
      </c>
      <c r="K5326" t="s">
        <v>24</v>
      </c>
      <c r="L5326" t="s">
        <v>36</v>
      </c>
      <c r="N5326">
        <v>35.084999084472663</v>
      </c>
      <c r="O5326" t="s">
        <v>3281</v>
      </c>
      <c r="P5326" t="s">
        <v>3181</v>
      </c>
    </row>
    <row r="5327" spans="1:16" x14ac:dyDescent="0.55000000000000004">
      <c r="A5327" t="s">
        <v>2</v>
      </c>
      <c r="B5327" t="s">
        <v>9273</v>
      </c>
      <c r="C5327" t="s">
        <v>242</v>
      </c>
      <c r="D5327" t="s">
        <v>3973</v>
      </c>
      <c r="E5327" t="s">
        <v>20</v>
      </c>
      <c r="F5327" t="b">
        <v>0</v>
      </c>
      <c r="G5327" t="s">
        <v>27</v>
      </c>
      <c r="H5327" s="4">
        <v>45724.585439814808</v>
      </c>
      <c r="I5327" t="b">
        <v>1</v>
      </c>
      <c r="J5327" t="b">
        <v>1</v>
      </c>
      <c r="K5327" t="s">
        <v>24</v>
      </c>
      <c r="L5327" t="s">
        <v>22</v>
      </c>
      <c r="M5327">
        <v>177500</v>
      </c>
      <c r="O5327" t="s">
        <v>8412</v>
      </c>
      <c r="P5327" t="s">
        <v>9274</v>
      </c>
    </row>
    <row r="5328" spans="1:16" x14ac:dyDescent="0.55000000000000004">
      <c r="A5328" t="s">
        <v>40</v>
      </c>
      <c r="B5328" t="s">
        <v>9275</v>
      </c>
      <c r="C5328" t="s">
        <v>172</v>
      </c>
      <c r="D5328" t="s">
        <v>3973</v>
      </c>
      <c r="E5328" t="s">
        <v>20</v>
      </c>
      <c r="F5328" t="b">
        <v>0</v>
      </c>
      <c r="G5328" t="s">
        <v>27</v>
      </c>
      <c r="H5328" s="4">
        <v>45724.585497685177</v>
      </c>
      <c r="I5328" t="b">
        <v>0</v>
      </c>
      <c r="J5328" t="b">
        <v>1</v>
      </c>
      <c r="K5328" t="s">
        <v>24</v>
      </c>
      <c r="L5328" t="s">
        <v>22</v>
      </c>
      <c r="M5328">
        <v>150000</v>
      </c>
      <c r="O5328" t="s">
        <v>259</v>
      </c>
    </row>
    <row r="5329" spans="1:16" x14ac:dyDescent="0.55000000000000004">
      <c r="A5329" t="s">
        <v>139</v>
      </c>
      <c r="B5329" t="s">
        <v>7607</v>
      </c>
      <c r="C5329" t="s">
        <v>1270</v>
      </c>
      <c r="D5329" t="s">
        <v>3973</v>
      </c>
      <c r="E5329" t="s">
        <v>20</v>
      </c>
      <c r="F5329" t="b">
        <v>0</v>
      </c>
      <c r="G5329" t="s">
        <v>27</v>
      </c>
      <c r="H5329" s="4">
        <v>45724.585520833331</v>
      </c>
      <c r="I5329" t="b">
        <v>1</v>
      </c>
      <c r="J5329" t="b">
        <v>1</v>
      </c>
      <c r="K5329" t="s">
        <v>24</v>
      </c>
      <c r="L5329" t="s">
        <v>22</v>
      </c>
      <c r="M5329">
        <v>160000</v>
      </c>
      <c r="O5329" t="s">
        <v>1172</v>
      </c>
      <c r="P5329" t="s">
        <v>582</v>
      </c>
    </row>
    <row r="5330" spans="1:16" x14ac:dyDescent="0.55000000000000004">
      <c r="A5330" t="s">
        <v>2</v>
      </c>
      <c r="B5330" t="s">
        <v>9276</v>
      </c>
      <c r="C5330" t="s">
        <v>42</v>
      </c>
      <c r="D5330" t="s">
        <v>3973</v>
      </c>
      <c r="E5330" t="s">
        <v>20</v>
      </c>
      <c r="F5330" t="b">
        <v>0</v>
      </c>
      <c r="G5330" t="s">
        <v>27</v>
      </c>
      <c r="H5330" s="4">
        <v>45724.585613425923</v>
      </c>
      <c r="I5330" t="b">
        <v>0</v>
      </c>
      <c r="J5330" t="b">
        <v>1</v>
      </c>
      <c r="K5330" t="s">
        <v>24</v>
      </c>
      <c r="L5330" t="s">
        <v>22</v>
      </c>
      <c r="M5330">
        <v>184328.5</v>
      </c>
      <c r="O5330" t="s">
        <v>43</v>
      </c>
      <c r="P5330" t="s">
        <v>9277</v>
      </c>
    </row>
    <row r="5331" spans="1:16" x14ac:dyDescent="0.55000000000000004">
      <c r="A5331" t="s">
        <v>2</v>
      </c>
      <c r="B5331" t="s">
        <v>9278</v>
      </c>
      <c r="C5331" t="s">
        <v>167</v>
      </c>
      <c r="D5331" t="s">
        <v>3957</v>
      </c>
      <c r="E5331" t="s">
        <v>20</v>
      </c>
      <c r="F5331" t="b">
        <v>0</v>
      </c>
      <c r="G5331" t="s">
        <v>41</v>
      </c>
      <c r="H5331" s="4">
        <v>45724.585902777777</v>
      </c>
      <c r="I5331" t="b">
        <v>0</v>
      </c>
      <c r="J5331" t="b">
        <v>0</v>
      </c>
      <c r="K5331" t="s">
        <v>24</v>
      </c>
      <c r="L5331" t="s">
        <v>36</v>
      </c>
      <c r="N5331">
        <v>57.060001373291023</v>
      </c>
      <c r="O5331" t="s">
        <v>2805</v>
      </c>
      <c r="P5331" t="s">
        <v>9279</v>
      </c>
    </row>
    <row r="5332" spans="1:16" x14ac:dyDescent="0.55000000000000004">
      <c r="A5332" t="s">
        <v>89</v>
      </c>
      <c r="B5332" t="s">
        <v>9280</v>
      </c>
      <c r="C5332" t="s">
        <v>9281</v>
      </c>
      <c r="D5332" t="s">
        <v>4324</v>
      </c>
      <c r="E5332" t="s">
        <v>631</v>
      </c>
      <c r="F5332" t="b">
        <v>0</v>
      </c>
      <c r="G5332" t="s">
        <v>282</v>
      </c>
      <c r="H5332" s="4">
        <v>45724.608020833337</v>
      </c>
      <c r="I5332" t="b">
        <v>0</v>
      </c>
      <c r="J5332" t="b">
        <v>0</v>
      </c>
      <c r="K5332" t="s">
        <v>282</v>
      </c>
      <c r="L5332" t="s">
        <v>22</v>
      </c>
      <c r="M5332">
        <v>43500</v>
      </c>
      <c r="O5332" t="s">
        <v>1741</v>
      </c>
      <c r="P5332" t="s">
        <v>3050</v>
      </c>
    </row>
    <row r="5333" spans="1:16" x14ac:dyDescent="0.55000000000000004">
      <c r="A5333" t="s">
        <v>139</v>
      </c>
      <c r="B5333" t="s">
        <v>9282</v>
      </c>
      <c r="C5333" t="s">
        <v>957</v>
      </c>
      <c r="D5333" t="s">
        <v>3973</v>
      </c>
      <c r="E5333" t="s">
        <v>20</v>
      </c>
      <c r="F5333" t="b">
        <v>0</v>
      </c>
      <c r="G5333" t="s">
        <v>27</v>
      </c>
      <c r="H5333" s="4">
        <v>45724.625034722223</v>
      </c>
      <c r="I5333" t="b">
        <v>0</v>
      </c>
      <c r="J5333" t="b">
        <v>1</v>
      </c>
      <c r="K5333" t="s">
        <v>24</v>
      </c>
      <c r="L5333" t="s">
        <v>22</v>
      </c>
      <c r="M5333">
        <v>140500</v>
      </c>
      <c r="O5333" t="s">
        <v>1906</v>
      </c>
      <c r="P5333" t="s">
        <v>2748</v>
      </c>
    </row>
    <row r="5334" spans="1:16" x14ac:dyDescent="0.55000000000000004">
      <c r="A5334" t="s">
        <v>19</v>
      </c>
      <c r="B5334" t="s">
        <v>9283</v>
      </c>
      <c r="C5334" t="s">
        <v>151</v>
      </c>
      <c r="D5334" t="s">
        <v>3973</v>
      </c>
      <c r="E5334" t="s">
        <v>20</v>
      </c>
      <c r="F5334" t="b">
        <v>0</v>
      </c>
      <c r="G5334" t="s">
        <v>30</v>
      </c>
      <c r="H5334" s="4">
        <v>45724.625972222217</v>
      </c>
      <c r="I5334" t="b">
        <v>0</v>
      </c>
      <c r="J5334" t="b">
        <v>1</v>
      </c>
      <c r="K5334" t="s">
        <v>24</v>
      </c>
      <c r="L5334" t="s">
        <v>22</v>
      </c>
      <c r="M5334">
        <v>82500</v>
      </c>
      <c r="O5334" t="s">
        <v>9284</v>
      </c>
    </row>
    <row r="5335" spans="1:16" x14ac:dyDescent="0.55000000000000004">
      <c r="A5335" t="s">
        <v>139</v>
      </c>
      <c r="B5335" t="s">
        <v>9285</v>
      </c>
      <c r="C5335" t="s">
        <v>1696</v>
      </c>
      <c r="D5335" t="s">
        <v>3973</v>
      </c>
      <c r="E5335" t="s">
        <v>51</v>
      </c>
      <c r="F5335" t="b">
        <v>0</v>
      </c>
      <c r="G5335" t="s">
        <v>30</v>
      </c>
      <c r="H5335" s="4">
        <v>45724.626030092593</v>
      </c>
      <c r="I5335" t="b">
        <v>0</v>
      </c>
      <c r="J5335" t="b">
        <v>0</v>
      </c>
      <c r="K5335" t="s">
        <v>24</v>
      </c>
      <c r="L5335" t="s">
        <v>36</v>
      </c>
      <c r="N5335">
        <v>57</v>
      </c>
      <c r="O5335" t="s">
        <v>2629</v>
      </c>
      <c r="P5335" t="s">
        <v>2748</v>
      </c>
    </row>
    <row r="5336" spans="1:16" x14ac:dyDescent="0.55000000000000004">
      <c r="A5336" t="s">
        <v>1</v>
      </c>
      <c r="B5336" t="s">
        <v>264</v>
      </c>
      <c r="C5336" t="s">
        <v>64</v>
      </c>
      <c r="D5336" t="s">
        <v>2208</v>
      </c>
      <c r="E5336" t="s">
        <v>20</v>
      </c>
      <c r="F5336" t="b">
        <v>0</v>
      </c>
      <c r="G5336" t="s">
        <v>52</v>
      </c>
      <c r="H5336" s="4">
        <v>45724.626226851848</v>
      </c>
      <c r="I5336" t="b">
        <v>0</v>
      </c>
      <c r="J5336" t="b">
        <v>1</v>
      </c>
      <c r="K5336" t="s">
        <v>24</v>
      </c>
      <c r="L5336" t="s">
        <v>22</v>
      </c>
      <c r="M5336">
        <v>75100</v>
      </c>
      <c r="O5336" t="s">
        <v>2520</v>
      </c>
      <c r="P5336" t="s">
        <v>9286</v>
      </c>
    </row>
    <row r="5337" spans="1:16" x14ac:dyDescent="0.55000000000000004">
      <c r="A5337" t="s">
        <v>0</v>
      </c>
      <c r="B5337" t="s">
        <v>6862</v>
      </c>
      <c r="C5337" t="s">
        <v>6863</v>
      </c>
      <c r="D5337" t="s">
        <v>7543</v>
      </c>
      <c r="E5337" t="s">
        <v>20</v>
      </c>
      <c r="F5337" t="b">
        <v>0</v>
      </c>
      <c r="G5337" t="s">
        <v>27</v>
      </c>
      <c r="H5337" s="4">
        <v>45724.666724537034</v>
      </c>
      <c r="I5337" t="b">
        <v>0</v>
      </c>
      <c r="J5337" t="b">
        <v>0</v>
      </c>
      <c r="K5337" t="s">
        <v>24</v>
      </c>
      <c r="L5337" t="s">
        <v>22</v>
      </c>
      <c r="M5337">
        <v>57600</v>
      </c>
      <c r="O5337" t="s">
        <v>6864</v>
      </c>
      <c r="P5337" t="s">
        <v>1297</v>
      </c>
    </row>
    <row r="5338" spans="1:16" x14ac:dyDescent="0.55000000000000004">
      <c r="A5338" t="s">
        <v>139</v>
      </c>
      <c r="B5338" t="s">
        <v>9287</v>
      </c>
      <c r="C5338" t="s">
        <v>49</v>
      </c>
      <c r="D5338" t="s">
        <v>3973</v>
      </c>
      <c r="E5338" t="s">
        <v>20</v>
      </c>
      <c r="F5338" t="b">
        <v>0</v>
      </c>
      <c r="G5338" t="s">
        <v>41</v>
      </c>
      <c r="H5338" s="4">
        <v>45724.667222222219</v>
      </c>
      <c r="I5338" t="b">
        <v>0</v>
      </c>
      <c r="J5338" t="b">
        <v>0</v>
      </c>
      <c r="K5338" t="s">
        <v>24</v>
      </c>
      <c r="L5338" t="s">
        <v>22</v>
      </c>
      <c r="M5338">
        <v>142500</v>
      </c>
      <c r="O5338" t="s">
        <v>2481</v>
      </c>
      <c r="P5338" t="s">
        <v>204</v>
      </c>
    </row>
    <row r="5339" spans="1:16" x14ac:dyDescent="0.55000000000000004">
      <c r="A5339" t="s">
        <v>1</v>
      </c>
      <c r="B5339" t="s">
        <v>9288</v>
      </c>
      <c r="C5339" t="s">
        <v>82</v>
      </c>
      <c r="D5339" t="s">
        <v>7543</v>
      </c>
      <c r="E5339" t="s">
        <v>20</v>
      </c>
      <c r="F5339" t="b">
        <v>0</v>
      </c>
      <c r="G5339" t="s">
        <v>27</v>
      </c>
      <c r="H5339" s="4">
        <v>45724.668020833327</v>
      </c>
      <c r="I5339" t="b">
        <v>0</v>
      </c>
      <c r="J5339" t="b">
        <v>0</v>
      </c>
      <c r="K5339" t="s">
        <v>24</v>
      </c>
      <c r="L5339" t="s">
        <v>22</v>
      </c>
      <c r="M5339">
        <v>90000</v>
      </c>
      <c r="O5339" t="s">
        <v>9289</v>
      </c>
      <c r="P5339" t="s">
        <v>9290</v>
      </c>
    </row>
    <row r="5340" spans="1:16" x14ac:dyDescent="0.55000000000000004">
      <c r="A5340" t="s">
        <v>1</v>
      </c>
      <c r="B5340" t="s">
        <v>1847</v>
      </c>
      <c r="C5340" t="s">
        <v>82</v>
      </c>
      <c r="D5340" t="s">
        <v>7543</v>
      </c>
      <c r="E5340" t="s">
        <v>20</v>
      </c>
      <c r="F5340" t="b">
        <v>0</v>
      </c>
      <c r="G5340" t="s">
        <v>27</v>
      </c>
      <c r="H5340" s="4">
        <v>45724.668020833327</v>
      </c>
      <c r="I5340" t="b">
        <v>0</v>
      </c>
      <c r="J5340" t="b">
        <v>0</v>
      </c>
      <c r="K5340" t="s">
        <v>24</v>
      </c>
      <c r="L5340" t="s">
        <v>22</v>
      </c>
      <c r="M5340">
        <v>144000</v>
      </c>
      <c r="O5340" t="s">
        <v>3239</v>
      </c>
    </row>
    <row r="5341" spans="1:16" x14ac:dyDescent="0.55000000000000004">
      <c r="A5341" t="s">
        <v>0</v>
      </c>
      <c r="B5341" t="s">
        <v>9291</v>
      </c>
      <c r="C5341" t="s">
        <v>2198</v>
      </c>
      <c r="D5341" t="s">
        <v>3973</v>
      </c>
      <c r="E5341" t="s">
        <v>20</v>
      </c>
      <c r="F5341" t="b">
        <v>0</v>
      </c>
      <c r="G5341" t="s">
        <v>27</v>
      </c>
      <c r="H5341" s="4">
        <v>45724.668877314813</v>
      </c>
      <c r="I5341" t="b">
        <v>1</v>
      </c>
      <c r="J5341" t="b">
        <v>1</v>
      </c>
      <c r="K5341" t="s">
        <v>24</v>
      </c>
      <c r="L5341" t="s">
        <v>22</v>
      </c>
      <c r="M5341">
        <v>117500</v>
      </c>
      <c r="O5341" t="s">
        <v>9292</v>
      </c>
      <c r="P5341" t="s">
        <v>9293</v>
      </c>
    </row>
    <row r="5342" spans="1:16" x14ac:dyDescent="0.55000000000000004">
      <c r="A5342" t="s">
        <v>89</v>
      </c>
      <c r="B5342" t="s">
        <v>9294</v>
      </c>
      <c r="C5342" t="s">
        <v>3074</v>
      </c>
      <c r="D5342" t="s">
        <v>3973</v>
      </c>
      <c r="E5342" t="s">
        <v>631</v>
      </c>
      <c r="F5342" t="b">
        <v>0</v>
      </c>
      <c r="G5342" t="s">
        <v>41</v>
      </c>
      <c r="H5342" s="4">
        <v>45724.710729166669</v>
      </c>
      <c r="I5342" t="b">
        <v>0</v>
      </c>
      <c r="J5342" t="b">
        <v>0</v>
      </c>
      <c r="K5342" t="s">
        <v>24</v>
      </c>
      <c r="L5342" t="s">
        <v>36</v>
      </c>
      <c r="N5342">
        <v>22.5</v>
      </c>
      <c r="O5342" t="s">
        <v>9295</v>
      </c>
      <c r="P5342" t="s">
        <v>9296</v>
      </c>
    </row>
    <row r="5343" spans="1:16" x14ac:dyDescent="0.55000000000000004">
      <c r="A5343" t="s">
        <v>25</v>
      </c>
      <c r="B5343" t="s">
        <v>9297</v>
      </c>
      <c r="C5343" t="s">
        <v>1398</v>
      </c>
      <c r="D5343" t="s">
        <v>3828</v>
      </c>
      <c r="E5343" t="s">
        <v>20</v>
      </c>
      <c r="F5343" t="b">
        <v>0</v>
      </c>
      <c r="G5343" t="s">
        <v>52</v>
      </c>
      <c r="H5343" s="4">
        <v>45724.751099537039</v>
      </c>
      <c r="I5343" t="b">
        <v>0</v>
      </c>
      <c r="J5343" t="b">
        <v>1</v>
      </c>
      <c r="K5343" t="s">
        <v>24</v>
      </c>
      <c r="L5343" t="s">
        <v>22</v>
      </c>
      <c r="M5343">
        <v>103400</v>
      </c>
      <c r="O5343" t="s">
        <v>2206</v>
      </c>
      <c r="P5343" t="s">
        <v>3393</v>
      </c>
    </row>
    <row r="5344" spans="1:16" x14ac:dyDescent="0.55000000000000004">
      <c r="A5344" t="s">
        <v>1</v>
      </c>
      <c r="B5344" t="s">
        <v>9298</v>
      </c>
      <c r="C5344" t="s">
        <v>82</v>
      </c>
      <c r="D5344" t="s">
        <v>7543</v>
      </c>
      <c r="E5344" t="s">
        <v>20</v>
      </c>
      <c r="F5344" t="b">
        <v>0</v>
      </c>
      <c r="G5344" t="s">
        <v>27</v>
      </c>
      <c r="H5344" s="4">
        <v>45724.751354166663</v>
      </c>
      <c r="I5344" t="b">
        <v>0</v>
      </c>
      <c r="J5344" t="b">
        <v>1</v>
      </c>
      <c r="K5344" t="s">
        <v>24</v>
      </c>
      <c r="L5344" t="s">
        <v>22</v>
      </c>
      <c r="M5344">
        <v>72000</v>
      </c>
      <c r="O5344" t="s">
        <v>1560</v>
      </c>
      <c r="P5344" t="s">
        <v>9299</v>
      </c>
    </row>
    <row r="5345" spans="1:16" x14ac:dyDescent="0.55000000000000004">
      <c r="A5345" t="s">
        <v>2</v>
      </c>
      <c r="B5345" t="s">
        <v>1734</v>
      </c>
      <c r="C5345" t="s">
        <v>3318</v>
      </c>
      <c r="D5345" t="s">
        <v>7543</v>
      </c>
      <c r="E5345" t="s">
        <v>20</v>
      </c>
      <c r="F5345" t="b">
        <v>0</v>
      </c>
      <c r="G5345" t="s">
        <v>41</v>
      </c>
      <c r="H5345" s="4">
        <v>45724.752349537041</v>
      </c>
      <c r="I5345" t="b">
        <v>0</v>
      </c>
      <c r="J5345" t="b">
        <v>0</v>
      </c>
      <c r="K5345" t="s">
        <v>24</v>
      </c>
      <c r="L5345" t="s">
        <v>22</v>
      </c>
      <c r="M5345">
        <v>90000</v>
      </c>
      <c r="O5345" t="s">
        <v>6337</v>
      </c>
      <c r="P5345" t="s">
        <v>9300</v>
      </c>
    </row>
    <row r="5346" spans="1:16" x14ac:dyDescent="0.55000000000000004">
      <c r="A5346" t="s">
        <v>1</v>
      </c>
      <c r="B5346" t="s">
        <v>9301</v>
      </c>
      <c r="C5346" t="s">
        <v>192</v>
      </c>
      <c r="D5346" t="s">
        <v>7543</v>
      </c>
      <c r="E5346" t="s">
        <v>20</v>
      </c>
      <c r="F5346" t="b">
        <v>0</v>
      </c>
      <c r="G5346" t="s">
        <v>23</v>
      </c>
      <c r="H5346" s="4">
        <v>45724.756273148138</v>
      </c>
      <c r="I5346" t="b">
        <v>0</v>
      </c>
      <c r="J5346" t="b">
        <v>0</v>
      </c>
      <c r="K5346" t="s">
        <v>24</v>
      </c>
      <c r="L5346" t="s">
        <v>22</v>
      </c>
      <c r="M5346">
        <v>90000</v>
      </c>
      <c r="O5346" t="s">
        <v>4631</v>
      </c>
      <c r="P5346" t="s">
        <v>6462</v>
      </c>
    </row>
    <row r="5347" spans="1:16" x14ac:dyDescent="0.55000000000000004">
      <c r="A5347" t="s">
        <v>2</v>
      </c>
      <c r="B5347" t="s">
        <v>9302</v>
      </c>
      <c r="C5347" t="s">
        <v>1793</v>
      </c>
      <c r="D5347" t="s">
        <v>3957</v>
      </c>
      <c r="E5347" t="s">
        <v>20</v>
      </c>
      <c r="F5347" t="b">
        <v>0</v>
      </c>
      <c r="G5347" t="s">
        <v>27</v>
      </c>
      <c r="H5347" s="4">
        <v>45724.793819444443</v>
      </c>
      <c r="I5347" t="b">
        <v>0</v>
      </c>
      <c r="J5347" t="b">
        <v>1</v>
      </c>
      <c r="K5347" t="s">
        <v>24</v>
      </c>
      <c r="L5347" t="s">
        <v>36</v>
      </c>
      <c r="N5347">
        <v>47.549999237060547</v>
      </c>
      <c r="O5347" t="s">
        <v>1662</v>
      </c>
      <c r="P5347" t="s">
        <v>7375</v>
      </c>
    </row>
    <row r="5348" spans="1:16" x14ac:dyDescent="0.55000000000000004">
      <c r="A5348" t="s">
        <v>2</v>
      </c>
      <c r="B5348" t="s">
        <v>392</v>
      </c>
      <c r="C5348" t="s">
        <v>390</v>
      </c>
      <c r="D5348" t="s">
        <v>3973</v>
      </c>
      <c r="E5348" t="s">
        <v>20</v>
      </c>
      <c r="F5348" t="b">
        <v>0</v>
      </c>
      <c r="G5348" t="s">
        <v>27</v>
      </c>
      <c r="H5348" s="4">
        <v>45724.833437499998</v>
      </c>
      <c r="I5348" t="b">
        <v>0</v>
      </c>
      <c r="J5348" t="b">
        <v>1</v>
      </c>
      <c r="K5348" t="s">
        <v>24</v>
      </c>
      <c r="L5348" t="s">
        <v>22</v>
      </c>
      <c r="M5348">
        <v>145000</v>
      </c>
      <c r="O5348" t="s">
        <v>131</v>
      </c>
      <c r="P5348" t="s">
        <v>9303</v>
      </c>
    </row>
    <row r="5349" spans="1:16" x14ac:dyDescent="0.55000000000000004">
      <c r="A5349" t="s">
        <v>0</v>
      </c>
      <c r="B5349" t="s">
        <v>9304</v>
      </c>
      <c r="C5349" t="s">
        <v>167</v>
      </c>
      <c r="D5349" t="s">
        <v>3957</v>
      </c>
      <c r="E5349" t="s">
        <v>20</v>
      </c>
      <c r="F5349" t="b">
        <v>0</v>
      </c>
      <c r="G5349" t="s">
        <v>35</v>
      </c>
      <c r="H5349" s="4">
        <v>45724.834108796298</v>
      </c>
      <c r="I5349" t="b">
        <v>0</v>
      </c>
      <c r="J5349" t="b">
        <v>1</v>
      </c>
      <c r="K5349" t="s">
        <v>24</v>
      </c>
      <c r="L5349" t="s">
        <v>36</v>
      </c>
      <c r="N5349">
        <v>40.770000457763672</v>
      </c>
      <c r="O5349" t="s">
        <v>2546</v>
      </c>
      <c r="P5349" t="s">
        <v>9305</v>
      </c>
    </row>
    <row r="5350" spans="1:16" x14ac:dyDescent="0.55000000000000004">
      <c r="A5350" t="s">
        <v>25</v>
      </c>
      <c r="B5350" t="s">
        <v>9306</v>
      </c>
      <c r="C5350" t="s">
        <v>151</v>
      </c>
      <c r="D5350" t="s">
        <v>3957</v>
      </c>
      <c r="E5350" t="s">
        <v>20</v>
      </c>
      <c r="F5350" t="b">
        <v>0</v>
      </c>
      <c r="G5350" t="s">
        <v>30</v>
      </c>
      <c r="H5350" s="4">
        <v>45724.834282407413</v>
      </c>
      <c r="I5350" t="b">
        <v>0</v>
      </c>
      <c r="J5350" t="b">
        <v>1</v>
      </c>
      <c r="K5350" t="s">
        <v>24</v>
      </c>
      <c r="L5350" t="s">
        <v>36</v>
      </c>
      <c r="N5350">
        <v>51.014999389648438</v>
      </c>
      <c r="O5350" t="s">
        <v>2143</v>
      </c>
      <c r="P5350" t="s">
        <v>7220</v>
      </c>
    </row>
    <row r="5351" spans="1:16" x14ac:dyDescent="0.55000000000000004">
      <c r="A5351" t="s">
        <v>89</v>
      </c>
      <c r="B5351" t="s">
        <v>9307</v>
      </c>
      <c r="C5351" t="s">
        <v>92</v>
      </c>
      <c r="D5351" t="s">
        <v>3973</v>
      </c>
      <c r="E5351" t="s">
        <v>51</v>
      </c>
      <c r="F5351" t="b">
        <v>0</v>
      </c>
      <c r="G5351" t="s">
        <v>30</v>
      </c>
      <c r="H5351" s="4">
        <v>45724.834363425929</v>
      </c>
      <c r="I5351" t="b">
        <v>0</v>
      </c>
      <c r="J5351" t="b">
        <v>0</v>
      </c>
      <c r="K5351" t="s">
        <v>24</v>
      </c>
      <c r="L5351" t="s">
        <v>36</v>
      </c>
      <c r="N5351">
        <v>45</v>
      </c>
      <c r="O5351" t="s">
        <v>74</v>
      </c>
      <c r="P5351" t="s">
        <v>9308</v>
      </c>
    </row>
    <row r="5352" spans="1:16" x14ac:dyDescent="0.55000000000000004">
      <c r="A5352" t="s">
        <v>1</v>
      </c>
      <c r="B5352" t="s">
        <v>9189</v>
      </c>
      <c r="C5352" t="s">
        <v>2073</v>
      </c>
      <c r="D5352" t="s">
        <v>3957</v>
      </c>
      <c r="E5352" t="s">
        <v>20</v>
      </c>
      <c r="F5352" t="b">
        <v>0</v>
      </c>
      <c r="G5352" t="s">
        <v>27</v>
      </c>
      <c r="H5352" s="4">
        <v>45724.834768518522</v>
      </c>
      <c r="I5352" t="b">
        <v>0</v>
      </c>
      <c r="J5352" t="b">
        <v>0</v>
      </c>
      <c r="K5352" t="s">
        <v>24</v>
      </c>
      <c r="L5352" t="s">
        <v>36</v>
      </c>
      <c r="N5352">
        <v>39.069999694824219</v>
      </c>
      <c r="O5352" t="s">
        <v>2988</v>
      </c>
      <c r="P5352" t="s">
        <v>9190</v>
      </c>
    </row>
    <row r="5353" spans="1:16" x14ac:dyDescent="0.55000000000000004">
      <c r="A5353" t="s">
        <v>28</v>
      </c>
      <c r="B5353" t="s">
        <v>9309</v>
      </c>
      <c r="C5353" t="s">
        <v>808</v>
      </c>
      <c r="D5353" t="s">
        <v>3957</v>
      </c>
      <c r="E5353" t="s">
        <v>20</v>
      </c>
      <c r="F5353" t="b">
        <v>0</v>
      </c>
      <c r="G5353" t="s">
        <v>41</v>
      </c>
      <c r="H5353" s="4">
        <v>45724.83494212963</v>
      </c>
      <c r="I5353" t="b">
        <v>0</v>
      </c>
      <c r="J5353" t="b">
        <v>0</v>
      </c>
      <c r="K5353" t="s">
        <v>24</v>
      </c>
      <c r="L5353" t="s">
        <v>36</v>
      </c>
      <c r="N5353">
        <v>78.544998168945313</v>
      </c>
      <c r="O5353" t="s">
        <v>1071</v>
      </c>
      <c r="P5353" t="s">
        <v>1150</v>
      </c>
    </row>
    <row r="5354" spans="1:16" x14ac:dyDescent="0.55000000000000004">
      <c r="A5354" t="s">
        <v>2</v>
      </c>
      <c r="B5354" t="s">
        <v>9310</v>
      </c>
      <c r="C5354" t="s">
        <v>1591</v>
      </c>
      <c r="D5354" t="s">
        <v>3957</v>
      </c>
      <c r="E5354" t="s">
        <v>20</v>
      </c>
      <c r="F5354" t="b">
        <v>0</v>
      </c>
      <c r="G5354" t="s">
        <v>27</v>
      </c>
      <c r="H5354" s="4">
        <v>45724.835416666669</v>
      </c>
      <c r="I5354" t="b">
        <v>0</v>
      </c>
      <c r="J5354" t="b">
        <v>1</v>
      </c>
      <c r="K5354" t="s">
        <v>24</v>
      </c>
      <c r="L5354" t="s">
        <v>36</v>
      </c>
      <c r="N5354">
        <v>44.159999847412109</v>
      </c>
      <c r="O5354" t="s">
        <v>8300</v>
      </c>
      <c r="P5354" t="s">
        <v>9311</v>
      </c>
    </row>
    <row r="5355" spans="1:16" x14ac:dyDescent="0.55000000000000004">
      <c r="A5355" t="s">
        <v>2</v>
      </c>
      <c r="B5355" t="s">
        <v>170</v>
      </c>
      <c r="C5355" t="s">
        <v>505</v>
      </c>
      <c r="D5355" t="s">
        <v>3957</v>
      </c>
      <c r="E5355" t="s">
        <v>20</v>
      </c>
      <c r="F5355" t="b">
        <v>0</v>
      </c>
      <c r="G5355" t="s">
        <v>27</v>
      </c>
      <c r="H5355" s="4">
        <v>45724.835428240738</v>
      </c>
      <c r="I5355" t="b">
        <v>1</v>
      </c>
      <c r="J5355" t="b">
        <v>0</v>
      </c>
      <c r="K5355" t="s">
        <v>24</v>
      </c>
      <c r="L5355" t="s">
        <v>36</v>
      </c>
      <c r="N5355">
        <v>49.084999084472663</v>
      </c>
      <c r="O5355" t="s">
        <v>9312</v>
      </c>
      <c r="P5355" t="s">
        <v>9313</v>
      </c>
    </row>
    <row r="5356" spans="1:16" x14ac:dyDescent="0.55000000000000004">
      <c r="A5356" t="s">
        <v>40</v>
      </c>
      <c r="B5356" t="s">
        <v>9314</v>
      </c>
      <c r="C5356" t="s">
        <v>9315</v>
      </c>
      <c r="D5356" t="s">
        <v>3957</v>
      </c>
      <c r="E5356" t="s">
        <v>20</v>
      </c>
      <c r="F5356" t="b">
        <v>0</v>
      </c>
      <c r="G5356" t="s">
        <v>27</v>
      </c>
      <c r="H5356" s="4">
        <v>45724.835439814808</v>
      </c>
      <c r="I5356" t="b">
        <v>0</v>
      </c>
      <c r="J5356" t="b">
        <v>1</v>
      </c>
      <c r="K5356" t="s">
        <v>24</v>
      </c>
      <c r="L5356" t="s">
        <v>36</v>
      </c>
      <c r="N5356">
        <v>45.745002746582031</v>
      </c>
      <c r="O5356" t="s">
        <v>9009</v>
      </c>
      <c r="P5356" t="s">
        <v>9316</v>
      </c>
    </row>
    <row r="5357" spans="1:16" x14ac:dyDescent="0.55000000000000004">
      <c r="A5357" t="s">
        <v>2</v>
      </c>
      <c r="B5357" t="s">
        <v>9317</v>
      </c>
      <c r="C5357" t="s">
        <v>9318</v>
      </c>
      <c r="D5357" t="s">
        <v>3957</v>
      </c>
      <c r="E5357" t="s">
        <v>20</v>
      </c>
      <c r="F5357" t="b">
        <v>0</v>
      </c>
      <c r="G5357" t="s">
        <v>27</v>
      </c>
      <c r="H5357" s="4">
        <v>45724.835462962961</v>
      </c>
      <c r="I5357" t="b">
        <v>0</v>
      </c>
      <c r="J5357" t="b">
        <v>0</v>
      </c>
      <c r="K5357" t="s">
        <v>24</v>
      </c>
      <c r="L5357" t="s">
        <v>36</v>
      </c>
      <c r="N5357">
        <v>38.215000152587891</v>
      </c>
      <c r="O5357" t="s">
        <v>9319</v>
      </c>
      <c r="P5357" t="s">
        <v>9320</v>
      </c>
    </row>
    <row r="5358" spans="1:16" x14ac:dyDescent="0.55000000000000004">
      <c r="A5358" t="s">
        <v>2</v>
      </c>
      <c r="B5358" t="s">
        <v>1285</v>
      </c>
      <c r="C5358" t="s">
        <v>2104</v>
      </c>
      <c r="D5358" t="s">
        <v>3957</v>
      </c>
      <c r="E5358" t="s">
        <v>20</v>
      </c>
      <c r="F5358" t="b">
        <v>0</v>
      </c>
      <c r="G5358" t="s">
        <v>27</v>
      </c>
      <c r="H5358" s="4">
        <v>45724.835486111107</v>
      </c>
      <c r="I5358" t="b">
        <v>0</v>
      </c>
      <c r="J5358" t="b">
        <v>0</v>
      </c>
      <c r="K5358" t="s">
        <v>24</v>
      </c>
      <c r="L5358" t="s">
        <v>36</v>
      </c>
      <c r="N5358">
        <v>36.599998474121087</v>
      </c>
      <c r="O5358" t="s">
        <v>896</v>
      </c>
      <c r="P5358" t="s">
        <v>9321</v>
      </c>
    </row>
    <row r="5359" spans="1:16" x14ac:dyDescent="0.55000000000000004">
      <c r="A5359" t="s">
        <v>40</v>
      </c>
      <c r="B5359" t="s">
        <v>9322</v>
      </c>
      <c r="C5359" t="s">
        <v>9323</v>
      </c>
      <c r="D5359" t="s">
        <v>3957</v>
      </c>
      <c r="E5359" t="s">
        <v>20</v>
      </c>
      <c r="F5359" t="b">
        <v>0</v>
      </c>
      <c r="G5359" t="s">
        <v>41</v>
      </c>
      <c r="H5359" s="4">
        <v>45724.835902777777</v>
      </c>
      <c r="I5359" t="b">
        <v>0</v>
      </c>
      <c r="J5359" t="b">
        <v>1</v>
      </c>
      <c r="K5359" t="s">
        <v>24</v>
      </c>
      <c r="L5359" t="s">
        <v>36</v>
      </c>
      <c r="N5359">
        <v>58.680000305175781</v>
      </c>
      <c r="O5359" t="s">
        <v>9324</v>
      </c>
      <c r="P5359" t="s">
        <v>9325</v>
      </c>
    </row>
    <row r="5360" spans="1:16" x14ac:dyDescent="0.55000000000000004">
      <c r="A5360" t="s">
        <v>25</v>
      </c>
      <c r="B5360" t="s">
        <v>9326</v>
      </c>
      <c r="C5360" t="s">
        <v>203</v>
      </c>
      <c r="D5360" t="s">
        <v>3957</v>
      </c>
      <c r="E5360" t="s">
        <v>20</v>
      </c>
      <c r="F5360" t="b">
        <v>0</v>
      </c>
      <c r="G5360" t="s">
        <v>23</v>
      </c>
      <c r="H5360" s="4">
        <v>45724.839409722219</v>
      </c>
      <c r="I5360" t="b">
        <v>0</v>
      </c>
      <c r="J5360" t="b">
        <v>0</v>
      </c>
      <c r="K5360" t="s">
        <v>24</v>
      </c>
      <c r="L5360" t="s">
        <v>36</v>
      </c>
      <c r="N5360">
        <v>22.694999694824219</v>
      </c>
      <c r="O5360" t="s">
        <v>2301</v>
      </c>
      <c r="P5360" t="s">
        <v>48</v>
      </c>
    </row>
    <row r="5361" spans="1:16" x14ac:dyDescent="0.55000000000000004">
      <c r="A5361" t="s">
        <v>139</v>
      </c>
      <c r="B5361" t="s">
        <v>9327</v>
      </c>
      <c r="C5361" t="s">
        <v>2765</v>
      </c>
      <c r="D5361" t="s">
        <v>3957</v>
      </c>
      <c r="E5361" t="s">
        <v>20</v>
      </c>
      <c r="F5361" t="b">
        <v>0</v>
      </c>
      <c r="G5361" t="s">
        <v>23</v>
      </c>
      <c r="H5361" s="4">
        <v>45724.839432870373</v>
      </c>
      <c r="I5361" t="b">
        <v>0</v>
      </c>
      <c r="J5361" t="b">
        <v>1</v>
      </c>
      <c r="K5361" t="s">
        <v>24</v>
      </c>
      <c r="L5361" t="s">
        <v>36</v>
      </c>
      <c r="N5361">
        <v>11.335000038146971</v>
      </c>
      <c r="O5361" t="s">
        <v>254</v>
      </c>
      <c r="P5361" t="s">
        <v>9328</v>
      </c>
    </row>
    <row r="5362" spans="1:16" x14ac:dyDescent="0.55000000000000004">
      <c r="A5362" t="s">
        <v>2</v>
      </c>
      <c r="B5362" t="s">
        <v>9329</v>
      </c>
      <c r="C5362" t="s">
        <v>39</v>
      </c>
      <c r="D5362" t="s">
        <v>3600</v>
      </c>
      <c r="E5362" t="s">
        <v>20</v>
      </c>
      <c r="F5362" t="b">
        <v>1</v>
      </c>
      <c r="G5362" t="s">
        <v>23</v>
      </c>
      <c r="H5362" s="4">
        <v>45724.839675925927</v>
      </c>
      <c r="I5362" t="b">
        <v>0</v>
      </c>
      <c r="J5362" t="b">
        <v>1</v>
      </c>
      <c r="K5362" t="s">
        <v>24</v>
      </c>
      <c r="L5362" t="s">
        <v>22</v>
      </c>
      <c r="M5362">
        <v>197730</v>
      </c>
      <c r="O5362" t="s">
        <v>759</v>
      </c>
      <c r="P5362" t="s">
        <v>6058</v>
      </c>
    </row>
    <row r="5363" spans="1:16" x14ac:dyDescent="0.55000000000000004">
      <c r="A5363" t="s">
        <v>2</v>
      </c>
      <c r="B5363" t="s">
        <v>170</v>
      </c>
      <c r="C5363" t="s">
        <v>2104</v>
      </c>
      <c r="D5363" t="s">
        <v>3957</v>
      </c>
      <c r="E5363" t="s">
        <v>20</v>
      </c>
      <c r="F5363" t="b">
        <v>0</v>
      </c>
      <c r="G5363" t="s">
        <v>23</v>
      </c>
      <c r="H5363" s="4">
        <v>45724.839803240742</v>
      </c>
      <c r="I5363" t="b">
        <v>1</v>
      </c>
      <c r="J5363" t="b">
        <v>0</v>
      </c>
      <c r="K5363" t="s">
        <v>24</v>
      </c>
      <c r="L5363" t="s">
        <v>36</v>
      </c>
      <c r="N5363">
        <v>36.599998474121087</v>
      </c>
      <c r="O5363" t="s">
        <v>896</v>
      </c>
      <c r="P5363" t="s">
        <v>9330</v>
      </c>
    </row>
    <row r="5364" spans="1:16" x14ac:dyDescent="0.55000000000000004">
      <c r="A5364" t="s">
        <v>89</v>
      </c>
      <c r="B5364" t="s">
        <v>9331</v>
      </c>
      <c r="C5364" t="s">
        <v>1291</v>
      </c>
      <c r="D5364" t="s">
        <v>3957</v>
      </c>
      <c r="E5364" t="s">
        <v>20</v>
      </c>
      <c r="F5364" t="b">
        <v>0</v>
      </c>
      <c r="G5364" t="s">
        <v>1247</v>
      </c>
      <c r="H5364" s="4">
        <v>45724.848391203697</v>
      </c>
      <c r="I5364" t="b">
        <v>0</v>
      </c>
      <c r="J5364" t="b">
        <v>0</v>
      </c>
      <c r="K5364" t="s">
        <v>1247</v>
      </c>
      <c r="L5364" t="s">
        <v>36</v>
      </c>
      <c r="N5364">
        <v>28</v>
      </c>
      <c r="O5364" t="s">
        <v>7552</v>
      </c>
      <c r="P5364" t="s">
        <v>9332</v>
      </c>
    </row>
    <row r="5365" spans="1:16" x14ac:dyDescent="0.55000000000000004">
      <c r="A5365" t="s">
        <v>25</v>
      </c>
      <c r="B5365" t="s">
        <v>9333</v>
      </c>
      <c r="C5365" t="s">
        <v>1099</v>
      </c>
      <c r="D5365" t="s">
        <v>3957</v>
      </c>
      <c r="E5365" t="s">
        <v>34</v>
      </c>
      <c r="F5365" t="b">
        <v>0</v>
      </c>
      <c r="G5365" t="s">
        <v>27</v>
      </c>
      <c r="H5365" s="4">
        <v>45724.916747685187</v>
      </c>
      <c r="I5365" t="b">
        <v>1</v>
      </c>
      <c r="J5365" t="b">
        <v>1</v>
      </c>
      <c r="K5365" t="s">
        <v>24</v>
      </c>
      <c r="L5365" t="s">
        <v>36</v>
      </c>
      <c r="N5365">
        <v>62.5</v>
      </c>
      <c r="O5365" t="s">
        <v>9238</v>
      </c>
      <c r="P5365" t="s">
        <v>9334</v>
      </c>
    </row>
    <row r="5366" spans="1:16" x14ac:dyDescent="0.55000000000000004">
      <c r="A5366" t="s">
        <v>0</v>
      </c>
      <c r="B5366" t="s">
        <v>9335</v>
      </c>
      <c r="C5366" t="s">
        <v>334</v>
      </c>
      <c r="D5366" t="s">
        <v>3957</v>
      </c>
      <c r="E5366" t="s">
        <v>34</v>
      </c>
      <c r="F5366" t="b">
        <v>0</v>
      </c>
      <c r="G5366" t="s">
        <v>27</v>
      </c>
      <c r="H5366" s="4">
        <v>45724.91678240741</v>
      </c>
      <c r="I5366" t="b">
        <v>0</v>
      </c>
      <c r="J5366" t="b">
        <v>0</v>
      </c>
      <c r="K5366" t="s">
        <v>24</v>
      </c>
      <c r="L5366" t="s">
        <v>36</v>
      </c>
      <c r="N5366">
        <v>81</v>
      </c>
      <c r="O5366" t="s">
        <v>3930</v>
      </c>
      <c r="P5366" t="s">
        <v>280</v>
      </c>
    </row>
    <row r="5367" spans="1:16" x14ac:dyDescent="0.55000000000000004">
      <c r="A5367" t="s">
        <v>0</v>
      </c>
      <c r="B5367" t="s">
        <v>731</v>
      </c>
      <c r="C5367" t="s">
        <v>617</v>
      </c>
      <c r="D5367" t="s">
        <v>3957</v>
      </c>
      <c r="E5367" t="s">
        <v>34</v>
      </c>
      <c r="F5367" t="b">
        <v>0</v>
      </c>
      <c r="G5367" t="s">
        <v>27</v>
      </c>
      <c r="H5367" s="4">
        <v>45724.916805555556</v>
      </c>
      <c r="I5367" t="b">
        <v>0</v>
      </c>
      <c r="J5367" t="b">
        <v>1</v>
      </c>
      <c r="K5367" t="s">
        <v>24</v>
      </c>
      <c r="L5367" t="s">
        <v>36</v>
      </c>
      <c r="N5367">
        <v>24.014999389648441</v>
      </c>
      <c r="O5367" t="s">
        <v>4724</v>
      </c>
      <c r="P5367" t="s">
        <v>4725</v>
      </c>
    </row>
    <row r="5368" spans="1:16" x14ac:dyDescent="0.55000000000000004">
      <c r="A5368" t="s">
        <v>25</v>
      </c>
      <c r="B5368" t="s">
        <v>9336</v>
      </c>
      <c r="C5368" t="s">
        <v>805</v>
      </c>
      <c r="D5368" t="s">
        <v>3957</v>
      </c>
      <c r="E5368" t="s">
        <v>34</v>
      </c>
      <c r="F5368" t="b">
        <v>0</v>
      </c>
      <c r="G5368" t="s">
        <v>27</v>
      </c>
      <c r="H5368" s="4">
        <v>45724.916851851849</v>
      </c>
      <c r="I5368" t="b">
        <v>0</v>
      </c>
      <c r="J5368" t="b">
        <v>0</v>
      </c>
      <c r="K5368" t="s">
        <v>24</v>
      </c>
      <c r="L5368" t="s">
        <v>36</v>
      </c>
      <c r="N5368">
        <v>26.389999389648441</v>
      </c>
      <c r="O5368" t="s">
        <v>4370</v>
      </c>
      <c r="P5368" t="s">
        <v>204</v>
      </c>
    </row>
    <row r="5369" spans="1:16" x14ac:dyDescent="0.55000000000000004">
      <c r="A5369" t="s">
        <v>0</v>
      </c>
      <c r="B5369" t="s">
        <v>1378</v>
      </c>
      <c r="C5369" t="s">
        <v>989</v>
      </c>
      <c r="D5369" t="s">
        <v>3957</v>
      </c>
      <c r="E5369" t="s">
        <v>34</v>
      </c>
      <c r="F5369" t="b">
        <v>0</v>
      </c>
      <c r="G5369" t="s">
        <v>41</v>
      </c>
      <c r="H5369" s="4">
        <v>45724.917222222219</v>
      </c>
      <c r="I5369" t="b">
        <v>1</v>
      </c>
      <c r="J5369" t="b">
        <v>0</v>
      </c>
      <c r="K5369" t="s">
        <v>24</v>
      </c>
      <c r="L5369" t="s">
        <v>36</v>
      </c>
      <c r="N5369">
        <v>24.969999313354489</v>
      </c>
      <c r="O5369" t="s">
        <v>4622</v>
      </c>
    </row>
    <row r="5370" spans="1:16" x14ac:dyDescent="0.55000000000000004">
      <c r="A5370" t="s">
        <v>25</v>
      </c>
      <c r="B5370" t="s">
        <v>9337</v>
      </c>
      <c r="C5370" t="s">
        <v>122</v>
      </c>
      <c r="D5370" t="s">
        <v>3957</v>
      </c>
      <c r="E5370" t="s">
        <v>34</v>
      </c>
      <c r="F5370" t="b">
        <v>0</v>
      </c>
      <c r="G5370" t="s">
        <v>52</v>
      </c>
      <c r="H5370" s="4">
        <v>45724.917916666673</v>
      </c>
      <c r="I5370" t="b">
        <v>0</v>
      </c>
      <c r="J5370" t="b">
        <v>0</v>
      </c>
      <c r="K5370" t="s">
        <v>24</v>
      </c>
      <c r="L5370" t="s">
        <v>36</v>
      </c>
      <c r="N5370">
        <v>60</v>
      </c>
      <c r="O5370" t="s">
        <v>5531</v>
      </c>
    </row>
    <row r="5371" spans="1:16" x14ac:dyDescent="0.55000000000000004">
      <c r="A5371" t="s">
        <v>2</v>
      </c>
      <c r="B5371" t="s">
        <v>9338</v>
      </c>
      <c r="C5371" t="s">
        <v>2556</v>
      </c>
      <c r="D5371" t="s">
        <v>3957</v>
      </c>
      <c r="E5371" t="s">
        <v>34</v>
      </c>
      <c r="F5371" t="b">
        <v>0</v>
      </c>
      <c r="G5371" t="s">
        <v>35</v>
      </c>
      <c r="H5371" s="4">
        <v>45724.919537037043</v>
      </c>
      <c r="I5371" t="b">
        <v>1</v>
      </c>
      <c r="J5371" t="b">
        <v>0</v>
      </c>
      <c r="K5371" t="s">
        <v>24</v>
      </c>
      <c r="L5371" t="s">
        <v>36</v>
      </c>
      <c r="N5371">
        <v>52.409999847412109</v>
      </c>
      <c r="O5371" t="s">
        <v>8957</v>
      </c>
      <c r="P5371" t="s">
        <v>863</v>
      </c>
    </row>
    <row r="5372" spans="1:16" x14ac:dyDescent="0.55000000000000004">
      <c r="A5372" t="s">
        <v>0</v>
      </c>
      <c r="B5372" t="s">
        <v>218</v>
      </c>
      <c r="C5372" t="s">
        <v>33</v>
      </c>
      <c r="D5372" t="s">
        <v>3828</v>
      </c>
      <c r="E5372" t="s">
        <v>51</v>
      </c>
      <c r="F5372" t="b">
        <v>0</v>
      </c>
      <c r="G5372" t="s">
        <v>35</v>
      </c>
      <c r="H5372" s="4">
        <v>45724.959085648137</v>
      </c>
      <c r="I5372" t="b">
        <v>0</v>
      </c>
      <c r="J5372" t="b">
        <v>0</v>
      </c>
      <c r="K5372" t="s">
        <v>24</v>
      </c>
      <c r="L5372" t="s">
        <v>22</v>
      </c>
      <c r="M5372">
        <v>50000</v>
      </c>
      <c r="O5372" t="s">
        <v>1024</v>
      </c>
      <c r="P5372" t="s">
        <v>1321</v>
      </c>
    </row>
    <row r="5373" spans="1:16" x14ac:dyDescent="0.55000000000000004">
      <c r="A5373" t="s">
        <v>0</v>
      </c>
      <c r="B5373" t="s">
        <v>257</v>
      </c>
      <c r="C5373" t="s">
        <v>468</v>
      </c>
      <c r="D5373" t="s">
        <v>3973</v>
      </c>
      <c r="E5373" t="s">
        <v>20</v>
      </c>
      <c r="F5373" t="b">
        <v>0</v>
      </c>
      <c r="G5373" t="s">
        <v>27</v>
      </c>
      <c r="H5373" s="4">
        <v>45725.000231481477</v>
      </c>
      <c r="I5373" t="b">
        <v>0</v>
      </c>
      <c r="J5373" t="b">
        <v>1</v>
      </c>
      <c r="K5373" t="s">
        <v>24</v>
      </c>
      <c r="L5373" t="s">
        <v>22</v>
      </c>
      <c r="M5373">
        <v>125000</v>
      </c>
      <c r="O5373" t="s">
        <v>5482</v>
      </c>
      <c r="P5373" t="s">
        <v>9339</v>
      </c>
    </row>
    <row r="5374" spans="1:16" x14ac:dyDescent="0.55000000000000004">
      <c r="A5374" t="s">
        <v>89</v>
      </c>
      <c r="B5374" t="s">
        <v>5532</v>
      </c>
      <c r="C5374" t="s">
        <v>3196</v>
      </c>
      <c r="D5374" t="s">
        <v>3973</v>
      </c>
      <c r="E5374" t="s">
        <v>51</v>
      </c>
      <c r="F5374" t="b">
        <v>0</v>
      </c>
      <c r="G5374" t="s">
        <v>41</v>
      </c>
      <c r="H5374" s="4">
        <v>45725.000462962962</v>
      </c>
      <c r="I5374" t="b">
        <v>1</v>
      </c>
      <c r="J5374" t="b">
        <v>0</v>
      </c>
      <c r="K5374" t="s">
        <v>24</v>
      </c>
      <c r="L5374" t="s">
        <v>36</v>
      </c>
      <c r="N5374">
        <v>47.5</v>
      </c>
      <c r="O5374" t="s">
        <v>806</v>
      </c>
      <c r="P5374" t="s">
        <v>5533</v>
      </c>
    </row>
    <row r="5375" spans="1:16" x14ac:dyDescent="0.55000000000000004">
      <c r="A5375" t="s">
        <v>2</v>
      </c>
      <c r="B5375" t="s">
        <v>1167</v>
      </c>
      <c r="C5375" t="s">
        <v>29</v>
      </c>
      <c r="D5375" t="s">
        <v>5535</v>
      </c>
      <c r="E5375" t="s">
        <v>20</v>
      </c>
      <c r="F5375" t="b">
        <v>0</v>
      </c>
      <c r="G5375" t="s">
        <v>27</v>
      </c>
      <c r="H5375" s="4">
        <v>45725.001157407409</v>
      </c>
      <c r="I5375" t="b">
        <v>1</v>
      </c>
      <c r="J5375" t="b">
        <v>1</v>
      </c>
      <c r="K5375" t="s">
        <v>24</v>
      </c>
      <c r="L5375" t="s">
        <v>22</v>
      </c>
      <c r="M5375">
        <v>88582</v>
      </c>
      <c r="O5375" t="s">
        <v>77</v>
      </c>
      <c r="P5375" t="s">
        <v>9340</v>
      </c>
    </row>
    <row r="5376" spans="1:16" x14ac:dyDescent="0.55000000000000004">
      <c r="A5376" t="s">
        <v>40</v>
      </c>
      <c r="B5376" t="s">
        <v>9341</v>
      </c>
      <c r="C5376" t="s">
        <v>748</v>
      </c>
      <c r="D5376" t="s">
        <v>4035</v>
      </c>
      <c r="E5376" t="s">
        <v>20</v>
      </c>
      <c r="F5376" t="b">
        <v>0</v>
      </c>
      <c r="G5376" t="s">
        <v>158</v>
      </c>
      <c r="H5376" s="4">
        <v>45725.014479166668</v>
      </c>
      <c r="I5376" t="b">
        <v>0</v>
      </c>
      <c r="J5376" t="b">
        <v>0</v>
      </c>
      <c r="K5376" t="s">
        <v>158</v>
      </c>
      <c r="L5376" t="s">
        <v>22</v>
      </c>
      <c r="M5376">
        <v>83999.5</v>
      </c>
      <c r="O5376" t="s">
        <v>2768</v>
      </c>
      <c r="P5376" t="s">
        <v>3411</v>
      </c>
    </row>
    <row r="5377" spans="1:16" x14ac:dyDescent="0.55000000000000004">
      <c r="A5377" t="s">
        <v>28</v>
      </c>
      <c r="B5377" t="s">
        <v>28</v>
      </c>
      <c r="C5377" t="s">
        <v>5242</v>
      </c>
      <c r="D5377" t="s">
        <v>5243</v>
      </c>
      <c r="E5377" t="s">
        <v>20</v>
      </c>
      <c r="F5377" t="b">
        <v>0</v>
      </c>
      <c r="G5377" t="s">
        <v>314</v>
      </c>
      <c r="H5377" s="4">
        <v>45725.023402777777</v>
      </c>
      <c r="I5377" t="b">
        <v>0</v>
      </c>
      <c r="J5377" t="b">
        <v>0</v>
      </c>
      <c r="K5377" t="s">
        <v>314</v>
      </c>
      <c r="L5377" t="s">
        <v>22</v>
      </c>
      <c r="M5377">
        <v>90000</v>
      </c>
      <c r="O5377" t="s">
        <v>6697</v>
      </c>
      <c r="P5377" t="s">
        <v>6698</v>
      </c>
    </row>
    <row r="5378" spans="1:16" x14ac:dyDescent="0.55000000000000004">
      <c r="A5378" t="s">
        <v>0</v>
      </c>
      <c r="B5378" t="s">
        <v>0</v>
      </c>
      <c r="C5378" t="s">
        <v>9342</v>
      </c>
      <c r="D5378" t="s">
        <v>7547</v>
      </c>
      <c r="E5378" t="s">
        <v>34</v>
      </c>
      <c r="F5378" t="b">
        <v>0</v>
      </c>
      <c r="G5378" t="s">
        <v>41</v>
      </c>
      <c r="H5378" s="4">
        <v>45725.042337962957</v>
      </c>
      <c r="I5378" t="b">
        <v>0</v>
      </c>
      <c r="J5378" t="b">
        <v>0</v>
      </c>
      <c r="K5378" t="s">
        <v>24</v>
      </c>
      <c r="L5378" t="s">
        <v>36</v>
      </c>
      <c r="N5378">
        <v>15</v>
      </c>
      <c r="O5378" t="s">
        <v>7548</v>
      </c>
      <c r="P5378" t="s">
        <v>61</v>
      </c>
    </row>
    <row r="5379" spans="1:16" x14ac:dyDescent="0.55000000000000004">
      <c r="A5379" t="s">
        <v>0</v>
      </c>
      <c r="B5379" t="s">
        <v>4606</v>
      </c>
      <c r="C5379" t="s">
        <v>386</v>
      </c>
      <c r="D5379" t="s">
        <v>4607</v>
      </c>
      <c r="E5379" t="s">
        <v>51</v>
      </c>
      <c r="F5379" t="b">
        <v>0</v>
      </c>
      <c r="G5379" t="s">
        <v>41</v>
      </c>
      <c r="H5379" s="4">
        <v>45725.250300925924</v>
      </c>
      <c r="I5379" t="b">
        <v>1</v>
      </c>
      <c r="J5379" t="b">
        <v>0</v>
      </c>
      <c r="K5379" t="s">
        <v>24</v>
      </c>
      <c r="L5379" t="s">
        <v>22</v>
      </c>
      <c r="M5379">
        <v>169241</v>
      </c>
      <c r="O5379" t="s">
        <v>4608</v>
      </c>
      <c r="P5379" t="s">
        <v>4609</v>
      </c>
    </row>
    <row r="5380" spans="1:16" x14ac:dyDescent="0.55000000000000004">
      <c r="A5380" t="s">
        <v>0</v>
      </c>
      <c r="B5380" t="s">
        <v>0</v>
      </c>
      <c r="C5380" t="s">
        <v>517</v>
      </c>
      <c r="D5380" t="s">
        <v>4753</v>
      </c>
      <c r="E5380" t="s">
        <v>51</v>
      </c>
      <c r="F5380" t="b">
        <v>0</v>
      </c>
      <c r="G5380" t="s">
        <v>41</v>
      </c>
      <c r="H5380" s="4">
        <v>45725.25037037037</v>
      </c>
      <c r="I5380" t="b">
        <v>0</v>
      </c>
      <c r="J5380" t="b">
        <v>1</v>
      </c>
      <c r="K5380" t="s">
        <v>24</v>
      </c>
      <c r="L5380" t="s">
        <v>36</v>
      </c>
      <c r="N5380">
        <v>47.5</v>
      </c>
      <c r="O5380" t="s">
        <v>289</v>
      </c>
      <c r="P5380" t="s">
        <v>2400</v>
      </c>
    </row>
    <row r="5381" spans="1:16" x14ac:dyDescent="0.55000000000000004">
      <c r="A5381" t="s">
        <v>0</v>
      </c>
      <c r="B5381" t="s">
        <v>9343</v>
      </c>
      <c r="C5381" t="s">
        <v>151</v>
      </c>
      <c r="D5381" t="s">
        <v>3828</v>
      </c>
      <c r="E5381" t="s">
        <v>20</v>
      </c>
      <c r="F5381" t="b">
        <v>0</v>
      </c>
      <c r="G5381" t="s">
        <v>30</v>
      </c>
      <c r="H5381" s="4">
        <v>45725.250567129631</v>
      </c>
      <c r="I5381" t="b">
        <v>0</v>
      </c>
      <c r="J5381" t="b">
        <v>1</v>
      </c>
      <c r="K5381" t="s">
        <v>24</v>
      </c>
      <c r="L5381" t="s">
        <v>36</v>
      </c>
      <c r="N5381">
        <v>43.875</v>
      </c>
      <c r="O5381" t="s">
        <v>6083</v>
      </c>
      <c r="P5381" t="s">
        <v>9344</v>
      </c>
    </row>
    <row r="5382" spans="1:16" x14ac:dyDescent="0.55000000000000004">
      <c r="A5382" t="s">
        <v>0</v>
      </c>
      <c r="B5382" t="s">
        <v>0</v>
      </c>
      <c r="C5382" t="s">
        <v>3330</v>
      </c>
      <c r="D5382" t="s">
        <v>3828</v>
      </c>
      <c r="E5382" t="s">
        <v>51</v>
      </c>
      <c r="F5382" t="b">
        <v>0</v>
      </c>
      <c r="G5382" t="s">
        <v>30</v>
      </c>
      <c r="H5382" s="4">
        <v>45725.250625000001</v>
      </c>
      <c r="I5382" t="b">
        <v>0</v>
      </c>
      <c r="J5382" t="b">
        <v>0</v>
      </c>
      <c r="K5382" t="s">
        <v>24</v>
      </c>
      <c r="L5382" t="s">
        <v>22</v>
      </c>
      <c r="M5382">
        <v>76212</v>
      </c>
      <c r="O5382" t="s">
        <v>9345</v>
      </c>
      <c r="P5382" t="s">
        <v>9346</v>
      </c>
    </row>
    <row r="5383" spans="1:16" x14ac:dyDescent="0.55000000000000004">
      <c r="A5383" t="s">
        <v>1</v>
      </c>
      <c r="B5383" t="s">
        <v>663</v>
      </c>
      <c r="C5383" t="s">
        <v>140</v>
      </c>
      <c r="D5383" t="s">
        <v>3973</v>
      </c>
      <c r="E5383" t="s">
        <v>20</v>
      </c>
      <c r="F5383" t="b">
        <v>0</v>
      </c>
      <c r="G5383" t="s">
        <v>35</v>
      </c>
      <c r="H5383" s="4">
        <v>45725.250972222217</v>
      </c>
      <c r="I5383" t="b">
        <v>0</v>
      </c>
      <c r="J5383" t="b">
        <v>1</v>
      </c>
      <c r="K5383" t="s">
        <v>24</v>
      </c>
      <c r="L5383" t="s">
        <v>22</v>
      </c>
      <c r="M5383">
        <v>124350</v>
      </c>
      <c r="O5383" t="s">
        <v>664</v>
      </c>
      <c r="P5383" t="s">
        <v>9347</v>
      </c>
    </row>
    <row r="5384" spans="1:16" x14ac:dyDescent="0.55000000000000004">
      <c r="A5384" t="s">
        <v>1</v>
      </c>
      <c r="B5384" t="s">
        <v>3439</v>
      </c>
      <c r="C5384" t="s">
        <v>82</v>
      </c>
      <c r="D5384" t="s">
        <v>3970</v>
      </c>
      <c r="E5384" t="s">
        <v>20</v>
      </c>
      <c r="F5384" t="b">
        <v>0</v>
      </c>
      <c r="G5384" t="s">
        <v>27</v>
      </c>
      <c r="H5384" s="4">
        <v>45725.251006944447</v>
      </c>
      <c r="I5384" t="b">
        <v>0</v>
      </c>
      <c r="J5384" t="b">
        <v>1</v>
      </c>
      <c r="K5384" t="s">
        <v>24</v>
      </c>
      <c r="L5384" t="s">
        <v>22</v>
      </c>
      <c r="M5384">
        <v>152000</v>
      </c>
      <c r="O5384" t="s">
        <v>65</v>
      </c>
      <c r="P5384" t="s">
        <v>723</v>
      </c>
    </row>
    <row r="5385" spans="1:16" x14ac:dyDescent="0.55000000000000004">
      <c r="A5385" t="s">
        <v>191</v>
      </c>
      <c r="B5385" t="s">
        <v>9348</v>
      </c>
      <c r="C5385" t="s">
        <v>82</v>
      </c>
      <c r="D5385" t="s">
        <v>3973</v>
      </c>
      <c r="E5385" t="s">
        <v>20</v>
      </c>
      <c r="F5385" t="b">
        <v>0</v>
      </c>
      <c r="G5385" t="s">
        <v>27</v>
      </c>
      <c r="H5385" s="4">
        <v>45725.251168981478</v>
      </c>
      <c r="I5385" t="b">
        <v>0</v>
      </c>
      <c r="J5385" t="b">
        <v>0</v>
      </c>
      <c r="K5385" t="s">
        <v>24</v>
      </c>
      <c r="L5385" t="s">
        <v>36</v>
      </c>
      <c r="N5385">
        <v>70.5</v>
      </c>
      <c r="O5385" t="s">
        <v>4344</v>
      </c>
      <c r="P5385" t="s">
        <v>9349</v>
      </c>
    </row>
    <row r="5386" spans="1:16" x14ac:dyDescent="0.55000000000000004">
      <c r="A5386" t="s">
        <v>1</v>
      </c>
      <c r="B5386" t="s">
        <v>9350</v>
      </c>
      <c r="C5386" t="s">
        <v>1521</v>
      </c>
      <c r="D5386" t="s">
        <v>3383</v>
      </c>
      <c r="E5386" t="s">
        <v>20</v>
      </c>
      <c r="F5386" t="b">
        <v>0</v>
      </c>
      <c r="G5386" t="s">
        <v>52</v>
      </c>
      <c r="H5386" s="4">
        <v>45725.251273148147</v>
      </c>
      <c r="I5386" t="b">
        <v>0</v>
      </c>
      <c r="J5386" t="b">
        <v>1</v>
      </c>
      <c r="K5386" t="s">
        <v>24</v>
      </c>
      <c r="L5386" t="s">
        <v>22</v>
      </c>
      <c r="M5386">
        <v>80000</v>
      </c>
      <c r="O5386" t="s">
        <v>1549</v>
      </c>
      <c r="P5386" t="s">
        <v>700</v>
      </c>
    </row>
    <row r="5387" spans="1:16" x14ac:dyDescent="0.55000000000000004">
      <c r="A5387" t="s">
        <v>2</v>
      </c>
      <c r="B5387" t="s">
        <v>638</v>
      </c>
      <c r="C5387" t="s">
        <v>213</v>
      </c>
      <c r="D5387" t="s">
        <v>3828</v>
      </c>
      <c r="E5387" t="s">
        <v>20</v>
      </c>
      <c r="F5387" t="b">
        <v>0</v>
      </c>
      <c r="G5387" t="s">
        <v>41</v>
      </c>
      <c r="H5387" s="4">
        <v>45725.252337962957</v>
      </c>
      <c r="I5387" t="b">
        <v>0</v>
      </c>
      <c r="J5387" t="b">
        <v>1</v>
      </c>
      <c r="K5387" t="s">
        <v>24</v>
      </c>
      <c r="L5387" t="s">
        <v>22</v>
      </c>
      <c r="M5387">
        <v>128114.578125</v>
      </c>
      <c r="O5387" t="s">
        <v>7801</v>
      </c>
      <c r="P5387" t="s">
        <v>7802</v>
      </c>
    </row>
    <row r="5388" spans="1:16" x14ac:dyDescent="0.55000000000000004">
      <c r="A5388" t="s">
        <v>2</v>
      </c>
      <c r="B5388" t="s">
        <v>9351</v>
      </c>
      <c r="C5388" t="s">
        <v>1247</v>
      </c>
      <c r="D5388" t="s">
        <v>2208</v>
      </c>
      <c r="E5388" t="s">
        <v>20</v>
      </c>
      <c r="F5388" t="b">
        <v>0</v>
      </c>
      <c r="G5388" t="s">
        <v>1247</v>
      </c>
      <c r="H5388" s="4">
        <v>45725.263842592591</v>
      </c>
      <c r="I5388" t="b">
        <v>1</v>
      </c>
      <c r="J5388" t="b">
        <v>0</v>
      </c>
      <c r="K5388" t="s">
        <v>1247</v>
      </c>
      <c r="L5388" t="s">
        <v>22</v>
      </c>
      <c r="M5388">
        <v>162500</v>
      </c>
      <c r="O5388" t="s">
        <v>9352</v>
      </c>
      <c r="P5388" t="s">
        <v>9353</v>
      </c>
    </row>
    <row r="5389" spans="1:16" x14ac:dyDescent="0.55000000000000004">
      <c r="A5389" t="s">
        <v>1</v>
      </c>
      <c r="B5389" t="s">
        <v>844</v>
      </c>
      <c r="C5389" t="s">
        <v>82</v>
      </c>
      <c r="D5389" t="s">
        <v>3828</v>
      </c>
      <c r="E5389" t="s">
        <v>20</v>
      </c>
      <c r="F5389" t="b">
        <v>0</v>
      </c>
      <c r="G5389" t="s">
        <v>27</v>
      </c>
      <c r="H5389" s="4">
        <v>45725.265682870369</v>
      </c>
      <c r="I5389" t="b">
        <v>0</v>
      </c>
      <c r="J5389" t="b">
        <v>1</v>
      </c>
      <c r="K5389" t="s">
        <v>24</v>
      </c>
      <c r="L5389" t="s">
        <v>22</v>
      </c>
      <c r="M5389">
        <v>207500</v>
      </c>
      <c r="O5389" t="s">
        <v>341</v>
      </c>
      <c r="P5389" t="s">
        <v>302</v>
      </c>
    </row>
    <row r="5390" spans="1:16" x14ac:dyDescent="0.55000000000000004">
      <c r="A5390" t="s">
        <v>1</v>
      </c>
      <c r="B5390" t="s">
        <v>9354</v>
      </c>
      <c r="C5390" t="s">
        <v>192</v>
      </c>
      <c r="D5390" t="s">
        <v>4328</v>
      </c>
      <c r="E5390" t="s">
        <v>51</v>
      </c>
      <c r="F5390" t="b">
        <v>0</v>
      </c>
      <c r="G5390" t="s">
        <v>23</v>
      </c>
      <c r="H5390" s="4">
        <v>45725.266527777778</v>
      </c>
      <c r="I5390" t="b">
        <v>0</v>
      </c>
      <c r="J5390" t="b">
        <v>0</v>
      </c>
      <c r="K5390" t="s">
        <v>24</v>
      </c>
      <c r="L5390" t="s">
        <v>36</v>
      </c>
      <c r="N5390">
        <v>60</v>
      </c>
      <c r="O5390" t="s">
        <v>2486</v>
      </c>
      <c r="P5390" t="s">
        <v>9355</v>
      </c>
    </row>
    <row r="5391" spans="1:16" x14ac:dyDescent="0.55000000000000004">
      <c r="A5391" t="s">
        <v>139</v>
      </c>
      <c r="B5391" t="s">
        <v>7989</v>
      </c>
      <c r="C5391" t="s">
        <v>39</v>
      </c>
      <c r="D5391" t="s">
        <v>3985</v>
      </c>
      <c r="E5391" t="s">
        <v>20</v>
      </c>
      <c r="F5391" t="b">
        <v>1</v>
      </c>
      <c r="G5391" t="s">
        <v>2438</v>
      </c>
      <c r="H5391" s="4">
        <v>45725.279976851853</v>
      </c>
      <c r="I5391" t="b">
        <v>1</v>
      </c>
      <c r="J5391" t="b">
        <v>0</v>
      </c>
      <c r="K5391" t="s">
        <v>2438</v>
      </c>
      <c r="L5391" t="s">
        <v>22</v>
      </c>
      <c r="M5391">
        <v>80000</v>
      </c>
      <c r="O5391" t="s">
        <v>7990</v>
      </c>
      <c r="P5391" t="s">
        <v>204</v>
      </c>
    </row>
    <row r="5392" spans="1:16" x14ac:dyDescent="0.55000000000000004">
      <c r="A5392" t="s">
        <v>139</v>
      </c>
      <c r="B5392" t="s">
        <v>9356</v>
      </c>
      <c r="C5392" t="s">
        <v>39</v>
      </c>
      <c r="D5392" t="s">
        <v>2208</v>
      </c>
      <c r="E5392" t="s">
        <v>20</v>
      </c>
      <c r="F5392" t="b">
        <v>1</v>
      </c>
      <c r="G5392" t="s">
        <v>2641</v>
      </c>
      <c r="H5392" s="4">
        <v>45725.284930555557</v>
      </c>
      <c r="I5392" t="b">
        <v>0</v>
      </c>
      <c r="J5392" t="b">
        <v>0</v>
      </c>
      <c r="K5392" t="s">
        <v>2641</v>
      </c>
      <c r="L5392" t="s">
        <v>22</v>
      </c>
      <c r="M5392">
        <v>141810.3125</v>
      </c>
      <c r="O5392" t="s">
        <v>9357</v>
      </c>
      <c r="P5392" t="s">
        <v>9358</v>
      </c>
    </row>
    <row r="5393" spans="1:16" x14ac:dyDescent="0.55000000000000004">
      <c r="A5393" t="s">
        <v>2</v>
      </c>
      <c r="B5393" t="s">
        <v>4314</v>
      </c>
      <c r="C5393" t="s">
        <v>3088</v>
      </c>
      <c r="D5393" t="s">
        <v>4003</v>
      </c>
      <c r="E5393" t="s">
        <v>20</v>
      </c>
      <c r="F5393" t="b">
        <v>0</v>
      </c>
      <c r="G5393" t="s">
        <v>2134</v>
      </c>
      <c r="H5393" s="4">
        <v>45725.285879629628</v>
      </c>
      <c r="I5393" t="b">
        <v>1</v>
      </c>
      <c r="J5393" t="b">
        <v>0</v>
      </c>
      <c r="K5393" t="s">
        <v>2134</v>
      </c>
      <c r="L5393" t="s">
        <v>22</v>
      </c>
      <c r="M5393">
        <v>410000</v>
      </c>
      <c r="O5393" t="s">
        <v>822</v>
      </c>
    </row>
    <row r="5394" spans="1:16" x14ac:dyDescent="0.55000000000000004">
      <c r="A5394" t="s">
        <v>0</v>
      </c>
      <c r="B5394" t="s">
        <v>288</v>
      </c>
      <c r="C5394" t="s">
        <v>9359</v>
      </c>
      <c r="D5394" t="s">
        <v>4084</v>
      </c>
      <c r="E5394" t="s">
        <v>20</v>
      </c>
      <c r="F5394" t="b">
        <v>0</v>
      </c>
      <c r="G5394" t="s">
        <v>27</v>
      </c>
      <c r="H5394" s="4">
        <v>45725.291921296302</v>
      </c>
      <c r="I5394" t="b">
        <v>0</v>
      </c>
      <c r="J5394" t="b">
        <v>0</v>
      </c>
      <c r="K5394" t="s">
        <v>24</v>
      </c>
      <c r="L5394" t="s">
        <v>22</v>
      </c>
      <c r="M5394">
        <v>100000</v>
      </c>
      <c r="O5394" t="s">
        <v>9360</v>
      </c>
      <c r="P5394" t="s">
        <v>3836</v>
      </c>
    </row>
    <row r="5395" spans="1:16" x14ac:dyDescent="0.55000000000000004">
      <c r="A5395" t="s">
        <v>0</v>
      </c>
      <c r="B5395" t="s">
        <v>103</v>
      </c>
      <c r="C5395" t="s">
        <v>203</v>
      </c>
      <c r="D5395" t="s">
        <v>2208</v>
      </c>
      <c r="E5395" t="s">
        <v>20</v>
      </c>
      <c r="F5395" t="b">
        <v>0</v>
      </c>
      <c r="G5395" t="s">
        <v>23</v>
      </c>
      <c r="H5395" s="4">
        <v>45725.312141203707</v>
      </c>
      <c r="I5395" t="b">
        <v>0</v>
      </c>
      <c r="J5395" t="b">
        <v>0</v>
      </c>
      <c r="K5395" t="s">
        <v>24</v>
      </c>
      <c r="L5395" t="s">
        <v>22</v>
      </c>
      <c r="M5395">
        <v>70000</v>
      </c>
      <c r="O5395" t="s">
        <v>803</v>
      </c>
      <c r="P5395" t="s">
        <v>9361</v>
      </c>
    </row>
    <row r="5396" spans="1:16" x14ac:dyDescent="0.55000000000000004">
      <c r="A5396" t="s">
        <v>139</v>
      </c>
      <c r="B5396" t="s">
        <v>9362</v>
      </c>
      <c r="C5396" t="s">
        <v>5091</v>
      </c>
      <c r="D5396" t="s">
        <v>3970</v>
      </c>
      <c r="E5396" t="s">
        <v>20</v>
      </c>
      <c r="F5396" t="b">
        <v>0</v>
      </c>
      <c r="G5396" t="s">
        <v>30</v>
      </c>
      <c r="H5396" s="4">
        <v>45725.333865740737</v>
      </c>
      <c r="I5396" t="b">
        <v>0</v>
      </c>
      <c r="J5396" t="b">
        <v>1</v>
      </c>
      <c r="K5396" t="s">
        <v>24</v>
      </c>
      <c r="L5396" t="s">
        <v>22</v>
      </c>
      <c r="M5396">
        <v>110000</v>
      </c>
      <c r="O5396" t="s">
        <v>800</v>
      </c>
      <c r="P5396" t="s">
        <v>249</v>
      </c>
    </row>
    <row r="5397" spans="1:16" x14ac:dyDescent="0.55000000000000004">
      <c r="A5397" t="s">
        <v>89</v>
      </c>
      <c r="B5397" t="s">
        <v>4516</v>
      </c>
      <c r="C5397" t="s">
        <v>71</v>
      </c>
      <c r="D5397" t="s">
        <v>3973</v>
      </c>
      <c r="E5397" t="s">
        <v>20</v>
      </c>
      <c r="F5397" t="b">
        <v>0</v>
      </c>
      <c r="G5397" t="s">
        <v>27</v>
      </c>
      <c r="H5397" s="4">
        <v>45725.334814814807</v>
      </c>
      <c r="I5397" t="b">
        <v>0</v>
      </c>
      <c r="J5397" t="b">
        <v>1</v>
      </c>
      <c r="K5397" t="s">
        <v>24</v>
      </c>
      <c r="L5397" t="s">
        <v>22</v>
      </c>
      <c r="M5397">
        <v>187625</v>
      </c>
      <c r="O5397" t="s">
        <v>1101</v>
      </c>
      <c r="P5397" t="s">
        <v>4517</v>
      </c>
    </row>
    <row r="5398" spans="1:16" x14ac:dyDescent="0.55000000000000004">
      <c r="A5398" t="s">
        <v>40</v>
      </c>
      <c r="B5398" t="s">
        <v>3193</v>
      </c>
      <c r="C5398" t="s">
        <v>1471</v>
      </c>
      <c r="D5398" t="s">
        <v>4178</v>
      </c>
      <c r="E5398" t="s">
        <v>20</v>
      </c>
      <c r="F5398" t="b">
        <v>0</v>
      </c>
      <c r="G5398" t="s">
        <v>41</v>
      </c>
      <c r="H5398" s="4">
        <v>45725.335868055547</v>
      </c>
      <c r="I5398" t="b">
        <v>0</v>
      </c>
      <c r="J5398" t="b">
        <v>1</v>
      </c>
      <c r="K5398" t="s">
        <v>24</v>
      </c>
      <c r="L5398" t="s">
        <v>22</v>
      </c>
      <c r="M5398">
        <v>241000</v>
      </c>
      <c r="O5398" t="s">
        <v>59</v>
      </c>
      <c r="P5398" t="s">
        <v>137</v>
      </c>
    </row>
    <row r="5399" spans="1:16" x14ac:dyDescent="0.55000000000000004">
      <c r="A5399" t="s">
        <v>139</v>
      </c>
      <c r="B5399" t="s">
        <v>9363</v>
      </c>
      <c r="C5399" t="s">
        <v>9364</v>
      </c>
      <c r="D5399" t="s">
        <v>9365</v>
      </c>
      <c r="E5399" t="s">
        <v>631</v>
      </c>
      <c r="F5399" t="b">
        <v>0</v>
      </c>
      <c r="G5399" t="s">
        <v>820</v>
      </c>
      <c r="H5399" s="4">
        <v>45725.341273148151</v>
      </c>
      <c r="I5399" t="b">
        <v>0</v>
      </c>
      <c r="J5399" t="b">
        <v>0</v>
      </c>
      <c r="K5399" t="s">
        <v>820</v>
      </c>
      <c r="L5399" t="s">
        <v>22</v>
      </c>
      <c r="M5399">
        <v>103000</v>
      </c>
      <c r="O5399" t="s">
        <v>341</v>
      </c>
      <c r="P5399" t="s">
        <v>9366</v>
      </c>
    </row>
    <row r="5400" spans="1:16" x14ac:dyDescent="0.55000000000000004">
      <c r="A5400" t="s">
        <v>2</v>
      </c>
      <c r="B5400" t="s">
        <v>9367</v>
      </c>
      <c r="C5400" t="s">
        <v>1828</v>
      </c>
      <c r="D5400" t="s">
        <v>3828</v>
      </c>
      <c r="E5400" t="s">
        <v>20</v>
      </c>
      <c r="F5400" t="b">
        <v>0</v>
      </c>
      <c r="G5400" t="s">
        <v>41</v>
      </c>
      <c r="H5400" s="4">
        <v>45725.37667824074</v>
      </c>
      <c r="I5400" t="b">
        <v>0</v>
      </c>
      <c r="J5400" t="b">
        <v>1</v>
      </c>
      <c r="K5400" t="s">
        <v>24</v>
      </c>
      <c r="L5400" t="s">
        <v>22</v>
      </c>
      <c r="M5400">
        <v>90750</v>
      </c>
      <c r="O5400" t="s">
        <v>3185</v>
      </c>
      <c r="P5400" t="s">
        <v>9368</v>
      </c>
    </row>
    <row r="5401" spans="1:16" x14ac:dyDescent="0.55000000000000004">
      <c r="A5401" t="s">
        <v>2</v>
      </c>
      <c r="B5401" t="s">
        <v>9369</v>
      </c>
      <c r="C5401" t="s">
        <v>179</v>
      </c>
      <c r="D5401" t="s">
        <v>4178</v>
      </c>
      <c r="E5401" t="s">
        <v>20</v>
      </c>
      <c r="F5401" t="b">
        <v>0</v>
      </c>
      <c r="G5401" t="s">
        <v>27</v>
      </c>
      <c r="H5401" s="4">
        <v>45725.377337962957</v>
      </c>
      <c r="I5401" t="b">
        <v>0</v>
      </c>
      <c r="J5401" t="b">
        <v>1</v>
      </c>
      <c r="K5401" t="s">
        <v>24</v>
      </c>
      <c r="L5401" t="s">
        <v>22</v>
      </c>
      <c r="M5401">
        <v>207000</v>
      </c>
      <c r="O5401" t="s">
        <v>59</v>
      </c>
      <c r="P5401" t="s">
        <v>137</v>
      </c>
    </row>
    <row r="5402" spans="1:16" x14ac:dyDescent="0.55000000000000004">
      <c r="A5402" t="s">
        <v>2</v>
      </c>
      <c r="B5402" t="s">
        <v>4228</v>
      </c>
      <c r="C5402" t="s">
        <v>690</v>
      </c>
      <c r="D5402" t="s">
        <v>2208</v>
      </c>
      <c r="E5402" t="s">
        <v>34</v>
      </c>
      <c r="F5402" t="b">
        <v>0</v>
      </c>
      <c r="G5402" t="s">
        <v>27</v>
      </c>
      <c r="H5402" s="4">
        <v>45725.432141203702</v>
      </c>
      <c r="I5402" t="b">
        <v>0</v>
      </c>
      <c r="J5402" t="b">
        <v>1</v>
      </c>
      <c r="K5402" t="s">
        <v>24</v>
      </c>
      <c r="L5402" t="s">
        <v>22</v>
      </c>
      <c r="M5402">
        <v>175500</v>
      </c>
      <c r="O5402" t="s">
        <v>428</v>
      </c>
      <c r="P5402" t="s">
        <v>4238</v>
      </c>
    </row>
    <row r="5403" spans="1:16" x14ac:dyDescent="0.55000000000000004">
      <c r="A5403" t="s">
        <v>0</v>
      </c>
      <c r="B5403" t="s">
        <v>0</v>
      </c>
      <c r="C5403" t="s">
        <v>1978</v>
      </c>
      <c r="D5403" t="s">
        <v>7547</v>
      </c>
      <c r="E5403" t="s">
        <v>34</v>
      </c>
      <c r="F5403" t="b">
        <v>0</v>
      </c>
      <c r="G5403" t="s">
        <v>52</v>
      </c>
      <c r="H5403" s="4">
        <v>45725.459699074083</v>
      </c>
      <c r="I5403" t="b">
        <v>0</v>
      </c>
      <c r="J5403" t="b">
        <v>0</v>
      </c>
      <c r="K5403" t="s">
        <v>24</v>
      </c>
      <c r="L5403" t="s">
        <v>36</v>
      </c>
      <c r="N5403">
        <v>15</v>
      </c>
      <c r="O5403" t="s">
        <v>7548</v>
      </c>
      <c r="P5403" t="s">
        <v>61</v>
      </c>
    </row>
    <row r="5404" spans="1:16" x14ac:dyDescent="0.55000000000000004">
      <c r="A5404" t="s">
        <v>25</v>
      </c>
      <c r="B5404" t="s">
        <v>9370</v>
      </c>
      <c r="C5404" t="s">
        <v>9371</v>
      </c>
      <c r="D5404" t="s">
        <v>3350</v>
      </c>
      <c r="E5404" t="s">
        <v>20</v>
      </c>
      <c r="F5404" t="b">
        <v>0</v>
      </c>
      <c r="G5404" t="s">
        <v>314</v>
      </c>
      <c r="H5404" s="4">
        <v>45725.483020833337</v>
      </c>
      <c r="I5404" t="b">
        <v>1</v>
      </c>
      <c r="J5404" t="b">
        <v>0</v>
      </c>
      <c r="K5404" t="s">
        <v>314</v>
      </c>
      <c r="L5404" t="s">
        <v>22</v>
      </c>
      <c r="M5404">
        <v>40000</v>
      </c>
      <c r="O5404" t="s">
        <v>3350</v>
      </c>
      <c r="P5404" t="s">
        <v>1304</v>
      </c>
    </row>
    <row r="5405" spans="1:16" x14ac:dyDescent="0.55000000000000004">
      <c r="A5405" t="s">
        <v>0</v>
      </c>
      <c r="B5405" t="s">
        <v>5525</v>
      </c>
      <c r="C5405" t="s">
        <v>851</v>
      </c>
      <c r="D5405" t="s">
        <v>4328</v>
      </c>
      <c r="E5405" t="s">
        <v>20</v>
      </c>
      <c r="F5405" t="b">
        <v>0</v>
      </c>
      <c r="G5405" t="s">
        <v>27</v>
      </c>
      <c r="H5405" s="4">
        <v>45725.500081018523</v>
      </c>
      <c r="I5405" t="b">
        <v>0</v>
      </c>
      <c r="J5405" t="b">
        <v>0</v>
      </c>
      <c r="K5405" t="s">
        <v>24</v>
      </c>
      <c r="L5405" t="s">
        <v>22</v>
      </c>
      <c r="M5405">
        <v>62500</v>
      </c>
      <c r="O5405" t="s">
        <v>5526</v>
      </c>
      <c r="P5405" t="s">
        <v>5527</v>
      </c>
    </row>
    <row r="5406" spans="1:16" x14ac:dyDescent="0.55000000000000004">
      <c r="A5406" t="s">
        <v>0</v>
      </c>
      <c r="B5406" t="s">
        <v>0</v>
      </c>
      <c r="C5406" t="s">
        <v>3934</v>
      </c>
      <c r="D5406" t="s">
        <v>7547</v>
      </c>
      <c r="E5406" t="s">
        <v>34</v>
      </c>
      <c r="F5406" t="b">
        <v>0</v>
      </c>
      <c r="G5406" t="s">
        <v>35</v>
      </c>
      <c r="H5406" s="4">
        <v>45725.500648148147</v>
      </c>
      <c r="I5406" t="b">
        <v>0</v>
      </c>
      <c r="J5406" t="b">
        <v>0</v>
      </c>
      <c r="K5406" t="s">
        <v>24</v>
      </c>
      <c r="L5406" t="s">
        <v>36</v>
      </c>
      <c r="N5406">
        <v>15</v>
      </c>
      <c r="O5406" t="s">
        <v>7548</v>
      </c>
      <c r="P5406" t="s">
        <v>61</v>
      </c>
    </row>
    <row r="5407" spans="1:16" x14ac:dyDescent="0.55000000000000004">
      <c r="A5407" t="s">
        <v>1</v>
      </c>
      <c r="B5407" t="s">
        <v>2392</v>
      </c>
      <c r="C5407" t="s">
        <v>292</v>
      </c>
      <c r="D5407" t="s">
        <v>3973</v>
      </c>
      <c r="E5407" t="s">
        <v>20</v>
      </c>
      <c r="F5407" t="b">
        <v>0</v>
      </c>
      <c r="G5407" t="s">
        <v>30</v>
      </c>
      <c r="H5407" s="4">
        <v>45725.501180555562</v>
      </c>
      <c r="I5407" t="b">
        <v>0</v>
      </c>
      <c r="J5407" t="b">
        <v>1</v>
      </c>
      <c r="K5407" t="s">
        <v>24</v>
      </c>
      <c r="L5407" t="s">
        <v>22</v>
      </c>
      <c r="M5407">
        <v>193426.5</v>
      </c>
      <c r="O5407" t="s">
        <v>5482</v>
      </c>
      <c r="P5407" t="s">
        <v>1809</v>
      </c>
    </row>
    <row r="5408" spans="1:16" x14ac:dyDescent="0.55000000000000004">
      <c r="A5408" t="s">
        <v>40</v>
      </c>
      <c r="B5408" t="s">
        <v>9372</v>
      </c>
      <c r="C5408" t="s">
        <v>2031</v>
      </c>
      <c r="D5408" t="s">
        <v>3957</v>
      </c>
      <c r="E5408" t="s">
        <v>34</v>
      </c>
      <c r="F5408" t="b">
        <v>0</v>
      </c>
      <c r="G5408" t="s">
        <v>27</v>
      </c>
      <c r="H5408" s="4">
        <v>45725.501296296286</v>
      </c>
      <c r="I5408" t="b">
        <v>0</v>
      </c>
      <c r="J5408" t="b">
        <v>1</v>
      </c>
      <c r="K5408" t="s">
        <v>24</v>
      </c>
      <c r="L5408" t="s">
        <v>36</v>
      </c>
      <c r="N5408">
        <v>54.420001983642578</v>
      </c>
      <c r="O5408" t="s">
        <v>2319</v>
      </c>
      <c r="P5408" t="s">
        <v>9373</v>
      </c>
    </row>
    <row r="5409" spans="1:16" x14ac:dyDescent="0.55000000000000004">
      <c r="A5409" t="s">
        <v>2</v>
      </c>
      <c r="B5409" t="s">
        <v>7406</v>
      </c>
      <c r="C5409" t="s">
        <v>1358</v>
      </c>
      <c r="D5409" t="s">
        <v>3973</v>
      </c>
      <c r="E5409" t="s">
        <v>20</v>
      </c>
      <c r="F5409" t="b">
        <v>0</v>
      </c>
      <c r="G5409" t="s">
        <v>41</v>
      </c>
      <c r="H5409" s="4">
        <v>45725.501400462963</v>
      </c>
      <c r="I5409" t="b">
        <v>0</v>
      </c>
      <c r="J5409" t="b">
        <v>0</v>
      </c>
      <c r="K5409" t="s">
        <v>24</v>
      </c>
      <c r="L5409" t="s">
        <v>22</v>
      </c>
      <c r="M5409">
        <v>82850</v>
      </c>
      <c r="O5409" t="s">
        <v>5482</v>
      </c>
      <c r="P5409" t="s">
        <v>3772</v>
      </c>
    </row>
    <row r="5410" spans="1:16" x14ac:dyDescent="0.55000000000000004">
      <c r="A5410" t="s">
        <v>2</v>
      </c>
      <c r="B5410" t="s">
        <v>9374</v>
      </c>
      <c r="C5410" t="s">
        <v>1050</v>
      </c>
      <c r="D5410" t="s">
        <v>3973</v>
      </c>
      <c r="E5410" t="s">
        <v>20</v>
      </c>
      <c r="F5410" t="b">
        <v>0</v>
      </c>
      <c r="G5410" t="s">
        <v>41</v>
      </c>
      <c r="H5410" s="4">
        <v>45725.502187500002</v>
      </c>
      <c r="I5410" t="b">
        <v>0</v>
      </c>
      <c r="J5410" t="b">
        <v>1</v>
      </c>
      <c r="K5410" t="s">
        <v>24</v>
      </c>
      <c r="L5410" t="s">
        <v>22</v>
      </c>
      <c r="M5410">
        <v>122900</v>
      </c>
      <c r="O5410" t="s">
        <v>5482</v>
      </c>
      <c r="P5410" t="s">
        <v>9375</v>
      </c>
    </row>
    <row r="5411" spans="1:16" x14ac:dyDescent="0.55000000000000004">
      <c r="A5411" t="s">
        <v>1</v>
      </c>
      <c r="B5411" t="s">
        <v>9376</v>
      </c>
      <c r="C5411" t="s">
        <v>1050</v>
      </c>
      <c r="D5411" t="s">
        <v>3973</v>
      </c>
      <c r="E5411" t="s">
        <v>20</v>
      </c>
      <c r="F5411" t="b">
        <v>0</v>
      </c>
      <c r="G5411" t="s">
        <v>35</v>
      </c>
      <c r="H5411" s="4">
        <v>45725.502349537041</v>
      </c>
      <c r="I5411" t="b">
        <v>0</v>
      </c>
      <c r="J5411" t="b">
        <v>1</v>
      </c>
      <c r="K5411" t="s">
        <v>24</v>
      </c>
      <c r="L5411" t="s">
        <v>36</v>
      </c>
      <c r="N5411">
        <v>73</v>
      </c>
      <c r="O5411" t="s">
        <v>5482</v>
      </c>
      <c r="P5411" t="s">
        <v>354</v>
      </c>
    </row>
    <row r="5412" spans="1:16" x14ac:dyDescent="0.55000000000000004">
      <c r="A5412" t="s">
        <v>25</v>
      </c>
      <c r="B5412" t="s">
        <v>9377</v>
      </c>
      <c r="C5412" t="s">
        <v>820</v>
      </c>
      <c r="D5412" t="s">
        <v>4035</v>
      </c>
      <c r="E5412" t="s">
        <v>20</v>
      </c>
      <c r="F5412" t="b">
        <v>0</v>
      </c>
      <c r="G5412" t="s">
        <v>820</v>
      </c>
      <c r="H5412" s="4">
        <v>45725.507175925923</v>
      </c>
      <c r="I5412" t="b">
        <v>0</v>
      </c>
      <c r="J5412" t="b">
        <v>0</v>
      </c>
      <c r="K5412" t="s">
        <v>820</v>
      </c>
      <c r="L5412" t="s">
        <v>22</v>
      </c>
      <c r="M5412">
        <v>64800</v>
      </c>
      <c r="O5412" t="s">
        <v>9378</v>
      </c>
      <c r="P5412" t="s">
        <v>9379</v>
      </c>
    </row>
    <row r="5413" spans="1:16" x14ac:dyDescent="0.55000000000000004">
      <c r="A5413" t="s">
        <v>2</v>
      </c>
      <c r="B5413" t="s">
        <v>9380</v>
      </c>
      <c r="C5413" t="s">
        <v>3318</v>
      </c>
      <c r="D5413" t="s">
        <v>3828</v>
      </c>
      <c r="E5413" t="s">
        <v>20</v>
      </c>
      <c r="F5413" t="b">
        <v>0</v>
      </c>
      <c r="G5413" t="s">
        <v>27</v>
      </c>
      <c r="H5413" s="4">
        <v>45725.543055555558</v>
      </c>
      <c r="I5413" t="b">
        <v>0</v>
      </c>
      <c r="J5413" t="b">
        <v>1</v>
      </c>
      <c r="K5413" t="s">
        <v>24</v>
      </c>
      <c r="L5413" t="s">
        <v>36</v>
      </c>
      <c r="N5413">
        <v>63.5</v>
      </c>
      <c r="O5413" t="s">
        <v>3060</v>
      </c>
      <c r="P5413" t="s">
        <v>9381</v>
      </c>
    </row>
    <row r="5414" spans="1:16" x14ac:dyDescent="0.55000000000000004">
      <c r="A5414" t="s">
        <v>2</v>
      </c>
      <c r="B5414" t="s">
        <v>2</v>
      </c>
      <c r="C5414" t="s">
        <v>87</v>
      </c>
      <c r="D5414" t="s">
        <v>131</v>
      </c>
      <c r="E5414" t="s">
        <v>20</v>
      </c>
      <c r="F5414" t="b">
        <v>0</v>
      </c>
      <c r="G5414" t="s">
        <v>41</v>
      </c>
      <c r="H5414" s="4">
        <v>45725.554652777777</v>
      </c>
      <c r="I5414" t="b">
        <v>1</v>
      </c>
      <c r="J5414" t="b">
        <v>0</v>
      </c>
      <c r="K5414" t="s">
        <v>24</v>
      </c>
      <c r="L5414" t="s">
        <v>22</v>
      </c>
      <c r="M5414">
        <v>130000</v>
      </c>
      <c r="O5414" t="s">
        <v>131</v>
      </c>
      <c r="P5414" t="s">
        <v>9382</v>
      </c>
    </row>
    <row r="5415" spans="1:16" x14ac:dyDescent="0.55000000000000004">
      <c r="A5415" t="s">
        <v>25</v>
      </c>
      <c r="B5415" t="s">
        <v>7231</v>
      </c>
      <c r="C5415" t="s">
        <v>7232</v>
      </c>
      <c r="D5415" t="s">
        <v>3973</v>
      </c>
      <c r="E5415" t="s">
        <v>51</v>
      </c>
      <c r="F5415" t="b">
        <v>0</v>
      </c>
      <c r="G5415" t="s">
        <v>30</v>
      </c>
      <c r="H5415" s="4">
        <v>45725.58421296296</v>
      </c>
      <c r="I5415" t="b">
        <v>0</v>
      </c>
      <c r="J5415" t="b">
        <v>0</v>
      </c>
      <c r="K5415" t="s">
        <v>24</v>
      </c>
      <c r="L5415" t="s">
        <v>36</v>
      </c>
      <c r="N5415">
        <v>57</v>
      </c>
      <c r="O5415" t="s">
        <v>1002</v>
      </c>
    </row>
    <row r="5416" spans="1:16" x14ac:dyDescent="0.55000000000000004">
      <c r="A5416" t="s">
        <v>40</v>
      </c>
      <c r="B5416" t="s">
        <v>9383</v>
      </c>
      <c r="C5416" t="s">
        <v>538</v>
      </c>
      <c r="D5416" t="s">
        <v>3828</v>
      </c>
      <c r="E5416" t="s">
        <v>20</v>
      </c>
      <c r="F5416" t="b">
        <v>0</v>
      </c>
      <c r="G5416" t="s">
        <v>27</v>
      </c>
      <c r="H5416" s="4">
        <v>45725.585023148153</v>
      </c>
      <c r="I5416" t="b">
        <v>0</v>
      </c>
      <c r="J5416" t="b">
        <v>1</v>
      </c>
      <c r="K5416" t="s">
        <v>24</v>
      </c>
      <c r="L5416" t="s">
        <v>22</v>
      </c>
      <c r="M5416">
        <v>163000</v>
      </c>
      <c r="O5416" t="s">
        <v>487</v>
      </c>
      <c r="P5416" t="s">
        <v>9384</v>
      </c>
    </row>
    <row r="5417" spans="1:16" x14ac:dyDescent="0.55000000000000004">
      <c r="A5417" t="s">
        <v>89</v>
      </c>
      <c r="B5417" t="s">
        <v>7027</v>
      </c>
      <c r="C5417" t="s">
        <v>82</v>
      </c>
      <c r="D5417" t="s">
        <v>3973</v>
      </c>
      <c r="E5417" t="s">
        <v>20</v>
      </c>
      <c r="F5417" t="b">
        <v>0</v>
      </c>
      <c r="G5417" t="s">
        <v>41</v>
      </c>
      <c r="H5417" s="4">
        <v>45725.585682870369</v>
      </c>
      <c r="I5417" t="b">
        <v>0</v>
      </c>
      <c r="J5417" t="b">
        <v>1</v>
      </c>
      <c r="K5417" t="s">
        <v>24</v>
      </c>
      <c r="L5417" t="s">
        <v>22</v>
      </c>
      <c r="M5417">
        <v>147500</v>
      </c>
      <c r="O5417" t="s">
        <v>7028</v>
      </c>
      <c r="P5417" t="s">
        <v>7029</v>
      </c>
    </row>
    <row r="5418" spans="1:16" x14ac:dyDescent="0.55000000000000004">
      <c r="A5418" t="s">
        <v>19</v>
      </c>
      <c r="B5418" t="s">
        <v>9385</v>
      </c>
      <c r="C5418" t="s">
        <v>140</v>
      </c>
      <c r="D5418" t="s">
        <v>3600</v>
      </c>
      <c r="E5418" t="s">
        <v>51</v>
      </c>
      <c r="F5418" t="b">
        <v>0</v>
      </c>
      <c r="G5418" t="s">
        <v>41</v>
      </c>
      <c r="H5418" s="4">
        <v>45725.596435185187</v>
      </c>
      <c r="I5418" t="b">
        <v>0</v>
      </c>
      <c r="J5418" t="b">
        <v>0</v>
      </c>
      <c r="K5418" t="s">
        <v>24</v>
      </c>
      <c r="L5418" t="s">
        <v>36</v>
      </c>
      <c r="N5418">
        <v>110</v>
      </c>
      <c r="O5418" t="s">
        <v>2569</v>
      </c>
      <c r="P5418" t="s">
        <v>2188</v>
      </c>
    </row>
    <row r="5419" spans="1:16" x14ac:dyDescent="0.55000000000000004">
      <c r="A5419" t="s">
        <v>139</v>
      </c>
      <c r="B5419" t="s">
        <v>1697</v>
      </c>
      <c r="C5419" t="s">
        <v>39</v>
      </c>
      <c r="D5419" t="s">
        <v>7658</v>
      </c>
      <c r="E5419" t="s">
        <v>20</v>
      </c>
      <c r="F5419" t="b">
        <v>1</v>
      </c>
      <c r="G5419" t="s">
        <v>625</v>
      </c>
      <c r="H5419" s="4">
        <v>45725.624872685177</v>
      </c>
      <c r="I5419" t="b">
        <v>1</v>
      </c>
      <c r="J5419" t="b">
        <v>0</v>
      </c>
      <c r="K5419" t="s">
        <v>625</v>
      </c>
      <c r="L5419" t="s">
        <v>22</v>
      </c>
      <c r="M5419">
        <v>70000</v>
      </c>
      <c r="O5419" t="s">
        <v>9386</v>
      </c>
      <c r="P5419" t="s">
        <v>9387</v>
      </c>
    </row>
    <row r="5420" spans="1:16" x14ac:dyDescent="0.55000000000000004">
      <c r="A5420" t="s">
        <v>0</v>
      </c>
      <c r="B5420" t="s">
        <v>1632</v>
      </c>
      <c r="C5420" t="s">
        <v>118</v>
      </c>
      <c r="D5420" t="s">
        <v>131</v>
      </c>
      <c r="F5420" t="b">
        <v>0</v>
      </c>
      <c r="G5420" t="s">
        <v>27</v>
      </c>
      <c r="H5420" s="4">
        <v>45725.625127314823</v>
      </c>
      <c r="I5420" t="b">
        <v>1</v>
      </c>
      <c r="J5420" t="b">
        <v>0</v>
      </c>
      <c r="K5420" t="s">
        <v>24</v>
      </c>
      <c r="L5420" t="s">
        <v>36</v>
      </c>
      <c r="N5420">
        <v>41</v>
      </c>
      <c r="O5420" t="s">
        <v>131</v>
      </c>
      <c r="P5420" t="s">
        <v>9388</v>
      </c>
    </row>
    <row r="5421" spans="1:16" x14ac:dyDescent="0.55000000000000004">
      <c r="A5421" t="s">
        <v>19</v>
      </c>
      <c r="B5421" t="s">
        <v>9389</v>
      </c>
      <c r="C5421" t="s">
        <v>3887</v>
      </c>
      <c r="D5421" t="s">
        <v>3973</v>
      </c>
      <c r="E5421" t="s">
        <v>20</v>
      </c>
      <c r="F5421" t="b">
        <v>0</v>
      </c>
      <c r="G5421" t="s">
        <v>27</v>
      </c>
      <c r="H5421" s="4">
        <v>45725.625775462962</v>
      </c>
      <c r="I5421" t="b">
        <v>0</v>
      </c>
      <c r="J5421" t="b">
        <v>1</v>
      </c>
      <c r="K5421" t="s">
        <v>24</v>
      </c>
      <c r="L5421" t="s">
        <v>22</v>
      </c>
      <c r="M5421">
        <v>152500</v>
      </c>
      <c r="O5421" t="s">
        <v>9390</v>
      </c>
      <c r="P5421" t="s">
        <v>9391</v>
      </c>
    </row>
    <row r="5422" spans="1:16" x14ac:dyDescent="0.55000000000000004">
      <c r="A5422" t="s">
        <v>40</v>
      </c>
      <c r="B5422" t="s">
        <v>9392</v>
      </c>
      <c r="C5422" t="s">
        <v>1118</v>
      </c>
      <c r="D5422" t="s">
        <v>3973</v>
      </c>
      <c r="E5422" t="s">
        <v>20</v>
      </c>
      <c r="F5422" t="b">
        <v>0</v>
      </c>
      <c r="G5422" t="s">
        <v>27</v>
      </c>
      <c r="H5422" s="4">
        <v>45725.627222222232</v>
      </c>
      <c r="I5422" t="b">
        <v>0</v>
      </c>
      <c r="J5422" t="b">
        <v>1</v>
      </c>
      <c r="K5422" t="s">
        <v>24</v>
      </c>
      <c r="L5422" t="s">
        <v>22</v>
      </c>
      <c r="M5422">
        <v>135000</v>
      </c>
      <c r="O5422" t="s">
        <v>1784</v>
      </c>
      <c r="P5422" t="s">
        <v>2489</v>
      </c>
    </row>
    <row r="5423" spans="1:16" x14ac:dyDescent="0.55000000000000004">
      <c r="A5423" t="s">
        <v>2</v>
      </c>
      <c r="B5423" t="s">
        <v>2</v>
      </c>
      <c r="C5423" t="s">
        <v>9393</v>
      </c>
      <c r="D5423" t="s">
        <v>3973</v>
      </c>
      <c r="E5423" t="s">
        <v>20</v>
      </c>
      <c r="F5423" t="b">
        <v>0</v>
      </c>
      <c r="G5423" t="s">
        <v>52</v>
      </c>
      <c r="H5423" s="4">
        <v>45725.629131944443</v>
      </c>
      <c r="I5423" t="b">
        <v>0</v>
      </c>
      <c r="J5423" t="b">
        <v>1</v>
      </c>
      <c r="K5423" t="s">
        <v>24</v>
      </c>
      <c r="L5423" t="s">
        <v>22</v>
      </c>
      <c r="M5423">
        <v>187153</v>
      </c>
      <c r="O5423" t="s">
        <v>5482</v>
      </c>
      <c r="P5423" t="s">
        <v>3226</v>
      </c>
    </row>
    <row r="5424" spans="1:16" x14ac:dyDescent="0.55000000000000004">
      <c r="A5424" t="s">
        <v>2</v>
      </c>
      <c r="B5424" t="s">
        <v>4908</v>
      </c>
      <c r="C5424" t="s">
        <v>475</v>
      </c>
      <c r="D5424" t="s">
        <v>3973</v>
      </c>
      <c r="E5424" t="s">
        <v>20</v>
      </c>
      <c r="F5424" t="b">
        <v>0</v>
      </c>
      <c r="G5424" t="s">
        <v>27</v>
      </c>
      <c r="H5424" s="4">
        <v>45725.641516203701</v>
      </c>
      <c r="I5424" t="b">
        <v>0</v>
      </c>
      <c r="J5424" t="b">
        <v>0</v>
      </c>
      <c r="K5424" t="s">
        <v>24</v>
      </c>
      <c r="L5424" t="s">
        <v>22</v>
      </c>
      <c r="M5424">
        <v>130000</v>
      </c>
      <c r="O5424" t="s">
        <v>2925</v>
      </c>
    </row>
    <row r="5425" spans="1:16" x14ac:dyDescent="0.55000000000000004">
      <c r="A5425" t="s">
        <v>1</v>
      </c>
      <c r="B5425" t="s">
        <v>9394</v>
      </c>
      <c r="C5425" t="s">
        <v>371</v>
      </c>
      <c r="D5425" t="s">
        <v>2208</v>
      </c>
      <c r="E5425" t="s">
        <v>20</v>
      </c>
      <c r="F5425" t="b">
        <v>0</v>
      </c>
      <c r="G5425" t="s">
        <v>27</v>
      </c>
      <c r="H5425" s="4">
        <v>45725.643113425933</v>
      </c>
      <c r="I5425" t="b">
        <v>0</v>
      </c>
      <c r="J5425" t="b">
        <v>0</v>
      </c>
      <c r="K5425" t="s">
        <v>24</v>
      </c>
      <c r="L5425" t="s">
        <v>22</v>
      </c>
      <c r="M5425">
        <v>95000</v>
      </c>
      <c r="O5425" t="s">
        <v>5491</v>
      </c>
      <c r="P5425" t="s">
        <v>9395</v>
      </c>
    </row>
    <row r="5426" spans="1:16" x14ac:dyDescent="0.55000000000000004">
      <c r="A5426" t="s">
        <v>0</v>
      </c>
      <c r="B5426" t="s">
        <v>8786</v>
      </c>
      <c r="C5426" t="s">
        <v>1099</v>
      </c>
      <c r="D5426" t="s">
        <v>3600</v>
      </c>
      <c r="E5426" t="s">
        <v>51</v>
      </c>
      <c r="F5426" t="b">
        <v>0</v>
      </c>
      <c r="G5426" t="s">
        <v>27</v>
      </c>
      <c r="H5426" s="4">
        <v>45725.666724537034</v>
      </c>
      <c r="I5426" t="b">
        <v>1</v>
      </c>
      <c r="J5426" t="b">
        <v>0</v>
      </c>
      <c r="K5426" t="s">
        <v>24</v>
      </c>
      <c r="L5426" t="s">
        <v>36</v>
      </c>
      <c r="N5426">
        <v>60</v>
      </c>
      <c r="O5426" t="s">
        <v>8787</v>
      </c>
      <c r="P5426" t="s">
        <v>119</v>
      </c>
    </row>
    <row r="5427" spans="1:16" x14ac:dyDescent="0.55000000000000004">
      <c r="A5427" t="s">
        <v>1</v>
      </c>
      <c r="B5427" t="s">
        <v>9017</v>
      </c>
      <c r="C5427" t="s">
        <v>160</v>
      </c>
      <c r="D5427" t="s">
        <v>3828</v>
      </c>
      <c r="E5427" t="s">
        <v>20</v>
      </c>
      <c r="F5427" t="b">
        <v>0</v>
      </c>
      <c r="G5427" t="s">
        <v>52</v>
      </c>
      <c r="H5427" s="4">
        <v>45725.668865740743</v>
      </c>
      <c r="I5427" t="b">
        <v>0</v>
      </c>
      <c r="J5427" t="b">
        <v>1</v>
      </c>
      <c r="K5427" t="s">
        <v>24</v>
      </c>
      <c r="L5427" t="s">
        <v>22</v>
      </c>
      <c r="M5427">
        <v>220500</v>
      </c>
      <c r="O5427" t="s">
        <v>3939</v>
      </c>
    </row>
    <row r="5428" spans="1:16" x14ac:dyDescent="0.55000000000000004">
      <c r="A5428" t="s">
        <v>2</v>
      </c>
      <c r="B5428" t="s">
        <v>7237</v>
      </c>
      <c r="C5428" t="s">
        <v>2360</v>
      </c>
      <c r="D5428" t="s">
        <v>7238</v>
      </c>
      <c r="E5428" t="s">
        <v>20</v>
      </c>
      <c r="F5428" t="b">
        <v>0</v>
      </c>
      <c r="G5428" t="s">
        <v>1740</v>
      </c>
      <c r="H5428" s="4">
        <v>45725.685069444437</v>
      </c>
      <c r="I5428" t="b">
        <v>0</v>
      </c>
      <c r="J5428" t="b">
        <v>0</v>
      </c>
      <c r="K5428" t="s">
        <v>1740</v>
      </c>
      <c r="L5428" t="s">
        <v>22</v>
      </c>
      <c r="M5428">
        <v>28000</v>
      </c>
      <c r="O5428" t="s">
        <v>7239</v>
      </c>
    </row>
    <row r="5429" spans="1:16" x14ac:dyDescent="0.55000000000000004">
      <c r="A5429" t="s">
        <v>0</v>
      </c>
      <c r="B5429" t="s">
        <v>9396</v>
      </c>
      <c r="C5429" t="s">
        <v>443</v>
      </c>
      <c r="D5429" t="s">
        <v>3600</v>
      </c>
      <c r="E5429" t="s">
        <v>20</v>
      </c>
      <c r="F5429" t="b">
        <v>0</v>
      </c>
      <c r="G5429" t="s">
        <v>27</v>
      </c>
      <c r="H5429" s="4">
        <v>45725.708368055559</v>
      </c>
      <c r="I5429" t="b">
        <v>0</v>
      </c>
      <c r="J5429" t="b">
        <v>0</v>
      </c>
      <c r="K5429" t="s">
        <v>24</v>
      </c>
      <c r="L5429" t="s">
        <v>22</v>
      </c>
      <c r="M5429">
        <v>107500</v>
      </c>
      <c r="O5429" t="s">
        <v>9397</v>
      </c>
      <c r="P5429" t="s">
        <v>9398</v>
      </c>
    </row>
    <row r="5430" spans="1:16" x14ac:dyDescent="0.55000000000000004">
      <c r="A5430" t="s">
        <v>0</v>
      </c>
      <c r="B5430" t="s">
        <v>0</v>
      </c>
      <c r="C5430" t="s">
        <v>621</v>
      </c>
      <c r="D5430" t="s">
        <v>3973</v>
      </c>
      <c r="E5430" t="s">
        <v>51</v>
      </c>
      <c r="F5430" t="b">
        <v>0</v>
      </c>
      <c r="G5430" t="s">
        <v>52</v>
      </c>
      <c r="H5430" s="4">
        <v>45725.709050925929</v>
      </c>
      <c r="I5430" t="b">
        <v>1</v>
      </c>
      <c r="J5430" t="b">
        <v>0</v>
      </c>
      <c r="K5430" t="s">
        <v>24</v>
      </c>
      <c r="L5430" t="s">
        <v>36</v>
      </c>
      <c r="N5430">
        <v>22.5</v>
      </c>
      <c r="O5430" t="s">
        <v>1783</v>
      </c>
    </row>
    <row r="5431" spans="1:16" x14ac:dyDescent="0.55000000000000004">
      <c r="A5431" t="s">
        <v>1</v>
      </c>
      <c r="B5431" t="s">
        <v>779</v>
      </c>
      <c r="C5431" t="s">
        <v>64</v>
      </c>
      <c r="D5431" t="s">
        <v>3973</v>
      </c>
      <c r="E5431" t="s">
        <v>631</v>
      </c>
      <c r="F5431" t="b">
        <v>0</v>
      </c>
      <c r="G5431" t="s">
        <v>52</v>
      </c>
      <c r="H5431" s="4">
        <v>45725.710057870368</v>
      </c>
      <c r="I5431" t="b">
        <v>0</v>
      </c>
      <c r="J5431" t="b">
        <v>0</v>
      </c>
      <c r="K5431" t="s">
        <v>24</v>
      </c>
      <c r="L5431" t="s">
        <v>36</v>
      </c>
      <c r="N5431">
        <v>20</v>
      </c>
      <c r="O5431" t="s">
        <v>3888</v>
      </c>
      <c r="P5431" t="s">
        <v>149</v>
      </c>
    </row>
    <row r="5432" spans="1:16" x14ac:dyDescent="0.55000000000000004">
      <c r="A5432" t="s">
        <v>2</v>
      </c>
      <c r="B5432" t="s">
        <v>9399</v>
      </c>
      <c r="C5432" t="s">
        <v>172</v>
      </c>
      <c r="D5432" t="s">
        <v>3973</v>
      </c>
      <c r="E5432" t="s">
        <v>20</v>
      </c>
      <c r="F5432" t="b">
        <v>0</v>
      </c>
      <c r="G5432" t="s">
        <v>27</v>
      </c>
      <c r="H5432" s="4">
        <v>45725.710231481477</v>
      </c>
      <c r="I5432" t="b">
        <v>0</v>
      </c>
      <c r="J5432" t="b">
        <v>1</v>
      </c>
      <c r="K5432" t="s">
        <v>24</v>
      </c>
      <c r="L5432" t="s">
        <v>22</v>
      </c>
      <c r="M5432">
        <v>162500</v>
      </c>
      <c r="O5432" t="s">
        <v>1172</v>
      </c>
      <c r="P5432" t="s">
        <v>9400</v>
      </c>
    </row>
    <row r="5433" spans="1:16" x14ac:dyDescent="0.55000000000000004">
      <c r="A5433" t="s">
        <v>2</v>
      </c>
      <c r="B5433" t="s">
        <v>9401</v>
      </c>
      <c r="C5433" t="s">
        <v>633</v>
      </c>
      <c r="D5433" t="s">
        <v>2208</v>
      </c>
      <c r="E5433" t="s">
        <v>20</v>
      </c>
      <c r="F5433" t="b">
        <v>0</v>
      </c>
      <c r="G5433" t="s">
        <v>27</v>
      </c>
      <c r="H5433" s="4">
        <v>45725.710277777784</v>
      </c>
      <c r="I5433" t="b">
        <v>0</v>
      </c>
      <c r="J5433" t="b">
        <v>1</v>
      </c>
      <c r="K5433" t="s">
        <v>24</v>
      </c>
      <c r="L5433" t="s">
        <v>22</v>
      </c>
      <c r="M5433">
        <v>135000</v>
      </c>
      <c r="O5433" t="s">
        <v>3506</v>
      </c>
      <c r="P5433" t="s">
        <v>9402</v>
      </c>
    </row>
    <row r="5434" spans="1:16" x14ac:dyDescent="0.55000000000000004">
      <c r="A5434" t="s">
        <v>2</v>
      </c>
      <c r="B5434" t="s">
        <v>2</v>
      </c>
      <c r="C5434" t="s">
        <v>39</v>
      </c>
      <c r="D5434" t="s">
        <v>3985</v>
      </c>
      <c r="E5434" t="s">
        <v>20</v>
      </c>
      <c r="F5434" t="b">
        <v>1</v>
      </c>
      <c r="G5434" t="s">
        <v>3446</v>
      </c>
      <c r="H5434" s="4">
        <v>45725.710682870369</v>
      </c>
      <c r="I5434" t="b">
        <v>0</v>
      </c>
      <c r="J5434" t="b">
        <v>0</v>
      </c>
      <c r="K5434" t="s">
        <v>3446</v>
      </c>
      <c r="L5434" t="s">
        <v>22</v>
      </c>
      <c r="M5434">
        <v>37500</v>
      </c>
      <c r="O5434" t="s">
        <v>7650</v>
      </c>
      <c r="P5434" t="s">
        <v>7651</v>
      </c>
    </row>
    <row r="5435" spans="1:16" x14ac:dyDescent="0.55000000000000004">
      <c r="A5435" t="s">
        <v>2</v>
      </c>
      <c r="B5435" t="s">
        <v>9403</v>
      </c>
      <c r="C5435" t="s">
        <v>9404</v>
      </c>
      <c r="D5435" t="s">
        <v>4084</v>
      </c>
      <c r="E5435" t="s">
        <v>20</v>
      </c>
      <c r="F5435" t="b">
        <v>0</v>
      </c>
      <c r="G5435" t="s">
        <v>158</v>
      </c>
      <c r="H5435" s="4">
        <v>45725.712916666656</v>
      </c>
      <c r="I5435" t="b">
        <v>0</v>
      </c>
      <c r="J5435" t="b">
        <v>0</v>
      </c>
      <c r="K5435" t="s">
        <v>158</v>
      </c>
      <c r="L5435" t="s">
        <v>22</v>
      </c>
      <c r="M5435">
        <v>110000</v>
      </c>
      <c r="O5435" t="s">
        <v>9405</v>
      </c>
      <c r="P5435" t="s">
        <v>1244</v>
      </c>
    </row>
    <row r="5436" spans="1:16" x14ac:dyDescent="0.55000000000000004">
      <c r="A5436" t="s">
        <v>2</v>
      </c>
      <c r="B5436" t="s">
        <v>9406</v>
      </c>
      <c r="C5436" t="s">
        <v>4208</v>
      </c>
      <c r="D5436" t="s">
        <v>3828</v>
      </c>
      <c r="E5436" t="s">
        <v>219</v>
      </c>
      <c r="F5436" t="b">
        <v>0</v>
      </c>
      <c r="G5436" t="s">
        <v>1247</v>
      </c>
      <c r="H5436" s="4">
        <v>45725.738020833327</v>
      </c>
      <c r="I5436" t="b">
        <v>0</v>
      </c>
      <c r="J5436" t="b">
        <v>0</v>
      </c>
      <c r="K5436" t="s">
        <v>1247</v>
      </c>
      <c r="L5436" t="s">
        <v>36</v>
      </c>
      <c r="N5436">
        <v>32.5</v>
      </c>
      <c r="O5436" t="s">
        <v>9407</v>
      </c>
    </row>
    <row r="5437" spans="1:16" x14ac:dyDescent="0.55000000000000004">
      <c r="A5437" t="s">
        <v>2</v>
      </c>
      <c r="B5437" t="s">
        <v>9408</v>
      </c>
      <c r="C5437" t="s">
        <v>122</v>
      </c>
      <c r="D5437" t="s">
        <v>3600</v>
      </c>
      <c r="E5437" t="s">
        <v>20</v>
      </c>
      <c r="F5437" t="b">
        <v>0</v>
      </c>
      <c r="G5437" t="s">
        <v>27</v>
      </c>
      <c r="H5437" s="4">
        <v>45725.752106481479</v>
      </c>
      <c r="I5437" t="b">
        <v>1</v>
      </c>
      <c r="J5437" t="b">
        <v>0</v>
      </c>
      <c r="K5437" t="s">
        <v>24</v>
      </c>
      <c r="L5437" t="s">
        <v>22</v>
      </c>
      <c r="M5437">
        <v>95000</v>
      </c>
      <c r="O5437" t="s">
        <v>9409</v>
      </c>
      <c r="P5437" t="s">
        <v>48</v>
      </c>
    </row>
    <row r="5438" spans="1:16" x14ac:dyDescent="0.55000000000000004">
      <c r="A5438" t="s">
        <v>2</v>
      </c>
      <c r="B5438" t="s">
        <v>8530</v>
      </c>
      <c r="C5438" t="s">
        <v>26</v>
      </c>
      <c r="D5438" t="s">
        <v>3957</v>
      </c>
      <c r="E5438" t="s">
        <v>20</v>
      </c>
      <c r="F5438" t="b">
        <v>0</v>
      </c>
      <c r="G5438" t="s">
        <v>23</v>
      </c>
      <c r="H5438" s="4">
        <v>45725.768310185187</v>
      </c>
      <c r="I5438" t="b">
        <v>0</v>
      </c>
      <c r="J5438" t="b">
        <v>1</v>
      </c>
      <c r="K5438" t="s">
        <v>24</v>
      </c>
      <c r="L5438" t="s">
        <v>36</v>
      </c>
      <c r="N5438">
        <v>61.159996032714837</v>
      </c>
      <c r="O5438" t="s">
        <v>8531</v>
      </c>
      <c r="P5438" t="s">
        <v>8532</v>
      </c>
    </row>
    <row r="5439" spans="1:16" x14ac:dyDescent="0.55000000000000004">
      <c r="A5439" t="s">
        <v>0</v>
      </c>
      <c r="B5439" t="s">
        <v>9410</v>
      </c>
      <c r="C5439" t="s">
        <v>329</v>
      </c>
      <c r="D5439" t="s">
        <v>3973</v>
      </c>
      <c r="E5439" t="s">
        <v>51</v>
      </c>
      <c r="F5439" t="b">
        <v>0</v>
      </c>
      <c r="G5439" t="s">
        <v>27</v>
      </c>
      <c r="H5439" s="4">
        <v>45725.791932870372</v>
      </c>
      <c r="I5439" t="b">
        <v>0</v>
      </c>
      <c r="J5439" t="b">
        <v>0</v>
      </c>
      <c r="K5439" t="s">
        <v>24</v>
      </c>
      <c r="L5439" t="s">
        <v>36</v>
      </c>
      <c r="N5439">
        <v>80</v>
      </c>
      <c r="O5439" t="s">
        <v>9411</v>
      </c>
    </row>
    <row r="5440" spans="1:16" x14ac:dyDescent="0.55000000000000004">
      <c r="A5440" t="s">
        <v>0</v>
      </c>
      <c r="B5440" t="s">
        <v>1246</v>
      </c>
      <c r="C5440" t="s">
        <v>768</v>
      </c>
      <c r="D5440" t="s">
        <v>4084</v>
      </c>
      <c r="F5440" t="b">
        <v>0</v>
      </c>
      <c r="G5440" t="s">
        <v>27</v>
      </c>
      <c r="H5440" s="4">
        <v>45725.792013888888</v>
      </c>
      <c r="I5440" t="b">
        <v>0</v>
      </c>
      <c r="J5440" t="b">
        <v>0</v>
      </c>
      <c r="K5440" t="s">
        <v>24</v>
      </c>
      <c r="L5440" t="s">
        <v>22</v>
      </c>
      <c r="M5440">
        <v>93176</v>
      </c>
      <c r="O5440" t="s">
        <v>9412</v>
      </c>
    </row>
    <row r="5441" spans="1:16" x14ac:dyDescent="0.55000000000000004">
      <c r="A5441" t="s">
        <v>2</v>
      </c>
      <c r="B5441" t="s">
        <v>9413</v>
      </c>
      <c r="C5441" t="s">
        <v>1025</v>
      </c>
      <c r="D5441" t="s">
        <v>3600</v>
      </c>
      <c r="E5441" t="s">
        <v>51</v>
      </c>
      <c r="F5441" t="b">
        <v>0</v>
      </c>
      <c r="G5441" t="s">
        <v>35</v>
      </c>
      <c r="H5441" s="4">
        <v>45725.793356481481</v>
      </c>
      <c r="I5441" t="b">
        <v>1</v>
      </c>
      <c r="J5441" t="b">
        <v>0</v>
      </c>
      <c r="K5441" t="s">
        <v>24</v>
      </c>
      <c r="L5441" t="s">
        <v>36</v>
      </c>
      <c r="N5441">
        <v>65</v>
      </c>
      <c r="O5441" t="s">
        <v>9414</v>
      </c>
      <c r="P5441" t="s">
        <v>2177</v>
      </c>
    </row>
    <row r="5442" spans="1:16" x14ac:dyDescent="0.55000000000000004">
      <c r="A5442" t="s">
        <v>0</v>
      </c>
      <c r="B5442" t="s">
        <v>8056</v>
      </c>
      <c r="C5442" t="s">
        <v>696</v>
      </c>
      <c r="D5442" t="s">
        <v>3973</v>
      </c>
      <c r="E5442" t="s">
        <v>51</v>
      </c>
      <c r="F5442" t="b">
        <v>0</v>
      </c>
      <c r="G5442" t="s">
        <v>30</v>
      </c>
      <c r="H5442" s="4">
        <v>45725.793506944443</v>
      </c>
      <c r="I5442" t="b">
        <v>0</v>
      </c>
      <c r="J5442" t="b">
        <v>0</v>
      </c>
      <c r="K5442" t="s">
        <v>24</v>
      </c>
      <c r="L5442" t="s">
        <v>36</v>
      </c>
      <c r="N5442">
        <v>47.5</v>
      </c>
      <c r="O5442" t="s">
        <v>1137</v>
      </c>
      <c r="P5442" t="s">
        <v>709</v>
      </c>
    </row>
    <row r="5443" spans="1:16" x14ac:dyDescent="0.55000000000000004">
      <c r="A5443" t="s">
        <v>2</v>
      </c>
      <c r="B5443" t="s">
        <v>9415</v>
      </c>
      <c r="C5443" t="s">
        <v>9416</v>
      </c>
      <c r="D5443" t="s">
        <v>3973</v>
      </c>
      <c r="E5443" t="s">
        <v>20</v>
      </c>
      <c r="F5443" t="b">
        <v>0</v>
      </c>
      <c r="G5443" t="s">
        <v>27</v>
      </c>
      <c r="H5443" s="4">
        <v>45725.793703703697</v>
      </c>
      <c r="I5443" t="b">
        <v>0</v>
      </c>
      <c r="J5443" t="b">
        <v>1</v>
      </c>
      <c r="K5443" t="s">
        <v>24</v>
      </c>
      <c r="L5443" t="s">
        <v>22</v>
      </c>
      <c r="M5443">
        <v>119000</v>
      </c>
      <c r="O5443" t="s">
        <v>734</v>
      </c>
      <c r="P5443" t="s">
        <v>9417</v>
      </c>
    </row>
    <row r="5444" spans="1:16" x14ac:dyDescent="0.55000000000000004">
      <c r="A5444" t="s">
        <v>89</v>
      </c>
      <c r="B5444" t="s">
        <v>6660</v>
      </c>
      <c r="C5444" t="s">
        <v>44</v>
      </c>
      <c r="D5444" t="s">
        <v>3973</v>
      </c>
      <c r="E5444" t="s">
        <v>20</v>
      </c>
      <c r="F5444" t="b">
        <v>0</v>
      </c>
      <c r="G5444" t="s">
        <v>27</v>
      </c>
      <c r="H5444" s="4">
        <v>45725.795057870368</v>
      </c>
      <c r="I5444" t="b">
        <v>1</v>
      </c>
      <c r="J5444" t="b">
        <v>1</v>
      </c>
      <c r="K5444" t="s">
        <v>24</v>
      </c>
      <c r="L5444" t="s">
        <v>22</v>
      </c>
      <c r="M5444">
        <v>185000</v>
      </c>
      <c r="O5444" t="s">
        <v>2815</v>
      </c>
      <c r="P5444" t="s">
        <v>6661</v>
      </c>
    </row>
    <row r="5445" spans="1:16" x14ac:dyDescent="0.55000000000000004">
      <c r="A5445" t="s">
        <v>0</v>
      </c>
      <c r="B5445" t="s">
        <v>9418</v>
      </c>
      <c r="C5445" t="s">
        <v>316</v>
      </c>
      <c r="D5445" t="s">
        <v>3957</v>
      </c>
      <c r="E5445" t="s">
        <v>20</v>
      </c>
      <c r="F5445" t="b">
        <v>0</v>
      </c>
      <c r="G5445" t="s">
        <v>35</v>
      </c>
      <c r="H5445" s="4">
        <v>45725.833819444437</v>
      </c>
      <c r="I5445" t="b">
        <v>0</v>
      </c>
      <c r="J5445" t="b">
        <v>1</v>
      </c>
      <c r="K5445" t="s">
        <v>24</v>
      </c>
      <c r="L5445" t="s">
        <v>36</v>
      </c>
      <c r="N5445">
        <v>16.510000228881839</v>
      </c>
      <c r="O5445" t="s">
        <v>759</v>
      </c>
      <c r="P5445" t="s">
        <v>9419</v>
      </c>
    </row>
    <row r="5446" spans="1:16" x14ac:dyDescent="0.55000000000000004">
      <c r="A5446" t="s">
        <v>0</v>
      </c>
      <c r="B5446" t="s">
        <v>9175</v>
      </c>
      <c r="C5446" t="s">
        <v>292</v>
      </c>
      <c r="D5446" t="s">
        <v>3957</v>
      </c>
      <c r="E5446" t="s">
        <v>20</v>
      </c>
      <c r="F5446" t="b">
        <v>0</v>
      </c>
      <c r="G5446" t="s">
        <v>30</v>
      </c>
      <c r="H5446" s="4">
        <v>45725.834236111114</v>
      </c>
      <c r="I5446" t="b">
        <v>0</v>
      </c>
      <c r="J5446" t="b">
        <v>1</v>
      </c>
      <c r="K5446" t="s">
        <v>24</v>
      </c>
      <c r="L5446" t="s">
        <v>36</v>
      </c>
      <c r="N5446">
        <v>22.694999694824219</v>
      </c>
      <c r="O5446" t="s">
        <v>9176</v>
      </c>
      <c r="P5446" t="s">
        <v>1303</v>
      </c>
    </row>
    <row r="5447" spans="1:16" x14ac:dyDescent="0.55000000000000004">
      <c r="A5447" t="s">
        <v>139</v>
      </c>
      <c r="B5447" t="s">
        <v>1634</v>
      </c>
      <c r="C5447" t="s">
        <v>945</v>
      </c>
      <c r="D5447" t="s">
        <v>3973</v>
      </c>
      <c r="E5447" t="s">
        <v>20</v>
      </c>
      <c r="F5447" t="b">
        <v>0</v>
      </c>
      <c r="G5447" t="s">
        <v>30</v>
      </c>
      <c r="H5447" s="4">
        <v>45725.83425925926</v>
      </c>
      <c r="I5447" t="b">
        <v>0</v>
      </c>
      <c r="J5447" t="b">
        <v>0</v>
      </c>
      <c r="K5447" t="s">
        <v>24</v>
      </c>
      <c r="L5447" t="s">
        <v>22</v>
      </c>
      <c r="M5447">
        <v>67884</v>
      </c>
      <c r="O5447" t="s">
        <v>3090</v>
      </c>
    </row>
    <row r="5448" spans="1:16" x14ac:dyDescent="0.55000000000000004">
      <c r="A5448" t="s">
        <v>2</v>
      </c>
      <c r="B5448" t="s">
        <v>2617</v>
      </c>
      <c r="C5448" t="s">
        <v>151</v>
      </c>
      <c r="D5448" t="s">
        <v>3973</v>
      </c>
      <c r="E5448" t="s">
        <v>20</v>
      </c>
      <c r="F5448" t="b">
        <v>0</v>
      </c>
      <c r="G5448" t="s">
        <v>30</v>
      </c>
      <c r="H5448" s="4">
        <v>45725.835636574076</v>
      </c>
      <c r="I5448" t="b">
        <v>0</v>
      </c>
      <c r="J5448" t="b">
        <v>1</v>
      </c>
      <c r="K5448" t="s">
        <v>24</v>
      </c>
      <c r="L5448" t="s">
        <v>22</v>
      </c>
      <c r="M5448">
        <v>130500</v>
      </c>
      <c r="O5448" t="s">
        <v>9420</v>
      </c>
      <c r="P5448" t="s">
        <v>9421</v>
      </c>
    </row>
    <row r="5449" spans="1:16" x14ac:dyDescent="0.55000000000000004">
      <c r="A5449" t="s">
        <v>2</v>
      </c>
      <c r="B5449" t="s">
        <v>2076</v>
      </c>
      <c r="C5449" t="s">
        <v>236</v>
      </c>
      <c r="D5449" t="s">
        <v>3957</v>
      </c>
      <c r="E5449" t="s">
        <v>34</v>
      </c>
      <c r="F5449" t="b">
        <v>0</v>
      </c>
      <c r="G5449" t="s">
        <v>41</v>
      </c>
      <c r="H5449" s="4">
        <v>45725.835763888892</v>
      </c>
      <c r="I5449" t="b">
        <v>1</v>
      </c>
      <c r="J5449" t="b">
        <v>1</v>
      </c>
      <c r="K5449" t="s">
        <v>24</v>
      </c>
      <c r="L5449" t="s">
        <v>36</v>
      </c>
      <c r="N5449">
        <v>56.475002288818359</v>
      </c>
      <c r="O5449" t="s">
        <v>186</v>
      </c>
      <c r="P5449" t="s">
        <v>4098</v>
      </c>
    </row>
    <row r="5450" spans="1:16" x14ac:dyDescent="0.55000000000000004">
      <c r="A5450" t="s">
        <v>2</v>
      </c>
      <c r="B5450" t="s">
        <v>9422</v>
      </c>
      <c r="C5450" t="s">
        <v>823</v>
      </c>
      <c r="D5450" t="s">
        <v>3828</v>
      </c>
      <c r="E5450" t="s">
        <v>20</v>
      </c>
      <c r="F5450" t="b">
        <v>0</v>
      </c>
      <c r="G5450" t="s">
        <v>52</v>
      </c>
      <c r="H5450" s="4">
        <v>45725.838194444441</v>
      </c>
      <c r="I5450" t="b">
        <v>0</v>
      </c>
      <c r="J5450" t="b">
        <v>1</v>
      </c>
      <c r="K5450" t="s">
        <v>24</v>
      </c>
      <c r="L5450" t="s">
        <v>22</v>
      </c>
      <c r="M5450">
        <v>98883</v>
      </c>
      <c r="O5450" t="s">
        <v>9423</v>
      </c>
      <c r="P5450" t="s">
        <v>9424</v>
      </c>
    </row>
    <row r="5451" spans="1:16" x14ac:dyDescent="0.55000000000000004">
      <c r="A5451" t="s">
        <v>25</v>
      </c>
      <c r="B5451" t="s">
        <v>9425</v>
      </c>
      <c r="C5451" t="s">
        <v>203</v>
      </c>
      <c r="D5451" t="s">
        <v>3828</v>
      </c>
      <c r="E5451" t="s">
        <v>20</v>
      </c>
      <c r="F5451" t="b">
        <v>0</v>
      </c>
      <c r="G5451" t="s">
        <v>23</v>
      </c>
      <c r="H5451" s="4">
        <v>45725.863483796304</v>
      </c>
      <c r="I5451" t="b">
        <v>1</v>
      </c>
      <c r="J5451" t="b">
        <v>1</v>
      </c>
      <c r="K5451" t="s">
        <v>24</v>
      </c>
      <c r="L5451" t="s">
        <v>22</v>
      </c>
      <c r="M5451">
        <v>108750</v>
      </c>
      <c r="O5451" t="s">
        <v>935</v>
      </c>
      <c r="P5451" t="s">
        <v>1813</v>
      </c>
    </row>
    <row r="5452" spans="1:16" x14ac:dyDescent="0.55000000000000004">
      <c r="A5452" t="s">
        <v>0</v>
      </c>
      <c r="B5452" t="s">
        <v>0</v>
      </c>
      <c r="C5452" t="s">
        <v>916</v>
      </c>
      <c r="D5452" t="s">
        <v>3973</v>
      </c>
      <c r="E5452" t="s">
        <v>20</v>
      </c>
      <c r="F5452" t="b">
        <v>0</v>
      </c>
      <c r="G5452" t="s">
        <v>27</v>
      </c>
      <c r="H5452" s="4">
        <v>45725.876296296286</v>
      </c>
      <c r="I5452" t="b">
        <v>1</v>
      </c>
      <c r="J5452" t="b">
        <v>0</v>
      </c>
      <c r="K5452" t="s">
        <v>24</v>
      </c>
      <c r="L5452" t="s">
        <v>22</v>
      </c>
      <c r="M5452">
        <v>82500</v>
      </c>
      <c r="O5452" t="s">
        <v>1899</v>
      </c>
      <c r="P5452" t="s">
        <v>338</v>
      </c>
    </row>
    <row r="5453" spans="1:16" x14ac:dyDescent="0.55000000000000004">
      <c r="A5453" t="s">
        <v>0</v>
      </c>
      <c r="B5453" t="s">
        <v>9426</v>
      </c>
      <c r="C5453" t="s">
        <v>213</v>
      </c>
      <c r="D5453" t="s">
        <v>3828</v>
      </c>
      <c r="E5453" t="s">
        <v>20</v>
      </c>
      <c r="F5453" t="b">
        <v>0</v>
      </c>
      <c r="G5453" t="s">
        <v>41</v>
      </c>
      <c r="H5453" s="4">
        <v>45725.876331018517</v>
      </c>
      <c r="I5453" t="b">
        <v>0</v>
      </c>
      <c r="J5453" t="b">
        <v>1</v>
      </c>
      <c r="K5453" t="s">
        <v>24</v>
      </c>
      <c r="L5453" t="s">
        <v>36</v>
      </c>
      <c r="N5453">
        <v>23</v>
      </c>
      <c r="O5453" t="s">
        <v>9427</v>
      </c>
      <c r="P5453" t="s">
        <v>9428</v>
      </c>
    </row>
    <row r="5454" spans="1:16" x14ac:dyDescent="0.55000000000000004">
      <c r="A5454" t="s">
        <v>89</v>
      </c>
      <c r="B5454" t="s">
        <v>9429</v>
      </c>
      <c r="C5454" t="s">
        <v>2172</v>
      </c>
      <c r="D5454" t="s">
        <v>3600</v>
      </c>
      <c r="E5454" t="s">
        <v>20</v>
      </c>
      <c r="F5454" t="b">
        <v>0</v>
      </c>
      <c r="G5454" t="s">
        <v>52</v>
      </c>
      <c r="H5454" s="4">
        <v>45725.877812500003</v>
      </c>
      <c r="I5454" t="b">
        <v>0</v>
      </c>
      <c r="J5454" t="b">
        <v>1</v>
      </c>
      <c r="K5454" t="s">
        <v>24</v>
      </c>
      <c r="L5454" t="s">
        <v>22</v>
      </c>
      <c r="M5454">
        <v>255630</v>
      </c>
      <c r="O5454" t="s">
        <v>773</v>
      </c>
    </row>
    <row r="5455" spans="1:16" x14ac:dyDescent="0.55000000000000004">
      <c r="A5455" t="s">
        <v>0</v>
      </c>
      <c r="B5455" t="s">
        <v>1934</v>
      </c>
      <c r="C5455" t="s">
        <v>1247</v>
      </c>
      <c r="D5455" t="s">
        <v>3828</v>
      </c>
      <c r="E5455" t="s">
        <v>20</v>
      </c>
      <c r="F5455" t="b">
        <v>0</v>
      </c>
      <c r="G5455" t="s">
        <v>1247</v>
      </c>
      <c r="H5455" s="4">
        <v>45725.905011574083</v>
      </c>
      <c r="I5455" t="b">
        <v>0</v>
      </c>
      <c r="J5455" t="b">
        <v>0</v>
      </c>
      <c r="K5455" t="s">
        <v>1247</v>
      </c>
      <c r="L5455" t="s">
        <v>22</v>
      </c>
      <c r="M5455">
        <v>38500</v>
      </c>
      <c r="O5455" t="s">
        <v>5660</v>
      </c>
      <c r="P5455" t="s">
        <v>5661</v>
      </c>
    </row>
    <row r="5456" spans="1:16" x14ac:dyDescent="0.55000000000000004">
      <c r="A5456" t="s">
        <v>0</v>
      </c>
      <c r="B5456" t="s">
        <v>8621</v>
      </c>
      <c r="C5456" t="s">
        <v>179</v>
      </c>
      <c r="D5456" t="s">
        <v>3973</v>
      </c>
      <c r="E5456" t="s">
        <v>20</v>
      </c>
      <c r="F5456" t="b">
        <v>0</v>
      </c>
      <c r="G5456" t="s">
        <v>27</v>
      </c>
      <c r="H5456" s="4">
        <v>45725.916979166657</v>
      </c>
      <c r="I5456" t="b">
        <v>0</v>
      </c>
      <c r="J5456" t="b">
        <v>1</v>
      </c>
      <c r="K5456" t="s">
        <v>24</v>
      </c>
      <c r="L5456" t="s">
        <v>22</v>
      </c>
      <c r="M5456">
        <v>62355.453125</v>
      </c>
      <c r="O5456" t="s">
        <v>8622</v>
      </c>
      <c r="P5456" t="s">
        <v>1732</v>
      </c>
    </row>
    <row r="5457" spans="1:16" x14ac:dyDescent="0.55000000000000004">
      <c r="A5457" t="s">
        <v>2</v>
      </c>
      <c r="B5457" t="s">
        <v>9430</v>
      </c>
      <c r="C5457" t="s">
        <v>145</v>
      </c>
      <c r="D5457" t="s">
        <v>3828</v>
      </c>
      <c r="E5457" t="s">
        <v>20</v>
      </c>
      <c r="F5457" t="b">
        <v>0</v>
      </c>
      <c r="G5457" t="s">
        <v>27</v>
      </c>
      <c r="H5457" s="4">
        <v>45725.917870370373</v>
      </c>
      <c r="I5457" t="b">
        <v>0</v>
      </c>
      <c r="J5457" t="b">
        <v>1</v>
      </c>
      <c r="K5457" t="s">
        <v>24</v>
      </c>
      <c r="L5457" t="s">
        <v>22</v>
      </c>
      <c r="M5457">
        <v>204500</v>
      </c>
      <c r="O5457" t="s">
        <v>9431</v>
      </c>
      <c r="P5457" t="s">
        <v>9432</v>
      </c>
    </row>
    <row r="5458" spans="1:16" x14ac:dyDescent="0.55000000000000004">
      <c r="A5458" t="s">
        <v>1</v>
      </c>
      <c r="B5458" t="s">
        <v>9433</v>
      </c>
      <c r="C5458" t="s">
        <v>192</v>
      </c>
      <c r="D5458" t="s">
        <v>2208</v>
      </c>
      <c r="E5458" t="s">
        <v>20</v>
      </c>
      <c r="F5458" t="b">
        <v>0</v>
      </c>
      <c r="G5458" t="s">
        <v>23</v>
      </c>
      <c r="H5458" s="4">
        <v>45725.930821759262</v>
      </c>
      <c r="I5458" t="b">
        <v>0</v>
      </c>
      <c r="J5458" t="b">
        <v>1</v>
      </c>
      <c r="K5458" t="s">
        <v>24</v>
      </c>
      <c r="L5458" t="s">
        <v>36</v>
      </c>
      <c r="N5458">
        <v>40.81500244140625</v>
      </c>
      <c r="O5458" t="s">
        <v>9434</v>
      </c>
      <c r="P5458" t="s">
        <v>9435</v>
      </c>
    </row>
    <row r="5459" spans="1:16" x14ac:dyDescent="0.55000000000000004">
      <c r="A5459" t="s">
        <v>89</v>
      </c>
      <c r="B5459" t="s">
        <v>5118</v>
      </c>
      <c r="C5459" t="s">
        <v>367</v>
      </c>
      <c r="D5459" t="s">
        <v>3973</v>
      </c>
      <c r="E5459" t="s">
        <v>20</v>
      </c>
      <c r="F5459" t="b">
        <v>0</v>
      </c>
      <c r="G5459" t="s">
        <v>27</v>
      </c>
      <c r="H5459" s="4">
        <v>45725.958541666667</v>
      </c>
      <c r="I5459" t="b">
        <v>0</v>
      </c>
      <c r="J5459" t="b">
        <v>1</v>
      </c>
      <c r="K5459" t="s">
        <v>24</v>
      </c>
      <c r="L5459" t="s">
        <v>22</v>
      </c>
      <c r="M5459">
        <v>160000</v>
      </c>
      <c r="O5459" t="s">
        <v>368</v>
      </c>
      <c r="P5459" t="s">
        <v>5119</v>
      </c>
    </row>
    <row r="5460" spans="1:16" x14ac:dyDescent="0.55000000000000004">
      <c r="A5460" t="s">
        <v>0</v>
      </c>
      <c r="B5460" t="s">
        <v>1174</v>
      </c>
      <c r="C5460" t="s">
        <v>9436</v>
      </c>
      <c r="D5460" t="s">
        <v>3957</v>
      </c>
      <c r="E5460" t="s">
        <v>34</v>
      </c>
      <c r="F5460" t="b">
        <v>0</v>
      </c>
      <c r="G5460" t="s">
        <v>35</v>
      </c>
      <c r="H5460" s="4">
        <v>45725.958761574067</v>
      </c>
      <c r="I5460" t="b">
        <v>0</v>
      </c>
      <c r="J5460" t="b">
        <v>0</v>
      </c>
      <c r="K5460" t="s">
        <v>24</v>
      </c>
      <c r="L5460" t="s">
        <v>36</v>
      </c>
      <c r="N5460">
        <v>16.510000228881839</v>
      </c>
      <c r="O5460" t="s">
        <v>9437</v>
      </c>
      <c r="P5460" t="s">
        <v>9438</v>
      </c>
    </row>
    <row r="5461" spans="1:16" x14ac:dyDescent="0.55000000000000004">
      <c r="A5461" t="s">
        <v>2</v>
      </c>
      <c r="B5461" t="s">
        <v>369</v>
      </c>
      <c r="C5461" t="s">
        <v>8874</v>
      </c>
      <c r="D5461" t="s">
        <v>3973</v>
      </c>
      <c r="E5461" t="s">
        <v>631</v>
      </c>
      <c r="F5461" t="b">
        <v>0</v>
      </c>
      <c r="G5461" t="s">
        <v>41</v>
      </c>
      <c r="H5461" s="4">
        <v>45725.971516203703</v>
      </c>
      <c r="I5461" t="b">
        <v>0</v>
      </c>
      <c r="J5461" t="b">
        <v>0</v>
      </c>
      <c r="K5461" t="s">
        <v>24</v>
      </c>
      <c r="L5461" t="s">
        <v>22</v>
      </c>
      <c r="M5461">
        <v>87000</v>
      </c>
      <c r="O5461" t="s">
        <v>91</v>
      </c>
      <c r="P5461" t="s">
        <v>9439</v>
      </c>
    </row>
    <row r="5462" spans="1:16" x14ac:dyDescent="0.55000000000000004">
      <c r="A5462" t="s">
        <v>40</v>
      </c>
      <c r="B5462" t="s">
        <v>1786</v>
      </c>
      <c r="C5462" t="s">
        <v>5427</v>
      </c>
      <c r="D5462" t="s">
        <v>4014</v>
      </c>
      <c r="E5462" t="s">
        <v>20</v>
      </c>
      <c r="F5462" t="b">
        <v>0</v>
      </c>
      <c r="G5462" t="s">
        <v>27</v>
      </c>
      <c r="H5462" s="4">
        <v>45725.997129629628</v>
      </c>
      <c r="I5462" t="b">
        <v>0</v>
      </c>
      <c r="J5462" t="b">
        <v>1</v>
      </c>
      <c r="K5462" t="s">
        <v>24</v>
      </c>
      <c r="L5462" t="s">
        <v>22</v>
      </c>
      <c r="M5462">
        <v>253000</v>
      </c>
      <c r="O5462" t="s">
        <v>59</v>
      </c>
      <c r="P5462" t="s">
        <v>137</v>
      </c>
    </row>
    <row r="5463" spans="1:16" x14ac:dyDescent="0.55000000000000004">
      <c r="A5463" t="s">
        <v>0</v>
      </c>
      <c r="B5463" t="s">
        <v>257</v>
      </c>
      <c r="C5463" t="s">
        <v>468</v>
      </c>
      <c r="D5463" t="s">
        <v>3973</v>
      </c>
      <c r="E5463" t="s">
        <v>20</v>
      </c>
      <c r="F5463" t="b">
        <v>0</v>
      </c>
      <c r="G5463" t="s">
        <v>27</v>
      </c>
      <c r="H5463" s="4">
        <v>45726.000231481477</v>
      </c>
      <c r="I5463" t="b">
        <v>0</v>
      </c>
      <c r="J5463" t="b">
        <v>1</v>
      </c>
      <c r="K5463" t="s">
        <v>24</v>
      </c>
      <c r="L5463" t="s">
        <v>22</v>
      </c>
      <c r="M5463">
        <v>125000</v>
      </c>
      <c r="O5463" t="s">
        <v>5482</v>
      </c>
      <c r="P5463" t="s">
        <v>9339</v>
      </c>
    </row>
    <row r="5464" spans="1:16" x14ac:dyDescent="0.55000000000000004">
      <c r="A5464" t="s">
        <v>89</v>
      </c>
      <c r="B5464" t="s">
        <v>5532</v>
      </c>
      <c r="C5464" t="s">
        <v>3196</v>
      </c>
      <c r="D5464" t="s">
        <v>3973</v>
      </c>
      <c r="E5464" t="s">
        <v>51</v>
      </c>
      <c r="F5464" t="b">
        <v>0</v>
      </c>
      <c r="G5464" t="s">
        <v>41</v>
      </c>
      <c r="H5464" s="4">
        <v>45726.000462962962</v>
      </c>
      <c r="I5464" t="b">
        <v>1</v>
      </c>
      <c r="J5464" t="b">
        <v>0</v>
      </c>
      <c r="K5464" t="s">
        <v>24</v>
      </c>
      <c r="L5464" t="s">
        <v>36</v>
      </c>
      <c r="N5464">
        <v>47.5</v>
      </c>
      <c r="O5464" t="s">
        <v>806</v>
      </c>
      <c r="P5464" t="s">
        <v>5533</v>
      </c>
    </row>
    <row r="5465" spans="1:16" x14ac:dyDescent="0.55000000000000004">
      <c r="A5465" t="s">
        <v>2</v>
      </c>
      <c r="B5465" t="s">
        <v>1167</v>
      </c>
      <c r="C5465" t="s">
        <v>29</v>
      </c>
      <c r="D5465" t="s">
        <v>5535</v>
      </c>
      <c r="E5465" t="s">
        <v>20</v>
      </c>
      <c r="F5465" t="b">
        <v>0</v>
      </c>
      <c r="G5465" t="s">
        <v>27</v>
      </c>
      <c r="H5465" s="4">
        <v>45726.001157407409</v>
      </c>
      <c r="I5465" t="b">
        <v>1</v>
      </c>
      <c r="J5465" t="b">
        <v>1</v>
      </c>
      <c r="K5465" t="s">
        <v>24</v>
      </c>
      <c r="L5465" t="s">
        <v>22</v>
      </c>
      <c r="M5465">
        <v>88582</v>
      </c>
      <c r="O5465" t="s">
        <v>77</v>
      </c>
      <c r="P5465" t="s">
        <v>9340</v>
      </c>
    </row>
    <row r="5466" spans="1:16" x14ac:dyDescent="0.55000000000000004">
      <c r="A5466" t="s">
        <v>2</v>
      </c>
      <c r="B5466" t="s">
        <v>2</v>
      </c>
      <c r="C5466" t="s">
        <v>9440</v>
      </c>
      <c r="D5466" t="s">
        <v>3973</v>
      </c>
      <c r="E5466" t="s">
        <v>20</v>
      </c>
      <c r="F5466" t="b">
        <v>0</v>
      </c>
      <c r="G5466" t="s">
        <v>27</v>
      </c>
      <c r="H5466" s="4">
        <v>45726.001620370371</v>
      </c>
      <c r="I5466" t="b">
        <v>0</v>
      </c>
      <c r="J5466" t="b">
        <v>1</v>
      </c>
      <c r="K5466" t="s">
        <v>24</v>
      </c>
      <c r="L5466" t="s">
        <v>22</v>
      </c>
      <c r="M5466">
        <v>90000</v>
      </c>
      <c r="O5466" t="s">
        <v>4344</v>
      </c>
      <c r="P5466" t="s">
        <v>9441</v>
      </c>
    </row>
    <row r="5467" spans="1:16" x14ac:dyDescent="0.55000000000000004">
      <c r="A5467" t="s">
        <v>40</v>
      </c>
      <c r="B5467" t="s">
        <v>9341</v>
      </c>
      <c r="C5467" t="s">
        <v>748</v>
      </c>
      <c r="D5467" t="s">
        <v>4035</v>
      </c>
      <c r="E5467" t="s">
        <v>20</v>
      </c>
      <c r="F5467" t="b">
        <v>0</v>
      </c>
      <c r="G5467" t="s">
        <v>158</v>
      </c>
      <c r="H5467" s="4">
        <v>45726.014479166668</v>
      </c>
      <c r="I5467" t="b">
        <v>0</v>
      </c>
      <c r="J5467" t="b">
        <v>0</v>
      </c>
      <c r="K5467" t="s">
        <v>158</v>
      </c>
      <c r="L5467" t="s">
        <v>22</v>
      </c>
      <c r="M5467">
        <v>83999.5</v>
      </c>
      <c r="O5467" t="s">
        <v>2768</v>
      </c>
      <c r="P5467" t="s">
        <v>3411</v>
      </c>
    </row>
    <row r="5468" spans="1:16" x14ac:dyDescent="0.55000000000000004">
      <c r="A5468" t="s">
        <v>28</v>
      </c>
      <c r="B5468" t="s">
        <v>28</v>
      </c>
      <c r="C5468" t="s">
        <v>5242</v>
      </c>
      <c r="D5468" t="s">
        <v>5243</v>
      </c>
      <c r="E5468" t="s">
        <v>20</v>
      </c>
      <c r="F5468" t="b">
        <v>0</v>
      </c>
      <c r="G5468" t="s">
        <v>314</v>
      </c>
      <c r="H5468" s="4">
        <v>45726.023402777777</v>
      </c>
      <c r="I5468" t="b">
        <v>0</v>
      </c>
      <c r="J5468" t="b">
        <v>0</v>
      </c>
      <c r="K5468" t="s">
        <v>314</v>
      </c>
      <c r="L5468" t="s">
        <v>22</v>
      </c>
      <c r="M5468">
        <v>90000</v>
      </c>
      <c r="O5468" t="s">
        <v>6697</v>
      </c>
      <c r="P5468" t="s">
        <v>6698</v>
      </c>
    </row>
    <row r="5469" spans="1:16" x14ac:dyDescent="0.55000000000000004">
      <c r="A5469" t="s">
        <v>0</v>
      </c>
      <c r="B5469" t="s">
        <v>0</v>
      </c>
      <c r="C5469" t="s">
        <v>9342</v>
      </c>
      <c r="D5469" t="s">
        <v>7547</v>
      </c>
      <c r="E5469" t="s">
        <v>34</v>
      </c>
      <c r="F5469" t="b">
        <v>0</v>
      </c>
      <c r="G5469" t="s">
        <v>41</v>
      </c>
      <c r="H5469" s="4">
        <v>45726.042337962957</v>
      </c>
      <c r="I5469" t="b">
        <v>0</v>
      </c>
      <c r="J5469" t="b">
        <v>0</v>
      </c>
      <c r="K5469" t="s">
        <v>24</v>
      </c>
      <c r="L5469" t="s">
        <v>36</v>
      </c>
      <c r="N5469">
        <v>15</v>
      </c>
      <c r="O5469" t="s">
        <v>7548</v>
      </c>
      <c r="P5469" t="s">
        <v>61</v>
      </c>
    </row>
    <row r="5470" spans="1:16" x14ac:dyDescent="0.55000000000000004">
      <c r="A5470" t="s">
        <v>0</v>
      </c>
      <c r="B5470" t="s">
        <v>3282</v>
      </c>
      <c r="C5470" t="s">
        <v>82</v>
      </c>
      <c r="D5470" t="s">
        <v>3973</v>
      </c>
      <c r="E5470" t="s">
        <v>20</v>
      </c>
      <c r="F5470" t="b">
        <v>0</v>
      </c>
      <c r="G5470" t="s">
        <v>27</v>
      </c>
      <c r="H5470" s="4">
        <v>45726.25</v>
      </c>
      <c r="I5470" t="b">
        <v>0</v>
      </c>
      <c r="J5470" t="b">
        <v>0</v>
      </c>
      <c r="K5470" t="s">
        <v>24</v>
      </c>
      <c r="L5470" t="s">
        <v>22</v>
      </c>
      <c r="M5470">
        <v>68500</v>
      </c>
      <c r="O5470" t="s">
        <v>5550</v>
      </c>
      <c r="P5470" t="s">
        <v>204</v>
      </c>
    </row>
    <row r="5471" spans="1:16" x14ac:dyDescent="0.55000000000000004">
      <c r="A5471" t="s">
        <v>0</v>
      </c>
      <c r="B5471" t="s">
        <v>4606</v>
      </c>
      <c r="C5471" t="s">
        <v>386</v>
      </c>
      <c r="D5471" t="s">
        <v>4607</v>
      </c>
      <c r="E5471" t="s">
        <v>51</v>
      </c>
      <c r="F5471" t="b">
        <v>0</v>
      </c>
      <c r="G5471" t="s">
        <v>41</v>
      </c>
      <c r="H5471" s="4">
        <v>45726.250300925924</v>
      </c>
      <c r="I5471" t="b">
        <v>1</v>
      </c>
      <c r="J5471" t="b">
        <v>0</v>
      </c>
      <c r="K5471" t="s">
        <v>24</v>
      </c>
      <c r="L5471" t="s">
        <v>22</v>
      </c>
      <c r="M5471">
        <v>169241</v>
      </c>
      <c r="O5471" t="s">
        <v>4608</v>
      </c>
      <c r="P5471" t="s">
        <v>4609</v>
      </c>
    </row>
    <row r="5472" spans="1:16" x14ac:dyDescent="0.55000000000000004">
      <c r="A5472" t="s">
        <v>0</v>
      </c>
      <c r="B5472" t="s">
        <v>0</v>
      </c>
      <c r="C5472" t="s">
        <v>517</v>
      </c>
      <c r="D5472" t="s">
        <v>4753</v>
      </c>
      <c r="E5472" t="s">
        <v>51</v>
      </c>
      <c r="F5472" t="b">
        <v>0</v>
      </c>
      <c r="G5472" t="s">
        <v>41</v>
      </c>
      <c r="H5472" s="4">
        <v>45726.25037037037</v>
      </c>
      <c r="I5472" t="b">
        <v>0</v>
      </c>
      <c r="J5472" t="b">
        <v>1</v>
      </c>
      <c r="K5472" t="s">
        <v>24</v>
      </c>
      <c r="L5472" t="s">
        <v>36</v>
      </c>
      <c r="N5472">
        <v>47.5</v>
      </c>
      <c r="O5472" t="s">
        <v>289</v>
      </c>
      <c r="P5472" t="s">
        <v>2400</v>
      </c>
    </row>
    <row r="5473" spans="1:16" x14ac:dyDescent="0.55000000000000004">
      <c r="A5473" t="s">
        <v>0</v>
      </c>
      <c r="B5473" t="s">
        <v>9343</v>
      </c>
      <c r="C5473" t="s">
        <v>151</v>
      </c>
      <c r="D5473" t="s">
        <v>3828</v>
      </c>
      <c r="E5473" t="s">
        <v>20</v>
      </c>
      <c r="F5473" t="b">
        <v>0</v>
      </c>
      <c r="G5473" t="s">
        <v>30</v>
      </c>
      <c r="H5473" s="4">
        <v>45726.250567129631</v>
      </c>
      <c r="I5473" t="b">
        <v>0</v>
      </c>
      <c r="J5473" t="b">
        <v>1</v>
      </c>
      <c r="K5473" t="s">
        <v>24</v>
      </c>
      <c r="L5473" t="s">
        <v>36</v>
      </c>
      <c r="N5473">
        <v>43.875</v>
      </c>
      <c r="O5473" t="s">
        <v>6083</v>
      </c>
      <c r="P5473" t="s">
        <v>9344</v>
      </c>
    </row>
    <row r="5474" spans="1:16" x14ac:dyDescent="0.55000000000000004">
      <c r="A5474" t="s">
        <v>0</v>
      </c>
      <c r="B5474" t="s">
        <v>0</v>
      </c>
      <c r="C5474" t="s">
        <v>3330</v>
      </c>
      <c r="D5474" t="s">
        <v>3828</v>
      </c>
      <c r="E5474" t="s">
        <v>51</v>
      </c>
      <c r="F5474" t="b">
        <v>0</v>
      </c>
      <c r="G5474" t="s">
        <v>30</v>
      </c>
      <c r="H5474" s="4">
        <v>45726.250625000001</v>
      </c>
      <c r="I5474" t="b">
        <v>0</v>
      </c>
      <c r="J5474" t="b">
        <v>0</v>
      </c>
      <c r="K5474" t="s">
        <v>24</v>
      </c>
      <c r="L5474" t="s">
        <v>22</v>
      </c>
      <c r="M5474">
        <v>76212</v>
      </c>
      <c r="O5474" t="s">
        <v>9345</v>
      </c>
      <c r="P5474" t="s">
        <v>9346</v>
      </c>
    </row>
    <row r="5475" spans="1:16" x14ac:dyDescent="0.55000000000000004">
      <c r="A5475" t="s">
        <v>1</v>
      </c>
      <c r="B5475" t="s">
        <v>663</v>
      </c>
      <c r="C5475" t="s">
        <v>140</v>
      </c>
      <c r="D5475" t="s">
        <v>3973</v>
      </c>
      <c r="E5475" t="s">
        <v>20</v>
      </c>
      <c r="F5475" t="b">
        <v>0</v>
      </c>
      <c r="G5475" t="s">
        <v>35</v>
      </c>
      <c r="H5475" s="4">
        <v>45726.250972222217</v>
      </c>
      <c r="I5475" t="b">
        <v>0</v>
      </c>
      <c r="J5475" t="b">
        <v>1</v>
      </c>
      <c r="K5475" t="s">
        <v>24</v>
      </c>
      <c r="L5475" t="s">
        <v>22</v>
      </c>
      <c r="M5475">
        <v>124350</v>
      </c>
      <c r="O5475" t="s">
        <v>664</v>
      </c>
      <c r="P5475" t="s">
        <v>9347</v>
      </c>
    </row>
    <row r="5476" spans="1:16" x14ac:dyDescent="0.55000000000000004">
      <c r="A5476" t="s">
        <v>1</v>
      </c>
      <c r="B5476" t="s">
        <v>3439</v>
      </c>
      <c r="C5476" t="s">
        <v>82</v>
      </c>
      <c r="D5476" t="s">
        <v>3970</v>
      </c>
      <c r="E5476" t="s">
        <v>20</v>
      </c>
      <c r="F5476" t="b">
        <v>0</v>
      </c>
      <c r="G5476" t="s">
        <v>27</v>
      </c>
      <c r="H5476" s="4">
        <v>45726.251006944447</v>
      </c>
      <c r="I5476" t="b">
        <v>0</v>
      </c>
      <c r="J5476" t="b">
        <v>1</v>
      </c>
      <c r="K5476" t="s">
        <v>24</v>
      </c>
      <c r="L5476" t="s">
        <v>22</v>
      </c>
      <c r="M5476">
        <v>152000</v>
      </c>
      <c r="O5476" t="s">
        <v>65</v>
      </c>
      <c r="P5476" t="s">
        <v>723</v>
      </c>
    </row>
    <row r="5477" spans="1:16" x14ac:dyDescent="0.55000000000000004">
      <c r="A5477" t="s">
        <v>191</v>
      </c>
      <c r="B5477" t="s">
        <v>9348</v>
      </c>
      <c r="C5477" t="s">
        <v>82</v>
      </c>
      <c r="D5477" t="s">
        <v>3973</v>
      </c>
      <c r="E5477" t="s">
        <v>20</v>
      </c>
      <c r="F5477" t="b">
        <v>0</v>
      </c>
      <c r="G5477" t="s">
        <v>27</v>
      </c>
      <c r="H5477" s="4">
        <v>45726.251168981478</v>
      </c>
      <c r="I5477" t="b">
        <v>0</v>
      </c>
      <c r="J5477" t="b">
        <v>0</v>
      </c>
      <c r="K5477" t="s">
        <v>24</v>
      </c>
      <c r="L5477" t="s">
        <v>36</v>
      </c>
      <c r="N5477">
        <v>70.5</v>
      </c>
      <c r="O5477" t="s">
        <v>4344</v>
      </c>
      <c r="P5477" t="s">
        <v>9349</v>
      </c>
    </row>
    <row r="5478" spans="1:16" x14ac:dyDescent="0.55000000000000004">
      <c r="A5478" t="s">
        <v>1</v>
      </c>
      <c r="B5478" t="s">
        <v>9350</v>
      </c>
      <c r="C5478" t="s">
        <v>1521</v>
      </c>
      <c r="D5478" t="s">
        <v>3383</v>
      </c>
      <c r="E5478" t="s">
        <v>20</v>
      </c>
      <c r="F5478" t="b">
        <v>0</v>
      </c>
      <c r="G5478" t="s">
        <v>52</v>
      </c>
      <c r="H5478" s="4">
        <v>45726.251273148147</v>
      </c>
      <c r="I5478" t="b">
        <v>0</v>
      </c>
      <c r="J5478" t="b">
        <v>1</v>
      </c>
      <c r="K5478" t="s">
        <v>24</v>
      </c>
      <c r="L5478" t="s">
        <v>22</v>
      </c>
      <c r="M5478">
        <v>80000</v>
      </c>
      <c r="O5478" t="s">
        <v>1549</v>
      </c>
      <c r="P5478" t="s">
        <v>700</v>
      </c>
    </row>
    <row r="5479" spans="1:16" x14ac:dyDescent="0.55000000000000004">
      <c r="A5479" t="s">
        <v>2</v>
      </c>
      <c r="B5479" t="s">
        <v>638</v>
      </c>
      <c r="C5479" t="s">
        <v>213</v>
      </c>
      <c r="D5479" t="s">
        <v>3828</v>
      </c>
      <c r="E5479" t="s">
        <v>20</v>
      </c>
      <c r="F5479" t="b">
        <v>0</v>
      </c>
      <c r="G5479" t="s">
        <v>41</v>
      </c>
      <c r="H5479" s="4">
        <v>45726.252337962957</v>
      </c>
      <c r="I5479" t="b">
        <v>0</v>
      </c>
      <c r="J5479" t="b">
        <v>1</v>
      </c>
      <c r="K5479" t="s">
        <v>24</v>
      </c>
      <c r="L5479" t="s">
        <v>22</v>
      </c>
      <c r="M5479">
        <v>128114.578125</v>
      </c>
      <c r="O5479" t="s">
        <v>7801</v>
      </c>
      <c r="P5479" t="s">
        <v>7802</v>
      </c>
    </row>
    <row r="5480" spans="1:16" x14ac:dyDescent="0.55000000000000004">
      <c r="A5480" t="s">
        <v>2</v>
      </c>
      <c r="B5480" t="s">
        <v>9351</v>
      </c>
      <c r="C5480" t="s">
        <v>1247</v>
      </c>
      <c r="D5480" t="s">
        <v>2208</v>
      </c>
      <c r="E5480" t="s">
        <v>20</v>
      </c>
      <c r="F5480" t="b">
        <v>0</v>
      </c>
      <c r="G5480" t="s">
        <v>1247</v>
      </c>
      <c r="H5480" s="4">
        <v>45726.263842592591</v>
      </c>
      <c r="I5480" t="b">
        <v>1</v>
      </c>
      <c r="J5480" t="b">
        <v>0</v>
      </c>
      <c r="K5480" t="s">
        <v>1247</v>
      </c>
      <c r="L5480" t="s">
        <v>22</v>
      </c>
      <c r="M5480">
        <v>162500</v>
      </c>
      <c r="O5480" t="s">
        <v>9352</v>
      </c>
      <c r="P5480" t="s">
        <v>9353</v>
      </c>
    </row>
    <row r="5481" spans="1:16" x14ac:dyDescent="0.55000000000000004">
      <c r="A5481" t="s">
        <v>1</v>
      </c>
      <c r="B5481" t="s">
        <v>844</v>
      </c>
      <c r="C5481" t="s">
        <v>82</v>
      </c>
      <c r="D5481" t="s">
        <v>3828</v>
      </c>
      <c r="E5481" t="s">
        <v>20</v>
      </c>
      <c r="F5481" t="b">
        <v>0</v>
      </c>
      <c r="G5481" t="s">
        <v>27</v>
      </c>
      <c r="H5481" s="4">
        <v>45726.265682870369</v>
      </c>
      <c r="I5481" t="b">
        <v>0</v>
      </c>
      <c r="J5481" t="b">
        <v>1</v>
      </c>
      <c r="K5481" t="s">
        <v>24</v>
      </c>
      <c r="L5481" t="s">
        <v>22</v>
      </c>
      <c r="M5481">
        <v>207500</v>
      </c>
      <c r="O5481" t="s">
        <v>341</v>
      </c>
      <c r="P5481" t="s">
        <v>302</v>
      </c>
    </row>
    <row r="5482" spans="1:16" x14ac:dyDescent="0.55000000000000004">
      <c r="A5482" t="s">
        <v>1</v>
      </c>
      <c r="B5482" t="s">
        <v>9354</v>
      </c>
      <c r="C5482" t="s">
        <v>192</v>
      </c>
      <c r="D5482" t="s">
        <v>4328</v>
      </c>
      <c r="E5482" t="s">
        <v>51</v>
      </c>
      <c r="F5482" t="b">
        <v>0</v>
      </c>
      <c r="G5482" t="s">
        <v>23</v>
      </c>
      <c r="H5482" s="4">
        <v>45726.266527777778</v>
      </c>
      <c r="I5482" t="b">
        <v>0</v>
      </c>
      <c r="J5482" t="b">
        <v>0</v>
      </c>
      <c r="K5482" t="s">
        <v>24</v>
      </c>
      <c r="L5482" t="s">
        <v>36</v>
      </c>
      <c r="N5482">
        <v>60</v>
      </c>
      <c r="O5482" t="s">
        <v>2486</v>
      </c>
      <c r="P5482" t="s">
        <v>9355</v>
      </c>
    </row>
    <row r="5483" spans="1:16" x14ac:dyDescent="0.55000000000000004">
      <c r="A5483" t="s">
        <v>139</v>
      </c>
      <c r="B5483" t="s">
        <v>1756</v>
      </c>
      <c r="C5483" t="s">
        <v>39</v>
      </c>
      <c r="D5483" t="s">
        <v>7658</v>
      </c>
      <c r="E5483" t="s">
        <v>20</v>
      </c>
      <c r="F5483" t="b">
        <v>1</v>
      </c>
      <c r="G5483" t="s">
        <v>2452</v>
      </c>
      <c r="H5483" s="4">
        <v>45726.275023148148</v>
      </c>
      <c r="I5483" t="b">
        <v>0</v>
      </c>
      <c r="J5483" t="b">
        <v>0</v>
      </c>
      <c r="K5483" t="s">
        <v>2452</v>
      </c>
      <c r="L5483" t="s">
        <v>22</v>
      </c>
      <c r="M5483">
        <v>62500</v>
      </c>
      <c r="O5483" t="s">
        <v>9442</v>
      </c>
      <c r="P5483" t="s">
        <v>671</v>
      </c>
    </row>
    <row r="5484" spans="1:16" x14ac:dyDescent="0.55000000000000004">
      <c r="A5484" t="s">
        <v>139</v>
      </c>
      <c r="B5484" t="s">
        <v>7989</v>
      </c>
      <c r="C5484" t="s">
        <v>39</v>
      </c>
      <c r="D5484" t="s">
        <v>3985</v>
      </c>
      <c r="E5484" t="s">
        <v>20</v>
      </c>
      <c r="F5484" t="b">
        <v>1</v>
      </c>
      <c r="G5484" t="s">
        <v>2438</v>
      </c>
      <c r="H5484" s="4">
        <v>45726.279976851853</v>
      </c>
      <c r="I5484" t="b">
        <v>1</v>
      </c>
      <c r="J5484" t="b">
        <v>0</v>
      </c>
      <c r="K5484" t="s">
        <v>2438</v>
      </c>
      <c r="L5484" t="s">
        <v>22</v>
      </c>
      <c r="M5484">
        <v>80000</v>
      </c>
      <c r="O5484" t="s">
        <v>7990</v>
      </c>
      <c r="P5484" t="s">
        <v>204</v>
      </c>
    </row>
    <row r="5485" spans="1:16" x14ac:dyDescent="0.55000000000000004">
      <c r="A5485" t="s">
        <v>139</v>
      </c>
      <c r="B5485" t="s">
        <v>9356</v>
      </c>
      <c r="C5485" t="s">
        <v>39</v>
      </c>
      <c r="D5485" t="s">
        <v>2208</v>
      </c>
      <c r="E5485" t="s">
        <v>20</v>
      </c>
      <c r="F5485" t="b">
        <v>1</v>
      </c>
      <c r="G5485" t="s">
        <v>2641</v>
      </c>
      <c r="H5485" s="4">
        <v>45726.284930555557</v>
      </c>
      <c r="I5485" t="b">
        <v>0</v>
      </c>
      <c r="J5485" t="b">
        <v>0</v>
      </c>
      <c r="K5485" t="s">
        <v>2641</v>
      </c>
      <c r="L5485" t="s">
        <v>22</v>
      </c>
      <c r="M5485">
        <v>141810.3125</v>
      </c>
      <c r="O5485" t="s">
        <v>9357</v>
      </c>
      <c r="P5485" t="s">
        <v>9358</v>
      </c>
    </row>
    <row r="5486" spans="1:16" x14ac:dyDescent="0.55000000000000004">
      <c r="A5486" t="s">
        <v>2</v>
      </c>
      <c r="B5486" t="s">
        <v>4314</v>
      </c>
      <c r="C5486" t="s">
        <v>3088</v>
      </c>
      <c r="D5486" t="s">
        <v>4003</v>
      </c>
      <c r="E5486" t="s">
        <v>20</v>
      </c>
      <c r="F5486" t="b">
        <v>0</v>
      </c>
      <c r="G5486" t="s">
        <v>2134</v>
      </c>
      <c r="H5486" s="4">
        <v>45726.285879629628</v>
      </c>
      <c r="I5486" t="b">
        <v>1</v>
      </c>
      <c r="J5486" t="b">
        <v>0</v>
      </c>
      <c r="K5486" t="s">
        <v>2134</v>
      </c>
      <c r="L5486" t="s">
        <v>22</v>
      </c>
      <c r="M5486">
        <v>410000</v>
      </c>
      <c r="O5486" t="s">
        <v>822</v>
      </c>
    </row>
    <row r="5487" spans="1:16" x14ac:dyDescent="0.55000000000000004">
      <c r="A5487" t="s">
        <v>0</v>
      </c>
      <c r="B5487" t="s">
        <v>288</v>
      </c>
      <c r="C5487" t="s">
        <v>9359</v>
      </c>
      <c r="D5487" t="s">
        <v>4084</v>
      </c>
      <c r="E5487" t="s">
        <v>20</v>
      </c>
      <c r="F5487" t="b">
        <v>0</v>
      </c>
      <c r="G5487" t="s">
        <v>27</v>
      </c>
      <c r="H5487" s="4">
        <v>45726.291921296302</v>
      </c>
      <c r="I5487" t="b">
        <v>0</v>
      </c>
      <c r="J5487" t="b">
        <v>0</v>
      </c>
      <c r="K5487" t="s">
        <v>24</v>
      </c>
      <c r="L5487" t="s">
        <v>22</v>
      </c>
      <c r="M5487">
        <v>100000</v>
      </c>
      <c r="O5487" t="s">
        <v>9360</v>
      </c>
      <c r="P5487" t="s">
        <v>3836</v>
      </c>
    </row>
    <row r="5488" spans="1:16" x14ac:dyDescent="0.55000000000000004">
      <c r="A5488" t="s">
        <v>0</v>
      </c>
      <c r="B5488" t="s">
        <v>103</v>
      </c>
      <c r="C5488" t="s">
        <v>203</v>
      </c>
      <c r="D5488" t="s">
        <v>2208</v>
      </c>
      <c r="E5488" t="s">
        <v>20</v>
      </c>
      <c r="F5488" t="b">
        <v>0</v>
      </c>
      <c r="G5488" t="s">
        <v>23</v>
      </c>
      <c r="H5488" s="4">
        <v>45726.312141203707</v>
      </c>
      <c r="I5488" t="b">
        <v>0</v>
      </c>
      <c r="J5488" t="b">
        <v>0</v>
      </c>
      <c r="K5488" t="s">
        <v>24</v>
      </c>
      <c r="L5488" t="s">
        <v>22</v>
      </c>
      <c r="M5488">
        <v>70000</v>
      </c>
      <c r="O5488" t="s">
        <v>803</v>
      </c>
      <c r="P5488" t="s">
        <v>9361</v>
      </c>
    </row>
    <row r="5489" spans="1:16" x14ac:dyDescent="0.55000000000000004">
      <c r="A5489" t="s">
        <v>139</v>
      </c>
      <c r="B5489" t="s">
        <v>9362</v>
      </c>
      <c r="C5489" t="s">
        <v>5091</v>
      </c>
      <c r="D5489" t="s">
        <v>3970</v>
      </c>
      <c r="E5489" t="s">
        <v>20</v>
      </c>
      <c r="F5489" t="b">
        <v>0</v>
      </c>
      <c r="G5489" t="s">
        <v>30</v>
      </c>
      <c r="H5489" s="4">
        <v>45726.333865740737</v>
      </c>
      <c r="I5489" t="b">
        <v>0</v>
      </c>
      <c r="J5489" t="b">
        <v>1</v>
      </c>
      <c r="K5489" t="s">
        <v>24</v>
      </c>
      <c r="L5489" t="s">
        <v>22</v>
      </c>
      <c r="M5489">
        <v>110000</v>
      </c>
      <c r="O5489" t="s">
        <v>800</v>
      </c>
      <c r="P5489" t="s">
        <v>249</v>
      </c>
    </row>
    <row r="5490" spans="1:16" x14ac:dyDescent="0.55000000000000004">
      <c r="A5490" t="s">
        <v>89</v>
      </c>
      <c r="B5490" t="s">
        <v>4516</v>
      </c>
      <c r="C5490" t="s">
        <v>71</v>
      </c>
      <c r="D5490" t="s">
        <v>3973</v>
      </c>
      <c r="E5490" t="s">
        <v>20</v>
      </c>
      <c r="F5490" t="b">
        <v>0</v>
      </c>
      <c r="G5490" t="s">
        <v>27</v>
      </c>
      <c r="H5490" s="4">
        <v>45726.334814814807</v>
      </c>
      <c r="I5490" t="b">
        <v>0</v>
      </c>
      <c r="J5490" t="b">
        <v>1</v>
      </c>
      <c r="K5490" t="s">
        <v>24</v>
      </c>
      <c r="L5490" t="s">
        <v>22</v>
      </c>
      <c r="M5490">
        <v>187625</v>
      </c>
      <c r="O5490" t="s">
        <v>1101</v>
      </c>
      <c r="P5490" t="s">
        <v>4517</v>
      </c>
    </row>
    <row r="5491" spans="1:16" x14ac:dyDescent="0.55000000000000004">
      <c r="A5491" t="s">
        <v>40</v>
      </c>
      <c r="B5491" t="s">
        <v>3193</v>
      </c>
      <c r="C5491" t="s">
        <v>1471</v>
      </c>
      <c r="D5491" t="s">
        <v>4178</v>
      </c>
      <c r="E5491" t="s">
        <v>20</v>
      </c>
      <c r="F5491" t="b">
        <v>0</v>
      </c>
      <c r="G5491" t="s">
        <v>41</v>
      </c>
      <c r="H5491" s="4">
        <v>45726.335868055547</v>
      </c>
      <c r="I5491" t="b">
        <v>0</v>
      </c>
      <c r="J5491" t="b">
        <v>1</v>
      </c>
      <c r="K5491" t="s">
        <v>24</v>
      </c>
      <c r="L5491" t="s">
        <v>22</v>
      </c>
      <c r="M5491">
        <v>241000</v>
      </c>
      <c r="O5491" t="s">
        <v>59</v>
      </c>
      <c r="P5491" t="s">
        <v>137</v>
      </c>
    </row>
    <row r="5492" spans="1:16" x14ac:dyDescent="0.55000000000000004">
      <c r="A5492" t="s">
        <v>1</v>
      </c>
      <c r="B5492" t="s">
        <v>6627</v>
      </c>
      <c r="C5492" t="s">
        <v>39</v>
      </c>
      <c r="D5492" t="s">
        <v>3957</v>
      </c>
      <c r="E5492" t="s">
        <v>34</v>
      </c>
      <c r="F5492" t="b">
        <v>1</v>
      </c>
      <c r="G5492" t="s">
        <v>52</v>
      </c>
      <c r="H5492" s="4">
        <v>45726.336539351847</v>
      </c>
      <c r="I5492" t="b">
        <v>0</v>
      </c>
      <c r="J5492" t="b">
        <v>0</v>
      </c>
      <c r="K5492" t="s">
        <v>24</v>
      </c>
      <c r="L5492" t="s">
        <v>36</v>
      </c>
      <c r="N5492">
        <v>13.430000305175779</v>
      </c>
      <c r="O5492" t="s">
        <v>6628</v>
      </c>
      <c r="P5492" t="s">
        <v>1506</v>
      </c>
    </row>
    <row r="5493" spans="1:16" x14ac:dyDescent="0.55000000000000004">
      <c r="A5493" t="s">
        <v>139</v>
      </c>
      <c r="B5493" t="s">
        <v>9363</v>
      </c>
      <c r="C5493" t="s">
        <v>9364</v>
      </c>
      <c r="D5493" t="s">
        <v>9365</v>
      </c>
      <c r="E5493" t="s">
        <v>631</v>
      </c>
      <c r="F5493" t="b">
        <v>0</v>
      </c>
      <c r="G5493" t="s">
        <v>820</v>
      </c>
      <c r="H5493" s="4">
        <v>45726.341273148151</v>
      </c>
      <c r="I5493" t="b">
        <v>0</v>
      </c>
      <c r="J5493" t="b">
        <v>0</v>
      </c>
      <c r="K5493" t="s">
        <v>820</v>
      </c>
      <c r="L5493" t="s">
        <v>22</v>
      </c>
      <c r="M5493">
        <v>103000</v>
      </c>
      <c r="O5493" t="s">
        <v>341</v>
      </c>
      <c r="P5493" t="s">
        <v>9366</v>
      </c>
    </row>
    <row r="5494" spans="1:16" x14ac:dyDescent="0.55000000000000004">
      <c r="A5494" t="s">
        <v>2</v>
      </c>
      <c r="B5494" t="s">
        <v>9367</v>
      </c>
      <c r="C5494" t="s">
        <v>1828</v>
      </c>
      <c r="D5494" t="s">
        <v>3828</v>
      </c>
      <c r="E5494" t="s">
        <v>20</v>
      </c>
      <c r="F5494" t="b">
        <v>0</v>
      </c>
      <c r="G5494" t="s">
        <v>41</v>
      </c>
      <c r="H5494" s="4">
        <v>45726.37667824074</v>
      </c>
      <c r="I5494" t="b">
        <v>0</v>
      </c>
      <c r="J5494" t="b">
        <v>1</v>
      </c>
      <c r="K5494" t="s">
        <v>24</v>
      </c>
      <c r="L5494" t="s">
        <v>22</v>
      </c>
      <c r="M5494">
        <v>90750</v>
      </c>
      <c r="O5494" t="s">
        <v>3185</v>
      </c>
      <c r="P5494" t="s">
        <v>9368</v>
      </c>
    </row>
    <row r="5495" spans="1:16" x14ac:dyDescent="0.55000000000000004">
      <c r="A5495" t="s">
        <v>2</v>
      </c>
      <c r="B5495" t="s">
        <v>9369</v>
      </c>
      <c r="C5495" t="s">
        <v>179</v>
      </c>
      <c r="D5495" t="s">
        <v>4178</v>
      </c>
      <c r="E5495" t="s">
        <v>20</v>
      </c>
      <c r="F5495" t="b">
        <v>0</v>
      </c>
      <c r="G5495" t="s">
        <v>27</v>
      </c>
      <c r="H5495" s="4">
        <v>45726.377337962957</v>
      </c>
      <c r="I5495" t="b">
        <v>0</v>
      </c>
      <c r="J5495" t="b">
        <v>1</v>
      </c>
      <c r="K5495" t="s">
        <v>24</v>
      </c>
      <c r="L5495" t="s">
        <v>22</v>
      </c>
      <c r="M5495">
        <v>207000</v>
      </c>
      <c r="O5495" t="s">
        <v>59</v>
      </c>
      <c r="P5495" t="s">
        <v>137</v>
      </c>
    </row>
    <row r="5496" spans="1:16" x14ac:dyDescent="0.55000000000000004">
      <c r="A5496" t="s">
        <v>1</v>
      </c>
      <c r="B5496" t="s">
        <v>2799</v>
      </c>
      <c r="C5496" t="s">
        <v>1346</v>
      </c>
      <c r="D5496" t="s">
        <v>2208</v>
      </c>
      <c r="E5496" t="s">
        <v>34</v>
      </c>
      <c r="F5496" t="b">
        <v>0</v>
      </c>
      <c r="G5496" t="s">
        <v>41</v>
      </c>
      <c r="H5496" s="4">
        <v>45726.418229166673</v>
      </c>
      <c r="I5496" t="b">
        <v>0</v>
      </c>
      <c r="J5496" t="b">
        <v>1</v>
      </c>
      <c r="K5496" t="s">
        <v>24</v>
      </c>
      <c r="L5496" t="s">
        <v>22</v>
      </c>
      <c r="M5496">
        <v>198000</v>
      </c>
      <c r="O5496" t="s">
        <v>428</v>
      </c>
      <c r="P5496" t="s">
        <v>7309</v>
      </c>
    </row>
    <row r="5497" spans="1:16" x14ac:dyDescent="0.55000000000000004">
      <c r="A5497" t="s">
        <v>2</v>
      </c>
      <c r="B5497" t="s">
        <v>4228</v>
      </c>
      <c r="C5497" t="s">
        <v>690</v>
      </c>
      <c r="D5497" t="s">
        <v>2208</v>
      </c>
      <c r="E5497" t="s">
        <v>34</v>
      </c>
      <c r="F5497" t="b">
        <v>0</v>
      </c>
      <c r="G5497" t="s">
        <v>27</v>
      </c>
      <c r="H5497" s="4">
        <v>45726.432141203702</v>
      </c>
      <c r="I5497" t="b">
        <v>0</v>
      </c>
      <c r="J5497" t="b">
        <v>1</v>
      </c>
      <c r="K5497" t="s">
        <v>24</v>
      </c>
      <c r="L5497" t="s">
        <v>22</v>
      </c>
      <c r="M5497">
        <v>175500</v>
      </c>
      <c r="O5497" t="s">
        <v>428</v>
      </c>
      <c r="P5497" t="s">
        <v>4238</v>
      </c>
    </row>
    <row r="5498" spans="1:16" x14ac:dyDescent="0.55000000000000004">
      <c r="A5498" t="s">
        <v>89</v>
      </c>
      <c r="B5498" t="s">
        <v>7452</v>
      </c>
      <c r="C5498" t="s">
        <v>7313</v>
      </c>
      <c r="D5498" t="s">
        <v>2208</v>
      </c>
      <c r="E5498" t="s">
        <v>34</v>
      </c>
      <c r="F5498" t="b">
        <v>0</v>
      </c>
      <c r="G5498" t="s">
        <v>41</v>
      </c>
      <c r="H5498" s="4">
        <v>45726.433148148149</v>
      </c>
      <c r="I5498" t="b">
        <v>0</v>
      </c>
      <c r="J5498" t="b">
        <v>1</v>
      </c>
      <c r="K5498" t="s">
        <v>24</v>
      </c>
      <c r="L5498" t="s">
        <v>22</v>
      </c>
      <c r="M5498">
        <v>195000</v>
      </c>
      <c r="O5498" t="s">
        <v>428</v>
      </c>
      <c r="P5498" t="s">
        <v>7453</v>
      </c>
    </row>
    <row r="5499" spans="1:16" x14ac:dyDescent="0.55000000000000004">
      <c r="A5499" t="s">
        <v>0</v>
      </c>
      <c r="B5499" t="s">
        <v>0</v>
      </c>
      <c r="C5499" t="s">
        <v>1978</v>
      </c>
      <c r="D5499" t="s">
        <v>7547</v>
      </c>
      <c r="E5499" t="s">
        <v>34</v>
      </c>
      <c r="F5499" t="b">
        <v>0</v>
      </c>
      <c r="G5499" t="s">
        <v>52</v>
      </c>
      <c r="H5499" s="4">
        <v>45726.459699074083</v>
      </c>
      <c r="I5499" t="b">
        <v>0</v>
      </c>
      <c r="J5499" t="b">
        <v>0</v>
      </c>
      <c r="K5499" t="s">
        <v>24</v>
      </c>
      <c r="L5499" t="s">
        <v>36</v>
      </c>
      <c r="N5499">
        <v>15</v>
      </c>
      <c r="O5499" t="s">
        <v>7548</v>
      </c>
      <c r="P5499" t="s">
        <v>61</v>
      </c>
    </row>
    <row r="5500" spans="1:16" x14ac:dyDescent="0.55000000000000004">
      <c r="A5500" t="s">
        <v>25</v>
      </c>
      <c r="B5500" t="s">
        <v>9370</v>
      </c>
      <c r="C5500" t="s">
        <v>9371</v>
      </c>
      <c r="D5500" t="s">
        <v>3350</v>
      </c>
      <c r="E5500" t="s">
        <v>20</v>
      </c>
      <c r="F5500" t="b">
        <v>0</v>
      </c>
      <c r="G5500" t="s">
        <v>314</v>
      </c>
      <c r="H5500" s="4">
        <v>45726.483020833337</v>
      </c>
      <c r="I5500" t="b">
        <v>1</v>
      </c>
      <c r="J5500" t="b">
        <v>0</v>
      </c>
      <c r="K5500" t="s">
        <v>314</v>
      </c>
      <c r="L5500" t="s">
        <v>22</v>
      </c>
      <c r="M5500">
        <v>40000</v>
      </c>
      <c r="O5500" t="s">
        <v>3350</v>
      </c>
      <c r="P5500" t="s">
        <v>1304</v>
      </c>
    </row>
    <row r="5501" spans="1:16" x14ac:dyDescent="0.55000000000000004">
      <c r="A5501" t="s">
        <v>0</v>
      </c>
      <c r="B5501" t="s">
        <v>5525</v>
      </c>
      <c r="C5501" t="s">
        <v>851</v>
      </c>
      <c r="D5501" t="s">
        <v>4328</v>
      </c>
      <c r="E5501" t="s">
        <v>20</v>
      </c>
      <c r="F5501" t="b">
        <v>0</v>
      </c>
      <c r="G5501" t="s">
        <v>27</v>
      </c>
      <c r="H5501" s="4">
        <v>45726.500081018523</v>
      </c>
      <c r="I5501" t="b">
        <v>0</v>
      </c>
      <c r="J5501" t="b">
        <v>0</v>
      </c>
      <c r="K5501" t="s">
        <v>24</v>
      </c>
      <c r="L5501" t="s">
        <v>22</v>
      </c>
      <c r="M5501">
        <v>62500</v>
      </c>
      <c r="O5501" t="s">
        <v>5526</v>
      </c>
      <c r="P5501" t="s">
        <v>5527</v>
      </c>
    </row>
    <row r="5502" spans="1:16" x14ac:dyDescent="0.55000000000000004">
      <c r="A5502" t="s">
        <v>0</v>
      </c>
      <c r="B5502" t="s">
        <v>0</v>
      </c>
      <c r="C5502" t="s">
        <v>9443</v>
      </c>
      <c r="D5502" t="s">
        <v>7547</v>
      </c>
      <c r="E5502" t="s">
        <v>34</v>
      </c>
      <c r="F5502" t="b">
        <v>0</v>
      </c>
      <c r="G5502" t="s">
        <v>41</v>
      </c>
      <c r="H5502" s="4">
        <v>45726.500381944446</v>
      </c>
      <c r="I5502" t="b">
        <v>0</v>
      </c>
      <c r="J5502" t="b">
        <v>0</v>
      </c>
      <c r="K5502" t="s">
        <v>24</v>
      </c>
      <c r="L5502" t="s">
        <v>36</v>
      </c>
      <c r="N5502">
        <v>15</v>
      </c>
      <c r="O5502" t="s">
        <v>7548</v>
      </c>
      <c r="P5502" t="s">
        <v>61</v>
      </c>
    </row>
    <row r="5503" spans="1:16" x14ac:dyDescent="0.55000000000000004">
      <c r="A5503" t="s">
        <v>0</v>
      </c>
      <c r="B5503" t="s">
        <v>0</v>
      </c>
      <c r="C5503" t="s">
        <v>3934</v>
      </c>
      <c r="D5503" t="s">
        <v>7547</v>
      </c>
      <c r="E5503" t="s">
        <v>34</v>
      </c>
      <c r="F5503" t="b">
        <v>0</v>
      </c>
      <c r="G5503" t="s">
        <v>35</v>
      </c>
      <c r="H5503" s="4">
        <v>45726.500648148147</v>
      </c>
      <c r="I5503" t="b">
        <v>0</v>
      </c>
      <c r="J5503" t="b">
        <v>0</v>
      </c>
      <c r="K5503" t="s">
        <v>24</v>
      </c>
      <c r="L5503" t="s">
        <v>36</v>
      </c>
      <c r="N5503">
        <v>15</v>
      </c>
      <c r="O5503" t="s">
        <v>7548</v>
      </c>
      <c r="P5503" t="s">
        <v>61</v>
      </c>
    </row>
    <row r="5504" spans="1:16" x14ac:dyDescent="0.55000000000000004">
      <c r="A5504" t="s">
        <v>1</v>
      </c>
      <c r="B5504" t="s">
        <v>2392</v>
      </c>
      <c r="C5504" t="s">
        <v>292</v>
      </c>
      <c r="D5504" t="s">
        <v>3973</v>
      </c>
      <c r="E5504" t="s">
        <v>20</v>
      </c>
      <c r="F5504" t="b">
        <v>0</v>
      </c>
      <c r="G5504" t="s">
        <v>30</v>
      </c>
      <c r="H5504" s="4">
        <v>45726.501180555562</v>
      </c>
      <c r="I5504" t="b">
        <v>0</v>
      </c>
      <c r="J5504" t="b">
        <v>1</v>
      </c>
      <c r="K5504" t="s">
        <v>24</v>
      </c>
      <c r="L5504" t="s">
        <v>22</v>
      </c>
      <c r="M5504">
        <v>193426.5</v>
      </c>
      <c r="O5504" t="s">
        <v>5482</v>
      </c>
      <c r="P5504" t="s">
        <v>1809</v>
      </c>
    </row>
    <row r="5505" spans="1:16" x14ac:dyDescent="0.55000000000000004">
      <c r="A5505" t="s">
        <v>40</v>
      </c>
      <c r="B5505" t="s">
        <v>9372</v>
      </c>
      <c r="C5505" t="s">
        <v>2031</v>
      </c>
      <c r="D5505" t="s">
        <v>3957</v>
      </c>
      <c r="E5505" t="s">
        <v>34</v>
      </c>
      <c r="F5505" t="b">
        <v>0</v>
      </c>
      <c r="G5505" t="s">
        <v>27</v>
      </c>
      <c r="H5505" s="4">
        <v>45726.501296296286</v>
      </c>
      <c r="I5505" t="b">
        <v>0</v>
      </c>
      <c r="J5505" t="b">
        <v>1</v>
      </c>
      <c r="K5505" t="s">
        <v>24</v>
      </c>
      <c r="L5505" t="s">
        <v>36</v>
      </c>
      <c r="N5505">
        <v>54.420001983642578</v>
      </c>
      <c r="O5505" t="s">
        <v>2319</v>
      </c>
      <c r="P5505" t="s">
        <v>9373</v>
      </c>
    </row>
    <row r="5506" spans="1:16" x14ac:dyDescent="0.55000000000000004">
      <c r="A5506" t="s">
        <v>2</v>
      </c>
      <c r="B5506" t="s">
        <v>7406</v>
      </c>
      <c r="C5506" t="s">
        <v>1358</v>
      </c>
      <c r="D5506" t="s">
        <v>3973</v>
      </c>
      <c r="E5506" t="s">
        <v>20</v>
      </c>
      <c r="F5506" t="b">
        <v>0</v>
      </c>
      <c r="G5506" t="s">
        <v>41</v>
      </c>
      <c r="H5506" s="4">
        <v>45726.501400462963</v>
      </c>
      <c r="I5506" t="b">
        <v>0</v>
      </c>
      <c r="J5506" t="b">
        <v>0</v>
      </c>
      <c r="K5506" t="s">
        <v>24</v>
      </c>
      <c r="L5506" t="s">
        <v>22</v>
      </c>
      <c r="M5506">
        <v>82850</v>
      </c>
      <c r="O5506" t="s">
        <v>5482</v>
      </c>
      <c r="P5506" t="s">
        <v>3772</v>
      </c>
    </row>
    <row r="5507" spans="1:16" x14ac:dyDescent="0.55000000000000004">
      <c r="A5507" t="s">
        <v>2</v>
      </c>
      <c r="B5507" t="s">
        <v>9374</v>
      </c>
      <c r="C5507" t="s">
        <v>1050</v>
      </c>
      <c r="D5507" t="s">
        <v>3973</v>
      </c>
      <c r="E5507" t="s">
        <v>20</v>
      </c>
      <c r="F5507" t="b">
        <v>0</v>
      </c>
      <c r="G5507" t="s">
        <v>41</v>
      </c>
      <c r="H5507" s="4">
        <v>45726.502187500002</v>
      </c>
      <c r="I5507" t="b">
        <v>0</v>
      </c>
      <c r="J5507" t="b">
        <v>1</v>
      </c>
      <c r="K5507" t="s">
        <v>24</v>
      </c>
      <c r="L5507" t="s">
        <v>22</v>
      </c>
      <c r="M5507">
        <v>122900</v>
      </c>
      <c r="O5507" t="s">
        <v>5482</v>
      </c>
      <c r="P5507" t="s">
        <v>9375</v>
      </c>
    </row>
    <row r="5508" spans="1:16" x14ac:dyDescent="0.55000000000000004">
      <c r="A5508" t="s">
        <v>1</v>
      </c>
      <c r="B5508" t="s">
        <v>9376</v>
      </c>
      <c r="C5508" t="s">
        <v>1050</v>
      </c>
      <c r="D5508" t="s">
        <v>3973</v>
      </c>
      <c r="E5508" t="s">
        <v>20</v>
      </c>
      <c r="F5508" t="b">
        <v>0</v>
      </c>
      <c r="G5508" t="s">
        <v>35</v>
      </c>
      <c r="H5508" s="4">
        <v>45726.502349537041</v>
      </c>
      <c r="I5508" t="b">
        <v>0</v>
      </c>
      <c r="J5508" t="b">
        <v>1</v>
      </c>
      <c r="K5508" t="s">
        <v>24</v>
      </c>
      <c r="L5508" t="s">
        <v>36</v>
      </c>
      <c r="N5508">
        <v>73</v>
      </c>
      <c r="O5508" t="s">
        <v>5482</v>
      </c>
      <c r="P5508" t="s">
        <v>354</v>
      </c>
    </row>
    <row r="5509" spans="1:16" x14ac:dyDescent="0.55000000000000004">
      <c r="A5509" t="s">
        <v>25</v>
      </c>
      <c r="B5509" t="s">
        <v>9377</v>
      </c>
      <c r="C5509" t="s">
        <v>820</v>
      </c>
      <c r="D5509" t="s">
        <v>4035</v>
      </c>
      <c r="E5509" t="s">
        <v>20</v>
      </c>
      <c r="F5509" t="b">
        <v>0</v>
      </c>
      <c r="G5509" t="s">
        <v>820</v>
      </c>
      <c r="H5509" s="4">
        <v>45726.507175925923</v>
      </c>
      <c r="I5509" t="b">
        <v>0</v>
      </c>
      <c r="J5509" t="b">
        <v>0</v>
      </c>
      <c r="K5509" t="s">
        <v>820</v>
      </c>
      <c r="L5509" t="s">
        <v>22</v>
      </c>
      <c r="M5509">
        <v>64800</v>
      </c>
      <c r="O5509" t="s">
        <v>9378</v>
      </c>
      <c r="P5509" t="s">
        <v>9379</v>
      </c>
    </row>
    <row r="5510" spans="1:16" x14ac:dyDescent="0.55000000000000004">
      <c r="A5510" t="s">
        <v>40</v>
      </c>
      <c r="B5510" t="s">
        <v>40</v>
      </c>
      <c r="C5510" t="s">
        <v>3608</v>
      </c>
      <c r="D5510" t="s">
        <v>3973</v>
      </c>
      <c r="E5510" t="s">
        <v>20</v>
      </c>
      <c r="F5510" t="b">
        <v>0</v>
      </c>
      <c r="G5510" t="s">
        <v>27</v>
      </c>
      <c r="H5510" s="4">
        <v>45726.516180555547</v>
      </c>
      <c r="I5510" t="b">
        <v>0</v>
      </c>
      <c r="J5510" t="b">
        <v>1</v>
      </c>
      <c r="K5510" t="s">
        <v>24</v>
      </c>
      <c r="L5510" t="s">
        <v>22</v>
      </c>
      <c r="M5510">
        <v>148000</v>
      </c>
      <c r="O5510" t="s">
        <v>5482</v>
      </c>
      <c r="P5510" t="s">
        <v>9444</v>
      </c>
    </row>
    <row r="5511" spans="1:16" x14ac:dyDescent="0.55000000000000004">
      <c r="A5511" t="s">
        <v>2</v>
      </c>
      <c r="B5511" t="s">
        <v>9380</v>
      </c>
      <c r="C5511" t="s">
        <v>3318</v>
      </c>
      <c r="D5511" t="s">
        <v>3828</v>
      </c>
      <c r="E5511" t="s">
        <v>20</v>
      </c>
      <c r="F5511" t="b">
        <v>0</v>
      </c>
      <c r="G5511" t="s">
        <v>27</v>
      </c>
      <c r="H5511" s="4">
        <v>45726.543055555558</v>
      </c>
      <c r="I5511" t="b">
        <v>0</v>
      </c>
      <c r="J5511" t="b">
        <v>1</v>
      </c>
      <c r="K5511" t="s">
        <v>24</v>
      </c>
      <c r="L5511" t="s">
        <v>36</v>
      </c>
      <c r="N5511">
        <v>63.5</v>
      </c>
      <c r="O5511" t="s">
        <v>3060</v>
      </c>
      <c r="P5511" t="s">
        <v>9381</v>
      </c>
    </row>
    <row r="5512" spans="1:16" x14ac:dyDescent="0.55000000000000004">
      <c r="A5512" t="s">
        <v>2</v>
      </c>
      <c r="B5512" t="s">
        <v>2</v>
      </c>
      <c r="C5512" t="s">
        <v>87</v>
      </c>
      <c r="D5512" t="s">
        <v>131</v>
      </c>
      <c r="E5512" t="s">
        <v>20</v>
      </c>
      <c r="F5512" t="b">
        <v>0</v>
      </c>
      <c r="G5512" t="s">
        <v>41</v>
      </c>
      <c r="H5512" s="4">
        <v>45726.554652777777</v>
      </c>
      <c r="I5512" t="b">
        <v>1</v>
      </c>
      <c r="J5512" t="b">
        <v>0</v>
      </c>
      <c r="K5512" t="s">
        <v>24</v>
      </c>
      <c r="L5512" t="s">
        <v>22</v>
      </c>
      <c r="M5512">
        <v>130000</v>
      </c>
      <c r="O5512" t="s">
        <v>131</v>
      </c>
      <c r="P5512" t="s">
        <v>9382</v>
      </c>
    </row>
    <row r="5513" spans="1:16" x14ac:dyDescent="0.55000000000000004">
      <c r="A5513" t="s">
        <v>25</v>
      </c>
      <c r="B5513" t="s">
        <v>7231</v>
      </c>
      <c r="C5513" t="s">
        <v>7232</v>
      </c>
      <c r="D5513" t="s">
        <v>3973</v>
      </c>
      <c r="E5513" t="s">
        <v>51</v>
      </c>
      <c r="F5513" t="b">
        <v>0</v>
      </c>
      <c r="G5513" t="s">
        <v>30</v>
      </c>
      <c r="H5513" s="4">
        <v>45726.58421296296</v>
      </c>
      <c r="I5513" t="b">
        <v>0</v>
      </c>
      <c r="J5513" t="b">
        <v>0</v>
      </c>
      <c r="K5513" t="s">
        <v>24</v>
      </c>
      <c r="L5513" t="s">
        <v>36</v>
      </c>
      <c r="N5513">
        <v>57</v>
      </c>
      <c r="O5513" t="s">
        <v>1002</v>
      </c>
    </row>
    <row r="5514" spans="1:16" x14ac:dyDescent="0.55000000000000004">
      <c r="A5514" t="s">
        <v>28</v>
      </c>
      <c r="B5514" t="s">
        <v>9445</v>
      </c>
      <c r="C5514" t="s">
        <v>180</v>
      </c>
      <c r="D5514" t="s">
        <v>3973</v>
      </c>
      <c r="E5514" t="s">
        <v>20</v>
      </c>
      <c r="F5514" t="b">
        <v>0</v>
      </c>
      <c r="G5514" t="s">
        <v>41</v>
      </c>
      <c r="H5514" s="4">
        <v>45726.584409722222</v>
      </c>
      <c r="I5514" t="b">
        <v>0</v>
      </c>
      <c r="J5514" t="b">
        <v>1</v>
      </c>
      <c r="K5514" t="s">
        <v>24</v>
      </c>
      <c r="L5514" t="s">
        <v>22</v>
      </c>
      <c r="M5514">
        <v>155500</v>
      </c>
      <c r="O5514" t="s">
        <v>9249</v>
      </c>
      <c r="P5514" t="s">
        <v>9446</v>
      </c>
    </row>
    <row r="5515" spans="1:16" x14ac:dyDescent="0.55000000000000004">
      <c r="A5515" t="s">
        <v>40</v>
      </c>
      <c r="B5515" t="s">
        <v>9383</v>
      </c>
      <c r="C5515" t="s">
        <v>538</v>
      </c>
      <c r="D5515" t="s">
        <v>3828</v>
      </c>
      <c r="E5515" t="s">
        <v>20</v>
      </c>
      <c r="F5515" t="b">
        <v>0</v>
      </c>
      <c r="G5515" t="s">
        <v>27</v>
      </c>
      <c r="H5515" s="4">
        <v>45726.585023148153</v>
      </c>
      <c r="I5515" t="b">
        <v>0</v>
      </c>
      <c r="J5515" t="b">
        <v>1</v>
      </c>
      <c r="K5515" t="s">
        <v>24</v>
      </c>
      <c r="L5515" t="s">
        <v>22</v>
      </c>
      <c r="M5515">
        <v>163000</v>
      </c>
      <c r="O5515" t="s">
        <v>487</v>
      </c>
      <c r="P5515" t="s">
        <v>9384</v>
      </c>
    </row>
    <row r="5516" spans="1:16" x14ac:dyDescent="0.55000000000000004">
      <c r="A5516" t="s">
        <v>2</v>
      </c>
      <c r="B5516" t="s">
        <v>2</v>
      </c>
      <c r="C5516" t="s">
        <v>1778</v>
      </c>
      <c r="D5516" t="s">
        <v>3828</v>
      </c>
      <c r="E5516" t="s">
        <v>20</v>
      </c>
      <c r="F5516" t="b">
        <v>0</v>
      </c>
      <c r="G5516" t="s">
        <v>41</v>
      </c>
      <c r="H5516" s="4">
        <v>45726.585625</v>
      </c>
      <c r="I5516" t="b">
        <v>1</v>
      </c>
      <c r="J5516" t="b">
        <v>1</v>
      </c>
      <c r="K5516" t="s">
        <v>24</v>
      </c>
      <c r="L5516" t="s">
        <v>22</v>
      </c>
      <c r="M5516">
        <v>128825</v>
      </c>
      <c r="O5516" t="s">
        <v>2409</v>
      </c>
      <c r="P5516" t="s">
        <v>9447</v>
      </c>
    </row>
    <row r="5517" spans="1:16" x14ac:dyDescent="0.55000000000000004">
      <c r="A5517" t="s">
        <v>89</v>
      </c>
      <c r="B5517" t="s">
        <v>7027</v>
      </c>
      <c r="C5517" t="s">
        <v>82</v>
      </c>
      <c r="D5517" t="s">
        <v>3973</v>
      </c>
      <c r="E5517" t="s">
        <v>20</v>
      </c>
      <c r="F5517" t="b">
        <v>0</v>
      </c>
      <c r="G5517" t="s">
        <v>41</v>
      </c>
      <c r="H5517" s="4">
        <v>45726.585682870369</v>
      </c>
      <c r="I5517" t="b">
        <v>0</v>
      </c>
      <c r="J5517" t="b">
        <v>1</v>
      </c>
      <c r="K5517" t="s">
        <v>24</v>
      </c>
      <c r="L5517" t="s">
        <v>22</v>
      </c>
      <c r="M5517">
        <v>147500</v>
      </c>
      <c r="O5517" t="s">
        <v>7028</v>
      </c>
      <c r="P5517" t="s">
        <v>7029</v>
      </c>
    </row>
    <row r="5518" spans="1:16" x14ac:dyDescent="0.55000000000000004">
      <c r="A5518" t="s">
        <v>19</v>
      </c>
      <c r="B5518" t="s">
        <v>9385</v>
      </c>
      <c r="C5518" t="s">
        <v>140</v>
      </c>
      <c r="D5518" t="s">
        <v>3600</v>
      </c>
      <c r="E5518" t="s">
        <v>51</v>
      </c>
      <c r="F5518" t="b">
        <v>0</v>
      </c>
      <c r="G5518" t="s">
        <v>41</v>
      </c>
      <c r="H5518" s="4">
        <v>45726.596435185187</v>
      </c>
      <c r="I5518" t="b">
        <v>0</v>
      </c>
      <c r="J5518" t="b">
        <v>0</v>
      </c>
      <c r="K5518" t="s">
        <v>24</v>
      </c>
      <c r="L5518" t="s">
        <v>36</v>
      </c>
      <c r="N5518">
        <v>110</v>
      </c>
      <c r="O5518" t="s">
        <v>2569</v>
      </c>
      <c r="P5518" t="s">
        <v>2188</v>
      </c>
    </row>
    <row r="5519" spans="1:16" x14ac:dyDescent="0.55000000000000004">
      <c r="A5519" t="s">
        <v>139</v>
      </c>
      <c r="B5519" t="s">
        <v>1697</v>
      </c>
      <c r="C5519" t="s">
        <v>39</v>
      </c>
      <c r="D5519" t="s">
        <v>7658</v>
      </c>
      <c r="E5519" t="s">
        <v>20</v>
      </c>
      <c r="F5519" t="b">
        <v>1</v>
      </c>
      <c r="G5519" t="s">
        <v>625</v>
      </c>
      <c r="H5519" s="4">
        <v>45726.624872685177</v>
      </c>
      <c r="I5519" t="b">
        <v>1</v>
      </c>
      <c r="J5519" t="b">
        <v>0</v>
      </c>
      <c r="K5519" t="s">
        <v>625</v>
      </c>
      <c r="L5519" t="s">
        <v>22</v>
      </c>
      <c r="M5519">
        <v>70000</v>
      </c>
      <c r="O5519" t="s">
        <v>9386</v>
      </c>
      <c r="P5519" t="s">
        <v>9387</v>
      </c>
    </row>
    <row r="5520" spans="1:16" x14ac:dyDescent="0.55000000000000004">
      <c r="A5520" t="s">
        <v>0</v>
      </c>
      <c r="B5520" t="s">
        <v>1632</v>
      </c>
      <c r="C5520" t="s">
        <v>118</v>
      </c>
      <c r="D5520" t="s">
        <v>131</v>
      </c>
      <c r="F5520" t="b">
        <v>0</v>
      </c>
      <c r="G5520" t="s">
        <v>27</v>
      </c>
      <c r="H5520" s="4">
        <v>45726.625127314823</v>
      </c>
      <c r="I5520" t="b">
        <v>1</v>
      </c>
      <c r="J5520" t="b">
        <v>0</v>
      </c>
      <c r="K5520" t="s">
        <v>24</v>
      </c>
      <c r="L5520" t="s">
        <v>36</v>
      </c>
      <c r="N5520">
        <v>41</v>
      </c>
      <c r="O5520" t="s">
        <v>131</v>
      </c>
      <c r="P5520" t="s">
        <v>9388</v>
      </c>
    </row>
    <row r="5521" spans="1:16" x14ac:dyDescent="0.55000000000000004">
      <c r="A5521" t="s">
        <v>19</v>
      </c>
      <c r="B5521" t="s">
        <v>9389</v>
      </c>
      <c r="C5521" t="s">
        <v>3887</v>
      </c>
      <c r="D5521" t="s">
        <v>3973</v>
      </c>
      <c r="E5521" t="s">
        <v>20</v>
      </c>
      <c r="F5521" t="b">
        <v>0</v>
      </c>
      <c r="G5521" t="s">
        <v>27</v>
      </c>
      <c r="H5521" s="4">
        <v>45726.625775462962</v>
      </c>
      <c r="I5521" t="b">
        <v>0</v>
      </c>
      <c r="J5521" t="b">
        <v>1</v>
      </c>
      <c r="K5521" t="s">
        <v>24</v>
      </c>
      <c r="L5521" t="s">
        <v>22</v>
      </c>
      <c r="M5521">
        <v>152500</v>
      </c>
      <c r="O5521" t="s">
        <v>9390</v>
      </c>
      <c r="P5521" t="s">
        <v>9391</v>
      </c>
    </row>
    <row r="5522" spans="1:16" x14ac:dyDescent="0.55000000000000004">
      <c r="A5522" t="s">
        <v>25</v>
      </c>
      <c r="B5522" t="s">
        <v>8209</v>
      </c>
      <c r="C5522" t="s">
        <v>64</v>
      </c>
      <c r="D5522" t="s">
        <v>3973</v>
      </c>
      <c r="E5522" t="s">
        <v>20</v>
      </c>
      <c r="F5522" t="b">
        <v>0</v>
      </c>
      <c r="G5522" t="s">
        <v>52</v>
      </c>
      <c r="H5522" s="4">
        <v>45726.625949074078</v>
      </c>
      <c r="I5522" t="b">
        <v>0</v>
      </c>
      <c r="J5522" t="b">
        <v>1</v>
      </c>
      <c r="K5522" t="s">
        <v>24</v>
      </c>
      <c r="L5522" t="s">
        <v>22</v>
      </c>
      <c r="M5522">
        <v>98950</v>
      </c>
      <c r="O5522" t="s">
        <v>1906</v>
      </c>
      <c r="P5522" t="s">
        <v>8210</v>
      </c>
    </row>
    <row r="5523" spans="1:16" x14ac:dyDescent="0.55000000000000004">
      <c r="A5523" t="s">
        <v>40</v>
      </c>
      <c r="B5523" t="s">
        <v>9392</v>
      </c>
      <c r="C5523" t="s">
        <v>1118</v>
      </c>
      <c r="D5523" t="s">
        <v>3973</v>
      </c>
      <c r="E5523" t="s">
        <v>20</v>
      </c>
      <c r="F5523" t="b">
        <v>0</v>
      </c>
      <c r="G5523" t="s">
        <v>27</v>
      </c>
      <c r="H5523" s="4">
        <v>45726.627222222232</v>
      </c>
      <c r="I5523" t="b">
        <v>0</v>
      </c>
      <c r="J5523" t="b">
        <v>1</v>
      </c>
      <c r="K5523" t="s">
        <v>24</v>
      </c>
      <c r="L5523" t="s">
        <v>22</v>
      </c>
      <c r="M5523">
        <v>135000</v>
      </c>
      <c r="O5523" t="s">
        <v>1784</v>
      </c>
      <c r="P5523" t="s">
        <v>2489</v>
      </c>
    </row>
    <row r="5524" spans="1:16" x14ac:dyDescent="0.55000000000000004">
      <c r="A5524" t="s">
        <v>2</v>
      </c>
      <c r="B5524" t="s">
        <v>2</v>
      </c>
      <c r="C5524" t="s">
        <v>9393</v>
      </c>
      <c r="D5524" t="s">
        <v>3973</v>
      </c>
      <c r="E5524" t="s">
        <v>20</v>
      </c>
      <c r="F5524" t="b">
        <v>0</v>
      </c>
      <c r="G5524" t="s">
        <v>52</v>
      </c>
      <c r="H5524" s="4">
        <v>45726.629131944443</v>
      </c>
      <c r="I5524" t="b">
        <v>0</v>
      </c>
      <c r="J5524" t="b">
        <v>1</v>
      </c>
      <c r="K5524" t="s">
        <v>24</v>
      </c>
      <c r="L5524" t="s">
        <v>22</v>
      </c>
      <c r="M5524">
        <v>187153</v>
      </c>
      <c r="O5524" t="s">
        <v>5482</v>
      </c>
      <c r="P5524" t="s">
        <v>3226</v>
      </c>
    </row>
    <row r="5525" spans="1:16" x14ac:dyDescent="0.55000000000000004">
      <c r="A5525" t="s">
        <v>2</v>
      </c>
      <c r="B5525" t="s">
        <v>4908</v>
      </c>
      <c r="C5525" t="s">
        <v>475</v>
      </c>
      <c r="D5525" t="s">
        <v>3973</v>
      </c>
      <c r="E5525" t="s">
        <v>20</v>
      </c>
      <c r="F5525" t="b">
        <v>0</v>
      </c>
      <c r="G5525" t="s">
        <v>27</v>
      </c>
      <c r="H5525" s="4">
        <v>45726.641516203701</v>
      </c>
      <c r="I5525" t="b">
        <v>0</v>
      </c>
      <c r="J5525" t="b">
        <v>0</v>
      </c>
      <c r="K5525" t="s">
        <v>24</v>
      </c>
      <c r="L5525" t="s">
        <v>22</v>
      </c>
      <c r="M5525">
        <v>130000</v>
      </c>
      <c r="O5525" t="s">
        <v>2925</v>
      </c>
    </row>
    <row r="5526" spans="1:16" x14ac:dyDescent="0.55000000000000004">
      <c r="A5526" t="s">
        <v>1</v>
      </c>
      <c r="B5526" t="s">
        <v>9394</v>
      </c>
      <c r="C5526" t="s">
        <v>371</v>
      </c>
      <c r="D5526" t="s">
        <v>2208</v>
      </c>
      <c r="E5526" t="s">
        <v>20</v>
      </c>
      <c r="F5526" t="b">
        <v>0</v>
      </c>
      <c r="G5526" t="s">
        <v>27</v>
      </c>
      <c r="H5526" s="4">
        <v>45726.643113425933</v>
      </c>
      <c r="I5526" t="b">
        <v>0</v>
      </c>
      <c r="J5526" t="b">
        <v>0</v>
      </c>
      <c r="K5526" t="s">
        <v>24</v>
      </c>
      <c r="L5526" t="s">
        <v>22</v>
      </c>
      <c r="M5526">
        <v>95000</v>
      </c>
      <c r="O5526" t="s">
        <v>5491</v>
      </c>
      <c r="P5526" t="s">
        <v>9395</v>
      </c>
    </row>
    <row r="5527" spans="1:16" x14ac:dyDescent="0.55000000000000004">
      <c r="A5527" t="s">
        <v>0</v>
      </c>
      <c r="B5527" t="s">
        <v>8786</v>
      </c>
      <c r="C5527" t="s">
        <v>1099</v>
      </c>
      <c r="D5527" t="s">
        <v>3600</v>
      </c>
      <c r="E5527" t="s">
        <v>51</v>
      </c>
      <c r="F5527" t="b">
        <v>0</v>
      </c>
      <c r="G5527" t="s">
        <v>27</v>
      </c>
      <c r="H5527" s="4">
        <v>45726.666724537034</v>
      </c>
      <c r="I5527" t="b">
        <v>1</v>
      </c>
      <c r="J5527" t="b">
        <v>0</v>
      </c>
      <c r="K5527" t="s">
        <v>24</v>
      </c>
      <c r="L5527" t="s">
        <v>36</v>
      </c>
      <c r="N5527">
        <v>60</v>
      </c>
      <c r="O5527" t="s">
        <v>8787</v>
      </c>
      <c r="P5527" t="s">
        <v>119</v>
      </c>
    </row>
    <row r="5528" spans="1:16" x14ac:dyDescent="0.55000000000000004">
      <c r="A5528" t="s">
        <v>1</v>
      </c>
      <c r="B5528" t="s">
        <v>9017</v>
      </c>
      <c r="C5528" t="s">
        <v>160</v>
      </c>
      <c r="D5528" t="s">
        <v>3828</v>
      </c>
      <c r="E5528" t="s">
        <v>20</v>
      </c>
      <c r="F5528" t="b">
        <v>0</v>
      </c>
      <c r="G5528" t="s">
        <v>52</v>
      </c>
      <c r="H5528" s="4">
        <v>45726.668865740743</v>
      </c>
      <c r="I5528" t="b">
        <v>0</v>
      </c>
      <c r="J5528" t="b">
        <v>1</v>
      </c>
      <c r="K5528" t="s">
        <v>24</v>
      </c>
      <c r="L5528" t="s">
        <v>22</v>
      </c>
      <c r="M5528">
        <v>220500</v>
      </c>
      <c r="O5528" t="s">
        <v>3939</v>
      </c>
    </row>
    <row r="5529" spans="1:16" x14ac:dyDescent="0.55000000000000004">
      <c r="A5529" t="s">
        <v>2</v>
      </c>
      <c r="B5529" t="s">
        <v>7237</v>
      </c>
      <c r="C5529" t="s">
        <v>2360</v>
      </c>
      <c r="D5529" t="s">
        <v>7238</v>
      </c>
      <c r="E5529" t="s">
        <v>20</v>
      </c>
      <c r="F5529" t="b">
        <v>0</v>
      </c>
      <c r="G5529" t="s">
        <v>1740</v>
      </c>
      <c r="H5529" s="4">
        <v>45726.685069444437</v>
      </c>
      <c r="I5529" t="b">
        <v>0</v>
      </c>
      <c r="J5529" t="b">
        <v>0</v>
      </c>
      <c r="K5529" t="s">
        <v>1740</v>
      </c>
      <c r="L5529" t="s">
        <v>22</v>
      </c>
      <c r="M5529">
        <v>28000</v>
      </c>
      <c r="O5529" t="s">
        <v>7239</v>
      </c>
    </row>
    <row r="5530" spans="1:16" x14ac:dyDescent="0.55000000000000004">
      <c r="A5530" t="s">
        <v>19</v>
      </c>
      <c r="B5530" t="s">
        <v>2537</v>
      </c>
      <c r="C5530" t="s">
        <v>82</v>
      </c>
      <c r="D5530" t="s">
        <v>3973</v>
      </c>
      <c r="E5530" t="s">
        <v>51</v>
      </c>
      <c r="F5530" t="b">
        <v>0</v>
      </c>
      <c r="G5530" t="s">
        <v>27</v>
      </c>
      <c r="H5530" s="4">
        <v>45726.708344907413</v>
      </c>
      <c r="I5530" t="b">
        <v>0</v>
      </c>
      <c r="J5530" t="b">
        <v>0</v>
      </c>
      <c r="K5530" t="s">
        <v>24</v>
      </c>
      <c r="L5530" t="s">
        <v>36</v>
      </c>
      <c r="N5530">
        <v>77.5</v>
      </c>
      <c r="O5530" t="s">
        <v>5098</v>
      </c>
      <c r="P5530" t="s">
        <v>5099</v>
      </c>
    </row>
    <row r="5531" spans="1:16" x14ac:dyDescent="0.55000000000000004">
      <c r="A5531" t="s">
        <v>0</v>
      </c>
      <c r="B5531" t="s">
        <v>9396</v>
      </c>
      <c r="C5531" t="s">
        <v>443</v>
      </c>
      <c r="D5531" t="s">
        <v>3600</v>
      </c>
      <c r="E5531" t="s">
        <v>20</v>
      </c>
      <c r="F5531" t="b">
        <v>0</v>
      </c>
      <c r="G5531" t="s">
        <v>27</v>
      </c>
      <c r="H5531" s="4">
        <v>45726.708368055559</v>
      </c>
      <c r="I5531" t="b">
        <v>0</v>
      </c>
      <c r="J5531" t="b">
        <v>0</v>
      </c>
      <c r="K5531" t="s">
        <v>24</v>
      </c>
      <c r="L5531" t="s">
        <v>22</v>
      </c>
      <c r="M5531">
        <v>107500</v>
      </c>
      <c r="O5531" t="s">
        <v>9397</v>
      </c>
      <c r="P5531" t="s">
        <v>9398</v>
      </c>
    </row>
    <row r="5532" spans="1:16" x14ac:dyDescent="0.55000000000000004">
      <c r="A5532" t="s">
        <v>0</v>
      </c>
      <c r="B5532" t="s">
        <v>0</v>
      </c>
      <c r="C5532" t="s">
        <v>621</v>
      </c>
      <c r="D5532" t="s">
        <v>3973</v>
      </c>
      <c r="E5532" t="s">
        <v>51</v>
      </c>
      <c r="F5532" t="b">
        <v>0</v>
      </c>
      <c r="G5532" t="s">
        <v>52</v>
      </c>
      <c r="H5532" s="4">
        <v>45726.709050925929</v>
      </c>
      <c r="I5532" t="b">
        <v>1</v>
      </c>
      <c r="J5532" t="b">
        <v>0</v>
      </c>
      <c r="K5532" t="s">
        <v>24</v>
      </c>
      <c r="L5532" t="s">
        <v>36</v>
      </c>
      <c r="N5532">
        <v>22.5</v>
      </c>
      <c r="O5532" t="s">
        <v>1783</v>
      </c>
    </row>
    <row r="5533" spans="1:16" x14ac:dyDescent="0.55000000000000004">
      <c r="A5533" t="s">
        <v>1</v>
      </c>
      <c r="B5533" t="s">
        <v>779</v>
      </c>
      <c r="C5533" t="s">
        <v>64</v>
      </c>
      <c r="D5533" t="s">
        <v>3973</v>
      </c>
      <c r="E5533" t="s">
        <v>631</v>
      </c>
      <c r="F5533" t="b">
        <v>0</v>
      </c>
      <c r="G5533" t="s">
        <v>52</v>
      </c>
      <c r="H5533" s="4">
        <v>45726.710057870368</v>
      </c>
      <c r="I5533" t="b">
        <v>0</v>
      </c>
      <c r="J5533" t="b">
        <v>0</v>
      </c>
      <c r="K5533" t="s">
        <v>24</v>
      </c>
      <c r="L5533" t="s">
        <v>36</v>
      </c>
      <c r="N5533">
        <v>20</v>
      </c>
      <c r="O5533" t="s">
        <v>3888</v>
      </c>
      <c r="P5533" t="s">
        <v>149</v>
      </c>
    </row>
    <row r="5534" spans="1:16" x14ac:dyDescent="0.55000000000000004">
      <c r="A5534" t="s">
        <v>2</v>
      </c>
      <c r="B5534" t="s">
        <v>9399</v>
      </c>
      <c r="C5534" t="s">
        <v>172</v>
      </c>
      <c r="D5534" t="s">
        <v>3973</v>
      </c>
      <c r="E5534" t="s">
        <v>20</v>
      </c>
      <c r="F5534" t="b">
        <v>0</v>
      </c>
      <c r="G5534" t="s">
        <v>27</v>
      </c>
      <c r="H5534" s="4">
        <v>45726.710231481477</v>
      </c>
      <c r="I5534" t="b">
        <v>0</v>
      </c>
      <c r="J5534" t="b">
        <v>1</v>
      </c>
      <c r="K5534" t="s">
        <v>24</v>
      </c>
      <c r="L5534" t="s">
        <v>22</v>
      </c>
      <c r="M5534">
        <v>162500</v>
      </c>
      <c r="O5534" t="s">
        <v>1172</v>
      </c>
      <c r="P5534" t="s">
        <v>9400</v>
      </c>
    </row>
    <row r="5535" spans="1:16" x14ac:dyDescent="0.55000000000000004">
      <c r="A5535" t="s">
        <v>2</v>
      </c>
      <c r="B5535" t="s">
        <v>9401</v>
      </c>
      <c r="C5535" t="s">
        <v>633</v>
      </c>
      <c r="D5535" t="s">
        <v>2208</v>
      </c>
      <c r="E5535" t="s">
        <v>20</v>
      </c>
      <c r="F5535" t="b">
        <v>0</v>
      </c>
      <c r="G5535" t="s">
        <v>27</v>
      </c>
      <c r="H5535" s="4">
        <v>45726.710277777784</v>
      </c>
      <c r="I5535" t="b">
        <v>0</v>
      </c>
      <c r="J5535" t="b">
        <v>1</v>
      </c>
      <c r="K5535" t="s">
        <v>24</v>
      </c>
      <c r="L5535" t="s">
        <v>22</v>
      </c>
      <c r="M5535">
        <v>135000</v>
      </c>
      <c r="O5535" t="s">
        <v>3506</v>
      </c>
      <c r="P5535" t="s">
        <v>9402</v>
      </c>
    </row>
    <row r="5536" spans="1:16" x14ac:dyDescent="0.55000000000000004">
      <c r="A5536" t="s">
        <v>2</v>
      </c>
      <c r="B5536" t="s">
        <v>2</v>
      </c>
      <c r="C5536" t="s">
        <v>39</v>
      </c>
      <c r="D5536" t="s">
        <v>3985</v>
      </c>
      <c r="E5536" t="s">
        <v>20</v>
      </c>
      <c r="F5536" t="b">
        <v>1</v>
      </c>
      <c r="G5536" t="s">
        <v>3446</v>
      </c>
      <c r="H5536" s="4">
        <v>45726.710682870369</v>
      </c>
      <c r="I5536" t="b">
        <v>0</v>
      </c>
      <c r="J5536" t="b">
        <v>0</v>
      </c>
      <c r="K5536" t="s">
        <v>3446</v>
      </c>
      <c r="L5536" t="s">
        <v>22</v>
      </c>
      <c r="M5536">
        <v>37500</v>
      </c>
      <c r="O5536" t="s">
        <v>7650</v>
      </c>
      <c r="P5536" t="s">
        <v>7651</v>
      </c>
    </row>
    <row r="5537" spans="1:16" x14ac:dyDescent="0.55000000000000004">
      <c r="A5537" t="s">
        <v>2</v>
      </c>
      <c r="B5537" t="s">
        <v>9403</v>
      </c>
      <c r="C5537" t="s">
        <v>9404</v>
      </c>
      <c r="D5537" t="s">
        <v>4084</v>
      </c>
      <c r="E5537" t="s">
        <v>20</v>
      </c>
      <c r="F5537" t="b">
        <v>0</v>
      </c>
      <c r="G5537" t="s">
        <v>158</v>
      </c>
      <c r="H5537" s="4">
        <v>45726.712916666656</v>
      </c>
      <c r="I5537" t="b">
        <v>0</v>
      </c>
      <c r="J5537" t="b">
        <v>0</v>
      </c>
      <c r="K5537" t="s">
        <v>158</v>
      </c>
      <c r="L5537" t="s">
        <v>22</v>
      </c>
      <c r="M5537">
        <v>110000</v>
      </c>
      <c r="O5537" t="s">
        <v>9405</v>
      </c>
      <c r="P5537" t="s">
        <v>1244</v>
      </c>
    </row>
    <row r="5538" spans="1:16" x14ac:dyDescent="0.55000000000000004">
      <c r="A5538" t="s">
        <v>2</v>
      </c>
      <c r="B5538" t="s">
        <v>9406</v>
      </c>
      <c r="C5538" t="s">
        <v>4208</v>
      </c>
      <c r="D5538" t="s">
        <v>3828</v>
      </c>
      <c r="E5538" t="s">
        <v>219</v>
      </c>
      <c r="F5538" t="b">
        <v>0</v>
      </c>
      <c r="G5538" t="s">
        <v>1247</v>
      </c>
      <c r="H5538" s="4">
        <v>45726.738020833327</v>
      </c>
      <c r="I5538" t="b">
        <v>0</v>
      </c>
      <c r="J5538" t="b">
        <v>0</v>
      </c>
      <c r="K5538" t="s">
        <v>1247</v>
      </c>
      <c r="L5538" t="s">
        <v>36</v>
      </c>
      <c r="N5538">
        <v>32.5</v>
      </c>
      <c r="O5538" t="s">
        <v>9407</v>
      </c>
    </row>
    <row r="5539" spans="1:16" x14ac:dyDescent="0.55000000000000004">
      <c r="A5539" t="s">
        <v>2</v>
      </c>
      <c r="B5539" t="s">
        <v>9408</v>
      </c>
      <c r="C5539" t="s">
        <v>122</v>
      </c>
      <c r="D5539" t="s">
        <v>3600</v>
      </c>
      <c r="E5539" t="s">
        <v>20</v>
      </c>
      <c r="F5539" t="b">
        <v>0</v>
      </c>
      <c r="G5539" t="s">
        <v>27</v>
      </c>
      <c r="H5539" s="4">
        <v>45726.752106481479</v>
      </c>
      <c r="I5539" t="b">
        <v>1</v>
      </c>
      <c r="J5539" t="b">
        <v>0</v>
      </c>
      <c r="K5539" t="s">
        <v>24</v>
      </c>
      <c r="L5539" t="s">
        <v>22</v>
      </c>
      <c r="M5539">
        <v>95000</v>
      </c>
      <c r="O5539" t="s">
        <v>9409</v>
      </c>
      <c r="P5539" t="s">
        <v>48</v>
      </c>
    </row>
    <row r="5540" spans="1:16" x14ac:dyDescent="0.55000000000000004">
      <c r="A5540" t="s">
        <v>2</v>
      </c>
      <c r="B5540" t="s">
        <v>8530</v>
      </c>
      <c r="C5540" t="s">
        <v>26</v>
      </c>
      <c r="D5540" t="s">
        <v>3957</v>
      </c>
      <c r="E5540" t="s">
        <v>20</v>
      </c>
      <c r="F5540" t="b">
        <v>0</v>
      </c>
      <c r="G5540" t="s">
        <v>23</v>
      </c>
      <c r="H5540" s="4">
        <v>45726.768310185187</v>
      </c>
      <c r="I5540" t="b">
        <v>0</v>
      </c>
      <c r="J5540" t="b">
        <v>1</v>
      </c>
      <c r="K5540" t="s">
        <v>24</v>
      </c>
      <c r="L5540" t="s">
        <v>36</v>
      </c>
      <c r="N5540">
        <v>61.159996032714837</v>
      </c>
      <c r="O5540" t="s">
        <v>8531</v>
      </c>
      <c r="P5540" t="s">
        <v>8532</v>
      </c>
    </row>
    <row r="5541" spans="1:16" x14ac:dyDescent="0.55000000000000004">
      <c r="A5541" t="s">
        <v>0</v>
      </c>
      <c r="B5541" t="s">
        <v>9410</v>
      </c>
      <c r="C5541" t="s">
        <v>329</v>
      </c>
      <c r="D5541" t="s">
        <v>3973</v>
      </c>
      <c r="E5541" t="s">
        <v>51</v>
      </c>
      <c r="F5541" t="b">
        <v>0</v>
      </c>
      <c r="G5541" t="s">
        <v>27</v>
      </c>
      <c r="H5541" s="4">
        <v>45726.791932870372</v>
      </c>
      <c r="I5541" t="b">
        <v>0</v>
      </c>
      <c r="J5541" t="b">
        <v>0</v>
      </c>
      <c r="K5541" t="s">
        <v>24</v>
      </c>
      <c r="L5541" t="s">
        <v>36</v>
      </c>
      <c r="N5541">
        <v>80</v>
      </c>
      <c r="O5541" t="s">
        <v>9411</v>
      </c>
    </row>
    <row r="5542" spans="1:16" x14ac:dyDescent="0.55000000000000004">
      <c r="A5542" t="s">
        <v>0</v>
      </c>
      <c r="B5542" t="s">
        <v>1246</v>
      </c>
      <c r="C5542" t="s">
        <v>768</v>
      </c>
      <c r="D5542" t="s">
        <v>4084</v>
      </c>
      <c r="F5542" t="b">
        <v>0</v>
      </c>
      <c r="G5542" t="s">
        <v>27</v>
      </c>
      <c r="H5542" s="4">
        <v>45726.792013888888</v>
      </c>
      <c r="I5542" t="b">
        <v>0</v>
      </c>
      <c r="J5542" t="b">
        <v>0</v>
      </c>
      <c r="K5542" t="s">
        <v>24</v>
      </c>
      <c r="L5542" t="s">
        <v>22</v>
      </c>
      <c r="M5542">
        <v>93176</v>
      </c>
      <c r="O5542" t="s">
        <v>9412</v>
      </c>
    </row>
    <row r="5543" spans="1:16" x14ac:dyDescent="0.55000000000000004">
      <c r="A5543" t="s">
        <v>2</v>
      </c>
      <c r="B5543" t="s">
        <v>9413</v>
      </c>
      <c r="C5543" t="s">
        <v>1025</v>
      </c>
      <c r="D5543" t="s">
        <v>3600</v>
      </c>
      <c r="E5543" t="s">
        <v>51</v>
      </c>
      <c r="F5543" t="b">
        <v>0</v>
      </c>
      <c r="G5543" t="s">
        <v>35</v>
      </c>
      <c r="H5543" s="4">
        <v>45726.793356481481</v>
      </c>
      <c r="I5543" t="b">
        <v>1</v>
      </c>
      <c r="J5543" t="b">
        <v>0</v>
      </c>
      <c r="K5543" t="s">
        <v>24</v>
      </c>
      <c r="L5543" t="s">
        <v>36</v>
      </c>
      <c r="N5543">
        <v>65</v>
      </c>
      <c r="O5543" t="s">
        <v>9414</v>
      </c>
      <c r="P5543" t="s">
        <v>2177</v>
      </c>
    </row>
    <row r="5544" spans="1:16" x14ac:dyDescent="0.55000000000000004">
      <c r="A5544" t="s">
        <v>0</v>
      </c>
      <c r="B5544" t="s">
        <v>8056</v>
      </c>
      <c r="C5544" t="s">
        <v>696</v>
      </c>
      <c r="D5544" t="s">
        <v>3973</v>
      </c>
      <c r="E5544" t="s">
        <v>51</v>
      </c>
      <c r="F5544" t="b">
        <v>0</v>
      </c>
      <c r="G5544" t="s">
        <v>30</v>
      </c>
      <c r="H5544" s="4">
        <v>45726.793506944443</v>
      </c>
      <c r="I5544" t="b">
        <v>0</v>
      </c>
      <c r="J5544" t="b">
        <v>0</v>
      </c>
      <c r="K5544" t="s">
        <v>24</v>
      </c>
      <c r="L5544" t="s">
        <v>36</v>
      </c>
      <c r="N5544">
        <v>47.5</v>
      </c>
      <c r="O5544" t="s">
        <v>1137</v>
      </c>
      <c r="P5544" t="s">
        <v>709</v>
      </c>
    </row>
    <row r="5545" spans="1:16" x14ac:dyDescent="0.55000000000000004">
      <c r="A5545" t="s">
        <v>2</v>
      </c>
      <c r="B5545" t="s">
        <v>9415</v>
      </c>
      <c r="C5545" t="s">
        <v>9416</v>
      </c>
      <c r="D5545" t="s">
        <v>3973</v>
      </c>
      <c r="E5545" t="s">
        <v>20</v>
      </c>
      <c r="F5545" t="b">
        <v>0</v>
      </c>
      <c r="G5545" t="s">
        <v>27</v>
      </c>
      <c r="H5545" s="4">
        <v>45726.793703703697</v>
      </c>
      <c r="I5545" t="b">
        <v>0</v>
      </c>
      <c r="J5545" t="b">
        <v>1</v>
      </c>
      <c r="K5545" t="s">
        <v>24</v>
      </c>
      <c r="L5545" t="s">
        <v>22</v>
      </c>
      <c r="M5545">
        <v>119000</v>
      </c>
      <c r="O5545" t="s">
        <v>734</v>
      </c>
      <c r="P5545" t="s">
        <v>9417</v>
      </c>
    </row>
    <row r="5546" spans="1:16" x14ac:dyDescent="0.55000000000000004">
      <c r="A5546" t="s">
        <v>89</v>
      </c>
      <c r="B5546" t="s">
        <v>6660</v>
      </c>
      <c r="C5546" t="s">
        <v>44</v>
      </c>
      <c r="D5546" t="s">
        <v>3973</v>
      </c>
      <c r="E5546" t="s">
        <v>20</v>
      </c>
      <c r="F5546" t="b">
        <v>0</v>
      </c>
      <c r="G5546" t="s">
        <v>27</v>
      </c>
      <c r="H5546" s="4">
        <v>45726.795057870368</v>
      </c>
      <c r="I5546" t="b">
        <v>1</v>
      </c>
      <c r="J5546" t="b">
        <v>1</v>
      </c>
      <c r="K5546" t="s">
        <v>24</v>
      </c>
      <c r="L5546" t="s">
        <v>22</v>
      </c>
      <c r="M5546">
        <v>185000</v>
      </c>
      <c r="O5546" t="s">
        <v>2815</v>
      </c>
      <c r="P5546" t="s">
        <v>6661</v>
      </c>
    </row>
    <row r="5547" spans="1:16" x14ac:dyDescent="0.55000000000000004">
      <c r="A5547" t="s">
        <v>0</v>
      </c>
      <c r="B5547" t="s">
        <v>9418</v>
      </c>
      <c r="C5547" t="s">
        <v>316</v>
      </c>
      <c r="D5547" t="s">
        <v>3957</v>
      </c>
      <c r="E5547" t="s">
        <v>20</v>
      </c>
      <c r="F5547" t="b">
        <v>0</v>
      </c>
      <c r="G5547" t="s">
        <v>35</v>
      </c>
      <c r="H5547" s="4">
        <v>45726.833819444437</v>
      </c>
      <c r="I5547" t="b">
        <v>0</v>
      </c>
      <c r="J5547" t="b">
        <v>1</v>
      </c>
      <c r="K5547" t="s">
        <v>24</v>
      </c>
      <c r="L5547" t="s">
        <v>36</v>
      </c>
      <c r="N5547">
        <v>16.510000228881839</v>
      </c>
      <c r="O5547" t="s">
        <v>759</v>
      </c>
      <c r="P5547" t="s">
        <v>9419</v>
      </c>
    </row>
    <row r="5548" spans="1:16" x14ac:dyDescent="0.55000000000000004">
      <c r="A5548" t="s">
        <v>0</v>
      </c>
      <c r="B5548" t="s">
        <v>9175</v>
      </c>
      <c r="C5548" t="s">
        <v>292</v>
      </c>
      <c r="D5548" t="s">
        <v>3957</v>
      </c>
      <c r="E5548" t="s">
        <v>20</v>
      </c>
      <c r="F5548" t="b">
        <v>0</v>
      </c>
      <c r="G5548" t="s">
        <v>30</v>
      </c>
      <c r="H5548" s="4">
        <v>45726.834236111114</v>
      </c>
      <c r="I5548" t="b">
        <v>0</v>
      </c>
      <c r="J5548" t="b">
        <v>1</v>
      </c>
      <c r="K5548" t="s">
        <v>24</v>
      </c>
      <c r="L5548" t="s">
        <v>36</v>
      </c>
      <c r="N5548">
        <v>22.694999694824219</v>
      </c>
      <c r="O5548" t="s">
        <v>9176</v>
      </c>
      <c r="P5548" t="s">
        <v>1303</v>
      </c>
    </row>
    <row r="5549" spans="1:16" x14ac:dyDescent="0.55000000000000004">
      <c r="A5549" t="s">
        <v>139</v>
      </c>
      <c r="B5549" t="s">
        <v>1634</v>
      </c>
      <c r="C5549" t="s">
        <v>945</v>
      </c>
      <c r="D5549" t="s">
        <v>3973</v>
      </c>
      <c r="E5549" t="s">
        <v>20</v>
      </c>
      <c r="F5549" t="b">
        <v>0</v>
      </c>
      <c r="G5549" t="s">
        <v>30</v>
      </c>
      <c r="H5549" s="4">
        <v>45726.83425925926</v>
      </c>
      <c r="I5549" t="b">
        <v>0</v>
      </c>
      <c r="J5549" t="b">
        <v>0</v>
      </c>
      <c r="K5549" t="s">
        <v>24</v>
      </c>
      <c r="L5549" t="s">
        <v>22</v>
      </c>
      <c r="M5549">
        <v>67884</v>
      </c>
      <c r="O5549" t="s">
        <v>3090</v>
      </c>
    </row>
    <row r="5550" spans="1:16" x14ac:dyDescent="0.55000000000000004">
      <c r="A5550" t="s">
        <v>2</v>
      </c>
      <c r="B5550" t="s">
        <v>2617</v>
      </c>
      <c r="C5550" t="s">
        <v>151</v>
      </c>
      <c r="D5550" t="s">
        <v>3973</v>
      </c>
      <c r="E5550" t="s">
        <v>20</v>
      </c>
      <c r="F5550" t="b">
        <v>0</v>
      </c>
      <c r="G5550" t="s">
        <v>30</v>
      </c>
      <c r="H5550" s="4">
        <v>45726.835636574076</v>
      </c>
      <c r="I5550" t="b">
        <v>0</v>
      </c>
      <c r="J5550" t="b">
        <v>1</v>
      </c>
      <c r="K5550" t="s">
        <v>24</v>
      </c>
      <c r="L5550" t="s">
        <v>22</v>
      </c>
      <c r="M5550">
        <v>130500</v>
      </c>
      <c r="O5550" t="s">
        <v>9420</v>
      </c>
      <c r="P5550" t="s">
        <v>9421</v>
      </c>
    </row>
    <row r="5551" spans="1:16" x14ac:dyDescent="0.55000000000000004">
      <c r="A5551" t="s">
        <v>2</v>
      </c>
      <c r="B5551" t="s">
        <v>2076</v>
      </c>
      <c r="C5551" t="s">
        <v>236</v>
      </c>
      <c r="D5551" t="s">
        <v>3957</v>
      </c>
      <c r="E5551" t="s">
        <v>34</v>
      </c>
      <c r="F5551" t="b">
        <v>0</v>
      </c>
      <c r="G5551" t="s">
        <v>41</v>
      </c>
      <c r="H5551" s="4">
        <v>45726.835763888892</v>
      </c>
      <c r="I5551" t="b">
        <v>1</v>
      </c>
      <c r="J5551" t="b">
        <v>1</v>
      </c>
      <c r="K5551" t="s">
        <v>24</v>
      </c>
      <c r="L5551" t="s">
        <v>36</v>
      </c>
      <c r="N5551">
        <v>56.475002288818359</v>
      </c>
      <c r="O5551" t="s">
        <v>186</v>
      </c>
      <c r="P5551" t="s">
        <v>4098</v>
      </c>
    </row>
    <row r="5552" spans="1:16" x14ac:dyDescent="0.55000000000000004">
      <c r="A5552" t="s">
        <v>2</v>
      </c>
      <c r="B5552" t="s">
        <v>9422</v>
      </c>
      <c r="C5552" t="s">
        <v>823</v>
      </c>
      <c r="D5552" t="s">
        <v>3828</v>
      </c>
      <c r="E5552" t="s">
        <v>20</v>
      </c>
      <c r="F5552" t="b">
        <v>0</v>
      </c>
      <c r="G5552" t="s">
        <v>52</v>
      </c>
      <c r="H5552" s="4">
        <v>45726.838194444441</v>
      </c>
      <c r="I5552" t="b">
        <v>0</v>
      </c>
      <c r="J5552" t="b">
        <v>1</v>
      </c>
      <c r="K5552" t="s">
        <v>24</v>
      </c>
      <c r="L5552" t="s">
        <v>22</v>
      </c>
      <c r="M5552">
        <v>98883</v>
      </c>
      <c r="O5552" t="s">
        <v>9423</v>
      </c>
      <c r="P5552" t="s">
        <v>9424</v>
      </c>
    </row>
    <row r="5553" spans="1:16" x14ac:dyDescent="0.55000000000000004">
      <c r="A5553" t="s">
        <v>25</v>
      </c>
      <c r="B5553" t="s">
        <v>9425</v>
      </c>
      <c r="C5553" t="s">
        <v>203</v>
      </c>
      <c r="D5553" t="s">
        <v>3828</v>
      </c>
      <c r="E5553" t="s">
        <v>20</v>
      </c>
      <c r="F5553" t="b">
        <v>0</v>
      </c>
      <c r="G5553" t="s">
        <v>23</v>
      </c>
      <c r="H5553" s="4">
        <v>45726.863483796304</v>
      </c>
      <c r="I5553" t="b">
        <v>1</v>
      </c>
      <c r="J5553" t="b">
        <v>1</v>
      </c>
      <c r="K5553" t="s">
        <v>24</v>
      </c>
      <c r="L5553" t="s">
        <v>22</v>
      </c>
      <c r="M5553">
        <v>108750</v>
      </c>
      <c r="O5553" t="s">
        <v>935</v>
      </c>
      <c r="P5553" t="s">
        <v>1813</v>
      </c>
    </row>
    <row r="5554" spans="1:16" x14ac:dyDescent="0.55000000000000004">
      <c r="A5554" t="s">
        <v>0</v>
      </c>
      <c r="B5554" t="s">
        <v>5400</v>
      </c>
      <c r="C5554" t="s">
        <v>306</v>
      </c>
      <c r="D5554" t="s">
        <v>3973</v>
      </c>
      <c r="E5554" t="s">
        <v>20</v>
      </c>
      <c r="F5554" t="b">
        <v>0</v>
      </c>
      <c r="G5554" t="s">
        <v>27</v>
      </c>
      <c r="H5554" s="4">
        <v>45726.875219907408</v>
      </c>
      <c r="I5554" t="b">
        <v>0</v>
      </c>
      <c r="J5554" t="b">
        <v>0</v>
      </c>
      <c r="K5554" t="s">
        <v>24</v>
      </c>
      <c r="L5554" t="s">
        <v>22</v>
      </c>
      <c r="M5554">
        <v>66000</v>
      </c>
      <c r="O5554" t="s">
        <v>5401</v>
      </c>
    </row>
    <row r="5555" spans="1:16" x14ac:dyDescent="0.55000000000000004">
      <c r="A5555" t="s">
        <v>0</v>
      </c>
      <c r="B5555" t="s">
        <v>0</v>
      </c>
      <c r="C5555" t="s">
        <v>916</v>
      </c>
      <c r="D5555" t="s">
        <v>3973</v>
      </c>
      <c r="E5555" t="s">
        <v>20</v>
      </c>
      <c r="F5555" t="b">
        <v>0</v>
      </c>
      <c r="G5555" t="s">
        <v>27</v>
      </c>
      <c r="H5555" s="4">
        <v>45726.876296296286</v>
      </c>
      <c r="I5555" t="b">
        <v>1</v>
      </c>
      <c r="J5555" t="b">
        <v>0</v>
      </c>
      <c r="K5555" t="s">
        <v>24</v>
      </c>
      <c r="L5555" t="s">
        <v>22</v>
      </c>
      <c r="M5555">
        <v>82500</v>
      </c>
      <c r="O5555" t="s">
        <v>1899</v>
      </c>
      <c r="P5555" t="s">
        <v>338</v>
      </c>
    </row>
    <row r="5556" spans="1:16" x14ac:dyDescent="0.55000000000000004">
      <c r="A5556" t="s">
        <v>0</v>
      </c>
      <c r="B5556" t="s">
        <v>9426</v>
      </c>
      <c r="C5556" t="s">
        <v>213</v>
      </c>
      <c r="D5556" t="s">
        <v>3828</v>
      </c>
      <c r="E5556" t="s">
        <v>20</v>
      </c>
      <c r="F5556" t="b">
        <v>0</v>
      </c>
      <c r="G5556" t="s">
        <v>41</v>
      </c>
      <c r="H5556" s="4">
        <v>45726.876331018517</v>
      </c>
      <c r="I5556" t="b">
        <v>0</v>
      </c>
      <c r="J5556" t="b">
        <v>1</v>
      </c>
      <c r="K5556" t="s">
        <v>24</v>
      </c>
      <c r="L5556" t="s">
        <v>36</v>
      </c>
      <c r="N5556">
        <v>23</v>
      </c>
      <c r="O5556" t="s">
        <v>9427</v>
      </c>
      <c r="P5556" t="s">
        <v>9428</v>
      </c>
    </row>
    <row r="5557" spans="1:16" x14ac:dyDescent="0.55000000000000004">
      <c r="A5557" t="s">
        <v>89</v>
      </c>
      <c r="B5557" t="s">
        <v>9429</v>
      </c>
      <c r="C5557" t="s">
        <v>2172</v>
      </c>
      <c r="D5557" t="s">
        <v>3600</v>
      </c>
      <c r="E5557" t="s">
        <v>20</v>
      </c>
      <c r="F5557" t="b">
        <v>0</v>
      </c>
      <c r="G5557" t="s">
        <v>52</v>
      </c>
      <c r="H5557" s="4">
        <v>45726.877812500003</v>
      </c>
      <c r="I5557" t="b">
        <v>0</v>
      </c>
      <c r="J5557" t="b">
        <v>1</v>
      </c>
      <c r="K5557" t="s">
        <v>24</v>
      </c>
      <c r="L5557" t="s">
        <v>22</v>
      </c>
      <c r="M5557">
        <v>255630</v>
      </c>
      <c r="O5557" t="s">
        <v>773</v>
      </c>
    </row>
    <row r="5558" spans="1:16" x14ac:dyDescent="0.55000000000000004">
      <c r="A5558" t="s">
        <v>0</v>
      </c>
      <c r="B5558" t="s">
        <v>1934</v>
      </c>
      <c r="C5558" t="s">
        <v>1247</v>
      </c>
      <c r="D5558" t="s">
        <v>3828</v>
      </c>
      <c r="E5558" t="s">
        <v>20</v>
      </c>
      <c r="F5558" t="b">
        <v>0</v>
      </c>
      <c r="G5558" t="s">
        <v>1247</v>
      </c>
      <c r="H5558" s="4">
        <v>45726.905011574083</v>
      </c>
      <c r="I5558" t="b">
        <v>0</v>
      </c>
      <c r="J5558" t="b">
        <v>0</v>
      </c>
      <c r="K5558" t="s">
        <v>1247</v>
      </c>
      <c r="L5558" t="s">
        <v>22</v>
      </c>
      <c r="M5558">
        <v>38500</v>
      </c>
      <c r="O5558" t="s">
        <v>5660</v>
      </c>
      <c r="P5558" t="s">
        <v>5661</v>
      </c>
    </row>
    <row r="5559" spans="1:16" x14ac:dyDescent="0.55000000000000004">
      <c r="A5559" t="s">
        <v>89</v>
      </c>
      <c r="B5559" t="s">
        <v>2377</v>
      </c>
      <c r="C5559" t="s">
        <v>623</v>
      </c>
      <c r="D5559" t="s">
        <v>3973</v>
      </c>
      <c r="E5559" t="s">
        <v>51</v>
      </c>
      <c r="F5559" t="b">
        <v>0</v>
      </c>
      <c r="G5559" t="s">
        <v>27</v>
      </c>
      <c r="H5559" s="4">
        <v>45726.916979166657</v>
      </c>
      <c r="I5559" t="b">
        <v>0</v>
      </c>
      <c r="J5559" t="b">
        <v>1</v>
      </c>
      <c r="K5559" t="s">
        <v>24</v>
      </c>
      <c r="L5559" t="s">
        <v>36</v>
      </c>
      <c r="N5559">
        <v>65</v>
      </c>
      <c r="O5559" t="s">
        <v>483</v>
      </c>
      <c r="P5559" t="s">
        <v>9069</v>
      </c>
    </row>
    <row r="5560" spans="1:16" x14ac:dyDescent="0.55000000000000004">
      <c r="A5560" t="s">
        <v>0</v>
      </c>
      <c r="B5560" t="s">
        <v>8621</v>
      </c>
      <c r="C5560" t="s">
        <v>179</v>
      </c>
      <c r="D5560" t="s">
        <v>3973</v>
      </c>
      <c r="E5560" t="s">
        <v>20</v>
      </c>
      <c r="F5560" t="b">
        <v>0</v>
      </c>
      <c r="G5560" t="s">
        <v>27</v>
      </c>
      <c r="H5560" s="4">
        <v>45726.916979166657</v>
      </c>
      <c r="I5560" t="b">
        <v>0</v>
      </c>
      <c r="J5560" t="b">
        <v>1</v>
      </c>
      <c r="K5560" t="s">
        <v>24</v>
      </c>
      <c r="L5560" t="s">
        <v>22</v>
      </c>
      <c r="M5560">
        <v>62355.453125</v>
      </c>
      <c r="O5560" t="s">
        <v>8622</v>
      </c>
      <c r="P5560" t="s">
        <v>1732</v>
      </c>
    </row>
    <row r="5561" spans="1:16" x14ac:dyDescent="0.55000000000000004">
      <c r="A5561" t="s">
        <v>2</v>
      </c>
      <c r="B5561" t="s">
        <v>9430</v>
      </c>
      <c r="C5561" t="s">
        <v>145</v>
      </c>
      <c r="D5561" t="s">
        <v>3828</v>
      </c>
      <c r="E5561" t="s">
        <v>20</v>
      </c>
      <c r="F5561" t="b">
        <v>0</v>
      </c>
      <c r="G5561" t="s">
        <v>27</v>
      </c>
      <c r="H5561" s="4">
        <v>45726.917870370373</v>
      </c>
      <c r="I5561" t="b">
        <v>0</v>
      </c>
      <c r="J5561" t="b">
        <v>1</v>
      </c>
      <c r="K5561" t="s">
        <v>24</v>
      </c>
      <c r="L5561" t="s">
        <v>22</v>
      </c>
      <c r="M5561">
        <v>204500</v>
      </c>
      <c r="O5561" t="s">
        <v>9431</v>
      </c>
      <c r="P5561" t="s">
        <v>9432</v>
      </c>
    </row>
    <row r="5562" spans="1:16" x14ac:dyDescent="0.55000000000000004">
      <c r="A5562" t="s">
        <v>1</v>
      </c>
      <c r="B5562" t="s">
        <v>9433</v>
      </c>
      <c r="C5562" t="s">
        <v>192</v>
      </c>
      <c r="D5562" t="s">
        <v>2208</v>
      </c>
      <c r="E5562" t="s">
        <v>20</v>
      </c>
      <c r="F5562" t="b">
        <v>0</v>
      </c>
      <c r="G5562" t="s">
        <v>23</v>
      </c>
      <c r="H5562" s="4">
        <v>45726.930821759262</v>
      </c>
      <c r="I5562" t="b">
        <v>0</v>
      </c>
      <c r="J5562" t="b">
        <v>1</v>
      </c>
      <c r="K5562" t="s">
        <v>24</v>
      </c>
      <c r="L5562" t="s">
        <v>36</v>
      </c>
      <c r="N5562">
        <v>40.81500244140625</v>
      </c>
      <c r="O5562" t="s">
        <v>9434</v>
      </c>
      <c r="P5562" t="s">
        <v>9435</v>
      </c>
    </row>
    <row r="5563" spans="1:16" x14ac:dyDescent="0.55000000000000004">
      <c r="A5563" t="s">
        <v>89</v>
      </c>
      <c r="B5563" t="s">
        <v>5118</v>
      </c>
      <c r="C5563" t="s">
        <v>367</v>
      </c>
      <c r="D5563" t="s">
        <v>3973</v>
      </c>
      <c r="E5563" t="s">
        <v>20</v>
      </c>
      <c r="F5563" t="b">
        <v>0</v>
      </c>
      <c r="G5563" t="s">
        <v>27</v>
      </c>
      <c r="H5563" s="4">
        <v>45726.958541666667</v>
      </c>
      <c r="I5563" t="b">
        <v>0</v>
      </c>
      <c r="J5563" t="b">
        <v>1</v>
      </c>
      <c r="K5563" t="s">
        <v>24</v>
      </c>
      <c r="L5563" t="s">
        <v>22</v>
      </c>
      <c r="M5563">
        <v>160000</v>
      </c>
      <c r="O5563" t="s">
        <v>368</v>
      </c>
      <c r="P5563" t="s">
        <v>5119</v>
      </c>
    </row>
    <row r="5564" spans="1:16" x14ac:dyDescent="0.55000000000000004">
      <c r="A5564" t="s">
        <v>0</v>
      </c>
      <c r="B5564" t="s">
        <v>1174</v>
      </c>
      <c r="C5564" t="s">
        <v>9436</v>
      </c>
      <c r="D5564" t="s">
        <v>3957</v>
      </c>
      <c r="E5564" t="s">
        <v>34</v>
      </c>
      <c r="F5564" t="b">
        <v>0</v>
      </c>
      <c r="G5564" t="s">
        <v>35</v>
      </c>
      <c r="H5564" s="4">
        <v>45726.958761574067</v>
      </c>
      <c r="I5564" t="b">
        <v>0</v>
      </c>
      <c r="J5564" t="b">
        <v>0</v>
      </c>
      <c r="K5564" t="s">
        <v>24</v>
      </c>
      <c r="L5564" t="s">
        <v>36</v>
      </c>
      <c r="N5564">
        <v>16.510000228881839</v>
      </c>
      <c r="O5564" t="s">
        <v>9437</v>
      </c>
      <c r="P5564" t="s">
        <v>9438</v>
      </c>
    </row>
    <row r="5565" spans="1:16" x14ac:dyDescent="0.55000000000000004">
      <c r="A5565" t="s">
        <v>2</v>
      </c>
      <c r="B5565" t="s">
        <v>369</v>
      </c>
      <c r="C5565" t="s">
        <v>8874</v>
      </c>
      <c r="D5565" t="s">
        <v>3973</v>
      </c>
      <c r="E5565" t="s">
        <v>631</v>
      </c>
      <c r="F5565" t="b">
        <v>0</v>
      </c>
      <c r="G5565" t="s">
        <v>41</v>
      </c>
      <c r="H5565" s="4">
        <v>45726.971516203703</v>
      </c>
      <c r="I5565" t="b">
        <v>0</v>
      </c>
      <c r="J5565" t="b">
        <v>0</v>
      </c>
      <c r="K5565" t="s">
        <v>24</v>
      </c>
      <c r="L5565" t="s">
        <v>22</v>
      </c>
      <c r="M5565">
        <v>87000</v>
      </c>
      <c r="O5565" t="s">
        <v>91</v>
      </c>
      <c r="P5565" t="s">
        <v>9439</v>
      </c>
    </row>
    <row r="5566" spans="1:16" x14ac:dyDescent="0.55000000000000004">
      <c r="A5566" t="s">
        <v>40</v>
      </c>
      <c r="B5566" t="s">
        <v>1786</v>
      </c>
      <c r="C5566" t="s">
        <v>5427</v>
      </c>
      <c r="D5566" t="s">
        <v>4014</v>
      </c>
      <c r="E5566" t="s">
        <v>20</v>
      </c>
      <c r="F5566" t="b">
        <v>0</v>
      </c>
      <c r="G5566" t="s">
        <v>27</v>
      </c>
      <c r="H5566" s="4">
        <v>45726.997129629628</v>
      </c>
      <c r="I5566" t="b">
        <v>0</v>
      </c>
      <c r="J5566" t="b">
        <v>1</v>
      </c>
      <c r="K5566" t="s">
        <v>24</v>
      </c>
      <c r="L5566" t="s">
        <v>22</v>
      </c>
      <c r="M5566">
        <v>253000</v>
      </c>
      <c r="O5566" t="s">
        <v>59</v>
      </c>
      <c r="P5566" t="s">
        <v>137</v>
      </c>
    </row>
    <row r="5567" spans="1:16" x14ac:dyDescent="0.55000000000000004">
      <c r="A5567" t="s">
        <v>0</v>
      </c>
      <c r="B5567" t="s">
        <v>257</v>
      </c>
      <c r="C5567" t="s">
        <v>468</v>
      </c>
      <c r="D5567" t="s">
        <v>3973</v>
      </c>
      <c r="E5567" t="s">
        <v>20</v>
      </c>
      <c r="F5567" t="b">
        <v>0</v>
      </c>
      <c r="G5567" t="s">
        <v>27</v>
      </c>
      <c r="H5567" s="4">
        <v>45727.000231481477</v>
      </c>
      <c r="I5567" t="b">
        <v>0</v>
      </c>
      <c r="J5567" t="b">
        <v>1</v>
      </c>
      <c r="K5567" t="s">
        <v>24</v>
      </c>
      <c r="L5567" t="s">
        <v>22</v>
      </c>
      <c r="M5567">
        <v>125000</v>
      </c>
      <c r="O5567" t="s">
        <v>5482</v>
      </c>
      <c r="P5567" t="s">
        <v>9339</v>
      </c>
    </row>
    <row r="5568" spans="1:16" x14ac:dyDescent="0.55000000000000004">
      <c r="A5568" t="s">
        <v>89</v>
      </c>
      <c r="B5568" t="s">
        <v>5532</v>
      </c>
      <c r="C5568" t="s">
        <v>3196</v>
      </c>
      <c r="D5568" t="s">
        <v>3973</v>
      </c>
      <c r="E5568" t="s">
        <v>51</v>
      </c>
      <c r="F5568" t="b">
        <v>0</v>
      </c>
      <c r="G5568" t="s">
        <v>41</v>
      </c>
      <c r="H5568" s="4">
        <v>45727.000462962962</v>
      </c>
      <c r="I5568" t="b">
        <v>1</v>
      </c>
      <c r="J5568" t="b">
        <v>0</v>
      </c>
      <c r="K5568" t="s">
        <v>24</v>
      </c>
      <c r="L5568" t="s">
        <v>36</v>
      </c>
      <c r="N5568">
        <v>47.5</v>
      </c>
      <c r="O5568" t="s">
        <v>806</v>
      </c>
      <c r="P5568" t="s">
        <v>5533</v>
      </c>
    </row>
    <row r="5569" spans="1:16" x14ac:dyDescent="0.55000000000000004">
      <c r="A5569" t="s">
        <v>2</v>
      </c>
      <c r="B5569" t="s">
        <v>1167</v>
      </c>
      <c r="C5569" t="s">
        <v>29</v>
      </c>
      <c r="D5569" t="s">
        <v>5535</v>
      </c>
      <c r="E5569" t="s">
        <v>20</v>
      </c>
      <c r="F5569" t="b">
        <v>0</v>
      </c>
      <c r="G5569" t="s">
        <v>27</v>
      </c>
      <c r="H5569" s="4">
        <v>45727.001157407409</v>
      </c>
      <c r="I5569" t="b">
        <v>1</v>
      </c>
      <c r="J5569" t="b">
        <v>1</v>
      </c>
      <c r="K5569" t="s">
        <v>24</v>
      </c>
      <c r="L5569" t="s">
        <v>22</v>
      </c>
      <c r="M5569">
        <v>88582</v>
      </c>
      <c r="O5569" t="s">
        <v>77</v>
      </c>
      <c r="P5569" t="s">
        <v>9340</v>
      </c>
    </row>
    <row r="5570" spans="1:16" x14ac:dyDescent="0.55000000000000004">
      <c r="A5570" t="s">
        <v>2</v>
      </c>
      <c r="B5570" t="s">
        <v>2</v>
      </c>
      <c r="C5570" t="s">
        <v>9440</v>
      </c>
      <c r="D5570" t="s">
        <v>3973</v>
      </c>
      <c r="E5570" t="s">
        <v>20</v>
      </c>
      <c r="F5570" t="b">
        <v>0</v>
      </c>
      <c r="G5570" t="s">
        <v>27</v>
      </c>
      <c r="H5570" s="4">
        <v>45727.001620370371</v>
      </c>
      <c r="I5570" t="b">
        <v>0</v>
      </c>
      <c r="J5570" t="b">
        <v>1</v>
      </c>
      <c r="K5570" t="s">
        <v>24</v>
      </c>
      <c r="L5570" t="s">
        <v>22</v>
      </c>
      <c r="M5570">
        <v>90000</v>
      </c>
      <c r="O5570" t="s">
        <v>4344</v>
      </c>
      <c r="P5570" t="s">
        <v>9441</v>
      </c>
    </row>
    <row r="5571" spans="1:16" x14ac:dyDescent="0.55000000000000004">
      <c r="A5571" t="s">
        <v>40</v>
      </c>
      <c r="B5571" t="s">
        <v>9341</v>
      </c>
      <c r="C5571" t="s">
        <v>748</v>
      </c>
      <c r="D5571" t="s">
        <v>4035</v>
      </c>
      <c r="E5571" t="s">
        <v>20</v>
      </c>
      <c r="F5571" t="b">
        <v>0</v>
      </c>
      <c r="G5571" t="s">
        <v>158</v>
      </c>
      <c r="H5571" s="4">
        <v>45727.014479166668</v>
      </c>
      <c r="I5571" t="b">
        <v>0</v>
      </c>
      <c r="J5571" t="b">
        <v>0</v>
      </c>
      <c r="K5571" t="s">
        <v>158</v>
      </c>
      <c r="L5571" t="s">
        <v>22</v>
      </c>
      <c r="M5571">
        <v>83999.5</v>
      </c>
      <c r="O5571" t="s">
        <v>2768</v>
      </c>
      <c r="P5571" t="s">
        <v>3411</v>
      </c>
    </row>
    <row r="5572" spans="1:16" x14ac:dyDescent="0.55000000000000004">
      <c r="A5572" t="s">
        <v>28</v>
      </c>
      <c r="B5572" t="s">
        <v>28</v>
      </c>
      <c r="C5572" t="s">
        <v>5242</v>
      </c>
      <c r="D5572" t="s">
        <v>5243</v>
      </c>
      <c r="E5572" t="s">
        <v>20</v>
      </c>
      <c r="F5572" t="b">
        <v>0</v>
      </c>
      <c r="G5572" t="s">
        <v>314</v>
      </c>
      <c r="H5572" s="4">
        <v>45727.023402777777</v>
      </c>
      <c r="I5572" t="b">
        <v>0</v>
      </c>
      <c r="J5572" t="b">
        <v>0</v>
      </c>
      <c r="K5572" t="s">
        <v>314</v>
      </c>
      <c r="L5572" t="s">
        <v>22</v>
      </c>
      <c r="M5572">
        <v>90000</v>
      </c>
      <c r="O5572" t="s">
        <v>6697</v>
      </c>
      <c r="P5572" t="s">
        <v>6698</v>
      </c>
    </row>
    <row r="5573" spans="1:16" x14ac:dyDescent="0.55000000000000004">
      <c r="A5573" t="s">
        <v>0</v>
      </c>
      <c r="B5573" t="s">
        <v>0</v>
      </c>
      <c r="C5573" t="s">
        <v>9342</v>
      </c>
      <c r="D5573" t="s">
        <v>7547</v>
      </c>
      <c r="E5573" t="s">
        <v>34</v>
      </c>
      <c r="F5573" t="b">
        <v>0</v>
      </c>
      <c r="G5573" t="s">
        <v>41</v>
      </c>
      <c r="H5573" s="4">
        <v>45727.042337962957</v>
      </c>
      <c r="I5573" t="b">
        <v>0</v>
      </c>
      <c r="J5573" t="b">
        <v>0</v>
      </c>
      <c r="K5573" t="s">
        <v>24</v>
      </c>
      <c r="L5573" t="s">
        <v>36</v>
      </c>
      <c r="N5573">
        <v>15</v>
      </c>
      <c r="O5573" t="s">
        <v>7548</v>
      </c>
      <c r="P5573" t="s">
        <v>61</v>
      </c>
    </row>
    <row r="5574" spans="1:16" x14ac:dyDescent="0.55000000000000004">
      <c r="A5574" t="s">
        <v>0</v>
      </c>
      <c r="B5574" t="s">
        <v>3282</v>
      </c>
      <c r="C5574" t="s">
        <v>82</v>
      </c>
      <c r="D5574" t="s">
        <v>3973</v>
      </c>
      <c r="E5574" t="s">
        <v>20</v>
      </c>
      <c r="F5574" t="b">
        <v>0</v>
      </c>
      <c r="G5574" t="s">
        <v>27</v>
      </c>
      <c r="H5574" s="4">
        <v>45727.25</v>
      </c>
      <c r="I5574" t="b">
        <v>0</v>
      </c>
      <c r="J5574" t="b">
        <v>0</v>
      </c>
      <c r="K5574" t="s">
        <v>24</v>
      </c>
      <c r="L5574" t="s">
        <v>22</v>
      </c>
      <c r="M5574">
        <v>68500</v>
      </c>
      <c r="O5574" t="s">
        <v>5550</v>
      </c>
      <c r="P5574" t="s">
        <v>204</v>
      </c>
    </row>
    <row r="5575" spans="1:16" x14ac:dyDescent="0.55000000000000004">
      <c r="A5575" t="s">
        <v>0</v>
      </c>
      <c r="B5575" t="s">
        <v>4606</v>
      </c>
      <c r="C5575" t="s">
        <v>386</v>
      </c>
      <c r="D5575" t="s">
        <v>4607</v>
      </c>
      <c r="E5575" t="s">
        <v>51</v>
      </c>
      <c r="F5575" t="b">
        <v>0</v>
      </c>
      <c r="G5575" t="s">
        <v>41</v>
      </c>
      <c r="H5575" s="4">
        <v>45727.250300925924</v>
      </c>
      <c r="I5575" t="b">
        <v>1</v>
      </c>
      <c r="J5575" t="b">
        <v>0</v>
      </c>
      <c r="K5575" t="s">
        <v>24</v>
      </c>
      <c r="L5575" t="s">
        <v>22</v>
      </c>
      <c r="M5575">
        <v>169241</v>
      </c>
      <c r="O5575" t="s">
        <v>4608</v>
      </c>
      <c r="P5575" t="s">
        <v>4609</v>
      </c>
    </row>
    <row r="5576" spans="1:16" x14ac:dyDescent="0.55000000000000004">
      <c r="A5576" t="s">
        <v>0</v>
      </c>
      <c r="B5576" t="s">
        <v>0</v>
      </c>
      <c r="C5576" t="s">
        <v>517</v>
      </c>
      <c r="D5576" t="s">
        <v>4753</v>
      </c>
      <c r="E5576" t="s">
        <v>51</v>
      </c>
      <c r="F5576" t="b">
        <v>0</v>
      </c>
      <c r="G5576" t="s">
        <v>41</v>
      </c>
      <c r="H5576" s="4">
        <v>45727.25037037037</v>
      </c>
      <c r="I5576" t="b">
        <v>0</v>
      </c>
      <c r="J5576" t="b">
        <v>1</v>
      </c>
      <c r="K5576" t="s">
        <v>24</v>
      </c>
      <c r="L5576" t="s">
        <v>36</v>
      </c>
      <c r="N5576">
        <v>47.5</v>
      </c>
      <c r="O5576" t="s">
        <v>289</v>
      </c>
      <c r="P5576" t="s">
        <v>2400</v>
      </c>
    </row>
    <row r="5577" spans="1:16" x14ac:dyDescent="0.55000000000000004">
      <c r="A5577" t="s">
        <v>0</v>
      </c>
      <c r="B5577" t="s">
        <v>9343</v>
      </c>
      <c r="C5577" t="s">
        <v>151</v>
      </c>
      <c r="D5577" t="s">
        <v>3828</v>
      </c>
      <c r="E5577" t="s">
        <v>20</v>
      </c>
      <c r="F5577" t="b">
        <v>0</v>
      </c>
      <c r="G5577" t="s">
        <v>30</v>
      </c>
      <c r="H5577" s="4">
        <v>45727.250567129631</v>
      </c>
      <c r="I5577" t="b">
        <v>0</v>
      </c>
      <c r="J5577" t="b">
        <v>1</v>
      </c>
      <c r="K5577" t="s">
        <v>24</v>
      </c>
      <c r="L5577" t="s">
        <v>36</v>
      </c>
      <c r="N5577">
        <v>43.875</v>
      </c>
      <c r="O5577" t="s">
        <v>6083</v>
      </c>
      <c r="P5577" t="s">
        <v>9344</v>
      </c>
    </row>
    <row r="5578" spans="1:16" x14ac:dyDescent="0.55000000000000004">
      <c r="A5578" t="s">
        <v>0</v>
      </c>
      <c r="B5578" t="s">
        <v>0</v>
      </c>
      <c r="C5578" t="s">
        <v>3330</v>
      </c>
      <c r="D5578" t="s">
        <v>3828</v>
      </c>
      <c r="E5578" t="s">
        <v>51</v>
      </c>
      <c r="F5578" t="b">
        <v>0</v>
      </c>
      <c r="G5578" t="s">
        <v>30</v>
      </c>
      <c r="H5578" s="4">
        <v>45727.250625000001</v>
      </c>
      <c r="I5578" t="b">
        <v>0</v>
      </c>
      <c r="J5578" t="b">
        <v>0</v>
      </c>
      <c r="K5578" t="s">
        <v>24</v>
      </c>
      <c r="L5578" t="s">
        <v>22</v>
      </c>
      <c r="M5578">
        <v>76212</v>
      </c>
      <c r="O5578" t="s">
        <v>9345</v>
      </c>
      <c r="P5578" t="s">
        <v>9346</v>
      </c>
    </row>
    <row r="5579" spans="1:16" x14ac:dyDescent="0.55000000000000004">
      <c r="A5579" t="s">
        <v>1</v>
      </c>
      <c r="B5579" t="s">
        <v>663</v>
      </c>
      <c r="C5579" t="s">
        <v>140</v>
      </c>
      <c r="D5579" t="s">
        <v>3973</v>
      </c>
      <c r="E5579" t="s">
        <v>20</v>
      </c>
      <c r="F5579" t="b">
        <v>0</v>
      </c>
      <c r="G5579" t="s">
        <v>35</v>
      </c>
      <c r="H5579" s="4">
        <v>45727.250972222217</v>
      </c>
      <c r="I5579" t="b">
        <v>0</v>
      </c>
      <c r="J5579" t="b">
        <v>1</v>
      </c>
      <c r="K5579" t="s">
        <v>24</v>
      </c>
      <c r="L5579" t="s">
        <v>22</v>
      </c>
      <c r="M5579">
        <v>124350</v>
      </c>
      <c r="O5579" t="s">
        <v>664</v>
      </c>
      <c r="P5579" t="s">
        <v>9347</v>
      </c>
    </row>
    <row r="5580" spans="1:16" x14ac:dyDescent="0.55000000000000004">
      <c r="A5580" t="s">
        <v>1</v>
      </c>
      <c r="B5580" t="s">
        <v>3439</v>
      </c>
      <c r="C5580" t="s">
        <v>82</v>
      </c>
      <c r="D5580" t="s">
        <v>3970</v>
      </c>
      <c r="E5580" t="s">
        <v>20</v>
      </c>
      <c r="F5580" t="b">
        <v>0</v>
      </c>
      <c r="G5580" t="s">
        <v>27</v>
      </c>
      <c r="H5580" s="4">
        <v>45727.251006944447</v>
      </c>
      <c r="I5580" t="b">
        <v>0</v>
      </c>
      <c r="J5580" t="b">
        <v>1</v>
      </c>
      <c r="K5580" t="s">
        <v>24</v>
      </c>
      <c r="L5580" t="s">
        <v>22</v>
      </c>
      <c r="M5580">
        <v>152000</v>
      </c>
      <c r="O5580" t="s">
        <v>65</v>
      </c>
      <c r="P5580" t="s">
        <v>723</v>
      </c>
    </row>
    <row r="5581" spans="1:16" x14ac:dyDescent="0.55000000000000004">
      <c r="A5581" t="s">
        <v>191</v>
      </c>
      <c r="B5581" t="s">
        <v>9348</v>
      </c>
      <c r="C5581" t="s">
        <v>82</v>
      </c>
      <c r="D5581" t="s">
        <v>3973</v>
      </c>
      <c r="E5581" t="s">
        <v>20</v>
      </c>
      <c r="F5581" t="b">
        <v>0</v>
      </c>
      <c r="G5581" t="s">
        <v>27</v>
      </c>
      <c r="H5581" s="4">
        <v>45727.251168981478</v>
      </c>
      <c r="I5581" t="b">
        <v>0</v>
      </c>
      <c r="J5581" t="b">
        <v>0</v>
      </c>
      <c r="K5581" t="s">
        <v>24</v>
      </c>
      <c r="L5581" t="s">
        <v>36</v>
      </c>
      <c r="N5581">
        <v>70.5</v>
      </c>
      <c r="O5581" t="s">
        <v>4344</v>
      </c>
      <c r="P5581" t="s">
        <v>9349</v>
      </c>
    </row>
    <row r="5582" spans="1:16" x14ac:dyDescent="0.55000000000000004">
      <c r="A5582" t="s">
        <v>1</v>
      </c>
      <c r="B5582" t="s">
        <v>9350</v>
      </c>
      <c r="C5582" t="s">
        <v>1521</v>
      </c>
      <c r="D5582" t="s">
        <v>3383</v>
      </c>
      <c r="E5582" t="s">
        <v>20</v>
      </c>
      <c r="F5582" t="b">
        <v>0</v>
      </c>
      <c r="G5582" t="s">
        <v>52</v>
      </c>
      <c r="H5582" s="4">
        <v>45727.251273148147</v>
      </c>
      <c r="I5582" t="b">
        <v>0</v>
      </c>
      <c r="J5582" t="b">
        <v>1</v>
      </c>
      <c r="K5582" t="s">
        <v>24</v>
      </c>
      <c r="L5582" t="s">
        <v>22</v>
      </c>
      <c r="M5582">
        <v>80000</v>
      </c>
      <c r="O5582" t="s">
        <v>1549</v>
      </c>
      <c r="P5582" t="s">
        <v>700</v>
      </c>
    </row>
    <row r="5583" spans="1:16" x14ac:dyDescent="0.55000000000000004">
      <c r="A5583" t="s">
        <v>2</v>
      </c>
      <c r="B5583" t="s">
        <v>638</v>
      </c>
      <c r="C5583" t="s">
        <v>213</v>
      </c>
      <c r="D5583" t="s">
        <v>3828</v>
      </c>
      <c r="E5583" t="s">
        <v>20</v>
      </c>
      <c r="F5583" t="b">
        <v>0</v>
      </c>
      <c r="G5583" t="s">
        <v>41</v>
      </c>
      <c r="H5583" s="4">
        <v>45727.252337962957</v>
      </c>
      <c r="I5583" t="b">
        <v>0</v>
      </c>
      <c r="J5583" t="b">
        <v>1</v>
      </c>
      <c r="K5583" t="s">
        <v>24</v>
      </c>
      <c r="L5583" t="s">
        <v>22</v>
      </c>
      <c r="M5583">
        <v>128114.578125</v>
      </c>
      <c r="O5583" t="s">
        <v>7801</v>
      </c>
      <c r="P5583" t="s">
        <v>7802</v>
      </c>
    </row>
    <row r="5584" spans="1:16" x14ac:dyDescent="0.55000000000000004">
      <c r="A5584" t="s">
        <v>2</v>
      </c>
      <c r="B5584" t="s">
        <v>9351</v>
      </c>
      <c r="C5584" t="s">
        <v>1247</v>
      </c>
      <c r="D5584" t="s">
        <v>2208</v>
      </c>
      <c r="E5584" t="s">
        <v>20</v>
      </c>
      <c r="F5584" t="b">
        <v>0</v>
      </c>
      <c r="G5584" t="s">
        <v>1247</v>
      </c>
      <c r="H5584" s="4">
        <v>45727.263842592591</v>
      </c>
      <c r="I5584" t="b">
        <v>1</v>
      </c>
      <c r="J5584" t="b">
        <v>0</v>
      </c>
      <c r="K5584" t="s">
        <v>1247</v>
      </c>
      <c r="L5584" t="s">
        <v>22</v>
      </c>
      <c r="M5584">
        <v>162500</v>
      </c>
      <c r="O5584" t="s">
        <v>9352</v>
      </c>
      <c r="P5584" t="s">
        <v>9353</v>
      </c>
    </row>
    <row r="5585" spans="1:16" x14ac:dyDescent="0.55000000000000004">
      <c r="A5585" t="s">
        <v>1</v>
      </c>
      <c r="B5585" t="s">
        <v>844</v>
      </c>
      <c r="C5585" t="s">
        <v>82</v>
      </c>
      <c r="D5585" t="s">
        <v>3828</v>
      </c>
      <c r="E5585" t="s">
        <v>20</v>
      </c>
      <c r="F5585" t="b">
        <v>0</v>
      </c>
      <c r="G5585" t="s">
        <v>27</v>
      </c>
      <c r="H5585" s="4">
        <v>45727.265682870369</v>
      </c>
      <c r="I5585" t="b">
        <v>0</v>
      </c>
      <c r="J5585" t="b">
        <v>1</v>
      </c>
      <c r="K5585" t="s">
        <v>24</v>
      </c>
      <c r="L5585" t="s">
        <v>22</v>
      </c>
      <c r="M5585">
        <v>207500</v>
      </c>
      <c r="O5585" t="s">
        <v>341</v>
      </c>
      <c r="P5585" t="s">
        <v>302</v>
      </c>
    </row>
    <row r="5586" spans="1:16" x14ac:dyDescent="0.55000000000000004">
      <c r="A5586" t="s">
        <v>1</v>
      </c>
      <c r="B5586" t="s">
        <v>9354</v>
      </c>
      <c r="C5586" t="s">
        <v>192</v>
      </c>
      <c r="D5586" t="s">
        <v>4328</v>
      </c>
      <c r="E5586" t="s">
        <v>51</v>
      </c>
      <c r="F5586" t="b">
        <v>0</v>
      </c>
      <c r="G5586" t="s">
        <v>23</v>
      </c>
      <c r="H5586" s="4">
        <v>45727.266527777778</v>
      </c>
      <c r="I5586" t="b">
        <v>0</v>
      </c>
      <c r="J5586" t="b">
        <v>0</v>
      </c>
      <c r="K5586" t="s">
        <v>24</v>
      </c>
      <c r="L5586" t="s">
        <v>36</v>
      </c>
      <c r="N5586">
        <v>60</v>
      </c>
      <c r="O5586" t="s">
        <v>2486</v>
      </c>
      <c r="P5586" t="s">
        <v>9355</v>
      </c>
    </row>
    <row r="5587" spans="1:16" x14ac:dyDescent="0.55000000000000004">
      <c r="A5587" t="s">
        <v>139</v>
      </c>
      <c r="B5587" t="s">
        <v>1756</v>
      </c>
      <c r="C5587" t="s">
        <v>39</v>
      </c>
      <c r="D5587" t="s">
        <v>7658</v>
      </c>
      <c r="E5587" t="s">
        <v>20</v>
      </c>
      <c r="F5587" t="b">
        <v>1</v>
      </c>
      <c r="G5587" t="s">
        <v>2452</v>
      </c>
      <c r="H5587" s="4">
        <v>45727.275023148148</v>
      </c>
      <c r="I5587" t="b">
        <v>0</v>
      </c>
      <c r="J5587" t="b">
        <v>0</v>
      </c>
      <c r="K5587" t="s">
        <v>2452</v>
      </c>
      <c r="L5587" t="s">
        <v>22</v>
      </c>
      <c r="M5587">
        <v>62500</v>
      </c>
      <c r="O5587" t="s">
        <v>9442</v>
      </c>
      <c r="P5587" t="s">
        <v>671</v>
      </c>
    </row>
    <row r="5588" spans="1:16" x14ac:dyDescent="0.55000000000000004">
      <c r="A5588" t="s">
        <v>139</v>
      </c>
      <c r="B5588" t="s">
        <v>7989</v>
      </c>
      <c r="C5588" t="s">
        <v>39</v>
      </c>
      <c r="D5588" t="s">
        <v>3985</v>
      </c>
      <c r="E5588" t="s">
        <v>20</v>
      </c>
      <c r="F5588" t="b">
        <v>1</v>
      </c>
      <c r="G5588" t="s">
        <v>2438</v>
      </c>
      <c r="H5588" s="4">
        <v>45727.279976851853</v>
      </c>
      <c r="I5588" t="b">
        <v>1</v>
      </c>
      <c r="J5588" t="b">
        <v>0</v>
      </c>
      <c r="K5588" t="s">
        <v>2438</v>
      </c>
      <c r="L5588" t="s">
        <v>22</v>
      </c>
      <c r="M5588">
        <v>80000</v>
      </c>
      <c r="O5588" t="s">
        <v>7990</v>
      </c>
      <c r="P5588" t="s">
        <v>204</v>
      </c>
    </row>
    <row r="5589" spans="1:16" x14ac:dyDescent="0.55000000000000004">
      <c r="A5589" t="s">
        <v>139</v>
      </c>
      <c r="B5589" t="s">
        <v>9356</v>
      </c>
      <c r="C5589" t="s">
        <v>39</v>
      </c>
      <c r="D5589" t="s">
        <v>2208</v>
      </c>
      <c r="E5589" t="s">
        <v>20</v>
      </c>
      <c r="F5589" t="b">
        <v>1</v>
      </c>
      <c r="G5589" t="s">
        <v>2641</v>
      </c>
      <c r="H5589" s="4">
        <v>45727.284930555557</v>
      </c>
      <c r="I5589" t="b">
        <v>0</v>
      </c>
      <c r="J5589" t="b">
        <v>0</v>
      </c>
      <c r="K5589" t="s">
        <v>2641</v>
      </c>
      <c r="L5589" t="s">
        <v>22</v>
      </c>
      <c r="M5589">
        <v>141810.3125</v>
      </c>
      <c r="O5589" t="s">
        <v>9357</v>
      </c>
      <c r="P5589" t="s">
        <v>9358</v>
      </c>
    </row>
    <row r="5590" spans="1:16" x14ac:dyDescent="0.55000000000000004">
      <c r="A5590" t="s">
        <v>2</v>
      </c>
      <c r="B5590" t="s">
        <v>4314</v>
      </c>
      <c r="C5590" t="s">
        <v>3088</v>
      </c>
      <c r="D5590" t="s">
        <v>4003</v>
      </c>
      <c r="E5590" t="s">
        <v>20</v>
      </c>
      <c r="F5590" t="b">
        <v>0</v>
      </c>
      <c r="G5590" t="s">
        <v>2134</v>
      </c>
      <c r="H5590" s="4">
        <v>45727.285879629628</v>
      </c>
      <c r="I5590" t="b">
        <v>1</v>
      </c>
      <c r="J5590" t="b">
        <v>0</v>
      </c>
      <c r="K5590" t="s">
        <v>2134</v>
      </c>
      <c r="L5590" t="s">
        <v>22</v>
      </c>
      <c r="M5590">
        <v>410000</v>
      </c>
      <c r="O5590" t="s">
        <v>822</v>
      </c>
    </row>
    <row r="5591" spans="1:16" x14ac:dyDescent="0.55000000000000004">
      <c r="A5591" t="s">
        <v>0</v>
      </c>
      <c r="B5591" t="s">
        <v>288</v>
      </c>
      <c r="C5591" t="s">
        <v>9359</v>
      </c>
      <c r="D5591" t="s">
        <v>4084</v>
      </c>
      <c r="E5591" t="s">
        <v>20</v>
      </c>
      <c r="F5591" t="b">
        <v>0</v>
      </c>
      <c r="G5591" t="s">
        <v>27</v>
      </c>
      <c r="H5591" s="4">
        <v>45727.291921296302</v>
      </c>
      <c r="I5591" t="b">
        <v>0</v>
      </c>
      <c r="J5591" t="b">
        <v>0</v>
      </c>
      <c r="K5591" t="s">
        <v>24</v>
      </c>
      <c r="L5591" t="s">
        <v>22</v>
      </c>
      <c r="M5591">
        <v>100000</v>
      </c>
      <c r="O5591" t="s">
        <v>9360</v>
      </c>
      <c r="P5591" t="s">
        <v>3836</v>
      </c>
    </row>
    <row r="5592" spans="1:16" x14ac:dyDescent="0.55000000000000004">
      <c r="A5592" t="s">
        <v>0</v>
      </c>
      <c r="B5592" t="s">
        <v>6623</v>
      </c>
      <c r="C5592" t="s">
        <v>1591</v>
      </c>
      <c r="D5592" t="s">
        <v>3828</v>
      </c>
      <c r="E5592" t="s">
        <v>51</v>
      </c>
      <c r="F5592" t="b">
        <v>0</v>
      </c>
      <c r="G5592" t="s">
        <v>23</v>
      </c>
      <c r="H5592" s="4">
        <v>45727.310844907413</v>
      </c>
      <c r="I5592" t="b">
        <v>0</v>
      </c>
      <c r="J5592" t="b">
        <v>0</v>
      </c>
      <c r="K5592" t="s">
        <v>24</v>
      </c>
      <c r="L5592" t="s">
        <v>36</v>
      </c>
      <c r="N5592">
        <v>40</v>
      </c>
      <c r="O5592" t="s">
        <v>6624</v>
      </c>
    </row>
    <row r="5593" spans="1:16" x14ac:dyDescent="0.55000000000000004">
      <c r="A5593" t="s">
        <v>0</v>
      </c>
      <c r="B5593" t="s">
        <v>103</v>
      </c>
      <c r="C5593" t="s">
        <v>203</v>
      </c>
      <c r="D5593" t="s">
        <v>2208</v>
      </c>
      <c r="E5593" t="s">
        <v>20</v>
      </c>
      <c r="F5593" t="b">
        <v>0</v>
      </c>
      <c r="G5593" t="s">
        <v>23</v>
      </c>
      <c r="H5593" s="4">
        <v>45727.312141203707</v>
      </c>
      <c r="I5593" t="b">
        <v>0</v>
      </c>
      <c r="J5593" t="b">
        <v>0</v>
      </c>
      <c r="K5593" t="s">
        <v>24</v>
      </c>
      <c r="L5593" t="s">
        <v>22</v>
      </c>
      <c r="M5593">
        <v>70000</v>
      </c>
      <c r="O5593" t="s">
        <v>803</v>
      </c>
      <c r="P5593" t="s">
        <v>9361</v>
      </c>
    </row>
    <row r="5594" spans="1:16" x14ac:dyDescent="0.55000000000000004">
      <c r="A5594" t="s">
        <v>139</v>
      </c>
      <c r="B5594" t="s">
        <v>9362</v>
      </c>
      <c r="C5594" t="s">
        <v>5091</v>
      </c>
      <c r="D5594" t="s">
        <v>3970</v>
      </c>
      <c r="E5594" t="s">
        <v>20</v>
      </c>
      <c r="F5594" t="b">
        <v>0</v>
      </c>
      <c r="G5594" t="s">
        <v>30</v>
      </c>
      <c r="H5594" s="4">
        <v>45727.333865740737</v>
      </c>
      <c r="I5594" t="b">
        <v>0</v>
      </c>
      <c r="J5594" t="b">
        <v>1</v>
      </c>
      <c r="K5594" t="s">
        <v>24</v>
      </c>
      <c r="L5594" t="s">
        <v>22</v>
      </c>
      <c r="M5594">
        <v>110000</v>
      </c>
      <c r="O5594" t="s">
        <v>800</v>
      </c>
      <c r="P5594" t="s">
        <v>249</v>
      </c>
    </row>
    <row r="5595" spans="1:16" x14ac:dyDescent="0.55000000000000004">
      <c r="A5595" t="s">
        <v>89</v>
      </c>
      <c r="B5595" t="s">
        <v>4516</v>
      </c>
      <c r="C5595" t="s">
        <v>71</v>
      </c>
      <c r="D5595" t="s">
        <v>3973</v>
      </c>
      <c r="E5595" t="s">
        <v>20</v>
      </c>
      <c r="F5595" t="b">
        <v>0</v>
      </c>
      <c r="G5595" t="s">
        <v>27</v>
      </c>
      <c r="H5595" s="4">
        <v>45727.334814814807</v>
      </c>
      <c r="I5595" t="b">
        <v>0</v>
      </c>
      <c r="J5595" t="b">
        <v>1</v>
      </c>
      <c r="K5595" t="s">
        <v>24</v>
      </c>
      <c r="L5595" t="s">
        <v>22</v>
      </c>
      <c r="M5595">
        <v>187625</v>
      </c>
      <c r="O5595" t="s">
        <v>1101</v>
      </c>
      <c r="P5595" t="s">
        <v>4517</v>
      </c>
    </row>
    <row r="5596" spans="1:16" x14ac:dyDescent="0.55000000000000004">
      <c r="A5596" t="s">
        <v>40</v>
      </c>
      <c r="B5596" t="s">
        <v>3193</v>
      </c>
      <c r="C5596" t="s">
        <v>1471</v>
      </c>
      <c r="D5596" t="s">
        <v>4178</v>
      </c>
      <c r="E5596" t="s">
        <v>20</v>
      </c>
      <c r="F5596" t="b">
        <v>0</v>
      </c>
      <c r="G5596" t="s">
        <v>41</v>
      </c>
      <c r="H5596" s="4">
        <v>45727.335868055547</v>
      </c>
      <c r="I5596" t="b">
        <v>0</v>
      </c>
      <c r="J5596" t="b">
        <v>1</v>
      </c>
      <c r="K5596" t="s">
        <v>24</v>
      </c>
      <c r="L5596" t="s">
        <v>22</v>
      </c>
      <c r="M5596">
        <v>241000</v>
      </c>
      <c r="O5596" t="s">
        <v>59</v>
      </c>
      <c r="P5596" t="s">
        <v>137</v>
      </c>
    </row>
    <row r="5597" spans="1:16" x14ac:dyDescent="0.55000000000000004">
      <c r="A5597" t="s">
        <v>1</v>
      </c>
      <c r="B5597" t="s">
        <v>6627</v>
      </c>
      <c r="C5597" t="s">
        <v>39</v>
      </c>
      <c r="D5597" t="s">
        <v>3957</v>
      </c>
      <c r="E5597" t="s">
        <v>34</v>
      </c>
      <c r="F5597" t="b">
        <v>1</v>
      </c>
      <c r="G5597" t="s">
        <v>52</v>
      </c>
      <c r="H5597" s="4">
        <v>45727.336539351847</v>
      </c>
      <c r="I5597" t="b">
        <v>0</v>
      </c>
      <c r="J5597" t="b">
        <v>0</v>
      </c>
      <c r="K5597" t="s">
        <v>24</v>
      </c>
      <c r="L5597" t="s">
        <v>36</v>
      </c>
      <c r="N5597">
        <v>13.430000305175779</v>
      </c>
      <c r="O5597" t="s">
        <v>6628</v>
      </c>
      <c r="P5597" t="s">
        <v>1506</v>
      </c>
    </row>
    <row r="5598" spans="1:16" x14ac:dyDescent="0.55000000000000004">
      <c r="A5598" t="s">
        <v>139</v>
      </c>
      <c r="B5598" t="s">
        <v>9363</v>
      </c>
      <c r="C5598" t="s">
        <v>9364</v>
      </c>
      <c r="D5598" t="s">
        <v>9365</v>
      </c>
      <c r="E5598" t="s">
        <v>631</v>
      </c>
      <c r="F5598" t="b">
        <v>0</v>
      </c>
      <c r="G5598" t="s">
        <v>820</v>
      </c>
      <c r="H5598" s="4">
        <v>45727.341273148151</v>
      </c>
      <c r="I5598" t="b">
        <v>0</v>
      </c>
      <c r="J5598" t="b">
        <v>0</v>
      </c>
      <c r="K5598" t="s">
        <v>820</v>
      </c>
      <c r="L5598" t="s">
        <v>22</v>
      </c>
      <c r="M5598">
        <v>103000</v>
      </c>
      <c r="O5598" t="s">
        <v>341</v>
      </c>
      <c r="P5598" t="s">
        <v>9366</v>
      </c>
    </row>
    <row r="5599" spans="1:16" x14ac:dyDescent="0.55000000000000004">
      <c r="A5599" t="s">
        <v>2</v>
      </c>
      <c r="B5599" t="s">
        <v>9367</v>
      </c>
      <c r="C5599" t="s">
        <v>1828</v>
      </c>
      <c r="D5599" t="s">
        <v>3828</v>
      </c>
      <c r="E5599" t="s">
        <v>20</v>
      </c>
      <c r="F5599" t="b">
        <v>0</v>
      </c>
      <c r="G5599" t="s">
        <v>41</v>
      </c>
      <c r="H5599" s="4">
        <v>45727.37667824074</v>
      </c>
      <c r="I5599" t="b">
        <v>0</v>
      </c>
      <c r="J5599" t="b">
        <v>1</v>
      </c>
      <c r="K5599" t="s">
        <v>24</v>
      </c>
      <c r="L5599" t="s">
        <v>22</v>
      </c>
      <c r="M5599">
        <v>90750</v>
      </c>
      <c r="O5599" t="s">
        <v>3185</v>
      </c>
      <c r="P5599" t="s">
        <v>9368</v>
      </c>
    </row>
    <row r="5600" spans="1:16" x14ac:dyDescent="0.55000000000000004">
      <c r="A5600" t="s">
        <v>2</v>
      </c>
      <c r="B5600" t="s">
        <v>9369</v>
      </c>
      <c r="C5600" t="s">
        <v>179</v>
      </c>
      <c r="D5600" t="s">
        <v>4178</v>
      </c>
      <c r="E5600" t="s">
        <v>20</v>
      </c>
      <c r="F5600" t="b">
        <v>0</v>
      </c>
      <c r="G5600" t="s">
        <v>27</v>
      </c>
      <c r="H5600" s="4">
        <v>45727.377337962957</v>
      </c>
      <c r="I5600" t="b">
        <v>0</v>
      </c>
      <c r="J5600" t="b">
        <v>1</v>
      </c>
      <c r="K5600" t="s">
        <v>24</v>
      </c>
      <c r="L5600" t="s">
        <v>22</v>
      </c>
      <c r="M5600">
        <v>207000</v>
      </c>
      <c r="O5600" t="s">
        <v>59</v>
      </c>
      <c r="P5600" t="s">
        <v>137</v>
      </c>
    </row>
    <row r="5601" spans="1:16" x14ac:dyDescent="0.55000000000000004">
      <c r="A5601" t="s">
        <v>1</v>
      </c>
      <c r="B5601" t="s">
        <v>2799</v>
      </c>
      <c r="C5601" t="s">
        <v>1346</v>
      </c>
      <c r="D5601" t="s">
        <v>2208</v>
      </c>
      <c r="E5601" t="s">
        <v>34</v>
      </c>
      <c r="F5601" t="b">
        <v>0</v>
      </c>
      <c r="G5601" t="s">
        <v>41</v>
      </c>
      <c r="H5601" s="4">
        <v>45727.418229166673</v>
      </c>
      <c r="I5601" t="b">
        <v>0</v>
      </c>
      <c r="J5601" t="b">
        <v>1</v>
      </c>
      <c r="K5601" t="s">
        <v>24</v>
      </c>
      <c r="L5601" t="s">
        <v>22</v>
      </c>
      <c r="M5601">
        <v>198000</v>
      </c>
      <c r="O5601" t="s">
        <v>428</v>
      </c>
      <c r="P5601" t="s">
        <v>7309</v>
      </c>
    </row>
    <row r="5602" spans="1:16" x14ac:dyDescent="0.55000000000000004">
      <c r="A5602" t="s">
        <v>2</v>
      </c>
      <c r="B5602" t="s">
        <v>4228</v>
      </c>
      <c r="C5602" t="s">
        <v>690</v>
      </c>
      <c r="D5602" t="s">
        <v>2208</v>
      </c>
      <c r="E5602" t="s">
        <v>34</v>
      </c>
      <c r="F5602" t="b">
        <v>0</v>
      </c>
      <c r="G5602" t="s">
        <v>27</v>
      </c>
      <c r="H5602" s="4">
        <v>45727.432141203702</v>
      </c>
      <c r="I5602" t="b">
        <v>0</v>
      </c>
      <c r="J5602" t="b">
        <v>1</v>
      </c>
      <c r="K5602" t="s">
        <v>24</v>
      </c>
      <c r="L5602" t="s">
        <v>22</v>
      </c>
      <c r="M5602">
        <v>175500</v>
      </c>
      <c r="O5602" t="s">
        <v>428</v>
      </c>
      <c r="P5602" t="s">
        <v>4238</v>
      </c>
    </row>
    <row r="5603" spans="1:16" x14ac:dyDescent="0.55000000000000004">
      <c r="A5603" t="s">
        <v>89</v>
      </c>
      <c r="B5603" t="s">
        <v>7452</v>
      </c>
      <c r="C5603" t="s">
        <v>7313</v>
      </c>
      <c r="D5603" t="s">
        <v>2208</v>
      </c>
      <c r="E5603" t="s">
        <v>34</v>
      </c>
      <c r="F5603" t="b">
        <v>0</v>
      </c>
      <c r="G5603" t="s">
        <v>41</v>
      </c>
      <c r="H5603" s="4">
        <v>45727.433148148149</v>
      </c>
      <c r="I5603" t="b">
        <v>0</v>
      </c>
      <c r="J5603" t="b">
        <v>1</v>
      </c>
      <c r="K5603" t="s">
        <v>24</v>
      </c>
      <c r="L5603" t="s">
        <v>22</v>
      </c>
      <c r="M5603">
        <v>195000</v>
      </c>
      <c r="O5603" t="s">
        <v>428</v>
      </c>
      <c r="P5603" t="s">
        <v>7453</v>
      </c>
    </row>
    <row r="5604" spans="1:16" x14ac:dyDescent="0.55000000000000004">
      <c r="A5604" t="s">
        <v>0</v>
      </c>
      <c r="B5604" t="s">
        <v>0</v>
      </c>
      <c r="C5604" t="s">
        <v>1978</v>
      </c>
      <c r="D5604" t="s">
        <v>7547</v>
      </c>
      <c r="E5604" t="s">
        <v>34</v>
      </c>
      <c r="F5604" t="b">
        <v>0</v>
      </c>
      <c r="G5604" t="s">
        <v>52</v>
      </c>
      <c r="H5604" s="4">
        <v>45727.459699074083</v>
      </c>
      <c r="I5604" t="b">
        <v>0</v>
      </c>
      <c r="J5604" t="b">
        <v>0</v>
      </c>
      <c r="K5604" t="s">
        <v>24</v>
      </c>
      <c r="L5604" t="s">
        <v>36</v>
      </c>
      <c r="N5604">
        <v>15</v>
      </c>
      <c r="O5604" t="s">
        <v>7548</v>
      </c>
      <c r="P5604" t="s">
        <v>61</v>
      </c>
    </row>
    <row r="5605" spans="1:16" x14ac:dyDescent="0.55000000000000004">
      <c r="A5605" t="s">
        <v>25</v>
      </c>
      <c r="B5605" t="s">
        <v>9370</v>
      </c>
      <c r="C5605" t="s">
        <v>9371</v>
      </c>
      <c r="D5605" t="s">
        <v>3350</v>
      </c>
      <c r="E5605" t="s">
        <v>20</v>
      </c>
      <c r="F5605" t="b">
        <v>0</v>
      </c>
      <c r="G5605" t="s">
        <v>314</v>
      </c>
      <c r="H5605" s="4">
        <v>45727.483020833337</v>
      </c>
      <c r="I5605" t="b">
        <v>1</v>
      </c>
      <c r="J5605" t="b">
        <v>0</v>
      </c>
      <c r="K5605" t="s">
        <v>314</v>
      </c>
      <c r="L5605" t="s">
        <v>22</v>
      </c>
      <c r="M5605">
        <v>40000</v>
      </c>
      <c r="O5605" t="s">
        <v>3350</v>
      </c>
      <c r="P5605" t="s">
        <v>1304</v>
      </c>
    </row>
    <row r="5606" spans="1:16" x14ac:dyDescent="0.55000000000000004">
      <c r="A5606" t="s">
        <v>0</v>
      </c>
      <c r="B5606" t="s">
        <v>5525</v>
      </c>
      <c r="C5606" t="s">
        <v>851</v>
      </c>
      <c r="D5606" t="s">
        <v>4328</v>
      </c>
      <c r="E5606" t="s">
        <v>20</v>
      </c>
      <c r="F5606" t="b">
        <v>0</v>
      </c>
      <c r="G5606" t="s">
        <v>27</v>
      </c>
      <c r="H5606" s="4">
        <v>45727.500081018523</v>
      </c>
      <c r="I5606" t="b">
        <v>0</v>
      </c>
      <c r="J5606" t="b">
        <v>0</v>
      </c>
      <c r="K5606" t="s">
        <v>24</v>
      </c>
      <c r="L5606" t="s">
        <v>22</v>
      </c>
      <c r="M5606">
        <v>62500</v>
      </c>
      <c r="O5606" t="s">
        <v>5526</v>
      </c>
      <c r="P5606" t="s">
        <v>5527</v>
      </c>
    </row>
    <row r="5607" spans="1:16" x14ac:dyDescent="0.55000000000000004">
      <c r="A5607" t="s">
        <v>0</v>
      </c>
      <c r="B5607" t="s">
        <v>0</v>
      </c>
      <c r="C5607" t="s">
        <v>9443</v>
      </c>
      <c r="D5607" t="s">
        <v>7547</v>
      </c>
      <c r="E5607" t="s">
        <v>34</v>
      </c>
      <c r="F5607" t="b">
        <v>0</v>
      </c>
      <c r="G5607" t="s">
        <v>41</v>
      </c>
      <c r="H5607" s="4">
        <v>45727.500381944446</v>
      </c>
      <c r="I5607" t="b">
        <v>0</v>
      </c>
      <c r="J5607" t="b">
        <v>0</v>
      </c>
      <c r="K5607" t="s">
        <v>24</v>
      </c>
      <c r="L5607" t="s">
        <v>36</v>
      </c>
      <c r="N5607">
        <v>15</v>
      </c>
      <c r="O5607" t="s">
        <v>7548</v>
      </c>
      <c r="P5607" t="s">
        <v>61</v>
      </c>
    </row>
    <row r="5608" spans="1:16" x14ac:dyDescent="0.55000000000000004">
      <c r="A5608" t="s">
        <v>0</v>
      </c>
      <c r="B5608" t="s">
        <v>0</v>
      </c>
      <c r="C5608" t="s">
        <v>3934</v>
      </c>
      <c r="D5608" t="s">
        <v>7547</v>
      </c>
      <c r="E5608" t="s">
        <v>34</v>
      </c>
      <c r="F5608" t="b">
        <v>0</v>
      </c>
      <c r="G5608" t="s">
        <v>35</v>
      </c>
      <c r="H5608" s="4">
        <v>45727.500648148147</v>
      </c>
      <c r="I5608" t="b">
        <v>0</v>
      </c>
      <c r="J5608" t="b">
        <v>0</v>
      </c>
      <c r="K5608" t="s">
        <v>24</v>
      </c>
      <c r="L5608" t="s">
        <v>36</v>
      </c>
      <c r="N5608">
        <v>15</v>
      </c>
      <c r="O5608" t="s">
        <v>7548</v>
      </c>
      <c r="P5608" t="s">
        <v>61</v>
      </c>
    </row>
    <row r="5609" spans="1:16" x14ac:dyDescent="0.55000000000000004">
      <c r="A5609" t="s">
        <v>1</v>
      </c>
      <c r="B5609" t="s">
        <v>2392</v>
      </c>
      <c r="C5609" t="s">
        <v>292</v>
      </c>
      <c r="D5609" t="s">
        <v>3973</v>
      </c>
      <c r="E5609" t="s">
        <v>20</v>
      </c>
      <c r="F5609" t="b">
        <v>0</v>
      </c>
      <c r="G5609" t="s">
        <v>30</v>
      </c>
      <c r="H5609" s="4">
        <v>45727.501180555562</v>
      </c>
      <c r="I5609" t="b">
        <v>0</v>
      </c>
      <c r="J5609" t="b">
        <v>1</v>
      </c>
      <c r="K5609" t="s">
        <v>24</v>
      </c>
      <c r="L5609" t="s">
        <v>22</v>
      </c>
      <c r="M5609">
        <v>193426.5</v>
      </c>
      <c r="O5609" t="s">
        <v>5482</v>
      </c>
      <c r="P5609" t="s">
        <v>1809</v>
      </c>
    </row>
    <row r="5610" spans="1:16" x14ac:dyDescent="0.55000000000000004">
      <c r="A5610" t="s">
        <v>40</v>
      </c>
      <c r="B5610" t="s">
        <v>9372</v>
      </c>
      <c r="C5610" t="s">
        <v>2031</v>
      </c>
      <c r="D5610" t="s">
        <v>3957</v>
      </c>
      <c r="E5610" t="s">
        <v>34</v>
      </c>
      <c r="F5610" t="b">
        <v>0</v>
      </c>
      <c r="G5610" t="s">
        <v>27</v>
      </c>
      <c r="H5610" s="4">
        <v>45727.501296296286</v>
      </c>
      <c r="I5610" t="b">
        <v>0</v>
      </c>
      <c r="J5610" t="b">
        <v>1</v>
      </c>
      <c r="K5610" t="s">
        <v>24</v>
      </c>
      <c r="L5610" t="s">
        <v>36</v>
      </c>
      <c r="N5610">
        <v>54.420001983642578</v>
      </c>
      <c r="O5610" t="s">
        <v>2319</v>
      </c>
      <c r="P5610" t="s">
        <v>9373</v>
      </c>
    </row>
    <row r="5611" spans="1:16" x14ac:dyDescent="0.55000000000000004">
      <c r="A5611" t="s">
        <v>2</v>
      </c>
      <c r="B5611" t="s">
        <v>7406</v>
      </c>
      <c r="C5611" t="s">
        <v>1358</v>
      </c>
      <c r="D5611" t="s">
        <v>3973</v>
      </c>
      <c r="E5611" t="s">
        <v>20</v>
      </c>
      <c r="F5611" t="b">
        <v>0</v>
      </c>
      <c r="G5611" t="s">
        <v>41</v>
      </c>
      <c r="H5611" s="4">
        <v>45727.501400462963</v>
      </c>
      <c r="I5611" t="b">
        <v>0</v>
      </c>
      <c r="J5611" t="b">
        <v>0</v>
      </c>
      <c r="K5611" t="s">
        <v>24</v>
      </c>
      <c r="L5611" t="s">
        <v>22</v>
      </c>
      <c r="M5611">
        <v>82850</v>
      </c>
      <c r="O5611" t="s">
        <v>5482</v>
      </c>
      <c r="P5611" t="s">
        <v>3772</v>
      </c>
    </row>
    <row r="5612" spans="1:16" x14ac:dyDescent="0.55000000000000004">
      <c r="A5612" t="s">
        <v>2</v>
      </c>
      <c r="B5612" t="s">
        <v>9374</v>
      </c>
      <c r="C5612" t="s">
        <v>1050</v>
      </c>
      <c r="D5612" t="s">
        <v>3973</v>
      </c>
      <c r="E5612" t="s">
        <v>20</v>
      </c>
      <c r="F5612" t="b">
        <v>0</v>
      </c>
      <c r="G5612" t="s">
        <v>41</v>
      </c>
      <c r="H5612" s="4">
        <v>45727.502187500002</v>
      </c>
      <c r="I5612" t="b">
        <v>0</v>
      </c>
      <c r="J5612" t="b">
        <v>1</v>
      </c>
      <c r="K5612" t="s">
        <v>24</v>
      </c>
      <c r="L5612" t="s">
        <v>22</v>
      </c>
      <c r="M5612">
        <v>122900</v>
      </c>
      <c r="O5612" t="s">
        <v>5482</v>
      </c>
      <c r="P5612" t="s">
        <v>9375</v>
      </c>
    </row>
    <row r="5613" spans="1:16" x14ac:dyDescent="0.55000000000000004">
      <c r="A5613" t="s">
        <v>1</v>
      </c>
      <c r="B5613" t="s">
        <v>9376</v>
      </c>
      <c r="C5613" t="s">
        <v>1050</v>
      </c>
      <c r="D5613" t="s">
        <v>3973</v>
      </c>
      <c r="E5613" t="s">
        <v>20</v>
      </c>
      <c r="F5613" t="b">
        <v>0</v>
      </c>
      <c r="G5613" t="s">
        <v>35</v>
      </c>
      <c r="H5613" s="4">
        <v>45727.502349537041</v>
      </c>
      <c r="I5613" t="b">
        <v>0</v>
      </c>
      <c r="J5613" t="b">
        <v>1</v>
      </c>
      <c r="K5613" t="s">
        <v>24</v>
      </c>
      <c r="L5613" t="s">
        <v>36</v>
      </c>
      <c r="N5613">
        <v>73</v>
      </c>
      <c r="O5613" t="s">
        <v>5482</v>
      </c>
      <c r="P5613" t="s">
        <v>354</v>
      </c>
    </row>
    <row r="5614" spans="1:16" x14ac:dyDescent="0.55000000000000004">
      <c r="A5614" t="s">
        <v>25</v>
      </c>
      <c r="B5614" t="s">
        <v>9377</v>
      </c>
      <c r="C5614" t="s">
        <v>820</v>
      </c>
      <c r="D5614" t="s">
        <v>4035</v>
      </c>
      <c r="E5614" t="s">
        <v>20</v>
      </c>
      <c r="F5614" t="b">
        <v>0</v>
      </c>
      <c r="G5614" t="s">
        <v>820</v>
      </c>
      <c r="H5614" s="4">
        <v>45727.507175925923</v>
      </c>
      <c r="I5614" t="b">
        <v>0</v>
      </c>
      <c r="J5614" t="b">
        <v>0</v>
      </c>
      <c r="K5614" t="s">
        <v>820</v>
      </c>
      <c r="L5614" t="s">
        <v>22</v>
      </c>
      <c r="M5614">
        <v>64800</v>
      </c>
      <c r="O5614" t="s">
        <v>9378</v>
      </c>
      <c r="P5614" t="s">
        <v>9379</v>
      </c>
    </row>
    <row r="5615" spans="1:16" x14ac:dyDescent="0.55000000000000004">
      <c r="A5615" t="s">
        <v>40</v>
      </c>
      <c r="B5615" t="s">
        <v>40</v>
      </c>
      <c r="C5615" t="s">
        <v>3608</v>
      </c>
      <c r="D5615" t="s">
        <v>3973</v>
      </c>
      <c r="E5615" t="s">
        <v>20</v>
      </c>
      <c r="F5615" t="b">
        <v>0</v>
      </c>
      <c r="G5615" t="s">
        <v>27</v>
      </c>
      <c r="H5615" s="4">
        <v>45727.516180555547</v>
      </c>
      <c r="I5615" t="b">
        <v>0</v>
      </c>
      <c r="J5615" t="b">
        <v>1</v>
      </c>
      <c r="K5615" t="s">
        <v>24</v>
      </c>
      <c r="L5615" t="s">
        <v>22</v>
      </c>
      <c r="M5615">
        <v>148000</v>
      </c>
      <c r="O5615" t="s">
        <v>5482</v>
      </c>
      <c r="P5615" t="s">
        <v>9444</v>
      </c>
    </row>
    <row r="5616" spans="1:16" x14ac:dyDescent="0.55000000000000004">
      <c r="A5616" t="s">
        <v>0</v>
      </c>
      <c r="B5616" t="s">
        <v>9448</v>
      </c>
      <c r="C5616" t="s">
        <v>114</v>
      </c>
      <c r="D5616" t="s">
        <v>3957</v>
      </c>
      <c r="E5616" t="s">
        <v>34</v>
      </c>
      <c r="F5616" t="b">
        <v>0</v>
      </c>
      <c r="G5616" t="s">
        <v>27</v>
      </c>
      <c r="H5616" s="4">
        <v>45727.541886574072</v>
      </c>
      <c r="I5616" t="b">
        <v>1</v>
      </c>
      <c r="J5616" t="b">
        <v>1</v>
      </c>
      <c r="K5616" t="s">
        <v>24</v>
      </c>
      <c r="L5616" t="s">
        <v>36</v>
      </c>
      <c r="N5616">
        <v>26.389999389648441</v>
      </c>
      <c r="O5616" t="s">
        <v>9449</v>
      </c>
      <c r="P5616" t="s">
        <v>2787</v>
      </c>
    </row>
    <row r="5617" spans="1:16" x14ac:dyDescent="0.55000000000000004">
      <c r="A5617" t="s">
        <v>2</v>
      </c>
      <c r="B5617" t="s">
        <v>9380</v>
      </c>
      <c r="C5617" t="s">
        <v>3318</v>
      </c>
      <c r="D5617" t="s">
        <v>3828</v>
      </c>
      <c r="E5617" t="s">
        <v>20</v>
      </c>
      <c r="F5617" t="b">
        <v>0</v>
      </c>
      <c r="G5617" t="s">
        <v>27</v>
      </c>
      <c r="H5617" s="4">
        <v>45727.543055555558</v>
      </c>
      <c r="I5617" t="b">
        <v>0</v>
      </c>
      <c r="J5617" t="b">
        <v>1</v>
      </c>
      <c r="K5617" t="s">
        <v>24</v>
      </c>
      <c r="L5617" t="s">
        <v>36</v>
      </c>
      <c r="N5617">
        <v>63.5</v>
      </c>
      <c r="O5617" t="s">
        <v>3060</v>
      </c>
      <c r="P5617" t="s">
        <v>9381</v>
      </c>
    </row>
    <row r="5618" spans="1:16" x14ac:dyDescent="0.55000000000000004">
      <c r="A5618" t="s">
        <v>2</v>
      </c>
      <c r="B5618" t="s">
        <v>2</v>
      </c>
      <c r="C5618" t="s">
        <v>87</v>
      </c>
      <c r="D5618" t="s">
        <v>131</v>
      </c>
      <c r="E5618" t="s">
        <v>20</v>
      </c>
      <c r="F5618" t="b">
        <v>0</v>
      </c>
      <c r="G5618" t="s">
        <v>41</v>
      </c>
      <c r="H5618" s="4">
        <v>45727.554652777777</v>
      </c>
      <c r="I5618" t="b">
        <v>1</v>
      </c>
      <c r="J5618" t="b">
        <v>0</v>
      </c>
      <c r="K5618" t="s">
        <v>24</v>
      </c>
      <c r="L5618" t="s">
        <v>22</v>
      </c>
      <c r="M5618">
        <v>130000</v>
      </c>
      <c r="O5618" t="s">
        <v>131</v>
      </c>
      <c r="P5618" t="s">
        <v>9382</v>
      </c>
    </row>
    <row r="5619" spans="1:16" x14ac:dyDescent="0.55000000000000004">
      <c r="A5619" t="s">
        <v>25</v>
      </c>
      <c r="B5619" t="s">
        <v>7231</v>
      </c>
      <c r="C5619" t="s">
        <v>7232</v>
      </c>
      <c r="D5619" t="s">
        <v>3973</v>
      </c>
      <c r="E5619" t="s">
        <v>51</v>
      </c>
      <c r="F5619" t="b">
        <v>0</v>
      </c>
      <c r="G5619" t="s">
        <v>30</v>
      </c>
      <c r="H5619" s="4">
        <v>45727.58421296296</v>
      </c>
      <c r="I5619" t="b">
        <v>0</v>
      </c>
      <c r="J5619" t="b">
        <v>0</v>
      </c>
      <c r="K5619" t="s">
        <v>24</v>
      </c>
      <c r="L5619" t="s">
        <v>36</v>
      </c>
      <c r="N5619">
        <v>57</v>
      </c>
      <c r="O5619" t="s">
        <v>1002</v>
      </c>
    </row>
    <row r="5620" spans="1:16" x14ac:dyDescent="0.55000000000000004">
      <c r="A5620" t="s">
        <v>28</v>
      </c>
      <c r="B5620" t="s">
        <v>9445</v>
      </c>
      <c r="C5620" t="s">
        <v>180</v>
      </c>
      <c r="D5620" t="s">
        <v>3973</v>
      </c>
      <c r="E5620" t="s">
        <v>20</v>
      </c>
      <c r="F5620" t="b">
        <v>0</v>
      </c>
      <c r="G5620" t="s">
        <v>41</v>
      </c>
      <c r="H5620" s="4">
        <v>45727.584409722222</v>
      </c>
      <c r="I5620" t="b">
        <v>0</v>
      </c>
      <c r="J5620" t="b">
        <v>1</v>
      </c>
      <c r="K5620" t="s">
        <v>24</v>
      </c>
      <c r="L5620" t="s">
        <v>22</v>
      </c>
      <c r="M5620">
        <v>155500</v>
      </c>
      <c r="O5620" t="s">
        <v>9249</v>
      </c>
      <c r="P5620" t="s">
        <v>9446</v>
      </c>
    </row>
    <row r="5621" spans="1:16" x14ac:dyDescent="0.55000000000000004">
      <c r="A5621" t="s">
        <v>40</v>
      </c>
      <c r="B5621" t="s">
        <v>9383</v>
      </c>
      <c r="C5621" t="s">
        <v>538</v>
      </c>
      <c r="D5621" t="s">
        <v>3828</v>
      </c>
      <c r="E5621" t="s">
        <v>20</v>
      </c>
      <c r="F5621" t="b">
        <v>0</v>
      </c>
      <c r="G5621" t="s">
        <v>27</v>
      </c>
      <c r="H5621" s="4">
        <v>45727.585023148153</v>
      </c>
      <c r="I5621" t="b">
        <v>0</v>
      </c>
      <c r="J5621" t="b">
        <v>1</v>
      </c>
      <c r="K5621" t="s">
        <v>24</v>
      </c>
      <c r="L5621" t="s">
        <v>22</v>
      </c>
      <c r="M5621">
        <v>163000</v>
      </c>
      <c r="O5621" t="s">
        <v>487</v>
      </c>
      <c r="P5621" t="s">
        <v>9384</v>
      </c>
    </row>
    <row r="5622" spans="1:16" x14ac:dyDescent="0.55000000000000004">
      <c r="A5622" t="s">
        <v>2</v>
      </c>
      <c r="B5622" t="s">
        <v>2</v>
      </c>
      <c r="C5622" t="s">
        <v>1778</v>
      </c>
      <c r="D5622" t="s">
        <v>3828</v>
      </c>
      <c r="E5622" t="s">
        <v>20</v>
      </c>
      <c r="F5622" t="b">
        <v>0</v>
      </c>
      <c r="G5622" t="s">
        <v>41</v>
      </c>
      <c r="H5622" s="4">
        <v>45727.585625</v>
      </c>
      <c r="I5622" t="b">
        <v>1</v>
      </c>
      <c r="J5622" t="b">
        <v>1</v>
      </c>
      <c r="K5622" t="s">
        <v>24</v>
      </c>
      <c r="L5622" t="s">
        <v>22</v>
      </c>
      <c r="M5622">
        <v>128825</v>
      </c>
      <c r="O5622" t="s">
        <v>2409</v>
      </c>
      <c r="P5622" t="s">
        <v>9447</v>
      </c>
    </row>
    <row r="5623" spans="1:16" x14ac:dyDescent="0.55000000000000004">
      <c r="A5623" t="s">
        <v>89</v>
      </c>
      <c r="B5623" t="s">
        <v>7027</v>
      </c>
      <c r="C5623" t="s">
        <v>82</v>
      </c>
      <c r="D5623" t="s">
        <v>3973</v>
      </c>
      <c r="E5623" t="s">
        <v>20</v>
      </c>
      <c r="F5623" t="b">
        <v>0</v>
      </c>
      <c r="G5623" t="s">
        <v>41</v>
      </c>
      <c r="H5623" s="4">
        <v>45727.585682870369</v>
      </c>
      <c r="I5623" t="b">
        <v>0</v>
      </c>
      <c r="J5623" t="b">
        <v>1</v>
      </c>
      <c r="K5623" t="s">
        <v>24</v>
      </c>
      <c r="L5623" t="s">
        <v>22</v>
      </c>
      <c r="M5623">
        <v>147500</v>
      </c>
      <c r="O5623" t="s">
        <v>7028</v>
      </c>
      <c r="P5623" t="s">
        <v>7029</v>
      </c>
    </row>
    <row r="5624" spans="1:16" x14ac:dyDescent="0.55000000000000004">
      <c r="A5624" t="s">
        <v>19</v>
      </c>
      <c r="B5624" t="s">
        <v>9385</v>
      </c>
      <c r="C5624" t="s">
        <v>140</v>
      </c>
      <c r="D5624" t="s">
        <v>3600</v>
      </c>
      <c r="E5624" t="s">
        <v>51</v>
      </c>
      <c r="F5624" t="b">
        <v>0</v>
      </c>
      <c r="G5624" t="s">
        <v>41</v>
      </c>
      <c r="H5624" s="4">
        <v>45727.596435185187</v>
      </c>
      <c r="I5624" t="b">
        <v>0</v>
      </c>
      <c r="J5624" t="b">
        <v>0</v>
      </c>
      <c r="K5624" t="s">
        <v>24</v>
      </c>
      <c r="L5624" t="s">
        <v>36</v>
      </c>
      <c r="N5624">
        <v>110</v>
      </c>
      <c r="O5624" t="s">
        <v>2569</v>
      </c>
      <c r="P5624" t="s">
        <v>2188</v>
      </c>
    </row>
    <row r="5625" spans="1:16" x14ac:dyDescent="0.55000000000000004">
      <c r="A5625" t="s">
        <v>139</v>
      </c>
      <c r="B5625" t="s">
        <v>1697</v>
      </c>
      <c r="C5625" t="s">
        <v>39</v>
      </c>
      <c r="D5625" t="s">
        <v>7658</v>
      </c>
      <c r="E5625" t="s">
        <v>20</v>
      </c>
      <c r="F5625" t="b">
        <v>1</v>
      </c>
      <c r="G5625" t="s">
        <v>625</v>
      </c>
      <c r="H5625" s="4">
        <v>45727.624872685177</v>
      </c>
      <c r="I5625" t="b">
        <v>1</v>
      </c>
      <c r="J5625" t="b">
        <v>0</v>
      </c>
      <c r="K5625" t="s">
        <v>625</v>
      </c>
      <c r="L5625" t="s">
        <v>22</v>
      </c>
      <c r="M5625">
        <v>70000</v>
      </c>
      <c r="O5625" t="s">
        <v>9386</v>
      </c>
      <c r="P5625" t="s">
        <v>9387</v>
      </c>
    </row>
    <row r="5626" spans="1:16" x14ac:dyDescent="0.55000000000000004">
      <c r="A5626" t="s">
        <v>0</v>
      </c>
      <c r="B5626" t="s">
        <v>1632</v>
      </c>
      <c r="C5626" t="s">
        <v>118</v>
      </c>
      <c r="D5626" t="s">
        <v>131</v>
      </c>
      <c r="F5626" t="b">
        <v>0</v>
      </c>
      <c r="G5626" t="s">
        <v>27</v>
      </c>
      <c r="H5626" s="4">
        <v>45727.625127314823</v>
      </c>
      <c r="I5626" t="b">
        <v>1</v>
      </c>
      <c r="J5626" t="b">
        <v>0</v>
      </c>
      <c r="K5626" t="s">
        <v>24</v>
      </c>
      <c r="L5626" t="s">
        <v>36</v>
      </c>
      <c r="N5626">
        <v>41</v>
      </c>
      <c r="O5626" t="s">
        <v>131</v>
      </c>
      <c r="P5626" t="s">
        <v>9388</v>
      </c>
    </row>
    <row r="5627" spans="1:16" x14ac:dyDescent="0.55000000000000004">
      <c r="A5627" t="s">
        <v>19</v>
      </c>
      <c r="B5627" t="s">
        <v>9389</v>
      </c>
      <c r="C5627" t="s">
        <v>3887</v>
      </c>
      <c r="D5627" t="s">
        <v>3973</v>
      </c>
      <c r="E5627" t="s">
        <v>20</v>
      </c>
      <c r="F5627" t="b">
        <v>0</v>
      </c>
      <c r="G5627" t="s">
        <v>27</v>
      </c>
      <c r="H5627" s="4">
        <v>45727.625775462962</v>
      </c>
      <c r="I5627" t="b">
        <v>0</v>
      </c>
      <c r="J5627" t="b">
        <v>1</v>
      </c>
      <c r="K5627" t="s">
        <v>24</v>
      </c>
      <c r="L5627" t="s">
        <v>22</v>
      </c>
      <c r="M5627">
        <v>152500</v>
      </c>
      <c r="O5627" t="s">
        <v>9390</v>
      </c>
      <c r="P5627" t="s">
        <v>9391</v>
      </c>
    </row>
    <row r="5628" spans="1:16" x14ac:dyDescent="0.55000000000000004">
      <c r="A5628" t="s">
        <v>25</v>
      </c>
      <c r="B5628" t="s">
        <v>8209</v>
      </c>
      <c r="C5628" t="s">
        <v>64</v>
      </c>
      <c r="D5628" t="s">
        <v>3973</v>
      </c>
      <c r="E5628" t="s">
        <v>20</v>
      </c>
      <c r="F5628" t="b">
        <v>0</v>
      </c>
      <c r="G5628" t="s">
        <v>52</v>
      </c>
      <c r="H5628" s="4">
        <v>45727.625949074078</v>
      </c>
      <c r="I5628" t="b">
        <v>0</v>
      </c>
      <c r="J5628" t="b">
        <v>1</v>
      </c>
      <c r="K5628" t="s">
        <v>24</v>
      </c>
      <c r="L5628" t="s">
        <v>22</v>
      </c>
      <c r="M5628">
        <v>98950</v>
      </c>
      <c r="O5628" t="s">
        <v>1906</v>
      </c>
      <c r="P5628" t="s">
        <v>8210</v>
      </c>
    </row>
    <row r="5629" spans="1:16" x14ac:dyDescent="0.55000000000000004">
      <c r="A5629" t="s">
        <v>40</v>
      </c>
      <c r="B5629" t="s">
        <v>9392</v>
      </c>
      <c r="C5629" t="s">
        <v>1118</v>
      </c>
      <c r="D5629" t="s">
        <v>3973</v>
      </c>
      <c r="E5629" t="s">
        <v>20</v>
      </c>
      <c r="F5629" t="b">
        <v>0</v>
      </c>
      <c r="G5629" t="s">
        <v>27</v>
      </c>
      <c r="H5629" s="4">
        <v>45727.627222222232</v>
      </c>
      <c r="I5629" t="b">
        <v>0</v>
      </c>
      <c r="J5629" t="b">
        <v>1</v>
      </c>
      <c r="K5629" t="s">
        <v>24</v>
      </c>
      <c r="L5629" t="s">
        <v>22</v>
      </c>
      <c r="M5629">
        <v>135000</v>
      </c>
      <c r="O5629" t="s">
        <v>1784</v>
      </c>
      <c r="P5629" t="s">
        <v>2489</v>
      </c>
    </row>
    <row r="5630" spans="1:16" x14ac:dyDescent="0.55000000000000004">
      <c r="A5630" t="s">
        <v>2</v>
      </c>
      <c r="B5630" t="s">
        <v>2</v>
      </c>
      <c r="C5630" t="s">
        <v>9393</v>
      </c>
      <c r="D5630" t="s">
        <v>3973</v>
      </c>
      <c r="E5630" t="s">
        <v>20</v>
      </c>
      <c r="F5630" t="b">
        <v>0</v>
      </c>
      <c r="G5630" t="s">
        <v>52</v>
      </c>
      <c r="H5630" s="4">
        <v>45727.629131944443</v>
      </c>
      <c r="I5630" t="b">
        <v>0</v>
      </c>
      <c r="J5630" t="b">
        <v>1</v>
      </c>
      <c r="K5630" t="s">
        <v>24</v>
      </c>
      <c r="L5630" t="s">
        <v>22</v>
      </c>
      <c r="M5630">
        <v>187153</v>
      </c>
      <c r="O5630" t="s">
        <v>5482</v>
      </c>
      <c r="P5630" t="s">
        <v>3226</v>
      </c>
    </row>
    <row r="5631" spans="1:16" x14ac:dyDescent="0.55000000000000004">
      <c r="A5631" t="s">
        <v>2</v>
      </c>
      <c r="B5631" t="s">
        <v>4908</v>
      </c>
      <c r="C5631" t="s">
        <v>475</v>
      </c>
      <c r="D5631" t="s">
        <v>3973</v>
      </c>
      <c r="E5631" t="s">
        <v>20</v>
      </c>
      <c r="F5631" t="b">
        <v>0</v>
      </c>
      <c r="G5631" t="s">
        <v>27</v>
      </c>
      <c r="H5631" s="4">
        <v>45727.641516203701</v>
      </c>
      <c r="I5631" t="b">
        <v>0</v>
      </c>
      <c r="J5631" t="b">
        <v>0</v>
      </c>
      <c r="K5631" t="s">
        <v>24</v>
      </c>
      <c r="L5631" t="s">
        <v>22</v>
      </c>
      <c r="M5631">
        <v>130000</v>
      </c>
      <c r="O5631" t="s">
        <v>2925</v>
      </c>
    </row>
    <row r="5632" spans="1:16" x14ac:dyDescent="0.55000000000000004">
      <c r="A5632" t="s">
        <v>1</v>
      </c>
      <c r="B5632" t="s">
        <v>9394</v>
      </c>
      <c r="C5632" t="s">
        <v>371</v>
      </c>
      <c r="D5632" t="s">
        <v>2208</v>
      </c>
      <c r="E5632" t="s">
        <v>20</v>
      </c>
      <c r="F5632" t="b">
        <v>0</v>
      </c>
      <c r="G5632" t="s">
        <v>27</v>
      </c>
      <c r="H5632" s="4">
        <v>45727.643113425933</v>
      </c>
      <c r="I5632" t="b">
        <v>0</v>
      </c>
      <c r="J5632" t="b">
        <v>0</v>
      </c>
      <c r="K5632" t="s">
        <v>24</v>
      </c>
      <c r="L5632" t="s">
        <v>22</v>
      </c>
      <c r="M5632">
        <v>95000</v>
      </c>
      <c r="O5632" t="s">
        <v>5491</v>
      </c>
      <c r="P5632" t="s">
        <v>9395</v>
      </c>
    </row>
    <row r="5633" spans="1:16" x14ac:dyDescent="0.55000000000000004">
      <c r="A5633" t="s">
        <v>0</v>
      </c>
      <c r="B5633" t="s">
        <v>8786</v>
      </c>
      <c r="C5633" t="s">
        <v>1099</v>
      </c>
      <c r="D5633" t="s">
        <v>3600</v>
      </c>
      <c r="E5633" t="s">
        <v>51</v>
      </c>
      <c r="F5633" t="b">
        <v>0</v>
      </c>
      <c r="G5633" t="s">
        <v>27</v>
      </c>
      <c r="H5633" s="4">
        <v>45727.666724537034</v>
      </c>
      <c r="I5633" t="b">
        <v>1</v>
      </c>
      <c r="J5633" t="b">
        <v>0</v>
      </c>
      <c r="K5633" t="s">
        <v>24</v>
      </c>
      <c r="L5633" t="s">
        <v>36</v>
      </c>
      <c r="N5633">
        <v>60</v>
      </c>
      <c r="O5633" t="s">
        <v>8787</v>
      </c>
      <c r="P5633" t="s">
        <v>119</v>
      </c>
    </row>
    <row r="5634" spans="1:16" x14ac:dyDescent="0.55000000000000004">
      <c r="A5634" t="s">
        <v>40</v>
      </c>
      <c r="B5634" t="s">
        <v>9450</v>
      </c>
      <c r="C5634" t="s">
        <v>44</v>
      </c>
      <c r="D5634" t="s">
        <v>9451</v>
      </c>
      <c r="E5634" t="s">
        <v>20</v>
      </c>
      <c r="F5634" t="b">
        <v>0</v>
      </c>
      <c r="G5634" t="s">
        <v>27</v>
      </c>
      <c r="H5634" s="4">
        <v>45727.668182870373</v>
      </c>
      <c r="I5634" t="b">
        <v>1</v>
      </c>
      <c r="J5634" t="b">
        <v>0</v>
      </c>
      <c r="K5634" t="s">
        <v>24</v>
      </c>
      <c r="L5634" t="s">
        <v>22</v>
      </c>
      <c r="M5634">
        <v>190000</v>
      </c>
      <c r="O5634" t="s">
        <v>9452</v>
      </c>
      <c r="P5634" t="s">
        <v>9453</v>
      </c>
    </row>
    <row r="5635" spans="1:16" x14ac:dyDescent="0.55000000000000004">
      <c r="A5635" t="s">
        <v>1</v>
      </c>
      <c r="B5635" t="s">
        <v>9017</v>
      </c>
      <c r="C5635" t="s">
        <v>160</v>
      </c>
      <c r="D5635" t="s">
        <v>3828</v>
      </c>
      <c r="E5635" t="s">
        <v>20</v>
      </c>
      <c r="F5635" t="b">
        <v>0</v>
      </c>
      <c r="G5635" t="s">
        <v>52</v>
      </c>
      <c r="H5635" s="4">
        <v>45727.668865740743</v>
      </c>
      <c r="I5635" t="b">
        <v>0</v>
      </c>
      <c r="J5635" t="b">
        <v>1</v>
      </c>
      <c r="K5635" t="s">
        <v>24</v>
      </c>
      <c r="L5635" t="s">
        <v>22</v>
      </c>
      <c r="M5635">
        <v>220500</v>
      </c>
      <c r="O5635" t="s">
        <v>3939</v>
      </c>
    </row>
    <row r="5636" spans="1:16" x14ac:dyDescent="0.55000000000000004">
      <c r="A5636" t="s">
        <v>40</v>
      </c>
      <c r="B5636" t="s">
        <v>9454</v>
      </c>
      <c r="C5636" t="s">
        <v>39</v>
      </c>
      <c r="D5636" t="s">
        <v>3973</v>
      </c>
      <c r="E5636" t="s">
        <v>20</v>
      </c>
      <c r="F5636" t="b">
        <v>1</v>
      </c>
      <c r="G5636" t="s">
        <v>41</v>
      </c>
      <c r="H5636" s="4">
        <v>45727.669120370367</v>
      </c>
      <c r="I5636" t="b">
        <v>1</v>
      </c>
      <c r="J5636" t="b">
        <v>1</v>
      </c>
      <c r="K5636" t="s">
        <v>24</v>
      </c>
      <c r="L5636" t="s">
        <v>22</v>
      </c>
      <c r="M5636">
        <v>115000</v>
      </c>
      <c r="O5636" t="s">
        <v>9455</v>
      </c>
      <c r="P5636" t="s">
        <v>9456</v>
      </c>
    </row>
    <row r="5637" spans="1:16" x14ac:dyDescent="0.55000000000000004">
      <c r="A5637" t="s">
        <v>2</v>
      </c>
      <c r="B5637" t="s">
        <v>7237</v>
      </c>
      <c r="C5637" t="s">
        <v>2360</v>
      </c>
      <c r="D5637" t="s">
        <v>7238</v>
      </c>
      <c r="E5637" t="s">
        <v>20</v>
      </c>
      <c r="F5637" t="b">
        <v>0</v>
      </c>
      <c r="G5637" t="s">
        <v>1740</v>
      </c>
      <c r="H5637" s="4">
        <v>45727.685069444437</v>
      </c>
      <c r="I5637" t="b">
        <v>0</v>
      </c>
      <c r="J5637" t="b">
        <v>0</v>
      </c>
      <c r="K5637" t="s">
        <v>1740</v>
      </c>
      <c r="L5637" t="s">
        <v>22</v>
      </c>
      <c r="M5637">
        <v>28000</v>
      </c>
      <c r="O5637" t="s">
        <v>7239</v>
      </c>
    </row>
    <row r="5638" spans="1:16" x14ac:dyDescent="0.55000000000000004">
      <c r="A5638" t="s">
        <v>19</v>
      </c>
      <c r="B5638" t="s">
        <v>2537</v>
      </c>
      <c r="C5638" t="s">
        <v>82</v>
      </c>
      <c r="D5638" t="s">
        <v>3973</v>
      </c>
      <c r="E5638" t="s">
        <v>51</v>
      </c>
      <c r="F5638" t="b">
        <v>0</v>
      </c>
      <c r="G5638" t="s">
        <v>27</v>
      </c>
      <c r="H5638" s="4">
        <v>45727.708344907413</v>
      </c>
      <c r="I5638" t="b">
        <v>0</v>
      </c>
      <c r="J5638" t="b">
        <v>0</v>
      </c>
      <c r="K5638" t="s">
        <v>24</v>
      </c>
      <c r="L5638" t="s">
        <v>36</v>
      </c>
      <c r="N5638">
        <v>77.5</v>
      </c>
      <c r="O5638" t="s">
        <v>5098</v>
      </c>
      <c r="P5638" t="s">
        <v>5099</v>
      </c>
    </row>
    <row r="5639" spans="1:16" x14ac:dyDescent="0.55000000000000004">
      <c r="A5639" t="s">
        <v>0</v>
      </c>
      <c r="B5639" t="s">
        <v>9396</v>
      </c>
      <c r="C5639" t="s">
        <v>443</v>
      </c>
      <c r="D5639" t="s">
        <v>3600</v>
      </c>
      <c r="E5639" t="s">
        <v>20</v>
      </c>
      <c r="F5639" t="b">
        <v>0</v>
      </c>
      <c r="G5639" t="s">
        <v>27</v>
      </c>
      <c r="H5639" s="4">
        <v>45727.708368055559</v>
      </c>
      <c r="I5639" t="b">
        <v>0</v>
      </c>
      <c r="J5639" t="b">
        <v>0</v>
      </c>
      <c r="K5639" t="s">
        <v>24</v>
      </c>
      <c r="L5639" t="s">
        <v>22</v>
      </c>
      <c r="M5639">
        <v>107500</v>
      </c>
      <c r="O5639" t="s">
        <v>9397</v>
      </c>
      <c r="P5639" t="s">
        <v>9398</v>
      </c>
    </row>
    <row r="5640" spans="1:16" x14ac:dyDescent="0.55000000000000004">
      <c r="A5640" t="s">
        <v>0</v>
      </c>
      <c r="B5640" t="s">
        <v>0</v>
      </c>
      <c r="C5640" t="s">
        <v>621</v>
      </c>
      <c r="D5640" t="s">
        <v>3973</v>
      </c>
      <c r="E5640" t="s">
        <v>51</v>
      </c>
      <c r="F5640" t="b">
        <v>0</v>
      </c>
      <c r="G5640" t="s">
        <v>52</v>
      </c>
      <c r="H5640" s="4">
        <v>45727.709050925929</v>
      </c>
      <c r="I5640" t="b">
        <v>1</v>
      </c>
      <c r="J5640" t="b">
        <v>0</v>
      </c>
      <c r="K5640" t="s">
        <v>24</v>
      </c>
      <c r="L5640" t="s">
        <v>36</v>
      </c>
      <c r="N5640">
        <v>22.5</v>
      </c>
      <c r="O5640" t="s">
        <v>1783</v>
      </c>
    </row>
    <row r="5641" spans="1:16" x14ac:dyDescent="0.55000000000000004">
      <c r="A5641" t="s">
        <v>1</v>
      </c>
      <c r="B5641" t="s">
        <v>9457</v>
      </c>
      <c r="C5641" t="s">
        <v>82</v>
      </c>
      <c r="D5641" t="s">
        <v>4084</v>
      </c>
      <c r="E5641" t="s">
        <v>20</v>
      </c>
      <c r="F5641" t="b">
        <v>0</v>
      </c>
      <c r="G5641" t="s">
        <v>27</v>
      </c>
      <c r="H5641" s="4">
        <v>45727.709236111114</v>
      </c>
      <c r="I5641" t="b">
        <v>0</v>
      </c>
      <c r="J5641" t="b">
        <v>0</v>
      </c>
      <c r="K5641" t="s">
        <v>24</v>
      </c>
      <c r="L5641" t="s">
        <v>22</v>
      </c>
      <c r="M5641">
        <v>245000</v>
      </c>
      <c r="O5641" t="s">
        <v>2761</v>
      </c>
      <c r="P5641" t="s">
        <v>3842</v>
      </c>
    </row>
    <row r="5642" spans="1:16" x14ac:dyDescent="0.55000000000000004">
      <c r="A5642" t="s">
        <v>1</v>
      </c>
      <c r="B5642" t="s">
        <v>779</v>
      </c>
      <c r="C5642" t="s">
        <v>64</v>
      </c>
      <c r="D5642" t="s">
        <v>3973</v>
      </c>
      <c r="E5642" t="s">
        <v>631</v>
      </c>
      <c r="F5642" t="b">
        <v>0</v>
      </c>
      <c r="G5642" t="s">
        <v>52</v>
      </c>
      <c r="H5642" s="4">
        <v>45727.710057870368</v>
      </c>
      <c r="I5642" t="b">
        <v>0</v>
      </c>
      <c r="J5642" t="b">
        <v>0</v>
      </c>
      <c r="K5642" t="s">
        <v>24</v>
      </c>
      <c r="L5642" t="s">
        <v>36</v>
      </c>
      <c r="N5642">
        <v>20</v>
      </c>
      <c r="O5642" t="s">
        <v>3888</v>
      </c>
      <c r="P5642" t="s">
        <v>149</v>
      </c>
    </row>
    <row r="5643" spans="1:16" x14ac:dyDescent="0.55000000000000004">
      <c r="A5643" t="s">
        <v>2</v>
      </c>
      <c r="B5643" t="s">
        <v>9399</v>
      </c>
      <c r="C5643" t="s">
        <v>172</v>
      </c>
      <c r="D5643" t="s">
        <v>3973</v>
      </c>
      <c r="E5643" t="s">
        <v>20</v>
      </c>
      <c r="F5643" t="b">
        <v>0</v>
      </c>
      <c r="G5643" t="s">
        <v>27</v>
      </c>
      <c r="H5643" s="4">
        <v>45727.710231481477</v>
      </c>
      <c r="I5643" t="b">
        <v>0</v>
      </c>
      <c r="J5643" t="b">
        <v>1</v>
      </c>
      <c r="K5643" t="s">
        <v>24</v>
      </c>
      <c r="L5643" t="s">
        <v>22</v>
      </c>
      <c r="M5643">
        <v>162500</v>
      </c>
      <c r="O5643" t="s">
        <v>1172</v>
      </c>
      <c r="P5643" t="s">
        <v>9400</v>
      </c>
    </row>
    <row r="5644" spans="1:16" x14ac:dyDescent="0.55000000000000004">
      <c r="A5644" t="s">
        <v>2</v>
      </c>
      <c r="B5644" t="s">
        <v>9401</v>
      </c>
      <c r="C5644" t="s">
        <v>633</v>
      </c>
      <c r="D5644" t="s">
        <v>2208</v>
      </c>
      <c r="E5644" t="s">
        <v>20</v>
      </c>
      <c r="F5644" t="b">
        <v>0</v>
      </c>
      <c r="G5644" t="s">
        <v>27</v>
      </c>
      <c r="H5644" s="4">
        <v>45727.710277777784</v>
      </c>
      <c r="I5644" t="b">
        <v>0</v>
      </c>
      <c r="J5644" t="b">
        <v>1</v>
      </c>
      <c r="K5644" t="s">
        <v>24</v>
      </c>
      <c r="L5644" t="s">
        <v>22</v>
      </c>
      <c r="M5644">
        <v>135000</v>
      </c>
      <c r="O5644" t="s">
        <v>3506</v>
      </c>
      <c r="P5644" t="s">
        <v>9402</v>
      </c>
    </row>
    <row r="5645" spans="1:16" x14ac:dyDescent="0.55000000000000004">
      <c r="A5645" t="s">
        <v>2</v>
      </c>
      <c r="B5645" t="s">
        <v>2</v>
      </c>
      <c r="C5645" t="s">
        <v>39</v>
      </c>
      <c r="D5645" t="s">
        <v>3985</v>
      </c>
      <c r="E5645" t="s">
        <v>20</v>
      </c>
      <c r="F5645" t="b">
        <v>1</v>
      </c>
      <c r="G5645" t="s">
        <v>3446</v>
      </c>
      <c r="H5645" s="4">
        <v>45727.710682870369</v>
      </c>
      <c r="I5645" t="b">
        <v>0</v>
      </c>
      <c r="J5645" t="b">
        <v>0</v>
      </c>
      <c r="K5645" t="s">
        <v>3446</v>
      </c>
      <c r="L5645" t="s">
        <v>22</v>
      </c>
      <c r="M5645">
        <v>37500</v>
      </c>
      <c r="O5645" t="s">
        <v>7650</v>
      </c>
      <c r="P5645" t="s">
        <v>7651</v>
      </c>
    </row>
    <row r="5646" spans="1:16" x14ac:dyDescent="0.55000000000000004">
      <c r="A5646" t="s">
        <v>2</v>
      </c>
      <c r="B5646" t="s">
        <v>9403</v>
      </c>
      <c r="C5646" t="s">
        <v>9404</v>
      </c>
      <c r="D5646" t="s">
        <v>4084</v>
      </c>
      <c r="E5646" t="s">
        <v>20</v>
      </c>
      <c r="F5646" t="b">
        <v>0</v>
      </c>
      <c r="G5646" t="s">
        <v>158</v>
      </c>
      <c r="H5646" s="4">
        <v>45727.712916666656</v>
      </c>
      <c r="I5646" t="b">
        <v>0</v>
      </c>
      <c r="J5646" t="b">
        <v>0</v>
      </c>
      <c r="K5646" t="s">
        <v>158</v>
      </c>
      <c r="L5646" t="s">
        <v>22</v>
      </c>
      <c r="M5646">
        <v>110000</v>
      </c>
      <c r="O5646" t="s">
        <v>9405</v>
      </c>
      <c r="P5646" t="s">
        <v>1244</v>
      </c>
    </row>
    <row r="5647" spans="1:16" x14ac:dyDescent="0.55000000000000004">
      <c r="A5647" t="s">
        <v>2</v>
      </c>
      <c r="B5647" t="s">
        <v>9406</v>
      </c>
      <c r="C5647" t="s">
        <v>4208</v>
      </c>
      <c r="D5647" t="s">
        <v>3828</v>
      </c>
      <c r="E5647" t="s">
        <v>219</v>
      </c>
      <c r="F5647" t="b">
        <v>0</v>
      </c>
      <c r="G5647" t="s">
        <v>1247</v>
      </c>
      <c r="H5647" s="4">
        <v>45727.738020833327</v>
      </c>
      <c r="I5647" t="b">
        <v>0</v>
      </c>
      <c r="J5647" t="b">
        <v>0</v>
      </c>
      <c r="K5647" t="s">
        <v>1247</v>
      </c>
      <c r="L5647" t="s">
        <v>36</v>
      </c>
      <c r="N5647">
        <v>32.5</v>
      </c>
      <c r="O5647" t="s">
        <v>9407</v>
      </c>
    </row>
    <row r="5648" spans="1:16" x14ac:dyDescent="0.55000000000000004">
      <c r="A5648" t="s">
        <v>2</v>
      </c>
      <c r="B5648" t="s">
        <v>3818</v>
      </c>
      <c r="C5648" t="s">
        <v>33</v>
      </c>
      <c r="D5648" t="s">
        <v>4035</v>
      </c>
      <c r="E5648" t="s">
        <v>20</v>
      </c>
      <c r="F5648" t="b">
        <v>0</v>
      </c>
      <c r="G5648" t="s">
        <v>27</v>
      </c>
      <c r="H5648" s="4">
        <v>45727.751516203702</v>
      </c>
      <c r="I5648" t="b">
        <v>0</v>
      </c>
      <c r="J5648" t="b">
        <v>0</v>
      </c>
      <c r="K5648" t="s">
        <v>24</v>
      </c>
      <c r="L5648" t="s">
        <v>22</v>
      </c>
      <c r="M5648">
        <v>184799.5</v>
      </c>
      <c r="O5648" t="s">
        <v>9458</v>
      </c>
      <c r="P5648" t="s">
        <v>9459</v>
      </c>
    </row>
    <row r="5649" spans="1:16" x14ac:dyDescent="0.55000000000000004">
      <c r="A5649" t="s">
        <v>2</v>
      </c>
      <c r="B5649" t="s">
        <v>9408</v>
      </c>
      <c r="C5649" t="s">
        <v>122</v>
      </c>
      <c r="D5649" t="s">
        <v>3600</v>
      </c>
      <c r="E5649" t="s">
        <v>20</v>
      </c>
      <c r="F5649" t="b">
        <v>0</v>
      </c>
      <c r="G5649" t="s">
        <v>27</v>
      </c>
      <c r="H5649" s="4">
        <v>45727.752106481479</v>
      </c>
      <c r="I5649" t="b">
        <v>1</v>
      </c>
      <c r="J5649" t="b">
        <v>0</v>
      </c>
      <c r="K5649" t="s">
        <v>24</v>
      </c>
      <c r="L5649" t="s">
        <v>22</v>
      </c>
      <c r="M5649">
        <v>95000</v>
      </c>
      <c r="O5649" t="s">
        <v>9409</v>
      </c>
      <c r="P5649" t="s">
        <v>48</v>
      </c>
    </row>
    <row r="5650" spans="1:16" x14ac:dyDescent="0.55000000000000004">
      <c r="A5650" t="s">
        <v>2</v>
      </c>
      <c r="B5650" t="s">
        <v>8530</v>
      </c>
      <c r="C5650" t="s">
        <v>26</v>
      </c>
      <c r="D5650" t="s">
        <v>3957</v>
      </c>
      <c r="E5650" t="s">
        <v>20</v>
      </c>
      <c r="F5650" t="b">
        <v>0</v>
      </c>
      <c r="G5650" t="s">
        <v>23</v>
      </c>
      <c r="H5650" s="4">
        <v>45727.768310185187</v>
      </c>
      <c r="I5650" t="b">
        <v>0</v>
      </c>
      <c r="J5650" t="b">
        <v>1</v>
      </c>
      <c r="K5650" t="s">
        <v>24</v>
      </c>
      <c r="L5650" t="s">
        <v>36</v>
      </c>
      <c r="N5650">
        <v>61.159996032714837</v>
      </c>
      <c r="O5650" t="s">
        <v>8531</v>
      </c>
      <c r="P5650" t="s">
        <v>8532</v>
      </c>
    </row>
    <row r="5651" spans="1:16" x14ac:dyDescent="0.55000000000000004">
      <c r="A5651" t="s">
        <v>0</v>
      </c>
      <c r="B5651" t="s">
        <v>9410</v>
      </c>
      <c r="C5651" t="s">
        <v>329</v>
      </c>
      <c r="D5651" t="s">
        <v>3973</v>
      </c>
      <c r="E5651" t="s">
        <v>51</v>
      </c>
      <c r="F5651" t="b">
        <v>0</v>
      </c>
      <c r="G5651" t="s">
        <v>27</v>
      </c>
      <c r="H5651" s="4">
        <v>45727.791932870372</v>
      </c>
      <c r="I5651" t="b">
        <v>0</v>
      </c>
      <c r="J5651" t="b">
        <v>0</v>
      </c>
      <c r="K5651" t="s">
        <v>24</v>
      </c>
      <c r="L5651" t="s">
        <v>36</v>
      </c>
      <c r="N5651">
        <v>80</v>
      </c>
      <c r="O5651" t="s">
        <v>9411</v>
      </c>
    </row>
    <row r="5652" spans="1:16" x14ac:dyDescent="0.55000000000000004">
      <c r="A5652" t="s">
        <v>0</v>
      </c>
      <c r="B5652" t="s">
        <v>1246</v>
      </c>
      <c r="C5652" t="s">
        <v>768</v>
      </c>
      <c r="D5652" t="s">
        <v>4084</v>
      </c>
      <c r="F5652" t="b">
        <v>0</v>
      </c>
      <c r="G5652" t="s">
        <v>27</v>
      </c>
      <c r="H5652" s="4">
        <v>45727.792013888888</v>
      </c>
      <c r="I5652" t="b">
        <v>0</v>
      </c>
      <c r="J5652" t="b">
        <v>0</v>
      </c>
      <c r="K5652" t="s">
        <v>24</v>
      </c>
      <c r="L5652" t="s">
        <v>22</v>
      </c>
      <c r="M5652">
        <v>93176</v>
      </c>
      <c r="O5652" t="s">
        <v>9412</v>
      </c>
    </row>
    <row r="5653" spans="1:16" x14ac:dyDescent="0.55000000000000004">
      <c r="A5653" t="s">
        <v>2</v>
      </c>
      <c r="B5653" t="s">
        <v>9413</v>
      </c>
      <c r="C5653" t="s">
        <v>1025</v>
      </c>
      <c r="D5653" t="s">
        <v>3600</v>
      </c>
      <c r="E5653" t="s">
        <v>51</v>
      </c>
      <c r="F5653" t="b">
        <v>0</v>
      </c>
      <c r="G5653" t="s">
        <v>35</v>
      </c>
      <c r="H5653" s="4">
        <v>45727.793356481481</v>
      </c>
      <c r="I5653" t="b">
        <v>1</v>
      </c>
      <c r="J5653" t="b">
        <v>0</v>
      </c>
      <c r="K5653" t="s">
        <v>24</v>
      </c>
      <c r="L5653" t="s">
        <v>36</v>
      </c>
      <c r="N5653">
        <v>65</v>
      </c>
      <c r="O5653" t="s">
        <v>9414</v>
      </c>
      <c r="P5653" t="s">
        <v>2177</v>
      </c>
    </row>
    <row r="5654" spans="1:16" x14ac:dyDescent="0.55000000000000004">
      <c r="A5654" t="s">
        <v>0</v>
      </c>
      <c r="B5654" t="s">
        <v>8056</v>
      </c>
      <c r="C5654" t="s">
        <v>696</v>
      </c>
      <c r="D5654" t="s">
        <v>3973</v>
      </c>
      <c r="E5654" t="s">
        <v>51</v>
      </c>
      <c r="F5654" t="b">
        <v>0</v>
      </c>
      <c r="G5654" t="s">
        <v>30</v>
      </c>
      <c r="H5654" s="4">
        <v>45727.793506944443</v>
      </c>
      <c r="I5654" t="b">
        <v>0</v>
      </c>
      <c r="J5654" t="b">
        <v>0</v>
      </c>
      <c r="K5654" t="s">
        <v>24</v>
      </c>
      <c r="L5654" t="s">
        <v>36</v>
      </c>
      <c r="N5654">
        <v>47.5</v>
      </c>
      <c r="O5654" t="s">
        <v>1137</v>
      </c>
      <c r="P5654" t="s">
        <v>709</v>
      </c>
    </row>
    <row r="5655" spans="1:16" x14ac:dyDescent="0.55000000000000004">
      <c r="A5655" t="s">
        <v>2</v>
      </c>
      <c r="B5655" t="s">
        <v>9415</v>
      </c>
      <c r="C5655" t="s">
        <v>9416</v>
      </c>
      <c r="D5655" t="s">
        <v>3973</v>
      </c>
      <c r="E5655" t="s">
        <v>20</v>
      </c>
      <c r="F5655" t="b">
        <v>0</v>
      </c>
      <c r="G5655" t="s">
        <v>27</v>
      </c>
      <c r="H5655" s="4">
        <v>45727.793703703697</v>
      </c>
      <c r="I5655" t="b">
        <v>0</v>
      </c>
      <c r="J5655" t="b">
        <v>1</v>
      </c>
      <c r="K5655" t="s">
        <v>24</v>
      </c>
      <c r="L5655" t="s">
        <v>22</v>
      </c>
      <c r="M5655">
        <v>119000</v>
      </c>
      <c r="O5655" t="s">
        <v>734</v>
      </c>
      <c r="P5655" t="s">
        <v>9417</v>
      </c>
    </row>
    <row r="5656" spans="1:16" x14ac:dyDescent="0.55000000000000004">
      <c r="A5656" t="s">
        <v>89</v>
      </c>
      <c r="B5656" t="s">
        <v>6660</v>
      </c>
      <c r="C5656" t="s">
        <v>44</v>
      </c>
      <c r="D5656" t="s">
        <v>3973</v>
      </c>
      <c r="E5656" t="s">
        <v>20</v>
      </c>
      <c r="F5656" t="b">
        <v>0</v>
      </c>
      <c r="G5656" t="s">
        <v>27</v>
      </c>
      <c r="H5656" s="4">
        <v>45727.795057870368</v>
      </c>
      <c r="I5656" t="b">
        <v>1</v>
      </c>
      <c r="J5656" t="b">
        <v>1</v>
      </c>
      <c r="K5656" t="s">
        <v>24</v>
      </c>
      <c r="L5656" t="s">
        <v>22</v>
      </c>
      <c r="M5656">
        <v>185000</v>
      </c>
      <c r="O5656" t="s">
        <v>2815</v>
      </c>
      <c r="P5656" t="s">
        <v>6661</v>
      </c>
    </row>
    <row r="5657" spans="1:16" x14ac:dyDescent="0.55000000000000004">
      <c r="A5657" t="s">
        <v>0</v>
      </c>
      <c r="B5657" t="s">
        <v>9418</v>
      </c>
      <c r="C5657" t="s">
        <v>316</v>
      </c>
      <c r="D5657" t="s">
        <v>3957</v>
      </c>
      <c r="E5657" t="s">
        <v>20</v>
      </c>
      <c r="F5657" t="b">
        <v>0</v>
      </c>
      <c r="G5657" t="s">
        <v>35</v>
      </c>
      <c r="H5657" s="4">
        <v>45727.833819444437</v>
      </c>
      <c r="I5657" t="b">
        <v>0</v>
      </c>
      <c r="J5657" t="b">
        <v>1</v>
      </c>
      <c r="K5657" t="s">
        <v>24</v>
      </c>
      <c r="L5657" t="s">
        <v>36</v>
      </c>
      <c r="N5657">
        <v>16.510000228881839</v>
      </c>
      <c r="O5657" t="s">
        <v>759</v>
      </c>
      <c r="P5657" t="s">
        <v>9419</v>
      </c>
    </row>
    <row r="5658" spans="1:16" x14ac:dyDescent="0.55000000000000004">
      <c r="A5658" t="s">
        <v>0</v>
      </c>
      <c r="B5658" t="s">
        <v>9175</v>
      </c>
      <c r="C5658" t="s">
        <v>292</v>
      </c>
      <c r="D5658" t="s">
        <v>3957</v>
      </c>
      <c r="E5658" t="s">
        <v>20</v>
      </c>
      <c r="F5658" t="b">
        <v>0</v>
      </c>
      <c r="G5658" t="s">
        <v>30</v>
      </c>
      <c r="H5658" s="4">
        <v>45727.834236111114</v>
      </c>
      <c r="I5658" t="b">
        <v>0</v>
      </c>
      <c r="J5658" t="b">
        <v>1</v>
      </c>
      <c r="K5658" t="s">
        <v>24</v>
      </c>
      <c r="L5658" t="s">
        <v>36</v>
      </c>
      <c r="N5658">
        <v>22.694999694824219</v>
      </c>
      <c r="O5658" t="s">
        <v>9176</v>
      </c>
      <c r="P5658" t="s">
        <v>1303</v>
      </c>
    </row>
    <row r="5659" spans="1:16" x14ac:dyDescent="0.55000000000000004">
      <c r="A5659" t="s">
        <v>139</v>
      </c>
      <c r="B5659" t="s">
        <v>1634</v>
      </c>
      <c r="C5659" t="s">
        <v>945</v>
      </c>
      <c r="D5659" t="s">
        <v>3973</v>
      </c>
      <c r="E5659" t="s">
        <v>20</v>
      </c>
      <c r="F5659" t="b">
        <v>0</v>
      </c>
      <c r="G5659" t="s">
        <v>30</v>
      </c>
      <c r="H5659" s="4">
        <v>45727.83425925926</v>
      </c>
      <c r="I5659" t="b">
        <v>0</v>
      </c>
      <c r="J5659" t="b">
        <v>0</v>
      </c>
      <c r="K5659" t="s">
        <v>24</v>
      </c>
      <c r="L5659" t="s">
        <v>22</v>
      </c>
      <c r="M5659">
        <v>67884</v>
      </c>
      <c r="O5659" t="s">
        <v>3090</v>
      </c>
    </row>
    <row r="5660" spans="1:16" x14ac:dyDescent="0.55000000000000004">
      <c r="A5660" t="s">
        <v>2</v>
      </c>
      <c r="B5660" t="s">
        <v>2617</v>
      </c>
      <c r="C5660" t="s">
        <v>151</v>
      </c>
      <c r="D5660" t="s">
        <v>3973</v>
      </c>
      <c r="E5660" t="s">
        <v>20</v>
      </c>
      <c r="F5660" t="b">
        <v>0</v>
      </c>
      <c r="G5660" t="s">
        <v>30</v>
      </c>
      <c r="H5660" s="4">
        <v>45727.835636574076</v>
      </c>
      <c r="I5660" t="b">
        <v>0</v>
      </c>
      <c r="J5660" t="b">
        <v>1</v>
      </c>
      <c r="K5660" t="s">
        <v>24</v>
      </c>
      <c r="L5660" t="s">
        <v>22</v>
      </c>
      <c r="M5660">
        <v>130500</v>
      </c>
      <c r="O5660" t="s">
        <v>9420</v>
      </c>
      <c r="P5660" t="s">
        <v>9421</v>
      </c>
    </row>
    <row r="5661" spans="1:16" x14ac:dyDescent="0.55000000000000004">
      <c r="A5661" t="s">
        <v>2</v>
      </c>
      <c r="B5661" t="s">
        <v>2076</v>
      </c>
      <c r="C5661" t="s">
        <v>236</v>
      </c>
      <c r="D5661" t="s">
        <v>3957</v>
      </c>
      <c r="E5661" t="s">
        <v>34</v>
      </c>
      <c r="F5661" t="b">
        <v>0</v>
      </c>
      <c r="G5661" t="s">
        <v>41</v>
      </c>
      <c r="H5661" s="4">
        <v>45727.835763888892</v>
      </c>
      <c r="I5661" t="b">
        <v>1</v>
      </c>
      <c r="J5661" t="b">
        <v>1</v>
      </c>
      <c r="K5661" t="s">
        <v>24</v>
      </c>
      <c r="L5661" t="s">
        <v>36</v>
      </c>
      <c r="N5661">
        <v>56.475002288818359</v>
      </c>
      <c r="O5661" t="s">
        <v>186</v>
      </c>
      <c r="P5661" t="s">
        <v>4098</v>
      </c>
    </row>
    <row r="5662" spans="1:16" x14ac:dyDescent="0.55000000000000004">
      <c r="A5662" t="s">
        <v>2</v>
      </c>
      <c r="B5662" t="s">
        <v>9422</v>
      </c>
      <c r="C5662" t="s">
        <v>823</v>
      </c>
      <c r="D5662" t="s">
        <v>3828</v>
      </c>
      <c r="E5662" t="s">
        <v>20</v>
      </c>
      <c r="F5662" t="b">
        <v>0</v>
      </c>
      <c r="G5662" t="s">
        <v>52</v>
      </c>
      <c r="H5662" s="4">
        <v>45727.838194444441</v>
      </c>
      <c r="I5662" t="b">
        <v>0</v>
      </c>
      <c r="J5662" t="b">
        <v>1</v>
      </c>
      <c r="K5662" t="s">
        <v>24</v>
      </c>
      <c r="L5662" t="s">
        <v>22</v>
      </c>
      <c r="M5662">
        <v>98883</v>
      </c>
      <c r="O5662" t="s">
        <v>9423</v>
      </c>
      <c r="P5662" t="s">
        <v>9424</v>
      </c>
    </row>
    <row r="5663" spans="1:16" x14ac:dyDescent="0.55000000000000004">
      <c r="A5663" t="s">
        <v>25</v>
      </c>
      <c r="B5663" t="s">
        <v>9425</v>
      </c>
      <c r="C5663" t="s">
        <v>203</v>
      </c>
      <c r="D5663" t="s">
        <v>3828</v>
      </c>
      <c r="E5663" t="s">
        <v>20</v>
      </c>
      <c r="F5663" t="b">
        <v>0</v>
      </c>
      <c r="G5663" t="s">
        <v>23</v>
      </c>
      <c r="H5663" s="4">
        <v>45727.863483796304</v>
      </c>
      <c r="I5663" t="b">
        <v>1</v>
      </c>
      <c r="J5663" t="b">
        <v>1</v>
      </c>
      <c r="K5663" t="s">
        <v>24</v>
      </c>
      <c r="L5663" t="s">
        <v>22</v>
      </c>
      <c r="M5663">
        <v>108750</v>
      </c>
      <c r="O5663" t="s">
        <v>935</v>
      </c>
      <c r="P5663" t="s">
        <v>1813</v>
      </c>
    </row>
    <row r="5664" spans="1:16" x14ac:dyDescent="0.55000000000000004">
      <c r="A5664" t="s">
        <v>0</v>
      </c>
      <c r="B5664" t="s">
        <v>5400</v>
      </c>
      <c r="C5664" t="s">
        <v>306</v>
      </c>
      <c r="D5664" t="s">
        <v>3973</v>
      </c>
      <c r="E5664" t="s">
        <v>20</v>
      </c>
      <c r="F5664" t="b">
        <v>0</v>
      </c>
      <c r="G5664" t="s">
        <v>27</v>
      </c>
      <c r="H5664" s="4">
        <v>45727.875219907408</v>
      </c>
      <c r="I5664" t="b">
        <v>0</v>
      </c>
      <c r="J5664" t="b">
        <v>0</v>
      </c>
      <c r="K5664" t="s">
        <v>24</v>
      </c>
      <c r="L5664" t="s">
        <v>22</v>
      </c>
      <c r="M5664">
        <v>66000</v>
      </c>
      <c r="O5664" t="s">
        <v>5401</v>
      </c>
    </row>
    <row r="5665" spans="1:16" x14ac:dyDescent="0.55000000000000004">
      <c r="A5665" t="s">
        <v>0</v>
      </c>
      <c r="B5665" t="s">
        <v>0</v>
      </c>
      <c r="C5665" t="s">
        <v>916</v>
      </c>
      <c r="D5665" t="s">
        <v>3973</v>
      </c>
      <c r="E5665" t="s">
        <v>20</v>
      </c>
      <c r="F5665" t="b">
        <v>0</v>
      </c>
      <c r="G5665" t="s">
        <v>27</v>
      </c>
      <c r="H5665" s="4">
        <v>45727.876296296286</v>
      </c>
      <c r="I5665" t="b">
        <v>1</v>
      </c>
      <c r="J5665" t="b">
        <v>0</v>
      </c>
      <c r="K5665" t="s">
        <v>24</v>
      </c>
      <c r="L5665" t="s">
        <v>22</v>
      </c>
      <c r="M5665">
        <v>82500</v>
      </c>
      <c r="O5665" t="s">
        <v>1899</v>
      </c>
      <c r="P5665" t="s">
        <v>338</v>
      </c>
    </row>
    <row r="5666" spans="1:16" x14ac:dyDescent="0.55000000000000004">
      <c r="A5666" t="s">
        <v>0</v>
      </c>
      <c r="B5666" t="s">
        <v>9426</v>
      </c>
      <c r="C5666" t="s">
        <v>213</v>
      </c>
      <c r="D5666" t="s">
        <v>3828</v>
      </c>
      <c r="E5666" t="s">
        <v>20</v>
      </c>
      <c r="F5666" t="b">
        <v>0</v>
      </c>
      <c r="G5666" t="s">
        <v>41</v>
      </c>
      <c r="H5666" s="4">
        <v>45727.876331018517</v>
      </c>
      <c r="I5666" t="b">
        <v>0</v>
      </c>
      <c r="J5666" t="b">
        <v>1</v>
      </c>
      <c r="K5666" t="s">
        <v>24</v>
      </c>
      <c r="L5666" t="s">
        <v>36</v>
      </c>
      <c r="N5666">
        <v>23</v>
      </c>
      <c r="O5666" t="s">
        <v>9427</v>
      </c>
      <c r="P5666" t="s">
        <v>9428</v>
      </c>
    </row>
    <row r="5667" spans="1:16" x14ac:dyDescent="0.55000000000000004">
      <c r="A5667" t="s">
        <v>89</v>
      </c>
      <c r="B5667" t="s">
        <v>9429</v>
      </c>
      <c r="C5667" t="s">
        <v>2172</v>
      </c>
      <c r="D5667" t="s">
        <v>3600</v>
      </c>
      <c r="E5667" t="s">
        <v>20</v>
      </c>
      <c r="F5667" t="b">
        <v>0</v>
      </c>
      <c r="G5667" t="s">
        <v>52</v>
      </c>
      <c r="H5667" s="4">
        <v>45727.877812500003</v>
      </c>
      <c r="I5667" t="b">
        <v>0</v>
      </c>
      <c r="J5667" t="b">
        <v>1</v>
      </c>
      <c r="K5667" t="s">
        <v>24</v>
      </c>
      <c r="L5667" t="s">
        <v>22</v>
      </c>
      <c r="M5667">
        <v>255630</v>
      </c>
      <c r="O5667" t="s">
        <v>773</v>
      </c>
    </row>
    <row r="5668" spans="1:16" x14ac:dyDescent="0.55000000000000004">
      <c r="A5668" t="s">
        <v>0</v>
      </c>
      <c r="B5668" t="s">
        <v>1934</v>
      </c>
      <c r="C5668" t="s">
        <v>1247</v>
      </c>
      <c r="D5668" t="s">
        <v>3828</v>
      </c>
      <c r="E5668" t="s">
        <v>20</v>
      </c>
      <c r="F5668" t="b">
        <v>0</v>
      </c>
      <c r="G5668" t="s">
        <v>1247</v>
      </c>
      <c r="H5668" s="4">
        <v>45727.905011574083</v>
      </c>
      <c r="I5668" t="b">
        <v>0</v>
      </c>
      <c r="J5668" t="b">
        <v>0</v>
      </c>
      <c r="K5668" t="s">
        <v>1247</v>
      </c>
      <c r="L5668" t="s">
        <v>22</v>
      </c>
      <c r="M5668">
        <v>38500</v>
      </c>
      <c r="O5668" t="s">
        <v>5660</v>
      </c>
      <c r="P5668" t="s">
        <v>5661</v>
      </c>
    </row>
    <row r="5669" spans="1:16" x14ac:dyDescent="0.55000000000000004">
      <c r="A5669" t="s">
        <v>89</v>
      </c>
      <c r="B5669" t="s">
        <v>2377</v>
      </c>
      <c r="C5669" t="s">
        <v>623</v>
      </c>
      <c r="D5669" t="s">
        <v>3973</v>
      </c>
      <c r="E5669" t="s">
        <v>51</v>
      </c>
      <c r="F5669" t="b">
        <v>0</v>
      </c>
      <c r="G5669" t="s">
        <v>27</v>
      </c>
      <c r="H5669" s="4">
        <v>45727.916979166657</v>
      </c>
      <c r="I5669" t="b">
        <v>0</v>
      </c>
      <c r="J5669" t="b">
        <v>1</v>
      </c>
      <c r="K5669" t="s">
        <v>24</v>
      </c>
      <c r="L5669" t="s">
        <v>36</v>
      </c>
      <c r="N5669">
        <v>65</v>
      </c>
      <c r="O5669" t="s">
        <v>483</v>
      </c>
      <c r="P5669" t="s">
        <v>9069</v>
      </c>
    </row>
    <row r="5670" spans="1:16" x14ac:dyDescent="0.55000000000000004">
      <c r="A5670" t="s">
        <v>0</v>
      </c>
      <c r="B5670" t="s">
        <v>8621</v>
      </c>
      <c r="C5670" t="s">
        <v>179</v>
      </c>
      <c r="D5670" t="s">
        <v>3973</v>
      </c>
      <c r="E5670" t="s">
        <v>20</v>
      </c>
      <c r="F5670" t="b">
        <v>0</v>
      </c>
      <c r="G5670" t="s">
        <v>27</v>
      </c>
      <c r="H5670" s="4">
        <v>45727.916979166657</v>
      </c>
      <c r="I5670" t="b">
        <v>0</v>
      </c>
      <c r="J5670" t="b">
        <v>1</v>
      </c>
      <c r="K5670" t="s">
        <v>24</v>
      </c>
      <c r="L5670" t="s">
        <v>22</v>
      </c>
      <c r="M5670">
        <v>62355.453125</v>
      </c>
      <c r="O5670" t="s">
        <v>8622</v>
      </c>
      <c r="P5670" t="s">
        <v>1732</v>
      </c>
    </row>
    <row r="5671" spans="1:16" x14ac:dyDescent="0.55000000000000004">
      <c r="A5671" t="s">
        <v>2</v>
      </c>
      <c r="B5671" t="s">
        <v>9430</v>
      </c>
      <c r="C5671" t="s">
        <v>145</v>
      </c>
      <c r="D5671" t="s">
        <v>3828</v>
      </c>
      <c r="E5671" t="s">
        <v>20</v>
      </c>
      <c r="F5671" t="b">
        <v>0</v>
      </c>
      <c r="G5671" t="s">
        <v>27</v>
      </c>
      <c r="H5671" s="4">
        <v>45727.917870370373</v>
      </c>
      <c r="I5671" t="b">
        <v>0</v>
      </c>
      <c r="J5671" t="b">
        <v>1</v>
      </c>
      <c r="K5671" t="s">
        <v>24</v>
      </c>
      <c r="L5671" t="s">
        <v>22</v>
      </c>
      <c r="M5671">
        <v>204500</v>
      </c>
      <c r="O5671" t="s">
        <v>9431</v>
      </c>
      <c r="P5671" t="s">
        <v>9432</v>
      </c>
    </row>
    <row r="5672" spans="1:16" x14ac:dyDescent="0.55000000000000004">
      <c r="A5672" t="s">
        <v>1</v>
      </c>
      <c r="B5672" t="s">
        <v>9433</v>
      </c>
      <c r="C5672" t="s">
        <v>192</v>
      </c>
      <c r="D5672" t="s">
        <v>2208</v>
      </c>
      <c r="E5672" t="s">
        <v>20</v>
      </c>
      <c r="F5672" t="b">
        <v>0</v>
      </c>
      <c r="G5672" t="s">
        <v>23</v>
      </c>
      <c r="H5672" s="4">
        <v>45727.930821759262</v>
      </c>
      <c r="I5672" t="b">
        <v>0</v>
      </c>
      <c r="J5672" t="b">
        <v>1</v>
      </c>
      <c r="K5672" t="s">
        <v>24</v>
      </c>
      <c r="L5672" t="s">
        <v>36</v>
      </c>
      <c r="N5672">
        <v>40.81500244140625</v>
      </c>
      <c r="O5672" t="s">
        <v>9434</v>
      </c>
      <c r="P5672" t="s">
        <v>9435</v>
      </c>
    </row>
    <row r="5673" spans="1:16" x14ac:dyDescent="0.55000000000000004">
      <c r="A5673" t="s">
        <v>89</v>
      </c>
      <c r="B5673" t="s">
        <v>5118</v>
      </c>
      <c r="C5673" t="s">
        <v>367</v>
      </c>
      <c r="D5673" t="s">
        <v>3973</v>
      </c>
      <c r="E5673" t="s">
        <v>20</v>
      </c>
      <c r="F5673" t="b">
        <v>0</v>
      </c>
      <c r="G5673" t="s">
        <v>27</v>
      </c>
      <c r="H5673" s="4">
        <v>45727.958541666667</v>
      </c>
      <c r="I5673" t="b">
        <v>0</v>
      </c>
      <c r="J5673" t="b">
        <v>1</v>
      </c>
      <c r="K5673" t="s">
        <v>24</v>
      </c>
      <c r="L5673" t="s">
        <v>22</v>
      </c>
      <c r="M5673">
        <v>160000</v>
      </c>
      <c r="O5673" t="s">
        <v>368</v>
      </c>
      <c r="P5673" t="s">
        <v>5119</v>
      </c>
    </row>
    <row r="5674" spans="1:16" x14ac:dyDescent="0.55000000000000004">
      <c r="A5674" t="s">
        <v>0</v>
      </c>
      <c r="B5674" t="s">
        <v>1174</v>
      </c>
      <c r="C5674" t="s">
        <v>9436</v>
      </c>
      <c r="D5674" t="s">
        <v>3957</v>
      </c>
      <c r="E5674" t="s">
        <v>34</v>
      </c>
      <c r="F5674" t="b">
        <v>0</v>
      </c>
      <c r="G5674" t="s">
        <v>35</v>
      </c>
      <c r="H5674" s="4">
        <v>45727.958761574067</v>
      </c>
      <c r="I5674" t="b">
        <v>0</v>
      </c>
      <c r="J5674" t="b">
        <v>0</v>
      </c>
      <c r="K5674" t="s">
        <v>24</v>
      </c>
      <c r="L5674" t="s">
        <v>36</v>
      </c>
      <c r="N5674">
        <v>16.510000228881839</v>
      </c>
      <c r="O5674" t="s">
        <v>9437</v>
      </c>
      <c r="P5674" t="s">
        <v>9438</v>
      </c>
    </row>
    <row r="5675" spans="1:16" x14ac:dyDescent="0.55000000000000004">
      <c r="A5675" t="s">
        <v>2</v>
      </c>
      <c r="B5675" t="s">
        <v>369</v>
      </c>
      <c r="C5675" t="s">
        <v>8874</v>
      </c>
      <c r="D5675" t="s">
        <v>3973</v>
      </c>
      <c r="E5675" t="s">
        <v>631</v>
      </c>
      <c r="F5675" t="b">
        <v>0</v>
      </c>
      <c r="G5675" t="s">
        <v>41</v>
      </c>
      <c r="H5675" s="4">
        <v>45727.971516203703</v>
      </c>
      <c r="I5675" t="b">
        <v>0</v>
      </c>
      <c r="J5675" t="b">
        <v>0</v>
      </c>
      <c r="K5675" t="s">
        <v>24</v>
      </c>
      <c r="L5675" t="s">
        <v>22</v>
      </c>
      <c r="M5675">
        <v>87000</v>
      </c>
      <c r="O5675" t="s">
        <v>91</v>
      </c>
      <c r="P5675" t="s">
        <v>9439</v>
      </c>
    </row>
    <row r="5676" spans="1:16" x14ac:dyDescent="0.55000000000000004">
      <c r="A5676" t="s">
        <v>40</v>
      </c>
      <c r="B5676" t="s">
        <v>1786</v>
      </c>
      <c r="C5676" t="s">
        <v>5427</v>
      </c>
      <c r="D5676" t="s">
        <v>4014</v>
      </c>
      <c r="E5676" t="s">
        <v>20</v>
      </c>
      <c r="F5676" t="b">
        <v>0</v>
      </c>
      <c r="G5676" t="s">
        <v>27</v>
      </c>
      <c r="H5676" s="4">
        <v>45727.997129629628</v>
      </c>
      <c r="I5676" t="b">
        <v>0</v>
      </c>
      <c r="J5676" t="b">
        <v>1</v>
      </c>
      <c r="K5676" t="s">
        <v>24</v>
      </c>
      <c r="L5676" t="s">
        <v>22</v>
      </c>
      <c r="M5676">
        <v>253000</v>
      </c>
      <c r="O5676" t="s">
        <v>59</v>
      </c>
      <c r="P5676" t="s">
        <v>137</v>
      </c>
    </row>
    <row r="5677" spans="1:16" x14ac:dyDescent="0.55000000000000004">
      <c r="A5677" t="s">
        <v>0</v>
      </c>
      <c r="B5677" t="s">
        <v>257</v>
      </c>
      <c r="C5677" t="s">
        <v>468</v>
      </c>
      <c r="D5677" t="s">
        <v>3973</v>
      </c>
      <c r="E5677" t="s">
        <v>20</v>
      </c>
      <c r="F5677" t="b">
        <v>0</v>
      </c>
      <c r="G5677" t="s">
        <v>27</v>
      </c>
      <c r="H5677" s="4">
        <v>45728.000231481477</v>
      </c>
      <c r="I5677" t="b">
        <v>0</v>
      </c>
      <c r="J5677" t="b">
        <v>1</v>
      </c>
      <c r="K5677" t="s">
        <v>24</v>
      </c>
      <c r="L5677" t="s">
        <v>22</v>
      </c>
      <c r="M5677">
        <v>125000</v>
      </c>
      <c r="O5677" t="s">
        <v>5482</v>
      </c>
      <c r="P5677" t="s">
        <v>9339</v>
      </c>
    </row>
    <row r="5678" spans="1:16" x14ac:dyDescent="0.55000000000000004">
      <c r="A5678" t="s">
        <v>89</v>
      </c>
      <c r="B5678" t="s">
        <v>5532</v>
      </c>
      <c r="C5678" t="s">
        <v>3196</v>
      </c>
      <c r="D5678" t="s">
        <v>3973</v>
      </c>
      <c r="E5678" t="s">
        <v>51</v>
      </c>
      <c r="F5678" t="b">
        <v>0</v>
      </c>
      <c r="G5678" t="s">
        <v>41</v>
      </c>
      <c r="H5678" s="4">
        <v>45728.000462962962</v>
      </c>
      <c r="I5678" t="b">
        <v>1</v>
      </c>
      <c r="J5678" t="b">
        <v>0</v>
      </c>
      <c r="K5678" t="s">
        <v>24</v>
      </c>
      <c r="L5678" t="s">
        <v>36</v>
      </c>
      <c r="N5678">
        <v>47.5</v>
      </c>
      <c r="O5678" t="s">
        <v>806</v>
      </c>
      <c r="P5678" t="s">
        <v>5533</v>
      </c>
    </row>
    <row r="5679" spans="1:16" x14ac:dyDescent="0.55000000000000004">
      <c r="A5679" t="s">
        <v>2</v>
      </c>
      <c r="B5679" t="s">
        <v>1167</v>
      </c>
      <c r="C5679" t="s">
        <v>29</v>
      </c>
      <c r="D5679" t="s">
        <v>5535</v>
      </c>
      <c r="E5679" t="s">
        <v>20</v>
      </c>
      <c r="F5679" t="b">
        <v>0</v>
      </c>
      <c r="G5679" t="s">
        <v>27</v>
      </c>
      <c r="H5679" s="4">
        <v>45728.001157407409</v>
      </c>
      <c r="I5679" t="b">
        <v>1</v>
      </c>
      <c r="J5679" t="b">
        <v>1</v>
      </c>
      <c r="K5679" t="s">
        <v>24</v>
      </c>
      <c r="L5679" t="s">
        <v>22</v>
      </c>
      <c r="M5679">
        <v>88582</v>
      </c>
      <c r="O5679" t="s">
        <v>77</v>
      </c>
      <c r="P5679" t="s">
        <v>9340</v>
      </c>
    </row>
    <row r="5680" spans="1:16" x14ac:dyDescent="0.55000000000000004">
      <c r="A5680" t="s">
        <v>2</v>
      </c>
      <c r="B5680" t="s">
        <v>2</v>
      </c>
      <c r="C5680" t="s">
        <v>9440</v>
      </c>
      <c r="D5680" t="s">
        <v>3973</v>
      </c>
      <c r="E5680" t="s">
        <v>20</v>
      </c>
      <c r="F5680" t="b">
        <v>0</v>
      </c>
      <c r="G5680" t="s">
        <v>27</v>
      </c>
      <c r="H5680" s="4">
        <v>45728.001620370371</v>
      </c>
      <c r="I5680" t="b">
        <v>0</v>
      </c>
      <c r="J5680" t="b">
        <v>1</v>
      </c>
      <c r="K5680" t="s">
        <v>24</v>
      </c>
      <c r="L5680" t="s">
        <v>22</v>
      </c>
      <c r="M5680">
        <v>90000</v>
      </c>
      <c r="O5680" t="s">
        <v>4344</v>
      </c>
      <c r="P5680" t="s">
        <v>9441</v>
      </c>
    </row>
    <row r="5681" spans="1:16" x14ac:dyDescent="0.55000000000000004">
      <c r="A5681" t="s">
        <v>2</v>
      </c>
      <c r="B5681" t="s">
        <v>6905</v>
      </c>
      <c r="C5681" t="s">
        <v>151</v>
      </c>
      <c r="D5681" t="s">
        <v>4014</v>
      </c>
      <c r="E5681" t="s">
        <v>20</v>
      </c>
      <c r="F5681" t="b">
        <v>0</v>
      </c>
      <c r="G5681" t="s">
        <v>35</v>
      </c>
      <c r="H5681" s="4">
        <v>45728.002337962957</v>
      </c>
      <c r="I5681" t="b">
        <v>0</v>
      </c>
      <c r="J5681" t="b">
        <v>0</v>
      </c>
      <c r="K5681" t="s">
        <v>24</v>
      </c>
      <c r="L5681" t="s">
        <v>22</v>
      </c>
      <c r="M5681">
        <v>166500</v>
      </c>
      <c r="O5681" t="s">
        <v>1454</v>
      </c>
      <c r="P5681" t="s">
        <v>6906</v>
      </c>
    </row>
    <row r="5682" spans="1:16" x14ac:dyDescent="0.55000000000000004">
      <c r="A5682" t="s">
        <v>40</v>
      </c>
      <c r="B5682" t="s">
        <v>9341</v>
      </c>
      <c r="C5682" t="s">
        <v>748</v>
      </c>
      <c r="D5682" t="s">
        <v>4035</v>
      </c>
      <c r="E5682" t="s">
        <v>20</v>
      </c>
      <c r="F5682" t="b">
        <v>0</v>
      </c>
      <c r="G5682" t="s">
        <v>158</v>
      </c>
      <c r="H5682" s="4">
        <v>45728.014479166668</v>
      </c>
      <c r="I5682" t="b">
        <v>0</v>
      </c>
      <c r="J5682" t="b">
        <v>0</v>
      </c>
      <c r="K5682" t="s">
        <v>158</v>
      </c>
      <c r="L5682" t="s">
        <v>22</v>
      </c>
      <c r="M5682">
        <v>83999.5</v>
      </c>
      <c r="O5682" t="s">
        <v>2768</v>
      </c>
      <c r="P5682" t="s">
        <v>3411</v>
      </c>
    </row>
    <row r="5683" spans="1:16" x14ac:dyDescent="0.55000000000000004">
      <c r="A5683" t="s">
        <v>28</v>
      </c>
      <c r="B5683" t="s">
        <v>28</v>
      </c>
      <c r="C5683" t="s">
        <v>5242</v>
      </c>
      <c r="D5683" t="s">
        <v>5243</v>
      </c>
      <c r="E5683" t="s">
        <v>20</v>
      </c>
      <c r="F5683" t="b">
        <v>0</v>
      </c>
      <c r="G5683" t="s">
        <v>314</v>
      </c>
      <c r="H5683" s="4">
        <v>45728.023402777777</v>
      </c>
      <c r="I5683" t="b">
        <v>0</v>
      </c>
      <c r="J5683" t="b">
        <v>0</v>
      </c>
      <c r="K5683" t="s">
        <v>314</v>
      </c>
      <c r="L5683" t="s">
        <v>22</v>
      </c>
      <c r="M5683">
        <v>90000</v>
      </c>
      <c r="O5683" t="s">
        <v>6697</v>
      </c>
      <c r="P5683" t="s">
        <v>6698</v>
      </c>
    </row>
    <row r="5684" spans="1:16" x14ac:dyDescent="0.55000000000000004">
      <c r="A5684" t="s">
        <v>0</v>
      </c>
      <c r="B5684" t="s">
        <v>0</v>
      </c>
      <c r="C5684" t="s">
        <v>9342</v>
      </c>
      <c r="D5684" t="s">
        <v>7547</v>
      </c>
      <c r="E5684" t="s">
        <v>34</v>
      </c>
      <c r="F5684" t="b">
        <v>0</v>
      </c>
      <c r="G5684" t="s">
        <v>41</v>
      </c>
      <c r="H5684" s="4">
        <v>45728.042337962957</v>
      </c>
      <c r="I5684" t="b">
        <v>0</v>
      </c>
      <c r="J5684" t="b">
        <v>0</v>
      </c>
      <c r="K5684" t="s">
        <v>24</v>
      </c>
      <c r="L5684" t="s">
        <v>36</v>
      </c>
      <c r="N5684">
        <v>15</v>
      </c>
      <c r="O5684" t="s">
        <v>7548</v>
      </c>
      <c r="P5684" t="s">
        <v>61</v>
      </c>
    </row>
    <row r="5685" spans="1:16" x14ac:dyDescent="0.55000000000000004">
      <c r="A5685" t="s">
        <v>0</v>
      </c>
      <c r="B5685" t="s">
        <v>3282</v>
      </c>
      <c r="C5685" t="s">
        <v>82</v>
      </c>
      <c r="D5685" t="s">
        <v>3973</v>
      </c>
      <c r="E5685" t="s">
        <v>20</v>
      </c>
      <c r="F5685" t="b">
        <v>0</v>
      </c>
      <c r="G5685" t="s">
        <v>27</v>
      </c>
      <c r="H5685" s="4">
        <v>45728.25</v>
      </c>
      <c r="I5685" t="b">
        <v>0</v>
      </c>
      <c r="J5685" t="b">
        <v>0</v>
      </c>
      <c r="K5685" t="s">
        <v>24</v>
      </c>
      <c r="L5685" t="s">
        <v>22</v>
      </c>
      <c r="M5685">
        <v>68500</v>
      </c>
      <c r="O5685" t="s">
        <v>5550</v>
      </c>
      <c r="P5685" t="s">
        <v>204</v>
      </c>
    </row>
    <row r="5686" spans="1:16" x14ac:dyDescent="0.55000000000000004">
      <c r="A5686" t="s">
        <v>0</v>
      </c>
      <c r="B5686" t="s">
        <v>4606</v>
      </c>
      <c r="C5686" t="s">
        <v>386</v>
      </c>
      <c r="D5686" t="s">
        <v>4607</v>
      </c>
      <c r="E5686" t="s">
        <v>51</v>
      </c>
      <c r="F5686" t="b">
        <v>0</v>
      </c>
      <c r="G5686" t="s">
        <v>41</v>
      </c>
      <c r="H5686" s="4">
        <v>45728.250300925924</v>
      </c>
      <c r="I5686" t="b">
        <v>1</v>
      </c>
      <c r="J5686" t="b">
        <v>0</v>
      </c>
      <c r="K5686" t="s">
        <v>24</v>
      </c>
      <c r="L5686" t="s">
        <v>22</v>
      </c>
      <c r="M5686">
        <v>169241</v>
      </c>
      <c r="O5686" t="s">
        <v>4608</v>
      </c>
      <c r="P5686" t="s">
        <v>4609</v>
      </c>
    </row>
    <row r="5687" spans="1:16" x14ac:dyDescent="0.55000000000000004">
      <c r="A5687" t="s">
        <v>0</v>
      </c>
      <c r="B5687" t="s">
        <v>0</v>
      </c>
      <c r="C5687" t="s">
        <v>517</v>
      </c>
      <c r="D5687" t="s">
        <v>4753</v>
      </c>
      <c r="E5687" t="s">
        <v>51</v>
      </c>
      <c r="F5687" t="b">
        <v>0</v>
      </c>
      <c r="G5687" t="s">
        <v>41</v>
      </c>
      <c r="H5687" s="4">
        <v>45728.25037037037</v>
      </c>
      <c r="I5687" t="b">
        <v>0</v>
      </c>
      <c r="J5687" t="b">
        <v>1</v>
      </c>
      <c r="K5687" t="s">
        <v>24</v>
      </c>
      <c r="L5687" t="s">
        <v>36</v>
      </c>
      <c r="N5687">
        <v>47.5</v>
      </c>
      <c r="O5687" t="s">
        <v>289</v>
      </c>
      <c r="P5687" t="s">
        <v>2400</v>
      </c>
    </row>
    <row r="5688" spans="1:16" x14ac:dyDescent="0.55000000000000004">
      <c r="A5688" t="s">
        <v>0</v>
      </c>
      <c r="B5688" t="s">
        <v>9343</v>
      </c>
      <c r="C5688" t="s">
        <v>151</v>
      </c>
      <c r="D5688" t="s">
        <v>3828</v>
      </c>
      <c r="E5688" t="s">
        <v>20</v>
      </c>
      <c r="F5688" t="b">
        <v>0</v>
      </c>
      <c r="G5688" t="s">
        <v>30</v>
      </c>
      <c r="H5688" s="4">
        <v>45728.250567129631</v>
      </c>
      <c r="I5688" t="b">
        <v>0</v>
      </c>
      <c r="J5688" t="b">
        <v>1</v>
      </c>
      <c r="K5688" t="s">
        <v>24</v>
      </c>
      <c r="L5688" t="s">
        <v>36</v>
      </c>
      <c r="N5688">
        <v>43.875</v>
      </c>
      <c r="O5688" t="s">
        <v>6083</v>
      </c>
      <c r="P5688" t="s">
        <v>9344</v>
      </c>
    </row>
    <row r="5689" spans="1:16" x14ac:dyDescent="0.55000000000000004">
      <c r="A5689" t="s">
        <v>0</v>
      </c>
      <c r="B5689" t="s">
        <v>0</v>
      </c>
      <c r="C5689" t="s">
        <v>7083</v>
      </c>
      <c r="D5689" t="s">
        <v>131</v>
      </c>
      <c r="E5689" t="s">
        <v>20</v>
      </c>
      <c r="F5689" t="b">
        <v>0</v>
      </c>
      <c r="G5689" t="s">
        <v>35</v>
      </c>
      <c r="H5689" s="4">
        <v>45728.250613425917</v>
      </c>
      <c r="I5689" t="b">
        <v>1</v>
      </c>
      <c r="J5689" t="b">
        <v>0</v>
      </c>
      <c r="K5689" t="s">
        <v>24</v>
      </c>
      <c r="L5689" t="s">
        <v>22</v>
      </c>
      <c r="M5689">
        <v>82500</v>
      </c>
      <c r="O5689" t="s">
        <v>131</v>
      </c>
    </row>
    <row r="5690" spans="1:16" x14ac:dyDescent="0.55000000000000004">
      <c r="A5690" t="s">
        <v>0</v>
      </c>
      <c r="B5690" t="s">
        <v>0</v>
      </c>
      <c r="C5690" t="s">
        <v>3330</v>
      </c>
      <c r="D5690" t="s">
        <v>3828</v>
      </c>
      <c r="E5690" t="s">
        <v>51</v>
      </c>
      <c r="F5690" t="b">
        <v>0</v>
      </c>
      <c r="G5690" t="s">
        <v>30</v>
      </c>
      <c r="H5690" s="4">
        <v>45728.250625000001</v>
      </c>
      <c r="I5690" t="b">
        <v>0</v>
      </c>
      <c r="J5690" t="b">
        <v>0</v>
      </c>
      <c r="K5690" t="s">
        <v>24</v>
      </c>
      <c r="L5690" t="s">
        <v>22</v>
      </c>
      <c r="M5690">
        <v>76212</v>
      </c>
      <c r="O5690" t="s">
        <v>9345</v>
      </c>
      <c r="P5690" t="s">
        <v>9346</v>
      </c>
    </row>
    <row r="5691" spans="1:16" x14ac:dyDescent="0.55000000000000004">
      <c r="A5691" t="s">
        <v>1</v>
      </c>
      <c r="B5691" t="s">
        <v>663</v>
      </c>
      <c r="C5691" t="s">
        <v>140</v>
      </c>
      <c r="D5691" t="s">
        <v>3973</v>
      </c>
      <c r="E5691" t="s">
        <v>20</v>
      </c>
      <c r="F5691" t="b">
        <v>0</v>
      </c>
      <c r="G5691" t="s">
        <v>35</v>
      </c>
      <c r="H5691" s="4">
        <v>45728.250972222217</v>
      </c>
      <c r="I5691" t="b">
        <v>0</v>
      </c>
      <c r="J5691" t="b">
        <v>1</v>
      </c>
      <c r="K5691" t="s">
        <v>24</v>
      </c>
      <c r="L5691" t="s">
        <v>22</v>
      </c>
      <c r="M5691">
        <v>124350</v>
      </c>
      <c r="O5691" t="s">
        <v>664</v>
      </c>
      <c r="P5691" t="s">
        <v>9347</v>
      </c>
    </row>
    <row r="5692" spans="1:16" x14ac:dyDescent="0.55000000000000004">
      <c r="A5692" t="s">
        <v>1</v>
      </c>
      <c r="B5692" t="s">
        <v>3439</v>
      </c>
      <c r="C5692" t="s">
        <v>82</v>
      </c>
      <c r="D5692" t="s">
        <v>3970</v>
      </c>
      <c r="E5692" t="s">
        <v>20</v>
      </c>
      <c r="F5692" t="b">
        <v>0</v>
      </c>
      <c r="G5692" t="s">
        <v>27</v>
      </c>
      <c r="H5692" s="4">
        <v>45728.251006944447</v>
      </c>
      <c r="I5692" t="b">
        <v>0</v>
      </c>
      <c r="J5692" t="b">
        <v>1</v>
      </c>
      <c r="K5692" t="s">
        <v>24</v>
      </c>
      <c r="L5692" t="s">
        <v>22</v>
      </c>
      <c r="M5692">
        <v>152000</v>
      </c>
      <c r="O5692" t="s">
        <v>65</v>
      </c>
      <c r="P5692" t="s">
        <v>723</v>
      </c>
    </row>
    <row r="5693" spans="1:16" x14ac:dyDescent="0.55000000000000004">
      <c r="A5693" t="s">
        <v>191</v>
      </c>
      <c r="B5693" t="s">
        <v>9348</v>
      </c>
      <c r="C5693" t="s">
        <v>82</v>
      </c>
      <c r="D5693" t="s">
        <v>3973</v>
      </c>
      <c r="E5693" t="s">
        <v>20</v>
      </c>
      <c r="F5693" t="b">
        <v>0</v>
      </c>
      <c r="G5693" t="s">
        <v>27</v>
      </c>
      <c r="H5693" s="4">
        <v>45728.251168981478</v>
      </c>
      <c r="I5693" t="b">
        <v>0</v>
      </c>
      <c r="J5693" t="b">
        <v>0</v>
      </c>
      <c r="K5693" t="s">
        <v>24</v>
      </c>
      <c r="L5693" t="s">
        <v>36</v>
      </c>
      <c r="N5693">
        <v>70.5</v>
      </c>
      <c r="O5693" t="s">
        <v>4344</v>
      </c>
      <c r="P5693" t="s">
        <v>9349</v>
      </c>
    </row>
    <row r="5694" spans="1:16" x14ac:dyDescent="0.55000000000000004">
      <c r="A5694" t="s">
        <v>1</v>
      </c>
      <c r="B5694" t="s">
        <v>9350</v>
      </c>
      <c r="C5694" t="s">
        <v>1521</v>
      </c>
      <c r="D5694" t="s">
        <v>3383</v>
      </c>
      <c r="E5694" t="s">
        <v>20</v>
      </c>
      <c r="F5694" t="b">
        <v>0</v>
      </c>
      <c r="G5694" t="s">
        <v>52</v>
      </c>
      <c r="H5694" s="4">
        <v>45728.251273148147</v>
      </c>
      <c r="I5694" t="b">
        <v>0</v>
      </c>
      <c r="J5694" t="b">
        <v>1</v>
      </c>
      <c r="K5694" t="s">
        <v>24</v>
      </c>
      <c r="L5694" t="s">
        <v>22</v>
      </c>
      <c r="M5694">
        <v>80000</v>
      </c>
      <c r="O5694" t="s">
        <v>1549</v>
      </c>
      <c r="P5694" t="s">
        <v>700</v>
      </c>
    </row>
    <row r="5695" spans="1:16" x14ac:dyDescent="0.55000000000000004">
      <c r="A5695" t="s">
        <v>2</v>
      </c>
      <c r="B5695" t="s">
        <v>638</v>
      </c>
      <c r="C5695" t="s">
        <v>213</v>
      </c>
      <c r="D5695" t="s">
        <v>3828</v>
      </c>
      <c r="E5695" t="s">
        <v>20</v>
      </c>
      <c r="F5695" t="b">
        <v>0</v>
      </c>
      <c r="G5695" t="s">
        <v>41</v>
      </c>
      <c r="H5695" s="4">
        <v>45728.252337962957</v>
      </c>
      <c r="I5695" t="b">
        <v>0</v>
      </c>
      <c r="J5695" t="b">
        <v>1</v>
      </c>
      <c r="K5695" t="s">
        <v>24</v>
      </c>
      <c r="L5695" t="s">
        <v>22</v>
      </c>
      <c r="M5695">
        <v>128114.578125</v>
      </c>
      <c r="O5695" t="s">
        <v>7801</v>
      </c>
      <c r="P5695" t="s">
        <v>7802</v>
      </c>
    </row>
    <row r="5696" spans="1:16" x14ac:dyDescent="0.55000000000000004">
      <c r="A5696" t="s">
        <v>2</v>
      </c>
      <c r="B5696" t="s">
        <v>9351</v>
      </c>
      <c r="C5696" t="s">
        <v>1247</v>
      </c>
      <c r="D5696" t="s">
        <v>2208</v>
      </c>
      <c r="E5696" t="s">
        <v>20</v>
      </c>
      <c r="F5696" t="b">
        <v>0</v>
      </c>
      <c r="G5696" t="s">
        <v>1247</v>
      </c>
      <c r="H5696" s="4">
        <v>45728.263842592591</v>
      </c>
      <c r="I5696" t="b">
        <v>1</v>
      </c>
      <c r="J5696" t="b">
        <v>0</v>
      </c>
      <c r="K5696" t="s">
        <v>1247</v>
      </c>
      <c r="L5696" t="s">
        <v>22</v>
      </c>
      <c r="M5696">
        <v>162500</v>
      </c>
      <c r="O5696" t="s">
        <v>9352</v>
      </c>
      <c r="P5696" t="s">
        <v>9353</v>
      </c>
    </row>
    <row r="5697" spans="1:16" x14ac:dyDescent="0.55000000000000004">
      <c r="A5697" t="s">
        <v>1</v>
      </c>
      <c r="B5697" t="s">
        <v>844</v>
      </c>
      <c r="C5697" t="s">
        <v>82</v>
      </c>
      <c r="D5697" t="s">
        <v>3828</v>
      </c>
      <c r="E5697" t="s">
        <v>20</v>
      </c>
      <c r="F5697" t="b">
        <v>0</v>
      </c>
      <c r="G5697" t="s">
        <v>27</v>
      </c>
      <c r="H5697" s="4">
        <v>45728.265682870369</v>
      </c>
      <c r="I5697" t="b">
        <v>0</v>
      </c>
      <c r="J5697" t="b">
        <v>1</v>
      </c>
      <c r="K5697" t="s">
        <v>24</v>
      </c>
      <c r="L5697" t="s">
        <v>22</v>
      </c>
      <c r="M5697">
        <v>207500</v>
      </c>
      <c r="O5697" t="s">
        <v>341</v>
      </c>
      <c r="P5697" t="s">
        <v>302</v>
      </c>
    </row>
    <row r="5698" spans="1:16" x14ac:dyDescent="0.55000000000000004">
      <c r="A5698" t="s">
        <v>1</v>
      </c>
      <c r="B5698" t="s">
        <v>9354</v>
      </c>
      <c r="C5698" t="s">
        <v>192</v>
      </c>
      <c r="D5698" t="s">
        <v>4328</v>
      </c>
      <c r="E5698" t="s">
        <v>51</v>
      </c>
      <c r="F5698" t="b">
        <v>0</v>
      </c>
      <c r="G5698" t="s">
        <v>23</v>
      </c>
      <c r="H5698" s="4">
        <v>45728.266527777778</v>
      </c>
      <c r="I5698" t="b">
        <v>0</v>
      </c>
      <c r="J5698" t="b">
        <v>0</v>
      </c>
      <c r="K5698" t="s">
        <v>24</v>
      </c>
      <c r="L5698" t="s">
        <v>36</v>
      </c>
      <c r="N5698">
        <v>60</v>
      </c>
      <c r="O5698" t="s">
        <v>2486</v>
      </c>
      <c r="P5698" t="s">
        <v>9355</v>
      </c>
    </row>
    <row r="5699" spans="1:16" x14ac:dyDescent="0.55000000000000004">
      <c r="A5699" t="s">
        <v>139</v>
      </c>
      <c r="B5699" t="s">
        <v>1756</v>
      </c>
      <c r="C5699" t="s">
        <v>39</v>
      </c>
      <c r="D5699" t="s">
        <v>7658</v>
      </c>
      <c r="E5699" t="s">
        <v>20</v>
      </c>
      <c r="F5699" t="b">
        <v>1</v>
      </c>
      <c r="G5699" t="s">
        <v>2452</v>
      </c>
      <c r="H5699" s="4">
        <v>45728.275023148148</v>
      </c>
      <c r="I5699" t="b">
        <v>0</v>
      </c>
      <c r="J5699" t="b">
        <v>0</v>
      </c>
      <c r="K5699" t="s">
        <v>2452</v>
      </c>
      <c r="L5699" t="s">
        <v>22</v>
      </c>
      <c r="M5699">
        <v>62500</v>
      </c>
      <c r="O5699" t="s">
        <v>9442</v>
      </c>
      <c r="P5699" t="s">
        <v>671</v>
      </c>
    </row>
    <row r="5700" spans="1:16" x14ac:dyDescent="0.55000000000000004">
      <c r="A5700" t="s">
        <v>139</v>
      </c>
      <c r="B5700" t="s">
        <v>7989</v>
      </c>
      <c r="C5700" t="s">
        <v>39</v>
      </c>
      <c r="D5700" t="s">
        <v>3985</v>
      </c>
      <c r="E5700" t="s">
        <v>20</v>
      </c>
      <c r="F5700" t="b">
        <v>1</v>
      </c>
      <c r="G5700" t="s">
        <v>2438</v>
      </c>
      <c r="H5700" s="4">
        <v>45728.279976851853</v>
      </c>
      <c r="I5700" t="b">
        <v>1</v>
      </c>
      <c r="J5700" t="b">
        <v>0</v>
      </c>
      <c r="K5700" t="s">
        <v>2438</v>
      </c>
      <c r="L5700" t="s">
        <v>22</v>
      </c>
      <c r="M5700">
        <v>80000</v>
      </c>
      <c r="O5700" t="s">
        <v>7990</v>
      </c>
      <c r="P5700" t="s">
        <v>204</v>
      </c>
    </row>
    <row r="5701" spans="1:16" x14ac:dyDescent="0.55000000000000004">
      <c r="A5701" t="s">
        <v>139</v>
      </c>
      <c r="B5701" t="s">
        <v>9356</v>
      </c>
      <c r="C5701" t="s">
        <v>39</v>
      </c>
      <c r="D5701" t="s">
        <v>2208</v>
      </c>
      <c r="E5701" t="s">
        <v>20</v>
      </c>
      <c r="F5701" t="b">
        <v>1</v>
      </c>
      <c r="G5701" t="s">
        <v>2641</v>
      </c>
      <c r="H5701" s="4">
        <v>45728.284930555557</v>
      </c>
      <c r="I5701" t="b">
        <v>0</v>
      </c>
      <c r="J5701" t="b">
        <v>0</v>
      </c>
      <c r="K5701" t="s">
        <v>2641</v>
      </c>
      <c r="L5701" t="s">
        <v>22</v>
      </c>
      <c r="M5701">
        <v>141810.3125</v>
      </c>
      <c r="O5701" t="s">
        <v>9357</v>
      </c>
      <c r="P5701" t="s">
        <v>9358</v>
      </c>
    </row>
    <row r="5702" spans="1:16" x14ac:dyDescent="0.55000000000000004">
      <c r="A5702" t="s">
        <v>2</v>
      </c>
      <c r="B5702" t="s">
        <v>4314</v>
      </c>
      <c r="C5702" t="s">
        <v>3088</v>
      </c>
      <c r="D5702" t="s">
        <v>4003</v>
      </c>
      <c r="E5702" t="s">
        <v>20</v>
      </c>
      <c r="F5702" t="b">
        <v>0</v>
      </c>
      <c r="G5702" t="s">
        <v>2134</v>
      </c>
      <c r="H5702" s="4">
        <v>45728.285879629628</v>
      </c>
      <c r="I5702" t="b">
        <v>1</v>
      </c>
      <c r="J5702" t="b">
        <v>0</v>
      </c>
      <c r="K5702" t="s">
        <v>2134</v>
      </c>
      <c r="L5702" t="s">
        <v>22</v>
      </c>
      <c r="M5702">
        <v>410000</v>
      </c>
      <c r="O5702" t="s">
        <v>822</v>
      </c>
    </row>
    <row r="5703" spans="1:16" x14ac:dyDescent="0.55000000000000004">
      <c r="A5703" t="s">
        <v>0</v>
      </c>
      <c r="B5703" t="s">
        <v>288</v>
      </c>
      <c r="C5703" t="s">
        <v>9359</v>
      </c>
      <c r="D5703" t="s">
        <v>4084</v>
      </c>
      <c r="E5703" t="s">
        <v>20</v>
      </c>
      <c r="F5703" t="b">
        <v>0</v>
      </c>
      <c r="G5703" t="s">
        <v>27</v>
      </c>
      <c r="H5703" s="4">
        <v>45728.291921296302</v>
      </c>
      <c r="I5703" t="b">
        <v>0</v>
      </c>
      <c r="J5703" t="b">
        <v>0</v>
      </c>
      <c r="K5703" t="s">
        <v>24</v>
      </c>
      <c r="L5703" t="s">
        <v>22</v>
      </c>
      <c r="M5703">
        <v>100000</v>
      </c>
      <c r="O5703" t="s">
        <v>9360</v>
      </c>
      <c r="P5703" t="s">
        <v>3836</v>
      </c>
    </row>
    <row r="5704" spans="1:16" x14ac:dyDescent="0.55000000000000004">
      <c r="A5704" t="s">
        <v>0</v>
      </c>
      <c r="B5704" t="s">
        <v>6623</v>
      </c>
      <c r="C5704" t="s">
        <v>1591</v>
      </c>
      <c r="D5704" t="s">
        <v>3828</v>
      </c>
      <c r="E5704" t="s">
        <v>51</v>
      </c>
      <c r="F5704" t="b">
        <v>0</v>
      </c>
      <c r="G5704" t="s">
        <v>23</v>
      </c>
      <c r="H5704" s="4">
        <v>45728.310844907413</v>
      </c>
      <c r="I5704" t="b">
        <v>0</v>
      </c>
      <c r="J5704" t="b">
        <v>0</v>
      </c>
      <c r="K5704" t="s">
        <v>24</v>
      </c>
      <c r="L5704" t="s">
        <v>36</v>
      </c>
      <c r="N5704">
        <v>40</v>
      </c>
      <c r="O5704" t="s">
        <v>6624</v>
      </c>
    </row>
    <row r="5705" spans="1:16" x14ac:dyDescent="0.55000000000000004">
      <c r="A5705" t="s">
        <v>0</v>
      </c>
      <c r="B5705" t="s">
        <v>103</v>
      </c>
      <c r="C5705" t="s">
        <v>203</v>
      </c>
      <c r="D5705" t="s">
        <v>2208</v>
      </c>
      <c r="E5705" t="s">
        <v>20</v>
      </c>
      <c r="F5705" t="b">
        <v>0</v>
      </c>
      <c r="G5705" t="s">
        <v>23</v>
      </c>
      <c r="H5705" s="4">
        <v>45728.312141203707</v>
      </c>
      <c r="I5705" t="b">
        <v>0</v>
      </c>
      <c r="J5705" t="b">
        <v>0</v>
      </c>
      <c r="K5705" t="s">
        <v>24</v>
      </c>
      <c r="L5705" t="s">
        <v>22</v>
      </c>
      <c r="M5705">
        <v>70000</v>
      </c>
      <c r="O5705" t="s">
        <v>803</v>
      </c>
      <c r="P5705" t="s">
        <v>9361</v>
      </c>
    </row>
    <row r="5706" spans="1:16" x14ac:dyDescent="0.55000000000000004">
      <c r="A5706" t="s">
        <v>139</v>
      </c>
      <c r="B5706" t="s">
        <v>9362</v>
      </c>
      <c r="C5706" t="s">
        <v>5091</v>
      </c>
      <c r="D5706" t="s">
        <v>3970</v>
      </c>
      <c r="E5706" t="s">
        <v>20</v>
      </c>
      <c r="F5706" t="b">
        <v>0</v>
      </c>
      <c r="G5706" t="s">
        <v>30</v>
      </c>
      <c r="H5706" s="4">
        <v>45728.333865740737</v>
      </c>
      <c r="I5706" t="b">
        <v>0</v>
      </c>
      <c r="J5706" t="b">
        <v>1</v>
      </c>
      <c r="K5706" t="s">
        <v>24</v>
      </c>
      <c r="L5706" t="s">
        <v>22</v>
      </c>
      <c r="M5706">
        <v>110000</v>
      </c>
      <c r="O5706" t="s">
        <v>800</v>
      </c>
      <c r="P5706" t="s">
        <v>249</v>
      </c>
    </row>
    <row r="5707" spans="1:16" x14ac:dyDescent="0.55000000000000004">
      <c r="A5707" t="s">
        <v>89</v>
      </c>
      <c r="B5707" t="s">
        <v>4516</v>
      </c>
      <c r="C5707" t="s">
        <v>71</v>
      </c>
      <c r="D5707" t="s">
        <v>3973</v>
      </c>
      <c r="E5707" t="s">
        <v>20</v>
      </c>
      <c r="F5707" t="b">
        <v>0</v>
      </c>
      <c r="G5707" t="s">
        <v>27</v>
      </c>
      <c r="H5707" s="4">
        <v>45728.334814814807</v>
      </c>
      <c r="I5707" t="b">
        <v>0</v>
      </c>
      <c r="J5707" t="b">
        <v>1</v>
      </c>
      <c r="K5707" t="s">
        <v>24</v>
      </c>
      <c r="L5707" t="s">
        <v>22</v>
      </c>
      <c r="M5707">
        <v>187625</v>
      </c>
      <c r="O5707" t="s">
        <v>1101</v>
      </c>
      <c r="P5707" t="s">
        <v>4517</v>
      </c>
    </row>
    <row r="5708" spans="1:16" x14ac:dyDescent="0.55000000000000004">
      <c r="A5708" t="s">
        <v>40</v>
      </c>
      <c r="B5708" t="s">
        <v>3193</v>
      </c>
      <c r="C5708" t="s">
        <v>1471</v>
      </c>
      <c r="D5708" t="s">
        <v>4178</v>
      </c>
      <c r="E5708" t="s">
        <v>20</v>
      </c>
      <c r="F5708" t="b">
        <v>0</v>
      </c>
      <c r="G5708" t="s">
        <v>41</v>
      </c>
      <c r="H5708" s="4">
        <v>45728.335868055547</v>
      </c>
      <c r="I5708" t="b">
        <v>0</v>
      </c>
      <c r="J5708" t="b">
        <v>1</v>
      </c>
      <c r="K5708" t="s">
        <v>24</v>
      </c>
      <c r="L5708" t="s">
        <v>22</v>
      </c>
      <c r="M5708">
        <v>241000</v>
      </c>
      <c r="O5708" t="s">
        <v>59</v>
      </c>
      <c r="P5708" t="s">
        <v>137</v>
      </c>
    </row>
    <row r="5709" spans="1:16" x14ac:dyDescent="0.55000000000000004">
      <c r="A5709" t="s">
        <v>1</v>
      </c>
      <c r="B5709" t="s">
        <v>6627</v>
      </c>
      <c r="C5709" t="s">
        <v>39</v>
      </c>
      <c r="D5709" t="s">
        <v>3957</v>
      </c>
      <c r="E5709" t="s">
        <v>34</v>
      </c>
      <c r="F5709" t="b">
        <v>1</v>
      </c>
      <c r="G5709" t="s">
        <v>52</v>
      </c>
      <c r="H5709" s="4">
        <v>45728.336539351847</v>
      </c>
      <c r="I5709" t="b">
        <v>0</v>
      </c>
      <c r="J5709" t="b">
        <v>0</v>
      </c>
      <c r="K5709" t="s">
        <v>24</v>
      </c>
      <c r="L5709" t="s">
        <v>36</v>
      </c>
      <c r="N5709">
        <v>13.430000305175779</v>
      </c>
      <c r="O5709" t="s">
        <v>6628</v>
      </c>
      <c r="P5709" t="s">
        <v>1506</v>
      </c>
    </row>
    <row r="5710" spans="1:16" x14ac:dyDescent="0.55000000000000004">
      <c r="A5710" t="s">
        <v>139</v>
      </c>
      <c r="B5710" t="s">
        <v>9363</v>
      </c>
      <c r="C5710" t="s">
        <v>9364</v>
      </c>
      <c r="D5710" t="s">
        <v>9365</v>
      </c>
      <c r="E5710" t="s">
        <v>631</v>
      </c>
      <c r="F5710" t="b">
        <v>0</v>
      </c>
      <c r="G5710" t="s">
        <v>820</v>
      </c>
      <c r="H5710" s="4">
        <v>45728.341273148151</v>
      </c>
      <c r="I5710" t="b">
        <v>0</v>
      </c>
      <c r="J5710" t="b">
        <v>0</v>
      </c>
      <c r="K5710" t="s">
        <v>820</v>
      </c>
      <c r="L5710" t="s">
        <v>22</v>
      </c>
      <c r="M5710">
        <v>103000</v>
      </c>
      <c r="O5710" t="s">
        <v>341</v>
      </c>
      <c r="P5710" t="s">
        <v>9366</v>
      </c>
    </row>
    <row r="5711" spans="1:16" x14ac:dyDescent="0.55000000000000004">
      <c r="A5711" t="s">
        <v>2</v>
      </c>
      <c r="B5711" t="s">
        <v>9367</v>
      </c>
      <c r="C5711" t="s">
        <v>1828</v>
      </c>
      <c r="D5711" t="s">
        <v>3828</v>
      </c>
      <c r="E5711" t="s">
        <v>20</v>
      </c>
      <c r="F5711" t="b">
        <v>0</v>
      </c>
      <c r="G5711" t="s">
        <v>41</v>
      </c>
      <c r="H5711" s="4">
        <v>45728.37667824074</v>
      </c>
      <c r="I5711" t="b">
        <v>0</v>
      </c>
      <c r="J5711" t="b">
        <v>1</v>
      </c>
      <c r="K5711" t="s">
        <v>24</v>
      </c>
      <c r="L5711" t="s">
        <v>22</v>
      </c>
      <c r="M5711">
        <v>90750</v>
      </c>
      <c r="O5711" t="s">
        <v>3185</v>
      </c>
      <c r="P5711" t="s">
        <v>9368</v>
      </c>
    </row>
    <row r="5712" spans="1:16" x14ac:dyDescent="0.55000000000000004">
      <c r="A5712" t="s">
        <v>2</v>
      </c>
      <c r="B5712" t="s">
        <v>9369</v>
      </c>
      <c r="C5712" t="s">
        <v>179</v>
      </c>
      <c r="D5712" t="s">
        <v>4178</v>
      </c>
      <c r="E5712" t="s">
        <v>20</v>
      </c>
      <c r="F5712" t="b">
        <v>0</v>
      </c>
      <c r="G5712" t="s">
        <v>27</v>
      </c>
      <c r="H5712" s="4">
        <v>45728.377337962957</v>
      </c>
      <c r="I5712" t="b">
        <v>0</v>
      </c>
      <c r="J5712" t="b">
        <v>1</v>
      </c>
      <c r="K5712" t="s">
        <v>24</v>
      </c>
      <c r="L5712" t="s">
        <v>22</v>
      </c>
      <c r="M5712">
        <v>207000</v>
      </c>
      <c r="O5712" t="s">
        <v>59</v>
      </c>
      <c r="P5712" t="s">
        <v>137</v>
      </c>
    </row>
    <row r="5713" spans="1:16" x14ac:dyDescent="0.55000000000000004">
      <c r="A5713" t="s">
        <v>1</v>
      </c>
      <c r="B5713" t="s">
        <v>2799</v>
      </c>
      <c r="C5713" t="s">
        <v>1346</v>
      </c>
      <c r="D5713" t="s">
        <v>2208</v>
      </c>
      <c r="E5713" t="s">
        <v>34</v>
      </c>
      <c r="F5713" t="b">
        <v>0</v>
      </c>
      <c r="G5713" t="s">
        <v>41</v>
      </c>
      <c r="H5713" s="4">
        <v>45728.418229166673</v>
      </c>
      <c r="I5713" t="b">
        <v>0</v>
      </c>
      <c r="J5713" t="b">
        <v>1</v>
      </c>
      <c r="K5713" t="s">
        <v>24</v>
      </c>
      <c r="L5713" t="s">
        <v>22</v>
      </c>
      <c r="M5713">
        <v>198000</v>
      </c>
      <c r="O5713" t="s">
        <v>428</v>
      </c>
      <c r="P5713" t="s">
        <v>7309</v>
      </c>
    </row>
    <row r="5714" spans="1:16" x14ac:dyDescent="0.55000000000000004">
      <c r="A5714" t="s">
        <v>2</v>
      </c>
      <c r="B5714" t="s">
        <v>4228</v>
      </c>
      <c r="C5714" t="s">
        <v>690</v>
      </c>
      <c r="D5714" t="s">
        <v>2208</v>
      </c>
      <c r="E5714" t="s">
        <v>34</v>
      </c>
      <c r="F5714" t="b">
        <v>0</v>
      </c>
      <c r="G5714" t="s">
        <v>27</v>
      </c>
      <c r="H5714" s="4">
        <v>45728.432141203702</v>
      </c>
      <c r="I5714" t="b">
        <v>0</v>
      </c>
      <c r="J5714" t="b">
        <v>1</v>
      </c>
      <c r="K5714" t="s">
        <v>24</v>
      </c>
      <c r="L5714" t="s">
        <v>22</v>
      </c>
      <c r="M5714">
        <v>175500</v>
      </c>
      <c r="O5714" t="s">
        <v>428</v>
      </c>
      <c r="P5714" t="s">
        <v>4238</v>
      </c>
    </row>
    <row r="5715" spans="1:16" x14ac:dyDescent="0.55000000000000004">
      <c r="A5715" t="s">
        <v>89</v>
      </c>
      <c r="B5715" t="s">
        <v>7452</v>
      </c>
      <c r="C5715" t="s">
        <v>7313</v>
      </c>
      <c r="D5715" t="s">
        <v>2208</v>
      </c>
      <c r="E5715" t="s">
        <v>34</v>
      </c>
      <c r="F5715" t="b">
        <v>0</v>
      </c>
      <c r="G5715" t="s">
        <v>41</v>
      </c>
      <c r="H5715" s="4">
        <v>45728.433148148149</v>
      </c>
      <c r="I5715" t="b">
        <v>0</v>
      </c>
      <c r="J5715" t="b">
        <v>1</v>
      </c>
      <c r="K5715" t="s">
        <v>24</v>
      </c>
      <c r="L5715" t="s">
        <v>22</v>
      </c>
      <c r="M5715">
        <v>195000</v>
      </c>
      <c r="O5715" t="s">
        <v>428</v>
      </c>
      <c r="P5715" t="s">
        <v>7453</v>
      </c>
    </row>
    <row r="5716" spans="1:16" x14ac:dyDescent="0.55000000000000004">
      <c r="A5716" t="s">
        <v>0</v>
      </c>
      <c r="B5716" t="s">
        <v>0</v>
      </c>
      <c r="C5716" t="s">
        <v>1978</v>
      </c>
      <c r="D5716" t="s">
        <v>7547</v>
      </c>
      <c r="E5716" t="s">
        <v>34</v>
      </c>
      <c r="F5716" t="b">
        <v>0</v>
      </c>
      <c r="G5716" t="s">
        <v>52</v>
      </c>
      <c r="H5716" s="4">
        <v>45728.459699074083</v>
      </c>
      <c r="I5716" t="b">
        <v>0</v>
      </c>
      <c r="J5716" t="b">
        <v>0</v>
      </c>
      <c r="K5716" t="s">
        <v>24</v>
      </c>
      <c r="L5716" t="s">
        <v>36</v>
      </c>
      <c r="N5716">
        <v>15</v>
      </c>
      <c r="O5716" t="s">
        <v>7548</v>
      </c>
      <c r="P5716" t="s">
        <v>61</v>
      </c>
    </row>
    <row r="5717" spans="1:16" x14ac:dyDescent="0.55000000000000004">
      <c r="A5717" t="s">
        <v>25</v>
      </c>
      <c r="B5717" t="s">
        <v>9370</v>
      </c>
      <c r="C5717" t="s">
        <v>9371</v>
      </c>
      <c r="D5717" t="s">
        <v>3350</v>
      </c>
      <c r="E5717" t="s">
        <v>20</v>
      </c>
      <c r="F5717" t="b">
        <v>0</v>
      </c>
      <c r="G5717" t="s">
        <v>314</v>
      </c>
      <c r="H5717" s="4">
        <v>45728.483020833337</v>
      </c>
      <c r="I5717" t="b">
        <v>1</v>
      </c>
      <c r="J5717" t="b">
        <v>0</v>
      </c>
      <c r="K5717" t="s">
        <v>314</v>
      </c>
      <c r="L5717" t="s">
        <v>22</v>
      </c>
      <c r="M5717">
        <v>40000</v>
      </c>
      <c r="O5717" t="s">
        <v>3350</v>
      </c>
      <c r="P5717" t="s">
        <v>1304</v>
      </c>
    </row>
    <row r="5718" spans="1:16" x14ac:dyDescent="0.55000000000000004">
      <c r="A5718" t="s">
        <v>0</v>
      </c>
      <c r="B5718" t="s">
        <v>5525</v>
      </c>
      <c r="C5718" t="s">
        <v>851</v>
      </c>
      <c r="D5718" t="s">
        <v>4328</v>
      </c>
      <c r="E5718" t="s">
        <v>20</v>
      </c>
      <c r="F5718" t="b">
        <v>0</v>
      </c>
      <c r="G5718" t="s">
        <v>27</v>
      </c>
      <c r="H5718" s="4">
        <v>45728.500081018523</v>
      </c>
      <c r="I5718" t="b">
        <v>0</v>
      </c>
      <c r="J5718" t="b">
        <v>0</v>
      </c>
      <c r="K5718" t="s">
        <v>24</v>
      </c>
      <c r="L5718" t="s">
        <v>22</v>
      </c>
      <c r="M5718">
        <v>62500</v>
      </c>
      <c r="O5718" t="s">
        <v>5526</v>
      </c>
      <c r="P5718" t="s">
        <v>5527</v>
      </c>
    </row>
    <row r="5719" spans="1:16" x14ac:dyDescent="0.55000000000000004">
      <c r="A5719" t="s">
        <v>0</v>
      </c>
      <c r="B5719" t="s">
        <v>0</v>
      </c>
      <c r="C5719" t="s">
        <v>9443</v>
      </c>
      <c r="D5719" t="s">
        <v>7547</v>
      </c>
      <c r="E5719" t="s">
        <v>34</v>
      </c>
      <c r="F5719" t="b">
        <v>0</v>
      </c>
      <c r="G5719" t="s">
        <v>41</v>
      </c>
      <c r="H5719" s="4">
        <v>45728.500381944446</v>
      </c>
      <c r="I5719" t="b">
        <v>0</v>
      </c>
      <c r="J5719" t="b">
        <v>0</v>
      </c>
      <c r="K5719" t="s">
        <v>24</v>
      </c>
      <c r="L5719" t="s">
        <v>36</v>
      </c>
      <c r="N5719">
        <v>15</v>
      </c>
      <c r="O5719" t="s">
        <v>7548</v>
      </c>
      <c r="P5719" t="s">
        <v>61</v>
      </c>
    </row>
    <row r="5720" spans="1:16" x14ac:dyDescent="0.55000000000000004">
      <c r="A5720" t="s">
        <v>0</v>
      </c>
      <c r="B5720" t="s">
        <v>0</v>
      </c>
      <c r="C5720" t="s">
        <v>3934</v>
      </c>
      <c r="D5720" t="s">
        <v>7547</v>
      </c>
      <c r="E5720" t="s">
        <v>34</v>
      </c>
      <c r="F5720" t="b">
        <v>0</v>
      </c>
      <c r="G5720" t="s">
        <v>35</v>
      </c>
      <c r="H5720" s="4">
        <v>45728.500648148147</v>
      </c>
      <c r="I5720" t="b">
        <v>0</v>
      </c>
      <c r="J5720" t="b">
        <v>0</v>
      </c>
      <c r="K5720" t="s">
        <v>24</v>
      </c>
      <c r="L5720" t="s">
        <v>36</v>
      </c>
      <c r="N5720">
        <v>15</v>
      </c>
      <c r="O5720" t="s">
        <v>7548</v>
      </c>
      <c r="P5720" t="s">
        <v>61</v>
      </c>
    </row>
    <row r="5721" spans="1:16" x14ac:dyDescent="0.55000000000000004">
      <c r="A5721" t="s">
        <v>1</v>
      </c>
      <c r="B5721" t="s">
        <v>2392</v>
      </c>
      <c r="C5721" t="s">
        <v>292</v>
      </c>
      <c r="D5721" t="s">
        <v>3973</v>
      </c>
      <c r="E5721" t="s">
        <v>20</v>
      </c>
      <c r="F5721" t="b">
        <v>0</v>
      </c>
      <c r="G5721" t="s">
        <v>30</v>
      </c>
      <c r="H5721" s="4">
        <v>45728.501180555562</v>
      </c>
      <c r="I5721" t="b">
        <v>0</v>
      </c>
      <c r="J5721" t="b">
        <v>1</v>
      </c>
      <c r="K5721" t="s">
        <v>24</v>
      </c>
      <c r="L5721" t="s">
        <v>22</v>
      </c>
      <c r="M5721">
        <v>193426.5</v>
      </c>
      <c r="O5721" t="s">
        <v>5482</v>
      </c>
      <c r="P5721" t="s">
        <v>1809</v>
      </c>
    </row>
    <row r="5722" spans="1:16" x14ac:dyDescent="0.55000000000000004">
      <c r="A5722" t="s">
        <v>40</v>
      </c>
      <c r="B5722" t="s">
        <v>9372</v>
      </c>
      <c r="C5722" t="s">
        <v>2031</v>
      </c>
      <c r="D5722" t="s">
        <v>3957</v>
      </c>
      <c r="E5722" t="s">
        <v>34</v>
      </c>
      <c r="F5722" t="b">
        <v>0</v>
      </c>
      <c r="G5722" t="s">
        <v>27</v>
      </c>
      <c r="H5722" s="4">
        <v>45728.501296296286</v>
      </c>
      <c r="I5722" t="b">
        <v>0</v>
      </c>
      <c r="J5722" t="b">
        <v>1</v>
      </c>
      <c r="K5722" t="s">
        <v>24</v>
      </c>
      <c r="L5722" t="s">
        <v>36</v>
      </c>
      <c r="N5722">
        <v>54.420001983642578</v>
      </c>
      <c r="O5722" t="s">
        <v>2319</v>
      </c>
      <c r="P5722" t="s">
        <v>9373</v>
      </c>
    </row>
    <row r="5723" spans="1:16" x14ac:dyDescent="0.55000000000000004">
      <c r="A5723" t="s">
        <v>2</v>
      </c>
      <c r="B5723" t="s">
        <v>7406</v>
      </c>
      <c r="C5723" t="s">
        <v>1358</v>
      </c>
      <c r="D5723" t="s">
        <v>3973</v>
      </c>
      <c r="E5723" t="s">
        <v>20</v>
      </c>
      <c r="F5723" t="b">
        <v>0</v>
      </c>
      <c r="G5723" t="s">
        <v>41</v>
      </c>
      <c r="H5723" s="4">
        <v>45728.501400462963</v>
      </c>
      <c r="I5723" t="b">
        <v>0</v>
      </c>
      <c r="J5723" t="b">
        <v>0</v>
      </c>
      <c r="K5723" t="s">
        <v>24</v>
      </c>
      <c r="L5723" t="s">
        <v>22</v>
      </c>
      <c r="M5723">
        <v>82850</v>
      </c>
      <c r="O5723" t="s">
        <v>5482</v>
      </c>
      <c r="P5723" t="s">
        <v>3772</v>
      </c>
    </row>
    <row r="5724" spans="1:16" x14ac:dyDescent="0.55000000000000004">
      <c r="A5724" t="s">
        <v>2</v>
      </c>
      <c r="B5724" t="s">
        <v>9374</v>
      </c>
      <c r="C5724" t="s">
        <v>1050</v>
      </c>
      <c r="D5724" t="s">
        <v>3973</v>
      </c>
      <c r="E5724" t="s">
        <v>20</v>
      </c>
      <c r="F5724" t="b">
        <v>0</v>
      </c>
      <c r="G5724" t="s">
        <v>41</v>
      </c>
      <c r="H5724" s="4">
        <v>45728.502187500002</v>
      </c>
      <c r="I5724" t="b">
        <v>0</v>
      </c>
      <c r="J5724" t="b">
        <v>1</v>
      </c>
      <c r="K5724" t="s">
        <v>24</v>
      </c>
      <c r="L5724" t="s">
        <v>22</v>
      </c>
      <c r="M5724">
        <v>122900</v>
      </c>
      <c r="O5724" t="s">
        <v>5482</v>
      </c>
      <c r="P5724" t="s">
        <v>9375</v>
      </c>
    </row>
    <row r="5725" spans="1:16" x14ac:dyDescent="0.55000000000000004">
      <c r="A5725" t="s">
        <v>1</v>
      </c>
      <c r="B5725" t="s">
        <v>9376</v>
      </c>
      <c r="C5725" t="s">
        <v>1050</v>
      </c>
      <c r="D5725" t="s">
        <v>3973</v>
      </c>
      <c r="E5725" t="s">
        <v>20</v>
      </c>
      <c r="F5725" t="b">
        <v>0</v>
      </c>
      <c r="G5725" t="s">
        <v>35</v>
      </c>
      <c r="H5725" s="4">
        <v>45728.502349537041</v>
      </c>
      <c r="I5725" t="b">
        <v>0</v>
      </c>
      <c r="J5725" t="b">
        <v>1</v>
      </c>
      <c r="K5725" t="s">
        <v>24</v>
      </c>
      <c r="L5725" t="s">
        <v>36</v>
      </c>
      <c r="N5725">
        <v>73</v>
      </c>
      <c r="O5725" t="s">
        <v>5482</v>
      </c>
      <c r="P5725" t="s">
        <v>354</v>
      </c>
    </row>
    <row r="5726" spans="1:16" x14ac:dyDescent="0.55000000000000004">
      <c r="A5726" t="s">
        <v>25</v>
      </c>
      <c r="B5726" t="s">
        <v>9377</v>
      </c>
      <c r="C5726" t="s">
        <v>820</v>
      </c>
      <c r="D5726" t="s">
        <v>4035</v>
      </c>
      <c r="E5726" t="s">
        <v>20</v>
      </c>
      <c r="F5726" t="b">
        <v>0</v>
      </c>
      <c r="G5726" t="s">
        <v>820</v>
      </c>
      <c r="H5726" s="4">
        <v>45728.507175925923</v>
      </c>
      <c r="I5726" t="b">
        <v>0</v>
      </c>
      <c r="J5726" t="b">
        <v>0</v>
      </c>
      <c r="K5726" t="s">
        <v>820</v>
      </c>
      <c r="L5726" t="s">
        <v>22</v>
      </c>
      <c r="M5726">
        <v>64800</v>
      </c>
      <c r="O5726" t="s">
        <v>9378</v>
      </c>
      <c r="P5726" t="s">
        <v>9379</v>
      </c>
    </row>
    <row r="5727" spans="1:16" x14ac:dyDescent="0.55000000000000004">
      <c r="A5727" t="s">
        <v>40</v>
      </c>
      <c r="B5727" t="s">
        <v>40</v>
      </c>
      <c r="C5727" t="s">
        <v>3608</v>
      </c>
      <c r="D5727" t="s">
        <v>3973</v>
      </c>
      <c r="E5727" t="s">
        <v>20</v>
      </c>
      <c r="F5727" t="b">
        <v>0</v>
      </c>
      <c r="G5727" t="s">
        <v>27</v>
      </c>
      <c r="H5727" s="4">
        <v>45728.516180555547</v>
      </c>
      <c r="I5727" t="b">
        <v>0</v>
      </c>
      <c r="J5727" t="b">
        <v>1</v>
      </c>
      <c r="K5727" t="s">
        <v>24</v>
      </c>
      <c r="L5727" t="s">
        <v>22</v>
      </c>
      <c r="M5727">
        <v>148000</v>
      </c>
      <c r="O5727" t="s">
        <v>5482</v>
      </c>
      <c r="P5727" t="s">
        <v>9444</v>
      </c>
    </row>
    <row r="5728" spans="1:16" x14ac:dyDescent="0.55000000000000004">
      <c r="A5728" t="s">
        <v>0</v>
      </c>
      <c r="B5728" t="s">
        <v>9448</v>
      </c>
      <c r="C5728" t="s">
        <v>114</v>
      </c>
      <c r="D5728" t="s">
        <v>3957</v>
      </c>
      <c r="E5728" t="s">
        <v>34</v>
      </c>
      <c r="F5728" t="b">
        <v>0</v>
      </c>
      <c r="G5728" t="s">
        <v>27</v>
      </c>
      <c r="H5728" s="4">
        <v>45728.541886574072</v>
      </c>
      <c r="I5728" t="b">
        <v>1</v>
      </c>
      <c r="J5728" t="b">
        <v>1</v>
      </c>
      <c r="K5728" t="s">
        <v>24</v>
      </c>
      <c r="L5728" t="s">
        <v>36</v>
      </c>
      <c r="N5728">
        <v>26.389999389648441</v>
      </c>
      <c r="O5728" t="s">
        <v>9449</v>
      </c>
      <c r="P5728" t="s">
        <v>2787</v>
      </c>
    </row>
    <row r="5729" spans="1:16" x14ac:dyDescent="0.55000000000000004">
      <c r="A5729" t="s">
        <v>2</v>
      </c>
      <c r="B5729" t="s">
        <v>9380</v>
      </c>
      <c r="C5729" t="s">
        <v>3318</v>
      </c>
      <c r="D5729" t="s">
        <v>3828</v>
      </c>
      <c r="E5729" t="s">
        <v>20</v>
      </c>
      <c r="F5729" t="b">
        <v>0</v>
      </c>
      <c r="G5729" t="s">
        <v>27</v>
      </c>
      <c r="H5729" s="4">
        <v>45728.543055555558</v>
      </c>
      <c r="I5729" t="b">
        <v>0</v>
      </c>
      <c r="J5729" t="b">
        <v>1</v>
      </c>
      <c r="K5729" t="s">
        <v>24</v>
      </c>
      <c r="L5729" t="s">
        <v>36</v>
      </c>
      <c r="N5729">
        <v>63.5</v>
      </c>
      <c r="O5729" t="s">
        <v>3060</v>
      </c>
      <c r="P5729" t="s">
        <v>9381</v>
      </c>
    </row>
    <row r="5730" spans="1:16" x14ac:dyDescent="0.55000000000000004">
      <c r="A5730" t="s">
        <v>2</v>
      </c>
      <c r="B5730" t="s">
        <v>2</v>
      </c>
      <c r="C5730" t="s">
        <v>87</v>
      </c>
      <c r="D5730" t="s">
        <v>131</v>
      </c>
      <c r="E5730" t="s">
        <v>20</v>
      </c>
      <c r="F5730" t="b">
        <v>0</v>
      </c>
      <c r="G5730" t="s">
        <v>41</v>
      </c>
      <c r="H5730" s="4">
        <v>45728.554652777777</v>
      </c>
      <c r="I5730" t="b">
        <v>1</v>
      </c>
      <c r="J5730" t="b">
        <v>0</v>
      </c>
      <c r="K5730" t="s">
        <v>24</v>
      </c>
      <c r="L5730" t="s">
        <v>22</v>
      </c>
      <c r="M5730">
        <v>130000</v>
      </c>
      <c r="O5730" t="s">
        <v>131</v>
      </c>
      <c r="P5730" t="s">
        <v>9382</v>
      </c>
    </row>
    <row r="5731" spans="1:16" x14ac:dyDescent="0.55000000000000004">
      <c r="A5731" t="s">
        <v>25</v>
      </c>
      <c r="B5731" t="s">
        <v>7231</v>
      </c>
      <c r="C5731" t="s">
        <v>7232</v>
      </c>
      <c r="D5731" t="s">
        <v>3973</v>
      </c>
      <c r="E5731" t="s">
        <v>51</v>
      </c>
      <c r="F5731" t="b">
        <v>0</v>
      </c>
      <c r="G5731" t="s">
        <v>30</v>
      </c>
      <c r="H5731" s="4">
        <v>45728.58421296296</v>
      </c>
      <c r="I5731" t="b">
        <v>0</v>
      </c>
      <c r="J5731" t="b">
        <v>0</v>
      </c>
      <c r="K5731" t="s">
        <v>24</v>
      </c>
      <c r="L5731" t="s">
        <v>36</v>
      </c>
      <c r="N5731">
        <v>57</v>
      </c>
      <c r="O5731" t="s">
        <v>1002</v>
      </c>
    </row>
    <row r="5732" spans="1:16" x14ac:dyDescent="0.55000000000000004">
      <c r="A5732" t="s">
        <v>28</v>
      </c>
      <c r="B5732" t="s">
        <v>9445</v>
      </c>
      <c r="C5732" t="s">
        <v>180</v>
      </c>
      <c r="D5732" t="s">
        <v>3973</v>
      </c>
      <c r="E5732" t="s">
        <v>20</v>
      </c>
      <c r="F5732" t="b">
        <v>0</v>
      </c>
      <c r="G5732" t="s">
        <v>41</v>
      </c>
      <c r="H5732" s="4">
        <v>45728.584409722222</v>
      </c>
      <c r="I5732" t="b">
        <v>0</v>
      </c>
      <c r="J5732" t="b">
        <v>1</v>
      </c>
      <c r="K5732" t="s">
        <v>24</v>
      </c>
      <c r="L5732" t="s">
        <v>22</v>
      </c>
      <c r="M5732">
        <v>155500</v>
      </c>
      <c r="O5732" t="s">
        <v>9249</v>
      </c>
      <c r="P5732" t="s">
        <v>9446</v>
      </c>
    </row>
    <row r="5733" spans="1:16" x14ac:dyDescent="0.55000000000000004">
      <c r="A5733" t="s">
        <v>89</v>
      </c>
      <c r="B5733" t="s">
        <v>9460</v>
      </c>
      <c r="C5733" t="s">
        <v>236</v>
      </c>
      <c r="D5733" t="s">
        <v>3973</v>
      </c>
      <c r="E5733" t="s">
        <v>20</v>
      </c>
      <c r="F5733" t="b">
        <v>0</v>
      </c>
      <c r="G5733" t="s">
        <v>27</v>
      </c>
      <c r="H5733" s="4">
        <v>45728.584907407407</v>
      </c>
      <c r="I5733" t="b">
        <v>1</v>
      </c>
      <c r="J5733" t="b">
        <v>1</v>
      </c>
      <c r="K5733" t="s">
        <v>24</v>
      </c>
      <c r="L5733" t="s">
        <v>22</v>
      </c>
      <c r="M5733">
        <v>157500</v>
      </c>
      <c r="O5733" t="s">
        <v>1489</v>
      </c>
    </row>
    <row r="5734" spans="1:16" x14ac:dyDescent="0.55000000000000004">
      <c r="A5734" t="s">
        <v>40</v>
      </c>
      <c r="B5734" t="s">
        <v>9383</v>
      </c>
      <c r="C5734" t="s">
        <v>538</v>
      </c>
      <c r="D5734" t="s">
        <v>3828</v>
      </c>
      <c r="E5734" t="s">
        <v>20</v>
      </c>
      <c r="F5734" t="b">
        <v>0</v>
      </c>
      <c r="G5734" t="s">
        <v>27</v>
      </c>
      <c r="H5734" s="4">
        <v>45728.585023148153</v>
      </c>
      <c r="I5734" t="b">
        <v>0</v>
      </c>
      <c r="J5734" t="b">
        <v>1</v>
      </c>
      <c r="K5734" t="s">
        <v>24</v>
      </c>
      <c r="L5734" t="s">
        <v>22</v>
      </c>
      <c r="M5734">
        <v>163000</v>
      </c>
      <c r="O5734" t="s">
        <v>487</v>
      </c>
      <c r="P5734" t="s">
        <v>9384</v>
      </c>
    </row>
    <row r="5735" spans="1:16" x14ac:dyDescent="0.55000000000000004">
      <c r="A5735" t="s">
        <v>2</v>
      </c>
      <c r="B5735" t="s">
        <v>2</v>
      </c>
      <c r="C5735" t="s">
        <v>1778</v>
      </c>
      <c r="D5735" t="s">
        <v>3828</v>
      </c>
      <c r="E5735" t="s">
        <v>20</v>
      </c>
      <c r="F5735" t="b">
        <v>0</v>
      </c>
      <c r="G5735" t="s">
        <v>41</v>
      </c>
      <c r="H5735" s="4">
        <v>45728.585625</v>
      </c>
      <c r="I5735" t="b">
        <v>1</v>
      </c>
      <c r="J5735" t="b">
        <v>1</v>
      </c>
      <c r="K5735" t="s">
        <v>24</v>
      </c>
      <c r="L5735" t="s">
        <v>22</v>
      </c>
      <c r="M5735">
        <v>128825</v>
      </c>
      <c r="O5735" t="s">
        <v>2409</v>
      </c>
      <c r="P5735" t="s">
        <v>9447</v>
      </c>
    </row>
    <row r="5736" spans="1:16" x14ac:dyDescent="0.55000000000000004">
      <c r="A5736" t="s">
        <v>89</v>
      </c>
      <c r="B5736" t="s">
        <v>7027</v>
      </c>
      <c r="C5736" t="s">
        <v>82</v>
      </c>
      <c r="D5736" t="s">
        <v>3973</v>
      </c>
      <c r="E5736" t="s">
        <v>20</v>
      </c>
      <c r="F5736" t="b">
        <v>0</v>
      </c>
      <c r="G5736" t="s">
        <v>41</v>
      </c>
      <c r="H5736" s="4">
        <v>45728.585682870369</v>
      </c>
      <c r="I5736" t="b">
        <v>0</v>
      </c>
      <c r="J5736" t="b">
        <v>1</v>
      </c>
      <c r="K5736" t="s">
        <v>24</v>
      </c>
      <c r="L5736" t="s">
        <v>22</v>
      </c>
      <c r="M5736">
        <v>147500</v>
      </c>
      <c r="O5736" t="s">
        <v>7028</v>
      </c>
      <c r="P5736" t="s">
        <v>7029</v>
      </c>
    </row>
    <row r="5737" spans="1:16" x14ac:dyDescent="0.55000000000000004">
      <c r="A5737" t="s">
        <v>19</v>
      </c>
      <c r="B5737" t="s">
        <v>9385</v>
      </c>
      <c r="C5737" t="s">
        <v>140</v>
      </c>
      <c r="D5737" t="s">
        <v>3600</v>
      </c>
      <c r="E5737" t="s">
        <v>51</v>
      </c>
      <c r="F5737" t="b">
        <v>0</v>
      </c>
      <c r="G5737" t="s">
        <v>41</v>
      </c>
      <c r="H5737" s="4">
        <v>45728.596435185187</v>
      </c>
      <c r="I5737" t="b">
        <v>0</v>
      </c>
      <c r="J5737" t="b">
        <v>0</v>
      </c>
      <c r="K5737" t="s">
        <v>24</v>
      </c>
      <c r="L5737" t="s">
        <v>36</v>
      </c>
      <c r="N5737">
        <v>110</v>
      </c>
      <c r="O5737" t="s">
        <v>2569</v>
      </c>
      <c r="P5737" t="s">
        <v>2188</v>
      </c>
    </row>
    <row r="5738" spans="1:16" x14ac:dyDescent="0.55000000000000004">
      <c r="A5738" t="s">
        <v>139</v>
      </c>
      <c r="B5738" t="s">
        <v>1697</v>
      </c>
      <c r="C5738" t="s">
        <v>39</v>
      </c>
      <c r="D5738" t="s">
        <v>7658</v>
      </c>
      <c r="E5738" t="s">
        <v>20</v>
      </c>
      <c r="F5738" t="b">
        <v>1</v>
      </c>
      <c r="G5738" t="s">
        <v>625</v>
      </c>
      <c r="H5738" s="4">
        <v>45728.624872685177</v>
      </c>
      <c r="I5738" t="b">
        <v>1</v>
      </c>
      <c r="J5738" t="b">
        <v>0</v>
      </c>
      <c r="K5738" t="s">
        <v>625</v>
      </c>
      <c r="L5738" t="s">
        <v>22</v>
      </c>
      <c r="M5738">
        <v>70000</v>
      </c>
      <c r="O5738" t="s">
        <v>9386</v>
      </c>
      <c r="P5738" t="s">
        <v>9387</v>
      </c>
    </row>
    <row r="5739" spans="1:16" x14ac:dyDescent="0.55000000000000004">
      <c r="A5739" t="s">
        <v>0</v>
      </c>
      <c r="B5739" t="s">
        <v>1632</v>
      </c>
      <c r="C5739" t="s">
        <v>118</v>
      </c>
      <c r="D5739" t="s">
        <v>131</v>
      </c>
      <c r="F5739" t="b">
        <v>0</v>
      </c>
      <c r="G5739" t="s">
        <v>27</v>
      </c>
      <c r="H5739" s="4">
        <v>45728.625127314823</v>
      </c>
      <c r="I5739" t="b">
        <v>1</v>
      </c>
      <c r="J5739" t="b">
        <v>0</v>
      </c>
      <c r="K5739" t="s">
        <v>24</v>
      </c>
      <c r="L5739" t="s">
        <v>36</v>
      </c>
      <c r="N5739">
        <v>41</v>
      </c>
      <c r="O5739" t="s">
        <v>131</v>
      </c>
      <c r="P5739" t="s">
        <v>9388</v>
      </c>
    </row>
    <row r="5740" spans="1:16" x14ac:dyDescent="0.55000000000000004">
      <c r="A5740" t="s">
        <v>19</v>
      </c>
      <c r="B5740" t="s">
        <v>9389</v>
      </c>
      <c r="C5740" t="s">
        <v>3887</v>
      </c>
      <c r="D5740" t="s">
        <v>3973</v>
      </c>
      <c r="E5740" t="s">
        <v>20</v>
      </c>
      <c r="F5740" t="b">
        <v>0</v>
      </c>
      <c r="G5740" t="s">
        <v>27</v>
      </c>
      <c r="H5740" s="4">
        <v>45728.625775462962</v>
      </c>
      <c r="I5740" t="b">
        <v>0</v>
      </c>
      <c r="J5740" t="b">
        <v>1</v>
      </c>
      <c r="K5740" t="s">
        <v>24</v>
      </c>
      <c r="L5740" t="s">
        <v>22</v>
      </c>
      <c r="M5740">
        <v>152500</v>
      </c>
      <c r="O5740" t="s">
        <v>9390</v>
      </c>
      <c r="P5740" t="s">
        <v>9391</v>
      </c>
    </row>
    <row r="5741" spans="1:16" x14ac:dyDescent="0.55000000000000004">
      <c r="A5741" t="s">
        <v>25</v>
      </c>
      <c r="B5741" t="s">
        <v>8209</v>
      </c>
      <c r="C5741" t="s">
        <v>64</v>
      </c>
      <c r="D5741" t="s">
        <v>3973</v>
      </c>
      <c r="E5741" t="s">
        <v>20</v>
      </c>
      <c r="F5741" t="b">
        <v>0</v>
      </c>
      <c r="G5741" t="s">
        <v>52</v>
      </c>
      <c r="H5741" s="4">
        <v>45728.625949074078</v>
      </c>
      <c r="I5741" t="b">
        <v>0</v>
      </c>
      <c r="J5741" t="b">
        <v>1</v>
      </c>
      <c r="K5741" t="s">
        <v>24</v>
      </c>
      <c r="L5741" t="s">
        <v>22</v>
      </c>
      <c r="M5741">
        <v>98950</v>
      </c>
      <c r="O5741" t="s">
        <v>1906</v>
      </c>
      <c r="P5741" t="s">
        <v>8210</v>
      </c>
    </row>
    <row r="5742" spans="1:16" x14ac:dyDescent="0.55000000000000004">
      <c r="A5742" t="s">
        <v>40</v>
      </c>
      <c r="B5742" t="s">
        <v>9392</v>
      </c>
      <c r="C5742" t="s">
        <v>1118</v>
      </c>
      <c r="D5742" t="s">
        <v>3973</v>
      </c>
      <c r="E5742" t="s">
        <v>20</v>
      </c>
      <c r="F5742" t="b">
        <v>0</v>
      </c>
      <c r="G5742" t="s">
        <v>27</v>
      </c>
      <c r="H5742" s="4">
        <v>45728.627222222232</v>
      </c>
      <c r="I5742" t="b">
        <v>0</v>
      </c>
      <c r="J5742" t="b">
        <v>1</v>
      </c>
      <c r="K5742" t="s">
        <v>24</v>
      </c>
      <c r="L5742" t="s">
        <v>22</v>
      </c>
      <c r="M5742">
        <v>135000</v>
      </c>
      <c r="O5742" t="s">
        <v>1784</v>
      </c>
      <c r="P5742" t="s">
        <v>2489</v>
      </c>
    </row>
    <row r="5743" spans="1:16" x14ac:dyDescent="0.55000000000000004">
      <c r="A5743" t="s">
        <v>2</v>
      </c>
      <c r="B5743" t="s">
        <v>2</v>
      </c>
      <c r="C5743" t="s">
        <v>9393</v>
      </c>
      <c r="D5743" t="s">
        <v>3973</v>
      </c>
      <c r="E5743" t="s">
        <v>20</v>
      </c>
      <c r="F5743" t="b">
        <v>0</v>
      </c>
      <c r="G5743" t="s">
        <v>52</v>
      </c>
      <c r="H5743" s="4">
        <v>45728.629131944443</v>
      </c>
      <c r="I5743" t="b">
        <v>0</v>
      </c>
      <c r="J5743" t="b">
        <v>1</v>
      </c>
      <c r="K5743" t="s">
        <v>24</v>
      </c>
      <c r="L5743" t="s">
        <v>22</v>
      </c>
      <c r="M5743">
        <v>187153</v>
      </c>
      <c r="O5743" t="s">
        <v>5482</v>
      </c>
      <c r="P5743" t="s">
        <v>3226</v>
      </c>
    </row>
    <row r="5744" spans="1:16" x14ac:dyDescent="0.55000000000000004">
      <c r="A5744" t="s">
        <v>2</v>
      </c>
      <c r="B5744" t="s">
        <v>4908</v>
      </c>
      <c r="C5744" t="s">
        <v>475</v>
      </c>
      <c r="D5744" t="s">
        <v>3973</v>
      </c>
      <c r="E5744" t="s">
        <v>20</v>
      </c>
      <c r="F5744" t="b">
        <v>0</v>
      </c>
      <c r="G5744" t="s">
        <v>27</v>
      </c>
      <c r="H5744" s="4">
        <v>45728.641516203701</v>
      </c>
      <c r="I5744" t="b">
        <v>0</v>
      </c>
      <c r="J5744" t="b">
        <v>0</v>
      </c>
      <c r="K5744" t="s">
        <v>24</v>
      </c>
      <c r="L5744" t="s">
        <v>22</v>
      </c>
      <c r="M5744">
        <v>130000</v>
      </c>
      <c r="O5744" t="s">
        <v>2925</v>
      </c>
    </row>
    <row r="5745" spans="1:16" x14ac:dyDescent="0.55000000000000004">
      <c r="A5745" t="s">
        <v>1</v>
      </c>
      <c r="B5745" t="s">
        <v>9394</v>
      </c>
      <c r="C5745" t="s">
        <v>371</v>
      </c>
      <c r="D5745" t="s">
        <v>2208</v>
      </c>
      <c r="E5745" t="s">
        <v>20</v>
      </c>
      <c r="F5745" t="b">
        <v>0</v>
      </c>
      <c r="G5745" t="s">
        <v>27</v>
      </c>
      <c r="H5745" s="4">
        <v>45728.643113425933</v>
      </c>
      <c r="I5745" t="b">
        <v>0</v>
      </c>
      <c r="J5745" t="b">
        <v>0</v>
      </c>
      <c r="K5745" t="s">
        <v>24</v>
      </c>
      <c r="L5745" t="s">
        <v>22</v>
      </c>
      <c r="M5745">
        <v>95000</v>
      </c>
      <c r="O5745" t="s">
        <v>5491</v>
      </c>
      <c r="P5745" t="s">
        <v>9395</v>
      </c>
    </row>
    <row r="5746" spans="1:16" x14ac:dyDescent="0.55000000000000004">
      <c r="A5746" t="s">
        <v>0</v>
      </c>
      <c r="B5746" t="s">
        <v>8786</v>
      </c>
      <c r="C5746" t="s">
        <v>1099</v>
      </c>
      <c r="D5746" t="s">
        <v>3600</v>
      </c>
      <c r="E5746" t="s">
        <v>51</v>
      </c>
      <c r="F5746" t="b">
        <v>0</v>
      </c>
      <c r="G5746" t="s">
        <v>27</v>
      </c>
      <c r="H5746" s="4">
        <v>45728.666724537034</v>
      </c>
      <c r="I5746" t="b">
        <v>1</v>
      </c>
      <c r="J5746" t="b">
        <v>0</v>
      </c>
      <c r="K5746" t="s">
        <v>24</v>
      </c>
      <c r="L5746" t="s">
        <v>36</v>
      </c>
      <c r="N5746">
        <v>60</v>
      </c>
      <c r="O5746" t="s">
        <v>8787</v>
      </c>
      <c r="P5746" t="s">
        <v>119</v>
      </c>
    </row>
    <row r="5747" spans="1:16" x14ac:dyDescent="0.55000000000000004">
      <c r="A5747" t="s">
        <v>0</v>
      </c>
      <c r="B5747" t="s">
        <v>218</v>
      </c>
      <c r="C5747" t="s">
        <v>33</v>
      </c>
      <c r="D5747" t="s">
        <v>3828</v>
      </c>
      <c r="E5747" t="s">
        <v>219</v>
      </c>
      <c r="F5747" t="b">
        <v>0</v>
      </c>
      <c r="G5747" t="s">
        <v>35</v>
      </c>
      <c r="H5747" s="4">
        <v>45728.667037037027</v>
      </c>
      <c r="I5747" t="b">
        <v>0</v>
      </c>
      <c r="J5747" t="b">
        <v>0</v>
      </c>
      <c r="K5747" t="s">
        <v>24</v>
      </c>
      <c r="L5747" t="s">
        <v>22</v>
      </c>
      <c r="M5747">
        <v>50000</v>
      </c>
      <c r="O5747" t="s">
        <v>1024</v>
      </c>
      <c r="P5747" t="s">
        <v>1321</v>
      </c>
    </row>
    <row r="5748" spans="1:16" x14ac:dyDescent="0.55000000000000004">
      <c r="A5748" t="s">
        <v>40</v>
      </c>
      <c r="B5748" t="s">
        <v>9450</v>
      </c>
      <c r="C5748" t="s">
        <v>44</v>
      </c>
      <c r="D5748" t="s">
        <v>9451</v>
      </c>
      <c r="E5748" t="s">
        <v>20</v>
      </c>
      <c r="F5748" t="b">
        <v>0</v>
      </c>
      <c r="G5748" t="s">
        <v>27</v>
      </c>
      <c r="H5748" s="4">
        <v>45728.668182870373</v>
      </c>
      <c r="I5748" t="b">
        <v>1</v>
      </c>
      <c r="J5748" t="b">
        <v>0</v>
      </c>
      <c r="K5748" t="s">
        <v>24</v>
      </c>
      <c r="L5748" t="s">
        <v>22</v>
      </c>
      <c r="M5748">
        <v>190000</v>
      </c>
      <c r="O5748" t="s">
        <v>9452</v>
      </c>
      <c r="P5748" t="s">
        <v>9453</v>
      </c>
    </row>
    <row r="5749" spans="1:16" x14ac:dyDescent="0.55000000000000004">
      <c r="A5749" t="s">
        <v>2</v>
      </c>
      <c r="B5749" t="s">
        <v>8985</v>
      </c>
      <c r="C5749" t="s">
        <v>42</v>
      </c>
      <c r="D5749" t="s">
        <v>3828</v>
      </c>
      <c r="E5749" t="s">
        <v>51</v>
      </c>
      <c r="F5749" t="b">
        <v>0</v>
      </c>
      <c r="G5749" t="s">
        <v>27</v>
      </c>
      <c r="H5749" s="4">
        <v>45728.668414351851</v>
      </c>
      <c r="I5749" t="b">
        <v>1</v>
      </c>
      <c r="J5749" t="b">
        <v>0</v>
      </c>
      <c r="K5749" t="s">
        <v>24</v>
      </c>
      <c r="L5749" t="s">
        <v>36</v>
      </c>
      <c r="N5749">
        <v>60</v>
      </c>
      <c r="O5749" t="s">
        <v>9461</v>
      </c>
      <c r="P5749" t="s">
        <v>9462</v>
      </c>
    </row>
    <row r="5750" spans="1:16" x14ac:dyDescent="0.55000000000000004">
      <c r="A5750" t="s">
        <v>1</v>
      </c>
      <c r="B5750" t="s">
        <v>9017</v>
      </c>
      <c r="C5750" t="s">
        <v>160</v>
      </c>
      <c r="D5750" t="s">
        <v>3828</v>
      </c>
      <c r="E5750" t="s">
        <v>20</v>
      </c>
      <c r="F5750" t="b">
        <v>0</v>
      </c>
      <c r="G5750" t="s">
        <v>52</v>
      </c>
      <c r="H5750" s="4">
        <v>45728.668865740743</v>
      </c>
      <c r="I5750" t="b">
        <v>0</v>
      </c>
      <c r="J5750" t="b">
        <v>1</v>
      </c>
      <c r="K5750" t="s">
        <v>24</v>
      </c>
      <c r="L5750" t="s">
        <v>22</v>
      </c>
      <c r="M5750">
        <v>220500</v>
      </c>
      <c r="O5750" t="s">
        <v>3939</v>
      </c>
    </row>
    <row r="5751" spans="1:16" x14ac:dyDescent="0.55000000000000004">
      <c r="A5751" t="s">
        <v>40</v>
      </c>
      <c r="B5751" t="s">
        <v>9454</v>
      </c>
      <c r="C5751" t="s">
        <v>39</v>
      </c>
      <c r="D5751" t="s">
        <v>3973</v>
      </c>
      <c r="E5751" t="s">
        <v>20</v>
      </c>
      <c r="F5751" t="b">
        <v>1</v>
      </c>
      <c r="G5751" t="s">
        <v>41</v>
      </c>
      <c r="H5751" s="4">
        <v>45728.669120370367</v>
      </c>
      <c r="I5751" t="b">
        <v>1</v>
      </c>
      <c r="J5751" t="b">
        <v>1</v>
      </c>
      <c r="K5751" t="s">
        <v>24</v>
      </c>
      <c r="L5751" t="s">
        <v>22</v>
      </c>
      <c r="M5751">
        <v>115000</v>
      </c>
      <c r="O5751" t="s">
        <v>9455</v>
      </c>
      <c r="P5751" t="s">
        <v>9456</v>
      </c>
    </row>
    <row r="5752" spans="1:16" x14ac:dyDescent="0.55000000000000004">
      <c r="A5752" t="s">
        <v>2</v>
      </c>
      <c r="B5752" t="s">
        <v>7237</v>
      </c>
      <c r="C5752" t="s">
        <v>2360</v>
      </c>
      <c r="D5752" t="s">
        <v>7238</v>
      </c>
      <c r="E5752" t="s">
        <v>20</v>
      </c>
      <c r="F5752" t="b">
        <v>0</v>
      </c>
      <c r="G5752" t="s">
        <v>1740</v>
      </c>
      <c r="H5752" s="4">
        <v>45728.685069444437</v>
      </c>
      <c r="I5752" t="b">
        <v>0</v>
      </c>
      <c r="J5752" t="b">
        <v>0</v>
      </c>
      <c r="K5752" t="s">
        <v>1740</v>
      </c>
      <c r="L5752" t="s">
        <v>22</v>
      </c>
      <c r="M5752">
        <v>28000</v>
      </c>
      <c r="O5752" t="s">
        <v>7239</v>
      </c>
    </row>
    <row r="5753" spans="1:16" x14ac:dyDescent="0.55000000000000004">
      <c r="A5753" t="s">
        <v>19</v>
      </c>
      <c r="B5753" t="s">
        <v>2537</v>
      </c>
      <c r="C5753" t="s">
        <v>82</v>
      </c>
      <c r="D5753" t="s">
        <v>3973</v>
      </c>
      <c r="E5753" t="s">
        <v>51</v>
      </c>
      <c r="F5753" t="b">
        <v>0</v>
      </c>
      <c r="G5753" t="s">
        <v>27</v>
      </c>
      <c r="H5753" s="4">
        <v>45728.708344907413</v>
      </c>
      <c r="I5753" t="b">
        <v>0</v>
      </c>
      <c r="J5753" t="b">
        <v>0</v>
      </c>
      <c r="K5753" t="s">
        <v>24</v>
      </c>
      <c r="L5753" t="s">
        <v>36</v>
      </c>
      <c r="N5753">
        <v>77.5</v>
      </c>
      <c r="O5753" t="s">
        <v>5098</v>
      </c>
      <c r="P5753" t="s">
        <v>5099</v>
      </c>
    </row>
    <row r="5754" spans="1:16" x14ac:dyDescent="0.55000000000000004">
      <c r="A5754" t="s">
        <v>0</v>
      </c>
      <c r="B5754" t="s">
        <v>9396</v>
      </c>
      <c r="C5754" t="s">
        <v>443</v>
      </c>
      <c r="D5754" t="s">
        <v>3600</v>
      </c>
      <c r="E5754" t="s">
        <v>20</v>
      </c>
      <c r="F5754" t="b">
        <v>0</v>
      </c>
      <c r="G5754" t="s">
        <v>27</v>
      </c>
      <c r="H5754" s="4">
        <v>45728.708368055559</v>
      </c>
      <c r="I5754" t="b">
        <v>0</v>
      </c>
      <c r="J5754" t="b">
        <v>0</v>
      </c>
      <c r="K5754" t="s">
        <v>24</v>
      </c>
      <c r="L5754" t="s">
        <v>22</v>
      </c>
      <c r="M5754">
        <v>107500</v>
      </c>
      <c r="O5754" t="s">
        <v>9397</v>
      </c>
      <c r="P5754" t="s">
        <v>9398</v>
      </c>
    </row>
    <row r="5755" spans="1:16" x14ac:dyDescent="0.55000000000000004">
      <c r="A5755" t="s">
        <v>0</v>
      </c>
      <c r="B5755" t="s">
        <v>0</v>
      </c>
      <c r="C5755" t="s">
        <v>621</v>
      </c>
      <c r="D5755" t="s">
        <v>3973</v>
      </c>
      <c r="E5755" t="s">
        <v>51</v>
      </c>
      <c r="F5755" t="b">
        <v>0</v>
      </c>
      <c r="G5755" t="s">
        <v>52</v>
      </c>
      <c r="H5755" s="4">
        <v>45728.709050925929</v>
      </c>
      <c r="I5755" t="b">
        <v>1</v>
      </c>
      <c r="J5755" t="b">
        <v>0</v>
      </c>
      <c r="K5755" t="s">
        <v>24</v>
      </c>
      <c r="L5755" t="s">
        <v>36</v>
      </c>
      <c r="N5755">
        <v>22.5</v>
      </c>
      <c r="O5755" t="s">
        <v>1783</v>
      </c>
    </row>
    <row r="5756" spans="1:16" x14ac:dyDescent="0.55000000000000004">
      <c r="A5756" t="s">
        <v>1</v>
      </c>
      <c r="B5756" t="s">
        <v>9457</v>
      </c>
      <c r="C5756" t="s">
        <v>82</v>
      </c>
      <c r="D5756" t="s">
        <v>4084</v>
      </c>
      <c r="E5756" t="s">
        <v>20</v>
      </c>
      <c r="F5756" t="b">
        <v>0</v>
      </c>
      <c r="G5756" t="s">
        <v>27</v>
      </c>
      <c r="H5756" s="4">
        <v>45728.709236111114</v>
      </c>
      <c r="I5756" t="b">
        <v>0</v>
      </c>
      <c r="J5756" t="b">
        <v>0</v>
      </c>
      <c r="K5756" t="s">
        <v>24</v>
      </c>
      <c r="L5756" t="s">
        <v>22</v>
      </c>
      <c r="M5756">
        <v>245000</v>
      </c>
      <c r="O5756" t="s">
        <v>2761</v>
      </c>
      <c r="P5756" t="s">
        <v>3842</v>
      </c>
    </row>
    <row r="5757" spans="1:16" x14ac:dyDescent="0.55000000000000004">
      <c r="A5757" t="s">
        <v>1</v>
      </c>
      <c r="B5757" t="s">
        <v>779</v>
      </c>
      <c r="C5757" t="s">
        <v>64</v>
      </c>
      <c r="D5757" t="s">
        <v>3973</v>
      </c>
      <c r="E5757" t="s">
        <v>631</v>
      </c>
      <c r="F5757" t="b">
        <v>0</v>
      </c>
      <c r="G5757" t="s">
        <v>52</v>
      </c>
      <c r="H5757" s="4">
        <v>45728.710057870368</v>
      </c>
      <c r="I5757" t="b">
        <v>0</v>
      </c>
      <c r="J5757" t="b">
        <v>0</v>
      </c>
      <c r="K5757" t="s">
        <v>24</v>
      </c>
      <c r="L5757" t="s">
        <v>36</v>
      </c>
      <c r="N5757">
        <v>20</v>
      </c>
      <c r="O5757" t="s">
        <v>3888</v>
      </c>
      <c r="P5757" t="s">
        <v>149</v>
      </c>
    </row>
    <row r="5758" spans="1:16" x14ac:dyDescent="0.55000000000000004">
      <c r="A5758" t="s">
        <v>2</v>
      </c>
      <c r="B5758" t="s">
        <v>9399</v>
      </c>
      <c r="C5758" t="s">
        <v>172</v>
      </c>
      <c r="D5758" t="s">
        <v>3973</v>
      </c>
      <c r="E5758" t="s">
        <v>20</v>
      </c>
      <c r="F5758" t="b">
        <v>0</v>
      </c>
      <c r="G5758" t="s">
        <v>27</v>
      </c>
      <c r="H5758" s="4">
        <v>45728.710231481477</v>
      </c>
      <c r="I5758" t="b">
        <v>0</v>
      </c>
      <c r="J5758" t="b">
        <v>1</v>
      </c>
      <c r="K5758" t="s">
        <v>24</v>
      </c>
      <c r="L5758" t="s">
        <v>22</v>
      </c>
      <c r="M5758">
        <v>162500</v>
      </c>
      <c r="O5758" t="s">
        <v>1172</v>
      </c>
      <c r="P5758" t="s">
        <v>9400</v>
      </c>
    </row>
    <row r="5759" spans="1:16" x14ac:dyDescent="0.55000000000000004">
      <c r="A5759" t="s">
        <v>2</v>
      </c>
      <c r="B5759" t="s">
        <v>9401</v>
      </c>
      <c r="C5759" t="s">
        <v>633</v>
      </c>
      <c r="D5759" t="s">
        <v>2208</v>
      </c>
      <c r="E5759" t="s">
        <v>20</v>
      </c>
      <c r="F5759" t="b">
        <v>0</v>
      </c>
      <c r="G5759" t="s">
        <v>27</v>
      </c>
      <c r="H5759" s="4">
        <v>45728.710277777784</v>
      </c>
      <c r="I5759" t="b">
        <v>0</v>
      </c>
      <c r="J5759" t="b">
        <v>1</v>
      </c>
      <c r="K5759" t="s">
        <v>24</v>
      </c>
      <c r="L5759" t="s">
        <v>22</v>
      </c>
      <c r="M5759">
        <v>135000</v>
      </c>
      <c r="O5759" t="s">
        <v>3506</v>
      </c>
      <c r="P5759" t="s">
        <v>9402</v>
      </c>
    </row>
    <row r="5760" spans="1:16" x14ac:dyDescent="0.55000000000000004">
      <c r="A5760" t="s">
        <v>2</v>
      </c>
      <c r="B5760" t="s">
        <v>2</v>
      </c>
      <c r="C5760" t="s">
        <v>39</v>
      </c>
      <c r="D5760" t="s">
        <v>3985</v>
      </c>
      <c r="E5760" t="s">
        <v>20</v>
      </c>
      <c r="F5760" t="b">
        <v>1</v>
      </c>
      <c r="G5760" t="s">
        <v>3446</v>
      </c>
      <c r="H5760" s="4">
        <v>45728.710682870369</v>
      </c>
      <c r="I5760" t="b">
        <v>0</v>
      </c>
      <c r="J5760" t="b">
        <v>0</v>
      </c>
      <c r="K5760" t="s">
        <v>3446</v>
      </c>
      <c r="L5760" t="s">
        <v>22</v>
      </c>
      <c r="M5760">
        <v>37500</v>
      </c>
      <c r="O5760" t="s">
        <v>7650</v>
      </c>
      <c r="P5760" t="s">
        <v>7651</v>
      </c>
    </row>
    <row r="5761" spans="1:16" x14ac:dyDescent="0.55000000000000004">
      <c r="A5761" t="s">
        <v>2</v>
      </c>
      <c r="B5761" t="s">
        <v>9403</v>
      </c>
      <c r="C5761" t="s">
        <v>9404</v>
      </c>
      <c r="D5761" t="s">
        <v>4084</v>
      </c>
      <c r="E5761" t="s">
        <v>20</v>
      </c>
      <c r="F5761" t="b">
        <v>0</v>
      </c>
      <c r="G5761" t="s">
        <v>158</v>
      </c>
      <c r="H5761" s="4">
        <v>45728.712916666656</v>
      </c>
      <c r="I5761" t="b">
        <v>0</v>
      </c>
      <c r="J5761" t="b">
        <v>0</v>
      </c>
      <c r="K5761" t="s">
        <v>158</v>
      </c>
      <c r="L5761" t="s">
        <v>22</v>
      </c>
      <c r="M5761">
        <v>110000</v>
      </c>
      <c r="O5761" t="s">
        <v>9405</v>
      </c>
      <c r="P5761" t="s">
        <v>1244</v>
      </c>
    </row>
    <row r="5762" spans="1:16" x14ac:dyDescent="0.55000000000000004">
      <c r="A5762" t="s">
        <v>2</v>
      </c>
      <c r="B5762" t="s">
        <v>9406</v>
      </c>
      <c r="C5762" t="s">
        <v>4208</v>
      </c>
      <c r="D5762" t="s">
        <v>3828</v>
      </c>
      <c r="E5762" t="s">
        <v>219</v>
      </c>
      <c r="F5762" t="b">
        <v>0</v>
      </c>
      <c r="G5762" t="s">
        <v>1247</v>
      </c>
      <c r="H5762" s="4">
        <v>45728.738020833327</v>
      </c>
      <c r="I5762" t="b">
        <v>0</v>
      </c>
      <c r="J5762" t="b">
        <v>0</v>
      </c>
      <c r="K5762" t="s">
        <v>1247</v>
      </c>
      <c r="L5762" t="s">
        <v>36</v>
      </c>
      <c r="N5762">
        <v>32.5</v>
      </c>
      <c r="O5762" t="s">
        <v>9407</v>
      </c>
    </row>
    <row r="5763" spans="1:16" x14ac:dyDescent="0.55000000000000004">
      <c r="A5763" t="s">
        <v>2</v>
      </c>
      <c r="B5763" t="s">
        <v>3818</v>
      </c>
      <c r="C5763" t="s">
        <v>33</v>
      </c>
      <c r="D5763" t="s">
        <v>4035</v>
      </c>
      <c r="E5763" t="s">
        <v>20</v>
      </c>
      <c r="F5763" t="b">
        <v>0</v>
      </c>
      <c r="G5763" t="s">
        <v>27</v>
      </c>
      <c r="H5763" s="4">
        <v>45728.751516203702</v>
      </c>
      <c r="I5763" t="b">
        <v>0</v>
      </c>
      <c r="J5763" t="b">
        <v>0</v>
      </c>
      <c r="K5763" t="s">
        <v>24</v>
      </c>
      <c r="L5763" t="s">
        <v>22</v>
      </c>
      <c r="M5763">
        <v>184799.5</v>
      </c>
      <c r="O5763" t="s">
        <v>9458</v>
      </c>
      <c r="P5763" t="s">
        <v>9459</v>
      </c>
    </row>
    <row r="5764" spans="1:16" x14ac:dyDescent="0.55000000000000004">
      <c r="A5764" t="s">
        <v>2</v>
      </c>
      <c r="B5764" t="s">
        <v>9408</v>
      </c>
      <c r="C5764" t="s">
        <v>122</v>
      </c>
      <c r="D5764" t="s">
        <v>3600</v>
      </c>
      <c r="E5764" t="s">
        <v>20</v>
      </c>
      <c r="F5764" t="b">
        <v>0</v>
      </c>
      <c r="G5764" t="s">
        <v>27</v>
      </c>
      <c r="H5764" s="4">
        <v>45728.752106481479</v>
      </c>
      <c r="I5764" t="b">
        <v>1</v>
      </c>
      <c r="J5764" t="b">
        <v>0</v>
      </c>
      <c r="K5764" t="s">
        <v>24</v>
      </c>
      <c r="L5764" t="s">
        <v>22</v>
      </c>
      <c r="M5764">
        <v>95000</v>
      </c>
      <c r="O5764" t="s">
        <v>9409</v>
      </c>
      <c r="P5764" t="s">
        <v>48</v>
      </c>
    </row>
    <row r="5765" spans="1:16" x14ac:dyDescent="0.55000000000000004">
      <c r="A5765" t="s">
        <v>2</v>
      </c>
      <c r="B5765" t="s">
        <v>8530</v>
      </c>
      <c r="C5765" t="s">
        <v>26</v>
      </c>
      <c r="D5765" t="s">
        <v>3957</v>
      </c>
      <c r="E5765" t="s">
        <v>20</v>
      </c>
      <c r="F5765" t="b">
        <v>0</v>
      </c>
      <c r="G5765" t="s">
        <v>23</v>
      </c>
      <c r="H5765" s="4">
        <v>45728.768310185187</v>
      </c>
      <c r="I5765" t="b">
        <v>0</v>
      </c>
      <c r="J5765" t="b">
        <v>1</v>
      </c>
      <c r="K5765" t="s">
        <v>24</v>
      </c>
      <c r="L5765" t="s">
        <v>36</v>
      </c>
      <c r="N5765">
        <v>61.159996032714837</v>
      </c>
      <c r="O5765" t="s">
        <v>8531</v>
      </c>
      <c r="P5765" t="s">
        <v>8532</v>
      </c>
    </row>
    <row r="5766" spans="1:16" x14ac:dyDescent="0.55000000000000004">
      <c r="A5766" t="s">
        <v>0</v>
      </c>
      <c r="B5766" t="s">
        <v>9410</v>
      </c>
      <c r="C5766" t="s">
        <v>329</v>
      </c>
      <c r="D5766" t="s">
        <v>3973</v>
      </c>
      <c r="E5766" t="s">
        <v>51</v>
      </c>
      <c r="F5766" t="b">
        <v>0</v>
      </c>
      <c r="G5766" t="s">
        <v>27</v>
      </c>
      <c r="H5766" s="4">
        <v>45728.791932870372</v>
      </c>
      <c r="I5766" t="b">
        <v>0</v>
      </c>
      <c r="J5766" t="b">
        <v>0</v>
      </c>
      <c r="K5766" t="s">
        <v>24</v>
      </c>
      <c r="L5766" t="s">
        <v>36</v>
      </c>
      <c r="N5766">
        <v>80</v>
      </c>
      <c r="O5766" t="s">
        <v>9411</v>
      </c>
    </row>
    <row r="5767" spans="1:16" x14ac:dyDescent="0.55000000000000004">
      <c r="A5767" t="s">
        <v>0</v>
      </c>
      <c r="B5767" t="s">
        <v>1246</v>
      </c>
      <c r="C5767" t="s">
        <v>768</v>
      </c>
      <c r="D5767" t="s">
        <v>4084</v>
      </c>
      <c r="F5767" t="b">
        <v>0</v>
      </c>
      <c r="G5767" t="s">
        <v>27</v>
      </c>
      <c r="H5767" s="4">
        <v>45728.792013888888</v>
      </c>
      <c r="I5767" t="b">
        <v>0</v>
      </c>
      <c r="J5767" t="b">
        <v>0</v>
      </c>
      <c r="K5767" t="s">
        <v>24</v>
      </c>
      <c r="L5767" t="s">
        <v>22</v>
      </c>
      <c r="M5767">
        <v>93176</v>
      </c>
      <c r="O5767" t="s">
        <v>9412</v>
      </c>
    </row>
    <row r="5768" spans="1:16" x14ac:dyDescent="0.55000000000000004">
      <c r="A5768" t="s">
        <v>2</v>
      </c>
      <c r="B5768" t="s">
        <v>9413</v>
      </c>
      <c r="C5768" t="s">
        <v>1025</v>
      </c>
      <c r="D5768" t="s">
        <v>3600</v>
      </c>
      <c r="E5768" t="s">
        <v>51</v>
      </c>
      <c r="F5768" t="b">
        <v>0</v>
      </c>
      <c r="G5768" t="s">
        <v>35</v>
      </c>
      <c r="H5768" s="4">
        <v>45728.793356481481</v>
      </c>
      <c r="I5768" t="b">
        <v>1</v>
      </c>
      <c r="J5768" t="b">
        <v>0</v>
      </c>
      <c r="K5768" t="s">
        <v>24</v>
      </c>
      <c r="L5768" t="s">
        <v>36</v>
      </c>
      <c r="N5768">
        <v>65</v>
      </c>
      <c r="O5768" t="s">
        <v>9414</v>
      </c>
      <c r="P5768" t="s">
        <v>2177</v>
      </c>
    </row>
    <row r="5769" spans="1:16" x14ac:dyDescent="0.55000000000000004">
      <c r="A5769" t="s">
        <v>0</v>
      </c>
      <c r="B5769" t="s">
        <v>8056</v>
      </c>
      <c r="C5769" t="s">
        <v>696</v>
      </c>
      <c r="D5769" t="s">
        <v>3973</v>
      </c>
      <c r="E5769" t="s">
        <v>51</v>
      </c>
      <c r="F5769" t="b">
        <v>0</v>
      </c>
      <c r="G5769" t="s">
        <v>30</v>
      </c>
      <c r="H5769" s="4">
        <v>45728.793506944443</v>
      </c>
      <c r="I5769" t="b">
        <v>0</v>
      </c>
      <c r="J5769" t="b">
        <v>0</v>
      </c>
      <c r="K5769" t="s">
        <v>24</v>
      </c>
      <c r="L5769" t="s">
        <v>36</v>
      </c>
      <c r="N5769">
        <v>47.5</v>
      </c>
      <c r="O5769" t="s">
        <v>1137</v>
      </c>
      <c r="P5769" t="s">
        <v>709</v>
      </c>
    </row>
    <row r="5770" spans="1:16" x14ac:dyDescent="0.55000000000000004">
      <c r="A5770" t="s">
        <v>2</v>
      </c>
      <c r="B5770" t="s">
        <v>9415</v>
      </c>
      <c r="C5770" t="s">
        <v>9416</v>
      </c>
      <c r="D5770" t="s">
        <v>3973</v>
      </c>
      <c r="E5770" t="s">
        <v>20</v>
      </c>
      <c r="F5770" t="b">
        <v>0</v>
      </c>
      <c r="G5770" t="s">
        <v>27</v>
      </c>
      <c r="H5770" s="4">
        <v>45728.793703703697</v>
      </c>
      <c r="I5770" t="b">
        <v>0</v>
      </c>
      <c r="J5770" t="b">
        <v>1</v>
      </c>
      <c r="K5770" t="s">
        <v>24</v>
      </c>
      <c r="L5770" t="s">
        <v>22</v>
      </c>
      <c r="M5770">
        <v>119000</v>
      </c>
      <c r="O5770" t="s">
        <v>734</v>
      </c>
      <c r="P5770" t="s">
        <v>9417</v>
      </c>
    </row>
    <row r="5771" spans="1:16" x14ac:dyDescent="0.55000000000000004">
      <c r="A5771" t="s">
        <v>40</v>
      </c>
      <c r="B5771" t="s">
        <v>9463</v>
      </c>
      <c r="C5771" t="s">
        <v>3515</v>
      </c>
      <c r="D5771" t="s">
        <v>2208</v>
      </c>
      <c r="E5771" t="s">
        <v>20</v>
      </c>
      <c r="F5771" t="b">
        <v>0</v>
      </c>
      <c r="G5771" t="s">
        <v>27</v>
      </c>
      <c r="H5771" s="4">
        <v>45728.793726851851</v>
      </c>
      <c r="I5771" t="b">
        <v>0</v>
      </c>
      <c r="J5771" t="b">
        <v>1</v>
      </c>
      <c r="K5771" t="s">
        <v>24</v>
      </c>
      <c r="L5771" t="s">
        <v>22</v>
      </c>
      <c r="M5771">
        <v>125525</v>
      </c>
      <c r="O5771" t="s">
        <v>9464</v>
      </c>
      <c r="P5771" t="s">
        <v>9465</v>
      </c>
    </row>
    <row r="5772" spans="1:16" x14ac:dyDescent="0.55000000000000004">
      <c r="A5772" t="s">
        <v>89</v>
      </c>
      <c r="B5772" t="s">
        <v>6660</v>
      </c>
      <c r="C5772" t="s">
        <v>44</v>
      </c>
      <c r="D5772" t="s">
        <v>3973</v>
      </c>
      <c r="E5772" t="s">
        <v>20</v>
      </c>
      <c r="F5772" t="b">
        <v>0</v>
      </c>
      <c r="G5772" t="s">
        <v>27</v>
      </c>
      <c r="H5772" s="4">
        <v>45728.795057870368</v>
      </c>
      <c r="I5772" t="b">
        <v>1</v>
      </c>
      <c r="J5772" t="b">
        <v>1</v>
      </c>
      <c r="K5772" t="s">
        <v>24</v>
      </c>
      <c r="L5772" t="s">
        <v>22</v>
      </c>
      <c r="M5772">
        <v>185000</v>
      </c>
      <c r="O5772" t="s">
        <v>2815</v>
      </c>
      <c r="P5772" t="s">
        <v>6661</v>
      </c>
    </row>
    <row r="5773" spans="1:16" x14ac:dyDescent="0.55000000000000004">
      <c r="A5773" t="s">
        <v>0</v>
      </c>
      <c r="B5773" t="s">
        <v>9418</v>
      </c>
      <c r="C5773" t="s">
        <v>316</v>
      </c>
      <c r="D5773" t="s">
        <v>3957</v>
      </c>
      <c r="E5773" t="s">
        <v>20</v>
      </c>
      <c r="F5773" t="b">
        <v>0</v>
      </c>
      <c r="G5773" t="s">
        <v>35</v>
      </c>
      <c r="H5773" s="4">
        <v>45728.833819444437</v>
      </c>
      <c r="I5773" t="b">
        <v>0</v>
      </c>
      <c r="J5773" t="b">
        <v>1</v>
      </c>
      <c r="K5773" t="s">
        <v>24</v>
      </c>
      <c r="L5773" t="s">
        <v>36</v>
      </c>
      <c r="N5773">
        <v>16.510000228881839</v>
      </c>
      <c r="O5773" t="s">
        <v>759</v>
      </c>
      <c r="P5773" t="s">
        <v>9419</v>
      </c>
    </row>
    <row r="5774" spans="1:16" x14ac:dyDescent="0.55000000000000004">
      <c r="A5774" t="s">
        <v>0</v>
      </c>
      <c r="B5774" t="s">
        <v>9175</v>
      </c>
      <c r="C5774" t="s">
        <v>292</v>
      </c>
      <c r="D5774" t="s">
        <v>3957</v>
      </c>
      <c r="E5774" t="s">
        <v>20</v>
      </c>
      <c r="F5774" t="b">
        <v>0</v>
      </c>
      <c r="G5774" t="s">
        <v>30</v>
      </c>
      <c r="H5774" s="4">
        <v>45728.834236111114</v>
      </c>
      <c r="I5774" t="b">
        <v>0</v>
      </c>
      <c r="J5774" t="b">
        <v>1</v>
      </c>
      <c r="K5774" t="s">
        <v>24</v>
      </c>
      <c r="L5774" t="s">
        <v>36</v>
      </c>
      <c r="N5774">
        <v>22.694999694824219</v>
      </c>
      <c r="O5774" t="s">
        <v>9176</v>
      </c>
      <c r="P5774" t="s">
        <v>1303</v>
      </c>
    </row>
    <row r="5775" spans="1:16" x14ac:dyDescent="0.55000000000000004">
      <c r="A5775" t="s">
        <v>139</v>
      </c>
      <c r="B5775" t="s">
        <v>1634</v>
      </c>
      <c r="C5775" t="s">
        <v>945</v>
      </c>
      <c r="D5775" t="s">
        <v>3973</v>
      </c>
      <c r="E5775" t="s">
        <v>20</v>
      </c>
      <c r="F5775" t="b">
        <v>0</v>
      </c>
      <c r="G5775" t="s">
        <v>30</v>
      </c>
      <c r="H5775" s="4">
        <v>45728.83425925926</v>
      </c>
      <c r="I5775" t="b">
        <v>0</v>
      </c>
      <c r="J5775" t="b">
        <v>0</v>
      </c>
      <c r="K5775" t="s">
        <v>24</v>
      </c>
      <c r="L5775" t="s">
        <v>22</v>
      </c>
      <c r="M5775">
        <v>67884</v>
      </c>
      <c r="O5775" t="s">
        <v>3090</v>
      </c>
    </row>
    <row r="5776" spans="1:16" x14ac:dyDescent="0.55000000000000004">
      <c r="A5776" t="s">
        <v>2</v>
      </c>
      <c r="B5776" t="s">
        <v>2617</v>
      </c>
      <c r="C5776" t="s">
        <v>151</v>
      </c>
      <c r="D5776" t="s">
        <v>3973</v>
      </c>
      <c r="E5776" t="s">
        <v>20</v>
      </c>
      <c r="F5776" t="b">
        <v>0</v>
      </c>
      <c r="G5776" t="s">
        <v>30</v>
      </c>
      <c r="H5776" s="4">
        <v>45728.835636574076</v>
      </c>
      <c r="I5776" t="b">
        <v>0</v>
      </c>
      <c r="J5776" t="b">
        <v>1</v>
      </c>
      <c r="K5776" t="s">
        <v>24</v>
      </c>
      <c r="L5776" t="s">
        <v>22</v>
      </c>
      <c r="M5776">
        <v>130500</v>
      </c>
      <c r="O5776" t="s">
        <v>9420</v>
      </c>
      <c r="P5776" t="s">
        <v>9421</v>
      </c>
    </row>
    <row r="5777" spans="1:16" x14ac:dyDescent="0.55000000000000004">
      <c r="A5777" t="s">
        <v>2</v>
      </c>
      <c r="B5777" t="s">
        <v>2076</v>
      </c>
      <c r="C5777" t="s">
        <v>236</v>
      </c>
      <c r="D5777" t="s">
        <v>3957</v>
      </c>
      <c r="E5777" t="s">
        <v>34</v>
      </c>
      <c r="F5777" t="b">
        <v>0</v>
      </c>
      <c r="G5777" t="s">
        <v>41</v>
      </c>
      <c r="H5777" s="4">
        <v>45728.835763888892</v>
      </c>
      <c r="I5777" t="b">
        <v>1</v>
      </c>
      <c r="J5777" t="b">
        <v>1</v>
      </c>
      <c r="K5777" t="s">
        <v>24</v>
      </c>
      <c r="L5777" t="s">
        <v>36</v>
      </c>
      <c r="N5777">
        <v>56.475002288818359</v>
      </c>
      <c r="O5777" t="s">
        <v>186</v>
      </c>
      <c r="P5777" t="s">
        <v>4098</v>
      </c>
    </row>
    <row r="5778" spans="1:16" x14ac:dyDescent="0.55000000000000004">
      <c r="A5778" t="s">
        <v>2</v>
      </c>
      <c r="B5778" t="s">
        <v>9422</v>
      </c>
      <c r="C5778" t="s">
        <v>823</v>
      </c>
      <c r="D5778" t="s">
        <v>3828</v>
      </c>
      <c r="E5778" t="s">
        <v>20</v>
      </c>
      <c r="F5778" t="b">
        <v>0</v>
      </c>
      <c r="G5778" t="s">
        <v>52</v>
      </c>
      <c r="H5778" s="4">
        <v>45728.838194444441</v>
      </c>
      <c r="I5778" t="b">
        <v>0</v>
      </c>
      <c r="J5778" t="b">
        <v>1</v>
      </c>
      <c r="K5778" t="s">
        <v>24</v>
      </c>
      <c r="L5778" t="s">
        <v>22</v>
      </c>
      <c r="M5778">
        <v>98883</v>
      </c>
      <c r="O5778" t="s">
        <v>9423</v>
      </c>
      <c r="P5778" t="s">
        <v>9424</v>
      </c>
    </row>
    <row r="5779" spans="1:16" x14ac:dyDescent="0.55000000000000004">
      <c r="A5779" t="s">
        <v>25</v>
      </c>
      <c r="B5779" t="s">
        <v>9425</v>
      </c>
      <c r="C5779" t="s">
        <v>203</v>
      </c>
      <c r="D5779" t="s">
        <v>3828</v>
      </c>
      <c r="E5779" t="s">
        <v>20</v>
      </c>
      <c r="F5779" t="b">
        <v>0</v>
      </c>
      <c r="G5779" t="s">
        <v>23</v>
      </c>
      <c r="H5779" s="4">
        <v>45728.863483796304</v>
      </c>
      <c r="I5779" t="b">
        <v>1</v>
      </c>
      <c r="J5779" t="b">
        <v>1</v>
      </c>
      <c r="K5779" t="s">
        <v>24</v>
      </c>
      <c r="L5779" t="s">
        <v>22</v>
      </c>
      <c r="M5779">
        <v>108750</v>
      </c>
      <c r="O5779" t="s">
        <v>935</v>
      </c>
      <c r="P5779" t="s">
        <v>1813</v>
      </c>
    </row>
    <row r="5780" spans="1:16" x14ac:dyDescent="0.55000000000000004">
      <c r="A5780" t="s">
        <v>0</v>
      </c>
      <c r="B5780" t="s">
        <v>5400</v>
      </c>
      <c r="C5780" t="s">
        <v>306</v>
      </c>
      <c r="D5780" t="s">
        <v>3973</v>
      </c>
      <c r="E5780" t="s">
        <v>20</v>
      </c>
      <c r="F5780" t="b">
        <v>0</v>
      </c>
      <c r="G5780" t="s">
        <v>27</v>
      </c>
      <c r="H5780" s="4">
        <v>45728.875219907408</v>
      </c>
      <c r="I5780" t="b">
        <v>0</v>
      </c>
      <c r="J5780" t="b">
        <v>0</v>
      </c>
      <c r="K5780" t="s">
        <v>24</v>
      </c>
      <c r="L5780" t="s">
        <v>22</v>
      </c>
      <c r="M5780">
        <v>66000</v>
      </c>
      <c r="O5780" t="s">
        <v>5401</v>
      </c>
    </row>
    <row r="5781" spans="1:16" x14ac:dyDescent="0.55000000000000004">
      <c r="A5781" t="s">
        <v>0</v>
      </c>
      <c r="B5781" t="s">
        <v>0</v>
      </c>
      <c r="C5781" t="s">
        <v>916</v>
      </c>
      <c r="D5781" t="s">
        <v>3973</v>
      </c>
      <c r="E5781" t="s">
        <v>20</v>
      </c>
      <c r="F5781" t="b">
        <v>0</v>
      </c>
      <c r="G5781" t="s">
        <v>27</v>
      </c>
      <c r="H5781" s="4">
        <v>45728.876296296286</v>
      </c>
      <c r="I5781" t="b">
        <v>1</v>
      </c>
      <c r="J5781" t="b">
        <v>0</v>
      </c>
      <c r="K5781" t="s">
        <v>24</v>
      </c>
      <c r="L5781" t="s">
        <v>22</v>
      </c>
      <c r="M5781">
        <v>82500</v>
      </c>
      <c r="O5781" t="s">
        <v>1899</v>
      </c>
      <c r="P5781" t="s">
        <v>338</v>
      </c>
    </row>
    <row r="5782" spans="1:16" x14ac:dyDescent="0.55000000000000004">
      <c r="A5782" t="s">
        <v>0</v>
      </c>
      <c r="B5782" t="s">
        <v>9426</v>
      </c>
      <c r="C5782" t="s">
        <v>213</v>
      </c>
      <c r="D5782" t="s">
        <v>3828</v>
      </c>
      <c r="E5782" t="s">
        <v>20</v>
      </c>
      <c r="F5782" t="b">
        <v>0</v>
      </c>
      <c r="G5782" t="s">
        <v>41</v>
      </c>
      <c r="H5782" s="4">
        <v>45728.876331018517</v>
      </c>
      <c r="I5782" t="b">
        <v>0</v>
      </c>
      <c r="J5782" t="b">
        <v>1</v>
      </c>
      <c r="K5782" t="s">
        <v>24</v>
      </c>
      <c r="L5782" t="s">
        <v>36</v>
      </c>
      <c r="N5782">
        <v>23</v>
      </c>
      <c r="O5782" t="s">
        <v>9427</v>
      </c>
      <c r="P5782" t="s">
        <v>9428</v>
      </c>
    </row>
    <row r="5783" spans="1:16" x14ac:dyDescent="0.55000000000000004">
      <c r="A5783" t="s">
        <v>89</v>
      </c>
      <c r="B5783" t="s">
        <v>9429</v>
      </c>
      <c r="C5783" t="s">
        <v>2172</v>
      </c>
      <c r="D5783" t="s">
        <v>3600</v>
      </c>
      <c r="E5783" t="s">
        <v>20</v>
      </c>
      <c r="F5783" t="b">
        <v>0</v>
      </c>
      <c r="G5783" t="s">
        <v>52</v>
      </c>
      <c r="H5783" s="4">
        <v>45728.877812500003</v>
      </c>
      <c r="I5783" t="b">
        <v>0</v>
      </c>
      <c r="J5783" t="b">
        <v>1</v>
      </c>
      <c r="K5783" t="s">
        <v>24</v>
      </c>
      <c r="L5783" t="s">
        <v>22</v>
      </c>
      <c r="M5783">
        <v>255630</v>
      </c>
      <c r="O5783" t="s">
        <v>773</v>
      </c>
    </row>
    <row r="5784" spans="1:16" x14ac:dyDescent="0.55000000000000004">
      <c r="A5784" t="s">
        <v>0</v>
      </c>
      <c r="B5784" t="s">
        <v>1934</v>
      </c>
      <c r="C5784" t="s">
        <v>1247</v>
      </c>
      <c r="D5784" t="s">
        <v>3828</v>
      </c>
      <c r="E5784" t="s">
        <v>20</v>
      </c>
      <c r="F5784" t="b">
        <v>0</v>
      </c>
      <c r="G5784" t="s">
        <v>1247</v>
      </c>
      <c r="H5784" s="4">
        <v>45728.905011574083</v>
      </c>
      <c r="I5784" t="b">
        <v>0</v>
      </c>
      <c r="J5784" t="b">
        <v>0</v>
      </c>
      <c r="K5784" t="s">
        <v>1247</v>
      </c>
      <c r="L5784" t="s">
        <v>22</v>
      </c>
      <c r="M5784">
        <v>38500</v>
      </c>
      <c r="O5784" t="s">
        <v>5660</v>
      </c>
      <c r="P5784" t="s">
        <v>5661</v>
      </c>
    </row>
    <row r="5785" spans="1:16" x14ac:dyDescent="0.55000000000000004">
      <c r="A5785" t="s">
        <v>89</v>
      </c>
      <c r="B5785" t="s">
        <v>2377</v>
      </c>
      <c r="C5785" t="s">
        <v>623</v>
      </c>
      <c r="D5785" t="s">
        <v>3973</v>
      </c>
      <c r="E5785" t="s">
        <v>51</v>
      </c>
      <c r="F5785" t="b">
        <v>0</v>
      </c>
      <c r="G5785" t="s">
        <v>27</v>
      </c>
      <c r="H5785" s="4">
        <v>45728.916979166657</v>
      </c>
      <c r="I5785" t="b">
        <v>0</v>
      </c>
      <c r="J5785" t="b">
        <v>1</v>
      </c>
      <c r="K5785" t="s">
        <v>24</v>
      </c>
      <c r="L5785" t="s">
        <v>36</v>
      </c>
      <c r="N5785">
        <v>65</v>
      </c>
      <c r="O5785" t="s">
        <v>483</v>
      </c>
      <c r="P5785" t="s">
        <v>9069</v>
      </c>
    </row>
    <row r="5786" spans="1:16" x14ac:dyDescent="0.55000000000000004">
      <c r="A5786" t="s">
        <v>0</v>
      </c>
      <c r="B5786" t="s">
        <v>8621</v>
      </c>
      <c r="C5786" t="s">
        <v>179</v>
      </c>
      <c r="D5786" t="s">
        <v>3973</v>
      </c>
      <c r="E5786" t="s">
        <v>20</v>
      </c>
      <c r="F5786" t="b">
        <v>0</v>
      </c>
      <c r="G5786" t="s">
        <v>27</v>
      </c>
      <c r="H5786" s="4">
        <v>45728.916979166657</v>
      </c>
      <c r="I5786" t="b">
        <v>0</v>
      </c>
      <c r="J5786" t="b">
        <v>1</v>
      </c>
      <c r="K5786" t="s">
        <v>24</v>
      </c>
      <c r="L5786" t="s">
        <v>22</v>
      </c>
      <c r="M5786">
        <v>62355.453125</v>
      </c>
      <c r="O5786" t="s">
        <v>8622</v>
      </c>
      <c r="P5786" t="s">
        <v>1732</v>
      </c>
    </row>
    <row r="5787" spans="1:16" x14ac:dyDescent="0.55000000000000004">
      <c r="A5787" t="s">
        <v>2</v>
      </c>
      <c r="B5787" t="s">
        <v>9430</v>
      </c>
      <c r="C5787" t="s">
        <v>145</v>
      </c>
      <c r="D5787" t="s">
        <v>3828</v>
      </c>
      <c r="E5787" t="s">
        <v>20</v>
      </c>
      <c r="F5787" t="b">
        <v>0</v>
      </c>
      <c r="G5787" t="s">
        <v>27</v>
      </c>
      <c r="H5787" s="4">
        <v>45728.917870370373</v>
      </c>
      <c r="I5787" t="b">
        <v>0</v>
      </c>
      <c r="J5787" t="b">
        <v>1</v>
      </c>
      <c r="K5787" t="s">
        <v>24</v>
      </c>
      <c r="L5787" t="s">
        <v>22</v>
      </c>
      <c r="M5787">
        <v>204500</v>
      </c>
      <c r="O5787" t="s">
        <v>9431</v>
      </c>
      <c r="P5787" t="s">
        <v>9432</v>
      </c>
    </row>
    <row r="5788" spans="1:16" x14ac:dyDescent="0.55000000000000004">
      <c r="A5788" t="s">
        <v>1</v>
      </c>
      <c r="B5788" t="s">
        <v>9433</v>
      </c>
      <c r="C5788" t="s">
        <v>192</v>
      </c>
      <c r="D5788" t="s">
        <v>2208</v>
      </c>
      <c r="E5788" t="s">
        <v>20</v>
      </c>
      <c r="F5788" t="b">
        <v>0</v>
      </c>
      <c r="G5788" t="s">
        <v>23</v>
      </c>
      <c r="H5788" s="4">
        <v>45728.930821759262</v>
      </c>
      <c r="I5788" t="b">
        <v>0</v>
      </c>
      <c r="J5788" t="b">
        <v>1</v>
      </c>
      <c r="K5788" t="s">
        <v>24</v>
      </c>
      <c r="L5788" t="s">
        <v>36</v>
      </c>
      <c r="N5788">
        <v>40.81500244140625</v>
      </c>
      <c r="O5788" t="s">
        <v>9434</v>
      </c>
      <c r="P5788" t="s">
        <v>9435</v>
      </c>
    </row>
    <row r="5789" spans="1:16" x14ac:dyDescent="0.55000000000000004">
      <c r="A5789" t="s">
        <v>89</v>
      </c>
      <c r="B5789" t="s">
        <v>5118</v>
      </c>
      <c r="C5789" t="s">
        <v>367</v>
      </c>
      <c r="D5789" t="s">
        <v>3973</v>
      </c>
      <c r="E5789" t="s">
        <v>20</v>
      </c>
      <c r="F5789" t="b">
        <v>0</v>
      </c>
      <c r="G5789" t="s">
        <v>27</v>
      </c>
      <c r="H5789" s="4">
        <v>45728.958541666667</v>
      </c>
      <c r="I5789" t="b">
        <v>0</v>
      </c>
      <c r="J5789" t="b">
        <v>1</v>
      </c>
      <c r="K5789" t="s">
        <v>24</v>
      </c>
      <c r="L5789" t="s">
        <v>22</v>
      </c>
      <c r="M5789">
        <v>160000</v>
      </c>
      <c r="O5789" t="s">
        <v>368</v>
      </c>
      <c r="P5789" t="s">
        <v>5119</v>
      </c>
    </row>
    <row r="5790" spans="1:16" x14ac:dyDescent="0.55000000000000004">
      <c r="A5790" t="s">
        <v>0</v>
      </c>
      <c r="B5790" t="s">
        <v>1174</v>
      </c>
      <c r="C5790" t="s">
        <v>9436</v>
      </c>
      <c r="D5790" t="s">
        <v>3957</v>
      </c>
      <c r="E5790" t="s">
        <v>34</v>
      </c>
      <c r="F5790" t="b">
        <v>0</v>
      </c>
      <c r="G5790" t="s">
        <v>35</v>
      </c>
      <c r="H5790" s="4">
        <v>45728.958761574067</v>
      </c>
      <c r="I5790" t="b">
        <v>0</v>
      </c>
      <c r="J5790" t="b">
        <v>0</v>
      </c>
      <c r="K5790" t="s">
        <v>24</v>
      </c>
      <c r="L5790" t="s">
        <v>36</v>
      </c>
      <c r="N5790">
        <v>16.510000228881839</v>
      </c>
      <c r="O5790" t="s">
        <v>9437</v>
      </c>
      <c r="P5790" t="s">
        <v>9438</v>
      </c>
    </row>
    <row r="5791" spans="1:16" x14ac:dyDescent="0.55000000000000004">
      <c r="A5791" t="s">
        <v>2</v>
      </c>
      <c r="B5791" t="s">
        <v>369</v>
      </c>
      <c r="C5791" t="s">
        <v>8874</v>
      </c>
      <c r="D5791" t="s">
        <v>3973</v>
      </c>
      <c r="E5791" t="s">
        <v>631</v>
      </c>
      <c r="F5791" t="b">
        <v>0</v>
      </c>
      <c r="G5791" t="s">
        <v>41</v>
      </c>
      <c r="H5791" s="4">
        <v>45728.971516203703</v>
      </c>
      <c r="I5791" t="b">
        <v>0</v>
      </c>
      <c r="J5791" t="b">
        <v>0</v>
      </c>
      <c r="K5791" t="s">
        <v>24</v>
      </c>
      <c r="L5791" t="s">
        <v>22</v>
      </c>
      <c r="M5791">
        <v>87000</v>
      </c>
      <c r="O5791" t="s">
        <v>91</v>
      </c>
      <c r="P5791" t="s">
        <v>9439</v>
      </c>
    </row>
    <row r="5792" spans="1:16" x14ac:dyDescent="0.55000000000000004">
      <c r="A5792" t="s">
        <v>40</v>
      </c>
      <c r="B5792" t="s">
        <v>1786</v>
      </c>
      <c r="C5792" t="s">
        <v>5427</v>
      </c>
      <c r="D5792" t="s">
        <v>4014</v>
      </c>
      <c r="E5792" t="s">
        <v>20</v>
      </c>
      <c r="F5792" t="b">
        <v>0</v>
      </c>
      <c r="G5792" t="s">
        <v>27</v>
      </c>
      <c r="H5792" s="4">
        <v>45728.997129629628</v>
      </c>
      <c r="I5792" t="b">
        <v>0</v>
      </c>
      <c r="J5792" t="b">
        <v>1</v>
      </c>
      <c r="K5792" t="s">
        <v>24</v>
      </c>
      <c r="L5792" t="s">
        <v>22</v>
      </c>
      <c r="M5792">
        <v>253000</v>
      </c>
      <c r="O5792" t="s">
        <v>59</v>
      </c>
      <c r="P5792" t="s">
        <v>137</v>
      </c>
    </row>
    <row r="5793" spans="1:16" x14ac:dyDescent="0.55000000000000004">
      <c r="A5793" t="s">
        <v>0</v>
      </c>
      <c r="B5793" t="s">
        <v>257</v>
      </c>
      <c r="C5793" t="s">
        <v>468</v>
      </c>
      <c r="D5793" t="s">
        <v>3973</v>
      </c>
      <c r="E5793" t="s">
        <v>20</v>
      </c>
      <c r="F5793" t="b">
        <v>0</v>
      </c>
      <c r="G5793" t="s">
        <v>27</v>
      </c>
      <c r="H5793" s="4">
        <v>45729.000231481477</v>
      </c>
      <c r="I5793" t="b">
        <v>0</v>
      </c>
      <c r="J5793" t="b">
        <v>1</v>
      </c>
      <c r="K5793" t="s">
        <v>24</v>
      </c>
      <c r="L5793" t="s">
        <v>22</v>
      </c>
      <c r="M5793">
        <v>125000</v>
      </c>
      <c r="O5793" t="s">
        <v>5482</v>
      </c>
      <c r="P5793" t="s">
        <v>9339</v>
      </c>
    </row>
    <row r="5794" spans="1:16" x14ac:dyDescent="0.55000000000000004">
      <c r="A5794" t="s">
        <v>89</v>
      </c>
      <c r="B5794" t="s">
        <v>5532</v>
      </c>
      <c r="C5794" t="s">
        <v>3196</v>
      </c>
      <c r="D5794" t="s">
        <v>3973</v>
      </c>
      <c r="E5794" t="s">
        <v>51</v>
      </c>
      <c r="F5794" t="b">
        <v>0</v>
      </c>
      <c r="G5794" t="s">
        <v>41</v>
      </c>
      <c r="H5794" s="4">
        <v>45729.000462962962</v>
      </c>
      <c r="I5794" t="b">
        <v>1</v>
      </c>
      <c r="J5794" t="b">
        <v>0</v>
      </c>
      <c r="K5794" t="s">
        <v>24</v>
      </c>
      <c r="L5794" t="s">
        <v>36</v>
      </c>
      <c r="N5794">
        <v>47.5</v>
      </c>
      <c r="O5794" t="s">
        <v>806</v>
      </c>
      <c r="P5794" t="s">
        <v>5533</v>
      </c>
    </row>
    <row r="5795" spans="1:16" x14ac:dyDescent="0.55000000000000004">
      <c r="A5795" t="s">
        <v>2</v>
      </c>
      <c r="B5795" t="s">
        <v>1167</v>
      </c>
      <c r="C5795" t="s">
        <v>29</v>
      </c>
      <c r="D5795" t="s">
        <v>5535</v>
      </c>
      <c r="E5795" t="s">
        <v>20</v>
      </c>
      <c r="F5795" t="b">
        <v>0</v>
      </c>
      <c r="G5795" t="s">
        <v>27</v>
      </c>
      <c r="H5795" s="4">
        <v>45729.001157407409</v>
      </c>
      <c r="I5795" t="b">
        <v>1</v>
      </c>
      <c r="J5795" t="b">
        <v>1</v>
      </c>
      <c r="K5795" t="s">
        <v>24</v>
      </c>
      <c r="L5795" t="s">
        <v>22</v>
      </c>
      <c r="M5795">
        <v>88582</v>
      </c>
      <c r="O5795" t="s">
        <v>77</v>
      </c>
      <c r="P5795" t="s">
        <v>9340</v>
      </c>
    </row>
    <row r="5796" spans="1:16" x14ac:dyDescent="0.55000000000000004">
      <c r="A5796" t="s">
        <v>2</v>
      </c>
      <c r="B5796" t="s">
        <v>2</v>
      </c>
      <c r="C5796" t="s">
        <v>9440</v>
      </c>
      <c r="D5796" t="s">
        <v>3973</v>
      </c>
      <c r="E5796" t="s">
        <v>20</v>
      </c>
      <c r="F5796" t="b">
        <v>0</v>
      </c>
      <c r="G5796" t="s">
        <v>27</v>
      </c>
      <c r="H5796" s="4">
        <v>45729.001620370371</v>
      </c>
      <c r="I5796" t="b">
        <v>0</v>
      </c>
      <c r="J5796" t="b">
        <v>1</v>
      </c>
      <c r="K5796" t="s">
        <v>24</v>
      </c>
      <c r="L5796" t="s">
        <v>22</v>
      </c>
      <c r="M5796">
        <v>90000</v>
      </c>
      <c r="O5796" t="s">
        <v>4344</v>
      </c>
      <c r="P5796" t="s">
        <v>9441</v>
      </c>
    </row>
    <row r="5797" spans="1:16" x14ac:dyDescent="0.55000000000000004">
      <c r="A5797" t="s">
        <v>2</v>
      </c>
      <c r="B5797" t="s">
        <v>6905</v>
      </c>
      <c r="C5797" t="s">
        <v>151</v>
      </c>
      <c r="D5797" t="s">
        <v>4014</v>
      </c>
      <c r="E5797" t="s">
        <v>20</v>
      </c>
      <c r="F5797" t="b">
        <v>0</v>
      </c>
      <c r="G5797" t="s">
        <v>35</v>
      </c>
      <c r="H5797" s="4">
        <v>45729.002337962957</v>
      </c>
      <c r="I5797" t="b">
        <v>0</v>
      </c>
      <c r="J5797" t="b">
        <v>0</v>
      </c>
      <c r="K5797" t="s">
        <v>24</v>
      </c>
      <c r="L5797" t="s">
        <v>22</v>
      </c>
      <c r="M5797">
        <v>166500</v>
      </c>
      <c r="O5797" t="s">
        <v>1454</v>
      </c>
      <c r="P5797" t="s">
        <v>6906</v>
      </c>
    </row>
    <row r="5798" spans="1:16" x14ac:dyDescent="0.55000000000000004">
      <c r="A5798" t="s">
        <v>40</v>
      </c>
      <c r="B5798" t="s">
        <v>9341</v>
      </c>
      <c r="C5798" t="s">
        <v>748</v>
      </c>
      <c r="D5798" t="s">
        <v>4035</v>
      </c>
      <c r="E5798" t="s">
        <v>20</v>
      </c>
      <c r="F5798" t="b">
        <v>0</v>
      </c>
      <c r="G5798" t="s">
        <v>158</v>
      </c>
      <c r="H5798" s="4">
        <v>45729.014479166668</v>
      </c>
      <c r="I5798" t="b">
        <v>0</v>
      </c>
      <c r="J5798" t="b">
        <v>0</v>
      </c>
      <c r="K5798" t="s">
        <v>158</v>
      </c>
      <c r="L5798" t="s">
        <v>22</v>
      </c>
      <c r="M5798">
        <v>83999.5</v>
      </c>
      <c r="O5798" t="s">
        <v>2768</v>
      </c>
      <c r="P5798" t="s">
        <v>3411</v>
      </c>
    </row>
    <row r="5799" spans="1:16" x14ac:dyDescent="0.55000000000000004">
      <c r="A5799" t="s">
        <v>28</v>
      </c>
      <c r="B5799" t="s">
        <v>28</v>
      </c>
      <c r="C5799" t="s">
        <v>5242</v>
      </c>
      <c r="D5799" t="s">
        <v>5243</v>
      </c>
      <c r="E5799" t="s">
        <v>20</v>
      </c>
      <c r="F5799" t="b">
        <v>0</v>
      </c>
      <c r="G5799" t="s">
        <v>314</v>
      </c>
      <c r="H5799" s="4">
        <v>45729.023402777777</v>
      </c>
      <c r="I5799" t="b">
        <v>0</v>
      </c>
      <c r="J5799" t="b">
        <v>0</v>
      </c>
      <c r="K5799" t="s">
        <v>314</v>
      </c>
      <c r="L5799" t="s">
        <v>22</v>
      </c>
      <c r="M5799">
        <v>90000</v>
      </c>
      <c r="O5799" t="s">
        <v>6697</v>
      </c>
      <c r="P5799" t="s">
        <v>6698</v>
      </c>
    </row>
    <row r="5800" spans="1:16" x14ac:dyDescent="0.55000000000000004">
      <c r="A5800" t="s">
        <v>0</v>
      </c>
      <c r="B5800" t="s">
        <v>0</v>
      </c>
      <c r="C5800" t="s">
        <v>9342</v>
      </c>
      <c r="D5800" t="s">
        <v>7547</v>
      </c>
      <c r="E5800" t="s">
        <v>34</v>
      </c>
      <c r="F5800" t="b">
        <v>0</v>
      </c>
      <c r="G5800" t="s">
        <v>41</v>
      </c>
      <c r="H5800" s="4">
        <v>45729.042337962957</v>
      </c>
      <c r="I5800" t="b">
        <v>0</v>
      </c>
      <c r="J5800" t="b">
        <v>0</v>
      </c>
      <c r="K5800" t="s">
        <v>24</v>
      </c>
      <c r="L5800" t="s">
        <v>36</v>
      </c>
      <c r="N5800">
        <v>15</v>
      </c>
      <c r="O5800" t="s">
        <v>7548</v>
      </c>
      <c r="P5800" t="s">
        <v>61</v>
      </c>
    </row>
    <row r="5801" spans="1:16" x14ac:dyDescent="0.55000000000000004">
      <c r="A5801" t="s">
        <v>89</v>
      </c>
      <c r="B5801" t="s">
        <v>9466</v>
      </c>
      <c r="C5801" t="s">
        <v>39</v>
      </c>
      <c r="D5801" t="s">
        <v>7658</v>
      </c>
      <c r="E5801" t="s">
        <v>20</v>
      </c>
      <c r="F5801" t="b">
        <v>1</v>
      </c>
      <c r="G5801" t="s">
        <v>23</v>
      </c>
      <c r="H5801" s="4">
        <v>45729.139317129629</v>
      </c>
      <c r="I5801" t="b">
        <v>0</v>
      </c>
      <c r="J5801" t="b">
        <v>1</v>
      </c>
      <c r="K5801" t="s">
        <v>24</v>
      </c>
      <c r="L5801" t="s">
        <v>22</v>
      </c>
      <c r="M5801">
        <v>80000</v>
      </c>
      <c r="O5801" t="s">
        <v>9467</v>
      </c>
      <c r="P5801" t="s">
        <v>9468</v>
      </c>
    </row>
    <row r="5802" spans="1:16" x14ac:dyDescent="0.55000000000000004">
      <c r="A5802" t="s">
        <v>89</v>
      </c>
      <c r="B5802" t="s">
        <v>9466</v>
      </c>
      <c r="C5802" t="s">
        <v>39</v>
      </c>
      <c r="D5802" t="s">
        <v>7658</v>
      </c>
      <c r="E5802" t="s">
        <v>20</v>
      </c>
      <c r="F5802" t="b">
        <v>1</v>
      </c>
      <c r="G5802" t="s">
        <v>23</v>
      </c>
      <c r="H5802" s="4">
        <v>45729.139317129629</v>
      </c>
      <c r="I5802" t="b">
        <v>0</v>
      </c>
      <c r="J5802" t="b">
        <v>1</v>
      </c>
      <c r="K5802" t="s">
        <v>24</v>
      </c>
      <c r="L5802" t="s">
        <v>22</v>
      </c>
      <c r="M5802">
        <v>80000</v>
      </c>
      <c r="O5802" t="s">
        <v>9467</v>
      </c>
      <c r="P5802" t="s">
        <v>9468</v>
      </c>
    </row>
    <row r="5803" spans="1:16" x14ac:dyDescent="0.55000000000000004">
      <c r="A5803" t="s">
        <v>0</v>
      </c>
      <c r="B5803" t="s">
        <v>3282</v>
      </c>
      <c r="C5803" t="s">
        <v>82</v>
      </c>
      <c r="D5803" t="s">
        <v>3973</v>
      </c>
      <c r="E5803" t="s">
        <v>20</v>
      </c>
      <c r="F5803" t="b">
        <v>0</v>
      </c>
      <c r="G5803" t="s">
        <v>27</v>
      </c>
      <c r="H5803" s="4">
        <v>45729.25</v>
      </c>
      <c r="I5803" t="b">
        <v>0</v>
      </c>
      <c r="J5803" t="b">
        <v>0</v>
      </c>
      <c r="K5803" t="s">
        <v>24</v>
      </c>
      <c r="L5803" t="s">
        <v>22</v>
      </c>
      <c r="M5803">
        <v>68500</v>
      </c>
      <c r="O5803" t="s">
        <v>5550</v>
      </c>
      <c r="P5803" t="s">
        <v>204</v>
      </c>
    </row>
    <row r="5804" spans="1:16" x14ac:dyDescent="0.55000000000000004">
      <c r="A5804" t="s">
        <v>0</v>
      </c>
      <c r="B5804" t="s">
        <v>4606</v>
      </c>
      <c r="C5804" t="s">
        <v>386</v>
      </c>
      <c r="D5804" t="s">
        <v>4607</v>
      </c>
      <c r="E5804" t="s">
        <v>51</v>
      </c>
      <c r="F5804" t="b">
        <v>0</v>
      </c>
      <c r="G5804" t="s">
        <v>41</v>
      </c>
      <c r="H5804" s="4">
        <v>45729.250300925924</v>
      </c>
      <c r="I5804" t="b">
        <v>1</v>
      </c>
      <c r="J5804" t="b">
        <v>0</v>
      </c>
      <c r="K5804" t="s">
        <v>24</v>
      </c>
      <c r="L5804" t="s">
        <v>22</v>
      </c>
      <c r="M5804">
        <v>169241</v>
      </c>
      <c r="O5804" t="s">
        <v>4608</v>
      </c>
      <c r="P5804" t="s">
        <v>4609</v>
      </c>
    </row>
    <row r="5805" spans="1:16" x14ac:dyDescent="0.55000000000000004">
      <c r="A5805" t="s">
        <v>0</v>
      </c>
      <c r="B5805" t="s">
        <v>0</v>
      </c>
      <c r="C5805" t="s">
        <v>517</v>
      </c>
      <c r="D5805" t="s">
        <v>4753</v>
      </c>
      <c r="E5805" t="s">
        <v>51</v>
      </c>
      <c r="F5805" t="b">
        <v>0</v>
      </c>
      <c r="G5805" t="s">
        <v>41</v>
      </c>
      <c r="H5805" s="4">
        <v>45729.25037037037</v>
      </c>
      <c r="I5805" t="b">
        <v>0</v>
      </c>
      <c r="J5805" t="b">
        <v>1</v>
      </c>
      <c r="K5805" t="s">
        <v>24</v>
      </c>
      <c r="L5805" t="s">
        <v>36</v>
      </c>
      <c r="N5805">
        <v>47.5</v>
      </c>
      <c r="O5805" t="s">
        <v>289</v>
      </c>
      <c r="P5805" t="s">
        <v>2400</v>
      </c>
    </row>
    <row r="5806" spans="1:16" x14ac:dyDescent="0.55000000000000004">
      <c r="A5806" t="s">
        <v>0</v>
      </c>
      <c r="B5806" t="s">
        <v>2005</v>
      </c>
      <c r="C5806" t="s">
        <v>3681</v>
      </c>
      <c r="D5806" t="s">
        <v>3828</v>
      </c>
      <c r="E5806" t="s">
        <v>20</v>
      </c>
      <c r="F5806" t="b">
        <v>0</v>
      </c>
      <c r="G5806" t="s">
        <v>41</v>
      </c>
      <c r="H5806" s="4">
        <v>45729.250416666669</v>
      </c>
      <c r="I5806" t="b">
        <v>0</v>
      </c>
      <c r="J5806" t="b">
        <v>0</v>
      </c>
      <c r="K5806" t="s">
        <v>24</v>
      </c>
      <c r="L5806" t="s">
        <v>36</v>
      </c>
      <c r="N5806">
        <v>38.224998474121087</v>
      </c>
      <c r="O5806" t="s">
        <v>9469</v>
      </c>
      <c r="P5806" t="s">
        <v>9470</v>
      </c>
    </row>
    <row r="5807" spans="1:16" x14ac:dyDescent="0.55000000000000004">
      <c r="A5807" t="s">
        <v>0</v>
      </c>
      <c r="B5807" t="s">
        <v>9343</v>
      </c>
      <c r="C5807" t="s">
        <v>151</v>
      </c>
      <c r="D5807" t="s">
        <v>3828</v>
      </c>
      <c r="E5807" t="s">
        <v>20</v>
      </c>
      <c r="F5807" t="b">
        <v>0</v>
      </c>
      <c r="G5807" t="s">
        <v>30</v>
      </c>
      <c r="H5807" s="4">
        <v>45729.250567129631</v>
      </c>
      <c r="I5807" t="b">
        <v>0</v>
      </c>
      <c r="J5807" t="b">
        <v>1</v>
      </c>
      <c r="K5807" t="s">
        <v>24</v>
      </c>
      <c r="L5807" t="s">
        <v>36</v>
      </c>
      <c r="N5807">
        <v>43.875</v>
      </c>
      <c r="O5807" t="s">
        <v>6083</v>
      </c>
      <c r="P5807" t="s">
        <v>9344</v>
      </c>
    </row>
    <row r="5808" spans="1:16" x14ac:dyDescent="0.55000000000000004">
      <c r="A5808" t="s">
        <v>0</v>
      </c>
      <c r="B5808" t="s">
        <v>0</v>
      </c>
      <c r="C5808" t="s">
        <v>7083</v>
      </c>
      <c r="D5808" t="s">
        <v>131</v>
      </c>
      <c r="E5808" t="s">
        <v>20</v>
      </c>
      <c r="F5808" t="b">
        <v>0</v>
      </c>
      <c r="G5808" t="s">
        <v>35</v>
      </c>
      <c r="H5808" s="4">
        <v>45729.250613425917</v>
      </c>
      <c r="I5808" t="b">
        <v>1</v>
      </c>
      <c r="J5808" t="b">
        <v>0</v>
      </c>
      <c r="K5808" t="s">
        <v>24</v>
      </c>
      <c r="L5808" t="s">
        <v>22</v>
      </c>
      <c r="M5808">
        <v>82500</v>
      </c>
      <c r="O5808" t="s">
        <v>131</v>
      </c>
    </row>
    <row r="5809" spans="1:16" x14ac:dyDescent="0.55000000000000004">
      <c r="A5809" t="s">
        <v>0</v>
      </c>
      <c r="B5809" t="s">
        <v>0</v>
      </c>
      <c r="C5809" t="s">
        <v>3330</v>
      </c>
      <c r="D5809" t="s">
        <v>3828</v>
      </c>
      <c r="E5809" t="s">
        <v>51</v>
      </c>
      <c r="F5809" t="b">
        <v>0</v>
      </c>
      <c r="G5809" t="s">
        <v>30</v>
      </c>
      <c r="H5809" s="4">
        <v>45729.250625000001</v>
      </c>
      <c r="I5809" t="b">
        <v>0</v>
      </c>
      <c r="J5809" t="b">
        <v>0</v>
      </c>
      <c r="K5809" t="s">
        <v>24</v>
      </c>
      <c r="L5809" t="s">
        <v>22</v>
      </c>
      <c r="M5809">
        <v>76212</v>
      </c>
      <c r="O5809" t="s">
        <v>9345</v>
      </c>
      <c r="P5809" t="s">
        <v>9346</v>
      </c>
    </row>
    <row r="5810" spans="1:16" x14ac:dyDescent="0.55000000000000004">
      <c r="A5810" t="s">
        <v>1</v>
      </c>
      <c r="B5810" t="s">
        <v>663</v>
      </c>
      <c r="C5810" t="s">
        <v>140</v>
      </c>
      <c r="D5810" t="s">
        <v>3973</v>
      </c>
      <c r="E5810" t="s">
        <v>20</v>
      </c>
      <c r="F5810" t="b">
        <v>0</v>
      </c>
      <c r="G5810" t="s">
        <v>35</v>
      </c>
      <c r="H5810" s="4">
        <v>45729.250972222217</v>
      </c>
      <c r="I5810" t="b">
        <v>0</v>
      </c>
      <c r="J5810" t="b">
        <v>1</v>
      </c>
      <c r="K5810" t="s">
        <v>24</v>
      </c>
      <c r="L5810" t="s">
        <v>22</v>
      </c>
      <c r="M5810">
        <v>124350</v>
      </c>
      <c r="O5810" t="s">
        <v>664</v>
      </c>
      <c r="P5810" t="s">
        <v>9347</v>
      </c>
    </row>
    <row r="5811" spans="1:16" x14ac:dyDescent="0.55000000000000004">
      <c r="A5811" t="s">
        <v>1</v>
      </c>
      <c r="B5811" t="s">
        <v>3439</v>
      </c>
      <c r="C5811" t="s">
        <v>82</v>
      </c>
      <c r="D5811" t="s">
        <v>3970</v>
      </c>
      <c r="E5811" t="s">
        <v>20</v>
      </c>
      <c r="F5811" t="b">
        <v>0</v>
      </c>
      <c r="G5811" t="s">
        <v>27</v>
      </c>
      <c r="H5811" s="4">
        <v>45729.251006944447</v>
      </c>
      <c r="I5811" t="b">
        <v>0</v>
      </c>
      <c r="J5811" t="b">
        <v>1</v>
      </c>
      <c r="K5811" t="s">
        <v>24</v>
      </c>
      <c r="L5811" t="s">
        <v>22</v>
      </c>
      <c r="M5811">
        <v>152000</v>
      </c>
      <c r="O5811" t="s">
        <v>65</v>
      </c>
      <c r="P5811" t="s">
        <v>723</v>
      </c>
    </row>
    <row r="5812" spans="1:16" x14ac:dyDescent="0.55000000000000004">
      <c r="A5812" t="s">
        <v>191</v>
      </c>
      <c r="B5812" t="s">
        <v>9348</v>
      </c>
      <c r="C5812" t="s">
        <v>82</v>
      </c>
      <c r="D5812" t="s">
        <v>3973</v>
      </c>
      <c r="E5812" t="s">
        <v>20</v>
      </c>
      <c r="F5812" t="b">
        <v>0</v>
      </c>
      <c r="G5812" t="s">
        <v>27</v>
      </c>
      <c r="H5812" s="4">
        <v>45729.251168981478</v>
      </c>
      <c r="I5812" t="b">
        <v>0</v>
      </c>
      <c r="J5812" t="b">
        <v>0</v>
      </c>
      <c r="K5812" t="s">
        <v>24</v>
      </c>
      <c r="L5812" t="s">
        <v>36</v>
      </c>
      <c r="N5812">
        <v>70.5</v>
      </c>
      <c r="O5812" t="s">
        <v>4344</v>
      </c>
      <c r="P5812" t="s">
        <v>9349</v>
      </c>
    </row>
    <row r="5813" spans="1:16" x14ac:dyDescent="0.55000000000000004">
      <c r="A5813" t="s">
        <v>1</v>
      </c>
      <c r="B5813" t="s">
        <v>9350</v>
      </c>
      <c r="C5813" t="s">
        <v>1521</v>
      </c>
      <c r="D5813" t="s">
        <v>3383</v>
      </c>
      <c r="E5813" t="s">
        <v>20</v>
      </c>
      <c r="F5813" t="b">
        <v>0</v>
      </c>
      <c r="G5813" t="s">
        <v>52</v>
      </c>
      <c r="H5813" s="4">
        <v>45729.251273148147</v>
      </c>
      <c r="I5813" t="b">
        <v>0</v>
      </c>
      <c r="J5813" t="b">
        <v>1</v>
      </c>
      <c r="K5813" t="s">
        <v>24</v>
      </c>
      <c r="L5813" t="s">
        <v>22</v>
      </c>
      <c r="M5813">
        <v>80000</v>
      </c>
      <c r="O5813" t="s">
        <v>1549</v>
      </c>
      <c r="P5813" t="s">
        <v>700</v>
      </c>
    </row>
    <row r="5814" spans="1:16" x14ac:dyDescent="0.55000000000000004">
      <c r="A5814" t="s">
        <v>2</v>
      </c>
      <c r="B5814" t="s">
        <v>638</v>
      </c>
      <c r="C5814" t="s">
        <v>213</v>
      </c>
      <c r="D5814" t="s">
        <v>3828</v>
      </c>
      <c r="E5814" t="s">
        <v>20</v>
      </c>
      <c r="F5814" t="b">
        <v>0</v>
      </c>
      <c r="G5814" t="s">
        <v>41</v>
      </c>
      <c r="H5814" s="4">
        <v>45729.252337962957</v>
      </c>
      <c r="I5814" t="b">
        <v>0</v>
      </c>
      <c r="J5814" t="b">
        <v>1</v>
      </c>
      <c r="K5814" t="s">
        <v>24</v>
      </c>
      <c r="L5814" t="s">
        <v>22</v>
      </c>
      <c r="M5814">
        <v>128114.578125</v>
      </c>
      <c r="O5814" t="s">
        <v>7801</v>
      </c>
      <c r="P5814" t="s">
        <v>7802</v>
      </c>
    </row>
    <row r="5815" spans="1:16" x14ac:dyDescent="0.55000000000000004">
      <c r="A5815" t="s">
        <v>2</v>
      </c>
      <c r="B5815" t="s">
        <v>9351</v>
      </c>
      <c r="C5815" t="s">
        <v>1247</v>
      </c>
      <c r="D5815" t="s">
        <v>2208</v>
      </c>
      <c r="E5815" t="s">
        <v>20</v>
      </c>
      <c r="F5815" t="b">
        <v>0</v>
      </c>
      <c r="G5815" t="s">
        <v>1247</v>
      </c>
      <c r="H5815" s="4">
        <v>45729.263842592591</v>
      </c>
      <c r="I5815" t="b">
        <v>1</v>
      </c>
      <c r="J5815" t="b">
        <v>0</v>
      </c>
      <c r="K5815" t="s">
        <v>1247</v>
      </c>
      <c r="L5815" t="s">
        <v>22</v>
      </c>
      <c r="M5815">
        <v>162500</v>
      </c>
      <c r="O5815" t="s">
        <v>9352</v>
      </c>
      <c r="P5815" t="s">
        <v>9353</v>
      </c>
    </row>
    <row r="5816" spans="1:16" x14ac:dyDescent="0.55000000000000004">
      <c r="A5816" t="s">
        <v>1</v>
      </c>
      <c r="B5816" t="s">
        <v>844</v>
      </c>
      <c r="C5816" t="s">
        <v>82</v>
      </c>
      <c r="D5816" t="s">
        <v>3828</v>
      </c>
      <c r="E5816" t="s">
        <v>20</v>
      </c>
      <c r="F5816" t="b">
        <v>0</v>
      </c>
      <c r="G5816" t="s">
        <v>27</v>
      </c>
      <c r="H5816" s="4">
        <v>45729.265682870369</v>
      </c>
      <c r="I5816" t="b">
        <v>0</v>
      </c>
      <c r="J5816" t="b">
        <v>1</v>
      </c>
      <c r="K5816" t="s">
        <v>24</v>
      </c>
      <c r="L5816" t="s">
        <v>22</v>
      </c>
      <c r="M5816">
        <v>207500</v>
      </c>
      <c r="O5816" t="s">
        <v>341</v>
      </c>
      <c r="P5816" t="s">
        <v>302</v>
      </c>
    </row>
    <row r="5817" spans="1:16" x14ac:dyDescent="0.55000000000000004">
      <c r="A5817" t="s">
        <v>1</v>
      </c>
      <c r="B5817" t="s">
        <v>9354</v>
      </c>
      <c r="C5817" t="s">
        <v>192</v>
      </c>
      <c r="D5817" t="s">
        <v>4328</v>
      </c>
      <c r="E5817" t="s">
        <v>51</v>
      </c>
      <c r="F5817" t="b">
        <v>0</v>
      </c>
      <c r="G5817" t="s">
        <v>23</v>
      </c>
      <c r="H5817" s="4">
        <v>45729.266527777778</v>
      </c>
      <c r="I5817" t="b">
        <v>0</v>
      </c>
      <c r="J5817" t="b">
        <v>0</v>
      </c>
      <c r="K5817" t="s">
        <v>24</v>
      </c>
      <c r="L5817" t="s">
        <v>36</v>
      </c>
      <c r="N5817">
        <v>60</v>
      </c>
      <c r="O5817" t="s">
        <v>2486</v>
      </c>
      <c r="P5817" t="s">
        <v>9355</v>
      </c>
    </row>
    <row r="5818" spans="1:16" x14ac:dyDescent="0.55000000000000004">
      <c r="A5818" t="s">
        <v>1</v>
      </c>
      <c r="B5818" t="s">
        <v>1</v>
      </c>
      <c r="C5818" t="s">
        <v>211</v>
      </c>
      <c r="D5818" t="s">
        <v>4072</v>
      </c>
      <c r="E5818" t="s">
        <v>20</v>
      </c>
      <c r="F5818" t="b">
        <v>0</v>
      </c>
      <c r="G5818" t="s">
        <v>23</v>
      </c>
      <c r="H5818" s="4">
        <v>45729.270555555559</v>
      </c>
      <c r="I5818" t="b">
        <v>0</v>
      </c>
      <c r="J5818" t="b">
        <v>0</v>
      </c>
      <c r="K5818" t="s">
        <v>24</v>
      </c>
      <c r="L5818" t="s">
        <v>22</v>
      </c>
      <c r="M5818">
        <v>62636</v>
      </c>
      <c r="O5818" t="s">
        <v>9471</v>
      </c>
    </row>
    <row r="5819" spans="1:16" x14ac:dyDescent="0.55000000000000004">
      <c r="A5819" t="s">
        <v>139</v>
      </c>
      <c r="B5819" t="s">
        <v>1756</v>
      </c>
      <c r="C5819" t="s">
        <v>39</v>
      </c>
      <c r="D5819" t="s">
        <v>7658</v>
      </c>
      <c r="E5819" t="s">
        <v>20</v>
      </c>
      <c r="F5819" t="b">
        <v>1</v>
      </c>
      <c r="G5819" t="s">
        <v>2452</v>
      </c>
      <c r="H5819" s="4">
        <v>45729.275023148148</v>
      </c>
      <c r="I5819" t="b">
        <v>0</v>
      </c>
      <c r="J5819" t="b">
        <v>0</v>
      </c>
      <c r="K5819" t="s">
        <v>2452</v>
      </c>
      <c r="L5819" t="s">
        <v>22</v>
      </c>
      <c r="M5819">
        <v>62500</v>
      </c>
      <c r="O5819" t="s">
        <v>9442</v>
      </c>
      <c r="P5819" t="s">
        <v>671</v>
      </c>
    </row>
    <row r="5820" spans="1:16" x14ac:dyDescent="0.55000000000000004">
      <c r="A5820" t="s">
        <v>139</v>
      </c>
      <c r="B5820" t="s">
        <v>7989</v>
      </c>
      <c r="C5820" t="s">
        <v>39</v>
      </c>
      <c r="D5820" t="s">
        <v>3985</v>
      </c>
      <c r="E5820" t="s">
        <v>20</v>
      </c>
      <c r="F5820" t="b">
        <v>1</v>
      </c>
      <c r="G5820" t="s">
        <v>2438</v>
      </c>
      <c r="H5820" s="4">
        <v>45729.279976851853</v>
      </c>
      <c r="I5820" t="b">
        <v>1</v>
      </c>
      <c r="J5820" t="b">
        <v>0</v>
      </c>
      <c r="K5820" t="s">
        <v>2438</v>
      </c>
      <c r="L5820" t="s">
        <v>22</v>
      </c>
      <c r="M5820">
        <v>80000</v>
      </c>
      <c r="O5820" t="s">
        <v>7990</v>
      </c>
      <c r="P5820" t="s">
        <v>204</v>
      </c>
    </row>
    <row r="5821" spans="1:16" x14ac:dyDescent="0.55000000000000004">
      <c r="A5821" t="s">
        <v>139</v>
      </c>
      <c r="B5821" t="s">
        <v>9356</v>
      </c>
      <c r="C5821" t="s">
        <v>39</v>
      </c>
      <c r="D5821" t="s">
        <v>2208</v>
      </c>
      <c r="E5821" t="s">
        <v>20</v>
      </c>
      <c r="F5821" t="b">
        <v>1</v>
      </c>
      <c r="G5821" t="s">
        <v>2641</v>
      </c>
      <c r="H5821" s="4">
        <v>45729.284930555557</v>
      </c>
      <c r="I5821" t="b">
        <v>0</v>
      </c>
      <c r="J5821" t="b">
        <v>0</v>
      </c>
      <c r="K5821" t="s">
        <v>2641</v>
      </c>
      <c r="L5821" t="s">
        <v>22</v>
      </c>
      <c r="M5821">
        <v>141810.3125</v>
      </c>
      <c r="O5821" t="s">
        <v>9357</v>
      </c>
      <c r="P5821" t="s">
        <v>9358</v>
      </c>
    </row>
    <row r="5822" spans="1:16" x14ac:dyDescent="0.55000000000000004">
      <c r="A5822" t="s">
        <v>2</v>
      </c>
      <c r="B5822" t="s">
        <v>4314</v>
      </c>
      <c r="C5822" t="s">
        <v>3088</v>
      </c>
      <c r="D5822" t="s">
        <v>4003</v>
      </c>
      <c r="E5822" t="s">
        <v>20</v>
      </c>
      <c r="F5822" t="b">
        <v>0</v>
      </c>
      <c r="G5822" t="s">
        <v>2134</v>
      </c>
      <c r="H5822" s="4">
        <v>45729.285879629628</v>
      </c>
      <c r="I5822" t="b">
        <v>1</v>
      </c>
      <c r="J5822" t="b">
        <v>0</v>
      </c>
      <c r="K5822" t="s">
        <v>2134</v>
      </c>
      <c r="L5822" t="s">
        <v>22</v>
      </c>
      <c r="M5822">
        <v>410000</v>
      </c>
      <c r="O5822" t="s">
        <v>822</v>
      </c>
    </row>
    <row r="5823" spans="1:16" x14ac:dyDescent="0.55000000000000004">
      <c r="A5823" t="s">
        <v>0</v>
      </c>
      <c r="B5823" t="s">
        <v>288</v>
      </c>
      <c r="C5823" t="s">
        <v>9359</v>
      </c>
      <c r="D5823" t="s">
        <v>4084</v>
      </c>
      <c r="E5823" t="s">
        <v>20</v>
      </c>
      <c r="F5823" t="b">
        <v>0</v>
      </c>
      <c r="G5823" t="s">
        <v>27</v>
      </c>
      <c r="H5823" s="4">
        <v>45729.291921296302</v>
      </c>
      <c r="I5823" t="b">
        <v>0</v>
      </c>
      <c r="J5823" t="b">
        <v>0</v>
      </c>
      <c r="K5823" t="s">
        <v>24</v>
      </c>
      <c r="L5823" t="s">
        <v>22</v>
      </c>
      <c r="M5823">
        <v>100000</v>
      </c>
      <c r="O5823" t="s">
        <v>9360</v>
      </c>
      <c r="P5823" t="s">
        <v>3836</v>
      </c>
    </row>
    <row r="5824" spans="1:16" x14ac:dyDescent="0.55000000000000004">
      <c r="A5824" t="s">
        <v>40</v>
      </c>
      <c r="B5824" t="s">
        <v>9472</v>
      </c>
      <c r="C5824" t="s">
        <v>247</v>
      </c>
      <c r="D5824" t="s">
        <v>4178</v>
      </c>
      <c r="E5824" t="s">
        <v>20</v>
      </c>
      <c r="F5824" t="b">
        <v>0</v>
      </c>
      <c r="G5824" t="s">
        <v>27</v>
      </c>
      <c r="H5824" s="4">
        <v>45729.292812500003</v>
      </c>
      <c r="I5824" t="b">
        <v>0</v>
      </c>
      <c r="J5824" t="b">
        <v>1</v>
      </c>
      <c r="K5824" t="s">
        <v>24</v>
      </c>
      <c r="L5824" t="s">
        <v>22</v>
      </c>
      <c r="M5824">
        <v>170000</v>
      </c>
      <c r="O5824" t="s">
        <v>59</v>
      </c>
      <c r="P5824" t="s">
        <v>137</v>
      </c>
    </row>
    <row r="5825" spans="1:16" x14ac:dyDescent="0.55000000000000004">
      <c r="A5825" t="s">
        <v>0</v>
      </c>
      <c r="B5825" t="s">
        <v>6623</v>
      </c>
      <c r="C5825" t="s">
        <v>1591</v>
      </c>
      <c r="D5825" t="s">
        <v>3828</v>
      </c>
      <c r="E5825" t="s">
        <v>51</v>
      </c>
      <c r="F5825" t="b">
        <v>0</v>
      </c>
      <c r="G5825" t="s">
        <v>23</v>
      </c>
      <c r="H5825" s="4">
        <v>45729.310844907413</v>
      </c>
      <c r="I5825" t="b">
        <v>0</v>
      </c>
      <c r="J5825" t="b">
        <v>0</v>
      </c>
      <c r="K5825" t="s">
        <v>24</v>
      </c>
      <c r="L5825" t="s">
        <v>36</v>
      </c>
      <c r="N5825">
        <v>40</v>
      </c>
      <c r="O5825" t="s">
        <v>6624</v>
      </c>
    </row>
    <row r="5826" spans="1:16" x14ac:dyDescent="0.55000000000000004">
      <c r="A5826" t="s">
        <v>0</v>
      </c>
      <c r="B5826" t="s">
        <v>103</v>
      </c>
      <c r="C5826" t="s">
        <v>203</v>
      </c>
      <c r="D5826" t="s">
        <v>2208</v>
      </c>
      <c r="E5826" t="s">
        <v>20</v>
      </c>
      <c r="F5826" t="b">
        <v>0</v>
      </c>
      <c r="G5826" t="s">
        <v>23</v>
      </c>
      <c r="H5826" s="4">
        <v>45729.312141203707</v>
      </c>
      <c r="I5826" t="b">
        <v>0</v>
      </c>
      <c r="J5826" t="b">
        <v>0</v>
      </c>
      <c r="K5826" t="s">
        <v>24</v>
      </c>
      <c r="L5826" t="s">
        <v>22</v>
      </c>
      <c r="M5826">
        <v>70000</v>
      </c>
      <c r="O5826" t="s">
        <v>803</v>
      </c>
      <c r="P5826" t="s">
        <v>9361</v>
      </c>
    </row>
    <row r="5827" spans="1:16" x14ac:dyDescent="0.55000000000000004">
      <c r="A5827" t="s">
        <v>139</v>
      </c>
      <c r="B5827" t="s">
        <v>9362</v>
      </c>
      <c r="C5827" t="s">
        <v>5091</v>
      </c>
      <c r="D5827" t="s">
        <v>3970</v>
      </c>
      <c r="E5827" t="s">
        <v>20</v>
      </c>
      <c r="F5827" t="b">
        <v>0</v>
      </c>
      <c r="G5827" t="s">
        <v>30</v>
      </c>
      <c r="H5827" s="4">
        <v>45729.333865740737</v>
      </c>
      <c r="I5827" t="b">
        <v>0</v>
      </c>
      <c r="J5827" t="b">
        <v>1</v>
      </c>
      <c r="K5827" t="s">
        <v>24</v>
      </c>
      <c r="L5827" t="s">
        <v>22</v>
      </c>
      <c r="M5827">
        <v>110000</v>
      </c>
      <c r="O5827" t="s">
        <v>800</v>
      </c>
      <c r="P5827" t="s">
        <v>249</v>
      </c>
    </row>
    <row r="5828" spans="1:16" x14ac:dyDescent="0.55000000000000004">
      <c r="A5828" t="s">
        <v>89</v>
      </c>
      <c r="B5828" t="s">
        <v>4516</v>
      </c>
      <c r="C5828" t="s">
        <v>71</v>
      </c>
      <c r="D5828" t="s">
        <v>3973</v>
      </c>
      <c r="E5828" t="s">
        <v>20</v>
      </c>
      <c r="F5828" t="b">
        <v>0</v>
      </c>
      <c r="G5828" t="s">
        <v>27</v>
      </c>
      <c r="H5828" s="4">
        <v>45729.334814814807</v>
      </c>
      <c r="I5828" t="b">
        <v>0</v>
      </c>
      <c r="J5828" t="b">
        <v>1</v>
      </c>
      <c r="K5828" t="s">
        <v>24</v>
      </c>
      <c r="L5828" t="s">
        <v>22</v>
      </c>
      <c r="M5828">
        <v>187625</v>
      </c>
      <c r="O5828" t="s">
        <v>1101</v>
      </c>
      <c r="P5828" t="s">
        <v>4517</v>
      </c>
    </row>
    <row r="5829" spans="1:16" x14ac:dyDescent="0.55000000000000004">
      <c r="A5829" t="s">
        <v>40</v>
      </c>
      <c r="B5829" t="s">
        <v>3193</v>
      </c>
      <c r="C5829" t="s">
        <v>1471</v>
      </c>
      <c r="D5829" t="s">
        <v>4178</v>
      </c>
      <c r="E5829" t="s">
        <v>20</v>
      </c>
      <c r="F5829" t="b">
        <v>0</v>
      </c>
      <c r="G5829" t="s">
        <v>41</v>
      </c>
      <c r="H5829" s="4">
        <v>45729.335868055547</v>
      </c>
      <c r="I5829" t="b">
        <v>0</v>
      </c>
      <c r="J5829" t="b">
        <v>1</v>
      </c>
      <c r="K5829" t="s">
        <v>24</v>
      </c>
      <c r="L5829" t="s">
        <v>22</v>
      </c>
      <c r="M5829">
        <v>241000</v>
      </c>
      <c r="O5829" t="s">
        <v>59</v>
      </c>
      <c r="P5829" t="s">
        <v>137</v>
      </c>
    </row>
    <row r="5830" spans="1:16" x14ac:dyDescent="0.55000000000000004">
      <c r="A5830" t="s">
        <v>1</v>
      </c>
      <c r="B5830" t="s">
        <v>6627</v>
      </c>
      <c r="C5830" t="s">
        <v>39</v>
      </c>
      <c r="D5830" t="s">
        <v>3957</v>
      </c>
      <c r="E5830" t="s">
        <v>34</v>
      </c>
      <c r="F5830" t="b">
        <v>1</v>
      </c>
      <c r="G5830" t="s">
        <v>52</v>
      </c>
      <c r="H5830" s="4">
        <v>45729.336539351847</v>
      </c>
      <c r="I5830" t="b">
        <v>0</v>
      </c>
      <c r="J5830" t="b">
        <v>0</v>
      </c>
      <c r="K5830" t="s">
        <v>24</v>
      </c>
      <c r="L5830" t="s">
        <v>36</v>
      </c>
      <c r="N5830">
        <v>13.430000305175779</v>
      </c>
      <c r="O5830" t="s">
        <v>6628</v>
      </c>
      <c r="P5830" t="s">
        <v>1506</v>
      </c>
    </row>
    <row r="5831" spans="1:16" x14ac:dyDescent="0.55000000000000004">
      <c r="A5831" t="s">
        <v>139</v>
      </c>
      <c r="B5831" t="s">
        <v>9363</v>
      </c>
      <c r="C5831" t="s">
        <v>9364</v>
      </c>
      <c r="D5831" t="s">
        <v>9365</v>
      </c>
      <c r="E5831" t="s">
        <v>631</v>
      </c>
      <c r="F5831" t="b">
        <v>0</v>
      </c>
      <c r="G5831" t="s">
        <v>820</v>
      </c>
      <c r="H5831" s="4">
        <v>45729.341273148151</v>
      </c>
      <c r="I5831" t="b">
        <v>0</v>
      </c>
      <c r="J5831" t="b">
        <v>0</v>
      </c>
      <c r="K5831" t="s">
        <v>820</v>
      </c>
      <c r="L5831" t="s">
        <v>22</v>
      </c>
      <c r="M5831">
        <v>103000</v>
      </c>
      <c r="O5831" t="s">
        <v>341</v>
      </c>
      <c r="P5831" t="s">
        <v>9366</v>
      </c>
    </row>
    <row r="5832" spans="1:16" x14ac:dyDescent="0.55000000000000004">
      <c r="A5832" t="s">
        <v>2</v>
      </c>
      <c r="B5832" t="s">
        <v>2</v>
      </c>
      <c r="C5832" t="s">
        <v>936</v>
      </c>
      <c r="D5832" t="s">
        <v>4090</v>
      </c>
      <c r="E5832" t="s">
        <v>20</v>
      </c>
      <c r="F5832" t="b">
        <v>0</v>
      </c>
      <c r="G5832" t="s">
        <v>30</v>
      </c>
      <c r="H5832" s="4">
        <v>45729.346805555557</v>
      </c>
      <c r="I5832" t="b">
        <v>0</v>
      </c>
      <c r="J5832" t="b">
        <v>0</v>
      </c>
      <c r="K5832" t="s">
        <v>24</v>
      </c>
      <c r="L5832" t="s">
        <v>36</v>
      </c>
      <c r="N5832">
        <v>42.5</v>
      </c>
      <c r="O5832" t="s">
        <v>9473</v>
      </c>
      <c r="P5832" t="s">
        <v>9474</v>
      </c>
    </row>
    <row r="5833" spans="1:16" x14ac:dyDescent="0.55000000000000004">
      <c r="A5833" t="s">
        <v>2</v>
      </c>
      <c r="B5833" t="s">
        <v>9367</v>
      </c>
      <c r="C5833" t="s">
        <v>1828</v>
      </c>
      <c r="D5833" t="s">
        <v>3828</v>
      </c>
      <c r="E5833" t="s">
        <v>20</v>
      </c>
      <c r="F5833" t="b">
        <v>0</v>
      </c>
      <c r="G5833" t="s">
        <v>41</v>
      </c>
      <c r="H5833" s="4">
        <v>45729.37667824074</v>
      </c>
      <c r="I5833" t="b">
        <v>0</v>
      </c>
      <c r="J5833" t="b">
        <v>1</v>
      </c>
      <c r="K5833" t="s">
        <v>24</v>
      </c>
      <c r="L5833" t="s">
        <v>22</v>
      </c>
      <c r="M5833">
        <v>90750</v>
      </c>
      <c r="O5833" t="s">
        <v>3185</v>
      </c>
      <c r="P5833" t="s">
        <v>9368</v>
      </c>
    </row>
    <row r="5834" spans="1:16" x14ac:dyDescent="0.55000000000000004">
      <c r="A5834" t="s">
        <v>19</v>
      </c>
      <c r="B5834" t="s">
        <v>9475</v>
      </c>
      <c r="C5834" t="s">
        <v>659</v>
      </c>
      <c r="D5834" t="s">
        <v>3973</v>
      </c>
      <c r="E5834" t="s">
        <v>20</v>
      </c>
      <c r="F5834" t="b">
        <v>0</v>
      </c>
      <c r="G5834" t="s">
        <v>41</v>
      </c>
      <c r="H5834" s="4">
        <v>45729.377106481479</v>
      </c>
      <c r="I5834" t="b">
        <v>0</v>
      </c>
      <c r="J5834" t="b">
        <v>0</v>
      </c>
      <c r="K5834" t="s">
        <v>24</v>
      </c>
      <c r="L5834" t="s">
        <v>22</v>
      </c>
      <c r="M5834">
        <v>128500</v>
      </c>
      <c r="O5834" t="s">
        <v>2696</v>
      </c>
      <c r="P5834" t="s">
        <v>9476</v>
      </c>
    </row>
    <row r="5835" spans="1:16" x14ac:dyDescent="0.55000000000000004">
      <c r="A5835" t="s">
        <v>2</v>
      </c>
      <c r="B5835" t="s">
        <v>9369</v>
      </c>
      <c r="C5835" t="s">
        <v>179</v>
      </c>
      <c r="D5835" t="s">
        <v>4178</v>
      </c>
      <c r="E5835" t="s">
        <v>20</v>
      </c>
      <c r="F5835" t="b">
        <v>0</v>
      </c>
      <c r="G5835" t="s">
        <v>27</v>
      </c>
      <c r="H5835" s="4">
        <v>45729.377337962957</v>
      </c>
      <c r="I5835" t="b">
        <v>0</v>
      </c>
      <c r="J5835" t="b">
        <v>1</v>
      </c>
      <c r="K5835" t="s">
        <v>24</v>
      </c>
      <c r="L5835" t="s">
        <v>22</v>
      </c>
      <c r="M5835">
        <v>207000</v>
      </c>
      <c r="O5835" t="s">
        <v>59</v>
      </c>
      <c r="P5835" t="s">
        <v>137</v>
      </c>
    </row>
    <row r="5836" spans="1:16" x14ac:dyDescent="0.55000000000000004">
      <c r="A5836" t="s">
        <v>25</v>
      </c>
      <c r="B5836" t="s">
        <v>9477</v>
      </c>
      <c r="C5836" t="s">
        <v>39</v>
      </c>
      <c r="D5836" t="s">
        <v>3828</v>
      </c>
      <c r="E5836" t="s">
        <v>20</v>
      </c>
      <c r="F5836" t="b">
        <v>1</v>
      </c>
      <c r="G5836" t="s">
        <v>30</v>
      </c>
      <c r="H5836" s="4">
        <v>45729.417696759258</v>
      </c>
      <c r="I5836" t="b">
        <v>0</v>
      </c>
      <c r="J5836" t="b">
        <v>0</v>
      </c>
      <c r="K5836" t="s">
        <v>24</v>
      </c>
      <c r="L5836" t="s">
        <v>36</v>
      </c>
      <c r="N5836">
        <v>24.97500038146973</v>
      </c>
      <c r="O5836" t="s">
        <v>9478</v>
      </c>
      <c r="P5836" t="s">
        <v>393</v>
      </c>
    </row>
    <row r="5837" spans="1:16" x14ac:dyDescent="0.55000000000000004">
      <c r="A5837" t="s">
        <v>1</v>
      </c>
      <c r="B5837" t="s">
        <v>2799</v>
      </c>
      <c r="C5837" t="s">
        <v>1346</v>
      </c>
      <c r="D5837" t="s">
        <v>2208</v>
      </c>
      <c r="E5837" t="s">
        <v>34</v>
      </c>
      <c r="F5837" t="b">
        <v>0</v>
      </c>
      <c r="G5837" t="s">
        <v>41</v>
      </c>
      <c r="H5837" s="4">
        <v>45729.418229166673</v>
      </c>
      <c r="I5837" t="b">
        <v>0</v>
      </c>
      <c r="J5837" t="b">
        <v>1</v>
      </c>
      <c r="K5837" t="s">
        <v>24</v>
      </c>
      <c r="L5837" t="s">
        <v>22</v>
      </c>
      <c r="M5837">
        <v>198000</v>
      </c>
      <c r="O5837" t="s">
        <v>428</v>
      </c>
      <c r="P5837" t="s">
        <v>7309</v>
      </c>
    </row>
    <row r="5838" spans="1:16" x14ac:dyDescent="0.55000000000000004">
      <c r="A5838" t="s">
        <v>2</v>
      </c>
      <c r="B5838" t="s">
        <v>2118</v>
      </c>
      <c r="C5838" t="s">
        <v>808</v>
      </c>
      <c r="D5838" t="s">
        <v>3973</v>
      </c>
      <c r="E5838" t="s">
        <v>20</v>
      </c>
      <c r="F5838" t="b">
        <v>0</v>
      </c>
      <c r="G5838" t="s">
        <v>27</v>
      </c>
      <c r="H5838" s="4">
        <v>45729.420219907413</v>
      </c>
      <c r="I5838" t="b">
        <v>0</v>
      </c>
      <c r="J5838" t="b">
        <v>1</v>
      </c>
      <c r="K5838" t="s">
        <v>24</v>
      </c>
      <c r="L5838" t="s">
        <v>22</v>
      </c>
      <c r="M5838">
        <v>180000</v>
      </c>
      <c r="O5838" t="s">
        <v>9479</v>
      </c>
      <c r="P5838" t="s">
        <v>9480</v>
      </c>
    </row>
    <row r="5839" spans="1:16" x14ac:dyDescent="0.55000000000000004">
      <c r="A5839" t="s">
        <v>2</v>
      </c>
      <c r="B5839" t="s">
        <v>4228</v>
      </c>
      <c r="C5839" t="s">
        <v>690</v>
      </c>
      <c r="D5839" t="s">
        <v>2208</v>
      </c>
      <c r="E5839" t="s">
        <v>34</v>
      </c>
      <c r="F5839" t="b">
        <v>0</v>
      </c>
      <c r="G5839" t="s">
        <v>27</v>
      </c>
      <c r="H5839" s="4">
        <v>45729.432141203702</v>
      </c>
      <c r="I5839" t="b">
        <v>0</v>
      </c>
      <c r="J5839" t="b">
        <v>1</v>
      </c>
      <c r="K5839" t="s">
        <v>24</v>
      </c>
      <c r="L5839" t="s">
        <v>22</v>
      </c>
      <c r="M5839">
        <v>175500</v>
      </c>
      <c r="O5839" t="s">
        <v>428</v>
      </c>
      <c r="P5839" t="s">
        <v>4238</v>
      </c>
    </row>
    <row r="5840" spans="1:16" x14ac:dyDescent="0.55000000000000004">
      <c r="A5840" t="s">
        <v>89</v>
      </c>
      <c r="B5840" t="s">
        <v>7452</v>
      </c>
      <c r="C5840" t="s">
        <v>7313</v>
      </c>
      <c r="D5840" t="s">
        <v>2208</v>
      </c>
      <c r="E5840" t="s">
        <v>34</v>
      </c>
      <c r="F5840" t="b">
        <v>0</v>
      </c>
      <c r="G5840" t="s">
        <v>41</v>
      </c>
      <c r="H5840" s="4">
        <v>45729.433148148149</v>
      </c>
      <c r="I5840" t="b">
        <v>0</v>
      </c>
      <c r="J5840" t="b">
        <v>1</v>
      </c>
      <c r="K5840" t="s">
        <v>24</v>
      </c>
      <c r="L5840" t="s">
        <v>22</v>
      </c>
      <c r="M5840">
        <v>195000</v>
      </c>
      <c r="O5840" t="s">
        <v>428</v>
      </c>
      <c r="P5840" t="s">
        <v>7453</v>
      </c>
    </row>
    <row r="5841" spans="1:16" x14ac:dyDescent="0.55000000000000004">
      <c r="A5841" t="s">
        <v>0</v>
      </c>
      <c r="B5841" t="s">
        <v>0</v>
      </c>
      <c r="C5841" t="s">
        <v>1978</v>
      </c>
      <c r="D5841" t="s">
        <v>7547</v>
      </c>
      <c r="E5841" t="s">
        <v>34</v>
      </c>
      <c r="F5841" t="b">
        <v>0</v>
      </c>
      <c r="G5841" t="s">
        <v>52</v>
      </c>
      <c r="H5841" s="4">
        <v>45729.459699074083</v>
      </c>
      <c r="I5841" t="b">
        <v>0</v>
      </c>
      <c r="J5841" t="b">
        <v>0</v>
      </c>
      <c r="K5841" t="s">
        <v>24</v>
      </c>
      <c r="L5841" t="s">
        <v>36</v>
      </c>
      <c r="N5841">
        <v>15</v>
      </c>
      <c r="O5841" t="s">
        <v>7548</v>
      </c>
      <c r="P5841" t="s">
        <v>61</v>
      </c>
    </row>
    <row r="5842" spans="1:16" x14ac:dyDescent="0.55000000000000004">
      <c r="A5842" t="s">
        <v>0</v>
      </c>
      <c r="B5842" t="s">
        <v>731</v>
      </c>
      <c r="C5842" t="s">
        <v>529</v>
      </c>
      <c r="D5842" t="s">
        <v>3957</v>
      </c>
      <c r="E5842" t="s">
        <v>34</v>
      </c>
      <c r="F5842" t="b">
        <v>0</v>
      </c>
      <c r="G5842" t="s">
        <v>52</v>
      </c>
      <c r="H5842" s="4">
        <v>45729.460277777784</v>
      </c>
      <c r="I5842" t="b">
        <v>0</v>
      </c>
      <c r="J5842" t="b">
        <v>0</v>
      </c>
      <c r="K5842" t="s">
        <v>24</v>
      </c>
      <c r="L5842" t="s">
        <v>36</v>
      </c>
      <c r="N5842">
        <v>22.694999694824219</v>
      </c>
      <c r="O5842" t="s">
        <v>9481</v>
      </c>
      <c r="P5842" t="s">
        <v>9482</v>
      </c>
    </row>
    <row r="5843" spans="1:16" x14ac:dyDescent="0.55000000000000004">
      <c r="A5843" t="s">
        <v>40</v>
      </c>
      <c r="B5843" t="s">
        <v>9483</v>
      </c>
      <c r="C5843" t="s">
        <v>39</v>
      </c>
      <c r="D5843" t="s">
        <v>112</v>
      </c>
      <c r="E5843" t="s">
        <v>51</v>
      </c>
      <c r="F5843" t="b">
        <v>1</v>
      </c>
      <c r="G5843" t="s">
        <v>35</v>
      </c>
      <c r="H5843" s="4">
        <v>45729.460879629631</v>
      </c>
      <c r="I5843" t="b">
        <v>1</v>
      </c>
      <c r="J5843" t="b">
        <v>0</v>
      </c>
      <c r="K5843" t="s">
        <v>24</v>
      </c>
      <c r="L5843" t="s">
        <v>36</v>
      </c>
      <c r="N5843">
        <v>21</v>
      </c>
      <c r="O5843" t="s">
        <v>112</v>
      </c>
      <c r="P5843" t="s">
        <v>9484</v>
      </c>
    </row>
    <row r="5844" spans="1:16" x14ac:dyDescent="0.55000000000000004">
      <c r="A5844" t="s">
        <v>25</v>
      </c>
      <c r="B5844" t="s">
        <v>9370</v>
      </c>
      <c r="C5844" t="s">
        <v>9371</v>
      </c>
      <c r="D5844" t="s">
        <v>3350</v>
      </c>
      <c r="E5844" t="s">
        <v>20</v>
      </c>
      <c r="F5844" t="b">
        <v>0</v>
      </c>
      <c r="G5844" t="s">
        <v>314</v>
      </c>
      <c r="H5844" s="4">
        <v>45729.483020833337</v>
      </c>
      <c r="I5844" t="b">
        <v>1</v>
      </c>
      <c r="J5844" t="b">
        <v>0</v>
      </c>
      <c r="K5844" t="s">
        <v>314</v>
      </c>
      <c r="L5844" t="s">
        <v>22</v>
      </c>
      <c r="M5844">
        <v>40000</v>
      </c>
      <c r="O5844" t="s">
        <v>3350</v>
      </c>
      <c r="P5844" t="s">
        <v>1304</v>
      </c>
    </row>
    <row r="5845" spans="1:16" x14ac:dyDescent="0.55000000000000004">
      <c r="A5845" t="s">
        <v>0</v>
      </c>
      <c r="B5845" t="s">
        <v>5525</v>
      </c>
      <c r="C5845" t="s">
        <v>851</v>
      </c>
      <c r="D5845" t="s">
        <v>4328</v>
      </c>
      <c r="E5845" t="s">
        <v>20</v>
      </c>
      <c r="F5845" t="b">
        <v>0</v>
      </c>
      <c r="G5845" t="s">
        <v>27</v>
      </c>
      <c r="H5845" s="4">
        <v>45729.500081018523</v>
      </c>
      <c r="I5845" t="b">
        <v>0</v>
      </c>
      <c r="J5845" t="b">
        <v>0</v>
      </c>
      <c r="K5845" t="s">
        <v>24</v>
      </c>
      <c r="L5845" t="s">
        <v>22</v>
      </c>
      <c r="M5845">
        <v>62500</v>
      </c>
      <c r="O5845" t="s">
        <v>5526</v>
      </c>
      <c r="P5845" t="s">
        <v>5527</v>
      </c>
    </row>
    <row r="5846" spans="1:16" x14ac:dyDescent="0.55000000000000004">
      <c r="A5846" t="s">
        <v>0</v>
      </c>
      <c r="B5846" t="s">
        <v>0</v>
      </c>
      <c r="C5846" t="s">
        <v>9443</v>
      </c>
      <c r="D5846" t="s">
        <v>7547</v>
      </c>
      <c r="E5846" t="s">
        <v>34</v>
      </c>
      <c r="F5846" t="b">
        <v>0</v>
      </c>
      <c r="G5846" t="s">
        <v>41</v>
      </c>
      <c r="H5846" s="4">
        <v>45729.500381944446</v>
      </c>
      <c r="I5846" t="b">
        <v>0</v>
      </c>
      <c r="J5846" t="b">
        <v>0</v>
      </c>
      <c r="K5846" t="s">
        <v>24</v>
      </c>
      <c r="L5846" t="s">
        <v>36</v>
      </c>
      <c r="N5846">
        <v>15</v>
      </c>
      <c r="O5846" t="s">
        <v>7548</v>
      </c>
      <c r="P5846" t="s">
        <v>61</v>
      </c>
    </row>
    <row r="5847" spans="1:16" x14ac:dyDescent="0.55000000000000004">
      <c r="A5847" t="s">
        <v>0</v>
      </c>
      <c r="B5847" t="s">
        <v>0</v>
      </c>
      <c r="C5847" t="s">
        <v>3934</v>
      </c>
      <c r="D5847" t="s">
        <v>7547</v>
      </c>
      <c r="E5847" t="s">
        <v>34</v>
      </c>
      <c r="F5847" t="b">
        <v>0</v>
      </c>
      <c r="G5847" t="s">
        <v>35</v>
      </c>
      <c r="H5847" s="4">
        <v>45729.500648148147</v>
      </c>
      <c r="I5847" t="b">
        <v>0</v>
      </c>
      <c r="J5847" t="b">
        <v>0</v>
      </c>
      <c r="K5847" t="s">
        <v>24</v>
      </c>
      <c r="L5847" t="s">
        <v>36</v>
      </c>
      <c r="N5847">
        <v>15</v>
      </c>
      <c r="O5847" t="s">
        <v>7548</v>
      </c>
      <c r="P5847" t="s">
        <v>61</v>
      </c>
    </row>
    <row r="5848" spans="1:16" x14ac:dyDescent="0.55000000000000004">
      <c r="A5848" t="s">
        <v>25</v>
      </c>
      <c r="B5848" t="s">
        <v>577</v>
      </c>
      <c r="C5848" t="s">
        <v>122</v>
      </c>
      <c r="D5848" t="s">
        <v>3957</v>
      </c>
      <c r="E5848" t="s">
        <v>34</v>
      </c>
      <c r="F5848" t="b">
        <v>0</v>
      </c>
      <c r="G5848" t="s">
        <v>52</v>
      </c>
      <c r="H5848" s="4">
        <v>45729.500787037039</v>
      </c>
      <c r="I5848" t="b">
        <v>0</v>
      </c>
      <c r="J5848" t="b">
        <v>0</v>
      </c>
      <c r="K5848" t="s">
        <v>24</v>
      </c>
      <c r="L5848" t="s">
        <v>36</v>
      </c>
      <c r="N5848">
        <v>67.5</v>
      </c>
      <c r="O5848" t="s">
        <v>5531</v>
      </c>
      <c r="P5848" t="s">
        <v>9485</v>
      </c>
    </row>
    <row r="5849" spans="1:16" x14ac:dyDescent="0.55000000000000004">
      <c r="A5849" t="s">
        <v>2</v>
      </c>
      <c r="B5849" t="s">
        <v>9374</v>
      </c>
      <c r="C5849" t="s">
        <v>612</v>
      </c>
      <c r="D5849" t="s">
        <v>3973</v>
      </c>
      <c r="E5849" t="s">
        <v>20</v>
      </c>
      <c r="F5849" t="b">
        <v>0</v>
      </c>
      <c r="G5849" t="s">
        <v>27</v>
      </c>
      <c r="H5849" s="4">
        <v>45729.501006944447</v>
      </c>
      <c r="I5849" t="b">
        <v>0</v>
      </c>
      <c r="J5849" t="b">
        <v>1</v>
      </c>
      <c r="K5849" t="s">
        <v>24</v>
      </c>
      <c r="L5849" t="s">
        <v>22</v>
      </c>
      <c r="M5849">
        <v>122900</v>
      </c>
      <c r="O5849" t="s">
        <v>5482</v>
      </c>
      <c r="P5849" t="s">
        <v>9375</v>
      </c>
    </row>
    <row r="5850" spans="1:16" x14ac:dyDescent="0.55000000000000004">
      <c r="A5850" t="s">
        <v>1</v>
      </c>
      <c r="B5850" t="s">
        <v>2392</v>
      </c>
      <c r="C5850" t="s">
        <v>292</v>
      </c>
      <c r="D5850" t="s">
        <v>3973</v>
      </c>
      <c r="E5850" t="s">
        <v>20</v>
      </c>
      <c r="F5850" t="b">
        <v>0</v>
      </c>
      <c r="G5850" t="s">
        <v>30</v>
      </c>
      <c r="H5850" s="4">
        <v>45729.501180555562</v>
      </c>
      <c r="I5850" t="b">
        <v>0</v>
      </c>
      <c r="J5850" t="b">
        <v>1</v>
      </c>
      <c r="K5850" t="s">
        <v>24</v>
      </c>
      <c r="L5850" t="s">
        <v>22</v>
      </c>
      <c r="M5850">
        <v>193426.5</v>
      </c>
      <c r="O5850" t="s">
        <v>5482</v>
      </c>
      <c r="P5850" t="s">
        <v>1809</v>
      </c>
    </row>
    <row r="5851" spans="1:16" x14ac:dyDescent="0.55000000000000004">
      <c r="A5851" t="s">
        <v>40</v>
      </c>
      <c r="B5851" t="s">
        <v>9372</v>
      </c>
      <c r="C5851" t="s">
        <v>2031</v>
      </c>
      <c r="D5851" t="s">
        <v>3957</v>
      </c>
      <c r="E5851" t="s">
        <v>34</v>
      </c>
      <c r="F5851" t="b">
        <v>0</v>
      </c>
      <c r="G5851" t="s">
        <v>27</v>
      </c>
      <c r="H5851" s="4">
        <v>45729.501296296286</v>
      </c>
      <c r="I5851" t="b">
        <v>0</v>
      </c>
      <c r="J5851" t="b">
        <v>1</v>
      </c>
      <c r="K5851" t="s">
        <v>24</v>
      </c>
      <c r="L5851" t="s">
        <v>36</v>
      </c>
      <c r="N5851">
        <v>54.420001983642578</v>
      </c>
      <c r="O5851" t="s">
        <v>2319</v>
      </c>
      <c r="P5851" t="s">
        <v>9373</v>
      </c>
    </row>
    <row r="5852" spans="1:16" x14ac:dyDescent="0.55000000000000004">
      <c r="A5852" t="s">
        <v>2</v>
      </c>
      <c r="B5852" t="s">
        <v>7406</v>
      </c>
      <c r="C5852" t="s">
        <v>1358</v>
      </c>
      <c r="D5852" t="s">
        <v>3973</v>
      </c>
      <c r="E5852" t="s">
        <v>20</v>
      </c>
      <c r="F5852" t="b">
        <v>0</v>
      </c>
      <c r="G5852" t="s">
        <v>41</v>
      </c>
      <c r="H5852" s="4">
        <v>45729.501400462963</v>
      </c>
      <c r="I5852" t="b">
        <v>0</v>
      </c>
      <c r="J5852" t="b">
        <v>0</v>
      </c>
      <c r="K5852" t="s">
        <v>24</v>
      </c>
      <c r="L5852" t="s">
        <v>22</v>
      </c>
      <c r="M5852">
        <v>82850</v>
      </c>
      <c r="O5852" t="s">
        <v>5482</v>
      </c>
      <c r="P5852" t="s">
        <v>3772</v>
      </c>
    </row>
    <row r="5853" spans="1:16" x14ac:dyDescent="0.55000000000000004">
      <c r="A5853" t="s">
        <v>2</v>
      </c>
      <c r="B5853" t="s">
        <v>9374</v>
      </c>
      <c r="C5853" t="s">
        <v>1050</v>
      </c>
      <c r="D5853" t="s">
        <v>3973</v>
      </c>
      <c r="E5853" t="s">
        <v>20</v>
      </c>
      <c r="F5853" t="b">
        <v>0</v>
      </c>
      <c r="G5853" t="s">
        <v>41</v>
      </c>
      <c r="H5853" s="4">
        <v>45729.502187500002</v>
      </c>
      <c r="I5853" t="b">
        <v>0</v>
      </c>
      <c r="J5853" t="b">
        <v>1</v>
      </c>
      <c r="K5853" t="s">
        <v>24</v>
      </c>
      <c r="L5853" t="s">
        <v>22</v>
      </c>
      <c r="M5853">
        <v>122900</v>
      </c>
      <c r="O5853" t="s">
        <v>5482</v>
      </c>
      <c r="P5853" t="s">
        <v>9375</v>
      </c>
    </row>
    <row r="5854" spans="1:16" x14ac:dyDescent="0.55000000000000004">
      <c r="A5854" t="s">
        <v>1</v>
      </c>
      <c r="B5854" t="s">
        <v>9376</v>
      </c>
      <c r="C5854" t="s">
        <v>1050</v>
      </c>
      <c r="D5854" t="s">
        <v>3973</v>
      </c>
      <c r="E5854" t="s">
        <v>20</v>
      </c>
      <c r="F5854" t="b">
        <v>0</v>
      </c>
      <c r="G5854" t="s">
        <v>35</v>
      </c>
      <c r="H5854" s="4">
        <v>45729.502349537041</v>
      </c>
      <c r="I5854" t="b">
        <v>0</v>
      </c>
      <c r="J5854" t="b">
        <v>1</v>
      </c>
      <c r="K5854" t="s">
        <v>24</v>
      </c>
      <c r="L5854" t="s">
        <v>36</v>
      </c>
      <c r="N5854">
        <v>73</v>
      </c>
      <c r="O5854" t="s">
        <v>5482</v>
      </c>
      <c r="P5854" t="s">
        <v>354</v>
      </c>
    </row>
    <row r="5855" spans="1:16" x14ac:dyDescent="0.55000000000000004">
      <c r="A5855" t="s">
        <v>25</v>
      </c>
      <c r="B5855" t="s">
        <v>9377</v>
      </c>
      <c r="C5855" t="s">
        <v>820</v>
      </c>
      <c r="D5855" t="s">
        <v>4035</v>
      </c>
      <c r="E5855" t="s">
        <v>20</v>
      </c>
      <c r="F5855" t="b">
        <v>0</v>
      </c>
      <c r="G5855" t="s">
        <v>820</v>
      </c>
      <c r="H5855" s="4">
        <v>45729.507175925923</v>
      </c>
      <c r="I5855" t="b">
        <v>0</v>
      </c>
      <c r="J5855" t="b">
        <v>0</v>
      </c>
      <c r="K5855" t="s">
        <v>820</v>
      </c>
      <c r="L5855" t="s">
        <v>22</v>
      </c>
      <c r="M5855">
        <v>64800</v>
      </c>
      <c r="O5855" t="s">
        <v>9378</v>
      </c>
      <c r="P5855" t="s">
        <v>9379</v>
      </c>
    </row>
    <row r="5856" spans="1:16" x14ac:dyDescent="0.55000000000000004">
      <c r="A5856" t="s">
        <v>40</v>
      </c>
      <c r="B5856" t="s">
        <v>40</v>
      </c>
      <c r="C5856" t="s">
        <v>3608</v>
      </c>
      <c r="D5856" t="s">
        <v>3973</v>
      </c>
      <c r="E5856" t="s">
        <v>20</v>
      </c>
      <c r="F5856" t="b">
        <v>0</v>
      </c>
      <c r="G5856" t="s">
        <v>27</v>
      </c>
      <c r="H5856" s="4">
        <v>45729.516180555547</v>
      </c>
      <c r="I5856" t="b">
        <v>0</v>
      </c>
      <c r="J5856" t="b">
        <v>1</v>
      </c>
      <c r="K5856" t="s">
        <v>24</v>
      </c>
      <c r="L5856" t="s">
        <v>22</v>
      </c>
      <c r="M5856">
        <v>148000</v>
      </c>
      <c r="O5856" t="s">
        <v>5482</v>
      </c>
      <c r="P5856" t="s">
        <v>9444</v>
      </c>
    </row>
    <row r="5857" spans="1:16" x14ac:dyDescent="0.55000000000000004">
      <c r="A5857" t="s">
        <v>0</v>
      </c>
      <c r="B5857" t="s">
        <v>9448</v>
      </c>
      <c r="C5857" t="s">
        <v>114</v>
      </c>
      <c r="D5857" t="s">
        <v>3957</v>
      </c>
      <c r="E5857" t="s">
        <v>34</v>
      </c>
      <c r="F5857" t="b">
        <v>0</v>
      </c>
      <c r="G5857" t="s">
        <v>27</v>
      </c>
      <c r="H5857" s="4">
        <v>45729.541886574072</v>
      </c>
      <c r="I5857" t="b">
        <v>1</v>
      </c>
      <c r="J5857" t="b">
        <v>1</v>
      </c>
      <c r="K5857" t="s">
        <v>24</v>
      </c>
      <c r="L5857" t="s">
        <v>36</v>
      </c>
      <c r="N5857">
        <v>26.389999389648441</v>
      </c>
      <c r="O5857" t="s">
        <v>9449</v>
      </c>
      <c r="P5857" t="s">
        <v>2787</v>
      </c>
    </row>
    <row r="5858" spans="1:16" x14ac:dyDescent="0.55000000000000004">
      <c r="A5858" t="s">
        <v>2</v>
      </c>
      <c r="B5858" t="s">
        <v>9380</v>
      </c>
      <c r="C5858" t="s">
        <v>3318</v>
      </c>
      <c r="D5858" t="s">
        <v>3828</v>
      </c>
      <c r="E5858" t="s">
        <v>20</v>
      </c>
      <c r="F5858" t="b">
        <v>0</v>
      </c>
      <c r="G5858" t="s">
        <v>27</v>
      </c>
      <c r="H5858" s="4">
        <v>45729.543055555558</v>
      </c>
      <c r="I5858" t="b">
        <v>0</v>
      </c>
      <c r="J5858" t="b">
        <v>1</v>
      </c>
      <c r="K5858" t="s">
        <v>24</v>
      </c>
      <c r="L5858" t="s">
        <v>36</v>
      </c>
      <c r="N5858">
        <v>63.5</v>
      </c>
      <c r="O5858" t="s">
        <v>3060</v>
      </c>
      <c r="P5858" t="s">
        <v>9381</v>
      </c>
    </row>
    <row r="5859" spans="1:16" x14ac:dyDescent="0.55000000000000004">
      <c r="A5859" t="s">
        <v>2</v>
      </c>
      <c r="B5859" t="s">
        <v>2</v>
      </c>
      <c r="C5859" t="s">
        <v>87</v>
      </c>
      <c r="D5859" t="s">
        <v>131</v>
      </c>
      <c r="E5859" t="s">
        <v>20</v>
      </c>
      <c r="F5859" t="b">
        <v>0</v>
      </c>
      <c r="G5859" t="s">
        <v>41</v>
      </c>
      <c r="H5859" s="4">
        <v>45729.554652777777</v>
      </c>
      <c r="I5859" t="b">
        <v>1</v>
      </c>
      <c r="J5859" t="b">
        <v>0</v>
      </c>
      <c r="K5859" t="s">
        <v>24</v>
      </c>
      <c r="L5859" t="s">
        <v>22</v>
      </c>
      <c r="M5859">
        <v>130000</v>
      </c>
      <c r="O5859" t="s">
        <v>131</v>
      </c>
      <c r="P5859" t="s">
        <v>9382</v>
      </c>
    </row>
    <row r="5860" spans="1:16" x14ac:dyDescent="0.55000000000000004">
      <c r="A5860" t="s">
        <v>2</v>
      </c>
      <c r="B5860" t="s">
        <v>9486</v>
      </c>
      <c r="C5860" t="s">
        <v>4008</v>
      </c>
      <c r="D5860" t="s">
        <v>3957</v>
      </c>
      <c r="E5860" t="s">
        <v>20</v>
      </c>
      <c r="F5860" t="b">
        <v>0</v>
      </c>
      <c r="G5860" t="s">
        <v>1247</v>
      </c>
      <c r="H5860" s="4">
        <v>45729.57135416667</v>
      </c>
      <c r="I5860" t="b">
        <v>0</v>
      </c>
      <c r="J5860" t="b">
        <v>0</v>
      </c>
      <c r="K5860" t="s">
        <v>1247</v>
      </c>
      <c r="L5860" t="s">
        <v>36</v>
      </c>
      <c r="N5860">
        <v>24.819999694824219</v>
      </c>
      <c r="O5860" t="s">
        <v>9487</v>
      </c>
      <c r="P5860" t="s">
        <v>9488</v>
      </c>
    </row>
    <row r="5861" spans="1:16" x14ac:dyDescent="0.55000000000000004">
      <c r="A5861" t="s">
        <v>25</v>
      </c>
      <c r="B5861" t="s">
        <v>7231</v>
      </c>
      <c r="C5861" t="s">
        <v>7232</v>
      </c>
      <c r="D5861" t="s">
        <v>3973</v>
      </c>
      <c r="E5861" t="s">
        <v>51</v>
      </c>
      <c r="F5861" t="b">
        <v>0</v>
      </c>
      <c r="G5861" t="s">
        <v>30</v>
      </c>
      <c r="H5861" s="4">
        <v>45729.58421296296</v>
      </c>
      <c r="I5861" t="b">
        <v>0</v>
      </c>
      <c r="J5861" t="b">
        <v>0</v>
      </c>
      <c r="K5861" t="s">
        <v>24</v>
      </c>
      <c r="L5861" t="s">
        <v>36</v>
      </c>
      <c r="N5861">
        <v>57</v>
      </c>
      <c r="O5861" t="s">
        <v>1002</v>
      </c>
    </row>
    <row r="5862" spans="1:16" x14ac:dyDescent="0.55000000000000004">
      <c r="A5862" t="s">
        <v>28</v>
      </c>
      <c r="B5862" t="s">
        <v>9445</v>
      </c>
      <c r="C5862" t="s">
        <v>180</v>
      </c>
      <c r="D5862" t="s">
        <v>3973</v>
      </c>
      <c r="E5862" t="s">
        <v>20</v>
      </c>
      <c r="F5862" t="b">
        <v>0</v>
      </c>
      <c r="G5862" t="s">
        <v>41</v>
      </c>
      <c r="H5862" s="4">
        <v>45729.584409722222</v>
      </c>
      <c r="I5862" t="b">
        <v>0</v>
      </c>
      <c r="J5862" t="b">
        <v>1</v>
      </c>
      <c r="K5862" t="s">
        <v>24</v>
      </c>
      <c r="L5862" t="s">
        <v>22</v>
      </c>
      <c r="M5862">
        <v>155500</v>
      </c>
      <c r="O5862" t="s">
        <v>9249</v>
      </c>
      <c r="P5862" t="s">
        <v>9446</v>
      </c>
    </row>
    <row r="5863" spans="1:16" x14ac:dyDescent="0.55000000000000004">
      <c r="A5863" t="s">
        <v>89</v>
      </c>
      <c r="B5863" t="s">
        <v>9460</v>
      </c>
      <c r="C5863" t="s">
        <v>236</v>
      </c>
      <c r="D5863" t="s">
        <v>3973</v>
      </c>
      <c r="E5863" t="s">
        <v>20</v>
      </c>
      <c r="F5863" t="b">
        <v>0</v>
      </c>
      <c r="G5863" t="s">
        <v>27</v>
      </c>
      <c r="H5863" s="4">
        <v>45729.584907407407</v>
      </c>
      <c r="I5863" t="b">
        <v>1</v>
      </c>
      <c r="J5863" t="b">
        <v>1</v>
      </c>
      <c r="K5863" t="s">
        <v>24</v>
      </c>
      <c r="L5863" t="s">
        <v>22</v>
      </c>
      <c r="M5863">
        <v>157500</v>
      </c>
      <c r="O5863" t="s">
        <v>1489</v>
      </c>
    </row>
    <row r="5864" spans="1:16" x14ac:dyDescent="0.55000000000000004">
      <c r="A5864" t="s">
        <v>40</v>
      </c>
      <c r="B5864" t="s">
        <v>9383</v>
      </c>
      <c r="C5864" t="s">
        <v>538</v>
      </c>
      <c r="D5864" t="s">
        <v>3828</v>
      </c>
      <c r="E5864" t="s">
        <v>20</v>
      </c>
      <c r="F5864" t="b">
        <v>0</v>
      </c>
      <c r="G5864" t="s">
        <v>27</v>
      </c>
      <c r="H5864" s="4">
        <v>45729.585023148153</v>
      </c>
      <c r="I5864" t="b">
        <v>0</v>
      </c>
      <c r="J5864" t="b">
        <v>1</v>
      </c>
      <c r="K5864" t="s">
        <v>24</v>
      </c>
      <c r="L5864" t="s">
        <v>22</v>
      </c>
      <c r="M5864">
        <v>163000</v>
      </c>
      <c r="O5864" t="s">
        <v>487</v>
      </c>
      <c r="P5864" t="s">
        <v>9384</v>
      </c>
    </row>
    <row r="5865" spans="1:16" x14ac:dyDescent="0.55000000000000004">
      <c r="A5865" t="s">
        <v>2</v>
      </c>
      <c r="B5865" t="s">
        <v>2</v>
      </c>
      <c r="C5865" t="s">
        <v>1778</v>
      </c>
      <c r="D5865" t="s">
        <v>3828</v>
      </c>
      <c r="E5865" t="s">
        <v>20</v>
      </c>
      <c r="F5865" t="b">
        <v>0</v>
      </c>
      <c r="G5865" t="s">
        <v>41</v>
      </c>
      <c r="H5865" s="4">
        <v>45729.585625</v>
      </c>
      <c r="I5865" t="b">
        <v>1</v>
      </c>
      <c r="J5865" t="b">
        <v>1</v>
      </c>
      <c r="K5865" t="s">
        <v>24</v>
      </c>
      <c r="L5865" t="s">
        <v>22</v>
      </c>
      <c r="M5865">
        <v>128825</v>
      </c>
      <c r="O5865" t="s">
        <v>2409</v>
      </c>
      <c r="P5865" t="s">
        <v>9447</v>
      </c>
    </row>
    <row r="5866" spans="1:16" x14ac:dyDescent="0.55000000000000004">
      <c r="A5866" t="s">
        <v>89</v>
      </c>
      <c r="B5866" t="s">
        <v>7027</v>
      </c>
      <c r="C5866" t="s">
        <v>82</v>
      </c>
      <c r="D5866" t="s">
        <v>3973</v>
      </c>
      <c r="E5866" t="s">
        <v>20</v>
      </c>
      <c r="F5866" t="b">
        <v>0</v>
      </c>
      <c r="G5866" t="s">
        <v>41</v>
      </c>
      <c r="H5866" s="4">
        <v>45729.585682870369</v>
      </c>
      <c r="I5866" t="b">
        <v>0</v>
      </c>
      <c r="J5866" t="b">
        <v>1</v>
      </c>
      <c r="K5866" t="s">
        <v>24</v>
      </c>
      <c r="L5866" t="s">
        <v>22</v>
      </c>
      <c r="M5866">
        <v>147500</v>
      </c>
      <c r="O5866" t="s">
        <v>7028</v>
      </c>
      <c r="P5866" t="s">
        <v>7029</v>
      </c>
    </row>
    <row r="5867" spans="1:16" x14ac:dyDescent="0.55000000000000004">
      <c r="A5867" t="s">
        <v>2</v>
      </c>
      <c r="B5867" t="s">
        <v>9489</v>
      </c>
      <c r="C5867" t="s">
        <v>1151</v>
      </c>
      <c r="D5867" t="s">
        <v>3957</v>
      </c>
      <c r="E5867" t="s">
        <v>20</v>
      </c>
      <c r="F5867" t="b">
        <v>0</v>
      </c>
      <c r="G5867" t="s">
        <v>30</v>
      </c>
      <c r="H5867" s="4">
        <v>45729.586099537039</v>
      </c>
      <c r="I5867" t="b">
        <v>0</v>
      </c>
      <c r="J5867" t="b">
        <v>0</v>
      </c>
      <c r="K5867" t="s">
        <v>24</v>
      </c>
      <c r="L5867" t="s">
        <v>36</v>
      </c>
      <c r="N5867">
        <v>34.334999084472663</v>
      </c>
      <c r="O5867" t="s">
        <v>8553</v>
      </c>
      <c r="P5867" t="s">
        <v>9490</v>
      </c>
    </row>
    <row r="5868" spans="1:16" x14ac:dyDescent="0.55000000000000004">
      <c r="A5868" t="s">
        <v>89</v>
      </c>
      <c r="B5868" t="s">
        <v>9491</v>
      </c>
      <c r="C5868" t="s">
        <v>151</v>
      </c>
      <c r="D5868" t="s">
        <v>3973</v>
      </c>
      <c r="E5868" t="s">
        <v>20</v>
      </c>
      <c r="F5868" t="b">
        <v>0</v>
      </c>
      <c r="G5868" t="s">
        <v>52</v>
      </c>
      <c r="H5868" s="4">
        <v>45729.588009259263</v>
      </c>
      <c r="I5868" t="b">
        <v>1</v>
      </c>
      <c r="J5868" t="b">
        <v>1</v>
      </c>
      <c r="K5868" t="s">
        <v>24</v>
      </c>
      <c r="L5868" t="s">
        <v>22</v>
      </c>
      <c r="M5868">
        <v>175000</v>
      </c>
      <c r="O5868" t="s">
        <v>9492</v>
      </c>
      <c r="P5868" t="s">
        <v>2582</v>
      </c>
    </row>
    <row r="5869" spans="1:16" x14ac:dyDescent="0.55000000000000004">
      <c r="A5869" t="s">
        <v>19</v>
      </c>
      <c r="B5869" t="s">
        <v>9385</v>
      </c>
      <c r="C5869" t="s">
        <v>140</v>
      </c>
      <c r="D5869" t="s">
        <v>3600</v>
      </c>
      <c r="E5869" t="s">
        <v>51</v>
      </c>
      <c r="F5869" t="b">
        <v>0</v>
      </c>
      <c r="G5869" t="s">
        <v>41</v>
      </c>
      <c r="H5869" s="4">
        <v>45729.596435185187</v>
      </c>
      <c r="I5869" t="b">
        <v>0</v>
      </c>
      <c r="J5869" t="b">
        <v>0</v>
      </c>
      <c r="K5869" t="s">
        <v>24</v>
      </c>
      <c r="L5869" t="s">
        <v>36</v>
      </c>
      <c r="N5869">
        <v>110</v>
      </c>
      <c r="O5869" t="s">
        <v>2569</v>
      </c>
      <c r="P5869" t="s">
        <v>2188</v>
      </c>
    </row>
    <row r="5870" spans="1:16" x14ac:dyDescent="0.55000000000000004">
      <c r="A5870" t="s">
        <v>139</v>
      </c>
      <c r="B5870" t="s">
        <v>1697</v>
      </c>
      <c r="C5870" t="s">
        <v>39</v>
      </c>
      <c r="D5870" t="s">
        <v>7658</v>
      </c>
      <c r="E5870" t="s">
        <v>20</v>
      </c>
      <c r="F5870" t="b">
        <v>1</v>
      </c>
      <c r="G5870" t="s">
        <v>625</v>
      </c>
      <c r="H5870" s="4">
        <v>45729.624872685177</v>
      </c>
      <c r="I5870" t="b">
        <v>1</v>
      </c>
      <c r="J5870" t="b">
        <v>0</v>
      </c>
      <c r="K5870" t="s">
        <v>625</v>
      </c>
      <c r="L5870" t="s">
        <v>22</v>
      </c>
      <c r="M5870">
        <v>70000</v>
      </c>
      <c r="O5870" t="s">
        <v>9386</v>
      </c>
      <c r="P5870" t="s">
        <v>9387</v>
      </c>
    </row>
    <row r="5871" spans="1:16" x14ac:dyDescent="0.55000000000000004">
      <c r="A5871" t="s">
        <v>0</v>
      </c>
      <c r="B5871" t="s">
        <v>1632</v>
      </c>
      <c r="C5871" t="s">
        <v>118</v>
      </c>
      <c r="D5871" t="s">
        <v>131</v>
      </c>
      <c r="F5871" t="b">
        <v>0</v>
      </c>
      <c r="G5871" t="s">
        <v>27</v>
      </c>
      <c r="H5871" s="4">
        <v>45729.625127314823</v>
      </c>
      <c r="I5871" t="b">
        <v>1</v>
      </c>
      <c r="J5871" t="b">
        <v>0</v>
      </c>
      <c r="K5871" t="s">
        <v>24</v>
      </c>
      <c r="L5871" t="s">
        <v>36</v>
      </c>
      <c r="N5871">
        <v>41</v>
      </c>
      <c r="O5871" t="s">
        <v>131</v>
      </c>
      <c r="P5871" t="s">
        <v>9388</v>
      </c>
    </row>
    <row r="5872" spans="1:16" x14ac:dyDescent="0.55000000000000004">
      <c r="A5872" t="s">
        <v>19</v>
      </c>
      <c r="B5872" t="s">
        <v>9389</v>
      </c>
      <c r="C5872" t="s">
        <v>3887</v>
      </c>
      <c r="D5872" t="s">
        <v>3973</v>
      </c>
      <c r="E5872" t="s">
        <v>20</v>
      </c>
      <c r="F5872" t="b">
        <v>0</v>
      </c>
      <c r="G5872" t="s">
        <v>27</v>
      </c>
      <c r="H5872" s="4">
        <v>45729.625775462962</v>
      </c>
      <c r="I5872" t="b">
        <v>0</v>
      </c>
      <c r="J5872" t="b">
        <v>1</v>
      </c>
      <c r="K5872" t="s">
        <v>24</v>
      </c>
      <c r="L5872" t="s">
        <v>22</v>
      </c>
      <c r="M5872">
        <v>152500</v>
      </c>
      <c r="O5872" t="s">
        <v>9390</v>
      </c>
      <c r="P5872" t="s">
        <v>9391</v>
      </c>
    </row>
    <row r="5873" spans="1:16" x14ac:dyDescent="0.55000000000000004">
      <c r="A5873" t="s">
        <v>25</v>
      </c>
      <c r="B5873" t="s">
        <v>8209</v>
      </c>
      <c r="C5873" t="s">
        <v>64</v>
      </c>
      <c r="D5873" t="s">
        <v>3973</v>
      </c>
      <c r="E5873" t="s">
        <v>20</v>
      </c>
      <c r="F5873" t="b">
        <v>0</v>
      </c>
      <c r="G5873" t="s">
        <v>52</v>
      </c>
      <c r="H5873" s="4">
        <v>45729.625949074078</v>
      </c>
      <c r="I5873" t="b">
        <v>0</v>
      </c>
      <c r="J5873" t="b">
        <v>1</v>
      </c>
      <c r="K5873" t="s">
        <v>24</v>
      </c>
      <c r="L5873" t="s">
        <v>22</v>
      </c>
      <c r="M5873">
        <v>98950</v>
      </c>
      <c r="O5873" t="s">
        <v>1906</v>
      </c>
      <c r="P5873" t="s">
        <v>8210</v>
      </c>
    </row>
    <row r="5874" spans="1:16" x14ac:dyDescent="0.55000000000000004">
      <c r="A5874" t="s">
        <v>40</v>
      </c>
      <c r="B5874" t="s">
        <v>9392</v>
      </c>
      <c r="C5874" t="s">
        <v>1118</v>
      </c>
      <c r="D5874" t="s">
        <v>3973</v>
      </c>
      <c r="E5874" t="s">
        <v>20</v>
      </c>
      <c r="F5874" t="b">
        <v>0</v>
      </c>
      <c r="G5874" t="s">
        <v>27</v>
      </c>
      <c r="H5874" s="4">
        <v>45729.627222222232</v>
      </c>
      <c r="I5874" t="b">
        <v>0</v>
      </c>
      <c r="J5874" t="b">
        <v>1</v>
      </c>
      <c r="K5874" t="s">
        <v>24</v>
      </c>
      <c r="L5874" t="s">
        <v>22</v>
      </c>
      <c r="M5874">
        <v>135000</v>
      </c>
      <c r="O5874" t="s">
        <v>1784</v>
      </c>
      <c r="P5874" t="s">
        <v>2489</v>
      </c>
    </row>
    <row r="5875" spans="1:16" x14ac:dyDescent="0.55000000000000004">
      <c r="A5875" t="s">
        <v>2</v>
      </c>
      <c r="B5875" t="s">
        <v>8159</v>
      </c>
      <c r="C5875" t="s">
        <v>71</v>
      </c>
      <c r="D5875" t="s">
        <v>3973</v>
      </c>
      <c r="E5875" t="s">
        <v>20</v>
      </c>
      <c r="F5875" t="b">
        <v>0</v>
      </c>
      <c r="G5875" t="s">
        <v>27</v>
      </c>
      <c r="H5875" s="4">
        <v>45729.627858796302</v>
      </c>
      <c r="I5875" t="b">
        <v>0</v>
      </c>
      <c r="J5875" t="b">
        <v>0</v>
      </c>
      <c r="K5875" t="s">
        <v>24</v>
      </c>
      <c r="L5875" t="s">
        <v>22</v>
      </c>
      <c r="M5875">
        <v>258300</v>
      </c>
      <c r="O5875" t="s">
        <v>294</v>
      </c>
      <c r="P5875" t="s">
        <v>8160</v>
      </c>
    </row>
    <row r="5876" spans="1:16" x14ac:dyDescent="0.55000000000000004">
      <c r="A5876" t="s">
        <v>2</v>
      </c>
      <c r="B5876" t="s">
        <v>2</v>
      </c>
      <c r="C5876" t="s">
        <v>9393</v>
      </c>
      <c r="D5876" t="s">
        <v>3973</v>
      </c>
      <c r="E5876" t="s">
        <v>20</v>
      </c>
      <c r="F5876" t="b">
        <v>0</v>
      </c>
      <c r="G5876" t="s">
        <v>52</v>
      </c>
      <c r="H5876" s="4">
        <v>45729.629131944443</v>
      </c>
      <c r="I5876" t="b">
        <v>0</v>
      </c>
      <c r="J5876" t="b">
        <v>1</v>
      </c>
      <c r="K5876" t="s">
        <v>24</v>
      </c>
      <c r="L5876" t="s">
        <v>22</v>
      </c>
      <c r="M5876">
        <v>187153</v>
      </c>
      <c r="O5876" t="s">
        <v>5482</v>
      </c>
      <c r="P5876" t="s">
        <v>3226</v>
      </c>
    </row>
    <row r="5877" spans="1:16" x14ac:dyDescent="0.55000000000000004">
      <c r="A5877" t="s">
        <v>2</v>
      </c>
      <c r="B5877" t="s">
        <v>4908</v>
      </c>
      <c r="C5877" t="s">
        <v>475</v>
      </c>
      <c r="D5877" t="s">
        <v>3973</v>
      </c>
      <c r="E5877" t="s">
        <v>20</v>
      </c>
      <c r="F5877" t="b">
        <v>0</v>
      </c>
      <c r="G5877" t="s">
        <v>27</v>
      </c>
      <c r="H5877" s="4">
        <v>45729.641516203701</v>
      </c>
      <c r="I5877" t="b">
        <v>0</v>
      </c>
      <c r="J5877" t="b">
        <v>0</v>
      </c>
      <c r="K5877" t="s">
        <v>24</v>
      </c>
      <c r="L5877" t="s">
        <v>22</v>
      </c>
      <c r="M5877">
        <v>130000</v>
      </c>
      <c r="O5877" t="s">
        <v>2925</v>
      </c>
    </row>
    <row r="5878" spans="1:16" x14ac:dyDescent="0.55000000000000004">
      <c r="A5878" t="s">
        <v>1</v>
      </c>
      <c r="B5878" t="s">
        <v>9394</v>
      </c>
      <c r="C5878" t="s">
        <v>371</v>
      </c>
      <c r="D5878" t="s">
        <v>2208</v>
      </c>
      <c r="E5878" t="s">
        <v>20</v>
      </c>
      <c r="F5878" t="b">
        <v>0</v>
      </c>
      <c r="G5878" t="s">
        <v>27</v>
      </c>
      <c r="H5878" s="4">
        <v>45729.643113425933</v>
      </c>
      <c r="I5878" t="b">
        <v>0</v>
      </c>
      <c r="J5878" t="b">
        <v>0</v>
      </c>
      <c r="K5878" t="s">
        <v>24</v>
      </c>
      <c r="L5878" t="s">
        <v>22</v>
      </c>
      <c r="M5878">
        <v>95000</v>
      </c>
      <c r="O5878" t="s">
        <v>5491</v>
      </c>
      <c r="P5878" t="s">
        <v>9395</v>
      </c>
    </row>
    <row r="5879" spans="1:16" x14ac:dyDescent="0.55000000000000004">
      <c r="A5879" t="s">
        <v>0</v>
      </c>
      <c r="B5879" t="s">
        <v>8786</v>
      </c>
      <c r="C5879" t="s">
        <v>1099</v>
      </c>
      <c r="D5879" t="s">
        <v>3600</v>
      </c>
      <c r="E5879" t="s">
        <v>51</v>
      </c>
      <c r="F5879" t="b">
        <v>0</v>
      </c>
      <c r="G5879" t="s">
        <v>27</v>
      </c>
      <c r="H5879" s="4">
        <v>45729.666724537034</v>
      </c>
      <c r="I5879" t="b">
        <v>1</v>
      </c>
      <c r="J5879" t="b">
        <v>0</v>
      </c>
      <c r="K5879" t="s">
        <v>24</v>
      </c>
      <c r="L5879" t="s">
        <v>36</v>
      </c>
      <c r="N5879">
        <v>60</v>
      </c>
      <c r="O5879" t="s">
        <v>8787</v>
      </c>
      <c r="P5879" t="s">
        <v>119</v>
      </c>
    </row>
    <row r="5880" spans="1:16" x14ac:dyDescent="0.55000000000000004">
      <c r="A5880" t="s">
        <v>0</v>
      </c>
      <c r="B5880" t="s">
        <v>218</v>
      </c>
      <c r="C5880" t="s">
        <v>33</v>
      </c>
      <c r="D5880" t="s">
        <v>3828</v>
      </c>
      <c r="E5880" t="s">
        <v>219</v>
      </c>
      <c r="F5880" t="b">
        <v>0</v>
      </c>
      <c r="G5880" t="s">
        <v>35</v>
      </c>
      <c r="H5880" s="4">
        <v>45729.667037037027</v>
      </c>
      <c r="I5880" t="b">
        <v>0</v>
      </c>
      <c r="J5880" t="b">
        <v>0</v>
      </c>
      <c r="K5880" t="s">
        <v>24</v>
      </c>
      <c r="L5880" t="s">
        <v>22</v>
      </c>
      <c r="M5880">
        <v>50000</v>
      </c>
      <c r="O5880" t="s">
        <v>1024</v>
      </c>
      <c r="P5880" t="s">
        <v>1321</v>
      </c>
    </row>
    <row r="5881" spans="1:16" x14ac:dyDescent="0.55000000000000004">
      <c r="A5881" t="s">
        <v>40</v>
      </c>
      <c r="B5881" t="s">
        <v>9450</v>
      </c>
      <c r="C5881" t="s">
        <v>44</v>
      </c>
      <c r="D5881" t="s">
        <v>9451</v>
      </c>
      <c r="E5881" t="s">
        <v>20</v>
      </c>
      <c r="F5881" t="b">
        <v>0</v>
      </c>
      <c r="G5881" t="s">
        <v>27</v>
      </c>
      <c r="H5881" s="4">
        <v>45729.668182870373</v>
      </c>
      <c r="I5881" t="b">
        <v>1</v>
      </c>
      <c r="J5881" t="b">
        <v>0</v>
      </c>
      <c r="K5881" t="s">
        <v>24</v>
      </c>
      <c r="L5881" t="s">
        <v>22</v>
      </c>
      <c r="M5881">
        <v>190000</v>
      </c>
      <c r="O5881" t="s">
        <v>9452</v>
      </c>
      <c r="P5881" t="s">
        <v>9453</v>
      </c>
    </row>
    <row r="5882" spans="1:16" x14ac:dyDescent="0.55000000000000004">
      <c r="A5882" t="s">
        <v>2</v>
      </c>
      <c r="B5882" t="s">
        <v>8985</v>
      </c>
      <c r="C5882" t="s">
        <v>42</v>
      </c>
      <c r="D5882" t="s">
        <v>3828</v>
      </c>
      <c r="E5882" t="s">
        <v>51</v>
      </c>
      <c r="F5882" t="b">
        <v>0</v>
      </c>
      <c r="G5882" t="s">
        <v>27</v>
      </c>
      <c r="H5882" s="4">
        <v>45729.668414351851</v>
      </c>
      <c r="I5882" t="b">
        <v>1</v>
      </c>
      <c r="J5882" t="b">
        <v>0</v>
      </c>
      <c r="K5882" t="s">
        <v>24</v>
      </c>
      <c r="L5882" t="s">
        <v>36</v>
      </c>
      <c r="N5882">
        <v>60</v>
      </c>
      <c r="O5882" t="s">
        <v>9461</v>
      </c>
      <c r="P5882" t="s">
        <v>9462</v>
      </c>
    </row>
    <row r="5883" spans="1:16" x14ac:dyDescent="0.55000000000000004">
      <c r="A5883" t="s">
        <v>1</v>
      </c>
      <c r="B5883" t="s">
        <v>9017</v>
      </c>
      <c r="C5883" t="s">
        <v>160</v>
      </c>
      <c r="D5883" t="s">
        <v>3828</v>
      </c>
      <c r="E5883" t="s">
        <v>20</v>
      </c>
      <c r="F5883" t="b">
        <v>0</v>
      </c>
      <c r="G5883" t="s">
        <v>52</v>
      </c>
      <c r="H5883" s="4">
        <v>45729.668865740743</v>
      </c>
      <c r="I5883" t="b">
        <v>0</v>
      </c>
      <c r="J5883" t="b">
        <v>1</v>
      </c>
      <c r="K5883" t="s">
        <v>24</v>
      </c>
      <c r="L5883" t="s">
        <v>22</v>
      </c>
      <c r="M5883">
        <v>220500</v>
      </c>
      <c r="O5883" t="s">
        <v>3939</v>
      </c>
    </row>
    <row r="5884" spans="1:16" x14ac:dyDescent="0.55000000000000004">
      <c r="A5884" t="s">
        <v>40</v>
      </c>
      <c r="B5884" t="s">
        <v>9454</v>
      </c>
      <c r="C5884" t="s">
        <v>39</v>
      </c>
      <c r="D5884" t="s">
        <v>3973</v>
      </c>
      <c r="E5884" t="s">
        <v>20</v>
      </c>
      <c r="F5884" t="b">
        <v>1</v>
      </c>
      <c r="G5884" t="s">
        <v>41</v>
      </c>
      <c r="H5884" s="4">
        <v>45729.669120370367</v>
      </c>
      <c r="I5884" t="b">
        <v>1</v>
      </c>
      <c r="J5884" t="b">
        <v>1</v>
      </c>
      <c r="K5884" t="s">
        <v>24</v>
      </c>
      <c r="L5884" t="s">
        <v>22</v>
      </c>
      <c r="M5884">
        <v>115000</v>
      </c>
      <c r="O5884" t="s">
        <v>9455</v>
      </c>
      <c r="P5884" t="s">
        <v>9456</v>
      </c>
    </row>
    <row r="5885" spans="1:16" x14ac:dyDescent="0.55000000000000004">
      <c r="A5885" t="s">
        <v>2</v>
      </c>
      <c r="B5885" t="s">
        <v>7237</v>
      </c>
      <c r="C5885" t="s">
        <v>2360</v>
      </c>
      <c r="D5885" t="s">
        <v>7238</v>
      </c>
      <c r="E5885" t="s">
        <v>20</v>
      </c>
      <c r="F5885" t="b">
        <v>0</v>
      </c>
      <c r="G5885" t="s">
        <v>1740</v>
      </c>
      <c r="H5885" s="4">
        <v>45729.685069444437</v>
      </c>
      <c r="I5885" t="b">
        <v>0</v>
      </c>
      <c r="J5885" t="b">
        <v>0</v>
      </c>
      <c r="K5885" t="s">
        <v>1740</v>
      </c>
      <c r="L5885" t="s">
        <v>22</v>
      </c>
      <c r="M5885">
        <v>28000</v>
      </c>
      <c r="O5885" t="s">
        <v>7239</v>
      </c>
    </row>
    <row r="5886" spans="1:16" x14ac:dyDescent="0.55000000000000004">
      <c r="A5886" t="s">
        <v>19</v>
      </c>
      <c r="B5886" t="s">
        <v>2537</v>
      </c>
      <c r="C5886" t="s">
        <v>82</v>
      </c>
      <c r="D5886" t="s">
        <v>3973</v>
      </c>
      <c r="E5886" t="s">
        <v>51</v>
      </c>
      <c r="F5886" t="b">
        <v>0</v>
      </c>
      <c r="G5886" t="s">
        <v>27</v>
      </c>
      <c r="H5886" s="4">
        <v>45729.708344907413</v>
      </c>
      <c r="I5886" t="b">
        <v>0</v>
      </c>
      <c r="J5886" t="b">
        <v>0</v>
      </c>
      <c r="K5886" t="s">
        <v>24</v>
      </c>
      <c r="L5886" t="s">
        <v>36</v>
      </c>
      <c r="N5886">
        <v>77.5</v>
      </c>
      <c r="O5886" t="s">
        <v>5098</v>
      </c>
      <c r="P5886" t="s">
        <v>5099</v>
      </c>
    </row>
    <row r="5887" spans="1:16" x14ac:dyDescent="0.55000000000000004">
      <c r="A5887" t="s">
        <v>0</v>
      </c>
      <c r="B5887" t="s">
        <v>9396</v>
      </c>
      <c r="C5887" t="s">
        <v>443</v>
      </c>
      <c r="D5887" t="s">
        <v>3600</v>
      </c>
      <c r="E5887" t="s">
        <v>20</v>
      </c>
      <c r="F5887" t="b">
        <v>0</v>
      </c>
      <c r="G5887" t="s">
        <v>27</v>
      </c>
      <c r="H5887" s="4">
        <v>45729.708368055559</v>
      </c>
      <c r="I5887" t="b">
        <v>0</v>
      </c>
      <c r="J5887" t="b">
        <v>0</v>
      </c>
      <c r="K5887" t="s">
        <v>24</v>
      </c>
      <c r="L5887" t="s">
        <v>22</v>
      </c>
      <c r="M5887">
        <v>107500</v>
      </c>
      <c r="O5887" t="s">
        <v>9397</v>
      </c>
      <c r="P5887" t="s">
        <v>9398</v>
      </c>
    </row>
    <row r="5888" spans="1:16" x14ac:dyDescent="0.55000000000000004">
      <c r="A5888" t="s">
        <v>0</v>
      </c>
      <c r="B5888" t="s">
        <v>0</v>
      </c>
      <c r="C5888" t="s">
        <v>621</v>
      </c>
      <c r="D5888" t="s">
        <v>3973</v>
      </c>
      <c r="E5888" t="s">
        <v>51</v>
      </c>
      <c r="F5888" t="b">
        <v>0</v>
      </c>
      <c r="G5888" t="s">
        <v>52</v>
      </c>
      <c r="H5888" s="4">
        <v>45729.709050925929</v>
      </c>
      <c r="I5888" t="b">
        <v>1</v>
      </c>
      <c r="J5888" t="b">
        <v>0</v>
      </c>
      <c r="K5888" t="s">
        <v>24</v>
      </c>
      <c r="L5888" t="s">
        <v>36</v>
      </c>
      <c r="N5888">
        <v>22.5</v>
      </c>
      <c r="O5888" t="s">
        <v>1783</v>
      </c>
    </row>
    <row r="5889" spans="1:16" x14ac:dyDescent="0.55000000000000004">
      <c r="A5889" t="s">
        <v>1</v>
      </c>
      <c r="B5889" t="s">
        <v>9457</v>
      </c>
      <c r="C5889" t="s">
        <v>82</v>
      </c>
      <c r="D5889" t="s">
        <v>4084</v>
      </c>
      <c r="E5889" t="s">
        <v>20</v>
      </c>
      <c r="F5889" t="b">
        <v>0</v>
      </c>
      <c r="G5889" t="s">
        <v>27</v>
      </c>
      <c r="H5889" s="4">
        <v>45729.709236111114</v>
      </c>
      <c r="I5889" t="b">
        <v>0</v>
      </c>
      <c r="J5889" t="b">
        <v>0</v>
      </c>
      <c r="K5889" t="s">
        <v>24</v>
      </c>
      <c r="L5889" t="s">
        <v>22</v>
      </c>
      <c r="M5889">
        <v>245000</v>
      </c>
      <c r="O5889" t="s">
        <v>2761</v>
      </c>
      <c r="P5889" t="s">
        <v>3842</v>
      </c>
    </row>
    <row r="5890" spans="1:16" x14ac:dyDescent="0.55000000000000004">
      <c r="A5890" t="s">
        <v>1</v>
      </c>
      <c r="B5890" t="s">
        <v>779</v>
      </c>
      <c r="C5890" t="s">
        <v>64</v>
      </c>
      <c r="D5890" t="s">
        <v>3973</v>
      </c>
      <c r="E5890" t="s">
        <v>631</v>
      </c>
      <c r="F5890" t="b">
        <v>0</v>
      </c>
      <c r="G5890" t="s">
        <v>52</v>
      </c>
      <c r="H5890" s="4">
        <v>45729.710057870368</v>
      </c>
      <c r="I5890" t="b">
        <v>0</v>
      </c>
      <c r="J5890" t="b">
        <v>0</v>
      </c>
      <c r="K5890" t="s">
        <v>24</v>
      </c>
      <c r="L5890" t="s">
        <v>36</v>
      </c>
      <c r="N5890">
        <v>20</v>
      </c>
      <c r="O5890" t="s">
        <v>3888</v>
      </c>
      <c r="P5890" t="s">
        <v>149</v>
      </c>
    </row>
    <row r="5891" spans="1:16" x14ac:dyDescent="0.55000000000000004">
      <c r="A5891" t="s">
        <v>2</v>
      </c>
      <c r="B5891" t="s">
        <v>9399</v>
      </c>
      <c r="C5891" t="s">
        <v>172</v>
      </c>
      <c r="D5891" t="s">
        <v>3973</v>
      </c>
      <c r="E5891" t="s">
        <v>20</v>
      </c>
      <c r="F5891" t="b">
        <v>0</v>
      </c>
      <c r="G5891" t="s">
        <v>27</v>
      </c>
      <c r="H5891" s="4">
        <v>45729.710231481477</v>
      </c>
      <c r="I5891" t="b">
        <v>0</v>
      </c>
      <c r="J5891" t="b">
        <v>1</v>
      </c>
      <c r="K5891" t="s">
        <v>24</v>
      </c>
      <c r="L5891" t="s">
        <v>22</v>
      </c>
      <c r="M5891">
        <v>162500</v>
      </c>
      <c r="O5891" t="s">
        <v>1172</v>
      </c>
      <c r="P5891" t="s">
        <v>9400</v>
      </c>
    </row>
    <row r="5892" spans="1:16" x14ac:dyDescent="0.55000000000000004">
      <c r="A5892" t="s">
        <v>2</v>
      </c>
      <c r="B5892" t="s">
        <v>9401</v>
      </c>
      <c r="C5892" t="s">
        <v>633</v>
      </c>
      <c r="D5892" t="s">
        <v>2208</v>
      </c>
      <c r="E5892" t="s">
        <v>20</v>
      </c>
      <c r="F5892" t="b">
        <v>0</v>
      </c>
      <c r="G5892" t="s">
        <v>27</v>
      </c>
      <c r="H5892" s="4">
        <v>45729.710277777784</v>
      </c>
      <c r="I5892" t="b">
        <v>0</v>
      </c>
      <c r="J5892" t="b">
        <v>1</v>
      </c>
      <c r="K5892" t="s">
        <v>24</v>
      </c>
      <c r="L5892" t="s">
        <v>22</v>
      </c>
      <c r="M5892">
        <v>135000</v>
      </c>
      <c r="O5892" t="s">
        <v>3506</v>
      </c>
      <c r="P5892" t="s">
        <v>9402</v>
      </c>
    </row>
    <row r="5893" spans="1:16" x14ac:dyDescent="0.55000000000000004">
      <c r="A5893" t="s">
        <v>2</v>
      </c>
      <c r="B5893" t="s">
        <v>2</v>
      </c>
      <c r="C5893" t="s">
        <v>39</v>
      </c>
      <c r="D5893" t="s">
        <v>3985</v>
      </c>
      <c r="E5893" t="s">
        <v>20</v>
      </c>
      <c r="F5893" t="b">
        <v>1</v>
      </c>
      <c r="G5893" t="s">
        <v>3446</v>
      </c>
      <c r="H5893" s="4">
        <v>45729.710682870369</v>
      </c>
      <c r="I5893" t="b">
        <v>0</v>
      </c>
      <c r="J5893" t="b">
        <v>0</v>
      </c>
      <c r="K5893" t="s">
        <v>3446</v>
      </c>
      <c r="L5893" t="s">
        <v>22</v>
      </c>
      <c r="M5893">
        <v>37500</v>
      </c>
      <c r="O5893" t="s">
        <v>7650</v>
      </c>
      <c r="P5893" t="s">
        <v>7651</v>
      </c>
    </row>
    <row r="5894" spans="1:16" x14ac:dyDescent="0.55000000000000004">
      <c r="A5894" t="s">
        <v>2</v>
      </c>
      <c r="B5894" t="s">
        <v>9403</v>
      </c>
      <c r="C5894" t="s">
        <v>9404</v>
      </c>
      <c r="D5894" t="s">
        <v>4084</v>
      </c>
      <c r="E5894" t="s">
        <v>20</v>
      </c>
      <c r="F5894" t="b">
        <v>0</v>
      </c>
      <c r="G5894" t="s">
        <v>158</v>
      </c>
      <c r="H5894" s="4">
        <v>45729.712916666656</v>
      </c>
      <c r="I5894" t="b">
        <v>0</v>
      </c>
      <c r="J5894" t="b">
        <v>0</v>
      </c>
      <c r="K5894" t="s">
        <v>158</v>
      </c>
      <c r="L5894" t="s">
        <v>22</v>
      </c>
      <c r="M5894">
        <v>110000</v>
      </c>
      <c r="O5894" t="s">
        <v>9405</v>
      </c>
      <c r="P5894" t="s">
        <v>1244</v>
      </c>
    </row>
    <row r="5895" spans="1:16" x14ac:dyDescent="0.55000000000000004">
      <c r="A5895" t="s">
        <v>2</v>
      </c>
      <c r="B5895" t="s">
        <v>9406</v>
      </c>
      <c r="C5895" t="s">
        <v>4208</v>
      </c>
      <c r="D5895" t="s">
        <v>3828</v>
      </c>
      <c r="E5895" t="s">
        <v>219</v>
      </c>
      <c r="F5895" t="b">
        <v>0</v>
      </c>
      <c r="G5895" t="s">
        <v>1247</v>
      </c>
      <c r="H5895" s="4">
        <v>45729.738020833327</v>
      </c>
      <c r="I5895" t="b">
        <v>0</v>
      </c>
      <c r="J5895" t="b">
        <v>0</v>
      </c>
      <c r="K5895" t="s">
        <v>1247</v>
      </c>
      <c r="L5895" t="s">
        <v>36</v>
      </c>
      <c r="N5895">
        <v>32.5</v>
      </c>
      <c r="O5895" t="s">
        <v>9407</v>
      </c>
    </row>
    <row r="5896" spans="1:16" x14ac:dyDescent="0.55000000000000004">
      <c r="A5896" t="s">
        <v>0</v>
      </c>
      <c r="B5896" t="s">
        <v>0</v>
      </c>
      <c r="C5896" t="s">
        <v>507</v>
      </c>
      <c r="D5896" t="s">
        <v>131</v>
      </c>
      <c r="F5896" t="b">
        <v>0</v>
      </c>
      <c r="G5896" t="s">
        <v>41</v>
      </c>
      <c r="H5896" s="4">
        <v>45729.750405092593</v>
      </c>
      <c r="I5896" t="b">
        <v>1</v>
      </c>
      <c r="J5896" t="b">
        <v>0</v>
      </c>
      <c r="K5896" t="s">
        <v>24</v>
      </c>
      <c r="L5896" t="s">
        <v>36</v>
      </c>
      <c r="N5896">
        <v>23.909999847412109</v>
      </c>
      <c r="O5896" t="s">
        <v>131</v>
      </c>
      <c r="P5896" t="s">
        <v>883</v>
      </c>
    </row>
    <row r="5897" spans="1:16" x14ac:dyDescent="0.55000000000000004">
      <c r="A5897" t="s">
        <v>2</v>
      </c>
      <c r="B5897" t="s">
        <v>3818</v>
      </c>
      <c r="C5897" t="s">
        <v>33</v>
      </c>
      <c r="D5897" t="s">
        <v>4035</v>
      </c>
      <c r="E5897" t="s">
        <v>20</v>
      </c>
      <c r="F5897" t="b">
        <v>0</v>
      </c>
      <c r="G5897" t="s">
        <v>27</v>
      </c>
      <c r="H5897" s="4">
        <v>45729.751516203702</v>
      </c>
      <c r="I5897" t="b">
        <v>0</v>
      </c>
      <c r="J5897" t="b">
        <v>0</v>
      </c>
      <c r="K5897" t="s">
        <v>24</v>
      </c>
      <c r="L5897" t="s">
        <v>22</v>
      </c>
      <c r="M5897">
        <v>184799.5</v>
      </c>
      <c r="O5897" t="s">
        <v>9458</v>
      </c>
      <c r="P5897" t="s">
        <v>9459</v>
      </c>
    </row>
    <row r="5898" spans="1:16" x14ac:dyDescent="0.55000000000000004">
      <c r="A5898" t="s">
        <v>2</v>
      </c>
      <c r="B5898" t="s">
        <v>9408</v>
      </c>
      <c r="C5898" t="s">
        <v>122</v>
      </c>
      <c r="D5898" t="s">
        <v>3600</v>
      </c>
      <c r="E5898" t="s">
        <v>20</v>
      </c>
      <c r="F5898" t="b">
        <v>0</v>
      </c>
      <c r="G5898" t="s">
        <v>27</v>
      </c>
      <c r="H5898" s="4">
        <v>45729.752106481479</v>
      </c>
      <c r="I5898" t="b">
        <v>1</v>
      </c>
      <c r="J5898" t="b">
        <v>0</v>
      </c>
      <c r="K5898" t="s">
        <v>24</v>
      </c>
      <c r="L5898" t="s">
        <v>22</v>
      </c>
      <c r="M5898">
        <v>95000</v>
      </c>
      <c r="O5898" t="s">
        <v>9409</v>
      </c>
      <c r="P5898" t="s">
        <v>48</v>
      </c>
    </row>
    <row r="5899" spans="1:16" x14ac:dyDescent="0.55000000000000004">
      <c r="A5899" t="s">
        <v>2</v>
      </c>
      <c r="B5899" t="s">
        <v>8530</v>
      </c>
      <c r="C5899" t="s">
        <v>26</v>
      </c>
      <c r="D5899" t="s">
        <v>3957</v>
      </c>
      <c r="E5899" t="s">
        <v>20</v>
      </c>
      <c r="F5899" t="b">
        <v>0</v>
      </c>
      <c r="G5899" t="s">
        <v>23</v>
      </c>
      <c r="H5899" s="4">
        <v>45729.768310185187</v>
      </c>
      <c r="I5899" t="b">
        <v>0</v>
      </c>
      <c r="J5899" t="b">
        <v>1</v>
      </c>
      <c r="K5899" t="s">
        <v>24</v>
      </c>
      <c r="L5899" t="s">
        <v>36</v>
      </c>
      <c r="N5899">
        <v>61.159996032714837</v>
      </c>
      <c r="O5899" t="s">
        <v>8531</v>
      </c>
      <c r="P5899" t="s">
        <v>8532</v>
      </c>
    </row>
    <row r="5900" spans="1:16" x14ac:dyDescent="0.55000000000000004">
      <c r="A5900" t="s">
        <v>0</v>
      </c>
      <c r="B5900" t="s">
        <v>9410</v>
      </c>
      <c r="C5900" t="s">
        <v>329</v>
      </c>
      <c r="D5900" t="s">
        <v>3973</v>
      </c>
      <c r="E5900" t="s">
        <v>51</v>
      </c>
      <c r="F5900" t="b">
        <v>0</v>
      </c>
      <c r="G5900" t="s">
        <v>27</v>
      </c>
      <c r="H5900" s="4">
        <v>45729.791932870372</v>
      </c>
      <c r="I5900" t="b">
        <v>0</v>
      </c>
      <c r="J5900" t="b">
        <v>0</v>
      </c>
      <c r="K5900" t="s">
        <v>24</v>
      </c>
      <c r="L5900" t="s">
        <v>36</v>
      </c>
      <c r="N5900">
        <v>80</v>
      </c>
      <c r="O5900" t="s">
        <v>9411</v>
      </c>
    </row>
    <row r="5901" spans="1:16" x14ac:dyDescent="0.55000000000000004">
      <c r="A5901" t="s">
        <v>0</v>
      </c>
      <c r="B5901" t="s">
        <v>1246</v>
      </c>
      <c r="C5901" t="s">
        <v>768</v>
      </c>
      <c r="D5901" t="s">
        <v>4084</v>
      </c>
      <c r="F5901" t="b">
        <v>0</v>
      </c>
      <c r="G5901" t="s">
        <v>27</v>
      </c>
      <c r="H5901" s="4">
        <v>45729.792013888888</v>
      </c>
      <c r="I5901" t="b">
        <v>0</v>
      </c>
      <c r="J5901" t="b">
        <v>0</v>
      </c>
      <c r="K5901" t="s">
        <v>24</v>
      </c>
      <c r="L5901" t="s">
        <v>22</v>
      </c>
      <c r="M5901">
        <v>93176</v>
      </c>
      <c r="O5901" t="s">
        <v>9412</v>
      </c>
    </row>
    <row r="5902" spans="1:16" x14ac:dyDescent="0.55000000000000004">
      <c r="A5902" t="s">
        <v>89</v>
      </c>
      <c r="B5902" t="s">
        <v>4461</v>
      </c>
      <c r="C5902" t="s">
        <v>167</v>
      </c>
      <c r="D5902" t="s">
        <v>2208</v>
      </c>
      <c r="E5902" t="s">
        <v>20</v>
      </c>
      <c r="F5902" t="b">
        <v>0</v>
      </c>
      <c r="G5902" t="s">
        <v>35</v>
      </c>
      <c r="H5902" s="4">
        <v>45729.792141203703</v>
      </c>
      <c r="I5902" t="b">
        <v>0</v>
      </c>
      <c r="J5902" t="b">
        <v>0</v>
      </c>
      <c r="K5902" t="s">
        <v>24</v>
      </c>
      <c r="L5902" t="s">
        <v>22</v>
      </c>
      <c r="M5902">
        <v>118750</v>
      </c>
      <c r="O5902" t="s">
        <v>4462</v>
      </c>
      <c r="P5902" t="s">
        <v>4463</v>
      </c>
    </row>
    <row r="5903" spans="1:16" x14ac:dyDescent="0.55000000000000004">
      <c r="A5903" t="s">
        <v>19</v>
      </c>
      <c r="B5903" t="s">
        <v>9493</v>
      </c>
      <c r="C5903" t="s">
        <v>120</v>
      </c>
      <c r="D5903" t="s">
        <v>3828</v>
      </c>
      <c r="E5903" t="s">
        <v>20</v>
      </c>
      <c r="F5903" t="b">
        <v>0</v>
      </c>
      <c r="G5903" t="s">
        <v>35</v>
      </c>
      <c r="H5903" s="4">
        <v>45729.793090277781</v>
      </c>
      <c r="I5903" t="b">
        <v>0</v>
      </c>
      <c r="J5903" t="b">
        <v>0</v>
      </c>
      <c r="K5903" t="s">
        <v>24</v>
      </c>
      <c r="L5903" t="s">
        <v>22</v>
      </c>
      <c r="M5903">
        <v>135000</v>
      </c>
      <c r="O5903" t="s">
        <v>2021</v>
      </c>
      <c r="P5903" t="s">
        <v>9494</v>
      </c>
    </row>
    <row r="5904" spans="1:16" x14ac:dyDescent="0.55000000000000004">
      <c r="A5904" t="s">
        <v>2</v>
      </c>
      <c r="B5904" t="s">
        <v>9413</v>
      </c>
      <c r="C5904" t="s">
        <v>1025</v>
      </c>
      <c r="D5904" t="s">
        <v>3600</v>
      </c>
      <c r="E5904" t="s">
        <v>51</v>
      </c>
      <c r="F5904" t="b">
        <v>0</v>
      </c>
      <c r="G5904" t="s">
        <v>35</v>
      </c>
      <c r="H5904" s="4">
        <v>45729.793356481481</v>
      </c>
      <c r="I5904" t="b">
        <v>1</v>
      </c>
      <c r="J5904" t="b">
        <v>0</v>
      </c>
      <c r="K5904" t="s">
        <v>24</v>
      </c>
      <c r="L5904" t="s">
        <v>36</v>
      </c>
      <c r="N5904">
        <v>65</v>
      </c>
      <c r="O5904" t="s">
        <v>9414</v>
      </c>
      <c r="P5904" t="s">
        <v>2177</v>
      </c>
    </row>
    <row r="5905" spans="1:16" x14ac:dyDescent="0.55000000000000004">
      <c r="A5905" t="s">
        <v>0</v>
      </c>
      <c r="B5905" t="s">
        <v>8056</v>
      </c>
      <c r="C5905" t="s">
        <v>696</v>
      </c>
      <c r="D5905" t="s">
        <v>3973</v>
      </c>
      <c r="E5905" t="s">
        <v>51</v>
      </c>
      <c r="F5905" t="b">
        <v>0</v>
      </c>
      <c r="G5905" t="s">
        <v>30</v>
      </c>
      <c r="H5905" s="4">
        <v>45729.793506944443</v>
      </c>
      <c r="I5905" t="b">
        <v>0</v>
      </c>
      <c r="J5905" t="b">
        <v>0</v>
      </c>
      <c r="K5905" t="s">
        <v>24</v>
      </c>
      <c r="L5905" t="s">
        <v>36</v>
      </c>
      <c r="N5905">
        <v>47.5</v>
      </c>
      <c r="O5905" t="s">
        <v>1137</v>
      </c>
      <c r="P5905" t="s">
        <v>709</v>
      </c>
    </row>
    <row r="5906" spans="1:16" x14ac:dyDescent="0.55000000000000004">
      <c r="A5906" t="s">
        <v>2</v>
      </c>
      <c r="B5906" t="s">
        <v>9415</v>
      </c>
      <c r="C5906" t="s">
        <v>9416</v>
      </c>
      <c r="D5906" t="s">
        <v>3973</v>
      </c>
      <c r="E5906" t="s">
        <v>20</v>
      </c>
      <c r="F5906" t="b">
        <v>0</v>
      </c>
      <c r="G5906" t="s">
        <v>27</v>
      </c>
      <c r="H5906" s="4">
        <v>45729.793703703697</v>
      </c>
      <c r="I5906" t="b">
        <v>0</v>
      </c>
      <c r="J5906" t="b">
        <v>1</v>
      </c>
      <c r="K5906" t="s">
        <v>24</v>
      </c>
      <c r="L5906" t="s">
        <v>22</v>
      </c>
      <c r="M5906">
        <v>119000</v>
      </c>
      <c r="O5906" t="s">
        <v>734</v>
      </c>
      <c r="P5906" t="s">
        <v>9417</v>
      </c>
    </row>
    <row r="5907" spans="1:16" x14ac:dyDescent="0.55000000000000004">
      <c r="A5907" t="s">
        <v>40</v>
      </c>
      <c r="B5907" t="s">
        <v>9463</v>
      </c>
      <c r="C5907" t="s">
        <v>3515</v>
      </c>
      <c r="D5907" t="s">
        <v>2208</v>
      </c>
      <c r="E5907" t="s">
        <v>20</v>
      </c>
      <c r="F5907" t="b">
        <v>0</v>
      </c>
      <c r="G5907" t="s">
        <v>27</v>
      </c>
      <c r="H5907" s="4">
        <v>45729.793726851851</v>
      </c>
      <c r="I5907" t="b">
        <v>0</v>
      </c>
      <c r="J5907" t="b">
        <v>1</v>
      </c>
      <c r="K5907" t="s">
        <v>24</v>
      </c>
      <c r="L5907" t="s">
        <v>22</v>
      </c>
      <c r="M5907">
        <v>125525</v>
      </c>
      <c r="O5907" t="s">
        <v>9464</v>
      </c>
      <c r="P5907" t="s">
        <v>9465</v>
      </c>
    </row>
    <row r="5908" spans="1:16" x14ac:dyDescent="0.55000000000000004">
      <c r="A5908" t="s">
        <v>89</v>
      </c>
      <c r="B5908" t="s">
        <v>6660</v>
      </c>
      <c r="C5908" t="s">
        <v>44</v>
      </c>
      <c r="D5908" t="s">
        <v>3973</v>
      </c>
      <c r="E5908" t="s">
        <v>20</v>
      </c>
      <c r="F5908" t="b">
        <v>0</v>
      </c>
      <c r="G5908" t="s">
        <v>27</v>
      </c>
      <c r="H5908" s="4">
        <v>45729.795057870368</v>
      </c>
      <c r="I5908" t="b">
        <v>1</v>
      </c>
      <c r="J5908" t="b">
        <v>1</v>
      </c>
      <c r="K5908" t="s">
        <v>24</v>
      </c>
      <c r="L5908" t="s">
        <v>22</v>
      </c>
      <c r="M5908">
        <v>185000</v>
      </c>
      <c r="O5908" t="s">
        <v>2815</v>
      </c>
      <c r="P5908" t="s">
        <v>6661</v>
      </c>
    </row>
    <row r="5909" spans="1:16" x14ac:dyDescent="0.55000000000000004">
      <c r="A5909" t="s">
        <v>0</v>
      </c>
      <c r="B5909" t="s">
        <v>9418</v>
      </c>
      <c r="C5909" t="s">
        <v>316</v>
      </c>
      <c r="D5909" t="s">
        <v>3957</v>
      </c>
      <c r="E5909" t="s">
        <v>20</v>
      </c>
      <c r="F5909" t="b">
        <v>0</v>
      </c>
      <c r="G5909" t="s">
        <v>35</v>
      </c>
      <c r="H5909" s="4">
        <v>45729.833819444437</v>
      </c>
      <c r="I5909" t="b">
        <v>0</v>
      </c>
      <c r="J5909" t="b">
        <v>1</v>
      </c>
      <c r="K5909" t="s">
        <v>24</v>
      </c>
      <c r="L5909" t="s">
        <v>36</v>
      </c>
      <c r="N5909">
        <v>16.510000228881839</v>
      </c>
      <c r="O5909" t="s">
        <v>759</v>
      </c>
      <c r="P5909" t="s">
        <v>9419</v>
      </c>
    </row>
    <row r="5910" spans="1:16" x14ac:dyDescent="0.55000000000000004">
      <c r="A5910" t="s">
        <v>0</v>
      </c>
      <c r="B5910" t="s">
        <v>9175</v>
      </c>
      <c r="C5910" t="s">
        <v>292</v>
      </c>
      <c r="D5910" t="s">
        <v>3957</v>
      </c>
      <c r="E5910" t="s">
        <v>20</v>
      </c>
      <c r="F5910" t="b">
        <v>0</v>
      </c>
      <c r="G5910" t="s">
        <v>30</v>
      </c>
      <c r="H5910" s="4">
        <v>45729.834236111114</v>
      </c>
      <c r="I5910" t="b">
        <v>0</v>
      </c>
      <c r="J5910" t="b">
        <v>1</v>
      </c>
      <c r="K5910" t="s">
        <v>24</v>
      </c>
      <c r="L5910" t="s">
        <v>36</v>
      </c>
      <c r="N5910">
        <v>22.694999694824219</v>
      </c>
      <c r="O5910" t="s">
        <v>9176</v>
      </c>
      <c r="P5910" t="s">
        <v>1303</v>
      </c>
    </row>
    <row r="5911" spans="1:16" x14ac:dyDescent="0.55000000000000004">
      <c r="A5911" t="s">
        <v>139</v>
      </c>
      <c r="B5911" t="s">
        <v>1634</v>
      </c>
      <c r="C5911" t="s">
        <v>945</v>
      </c>
      <c r="D5911" t="s">
        <v>3973</v>
      </c>
      <c r="E5911" t="s">
        <v>20</v>
      </c>
      <c r="F5911" t="b">
        <v>0</v>
      </c>
      <c r="G5911" t="s">
        <v>30</v>
      </c>
      <c r="H5911" s="4">
        <v>45729.83425925926</v>
      </c>
      <c r="I5911" t="b">
        <v>0</v>
      </c>
      <c r="J5911" t="b">
        <v>0</v>
      </c>
      <c r="K5911" t="s">
        <v>24</v>
      </c>
      <c r="L5911" t="s">
        <v>22</v>
      </c>
      <c r="M5911">
        <v>67884</v>
      </c>
      <c r="O5911" t="s">
        <v>3090</v>
      </c>
    </row>
    <row r="5912" spans="1:16" x14ac:dyDescent="0.55000000000000004">
      <c r="A5912" t="s">
        <v>2</v>
      </c>
      <c r="B5912" t="s">
        <v>2617</v>
      </c>
      <c r="C5912" t="s">
        <v>151</v>
      </c>
      <c r="D5912" t="s">
        <v>3973</v>
      </c>
      <c r="E5912" t="s">
        <v>20</v>
      </c>
      <c r="F5912" t="b">
        <v>0</v>
      </c>
      <c r="G5912" t="s">
        <v>30</v>
      </c>
      <c r="H5912" s="4">
        <v>45729.835636574076</v>
      </c>
      <c r="I5912" t="b">
        <v>0</v>
      </c>
      <c r="J5912" t="b">
        <v>1</v>
      </c>
      <c r="K5912" t="s">
        <v>24</v>
      </c>
      <c r="L5912" t="s">
        <v>22</v>
      </c>
      <c r="M5912">
        <v>130500</v>
      </c>
      <c r="O5912" t="s">
        <v>9420</v>
      </c>
      <c r="P5912" t="s">
        <v>9421</v>
      </c>
    </row>
    <row r="5913" spans="1:16" x14ac:dyDescent="0.55000000000000004">
      <c r="A5913" t="s">
        <v>2</v>
      </c>
      <c r="B5913" t="s">
        <v>2076</v>
      </c>
      <c r="C5913" t="s">
        <v>236</v>
      </c>
      <c r="D5913" t="s">
        <v>3957</v>
      </c>
      <c r="E5913" t="s">
        <v>34</v>
      </c>
      <c r="F5913" t="b">
        <v>0</v>
      </c>
      <c r="G5913" t="s">
        <v>41</v>
      </c>
      <c r="H5913" s="4">
        <v>45729.835763888892</v>
      </c>
      <c r="I5913" t="b">
        <v>1</v>
      </c>
      <c r="J5913" t="b">
        <v>1</v>
      </c>
      <c r="K5913" t="s">
        <v>24</v>
      </c>
      <c r="L5913" t="s">
        <v>36</v>
      </c>
      <c r="N5913">
        <v>56.475002288818359</v>
      </c>
      <c r="O5913" t="s">
        <v>186</v>
      </c>
      <c r="P5913" t="s">
        <v>4098</v>
      </c>
    </row>
    <row r="5914" spans="1:16" x14ac:dyDescent="0.55000000000000004">
      <c r="A5914" t="s">
        <v>2</v>
      </c>
      <c r="B5914" t="s">
        <v>9422</v>
      </c>
      <c r="C5914" t="s">
        <v>823</v>
      </c>
      <c r="D5914" t="s">
        <v>3828</v>
      </c>
      <c r="E5914" t="s">
        <v>20</v>
      </c>
      <c r="F5914" t="b">
        <v>0</v>
      </c>
      <c r="G5914" t="s">
        <v>52</v>
      </c>
      <c r="H5914" s="4">
        <v>45729.838194444441</v>
      </c>
      <c r="I5914" t="b">
        <v>0</v>
      </c>
      <c r="J5914" t="b">
        <v>1</v>
      </c>
      <c r="K5914" t="s">
        <v>24</v>
      </c>
      <c r="L5914" t="s">
        <v>22</v>
      </c>
      <c r="M5914">
        <v>98883</v>
      </c>
      <c r="O5914" t="s">
        <v>9423</v>
      </c>
      <c r="P5914" t="s">
        <v>9424</v>
      </c>
    </row>
    <row r="5915" spans="1:16" x14ac:dyDescent="0.55000000000000004">
      <c r="A5915" t="s">
        <v>25</v>
      </c>
      <c r="B5915" t="s">
        <v>9425</v>
      </c>
      <c r="C5915" t="s">
        <v>203</v>
      </c>
      <c r="D5915" t="s">
        <v>3828</v>
      </c>
      <c r="E5915" t="s">
        <v>20</v>
      </c>
      <c r="F5915" t="b">
        <v>0</v>
      </c>
      <c r="G5915" t="s">
        <v>23</v>
      </c>
      <c r="H5915" s="4">
        <v>45729.863483796304</v>
      </c>
      <c r="I5915" t="b">
        <v>1</v>
      </c>
      <c r="J5915" t="b">
        <v>1</v>
      </c>
      <c r="K5915" t="s">
        <v>24</v>
      </c>
      <c r="L5915" t="s">
        <v>22</v>
      </c>
      <c r="M5915">
        <v>108750</v>
      </c>
      <c r="O5915" t="s">
        <v>935</v>
      </c>
      <c r="P5915" t="s">
        <v>1813</v>
      </c>
    </row>
    <row r="5916" spans="1:16" x14ac:dyDescent="0.55000000000000004">
      <c r="A5916" t="s">
        <v>2</v>
      </c>
      <c r="B5916" t="s">
        <v>7718</v>
      </c>
      <c r="C5916" t="s">
        <v>39</v>
      </c>
      <c r="D5916" t="s">
        <v>3600</v>
      </c>
      <c r="E5916" t="s">
        <v>20</v>
      </c>
      <c r="F5916" t="b">
        <v>1</v>
      </c>
      <c r="G5916" t="s">
        <v>35</v>
      </c>
      <c r="H5916" s="4">
        <v>45729.873055555552</v>
      </c>
      <c r="I5916" t="b">
        <v>0</v>
      </c>
      <c r="J5916" t="b">
        <v>1</v>
      </c>
      <c r="K5916" t="s">
        <v>24</v>
      </c>
      <c r="L5916" t="s">
        <v>22</v>
      </c>
      <c r="M5916">
        <v>188000</v>
      </c>
      <c r="O5916" t="s">
        <v>3886</v>
      </c>
      <c r="P5916" t="s">
        <v>7719</v>
      </c>
    </row>
    <row r="5917" spans="1:16" x14ac:dyDescent="0.55000000000000004">
      <c r="A5917" t="s">
        <v>0</v>
      </c>
      <c r="B5917" t="s">
        <v>5400</v>
      </c>
      <c r="C5917" t="s">
        <v>306</v>
      </c>
      <c r="D5917" t="s">
        <v>3973</v>
      </c>
      <c r="E5917" t="s">
        <v>20</v>
      </c>
      <c r="F5917" t="b">
        <v>0</v>
      </c>
      <c r="G5917" t="s">
        <v>27</v>
      </c>
      <c r="H5917" s="4">
        <v>45729.875219907408</v>
      </c>
      <c r="I5917" t="b">
        <v>0</v>
      </c>
      <c r="J5917" t="b">
        <v>0</v>
      </c>
      <c r="K5917" t="s">
        <v>24</v>
      </c>
      <c r="L5917" t="s">
        <v>22</v>
      </c>
      <c r="M5917">
        <v>66000</v>
      </c>
      <c r="O5917" t="s">
        <v>5401</v>
      </c>
    </row>
    <row r="5918" spans="1:16" x14ac:dyDescent="0.55000000000000004">
      <c r="A5918" t="s">
        <v>0</v>
      </c>
      <c r="B5918" t="s">
        <v>0</v>
      </c>
      <c r="C5918" t="s">
        <v>916</v>
      </c>
      <c r="D5918" t="s">
        <v>3973</v>
      </c>
      <c r="E5918" t="s">
        <v>20</v>
      </c>
      <c r="F5918" t="b">
        <v>0</v>
      </c>
      <c r="G5918" t="s">
        <v>27</v>
      </c>
      <c r="H5918" s="4">
        <v>45729.876296296286</v>
      </c>
      <c r="I5918" t="b">
        <v>1</v>
      </c>
      <c r="J5918" t="b">
        <v>0</v>
      </c>
      <c r="K5918" t="s">
        <v>24</v>
      </c>
      <c r="L5918" t="s">
        <v>22</v>
      </c>
      <c r="M5918">
        <v>82500</v>
      </c>
      <c r="O5918" t="s">
        <v>1899</v>
      </c>
      <c r="P5918" t="s">
        <v>338</v>
      </c>
    </row>
    <row r="5919" spans="1:16" x14ac:dyDescent="0.55000000000000004">
      <c r="A5919" t="s">
        <v>0</v>
      </c>
      <c r="B5919" t="s">
        <v>9426</v>
      </c>
      <c r="C5919" t="s">
        <v>213</v>
      </c>
      <c r="D5919" t="s">
        <v>3828</v>
      </c>
      <c r="E5919" t="s">
        <v>20</v>
      </c>
      <c r="F5919" t="b">
        <v>0</v>
      </c>
      <c r="G5919" t="s">
        <v>41</v>
      </c>
      <c r="H5919" s="4">
        <v>45729.876331018517</v>
      </c>
      <c r="I5919" t="b">
        <v>0</v>
      </c>
      <c r="J5919" t="b">
        <v>1</v>
      </c>
      <c r="K5919" t="s">
        <v>24</v>
      </c>
      <c r="L5919" t="s">
        <v>36</v>
      </c>
      <c r="N5919">
        <v>23</v>
      </c>
      <c r="O5919" t="s">
        <v>9427</v>
      </c>
      <c r="P5919" t="s">
        <v>9428</v>
      </c>
    </row>
    <row r="5920" spans="1:16" x14ac:dyDescent="0.55000000000000004">
      <c r="A5920" t="s">
        <v>89</v>
      </c>
      <c r="B5920" t="s">
        <v>9429</v>
      </c>
      <c r="C5920" t="s">
        <v>2172</v>
      </c>
      <c r="D5920" t="s">
        <v>3600</v>
      </c>
      <c r="E5920" t="s">
        <v>20</v>
      </c>
      <c r="F5920" t="b">
        <v>0</v>
      </c>
      <c r="G5920" t="s">
        <v>52</v>
      </c>
      <c r="H5920" s="4">
        <v>45729.877812500003</v>
      </c>
      <c r="I5920" t="b">
        <v>0</v>
      </c>
      <c r="J5920" t="b">
        <v>1</v>
      </c>
      <c r="K5920" t="s">
        <v>24</v>
      </c>
      <c r="L5920" t="s">
        <v>22</v>
      </c>
      <c r="M5920">
        <v>255630</v>
      </c>
      <c r="O5920" t="s">
        <v>773</v>
      </c>
    </row>
    <row r="5921" spans="1:16" x14ac:dyDescent="0.55000000000000004">
      <c r="A5921" t="s">
        <v>0</v>
      </c>
      <c r="B5921" t="s">
        <v>1934</v>
      </c>
      <c r="C5921" t="s">
        <v>1247</v>
      </c>
      <c r="D5921" t="s">
        <v>3828</v>
      </c>
      <c r="E5921" t="s">
        <v>20</v>
      </c>
      <c r="F5921" t="b">
        <v>0</v>
      </c>
      <c r="G5921" t="s">
        <v>1247</v>
      </c>
      <c r="H5921" s="4">
        <v>45729.905011574083</v>
      </c>
      <c r="I5921" t="b">
        <v>0</v>
      </c>
      <c r="J5921" t="b">
        <v>0</v>
      </c>
      <c r="K5921" t="s">
        <v>1247</v>
      </c>
      <c r="L5921" t="s">
        <v>22</v>
      </c>
      <c r="M5921">
        <v>38500</v>
      </c>
      <c r="O5921" t="s">
        <v>5660</v>
      </c>
      <c r="P5921" t="s">
        <v>5661</v>
      </c>
    </row>
    <row r="5922" spans="1:16" x14ac:dyDescent="0.55000000000000004">
      <c r="A5922" t="s">
        <v>0</v>
      </c>
      <c r="B5922" t="s">
        <v>8621</v>
      </c>
      <c r="C5922" t="s">
        <v>179</v>
      </c>
      <c r="D5922" t="s">
        <v>3973</v>
      </c>
      <c r="E5922" t="s">
        <v>20</v>
      </c>
      <c r="F5922" t="b">
        <v>0</v>
      </c>
      <c r="G5922" t="s">
        <v>27</v>
      </c>
      <c r="H5922" s="4">
        <v>45729.916979166657</v>
      </c>
      <c r="I5922" t="b">
        <v>0</v>
      </c>
      <c r="J5922" t="b">
        <v>1</v>
      </c>
      <c r="K5922" t="s">
        <v>24</v>
      </c>
      <c r="L5922" t="s">
        <v>22</v>
      </c>
      <c r="M5922">
        <v>62355.453125</v>
      </c>
      <c r="O5922" t="s">
        <v>8622</v>
      </c>
      <c r="P5922" t="s">
        <v>1732</v>
      </c>
    </row>
    <row r="5923" spans="1:16" x14ac:dyDescent="0.55000000000000004">
      <c r="A5923" t="s">
        <v>89</v>
      </c>
      <c r="B5923" t="s">
        <v>2377</v>
      </c>
      <c r="C5923" t="s">
        <v>623</v>
      </c>
      <c r="D5923" t="s">
        <v>3973</v>
      </c>
      <c r="E5923" t="s">
        <v>51</v>
      </c>
      <c r="F5923" t="b">
        <v>0</v>
      </c>
      <c r="G5923" t="s">
        <v>27</v>
      </c>
      <c r="H5923" s="4">
        <v>45729.916979166657</v>
      </c>
      <c r="I5923" t="b">
        <v>0</v>
      </c>
      <c r="J5923" t="b">
        <v>1</v>
      </c>
      <c r="K5923" t="s">
        <v>24</v>
      </c>
      <c r="L5923" t="s">
        <v>36</v>
      </c>
      <c r="N5923">
        <v>65</v>
      </c>
      <c r="O5923" t="s">
        <v>483</v>
      </c>
      <c r="P5923" t="s">
        <v>9069</v>
      </c>
    </row>
    <row r="5924" spans="1:16" x14ac:dyDescent="0.55000000000000004">
      <c r="A5924" t="s">
        <v>0</v>
      </c>
      <c r="B5924" t="s">
        <v>8621</v>
      </c>
      <c r="C5924" t="s">
        <v>179</v>
      </c>
      <c r="D5924" t="s">
        <v>3973</v>
      </c>
      <c r="E5924" t="s">
        <v>20</v>
      </c>
      <c r="F5924" t="b">
        <v>0</v>
      </c>
      <c r="G5924" t="s">
        <v>27</v>
      </c>
      <c r="H5924" s="4">
        <v>45729.916979166657</v>
      </c>
      <c r="I5924" t="b">
        <v>0</v>
      </c>
      <c r="J5924" t="b">
        <v>1</v>
      </c>
      <c r="K5924" t="s">
        <v>24</v>
      </c>
      <c r="L5924" t="s">
        <v>22</v>
      </c>
      <c r="M5924">
        <v>62355.453125</v>
      </c>
      <c r="O5924" t="s">
        <v>8622</v>
      </c>
      <c r="P5924" t="s">
        <v>1732</v>
      </c>
    </row>
    <row r="5925" spans="1:16" x14ac:dyDescent="0.55000000000000004">
      <c r="A5925" t="s">
        <v>2</v>
      </c>
      <c r="B5925" t="s">
        <v>9430</v>
      </c>
      <c r="C5925" t="s">
        <v>145</v>
      </c>
      <c r="D5925" t="s">
        <v>3828</v>
      </c>
      <c r="E5925" t="s">
        <v>20</v>
      </c>
      <c r="F5925" t="b">
        <v>0</v>
      </c>
      <c r="G5925" t="s">
        <v>27</v>
      </c>
      <c r="H5925" s="4">
        <v>45729.917870370373</v>
      </c>
      <c r="I5925" t="b">
        <v>0</v>
      </c>
      <c r="J5925" t="b">
        <v>1</v>
      </c>
      <c r="K5925" t="s">
        <v>24</v>
      </c>
      <c r="L5925" t="s">
        <v>22</v>
      </c>
      <c r="M5925">
        <v>204500</v>
      </c>
      <c r="O5925" t="s">
        <v>9431</v>
      </c>
      <c r="P5925" t="s">
        <v>9432</v>
      </c>
    </row>
    <row r="5926" spans="1:16" x14ac:dyDescent="0.55000000000000004">
      <c r="A5926" t="s">
        <v>1</v>
      </c>
      <c r="B5926" t="s">
        <v>9433</v>
      </c>
      <c r="C5926" t="s">
        <v>192</v>
      </c>
      <c r="D5926" t="s">
        <v>2208</v>
      </c>
      <c r="E5926" t="s">
        <v>20</v>
      </c>
      <c r="F5926" t="b">
        <v>0</v>
      </c>
      <c r="G5926" t="s">
        <v>23</v>
      </c>
      <c r="H5926" s="4">
        <v>45729.930821759262</v>
      </c>
      <c r="I5926" t="b">
        <v>0</v>
      </c>
      <c r="J5926" t="b">
        <v>1</v>
      </c>
      <c r="K5926" t="s">
        <v>24</v>
      </c>
      <c r="L5926" t="s">
        <v>36</v>
      </c>
      <c r="N5926">
        <v>40.81500244140625</v>
      </c>
      <c r="O5926" t="s">
        <v>9434</v>
      </c>
      <c r="P5926" t="s">
        <v>9435</v>
      </c>
    </row>
    <row r="5927" spans="1:16" x14ac:dyDescent="0.55000000000000004">
      <c r="A5927" t="s">
        <v>0</v>
      </c>
      <c r="B5927" t="s">
        <v>7388</v>
      </c>
      <c r="C5927" t="s">
        <v>192</v>
      </c>
      <c r="D5927" t="s">
        <v>3973</v>
      </c>
      <c r="E5927" t="s">
        <v>51</v>
      </c>
      <c r="F5927" t="b">
        <v>0</v>
      </c>
      <c r="G5927" t="s">
        <v>23</v>
      </c>
      <c r="H5927" s="4">
        <v>45729.94940972222</v>
      </c>
      <c r="I5927" t="b">
        <v>0</v>
      </c>
      <c r="J5927" t="b">
        <v>0</v>
      </c>
      <c r="K5927" t="s">
        <v>24</v>
      </c>
      <c r="L5927" t="s">
        <v>36</v>
      </c>
      <c r="N5927">
        <v>27.5</v>
      </c>
      <c r="O5927" t="s">
        <v>7389</v>
      </c>
      <c r="P5927" t="s">
        <v>2146</v>
      </c>
    </row>
    <row r="5928" spans="1:16" x14ac:dyDescent="0.55000000000000004">
      <c r="A5928" t="s">
        <v>89</v>
      </c>
      <c r="B5928" t="s">
        <v>5118</v>
      </c>
      <c r="C5928" t="s">
        <v>367</v>
      </c>
      <c r="D5928" t="s">
        <v>3973</v>
      </c>
      <c r="E5928" t="s">
        <v>20</v>
      </c>
      <c r="F5928" t="b">
        <v>0</v>
      </c>
      <c r="G5928" t="s">
        <v>27</v>
      </c>
      <c r="H5928" s="4">
        <v>45729.958541666667</v>
      </c>
      <c r="I5928" t="b">
        <v>0</v>
      </c>
      <c r="J5928" t="b">
        <v>1</v>
      </c>
      <c r="K5928" t="s">
        <v>24</v>
      </c>
      <c r="L5928" t="s">
        <v>22</v>
      </c>
      <c r="M5928">
        <v>160000</v>
      </c>
      <c r="O5928" t="s">
        <v>368</v>
      </c>
      <c r="P5928" t="s">
        <v>5119</v>
      </c>
    </row>
    <row r="5929" spans="1:16" x14ac:dyDescent="0.55000000000000004">
      <c r="A5929" t="s">
        <v>0</v>
      </c>
      <c r="B5929" t="s">
        <v>1174</v>
      </c>
      <c r="C5929" t="s">
        <v>9436</v>
      </c>
      <c r="D5929" t="s">
        <v>3957</v>
      </c>
      <c r="E5929" t="s">
        <v>34</v>
      </c>
      <c r="F5929" t="b">
        <v>0</v>
      </c>
      <c r="G5929" t="s">
        <v>35</v>
      </c>
      <c r="H5929" s="4">
        <v>45729.958761574067</v>
      </c>
      <c r="I5929" t="b">
        <v>0</v>
      </c>
      <c r="J5929" t="b">
        <v>0</v>
      </c>
      <c r="K5929" t="s">
        <v>24</v>
      </c>
      <c r="L5929" t="s">
        <v>36</v>
      </c>
      <c r="N5929">
        <v>16.510000228881839</v>
      </c>
      <c r="O5929" t="s">
        <v>9437</v>
      </c>
      <c r="P5929" t="s">
        <v>9438</v>
      </c>
    </row>
    <row r="5930" spans="1:16" x14ac:dyDescent="0.55000000000000004">
      <c r="A5930" t="s">
        <v>2</v>
      </c>
      <c r="B5930" t="s">
        <v>6884</v>
      </c>
      <c r="C5930" t="s">
        <v>337</v>
      </c>
      <c r="D5930" t="s">
        <v>5243</v>
      </c>
      <c r="E5930" t="s">
        <v>20</v>
      </c>
      <c r="F5930" t="b">
        <v>0</v>
      </c>
      <c r="G5930" t="s">
        <v>27</v>
      </c>
      <c r="H5930" s="4">
        <v>45729.9606712963</v>
      </c>
      <c r="I5930" t="b">
        <v>0</v>
      </c>
      <c r="J5930" t="b">
        <v>0</v>
      </c>
      <c r="K5930" t="s">
        <v>24</v>
      </c>
      <c r="L5930" t="s">
        <v>22</v>
      </c>
      <c r="M5930">
        <v>167000</v>
      </c>
      <c r="O5930" t="s">
        <v>6885</v>
      </c>
      <c r="P5930" t="s">
        <v>6886</v>
      </c>
    </row>
    <row r="5931" spans="1:16" x14ac:dyDescent="0.55000000000000004">
      <c r="A5931" t="s">
        <v>2</v>
      </c>
      <c r="B5931" t="s">
        <v>369</v>
      </c>
      <c r="C5931" t="s">
        <v>8874</v>
      </c>
      <c r="D5931" t="s">
        <v>3973</v>
      </c>
      <c r="E5931" t="s">
        <v>631</v>
      </c>
      <c r="F5931" t="b">
        <v>0</v>
      </c>
      <c r="G5931" t="s">
        <v>41</v>
      </c>
      <c r="H5931" s="4">
        <v>45729.971516203703</v>
      </c>
      <c r="I5931" t="b">
        <v>0</v>
      </c>
      <c r="J5931" t="b">
        <v>0</v>
      </c>
      <c r="K5931" t="s">
        <v>24</v>
      </c>
      <c r="L5931" t="s">
        <v>22</v>
      </c>
      <c r="M5931">
        <v>87000</v>
      </c>
      <c r="O5931" t="s">
        <v>91</v>
      </c>
      <c r="P5931" t="s">
        <v>9439</v>
      </c>
    </row>
    <row r="5932" spans="1:16" x14ac:dyDescent="0.55000000000000004">
      <c r="A5932" t="s">
        <v>40</v>
      </c>
      <c r="B5932" t="s">
        <v>1786</v>
      </c>
      <c r="C5932" t="s">
        <v>5427</v>
      </c>
      <c r="D5932" t="s">
        <v>4014</v>
      </c>
      <c r="E5932" t="s">
        <v>20</v>
      </c>
      <c r="F5932" t="b">
        <v>0</v>
      </c>
      <c r="G5932" t="s">
        <v>27</v>
      </c>
      <c r="H5932" s="4">
        <v>45729.997129629628</v>
      </c>
      <c r="I5932" t="b">
        <v>0</v>
      </c>
      <c r="J5932" t="b">
        <v>1</v>
      </c>
      <c r="K5932" t="s">
        <v>24</v>
      </c>
      <c r="L5932" t="s">
        <v>22</v>
      </c>
      <c r="M5932">
        <v>253000</v>
      </c>
      <c r="O5932" t="s">
        <v>59</v>
      </c>
      <c r="P5932" t="s">
        <v>137</v>
      </c>
    </row>
    <row r="5933" spans="1:16" x14ac:dyDescent="0.55000000000000004">
      <c r="A5933" t="s">
        <v>0</v>
      </c>
      <c r="B5933" t="s">
        <v>257</v>
      </c>
      <c r="C5933" t="s">
        <v>468</v>
      </c>
      <c r="D5933" t="s">
        <v>3973</v>
      </c>
      <c r="E5933" t="s">
        <v>20</v>
      </c>
      <c r="F5933" t="b">
        <v>0</v>
      </c>
      <c r="G5933" t="s">
        <v>27</v>
      </c>
      <c r="H5933" s="4">
        <v>45730.000231481477</v>
      </c>
      <c r="I5933" t="b">
        <v>0</v>
      </c>
      <c r="J5933" t="b">
        <v>1</v>
      </c>
      <c r="K5933" t="s">
        <v>24</v>
      </c>
      <c r="L5933" t="s">
        <v>22</v>
      </c>
      <c r="M5933">
        <v>125000</v>
      </c>
      <c r="O5933" t="s">
        <v>5482</v>
      </c>
      <c r="P5933" t="s">
        <v>9339</v>
      </c>
    </row>
    <row r="5934" spans="1:16" x14ac:dyDescent="0.55000000000000004">
      <c r="A5934" t="s">
        <v>89</v>
      </c>
      <c r="B5934" t="s">
        <v>5532</v>
      </c>
      <c r="C5934" t="s">
        <v>3196</v>
      </c>
      <c r="D5934" t="s">
        <v>3973</v>
      </c>
      <c r="E5934" t="s">
        <v>51</v>
      </c>
      <c r="F5934" t="b">
        <v>0</v>
      </c>
      <c r="G5934" t="s">
        <v>41</v>
      </c>
      <c r="H5934" s="4">
        <v>45730.000462962962</v>
      </c>
      <c r="I5934" t="b">
        <v>1</v>
      </c>
      <c r="J5934" t="b">
        <v>0</v>
      </c>
      <c r="K5934" t="s">
        <v>24</v>
      </c>
      <c r="L5934" t="s">
        <v>36</v>
      </c>
      <c r="N5934">
        <v>47.5</v>
      </c>
      <c r="O5934" t="s">
        <v>806</v>
      </c>
      <c r="P5934" t="s">
        <v>5533</v>
      </c>
    </row>
    <row r="5935" spans="1:16" x14ac:dyDescent="0.55000000000000004">
      <c r="A5935" t="s">
        <v>2</v>
      </c>
      <c r="B5935" t="s">
        <v>1167</v>
      </c>
      <c r="C5935" t="s">
        <v>29</v>
      </c>
      <c r="D5935" t="s">
        <v>5535</v>
      </c>
      <c r="E5935" t="s">
        <v>20</v>
      </c>
      <c r="F5935" t="b">
        <v>0</v>
      </c>
      <c r="G5935" t="s">
        <v>27</v>
      </c>
      <c r="H5935" s="4">
        <v>45730.001157407409</v>
      </c>
      <c r="I5935" t="b">
        <v>1</v>
      </c>
      <c r="J5935" t="b">
        <v>1</v>
      </c>
      <c r="K5935" t="s">
        <v>24</v>
      </c>
      <c r="L5935" t="s">
        <v>22</v>
      </c>
      <c r="M5935">
        <v>88582</v>
      </c>
      <c r="O5935" t="s">
        <v>77</v>
      </c>
      <c r="P5935" t="s">
        <v>9340</v>
      </c>
    </row>
    <row r="5936" spans="1:16" x14ac:dyDescent="0.55000000000000004">
      <c r="A5936" t="s">
        <v>40</v>
      </c>
      <c r="B5936" t="s">
        <v>9341</v>
      </c>
      <c r="C5936" t="s">
        <v>748</v>
      </c>
      <c r="D5936" t="s">
        <v>4035</v>
      </c>
      <c r="E5936" t="s">
        <v>20</v>
      </c>
      <c r="F5936" t="b">
        <v>0</v>
      </c>
      <c r="G5936" t="s">
        <v>158</v>
      </c>
      <c r="H5936" s="4">
        <v>45730.014479166668</v>
      </c>
      <c r="I5936" t="b">
        <v>0</v>
      </c>
      <c r="J5936" t="b">
        <v>0</v>
      </c>
      <c r="K5936" t="s">
        <v>158</v>
      </c>
      <c r="L5936" t="s">
        <v>22</v>
      </c>
      <c r="M5936">
        <v>83999.5</v>
      </c>
      <c r="O5936" t="s">
        <v>2768</v>
      </c>
      <c r="P5936" t="s">
        <v>3411</v>
      </c>
    </row>
    <row r="5937" spans="1:16" x14ac:dyDescent="0.55000000000000004">
      <c r="A5937" t="s">
        <v>28</v>
      </c>
      <c r="B5937" t="s">
        <v>28</v>
      </c>
      <c r="C5937" t="s">
        <v>5242</v>
      </c>
      <c r="D5937" t="s">
        <v>5243</v>
      </c>
      <c r="E5937" t="s">
        <v>20</v>
      </c>
      <c r="F5937" t="b">
        <v>0</v>
      </c>
      <c r="G5937" t="s">
        <v>314</v>
      </c>
      <c r="H5937" s="4">
        <v>45730.023402777777</v>
      </c>
      <c r="I5937" t="b">
        <v>0</v>
      </c>
      <c r="J5937" t="b">
        <v>0</v>
      </c>
      <c r="K5937" t="s">
        <v>314</v>
      </c>
      <c r="L5937" t="s">
        <v>22</v>
      </c>
      <c r="M5937">
        <v>90000</v>
      </c>
      <c r="O5937" t="s">
        <v>6697</v>
      </c>
      <c r="P5937" t="s">
        <v>6698</v>
      </c>
    </row>
    <row r="5938" spans="1:16" x14ac:dyDescent="0.55000000000000004">
      <c r="A5938" t="s">
        <v>0</v>
      </c>
      <c r="B5938" t="s">
        <v>0</v>
      </c>
      <c r="C5938" t="s">
        <v>9342</v>
      </c>
      <c r="D5938" t="s">
        <v>7547</v>
      </c>
      <c r="E5938" t="s">
        <v>34</v>
      </c>
      <c r="F5938" t="b">
        <v>0</v>
      </c>
      <c r="G5938" t="s">
        <v>41</v>
      </c>
      <c r="H5938" s="4">
        <v>45730.042337962957</v>
      </c>
      <c r="I5938" t="b">
        <v>0</v>
      </c>
      <c r="J5938" t="b">
        <v>0</v>
      </c>
      <c r="K5938" t="s">
        <v>24</v>
      </c>
      <c r="L5938" t="s">
        <v>36</v>
      </c>
      <c r="N5938">
        <v>15</v>
      </c>
      <c r="O5938" t="s">
        <v>7548</v>
      </c>
      <c r="P5938" t="s">
        <v>61</v>
      </c>
    </row>
    <row r="5939" spans="1:16" x14ac:dyDescent="0.55000000000000004">
      <c r="A5939" t="s">
        <v>0</v>
      </c>
      <c r="B5939" t="s">
        <v>4606</v>
      </c>
      <c r="C5939" t="s">
        <v>386</v>
      </c>
      <c r="D5939" t="s">
        <v>4607</v>
      </c>
      <c r="E5939" t="s">
        <v>51</v>
      </c>
      <c r="F5939" t="b">
        <v>0</v>
      </c>
      <c r="G5939" t="s">
        <v>41</v>
      </c>
      <c r="H5939" s="4">
        <v>45730.250300925924</v>
      </c>
      <c r="I5939" t="b">
        <v>1</v>
      </c>
      <c r="J5939" t="b">
        <v>0</v>
      </c>
      <c r="K5939" t="s">
        <v>24</v>
      </c>
      <c r="L5939" t="s">
        <v>22</v>
      </c>
      <c r="M5939">
        <v>169241</v>
      </c>
      <c r="O5939" t="s">
        <v>4608</v>
      </c>
      <c r="P5939" t="s">
        <v>4609</v>
      </c>
    </row>
    <row r="5940" spans="1:16" x14ac:dyDescent="0.55000000000000004">
      <c r="A5940" t="s">
        <v>0</v>
      </c>
      <c r="B5940" t="s">
        <v>0</v>
      </c>
      <c r="C5940" t="s">
        <v>517</v>
      </c>
      <c r="D5940" t="s">
        <v>4753</v>
      </c>
      <c r="E5940" t="s">
        <v>51</v>
      </c>
      <c r="F5940" t="b">
        <v>0</v>
      </c>
      <c r="G5940" t="s">
        <v>41</v>
      </c>
      <c r="H5940" s="4">
        <v>45730.25037037037</v>
      </c>
      <c r="I5940" t="b">
        <v>0</v>
      </c>
      <c r="J5940" t="b">
        <v>1</v>
      </c>
      <c r="K5940" t="s">
        <v>24</v>
      </c>
      <c r="L5940" t="s">
        <v>36</v>
      </c>
      <c r="N5940">
        <v>47.5</v>
      </c>
      <c r="O5940" t="s">
        <v>289</v>
      </c>
      <c r="P5940" t="s">
        <v>2400</v>
      </c>
    </row>
    <row r="5941" spans="1:16" x14ac:dyDescent="0.55000000000000004">
      <c r="A5941" t="s">
        <v>0</v>
      </c>
      <c r="B5941" t="s">
        <v>9343</v>
      </c>
      <c r="C5941" t="s">
        <v>151</v>
      </c>
      <c r="D5941" t="s">
        <v>3828</v>
      </c>
      <c r="E5941" t="s">
        <v>20</v>
      </c>
      <c r="F5941" t="b">
        <v>0</v>
      </c>
      <c r="G5941" t="s">
        <v>30</v>
      </c>
      <c r="H5941" s="4">
        <v>45730.250567129631</v>
      </c>
      <c r="I5941" t="b">
        <v>0</v>
      </c>
      <c r="J5941" t="b">
        <v>1</v>
      </c>
      <c r="K5941" t="s">
        <v>24</v>
      </c>
      <c r="L5941" t="s">
        <v>36</v>
      </c>
      <c r="N5941">
        <v>43.875</v>
      </c>
      <c r="O5941" t="s">
        <v>6083</v>
      </c>
      <c r="P5941" t="s">
        <v>9344</v>
      </c>
    </row>
    <row r="5942" spans="1:16" x14ac:dyDescent="0.55000000000000004">
      <c r="A5942" t="s">
        <v>0</v>
      </c>
      <c r="B5942" t="s">
        <v>0</v>
      </c>
      <c r="C5942" t="s">
        <v>3330</v>
      </c>
      <c r="D5942" t="s">
        <v>3828</v>
      </c>
      <c r="E5942" t="s">
        <v>51</v>
      </c>
      <c r="F5942" t="b">
        <v>0</v>
      </c>
      <c r="G5942" t="s">
        <v>30</v>
      </c>
      <c r="H5942" s="4">
        <v>45730.250625000001</v>
      </c>
      <c r="I5942" t="b">
        <v>0</v>
      </c>
      <c r="J5942" t="b">
        <v>0</v>
      </c>
      <c r="K5942" t="s">
        <v>24</v>
      </c>
      <c r="L5942" t="s">
        <v>22</v>
      </c>
      <c r="M5942">
        <v>76212</v>
      </c>
      <c r="O5942" t="s">
        <v>9345</v>
      </c>
      <c r="P5942" t="s">
        <v>9346</v>
      </c>
    </row>
    <row r="5943" spans="1:16" x14ac:dyDescent="0.55000000000000004">
      <c r="A5943" t="s">
        <v>1</v>
      </c>
      <c r="B5943" t="s">
        <v>663</v>
      </c>
      <c r="C5943" t="s">
        <v>140</v>
      </c>
      <c r="D5943" t="s">
        <v>3973</v>
      </c>
      <c r="E5943" t="s">
        <v>20</v>
      </c>
      <c r="F5943" t="b">
        <v>0</v>
      </c>
      <c r="G5943" t="s">
        <v>35</v>
      </c>
      <c r="H5943" s="4">
        <v>45730.250972222217</v>
      </c>
      <c r="I5943" t="b">
        <v>0</v>
      </c>
      <c r="J5943" t="b">
        <v>1</v>
      </c>
      <c r="K5943" t="s">
        <v>24</v>
      </c>
      <c r="L5943" t="s">
        <v>22</v>
      </c>
      <c r="M5943">
        <v>124350</v>
      </c>
      <c r="O5943" t="s">
        <v>664</v>
      </c>
      <c r="P5943" t="s">
        <v>9347</v>
      </c>
    </row>
    <row r="5944" spans="1:16" x14ac:dyDescent="0.55000000000000004">
      <c r="A5944" t="s">
        <v>1</v>
      </c>
      <c r="B5944" t="s">
        <v>3439</v>
      </c>
      <c r="C5944" t="s">
        <v>82</v>
      </c>
      <c r="D5944" t="s">
        <v>3970</v>
      </c>
      <c r="E5944" t="s">
        <v>20</v>
      </c>
      <c r="F5944" t="b">
        <v>0</v>
      </c>
      <c r="G5944" t="s">
        <v>27</v>
      </c>
      <c r="H5944" s="4">
        <v>45730.251006944447</v>
      </c>
      <c r="I5944" t="b">
        <v>0</v>
      </c>
      <c r="J5944" t="b">
        <v>1</v>
      </c>
      <c r="K5944" t="s">
        <v>24</v>
      </c>
      <c r="L5944" t="s">
        <v>22</v>
      </c>
      <c r="M5944">
        <v>152000</v>
      </c>
      <c r="O5944" t="s">
        <v>65</v>
      </c>
      <c r="P5944" t="s">
        <v>723</v>
      </c>
    </row>
    <row r="5945" spans="1:16" x14ac:dyDescent="0.55000000000000004">
      <c r="A5945" t="s">
        <v>191</v>
      </c>
      <c r="B5945" t="s">
        <v>9348</v>
      </c>
      <c r="C5945" t="s">
        <v>82</v>
      </c>
      <c r="D5945" t="s">
        <v>3973</v>
      </c>
      <c r="E5945" t="s">
        <v>20</v>
      </c>
      <c r="F5945" t="b">
        <v>0</v>
      </c>
      <c r="G5945" t="s">
        <v>27</v>
      </c>
      <c r="H5945" s="4">
        <v>45730.251168981478</v>
      </c>
      <c r="I5945" t="b">
        <v>0</v>
      </c>
      <c r="J5945" t="b">
        <v>0</v>
      </c>
      <c r="K5945" t="s">
        <v>24</v>
      </c>
      <c r="L5945" t="s">
        <v>36</v>
      </c>
      <c r="N5945">
        <v>70.5</v>
      </c>
      <c r="O5945" t="s">
        <v>4344</v>
      </c>
      <c r="P5945" t="s">
        <v>9349</v>
      </c>
    </row>
    <row r="5946" spans="1:16" x14ac:dyDescent="0.55000000000000004">
      <c r="A5946" t="s">
        <v>1</v>
      </c>
      <c r="B5946" t="s">
        <v>9350</v>
      </c>
      <c r="C5946" t="s">
        <v>1521</v>
      </c>
      <c r="D5946" t="s">
        <v>3383</v>
      </c>
      <c r="E5946" t="s">
        <v>20</v>
      </c>
      <c r="F5946" t="b">
        <v>0</v>
      </c>
      <c r="G5946" t="s">
        <v>52</v>
      </c>
      <c r="H5946" s="4">
        <v>45730.251273148147</v>
      </c>
      <c r="I5946" t="b">
        <v>0</v>
      </c>
      <c r="J5946" t="b">
        <v>1</v>
      </c>
      <c r="K5946" t="s">
        <v>24</v>
      </c>
      <c r="L5946" t="s">
        <v>22</v>
      </c>
      <c r="M5946">
        <v>80000</v>
      </c>
      <c r="O5946" t="s">
        <v>1549</v>
      </c>
      <c r="P5946" t="s">
        <v>700</v>
      </c>
    </row>
    <row r="5947" spans="1:16" x14ac:dyDescent="0.55000000000000004">
      <c r="A5947" t="s">
        <v>2</v>
      </c>
      <c r="B5947" t="s">
        <v>638</v>
      </c>
      <c r="C5947" t="s">
        <v>213</v>
      </c>
      <c r="D5947" t="s">
        <v>3828</v>
      </c>
      <c r="E5947" t="s">
        <v>20</v>
      </c>
      <c r="F5947" t="b">
        <v>0</v>
      </c>
      <c r="G5947" t="s">
        <v>41</v>
      </c>
      <c r="H5947" s="4">
        <v>45730.252337962957</v>
      </c>
      <c r="I5947" t="b">
        <v>0</v>
      </c>
      <c r="J5947" t="b">
        <v>1</v>
      </c>
      <c r="K5947" t="s">
        <v>24</v>
      </c>
      <c r="L5947" t="s">
        <v>22</v>
      </c>
      <c r="M5947">
        <v>128114.578125</v>
      </c>
      <c r="O5947" t="s">
        <v>7801</v>
      </c>
      <c r="P5947" t="s">
        <v>7802</v>
      </c>
    </row>
    <row r="5948" spans="1:16" x14ac:dyDescent="0.55000000000000004">
      <c r="A5948" t="s">
        <v>2</v>
      </c>
      <c r="B5948" t="s">
        <v>9351</v>
      </c>
      <c r="C5948" t="s">
        <v>1247</v>
      </c>
      <c r="D5948" t="s">
        <v>2208</v>
      </c>
      <c r="E5948" t="s">
        <v>20</v>
      </c>
      <c r="F5948" t="b">
        <v>0</v>
      </c>
      <c r="G5948" t="s">
        <v>1247</v>
      </c>
      <c r="H5948" s="4">
        <v>45730.263842592591</v>
      </c>
      <c r="I5948" t="b">
        <v>1</v>
      </c>
      <c r="J5948" t="b">
        <v>0</v>
      </c>
      <c r="K5948" t="s">
        <v>1247</v>
      </c>
      <c r="L5948" t="s">
        <v>22</v>
      </c>
      <c r="M5948">
        <v>162500</v>
      </c>
      <c r="O5948" t="s">
        <v>9352</v>
      </c>
      <c r="P5948" t="s">
        <v>9353</v>
      </c>
    </row>
    <row r="5949" spans="1:16" x14ac:dyDescent="0.55000000000000004">
      <c r="A5949" t="s">
        <v>1</v>
      </c>
      <c r="B5949" t="s">
        <v>844</v>
      </c>
      <c r="C5949" t="s">
        <v>82</v>
      </c>
      <c r="D5949" t="s">
        <v>3828</v>
      </c>
      <c r="E5949" t="s">
        <v>20</v>
      </c>
      <c r="F5949" t="b">
        <v>0</v>
      </c>
      <c r="G5949" t="s">
        <v>27</v>
      </c>
      <c r="H5949" s="4">
        <v>45730.265682870369</v>
      </c>
      <c r="I5949" t="b">
        <v>0</v>
      </c>
      <c r="J5949" t="b">
        <v>1</v>
      </c>
      <c r="K5949" t="s">
        <v>24</v>
      </c>
      <c r="L5949" t="s">
        <v>22</v>
      </c>
      <c r="M5949">
        <v>207500</v>
      </c>
      <c r="O5949" t="s">
        <v>341</v>
      </c>
      <c r="P5949" t="s">
        <v>302</v>
      </c>
    </row>
    <row r="5950" spans="1:16" x14ac:dyDescent="0.55000000000000004">
      <c r="A5950" t="s">
        <v>1</v>
      </c>
      <c r="B5950" t="s">
        <v>9354</v>
      </c>
      <c r="C5950" t="s">
        <v>192</v>
      </c>
      <c r="D5950" t="s">
        <v>4328</v>
      </c>
      <c r="E5950" t="s">
        <v>51</v>
      </c>
      <c r="F5950" t="b">
        <v>0</v>
      </c>
      <c r="G5950" t="s">
        <v>23</v>
      </c>
      <c r="H5950" s="4">
        <v>45730.266527777778</v>
      </c>
      <c r="I5950" t="b">
        <v>0</v>
      </c>
      <c r="J5950" t="b">
        <v>0</v>
      </c>
      <c r="K5950" t="s">
        <v>24</v>
      </c>
      <c r="L5950" t="s">
        <v>36</v>
      </c>
      <c r="N5950">
        <v>60</v>
      </c>
      <c r="O5950" t="s">
        <v>2486</v>
      </c>
      <c r="P5950" t="s">
        <v>9355</v>
      </c>
    </row>
    <row r="5951" spans="1:16" x14ac:dyDescent="0.55000000000000004">
      <c r="A5951" t="s">
        <v>139</v>
      </c>
      <c r="B5951" t="s">
        <v>1756</v>
      </c>
      <c r="C5951" t="s">
        <v>39</v>
      </c>
      <c r="D5951" t="s">
        <v>7658</v>
      </c>
      <c r="E5951" t="s">
        <v>20</v>
      </c>
      <c r="F5951" t="b">
        <v>1</v>
      </c>
      <c r="G5951" t="s">
        <v>2452</v>
      </c>
      <c r="H5951" s="4">
        <v>45730.275023148148</v>
      </c>
      <c r="I5951" t="b">
        <v>0</v>
      </c>
      <c r="J5951" t="b">
        <v>0</v>
      </c>
      <c r="K5951" t="s">
        <v>2452</v>
      </c>
      <c r="L5951" t="s">
        <v>22</v>
      </c>
      <c r="M5951">
        <v>62500</v>
      </c>
      <c r="O5951" t="s">
        <v>9442</v>
      </c>
      <c r="P5951" t="s">
        <v>671</v>
      </c>
    </row>
    <row r="5952" spans="1:16" x14ac:dyDescent="0.55000000000000004">
      <c r="A5952" t="s">
        <v>139</v>
      </c>
      <c r="B5952" t="s">
        <v>7989</v>
      </c>
      <c r="C5952" t="s">
        <v>39</v>
      </c>
      <c r="D5952" t="s">
        <v>3985</v>
      </c>
      <c r="E5952" t="s">
        <v>20</v>
      </c>
      <c r="F5952" t="b">
        <v>1</v>
      </c>
      <c r="G5952" t="s">
        <v>2438</v>
      </c>
      <c r="H5952" s="4">
        <v>45730.279976851853</v>
      </c>
      <c r="I5952" t="b">
        <v>1</v>
      </c>
      <c r="J5952" t="b">
        <v>0</v>
      </c>
      <c r="K5952" t="s">
        <v>2438</v>
      </c>
      <c r="L5952" t="s">
        <v>22</v>
      </c>
      <c r="M5952">
        <v>80000</v>
      </c>
      <c r="O5952" t="s">
        <v>7990</v>
      </c>
      <c r="P5952" t="s">
        <v>204</v>
      </c>
    </row>
    <row r="5953" spans="1:16" x14ac:dyDescent="0.55000000000000004">
      <c r="A5953" t="s">
        <v>139</v>
      </c>
      <c r="B5953" t="s">
        <v>9356</v>
      </c>
      <c r="C5953" t="s">
        <v>39</v>
      </c>
      <c r="D5953" t="s">
        <v>2208</v>
      </c>
      <c r="E5953" t="s">
        <v>20</v>
      </c>
      <c r="F5953" t="b">
        <v>1</v>
      </c>
      <c r="G5953" t="s">
        <v>2641</v>
      </c>
      <c r="H5953" s="4">
        <v>45730.284930555557</v>
      </c>
      <c r="I5953" t="b">
        <v>0</v>
      </c>
      <c r="J5953" t="b">
        <v>0</v>
      </c>
      <c r="K5953" t="s">
        <v>2641</v>
      </c>
      <c r="L5953" t="s">
        <v>22</v>
      </c>
      <c r="M5953">
        <v>141810.3125</v>
      </c>
      <c r="O5953" t="s">
        <v>9357</v>
      </c>
      <c r="P5953" t="s">
        <v>9358</v>
      </c>
    </row>
    <row r="5954" spans="1:16" x14ac:dyDescent="0.55000000000000004">
      <c r="A5954" t="s">
        <v>2</v>
      </c>
      <c r="B5954" t="s">
        <v>4314</v>
      </c>
      <c r="C5954" t="s">
        <v>3088</v>
      </c>
      <c r="D5954" t="s">
        <v>4003</v>
      </c>
      <c r="E5954" t="s">
        <v>20</v>
      </c>
      <c r="F5954" t="b">
        <v>0</v>
      </c>
      <c r="G5954" t="s">
        <v>2134</v>
      </c>
      <c r="H5954" s="4">
        <v>45730.285879629628</v>
      </c>
      <c r="I5954" t="b">
        <v>1</v>
      </c>
      <c r="J5954" t="b">
        <v>0</v>
      </c>
      <c r="K5954" t="s">
        <v>2134</v>
      </c>
      <c r="L5954" t="s">
        <v>22</v>
      </c>
      <c r="M5954">
        <v>410000</v>
      </c>
      <c r="O5954" t="s">
        <v>822</v>
      </c>
    </row>
    <row r="5955" spans="1:16" x14ac:dyDescent="0.55000000000000004">
      <c r="A5955" t="s">
        <v>0</v>
      </c>
      <c r="B5955" t="s">
        <v>288</v>
      </c>
      <c r="C5955" t="s">
        <v>9359</v>
      </c>
      <c r="D5955" t="s">
        <v>4084</v>
      </c>
      <c r="E5955" t="s">
        <v>20</v>
      </c>
      <c r="F5955" t="b">
        <v>0</v>
      </c>
      <c r="G5955" t="s">
        <v>27</v>
      </c>
      <c r="H5955" s="4">
        <v>45730.291921296302</v>
      </c>
      <c r="I5955" t="b">
        <v>0</v>
      </c>
      <c r="J5955" t="b">
        <v>0</v>
      </c>
      <c r="K5955" t="s">
        <v>24</v>
      </c>
      <c r="L5955" t="s">
        <v>22</v>
      </c>
      <c r="M5955">
        <v>100000</v>
      </c>
      <c r="O5955" t="s">
        <v>9360</v>
      </c>
      <c r="P5955" t="s">
        <v>3836</v>
      </c>
    </row>
    <row r="5956" spans="1:16" x14ac:dyDescent="0.55000000000000004">
      <c r="A5956" t="s">
        <v>0</v>
      </c>
      <c r="B5956" t="s">
        <v>103</v>
      </c>
      <c r="C5956" t="s">
        <v>203</v>
      </c>
      <c r="D5956" t="s">
        <v>2208</v>
      </c>
      <c r="E5956" t="s">
        <v>20</v>
      </c>
      <c r="F5956" t="b">
        <v>0</v>
      </c>
      <c r="G5956" t="s">
        <v>23</v>
      </c>
      <c r="H5956" s="4">
        <v>45730.312141203707</v>
      </c>
      <c r="I5956" t="b">
        <v>0</v>
      </c>
      <c r="J5956" t="b">
        <v>0</v>
      </c>
      <c r="K5956" t="s">
        <v>24</v>
      </c>
      <c r="L5956" t="s">
        <v>22</v>
      </c>
      <c r="M5956">
        <v>70000</v>
      </c>
      <c r="O5956" t="s">
        <v>803</v>
      </c>
      <c r="P5956" t="s">
        <v>9361</v>
      </c>
    </row>
    <row r="5957" spans="1:16" x14ac:dyDescent="0.55000000000000004">
      <c r="A5957" t="s">
        <v>139</v>
      </c>
      <c r="B5957" t="s">
        <v>9362</v>
      </c>
      <c r="C5957" t="s">
        <v>5091</v>
      </c>
      <c r="D5957" t="s">
        <v>3970</v>
      </c>
      <c r="E5957" t="s">
        <v>20</v>
      </c>
      <c r="F5957" t="b">
        <v>0</v>
      </c>
      <c r="G5957" t="s">
        <v>30</v>
      </c>
      <c r="H5957" s="4">
        <v>45730.333865740737</v>
      </c>
      <c r="I5957" t="b">
        <v>0</v>
      </c>
      <c r="J5957" t="b">
        <v>1</v>
      </c>
      <c r="K5957" t="s">
        <v>24</v>
      </c>
      <c r="L5957" t="s">
        <v>22</v>
      </c>
      <c r="M5957">
        <v>110000</v>
      </c>
      <c r="O5957" t="s">
        <v>800</v>
      </c>
      <c r="P5957" t="s">
        <v>249</v>
      </c>
    </row>
    <row r="5958" spans="1:16" x14ac:dyDescent="0.55000000000000004">
      <c r="A5958" t="s">
        <v>89</v>
      </c>
      <c r="B5958" t="s">
        <v>4516</v>
      </c>
      <c r="C5958" t="s">
        <v>71</v>
      </c>
      <c r="D5958" t="s">
        <v>3973</v>
      </c>
      <c r="E5958" t="s">
        <v>20</v>
      </c>
      <c r="F5958" t="b">
        <v>0</v>
      </c>
      <c r="G5958" t="s">
        <v>27</v>
      </c>
      <c r="H5958" s="4">
        <v>45730.334814814807</v>
      </c>
      <c r="I5958" t="b">
        <v>0</v>
      </c>
      <c r="J5958" t="b">
        <v>1</v>
      </c>
      <c r="K5958" t="s">
        <v>24</v>
      </c>
      <c r="L5958" t="s">
        <v>22</v>
      </c>
      <c r="M5958">
        <v>187625</v>
      </c>
      <c r="O5958" t="s">
        <v>1101</v>
      </c>
      <c r="P5958" t="s">
        <v>4517</v>
      </c>
    </row>
    <row r="5959" spans="1:16" x14ac:dyDescent="0.55000000000000004">
      <c r="A5959" t="s">
        <v>40</v>
      </c>
      <c r="B5959" t="s">
        <v>3193</v>
      </c>
      <c r="C5959" t="s">
        <v>1471</v>
      </c>
      <c r="D5959" t="s">
        <v>4178</v>
      </c>
      <c r="E5959" t="s">
        <v>20</v>
      </c>
      <c r="F5959" t="b">
        <v>0</v>
      </c>
      <c r="G5959" t="s">
        <v>41</v>
      </c>
      <c r="H5959" s="4">
        <v>45730.335868055547</v>
      </c>
      <c r="I5959" t="b">
        <v>0</v>
      </c>
      <c r="J5959" t="b">
        <v>1</v>
      </c>
      <c r="K5959" t="s">
        <v>24</v>
      </c>
      <c r="L5959" t="s">
        <v>22</v>
      </c>
      <c r="M5959">
        <v>241000</v>
      </c>
      <c r="O5959" t="s">
        <v>59</v>
      </c>
      <c r="P5959" t="s">
        <v>137</v>
      </c>
    </row>
    <row r="5960" spans="1:16" x14ac:dyDescent="0.55000000000000004">
      <c r="A5960" t="s">
        <v>1</v>
      </c>
      <c r="B5960" t="s">
        <v>6627</v>
      </c>
      <c r="C5960" t="s">
        <v>39</v>
      </c>
      <c r="D5960" t="s">
        <v>3957</v>
      </c>
      <c r="E5960" t="s">
        <v>34</v>
      </c>
      <c r="F5960" t="b">
        <v>1</v>
      </c>
      <c r="G5960" t="s">
        <v>52</v>
      </c>
      <c r="H5960" s="4">
        <v>45730.336539351847</v>
      </c>
      <c r="I5960" t="b">
        <v>0</v>
      </c>
      <c r="J5960" t="b">
        <v>0</v>
      </c>
      <c r="K5960" t="s">
        <v>24</v>
      </c>
      <c r="L5960" t="s">
        <v>36</v>
      </c>
      <c r="N5960">
        <v>13.430000305175779</v>
      </c>
      <c r="O5960" t="s">
        <v>6628</v>
      </c>
      <c r="P5960" t="s">
        <v>1506</v>
      </c>
    </row>
    <row r="5961" spans="1:16" x14ac:dyDescent="0.55000000000000004">
      <c r="A5961" t="s">
        <v>139</v>
      </c>
      <c r="B5961" t="s">
        <v>9363</v>
      </c>
      <c r="C5961" t="s">
        <v>9364</v>
      </c>
      <c r="D5961" t="s">
        <v>9365</v>
      </c>
      <c r="E5961" t="s">
        <v>631</v>
      </c>
      <c r="F5961" t="b">
        <v>0</v>
      </c>
      <c r="G5961" t="s">
        <v>820</v>
      </c>
      <c r="H5961" s="4">
        <v>45730.341273148151</v>
      </c>
      <c r="I5961" t="b">
        <v>0</v>
      </c>
      <c r="J5961" t="b">
        <v>0</v>
      </c>
      <c r="K5961" t="s">
        <v>820</v>
      </c>
      <c r="L5961" t="s">
        <v>22</v>
      </c>
      <c r="M5961">
        <v>103000</v>
      </c>
      <c r="O5961" t="s">
        <v>341</v>
      </c>
      <c r="P5961" t="s">
        <v>9366</v>
      </c>
    </row>
    <row r="5962" spans="1:16" x14ac:dyDescent="0.55000000000000004">
      <c r="A5962" t="s">
        <v>2</v>
      </c>
      <c r="B5962" t="s">
        <v>9367</v>
      </c>
      <c r="C5962" t="s">
        <v>1828</v>
      </c>
      <c r="D5962" t="s">
        <v>3828</v>
      </c>
      <c r="E5962" t="s">
        <v>20</v>
      </c>
      <c r="F5962" t="b">
        <v>0</v>
      </c>
      <c r="G5962" t="s">
        <v>41</v>
      </c>
      <c r="H5962" s="4">
        <v>45730.37667824074</v>
      </c>
      <c r="I5962" t="b">
        <v>0</v>
      </c>
      <c r="J5962" t="b">
        <v>1</v>
      </c>
      <c r="K5962" t="s">
        <v>24</v>
      </c>
      <c r="L5962" t="s">
        <v>22</v>
      </c>
      <c r="M5962">
        <v>90750</v>
      </c>
      <c r="O5962" t="s">
        <v>3185</v>
      </c>
      <c r="P5962" t="s">
        <v>9368</v>
      </c>
    </row>
    <row r="5963" spans="1:16" x14ac:dyDescent="0.55000000000000004">
      <c r="A5963" t="s">
        <v>2</v>
      </c>
      <c r="B5963" t="s">
        <v>9369</v>
      </c>
      <c r="C5963" t="s">
        <v>179</v>
      </c>
      <c r="D5963" t="s">
        <v>4178</v>
      </c>
      <c r="E5963" t="s">
        <v>20</v>
      </c>
      <c r="F5963" t="b">
        <v>0</v>
      </c>
      <c r="G5963" t="s">
        <v>27</v>
      </c>
      <c r="H5963" s="4">
        <v>45730.377337962957</v>
      </c>
      <c r="I5963" t="b">
        <v>0</v>
      </c>
      <c r="J5963" t="b">
        <v>1</v>
      </c>
      <c r="K5963" t="s">
        <v>24</v>
      </c>
      <c r="L5963" t="s">
        <v>22</v>
      </c>
      <c r="M5963">
        <v>207000</v>
      </c>
      <c r="O5963" t="s">
        <v>59</v>
      </c>
      <c r="P5963" t="s">
        <v>137</v>
      </c>
    </row>
    <row r="5964" spans="1:16" x14ac:dyDescent="0.55000000000000004">
      <c r="A5964" t="s">
        <v>1</v>
      </c>
      <c r="B5964" t="s">
        <v>2799</v>
      </c>
      <c r="C5964" t="s">
        <v>1346</v>
      </c>
      <c r="D5964" t="s">
        <v>2208</v>
      </c>
      <c r="E5964" t="s">
        <v>34</v>
      </c>
      <c r="F5964" t="b">
        <v>0</v>
      </c>
      <c r="G5964" t="s">
        <v>41</v>
      </c>
      <c r="H5964" s="4">
        <v>45730.418229166673</v>
      </c>
      <c r="I5964" t="b">
        <v>0</v>
      </c>
      <c r="J5964" t="b">
        <v>1</v>
      </c>
      <c r="K5964" t="s">
        <v>24</v>
      </c>
      <c r="L5964" t="s">
        <v>22</v>
      </c>
      <c r="M5964">
        <v>198000</v>
      </c>
      <c r="O5964" t="s">
        <v>428</v>
      </c>
      <c r="P5964" t="s">
        <v>7309</v>
      </c>
    </row>
    <row r="5965" spans="1:16" x14ac:dyDescent="0.55000000000000004">
      <c r="A5965" t="s">
        <v>2</v>
      </c>
      <c r="B5965" t="s">
        <v>4228</v>
      </c>
      <c r="C5965" t="s">
        <v>690</v>
      </c>
      <c r="D5965" t="s">
        <v>2208</v>
      </c>
      <c r="E5965" t="s">
        <v>34</v>
      </c>
      <c r="F5965" t="b">
        <v>0</v>
      </c>
      <c r="G5965" t="s">
        <v>27</v>
      </c>
      <c r="H5965" s="4">
        <v>45730.432141203702</v>
      </c>
      <c r="I5965" t="b">
        <v>0</v>
      </c>
      <c r="J5965" t="b">
        <v>1</v>
      </c>
      <c r="K5965" t="s">
        <v>24</v>
      </c>
      <c r="L5965" t="s">
        <v>22</v>
      </c>
      <c r="M5965">
        <v>175500</v>
      </c>
      <c r="O5965" t="s">
        <v>428</v>
      </c>
      <c r="P5965" t="s">
        <v>4238</v>
      </c>
    </row>
    <row r="5966" spans="1:16" x14ac:dyDescent="0.55000000000000004">
      <c r="A5966" t="s">
        <v>0</v>
      </c>
      <c r="B5966" t="s">
        <v>0</v>
      </c>
      <c r="C5966" t="s">
        <v>1978</v>
      </c>
      <c r="D5966" t="s">
        <v>7547</v>
      </c>
      <c r="E5966" t="s">
        <v>34</v>
      </c>
      <c r="F5966" t="b">
        <v>0</v>
      </c>
      <c r="G5966" t="s">
        <v>52</v>
      </c>
      <c r="H5966" s="4">
        <v>45730.459699074083</v>
      </c>
      <c r="I5966" t="b">
        <v>0</v>
      </c>
      <c r="J5966" t="b">
        <v>0</v>
      </c>
      <c r="K5966" t="s">
        <v>24</v>
      </c>
      <c r="L5966" t="s">
        <v>36</v>
      </c>
      <c r="N5966">
        <v>15</v>
      </c>
      <c r="O5966" t="s">
        <v>7548</v>
      </c>
      <c r="P5966" t="s">
        <v>61</v>
      </c>
    </row>
    <row r="5967" spans="1:16" x14ac:dyDescent="0.55000000000000004">
      <c r="A5967" t="s">
        <v>25</v>
      </c>
      <c r="B5967" t="s">
        <v>9370</v>
      </c>
      <c r="C5967" t="s">
        <v>9371</v>
      </c>
      <c r="D5967" t="s">
        <v>3350</v>
      </c>
      <c r="E5967" t="s">
        <v>20</v>
      </c>
      <c r="F5967" t="b">
        <v>0</v>
      </c>
      <c r="G5967" t="s">
        <v>314</v>
      </c>
      <c r="H5967" s="4">
        <v>45730.483020833337</v>
      </c>
      <c r="I5967" t="b">
        <v>1</v>
      </c>
      <c r="J5967" t="b">
        <v>0</v>
      </c>
      <c r="K5967" t="s">
        <v>314</v>
      </c>
      <c r="L5967" t="s">
        <v>22</v>
      </c>
      <c r="M5967">
        <v>40000</v>
      </c>
      <c r="O5967" t="s">
        <v>3350</v>
      </c>
      <c r="P5967" t="s">
        <v>1304</v>
      </c>
    </row>
    <row r="5968" spans="1:16" x14ac:dyDescent="0.55000000000000004">
      <c r="A5968" t="s">
        <v>0</v>
      </c>
      <c r="B5968" t="s">
        <v>5525</v>
      </c>
      <c r="C5968" t="s">
        <v>851</v>
      </c>
      <c r="D5968" t="s">
        <v>4328</v>
      </c>
      <c r="E5968" t="s">
        <v>20</v>
      </c>
      <c r="F5968" t="b">
        <v>0</v>
      </c>
      <c r="G5968" t="s">
        <v>27</v>
      </c>
      <c r="H5968" s="4">
        <v>45730.500081018523</v>
      </c>
      <c r="I5968" t="b">
        <v>0</v>
      </c>
      <c r="J5968" t="b">
        <v>0</v>
      </c>
      <c r="K5968" t="s">
        <v>24</v>
      </c>
      <c r="L5968" t="s">
        <v>22</v>
      </c>
      <c r="M5968">
        <v>62500</v>
      </c>
      <c r="O5968" t="s">
        <v>5526</v>
      </c>
      <c r="P5968" t="s">
        <v>5527</v>
      </c>
    </row>
    <row r="5969" spans="1:16" x14ac:dyDescent="0.55000000000000004">
      <c r="A5969" t="s">
        <v>0</v>
      </c>
      <c r="B5969" t="s">
        <v>0</v>
      </c>
      <c r="C5969" t="s">
        <v>9443</v>
      </c>
      <c r="D5969" t="s">
        <v>7547</v>
      </c>
      <c r="E5969" t="s">
        <v>34</v>
      </c>
      <c r="F5969" t="b">
        <v>0</v>
      </c>
      <c r="G5969" t="s">
        <v>41</v>
      </c>
      <c r="H5969" s="4">
        <v>45730.500381944446</v>
      </c>
      <c r="I5969" t="b">
        <v>0</v>
      </c>
      <c r="J5969" t="b">
        <v>0</v>
      </c>
      <c r="K5969" t="s">
        <v>24</v>
      </c>
      <c r="L5969" t="s">
        <v>36</v>
      </c>
      <c r="N5969">
        <v>15</v>
      </c>
      <c r="O5969" t="s">
        <v>7548</v>
      </c>
      <c r="P5969" t="s">
        <v>61</v>
      </c>
    </row>
    <row r="5970" spans="1:16" x14ac:dyDescent="0.55000000000000004">
      <c r="A5970" t="s">
        <v>0</v>
      </c>
      <c r="B5970" t="s">
        <v>0</v>
      </c>
      <c r="C5970" t="s">
        <v>3934</v>
      </c>
      <c r="D5970" t="s">
        <v>7547</v>
      </c>
      <c r="E5970" t="s">
        <v>34</v>
      </c>
      <c r="F5970" t="b">
        <v>0</v>
      </c>
      <c r="G5970" t="s">
        <v>35</v>
      </c>
      <c r="H5970" s="4">
        <v>45730.500648148147</v>
      </c>
      <c r="I5970" t="b">
        <v>0</v>
      </c>
      <c r="J5970" t="b">
        <v>0</v>
      </c>
      <c r="K5970" t="s">
        <v>24</v>
      </c>
      <c r="L5970" t="s">
        <v>36</v>
      </c>
      <c r="N5970">
        <v>15</v>
      </c>
      <c r="O5970" t="s">
        <v>7548</v>
      </c>
      <c r="P5970" t="s">
        <v>61</v>
      </c>
    </row>
    <row r="5971" spans="1:16" x14ac:dyDescent="0.55000000000000004">
      <c r="A5971" t="s">
        <v>1</v>
      </c>
      <c r="B5971" t="s">
        <v>2392</v>
      </c>
      <c r="C5971" t="s">
        <v>292</v>
      </c>
      <c r="D5971" t="s">
        <v>3973</v>
      </c>
      <c r="E5971" t="s">
        <v>20</v>
      </c>
      <c r="F5971" t="b">
        <v>0</v>
      </c>
      <c r="G5971" t="s">
        <v>30</v>
      </c>
      <c r="H5971" s="4">
        <v>45730.501180555562</v>
      </c>
      <c r="I5971" t="b">
        <v>0</v>
      </c>
      <c r="J5971" t="b">
        <v>1</v>
      </c>
      <c r="K5971" t="s">
        <v>24</v>
      </c>
      <c r="L5971" t="s">
        <v>22</v>
      </c>
      <c r="M5971">
        <v>193426.5</v>
      </c>
      <c r="O5971" t="s">
        <v>5482</v>
      </c>
      <c r="P5971" t="s">
        <v>1809</v>
      </c>
    </row>
    <row r="5972" spans="1:16" x14ac:dyDescent="0.55000000000000004">
      <c r="A5972" t="s">
        <v>40</v>
      </c>
      <c r="B5972" t="s">
        <v>9372</v>
      </c>
      <c r="C5972" t="s">
        <v>2031</v>
      </c>
      <c r="D5972" t="s">
        <v>3957</v>
      </c>
      <c r="E5972" t="s">
        <v>34</v>
      </c>
      <c r="F5972" t="b">
        <v>0</v>
      </c>
      <c r="G5972" t="s">
        <v>27</v>
      </c>
      <c r="H5972" s="4">
        <v>45730.501296296286</v>
      </c>
      <c r="I5972" t="b">
        <v>0</v>
      </c>
      <c r="J5972" t="b">
        <v>1</v>
      </c>
      <c r="K5972" t="s">
        <v>24</v>
      </c>
      <c r="L5972" t="s">
        <v>36</v>
      </c>
      <c r="N5972">
        <v>54.420001983642578</v>
      </c>
      <c r="O5972" t="s">
        <v>2319</v>
      </c>
      <c r="P5972" t="s">
        <v>9373</v>
      </c>
    </row>
    <row r="5973" spans="1:16" x14ac:dyDescent="0.55000000000000004">
      <c r="A5973" t="s">
        <v>2</v>
      </c>
      <c r="B5973" t="s">
        <v>7406</v>
      </c>
      <c r="C5973" t="s">
        <v>1358</v>
      </c>
      <c r="D5973" t="s">
        <v>3973</v>
      </c>
      <c r="E5973" t="s">
        <v>20</v>
      </c>
      <c r="F5973" t="b">
        <v>0</v>
      </c>
      <c r="G5973" t="s">
        <v>41</v>
      </c>
      <c r="H5973" s="4">
        <v>45730.501400462963</v>
      </c>
      <c r="I5973" t="b">
        <v>0</v>
      </c>
      <c r="J5973" t="b">
        <v>0</v>
      </c>
      <c r="K5973" t="s">
        <v>24</v>
      </c>
      <c r="L5973" t="s">
        <v>22</v>
      </c>
      <c r="M5973">
        <v>82850</v>
      </c>
      <c r="O5973" t="s">
        <v>5482</v>
      </c>
      <c r="P5973" t="s">
        <v>3772</v>
      </c>
    </row>
    <row r="5974" spans="1:16" x14ac:dyDescent="0.55000000000000004">
      <c r="A5974" t="s">
        <v>2</v>
      </c>
      <c r="B5974" t="s">
        <v>9374</v>
      </c>
      <c r="C5974" t="s">
        <v>1050</v>
      </c>
      <c r="D5974" t="s">
        <v>3973</v>
      </c>
      <c r="E5974" t="s">
        <v>20</v>
      </c>
      <c r="F5974" t="b">
        <v>0</v>
      </c>
      <c r="G5974" t="s">
        <v>41</v>
      </c>
      <c r="H5974" s="4">
        <v>45730.502187500002</v>
      </c>
      <c r="I5974" t="b">
        <v>0</v>
      </c>
      <c r="J5974" t="b">
        <v>1</v>
      </c>
      <c r="K5974" t="s">
        <v>24</v>
      </c>
      <c r="L5974" t="s">
        <v>22</v>
      </c>
      <c r="M5974">
        <v>122900</v>
      </c>
      <c r="O5974" t="s">
        <v>5482</v>
      </c>
      <c r="P5974" t="s">
        <v>9375</v>
      </c>
    </row>
    <row r="5975" spans="1:16" x14ac:dyDescent="0.55000000000000004">
      <c r="A5975" t="s">
        <v>1</v>
      </c>
      <c r="B5975" t="s">
        <v>9376</v>
      </c>
      <c r="C5975" t="s">
        <v>1050</v>
      </c>
      <c r="D5975" t="s">
        <v>3973</v>
      </c>
      <c r="E5975" t="s">
        <v>20</v>
      </c>
      <c r="F5975" t="b">
        <v>0</v>
      </c>
      <c r="G5975" t="s">
        <v>35</v>
      </c>
      <c r="H5975" s="4">
        <v>45730.502349537041</v>
      </c>
      <c r="I5975" t="b">
        <v>0</v>
      </c>
      <c r="J5975" t="b">
        <v>1</v>
      </c>
      <c r="K5975" t="s">
        <v>24</v>
      </c>
      <c r="L5975" t="s">
        <v>36</v>
      </c>
      <c r="N5975">
        <v>73</v>
      </c>
      <c r="O5975" t="s">
        <v>5482</v>
      </c>
      <c r="P5975" t="s">
        <v>354</v>
      </c>
    </row>
    <row r="5976" spans="1:16" x14ac:dyDescent="0.55000000000000004">
      <c r="A5976" t="s">
        <v>25</v>
      </c>
      <c r="B5976" t="s">
        <v>9377</v>
      </c>
      <c r="C5976" t="s">
        <v>820</v>
      </c>
      <c r="D5976" t="s">
        <v>4035</v>
      </c>
      <c r="E5976" t="s">
        <v>20</v>
      </c>
      <c r="F5976" t="b">
        <v>0</v>
      </c>
      <c r="G5976" t="s">
        <v>820</v>
      </c>
      <c r="H5976" s="4">
        <v>45730.507175925923</v>
      </c>
      <c r="I5976" t="b">
        <v>0</v>
      </c>
      <c r="J5976" t="b">
        <v>0</v>
      </c>
      <c r="K5976" t="s">
        <v>820</v>
      </c>
      <c r="L5976" t="s">
        <v>22</v>
      </c>
      <c r="M5976">
        <v>64800</v>
      </c>
      <c r="O5976" t="s">
        <v>9378</v>
      </c>
      <c r="P5976" t="s">
        <v>9379</v>
      </c>
    </row>
    <row r="5977" spans="1:16" x14ac:dyDescent="0.55000000000000004">
      <c r="A5977" t="s">
        <v>2</v>
      </c>
      <c r="B5977" t="s">
        <v>9380</v>
      </c>
      <c r="C5977" t="s">
        <v>3318</v>
      </c>
      <c r="D5977" t="s">
        <v>3828</v>
      </c>
      <c r="E5977" t="s">
        <v>20</v>
      </c>
      <c r="F5977" t="b">
        <v>0</v>
      </c>
      <c r="G5977" t="s">
        <v>27</v>
      </c>
      <c r="H5977" s="4">
        <v>45730.543055555558</v>
      </c>
      <c r="I5977" t="b">
        <v>0</v>
      </c>
      <c r="J5977" t="b">
        <v>1</v>
      </c>
      <c r="K5977" t="s">
        <v>24</v>
      </c>
      <c r="L5977" t="s">
        <v>36</v>
      </c>
      <c r="N5977">
        <v>63.5</v>
      </c>
      <c r="O5977" t="s">
        <v>3060</v>
      </c>
      <c r="P5977" t="s">
        <v>9381</v>
      </c>
    </row>
    <row r="5978" spans="1:16" x14ac:dyDescent="0.55000000000000004">
      <c r="A5978" t="s">
        <v>2</v>
      </c>
      <c r="B5978" t="s">
        <v>2</v>
      </c>
      <c r="C5978" t="s">
        <v>87</v>
      </c>
      <c r="D5978" t="s">
        <v>131</v>
      </c>
      <c r="E5978" t="s">
        <v>20</v>
      </c>
      <c r="F5978" t="b">
        <v>0</v>
      </c>
      <c r="G5978" t="s">
        <v>41</v>
      </c>
      <c r="H5978" s="4">
        <v>45730.554652777777</v>
      </c>
      <c r="I5978" t="b">
        <v>1</v>
      </c>
      <c r="J5978" t="b">
        <v>0</v>
      </c>
      <c r="K5978" t="s">
        <v>24</v>
      </c>
      <c r="L5978" t="s">
        <v>22</v>
      </c>
      <c r="M5978">
        <v>130000</v>
      </c>
      <c r="O5978" t="s">
        <v>131</v>
      </c>
      <c r="P5978" t="s">
        <v>9382</v>
      </c>
    </row>
    <row r="5979" spans="1:16" x14ac:dyDescent="0.55000000000000004">
      <c r="A5979" t="s">
        <v>25</v>
      </c>
      <c r="B5979" t="s">
        <v>7231</v>
      </c>
      <c r="C5979" t="s">
        <v>7232</v>
      </c>
      <c r="D5979" t="s">
        <v>3973</v>
      </c>
      <c r="E5979" t="s">
        <v>51</v>
      </c>
      <c r="F5979" t="b">
        <v>0</v>
      </c>
      <c r="G5979" t="s">
        <v>30</v>
      </c>
      <c r="H5979" s="4">
        <v>45730.58421296296</v>
      </c>
      <c r="I5979" t="b">
        <v>0</v>
      </c>
      <c r="J5979" t="b">
        <v>0</v>
      </c>
      <c r="K5979" t="s">
        <v>24</v>
      </c>
      <c r="L5979" t="s">
        <v>36</v>
      </c>
      <c r="N5979">
        <v>57</v>
      </c>
      <c r="O5979" t="s">
        <v>1002</v>
      </c>
    </row>
    <row r="5980" spans="1:16" x14ac:dyDescent="0.55000000000000004">
      <c r="A5980" t="s">
        <v>28</v>
      </c>
      <c r="B5980" t="s">
        <v>9445</v>
      </c>
      <c r="C5980" t="s">
        <v>180</v>
      </c>
      <c r="D5980" t="s">
        <v>3973</v>
      </c>
      <c r="E5980" t="s">
        <v>20</v>
      </c>
      <c r="F5980" t="b">
        <v>0</v>
      </c>
      <c r="G5980" t="s">
        <v>41</v>
      </c>
      <c r="H5980" s="4">
        <v>45730.584409722222</v>
      </c>
      <c r="I5980" t="b">
        <v>0</v>
      </c>
      <c r="J5980" t="b">
        <v>1</v>
      </c>
      <c r="K5980" t="s">
        <v>24</v>
      </c>
      <c r="L5980" t="s">
        <v>22</v>
      </c>
      <c r="M5980">
        <v>155500</v>
      </c>
      <c r="O5980" t="s">
        <v>9249</v>
      </c>
      <c r="P5980" t="s">
        <v>9446</v>
      </c>
    </row>
    <row r="5981" spans="1:16" x14ac:dyDescent="0.55000000000000004">
      <c r="A5981" t="s">
        <v>40</v>
      </c>
      <c r="B5981" t="s">
        <v>9383</v>
      </c>
      <c r="C5981" t="s">
        <v>538</v>
      </c>
      <c r="D5981" t="s">
        <v>3828</v>
      </c>
      <c r="E5981" t="s">
        <v>20</v>
      </c>
      <c r="F5981" t="b">
        <v>0</v>
      </c>
      <c r="G5981" t="s">
        <v>27</v>
      </c>
      <c r="H5981" s="4">
        <v>45730.585023148153</v>
      </c>
      <c r="I5981" t="b">
        <v>0</v>
      </c>
      <c r="J5981" t="b">
        <v>1</v>
      </c>
      <c r="K5981" t="s">
        <v>24</v>
      </c>
      <c r="L5981" t="s">
        <v>22</v>
      </c>
      <c r="M5981">
        <v>163000</v>
      </c>
      <c r="O5981" t="s">
        <v>487</v>
      </c>
      <c r="P5981" t="s">
        <v>9384</v>
      </c>
    </row>
    <row r="5982" spans="1:16" x14ac:dyDescent="0.55000000000000004">
      <c r="A5982" t="s">
        <v>89</v>
      </c>
      <c r="B5982" t="s">
        <v>7027</v>
      </c>
      <c r="C5982" t="s">
        <v>82</v>
      </c>
      <c r="D5982" t="s">
        <v>3973</v>
      </c>
      <c r="E5982" t="s">
        <v>20</v>
      </c>
      <c r="F5982" t="b">
        <v>0</v>
      </c>
      <c r="G5982" t="s">
        <v>41</v>
      </c>
      <c r="H5982" s="4">
        <v>45730.585682870369</v>
      </c>
      <c r="I5982" t="b">
        <v>0</v>
      </c>
      <c r="J5982" t="b">
        <v>1</v>
      </c>
      <c r="K5982" t="s">
        <v>24</v>
      </c>
      <c r="L5982" t="s">
        <v>22</v>
      </c>
      <c r="M5982">
        <v>147500</v>
      </c>
      <c r="O5982" t="s">
        <v>7028</v>
      </c>
      <c r="P5982" t="s">
        <v>7029</v>
      </c>
    </row>
    <row r="5983" spans="1:16" x14ac:dyDescent="0.55000000000000004">
      <c r="A5983" t="s">
        <v>19</v>
      </c>
      <c r="B5983" t="s">
        <v>9385</v>
      </c>
      <c r="C5983" t="s">
        <v>140</v>
      </c>
      <c r="D5983" t="s">
        <v>3600</v>
      </c>
      <c r="E5983" t="s">
        <v>51</v>
      </c>
      <c r="F5983" t="b">
        <v>0</v>
      </c>
      <c r="G5983" t="s">
        <v>41</v>
      </c>
      <c r="H5983" s="4">
        <v>45730.596435185187</v>
      </c>
      <c r="I5983" t="b">
        <v>0</v>
      </c>
      <c r="J5983" t="b">
        <v>0</v>
      </c>
      <c r="K5983" t="s">
        <v>24</v>
      </c>
      <c r="L5983" t="s">
        <v>36</v>
      </c>
      <c r="N5983">
        <v>110</v>
      </c>
      <c r="O5983" t="s">
        <v>2569</v>
      </c>
      <c r="P5983" t="s">
        <v>2188</v>
      </c>
    </row>
    <row r="5984" spans="1:16" x14ac:dyDescent="0.55000000000000004">
      <c r="A5984" t="s">
        <v>139</v>
      </c>
      <c r="B5984" t="s">
        <v>1697</v>
      </c>
      <c r="C5984" t="s">
        <v>39</v>
      </c>
      <c r="D5984" t="s">
        <v>7658</v>
      </c>
      <c r="E5984" t="s">
        <v>20</v>
      </c>
      <c r="F5984" t="b">
        <v>1</v>
      </c>
      <c r="G5984" t="s">
        <v>625</v>
      </c>
      <c r="H5984" s="4">
        <v>45730.624872685177</v>
      </c>
      <c r="I5984" t="b">
        <v>1</v>
      </c>
      <c r="J5984" t="b">
        <v>0</v>
      </c>
      <c r="K5984" t="s">
        <v>625</v>
      </c>
      <c r="L5984" t="s">
        <v>22</v>
      </c>
      <c r="M5984">
        <v>70000</v>
      </c>
      <c r="O5984" t="s">
        <v>9386</v>
      </c>
      <c r="P5984" t="s">
        <v>9387</v>
      </c>
    </row>
    <row r="5985" spans="1:16" x14ac:dyDescent="0.55000000000000004">
      <c r="A5985" t="s">
        <v>0</v>
      </c>
      <c r="B5985" t="s">
        <v>1632</v>
      </c>
      <c r="C5985" t="s">
        <v>118</v>
      </c>
      <c r="D5985" t="s">
        <v>131</v>
      </c>
      <c r="F5985" t="b">
        <v>0</v>
      </c>
      <c r="G5985" t="s">
        <v>27</v>
      </c>
      <c r="H5985" s="4">
        <v>45730.625127314823</v>
      </c>
      <c r="I5985" t="b">
        <v>1</v>
      </c>
      <c r="J5985" t="b">
        <v>0</v>
      </c>
      <c r="K5985" t="s">
        <v>24</v>
      </c>
      <c r="L5985" t="s">
        <v>36</v>
      </c>
      <c r="N5985">
        <v>41</v>
      </c>
      <c r="O5985" t="s">
        <v>131</v>
      </c>
      <c r="P5985" t="s">
        <v>9388</v>
      </c>
    </row>
    <row r="5986" spans="1:16" x14ac:dyDescent="0.55000000000000004">
      <c r="A5986" t="s">
        <v>19</v>
      </c>
      <c r="B5986" t="s">
        <v>9389</v>
      </c>
      <c r="C5986" t="s">
        <v>3887</v>
      </c>
      <c r="D5986" t="s">
        <v>3973</v>
      </c>
      <c r="E5986" t="s">
        <v>20</v>
      </c>
      <c r="F5986" t="b">
        <v>0</v>
      </c>
      <c r="G5986" t="s">
        <v>27</v>
      </c>
      <c r="H5986" s="4">
        <v>45730.625775462962</v>
      </c>
      <c r="I5986" t="b">
        <v>0</v>
      </c>
      <c r="J5986" t="b">
        <v>1</v>
      </c>
      <c r="K5986" t="s">
        <v>24</v>
      </c>
      <c r="L5986" t="s">
        <v>22</v>
      </c>
      <c r="M5986">
        <v>152500</v>
      </c>
      <c r="O5986" t="s">
        <v>9390</v>
      </c>
      <c r="P5986" t="s">
        <v>9391</v>
      </c>
    </row>
    <row r="5987" spans="1:16" x14ac:dyDescent="0.55000000000000004">
      <c r="A5987" t="s">
        <v>25</v>
      </c>
      <c r="B5987" t="s">
        <v>8209</v>
      </c>
      <c r="C5987" t="s">
        <v>64</v>
      </c>
      <c r="D5987" t="s">
        <v>3973</v>
      </c>
      <c r="E5987" t="s">
        <v>20</v>
      </c>
      <c r="F5987" t="b">
        <v>0</v>
      </c>
      <c r="G5987" t="s">
        <v>52</v>
      </c>
      <c r="H5987" s="4">
        <v>45730.625949074078</v>
      </c>
      <c r="I5987" t="b">
        <v>0</v>
      </c>
      <c r="J5987" t="b">
        <v>1</v>
      </c>
      <c r="K5987" t="s">
        <v>24</v>
      </c>
      <c r="L5987" t="s">
        <v>22</v>
      </c>
      <c r="M5987">
        <v>98950</v>
      </c>
      <c r="O5987" t="s">
        <v>1906</v>
      </c>
      <c r="P5987" t="s">
        <v>8210</v>
      </c>
    </row>
    <row r="5988" spans="1:16" x14ac:dyDescent="0.55000000000000004">
      <c r="A5988" t="s">
        <v>40</v>
      </c>
      <c r="B5988" t="s">
        <v>9392</v>
      </c>
      <c r="C5988" t="s">
        <v>1118</v>
      </c>
      <c r="D5988" t="s">
        <v>3973</v>
      </c>
      <c r="E5988" t="s">
        <v>20</v>
      </c>
      <c r="F5988" t="b">
        <v>0</v>
      </c>
      <c r="G5988" t="s">
        <v>27</v>
      </c>
      <c r="H5988" s="4">
        <v>45730.627222222232</v>
      </c>
      <c r="I5988" t="b">
        <v>0</v>
      </c>
      <c r="J5988" t="b">
        <v>1</v>
      </c>
      <c r="K5988" t="s">
        <v>24</v>
      </c>
      <c r="L5988" t="s">
        <v>22</v>
      </c>
      <c r="M5988">
        <v>135000</v>
      </c>
      <c r="O5988" t="s">
        <v>1784</v>
      </c>
      <c r="P5988" t="s">
        <v>2489</v>
      </c>
    </row>
    <row r="5989" spans="1:16" x14ac:dyDescent="0.55000000000000004">
      <c r="A5989" t="s">
        <v>2</v>
      </c>
      <c r="B5989" t="s">
        <v>2</v>
      </c>
      <c r="C5989" t="s">
        <v>9393</v>
      </c>
      <c r="D5989" t="s">
        <v>3973</v>
      </c>
      <c r="E5989" t="s">
        <v>20</v>
      </c>
      <c r="F5989" t="b">
        <v>0</v>
      </c>
      <c r="G5989" t="s">
        <v>52</v>
      </c>
      <c r="H5989" s="4">
        <v>45730.629131944443</v>
      </c>
      <c r="I5989" t="b">
        <v>0</v>
      </c>
      <c r="J5989" t="b">
        <v>1</v>
      </c>
      <c r="K5989" t="s">
        <v>24</v>
      </c>
      <c r="L5989" t="s">
        <v>22</v>
      </c>
      <c r="M5989">
        <v>187153</v>
      </c>
      <c r="O5989" t="s">
        <v>5482</v>
      </c>
      <c r="P5989" t="s">
        <v>3226</v>
      </c>
    </row>
    <row r="5990" spans="1:16" x14ac:dyDescent="0.55000000000000004">
      <c r="A5990" t="s">
        <v>2</v>
      </c>
      <c r="B5990" t="s">
        <v>4908</v>
      </c>
      <c r="C5990" t="s">
        <v>475</v>
      </c>
      <c r="D5990" t="s">
        <v>3973</v>
      </c>
      <c r="E5990" t="s">
        <v>20</v>
      </c>
      <c r="F5990" t="b">
        <v>0</v>
      </c>
      <c r="G5990" t="s">
        <v>27</v>
      </c>
      <c r="H5990" s="4">
        <v>45730.641516203701</v>
      </c>
      <c r="I5990" t="b">
        <v>0</v>
      </c>
      <c r="J5990" t="b">
        <v>0</v>
      </c>
      <c r="K5990" t="s">
        <v>24</v>
      </c>
      <c r="L5990" t="s">
        <v>22</v>
      </c>
      <c r="M5990">
        <v>130000</v>
      </c>
      <c r="O5990" t="s">
        <v>2925</v>
      </c>
    </row>
    <row r="5991" spans="1:16" x14ac:dyDescent="0.55000000000000004">
      <c r="A5991" t="s">
        <v>1</v>
      </c>
      <c r="B5991" t="s">
        <v>9394</v>
      </c>
      <c r="C5991" t="s">
        <v>371</v>
      </c>
      <c r="D5991" t="s">
        <v>2208</v>
      </c>
      <c r="E5991" t="s">
        <v>20</v>
      </c>
      <c r="F5991" t="b">
        <v>0</v>
      </c>
      <c r="G5991" t="s">
        <v>27</v>
      </c>
      <c r="H5991" s="4">
        <v>45730.643113425933</v>
      </c>
      <c r="I5991" t="b">
        <v>0</v>
      </c>
      <c r="J5991" t="b">
        <v>0</v>
      </c>
      <c r="K5991" t="s">
        <v>24</v>
      </c>
      <c r="L5991" t="s">
        <v>22</v>
      </c>
      <c r="M5991">
        <v>95000</v>
      </c>
      <c r="O5991" t="s">
        <v>5491</v>
      </c>
      <c r="P5991" t="s">
        <v>9395</v>
      </c>
    </row>
    <row r="5992" spans="1:16" x14ac:dyDescent="0.55000000000000004">
      <c r="A5992" t="s">
        <v>0</v>
      </c>
      <c r="B5992" t="s">
        <v>8786</v>
      </c>
      <c r="C5992" t="s">
        <v>1099</v>
      </c>
      <c r="D5992" t="s">
        <v>3600</v>
      </c>
      <c r="E5992" t="s">
        <v>51</v>
      </c>
      <c r="F5992" t="b">
        <v>0</v>
      </c>
      <c r="G5992" t="s">
        <v>27</v>
      </c>
      <c r="H5992" s="4">
        <v>45730.666724537034</v>
      </c>
      <c r="I5992" t="b">
        <v>1</v>
      </c>
      <c r="J5992" t="b">
        <v>0</v>
      </c>
      <c r="K5992" t="s">
        <v>24</v>
      </c>
      <c r="L5992" t="s">
        <v>36</v>
      </c>
      <c r="N5992">
        <v>60</v>
      </c>
      <c r="O5992" t="s">
        <v>8787</v>
      </c>
      <c r="P5992" t="s">
        <v>119</v>
      </c>
    </row>
    <row r="5993" spans="1:16" x14ac:dyDescent="0.55000000000000004">
      <c r="A5993" t="s">
        <v>1</v>
      </c>
      <c r="B5993" t="s">
        <v>9017</v>
      </c>
      <c r="C5993" t="s">
        <v>160</v>
      </c>
      <c r="D5993" t="s">
        <v>3828</v>
      </c>
      <c r="E5993" t="s">
        <v>20</v>
      </c>
      <c r="F5993" t="b">
        <v>0</v>
      </c>
      <c r="G5993" t="s">
        <v>52</v>
      </c>
      <c r="H5993" s="4">
        <v>45730.668865740743</v>
      </c>
      <c r="I5993" t="b">
        <v>0</v>
      </c>
      <c r="J5993" t="b">
        <v>1</v>
      </c>
      <c r="K5993" t="s">
        <v>24</v>
      </c>
      <c r="L5993" t="s">
        <v>22</v>
      </c>
      <c r="M5993">
        <v>220500</v>
      </c>
      <c r="O5993" t="s">
        <v>3939</v>
      </c>
    </row>
    <row r="5994" spans="1:16" x14ac:dyDescent="0.55000000000000004">
      <c r="A5994" t="s">
        <v>2</v>
      </c>
      <c r="B5994" t="s">
        <v>7237</v>
      </c>
      <c r="C5994" t="s">
        <v>2360</v>
      </c>
      <c r="D5994" t="s">
        <v>7238</v>
      </c>
      <c r="E5994" t="s">
        <v>20</v>
      </c>
      <c r="F5994" t="b">
        <v>0</v>
      </c>
      <c r="G5994" t="s">
        <v>1740</v>
      </c>
      <c r="H5994" s="4">
        <v>45730.685069444437</v>
      </c>
      <c r="I5994" t="b">
        <v>0</v>
      </c>
      <c r="J5994" t="b">
        <v>0</v>
      </c>
      <c r="K5994" t="s">
        <v>1740</v>
      </c>
      <c r="L5994" t="s">
        <v>22</v>
      </c>
      <c r="M5994">
        <v>28000</v>
      </c>
      <c r="O5994" t="s">
        <v>7239</v>
      </c>
    </row>
    <row r="5995" spans="1:16" x14ac:dyDescent="0.55000000000000004">
      <c r="A5995" t="s">
        <v>19</v>
      </c>
      <c r="B5995" t="s">
        <v>2537</v>
      </c>
      <c r="C5995" t="s">
        <v>82</v>
      </c>
      <c r="D5995" t="s">
        <v>3973</v>
      </c>
      <c r="E5995" t="s">
        <v>51</v>
      </c>
      <c r="F5995" t="b">
        <v>0</v>
      </c>
      <c r="G5995" t="s">
        <v>27</v>
      </c>
      <c r="H5995" s="4">
        <v>45730.708344907413</v>
      </c>
      <c r="I5995" t="b">
        <v>0</v>
      </c>
      <c r="J5995" t="b">
        <v>0</v>
      </c>
      <c r="K5995" t="s">
        <v>24</v>
      </c>
      <c r="L5995" t="s">
        <v>36</v>
      </c>
      <c r="N5995">
        <v>77.5</v>
      </c>
      <c r="O5995" t="s">
        <v>5098</v>
      </c>
      <c r="P5995" t="s">
        <v>5099</v>
      </c>
    </row>
    <row r="5996" spans="1:16" x14ac:dyDescent="0.55000000000000004">
      <c r="A5996" t="s">
        <v>0</v>
      </c>
      <c r="B5996" t="s">
        <v>9396</v>
      </c>
      <c r="C5996" t="s">
        <v>443</v>
      </c>
      <c r="D5996" t="s">
        <v>3600</v>
      </c>
      <c r="E5996" t="s">
        <v>20</v>
      </c>
      <c r="F5996" t="b">
        <v>0</v>
      </c>
      <c r="G5996" t="s">
        <v>27</v>
      </c>
      <c r="H5996" s="4">
        <v>45730.708368055559</v>
      </c>
      <c r="I5996" t="b">
        <v>0</v>
      </c>
      <c r="J5996" t="b">
        <v>0</v>
      </c>
      <c r="K5996" t="s">
        <v>24</v>
      </c>
      <c r="L5996" t="s">
        <v>22</v>
      </c>
      <c r="M5996">
        <v>107500</v>
      </c>
      <c r="O5996" t="s">
        <v>9397</v>
      </c>
      <c r="P5996" t="s">
        <v>9398</v>
      </c>
    </row>
    <row r="5997" spans="1:16" x14ac:dyDescent="0.55000000000000004">
      <c r="A5997" t="s">
        <v>0</v>
      </c>
      <c r="B5997" t="s">
        <v>0</v>
      </c>
      <c r="C5997" t="s">
        <v>621</v>
      </c>
      <c r="D5997" t="s">
        <v>3973</v>
      </c>
      <c r="E5997" t="s">
        <v>51</v>
      </c>
      <c r="F5997" t="b">
        <v>0</v>
      </c>
      <c r="G5997" t="s">
        <v>52</v>
      </c>
      <c r="H5997" s="4">
        <v>45730.709050925929</v>
      </c>
      <c r="I5997" t="b">
        <v>1</v>
      </c>
      <c r="J5997" t="b">
        <v>0</v>
      </c>
      <c r="K5997" t="s">
        <v>24</v>
      </c>
      <c r="L5997" t="s">
        <v>36</v>
      </c>
      <c r="N5997">
        <v>22.5</v>
      </c>
      <c r="O5997" t="s">
        <v>1783</v>
      </c>
    </row>
    <row r="5998" spans="1:16" x14ac:dyDescent="0.55000000000000004">
      <c r="A5998" t="s">
        <v>1</v>
      </c>
      <c r="B5998" t="s">
        <v>779</v>
      </c>
      <c r="C5998" t="s">
        <v>64</v>
      </c>
      <c r="D5998" t="s">
        <v>3973</v>
      </c>
      <c r="E5998" t="s">
        <v>631</v>
      </c>
      <c r="F5998" t="b">
        <v>0</v>
      </c>
      <c r="G5998" t="s">
        <v>52</v>
      </c>
      <c r="H5998" s="4">
        <v>45730.710057870368</v>
      </c>
      <c r="I5998" t="b">
        <v>0</v>
      </c>
      <c r="J5998" t="b">
        <v>0</v>
      </c>
      <c r="K5998" t="s">
        <v>24</v>
      </c>
      <c r="L5998" t="s">
        <v>36</v>
      </c>
      <c r="N5998">
        <v>20</v>
      </c>
      <c r="O5998" t="s">
        <v>3888</v>
      </c>
      <c r="P5998" t="s">
        <v>149</v>
      </c>
    </row>
    <row r="5999" spans="1:16" x14ac:dyDescent="0.55000000000000004">
      <c r="A5999" t="s">
        <v>2</v>
      </c>
      <c r="B5999" t="s">
        <v>9399</v>
      </c>
      <c r="C5999" t="s">
        <v>172</v>
      </c>
      <c r="D5999" t="s">
        <v>3973</v>
      </c>
      <c r="E5999" t="s">
        <v>20</v>
      </c>
      <c r="F5999" t="b">
        <v>0</v>
      </c>
      <c r="G5999" t="s">
        <v>27</v>
      </c>
      <c r="H5999" s="4">
        <v>45730.710231481477</v>
      </c>
      <c r="I5999" t="b">
        <v>0</v>
      </c>
      <c r="J5999" t="b">
        <v>1</v>
      </c>
      <c r="K5999" t="s">
        <v>24</v>
      </c>
      <c r="L5999" t="s">
        <v>22</v>
      </c>
      <c r="M5999">
        <v>162500</v>
      </c>
      <c r="O5999" t="s">
        <v>1172</v>
      </c>
      <c r="P5999" t="s">
        <v>9400</v>
      </c>
    </row>
    <row r="6000" spans="1:16" x14ac:dyDescent="0.55000000000000004">
      <c r="A6000" t="s">
        <v>2</v>
      </c>
      <c r="B6000" t="s">
        <v>9401</v>
      </c>
      <c r="C6000" t="s">
        <v>633</v>
      </c>
      <c r="D6000" t="s">
        <v>2208</v>
      </c>
      <c r="E6000" t="s">
        <v>20</v>
      </c>
      <c r="F6000" t="b">
        <v>0</v>
      </c>
      <c r="G6000" t="s">
        <v>27</v>
      </c>
      <c r="H6000" s="4">
        <v>45730.710277777784</v>
      </c>
      <c r="I6000" t="b">
        <v>0</v>
      </c>
      <c r="J6000" t="b">
        <v>1</v>
      </c>
      <c r="K6000" t="s">
        <v>24</v>
      </c>
      <c r="L6000" t="s">
        <v>22</v>
      </c>
      <c r="M6000">
        <v>135000</v>
      </c>
      <c r="O6000" t="s">
        <v>3506</v>
      </c>
      <c r="P6000" t="s">
        <v>9402</v>
      </c>
    </row>
    <row r="6001" spans="1:16" x14ac:dyDescent="0.55000000000000004">
      <c r="A6001" t="s">
        <v>2</v>
      </c>
      <c r="B6001" t="s">
        <v>2</v>
      </c>
      <c r="C6001" t="s">
        <v>39</v>
      </c>
      <c r="D6001" t="s">
        <v>3985</v>
      </c>
      <c r="E6001" t="s">
        <v>20</v>
      </c>
      <c r="F6001" t="b">
        <v>1</v>
      </c>
      <c r="G6001" t="s">
        <v>3446</v>
      </c>
      <c r="H6001" s="4">
        <v>45730.710682870369</v>
      </c>
      <c r="I6001" t="b">
        <v>0</v>
      </c>
      <c r="J6001" t="b">
        <v>0</v>
      </c>
      <c r="K6001" t="s">
        <v>3446</v>
      </c>
      <c r="L6001" t="s">
        <v>22</v>
      </c>
      <c r="M6001">
        <v>37500</v>
      </c>
      <c r="O6001" t="s">
        <v>7650</v>
      </c>
      <c r="P6001" t="s">
        <v>7651</v>
      </c>
    </row>
    <row r="6002" spans="1:16" x14ac:dyDescent="0.55000000000000004">
      <c r="A6002" t="s">
        <v>2</v>
      </c>
      <c r="B6002" t="s">
        <v>9403</v>
      </c>
      <c r="C6002" t="s">
        <v>9404</v>
      </c>
      <c r="D6002" t="s">
        <v>4084</v>
      </c>
      <c r="E6002" t="s">
        <v>20</v>
      </c>
      <c r="F6002" t="b">
        <v>0</v>
      </c>
      <c r="G6002" t="s">
        <v>158</v>
      </c>
      <c r="H6002" s="4">
        <v>45730.712916666656</v>
      </c>
      <c r="I6002" t="b">
        <v>0</v>
      </c>
      <c r="J6002" t="b">
        <v>0</v>
      </c>
      <c r="K6002" t="s">
        <v>158</v>
      </c>
      <c r="L6002" t="s">
        <v>22</v>
      </c>
      <c r="M6002">
        <v>110000</v>
      </c>
      <c r="O6002" t="s">
        <v>9405</v>
      </c>
      <c r="P6002" t="s">
        <v>1244</v>
      </c>
    </row>
    <row r="6003" spans="1:16" x14ac:dyDescent="0.55000000000000004">
      <c r="A6003" t="s">
        <v>2</v>
      </c>
      <c r="B6003" t="s">
        <v>9406</v>
      </c>
      <c r="C6003" t="s">
        <v>4208</v>
      </c>
      <c r="D6003" t="s">
        <v>3828</v>
      </c>
      <c r="E6003" t="s">
        <v>219</v>
      </c>
      <c r="F6003" t="b">
        <v>0</v>
      </c>
      <c r="G6003" t="s">
        <v>1247</v>
      </c>
      <c r="H6003" s="4">
        <v>45730.738020833327</v>
      </c>
      <c r="I6003" t="b">
        <v>0</v>
      </c>
      <c r="J6003" t="b">
        <v>0</v>
      </c>
      <c r="K6003" t="s">
        <v>1247</v>
      </c>
      <c r="L6003" t="s">
        <v>36</v>
      </c>
      <c r="N6003">
        <v>32.5</v>
      </c>
      <c r="O6003" t="s">
        <v>9407</v>
      </c>
    </row>
    <row r="6004" spans="1:16" x14ac:dyDescent="0.55000000000000004">
      <c r="A6004" t="s">
        <v>2</v>
      </c>
      <c r="B6004" t="s">
        <v>9408</v>
      </c>
      <c r="C6004" t="s">
        <v>122</v>
      </c>
      <c r="D6004" t="s">
        <v>3600</v>
      </c>
      <c r="E6004" t="s">
        <v>20</v>
      </c>
      <c r="F6004" t="b">
        <v>0</v>
      </c>
      <c r="G6004" t="s">
        <v>27</v>
      </c>
      <c r="H6004" s="4">
        <v>45730.752106481479</v>
      </c>
      <c r="I6004" t="b">
        <v>1</v>
      </c>
      <c r="J6004" t="b">
        <v>0</v>
      </c>
      <c r="K6004" t="s">
        <v>24</v>
      </c>
      <c r="L6004" t="s">
        <v>22</v>
      </c>
      <c r="M6004">
        <v>95000</v>
      </c>
      <c r="O6004" t="s">
        <v>9409</v>
      </c>
      <c r="P6004" t="s">
        <v>48</v>
      </c>
    </row>
    <row r="6005" spans="1:16" x14ac:dyDescent="0.55000000000000004">
      <c r="A6005" t="s">
        <v>2</v>
      </c>
      <c r="B6005" t="s">
        <v>8530</v>
      </c>
      <c r="C6005" t="s">
        <v>26</v>
      </c>
      <c r="D6005" t="s">
        <v>3957</v>
      </c>
      <c r="E6005" t="s">
        <v>20</v>
      </c>
      <c r="F6005" t="b">
        <v>0</v>
      </c>
      <c r="G6005" t="s">
        <v>23</v>
      </c>
      <c r="H6005" s="4">
        <v>45730.768310185187</v>
      </c>
      <c r="I6005" t="b">
        <v>0</v>
      </c>
      <c r="J6005" t="b">
        <v>1</v>
      </c>
      <c r="K6005" t="s">
        <v>24</v>
      </c>
      <c r="L6005" t="s">
        <v>36</v>
      </c>
      <c r="N6005">
        <v>61.159996032714837</v>
      </c>
      <c r="O6005" t="s">
        <v>8531</v>
      </c>
      <c r="P6005" t="s">
        <v>8532</v>
      </c>
    </row>
    <row r="6006" spans="1:16" x14ac:dyDescent="0.55000000000000004">
      <c r="A6006" t="s">
        <v>0</v>
      </c>
      <c r="B6006" t="s">
        <v>9410</v>
      </c>
      <c r="C6006" t="s">
        <v>329</v>
      </c>
      <c r="D6006" t="s">
        <v>3973</v>
      </c>
      <c r="E6006" t="s">
        <v>51</v>
      </c>
      <c r="F6006" t="b">
        <v>0</v>
      </c>
      <c r="G6006" t="s">
        <v>27</v>
      </c>
      <c r="H6006" s="4">
        <v>45730.791932870372</v>
      </c>
      <c r="I6006" t="b">
        <v>0</v>
      </c>
      <c r="J6006" t="b">
        <v>0</v>
      </c>
      <c r="K6006" t="s">
        <v>24</v>
      </c>
      <c r="L6006" t="s">
        <v>36</v>
      </c>
      <c r="N6006">
        <v>80</v>
      </c>
      <c r="O6006" t="s">
        <v>9411</v>
      </c>
    </row>
    <row r="6007" spans="1:16" x14ac:dyDescent="0.55000000000000004">
      <c r="A6007" t="s">
        <v>0</v>
      </c>
      <c r="B6007" t="s">
        <v>1246</v>
      </c>
      <c r="C6007" t="s">
        <v>768</v>
      </c>
      <c r="D6007" t="s">
        <v>4084</v>
      </c>
      <c r="F6007" t="b">
        <v>0</v>
      </c>
      <c r="G6007" t="s">
        <v>27</v>
      </c>
      <c r="H6007" s="4">
        <v>45730.792013888888</v>
      </c>
      <c r="I6007" t="b">
        <v>0</v>
      </c>
      <c r="J6007" t="b">
        <v>0</v>
      </c>
      <c r="K6007" t="s">
        <v>24</v>
      </c>
      <c r="L6007" t="s">
        <v>22</v>
      </c>
      <c r="M6007">
        <v>93176</v>
      </c>
      <c r="O6007" t="s">
        <v>9412</v>
      </c>
    </row>
    <row r="6008" spans="1:16" x14ac:dyDescent="0.55000000000000004">
      <c r="A6008" t="s">
        <v>2</v>
      </c>
      <c r="B6008" t="s">
        <v>9413</v>
      </c>
      <c r="C6008" t="s">
        <v>1025</v>
      </c>
      <c r="D6008" t="s">
        <v>3600</v>
      </c>
      <c r="E6008" t="s">
        <v>51</v>
      </c>
      <c r="F6008" t="b">
        <v>0</v>
      </c>
      <c r="G6008" t="s">
        <v>35</v>
      </c>
      <c r="H6008" s="4">
        <v>45730.793356481481</v>
      </c>
      <c r="I6008" t="b">
        <v>1</v>
      </c>
      <c r="J6008" t="b">
        <v>0</v>
      </c>
      <c r="K6008" t="s">
        <v>24</v>
      </c>
      <c r="L6008" t="s">
        <v>36</v>
      </c>
      <c r="N6008">
        <v>65</v>
      </c>
      <c r="O6008" t="s">
        <v>9414</v>
      </c>
      <c r="P6008" t="s">
        <v>2177</v>
      </c>
    </row>
    <row r="6009" spans="1:16" x14ac:dyDescent="0.55000000000000004">
      <c r="A6009" t="s">
        <v>0</v>
      </c>
      <c r="B6009" t="s">
        <v>8056</v>
      </c>
      <c r="C6009" t="s">
        <v>696</v>
      </c>
      <c r="D6009" t="s">
        <v>3973</v>
      </c>
      <c r="E6009" t="s">
        <v>51</v>
      </c>
      <c r="F6009" t="b">
        <v>0</v>
      </c>
      <c r="G6009" t="s">
        <v>30</v>
      </c>
      <c r="H6009" s="4">
        <v>45730.793506944443</v>
      </c>
      <c r="I6009" t="b">
        <v>0</v>
      </c>
      <c r="J6009" t="b">
        <v>0</v>
      </c>
      <c r="K6009" t="s">
        <v>24</v>
      </c>
      <c r="L6009" t="s">
        <v>36</v>
      </c>
      <c r="N6009">
        <v>47.5</v>
      </c>
      <c r="O6009" t="s">
        <v>1137</v>
      </c>
      <c r="P6009" t="s">
        <v>709</v>
      </c>
    </row>
    <row r="6010" spans="1:16" x14ac:dyDescent="0.55000000000000004">
      <c r="A6010" t="s">
        <v>2</v>
      </c>
      <c r="B6010" t="s">
        <v>9415</v>
      </c>
      <c r="C6010" t="s">
        <v>9416</v>
      </c>
      <c r="D6010" t="s">
        <v>3973</v>
      </c>
      <c r="E6010" t="s">
        <v>20</v>
      </c>
      <c r="F6010" t="b">
        <v>0</v>
      </c>
      <c r="G6010" t="s">
        <v>27</v>
      </c>
      <c r="H6010" s="4">
        <v>45730.793703703697</v>
      </c>
      <c r="I6010" t="b">
        <v>0</v>
      </c>
      <c r="J6010" t="b">
        <v>1</v>
      </c>
      <c r="K6010" t="s">
        <v>24</v>
      </c>
      <c r="L6010" t="s">
        <v>22</v>
      </c>
      <c r="M6010">
        <v>119000</v>
      </c>
      <c r="O6010" t="s">
        <v>734</v>
      </c>
      <c r="P6010" t="s">
        <v>9417</v>
      </c>
    </row>
    <row r="6011" spans="1:16" x14ac:dyDescent="0.55000000000000004">
      <c r="A6011" t="s">
        <v>89</v>
      </c>
      <c r="B6011" t="s">
        <v>6660</v>
      </c>
      <c r="C6011" t="s">
        <v>44</v>
      </c>
      <c r="D6011" t="s">
        <v>3973</v>
      </c>
      <c r="E6011" t="s">
        <v>20</v>
      </c>
      <c r="F6011" t="b">
        <v>0</v>
      </c>
      <c r="G6011" t="s">
        <v>27</v>
      </c>
      <c r="H6011" s="4">
        <v>45730.795057870368</v>
      </c>
      <c r="I6011" t="b">
        <v>1</v>
      </c>
      <c r="J6011" t="b">
        <v>1</v>
      </c>
      <c r="K6011" t="s">
        <v>24</v>
      </c>
      <c r="L6011" t="s">
        <v>22</v>
      </c>
      <c r="M6011">
        <v>185000</v>
      </c>
      <c r="O6011" t="s">
        <v>2815</v>
      </c>
      <c r="P6011" t="s">
        <v>6661</v>
      </c>
    </row>
    <row r="6012" spans="1:16" x14ac:dyDescent="0.55000000000000004">
      <c r="A6012" t="s">
        <v>0</v>
      </c>
      <c r="B6012" t="s">
        <v>9418</v>
      </c>
      <c r="C6012" t="s">
        <v>316</v>
      </c>
      <c r="D6012" t="s">
        <v>3957</v>
      </c>
      <c r="E6012" t="s">
        <v>20</v>
      </c>
      <c r="F6012" t="b">
        <v>0</v>
      </c>
      <c r="G6012" t="s">
        <v>35</v>
      </c>
      <c r="H6012" s="4">
        <v>45730.833819444437</v>
      </c>
      <c r="I6012" t="b">
        <v>0</v>
      </c>
      <c r="J6012" t="b">
        <v>1</v>
      </c>
      <c r="K6012" t="s">
        <v>24</v>
      </c>
      <c r="L6012" t="s">
        <v>36</v>
      </c>
      <c r="N6012">
        <v>16.510000228881839</v>
      </c>
      <c r="O6012" t="s">
        <v>759</v>
      </c>
      <c r="P6012" t="s">
        <v>9419</v>
      </c>
    </row>
    <row r="6013" spans="1:16" x14ac:dyDescent="0.55000000000000004">
      <c r="A6013" t="s">
        <v>0</v>
      </c>
      <c r="B6013" t="s">
        <v>9175</v>
      </c>
      <c r="C6013" t="s">
        <v>292</v>
      </c>
      <c r="D6013" t="s">
        <v>3957</v>
      </c>
      <c r="E6013" t="s">
        <v>20</v>
      </c>
      <c r="F6013" t="b">
        <v>0</v>
      </c>
      <c r="G6013" t="s">
        <v>30</v>
      </c>
      <c r="H6013" s="4">
        <v>45730.834236111114</v>
      </c>
      <c r="I6013" t="b">
        <v>0</v>
      </c>
      <c r="J6013" t="b">
        <v>1</v>
      </c>
      <c r="K6013" t="s">
        <v>24</v>
      </c>
      <c r="L6013" t="s">
        <v>36</v>
      </c>
      <c r="N6013">
        <v>22.694999694824219</v>
      </c>
      <c r="O6013" t="s">
        <v>9176</v>
      </c>
      <c r="P6013" t="s">
        <v>1303</v>
      </c>
    </row>
    <row r="6014" spans="1:16" x14ac:dyDescent="0.55000000000000004">
      <c r="A6014" t="s">
        <v>139</v>
      </c>
      <c r="B6014" t="s">
        <v>1634</v>
      </c>
      <c r="C6014" t="s">
        <v>945</v>
      </c>
      <c r="D6014" t="s">
        <v>3973</v>
      </c>
      <c r="E6014" t="s">
        <v>20</v>
      </c>
      <c r="F6014" t="b">
        <v>0</v>
      </c>
      <c r="G6014" t="s">
        <v>30</v>
      </c>
      <c r="H6014" s="4">
        <v>45730.83425925926</v>
      </c>
      <c r="I6014" t="b">
        <v>0</v>
      </c>
      <c r="J6014" t="b">
        <v>0</v>
      </c>
      <c r="K6014" t="s">
        <v>24</v>
      </c>
      <c r="L6014" t="s">
        <v>22</v>
      </c>
      <c r="M6014">
        <v>67884</v>
      </c>
      <c r="O6014" t="s">
        <v>3090</v>
      </c>
    </row>
    <row r="6015" spans="1:16" x14ac:dyDescent="0.55000000000000004">
      <c r="A6015" t="s">
        <v>2</v>
      </c>
      <c r="B6015" t="s">
        <v>2617</v>
      </c>
      <c r="C6015" t="s">
        <v>151</v>
      </c>
      <c r="D6015" t="s">
        <v>3973</v>
      </c>
      <c r="E6015" t="s">
        <v>20</v>
      </c>
      <c r="F6015" t="b">
        <v>0</v>
      </c>
      <c r="G6015" t="s">
        <v>30</v>
      </c>
      <c r="H6015" s="4">
        <v>45730.835636574076</v>
      </c>
      <c r="I6015" t="b">
        <v>0</v>
      </c>
      <c r="J6015" t="b">
        <v>1</v>
      </c>
      <c r="K6015" t="s">
        <v>24</v>
      </c>
      <c r="L6015" t="s">
        <v>22</v>
      </c>
      <c r="M6015">
        <v>130500</v>
      </c>
      <c r="O6015" t="s">
        <v>9420</v>
      </c>
      <c r="P6015" t="s">
        <v>9421</v>
      </c>
    </row>
    <row r="6016" spans="1:16" x14ac:dyDescent="0.55000000000000004">
      <c r="A6016" t="s">
        <v>2</v>
      </c>
      <c r="B6016" t="s">
        <v>2076</v>
      </c>
      <c r="C6016" t="s">
        <v>236</v>
      </c>
      <c r="D6016" t="s">
        <v>3957</v>
      </c>
      <c r="E6016" t="s">
        <v>34</v>
      </c>
      <c r="F6016" t="b">
        <v>0</v>
      </c>
      <c r="G6016" t="s">
        <v>41</v>
      </c>
      <c r="H6016" s="4">
        <v>45730.835763888892</v>
      </c>
      <c r="I6016" t="b">
        <v>1</v>
      </c>
      <c r="J6016" t="b">
        <v>1</v>
      </c>
      <c r="K6016" t="s">
        <v>24</v>
      </c>
      <c r="L6016" t="s">
        <v>36</v>
      </c>
      <c r="N6016">
        <v>56.475002288818359</v>
      </c>
      <c r="O6016" t="s">
        <v>186</v>
      </c>
      <c r="P6016" t="s">
        <v>4098</v>
      </c>
    </row>
    <row r="6017" spans="1:16" x14ac:dyDescent="0.55000000000000004">
      <c r="A6017" t="s">
        <v>2</v>
      </c>
      <c r="B6017" t="s">
        <v>9422</v>
      </c>
      <c r="C6017" t="s">
        <v>823</v>
      </c>
      <c r="D6017" t="s">
        <v>3828</v>
      </c>
      <c r="E6017" t="s">
        <v>20</v>
      </c>
      <c r="F6017" t="b">
        <v>0</v>
      </c>
      <c r="G6017" t="s">
        <v>52</v>
      </c>
      <c r="H6017" s="4">
        <v>45730.838194444441</v>
      </c>
      <c r="I6017" t="b">
        <v>0</v>
      </c>
      <c r="J6017" t="b">
        <v>1</v>
      </c>
      <c r="K6017" t="s">
        <v>24</v>
      </c>
      <c r="L6017" t="s">
        <v>22</v>
      </c>
      <c r="M6017">
        <v>98883</v>
      </c>
      <c r="O6017" t="s">
        <v>9423</v>
      </c>
      <c r="P6017" t="s">
        <v>9424</v>
      </c>
    </row>
    <row r="6018" spans="1:16" x14ac:dyDescent="0.55000000000000004">
      <c r="A6018" t="s">
        <v>25</v>
      </c>
      <c r="B6018" t="s">
        <v>9425</v>
      </c>
      <c r="C6018" t="s">
        <v>203</v>
      </c>
      <c r="D6018" t="s">
        <v>3828</v>
      </c>
      <c r="E6018" t="s">
        <v>20</v>
      </c>
      <c r="F6018" t="b">
        <v>0</v>
      </c>
      <c r="G6018" t="s">
        <v>23</v>
      </c>
      <c r="H6018" s="4">
        <v>45730.863483796304</v>
      </c>
      <c r="I6018" t="b">
        <v>1</v>
      </c>
      <c r="J6018" t="b">
        <v>1</v>
      </c>
      <c r="K6018" t="s">
        <v>24</v>
      </c>
      <c r="L6018" t="s">
        <v>22</v>
      </c>
      <c r="M6018">
        <v>108750</v>
      </c>
      <c r="O6018" t="s">
        <v>935</v>
      </c>
      <c r="P6018" t="s">
        <v>1813</v>
      </c>
    </row>
    <row r="6019" spans="1:16" x14ac:dyDescent="0.55000000000000004">
      <c r="A6019" t="s">
        <v>0</v>
      </c>
      <c r="B6019" t="s">
        <v>0</v>
      </c>
      <c r="C6019" t="s">
        <v>916</v>
      </c>
      <c r="D6019" t="s">
        <v>3973</v>
      </c>
      <c r="E6019" t="s">
        <v>20</v>
      </c>
      <c r="F6019" t="b">
        <v>0</v>
      </c>
      <c r="G6019" t="s">
        <v>27</v>
      </c>
      <c r="H6019" s="4">
        <v>45730.876296296286</v>
      </c>
      <c r="I6019" t="b">
        <v>1</v>
      </c>
      <c r="J6019" t="b">
        <v>0</v>
      </c>
      <c r="K6019" t="s">
        <v>24</v>
      </c>
      <c r="L6019" t="s">
        <v>22</v>
      </c>
      <c r="M6019">
        <v>82500</v>
      </c>
      <c r="O6019" t="s">
        <v>1899</v>
      </c>
      <c r="P6019" t="s">
        <v>338</v>
      </c>
    </row>
    <row r="6020" spans="1:16" x14ac:dyDescent="0.55000000000000004">
      <c r="A6020" t="s">
        <v>0</v>
      </c>
      <c r="B6020" t="s">
        <v>9426</v>
      </c>
      <c r="C6020" t="s">
        <v>213</v>
      </c>
      <c r="D6020" t="s">
        <v>3828</v>
      </c>
      <c r="E6020" t="s">
        <v>20</v>
      </c>
      <c r="F6020" t="b">
        <v>0</v>
      </c>
      <c r="G6020" t="s">
        <v>41</v>
      </c>
      <c r="H6020" s="4">
        <v>45730.876331018517</v>
      </c>
      <c r="I6020" t="b">
        <v>0</v>
      </c>
      <c r="J6020" t="b">
        <v>1</v>
      </c>
      <c r="K6020" t="s">
        <v>24</v>
      </c>
      <c r="L6020" t="s">
        <v>36</v>
      </c>
      <c r="N6020">
        <v>23</v>
      </c>
      <c r="O6020" t="s">
        <v>9427</v>
      </c>
      <c r="P6020" t="s">
        <v>9428</v>
      </c>
    </row>
    <row r="6021" spans="1:16" x14ac:dyDescent="0.55000000000000004">
      <c r="A6021" t="s">
        <v>89</v>
      </c>
      <c r="B6021" t="s">
        <v>9429</v>
      </c>
      <c r="C6021" t="s">
        <v>2172</v>
      </c>
      <c r="D6021" t="s">
        <v>3600</v>
      </c>
      <c r="E6021" t="s">
        <v>20</v>
      </c>
      <c r="F6021" t="b">
        <v>0</v>
      </c>
      <c r="G6021" t="s">
        <v>52</v>
      </c>
      <c r="H6021" s="4">
        <v>45730.877812500003</v>
      </c>
      <c r="I6021" t="b">
        <v>0</v>
      </c>
      <c r="J6021" t="b">
        <v>1</v>
      </c>
      <c r="K6021" t="s">
        <v>24</v>
      </c>
      <c r="L6021" t="s">
        <v>22</v>
      </c>
      <c r="M6021">
        <v>255630</v>
      </c>
      <c r="O6021" t="s">
        <v>773</v>
      </c>
    </row>
    <row r="6022" spans="1:16" x14ac:dyDescent="0.55000000000000004">
      <c r="A6022" t="s">
        <v>0</v>
      </c>
      <c r="B6022" t="s">
        <v>1934</v>
      </c>
      <c r="C6022" t="s">
        <v>1247</v>
      </c>
      <c r="D6022" t="s">
        <v>3828</v>
      </c>
      <c r="E6022" t="s">
        <v>20</v>
      </c>
      <c r="F6022" t="b">
        <v>0</v>
      </c>
      <c r="G6022" t="s">
        <v>1247</v>
      </c>
      <c r="H6022" s="4">
        <v>45730.905011574083</v>
      </c>
      <c r="I6022" t="b">
        <v>0</v>
      </c>
      <c r="J6022" t="b">
        <v>0</v>
      </c>
      <c r="K6022" t="s">
        <v>1247</v>
      </c>
      <c r="L6022" t="s">
        <v>22</v>
      </c>
      <c r="M6022">
        <v>38500</v>
      </c>
      <c r="O6022" t="s">
        <v>5660</v>
      </c>
      <c r="P6022" t="s">
        <v>5661</v>
      </c>
    </row>
    <row r="6023" spans="1:16" x14ac:dyDescent="0.55000000000000004">
      <c r="A6023" t="s">
        <v>0</v>
      </c>
      <c r="B6023" t="s">
        <v>8621</v>
      </c>
      <c r="C6023" t="s">
        <v>179</v>
      </c>
      <c r="D6023" t="s">
        <v>3973</v>
      </c>
      <c r="E6023" t="s">
        <v>20</v>
      </c>
      <c r="F6023" t="b">
        <v>0</v>
      </c>
      <c r="G6023" t="s">
        <v>27</v>
      </c>
      <c r="H6023" s="4">
        <v>45730.916979166657</v>
      </c>
      <c r="I6023" t="b">
        <v>0</v>
      </c>
      <c r="J6023" t="b">
        <v>1</v>
      </c>
      <c r="K6023" t="s">
        <v>24</v>
      </c>
      <c r="L6023" t="s">
        <v>22</v>
      </c>
      <c r="M6023">
        <v>62355.453125</v>
      </c>
      <c r="O6023" t="s">
        <v>8622</v>
      </c>
      <c r="P6023" t="s">
        <v>1732</v>
      </c>
    </row>
    <row r="6024" spans="1:16" x14ac:dyDescent="0.55000000000000004">
      <c r="A6024" t="s">
        <v>89</v>
      </c>
      <c r="B6024" t="s">
        <v>2377</v>
      </c>
      <c r="C6024" t="s">
        <v>623</v>
      </c>
      <c r="D6024" t="s">
        <v>3973</v>
      </c>
      <c r="E6024" t="s">
        <v>51</v>
      </c>
      <c r="F6024" t="b">
        <v>0</v>
      </c>
      <c r="G6024" t="s">
        <v>27</v>
      </c>
      <c r="H6024" s="4">
        <v>45730.916979166657</v>
      </c>
      <c r="I6024" t="b">
        <v>0</v>
      </c>
      <c r="J6024" t="b">
        <v>1</v>
      </c>
      <c r="K6024" t="s">
        <v>24</v>
      </c>
      <c r="L6024" t="s">
        <v>36</v>
      </c>
      <c r="N6024">
        <v>65</v>
      </c>
      <c r="O6024" t="s">
        <v>483</v>
      </c>
      <c r="P6024" t="s">
        <v>9069</v>
      </c>
    </row>
    <row r="6025" spans="1:16" x14ac:dyDescent="0.55000000000000004">
      <c r="A6025" t="s">
        <v>2</v>
      </c>
      <c r="B6025" t="s">
        <v>9430</v>
      </c>
      <c r="C6025" t="s">
        <v>145</v>
      </c>
      <c r="D6025" t="s">
        <v>3828</v>
      </c>
      <c r="E6025" t="s">
        <v>20</v>
      </c>
      <c r="F6025" t="b">
        <v>0</v>
      </c>
      <c r="G6025" t="s">
        <v>27</v>
      </c>
      <c r="H6025" s="4">
        <v>45730.917870370373</v>
      </c>
      <c r="I6025" t="b">
        <v>0</v>
      </c>
      <c r="J6025" t="b">
        <v>1</v>
      </c>
      <c r="K6025" t="s">
        <v>24</v>
      </c>
      <c r="L6025" t="s">
        <v>22</v>
      </c>
      <c r="M6025">
        <v>204500</v>
      </c>
      <c r="O6025" t="s">
        <v>9431</v>
      </c>
      <c r="P6025" t="s">
        <v>9432</v>
      </c>
    </row>
    <row r="6026" spans="1:16" x14ac:dyDescent="0.55000000000000004">
      <c r="A6026" t="s">
        <v>1</v>
      </c>
      <c r="B6026" t="s">
        <v>9433</v>
      </c>
      <c r="C6026" t="s">
        <v>192</v>
      </c>
      <c r="D6026" t="s">
        <v>2208</v>
      </c>
      <c r="E6026" t="s">
        <v>20</v>
      </c>
      <c r="F6026" t="b">
        <v>0</v>
      </c>
      <c r="G6026" t="s">
        <v>23</v>
      </c>
      <c r="H6026" s="4">
        <v>45730.930821759262</v>
      </c>
      <c r="I6026" t="b">
        <v>0</v>
      </c>
      <c r="J6026" t="b">
        <v>1</v>
      </c>
      <c r="K6026" t="s">
        <v>24</v>
      </c>
      <c r="L6026" t="s">
        <v>36</v>
      </c>
      <c r="N6026">
        <v>40.81500244140625</v>
      </c>
      <c r="O6026" t="s">
        <v>9434</v>
      </c>
      <c r="P6026" t="s">
        <v>9435</v>
      </c>
    </row>
    <row r="6027" spans="1:16" x14ac:dyDescent="0.55000000000000004">
      <c r="A6027" t="s">
        <v>89</v>
      </c>
      <c r="B6027" t="s">
        <v>5118</v>
      </c>
      <c r="C6027" t="s">
        <v>367</v>
      </c>
      <c r="D6027" t="s">
        <v>3973</v>
      </c>
      <c r="E6027" t="s">
        <v>20</v>
      </c>
      <c r="F6027" t="b">
        <v>0</v>
      </c>
      <c r="G6027" t="s">
        <v>27</v>
      </c>
      <c r="H6027" s="4">
        <v>45730.958541666667</v>
      </c>
      <c r="I6027" t="b">
        <v>0</v>
      </c>
      <c r="J6027" t="b">
        <v>1</v>
      </c>
      <c r="K6027" t="s">
        <v>24</v>
      </c>
      <c r="L6027" t="s">
        <v>22</v>
      </c>
      <c r="M6027">
        <v>160000</v>
      </c>
      <c r="O6027" t="s">
        <v>368</v>
      </c>
      <c r="P6027" t="s">
        <v>5119</v>
      </c>
    </row>
    <row r="6028" spans="1:16" x14ac:dyDescent="0.55000000000000004">
      <c r="A6028" t="s">
        <v>0</v>
      </c>
      <c r="B6028" t="s">
        <v>1174</v>
      </c>
      <c r="C6028" t="s">
        <v>9436</v>
      </c>
      <c r="D6028" t="s">
        <v>3957</v>
      </c>
      <c r="E6028" t="s">
        <v>34</v>
      </c>
      <c r="F6028" t="b">
        <v>0</v>
      </c>
      <c r="G6028" t="s">
        <v>35</v>
      </c>
      <c r="H6028" s="4">
        <v>45730.958761574067</v>
      </c>
      <c r="I6028" t="b">
        <v>0</v>
      </c>
      <c r="J6028" t="b">
        <v>0</v>
      </c>
      <c r="K6028" t="s">
        <v>24</v>
      </c>
      <c r="L6028" t="s">
        <v>36</v>
      </c>
      <c r="N6028">
        <v>16.510000228881839</v>
      </c>
      <c r="O6028" t="s">
        <v>9437</v>
      </c>
      <c r="P6028" t="s">
        <v>9438</v>
      </c>
    </row>
    <row r="6029" spans="1:16" x14ac:dyDescent="0.55000000000000004">
      <c r="A6029" t="s">
        <v>2</v>
      </c>
      <c r="B6029" t="s">
        <v>369</v>
      </c>
      <c r="C6029" t="s">
        <v>8874</v>
      </c>
      <c r="D6029" t="s">
        <v>3973</v>
      </c>
      <c r="E6029" t="s">
        <v>631</v>
      </c>
      <c r="F6029" t="b">
        <v>0</v>
      </c>
      <c r="G6029" t="s">
        <v>41</v>
      </c>
      <c r="H6029" s="4">
        <v>45730.971516203703</v>
      </c>
      <c r="I6029" t="b">
        <v>0</v>
      </c>
      <c r="J6029" t="b">
        <v>0</v>
      </c>
      <c r="K6029" t="s">
        <v>24</v>
      </c>
      <c r="L6029" t="s">
        <v>22</v>
      </c>
      <c r="M6029">
        <v>87000</v>
      </c>
      <c r="O6029" t="s">
        <v>91</v>
      </c>
      <c r="P6029" t="s">
        <v>9439</v>
      </c>
    </row>
    <row r="6030" spans="1:16" x14ac:dyDescent="0.55000000000000004">
      <c r="A6030" t="s">
        <v>40</v>
      </c>
      <c r="B6030" t="s">
        <v>1786</v>
      </c>
      <c r="C6030" t="s">
        <v>5427</v>
      </c>
      <c r="D6030" t="s">
        <v>4014</v>
      </c>
      <c r="E6030" t="s">
        <v>20</v>
      </c>
      <c r="F6030" t="b">
        <v>0</v>
      </c>
      <c r="G6030" t="s">
        <v>27</v>
      </c>
      <c r="H6030" s="4">
        <v>45730.997129629628</v>
      </c>
      <c r="I6030" t="b">
        <v>0</v>
      </c>
      <c r="J6030" t="b">
        <v>1</v>
      </c>
      <c r="K6030" t="s">
        <v>24</v>
      </c>
      <c r="L6030" t="s">
        <v>22</v>
      </c>
      <c r="M6030">
        <v>253000</v>
      </c>
      <c r="O6030" t="s">
        <v>59</v>
      </c>
      <c r="P6030" t="s">
        <v>137</v>
      </c>
    </row>
    <row r="6031" spans="1:16" x14ac:dyDescent="0.55000000000000004">
      <c r="A6031" t="s">
        <v>0</v>
      </c>
      <c r="B6031" t="s">
        <v>257</v>
      </c>
      <c r="C6031" t="s">
        <v>468</v>
      </c>
      <c r="D6031" t="s">
        <v>3973</v>
      </c>
      <c r="E6031" t="s">
        <v>20</v>
      </c>
      <c r="F6031" t="b">
        <v>0</v>
      </c>
      <c r="G6031" t="s">
        <v>27</v>
      </c>
      <c r="H6031" s="4">
        <v>45731.000231481477</v>
      </c>
      <c r="I6031" t="b">
        <v>0</v>
      </c>
      <c r="J6031" t="b">
        <v>1</v>
      </c>
      <c r="K6031" t="s">
        <v>24</v>
      </c>
      <c r="L6031" t="s">
        <v>22</v>
      </c>
      <c r="M6031">
        <v>125000</v>
      </c>
      <c r="O6031" t="s">
        <v>5482</v>
      </c>
      <c r="P6031" t="s">
        <v>9339</v>
      </c>
    </row>
    <row r="6032" spans="1:16" x14ac:dyDescent="0.55000000000000004">
      <c r="A6032" t="s">
        <v>89</v>
      </c>
      <c r="B6032" t="s">
        <v>5532</v>
      </c>
      <c r="C6032" t="s">
        <v>3196</v>
      </c>
      <c r="D6032" t="s">
        <v>3973</v>
      </c>
      <c r="E6032" t="s">
        <v>51</v>
      </c>
      <c r="F6032" t="b">
        <v>0</v>
      </c>
      <c r="G6032" t="s">
        <v>41</v>
      </c>
      <c r="H6032" s="4">
        <v>45731.000462962962</v>
      </c>
      <c r="I6032" t="b">
        <v>1</v>
      </c>
      <c r="J6032" t="b">
        <v>0</v>
      </c>
      <c r="K6032" t="s">
        <v>24</v>
      </c>
      <c r="L6032" t="s">
        <v>36</v>
      </c>
      <c r="N6032">
        <v>47.5</v>
      </c>
      <c r="O6032" t="s">
        <v>806</v>
      </c>
      <c r="P6032" t="s">
        <v>5533</v>
      </c>
    </row>
    <row r="6033" spans="1:16" x14ac:dyDescent="0.55000000000000004">
      <c r="A6033" t="s">
        <v>2</v>
      </c>
      <c r="B6033" t="s">
        <v>1167</v>
      </c>
      <c r="C6033" t="s">
        <v>29</v>
      </c>
      <c r="D6033" t="s">
        <v>5535</v>
      </c>
      <c r="E6033" t="s">
        <v>20</v>
      </c>
      <c r="F6033" t="b">
        <v>0</v>
      </c>
      <c r="G6033" t="s">
        <v>27</v>
      </c>
      <c r="H6033" s="4">
        <v>45731.001157407409</v>
      </c>
      <c r="I6033" t="b">
        <v>1</v>
      </c>
      <c r="J6033" t="b">
        <v>1</v>
      </c>
      <c r="K6033" t="s">
        <v>24</v>
      </c>
      <c r="L6033" t="s">
        <v>22</v>
      </c>
      <c r="M6033">
        <v>88582</v>
      </c>
      <c r="O6033" t="s">
        <v>77</v>
      </c>
      <c r="P6033" t="s">
        <v>9340</v>
      </c>
    </row>
    <row r="6034" spans="1:16" x14ac:dyDescent="0.55000000000000004">
      <c r="A6034" t="s">
        <v>40</v>
      </c>
      <c r="B6034" t="s">
        <v>9341</v>
      </c>
      <c r="C6034" t="s">
        <v>748</v>
      </c>
      <c r="D6034" t="s">
        <v>4035</v>
      </c>
      <c r="E6034" t="s">
        <v>20</v>
      </c>
      <c r="F6034" t="b">
        <v>0</v>
      </c>
      <c r="G6034" t="s">
        <v>158</v>
      </c>
      <c r="H6034" s="4">
        <v>45731.014479166668</v>
      </c>
      <c r="I6034" t="b">
        <v>0</v>
      </c>
      <c r="J6034" t="b">
        <v>0</v>
      </c>
      <c r="K6034" t="s">
        <v>158</v>
      </c>
      <c r="L6034" t="s">
        <v>22</v>
      </c>
      <c r="M6034">
        <v>83999.5</v>
      </c>
      <c r="O6034" t="s">
        <v>2768</v>
      </c>
      <c r="P6034" t="s">
        <v>3411</v>
      </c>
    </row>
    <row r="6035" spans="1:16" x14ac:dyDescent="0.55000000000000004">
      <c r="A6035" t="s">
        <v>28</v>
      </c>
      <c r="B6035" t="s">
        <v>28</v>
      </c>
      <c r="C6035" t="s">
        <v>5242</v>
      </c>
      <c r="D6035" t="s">
        <v>5243</v>
      </c>
      <c r="E6035" t="s">
        <v>20</v>
      </c>
      <c r="F6035" t="b">
        <v>0</v>
      </c>
      <c r="G6035" t="s">
        <v>314</v>
      </c>
      <c r="H6035" s="4">
        <v>45731.023402777777</v>
      </c>
      <c r="I6035" t="b">
        <v>0</v>
      </c>
      <c r="J6035" t="b">
        <v>0</v>
      </c>
      <c r="K6035" t="s">
        <v>314</v>
      </c>
      <c r="L6035" t="s">
        <v>22</v>
      </c>
      <c r="M6035">
        <v>90000</v>
      </c>
      <c r="O6035" t="s">
        <v>6697</v>
      </c>
      <c r="P6035" t="s">
        <v>6698</v>
      </c>
    </row>
    <row r="6036" spans="1:16" x14ac:dyDescent="0.55000000000000004">
      <c r="A6036" t="s">
        <v>0</v>
      </c>
      <c r="B6036" t="s">
        <v>0</v>
      </c>
      <c r="C6036" t="s">
        <v>9342</v>
      </c>
      <c r="D6036" t="s">
        <v>7547</v>
      </c>
      <c r="E6036" t="s">
        <v>34</v>
      </c>
      <c r="F6036" t="b">
        <v>0</v>
      </c>
      <c r="G6036" t="s">
        <v>41</v>
      </c>
      <c r="H6036" s="4">
        <v>45731.042337962957</v>
      </c>
      <c r="I6036" t="b">
        <v>0</v>
      </c>
      <c r="J6036" t="b">
        <v>0</v>
      </c>
      <c r="K6036" t="s">
        <v>24</v>
      </c>
      <c r="L6036" t="s">
        <v>36</v>
      </c>
      <c r="N6036">
        <v>15</v>
      </c>
      <c r="O6036" t="s">
        <v>7548</v>
      </c>
      <c r="P6036" t="s">
        <v>61</v>
      </c>
    </row>
    <row r="6037" spans="1:16" x14ac:dyDescent="0.55000000000000004">
      <c r="A6037" t="s">
        <v>0</v>
      </c>
      <c r="B6037" t="s">
        <v>4606</v>
      </c>
      <c r="C6037" t="s">
        <v>386</v>
      </c>
      <c r="D6037" t="s">
        <v>4607</v>
      </c>
      <c r="E6037" t="s">
        <v>51</v>
      </c>
      <c r="F6037" t="b">
        <v>0</v>
      </c>
      <c r="G6037" t="s">
        <v>41</v>
      </c>
      <c r="H6037" s="4">
        <v>45731.250300925924</v>
      </c>
      <c r="I6037" t="b">
        <v>1</v>
      </c>
      <c r="J6037" t="b">
        <v>0</v>
      </c>
      <c r="K6037" t="s">
        <v>24</v>
      </c>
      <c r="L6037" t="s">
        <v>22</v>
      </c>
      <c r="M6037">
        <v>169241</v>
      </c>
      <c r="O6037" t="s">
        <v>4608</v>
      </c>
      <c r="P6037" t="s">
        <v>4609</v>
      </c>
    </row>
    <row r="6038" spans="1:16" x14ac:dyDescent="0.55000000000000004">
      <c r="A6038" t="s">
        <v>0</v>
      </c>
      <c r="B6038" t="s">
        <v>0</v>
      </c>
      <c r="C6038" t="s">
        <v>517</v>
      </c>
      <c r="D6038" t="s">
        <v>4753</v>
      </c>
      <c r="E6038" t="s">
        <v>51</v>
      </c>
      <c r="F6038" t="b">
        <v>0</v>
      </c>
      <c r="G6038" t="s">
        <v>41</v>
      </c>
      <c r="H6038" s="4">
        <v>45731.25037037037</v>
      </c>
      <c r="I6038" t="b">
        <v>0</v>
      </c>
      <c r="J6038" t="b">
        <v>1</v>
      </c>
      <c r="K6038" t="s">
        <v>24</v>
      </c>
      <c r="L6038" t="s">
        <v>36</v>
      </c>
      <c r="N6038">
        <v>47.5</v>
      </c>
      <c r="O6038" t="s">
        <v>289</v>
      </c>
      <c r="P6038" t="s">
        <v>2400</v>
      </c>
    </row>
    <row r="6039" spans="1:16" x14ac:dyDescent="0.55000000000000004">
      <c r="A6039" t="s">
        <v>0</v>
      </c>
      <c r="B6039" t="s">
        <v>9343</v>
      </c>
      <c r="C6039" t="s">
        <v>151</v>
      </c>
      <c r="D6039" t="s">
        <v>3828</v>
      </c>
      <c r="E6039" t="s">
        <v>20</v>
      </c>
      <c r="F6039" t="b">
        <v>0</v>
      </c>
      <c r="G6039" t="s">
        <v>30</v>
      </c>
      <c r="H6039" s="4">
        <v>45731.250567129631</v>
      </c>
      <c r="I6039" t="b">
        <v>0</v>
      </c>
      <c r="J6039" t="b">
        <v>1</v>
      </c>
      <c r="K6039" t="s">
        <v>24</v>
      </c>
      <c r="L6039" t="s">
        <v>36</v>
      </c>
      <c r="N6039">
        <v>43.875</v>
      </c>
      <c r="O6039" t="s">
        <v>6083</v>
      </c>
      <c r="P6039" t="s">
        <v>9344</v>
      </c>
    </row>
    <row r="6040" spans="1:16" x14ac:dyDescent="0.55000000000000004">
      <c r="A6040" t="s">
        <v>0</v>
      </c>
      <c r="B6040" t="s">
        <v>0</v>
      </c>
      <c r="C6040" t="s">
        <v>3330</v>
      </c>
      <c r="D6040" t="s">
        <v>3828</v>
      </c>
      <c r="E6040" t="s">
        <v>51</v>
      </c>
      <c r="F6040" t="b">
        <v>0</v>
      </c>
      <c r="G6040" t="s">
        <v>30</v>
      </c>
      <c r="H6040" s="4">
        <v>45731.250625000001</v>
      </c>
      <c r="I6040" t="b">
        <v>0</v>
      </c>
      <c r="J6040" t="b">
        <v>0</v>
      </c>
      <c r="K6040" t="s">
        <v>24</v>
      </c>
      <c r="L6040" t="s">
        <v>22</v>
      </c>
      <c r="M6040">
        <v>76212</v>
      </c>
      <c r="O6040" t="s">
        <v>9345</v>
      </c>
      <c r="P6040" t="s">
        <v>9346</v>
      </c>
    </row>
    <row r="6041" spans="1:16" x14ac:dyDescent="0.55000000000000004">
      <c r="A6041" t="s">
        <v>1</v>
      </c>
      <c r="B6041" t="s">
        <v>663</v>
      </c>
      <c r="C6041" t="s">
        <v>140</v>
      </c>
      <c r="D6041" t="s">
        <v>3973</v>
      </c>
      <c r="E6041" t="s">
        <v>20</v>
      </c>
      <c r="F6041" t="b">
        <v>0</v>
      </c>
      <c r="G6041" t="s">
        <v>35</v>
      </c>
      <c r="H6041" s="4">
        <v>45731.250972222217</v>
      </c>
      <c r="I6041" t="b">
        <v>0</v>
      </c>
      <c r="J6041" t="b">
        <v>1</v>
      </c>
      <c r="K6041" t="s">
        <v>24</v>
      </c>
      <c r="L6041" t="s">
        <v>22</v>
      </c>
      <c r="M6041">
        <v>124350</v>
      </c>
      <c r="O6041" t="s">
        <v>664</v>
      </c>
      <c r="P6041" t="s">
        <v>9347</v>
      </c>
    </row>
    <row r="6042" spans="1:16" x14ac:dyDescent="0.55000000000000004">
      <c r="A6042" t="s">
        <v>1</v>
      </c>
      <c r="B6042" t="s">
        <v>3439</v>
      </c>
      <c r="C6042" t="s">
        <v>82</v>
      </c>
      <c r="D6042" t="s">
        <v>3970</v>
      </c>
      <c r="E6042" t="s">
        <v>20</v>
      </c>
      <c r="F6042" t="b">
        <v>0</v>
      </c>
      <c r="G6042" t="s">
        <v>27</v>
      </c>
      <c r="H6042" s="4">
        <v>45731.251006944447</v>
      </c>
      <c r="I6042" t="b">
        <v>0</v>
      </c>
      <c r="J6042" t="b">
        <v>1</v>
      </c>
      <c r="K6042" t="s">
        <v>24</v>
      </c>
      <c r="L6042" t="s">
        <v>22</v>
      </c>
      <c r="M6042">
        <v>152000</v>
      </c>
      <c r="O6042" t="s">
        <v>65</v>
      </c>
      <c r="P6042" t="s">
        <v>723</v>
      </c>
    </row>
    <row r="6043" spans="1:16" x14ac:dyDescent="0.55000000000000004">
      <c r="A6043" t="s">
        <v>191</v>
      </c>
      <c r="B6043" t="s">
        <v>9348</v>
      </c>
      <c r="C6043" t="s">
        <v>82</v>
      </c>
      <c r="D6043" t="s">
        <v>3973</v>
      </c>
      <c r="E6043" t="s">
        <v>20</v>
      </c>
      <c r="F6043" t="b">
        <v>0</v>
      </c>
      <c r="G6043" t="s">
        <v>27</v>
      </c>
      <c r="H6043" s="4">
        <v>45731.251168981478</v>
      </c>
      <c r="I6043" t="b">
        <v>0</v>
      </c>
      <c r="J6043" t="b">
        <v>0</v>
      </c>
      <c r="K6043" t="s">
        <v>24</v>
      </c>
      <c r="L6043" t="s">
        <v>36</v>
      </c>
      <c r="N6043">
        <v>70.5</v>
      </c>
      <c r="O6043" t="s">
        <v>4344</v>
      </c>
      <c r="P6043" t="s">
        <v>9349</v>
      </c>
    </row>
    <row r="6044" spans="1:16" x14ac:dyDescent="0.55000000000000004">
      <c r="A6044" t="s">
        <v>1</v>
      </c>
      <c r="B6044" t="s">
        <v>9350</v>
      </c>
      <c r="C6044" t="s">
        <v>1521</v>
      </c>
      <c r="D6044" t="s">
        <v>3383</v>
      </c>
      <c r="E6044" t="s">
        <v>20</v>
      </c>
      <c r="F6044" t="b">
        <v>0</v>
      </c>
      <c r="G6044" t="s">
        <v>52</v>
      </c>
      <c r="H6044" s="4">
        <v>45731.251273148147</v>
      </c>
      <c r="I6044" t="b">
        <v>0</v>
      </c>
      <c r="J6044" t="b">
        <v>1</v>
      </c>
      <c r="K6044" t="s">
        <v>24</v>
      </c>
      <c r="L6044" t="s">
        <v>22</v>
      </c>
      <c r="M6044">
        <v>80000</v>
      </c>
      <c r="O6044" t="s">
        <v>1549</v>
      </c>
      <c r="P6044" t="s">
        <v>700</v>
      </c>
    </row>
    <row r="6045" spans="1:16" x14ac:dyDescent="0.55000000000000004">
      <c r="A6045" t="s">
        <v>2</v>
      </c>
      <c r="B6045" t="s">
        <v>638</v>
      </c>
      <c r="C6045" t="s">
        <v>213</v>
      </c>
      <c r="D6045" t="s">
        <v>3828</v>
      </c>
      <c r="E6045" t="s">
        <v>20</v>
      </c>
      <c r="F6045" t="b">
        <v>0</v>
      </c>
      <c r="G6045" t="s">
        <v>41</v>
      </c>
      <c r="H6045" s="4">
        <v>45731.252337962957</v>
      </c>
      <c r="I6045" t="b">
        <v>0</v>
      </c>
      <c r="J6045" t="b">
        <v>1</v>
      </c>
      <c r="K6045" t="s">
        <v>24</v>
      </c>
      <c r="L6045" t="s">
        <v>22</v>
      </c>
      <c r="M6045">
        <v>128114.578125</v>
      </c>
      <c r="O6045" t="s">
        <v>7801</v>
      </c>
      <c r="P6045" t="s">
        <v>7802</v>
      </c>
    </row>
    <row r="6046" spans="1:16" x14ac:dyDescent="0.55000000000000004">
      <c r="A6046" t="s">
        <v>2</v>
      </c>
      <c r="B6046" t="s">
        <v>9351</v>
      </c>
      <c r="C6046" t="s">
        <v>1247</v>
      </c>
      <c r="D6046" t="s">
        <v>2208</v>
      </c>
      <c r="E6046" t="s">
        <v>20</v>
      </c>
      <c r="F6046" t="b">
        <v>0</v>
      </c>
      <c r="G6046" t="s">
        <v>1247</v>
      </c>
      <c r="H6046" s="4">
        <v>45731.263842592591</v>
      </c>
      <c r="I6046" t="b">
        <v>1</v>
      </c>
      <c r="J6046" t="b">
        <v>0</v>
      </c>
      <c r="K6046" t="s">
        <v>1247</v>
      </c>
      <c r="L6046" t="s">
        <v>22</v>
      </c>
      <c r="M6046">
        <v>162500</v>
      </c>
      <c r="O6046" t="s">
        <v>9352</v>
      </c>
      <c r="P6046" t="s">
        <v>9353</v>
      </c>
    </row>
    <row r="6047" spans="1:16" x14ac:dyDescent="0.55000000000000004">
      <c r="A6047" t="s">
        <v>1</v>
      </c>
      <c r="B6047" t="s">
        <v>844</v>
      </c>
      <c r="C6047" t="s">
        <v>82</v>
      </c>
      <c r="D6047" t="s">
        <v>3828</v>
      </c>
      <c r="E6047" t="s">
        <v>20</v>
      </c>
      <c r="F6047" t="b">
        <v>0</v>
      </c>
      <c r="G6047" t="s">
        <v>27</v>
      </c>
      <c r="H6047" s="4">
        <v>45731.265682870369</v>
      </c>
      <c r="I6047" t="b">
        <v>0</v>
      </c>
      <c r="J6047" t="b">
        <v>1</v>
      </c>
      <c r="K6047" t="s">
        <v>24</v>
      </c>
      <c r="L6047" t="s">
        <v>22</v>
      </c>
      <c r="M6047">
        <v>207500</v>
      </c>
      <c r="O6047" t="s">
        <v>341</v>
      </c>
      <c r="P6047" t="s">
        <v>302</v>
      </c>
    </row>
    <row r="6048" spans="1:16" x14ac:dyDescent="0.55000000000000004">
      <c r="A6048" t="s">
        <v>1</v>
      </c>
      <c r="B6048" t="s">
        <v>9354</v>
      </c>
      <c r="C6048" t="s">
        <v>192</v>
      </c>
      <c r="D6048" t="s">
        <v>4328</v>
      </c>
      <c r="E6048" t="s">
        <v>51</v>
      </c>
      <c r="F6048" t="b">
        <v>0</v>
      </c>
      <c r="G6048" t="s">
        <v>23</v>
      </c>
      <c r="H6048" s="4">
        <v>45731.266527777778</v>
      </c>
      <c r="I6048" t="b">
        <v>0</v>
      </c>
      <c r="J6048" t="b">
        <v>0</v>
      </c>
      <c r="K6048" t="s">
        <v>24</v>
      </c>
      <c r="L6048" t="s">
        <v>36</v>
      </c>
      <c r="N6048">
        <v>60</v>
      </c>
      <c r="O6048" t="s">
        <v>2486</v>
      </c>
      <c r="P6048" t="s">
        <v>9355</v>
      </c>
    </row>
    <row r="6049" spans="1:16" x14ac:dyDescent="0.55000000000000004">
      <c r="A6049" t="s">
        <v>139</v>
      </c>
      <c r="B6049" t="s">
        <v>7989</v>
      </c>
      <c r="C6049" t="s">
        <v>39</v>
      </c>
      <c r="D6049" t="s">
        <v>3985</v>
      </c>
      <c r="E6049" t="s">
        <v>20</v>
      </c>
      <c r="F6049" t="b">
        <v>1</v>
      </c>
      <c r="G6049" t="s">
        <v>2438</v>
      </c>
      <c r="H6049" s="4">
        <v>45731.279976851853</v>
      </c>
      <c r="I6049" t="b">
        <v>1</v>
      </c>
      <c r="J6049" t="b">
        <v>0</v>
      </c>
      <c r="K6049" t="s">
        <v>2438</v>
      </c>
      <c r="L6049" t="s">
        <v>22</v>
      </c>
      <c r="M6049">
        <v>80000</v>
      </c>
      <c r="O6049" t="s">
        <v>7990</v>
      </c>
      <c r="P6049" t="s">
        <v>204</v>
      </c>
    </row>
    <row r="6050" spans="1:16" x14ac:dyDescent="0.55000000000000004">
      <c r="A6050" t="s">
        <v>139</v>
      </c>
      <c r="B6050" t="s">
        <v>9356</v>
      </c>
      <c r="C6050" t="s">
        <v>39</v>
      </c>
      <c r="D6050" t="s">
        <v>2208</v>
      </c>
      <c r="E6050" t="s">
        <v>20</v>
      </c>
      <c r="F6050" t="b">
        <v>1</v>
      </c>
      <c r="G6050" t="s">
        <v>2641</v>
      </c>
      <c r="H6050" s="4">
        <v>45731.284930555557</v>
      </c>
      <c r="I6050" t="b">
        <v>0</v>
      </c>
      <c r="J6050" t="b">
        <v>0</v>
      </c>
      <c r="K6050" t="s">
        <v>2641</v>
      </c>
      <c r="L6050" t="s">
        <v>22</v>
      </c>
      <c r="M6050">
        <v>141810.3125</v>
      </c>
      <c r="O6050" t="s">
        <v>9357</v>
      </c>
      <c r="P6050" t="s">
        <v>9358</v>
      </c>
    </row>
    <row r="6051" spans="1:16" x14ac:dyDescent="0.55000000000000004">
      <c r="A6051" t="s">
        <v>2</v>
      </c>
      <c r="B6051" t="s">
        <v>4314</v>
      </c>
      <c r="C6051" t="s">
        <v>3088</v>
      </c>
      <c r="D6051" t="s">
        <v>4003</v>
      </c>
      <c r="E6051" t="s">
        <v>20</v>
      </c>
      <c r="F6051" t="b">
        <v>0</v>
      </c>
      <c r="G6051" t="s">
        <v>2134</v>
      </c>
      <c r="H6051" s="4">
        <v>45731.285879629628</v>
      </c>
      <c r="I6051" t="b">
        <v>1</v>
      </c>
      <c r="J6051" t="b">
        <v>0</v>
      </c>
      <c r="K6051" t="s">
        <v>2134</v>
      </c>
      <c r="L6051" t="s">
        <v>22</v>
      </c>
      <c r="M6051">
        <v>410000</v>
      </c>
      <c r="O6051" t="s">
        <v>822</v>
      </c>
    </row>
    <row r="6052" spans="1:16" x14ac:dyDescent="0.55000000000000004">
      <c r="A6052" t="s">
        <v>0</v>
      </c>
      <c r="B6052" t="s">
        <v>288</v>
      </c>
      <c r="C6052" t="s">
        <v>9359</v>
      </c>
      <c r="D6052" t="s">
        <v>4084</v>
      </c>
      <c r="E6052" t="s">
        <v>20</v>
      </c>
      <c r="F6052" t="b">
        <v>0</v>
      </c>
      <c r="G6052" t="s">
        <v>27</v>
      </c>
      <c r="H6052" s="4">
        <v>45731.291921296302</v>
      </c>
      <c r="I6052" t="b">
        <v>0</v>
      </c>
      <c r="J6052" t="b">
        <v>0</v>
      </c>
      <c r="K6052" t="s">
        <v>24</v>
      </c>
      <c r="L6052" t="s">
        <v>22</v>
      </c>
      <c r="M6052">
        <v>100000</v>
      </c>
      <c r="O6052" t="s">
        <v>9360</v>
      </c>
      <c r="P6052" t="s">
        <v>3836</v>
      </c>
    </row>
    <row r="6053" spans="1:16" x14ac:dyDescent="0.55000000000000004">
      <c r="A6053" t="s">
        <v>0</v>
      </c>
      <c r="B6053" t="s">
        <v>103</v>
      </c>
      <c r="C6053" t="s">
        <v>203</v>
      </c>
      <c r="D6053" t="s">
        <v>2208</v>
      </c>
      <c r="E6053" t="s">
        <v>20</v>
      </c>
      <c r="F6053" t="b">
        <v>0</v>
      </c>
      <c r="G6053" t="s">
        <v>23</v>
      </c>
      <c r="H6053" s="4">
        <v>45731.312141203707</v>
      </c>
      <c r="I6053" t="b">
        <v>0</v>
      </c>
      <c r="J6053" t="b">
        <v>0</v>
      </c>
      <c r="K6053" t="s">
        <v>24</v>
      </c>
      <c r="L6053" t="s">
        <v>22</v>
      </c>
      <c r="M6053">
        <v>70000</v>
      </c>
      <c r="O6053" t="s">
        <v>803</v>
      </c>
      <c r="P6053" t="s">
        <v>9361</v>
      </c>
    </row>
    <row r="6054" spans="1:16" x14ac:dyDescent="0.55000000000000004">
      <c r="A6054" t="s">
        <v>139</v>
      </c>
      <c r="B6054" t="s">
        <v>9362</v>
      </c>
      <c r="C6054" t="s">
        <v>5091</v>
      </c>
      <c r="D6054" t="s">
        <v>3970</v>
      </c>
      <c r="E6054" t="s">
        <v>20</v>
      </c>
      <c r="F6054" t="b">
        <v>0</v>
      </c>
      <c r="G6054" t="s">
        <v>30</v>
      </c>
      <c r="H6054" s="4">
        <v>45731.333865740737</v>
      </c>
      <c r="I6054" t="b">
        <v>0</v>
      </c>
      <c r="J6054" t="b">
        <v>1</v>
      </c>
      <c r="K6054" t="s">
        <v>24</v>
      </c>
      <c r="L6054" t="s">
        <v>22</v>
      </c>
      <c r="M6054">
        <v>110000</v>
      </c>
      <c r="O6054" t="s">
        <v>800</v>
      </c>
      <c r="P6054" t="s">
        <v>249</v>
      </c>
    </row>
    <row r="6055" spans="1:16" x14ac:dyDescent="0.55000000000000004">
      <c r="A6055" t="s">
        <v>89</v>
      </c>
      <c r="B6055" t="s">
        <v>4516</v>
      </c>
      <c r="C6055" t="s">
        <v>71</v>
      </c>
      <c r="D6055" t="s">
        <v>3973</v>
      </c>
      <c r="E6055" t="s">
        <v>20</v>
      </c>
      <c r="F6055" t="b">
        <v>0</v>
      </c>
      <c r="G6055" t="s">
        <v>27</v>
      </c>
      <c r="H6055" s="4">
        <v>45731.334814814807</v>
      </c>
      <c r="I6055" t="b">
        <v>0</v>
      </c>
      <c r="J6055" t="b">
        <v>1</v>
      </c>
      <c r="K6055" t="s">
        <v>24</v>
      </c>
      <c r="L6055" t="s">
        <v>22</v>
      </c>
      <c r="M6055">
        <v>187625</v>
      </c>
      <c r="O6055" t="s">
        <v>1101</v>
      </c>
      <c r="P6055" t="s">
        <v>4517</v>
      </c>
    </row>
    <row r="6056" spans="1:16" x14ac:dyDescent="0.55000000000000004">
      <c r="A6056" t="s">
        <v>40</v>
      </c>
      <c r="B6056" t="s">
        <v>3193</v>
      </c>
      <c r="C6056" t="s">
        <v>1471</v>
      </c>
      <c r="D6056" t="s">
        <v>4178</v>
      </c>
      <c r="E6056" t="s">
        <v>20</v>
      </c>
      <c r="F6056" t="b">
        <v>0</v>
      </c>
      <c r="G6056" t="s">
        <v>41</v>
      </c>
      <c r="H6056" s="4">
        <v>45731.335868055547</v>
      </c>
      <c r="I6056" t="b">
        <v>0</v>
      </c>
      <c r="J6056" t="b">
        <v>1</v>
      </c>
      <c r="K6056" t="s">
        <v>24</v>
      </c>
      <c r="L6056" t="s">
        <v>22</v>
      </c>
      <c r="M6056">
        <v>241000</v>
      </c>
      <c r="O6056" t="s">
        <v>59</v>
      </c>
      <c r="P6056" t="s">
        <v>137</v>
      </c>
    </row>
    <row r="6057" spans="1:16" x14ac:dyDescent="0.55000000000000004">
      <c r="A6057" t="s">
        <v>139</v>
      </c>
      <c r="B6057" t="s">
        <v>9363</v>
      </c>
      <c r="C6057" t="s">
        <v>9364</v>
      </c>
      <c r="D6057" t="s">
        <v>9365</v>
      </c>
      <c r="E6057" t="s">
        <v>631</v>
      </c>
      <c r="F6057" t="b">
        <v>0</v>
      </c>
      <c r="G6057" t="s">
        <v>820</v>
      </c>
      <c r="H6057" s="4">
        <v>45731.341273148151</v>
      </c>
      <c r="I6057" t="b">
        <v>0</v>
      </c>
      <c r="J6057" t="b">
        <v>0</v>
      </c>
      <c r="K6057" t="s">
        <v>820</v>
      </c>
      <c r="L6057" t="s">
        <v>22</v>
      </c>
      <c r="M6057">
        <v>103000</v>
      </c>
      <c r="O6057" t="s">
        <v>341</v>
      </c>
      <c r="P6057" t="s">
        <v>9366</v>
      </c>
    </row>
    <row r="6058" spans="1:16" x14ac:dyDescent="0.55000000000000004">
      <c r="A6058" t="s">
        <v>2</v>
      </c>
      <c r="B6058" t="s">
        <v>9367</v>
      </c>
      <c r="C6058" t="s">
        <v>1828</v>
      </c>
      <c r="D6058" t="s">
        <v>3828</v>
      </c>
      <c r="E6058" t="s">
        <v>20</v>
      </c>
      <c r="F6058" t="b">
        <v>0</v>
      </c>
      <c r="G6058" t="s">
        <v>41</v>
      </c>
      <c r="H6058" s="4">
        <v>45731.37667824074</v>
      </c>
      <c r="I6058" t="b">
        <v>0</v>
      </c>
      <c r="J6058" t="b">
        <v>1</v>
      </c>
      <c r="K6058" t="s">
        <v>24</v>
      </c>
      <c r="L6058" t="s">
        <v>22</v>
      </c>
      <c r="M6058">
        <v>90750</v>
      </c>
      <c r="O6058" t="s">
        <v>3185</v>
      </c>
      <c r="P6058" t="s">
        <v>9368</v>
      </c>
    </row>
    <row r="6059" spans="1:16" x14ac:dyDescent="0.55000000000000004">
      <c r="A6059" t="s">
        <v>2</v>
      </c>
      <c r="B6059" t="s">
        <v>9369</v>
      </c>
      <c r="C6059" t="s">
        <v>179</v>
      </c>
      <c r="D6059" t="s">
        <v>4178</v>
      </c>
      <c r="E6059" t="s">
        <v>20</v>
      </c>
      <c r="F6059" t="b">
        <v>0</v>
      </c>
      <c r="G6059" t="s">
        <v>27</v>
      </c>
      <c r="H6059" s="4">
        <v>45731.377337962957</v>
      </c>
      <c r="I6059" t="b">
        <v>0</v>
      </c>
      <c r="J6059" t="b">
        <v>1</v>
      </c>
      <c r="K6059" t="s">
        <v>24</v>
      </c>
      <c r="L6059" t="s">
        <v>22</v>
      </c>
      <c r="M6059">
        <v>207000</v>
      </c>
      <c r="O6059" t="s">
        <v>59</v>
      </c>
      <c r="P6059" t="s">
        <v>137</v>
      </c>
    </row>
    <row r="6060" spans="1:16" x14ac:dyDescent="0.55000000000000004">
      <c r="A6060" t="s">
        <v>2</v>
      </c>
      <c r="B6060" t="s">
        <v>4228</v>
      </c>
      <c r="C6060" t="s">
        <v>690</v>
      </c>
      <c r="D6060" t="s">
        <v>2208</v>
      </c>
      <c r="E6060" t="s">
        <v>34</v>
      </c>
      <c r="F6060" t="b">
        <v>0</v>
      </c>
      <c r="G6060" t="s">
        <v>27</v>
      </c>
      <c r="H6060" s="4">
        <v>45731.432141203702</v>
      </c>
      <c r="I6060" t="b">
        <v>0</v>
      </c>
      <c r="J6060" t="b">
        <v>1</v>
      </c>
      <c r="K6060" t="s">
        <v>24</v>
      </c>
      <c r="L6060" t="s">
        <v>22</v>
      </c>
      <c r="M6060">
        <v>175500</v>
      </c>
      <c r="O6060" t="s">
        <v>428</v>
      </c>
      <c r="P6060" t="s">
        <v>4238</v>
      </c>
    </row>
    <row r="6061" spans="1:16" x14ac:dyDescent="0.55000000000000004">
      <c r="A6061" t="s">
        <v>0</v>
      </c>
      <c r="B6061" t="s">
        <v>0</v>
      </c>
      <c r="C6061" t="s">
        <v>1978</v>
      </c>
      <c r="D6061" t="s">
        <v>7547</v>
      </c>
      <c r="E6061" t="s">
        <v>34</v>
      </c>
      <c r="F6061" t="b">
        <v>0</v>
      </c>
      <c r="G6061" t="s">
        <v>52</v>
      </c>
      <c r="H6061" s="4">
        <v>45731.459699074083</v>
      </c>
      <c r="I6061" t="b">
        <v>0</v>
      </c>
      <c r="J6061" t="b">
        <v>0</v>
      </c>
      <c r="K6061" t="s">
        <v>24</v>
      </c>
      <c r="L6061" t="s">
        <v>36</v>
      </c>
      <c r="N6061">
        <v>15</v>
      </c>
      <c r="O6061" t="s">
        <v>7548</v>
      </c>
      <c r="P6061" t="s">
        <v>61</v>
      </c>
    </row>
    <row r="6062" spans="1:16" x14ac:dyDescent="0.55000000000000004">
      <c r="A6062" t="s">
        <v>25</v>
      </c>
      <c r="B6062" t="s">
        <v>9370</v>
      </c>
      <c r="C6062" t="s">
        <v>9371</v>
      </c>
      <c r="D6062" t="s">
        <v>3350</v>
      </c>
      <c r="E6062" t="s">
        <v>20</v>
      </c>
      <c r="F6062" t="b">
        <v>0</v>
      </c>
      <c r="G6062" t="s">
        <v>314</v>
      </c>
      <c r="H6062" s="4">
        <v>45731.483020833337</v>
      </c>
      <c r="I6062" t="b">
        <v>1</v>
      </c>
      <c r="J6062" t="b">
        <v>0</v>
      </c>
      <c r="K6062" t="s">
        <v>314</v>
      </c>
      <c r="L6062" t="s">
        <v>22</v>
      </c>
      <c r="M6062">
        <v>40000</v>
      </c>
      <c r="O6062" t="s">
        <v>3350</v>
      </c>
      <c r="P6062" t="s">
        <v>1304</v>
      </c>
    </row>
    <row r="6063" spans="1:16" x14ac:dyDescent="0.55000000000000004">
      <c r="A6063" t="s">
        <v>0</v>
      </c>
      <c r="B6063" t="s">
        <v>5525</v>
      </c>
      <c r="C6063" t="s">
        <v>851</v>
      </c>
      <c r="D6063" t="s">
        <v>4328</v>
      </c>
      <c r="E6063" t="s">
        <v>20</v>
      </c>
      <c r="F6063" t="b">
        <v>0</v>
      </c>
      <c r="G6063" t="s">
        <v>27</v>
      </c>
      <c r="H6063" s="4">
        <v>45731.500081018523</v>
      </c>
      <c r="I6063" t="b">
        <v>0</v>
      </c>
      <c r="J6063" t="b">
        <v>0</v>
      </c>
      <c r="K6063" t="s">
        <v>24</v>
      </c>
      <c r="L6063" t="s">
        <v>22</v>
      </c>
      <c r="M6063">
        <v>62500</v>
      </c>
      <c r="O6063" t="s">
        <v>5526</v>
      </c>
      <c r="P6063" t="s">
        <v>5527</v>
      </c>
    </row>
    <row r="6064" spans="1:16" x14ac:dyDescent="0.55000000000000004">
      <c r="A6064" t="s">
        <v>0</v>
      </c>
      <c r="B6064" t="s">
        <v>0</v>
      </c>
      <c r="C6064" t="s">
        <v>3934</v>
      </c>
      <c r="D6064" t="s">
        <v>7547</v>
      </c>
      <c r="E6064" t="s">
        <v>34</v>
      </c>
      <c r="F6064" t="b">
        <v>0</v>
      </c>
      <c r="G6064" t="s">
        <v>35</v>
      </c>
      <c r="H6064" s="4">
        <v>45731.500648148147</v>
      </c>
      <c r="I6064" t="b">
        <v>0</v>
      </c>
      <c r="J6064" t="b">
        <v>0</v>
      </c>
      <c r="K6064" t="s">
        <v>24</v>
      </c>
      <c r="L6064" t="s">
        <v>36</v>
      </c>
      <c r="N6064">
        <v>15</v>
      </c>
      <c r="O6064" t="s">
        <v>7548</v>
      </c>
      <c r="P6064" t="s">
        <v>61</v>
      </c>
    </row>
    <row r="6065" spans="1:16" x14ac:dyDescent="0.55000000000000004">
      <c r="A6065" t="s">
        <v>1</v>
      </c>
      <c r="B6065" t="s">
        <v>2392</v>
      </c>
      <c r="C6065" t="s">
        <v>292</v>
      </c>
      <c r="D6065" t="s">
        <v>3973</v>
      </c>
      <c r="E6065" t="s">
        <v>20</v>
      </c>
      <c r="F6065" t="b">
        <v>0</v>
      </c>
      <c r="G6065" t="s">
        <v>30</v>
      </c>
      <c r="H6065" s="4">
        <v>45731.501180555562</v>
      </c>
      <c r="I6065" t="b">
        <v>0</v>
      </c>
      <c r="J6065" t="b">
        <v>1</v>
      </c>
      <c r="K6065" t="s">
        <v>24</v>
      </c>
      <c r="L6065" t="s">
        <v>22</v>
      </c>
      <c r="M6065">
        <v>193426.5</v>
      </c>
      <c r="O6065" t="s">
        <v>5482</v>
      </c>
      <c r="P6065" t="s">
        <v>1809</v>
      </c>
    </row>
    <row r="6066" spans="1:16" x14ac:dyDescent="0.55000000000000004">
      <c r="A6066" t="s">
        <v>40</v>
      </c>
      <c r="B6066" t="s">
        <v>9372</v>
      </c>
      <c r="C6066" t="s">
        <v>2031</v>
      </c>
      <c r="D6066" t="s">
        <v>3957</v>
      </c>
      <c r="E6066" t="s">
        <v>34</v>
      </c>
      <c r="F6066" t="b">
        <v>0</v>
      </c>
      <c r="G6066" t="s">
        <v>27</v>
      </c>
      <c r="H6066" s="4">
        <v>45731.501296296286</v>
      </c>
      <c r="I6066" t="b">
        <v>0</v>
      </c>
      <c r="J6066" t="b">
        <v>1</v>
      </c>
      <c r="K6066" t="s">
        <v>24</v>
      </c>
      <c r="L6066" t="s">
        <v>36</v>
      </c>
      <c r="N6066">
        <v>54.420001983642578</v>
      </c>
      <c r="O6066" t="s">
        <v>2319</v>
      </c>
      <c r="P6066" t="s">
        <v>9373</v>
      </c>
    </row>
    <row r="6067" spans="1:16" x14ac:dyDescent="0.55000000000000004">
      <c r="A6067" t="s">
        <v>2</v>
      </c>
      <c r="B6067" t="s">
        <v>7406</v>
      </c>
      <c r="C6067" t="s">
        <v>1358</v>
      </c>
      <c r="D6067" t="s">
        <v>3973</v>
      </c>
      <c r="E6067" t="s">
        <v>20</v>
      </c>
      <c r="F6067" t="b">
        <v>0</v>
      </c>
      <c r="G6067" t="s">
        <v>41</v>
      </c>
      <c r="H6067" s="4">
        <v>45731.501400462963</v>
      </c>
      <c r="I6067" t="b">
        <v>0</v>
      </c>
      <c r="J6067" t="b">
        <v>0</v>
      </c>
      <c r="K6067" t="s">
        <v>24</v>
      </c>
      <c r="L6067" t="s">
        <v>22</v>
      </c>
      <c r="M6067">
        <v>82850</v>
      </c>
      <c r="O6067" t="s">
        <v>5482</v>
      </c>
      <c r="P6067" t="s">
        <v>3772</v>
      </c>
    </row>
    <row r="6068" spans="1:16" x14ac:dyDescent="0.55000000000000004">
      <c r="A6068" t="s">
        <v>2</v>
      </c>
      <c r="B6068" t="s">
        <v>9374</v>
      </c>
      <c r="C6068" t="s">
        <v>1050</v>
      </c>
      <c r="D6068" t="s">
        <v>3973</v>
      </c>
      <c r="E6068" t="s">
        <v>20</v>
      </c>
      <c r="F6068" t="b">
        <v>0</v>
      </c>
      <c r="G6068" t="s">
        <v>41</v>
      </c>
      <c r="H6068" s="4">
        <v>45731.502187500002</v>
      </c>
      <c r="I6068" t="b">
        <v>0</v>
      </c>
      <c r="J6068" t="b">
        <v>1</v>
      </c>
      <c r="K6068" t="s">
        <v>24</v>
      </c>
      <c r="L6068" t="s">
        <v>22</v>
      </c>
      <c r="M6068">
        <v>122900</v>
      </c>
      <c r="O6068" t="s">
        <v>5482</v>
      </c>
      <c r="P6068" t="s">
        <v>9375</v>
      </c>
    </row>
    <row r="6069" spans="1:16" x14ac:dyDescent="0.55000000000000004">
      <c r="A6069" t="s">
        <v>1</v>
      </c>
      <c r="B6069" t="s">
        <v>9376</v>
      </c>
      <c r="C6069" t="s">
        <v>1050</v>
      </c>
      <c r="D6069" t="s">
        <v>3973</v>
      </c>
      <c r="E6069" t="s">
        <v>20</v>
      </c>
      <c r="F6069" t="b">
        <v>0</v>
      </c>
      <c r="G6069" t="s">
        <v>35</v>
      </c>
      <c r="H6069" s="4">
        <v>45731.502349537041</v>
      </c>
      <c r="I6069" t="b">
        <v>0</v>
      </c>
      <c r="J6069" t="b">
        <v>1</v>
      </c>
      <c r="K6069" t="s">
        <v>24</v>
      </c>
      <c r="L6069" t="s">
        <v>36</v>
      </c>
      <c r="N6069">
        <v>73</v>
      </c>
      <c r="O6069" t="s">
        <v>5482</v>
      </c>
      <c r="P6069" t="s">
        <v>354</v>
      </c>
    </row>
    <row r="6070" spans="1:16" x14ac:dyDescent="0.55000000000000004">
      <c r="A6070" t="s">
        <v>25</v>
      </c>
      <c r="B6070" t="s">
        <v>9377</v>
      </c>
      <c r="C6070" t="s">
        <v>820</v>
      </c>
      <c r="D6070" t="s">
        <v>4035</v>
      </c>
      <c r="E6070" t="s">
        <v>20</v>
      </c>
      <c r="F6070" t="b">
        <v>0</v>
      </c>
      <c r="G6070" t="s">
        <v>820</v>
      </c>
      <c r="H6070" s="4">
        <v>45731.507175925923</v>
      </c>
      <c r="I6070" t="b">
        <v>0</v>
      </c>
      <c r="J6070" t="b">
        <v>0</v>
      </c>
      <c r="K6070" t="s">
        <v>820</v>
      </c>
      <c r="L6070" t="s">
        <v>22</v>
      </c>
      <c r="M6070">
        <v>64800</v>
      </c>
      <c r="O6070" t="s">
        <v>9378</v>
      </c>
      <c r="P6070" t="s">
        <v>9379</v>
      </c>
    </row>
    <row r="6071" spans="1:16" x14ac:dyDescent="0.55000000000000004">
      <c r="A6071" t="s">
        <v>2</v>
      </c>
      <c r="B6071" t="s">
        <v>9380</v>
      </c>
      <c r="C6071" t="s">
        <v>3318</v>
      </c>
      <c r="D6071" t="s">
        <v>3828</v>
      </c>
      <c r="E6071" t="s">
        <v>20</v>
      </c>
      <c r="F6071" t="b">
        <v>0</v>
      </c>
      <c r="G6071" t="s">
        <v>27</v>
      </c>
      <c r="H6071" s="4">
        <v>45731.543055555558</v>
      </c>
      <c r="I6071" t="b">
        <v>0</v>
      </c>
      <c r="J6071" t="b">
        <v>1</v>
      </c>
      <c r="K6071" t="s">
        <v>24</v>
      </c>
      <c r="L6071" t="s">
        <v>36</v>
      </c>
      <c r="N6071">
        <v>63.5</v>
      </c>
      <c r="O6071" t="s">
        <v>3060</v>
      </c>
      <c r="P6071" t="s">
        <v>9381</v>
      </c>
    </row>
    <row r="6072" spans="1:16" x14ac:dyDescent="0.55000000000000004">
      <c r="A6072" t="s">
        <v>2</v>
      </c>
      <c r="B6072" t="s">
        <v>2</v>
      </c>
      <c r="C6072" t="s">
        <v>87</v>
      </c>
      <c r="D6072" t="s">
        <v>131</v>
      </c>
      <c r="E6072" t="s">
        <v>20</v>
      </c>
      <c r="F6072" t="b">
        <v>0</v>
      </c>
      <c r="G6072" t="s">
        <v>41</v>
      </c>
      <c r="H6072" s="4">
        <v>45731.554652777777</v>
      </c>
      <c r="I6072" t="b">
        <v>1</v>
      </c>
      <c r="J6072" t="b">
        <v>0</v>
      </c>
      <c r="K6072" t="s">
        <v>24</v>
      </c>
      <c r="L6072" t="s">
        <v>22</v>
      </c>
      <c r="M6072">
        <v>130000</v>
      </c>
      <c r="O6072" t="s">
        <v>131</v>
      </c>
      <c r="P6072" t="s">
        <v>9382</v>
      </c>
    </row>
    <row r="6073" spans="1:16" x14ac:dyDescent="0.55000000000000004">
      <c r="A6073" t="s">
        <v>25</v>
      </c>
      <c r="B6073" t="s">
        <v>7231</v>
      </c>
      <c r="C6073" t="s">
        <v>7232</v>
      </c>
      <c r="D6073" t="s">
        <v>3973</v>
      </c>
      <c r="E6073" t="s">
        <v>51</v>
      </c>
      <c r="F6073" t="b">
        <v>0</v>
      </c>
      <c r="G6073" t="s">
        <v>30</v>
      </c>
      <c r="H6073" s="4">
        <v>45731.58421296296</v>
      </c>
      <c r="I6073" t="b">
        <v>0</v>
      </c>
      <c r="J6073" t="b">
        <v>0</v>
      </c>
      <c r="K6073" t="s">
        <v>24</v>
      </c>
      <c r="L6073" t="s">
        <v>36</v>
      </c>
      <c r="N6073">
        <v>57</v>
      </c>
      <c r="O6073" t="s">
        <v>1002</v>
      </c>
    </row>
    <row r="6074" spans="1:16" x14ac:dyDescent="0.55000000000000004">
      <c r="A6074" t="s">
        <v>89</v>
      </c>
      <c r="B6074" t="s">
        <v>7027</v>
      </c>
      <c r="C6074" t="s">
        <v>82</v>
      </c>
      <c r="D6074" t="s">
        <v>3973</v>
      </c>
      <c r="E6074" t="s">
        <v>20</v>
      </c>
      <c r="F6074" t="b">
        <v>0</v>
      </c>
      <c r="G6074" t="s">
        <v>41</v>
      </c>
      <c r="H6074" s="4">
        <v>45731.585682870369</v>
      </c>
      <c r="I6074" t="b">
        <v>0</v>
      </c>
      <c r="J6074" t="b">
        <v>1</v>
      </c>
      <c r="K6074" t="s">
        <v>24</v>
      </c>
      <c r="L6074" t="s">
        <v>22</v>
      </c>
      <c r="M6074">
        <v>147500</v>
      </c>
      <c r="O6074" t="s">
        <v>7028</v>
      </c>
      <c r="P6074" t="s">
        <v>7029</v>
      </c>
    </row>
    <row r="6075" spans="1:16" x14ac:dyDescent="0.55000000000000004">
      <c r="A6075" t="s">
        <v>19</v>
      </c>
      <c r="B6075" t="s">
        <v>9385</v>
      </c>
      <c r="C6075" t="s">
        <v>140</v>
      </c>
      <c r="D6075" t="s">
        <v>3600</v>
      </c>
      <c r="E6075" t="s">
        <v>51</v>
      </c>
      <c r="F6075" t="b">
        <v>0</v>
      </c>
      <c r="G6075" t="s">
        <v>41</v>
      </c>
      <c r="H6075" s="4">
        <v>45731.596435185187</v>
      </c>
      <c r="I6075" t="b">
        <v>0</v>
      </c>
      <c r="J6075" t="b">
        <v>0</v>
      </c>
      <c r="K6075" t="s">
        <v>24</v>
      </c>
      <c r="L6075" t="s">
        <v>36</v>
      </c>
      <c r="N6075">
        <v>110</v>
      </c>
      <c r="O6075" t="s">
        <v>2569</v>
      </c>
      <c r="P6075" t="s">
        <v>2188</v>
      </c>
    </row>
    <row r="6076" spans="1:16" x14ac:dyDescent="0.55000000000000004">
      <c r="A6076" t="s">
        <v>139</v>
      </c>
      <c r="B6076" t="s">
        <v>1697</v>
      </c>
      <c r="C6076" t="s">
        <v>39</v>
      </c>
      <c r="D6076" t="s">
        <v>7658</v>
      </c>
      <c r="E6076" t="s">
        <v>20</v>
      </c>
      <c r="F6076" t="b">
        <v>1</v>
      </c>
      <c r="G6076" t="s">
        <v>625</v>
      </c>
      <c r="H6076" s="4">
        <v>45731.624872685177</v>
      </c>
      <c r="I6076" t="b">
        <v>1</v>
      </c>
      <c r="J6076" t="b">
        <v>0</v>
      </c>
      <c r="K6076" t="s">
        <v>625</v>
      </c>
      <c r="L6076" t="s">
        <v>22</v>
      </c>
      <c r="M6076">
        <v>70000</v>
      </c>
      <c r="O6076" t="s">
        <v>9386</v>
      </c>
      <c r="P6076" t="s">
        <v>9387</v>
      </c>
    </row>
    <row r="6077" spans="1:16" x14ac:dyDescent="0.55000000000000004">
      <c r="A6077" t="s">
        <v>0</v>
      </c>
      <c r="B6077" t="s">
        <v>1632</v>
      </c>
      <c r="C6077" t="s">
        <v>118</v>
      </c>
      <c r="D6077" t="s">
        <v>131</v>
      </c>
      <c r="F6077" t="b">
        <v>0</v>
      </c>
      <c r="G6077" t="s">
        <v>27</v>
      </c>
      <c r="H6077" s="4">
        <v>45731.625127314823</v>
      </c>
      <c r="I6077" t="b">
        <v>1</v>
      </c>
      <c r="J6077" t="b">
        <v>0</v>
      </c>
      <c r="K6077" t="s">
        <v>24</v>
      </c>
      <c r="L6077" t="s">
        <v>36</v>
      </c>
      <c r="N6077">
        <v>41</v>
      </c>
      <c r="O6077" t="s">
        <v>131</v>
      </c>
      <c r="P6077" t="s">
        <v>9388</v>
      </c>
    </row>
    <row r="6078" spans="1:16" x14ac:dyDescent="0.55000000000000004">
      <c r="A6078" t="s">
        <v>19</v>
      </c>
      <c r="B6078" t="s">
        <v>9389</v>
      </c>
      <c r="C6078" t="s">
        <v>3887</v>
      </c>
      <c r="D6078" t="s">
        <v>3973</v>
      </c>
      <c r="E6078" t="s">
        <v>20</v>
      </c>
      <c r="F6078" t="b">
        <v>0</v>
      </c>
      <c r="G6078" t="s">
        <v>27</v>
      </c>
      <c r="H6078" s="4">
        <v>45731.625775462962</v>
      </c>
      <c r="I6078" t="b">
        <v>0</v>
      </c>
      <c r="J6078" t="b">
        <v>1</v>
      </c>
      <c r="K6078" t="s">
        <v>24</v>
      </c>
      <c r="L6078" t="s">
        <v>22</v>
      </c>
      <c r="M6078">
        <v>152500</v>
      </c>
      <c r="O6078" t="s">
        <v>9390</v>
      </c>
      <c r="P6078" t="s">
        <v>9391</v>
      </c>
    </row>
    <row r="6079" spans="1:16" x14ac:dyDescent="0.55000000000000004">
      <c r="A6079" t="s">
        <v>40</v>
      </c>
      <c r="B6079" t="s">
        <v>9392</v>
      </c>
      <c r="C6079" t="s">
        <v>1118</v>
      </c>
      <c r="D6079" t="s">
        <v>3973</v>
      </c>
      <c r="E6079" t="s">
        <v>20</v>
      </c>
      <c r="F6079" t="b">
        <v>0</v>
      </c>
      <c r="G6079" t="s">
        <v>27</v>
      </c>
      <c r="H6079" s="4">
        <v>45731.627222222232</v>
      </c>
      <c r="I6079" t="b">
        <v>0</v>
      </c>
      <c r="J6079" t="b">
        <v>1</v>
      </c>
      <c r="K6079" t="s">
        <v>24</v>
      </c>
      <c r="L6079" t="s">
        <v>22</v>
      </c>
      <c r="M6079">
        <v>135000</v>
      </c>
      <c r="O6079" t="s">
        <v>1784</v>
      </c>
      <c r="P6079" t="s">
        <v>2489</v>
      </c>
    </row>
    <row r="6080" spans="1:16" x14ac:dyDescent="0.55000000000000004">
      <c r="A6080" t="s">
        <v>2</v>
      </c>
      <c r="B6080" t="s">
        <v>2</v>
      </c>
      <c r="C6080" t="s">
        <v>9393</v>
      </c>
      <c r="D6080" t="s">
        <v>3973</v>
      </c>
      <c r="E6080" t="s">
        <v>20</v>
      </c>
      <c r="F6080" t="b">
        <v>0</v>
      </c>
      <c r="G6080" t="s">
        <v>52</v>
      </c>
      <c r="H6080" s="4">
        <v>45731.629131944443</v>
      </c>
      <c r="I6080" t="b">
        <v>0</v>
      </c>
      <c r="J6080" t="b">
        <v>1</v>
      </c>
      <c r="K6080" t="s">
        <v>24</v>
      </c>
      <c r="L6080" t="s">
        <v>22</v>
      </c>
      <c r="M6080">
        <v>187153</v>
      </c>
      <c r="O6080" t="s">
        <v>5482</v>
      </c>
      <c r="P6080" t="s">
        <v>3226</v>
      </c>
    </row>
    <row r="6081" spans="1:16" x14ac:dyDescent="0.55000000000000004">
      <c r="A6081" t="s">
        <v>2</v>
      </c>
      <c r="B6081" t="s">
        <v>4908</v>
      </c>
      <c r="C6081" t="s">
        <v>475</v>
      </c>
      <c r="D6081" t="s">
        <v>3973</v>
      </c>
      <c r="E6081" t="s">
        <v>20</v>
      </c>
      <c r="F6081" t="b">
        <v>0</v>
      </c>
      <c r="G6081" t="s">
        <v>27</v>
      </c>
      <c r="H6081" s="4">
        <v>45731.641516203701</v>
      </c>
      <c r="I6081" t="b">
        <v>0</v>
      </c>
      <c r="J6081" t="b">
        <v>0</v>
      </c>
      <c r="K6081" t="s">
        <v>24</v>
      </c>
      <c r="L6081" t="s">
        <v>22</v>
      </c>
      <c r="M6081">
        <v>130000</v>
      </c>
      <c r="O6081" t="s">
        <v>2925</v>
      </c>
    </row>
    <row r="6082" spans="1:16" x14ac:dyDescent="0.55000000000000004">
      <c r="A6082" t="s">
        <v>1</v>
      </c>
      <c r="B6082" t="s">
        <v>9394</v>
      </c>
      <c r="C6082" t="s">
        <v>371</v>
      </c>
      <c r="D6082" t="s">
        <v>2208</v>
      </c>
      <c r="E6082" t="s">
        <v>20</v>
      </c>
      <c r="F6082" t="b">
        <v>0</v>
      </c>
      <c r="G6082" t="s">
        <v>27</v>
      </c>
      <c r="H6082" s="4">
        <v>45731.643113425933</v>
      </c>
      <c r="I6082" t="b">
        <v>0</v>
      </c>
      <c r="J6082" t="b">
        <v>0</v>
      </c>
      <c r="K6082" t="s">
        <v>24</v>
      </c>
      <c r="L6082" t="s">
        <v>22</v>
      </c>
      <c r="M6082">
        <v>95000</v>
      </c>
      <c r="O6082" t="s">
        <v>5491</v>
      </c>
      <c r="P6082" t="s">
        <v>9395</v>
      </c>
    </row>
    <row r="6083" spans="1:16" x14ac:dyDescent="0.55000000000000004">
      <c r="A6083" t="s">
        <v>0</v>
      </c>
      <c r="B6083" t="s">
        <v>8786</v>
      </c>
      <c r="C6083" t="s">
        <v>1099</v>
      </c>
      <c r="D6083" t="s">
        <v>3600</v>
      </c>
      <c r="E6083" t="s">
        <v>51</v>
      </c>
      <c r="F6083" t="b">
        <v>0</v>
      </c>
      <c r="G6083" t="s">
        <v>27</v>
      </c>
      <c r="H6083" s="4">
        <v>45731.666724537034</v>
      </c>
      <c r="I6083" t="b">
        <v>1</v>
      </c>
      <c r="J6083" t="b">
        <v>0</v>
      </c>
      <c r="K6083" t="s">
        <v>24</v>
      </c>
      <c r="L6083" t="s">
        <v>36</v>
      </c>
      <c r="N6083">
        <v>60</v>
      </c>
      <c r="O6083" t="s">
        <v>8787</v>
      </c>
      <c r="P6083" t="s">
        <v>119</v>
      </c>
    </row>
    <row r="6084" spans="1:16" x14ac:dyDescent="0.55000000000000004">
      <c r="A6084" t="s">
        <v>1</v>
      </c>
      <c r="B6084" t="s">
        <v>9017</v>
      </c>
      <c r="C6084" t="s">
        <v>160</v>
      </c>
      <c r="D6084" t="s">
        <v>3828</v>
      </c>
      <c r="E6084" t="s">
        <v>20</v>
      </c>
      <c r="F6084" t="b">
        <v>0</v>
      </c>
      <c r="G6084" t="s">
        <v>52</v>
      </c>
      <c r="H6084" s="4">
        <v>45731.668865740743</v>
      </c>
      <c r="I6084" t="b">
        <v>0</v>
      </c>
      <c r="J6084" t="b">
        <v>1</v>
      </c>
      <c r="K6084" t="s">
        <v>24</v>
      </c>
      <c r="L6084" t="s">
        <v>22</v>
      </c>
      <c r="M6084">
        <v>220500</v>
      </c>
      <c r="O6084" t="s">
        <v>3939</v>
      </c>
    </row>
    <row r="6085" spans="1:16" x14ac:dyDescent="0.55000000000000004">
      <c r="A6085" t="s">
        <v>2</v>
      </c>
      <c r="B6085" t="s">
        <v>7237</v>
      </c>
      <c r="C6085" t="s">
        <v>2360</v>
      </c>
      <c r="D6085" t="s">
        <v>7238</v>
      </c>
      <c r="E6085" t="s">
        <v>20</v>
      </c>
      <c r="F6085" t="b">
        <v>0</v>
      </c>
      <c r="G6085" t="s">
        <v>1740</v>
      </c>
      <c r="H6085" s="4">
        <v>45731.685069444437</v>
      </c>
      <c r="I6085" t="b">
        <v>0</v>
      </c>
      <c r="J6085" t="b">
        <v>0</v>
      </c>
      <c r="K6085" t="s">
        <v>1740</v>
      </c>
      <c r="L6085" t="s">
        <v>22</v>
      </c>
      <c r="M6085">
        <v>28000</v>
      </c>
      <c r="O6085" t="s">
        <v>7239</v>
      </c>
    </row>
    <row r="6086" spans="1:16" x14ac:dyDescent="0.55000000000000004">
      <c r="A6086" t="s">
        <v>0</v>
      </c>
      <c r="B6086" t="s">
        <v>9396</v>
      </c>
      <c r="C6086" t="s">
        <v>443</v>
      </c>
      <c r="D6086" t="s">
        <v>3600</v>
      </c>
      <c r="E6086" t="s">
        <v>20</v>
      </c>
      <c r="F6086" t="b">
        <v>0</v>
      </c>
      <c r="G6086" t="s">
        <v>27</v>
      </c>
      <c r="H6086" s="4">
        <v>45731.708368055559</v>
      </c>
      <c r="I6086" t="b">
        <v>0</v>
      </c>
      <c r="J6086" t="b">
        <v>0</v>
      </c>
      <c r="K6086" t="s">
        <v>24</v>
      </c>
      <c r="L6086" t="s">
        <v>22</v>
      </c>
      <c r="M6086">
        <v>107500</v>
      </c>
      <c r="O6086" t="s">
        <v>9397</v>
      </c>
      <c r="P6086" t="s">
        <v>9398</v>
      </c>
    </row>
    <row r="6087" spans="1:16" x14ac:dyDescent="0.55000000000000004">
      <c r="A6087" t="s">
        <v>0</v>
      </c>
      <c r="B6087" t="s">
        <v>0</v>
      </c>
      <c r="C6087" t="s">
        <v>621</v>
      </c>
      <c r="D6087" t="s">
        <v>3973</v>
      </c>
      <c r="E6087" t="s">
        <v>51</v>
      </c>
      <c r="F6087" t="b">
        <v>0</v>
      </c>
      <c r="G6087" t="s">
        <v>52</v>
      </c>
      <c r="H6087" s="4">
        <v>45731.709050925929</v>
      </c>
      <c r="I6087" t="b">
        <v>1</v>
      </c>
      <c r="J6087" t="b">
        <v>0</v>
      </c>
      <c r="K6087" t="s">
        <v>24</v>
      </c>
      <c r="L6087" t="s">
        <v>36</v>
      </c>
      <c r="N6087">
        <v>22.5</v>
      </c>
      <c r="O6087" t="s">
        <v>1783</v>
      </c>
    </row>
    <row r="6088" spans="1:16" x14ac:dyDescent="0.55000000000000004">
      <c r="A6088" t="s">
        <v>1</v>
      </c>
      <c r="B6088" t="s">
        <v>779</v>
      </c>
      <c r="C6088" t="s">
        <v>64</v>
      </c>
      <c r="D6088" t="s">
        <v>3973</v>
      </c>
      <c r="E6088" t="s">
        <v>631</v>
      </c>
      <c r="F6088" t="b">
        <v>0</v>
      </c>
      <c r="G6088" t="s">
        <v>52</v>
      </c>
      <c r="H6088" s="4">
        <v>45731.710057870368</v>
      </c>
      <c r="I6088" t="b">
        <v>0</v>
      </c>
      <c r="J6088" t="b">
        <v>0</v>
      </c>
      <c r="K6088" t="s">
        <v>24</v>
      </c>
      <c r="L6088" t="s">
        <v>36</v>
      </c>
      <c r="N6088">
        <v>20</v>
      </c>
      <c r="O6088" t="s">
        <v>3888</v>
      </c>
      <c r="P6088" t="s">
        <v>149</v>
      </c>
    </row>
    <row r="6089" spans="1:16" x14ac:dyDescent="0.55000000000000004">
      <c r="A6089" t="s">
        <v>2</v>
      </c>
      <c r="B6089" t="s">
        <v>9399</v>
      </c>
      <c r="C6089" t="s">
        <v>172</v>
      </c>
      <c r="D6089" t="s">
        <v>3973</v>
      </c>
      <c r="E6089" t="s">
        <v>20</v>
      </c>
      <c r="F6089" t="b">
        <v>0</v>
      </c>
      <c r="G6089" t="s">
        <v>27</v>
      </c>
      <c r="H6089" s="4">
        <v>45731.710231481477</v>
      </c>
      <c r="I6089" t="b">
        <v>0</v>
      </c>
      <c r="J6089" t="b">
        <v>1</v>
      </c>
      <c r="K6089" t="s">
        <v>24</v>
      </c>
      <c r="L6089" t="s">
        <v>22</v>
      </c>
      <c r="M6089">
        <v>162500</v>
      </c>
      <c r="O6089" t="s">
        <v>1172</v>
      </c>
      <c r="P6089" t="s">
        <v>9400</v>
      </c>
    </row>
    <row r="6090" spans="1:16" x14ac:dyDescent="0.55000000000000004">
      <c r="A6090" t="s">
        <v>2</v>
      </c>
      <c r="B6090" t="s">
        <v>9401</v>
      </c>
      <c r="C6090" t="s">
        <v>633</v>
      </c>
      <c r="D6090" t="s">
        <v>2208</v>
      </c>
      <c r="E6090" t="s">
        <v>20</v>
      </c>
      <c r="F6090" t="b">
        <v>0</v>
      </c>
      <c r="G6090" t="s">
        <v>27</v>
      </c>
      <c r="H6090" s="4">
        <v>45731.710277777784</v>
      </c>
      <c r="I6090" t="b">
        <v>0</v>
      </c>
      <c r="J6090" t="b">
        <v>1</v>
      </c>
      <c r="K6090" t="s">
        <v>24</v>
      </c>
      <c r="L6090" t="s">
        <v>22</v>
      </c>
      <c r="M6090">
        <v>135000</v>
      </c>
      <c r="O6090" t="s">
        <v>3506</v>
      </c>
      <c r="P6090" t="s">
        <v>9402</v>
      </c>
    </row>
    <row r="6091" spans="1:16" x14ac:dyDescent="0.55000000000000004">
      <c r="A6091" t="s">
        <v>2</v>
      </c>
      <c r="B6091" t="s">
        <v>2</v>
      </c>
      <c r="C6091" t="s">
        <v>39</v>
      </c>
      <c r="D6091" t="s">
        <v>3985</v>
      </c>
      <c r="E6091" t="s">
        <v>20</v>
      </c>
      <c r="F6091" t="b">
        <v>1</v>
      </c>
      <c r="G6091" t="s">
        <v>3446</v>
      </c>
      <c r="H6091" s="4">
        <v>45731.710682870369</v>
      </c>
      <c r="I6091" t="b">
        <v>0</v>
      </c>
      <c r="J6091" t="b">
        <v>0</v>
      </c>
      <c r="K6091" t="s">
        <v>3446</v>
      </c>
      <c r="L6091" t="s">
        <v>22</v>
      </c>
      <c r="M6091">
        <v>37500</v>
      </c>
      <c r="O6091" t="s">
        <v>7650</v>
      </c>
      <c r="P6091" t="s">
        <v>7651</v>
      </c>
    </row>
    <row r="6092" spans="1:16" x14ac:dyDescent="0.55000000000000004">
      <c r="A6092" t="s">
        <v>2</v>
      </c>
      <c r="B6092" t="s">
        <v>9403</v>
      </c>
      <c r="C6092" t="s">
        <v>9404</v>
      </c>
      <c r="D6092" t="s">
        <v>4084</v>
      </c>
      <c r="E6092" t="s">
        <v>20</v>
      </c>
      <c r="F6092" t="b">
        <v>0</v>
      </c>
      <c r="G6092" t="s">
        <v>158</v>
      </c>
      <c r="H6092" s="4">
        <v>45731.712916666656</v>
      </c>
      <c r="I6092" t="b">
        <v>0</v>
      </c>
      <c r="J6092" t="b">
        <v>0</v>
      </c>
      <c r="K6092" t="s">
        <v>158</v>
      </c>
      <c r="L6092" t="s">
        <v>22</v>
      </c>
      <c r="M6092">
        <v>110000</v>
      </c>
      <c r="O6092" t="s">
        <v>9405</v>
      </c>
      <c r="P6092" t="s">
        <v>1244</v>
      </c>
    </row>
    <row r="6093" spans="1:16" x14ac:dyDescent="0.55000000000000004">
      <c r="A6093" t="s">
        <v>2</v>
      </c>
      <c r="B6093" t="s">
        <v>9406</v>
      </c>
      <c r="C6093" t="s">
        <v>4208</v>
      </c>
      <c r="D6093" t="s">
        <v>3828</v>
      </c>
      <c r="E6093" t="s">
        <v>219</v>
      </c>
      <c r="F6093" t="b">
        <v>0</v>
      </c>
      <c r="G6093" t="s">
        <v>1247</v>
      </c>
      <c r="H6093" s="4">
        <v>45731.738020833327</v>
      </c>
      <c r="I6093" t="b">
        <v>0</v>
      </c>
      <c r="J6093" t="b">
        <v>0</v>
      </c>
      <c r="K6093" t="s">
        <v>1247</v>
      </c>
      <c r="L6093" t="s">
        <v>36</v>
      </c>
      <c r="N6093">
        <v>32.5</v>
      </c>
      <c r="O6093" t="s">
        <v>9407</v>
      </c>
    </row>
    <row r="6094" spans="1:16" x14ac:dyDescent="0.55000000000000004">
      <c r="A6094" t="s">
        <v>2</v>
      </c>
      <c r="B6094" t="s">
        <v>9408</v>
      </c>
      <c r="C6094" t="s">
        <v>122</v>
      </c>
      <c r="D6094" t="s">
        <v>3600</v>
      </c>
      <c r="E6094" t="s">
        <v>20</v>
      </c>
      <c r="F6094" t="b">
        <v>0</v>
      </c>
      <c r="G6094" t="s">
        <v>27</v>
      </c>
      <c r="H6094" s="4">
        <v>45731.752106481479</v>
      </c>
      <c r="I6094" t="b">
        <v>1</v>
      </c>
      <c r="J6094" t="b">
        <v>0</v>
      </c>
      <c r="K6094" t="s">
        <v>24</v>
      </c>
      <c r="L6094" t="s">
        <v>22</v>
      </c>
      <c r="M6094">
        <v>95000</v>
      </c>
      <c r="O6094" t="s">
        <v>9409</v>
      </c>
      <c r="P6094" t="s">
        <v>48</v>
      </c>
    </row>
    <row r="6095" spans="1:16" x14ac:dyDescent="0.55000000000000004">
      <c r="A6095" t="s">
        <v>2</v>
      </c>
      <c r="B6095" t="s">
        <v>8530</v>
      </c>
      <c r="C6095" t="s">
        <v>26</v>
      </c>
      <c r="D6095" t="s">
        <v>3957</v>
      </c>
      <c r="E6095" t="s">
        <v>20</v>
      </c>
      <c r="F6095" t="b">
        <v>0</v>
      </c>
      <c r="G6095" t="s">
        <v>23</v>
      </c>
      <c r="H6095" s="4">
        <v>45731.768310185187</v>
      </c>
      <c r="I6095" t="b">
        <v>0</v>
      </c>
      <c r="J6095" t="b">
        <v>1</v>
      </c>
      <c r="K6095" t="s">
        <v>24</v>
      </c>
      <c r="L6095" t="s">
        <v>36</v>
      </c>
      <c r="N6095">
        <v>61.159996032714837</v>
      </c>
      <c r="O6095" t="s">
        <v>8531</v>
      </c>
      <c r="P6095" t="s">
        <v>8532</v>
      </c>
    </row>
    <row r="6096" spans="1:16" x14ac:dyDescent="0.55000000000000004">
      <c r="A6096" t="s">
        <v>0</v>
      </c>
      <c r="B6096" t="s">
        <v>9410</v>
      </c>
      <c r="C6096" t="s">
        <v>329</v>
      </c>
      <c r="D6096" t="s">
        <v>3973</v>
      </c>
      <c r="E6096" t="s">
        <v>51</v>
      </c>
      <c r="F6096" t="b">
        <v>0</v>
      </c>
      <c r="G6096" t="s">
        <v>27</v>
      </c>
      <c r="H6096" s="4">
        <v>45731.791932870372</v>
      </c>
      <c r="I6096" t="b">
        <v>0</v>
      </c>
      <c r="J6096" t="b">
        <v>0</v>
      </c>
      <c r="K6096" t="s">
        <v>24</v>
      </c>
      <c r="L6096" t="s">
        <v>36</v>
      </c>
      <c r="N6096">
        <v>80</v>
      </c>
      <c r="O6096" t="s">
        <v>9411</v>
      </c>
    </row>
    <row r="6097" spans="1:16" x14ac:dyDescent="0.55000000000000004">
      <c r="A6097" t="s">
        <v>0</v>
      </c>
      <c r="B6097" t="s">
        <v>1246</v>
      </c>
      <c r="C6097" t="s">
        <v>768</v>
      </c>
      <c r="D6097" t="s">
        <v>4084</v>
      </c>
      <c r="F6097" t="b">
        <v>0</v>
      </c>
      <c r="G6097" t="s">
        <v>27</v>
      </c>
      <c r="H6097" s="4">
        <v>45731.792013888888</v>
      </c>
      <c r="I6097" t="b">
        <v>0</v>
      </c>
      <c r="J6097" t="b">
        <v>0</v>
      </c>
      <c r="K6097" t="s">
        <v>24</v>
      </c>
      <c r="L6097" t="s">
        <v>22</v>
      </c>
      <c r="M6097">
        <v>93176</v>
      </c>
      <c r="O6097" t="s">
        <v>9412</v>
      </c>
    </row>
    <row r="6098" spans="1:16" x14ac:dyDescent="0.55000000000000004">
      <c r="A6098" t="s">
        <v>2</v>
      </c>
      <c r="B6098" t="s">
        <v>9413</v>
      </c>
      <c r="C6098" t="s">
        <v>1025</v>
      </c>
      <c r="D6098" t="s">
        <v>3600</v>
      </c>
      <c r="E6098" t="s">
        <v>51</v>
      </c>
      <c r="F6098" t="b">
        <v>0</v>
      </c>
      <c r="G6098" t="s">
        <v>35</v>
      </c>
      <c r="H6098" s="4">
        <v>45731.793356481481</v>
      </c>
      <c r="I6098" t="b">
        <v>1</v>
      </c>
      <c r="J6098" t="b">
        <v>0</v>
      </c>
      <c r="K6098" t="s">
        <v>24</v>
      </c>
      <c r="L6098" t="s">
        <v>36</v>
      </c>
      <c r="N6098">
        <v>65</v>
      </c>
      <c r="O6098" t="s">
        <v>9414</v>
      </c>
      <c r="P6098" t="s">
        <v>2177</v>
      </c>
    </row>
    <row r="6099" spans="1:16" x14ac:dyDescent="0.55000000000000004">
      <c r="A6099" t="s">
        <v>0</v>
      </c>
      <c r="B6099" t="s">
        <v>8056</v>
      </c>
      <c r="C6099" t="s">
        <v>696</v>
      </c>
      <c r="D6099" t="s">
        <v>3973</v>
      </c>
      <c r="E6099" t="s">
        <v>51</v>
      </c>
      <c r="F6099" t="b">
        <v>0</v>
      </c>
      <c r="G6099" t="s">
        <v>30</v>
      </c>
      <c r="H6099" s="4">
        <v>45731.793506944443</v>
      </c>
      <c r="I6099" t="b">
        <v>0</v>
      </c>
      <c r="J6099" t="b">
        <v>0</v>
      </c>
      <c r="K6099" t="s">
        <v>24</v>
      </c>
      <c r="L6099" t="s">
        <v>36</v>
      </c>
      <c r="N6099">
        <v>47.5</v>
      </c>
      <c r="O6099" t="s">
        <v>1137</v>
      </c>
      <c r="P6099" t="s">
        <v>709</v>
      </c>
    </row>
    <row r="6100" spans="1:16" x14ac:dyDescent="0.55000000000000004">
      <c r="A6100" t="s">
        <v>2</v>
      </c>
      <c r="B6100" t="s">
        <v>9415</v>
      </c>
      <c r="C6100" t="s">
        <v>9416</v>
      </c>
      <c r="D6100" t="s">
        <v>3973</v>
      </c>
      <c r="E6100" t="s">
        <v>20</v>
      </c>
      <c r="F6100" t="b">
        <v>0</v>
      </c>
      <c r="G6100" t="s">
        <v>27</v>
      </c>
      <c r="H6100" s="4">
        <v>45731.793703703697</v>
      </c>
      <c r="I6100" t="b">
        <v>0</v>
      </c>
      <c r="J6100" t="b">
        <v>1</v>
      </c>
      <c r="K6100" t="s">
        <v>24</v>
      </c>
      <c r="L6100" t="s">
        <v>22</v>
      </c>
      <c r="M6100">
        <v>119000</v>
      </c>
      <c r="O6100" t="s">
        <v>734</v>
      </c>
      <c r="P6100" t="s">
        <v>9417</v>
      </c>
    </row>
    <row r="6101" spans="1:16" x14ac:dyDescent="0.55000000000000004">
      <c r="A6101" t="s">
        <v>89</v>
      </c>
      <c r="B6101" t="s">
        <v>6660</v>
      </c>
      <c r="C6101" t="s">
        <v>44</v>
      </c>
      <c r="D6101" t="s">
        <v>3973</v>
      </c>
      <c r="E6101" t="s">
        <v>20</v>
      </c>
      <c r="F6101" t="b">
        <v>0</v>
      </c>
      <c r="G6101" t="s">
        <v>27</v>
      </c>
      <c r="H6101" s="4">
        <v>45731.795057870368</v>
      </c>
      <c r="I6101" t="b">
        <v>1</v>
      </c>
      <c r="J6101" t="b">
        <v>1</v>
      </c>
      <c r="K6101" t="s">
        <v>24</v>
      </c>
      <c r="L6101" t="s">
        <v>22</v>
      </c>
      <c r="M6101">
        <v>185000</v>
      </c>
      <c r="O6101" t="s">
        <v>2815</v>
      </c>
      <c r="P6101" t="s">
        <v>6661</v>
      </c>
    </row>
    <row r="6102" spans="1:16" x14ac:dyDescent="0.55000000000000004">
      <c r="A6102" t="s">
        <v>0</v>
      </c>
      <c r="B6102" t="s">
        <v>9418</v>
      </c>
      <c r="C6102" t="s">
        <v>316</v>
      </c>
      <c r="D6102" t="s">
        <v>3957</v>
      </c>
      <c r="E6102" t="s">
        <v>20</v>
      </c>
      <c r="F6102" t="b">
        <v>0</v>
      </c>
      <c r="G6102" t="s">
        <v>35</v>
      </c>
      <c r="H6102" s="4">
        <v>45731.833819444437</v>
      </c>
      <c r="I6102" t="b">
        <v>0</v>
      </c>
      <c r="J6102" t="b">
        <v>1</v>
      </c>
      <c r="K6102" t="s">
        <v>24</v>
      </c>
      <c r="L6102" t="s">
        <v>36</v>
      </c>
      <c r="N6102">
        <v>16.510000228881839</v>
      </c>
      <c r="O6102" t="s">
        <v>759</v>
      </c>
      <c r="P6102" t="s">
        <v>9419</v>
      </c>
    </row>
    <row r="6103" spans="1:16" x14ac:dyDescent="0.55000000000000004">
      <c r="A6103" t="s">
        <v>0</v>
      </c>
      <c r="B6103" t="s">
        <v>9175</v>
      </c>
      <c r="C6103" t="s">
        <v>292</v>
      </c>
      <c r="D6103" t="s">
        <v>3957</v>
      </c>
      <c r="E6103" t="s">
        <v>20</v>
      </c>
      <c r="F6103" t="b">
        <v>0</v>
      </c>
      <c r="G6103" t="s">
        <v>30</v>
      </c>
      <c r="H6103" s="4">
        <v>45731.834236111114</v>
      </c>
      <c r="I6103" t="b">
        <v>0</v>
      </c>
      <c r="J6103" t="b">
        <v>1</v>
      </c>
      <c r="K6103" t="s">
        <v>24</v>
      </c>
      <c r="L6103" t="s">
        <v>36</v>
      </c>
      <c r="N6103">
        <v>22.694999694824219</v>
      </c>
      <c r="O6103" t="s">
        <v>9176</v>
      </c>
      <c r="P6103" t="s">
        <v>1303</v>
      </c>
    </row>
    <row r="6104" spans="1:16" x14ac:dyDescent="0.55000000000000004">
      <c r="A6104" t="s">
        <v>139</v>
      </c>
      <c r="B6104" t="s">
        <v>1634</v>
      </c>
      <c r="C6104" t="s">
        <v>945</v>
      </c>
      <c r="D6104" t="s">
        <v>3973</v>
      </c>
      <c r="E6104" t="s">
        <v>20</v>
      </c>
      <c r="F6104" t="b">
        <v>0</v>
      </c>
      <c r="G6104" t="s">
        <v>30</v>
      </c>
      <c r="H6104" s="4">
        <v>45731.83425925926</v>
      </c>
      <c r="I6104" t="b">
        <v>0</v>
      </c>
      <c r="J6104" t="b">
        <v>0</v>
      </c>
      <c r="K6104" t="s">
        <v>24</v>
      </c>
      <c r="L6104" t="s">
        <v>22</v>
      </c>
      <c r="M6104">
        <v>67884</v>
      </c>
      <c r="O6104" t="s">
        <v>3090</v>
      </c>
    </row>
    <row r="6105" spans="1:16" x14ac:dyDescent="0.55000000000000004">
      <c r="A6105" t="s">
        <v>2</v>
      </c>
      <c r="B6105" t="s">
        <v>2617</v>
      </c>
      <c r="C6105" t="s">
        <v>151</v>
      </c>
      <c r="D6105" t="s">
        <v>3973</v>
      </c>
      <c r="E6105" t="s">
        <v>20</v>
      </c>
      <c r="F6105" t="b">
        <v>0</v>
      </c>
      <c r="G6105" t="s">
        <v>30</v>
      </c>
      <c r="H6105" s="4">
        <v>45731.835636574076</v>
      </c>
      <c r="I6105" t="b">
        <v>0</v>
      </c>
      <c r="J6105" t="b">
        <v>1</v>
      </c>
      <c r="K6105" t="s">
        <v>24</v>
      </c>
      <c r="L6105" t="s">
        <v>22</v>
      </c>
      <c r="M6105">
        <v>130500</v>
      </c>
      <c r="O6105" t="s">
        <v>9420</v>
      </c>
      <c r="P6105" t="s">
        <v>9421</v>
      </c>
    </row>
    <row r="6106" spans="1:16" x14ac:dyDescent="0.55000000000000004">
      <c r="A6106" t="s">
        <v>2</v>
      </c>
      <c r="B6106" t="s">
        <v>2076</v>
      </c>
      <c r="C6106" t="s">
        <v>236</v>
      </c>
      <c r="D6106" t="s">
        <v>3957</v>
      </c>
      <c r="E6106" t="s">
        <v>34</v>
      </c>
      <c r="F6106" t="b">
        <v>0</v>
      </c>
      <c r="G6106" t="s">
        <v>41</v>
      </c>
      <c r="H6106" s="4">
        <v>45731.835763888892</v>
      </c>
      <c r="I6106" t="b">
        <v>1</v>
      </c>
      <c r="J6106" t="b">
        <v>1</v>
      </c>
      <c r="K6106" t="s">
        <v>24</v>
      </c>
      <c r="L6106" t="s">
        <v>36</v>
      </c>
      <c r="N6106">
        <v>56.475002288818359</v>
      </c>
      <c r="O6106" t="s">
        <v>186</v>
      </c>
      <c r="P6106" t="s">
        <v>4098</v>
      </c>
    </row>
    <row r="6107" spans="1:16" x14ac:dyDescent="0.55000000000000004">
      <c r="A6107" t="s">
        <v>2</v>
      </c>
      <c r="B6107" t="s">
        <v>9422</v>
      </c>
      <c r="C6107" t="s">
        <v>823</v>
      </c>
      <c r="D6107" t="s">
        <v>3828</v>
      </c>
      <c r="E6107" t="s">
        <v>20</v>
      </c>
      <c r="F6107" t="b">
        <v>0</v>
      </c>
      <c r="G6107" t="s">
        <v>52</v>
      </c>
      <c r="H6107" s="4">
        <v>45731.838194444441</v>
      </c>
      <c r="I6107" t="b">
        <v>0</v>
      </c>
      <c r="J6107" t="b">
        <v>1</v>
      </c>
      <c r="K6107" t="s">
        <v>24</v>
      </c>
      <c r="L6107" t="s">
        <v>22</v>
      </c>
      <c r="M6107">
        <v>98883</v>
      </c>
      <c r="O6107" t="s">
        <v>9423</v>
      </c>
      <c r="P6107" t="s">
        <v>9424</v>
      </c>
    </row>
    <row r="6108" spans="1:16" x14ac:dyDescent="0.55000000000000004">
      <c r="A6108" t="s">
        <v>25</v>
      </c>
      <c r="B6108" t="s">
        <v>9425</v>
      </c>
      <c r="C6108" t="s">
        <v>203</v>
      </c>
      <c r="D6108" t="s">
        <v>3828</v>
      </c>
      <c r="E6108" t="s">
        <v>20</v>
      </c>
      <c r="F6108" t="b">
        <v>0</v>
      </c>
      <c r="G6108" t="s">
        <v>23</v>
      </c>
      <c r="H6108" s="4">
        <v>45731.863483796304</v>
      </c>
      <c r="I6108" t="b">
        <v>1</v>
      </c>
      <c r="J6108" t="b">
        <v>1</v>
      </c>
      <c r="K6108" t="s">
        <v>24</v>
      </c>
      <c r="L6108" t="s">
        <v>22</v>
      </c>
      <c r="M6108">
        <v>108750</v>
      </c>
      <c r="O6108" t="s">
        <v>935</v>
      </c>
      <c r="P6108" t="s">
        <v>1813</v>
      </c>
    </row>
    <row r="6109" spans="1:16" x14ac:dyDescent="0.55000000000000004">
      <c r="A6109" t="s">
        <v>0</v>
      </c>
      <c r="B6109" t="s">
        <v>0</v>
      </c>
      <c r="C6109" t="s">
        <v>916</v>
      </c>
      <c r="D6109" t="s">
        <v>3973</v>
      </c>
      <c r="E6109" t="s">
        <v>20</v>
      </c>
      <c r="F6109" t="b">
        <v>0</v>
      </c>
      <c r="G6109" t="s">
        <v>27</v>
      </c>
      <c r="H6109" s="4">
        <v>45731.876296296286</v>
      </c>
      <c r="I6109" t="b">
        <v>1</v>
      </c>
      <c r="J6109" t="b">
        <v>0</v>
      </c>
      <c r="K6109" t="s">
        <v>24</v>
      </c>
      <c r="L6109" t="s">
        <v>22</v>
      </c>
      <c r="M6109">
        <v>82500</v>
      </c>
      <c r="O6109" t="s">
        <v>1899</v>
      </c>
      <c r="P6109" t="s">
        <v>338</v>
      </c>
    </row>
    <row r="6110" spans="1:16" x14ac:dyDescent="0.55000000000000004">
      <c r="A6110" t="s">
        <v>0</v>
      </c>
      <c r="B6110" t="s">
        <v>9426</v>
      </c>
      <c r="C6110" t="s">
        <v>213</v>
      </c>
      <c r="D6110" t="s">
        <v>3828</v>
      </c>
      <c r="E6110" t="s">
        <v>20</v>
      </c>
      <c r="F6110" t="b">
        <v>0</v>
      </c>
      <c r="G6110" t="s">
        <v>41</v>
      </c>
      <c r="H6110" s="4">
        <v>45731.876331018517</v>
      </c>
      <c r="I6110" t="b">
        <v>0</v>
      </c>
      <c r="J6110" t="b">
        <v>1</v>
      </c>
      <c r="K6110" t="s">
        <v>24</v>
      </c>
      <c r="L6110" t="s">
        <v>36</v>
      </c>
      <c r="N6110">
        <v>23</v>
      </c>
      <c r="O6110" t="s">
        <v>9427</v>
      </c>
      <c r="P6110" t="s">
        <v>9428</v>
      </c>
    </row>
    <row r="6111" spans="1:16" x14ac:dyDescent="0.55000000000000004">
      <c r="A6111" t="s">
        <v>89</v>
      </c>
      <c r="B6111" t="s">
        <v>9429</v>
      </c>
      <c r="C6111" t="s">
        <v>2172</v>
      </c>
      <c r="D6111" t="s">
        <v>3600</v>
      </c>
      <c r="E6111" t="s">
        <v>20</v>
      </c>
      <c r="F6111" t="b">
        <v>0</v>
      </c>
      <c r="G6111" t="s">
        <v>52</v>
      </c>
      <c r="H6111" s="4">
        <v>45731.877812500003</v>
      </c>
      <c r="I6111" t="b">
        <v>0</v>
      </c>
      <c r="J6111" t="b">
        <v>1</v>
      </c>
      <c r="K6111" t="s">
        <v>24</v>
      </c>
      <c r="L6111" t="s">
        <v>22</v>
      </c>
      <c r="M6111">
        <v>255630</v>
      </c>
      <c r="O6111" t="s">
        <v>773</v>
      </c>
    </row>
    <row r="6112" spans="1:16" x14ac:dyDescent="0.55000000000000004">
      <c r="A6112" t="s">
        <v>0</v>
      </c>
      <c r="B6112" t="s">
        <v>1934</v>
      </c>
      <c r="C6112" t="s">
        <v>1247</v>
      </c>
      <c r="D6112" t="s">
        <v>3828</v>
      </c>
      <c r="E6112" t="s">
        <v>20</v>
      </c>
      <c r="F6112" t="b">
        <v>0</v>
      </c>
      <c r="G6112" t="s">
        <v>1247</v>
      </c>
      <c r="H6112" s="4">
        <v>45731.905011574083</v>
      </c>
      <c r="I6112" t="b">
        <v>0</v>
      </c>
      <c r="J6112" t="b">
        <v>0</v>
      </c>
      <c r="K6112" t="s">
        <v>1247</v>
      </c>
      <c r="L6112" t="s">
        <v>22</v>
      </c>
      <c r="M6112">
        <v>38500</v>
      </c>
      <c r="O6112" t="s">
        <v>5660</v>
      </c>
      <c r="P6112" t="s">
        <v>5661</v>
      </c>
    </row>
    <row r="6113" spans="1:16" x14ac:dyDescent="0.55000000000000004">
      <c r="A6113" t="s">
        <v>0</v>
      </c>
      <c r="B6113" t="s">
        <v>8621</v>
      </c>
      <c r="C6113" t="s">
        <v>179</v>
      </c>
      <c r="D6113" t="s">
        <v>3973</v>
      </c>
      <c r="E6113" t="s">
        <v>20</v>
      </c>
      <c r="F6113" t="b">
        <v>0</v>
      </c>
      <c r="G6113" t="s">
        <v>27</v>
      </c>
      <c r="H6113" s="4">
        <v>45731.916979166657</v>
      </c>
      <c r="I6113" t="b">
        <v>0</v>
      </c>
      <c r="J6113" t="b">
        <v>1</v>
      </c>
      <c r="K6113" t="s">
        <v>24</v>
      </c>
      <c r="L6113" t="s">
        <v>22</v>
      </c>
      <c r="M6113">
        <v>62355.453125</v>
      </c>
      <c r="O6113" t="s">
        <v>8622</v>
      </c>
      <c r="P6113" t="s">
        <v>1732</v>
      </c>
    </row>
    <row r="6114" spans="1:16" x14ac:dyDescent="0.55000000000000004">
      <c r="A6114" t="s">
        <v>2</v>
      </c>
      <c r="B6114" t="s">
        <v>9430</v>
      </c>
      <c r="C6114" t="s">
        <v>145</v>
      </c>
      <c r="D6114" t="s">
        <v>3828</v>
      </c>
      <c r="E6114" t="s">
        <v>20</v>
      </c>
      <c r="F6114" t="b">
        <v>0</v>
      </c>
      <c r="G6114" t="s">
        <v>27</v>
      </c>
      <c r="H6114" s="4">
        <v>45731.917870370373</v>
      </c>
      <c r="I6114" t="b">
        <v>0</v>
      </c>
      <c r="J6114" t="b">
        <v>1</v>
      </c>
      <c r="K6114" t="s">
        <v>24</v>
      </c>
      <c r="L6114" t="s">
        <v>22</v>
      </c>
      <c r="M6114">
        <v>204500</v>
      </c>
      <c r="O6114" t="s">
        <v>9431</v>
      </c>
      <c r="P6114" t="s">
        <v>9432</v>
      </c>
    </row>
    <row r="6115" spans="1:16" x14ac:dyDescent="0.55000000000000004">
      <c r="A6115" t="s">
        <v>1</v>
      </c>
      <c r="B6115" t="s">
        <v>9433</v>
      </c>
      <c r="C6115" t="s">
        <v>192</v>
      </c>
      <c r="D6115" t="s">
        <v>2208</v>
      </c>
      <c r="E6115" t="s">
        <v>20</v>
      </c>
      <c r="F6115" t="b">
        <v>0</v>
      </c>
      <c r="G6115" t="s">
        <v>23</v>
      </c>
      <c r="H6115" s="4">
        <v>45731.930821759262</v>
      </c>
      <c r="I6115" t="b">
        <v>0</v>
      </c>
      <c r="J6115" t="b">
        <v>1</v>
      </c>
      <c r="K6115" t="s">
        <v>24</v>
      </c>
      <c r="L6115" t="s">
        <v>36</v>
      </c>
      <c r="N6115">
        <v>40.81500244140625</v>
      </c>
      <c r="O6115" t="s">
        <v>9434</v>
      </c>
      <c r="P6115" t="s">
        <v>9435</v>
      </c>
    </row>
    <row r="6116" spans="1:16" x14ac:dyDescent="0.55000000000000004">
      <c r="A6116" t="s">
        <v>89</v>
      </c>
      <c r="B6116" t="s">
        <v>5118</v>
      </c>
      <c r="C6116" t="s">
        <v>367</v>
      </c>
      <c r="D6116" t="s">
        <v>3973</v>
      </c>
      <c r="E6116" t="s">
        <v>20</v>
      </c>
      <c r="F6116" t="b">
        <v>0</v>
      </c>
      <c r="G6116" t="s">
        <v>27</v>
      </c>
      <c r="H6116" s="4">
        <v>45731.958541666667</v>
      </c>
      <c r="I6116" t="b">
        <v>0</v>
      </c>
      <c r="J6116" t="b">
        <v>1</v>
      </c>
      <c r="K6116" t="s">
        <v>24</v>
      </c>
      <c r="L6116" t="s">
        <v>22</v>
      </c>
      <c r="M6116">
        <v>160000</v>
      </c>
      <c r="O6116" t="s">
        <v>368</v>
      </c>
      <c r="P6116" t="s">
        <v>5119</v>
      </c>
    </row>
    <row r="6117" spans="1:16" x14ac:dyDescent="0.55000000000000004">
      <c r="A6117" t="s">
        <v>0</v>
      </c>
      <c r="B6117" t="s">
        <v>1174</v>
      </c>
      <c r="C6117" t="s">
        <v>9436</v>
      </c>
      <c r="D6117" t="s">
        <v>3957</v>
      </c>
      <c r="E6117" t="s">
        <v>34</v>
      </c>
      <c r="F6117" t="b">
        <v>0</v>
      </c>
      <c r="G6117" t="s">
        <v>35</v>
      </c>
      <c r="H6117" s="4">
        <v>45731.958761574067</v>
      </c>
      <c r="I6117" t="b">
        <v>0</v>
      </c>
      <c r="J6117" t="b">
        <v>0</v>
      </c>
      <c r="K6117" t="s">
        <v>24</v>
      </c>
      <c r="L6117" t="s">
        <v>36</v>
      </c>
      <c r="N6117">
        <v>16.510000228881839</v>
      </c>
      <c r="O6117" t="s">
        <v>9437</v>
      </c>
      <c r="P6117" t="s">
        <v>9438</v>
      </c>
    </row>
    <row r="6118" spans="1:16" x14ac:dyDescent="0.55000000000000004">
      <c r="A6118" t="s">
        <v>2</v>
      </c>
      <c r="B6118" t="s">
        <v>369</v>
      </c>
      <c r="C6118" t="s">
        <v>8874</v>
      </c>
      <c r="D6118" t="s">
        <v>3973</v>
      </c>
      <c r="E6118" t="s">
        <v>631</v>
      </c>
      <c r="F6118" t="b">
        <v>0</v>
      </c>
      <c r="G6118" t="s">
        <v>41</v>
      </c>
      <c r="H6118" s="4">
        <v>45731.971516203703</v>
      </c>
      <c r="I6118" t="b">
        <v>0</v>
      </c>
      <c r="J6118" t="b">
        <v>0</v>
      </c>
      <c r="K6118" t="s">
        <v>24</v>
      </c>
      <c r="L6118" t="s">
        <v>22</v>
      </c>
      <c r="M6118">
        <v>87000</v>
      </c>
      <c r="O6118" t="s">
        <v>91</v>
      </c>
      <c r="P6118" t="s">
        <v>9439</v>
      </c>
    </row>
    <row r="6119" spans="1:16" x14ac:dyDescent="0.55000000000000004">
      <c r="A6119" t="s">
        <v>40</v>
      </c>
      <c r="B6119" t="s">
        <v>1786</v>
      </c>
      <c r="C6119" t="s">
        <v>5427</v>
      </c>
      <c r="D6119" t="s">
        <v>4014</v>
      </c>
      <c r="E6119" t="s">
        <v>20</v>
      </c>
      <c r="F6119" t="b">
        <v>0</v>
      </c>
      <c r="G6119" t="s">
        <v>27</v>
      </c>
      <c r="H6119" s="4">
        <v>45731.997129629628</v>
      </c>
      <c r="I6119" t="b">
        <v>0</v>
      </c>
      <c r="J6119" t="b">
        <v>1</v>
      </c>
      <c r="K6119" t="s">
        <v>24</v>
      </c>
      <c r="L6119" t="s">
        <v>22</v>
      </c>
      <c r="M6119">
        <v>253000</v>
      </c>
      <c r="O6119" t="s">
        <v>59</v>
      </c>
      <c r="P6119" t="s">
        <v>137</v>
      </c>
    </row>
    <row r="6120" spans="1:16" x14ac:dyDescent="0.55000000000000004">
      <c r="A6120" t="s">
        <v>0</v>
      </c>
      <c r="B6120" t="s">
        <v>257</v>
      </c>
      <c r="C6120" t="s">
        <v>468</v>
      </c>
      <c r="D6120" t="s">
        <v>3973</v>
      </c>
      <c r="E6120" t="s">
        <v>20</v>
      </c>
      <c r="F6120" t="b">
        <v>0</v>
      </c>
      <c r="G6120" t="s">
        <v>27</v>
      </c>
      <c r="H6120" s="4">
        <v>45732.000231481477</v>
      </c>
      <c r="I6120" t="b">
        <v>0</v>
      </c>
      <c r="J6120" t="b">
        <v>1</v>
      </c>
      <c r="K6120" t="s">
        <v>24</v>
      </c>
      <c r="L6120" t="s">
        <v>22</v>
      </c>
      <c r="M6120">
        <v>125000</v>
      </c>
      <c r="O6120" t="s">
        <v>5482</v>
      </c>
      <c r="P6120" t="s">
        <v>9339</v>
      </c>
    </row>
    <row r="6121" spans="1:16" x14ac:dyDescent="0.55000000000000004">
      <c r="A6121" t="s">
        <v>89</v>
      </c>
      <c r="B6121" t="s">
        <v>5532</v>
      </c>
      <c r="C6121" t="s">
        <v>3196</v>
      </c>
      <c r="D6121" t="s">
        <v>3973</v>
      </c>
      <c r="E6121" t="s">
        <v>51</v>
      </c>
      <c r="F6121" t="b">
        <v>0</v>
      </c>
      <c r="G6121" t="s">
        <v>41</v>
      </c>
      <c r="H6121" s="4">
        <v>45732.000462962962</v>
      </c>
      <c r="I6121" t="b">
        <v>1</v>
      </c>
      <c r="J6121" t="b">
        <v>0</v>
      </c>
      <c r="K6121" t="s">
        <v>24</v>
      </c>
      <c r="L6121" t="s">
        <v>36</v>
      </c>
      <c r="N6121">
        <v>47.5</v>
      </c>
      <c r="O6121" t="s">
        <v>806</v>
      </c>
      <c r="P6121" t="s">
        <v>5533</v>
      </c>
    </row>
    <row r="6122" spans="1:16" x14ac:dyDescent="0.55000000000000004">
      <c r="A6122" t="s">
        <v>2</v>
      </c>
      <c r="B6122" t="s">
        <v>1167</v>
      </c>
      <c r="C6122" t="s">
        <v>29</v>
      </c>
      <c r="D6122" t="s">
        <v>5535</v>
      </c>
      <c r="E6122" t="s">
        <v>20</v>
      </c>
      <c r="F6122" t="b">
        <v>0</v>
      </c>
      <c r="G6122" t="s">
        <v>27</v>
      </c>
      <c r="H6122" s="4">
        <v>45732.001157407409</v>
      </c>
      <c r="I6122" t="b">
        <v>1</v>
      </c>
      <c r="J6122" t="b">
        <v>1</v>
      </c>
      <c r="K6122" t="s">
        <v>24</v>
      </c>
      <c r="L6122" t="s">
        <v>22</v>
      </c>
      <c r="M6122">
        <v>88582</v>
      </c>
      <c r="O6122" t="s">
        <v>77</v>
      </c>
      <c r="P6122" t="s">
        <v>9340</v>
      </c>
    </row>
    <row r="6123" spans="1:16" x14ac:dyDescent="0.55000000000000004">
      <c r="A6123" t="s">
        <v>40</v>
      </c>
      <c r="B6123" t="s">
        <v>9341</v>
      </c>
      <c r="C6123" t="s">
        <v>748</v>
      </c>
      <c r="D6123" t="s">
        <v>4035</v>
      </c>
      <c r="E6123" t="s">
        <v>20</v>
      </c>
      <c r="F6123" t="b">
        <v>0</v>
      </c>
      <c r="G6123" t="s">
        <v>158</v>
      </c>
      <c r="H6123" s="4">
        <v>45732.014479166668</v>
      </c>
      <c r="I6123" t="b">
        <v>0</v>
      </c>
      <c r="J6123" t="b">
        <v>0</v>
      </c>
      <c r="K6123" t="s">
        <v>158</v>
      </c>
      <c r="L6123" t="s">
        <v>22</v>
      </c>
      <c r="M6123">
        <v>83999.5</v>
      </c>
      <c r="O6123" t="s">
        <v>2768</v>
      </c>
      <c r="P6123" t="s">
        <v>3411</v>
      </c>
    </row>
    <row r="6124" spans="1:16" x14ac:dyDescent="0.55000000000000004">
      <c r="A6124" t="s">
        <v>28</v>
      </c>
      <c r="B6124" t="s">
        <v>28</v>
      </c>
      <c r="C6124" t="s">
        <v>5242</v>
      </c>
      <c r="D6124" t="s">
        <v>5243</v>
      </c>
      <c r="E6124" t="s">
        <v>20</v>
      </c>
      <c r="F6124" t="b">
        <v>0</v>
      </c>
      <c r="G6124" t="s">
        <v>314</v>
      </c>
      <c r="H6124" s="4">
        <v>45732.023402777777</v>
      </c>
      <c r="I6124" t="b">
        <v>0</v>
      </c>
      <c r="J6124" t="b">
        <v>0</v>
      </c>
      <c r="K6124" t="s">
        <v>314</v>
      </c>
      <c r="L6124" t="s">
        <v>22</v>
      </c>
      <c r="M6124">
        <v>90000</v>
      </c>
      <c r="O6124" t="s">
        <v>6697</v>
      </c>
      <c r="P6124" t="s">
        <v>6698</v>
      </c>
    </row>
    <row r="6125" spans="1:16" x14ac:dyDescent="0.55000000000000004">
      <c r="A6125" t="s">
        <v>0</v>
      </c>
      <c r="B6125" t="s">
        <v>0</v>
      </c>
      <c r="C6125" t="s">
        <v>9342</v>
      </c>
      <c r="D6125" t="s">
        <v>7547</v>
      </c>
      <c r="E6125" t="s">
        <v>34</v>
      </c>
      <c r="F6125" t="b">
        <v>0</v>
      </c>
      <c r="G6125" t="s">
        <v>41</v>
      </c>
      <c r="H6125" s="4">
        <v>45732.042337962957</v>
      </c>
      <c r="I6125" t="b">
        <v>0</v>
      </c>
      <c r="J6125" t="b">
        <v>0</v>
      </c>
      <c r="K6125" t="s">
        <v>24</v>
      </c>
      <c r="L6125" t="s">
        <v>36</v>
      </c>
      <c r="N6125">
        <v>15</v>
      </c>
      <c r="O6125" t="s">
        <v>7548</v>
      </c>
      <c r="P6125" t="s">
        <v>61</v>
      </c>
    </row>
    <row r="6126" spans="1:16" x14ac:dyDescent="0.55000000000000004">
      <c r="A6126" t="s">
        <v>0</v>
      </c>
      <c r="B6126" t="s">
        <v>0</v>
      </c>
      <c r="C6126" t="s">
        <v>517</v>
      </c>
      <c r="D6126" t="s">
        <v>4753</v>
      </c>
      <c r="E6126" t="s">
        <v>51</v>
      </c>
      <c r="F6126" t="b">
        <v>0</v>
      </c>
      <c r="G6126" t="s">
        <v>41</v>
      </c>
      <c r="H6126" s="4">
        <v>45732.25037037037</v>
      </c>
      <c r="I6126" t="b">
        <v>0</v>
      </c>
      <c r="J6126" t="b">
        <v>1</v>
      </c>
      <c r="K6126" t="s">
        <v>24</v>
      </c>
      <c r="L6126" t="s">
        <v>36</v>
      </c>
      <c r="N6126">
        <v>47.5</v>
      </c>
      <c r="O6126" t="s">
        <v>289</v>
      </c>
      <c r="P6126" t="s">
        <v>2400</v>
      </c>
    </row>
    <row r="6127" spans="1:16" x14ac:dyDescent="0.55000000000000004">
      <c r="A6127" t="s">
        <v>0</v>
      </c>
      <c r="B6127" t="s">
        <v>9343</v>
      </c>
      <c r="C6127" t="s">
        <v>151</v>
      </c>
      <c r="D6127" t="s">
        <v>3828</v>
      </c>
      <c r="E6127" t="s">
        <v>20</v>
      </c>
      <c r="F6127" t="b">
        <v>0</v>
      </c>
      <c r="G6127" t="s">
        <v>30</v>
      </c>
      <c r="H6127" s="4">
        <v>45732.250567129631</v>
      </c>
      <c r="I6127" t="b">
        <v>0</v>
      </c>
      <c r="J6127" t="b">
        <v>1</v>
      </c>
      <c r="K6127" t="s">
        <v>24</v>
      </c>
      <c r="L6127" t="s">
        <v>36</v>
      </c>
      <c r="N6127">
        <v>43.875</v>
      </c>
      <c r="O6127" t="s">
        <v>6083</v>
      </c>
      <c r="P6127" t="s">
        <v>9344</v>
      </c>
    </row>
    <row r="6128" spans="1:16" x14ac:dyDescent="0.55000000000000004">
      <c r="A6128" t="s">
        <v>0</v>
      </c>
      <c r="B6128" t="s">
        <v>0</v>
      </c>
      <c r="C6128" t="s">
        <v>3330</v>
      </c>
      <c r="D6128" t="s">
        <v>3828</v>
      </c>
      <c r="E6128" t="s">
        <v>51</v>
      </c>
      <c r="F6128" t="b">
        <v>0</v>
      </c>
      <c r="G6128" t="s">
        <v>30</v>
      </c>
      <c r="H6128" s="4">
        <v>45732.250625000001</v>
      </c>
      <c r="I6128" t="b">
        <v>0</v>
      </c>
      <c r="J6128" t="b">
        <v>0</v>
      </c>
      <c r="K6128" t="s">
        <v>24</v>
      </c>
      <c r="L6128" t="s">
        <v>22</v>
      </c>
      <c r="M6128">
        <v>76212</v>
      </c>
      <c r="O6128" t="s">
        <v>9345</v>
      </c>
      <c r="P6128" t="s">
        <v>9346</v>
      </c>
    </row>
    <row r="6129" spans="1:16" x14ac:dyDescent="0.55000000000000004">
      <c r="A6129" t="s">
        <v>1</v>
      </c>
      <c r="B6129" t="s">
        <v>663</v>
      </c>
      <c r="C6129" t="s">
        <v>140</v>
      </c>
      <c r="D6129" t="s">
        <v>3973</v>
      </c>
      <c r="E6129" t="s">
        <v>20</v>
      </c>
      <c r="F6129" t="b">
        <v>0</v>
      </c>
      <c r="G6129" t="s">
        <v>35</v>
      </c>
      <c r="H6129" s="4">
        <v>45732.250972222217</v>
      </c>
      <c r="I6129" t="b">
        <v>0</v>
      </c>
      <c r="J6129" t="b">
        <v>1</v>
      </c>
      <c r="K6129" t="s">
        <v>24</v>
      </c>
      <c r="L6129" t="s">
        <v>22</v>
      </c>
      <c r="M6129">
        <v>124350</v>
      </c>
      <c r="O6129" t="s">
        <v>664</v>
      </c>
      <c r="P6129" t="s">
        <v>9347</v>
      </c>
    </row>
    <row r="6130" spans="1:16" x14ac:dyDescent="0.55000000000000004">
      <c r="A6130" t="s">
        <v>1</v>
      </c>
      <c r="B6130" t="s">
        <v>3439</v>
      </c>
      <c r="C6130" t="s">
        <v>82</v>
      </c>
      <c r="D6130" t="s">
        <v>3970</v>
      </c>
      <c r="E6130" t="s">
        <v>20</v>
      </c>
      <c r="F6130" t="b">
        <v>0</v>
      </c>
      <c r="G6130" t="s">
        <v>27</v>
      </c>
      <c r="H6130" s="4">
        <v>45732.251006944447</v>
      </c>
      <c r="I6130" t="b">
        <v>0</v>
      </c>
      <c r="J6130" t="b">
        <v>1</v>
      </c>
      <c r="K6130" t="s">
        <v>24</v>
      </c>
      <c r="L6130" t="s">
        <v>22</v>
      </c>
      <c r="M6130">
        <v>152000</v>
      </c>
      <c r="O6130" t="s">
        <v>65</v>
      </c>
      <c r="P6130" t="s">
        <v>723</v>
      </c>
    </row>
    <row r="6131" spans="1:16" x14ac:dyDescent="0.55000000000000004">
      <c r="A6131" t="s">
        <v>191</v>
      </c>
      <c r="B6131" t="s">
        <v>9348</v>
      </c>
      <c r="C6131" t="s">
        <v>82</v>
      </c>
      <c r="D6131" t="s">
        <v>3973</v>
      </c>
      <c r="E6131" t="s">
        <v>20</v>
      </c>
      <c r="F6131" t="b">
        <v>0</v>
      </c>
      <c r="G6131" t="s">
        <v>27</v>
      </c>
      <c r="H6131" s="4">
        <v>45732.251168981478</v>
      </c>
      <c r="I6131" t="b">
        <v>0</v>
      </c>
      <c r="J6131" t="b">
        <v>0</v>
      </c>
      <c r="K6131" t="s">
        <v>24</v>
      </c>
      <c r="L6131" t="s">
        <v>36</v>
      </c>
      <c r="N6131">
        <v>70.5</v>
      </c>
      <c r="O6131" t="s">
        <v>4344</v>
      </c>
      <c r="P6131" t="s">
        <v>9349</v>
      </c>
    </row>
    <row r="6132" spans="1:16" x14ac:dyDescent="0.55000000000000004">
      <c r="A6132" t="s">
        <v>1</v>
      </c>
      <c r="B6132" t="s">
        <v>9350</v>
      </c>
      <c r="C6132" t="s">
        <v>1521</v>
      </c>
      <c r="D6132" t="s">
        <v>3383</v>
      </c>
      <c r="E6132" t="s">
        <v>20</v>
      </c>
      <c r="F6132" t="b">
        <v>0</v>
      </c>
      <c r="G6132" t="s">
        <v>52</v>
      </c>
      <c r="H6132" s="4">
        <v>45732.251273148147</v>
      </c>
      <c r="I6132" t="b">
        <v>0</v>
      </c>
      <c r="J6132" t="b">
        <v>1</v>
      </c>
      <c r="K6132" t="s">
        <v>24</v>
      </c>
      <c r="L6132" t="s">
        <v>22</v>
      </c>
      <c r="M6132">
        <v>80000</v>
      </c>
      <c r="O6132" t="s">
        <v>1549</v>
      </c>
      <c r="P6132" t="s">
        <v>700</v>
      </c>
    </row>
    <row r="6133" spans="1:16" x14ac:dyDescent="0.55000000000000004">
      <c r="A6133" t="s">
        <v>2</v>
      </c>
      <c r="B6133" t="s">
        <v>638</v>
      </c>
      <c r="C6133" t="s">
        <v>213</v>
      </c>
      <c r="D6133" t="s">
        <v>3828</v>
      </c>
      <c r="E6133" t="s">
        <v>20</v>
      </c>
      <c r="F6133" t="b">
        <v>0</v>
      </c>
      <c r="G6133" t="s">
        <v>41</v>
      </c>
      <c r="H6133" s="4">
        <v>45732.252337962957</v>
      </c>
      <c r="I6133" t="b">
        <v>0</v>
      </c>
      <c r="J6133" t="b">
        <v>1</v>
      </c>
      <c r="K6133" t="s">
        <v>24</v>
      </c>
      <c r="L6133" t="s">
        <v>22</v>
      </c>
      <c r="M6133">
        <v>128114.578125</v>
      </c>
      <c r="O6133" t="s">
        <v>7801</v>
      </c>
      <c r="P6133" t="s">
        <v>7802</v>
      </c>
    </row>
    <row r="6134" spans="1:16" x14ac:dyDescent="0.55000000000000004">
      <c r="A6134" t="s">
        <v>2</v>
      </c>
      <c r="B6134" t="s">
        <v>9351</v>
      </c>
      <c r="C6134" t="s">
        <v>1247</v>
      </c>
      <c r="D6134" t="s">
        <v>2208</v>
      </c>
      <c r="E6134" t="s">
        <v>20</v>
      </c>
      <c r="F6134" t="b">
        <v>0</v>
      </c>
      <c r="G6134" t="s">
        <v>1247</v>
      </c>
      <c r="H6134" s="4">
        <v>45732.263842592591</v>
      </c>
      <c r="I6134" t="b">
        <v>1</v>
      </c>
      <c r="J6134" t="b">
        <v>0</v>
      </c>
      <c r="K6134" t="s">
        <v>1247</v>
      </c>
      <c r="L6134" t="s">
        <v>22</v>
      </c>
      <c r="M6134">
        <v>162500</v>
      </c>
      <c r="O6134" t="s">
        <v>9352</v>
      </c>
      <c r="P6134" t="s">
        <v>9353</v>
      </c>
    </row>
    <row r="6135" spans="1:16" x14ac:dyDescent="0.55000000000000004">
      <c r="A6135" t="s">
        <v>1</v>
      </c>
      <c r="B6135" t="s">
        <v>844</v>
      </c>
      <c r="C6135" t="s">
        <v>82</v>
      </c>
      <c r="D6135" t="s">
        <v>3828</v>
      </c>
      <c r="E6135" t="s">
        <v>20</v>
      </c>
      <c r="F6135" t="b">
        <v>0</v>
      </c>
      <c r="G6135" t="s">
        <v>27</v>
      </c>
      <c r="H6135" s="4">
        <v>45732.265682870369</v>
      </c>
      <c r="I6135" t="b">
        <v>0</v>
      </c>
      <c r="J6135" t="b">
        <v>1</v>
      </c>
      <c r="K6135" t="s">
        <v>24</v>
      </c>
      <c r="L6135" t="s">
        <v>22</v>
      </c>
      <c r="M6135">
        <v>207500</v>
      </c>
      <c r="O6135" t="s">
        <v>341</v>
      </c>
      <c r="P6135" t="s">
        <v>302</v>
      </c>
    </row>
    <row r="6136" spans="1:16" x14ac:dyDescent="0.55000000000000004">
      <c r="A6136" t="s">
        <v>1</v>
      </c>
      <c r="B6136" t="s">
        <v>9354</v>
      </c>
      <c r="C6136" t="s">
        <v>192</v>
      </c>
      <c r="D6136" t="s">
        <v>4328</v>
      </c>
      <c r="E6136" t="s">
        <v>51</v>
      </c>
      <c r="F6136" t="b">
        <v>0</v>
      </c>
      <c r="G6136" t="s">
        <v>23</v>
      </c>
      <c r="H6136" s="4">
        <v>45732.266527777778</v>
      </c>
      <c r="I6136" t="b">
        <v>0</v>
      </c>
      <c r="J6136" t="b">
        <v>0</v>
      </c>
      <c r="K6136" t="s">
        <v>24</v>
      </c>
      <c r="L6136" t="s">
        <v>36</v>
      </c>
      <c r="N6136">
        <v>60</v>
      </c>
      <c r="O6136" t="s">
        <v>2486</v>
      </c>
      <c r="P6136" t="s">
        <v>9355</v>
      </c>
    </row>
    <row r="6137" spans="1:16" x14ac:dyDescent="0.55000000000000004">
      <c r="A6137" t="s">
        <v>139</v>
      </c>
      <c r="B6137" t="s">
        <v>7989</v>
      </c>
      <c r="C6137" t="s">
        <v>39</v>
      </c>
      <c r="D6137" t="s">
        <v>3985</v>
      </c>
      <c r="E6137" t="s">
        <v>20</v>
      </c>
      <c r="F6137" t="b">
        <v>1</v>
      </c>
      <c r="G6137" t="s">
        <v>2438</v>
      </c>
      <c r="H6137" s="4">
        <v>45732.279976851853</v>
      </c>
      <c r="I6137" t="b">
        <v>1</v>
      </c>
      <c r="J6137" t="b">
        <v>0</v>
      </c>
      <c r="K6137" t="s">
        <v>2438</v>
      </c>
      <c r="L6137" t="s">
        <v>22</v>
      </c>
      <c r="M6137">
        <v>80000</v>
      </c>
      <c r="O6137" t="s">
        <v>7990</v>
      </c>
      <c r="P6137" t="s">
        <v>204</v>
      </c>
    </row>
    <row r="6138" spans="1:16" x14ac:dyDescent="0.55000000000000004">
      <c r="A6138" t="s">
        <v>139</v>
      </c>
      <c r="B6138" t="s">
        <v>9356</v>
      </c>
      <c r="C6138" t="s">
        <v>39</v>
      </c>
      <c r="D6138" t="s">
        <v>2208</v>
      </c>
      <c r="E6138" t="s">
        <v>20</v>
      </c>
      <c r="F6138" t="b">
        <v>1</v>
      </c>
      <c r="G6138" t="s">
        <v>2641</v>
      </c>
      <c r="H6138" s="4">
        <v>45732.284930555557</v>
      </c>
      <c r="I6138" t="b">
        <v>0</v>
      </c>
      <c r="J6138" t="b">
        <v>0</v>
      </c>
      <c r="K6138" t="s">
        <v>2641</v>
      </c>
      <c r="L6138" t="s">
        <v>22</v>
      </c>
      <c r="M6138">
        <v>141810.3125</v>
      </c>
      <c r="O6138" t="s">
        <v>9357</v>
      </c>
      <c r="P6138" t="s">
        <v>9358</v>
      </c>
    </row>
    <row r="6139" spans="1:16" x14ac:dyDescent="0.55000000000000004">
      <c r="A6139" t="s">
        <v>2</v>
      </c>
      <c r="B6139" t="s">
        <v>4314</v>
      </c>
      <c r="C6139" t="s">
        <v>3088</v>
      </c>
      <c r="D6139" t="s">
        <v>4003</v>
      </c>
      <c r="E6139" t="s">
        <v>20</v>
      </c>
      <c r="F6139" t="b">
        <v>0</v>
      </c>
      <c r="G6139" t="s">
        <v>2134</v>
      </c>
      <c r="H6139" s="4">
        <v>45732.285879629628</v>
      </c>
      <c r="I6139" t="b">
        <v>1</v>
      </c>
      <c r="J6139" t="b">
        <v>0</v>
      </c>
      <c r="K6139" t="s">
        <v>2134</v>
      </c>
      <c r="L6139" t="s">
        <v>22</v>
      </c>
      <c r="M6139">
        <v>410000</v>
      </c>
      <c r="O6139" t="s">
        <v>822</v>
      </c>
    </row>
    <row r="6140" spans="1:16" x14ac:dyDescent="0.55000000000000004">
      <c r="A6140" t="s">
        <v>0</v>
      </c>
      <c r="B6140" t="s">
        <v>288</v>
      </c>
      <c r="C6140" t="s">
        <v>9359</v>
      </c>
      <c r="D6140" t="s">
        <v>4084</v>
      </c>
      <c r="E6140" t="s">
        <v>20</v>
      </c>
      <c r="F6140" t="b">
        <v>0</v>
      </c>
      <c r="G6140" t="s">
        <v>27</v>
      </c>
      <c r="H6140" s="4">
        <v>45732.291921296302</v>
      </c>
      <c r="I6140" t="b">
        <v>0</v>
      </c>
      <c r="J6140" t="b">
        <v>0</v>
      </c>
      <c r="K6140" t="s">
        <v>24</v>
      </c>
      <c r="L6140" t="s">
        <v>22</v>
      </c>
      <c r="M6140">
        <v>100000</v>
      </c>
      <c r="O6140" t="s">
        <v>9360</v>
      </c>
      <c r="P6140" t="s">
        <v>3836</v>
      </c>
    </row>
    <row r="6141" spans="1:16" x14ac:dyDescent="0.55000000000000004">
      <c r="A6141" t="s">
        <v>0</v>
      </c>
      <c r="B6141" t="s">
        <v>103</v>
      </c>
      <c r="C6141" t="s">
        <v>203</v>
      </c>
      <c r="D6141" t="s">
        <v>2208</v>
      </c>
      <c r="E6141" t="s">
        <v>20</v>
      </c>
      <c r="F6141" t="b">
        <v>0</v>
      </c>
      <c r="G6141" t="s">
        <v>23</v>
      </c>
      <c r="H6141" s="4">
        <v>45732.312141203707</v>
      </c>
      <c r="I6141" t="b">
        <v>0</v>
      </c>
      <c r="J6141" t="b">
        <v>0</v>
      </c>
      <c r="K6141" t="s">
        <v>24</v>
      </c>
      <c r="L6141" t="s">
        <v>22</v>
      </c>
      <c r="M6141">
        <v>70000</v>
      </c>
      <c r="O6141" t="s">
        <v>803</v>
      </c>
      <c r="P6141" t="s">
        <v>9361</v>
      </c>
    </row>
    <row r="6142" spans="1:16" x14ac:dyDescent="0.55000000000000004">
      <c r="A6142" t="s">
        <v>139</v>
      </c>
      <c r="B6142" t="s">
        <v>9362</v>
      </c>
      <c r="C6142" t="s">
        <v>5091</v>
      </c>
      <c r="D6142" t="s">
        <v>3970</v>
      </c>
      <c r="E6142" t="s">
        <v>20</v>
      </c>
      <c r="F6142" t="b">
        <v>0</v>
      </c>
      <c r="G6142" t="s">
        <v>30</v>
      </c>
      <c r="H6142" s="4">
        <v>45732.333865740737</v>
      </c>
      <c r="I6142" t="b">
        <v>0</v>
      </c>
      <c r="J6142" t="b">
        <v>1</v>
      </c>
      <c r="K6142" t="s">
        <v>24</v>
      </c>
      <c r="L6142" t="s">
        <v>22</v>
      </c>
      <c r="M6142">
        <v>110000</v>
      </c>
      <c r="O6142" t="s">
        <v>800</v>
      </c>
      <c r="P6142" t="s">
        <v>249</v>
      </c>
    </row>
    <row r="6143" spans="1:16" x14ac:dyDescent="0.55000000000000004">
      <c r="A6143" t="s">
        <v>89</v>
      </c>
      <c r="B6143" t="s">
        <v>4516</v>
      </c>
      <c r="C6143" t="s">
        <v>71</v>
      </c>
      <c r="D6143" t="s">
        <v>3973</v>
      </c>
      <c r="E6143" t="s">
        <v>20</v>
      </c>
      <c r="F6143" t="b">
        <v>0</v>
      </c>
      <c r="G6143" t="s">
        <v>27</v>
      </c>
      <c r="H6143" s="4">
        <v>45732.334814814807</v>
      </c>
      <c r="I6143" t="b">
        <v>0</v>
      </c>
      <c r="J6143" t="b">
        <v>1</v>
      </c>
      <c r="K6143" t="s">
        <v>24</v>
      </c>
      <c r="L6143" t="s">
        <v>22</v>
      </c>
      <c r="M6143">
        <v>187625</v>
      </c>
      <c r="O6143" t="s">
        <v>1101</v>
      </c>
      <c r="P6143" t="s">
        <v>4517</v>
      </c>
    </row>
    <row r="6144" spans="1:16" x14ac:dyDescent="0.55000000000000004">
      <c r="A6144" t="s">
        <v>40</v>
      </c>
      <c r="B6144" t="s">
        <v>3193</v>
      </c>
      <c r="C6144" t="s">
        <v>1471</v>
      </c>
      <c r="D6144" t="s">
        <v>4178</v>
      </c>
      <c r="E6144" t="s">
        <v>20</v>
      </c>
      <c r="F6144" t="b">
        <v>0</v>
      </c>
      <c r="G6144" t="s">
        <v>41</v>
      </c>
      <c r="H6144" s="4">
        <v>45732.335868055547</v>
      </c>
      <c r="I6144" t="b">
        <v>0</v>
      </c>
      <c r="J6144" t="b">
        <v>1</v>
      </c>
      <c r="K6144" t="s">
        <v>24</v>
      </c>
      <c r="L6144" t="s">
        <v>22</v>
      </c>
      <c r="M6144">
        <v>241000</v>
      </c>
      <c r="O6144" t="s">
        <v>59</v>
      </c>
      <c r="P6144" t="s">
        <v>137</v>
      </c>
    </row>
    <row r="6145" spans="1:16" x14ac:dyDescent="0.55000000000000004">
      <c r="A6145" t="s">
        <v>139</v>
      </c>
      <c r="B6145" t="s">
        <v>9363</v>
      </c>
      <c r="C6145" t="s">
        <v>9364</v>
      </c>
      <c r="D6145" t="s">
        <v>9365</v>
      </c>
      <c r="E6145" t="s">
        <v>631</v>
      </c>
      <c r="F6145" t="b">
        <v>0</v>
      </c>
      <c r="G6145" t="s">
        <v>820</v>
      </c>
      <c r="H6145" s="4">
        <v>45732.341273148151</v>
      </c>
      <c r="I6145" t="b">
        <v>0</v>
      </c>
      <c r="J6145" t="b">
        <v>0</v>
      </c>
      <c r="K6145" t="s">
        <v>820</v>
      </c>
      <c r="L6145" t="s">
        <v>22</v>
      </c>
      <c r="M6145">
        <v>103000</v>
      </c>
      <c r="O6145" t="s">
        <v>341</v>
      </c>
      <c r="P6145" t="s">
        <v>9366</v>
      </c>
    </row>
    <row r="6146" spans="1:16" x14ac:dyDescent="0.55000000000000004">
      <c r="A6146" t="s">
        <v>2</v>
      </c>
      <c r="B6146" t="s">
        <v>9367</v>
      </c>
      <c r="C6146" t="s">
        <v>1828</v>
      </c>
      <c r="D6146" t="s">
        <v>3828</v>
      </c>
      <c r="E6146" t="s">
        <v>20</v>
      </c>
      <c r="F6146" t="b">
        <v>0</v>
      </c>
      <c r="G6146" t="s">
        <v>41</v>
      </c>
      <c r="H6146" s="4">
        <v>45732.37667824074</v>
      </c>
      <c r="I6146" t="b">
        <v>0</v>
      </c>
      <c r="J6146" t="b">
        <v>1</v>
      </c>
      <c r="K6146" t="s">
        <v>24</v>
      </c>
      <c r="L6146" t="s">
        <v>22</v>
      </c>
      <c r="M6146">
        <v>90750</v>
      </c>
      <c r="O6146" t="s">
        <v>3185</v>
      </c>
      <c r="P6146" t="s">
        <v>9368</v>
      </c>
    </row>
    <row r="6147" spans="1:16" x14ac:dyDescent="0.55000000000000004">
      <c r="A6147" t="s">
        <v>2</v>
      </c>
      <c r="B6147" t="s">
        <v>9369</v>
      </c>
      <c r="C6147" t="s">
        <v>179</v>
      </c>
      <c r="D6147" t="s">
        <v>4178</v>
      </c>
      <c r="E6147" t="s">
        <v>20</v>
      </c>
      <c r="F6147" t="b">
        <v>0</v>
      </c>
      <c r="G6147" t="s">
        <v>27</v>
      </c>
      <c r="H6147" s="4">
        <v>45732.377337962957</v>
      </c>
      <c r="I6147" t="b">
        <v>0</v>
      </c>
      <c r="J6147" t="b">
        <v>1</v>
      </c>
      <c r="K6147" t="s">
        <v>24</v>
      </c>
      <c r="L6147" t="s">
        <v>22</v>
      </c>
      <c r="M6147">
        <v>207000</v>
      </c>
      <c r="O6147" t="s">
        <v>59</v>
      </c>
      <c r="P6147" t="s">
        <v>137</v>
      </c>
    </row>
    <row r="6148" spans="1:16" x14ac:dyDescent="0.55000000000000004">
      <c r="A6148" t="s">
        <v>2</v>
      </c>
      <c r="B6148" t="s">
        <v>4228</v>
      </c>
      <c r="C6148" t="s">
        <v>690</v>
      </c>
      <c r="D6148" t="s">
        <v>2208</v>
      </c>
      <c r="E6148" t="s">
        <v>34</v>
      </c>
      <c r="F6148" t="b">
        <v>0</v>
      </c>
      <c r="G6148" t="s">
        <v>27</v>
      </c>
      <c r="H6148" s="4">
        <v>45732.432141203702</v>
      </c>
      <c r="I6148" t="b">
        <v>0</v>
      </c>
      <c r="J6148" t="b">
        <v>1</v>
      </c>
      <c r="K6148" t="s">
        <v>24</v>
      </c>
      <c r="L6148" t="s">
        <v>22</v>
      </c>
      <c r="M6148">
        <v>175500</v>
      </c>
      <c r="O6148" t="s">
        <v>428</v>
      </c>
      <c r="P6148" t="s">
        <v>4238</v>
      </c>
    </row>
    <row r="6149" spans="1:16" x14ac:dyDescent="0.55000000000000004">
      <c r="A6149" t="s">
        <v>0</v>
      </c>
      <c r="B6149" t="s">
        <v>0</v>
      </c>
      <c r="C6149" t="s">
        <v>1978</v>
      </c>
      <c r="D6149" t="s">
        <v>7547</v>
      </c>
      <c r="E6149" t="s">
        <v>34</v>
      </c>
      <c r="F6149" t="b">
        <v>0</v>
      </c>
      <c r="G6149" t="s">
        <v>52</v>
      </c>
      <c r="H6149" s="4">
        <v>45732.459699074083</v>
      </c>
      <c r="I6149" t="b">
        <v>0</v>
      </c>
      <c r="J6149" t="b">
        <v>0</v>
      </c>
      <c r="K6149" t="s">
        <v>24</v>
      </c>
      <c r="L6149" t="s">
        <v>36</v>
      </c>
      <c r="N6149">
        <v>15</v>
      </c>
      <c r="O6149" t="s">
        <v>7548</v>
      </c>
      <c r="P6149" t="s">
        <v>61</v>
      </c>
    </row>
    <row r="6150" spans="1:16" x14ac:dyDescent="0.55000000000000004">
      <c r="A6150" t="s">
        <v>25</v>
      </c>
      <c r="B6150" t="s">
        <v>9370</v>
      </c>
      <c r="C6150" t="s">
        <v>9371</v>
      </c>
      <c r="D6150" t="s">
        <v>3350</v>
      </c>
      <c r="E6150" t="s">
        <v>20</v>
      </c>
      <c r="F6150" t="b">
        <v>0</v>
      </c>
      <c r="G6150" t="s">
        <v>314</v>
      </c>
      <c r="H6150" s="4">
        <v>45732.483020833337</v>
      </c>
      <c r="I6150" t="b">
        <v>1</v>
      </c>
      <c r="J6150" t="b">
        <v>0</v>
      </c>
      <c r="K6150" t="s">
        <v>314</v>
      </c>
      <c r="L6150" t="s">
        <v>22</v>
      </c>
      <c r="M6150">
        <v>40000</v>
      </c>
      <c r="O6150" t="s">
        <v>3350</v>
      </c>
      <c r="P6150" t="s">
        <v>1304</v>
      </c>
    </row>
    <row r="6151" spans="1:16" x14ac:dyDescent="0.55000000000000004">
      <c r="A6151" t="s">
        <v>0</v>
      </c>
      <c r="B6151" t="s">
        <v>5525</v>
      </c>
      <c r="C6151" t="s">
        <v>851</v>
      </c>
      <c r="D6151" t="s">
        <v>4328</v>
      </c>
      <c r="E6151" t="s">
        <v>20</v>
      </c>
      <c r="F6151" t="b">
        <v>0</v>
      </c>
      <c r="G6151" t="s">
        <v>27</v>
      </c>
      <c r="H6151" s="4">
        <v>45732.500081018523</v>
      </c>
      <c r="I6151" t="b">
        <v>0</v>
      </c>
      <c r="J6151" t="b">
        <v>0</v>
      </c>
      <c r="K6151" t="s">
        <v>24</v>
      </c>
      <c r="L6151" t="s">
        <v>22</v>
      </c>
      <c r="M6151">
        <v>62500</v>
      </c>
      <c r="O6151" t="s">
        <v>5526</v>
      </c>
      <c r="P6151" t="s">
        <v>5527</v>
      </c>
    </row>
    <row r="6152" spans="1:16" x14ac:dyDescent="0.55000000000000004">
      <c r="A6152" t="s">
        <v>0</v>
      </c>
      <c r="B6152" t="s">
        <v>0</v>
      </c>
      <c r="C6152" t="s">
        <v>3934</v>
      </c>
      <c r="D6152" t="s">
        <v>7547</v>
      </c>
      <c r="E6152" t="s">
        <v>34</v>
      </c>
      <c r="F6152" t="b">
        <v>0</v>
      </c>
      <c r="G6152" t="s">
        <v>35</v>
      </c>
      <c r="H6152" s="4">
        <v>45732.500648148147</v>
      </c>
      <c r="I6152" t="b">
        <v>0</v>
      </c>
      <c r="J6152" t="b">
        <v>0</v>
      </c>
      <c r="K6152" t="s">
        <v>24</v>
      </c>
      <c r="L6152" t="s">
        <v>36</v>
      </c>
      <c r="N6152">
        <v>15</v>
      </c>
      <c r="O6152" t="s">
        <v>7548</v>
      </c>
      <c r="P6152" t="s">
        <v>61</v>
      </c>
    </row>
    <row r="6153" spans="1:16" x14ac:dyDescent="0.55000000000000004">
      <c r="A6153" t="s">
        <v>1</v>
      </c>
      <c r="B6153" t="s">
        <v>2392</v>
      </c>
      <c r="C6153" t="s">
        <v>292</v>
      </c>
      <c r="D6153" t="s">
        <v>3973</v>
      </c>
      <c r="E6153" t="s">
        <v>20</v>
      </c>
      <c r="F6153" t="b">
        <v>0</v>
      </c>
      <c r="G6153" t="s">
        <v>30</v>
      </c>
      <c r="H6153" s="4">
        <v>45732.501180555562</v>
      </c>
      <c r="I6153" t="b">
        <v>0</v>
      </c>
      <c r="J6153" t="b">
        <v>1</v>
      </c>
      <c r="K6153" t="s">
        <v>24</v>
      </c>
      <c r="L6153" t="s">
        <v>22</v>
      </c>
      <c r="M6153">
        <v>193426.5</v>
      </c>
      <c r="O6153" t="s">
        <v>5482</v>
      </c>
      <c r="P6153" t="s">
        <v>1809</v>
      </c>
    </row>
    <row r="6154" spans="1:16" x14ac:dyDescent="0.55000000000000004">
      <c r="A6154" t="s">
        <v>40</v>
      </c>
      <c r="B6154" t="s">
        <v>9372</v>
      </c>
      <c r="C6154" t="s">
        <v>2031</v>
      </c>
      <c r="D6154" t="s">
        <v>3957</v>
      </c>
      <c r="E6154" t="s">
        <v>34</v>
      </c>
      <c r="F6154" t="b">
        <v>0</v>
      </c>
      <c r="G6154" t="s">
        <v>27</v>
      </c>
      <c r="H6154" s="4">
        <v>45732.501296296286</v>
      </c>
      <c r="I6154" t="b">
        <v>0</v>
      </c>
      <c r="J6154" t="b">
        <v>1</v>
      </c>
      <c r="K6154" t="s">
        <v>24</v>
      </c>
      <c r="L6154" t="s">
        <v>36</v>
      </c>
      <c r="N6154">
        <v>54.420001983642578</v>
      </c>
      <c r="O6154" t="s">
        <v>2319</v>
      </c>
      <c r="P6154" t="s">
        <v>9373</v>
      </c>
    </row>
    <row r="6155" spans="1:16" x14ac:dyDescent="0.55000000000000004">
      <c r="A6155" t="s">
        <v>2</v>
      </c>
      <c r="B6155" t="s">
        <v>7406</v>
      </c>
      <c r="C6155" t="s">
        <v>1358</v>
      </c>
      <c r="D6155" t="s">
        <v>3973</v>
      </c>
      <c r="E6155" t="s">
        <v>20</v>
      </c>
      <c r="F6155" t="b">
        <v>0</v>
      </c>
      <c r="G6155" t="s">
        <v>41</v>
      </c>
      <c r="H6155" s="4">
        <v>45732.501400462963</v>
      </c>
      <c r="I6155" t="b">
        <v>0</v>
      </c>
      <c r="J6155" t="b">
        <v>0</v>
      </c>
      <c r="K6155" t="s">
        <v>24</v>
      </c>
      <c r="L6155" t="s">
        <v>22</v>
      </c>
      <c r="M6155">
        <v>82850</v>
      </c>
      <c r="O6155" t="s">
        <v>5482</v>
      </c>
      <c r="P6155" t="s">
        <v>3772</v>
      </c>
    </row>
    <row r="6156" spans="1:16" x14ac:dyDescent="0.55000000000000004">
      <c r="A6156" t="s">
        <v>2</v>
      </c>
      <c r="B6156" t="s">
        <v>9374</v>
      </c>
      <c r="C6156" t="s">
        <v>1050</v>
      </c>
      <c r="D6156" t="s">
        <v>3973</v>
      </c>
      <c r="E6156" t="s">
        <v>20</v>
      </c>
      <c r="F6156" t="b">
        <v>0</v>
      </c>
      <c r="G6156" t="s">
        <v>41</v>
      </c>
      <c r="H6156" s="4">
        <v>45732.502187500002</v>
      </c>
      <c r="I6156" t="b">
        <v>0</v>
      </c>
      <c r="J6156" t="b">
        <v>1</v>
      </c>
      <c r="K6156" t="s">
        <v>24</v>
      </c>
      <c r="L6156" t="s">
        <v>22</v>
      </c>
      <c r="M6156">
        <v>122900</v>
      </c>
      <c r="O6156" t="s">
        <v>5482</v>
      </c>
      <c r="P6156" t="s">
        <v>9375</v>
      </c>
    </row>
    <row r="6157" spans="1:16" x14ac:dyDescent="0.55000000000000004">
      <c r="A6157" t="s">
        <v>1</v>
      </c>
      <c r="B6157" t="s">
        <v>9376</v>
      </c>
      <c r="C6157" t="s">
        <v>1050</v>
      </c>
      <c r="D6157" t="s">
        <v>3973</v>
      </c>
      <c r="E6157" t="s">
        <v>20</v>
      </c>
      <c r="F6157" t="b">
        <v>0</v>
      </c>
      <c r="G6157" t="s">
        <v>35</v>
      </c>
      <c r="H6157" s="4">
        <v>45732.502349537041</v>
      </c>
      <c r="I6157" t="b">
        <v>0</v>
      </c>
      <c r="J6157" t="b">
        <v>1</v>
      </c>
      <c r="K6157" t="s">
        <v>24</v>
      </c>
      <c r="L6157" t="s">
        <v>36</v>
      </c>
      <c r="N6157">
        <v>73</v>
      </c>
      <c r="O6157" t="s">
        <v>5482</v>
      </c>
      <c r="P6157" t="s">
        <v>354</v>
      </c>
    </row>
    <row r="6158" spans="1:16" x14ac:dyDescent="0.55000000000000004">
      <c r="A6158" t="s">
        <v>25</v>
      </c>
      <c r="B6158" t="s">
        <v>9377</v>
      </c>
      <c r="C6158" t="s">
        <v>820</v>
      </c>
      <c r="D6158" t="s">
        <v>4035</v>
      </c>
      <c r="E6158" t="s">
        <v>20</v>
      </c>
      <c r="F6158" t="b">
        <v>0</v>
      </c>
      <c r="G6158" t="s">
        <v>820</v>
      </c>
      <c r="H6158" s="4">
        <v>45732.507175925923</v>
      </c>
      <c r="I6158" t="b">
        <v>0</v>
      </c>
      <c r="J6158" t="b">
        <v>0</v>
      </c>
      <c r="K6158" t="s">
        <v>820</v>
      </c>
      <c r="L6158" t="s">
        <v>22</v>
      </c>
      <c r="M6158">
        <v>64800</v>
      </c>
      <c r="O6158" t="s">
        <v>9378</v>
      </c>
      <c r="P6158" t="s">
        <v>9379</v>
      </c>
    </row>
    <row r="6159" spans="1:16" x14ac:dyDescent="0.55000000000000004">
      <c r="A6159" t="s">
        <v>2</v>
      </c>
      <c r="B6159" t="s">
        <v>2</v>
      </c>
      <c r="C6159" t="s">
        <v>87</v>
      </c>
      <c r="D6159" t="s">
        <v>131</v>
      </c>
      <c r="E6159" t="s">
        <v>20</v>
      </c>
      <c r="F6159" t="b">
        <v>0</v>
      </c>
      <c r="G6159" t="s">
        <v>41</v>
      </c>
      <c r="H6159" s="4">
        <v>45732.554652777777</v>
      </c>
      <c r="I6159" t="b">
        <v>1</v>
      </c>
      <c r="J6159" t="b">
        <v>0</v>
      </c>
      <c r="K6159" t="s">
        <v>24</v>
      </c>
      <c r="L6159" t="s">
        <v>22</v>
      </c>
      <c r="M6159">
        <v>130000</v>
      </c>
      <c r="O6159" t="s">
        <v>131</v>
      </c>
      <c r="P6159" t="s">
        <v>9382</v>
      </c>
    </row>
    <row r="6160" spans="1:16" x14ac:dyDescent="0.55000000000000004">
      <c r="A6160" t="s">
        <v>25</v>
      </c>
      <c r="B6160" t="s">
        <v>7231</v>
      </c>
      <c r="C6160" t="s">
        <v>7232</v>
      </c>
      <c r="D6160" t="s">
        <v>3973</v>
      </c>
      <c r="E6160" t="s">
        <v>51</v>
      </c>
      <c r="F6160" t="b">
        <v>0</v>
      </c>
      <c r="G6160" t="s">
        <v>30</v>
      </c>
      <c r="H6160" s="4">
        <v>45732.58421296296</v>
      </c>
      <c r="I6160" t="b">
        <v>0</v>
      </c>
      <c r="J6160" t="b">
        <v>0</v>
      </c>
      <c r="K6160" t="s">
        <v>24</v>
      </c>
      <c r="L6160" t="s">
        <v>36</v>
      </c>
      <c r="N6160">
        <v>57</v>
      </c>
      <c r="O6160" t="s">
        <v>1002</v>
      </c>
    </row>
    <row r="6161" spans="1:16" x14ac:dyDescent="0.55000000000000004">
      <c r="A6161" t="s">
        <v>89</v>
      </c>
      <c r="B6161" t="s">
        <v>7027</v>
      </c>
      <c r="C6161" t="s">
        <v>82</v>
      </c>
      <c r="D6161" t="s">
        <v>3973</v>
      </c>
      <c r="E6161" t="s">
        <v>20</v>
      </c>
      <c r="F6161" t="b">
        <v>0</v>
      </c>
      <c r="G6161" t="s">
        <v>41</v>
      </c>
      <c r="H6161" s="4">
        <v>45732.585682870369</v>
      </c>
      <c r="I6161" t="b">
        <v>0</v>
      </c>
      <c r="J6161" t="b">
        <v>1</v>
      </c>
      <c r="K6161" t="s">
        <v>24</v>
      </c>
      <c r="L6161" t="s">
        <v>22</v>
      </c>
      <c r="M6161">
        <v>147500</v>
      </c>
      <c r="O6161" t="s">
        <v>7028</v>
      </c>
      <c r="P6161" t="s">
        <v>7029</v>
      </c>
    </row>
    <row r="6162" spans="1:16" x14ac:dyDescent="0.55000000000000004">
      <c r="A6162" t="s">
        <v>19</v>
      </c>
      <c r="B6162" t="s">
        <v>9385</v>
      </c>
      <c r="C6162" t="s">
        <v>140</v>
      </c>
      <c r="D6162" t="s">
        <v>3600</v>
      </c>
      <c r="E6162" t="s">
        <v>51</v>
      </c>
      <c r="F6162" t="b">
        <v>0</v>
      </c>
      <c r="G6162" t="s">
        <v>41</v>
      </c>
      <c r="H6162" s="4">
        <v>45732.596435185187</v>
      </c>
      <c r="I6162" t="b">
        <v>0</v>
      </c>
      <c r="J6162" t="b">
        <v>0</v>
      </c>
      <c r="K6162" t="s">
        <v>24</v>
      </c>
      <c r="L6162" t="s">
        <v>36</v>
      </c>
      <c r="N6162">
        <v>110</v>
      </c>
      <c r="O6162" t="s">
        <v>2569</v>
      </c>
      <c r="P6162" t="s">
        <v>2188</v>
      </c>
    </row>
    <row r="6163" spans="1:16" x14ac:dyDescent="0.55000000000000004">
      <c r="A6163" t="s">
        <v>139</v>
      </c>
      <c r="B6163" t="s">
        <v>1697</v>
      </c>
      <c r="C6163" t="s">
        <v>39</v>
      </c>
      <c r="D6163" t="s">
        <v>7658</v>
      </c>
      <c r="E6163" t="s">
        <v>20</v>
      </c>
      <c r="F6163" t="b">
        <v>1</v>
      </c>
      <c r="G6163" t="s">
        <v>625</v>
      </c>
      <c r="H6163" s="4">
        <v>45732.624872685177</v>
      </c>
      <c r="I6163" t="b">
        <v>1</v>
      </c>
      <c r="J6163" t="b">
        <v>0</v>
      </c>
      <c r="K6163" t="s">
        <v>625</v>
      </c>
      <c r="L6163" t="s">
        <v>22</v>
      </c>
      <c r="M6163">
        <v>70000</v>
      </c>
      <c r="O6163" t="s">
        <v>9386</v>
      </c>
      <c r="P6163" t="s">
        <v>9387</v>
      </c>
    </row>
    <row r="6164" spans="1:16" x14ac:dyDescent="0.55000000000000004">
      <c r="A6164" t="s">
        <v>0</v>
      </c>
      <c r="B6164" t="s">
        <v>1632</v>
      </c>
      <c r="C6164" t="s">
        <v>118</v>
      </c>
      <c r="D6164" t="s">
        <v>131</v>
      </c>
      <c r="F6164" t="b">
        <v>0</v>
      </c>
      <c r="G6164" t="s">
        <v>27</v>
      </c>
      <c r="H6164" s="4">
        <v>45732.625127314823</v>
      </c>
      <c r="I6164" t="b">
        <v>1</v>
      </c>
      <c r="J6164" t="b">
        <v>0</v>
      </c>
      <c r="K6164" t="s">
        <v>24</v>
      </c>
      <c r="L6164" t="s">
        <v>36</v>
      </c>
      <c r="N6164">
        <v>41</v>
      </c>
      <c r="O6164" t="s">
        <v>131</v>
      </c>
      <c r="P6164" t="s">
        <v>9388</v>
      </c>
    </row>
    <row r="6165" spans="1:16" x14ac:dyDescent="0.55000000000000004">
      <c r="A6165" t="s">
        <v>19</v>
      </c>
      <c r="B6165" t="s">
        <v>9389</v>
      </c>
      <c r="C6165" t="s">
        <v>3887</v>
      </c>
      <c r="D6165" t="s">
        <v>3973</v>
      </c>
      <c r="E6165" t="s">
        <v>20</v>
      </c>
      <c r="F6165" t="b">
        <v>0</v>
      </c>
      <c r="G6165" t="s">
        <v>27</v>
      </c>
      <c r="H6165" s="4">
        <v>45732.625775462962</v>
      </c>
      <c r="I6165" t="b">
        <v>0</v>
      </c>
      <c r="J6165" t="b">
        <v>1</v>
      </c>
      <c r="K6165" t="s">
        <v>24</v>
      </c>
      <c r="L6165" t="s">
        <v>22</v>
      </c>
      <c r="M6165">
        <v>152500</v>
      </c>
      <c r="O6165" t="s">
        <v>9390</v>
      </c>
      <c r="P6165" t="s">
        <v>9391</v>
      </c>
    </row>
    <row r="6166" spans="1:16" x14ac:dyDescent="0.55000000000000004">
      <c r="A6166" t="s">
        <v>40</v>
      </c>
      <c r="B6166" t="s">
        <v>9392</v>
      </c>
      <c r="C6166" t="s">
        <v>1118</v>
      </c>
      <c r="D6166" t="s">
        <v>3973</v>
      </c>
      <c r="E6166" t="s">
        <v>20</v>
      </c>
      <c r="F6166" t="b">
        <v>0</v>
      </c>
      <c r="G6166" t="s">
        <v>27</v>
      </c>
      <c r="H6166" s="4">
        <v>45732.627222222232</v>
      </c>
      <c r="I6166" t="b">
        <v>0</v>
      </c>
      <c r="J6166" t="b">
        <v>1</v>
      </c>
      <c r="K6166" t="s">
        <v>24</v>
      </c>
      <c r="L6166" t="s">
        <v>22</v>
      </c>
      <c r="M6166">
        <v>135000</v>
      </c>
      <c r="O6166" t="s">
        <v>1784</v>
      </c>
      <c r="P6166" t="s">
        <v>2489</v>
      </c>
    </row>
    <row r="6167" spans="1:16" x14ac:dyDescent="0.55000000000000004">
      <c r="A6167" t="s">
        <v>2</v>
      </c>
      <c r="B6167" t="s">
        <v>2</v>
      </c>
      <c r="C6167" t="s">
        <v>9393</v>
      </c>
      <c r="D6167" t="s">
        <v>3973</v>
      </c>
      <c r="E6167" t="s">
        <v>20</v>
      </c>
      <c r="F6167" t="b">
        <v>0</v>
      </c>
      <c r="G6167" t="s">
        <v>52</v>
      </c>
      <c r="H6167" s="4">
        <v>45732.629131944443</v>
      </c>
      <c r="I6167" t="b">
        <v>0</v>
      </c>
      <c r="J6167" t="b">
        <v>1</v>
      </c>
      <c r="K6167" t="s">
        <v>24</v>
      </c>
      <c r="L6167" t="s">
        <v>22</v>
      </c>
      <c r="M6167">
        <v>187153</v>
      </c>
      <c r="O6167" t="s">
        <v>5482</v>
      </c>
      <c r="P6167" t="s">
        <v>3226</v>
      </c>
    </row>
    <row r="6168" spans="1:16" x14ac:dyDescent="0.55000000000000004">
      <c r="A6168" t="s">
        <v>2</v>
      </c>
      <c r="B6168" t="s">
        <v>4908</v>
      </c>
      <c r="C6168" t="s">
        <v>475</v>
      </c>
      <c r="D6168" t="s">
        <v>3973</v>
      </c>
      <c r="E6168" t="s">
        <v>20</v>
      </c>
      <c r="F6168" t="b">
        <v>0</v>
      </c>
      <c r="G6168" t="s">
        <v>27</v>
      </c>
      <c r="H6168" s="4">
        <v>45732.641516203701</v>
      </c>
      <c r="I6168" t="b">
        <v>0</v>
      </c>
      <c r="J6168" t="b">
        <v>0</v>
      </c>
      <c r="K6168" t="s">
        <v>24</v>
      </c>
      <c r="L6168" t="s">
        <v>22</v>
      </c>
      <c r="M6168">
        <v>130000</v>
      </c>
      <c r="O6168" t="s">
        <v>2925</v>
      </c>
    </row>
    <row r="6169" spans="1:16" x14ac:dyDescent="0.55000000000000004">
      <c r="A6169" t="s">
        <v>1</v>
      </c>
      <c r="B6169" t="s">
        <v>9394</v>
      </c>
      <c r="C6169" t="s">
        <v>371</v>
      </c>
      <c r="D6169" t="s">
        <v>2208</v>
      </c>
      <c r="E6169" t="s">
        <v>20</v>
      </c>
      <c r="F6169" t="b">
        <v>0</v>
      </c>
      <c r="G6169" t="s">
        <v>27</v>
      </c>
      <c r="H6169" s="4">
        <v>45732.643113425933</v>
      </c>
      <c r="I6169" t="b">
        <v>0</v>
      </c>
      <c r="J6169" t="b">
        <v>0</v>
      </c>
      <c r="K6169" t="s">
        <v>24</v>
      </c>
      <c r="L6169" t="s">
        <v>22</v>
      </c>
      <c r="M6169">
        <v>95000</v>
      </c>
      <c r="O6169" t="s">
        <v>5491</v>
      </c>
      <c r="P6169" t="s">
        <v>9395</v>
      </c>
    </row>
    <row r="6170" spans="1:16" x14ac:dyDescent="0.55000000000000004">
      <c r="A6170" t="s">
        <v>0</v>
      </c>
      <c r="B6170" t="s">
        <v>8786</v>
      </c>
      <c r="C6170" t="s">
        <v>1099</v>
      </c>
      <c r="D6170" t="s">
        <v>3600</v>
      </c>
      <c r="E6170" t="s">
        <v>51</v>
      </c>
      <c r="F6170" t="b">
        <v>0</v>
      </c>
      <c r="G6170" t="s">
        <v>27</v>
      </c>
      <c r="H6170" s="4">
        <v>45732.666724537034</v>
      </c>
      <c r="I6170" t="b">
        <v>1</v>
      </c>
      <c r="J6170" t="b">
        <v>0</v>
      </c>
      <c r="K6170" t="s">
        <v>24</v>
      </c>
      <c r="L6170" t="s">
        <v>36</v>
      </c>
      <c r="N6170">
        <v>60</v>
      </c>
      <c r="O6170" t="s">
        <v>8787</v>
      </c>
      <c r="P6170" t="s">
        <v>119</v>
      </c>
    </row>
    <row r="6171" spans="1:16" x14ac:dyDescent="0.55000000000000004">
      <c r="A6171" t="s">
        <v>1</v>
      </c>
      <c r="B6171" t="s">
        <v>9017</v>
      </c>
      <c r="C6171" t="s">
        <v>160</v>
      </c>
      <c r="D6171" t="s">
        <v>3828</v>
      </c>
      <c r="E6171" t="s">
        <v>20</v>
      </c>
      <c r="F6171" t="b">
        <v>0</v>
      </c>
      <c r="G6171" t="s">
        <v>52</v>
      </c>
      <c r="H6171" s="4">
        <v>45732.668865740743</v>
      </c>
      <c r="I6171" t="b">
        <v>0</v>
      </c>
      <c r="J6171" t="b">
        <v>1</v>
      </c>
      <c r="K6171" t="s">
        <v>24</v>
      </c>
      <c r="L6171" t="s">
        <v>22</v>
      </c>
      <c r="M6171">
        <v>220500</v>
      </c>
      <c r="O6171" t="s">
        <v>3939</v>
      </c>
    </row>
    <row r="6172" spans="1:16" x14ac:dyDescent="0.55000000000000004">
      <c r="A6172" t="s">
        <v>2</v>
      </c>
      <c r="B6172" t="s">
        <v>7237</v>
      </c>
      <c r="C6172" t="s">
        <v>2360</v>
      </c>
      <c r="D6172" t="s">
        <v>7238</v>
      </c>
      <c r="E6172" t="s">
        <v>20</v>
      </c>
      <c r="F6172" t="b">
        <v>0</v>
      </c>
      <c r="G6172" t="s">
        <v>1740</v>
      </c>
      <c r="H6172" s="4">
        <v>45732.685069444437</v>
      </c>
      <c r="I6172" t="b">
        <v>0</v>
      </c>
      <c r="J6172" t="b">
        <v>0</v>
      </c>
      <c r="K6172" t="s">
        <v>1740</v>
      </c>
      <c r="L6172" t="s">
        <v>22</v>
      </c>
      <c r="M6172">
        <v>28000</v>
      </c>
      <c r="O6172" t="s">
        <v>7239</v>
      </c>
    </row>
    <row r="6173" spans="1:16" x14ac:dyDescent="0.55000000000000004">
      <c r="A6173" t="s">
        <v>0</v>
      </c>
      <c r="B6173" t="s">
        <v>9396</v>
      </c>
      <c r="C6173" t="s">
        <v>443</v>
      </c>
      <c r="D6173" t="s">
        <v>3600</v>
      </c>
      <c r="E6173" t="s">
        <v>20</v>
      </c>
      <c r="F6173" t="b">
        <v>0</v>
      </c>
      <c r="G6173" t="s">
        <v>27</v>
      </c>
      <c r="H6173" s="4">
        <v>45732.708368055559</v>
      </c>
      <c r="I6173" t="b">
        <v>0</v>
      </c>
      <c r="J6173" t="b">
        <v>0</v>
      </c>
      <c r="K6173" t="s">
        <v>24</v>
      </c>
      <c r="L6173" t="s">
        <v>22</v>
      </c>
      <c r="M6173">
        <v>107500</v>
      </c>
      <c r="O6173" t="s">
        <v>9397</v>
      </c>
      <c r="P6173" t="s">
        <v>9398</v>
      </c>
    </row>
    <row r="6174" spans="1:16" x14ac:dyDescent="0.55000000000000004">
      <c r="A6174" t="s">
        <v>0</v>
      </c>
      <c r="B6174" t="s">
        <v>0</v>
      </c>
      <c r="C6174" t="s">
        <v>621</v>
      </c>
      <c r="D6174" t="s">
        <v>3973</v>
      </c>
      <c r="E6174" t="s">
        <v>51</v>
      </c>
      <c r="F6174" t="b">
        <v>0</v>
      </c>
      <c r="G6174" t="s">
        <v>52</v>
      </c>
      <c r="H6174" s="4">
        <v>45732.709050925929</v>
      </c>
      <c r="I6174" t="b">
        <v>1</v>
      </c>
      <c r="J6174" t="b">
        <v>0</v>
      </c>
      <c r="K6174" t="s">
        <v>24</v>
      </c>
      <c r="L6174" t="s">
        <v>36</v>
      </c>
      <c r="N6174">
        <v>22.5</v>
      </c>
      <c r="O6174" t="s">
        <v>1783</v>
      </c>
    </row>
    <row r="6175" spans="1:16" x14ac:dyDescent="0.55000000000000004">
      <c r="A6175" t="s">
        <v>1</v>
      </c>
      <c r="B6175" t="s">
        <v>779</v>
      </c>
      <c r="C6175" t="s">
        <v>64</v>
      </c>
      <c r="D6175" t="s">
        <v>3973</v>
      </c>
      <c r="E6175" t="s">
        <v>631</v>
      </c>
      <c r="F6175" t="b">
        <v>0</v>
      </c>
      <c r="G6175" t="s">
        <v>52</v>
      </c>
      <c r="H6175" s="4">
        <v>45732.710057870368</v>
      </c>
      <c r="I6175" t="b">
        <v>0</v>
      </c>
      <c r="J6175" t="b">
        <v>0</v>
      </c>
      <c r="K6175" t="s">
        <v>24</v>
      </c>
      <c r="L6175" t="s">
        <v>36</v>
      </c>
      <c r="N6175">
        <v>20</v>
      </c>
      <c r="O6175" t="s">
        <v>3888</v>
      </c>
      <c r="P6175" t="s">
        <v>149</v>
      </c>
    </row>
    <row r="6176" spans="1:16" x14ac:dyDescent="0.55000000000000004">
      <c r="A6176" t="s">
        <v>2</v>
      </c>
      <c r="B6176" t="s">
        <v>9399</v>
      </c>
      <c r="C6176" t="s">
        <v>172</v>
      </c>
      <c r="D6176" t="s">
        <v>3973</v>
      </c>
      <c r="E6176" t="s">
        <v>20</v>
      </c>
      <c r="F6176" t="b">
        <v>0</v>
      </c>
      <c r="G6176" t="s">
        <v>27</v>
      </c>
      <c r="H6176" s="4">
        <v>45732.710231481477</v>
      </c>
      <c r="I6176" t="b">
        <v>0</v>
      </c>
      <c r="J6176" t="b">
        <v>1</v>
      </c>
      <c r="K6176" t="s">
        <v>24</v>
      </c>
      <c r="L6176" t="s">
        <v>22</v>
      </c>
      <c r="M6176">
        <v>162500</v>
      </c>
      <c r="O6176" t="s">
        <v>1172</v>
      </c>
      <c r="P6176" t="s">
        <v>9400</v>
      </c>
    </row>
    <row r="6177" spans="1:16" x14ac:dyDescent="0.55000000000000004">
      <c r="A6177" t="s">
        <v>2</v>
      </c>
      <c r="B6177" t="s">
        <v>9401</v>
      </c>
      <c r="C6177" t="s">
        <v>633</v>
      </c>
      <c r="D6177" t="s">
        <v>2208</v>
      </c>
      <c r="E6177" t="s">
        <v>20</v>
      </c>
      <c r="F6177" t="b">
        <v>0</v>
      </c>
      <c r="G6177" t="s">
        <v>27</v>
      </c>
      <c r="H6177" s="4">
        <v>45732.710277777784</v>
      </c>
      <c r="I6177" t="b">
        <v>0</v>
      </c>
      <c r="J6177" t="b">
        <v>1</v>
      </c>
      <c r="K6177" t="s">
        <v>24</v>
      </c>
      <c r="L6177" t="s">
        <v>22</v>
      </c>
      <c r="M6177">
        <v>135000</v>
      </c>
      <c r="O6177" t="s">
        <v>3506</v>
      </c>
      <c r="P6177" t="s">
        <v>9402</v>
      </c>
    </row>
    <row r="6178" spans="1:16" x14ac:dyDescent="0.55000000000000004">
      <c r="A6178" t="s">
        <v>2</v>
      </c>
      <c r="B6178" t="s">
        <v>2</v>
      </c>
      <c r="C6178" t="s">
        <v>39</v>
      </c>
      <c r="D6178" t="s">
        <v>3985</v>
      </c>
      <c r="E6178" t="s">
        <v>20</v>
      </c>
      <c r="F6178" t="b">
        <v>1</v>
      </c>
      <c r="G6178" t="s">
        <v>3446</v>
      </c>
      <c r="H6178" s="4">
        <v>45732.710682870369</v>
      </c>
      <c r="I6178" t="b">
        <v>0</v>
      </c>
      <c r="J6178" t="b">
        <v>0</v>
      </c>
      <c r="K6178" t="s">
        <v>3446</v>
      </c>
      <c r="L6178" t="s">
        <v>22</v>
      </c>
      <c r="M6178">
        <v>37500</v>
      </c>
      <c r="O6178" t="s">
        <v>7650</v>
      </c>
      <c r="P6178" t="s">
        <v>7651</v>
      </c>
    </row>
    <row r="6179" spans="1:16" x14ac:dyDescent="0.55000000000000004">
      <c r="A6179" t="s">
        <v>2</v>
      </c>
      <c r="B6179" t="s">
        <v>9403</v>
      </c>
      <c r="C6179" t="s">
        <v>9404</v>
      </c>
      <c r="D6179" t="s">
        <v>4084</v>
      </c>
      <c r="E6179" t="s">
        <v>20</v>
      </c>
      <c r="F6179" t="b">
        <v>0</v>
      </c>
      <c r="G6179" t="s">
        <v>158</v>
      </c>
      <c r="H6179" s="4">
        <v>45732.712916666656</v>
      </c>
      <c r="I6179" t="b">
        <v>0</v>
      </c>
      <c r="J6179" t="b">
        <v>0</v>
      </c>
      <c r="K6179" t="s">
        <v>158</v>
      </c>
      <c r="L6179" t="s">
        <v>22</v>
      </c>
      <c r="M6179">
        <v>110000</v>
      </c>
      <c r="O6179" t="s">
        <v>9405</v>
      </c>
      <c r="P6179" t="s">
        <v>1244</v>
      </c>
    </row>
    <row r="6180" spans="1:16" x14ac:dyDescent="0.55000000000000004">
      <c r="A6180" t="s">
        <v>2</v>
      </c>
      <c r="B6180" t="s">
        <v>9406</v>
      </c>
      <c r="C6180" t="s">
        <v>4208</v>
      </c>
      <c r="D6180" t="s">
        <v>3828</v>
      </c>
      <c r="E6180" t="s">
        <v>219</v>
      </c>
      <c r="F6180" t="b">
        <v>0</v>
      </c>
      <c r="G6180" t="s">
        <v>1247</v>
      </c>
      <c r="H6180" s="4">
        <v>45732.738020833327</v>
      </c>
      <c r="I6180" t="b">
        <v>0</v>
      </c>
      <c r="J6180" t="b">
        <v>0</v>
      </c>
      <c r="K6180" t="s">
        <v>1247</v>
      </c>
      <c r="L6180" t="s">
        <v>36</v>
      </c>
      <c r="N6180">
        <v>32.5</v>
      </c>
      <c r="O6180" t="s">
        <v>9407</v>
      </c>
    </row>
    <row r="6181" spans="1:16" x14ac:dyDescent="0.55000000000000004">
      <c r="A6181" t="s">
        <v>2</v>
      </c>
      <c r="B6181" t="s">
        <v>9408</v>
      </c>
      <c r="C6181" t="s">
        <v>122</v>
      </c>
      <c r="D6181" t="s">
        <v>3600</v>
      </c>
      <c r="E6181" t="s">
        <v>20</v>
      </c>
      <c r="F6181" t="b">
        <v>0</v>
      </c>
      <c r="G6181" t="s">
        <v>27</v>
      </c>
      <c r="H6181" s="4">
        <v>45732.752106481479</v>
      </c>
      <c r="I6181" t="b">
        <v>1</v>
      </c>
      <c r="J6181" t="b">
        <v>0</v>
      </c>
      <c r="K6181" t="s">
        <v>24</v>
      </c>
      <c r="L6181" t="s">
        <v>22</v>
      </c>
      <c r="M6181">
        <v>95000</v>
      </c>
      <c r="O6181" t="s">
        <v>9409</v>
      </c>
      <c r="P6181" t="s">
        <v>48</v>
      </c>
    </row>
    <row r="6182" spans="1:16" x14ac:dyDescent="0.55000000000000004">
      <c r="A6182" t="s">
        <v>2</v>
      </c>
      <c r="B6182" t="s">
        <v>8530</v>
      </c>
      <c r="C6182" t="s">
        <v>26</v>
      </c>
      <c r="D6182" t="s">
        <v>3957</v>
      </c>
      <c r="E6182" t="s">
        <v>20</v>
      </c>
      <c r="F6182" t="b">
        <v>0</v>
      </c>
      <c r="G6182" t="s">
        <v>23</v>
      </c>
      <c r="H6182" s="4">
        <v>45732.768310185187</v>
      </c>
      <c r="I6182" t="b">
        <v>0</v>
      </c>
      <c r="J6182" t="b">
        <v>1</v>
      </c>
      <c r="K6182" t="s">
        <v>24</v>
      </c>
      <c r="L6182" t="s">
        <v>36</v>
      </c>
      <c r="N6182">
        <v>61.159996032714837</v>
      </c>
      <c r="O6182" t="s">
        <v>8531</v>
      </c>
      <c r="P6182" t="s">
        <v>8532</v>
      </c>
    </row>
    <row r="6183" spans="1:16" x14ac:dyDescent="0.55000000000000004">
      <c r="A6183" t="s">
        <v>0</v>
      </c>
      <c r="B6183" t="s">
        <v>9410</v>
      </c>
      <c r="C6183" t="s">
        <v>329</v>
      </c>
      <c r="D6183" t="s">
        <v>3973</v>
      </c>
      <c r="E6183" t="s">
        <v>51</v>
      </c>
      <c r="F6183" t="b">
        <v>0</v>
      </c>
      <c r="G6183" t="s">
        <v>27</v>
      </c>
      <c r="H6183" s="4">
        <v>45732.791932870372</v>
      </c>
      <c r="I6183" t="b">
        <v>0</v>
      </c>
      <c r="J6183" t="b">
        <v>0</v>
      </c>
      <c r="K6183" t="s">
        <v>24</v>
      </c>
      <c r="L6183" t="s">
        <v>36</v>
      </c>
      <c r="N6183">
        <v>80</v>
      </c>
      <c r="O6183" t="s">
        <v>9411</v>
      </c>
    </row>
    <row r="6184" spans="1:16" x14ac:dyDescent="0.55000000000000004">
      <c r="A6184" t="s">
        <v>2</v>
      </c>
      <c r="B6184" t="s">
        <v>9413</v>
      </c>
      <c r="C6184" t="s">
        <v>1025</v>
      </c>
      <c r="D6184" t="s">
        <v>3600</v>
      </c>
      <c r="E6184" t="s">
        <v>51</v>
      </c>
      <c r="F6184" t="b">
        <v>0</v>
      </c>
      <c r="G6184" t="s">
        <v>35</v>
      </c>
      <c r="H6184" s="4">
        <v>45732.793356481481</v>
      </c>
      <c r="I6184" t="b">
        <v>1</v>
      </c>
      <c r="J6184" t="b">
        <v>0</v>
      </c>
      <c r="K6184" t="s">
        <v>24</v>
      </c>
      <c r="L6184" t="s">
        <v>36</v>
      </c>
      <c r="N6184">
        <v>65</v>
      </c>
      <c r="O6184" t="s">
        <v>9414</v>
      </c>
      <c r="P6184" t="s">
        <v>2177</v>
      </c>
    </row>
    <row r="6185" spans="1:16" x14ac:dyDescent="0.55000000000000004">
      <c r="A6185" t="s">
        <v>0</v>
      </c>
      <c r="B6185" t="s">
        <v>8056</v>
      </c>
      <c r="C6185" t="s">
        <v>696</v>
      </c>
      <c r="D6185" t="s">
        <v>3973</v>
      </c>
      <c r="E6185" t="s">
        <v>51</v>
      </c>
      <c r="F6185" t="b">
        <v>0</v>
      </c>
      <c r="G6185" t="s">
        <v>30</v>
      </c>
      <c r="H6185" s="4">
        <v>45732.793506944443</v>
      </c>
      <c r="I6185" t="b">
        <v>0</v>
      </c>
      <c r="J6185" t="b">
        <v>0</v>
      </c>
      <c r="K6185" t="s">
        <v>24</v>
      </c>
      <c r="L6185" t="s">
        <v>36</v>
      </c>
      <c r="N6185">
        <v>47.5</v>
      </c>
      <c r="O6185" t="s">
        <v>1137</v>
      </c>
      <c r="P6185" t="s">
        <v>709</v>
      </c>
    </row>
    <row r="6186" spans="1:16" x14ac:dyDescent="0.55000000000000004">
      <c r="A6186" t="s">
        <v>2</v>
      </c>
      <c r="B6186" t="s">
        <v>9415</v>
      </c>
      <c r="C6186" t="s">
        <v>9416</v>
      </c>
      <c r="D6186" t="s">
        <v>3973</v>
      </c>
      <c r="E6186" t="s">
        <v>20</v>
      </c>
      <c r="F6186" t="b">
        <v>0</v>
      </c>
      <c r="G6186" t="s">
        <v>27</v>
      </c>
      <c r="H6186" s="4">
        <v>45732.793703703697</v>
      </c>
      <c r="I6186" t="b">
        <v>0</v>
      </c>
      <c r="J6186" t="b">
        <v>1</v>
      </c>
      <c r="K6186" t="s">
        <v>24</v>
      </c>
      <c r="L6186" t="s">
        <v>22</v>
      </c>
      <c r="M6186">
        <v>119000</v>
      </c>
      <c r="O6186" t="s">
        <v>734</v>
      </c>
      <c r="P6186" t="s">
        <v>9417</v>
      </c>
    </row>
    <row r="6187" spans="1:16" x14ac:dyDescent="0.55000000000000004">
      <c r="A6187" t="s">
        <v>89</v>
      </c>
      <c r="B6187" t="s">
        <v>6660</v>
      </c>
      <c r="C6187" t="s">
        <v>44</v>
      </c>
      <c r="D6187" t="s">
        <v>3973</v>
      </c>
      <c r="E6187" t="s">
        <v>20</v>
      </c>
      <c r="F6187" t="b">
        <v>0</v>
      </c>
      <c r="G6187" t="s">
        <v>27</v>
      </c>
      <c r="H6187" s="4">
        <v>45732.795057870368</v>
      </c>
      <c r="I6187" t="b">
        <v>1</v>
      </c>
      <c r="J6187" t="b">
        <v>1</v>
      </c>
      <c r="K6187" t="s">
        <v>24</v>
      </c>
      <c r="L6187" t="s">
        <v>22</v>
      </c>
      <c r="M6187">
        <v>185000</v>
      </c>
      <c r="O6187" t="s">
        <v>2815</v>
      </c>
      <c r="P6187" t="s">
        <v>6661</v>
      </c>
    </row>
    <row r="6188" spans="1:16" x14ac:dyDescent="0.55000000000000004">
      <c r="A6188" t="s">
        <v>0</v>
      </c>
      <c r="B6188" t="s">
        <v>9418</v>
      </c>
      <c r="C6188" t="s">
        <v>316</v>
      </c>
      <c r="D6188" t="s">
        <v>3957</v>
      </c>
      <c r="E6188" t="s">
        <v>20</v>
      </c>
      <c r="F6188" t="b">
        <v>0</v>
      </c>
      <c r="G6188" t="s">
        <v>35</v>
      </c>
      <c r="H6188" s="4">
        <v>45732.833819444437</v>
      </c>
      <c r="I6188" t="b">
        <v>0</v>
      </c>
      <c r="J6188" t="b">
        <v>1</v>
      </c>
      <c r="K6188" t="s">
        <v>24</v>
      </c>
      <c r="L6188" t="s">
        <v>36</v>
      </c>
      <c r="N6188">
        <v>16.510000228881839</v>
      </c>
      <c r="O6188" t="s">
        <v>759</v>
      </c>
      <c r="P6188" t="s">
        <v>9419</v>
      </c>
    </row>
    <row r="6189" spans="1:16" x14ac:dyDescent="0.55000000000000004">
      <c r="A6189" t="s">
        <v>0</v>
      </c>
      <c r="B6189" t="s">
        <v>9175</v>
      </c>
      <c r="C6189" t="s">
        <v>292</v>
      </c>
      <c r="D6189" t="s">
        <v>3957</v>
      </c>
      <c r="E6189" t="s">
        <v>20</v>
      </c>
      <c r="F6189" t="b">
        <v>0</v>
      </c>
      <c r="G6189" t="s">
        <v>30</v>
      </c>
      <c r="H6189" s="4">
        <v>45732.834236111114</v>
      </c>
      <c r="I6189" t="b">
        <v>0</v>
      </c>
      <c r="J6189" t="b">
        <v>1</v>
      </c>
      <c r="K6189" t="s">
        <v>24</v>
      </c>
      <c r="L6189" t="s">
        <v>36</v>
      </c>
      <c r="N6189">
        <v>22.694999694824219</v>
      </c>
      <c r="O6189" t="s">
        <v>9176</v>
      </c>
      <c r="P6189" t="s">
        <v>1303</v>
      </c>
    </row>
    <row r="6190" spans="1:16" x14ac:dyDescent="0.55000000000000004">
      <c r="A6190" t="s">
        <v>139</v>
      </c>
      <c r="B6190" t="s">
        <v>1634</v>
      </c>
      <c r="C6190" t="s">
        <v>945</v>
      </c>
      <c r="D6190" t="s">
        <v>3973</v>
      </c>
      <c r="E6190" t="s">
        <v>20</v>
      </c>
      <c r="F6190" t="b">
        <v>0</v>
      </c>
      <c r="G6190" t="s">
        <v>30</v>
      </c>
      <c r="H6190" s="4">
        <v>45732.83425925926</v>
      </c>
      <c r="I6190" t="b">
        <v>0</v>
      </c>
      <c r="J6190" t="b">
        <v>0</v>
      </c>
      <c r="K6190" t="s">
        <v>24</v>
      </c>
      <c r="L6190" t="s">
        <v>22</v>
      </c>
      <c r="M6190">
        <v>67884</v>
      </c>
      <c r="O6190" t="s">
        <v>3090</v>
      </c>
    </row>
    <row r="6191" spans="1:16" x14ac:dyDescent="0.55000000000000004">
      <c r="A6191" t="s">
        <v>2</v>
      </c>
      <c r="B6191" t="s">
        <v>2617</v>
      </c>
      <c r="C6191" t="s">
        <v>151</v>
      </c>
      <c r="D6191" t="s">
        <v>3973</v>
      </c>
      <c r="E6191" t="s">
        <v>20</v>
      </c>
      <c r="F6191" t="b">
        <v>0</v>
      </c>
      <c r="G6191" t="s">
        <v>30</v>
      </c>
      <c r="H6191" s="4">
        <v>45732.835636574076</v>
      </c>
      <c r="I6191" t="b">
        <v>0</v>
      </c>
      <c r="J6191" t="b">
        <v>1</v>
      </c>
      <c r="K6191" t="s">
        <v>24</v>
      </c>
      <c r="L6191" t="s">
        <v>22</v>
      </c>
      <c r="M6191">
        <v>130500</v>
      </c>
      <c r="O6191" t="s">
        <v>9420</v>
      </c>
      <c r="P6191" t="s">
        <v>9421</v>
      </c>
    </row>
    <row r="6192" spans="1:16" x14ac:dyDescent="0.55000000000000004">
      <c r="A6192" t="s">
        <v>2</v>
      </c>
      <c r="B6192" t="s">
        <v>2076</v>
      </c>
      <c r="C6192" t="s">
        <v>236</v>
      </c>
      <c r="D6192" t="s">
        <v>3957</v>
      </c>
      <c r="E6192" t="s">
        <v>34</v>
      </c>
      <c r="F6192" t="b">
        <v>0</v>
      </c>
      <c r="G6192" t="s">
        <v>41</v>
      </c>
      <c r="H6192" s="4">
        <v>45732.835763888892</v>
      </c>
      <c r="I6192" t="b">
        <v>1</v>
      </c>
      <c r="J6192" t="b">
        <v>1</v>
      </c>
      <c r="K6192" t="s">
        <v>24</v>
      </c>
      <c r="L6192" t="s">
        <v>36</v>
      </c>
      <c r="N6192">
        <v>56.475002288818359</v>
      </c>
      <c r="O6192" t="s">
        <v>186</v>
      </c>
      <c r="P6192" t="s">
        <v>4098</v>
      </c>
    </row>
    <row r="6193" spans="1:16" x14ac:dyDescent="0.55000000000000004">
      <c r="A6193" t="s">
        <v>2</v>
      </c>
      <c r="B6193" t="s">
        <v>9422</v>
      </c>
      <c r="C6193" t="s">
        <v>823</v>
      </c>
      <c r="D6193" t="s">
        <v>3828</v>
      </c>
      <c r="E6193" t="s">
        <v>20</v>
      </c>
      <c r="F6193" t="b">
        <v>0</v>
      </c>
      <c r="G6193" t="s">
        <v>52</v>
      </c>
      <c r="H6193" s="4">
        <v>45732.838194444441</v>
      </c>
      <c r="I6193" t="b">
        <v>0</v>
      </c>
      <c r="J6193" t="b">
        <v>1</v>
      </c>
      <c r="K6193" t="s">
        <v>24</v>
      </c>
      <c r="L6193" t="s">
        <v>22</v>
      </c>
      <c r="M6193">
        <v>98883</v>
      </c>
      <c r="O6193" t="s">
        <v>9423</v>
      </c>
      <c r="P6193" t="s">
        <v>9424</v>
      </c>
    </row>
    <row r="6194" spans="1:16" x14ac:dyDescent="0.55000000000000004">
      <c r="A6194" t="s">
        <v>25</v>
      </c>
      <c r="B6194" t="s">
        <v>9425</v>
      </c>
      <c r="C6194" t="s">
        <v>203</v>
      </c>
      <c r="D6194" t="s">
        <v>3828</v>
      </c>
      <c r="E6194" t="s">
        <v>20</v>
      </c>
      <c r="F6194" t="b">
        <v>0</v>
      </c>
      <c r="G6194" t="s">
        <v>23</v>
      </c>
      <c r="H6194" s="4">
        <v>45732.863483796304</v>
      </c>
      <c r="I6194" t="b">
        <v>1</v>
      </c>
      <c r="J6194" t="b">
        <v>1</v>
      </c>
      <c r="K6194" t="s">
        <v>24</v>
      </c>
      <c r="L6194" t="s">
        <v>22</v>
      </c>
      <c r="M6194">
        <v>108750</v>
      </c>
      <c r="O6194" t="s">
        <v>935</v>
      </c>
      <c r="P6194" t="s">
        <v>1813</v>
      </c>
    </row>
    <row r="6195" spans="1:16" x14ac:dyDescent="0.55000000000000004">
      <c r="A6195" t="s">
        <v>0</v>
      </c>
      <c r="B6195" t="s">
        <v>0</v>
      </c>
      <c r="C6195" t="s">
        <v>916</v>
      </c>
      <c r="D6195" t="s">
        <v>3973</v>
      </c>
      <c r="E6195" t="s">
        <v>20</v>
      </c>
      <c r="F6195" t="b">
        <v>0</v>
      </c>
      <c r="G6195" t="s">
        <v>27</v>
      </c>
      <c r="H6195" s="4">
        <v>45732.876296296286</v>
      </c>
      <c r="I6195" t="b">
        <v>1</v>
      </c>
      <c r="J6195" t="b">
        <v>0</v>
      </c>
      <c r="K6195" t="s">
        <v>24</v>
      </c>
      <c r="L6195" t="s">
        <v>22</v>
      </c>
      <c r="M6195">
        <v>82500</v>
      </c>
      <c r="O6195" t="s">
        <v>1899</v>
      </c>
      <c r="P6195" t="s">
        <v>338</v>
      </c>
    </row>
    <row r="6196" spans="1:16" x14ac:dyDescent="0.55000000000000004">
      <c r="A6196" t="s">
        <v>0</v>
      </c>
      <c r="B6196" t="s">
        <v>9426</v>
      </c>
      <c r="C6196" t="s">
        <v>213</v>
      </c>
      <c r="D6196" t="s">
        <v>3828</v>
      </c>
      <c r="E6196" t="s">
        <v>20</v>
      </c>
      <c r="F6196" t="b">
        <v>0</v>
      </c>
      <c r="G6196" t="s">
        <v>41</v>
      </c>
      <c r="H6196" s="4">
        <v>45732.876331018517</v>
      </c>
      <c r="I6196" t="b">
        <v>0</v>
      </c>
      <c r="J6196" t="b">
        <v>1</v>
      </c>
      <c r="K6196" t="s">
        <v>24</v>
      </c>
      <c r="L6196" t="s">
        <v>36</v>
      </c>
      <c r="N6196">
        <v>23</v>
      </c>
      <c r="O6196" t="s">
        <v>9427</v>
      </c>
      <c r="P6196" t="s">
        <v>9428</v>
      </c>
    </row>
    <row r="6197" spans="1:16" x14ac:dyDescent="0.55000000000000004">
      <c r="A6197" t="s">
        <v>89</v>
      </c>
      <c r="B6197" t="s">
        <v>9429</v>
      </c>
      <c r="C6197" t="s">
        <v>2172</v>
      </c>
      <c r="D6197" t="s">
        <v>3600</v>
      </c>
      <c r="E6197" t="s">
        <v>20</v>
      </c>
      <c r="F6197" t="b">
        <v>0</v>
      </c>
      <c r="G6197" t="s">
        <v>52</v>
      </c>
      <c r="H6197" s="4">
        <v>45732.877812500003</v>
      </c>
      <c r="I6197" t="b">
        <v>0</v>
      </c>
      <c r="J6197" t="b">
        <v>1</v>
      </c>
      <c r="K6197" t="s">
        <v>24</v>
      </c>
      <c r="L6197" t="s">
        <v>22</v>
      </c>
      <c r="M6197">
        <v>255630</v>
      </c>
      <c r="O6197" t="s">
        <v>773</v>
      </c>
    </row>
    <row r="6198" spans="1:16" x14ac:dyDescent="0.55000000000000004">
      <c r="A6198" t="s">
        <v>0</v>
      </c>
      <c r="B6198" t="s">
        <v>1934</v>
      </c>
      <c r="C6198" t="s">
        <v>1247</v>
      </c>
      <c r="D6198" t="s">
        <v>3828</v>
      </c>
      <c r="E6198" t="s">
        <v>20</v>
      </c>
      <c r="F6198" t="b">
        <v>0</v>
      </c>
      <c r="G6198" t="s">
        <v>1247</v>
      </c>
      <c r="H6198" s="4">
        <v>45732.905011574083</v>
      </c>
      <c r="I6198" t="b">
        <v>0</v>
      </c>
      <c r="J6198" t="b">
        <v>0</v>
      </c>
      <c r="K6198" t="s">
        <v>1247</v>
      </c>
      <c r="L6198" t="s">
        <v>22</v>
      </c>
      <c r="M6198">
        <v>38500</v>
      </c>
      <c r="O6198" t="s">
        <v>5660</v>
      </c>
      <c r="P6198" t="s">
        <v>5661</v>
      </c>
    </row>
    <row r="6199" spans="1:16" x14ac:dyDescent="0.55000000000000004">
      <c r="A6199" t="s">
        <v>0</v>
      </c>
      <c r="B6199" t="s">
        <v>8621</v>
      </c>
      <c r="C6199" t="s">
        <v>179</v>
      </c>
      <c r="D6199" t="s">
        <v>3973</v>
      </c>
      <c r="E6199" t="s">
        <v>20</v>
      </c>
      <c r="F6199" t="b">
        <v>0</v>
      </c>
      <c r="G6199" t="s">
        <v>27</v>
      </c>
      <c r="H6199" s="4">
        <v>45732.916979166657</v>
      </c>
      <c r="I6199" t="b">
        <v>0</v>
      </c>
      <c r="J6199" t="b">
        <v>1</v>
      </c>
      <c r="K6199" t="s">
        <v>24</v>
      </c>
      <c r="L6199" t="s">
        <v>22</v>
      </c>
      <c r="M6199">
        <v>62355.453125</v>
      </c>
      <c r="O6199" t="s">
        <v>8622</v>
      </c>
      <c r="P6199" t="s">
        <v>1732</v>
      </c>
    </row>
    <row r="6200" spans="1:16" x14ac:dyDescent="0.55000000000000004">
      <c r="A6200" t="s">
        <v>2</v>
      </c>
      <c r="B6200" t="s">
        <v>9430</v>
      </c>
      <c r="C6200" t="s">
        <v>145</v>
      </c>
      <c r="D6200" t="s">
        <v>3828</v>
      </c>
      <c r="E6200" t="s">
        <v>20</v>
      </c>
      <c r="F6200" t="b">
        <v>0</v>
      </c>
      <c r="G6200" t="s">
        <v>27</v>
      </c>
      <c r="H6200" s="4">
        <v>45732.917870370373</v>
      </c>
      <c r="I6200" t="b">
        <v>0</v>
      </c>
      <c r="J6200" t="b">
        <v>1</v>
      </c>
      <c r="K6200" t="s">
        <v>24</v>
      </c>
      <c r="L6200" t="s">
        <v>22</v>
      </c>
      <c r="M6200">
        <v>204500</v>
      </c>
      <c r="O6200" t="s">
        <v>9431</v>
      </c>
      <c r="P6200" t="s">
        <v>9432</v>
      </c>
    </row>
    <row r="6201" spans="1:16" x14ac:dyDescent="0.55000000000000004">
      <c r="A6201" t="s">
        <v>1</v>
      </c>
      <c r="B6201" t="s">
        <v>9433</v>
      </c>
      <c r="C6201" t="s">
        <v>192</v>
      </c>
      <c r="D6201" t="s">
        <v>2208</v>
      </c>
      <c r="E6201" t="s">
        <v>20</v>
      </c>
      <c r="F6201" t="b">
        <v>0</v>
      </c>
      <c r="G6201" t="s">
        <v>23</v>
      </c>
      <c r="H6201" s="4">
        <v>45732.930821759262</v>
      </c>
      <c r="I6201" t="b">
        <v>0</v>
      </c>
      <c r="J6201" t="b">
        <v>1</v>
      </c>
      <c r="K6201" t="s">
        <v>24</v>
      </c>
      <c r="L6201" t="s">
        <v>36</v>
      </c>
      <c r="N6201">
        <v>40.81500244140625</v>
      </c>
      <c r="O6201" t="s">
        <v>9434</v>
      </c>
      <c r="P6201" t="s">
        <v>9435</v>
      </c>
    </row>
    <row r="6202" spans="1:16" x14ac:dyDescent="0.55000000000000004">
      <c r="A6202" t="s">
        <v>89</v>
      </c>
      <c r="B6202" t="s">
        <v>5118</v>
      </c>
      <c r="C6202" t="s">
        <v>367</v>
      </c>
      <c r="D6202" t="s">
        <v>3973</v>
      </c>
      <c r="E6202" t="s">
        <v>20</v>
      </c>
      <c r="F6202" t="b">
        <v>0</v>
      </c>
      <c r="G6202" t="s">
        <v>27</v>
      </c>
      <c r="H6202" s="4">
        <v>45732.958541666667</v>
      </c>
      <c r="I6202" t="b">
        <v>0</v>
      </c>
      <c r="J6202" t="b">
        <v>1</v>
      </c>
      <c r="K6202" t="s">
        <v>24</v>
      </c>
      <c r="L6202" t="s">
        <v>22</v>
      </c>
      <c r="M6202">
        <v>160000</v>
      </c>
      <c r="O6202" t="s">
        <v>368</v>
      </c>
      <c r="P6202" t="s">
        <v>5119</v>
      </c>
    </row>
    <row r="6203" spans="1:16" x14ac:dyDescent="0.55000000000000004">
      <c r="A6203" t="s">
        <v>0</v>
      </c>
      <c r="B6203" t="s">
        <v>1174</v>
      </c>
      <c r="C6203" t="s">
        <v>9436</v>
      </c>
      <c r="D6203" t="s">
        <v>3957</v>
      </c>
      <c r="E6203" t="s">
        <v>34</v>
      </c>
      <c r="F6203" t="b">
        <v>0</v>
      </c>
      <c r="G6203" t="s">
        <v>35</v>
      </c>
      <c r="H6203" s="4">
        <v>45732.958761574067</v>
      </c>
      <c r="I6203" t="b">
        <v>0</v>
      </c>
      <c r="J6203" t="b">
        <v>0</v>
      </c>
      <c r="K6203" t="s">
        <v>24</v>
      </c>
      <c r="L6203" t="s">
        <v>36</v>
      </c>
      <c r="N6203">
        <v>16.510000228881839</v>
      </c>
      <c r="O6203" t="s">
        <v>9437</v>
      </c>
      <c r="P6203" t="s">
        <v>9438</v>
      </c>
    </row>
    <row r="6204" spans="1:16" x14ac:dyDescent="0.55000000000000004">
      <c r="A6204" t="s">
        <v>2</v>
      </c>
      <c r="B6204" t="s">
        <v>369</v>
      </c>
      <c r="C6204" t="s">
        <v>8874</v>
      </c>
      <c r="D6204" t="s">
        <v>3973</v>
      </c>
      <c r="E6204" t="s">
        <v>631</v>
      </c>
      <c r="F6204" t="b">
        <v>0</v>
      </c>
      <c r="G6204" t="s">
        <v>41</v>
      </c>
      <c r="H6204" s="4">
        <v>45732.971516203703</v>
      </c>
      <c r="I6204" t="b">
        <v>0</v>
      </c>
      <c r="J6204" t="b">
        <v>0</v>
      </c>
      <c r="K6204" t="s">
        <v>24</v>
      </c>
      <c r="L6204" t="s">
        <v>22</v>
      </c>
      <c r="M6204">
        <v>87000</v>
      </c>
      <c r="O6204" t="s">
        <v>91</v>
      </c>
      <c r="P6204" t="s">
        <v>9439</v>
      </c>
    </row>
    <row r="6205" spans="1:16" x14ac:dyDescent="0.55000000000000004">
      <c r="A6205" t="s">
        <v>40</v>
      </c>
      <c r="B6205" t="s">
        <v>1786</v>
      </c>
      <c r="C6205" t="s">
        <v>5427</v>
      </c>
      <c r="D6205" t="s">
        <v>4014</v>
      </c>
      <c r="E6205" t="s">
        <v>20</v>
      </c>
      <c r="F6205" t="b">
        <v>0</v>
      </c>
      <c r="G6205" t="s">
        <v>27</v>
      </c>
      <c r="H6205" s="4">
        <v>45732.997129629628</v>
      </c>
      <c r="I6205" t="b">
        <v>0</v>
      </c>
      <c r="J6205" t="b">
        <v>1</v>
      </c>
      <c r="K6205" t="s">
        <v>24</v>
      </c>
      <c r="L6205" t="s">
        <v>22</v>
      </c>
      <c r="M6205">
        <v>253000</v>
      </c>
      <c r="O6205" t="s">
        <v>59</v>
      </c>
      <c r="P6205" t="s">
        <v>137</v>
      </c>
    </row>
    <row r="6206" spans="1:16" x14ac:dyDescent="0.55000000000000004">
      <c r="A6206" t="s">
        <v>0</v>
      </c>
      <c r="B6206" t="s">
        <v>257</v>
      </c>
      <c r="C6206" t="s">
        <v>468</v>
      </c>
      <c r="D6206" t="s">
        <v>3973</v>
      </c>
      <c r="E6206" t="s">
        <v>20</v>
      </c>
      <c r="F6206" t="b">
        <v>0</v>
      </c>
      <c r="G6206" t="s">
        <v>27</v>
      </c>
      <c r="H6206" s="4">
        <v>45733.000231481477</v>
      </c>
      <c r="I6206" t="b">
        <v>0</v>
      </c>
      <c r="J6206" t="b">
        <v>1</v>
      </c>
      <c r="K6206" t="s">
        <v>24</v>
      </c>
      <c r="L6206" t="s">
        <v>22</v>
      </c>
      <c r="M6206">
        <v>125000</v>
      </c>
      <c r="O6206" t="s">
        <v>5482</v>
      </c>
      <c r="P6206" t="s">
        <v>9339</v>
      </c>
    </row>
    <row r="6207" spans="1:16" x14ac:dyDescent="0.55000000000000004">
      <c r="A6207" t="s">
        <v>89</v>
      </c>
      <c r="B6207" t="s">
        <v>5532</v>
      </c>
      <c r="C6207" t="s">
        <v>3196</v>
      </c>
      <c r="D6207" t="s">
        <v>3973</v>
      </c>
      <c r="E6207" t="s">
        <v>51</v>
      </c>
      <c r="F6207" t="b">
        <v>0</v>
      </c>
      <c r="G6207" t="s">
        <v>41</v>
      </c>
      <c r="H6207" s="4">
        <v>45733.000462962962</v>
      </c>
      <c r="I6207" t="b">
        <v>1</v>
      </c>
      <c r="J6207" t="b">
        <v>0</v>
      </c>
      <c r="K6207" t="s">
        <v>24</v>
      </c>
      <c r="L6207" t="s">
        <v>36</v>
      </c>
      <c r="N6207">
        <v>47.5</v>
      </c>
      <c r="O6207" t="s">
        <v>806</v>
      </c>
      <c r="P6207" t="s">
        <v>5533</v>
      </c>
    </row>
    <row r="6208" spans="1:16" x14ac:dyDescent="0.55000000000000004">
      <c r="A6208" t="s">
        <v>2</v>
      </c>
      <c r="B6208" t="s">
        <v>1167</v>
      </c>
      <c r="C6208" t="s">
        <v>29</v>
      </c>
      <c r="D6208" t="s">
        <v>5535</v>
      </c>
      <c r="E6208" t="s">
        <v>20</v>
      </c>
      <c r="F6208" t="b">
        <v>0</v>
      </c>
      <c r="G6208" t="s">
        <v>27</v>
      </c>
      <c r="H6208" s="4">
        <v>45733.001157407409</v>
      </c>
      <c r="I6208" t="b">
        <v>1</v>
      </c>
      <c r="J6208" t="b">
        <v>1</v>
      </c>
      <c r="K6208" t="s">
        <v>24</v>
      </c>
      <c r="L6208" t="s">
        <v>22</v>
      </c>
      <c r="M6208">
        <v>88582</v>
      </c>
      <c r="O6208" t="s">
        <v>77</v>
      </c>
      <c r="P6208" t="s">
        <v>9340</v>
      </c>
    </row>
    <row r="6209" spans="1:16" x14ac:dyDescent="0.55000000000000004">
      <c r="A6209" t="s">
        <v>40</v>
      </c>
      <c r="B6209" t="s">
        <v>9341</v>
      </c>
      <c r="C6209" t="s">
        <v>748</v>
      </c>
      <c r="D6209" t="s">
        <v>4035</v>
      </c>
      <c r="E6209" t="s">
        <v>20</v>
      </c>
      <c r="F6209" t="b">
        <v>0</v>
      </c>
      <c r="G6209" t="s">
        <v>158</v>
      </c>
      <c r="H6209" s="4">
        <v>45733.014479166668</v>
      </c>
      <c r="I6209" t="b">
        <v>0</v>
      </c>
      <c r="J6209" t="b">
        <v>0</v>
      </c>
      <c r="K6209" t="s">
        <v>158</v>
      </c>
      <c r="L6209" t="s">
        <v>22</v>
      </c>
      <c r="M6209">
        <v>83999.5</v>
      </c>
      <c r="O6209" t="s">
        <v>2768</v>
      </c>
      <c r="P6209" t="s">
        <v>3411</v>
      </c>
    </row>
    <row r="6210" spans="1:16" x14ac:dyDescent="0.55000000000000004">
      <c r="A6210" t="s">
        <v>28</v>
      </c>
      <c r="B6210" t="s">
        <v>28</v>
      </c>
      <c r="C6210" t="s">
        <v>5242</v>
      </c>
      <c r="D6210" t="s">
        <v>5243</v>
      </c>
      <c r="E6210" t="s">
        <v>20</v>
      </c>
      <c r="F6210" t="b">
        <v>0</v>
      </c>
      <c r="G6210" t="s">
        <v>314</v>
      </c>
      <c r="H6210" s="4">
        <v>45733.023402777777</v>
      </c>
      <c r="I6210" t="b">
        <v>0</v>
      </c>
      <c r="J6210" t="b">
        <v>0</v>
      </c>
      <c r="K6210" t="s">
        <v>314</v>
      </c>
      <c r="L6210" t="s">
        <v>22</v>
      </c>
      <c r="M6210">
        <v>90000</v>
      </c>
      <c r="O6210" t="s">
        <v>6697</v>
      </c>
      <c r="P6210" t="s">
        <v>6698</v>
      </c>
    </row>
    <row r="6211" spans="1:16" x14ac:dyDescent="0.55000000000000004">
      <c r="A6211" t="s">
        <v>0</v>
      </c>
      <c r="B6211" t="s">
        <v>0</v>
      </c>
      <c r="C6211" t="s">
        <v>9342</v>
      </c>
      <c r="D6211" t="s">
        <v>7547</v>
      </c>
      <c r="E6211" t="s">
        <v>34</v>
      </c>
      <c r="F6211" t="b">
        <v>0</v>
      </c>
      <c r="G6211" t="s">
        <v>41</v>
      </c>
      <c r="H6211" s="4">
        <v>45733.042337962957</v>
      </c>
      <c r="I6211" t="b">
        <v>0</v>
      </c>
      <c r="J6211" t="b">
        <v>0</v>
      </c>
      <c r="K6211" t="s">
        <v>24</v>
      </c>
      <c r="L6211" t="s">
        <v>36</v>
      </c>
      <c r="N6211">
        <v>15</v>
      </c>
      <c r="O6211" t="s">
        <v>7548</v>
      </c>
      <c r="P6211" t="s">
        <v>61</v>
      </c>
    </row>
    <row r="6212" spans="1:16" x14ac:dyDescent="0.55000000000000004">
      <c r="A6212" t="s">
        <v>0</v>
      </c>
      <c r="B6212" t="s">
        <v>4606</v>
      </c>
      <c r="C6212" t="s">
        <v>386</v>
      </c>
      <c r="D6212" t="s">
        <v>4607</v>
      </c>
      <c r="E6212" t="s">
        <v>51</v>
      </c>
      <c r="F6212" t="b">
        <v>0</v>
      </c>
      <c r="G6212" t="s">
        <v>41</v>
      </c>
      <c r="H6212" s="4">
        <v>45733.250300925924</v>
      </c>
      <c r="I6212" t="b">
        <v>1</v>
      </c>
      <c r="J6212" t="b">
        <v>0</v>
      </c>
      <c r="K6212" t="s">
        <v>24</v>
      </c>
      <c r="L6212" t="s">
        <v>22</v>
      </c>
      <c r="M6212">
        <v>169241</v>
      </c>
      <c r="O6212" t="s">
        <v>4608</v>
      </c>
      <c r="P6212" t="s">
        <v>4609</v>
      </c>
    </row>
    <row r="6213" spans="1:16" x14ac:dyDescent="0.55000000000000004">
      <c r="A6213" t="s">
        <v>0</v>
      </c>
      <c r="B6213" t="s">
        <v>0</v>
      </c>
      <c r="C6213" t="s">
        <v>517</v>
      </c>
      <c r="D6213" t="s">
        <v>4753</v>
      </c>
      <c r="E6213" t="s">
        <v>51</v>
      </c>
      <c r="F6213" t="b">
        <v>0</v>
      </c>
      <c r="G6213" t="s">
        <v>41</v>
      </c>
      <c r="H6213" s="4">
        <v>45733.25037037037</v>
      </c>
      <c r="I6213" t="b">
        <v>0</v>
      </c>
      <c r="J6213" t="b">
        <v>1</v>
      </c>
      <c r="K6213" t="s">
        <v>24</v>
      </c>
      <c r="L6213" t="s">
        <v>36</v>
      </c>
      <c r="N6213">
        <v>47.5</v>
      </c>
      <c r="O6213" t="s">
        <v>289</v>
      </c>
      <c r="P6213" t="s">
        <v>2400</v>
      </c>
    </row>
    <row r="6214" spans="1:16" x14ac:dyDescent="0.55000000000000004">
      <c r="A6214" t="s">
        <v>0</v>
      </c>
      <c r="B6214" t="s">
        <v>9343</v>
      </c>
      <c r="C6214" t="s">
        <v>151</v>
      </c>
      <c r="D6214" t="s">
        <v>3828</v>
      </c>
      <c r="E6214" t="s">
        <v>20</v>
      </c>
      <c r="F6214" t="b">
        <v>0</v>
      </c>
      <c r="G6214" t="s">
        <v>30</v>
      </c>
      <c r="H6214" s="4">
        <v>45733.250567129631</v>
      </c>
      <c r="I6214" t="b">
        <v>0</v>
      </c>
      <c r="J6214" t="b">
        <v>1</v>
      </c>
      <c r="K6214" t="s">
        <v>24</v>
      </c>
      <c r="L6214" t="s">
        <v>36</v>
      </c>
      <c r="N6214">
        <v>43.875</v>
      </c>
      <c r="O6214" t="s">
        <v>6083</v>
      </c>
      <c r="P6214" t="s">
        <v>9344</v>
      </c>
    </row>
    <row r="6215" spans="1:16" x14ac:dyDescent="0.55000000000000004">
      <c r="A6215" t="s">
        <v>0</v>
      </c>
      <c r="B6215" t="s">
        <v>0</v>
      </c>
      <c r="C6215" t="s">
        <v>3330</v>
      </c>
      <c r="D6215" t="s">
        <v>3828</v>
      </c>
      <c r="E6215" t="s">
        <v>51</v>
      </c>
      <c r="F6215" t="b">
        <v>0</v>
      </c>
      <c r="G6215" t="s">
        <v>30</v>
      </c>
      <c r="H6215" s="4">
        <v>45733.250625000001</v>
      </c>
      <c r="I6215" t="b">
        <v>0</v>
      </c>
      <c r="J6215" t="b">
        <v>0</v>
      </c>
      <c r="K6215" t="s">
        <v>24</v>
      </c>
      <c r="L6215" t="s">
        <v>22</v>
      </c>
      <c r="M6215">
        <v>76212</v>
      </c>
      <c r="O6215" t="s">
        <v>9345</v>
      </c>
      <c r="P6215" t="s">
        <v>9346</v>
      </c>
    </row>
    <row r="6216" spans="1:16" x14ac:dyDescent="0.55000000000000004">
      <c r="A6216" t="s">
        <v>1</v>
      </c>
      <c r="B6216" t="s">
        <v>663</v>
      </c>
      <c r="C6216" t="s">
        <v>140</v>
      </c>
      <c r="D6216" t="s">
        <v>3973</v>
      </c>
      <c r="E6216" t="s">
        <v>20</v>
      </c>
      <c r="F6216" t="b">
        <v>0</v>
      </c>
      <c r="G6216" t="s">
        <v>35</v>
      </c>
      <c r="H6216" s="4">
        <v>45733.250972222217</v>
      </c>
      <c r="I6216" t="b">
        <v>0</v>
      </c>
      <c r="J6216" t="b">
        <v>1</v>
      </c>
      <c r="K6216" t="s">
        <v>24</v>
      </c>
      <c r="L6216" t="s">
        <v>22</v>
      </c>
      <c r="M6216">
        <v>124350</v>
      </c>
      <c r="O6216" t="s">
        <v>664</v>
      </c>
      <c r="P6216" t="s">
        <v>9347</v>
      </c>
    </row>
    <row r="6217" spans="1:16" x14ac:dyDescent="0.55000000000000004">
      <c r="A6217" t="s">
        <v>1</v>
      </c>
      <c r="B6217" t="s">
        <v>3439</v>
      </c>
      <c r="C6217" t="s">
        <v>82</v>
      </c>
      <c r="D6217" t="s">
        <v>3970</v>
      </c>
      <c r="E6217" t="s">
        <v>20</v>
      </c>
      <c r="F6217" t="b">
        <v>0</v>
      </c>
      <c r="G6217" t="s">
        <v>27</v>
      </c>
      <c r="H6217" s="4">
        <v>45733.251006944447</v>
      </c>
      <c r="I6217" t="b">
        <v>0</v>
      </c>
      <c r="J6217" t="b">
        <v>1</v>
      </c>
      <c r="K6217" t="s">
        <v>24</v>
      </c>
      <c r="L6217" t="s">
        <v>22</v>
      </c>
      <c r="M6217">
        <v>152000</v>
      </c>
      <c r="O6217" t="s">
        <v>65</v>
      </c>
      <c r="P6217" t="s">
        <v>723</v>
      </c>
    </row>
    <row r="6218" spans="1:16" x14ac:dyDescent="0.55000000000000004">
      <c r="A6218" t="s">
        <v>191</v>
      </c>
      <c r="B6218" t="s">
        <v>9348</v>
      </c>
      <c r="C6218" t="s">
        <v>82</v>
      </c>
      <c r="D6218" t="s">
        <v>3973</v>
      </c>
      <c r="E6218" t="s">
        <v>20</v>
      </c>
      <c r="F6218" t="b">
        <v>0</v>
      </c>
      <c r="G6218" t="s">
        <v>27</v>
      </c>
      <c r="H6218" s="4">
        <v>45733.251168981478</v>
      </c>
      <c r="I6218" t="b">
        <v>0</v>
      </c>
      <c r="J6218" t="b">
        <v>0</v>
      </c>
      <c r="K6218" t="s">
        <v>24</v>
      </c>
      <c r="L6218" t="s">
        <v>36</v>
      </c>
      <c r="N6218">
        <v>70.5</v>
      </c>
      <c r="O6218" t="s">
        <v>4344</v>
      </c>
      <c r="P6218" t="s">
        <v>9349</v>
      </c>
    </row>
    <row r="6219" spans="1:16" x14ac:dyDescent="0.55000000000000004">
      <c r="A6219" t="s">
        <v>1</v>
      </c>
      <c r="B6219" t="s">
        <v>9350</v>
      </c>
      <c r="C6219" t="s">
        <v>1521</v>
      </c>
      <c r="D6219" t="s">
        <v>3383</v>
      </c>
      <c r="E6219" t="s">
        <v>20</v>
      </c>
      <c r="F6219" t="b">
        <v>0</v>
      </c>
      <c r="G6219" t="s">
        <v>52</v>
      </c>
      <c r="H6219" s="4">
        <v>45733.251273148147</v>
      </c>
      <c r="I6219" t="b">
        <v>0</v>
      </c>
      <c r="J6219" t="b">
        <v>1</v>
      </c>
      <c r="K6219" t="s">
        <v>24</v>
      </c>
      <c r="L6219" t="s">
        <v>22</v>
      </c>
      <c r="M6219">
        <v>80000</v>
      </c>
      <c r="O6219" t="s">
        <v>1549</v>
      </c>
      <c r="P6219" t="s">
        <v>700</v>
      </c>
    </row>
    <row r="6220" spans="1:16" x14ac:dyDescent="0.55000000000000004">
      <c r="A6220" t="s">
        <v>2</v>
      </c>
      <c r="B6220" t="s">
        <v>638</v>
      </c>
      <c r="C6220" t="s">
        <v>213</v>
      </c>
      <c r="D6220" t="s">
        <v>3828</v>
      </c>
      <c r="E6220" t="s">
        <v>20</v>
      </c>
      <c r="F6220" t="b">
        <v>0</v>
      </c>
      <c r="G6220" t="s">
        <v>41</v>
      </c>
      <c r="H6220" s="4">
        <v>45733.252337962957</v>
      </c>
      <c r="I6220" t="b">
        <v>0</v>
      </c>
      <c r="J6220" t="b">
        <v>1</v>
      </c>
      <c r="K6220" t="s">
        <v>24</v>
      </c>
      <c r="L6220" t="s">
        <v>22</v>
      </c>
      <c r="M6220">
        <v>128114.578125</v>
      </c>
      <c r="O6220" t="s">
        <v>7801</v>
      </c>
      <c r="P6220" t="s">
        <v>7802</v>
      </c>
    </row>
    <row r="6221" spans="1:16" x14ac:dyDescent="0.55000000000000004">
      <c r="A6221" t="s">
        <v>2</v>
      </c>
      <c r="B6221" t="s">
        <v>9351</v>
      </c>
      <c r="C6221" t="s">
        <v>1247</v>
      </c>
      <c r="D6221" t="s">
        <v>2208</v>
      </c>
      <c r="E6221" t="s">
        <v>20</v>
      </c>
      <c r="F6221" t="b">
        <v>0</v>
      </c>
      <c r="G6221" t="s">
        <v>1247</v>
      </c>
      <c r="H6221" s="4">
        <v>45733.263842592591</v>
      </c>
      <c r="I6221" t="b">
        <v>1</v>
      </c>
      <c r="J6221" t="b">
        <v>0</v>
      </c>
      <c r="K6221" t="s">
        <v>1247</v>
      </c>
      <c r="L6221" t="s">
        <v>22</v>
      </c>
      <c r="M6221">
        <v>162500</v>
      </c>
      <c r="O6221" t="s">
        <v>9352</v>
      </c>
      <c r="P6221" t="s">
        <v>9353</v>
      </c>
    </row>
    <row r="6222" spans="1:16" x14ac:dyDescent="0.55000000000000004">
      <c r="A6222" t="s">
        <v>1</v>
      </c>
      <c r="B6222" t="s">
        <v>844</v>
      </c>
      <c r="C6222" t="s">
        <v>82</v>
      </c>
      <c r="D6222" t="s">
        <v>3828</v>
      </c>
      <c r="E6222" t="s">
        <v>20</v>
      </c>
      <c r="F6222" t="b">
        <v>0</v>
      </c>
      <c r="G6222" t="s">
        <v>27</v>
      </c>
      <c r="H6222" s="4">
        <v>45733.265682870369</v>
      </c>
      <c r="I6222" t="b">
        <v>0</v>
      </c>
      <c r="J6222" t="b">
        <v>1</v>
      </c>
      <c r="K6222" t="s">
        <v>24</v>
      </c>
      <c r="L6222" t="s">
        <v>22</v>
      </c>
      <c r="M6222">
        <v>207500</v>
      </c>
      <c r="O6222" t="s">
        <v>341</v>
      </c>
      <c r="P6222" t="s">
        <v>302</v>
      </c>
    </row>
    <row r="6223" spans="1:16" x14ac:dyDescent="0.55000000000000004">
      <c r="A6223" t="s">
        <v>1</v>
      </c>
      <c r="B6223" t="s">
        <v>9354</v>
      </c>
      <c r="C6223" t="s">
        <v>192</v>
      </c>
      <c r="D6223" t="s">
        <v>4328</v>
      </c>
      <c r="E6223" t="s">
        <v>51</v>
      </c>
      <c r="F6223" t="b">
        <v>0</v>
      </c>
      <c r="G6223" t="s">
        <v>23</v>
      </c>
      <c r="H6223" s="4">
        <v>45733.266527777778</v>
      </c>
      <c r="I6223" t="b">
        <v>0</v>
      </c>
      <c r="J6223" t="b">
        <v>0</v>
      </c>
      <c r="K6223" t="s">
        <v>24</v>
      </c>
      <c r="L6223" t="s">
        <v>36</v>
      </c>
      <c r="N6223">
        <v>60</v>
      </c>
      <c r="O6223" t="s">
        <v>2486</v>
      </c>
      <c r="P6223" t="s">
        <v>9355</v>
      </c>
    </row>
    <row r="6224" spans="1:16" x14ac:dyDescent="0.55000000000000004">
      <c r="A6224" t="s">
        <v>139</v>
      </c>
      <c r="B6224" t="s">
        <v>7989</v>
      </c>
      <c r="C6224" t="s">
        <v>39</v>
      </c>
      <c r="D6224" t="s">
        <v>3985</v>
      </c>
      <c r="E6224" t="s">
        <v>20</v>
      </c>
      <c r="F6224" t="b">
        <v>1</v>
      </c>
      <c r="G6224" t="s">
        <v>2438</v>
      </c>
      <c r="H6224" s="4">
        <v>45733.279976851853</v>
      </c>
      <c r="I6224" t="b">
        <v>1</v>
      </c>
      <c r="J6224" t="b">
        <v>0</v>
      </c>
      <c r="K6224" t="s">
        <v>2438</v>
      </c>
      <c r="L6224" t="s">
        <v>22</v>
      </c>
      <c r="M6224">
        <v>80000</v>
      </c>
      <c r="O6224" t="s">
        <v>7990</v>
      </c>
      <c r="P6224" t="s">
        <v>204</v>
      </c>
    </row>
    <row r="6225" spans="1:16" x14ac:dyDescent="0.55000000000000004">
      <c r="A6225" t="s">
        <v>139</v>
      </c>
      <c r="B6225" t="s">
        <v>9356</v>
      </c>
      <c r="C6225" t="s">
        <v>39</v>
      </c>
      <c r="D6225" t="s">
        <v>2208</v>
      </c>
      <c r="E6225" t="s">
        <v>20</v>
      </c>
      <c r="F6225" t="b">
        <v>1</v>
      </c>
      <c r="G6225" t="s">
        <v>2641</v>
      </c>
      <c r="H6225" s="4">
        <v>45733.284930555557</v>
      </c>
      <c r="I6225" t="b">
        <v>0</v>
      </c>
      <c r="J6225" t="b">
        <v>0</v>
      </c>
      <c r="K6225" t="s">
        <v>2641</v>
      </c>
      <c r="L6225" t="s">
        <v>22</v>
      </c>
      <c r="M6225">
        <v>141810.3125</v>
      </c>
      <c r="O6225" t="s">
        <v>9357</v>
      </c>
      <c r="P6225" t="s">
        <v>9358</v>
      </c>
    </row>
    <row r="6226" spans="1:16" x14ac:dyDescent="0.55000000000000004">
      <c r="A6226" t="s">
        <v>2</v>
      </c>
      <c r="B6226" t="s">
        <v>4314</v>
      </c>
      <c r="C6226" t="s">
        <v>3088</v>
      </c>
      <c r="D6226" t="s">
        <v>4003</v>
      </c>
      <c r="E6226" t="s">
        <v>20</v>
      </c>
      <c r="F6226" t="b">
        <v>0</v>
      </c>
      <c r="G6226" t="s">
        <v>2134</v>
      </c>
      <c r="H6226" s="4">
        <v>45733.285879629628</v>
      </c>
      <c r="I6226" t="b">
        <v>1</v>
      </c>
      <c r="J6226" t="b">
        <v>0</v>
      </c>
      <c r="K6226" t="s">
        <v>2134</v>
      </c>
      <c r="L6226" t="s">
        <v>22</v>
      </c>
      <c r="M6226">
        <v>410000</v>
      </c>
      <c r="O6226" t="s">
        <v>822</v>
      </c>
    </row>
    <row r="6227" spans="1:16" x14ac:dyDescent="0.55000000000000004">
      <c r="A6227" t="s">
        <v>0</v>
      </c>
      <c r="B6227" t="s">
        <v>288</v>
      </c>
      <c r="C6227" t="s">
        <v>9359</v>
      </c>
      <c r="D6227" t="s">
        <v>4084</v>
      </c>
      <c r="E6227" t="s">
        <v>20</v>
      </c>
      <c r="F6227" t="b">
        <v>0</v>
      </c>
      <c r="G6227" t="s">
        <v>27</v>
      </c>
      <c r="H6227" s="4">
        <v>45733.291921296302</v>
      </c>
      <c r="I6227" t="b">
        <v>0</v>
      </c>
      <c r="J6227" t="b">
        <v>0</v>
      </c>
      <c r="K6227" t="s">
        <v>24</v>
      </c>
      <c r="L6227" t="s">
        <v>22</v>
      </c>
      <c r="M6227">
        <v>100000</v>
      </c>
      <c r="O6227" t="s">
        <v>9360</v>
      </c>
      <c r="P6227" t="s">
        <v>3836</v>
      </c>
    </row>
    <row r="6228" spans="1:16" x14ac:dyDescent="0.55000000000000004">
      <c r="A6228" t="s">
        <v>0</v>
      </c>
      <c r="B6228" t="s">
        <v>103</v>
      </c>
      <c r="C6228" t="s">
        <v>203</v>
      </c>
      <c r="D6228" t="s">
        <v>2208</v>
      </c>
      <c r="E6228" t="s">
        <v>20</v>
      </c>
      <c r="F6228" t="b">
        <v>0</v>
      </c>
      <c r="G6228" t="s">
        <v>23</v>
      </c>
      <c r="H6228" s="4">
        <v>45733.312141203707</v>
      </c>
      <c r="I6228" t="b">
        <v>0</v>
      </c>
      <c r="J6228" t="b">
        <v>0</v>
      </c>
      <c r="K6228" t="s">
        <v>24</v>
      </c>
      <c r="L6228" t="s">
        <v>22</v>
      </c>
      <c r="M6228">
        <v>70000</v>
      </c>
      <c r="O6228" t="s">
        <v>803</v>
      </c>
      <c r="P6228" t="s">
        <v>9361</v>
      </c>
    </row>
    <row r="6229" spans="1:16" x14ac:dyDescent="0.55000000000000004">
      <c r="A6229" t="s">
        <v>139</v>
      </c>
      <c r="B6229" t="s">
        <v>9362</v>
      </c>
      <c r="C6229" t="s">
        <v>5091</v>
      </c>
      <c r="D6229" t="s">
        <v>3970</v>
      </c>
      <c r="E6229" t="s">
        <v>20</v>
      </c>
      <c r="F6229" t="b">
        <v>0</v>
      </c>
      <c r="G6229" t="s">
        <v>30</v>
      </c>
      <c r="H6229" s="4">
        <v>45733.333865740737</v>
      </c>
      <c r="I6229" t="b">
        <v>0</v>
      </c>
      <c r="J6229" t="b">
        <v>1</v>
      </c>
      <c r="K6229" t="s">
        <v>24</v>
      </c>
      <c r="L6229" t="s">
        <v>22</v>
      </c>
      <c r="M6229">
        <v>110000</v>
      </c>
      <c r="O6229" t="s">
        <v>800</v>
      </c>
      <c r="P6229" t="s">
        <v>249</v>
      </c>
    </row>
    <row r="6230" spans="1:16" x14ac:dyDescent="0.55000000000000004">
      <c r="A6230" t="s">
        <v>89</v>
      </c>
      <c r="B6230" t="s">
        <v>4516</v>
      </c>
      <c r="C6230" t="s">
        <v>71</v>
      </c>
      <c r="D6230" t="s">
        <v>3973</v>
      </c>
      <c r="E6230" t="s">
        <v>20</v>
      </c>
      <c r="F6230" t="b">
        <v>0</v>
      </c>
      <c r="G6230" t="s">
        <v>27</v>
      </c>
      <c r="H6230" s="4">
        <v>45733.334814814807</v>
      </c>
      <c r="I6230" t="b">
        <v>0</v>
      </c>
      <c r="J6230" t="b">
        <v>1</v>
      </c>
      <c r="K6230" t="s">
        <v>24</v>
      </c>
      <c r="L6230" t="s">
        <v>22</v>
      </c>
      <c r="M6230">
        <v>187625</v>
      </c>
      <c r="O6230" t="s">
        <v>1101</v>
      </c>
      <c r="P6230" t="s">
        <v>4517</v>
      </c>
    </row>
    <row r="6231" spans="1:16" x14ac:dyDescent="0.55000000000000004">
      <c r="A6231" t="s">
        <v>40</v>
      </c>
      <c r="B6231" t="s">
        <v>3193</v>
      </c>
      <c r="C6231" t="s">
        <v>1471</v>
      </c>
      <c r="D6231" t="s">
        <v>4178</v>
      </c>
      <c r="E6231" t="s">
        <v>20</v>
      </c>
      <c r="F6231" t="b">
        <v>0</v>
      </c>
      <c r="G6231" t="s">
        <v>41</v>
      </c>
      <c r="H6231" s="4">
        <v>45733.335868055547</v>
      </c>
      <c r="I6231" t="b">
        <v>0</v>
      </c>
      <c r="J6231" t="b">
        <v>1</v>
      </c>
      <c r="K6231" t="s">
        <v>24</v>
      </c>
      <c r="L6231" t="s">
        <v>22</v>
      </c>
      <c r="M6231">
        <v>241000</v>
      </c>
      <c r="O6231" t="s">
        <v>59</v>
      </c>
      <c r="P6231" t="s">
        <v>137</v>
      </c>
    </row>
    <row r="6232" spans="1:16" x14ac:dyDescent="0.55000000000000004">
      <c r="A6232" t="s">
        <v>139</v>
      </c>
      <c r="B6232" t="s">
        <v>9363</v>
      </c>
      <c r="C6232" t="s">
        <v>9364</v>
      </c>
      <c r="D6232" t="s">
        <v>9365</v>
      </c>
      <c r="E6232" t="s">
        <v>631</v>
      </c>
      <c r="F6232" t="b">
        <v>0</v>
      </c>
      <c r="G6232" t="s">
        <v>820</v>
      </c>
      <c r="H6232" s="4">
        <v>45733.341273148151</v>
      </c>
      <c r="I6232" t="b">
        <v>0</v>
      </c>
      <c r="J6232" t="b">
        <v>0</v>
      </c>
      <c r="K6232" t="s">
        <v>820</v>
      </c>
      <c r="L6232" t="s">
        <v>22</v>
      </c>
      <c r="M6232">
        <v>103000</v>
      </c>
      <c r="O6232" t="s">
        <v>341</v>
      </c>
      <c r="P6232" t="s">
        <v>9366</v>
      </c>
    </row>
    <row r="6233" spans="1:16" x14ac:dyDescent="0.55000000000000004">
      <c r="A6233" t="s">
        <v>2</v>
      </c>
      <c r="B6233" t="s">
        <v>9367</v>
      </c>
      <c r="C6233" t="s">
        <v>1828</v>
      </c>
      <c r="D6233" t="s">
        <v>3828</v>
      </c>
      <c r="E6233" t="s">
        <v>20</v>
      </c>
      <c r="F6233" t="b">
        <v>0</v>
      </c>
      <c r="G6233" t="s">
        <v>41</v>
      </c>
      <c r="H6233" s="4">
        <v>45733.37667824074</v>
      </c>
      <c r="I6233" t="b">
        <v>0</v>
      </c>
      <c r="J6233" t="b">
        <v>1</v>
      </c>
      <c r="K6233" t="s">
        <v>24</v>
      </c>
      <c r="L6233" t="s">
        <v>22</v>
      </c>
      <c r="M6233">
        <v>90750</v>
      </c>
      <c r="O6233" t="s">
        <v>3185</v>
      </c>
      <c r="P6233" t="s">
        <v>9368</v>
      </c>
    </row>
    <row r="6234" spans="1:16" x14ac:dyDescent="0.55000000000000004">
      <c r="A6234" t="s">
        <v>2</v>
      </c>
      <c r="B6234" t="s">
        <v>9369</v>
      </c>
      <c r="C6234" t="s">
        <v>179</v>
      </c>
      <c r="D6234" t="s">
        <v>4178</v>
      </c>
      <c r="E6234" t="s">
        <v>20</v>
      </c>
      <c r="F6234" t="b">
        <v>0</v>
      </c>
      <c r="G6234" t="s">
        <v>27</v>
      </c>
      <c r="H6234" s="4">
        <v>45733.377337962957</v>
      </c>
      <c r="I6234" t="b">
        <v>0</v>
      </c>
      <c r="J6234" t="b">
        <v>1</v>
      </c>
      <c r="K6234" t="s">
        <v>24</v>
      </c>
      <c r="L6234" t="s">
        <v>22</v>
      </c>
      <c r="M6234">
        <v>207000</v>
      </c>
      <c r="O6234" t="s">
        <v>59</v>
      </c>
      <c r="P6234" t="s">
        <v>137</v>
      </c>
    </row>
    <row r="6235" spans="1:16" x14ac:dyDescent="0.55000000000000004">
      <c r="A6235" t="s">
        <v>2</v>
      </c>
      <c r="B6235" t="s">
        <v>4228</v>
      </c>
      <c r="C6235" t="s">
        <v>690</v>
      </c>
      <c r="D6235" t="s">
        <v>2208</v>
      </c>
      <c r="E6235" t="s">
        <v>34</v>
      </c>
      <c r="F6235" t="b">
        <v>0</v>
      </c>
      <c r="G6235" t="s">
        <v>27</v>
      </c>
      <c r="H6235" s="4">
        <v>45733.432141203702</v>
      </c>
      <c r="I6235" t="b">
        <v>0</v>
      </c>
      <c r="J6235" t="b">
        <v>1</v>
      </c>
      <c r="K6235" t="s">
        <v>24</v>
      </c>
      <c r="L6235" t="s">
        <v>22</v>
      </c>
      <c r="M6235">
        <v>175500</v>
      </c>
      <c r="O6235" t="s">
        <v>428</v>
      </c>
      <c r="P6235" t="s">
        <v>4238</v>
      </c>
    </row>
    <row r="6236" spans="1:16" x14ac:dyDescent="0.55000000000000004">
      <c r="A6236" t="s">
        <v>0</v>
      </c>
      <c r="B6236" t="s">
        <v>0</v>
      </c>
      <c r="C6236" t="s">
        <v>1978</v>
      </c>
      <c r="D6236" t="s">
        <v>7547</v>
      </c>
      <c r="E6236" t="s">
        <v>34</v>
      </c>
      <c r="F6236" t="b">
        <v>0</v>
      </c>
      <c r="G6236" t="s">
        <v>52</v>
      </c>
      <c r="H6236" s="4">
        <v>45733.459699074083</v>
      </c>
      <c r="I6236" t="b">
        <v>0</v>
      </c>
      <c r="J6236" t="b">
        <v>0</v>
      </c>
      <c r="K6236" t="s">
        <v>24</v>
      </c>
      <c r="L6236" t="s">
        <v>36</v>
      </c>
      <c r="N6236">
        <v>15</v>
      </c>
      <c r="O6236" t="s">
        <v>7548</v>
      </c>
      <c r="P6236" t="s">
        <v>61</v>
      </c>
    </row>
    <row r="6237" spans="1:16" x14ac:dyDescent="0.55000000000000004">
      <c r="A6237" t="s">
        <v>25</v>
      </c>
      <c r="B6237" t="s">
        <v>9370</v>
      </c>
      <c r="C6237" t="s">
        <v>9371</v>
      </c>
      <c r="D6237" t="s">
        <v>3350</v>
      </c>
      <c r="E6237" t="s">
        <v>20</v>
      </c>
      <c r="F6237" t="b">
        <v>0</v>
      </c>
      <c r="G6237" t="s">
        <v>314</v>
      </c>
      <c r="H6237" s="4">
        <v>45733.483020833337</v>
      </c>
      <c r="I6237" t="b">
        <v>1</v>
      </c>
      <c r="J6237" t="b">
        <v>0</v>
      </c>
      <c r="K6237" t="s">
        <v>314</v>
      </c>
      <c r="L6237" t="s">
        <v>22</v>
      </c>
      <c r="M6237">
        <v>40000</v>
      </c>
      <c r="O6237" t="s">
        <v>3350</v>
      </c>
      <c r="P6237" t="s">
        <v>1304</v>
      </c>
    </row>
    <row r="6238" spans="1:16" x14ac:dyDescent="0.55000000000000004">
      <c r="A6238" t="s">
        <v>0</v>
      </c>
      <c r="B6238" t="s">
        <v>5525</v>
      </c>
      <c r="C6238" t="s">
        <v>851</v>
      </c>
      <c r="D6238" t="s">
        <v>4328</v>
      </c>
      <c r="E6238" t="s">
        <v>20</v>
      </c>
      <c r="F6238" t="b">
        <v>0</v>
      </c>
      <c r="G6238" t="s">
        <v>27</v>
      </c>
      <c r="H6238" s="4">
        <v>45733.500081018523</v>
      </c>
      <c r="I6238" t="b">
        <v>0</v>
      </c>
      <c r="J6238" t="b">
        <v>0</v>
      </c>
      <c r="K6238" t="s">
        <v>24</v>
      </c>
      <c r="L6238" t="s">
        <v>22</v>
      </c>
      <c r="M6238">
        <v>62500</v>
      </c>
      <c r="O6238" t="s">
        <v>5526</v>
      </c>
      <c r="P6238" t="s">
        <v>5527</v>
      </c>
    </row>
    <row r="6239" spans="1:16" x14ac:dyDescent="0.55000000000000004">
      <c r="A6239" t="s">
        <v>0</v>
      </c>
      <c r="B6239" t="s">
        <v>0</v>
      </c>
      <c r="C6239" t="s">
        <v>3934</v>
      </c>
      <c r="D6239" t="s">
        <v>7547</v>
      </c>
      <c r="E6239" t="s">
        <v>34</v>
      </c>
      <c r="F6239" t="b">
        <v>0</v>
      </c>
      <c r="G6239" t="s">
        <v>35</v>
      </c>
      <c r="H6239" s="4">
        <v>45733.500648148147</v>
      </c>
      <c r="I6239" t="b">
        <v>0</v>
      </c>
      <c r="J6239" t="b">
        <v>0</v>
      </c>
      <c r="K6239" t="s">
        <v>24</v>
      </c>
      <c r="L6239" t="s">
        <v>36</v>
      </c>
      <c r="N6239">
        <v>15</v>
      </c>
      <c r="O6239" t="s">
        <v>7548</v>
      </c>
      <c r="P6239" t="s">
        <v>61</v>
      </c>
    </row>
    <row r="6240" spans="1:16" x14ac:dyDescent="0.55000000000000004">
      <c r="A6240" t="s">
        <v>1</v>
      </c>
      <c r="B6240" t="s">
        <v>2392</v>
      </c>
      <c r="C6240" t="s">
        <v>292</v>
      </c>
      <c r="D6240" t="s">
        <v>3973</v>
      </c>
      <c r="E6240" t="s">
        <v>20</v>
      </c>
      <c r="F6240" t="b">
        <v>0</v>
      </c>
      <c r="G6240" t="s">
        <v>30</v>
      </c>
      <c r="H6240" s="4">
        <v>45733.501180555562</v>
      </c>
      <c r="I6240" t="b">
        <v>0</v>
      </c>
      <c r="J6240" t="b">
        <v>1</v>
      </c>
      <c r="K6240" t="s">
        <v>24</v>
      </c>
      <c r="L6240" t="s">
        <v>22</v>
      </c>
      <c r="M6240">
        <v>193426.5</v>
      </c>
      <c r="O6240" t="s">
        <v>5482</v>
      </c>
      <c r="P6240" t="s">
        <v>1809</v>
      </c>
    </row>
    <row r="6241" spans="1:16" x14ac:dyDescent="0.55000000000000004">
      <c r="A6241" t="s">
        <v>40</v>
      </c>
      <c r="B6241" t="s">
        <v>9372</v>
      </c>
      <c r="C6241" t="s">
        <v>2031</v>
      </c>
      <c r="D6241" t="s">
        <v>3957</v>
      </c>
      <c r="E6241" t="s">
        <v>34</v>
      </c>
      <c r="F6241" t="b">
        <v>0</v>
      </c>
      <c r="G6241" t="s">
        <v>27</v>
      </c>
      <c r="H6241" s="4">
        <v>45733.501296296286</v>
      </c>
      <c r="I6241" t="b">
        <v>0</v>
      </c>
      <c r="J6241" t="b">
        <v>1</v>
      </c>
      <c r="K6241" t="s">
        <v>24</v>
      </c>
      <c r="L6241" t="s">
        <v>36</v>
      </c>
      <c r="N6241">
        <v>54.420001983642578</v>
      </c>
      <c r="O6241" t="s">
        <v>2319</v>
      </c>
      <c r="P6241" t="s">
        <v>9373</v>
      </c>
    </row>
    <row r="6242" spans="1:16" x14ac:dyDescent="0.55000000000000004">
      <c r="A6242" t="s">
        <v>2</v>
      </c>
      <c r="B6242" t="s">
        <v>7406</v>
      </c>
      <c r="C6242" t="s">
        <v>1358</v>
      </c>
      <c r="D6242" t="s">
        <v>3973</v>
      </c>
      <c r="E6242" t="s">
        <v>20</v>
      </c>
      <c r="F6242" t="b">
        <v>0</v>
      </c>
      <c r="G6242" t="s">
        <v>41</v>
      </c>
      <c r="H6242" s="4">
        <v>45733.501400462963</v>
      </c>
      <c r="I6242" t="b">
        <v>0</v>
      </c>
      <c r="J6242" t="b">
        <v>0</v>
      </c>
      <c r="K6242" t="s">
        <v>24</v>
      </c>
      <c r="L6242" t="s">
        <v>22</v>
      </c>
      <c r="M6242">
        <v>82850</v>
      </c>
      <c r="O6242" t="s">
        <v>5482</v>
      </c>
      <c r="P6242" t="s">
        <v>3772</v>
      </c>
    </row>
    <row r="6243" spans="1:16" x14ac:dyDescent="0.55000000000000004">
      <c r="A6243" t="s">
        <v>2</v>
      </c>
      <c r="B6243" t="s">
        <v>9374</v>
      </c>
      <c r="C6243" t="s">
        <v>1050</v>
      </c>
      <c r="D6243" t="s">
        <v>3973</v>
      </c>
      <c r="E6243" t="s">
        <v>20</v>
      </c>
      <c r="F6243" t="b">
        <v>0</v>
      </c>
      <c r="G6243" t="s">
        <v>41</v>
      </c>
      <c r="H6243" s="4">
        <v>45733.502187500002</v>
      </c>
      <c r="I6243" t="b">
        <v>0</v>
      </c>
      <c r="J6243" t="b">
        <v>1</v>
      </c>
      <c r="K6243" t="s">
        <v>24</v>
      </c>
      <c r="L6243" t="s">
        <v>22</v>
      </c>
      <c r="M6243">
        <v>122900</v>
      </c>
      <c r="O6243" t="s">
        <v>5482</v>
      </c>
      <c r="P6243" t="s">
        <v>9375</v>
      </c>
    </row>
    <row r="6244" spans="1:16" x14ac:dyDescent="0.55000000000000004">
      <c r="A6244" t="s">
        <v>1</v>
      </c>
      <c r="B6244" t="s">
        <v>9376</v>
      </c>
      <c r="C6244" t="s">
        <v>1050</v>
      </c>
      <c r="D6244" t="s">
        <v>3973</v>
      </c>
      <c r="E6244" t="s">
        <v>20</v>
      </c>
      <c r="F6244" t="b">
        <v>0</v>
      </c>
      <c r="G6244" t="s">
        <v>35</v>
      </c>
      <c r="H6244" s="4">
        <v>45733.502349537041</v>
      </c>
      <c r="I6244" t="b">
        <v>0</v>
      </c>
      <c r="J6244" t="b">
        <v>1</v>
      </c>
      <c r="K6244" t="s">
        <v>24</v>
      </c>
      <c r="L6244" t="s">
        <v>36</v>
      </c>
      <c r="N6244">
        <v>73</v>
      </c>
      <c r="O6244" t="s">
        <v>5482</v>
      </c>
      <c r="P6244" t="s">
        <v>354</v>
      </c>
    </row>
    <row r="6245" spans="1:16" x14ac:dyDescent="0.55000000000000004">
      <c r="A6245" t="s">
        <v>25</v>
      </c>
      <c r="B6245" t="s">
        <v>9377</v>
      </c>
      <c r="C6245" t="s">
        <v>820</v>
      </c>
      <c r="D6245" t="s">
        <v>4035</v>
      </c>
      <c r="E6245" t="s">
        <v>20</v>
      </c>
      <c r="F6245" t="b">
        <v>0</v>
      </c>
      <c r="G6245" t="s">
        <v>820</v>
      </c>
      <c r="H6245" s="4">
        <v>45733.507175925923</v>
      </c>
      <c r="I6245" t="b">
        <v>0</v>
      </c>
      <c r="J6245" t="b">
        <v>0</v>
      </c>
      <c r="K6245" t="s">
        <v>820</v>
      </c>
      <c r="L6245" t="s">
        <v>22</v>
      </c>
      <c r="M6245">
        <v>64800</v>
      </c>
      <c r="O6245" t="s">
        <v>9378</v>
      </c>
      <c r="P6245" t="s">
        <v>9379</v>
      </c>
    </row>
    <row r="6246" spans="1:16" x14ac:dyDescent="0.55000000000000004">
      <c r="A6246" t="s">
        <v>2</v>
      </c>
      <c r="B6246" t="s">
        <v>9380</v>
      </c>
      <c r="C6246" t="s">
        <v>3318</v>
      </c>
      <c r="D6246" t="s">
        <v>3828</v>
      </c>
      <c r="E6246" t="s">
        <v>20</v>
      </c>
      <c r="F6246" t="b">
        <v>0</v>
      </c>
      <c r="G6246" t="s">
        <v>27</v>
      </c>
      <c r="H6246" s="4">
        <v>45733.543055555558</v>
      </c>
      <c r="I6246" t="b">
        <v>0</v>
      </c>
      <c r="J6246" t="b">
        <v>1</v>
      </c>
      <c r="K6246" t="s">
        <v>24</v>
      </c>
      <c r="L6246" t="s">
        <v>36</v>
      </c>
      <c r="N6246">
        <v>63.5</v>
      </c>
      <c r="O6246" t="s">
        <v>3060</v>
      </c>
      <c r="P6246" t="s">
        <v>9381</v>
      </c>
    </row>
    <row r="6247" spans="1:16" x14ac:dyDescent="0.55000000000000004">
      <c r="A6247" t="s">
        <v>2</v>
      </c>
      <c r="B6247" t="s">
        <v>2</v>
      </c>
      <c r="C6247" t="s">
        <v>87</v>
      </c>
      <c r="D6247" t="s">
        <v>131</v>
      </c>
      <c r="E6247" t="s">
        <v>20</v>
      </c>
      <c r="F6247" t="b">
        <v>0</v>
      </c>
      <c r="G6247" t="s">
        <v>41</v>
      </c>
      <c r="H6247" s="4">
        <v>45733.554652777777</v>
      </c>
      <c r="I6247" t="b">
        <v>1</v>
      </c>
      <c r="J6247" t="b">
        <v>0</v>
      </c>
      <c r="K6247" t="s">
        <v>24</v>
      </c>
      <c r="L6247" t="s">
        <v>22</v>
      </c>
      <c r="M6247">
        <v>130000</v>
      </c>
      <c r="O6247" t="s">
        <v>131</v>
      </c>
      <c r="P6247" t="s">
        <v>9382</v>
      </c>
    </row>
    <row r="6248" spans="1:16" x14ac:dyDescent="0.55000000000000004">
      <c r="A6248" t="s">
        <v>25</v>
      </c>
      <c r="B6248" t="s">
        <v>7231</v>
      </c>
      <c r="C6248" t="s">
        <v>7232</v>
      </c>
      <c r="D6248" t="s">
        <v>3973</v>
      </c>
      <c r="E6248" t="s">
        <v>51</v>
      </c>
      <c r="F6248" t="b">
        <v>0</v>
      </c>
      <c r="G6248" t="s">
        <v>30</v>
      </c>
      <c r="H6248" s="4">
        <v>45733.58421296296</v>
      </c>
      <c r="I6248" t="b">
        <v>0</v>
      </c>
      <c r="J6248" t="b">
        <v>0</v>
      </c>
      <c r="K6248" t="s">
        <v>24</v>
      </c>
      <c r="L6248" t="s">
        <v>36</v>
      </c>
      <c r="N6248">
        <v>57</v>
      </c>
      <c r="O6248" t="s">
        <v>1002</v>
      </c>
    </row>
    <row r="6249" spans="1:16" x14ac:dyDescent="0.55000000000000004">
      <c r="A6249" t="s">
        <v>28</v>
      </c>
      <c r="B6249" t="s">
        <v>9445</v>
      </c>
      <c r="C6249" t="s">
        <v>180</v>
      </c>
      <c r="D6249" t="s">
        <v>3973</v>
      </c>
      <c r="E6249" t="s">
        <v>20</v>
      </c>
      <c r="F6249" t="b">
        <v>0</v>
      </c>
      <c r="G6249" t="s">
        <v>41</v>
      </c>
      <c r="H6249" s="4">
        <v>45733.584409722222</v>
      </c>
      <c r="I6249" t="b">
        <v>0</v>
      </c>
      <c r="J6249" t="b">
        <v>1</v>
      </c>
      <c r="K6249" t="s">
        <v>24</v>
      </c>
      <c r="L6249" t="s">
        <v>22</v>
      </c>
      <c r="M6249">
        <v>155500</v>
      </c>
      <c r="O6249" t="s">
        <v>9249</v>
      </c>
      <c r="P6249" t="s">
        <v>9446</v>
      </c>
    </row>
    <row r="6250" spans="1:16" x14ac:dyDescent="0.55000000000000004">
      <c r="A6250" t="s">
        <v>40</v>
      </c>
      <c r="B6250" t="s">
        <v>9383</v>
      </c>
      <c r="C6250" t="s">
        <v>538</v>
      </c>
      <c r="D6250" t="s">
        <v>3828</v>
      </c>
      <c r="E6250" t="s">
        <v>20</v>
      </c>
      <c r="F6250" t="b">
        <v>0</v>
      </c>
      <c r="G6250" t="s">
        <v>27</v>
      </c>
      <c r="H6250" s="4">
        <v>45733.585023148153</v>
      </c>
      <c r="I6250" t="b">
        <v>0</v>
      </c>
      <c r="J6250" t="b">
        <v>1</v>
      </c>
      <c r="K6250" t="s">
        <v>24</v>
      </c>
      <c r="L6250" t="s">
        <v>22</v>
      </c>
      <c r="M6250">
        <v>163000</v>
      </c>
      <c r="O6250" t="s">
        <v>487</v>
      </c>
      <c r="P6250" t="s">
        <v>9384</v>
      </c>
    </row>
    <row r="6251" spans="1:16" x14ac:dyDescent="0.55000000000000004">
      <c r="A6251" t="s">
        <v>89</v>
      </c>
      <c r="B6251" t="s">
        <v>7027</v>
      </c>
      <c r="C6251" t="s">
        <v>82</v>
      </c>
      <c r="D6251" t="s">
        <v>3973</v>
      </c>
      <c r="E6251" t="s">
        <v>20</v>
      </c>
      <c r="F6251" t="b">
        <v>0</v>
      </c>
      <c r="G6251" t="s">
        <v>41</v>
      </c>
      <c r="H6251" s="4">
        <v>45733.585682870369</v>
      </c>
      <c r="I6251" t="b">
        <v>0</v>
      </c>
      <c r="J6251" t="b">
        <v>1</v>
      </c>
      <c r="K6251" t="s">
        <v>24</v>
      </c>
      <c r="L6251" t="s">
        <v>22</v>
      </c>
      <c r="M6251">
        <v>147500</v>
      </c>
      <c r="O6251" t="s">
        <v>7028</v>
      </c>
      <c r="P6251" t="s">
        <v>7029</v>
      </c>
    </row>
    <row r="6252" spans="1:16" x14ac:dyDescent="0.55000000000000004">
      <c r="A6252" t="s">
        <v>19</v>
      </c>
      <c r="B6252" t="s">
        <v>9385</v>
      </c>
      <c r="C6252" t="s">
        <v>140</v>
      </c>
      <c r="D6252" t="s">
        <v>3600</v>
      </c>
      <c r="E6252" t="s">
        <v>51</v>
      </c>
      <c r="F6252" t="b">
        <v>0</v>
      </c>
      <c r="G6252" t="s">
        <v>41</v>
      </c>
      <c r="H6252" s="4">
        <v>45733.596435185187</v>
      </c>
      <c r="I6252" t="b">
        <v>0</v>
      </c>
      <c r="J6252" t="b">
        <v>0</v>
      </c>
      <c r="K6252" t="s">
        <v>24</v>
      </c>
      <c r="L6252" t="s">
        <v>36</v>
      </c>
      <c r="N6252">
        <v>110</v>
      </c>
      <c r="O6252" t="s">
        <v>2569</v>
      </c>
      <c r="P6252" t="s">
        <v>2188</v>
      </c>
    </row>
    <row r="6253" spans="1:16" x14ac:dyDescent="0.55000000000000004">
      <c r="A6253" t="s">
        <v>139</v>
      </c>
      <c r="B6253" t="s">
        <v>1697</v>
      </c>
      <c r="C6253" t="s">
        <v>39</v>
      </c>
      <c r="D6253" t="s">
        <v>7658</v>
      </c>
      <c r="E6253" t="s">
        <v>20</v>
      </c>
      <c r="F6253" t="b">
        <v>1</v>
      </c>
      <c r="G6253" t="s">
        <v>625</v>
      </c>
      <c r="H6253" s="4">
        <v>45733.624872685177</v>
      </c>
      <c r="I6253" t="b">
        <v>1</v>
      </c>
      <c r="J6253" t="b">
        <v>0</v>
      </c>
      <c r="K6253" t="s">
        <v>625</v>
      </c>
      <c r="L6253" t="s">
        <v>22</v>
      </c>
      <c r="M6253">
        <v>70000</v>
      </c>
      <c r="O6253" t="s">
        <v>9386</v>
      </c>
      <c r="P6253" t="s">
        <v>9387</v>
      </c>
    </row>
    <row r="6254" spans="1:16" x14ac:dyDescent="0.55000000000000004">
      <c r="A6254" t="s">
        <v>0</v>
      </c>
      <c r="B6254" t="s">
        <v>1632</v>
      </c>
      <c r="C6254" t="s">
        <v>118</v>
      </c>
      <c r="D6254" t="s">
        <v>131</v>
      </c>
      <c r="F6254" t="b">
        <v>0</v>
      </c>
      <c r="G6254" t="s">
        <v>27</v>
      </c>
      <c r="H6254" s="4">
        <v>45733.625127314823</v>
      </c>
      <c r="I6254" t="b">
        <v>1</v>
      </c>
      <c r="J6254" t="b">
        <v>0</v>
      </c>
      <c r="K6254" t="s">
        <v>24</v>
      </c>
      <c r="L6254" t="s">
        <v>36</v>
      </c>
      <c r="N6254">
        <v>41</v>
      </c>
      <c r="O6254" t="s">
        <v>131</v>
      </c>
      <c r="P6254" t="s">
        <v>9388</v>
      </c>
    </row>
    <row r="6255" spans="1:16" x14ac:dyDescent="0.55000000000000004">
      <c r="A6255" t="s">
        <v>19</v>
      </c>
      <c r="B6255" t="s">
        <v>9389</v>
      </c>
      <c r="C6255" t="s">
        <v>3887</v>
      </c>
      <c r="D6255" t="s">
        <v>3973</v>
      </c>
      <c r="E6255" t="s">
        <v>20</v>
      </c>
      <c r="F6255" t="b">
        <v>0</v>
      </c>
      <c r="G6255" t="s">
        <v>27</v>
      </c>
      <c r="H6255" s="4">
        <v>45733.625775462962</v>
      </c>
      <c r="I6255" t="b">
        <v>0</v>
      </c>
      <c r="J6255" t="b">
        <v>1</v>
      </c>
      <c r="K6255" t="s">
        <v>24</v>
      </c>
      <c r="L6255" t="s">
        <v>22</v>
      </c>
      <c r="M6255">
        <v>152500</v>
      </c>
      <c r="O6255" t="s">
        <v>9390</v>
      </c>
      <c r="P6255" t="s">
        <v>9391</v>
      </c>
    </row>
    <row r="6256" spans="1:16" x14ac:dyDescent="0.55000000000000004">
      <c r="A6256" t="s">
        <v>25</v>
      </c>
      <c r="B6256" t="s">
        <v>8209</v>
      </c>
      <c r="C6256" t="s">
        <v>64</v>
      </c>
      <c r="D6256" t="s">
        <v>3973</v>
      </c>
      <c r="E6256" t="s">
        <v>20</v>
      </c>
      <c r="F6256" t="b">
        <v>0</v>
      </c>
      <c r="G6256" t="s">
        <v>52</v>
      </c>
      <c r="H6256" s="4">
        <v>45733.625949074078</v>
      </c>
      <c r="I6256" t="b">
        <v>0</v>
      </c>
      <c r="J6256" t="b">
        <v>1</v>
      </c>
      <c r="K6256" t="s">
        <v>24</v>
      </c>
      <c r="L6256" t="s">
        <v>22</v>
      </c>
      <c r="M6256">
        <v>98950</v>
      </c>
      <c r="O6256" t="s">
        <v>1906</v>
      </c>
      <c r="P6256" t="s">
        <v>8210</v>
      </c>
    </row>
    <row r="6257" spans="1:16" x14ac:dyDescent="0.55000000000000004">
      <c r="A6257" t="s">
        <v>40</v>
      </c>
      <c r="B6257" t="s">
        <v>9392</v>
      </c>
      <c r="C6257" t="s">
        <v>1118</v>
      </c>
      <c r="D6257" t="s">
        <v>3973</v>
      </c>
      <c r="E6257" t="s">
        <v>20</v>
      </c>
      <c r="F6257" t="b">
        <v>0</v>
      </c>
      <c r="G6257" t="s">
        <v>27</v>
      </c>
      <c r="H6257" s="4">
        <v>45733.627222222232</v>
      </c>
      <c r="I6257" t="b">
        <v>0</v>
      </c>
      <c r="J6257" t="b">
        <v>1</v>
      </c>
      <c r="K6257" t="s">
        <v>24</v>
      </c>
      <c r="L6257" t="s">
        <v>22</v>
      </c>
      <c r="M6257">
        <v>135000</v>
      </c>
      <c r="O6257" t="s">
        <v>1784</v>
      </c>
      <c r="P6257" t="s">
        <v>2489</v>
      </c>
    </row>
    <row r="6258" spans="1:16" x14ac:dyDescent="0.55000000000000004">
      <c r="A6258" t="s">
        <v>2</v>
      </c>
      <c r="B6258" t="s">
        <v>2</v>
      </c>
      <c r="C6258" t="s">
        <v>9393</v>
      </c>
      <c r="D6258" t="s">
        <v>3973</v>
      </c>
      <c r="E6258" t="s">
        <v>20</v>
      </c>
      <c r="F6258" t="b">
        <v>0</v>
      </c>
      <c r="G6258" t="s">
        <v>52</v>
      </c>
      <c r="H6258" s="4">
        <v>45733.629131944443</v>
      </c>
      <c r="I6258" t="b">
        <v>0</v>
      </c>
      <c r="J6258" t="b">
        <v>1</v>
      </c>
      <c r="K6258" t="s">
        <v>24</v>
      </c>
      <c r="L6258" t="s">
        <v>22</v>
      </c>
      <c r="M6258">
        <v>187153</v>
      </c>
      <c r="O6258" t="s">
        <v>5482</v>
      </c>
      <c r="P6258" t="s">
        <v>3226</v>
      </c>
    </row>
    <row r="6259" spans="1:16" x14ac:dyDescent="0.55000000000000004">
      <c r="A6259" t="s">
        <v>2</v>
      </c>
      <c r="B6259" t="s">
        <v>4908</v>
      </c>
      <c r="C6259" t="s">
        <v>475</v>
      </c>
      <c r="D6259" t="s">
        <v>3973</v>
      </c>
      <c r="E6259" t="s">
        <v>20</v>
      </c>
      <c r="F6259" t="b">
        <v>0</v>
      </c>
      <c r="G6259" t="s">
        <v>27</v>
      </c>
      <c r="H6259" s="4">
        <v>45733.641516203701</v>
      </c>
      <c r="I6259" t="b">
        <v>0</v>
      </c>
      <c r="J6259" t="b">
        <v>0</v>
      </c>
      <c r="K6259" t="s">
        <v>24</v>
      </c>
      <c r="L6259" t="s">
        <v>22</v>
      </c>
      <c r="M6259">
        <v>130000</v>
      </c>
      <c r="O6259" t="s">
        <v>2925</v>
      </c>
    </row>
    <row r="6260" spans="1:16" x14ac:dyDescent="0.55000000000000004">
      <c r="A6260" t="s">
        <v>1</v>
      </c>
      <c r="B6260" t="s">
        <v>9394</v>
      </c>
      <c r="C6260" t="s">
        <v>371</v>
      </c>
      <c r="D6260" t="s">
        <v>2208</v>
      </c>
      <c r="E6260" t="s">
        <v>20</v>
      </c>
      <c r="F6260" t="b">
        <v>0</v>
      </c>
      <c r="G6260" t="s">
        <v>27</v>
      </c>
      <c r="H6260" s="4">
        <v>45733.643113425933</v>
      </c>
      <c r="I6260" t="b">
        <v>0</v>
      </c>
      <c r="J6260" t="b">
        <v>0</v>
      </c>
      <c r="K6260" t="s">
        <v>24</v>
      </c>
      <c r="L6260" t="s">
        <v>22</v>
      </c>
      <c r="M6260">
        <v>95000</v>
      </c>
      <c r="O6260" t="s">
        <v>5491</v>
      </c>
      <c r="P6260" t="s">
        <v>9395</v>
      </c>
    </row>
    <row r="6261" spans="1:16" x14ac:dyDescent="0.55000000000000004">
      <c r="A6261" t="s">
        <v>0</v>
      </c>
      <c r="B6261" t="s">
        <v>8786</v>
      </c>
      <c r="C6261" t="s">
        <v>1099</v>
      </c>
      <c r="D6261" t="s">
        <v>3600</v>
      </c>
      <c r="E6261" t="s">
        <v>51</v>
      </c>
      <c r="F6261" t="b">
        <v>0</v>
      </c>
      <c r="G6261" t="s">
        <v>27</v>
      </c>
      <c r="H6261" s="4">
        <v>45733.666724537034</v>
      </c>
      <c r="I6261" t="b">
        <v>1</v>
      </c>
      <c r="J6261" t="b">
        <v>0</v>
      </c>
      <c r="K6261" t="s">
        <v>24</v>
      </c>
      <c r="L6261" t="s">
        <v>36</v>
      </c>
      <c r="N6261">
        <v>60</v>
      </c>
      <c r="O6261" t="s">
        <v>8787</v>
      </c>
      <c r="P6261" t="s">
        <v>119</v>
      </c>
    </row>
    <row r="6262" spans="1:16" x14ac:dyDescent="0.55000000000000004">
      <c r="A6262" t="s">
        <v>1</v>
      </c>
      <c r="B6262" t="s">
        <v>9017</v>
      </c>
      <c r="C6262" t="s">
        <v>160</v>
      </c>
      <c r="D6262" t="s">
        <v>3828</v>
      </c>
      <c r="E6262" t="s">
        <v>20</v>
      </c>
      <c r="F6262" t="b">
        <v>0</v>
      </c>
      <c r="G6262" t="s">
        <v>52</v>
      </c>
      <c r="H6262" s="4">
        <v>45733.668865740743</v>
      </c>
      <c r="I6262" t="b">
        <v>0</v>
      </c>
      <c r="J6262" t="b">
        <v>1</v>
      </c>
      <c r="K6262" t="s">
        <v>24</v>
      </c>
      <c r="L6262" t="s">
        <v>22</v>
      </c>
      <c r="M6262">
        <v>220500</v>
      </c>
      <c r="O6262" t="s">
        <v>3939</v>
      </c>
    </row>
    <row r="6263" spans="1:16" x14ac:dyDescent="0.55000000000000004">
      <c r="A6263" t="s">
        <v>2</v>
      </c>
      <c r="B6263" t="s">
        <v>7237</v>
      </c>
      <c r="C6263" t="s">
        <v>2360</v>
      </c>
      <c r="D6263" t="s">
        <v>7238</v>
      </c>
      <c r="E6263" t="s">
        <v>20</v>
      </c>
      <c r="F6263" t="b">
        <v>0</v>
      </c>
      <c r="G6263" t="s">
        <v>1740</v>
      </c>
      <c r="H6263" s="4">
        <v>45733.685069444437</v>
      </c>
      <c r="I6263" t="b">
        <v>0</v>
      </c>
      <c r="J6263" t="b">
        <v>0</v>
      </c>
      <c r="K6263" t="s">
        <v>1740</v>
      </c>
      <c r="L6263" t="s">
        <v>22</v>
      </c>
      <c r="M6263">
        <v>28000</v>
      </c>
      <c r="O6263" t="s">
        <v>7239</v>
      </c>
    </row>
    <row r="6264" spans="1:16" x14ac:dyDescent="0.55000000000000004">
      <c r="A6264" t="s">
        <v>19</v>
      </c>
      <c r="B6264" t="s">
        <v>2537</v>
      </c>
      <c r="C6264" t="s">
        <v>82</v>
      </c>
      <c r="D6264" t="s">
        <v>3973</v>
      </c>
      <c r="E6264" t="s">
        <v>51</v>
      </c>
      <c r="F6264" t="b">
        <v>0</v>
      </c>
      <c r="G6264" t="s">
        <v>27</v>
      </c>
      <c r="H6264" s="4">
        <v>45733.708344907413</v>
      </c>
      <c r="I6264" t="b">
        <v>0</v>
      </c>
      <c r="J6264" t="b">
        <v>0</v>
      </c>
      <c r="K6264" t="s">
        <v>24</v>
      </c>
      <c r="L6264" t="s">
        <v>36</v>
      </c>
      <c r="N6264">
        <v>77.5</v>
      </c>
      <c r="O6264" t="s">
        <v>5098</v>
      </c>
      <c r="P6264" t="s">
        <v>5099</v>
      </c>
    </row>
    <row r="6265" spans="1:16" x14ac:dyDescent="0.55000000000000004">
      <c r="A6265" t="s">
        <v>0</v>
      </c>
      <c r="B6265" t="s">
        <v>9396</v>
      </c>
      <c r="C6265" t="s">
        <v>443</v>
      </c>
      <c r="D6265" t="s">
        <v>3600</v>
      </c>
      <c r="E6265" t="s">
        <v>20</v>
      </c>
      <c r="F6265" t="b">
        <v>0</v>
      </c>
      <c r="G6265" t="s">
        <v>27</v>
      </c>
      <c r="H6265" s="4">
        <v>45733.708368055559</v>
      </c>
      <c r="I6265" t="b">
        <v>0</v>
      </c>
      <c r="J6265" t="b">
        <v>0</v>
      </c>
      <c r="K6265" t="s">
        <v>24</v>
      </c>
      <c r="L6265" t="s">
        <v>22</v>
      </c>
      <c r="M6265">
        <v>107500</v>
      </c>
      <c r="O6265" t="s">
        <v>9397</v>
      </c>
      <c r="P6265" t="s">
        <v>9398</v>
      </c>
    </row>
    <row r="6266" spans="1:16" x14ac:dyDescent="0.55000000000000004">
      <c r="A6266" t="s">
        <v>0</v>
      </c>
      <c r="B6266" t="s">
        <v>0</v>
      </c>
      <c r="C6266" t="s">
        <v>621</v>
      </c>
      <c r="D6266" t="s">
        <v>3973</v>
      </c>
      <c r="E6266" t="s">
        <v>51</v>
      </c>
      <c r="F6266" t="b">
        <v>0</v>
      </c>
      <c r="G6266" t="s">
        <v>52</v>
      </c>
      <c r="H6266" s="4">
        <v>45733.709050925929</v>
      </c>
      <c r="I6266" t="b">
        <v>1</v>
      </c>
      <c r="J6266" t="b">
        <v>0</v>
      </c>
      <c r="K6266" t="s">
        <v>24</v>
      </c>
      <c r="L6266" t="s">
        <v>36</v>
      </c>
      <c r="N6266">
        <v>22.5</v>
      </c>
      <c r="O6266" t="s">
        <v>1783</v>
      </c>
    </row>
    <row r="6267" spans="1:16" x14ac:dyDescent="0.55000000000000004">
      <c r="A6267" t="s">
        <v>1</v>
      </c>
      <c r="B6267" t="s">
        <v>779</v>
      </c>
      <c r="C6267" t="s">
        <v>64</v>
      </c>
      <c r="D6267" t="s">
        <v>3973</v>
      </c>
      <c r="E6267" t="s">
        <v>631</v>
      </c>
      <c r="F6267" t="b">
        <v>0</v>
      </c>
      <c r="G6267" t="s">
        <v>52</v>
      </c>
      <c r="H6267" s="4">
        <v>45733.710057870368</v>
      </c>
      <c r="I6267" t="b">
        <v>0</v>
      </c>
      <c r="J6267" t="b">
        <v>0</v>
      </c>
      <c r="K6267" t="s">
        <v>24</v>
      </c>
      <c r="L6267" t="s">
        <v>36</v>
      </c>
      <c r="N6267">
        <v>20</v>
      </c>
      <c r="O6267" t="s">
        <v>3888</v>
      </c>
      <c r="P6267" t="s">
        <v>149</v>
      </c>
    </row>
    <row r="6268" spans="1:16" x14ac:dyDescent="0.55000000000000004">
      <c r="A6268" t="s">
        <v>2</v>
      </c>
      <c r="B6268" t="s">
        <v>9399</v>
      </c>
      <c r="C6268" t="s">
        <v>172</v>
      </c>
      <c r="D6268" t="s">
        <v>3973</v>
      </c>
      <c r="E6268" t="s">
        <v>20</v>
      </c>
      <c r="F6268" t="b">
        <v>0</v>
      </c>
      <c r="G6268" t="s">
        <v>27</v>
      </c>
      <c r="H6268" s="4">
        <v>45733.710231481477</v>
      </c>
      <c r="I6268" t="b">
        <v>0</v>
      </c>
      <c r="J6268" t="b">
        <v>1</v>
      </c>
      <c r="K6268" t="s">
        <v>24</v>
      </c>
      <c r="L6268" t="s">
        <v>22</v>
      </c>
      <c r="M6268">
        <v>162500</v>
      </c>
      <c r="O6268" t="s">
        <v>1172</v>
      </c>
      <c r="P6268" t="s">
        <v>9400</v>
      </c>
    </row>
    <row r="6269" spans="1:16" x14ac:dyDescent="0.55000000000000004">
      <c r="A6269" t="s">
        <v>2</v>
      </c>
      <c r="B6269" t="s">
        <v>9401</v>
      </c>
      <c r="C6269" t="s">
        <v>633</v>
      </c>
      <c r="D6269" t="s">
        <v>2208</v>
      </c>
      <c r="E6269" t="s">
        <v>20</v>
      </c>
      <c r="F6269" t="b">
        <v>0</v>
      </c>
      <c r="G6269" t="s">
        <v>27</v>
      </c>
      <c r="H6269" s="4">
        <v>45733.710277777784</v>
      </c>
      <c r="I6269" t="b">
        <v>0</v>
      </c>
      <c r="J6269" t="b">
        <v>1</v>
      </c>
      <c r="K6269" t="s">
        <v>24</v>
      </c>
      <c r="L6269" t="s">
        <v>22</v>
      </c>
      <c r="M6269">
        <v>135000</v>
      </c>
      <c r="O6269" t="s">
        <v>3506</v>
      </c>
      <c r="P6269" t="s">
        <v>9402</v>
      </c>
    </row>
    <row r="6270" spans="1:16" x14ac:dyDescent="0.55000000000000004">
      <c r="A6270" t="s">
        <v>2</v>
      </c>
      <c r="B6270" t="s">
        <v>2</v>
      </c>
      <c r="C6270" t="s">
        <v>39</v>
      </c>
      <c r="D6270" t="s">
        <v>3985</v>
      </c>
      <c r="E6270" t="s">
        <v>20</v>
      </c>
      <c r="F6270" t="b">
        <v>1</v>
      </c>
      <c r="G6270" t="s">
        <v>3446</v>
      </c>
      <c r="H6270" s="4">
        <v>45733.710682870369</v>
      </c>
      <c r="I6270" t="b">
        <v>0</v>
      </c>
      <c r="J6270" t="b">
        <v>0</v>
      </c>
      <c r="K6270" t="s">
        <v>3446</v>
      </c>
      <c r="L6270" t="s">
        <v>22</v>
      </c>
      <c r="M6270">
        <v>37500</v>
      </c>
      <c r="O6270" t="s">
        <v>7650</v>
      </c>
      <c r="P6270" t="s">
        <v>7651</v>
      </c>
    </row>
    <row r="6271" spans="1:16" x14ac:dyDescent="0.55000000000000004">
      <c r="A6271" t="s">
        <v>2</v>
      </c>
      <c r="B6271" t="s">
        <v>9403</v>
      </c>
      <c r="C6271" t="s">
        <v>9404</v>
      </c>
      <c r="D6271" t="s">
        <v>4084</v>
      </c>
      <c r="E6271" t="s">
        <v>20</v>
      </c>
      <c r="F6271" t="b">
        <v>0</v>
      </c>
      <c r="G6271" t="s">
        <v>158</v>
      </c>
      <c r="H6271" s="4">
        <v>45733.712916666656</v>
      </c>
      <c r="I6271" t="b">
        <v>0</v>
      </c>
      <c r="J6271" t="b">
        <v>0</v>
      </c>
      <c r="K6271" t="s">
        <v>158</v>
      </c>
      <c r="L6271" t="s">
        <v>22</v>
      </c>
      <c r="M6271">
        <v>110000</v>
      </c>
      <c r="O6271" t="s">
        <v>9405</v>
      </c>
      <c r="P6271" t="s">
        <v>1244</v>
      </c>
    </row>
    <row r="6272" spans="1:16" x14ac:dyDescent="0.55000000000000004">
      <c r="A6272" t="s">
        <v>2</v>
      </c>
      <c r="B6272" t="s">
        <v>9406</v>
      </c>
      <c r="C6272" t="s">
        <v>4208</v>
      </c>
      <c r="D6272" t="s">
        <v>3828</v>
      </c>
      <c r="E6272" t="s">
        <v>219</v>
      </c>
      <c r="F6272" t="b">
        <v>0</v>
      </c>
      <c r="G6272" t="s">
        <v>1247</v>
      </c>
      <c r="H6272" s="4">
        <v>45733.738020833327</v>
      </c>
      <c r="I6272" t="b">
        <v>0</v>
      </c>
      <c r="J6272" t="b">
        <v>0</v>
      </c>
      <c r="K6272" t="s">
        <v>1247</v>
      </c>
      <c r="L6272" t="s">
        <v>36</v>
      </c>
      <c r="N6272">
        <v>32.5</v>
      </c>
      <c r="O6272" t="s">
        <v>9407</v>
      </c>
    </row>
    <row r="6273" spans="1:16" x14ac:dyDescent="0.55000000000000004">
      <c r="A6273" t="s">
        <v>2</v>
      </c>
      <c r="B6273" t="s">
        <v>9408</v>
      </c>
      <c r="C6273" t="s">
        <v>122</v>
      </c>
      <c r="D6273" t="s">
        <v>3600</v>
      </c>
      <c r="E6273" t="s">
        <v>20</v>
      </c>
      <c r="F6273" t="b">
        <v>0</v>
      </c>
      <c r="G6273" t="s">
        <v>27</v>
      </c>
      <c r="H6273" s="4">
        <v>45733.752106481479</v>
      </c>
      <c r="I6273" t="b">
        <v>1</v>
      </c>
      <c r="J6273" t="b">
        <v>0</v>
      </c>
      <c r="K6273" t="s">
        <v>24</v>
      </c>
      <c r="L6273" t="s">
        <v>22</v>
      </c>
      <c r="M6273">
        <v>95000</v>
      </c>
      <c r="O6273" t="s">
        <v>9409</v>
      </c>
      <c r="P6273" t="s">
        <v>48</v>
      </c>
    </row>
    <row r="6274" spans="1:16" x14ac:dyDescent="0.55000000000000004">
      <c r="A6274" t="s">
        <v>2</v>
      </c>
      <c r="B6274" t="s">
        <v>8530</v>
      </c>
      <c r="C6274" t="s">
        <v>26</v>
      </c>
      <c r="D6274" t="s">
        <v>3957</v>
      </c>
      <c r="E6274" t="s">
        <v>20</v>
      </c>
      <c r="F6274" t="b">
        <v>0</v>
      </c>
      <c r="G6274" t="s">
        <v>23</v>
      </c>
      <c r="H6274" s="4">
        <v>45733.768310185187</v>
      </c>
      <c r="I6274" t="b">
        <v>0</v>
      </c>
      <c r="J6274" t="b">
        <v>1</v>
      </c>
      <c r="K6274" t="s">
        <v>24</v>
      </c>
      <c r="L6274" t="s">
        <v>36</v>
      </c>
      <c r="N6274">
        <v>61.159996032714837</v>
      </c>
      <c r="O6274" t="s">
        <v>8531</v>
      </c>
      <c r="P6274" t="s">
        <v>8532</v>
      </c>
    </row>
    <row r="6275" spans="1:16" x14ac:dyDescent="0.55000000000000004">
      <c r="A6275" t="s">
        <v>0</v>
      </c>
      <c r="B6275" t="s">
        <v>9410</v>
      </c>
      <c r="C6275" t="s">
        <v>329</v>
      </c>
      <c r="D6275" t="s">
        <v>3973</v>
      </c>
      <c r="E6275" t="s">
        <v>51</v>
      </c>
      <c r="F6275" t="b">
        <v>0</v>
      </c>
      <c r="G6275" t="s">
        <v>27</v>
      </c>
      <c r="H6275" s="4">
        <v>45733.791932870372</v>
      </c>
      <c r="I6275" t="b">
        <v>0</v>
      </c>
      <c r="J6275" t="b">
        <v>0</v>
      </c>
      <c r="K6275" t="s">
        <v>24</v>
      </c>
      <c r="L6275" t="s">
        <v>36</v>
      </c>
      <c r="N6275">
        <v>80</v>
      </c>
      <c r="O6275" t="s">
        <v>9411</v>
      </c>
    </row>
    <row r="6276" spans="1:16" x14ac:dyDescent="0.55000000000000004">
      <c r="A6276" t="s">
        <v>0</v>
      </c>
      <c r="B6276" t="s">
        <v>1246</v>
      </c>
      <c r="C6276" t="s">
        <v>768</v>
      </c>
      <c r="D6276" t="s">
        <v>4084</v>
      </c>
      <c r="F6276" t="b">
        <v>0</v>
      </c>
      <c r="G6276" t="s">
        <v>27</v>
      </c>
      <c r="H6276" s="4">
        <v>45733.792013888888</v>
      </c>
      <c r="I6276" t="b">
        <v>0</v>
      </c>
      <c r="J6276" t="b">
        <v>0</v>
      </c>
      <c r="K6276" t="s">
        <v>24</v>
      </c>
      <c r="L6276" t="s">
        <v>22</v>
      </c>
      <c r="M6276">
        <v>93176</v>
      </c>
      <c r="O6276" t="s">
        <v>9412</v>
      </c>
    </row>
    <row r="6277" spans="1:16" x14ac:dyDescent="0.55000000000000004">
      <c r="A6277" t="s">
        <v>2</v>
      </c>
      <c r="B6277" t="s">
        <v>9413</v>
      </c>
      <c r="C6277" t="s">
        <v>1025</v>
      </c>
      <c r="D6277" t="s">
        <v>3600</v>
      </c>
      <c r="E6277" t="s">
        <v>51</v>
      </c>
      <c r="F6277" t="b">
        <v>0</v>
      </c>
      <c r="G6277" t="s">
        <v>35</v>
      </c>
      <c r="H6277" s="4">
        <v>45733.793356481481</v>
      </c>
      <c r="I6277" t="b">
        <v>1</v>
      </c>
      <c r="J6277" t="b">
        <v>0</v>
      </c>
      <c r="K6277" t="s">
        <v>24</v>
      </c>
      <c r="L6277" t="s">
        <v>36</v>
      </c>
      <c r="N6277">
        <v>65</v>
      </c>
      <c r="O6277" t="s">
        <v>9414</v>
      </c>
      <c r="P6277" t="s">
        <v>2177</v>
      </c>
    </row>
    <row r="6278" spans="1:16" x14ac:dyDescent="0.55000000000000004">
      <c r="A6278" t="s">
        <v>0</v>
      </c>
      <c r="B6278" t="s">
        <v>8056</v>
      </c>
      <c r="C6278" t="s">
        <v>696</v>
      </c>
      <c r="D6278" t="s">
        <v>3973</v>
      </c>
      <c r="E6278" t="s">
        <v>51</v>
      </c>
      <c r="F6278" t="b">
        <v>0</v>
      </c>
      <c r="G6278" t="s">
        <v>30</v>
      </c>
      <c r="H6278" s="4">
        <v>45733.793506944443</v>
      </c>
      <c r="I6278" t="b">
        <v>0</v>
      </c>
      <c r="J6278" t="b">
        <v>0</v>
      </c>
      <c r="K6278" t="s">
        <v>24</v>
      </c>
      <c r="L6278" t="s">
        <v>36</v>
      </c>
      <c r="N6278">
        <v>47.5</v>
      </c>
      <c r="O6278" t="s">
        <v>1137</v>
      </c>
      <c r="P6278" t="s">
        <v>709</v>
      </c>
    </row>
    <row r="6279" spans="1:16" x14ac:dyDescent="0.55000000000000004">
      <c r="A6279" t="s">
        <v>2</v>
      </c>
      <c r="B6279" t="s">
        <v>9415</v>
      </c>
      <c r="C6279" t="s">
        <v>9416</v>
      </c>
      <c r="D6279" t="s">
        <v>3973</v>
      </c>
      <c r="E6279" t="s">
        <v>20</v>
      </c>
      <c r="F6279" t="b">
        <v>0</v>
      </c>
      <c r="G6279" t="s">
        <v>27</v>
      </c>
      <c r="H6279" s="4">
        <v>45733.793703703697</v>
      </c>
      <c r="I6279" t="b">
        <v>0</v>
      </c>
      <c r="J6279" t="b">
        <v>1</v>
      </c>
      <c r="K6279" t="s">
        <v>24</v>
      </c>
      <c r="L6279" t="s">
        <v>22</v>
      </c>
      <c r="M6279">
        <v>119000</v>
      </c>
      <c r="O6279" t="s">
        <v>734</v>
      </c>
      <c r="P6279" t="s">
        <v>9417</v>
      </c>
    </row>
    <row r="6280" spans="1:16" x14ac:dyDescent="0.55000000000000004">
      <c r="A6280" t="s">
        <v>89</v>
      </c>
      <c r="B6280" t="s">
        <v>6660</v>
      </c>
      <c r="C6280" t="s">
        <v>44</v>
      </c>
      <c r="D6280" t="s">
        <v>3973</v>
      </c>
      <c r="E6280" t="s">
        <v>20</v>
      </c>
      <c r="F6280" t="b">
        <v>0</v>
      </c>
      <c r="G6280" t="s">
        <v>27</v>
      </c>
      <c r="H6280" s="4">
        <v>45733.795057870368</v>
      </c>
      <c r="I6280" t="b">
        <v>1</v>
      </c>
      <c r="J6280" t="b">
        <v>1</v>
      </c>
      <c r="K6280" t="s">
        <v>24</v>
      </c>
      <c r="L6280" t="s">
        <v>22</v>
      </c>
      <c r="M6280">
        <v>185000</v>
      </c>
      <c r="O6280" t="s">
        <v>2815</v>
      </c>
      <c r="P6280" t="s">
        <v>6661</v>
      </c>
    </row>
    <row r="6281" spans="1:16" x14ac:dyDescent="0.55000000000000004">
      <c r="A6281" t="s">
        <v>0</v>
      </c>
      <c r="B6281" t="s">
        <v>9418</v>
      </c>
      <c r="C6281" t="s">
        <v>316</v>
      </c>
      <c r="D6281" t="s">
        <v>3957</v>
      </c>
      <c r="E6281" t="s">
        <v>20</v>
      </c>
      <c r="F6281" t="b">
        <v>0</v>
      </c>
      <c r="G6281" t="s">
        <v>35</v>
      </c>
      <c r="H6281" s="4">
        <v>45733.833819444437</v>
      </c>
      <c r="I6281" t="b">
        <v>0</v>
      </c>
      <c r="J6281" t="b">
        <v>1</v>
      </c>
      <c r="K6281" t="s">
        <v>24</v>
      </c>
      <c r="L6281" t="s">
        <v>36</v>
      </c>
      <c r="N6281">
        <v>16.510000228881839</v>
      </c>
      <c r="O6281" t="s">
        <v>759</v>
      </c>
      <c r="P6281" t="s">
        <v>9419</v>
      </c>
    </row>
    <row r="6282" spans="1:16" x14ac:dyDescent="0.55000000000000004">
      <c r="A6282" t="s">
        <v>0</v>
      </c>
      <c r="B6282" t="s">
        <v>9175</v>
      </c>
      <c r="C6282" t="s">
        <v>292</v>
      </c>
      <c r="D6282" t="s">
        <v>3957</v>
      </c>
      <c r="E6282" t="s">
        <v>20</v>
      </c>
      <c r="F6282" t="b">
        <v>0</v>
      </c>
      <c r="G6282" t="s">
        <v>30</v>
      </c>
      <c r="H6282" s="4">
        <v>45733.834236111114</v>
      </c>
      <c r="I6282" t="b">
        <v>0</v>
      </c>
      <c r="J6282" t="b">
        <v>1</v>
      </c>
      <c r="K6282" t="s">
        <v>24</v>
      </c>
      <c r="L6282" t="s">
        <v>36</v>
      </c>
      <c r="N6282">
        <v>22.694999694824219</v>
      </c>
      <c r="O6282" t="s">
        <v>9176</v>
      </c>
      <c r="P6282" t="s">
        <v>1303</v>
      </c>
    </row>
    <row r="6283" spans="1:16" x14ac:dyDescent="0.55000000000000004">
      <c r="A6283" t="s">
        <v>139</v>
      </c>
      <c r="B6283" t="s">
        <v>1634</v>
      </c>
      <c r="C6283" t="s">
        <v>945</v>
      </c>
      <c r="D6283" t="s">
        <v>3973</v>
      </c>
      <c r="E6283" t="s">
        <v>20</v>
      </c>
      <c r="F6283" t="b">
        <v>0</v>
      </c>
      <c r="G6283" t="s">
        <v>30</v>
      </c>
      <c r="H6283" s="4">
        <v>45733.83425925926</v>
      </c>
      <c r="I6283" t="b">
        <v>0</v>
      </c>
      <c r="J6283" t="b">
        <v>0</v>
      </c>
      <c r="K6283" t="s">
        <v>24</v>
      </c>
      <c r="L6283" t="s">
        <v>22</v>
      </c>
      <c r="M6283">
        <v>67884</v>
      </c>
      <c r="O6283" t="s">
        <v>3090</v>
      </c>
    </row>
    <row r="6284" spans="1:16" x14ac:dyDescent="0.55000000000000004">
      <c r="A6284" t="s">
        <v>2</v>
      </c>
      <c r="B6284" t="s">
        <v>2617</v>
      </c>
      <c r="C6284" t="s">
        <v>151</v>
      </c>
      <c r="D6284" t="s">
        <v>3973</v>
      </c>
      <c r="E6284" t="s">
        <v>20</v>
      </c>
      <c r="F6284" t="b">
        <v>0</v>
      </c>
      <c r="G6284" t="s">
        <v>30</v>
      </c>
      <c r="H6284" s="4">
        <v>45733.835636574076</v>
      </c>
      <c r="I6284" t="b">
        <v>0</v>
      </c>
      <c r="J6284" t="b">
        <v>1</v>
      </c>
      <c r="K6284" t="s">
        <v>24</v>
      </c>
      <c r="L6284" t="s">
        <v>22</v>
      </c>
      <c r="M6284">
        <v>130500</v>
      </c>
      <c r="O6284" t="s">
        <v>9420</v>
      </c>
      <c r="P6284" t="s">
        <v>9421</v>
      </c>
    </row>
    <row r="6285" spans="1:16" x14ac:dyDescent="0.55000000000000004">
      <c r="A6285" t="s">
        <v>2</v>
      </c>
      <c r="B6285" t="s">
        <v>2076</v>
      </c>
      <c r="C6285" t="s">
        <v>236</v>
      </c>
      <c r="D6285" t="s">
        <v>3957</v>
      </c>
      <c r="E6285" t="s">
        <v>34</v>
      </c>
      <c r="F6285" t="b">
        <v>0</v>
      </c>
      <c r="G6285" t="s">
        <v>41</v>
      </c>
      <c r="H6285" s="4">
        <v>45733.835763888892</v>
      </c>
      <c r="I6285" t="b">
        <v>1</v>
      </c>
      <c r="J6285" t="b">
        <v>1</v>
      </c>
      <c r="K6285" t="s">
        <v>24</v>
      </c>
      <c r="L6285" t="s">
        <v>36</v>
      </c>
      <c r="N6285">
        <v>56.475002288818359</v>
      </c>
      <c r="O6285" t="s">
        <v>186</v>
      </c>
      <c r="P6285" t="s">
        <v>4098</v>
      </c>
    </row>
    <row r="6286" spans="1:16" x14ac:dyDescent="0.55000000000000004">
      <c r="A6286" t="s">
        <v>2</v>
      </c>
      <c r="B6286" t="s">
        <v>9422</v>
      </c>
      <c r="C6286" t="s">
        <v>823</v>
      </c>
      <c r="D6286" t="s">
        <v>3828</v>
      </c>
      <c r="E6286" t="s">
        <v>20</v>
      </c>
      <c r="F6286" t="b">
        <v>0</v>
      </c>
      <c r="G6286" t="s">
        <v>52</v>
      </c>
      <c r="H6286" s="4">
        <v>45733.838194444441</v>
      </c>
      <c r="I6286" t="b">
        <v>0</v>
      </c>
      <c r="J6286" t="b">
        <v>1</v>
      </c>
      <c r="K6286" t="s">
        <v>24</v>
      </c>
      <c r="L6286" t="s">
        <v>22</v>
      </c>
      <c r="M6286">
        <v>98883</v>
      </c>
      <c r="O6286" t="s">
        <v>9423</v>
      </c>
      <c r="P6286" t="s">
        <v>9424</v>
      </c>
    </row>
    <row r="6287" spans="1:16" x14ac:dyDescent="0.55000000000000004">
      <c r="A6287" t="s">
        <v>25</v>
      </c>
      <c r="B6287" t="s">
        <v>9425</v>
      </c>
      <c r="C6287" t="s">
        <v>203</v>
      </c>
      <c r="D6287" t="s">
        <v>3828</v>
      </c>
      <c r="E6287" t="s">
        <v>20</v>
      </c>
      <c r="F6287" t="b">
        <v>0</v>
      </c>
      <c r="G6287" t="s">
        <v>23</v>
      </c>
      <c r="H6287" s="4">
        <v>45733.863483796304</v>
      </c>
      <c r="I6287" t="b">
        <v>1</v>
      </c>
      <c r="J6287" t="b">
        <v>1</v>
      </c>
      <c r="K6287" t="s">
        <v>24</v>
      </c>
      <c r="L6287" t="s">
        <v>22</v>
      </c>
      <c r="M6287">
        <v>108750</v>
      </c>
      <c r="O6287" t="s">
        <v>935</v>
      </c>
      <c r="P6287" t="s">
        <v>1813</v>
      </c>
    </row>
    <row r="6288" spans="1:16" x14ac:dyDescent="0.55000000000000004">
      <c r="A6288" t="s">
        <v>0</v>
      </c>
      <c r="B6288" t="s">
        <v>0</v>
      </c>
      <c r="C6288" t="s">
        <v>916</v>
      </c>
      <c r="D6288" t="s">
        <v>3973</v>
      </c>
      <c r="E6288" t="s">
        <v>20</v>
      </c>
      <c r="F6288" t="b">
        <v>0</v>
      </c>
      <c r="G6288" t="s">
        <v>27</v>
      </c>
      <c r="H6288" s="4">
        <v>45733.876296296286</v>
      </c>
      <c r="I6288" t="b">
        <v>1</v>
      </c>
      <c r="J6288" t="b">
        <v>0</v>
      </c>
      <c r="K6288" t="s">
        <v>24</v>
      </c>
      <c r="L6288" t="s">
        <v>22</v>
      </c>
      <c r="M6288">
        <v>82500</v>
      </c>
      <c r="O6288" t="s">
        <v>1899</v>
      </c>
      <c r="P6288" t="s">
        <v>338</v>
      </c>
    </row>
    <row r="6289" spans="1:16" x14ac:dyDescent="0.55000000000000004">
      <c r="A6289" t="s">
        <v>0</v>
      </c>
      <c r="B6289" t="s">
        <v>9426</v>
      </c>
      <c r="C6289" t="s">
        <v>213</v>
      </c>
      <c r="D6289" t="s">
        <v>3828</v>
      </c>
      <c r="E6289" t="s">
        <v>20</v>
      </c>
      <c r="F6289" t="b">
        <v>0</v>
      </c>
      <c r="G6289" t="s">
        <v>41</v>
      </c>
      <c r="H6289" s="4">
        <v>45733.876331018517</v>
      </c>
      <c r="I6289" t="b">
        <v>0</v>
      </c>
      <c r="J6289" t="b">
        <v>1</v>
      </c>
      <c r="K6289" t="s">
        <v>24</v>
      </c>
      <c r="L6289" t="s">
        <v>36</v>
      </c>
      <c r="N6289">
        <v>23</v>
      </c>
      <c r="O6289" t="s">
        <v>9427</v>
      </c>
      <c r="P6289" t="s">
        <v>9428</v>
      </c>
    </row>
    <row r="6290" spans="1:16" x14ac:dyDescent="0.55000000000000004">
      <c r="A6290" t="s">
        <v>89</v>
      </c>
      <c r="B6290" t="s">
        <v>9429</v>
      </c>
      <c r="C6290" t="s">
        <v>2172</v>
      </c>
      <c r="D6290" t="s">
        <v>3600</v>
      </c>
      <c r="E6290" t="s">
        <v>20</v>
      </c>
      <c r="F6290" t="b">
        <v>0</v>
      </c>
      <c r="G6290" t="s">
        <v>52</v>
      </c>
      <c r="H6290" s="4">
        <v>45733.877812500003</v>
      </c>
      <c r="I6290" t="b">
        <v>0</v>
      </c>
      <c r="J6290" t="b">
        <v>1</v>
      </c>
      <c r="K6290" t="s">
        <v>24</v>
      </c>
      <c r="L6290" t="s">
        <v>22</v>
      </c>
      <c r="M6290">
        <v>255630</v>
      </c>
      <c r="O6290" t="s">
        <v>773</v>
      </c>
    </row>
    <row r="6291" spans="1:16" x14ac:dyDescent="0.55000000000000004">
      <c r="A6291" t="s">
        <v>0</v>
      </c>
      <c r="B6291" t="s">
        <v>1934</v>
      </c>
      <c r="C6291" t="s">
        <v>1247</v>
      </c>
      <c r="D6291" t="s">
        <v>3828</v>
      </c>
      <c r="E6291" t="s">
        <v>20</v>
      </c>
      <c r="F6291" t="b">
        <v>0</v>
      </c>
      <c r="G6291" t="s">
        <v>1247</v>
      </c>
      <c r="H6291" s="4">
        <v>45733.905011574083</v>
      </c>
      <c r="I6291" t="b">
        <v>0</v>
      </c>
      <c r="J6291" t="b">
        <v>0</v>
      </c>
      <c r="K6291" t="s">
        <v>1247</v>
      </c>
      <c r="L6291" t="s">
        <v>22</v>
      </c>
      <c r="M6291">
        <v>38500</v>
      </c>
      <c r="O6291" t="s">
        <v>5660</v>
      </c>
      <c r="P6291" t="s">
        <v>5661</v>
      </c>
    </row>
    <row r="6292" spans="1:16" x14ac:dyDescent="0.55000000000000004">
      <c r="A6292" t="s">
        <v>0</v>
      </c>
      <c r="B6292" t="s">
        <v>8621</v>
      </c>
      <c r="C6292" t="s">
        <v>179</v>
      </c>
      <c r="D6292" t="s">
        <v>3973</v>
      </c>
      <c r="E6292" t="s">
        <v>20</v>
      </c>
      <c r="F6292" t="b">
        <v>0</v>
      </c>
      <c r="G6292" t="s">
        <v>27</v>
      </c>
      <c r="H6292" s="4">
        <v>45733.916979166657</v>
      </c>
      <c r="I6292" t="b">
        <v>0</v>
      </c>
      <c r="J6292" t="b">
        <v>1</v>
      </c>
      <c r="K6292" t="s">
        <v>24</v>
      </c>
      <c r="L6292" t="s">
        <v>22</v>
      </c>
      <c r="M6292">
        <v>62355.453125</v>
      </c>
      <c r="O6292" t="s">
        <v>8622</v>
      </c>
      <c r="P6292" t="s">
        <v>1732</v>
      </c>
    </row>
    <row r="6293" spans="1:16" x14ac:dyDescent="0.55000000000000004">
      <c r="A6293" t="s">
        <v>2</v>
      </c>
      <c r="B6293" t="s">
        <v>9430</v>
      </c>
      <c r="C6293" t="s">
        <v>145</v>
      </c>
      <c r="D6293" t="s">
        <v>3828</v>
      </c>
      <c r="E6293" t="s">
        <v>20</v>
      </c>
      <c r="F6293" t="b">
        <v>0</v>
      </c>
      <c r="G6293" t="s">
        <v>27</v>
      </c>
      <c r="H6293" s="4">
        <v>45733.917870370373</v>
      </c>
      <c r="I6293" t="b">
        <v>0</v>
      </c>
      <c r="J6293" t="b">
        <v>1</v>
      </c>
      <c r="K6293" t="s">
        <v>24</v>
      </c>
      <c r="L6293" t="s">
        <v>22</v>
      </c>
      <c r="M6293">
        <v>204500</v>
      </c>
      <c r="O6293" t="s">
        <v>9431</v>
      </c>
      <c r="P6293" t="s">
        <v>9432</v>
      </c>
    </row>
    <row r="6294" spans="1:16" x14ac:dyDescent="0.55000000000000004">
      <c r="A6294" t="s">
        <v>1</v>
      </c>
      <c r="B6294" t="s">
        <v>9433</v>
      </c>
      <c r="C6294" t="s">
        <v>192</v>
      </c>
      <c r="D6294" t="s">
        <v>2208</v>
      </c>
      <c r="E6294" t="s">
        <v>20</v>
      </c>
      <c r="F6294" t="b">
        <v>0</v>
      </c>
      <c r="G6294" t="s">
        <v>23</v>
      </c>
      <c r="H6294" s="4">
        <v>45733.930821759262</v>
      </c>
      <c r="I6294" t="b">
        <v>0</v>
      </c>
      <c r="J6294" t="b">
        <v>1</v>
      </c>
      <c r="K6294" t="s">
        <v>24</v>
      </c>
      <c r="L6294" t="s">
        <v>36</v>
      </c>
      <c r="N6294">
        <v>40.81500244140625</v>
      </c>
      <c r="O6294" t="s">
        <v>9434</v>
      </c>
      <c r="P6294" t="s">
        <v>9435</v>
      </c>
    </row>
    <row r="6295" spans="1:16" x14ac:dyDescent="0.55000000000000004">
      <c r="A6295" t="s">
        <v>89</v>
      </c>
      <c r="B6295" t="s">
        <v>5118</v>
      </c>
      <c r="C6295" t="s">
        <v>367</v>
      </c>
      <c r="D6295" t="s">
        <v>3973</v>
      </c>
      <c r="E6295" t="s">
        <v>20</v>
      </c>
      <c r="F6295" t="b">
        <v>0</v>
      </c>
      <c r="G6295" t="s">
        <v>27</v>
      </c>
      <c r="H6295" s="4">
        <v>45733.958541666667</v>
      </c>
      <c r="I6295" t="b">
        <v>0</v>
      </c>
      <c r="J6295" t="b">
        <v>1</v>
      </c>
      <c r="K6295" t="s">
        <v>24</v>
      </c>
      <c r="L6295" t="s">
        <v>22</v>
      </c>
      <c r="M6295">
        <v>160000</v>
      </c>
      <c r="O6295" t="s">
        <v>368</v>
      </c>
      <c r="P6295" t="s">
        <v>5119</v>
      </c>
    </row>
    <row r="6296" spans="1:16" x14ac:dyDescent="0.55000000000000004">
      <c r="A6296" t="s">
        <v>0</v>
      </c>
      <c r="B6296" t="s">
        <v>1174</v>
      </c>
      <c r="C6296" t="s">
        <v>9436</v>
      </c>
      <c r="D6296" t="s">
        <v>3957</v>
      </c>
      <c r="E6296" t="s">
        <v>34</v>
      </c>
      <c r="F6296" t="b">
        <v>0</v>
      </c>
      <c r="G6296" t="s">
        <v>35</v>
      </c>
      <c r="H6296" s="4">
        <v>45733.958761574067</v>
      </c>
      <c r="I6296" t="b">
        <v>0</v>
      </c>
      <c r="J6296" t="b">
        <v>0</v>
      </c>
      <c r="K6296" t="s">
        <v>24</v>
      </c>
      <c r="L6296" t="s">
        <v>36</v>
      </c>
      <c r="N6296">
        <v>16.510000228881839</v>
      </c>
      <c r="O6296" t="s">
        <v>9437</v>
      </c>
      <c r="P6296" t="s">
        <v>9438</v>
      </c>
    </row>
    <row r="6297" spans="1:16" x14ac:dyDescent="0.55000000000000004">
      <c r="A6297" t="s">
        <v>2</v>
      </c>
      <c r="B6297" t="s">
        <v>369</v>
      </c>
      <c r="C6297" t="s">
        <v>8874</v>
      </c>
      <c r="D6297" t="s">
        <v>3973</v>
      </c>
      <c r="E6297" t="s">
        <v>631</v>
      </c>
      <c r="F6297" t="b">
        <v>0</v>
      </c>
      <c r="G6297" t="s">
        <v>41</v>
      </c>
      <c r="H6297" s="4">
        <v>45733.971516203703</v>
      </c>
      <c r="I6297" t="b">
        <v>0</v>
      </c>
      <c r="J6297" t="b">
        <v>0</v>
      </c>
      <c r="K6297" t="s">
        <v>24</v>
      </c>
      <c r="L6297" t="s">
        <v>22</v>
      </c>
      <c r="M6297">
        <v>87000</v>
      </c>
      <c r="O6297" t="s">
        <v>91</v>
      </c>
      <c r="P6297" t="s">
        <v>9439</v>
      </c>
    </row>
    <row r="6298" spans="1:16" x14ac:dyDescent="0.55000000000000004">
      <c r="A6298" t="s">
        <v>40</v>
      </c>
      <c r="B6298" t="s">
        <v>1786</v>
      </c>
      <c r="C6298" t="s">
        <v>5427</v>
      </c>
      <c r="D6298" t="s">
        <v>4014</v>
      </c>
      <c r="E6298" t="s">
        <v>20</v>
      </c>
      <c r="F6298" t="b">
        <v>0</v>
      </c>
      <c r="G6298" t="s">
        <v>27</v>
      </c>
      <c r="H6298" s="4">
        <v>45733.997129629628</v>
      </c>
      <c r="I6298" t="b">
        <v>0</v>
      </c>
      <c r="J6298" t="b">
        <v>1</v>
      </c>
      <c r="K6298" t="s">
        <v>24</v>
      </c>
      <c r="L6298" t="s">
        <v>22</v>
      </c>
      <c r="M6298">
        <v>253000</v>
      </c>
      <c r="O6298" t="s">
        <v>59</v>
      </c>
      <c r="P6298" t="s">
        <v>137</v>
      </c>
    </row>
    <row r="6299" spans="1:16" x14ac:dyDescent="0.55000000000000004">
      <c r="A6299" t="s">
        <v>0</v>
      </c>
      <c r="B6299" t="s">
        <v>257</v>
      </c>
      <c r="C6299" t="s">
        <v>468</v>
      </c>
      <c r="D6299" t="s">
        <v>3973</v>
      </c>
      <c r="E6299" t="s">
        <v>20</v>
      </c>
      <c r="F6299" t="b">
        <v>0</v>
      </c>
      <c r="G6299" t="s">
        <v>27</v>
      </c>
      <c r="H6299" s="4">
        <v>45734.000231481477</v>
      </c>
      <c r="I6299" t="b">
        <v>0</v>
      </c>
      <c r="J6299" t="b">
        <v>1</v>
      </c>
      <c r="K6299" t="s">
        <v>24</v>
      </c>
      <c r="L6299" t="s">
        <v>22</v>
      </c>
      <c r="M6299">
        <v>125000</v>
      </c>
      <c r="O6299" t="s">
        <v>5482</v>
      </c>
      <c r="P6299" t="s">
        <v>9339</v>
      </c>
    </row>
    <row r="6300" spans="1:16" x14ac:dyDescent="0.55000000000000004">
      <c r="A6300" t="s">
        <v>89</v>
      </c>
      <c r="B6300" t="s">
        <v>5532</v>
      </c>
      <c r="C6300" t="s">
        <v>3196</v>
      </c>
      <c r="D6300" t="s">
        <v>3973</v>
      </c>
      <c r="E6300" t="s">
        <v>51</v>
      </c>
      <c r="F6300" t="b">
        <v>0</v>
      </c>
      <c r="G6300" t="s">
        <v>41</v>
      </c>
      <c r="H6300" s="4">
        <v>45734.000462962962</v>
      </c>
      <c r="I6300" t="b">
        <v>1</v>
      </c>
      <c r="J6300" t="b">
        <v>0</v>
      </c>
      <c r="K6300" t="s">
        <v>24</v>
      </c>
      <c r="L6300" t="s">
        <v>36</v>
      </c>
      <c r="N6300">
        <v>47.5</v>
      </c>
      <c r="O6300" t="s">
        <v>806</v>
      </c>
      <c r="P6300" t="s">
        <v>5533</v>
      </c>
    </row>
    <row r="6301" spans="1:16" x14ac:dyDescent="0.55000000000000004">
      <c r="A6301" t="s">
        <v>2</v>
      </c>
      <c r="B6301" t="s">
        <v>1167</v>
      </c>
      <c r="C6301" t="s">
        <v>29</v>
      </c>
      <c r="D6301" t="s">
        <v>5535</v>
      </c>
      <c r="E6301" t="s">
        <v>20</v>
      </c>
      <c r="F6301" t="b">
        <v>0</v>
      </c>
      <c r="G6301" t="s">
        <v>27</v>
      </c>
      <c r="H6301" s="4">
        <v>45734.001157407409</v>
      </c>
      <c r="I6301" t="b">
        <v>1</v>
      </c>
      <c r="J6301" t="b">
        <v>1</v>
      </c>
      <c r="K6301" t="s">
        <v>24</v>
      </c>
      <c r="L6301" t="s">
        <v>22</v>
      </c>
      <c r="M6301">
        <v>88582</v>
      </c>
      <c r="O6301" t="s">
        <v>77</v>
      </c>
      <c r="P6301" t="s">
        <v>9340</v>
      </c>
    </row>
    <row r="6302" spans="1:16" x14ac:dyDescent="0.55000000000000004">
      <c r="A6302" t="s">
        <v>40</v>
      </c>
      <c r="B6302" t="s">
        <v>9341</v>
      </c>
      <c r="C6302" t="s">
        <v>748</v>
      </c>
      <c r="D6302" t="s">
        <v>4035</v>
      </c>
      <c r="E6302" t="s">
        <v>20</v>
      </c>
      <c r="F6302" t="b">
        <v>0</v>
      </c>
      <c r="G6302" t="s">
        <v>158</v>
      </c>
      <c r="H6302" s="4">
        <v>45734.014479166668</v>
      </c>
      <c r="I6302" t="b">
        <v>0</v>
      </c>
      <c r="J6302" t="b">
        <v>0</v>
      </c>
      <c r="K6302" t="s">
        <v>158</v>
      </c>
      <c r="L6302" t="s">
        <v>22</v>
      </c>
      <c r="M6302">
        <v>83999.5</v>
      </c>
      <c r="O6302" t="s">
        <v>2768</v>
      </c>
      <c r="P6302" t="s">
        <v>3411</v>
      </c>
    </row>
    <row r="6303" spans="1:16" x14ac:dyDescent="0.55000000000000004">
      <c r="A6303" t="s">
        <v>28</v>
      </c>
      <c r="B6303" t="s">
        <v>28</v>
      </c>
      <c r="C6303" t="s">
        <v>5242</v>
      </c>
      <c r="D6303" t="s">
        <v>5243</v>
      </c>
      <c r="E6303" t="s">
        <v>20</v>
      </c>
      <c r="F6303" t="b">
        <v>0</v>
      </c>
      <c r="G6303" t="s">
        <v>314</v>
      </c>
      <c r="H6303" s="4">
        <v>45734.023402777777</v>
      </c>
      <c r="I6303" t="b">
        <v>0</v>
      </c>
      <c r="J6303" t="b">
        <v>0</v>
      </c>
      <c r="K6303" t="s">
        <v>314</v>
      </c>
      <c r="L6303" t="s">
        <v>22</v>
      </c>
      <c r="M6303">
        <v>90000</v>
      </c>
      <c r="O6303" t="s">
        <v>6697</v>
      </c>
      <c r="P6303" t="s">
        <v>6698</v>
      </c>
    </row>
    <row r="6304" spans="1:16" x14ac:dyDescent="0.55000000000000004">
      <c r="A6304" t="s">
        <v>0</v>
      </c>
      <c r="B6304" t="s">
        <v>0</v>
      </c>
      <c r="C6304" t="s">
        <v>9342</v>
      </c>
      <c r="D6304" t="s">
        <v>7547</v>
      </c>
      <c r="E6304" t="s">
        <v>34</v>
      </c>
      <c r="F6304" t="b">
        <v>0</v>
      </c>
      <c r="G6304" t="s">
        <v>41</v>
      </c>
      <c r="H6304" s="4">
        <v>45734.042337962957</v>
      </c>
      <c r="I6304" t="b">
        <v>0</v>
      </c>
      <c r="J6304" t="b">
        <v>0</v>
      </c>
      <c r="K6304" t="s">
        <v>24</v>
      </c>
      <c r="L6304" t="s">
        <v>36</v>
      </c>
      <c r="N6304">
        <v>15</v>
      </c>
      <c r="O6304" t="s">
        <v>7548</v>
      </c>
      <c r="P6304" t="s">
        <v>61</v>
      </c>
    </row>
    <row r="6305" spans="1:16" x14ac:dyDescent="0.55000000000000004">
      <c r="A6305" t="s">
        <v>0</v>
      </c>
      <c r="B6305" t="s">
        <v>4606</v>
      </c>
      <c r="C6305" t="s">
        <v>386</v>
      </c>
      <c r="D6305" t="s">
        <v>4607</v>
      </c>
      <c r="E6305" t="s">
        <v>51</v>
      </c>
      <c r="F6305" t="b">
        <v>0</v>
      </c>
      <c r="G6305" t="s">
        <v>41</v>
      </c>
      <c r="H6305" s="4">
        <v>45734.250300925924</v>
      </c>
      <c r="I6305" t="b">
        <v>1</v>
      </c>
      <c r="J6305" t="b">
        <v>0</v>
      </c>
      <c r="K6305" t="s">
        <v>24</v>
      </c>
      <c r="L6305" t="s">
        <v>22</v>
      </c>
      <c r="M6305">
        <v>169241</v>
      </c>
      <c r="O6305" t="s">
        <v>4608</v>
      </c>
      <c r="P6305" t="s">
        <v>4609</v>
      </c>
    </row>
    <row r="6306" spans="1:16" x14ac:dyDescent="0.55000000000000004">
      <c r="A6306" t="s">
        <v>0</v>
      </c>
      <c r="B6306" t="s">
        <v>0</v>
      </c>
      <c r="C6306" t="s">
        <v>517</v>
      </c>
      <c r="D6306" t="s">
        <v>4753</v>
      </c>
      <c r="E6306" t="s">
        <v>51</v>
      </c>
      <c r="F6306" t="b">
        <v>0</v>
      </c>
      <c r="G6306" t="s">
        <v>41</v>
      </c>
      <c r="H6306" s="4">
        <v>45734.25037037037</v>
      </c>
      <c r="I6306" t="b">
        <v>0</v>
      </c>
      <c r="J6306" t="b">
        <v>1</v>
      </c>
      <c r="K6306" t="s">
        <v>24</v>
      </c>
      <c r="L6306" t="s">
        <v>36</v>
      </c>
      <c r="N6306">
        <v>47.5</v>
      </c>
      <c r="O6306" t="s">
        <v>289</v>
      </c>
      <c r="P6306" t="s">
        <v>2400</v>
      </c>
    </row>
    <row r="6307" spans="1:16" x14ac:dyDescent="0.55000000000000004">
      <c r="A6307" t="s">
        <v>0</v>
      </c>
      <c r="B6307" t="s">
        <v>9343</v>
      </c>
      <c r="C6307" t="s">
        <v>151</v>
      </c>
      <c r="D6307" t="s">
        <v>3828</v>
      </c>
      <c r="E6307" t="s">
        <v>20</v>
      </c>
      <c r="F6307" t="b">
        <v>0</v>
      </c>
      <c r="G6307" t="s">
        <v>30</v>
      </c>
      <c r="H6307" s="4">
        <v>45734.250567129631</v>
      </c>
      <c r="I6307" t="b">
        <v>0</v>
      </c>
      <c r="J6307" t="b">
        <v>1</v>
      </c>
      <c r="K6307" t="s">
        <v>24</v>
      </c>
      <c r="L6307" t="s">
        <v>36</v>
      </c>
      <c r="N6307">
        <v>43.875</v>
      </c>
      <c r="O6307" t="s">
        <v>6083</v>
      </c>
      <c r="P6307" t="s">
        <v>9344</v>
      </c>
    </row>
    <row r="6308" spans="1:16" x14ac:dyDescent="0.55000000000000004">
      <c r="A6308" t="s">
        <v>0</v>
      </c>
      <c r="B6308" t="s">
        <v>0</v>
      </c>
      <c r="C6308" t="s">
        <v>3330</v>
      </c>
      <c r="D6308" t="s">
        <v>3828</v>
      </c>
      <c r="E6308" t="s">
        <v>51</v>
      </c>
      <c r="F6308" t="b">
        <v>0</v>
      </c>
      <c r="G6308" t="s">
        <v>30</v>
      </c>
      <c r="H6308" s="4">
        <v>45734.250625000001</v>
      </c>
      <c r="I6308" t="b">
        <v>0</v>
      </c>
      <c r="J6308" t="b">
        <v>0</v>
      </c>
      <c r="K6308" t="s">
        <v>24</v>
      </c>
      <c r="L6308" t="s">
        <v>22</v>
      </c>
      <c r="M6308">
        <v>76212</v>
      </c>
      <c r="O6308" t="s">
        <v>9345</v>
      </c>
      <c r="P6308" t="s">
        <v>9346</v>
      </c>
    </row>
    <row r="6309" spans="1:16" x14ac:dyDescent="0.55000000000000004">
      <c r="A6309" t="s">
        <v>1</v>
      </c>
      <c r="B6309" t="s">
        <v>663</v>
      </c>
      <c r="C6309" t="s">
        <v>140</v>
      </c>
      <c r="D6309" t="s">
        <v>3973</v>
      </c>
      <c r="E6309" t="s">
        <v>20</v>
      </c>
      <c r="F6309" t="b">
        <v>0</v>
      </c>
      <c r="G6309" t="s">
        <v>35</v>
      </c>
      <c r="H6309" s="4">
        <v>45734.250972222217</v>
      </c>
      <c r="I6309" t="b">
        <v>0</v>
      </c>
      <c r="J6309" t="b">
        <v>1</v>
      </c>
      <c r="K6309" t="s">
        <v>24</v>
      </c>
      <c r="L6309" t="s">
        <v>22</v>
      </c>
      <c r="M6309">
        <v>124350</v>
      </c>
      <c r="O6309" t="s">
        <v>664</v>
      </c>
      <c r="P6309" t="s">
        <v>9347</v>
      </c>
    </row>
    <row r="6310" spans="1:16" x14ac:dyDescent="0.55000000000000004">
      <c r="A6310" t="s">
        <v>1</v>
      </c>
      <c r="B6310" t="s">
        <v>3439</v>
      </c>
      <c r="C6310" t="s">
        <v>82</v>
      </c>
      <c r="D6310" t="s">
        <v>3970</v>
      </c>
      <c r="E6310" t="s">
        <v>20</v>
      </c>
      <c r="F6310" t="b">
        <v>0</v>
      </c>
      <c r="G6310" t="s">
        <v>27</v>
      </c>
      <c r="H6310" s="4">
        <v>45734.251006944447</v>
      </c>
      <c r="I6310" t="b">
        <v>0</v>
      </c>
      <c r="J6310" t="b">
        <v>1</v>
      </c>
      <c r="K6310" t="s">
        <v>24</v>
      </c>
      <c r="L6310" t="s">
        <v>22</v>
      </c>
      <c r="M6310">
        <v>152000</v>
      </c>
      <c r="O6310" t="s">
        <v>65</v>
      </c>
      <c r="P6310" t="s">
        <v>723</v>
      </c>
    </row>
    <row r="6311" spans="1:16" x14ac:dyDescent="0.55000000000000004">
      <c r="A6311" t="s">
        <v>191</v>
      </c>
      <c r="B6311" t="s">
        <v>9348</v>
      </c>
      <c r="C6311" t="s">
        <v>82</v>
      </c>
      <c r="D6311" t="s">
        <v>3973</v>
      </c>
      <c r="E6311" t="s">
        <v>20</v>
      </c>
      <c r="F6311" t="b">
        <v>0</v>
      </c>
      <c r="G6311" t="s">
        <v>27</v>
      </c>
      <c r="H6311" s="4">
        <v>45734.251168981478</v>
      </c>
      <c r="I6311" t="b">
        <v>0</v>
      </c>
      <c r="J6311" t="b">
        <v>0</v>
      </c>
      <c r="K6311" t="s">
        <v>24</v>
      </c>
      <c r="L6311" t="s">
        <v>36</v>
      </c>
      <c r="N6311">
        <v>70.5</v>
      </c>
      <c r="O6311" t="s">
        <v>4344</v>
      </c>
      <c r="P6311" t="s">
        <v>9349</v>
      </c>
    </row>
    <row r="6312" spans="1:16" x14ac:dyDescent="0.55000000000000004">
      <c r="A6312" t="s">
        <v>1</v>
      </c>
      <c r="B6312" t="s">
        <v>9350</v>
      </c>
      <c r="C6312" t="s">
        <v>1521</v>
      </c>
      <c r="D6312" t="s">
        <v>3383</v>
      </c>
      <c r="E6312" t="s">
        <v>20</v>
      </c>
      <c r="F6312" t="b">
        <v>0</v>
      </c>
      <c r="G6312" t="s">
        <v>52</v>
      </c>
      <c r="H6312" s="4">
        <v>45734.251273148147</v>
      </c>
      <c r="I6312" t="b">
        <v>0</v>
      </c>
      <c r="J6312" t="b">
        <v>1</v>
      </c>
      <c r="K6312" t="s">
        <v>24</v>
      </c>
      <c r="L6312" t="s">
        <v>22</v>
      </c>
      <c r="M6312">
        <v>80000</v>
      </c>
      <c r="O6312" t="s">
        <v>1549</v>
      </c>
      <c r="P6312" t="s">
        <v>700</v>
      </c>
    </row>
    <row r="6313" spans="1:16" x14ac:dyDescent="0.55000000000000004">
      <c r="A6313" t="s">
        <v>2</v>
      </c>
      <c r="B6313" t="s">
        <v>638</v>
      </c>
      <c r="C6313" t="s">
        <v>213</v>
      </c>
      <c r="D6313" t="s">
        <v>3828</v>
      </c>
      <c r="E6313" t="s">
        <v>20</v>
      </c>
      <c r="F6313" t="b">
        <v>0</v>
      </c>
      <c r="G6313" t="s">
        <v>41</v>
      </c>
      <c r="H6313" s="4">
        <v>45734.252337962957</v>
      </c>
      <c r="I6313" t="b">
        <v>0</v>
      </c>
      <c r="J6313" t="b">
        <v>1</v>
      </c>
      <c r="K6313" t="s">
        <v>24</v>
      </c>
      <c r="L6313" t="s">
        <v>22</v>
      </c>
      <c r="M6313">
        <v>128114.578125</v>
      </c>
      <c r="O6313" t="s">
        <v>7801</v>
      </c>
      <c r="P6313" t="s">
        <v>7802</v>
      </c>
    </row>
    <row r="6314" spans="1:16" x14ac:dyDescent="0.55000000000000004">
      <c r="A6314" t="s">
        <v>2</v>
      </c>
      <c r="B6314" t="s">
        <v>9351</v>
      </c>
      <c r="C6314" t="s">
        <v>1247</v>
      </c>
      <c r="D6314" t="s">
        <v>2208</v>
      </c>
      <c r="E6314" t="s">
        <v>20</v>
      </c>
      <c r="F6314" t="b">
        <v>0</v>
      </c>
      <c r="G6314" t="s">
        <v>1247</v>
      </c>
      <c r="H6314" s="4">
        <v>45734.263842592591</v>
      </c>
      <c r="I6314" t="b">
        <v>1</v>
      </c>
      <c r="J6314" t="b">
        <v>0</v>
      </c>
      <c r="K6314" t="s">
        <v>1247</v>
      </c>
      <c r="L6314" t="s">
        <v>22</v>
      </c>
      <c r="M6314">
        <v>162500</v>
      </c>
      <c r="O6314" t="s">
        <v>9352</v>
      </c>
      <c r="P6314" t="s">
        <v>9353</v>
      </c>
    </row>
    <row r="6315" spans="1:16" x14ac:dyDescent="0.55000000000000004">
      <c r="A6315" t="s">
        <v>1</v>
      </c>
      <c r="B6315" t="s">
        <v>844</v>
      </c>
      <c r="C6315" t="s">
        <v>82</v>
      </c>
      <c r="D6315" t="s">
        <v>3828</v>
      </c>
      <c r="E6315" t="s">
        <v>20</v>
      </c>
      <c r="F6315" t="b">
        <v>0</v>
      </c>
      <c r="G6315" t="s">
        <v>27</v>
      </c>
      <c r="H6315" s="4">
        <v>45734.265682870369</v>
      </c>
      <c r="I6315" t="b">
        <v>0</v>
      </c>
      <c r="J6315" t="b">
        <v>1</v>
      </c>
      <c r="K6315" t="s">
        <v>24</v>
      </c>
      <c r="L6315" t="s">
        <v>22</v>
      </c>
      <c r="M6315">
        <v>207500</v>
      </c>
      <c r="O6315" t="s">
        <v>341</v>
      </c>
      <c r="P6315" t="s">
        <v>302</v>
      </c>
    </row>
    <row r="6316" spans="1:16" x14ac:dyDescent="0.55000000000000004">
      <c r="A6316" t="s">
        <v>1</v>
      </c>
      <c r="B6316" t="s">
        <v>9354</v>
      </c>
      <c r="C6316" t="s">
        <v>192</v>
      </c>
      <c r="D6316" t="s">
        <v>4328</v>
      </c>
      <c r="E6316" t="s">
        <v>51</v>
      </c>
      <c r="F6316" t="b">
        <v>0</v>
      </c>
      <c r="G6316" t="s">
        <v>23</v>
      </c>
      <c r="H6316" s="4">
        <v>45734.266527777778</v>
      </c>
      <c r="I6316" t="b">
        <v>0</v>
      </c>
      <c r="J6316" t="b">
        <v>0</v>
      </c>
      <c r="K6316" t="s">
        <v>24</v>
      </c>
      <c r="L6316" t="s">
        <v>36</v>
      </c>
      <c r="N6316">
        <v>60</v>
      </c>
      <c r="O6316" t="s">
        <v>2486</v>
      </c>
      <c r="P6316" t="s">
        <v>9355</v>
      </c>
    </row>
    <row r="6317" spans="1:16" x14ac:dyDescent="0.55000000000000004">
      <c r="A6317" t="s">
        <v>139</v>
      </c>
      <c r="B6317" t="s">
        <v>1756</v>
      </c>
      <c r="C6317" t="s">
        <v>39</v>
      </c>
      <c r="D6317" t="s">
        <v>7658</v>
      </c>
      <c r="E6317" t="s">
        <v>20</v>
      </c>
      <c r="F6317" t="b">
        <v>1</v>
      </c>
      <c r="G6317" t="s">
        <v>2452</v>
      </c>
      <c r="H6317" s="4">
        <v>45734.275023148148</v>
      </c>
      <c r="I6317" t="b">
        <v>0</v>
      </c>
      <c r="J6317" t="b">
        <v>0</v>
      </c>
      <c r="K6317" t="s">
        <v>2452</v>
      </c>
      <c r="L6317" t="s">
        <v>22</v>
      </c>
      <c r="M6317">
        <v>62500</v>
      </c>
      <c r="O6317" t="s">
        <v>9442</v>
      </c>
      <c r="P6317" t="s">
        <v>671</v>
      </c>
    </row>
    <row r="6318" spans="1:16" x14ac:dyDescent="0.55000000000000004">
      <c r="A6318" t="s">
        <v>139</v>
      </c>
      <c r="B6318" t="s">
        <v>7989</v>
      </c>
      <c r="C6318" t="s">
        <v>39</v>
      </c>
      <c r="D6318" t="s">
        <v>3985</v>
      </c>
      <c r="E6318" t="s">
        <v>20</v>
      </c>
      <c r="F6318" t="b">
        <v>1</v>
      </c>
      <c r="G6318" t="s">
        <v>2438</v>
      </c>
      <c r="H6318" s="4">
        <v>45734.279976851853</v>
      </c>
      <c r="I6318" t="b">
        <v>1</v>
      </c>
      <c r="J6318" t="b">
        <v>0</v>
      </c>
      <c r="K6318" t="s">
        <v>2438</v>
      </c>
      <c r="L6318" t="s">
        <v>22</v>
      </c>
      <c r="M6318">
        <v>80000</v>
      </c>
      <c r="O6318" t="s">
        <v>7990</v>
      </c>
      <c r="P6318" t="s">
        <v>204</v>
      </c>
    </row>
    <row r="6319" spans="1:16" x14ac:dyDescent="0.55000000000000004">
      <c r="A6319" t="s">
        <v>139</v>
      </c>
      <c r="B6319" t="s">
        <v>9356</v>
      </c>
      <c r="C6319" t="s">
        <v>39</v>
      </c>
      <c r="D6319" t="s">
        <v>2208</v>
      </c>
      <c r="E6319" t="s">
        <v>20</v>
      </c>
      <c r="F6319" t="b">
        <v>1</v>
      </c>
      <c r="G6319" t="s">
        <v>2641</v>
      </c>
      <c r="H6319" s="4">
        <v>45734.284930555557</v>
      </c>
      <c r="I6319" t="b">
        <v>0</v>
      </c>
      <c r="J6319" t="b">
        <v>0</v>
      </c>
      <c r="K6319" t="s">
        <v>2641</v>
      </c>
      <c r="L6319" t="s">
        <v>22</v>
      </c>
      <c r="M6319">
        <v>141810.3125</v>
      </c>
      <c r="O6319" t="s">
        <v>9357</v>
      </c>
      <c r="P6319" t="s">
        <v>9358</v>
      </c>
    </row>
    <row r="6320" spans="1:16" x14ac:dyDescent="0.55000000000000004">
      <c r="A6320" t="s">
        <v>2</v>
      </c>
      <c r="B6320" t="s">
        <v>4314</v>
      </c>
      <c r="C6320" t="s">
        <v>3088</v>
      </c>
      <c r="D6320" t="s">
        <v>4003</v>
      </c>
      <c r="E6320" t="s">
        <v>20</v>
      </c>
      <c r="F6320" t="b">
        <v>0</v>
      </c>
      <c r="G6320" t="s">
        <v>2134</v>
      </c>
      <c r="H6320" s="4">
        <v>45734.285879629628</v>
      </c>
      <c r="I6320" t="b">
        <v>1</v>
      </c>
      <c r="J6320" t="b">
        <v>0</v>
      </c>
      <c r="K6320" t="s">
        <v>2134</v>
      </c>
      <c r="L6320" t="s">
        <v>22</v>
      </c>
      <c r="M6320">
        <v>410000</v>
      </c>
      <c r="O6320" t="s">
        <v>822</v>
      </c>
    </row>
    <row r="6321" spans="1:16" x14ac:dyDescent="0.55000000000000004">
      <c r="A6321" t="s">
        <v>0</v>
      </c>
      <c r="B6321" t="s">
        <v>288</v>
      </c>
      <c r="C6321" t="s">
        <v>9359</v>
      </c>
      <c r="D6321" t="s">
        <v>4084</v>
      </c>
      <c r="E6321" t="s">
        <v>20</v>
      </c>
      <c r="F6321" t="b">
        <v>0</v>
      </c>
      <c r="G6321" t="s">
        <v>27</v>
      </c>
      <c r="H6321" s="4">
        <v>45734.291921296302</v>
      </c>
      <c r="I6321" t="b">
        <v>0</v>
      </c>
      <c r="J6321" t="b">
        <v>0</v>
      </c>
      <c r="K6321" t="s">
        <v>24</v>
      </c>
      <c r="L6321" t="s">
        <v>22</v>
      </c>
      <c r="M6321">
        <v>100000</v>
      </c>
      <c r="O6321" t="s">
        <v>9360</v>
      </c>
      <c r="P6321" t="s">
        <v>3836</v>
      </c>
    </row>
    <row r="6322" spans="1:16" x14ac:dyDescent="0.55000000000000004">
      <c r="A6322" t="s">
        <v>0</v>
      </c>
      <c r="B6322" t="s">
        <v>103</v>
      </c>
      <c r="C6322" t="s">
        <v>203</v>
      </c>
      <c r="D6322" t="s">
        <v>2208</v>
      </c>
      <c r="E6322" t="s">
        <v>20</v>
      </c>
      <c r="F6322" t="b">
        <v>0</v>
      </c>
      <c r="G6322" t="s">
        <v>23</v>
      </c>
      <c r="H6322" s="4">
        <v>45734.312141203707</v>
      </c>
      <c r="I6322" t="b">
        <v>0</v>
      </c>
      <c r="J6322" t="b">
        <v>0</v>
      </c>
      <c r="K6322" t="s">
        <v>24</v>
      </c>
      <c r="L6322" t="s">
        <v>22</v>
      </c>
      <c r="M6322">
        <v>70000</v>
      </c>
      <c r="O6322" t="s">
        <v>803</v>
      </c>
      <c r="P6322" t="s">
        <v>9361</v>
      </c>
    </row>
    <row r="6323" spans="1:16" x14ac:dyDescent="0.55000000000000004">
      <c r="A6323" t="s">
        <v>139</v>
      </c>
      <c r="B6323" t="s">
        <v>9362</v>
      </c>
      <c r="C6323" t="s">
        <v>5091</v>
      </c>
      <c r="D6323" t="s">
        <v>3970</v>
      </c>
      <c r="E6323" t="s">
        <v>20</v>
      </c>
      <c r="F6323" t="b">
        <v>0</v>
      </c>
      <c r="G6323" t="s">
        <v>30</v>
      </c>
      <c r="H6323" s="4">
        <v>45734.333865740737</v>
      </c>
      <c r="I6323" t="b">
        <v>0</v>
      </c>
      <c r="J6323" t="b">
        <v>1</v>
      </c>
      <c r="K6323" t="s">
        <v>24</v>
      </c>
      <c r="L6323" t="s">
        <v>22</v>
      </c>
      <c r="M6323">
        <v>110000</v>
      </c>
      <c r="O6323" t="s">
        <v>800</v>
      </c>
      <c r="P6323" t="s">
        <v>249</v>
      </c>
    </row>
    <row r="6324" spans="1:16" x14ac:dyDescent="0.55000000000000004">
      <c r="A6324" t="s">
        <v>89</v>
      </c>
      <c r="B6324" t="s">
        <v>4516</v>
      </c>
      <c r="C6324" t="s">
        <v>71</v>
      </c>
      <c r="D6324" t="s">
        <v>3973</v>
      </c>
      <c r="E6324" t="s">
        <v>20</v>
      </c>
      <c r="F6324" t="b">
        <v>0</v>
      </c>
      <c r="G6324" t="s">
        <v>27</v>
      </c>
      <c r="H6324" s="4">
        <v>45734.334814814807</v>
      </c>
      <c r="I6324" t="b">
        <v>0</v>
      </c>
      <c r="J6324" t="b">
        <v>1</v>
      </c>
      <c r="K6324" t="s">
        <v>24</v>
      </c>
      <c r="L6324" t="s">
        <v>22</v>
      </c>
      <c r="M6324">
        <v>187625</v>
      </c>
      <c r="O6324" t="s">
        <v>1101</v>
      </c>
      <c r="P6324" t="s">
        <v>4517</v>
      </c>
    </row>
    <row r="6325" spans="1:16" x14ac:dyDescent="0.55000000000000004">
      <c r="A6325" t="s">
        <v>40</v>
      </c>
      <c r="B6325" t="s">
        <v>3193</v>
      </c>
      <c r="C6325" t="s">
        <v>1471</v>
      </c>
      <c r="D6325" t="s">
        <v>4178</v>
      </c>
      <c r="E6325" t="s">
        <v>20</v>
      </c>
      <c r="F6325" t="b">
        <v>0</v>
      </c>
      <c r="G6325" t="s">
        <v>41</v>
      </c>
      <c r="H6325" s="4">
        <v>45734.335868055547</v>
      </c>
      <c r="I6325" t="b">
        <v>0</v>
      </c>
      <c r="J6325" t="b">
        <v>1</v>
      </c>
      <c r="K6325" t="s">
        <v>24</v>
      </c>
      <c r="L6325" t="s">
        <v>22</v>
      </c>
      <c r="M6325">
        <v>241000</v>
      </c>
      <c r="O6325" t="s">
        <v>59</v>
      </c>
      <c r="P6325" t="s">
        <v>137</v>
      </c>
    </row>
    <row r="6326" spans="1:16" x14ac:dyDescent="0.55000000000000004">
      <c r="A6326" t="s">
        <v>1</v>
      </c>
      <c r="B6326" t="s">
        <v>6627</v>
      </c>
      <c r="C6326" t="s">
        <v>39</v>
      </c>
      <c r="D6326" t="s">
        <v>3957</v>
      </c>
      <c r="E6326" t="s">
        <v>34</v>
      </c>
      <c r="F6326" t="b">
        <v>1</v>
      </c>
      <c r="G6326" t="s">
        <v>52</v>
      </c>
      <c r="H6326" s="4">
        <v>45734.336539351847</v>
      </c>
      <c r="I6326" t="b">
        <v>0</v>
      </c>
      <c r="J6326" t="b">
        <v>0</v>
      </c>
      <c r="K6326" t="s">
        <v>24</v>
      </c>
      <c r="L6326" t="s">
        <v>36</v>
      </c>
      <c r="N6326">
        <v>13.430000305175779</v>
      </c>
      <c r="O6326" t="s">
        <v>6628</v>
      </c>
      <c r="P6326" t="s">
        <v>1506</v>
      </c>
    </row>
    <row r="6327" spans="1:16" x14ac:dyDescent="0.55000000000000004">
      <c r="A6327" t="s">
        <v>139</v>
      </c>
      <c r="B6327" t="s">
        <v>9363</v>
      </c>
      <c r="C6327" t="s">
        <v>9364</v>
      </c>
      <c r="D6327" t="s">
        <v>9365</v>
      </c>
      <c r="E6327" t="s">
        <v>631</v>
      </c>
      <c r="F6327" t="b">
        <v>0</v>
      </c>
      <c r="G6327" t="s">
        <v>820</v>
      </c>
      <c r="H6327" s="4">
        <v>45734.341273148151</v>
      </c>
      <c r="I6327" t="b">
        <v>0</v>
      </c>
      <c r="J6327" t="b">
        <v>0</v>
      </c>
      <c r="K6327" t="s">
        <v>820</v>
      </c>
      <c r="L6327" t="s">
        <v>22</v>
      </c>
      <c r="M6327">
        <v>103000</v>
      </c>
      <c r="O6327" t="s">
        <v>341</v>
      </c>
      <c r="P6327" t="s">
        <v>9366</v>
      </c>
    </row>
    <row r="6328" spans="1:16" x14ac:dyDescent="0.55000000000000004">
      <c r="A6328" t="s">
        <v>2</v>
      </c>
      <c r="B6328" t="s">
        <v>9367</v>
      </c>
      <c r="C6328" t="s">
        <v>1828</v>
      </c>
      <c r="D6328" t="s">
        <v>3828</v>
      </c>
      <c r="E6328" t="s">
        <v>20</v>
      </c>
      <c r="F6328" t="b">
        <v>0</v>
      </c>
      <c r="G6328" t="s">
        <v>41</v>
      </c>
      <c r="H6328" s="4">
        <v>45734.37667824074</v>
      </c>
      <c r="I6328" t="b">
        <v>0</v>
      </c>
      <c r="J6328" t="b">
        <v>1</v>
      </c>
      <c r="K6328" t="s">
        <v>24</v>
      </c>
      <c r="L6328" t="s">
        <v>22</v>
      </c>
      <c r="M6328">
        <v>90750</v>
      </c>
      <c r="O6328" t="s">
        <v>3185</v>
      </c>
      <c r="P6328" t="s">
        <v>9368</v>
      </c>
    </row>
    <row r="6329" spans="1:16" x14ac:dyDescent="0.55000000000000004">
      <c r="A6329" t="s">
        <v>2</v>
      </c>
      <c r="B6329" t="s">
        <v>9369</v>
      </c>
      <c r="C6329" t="s">
        <v>179</v>
      </c>
      <c r="D6329" t="s">
        <v>4178</v>
      </c>
      <c r="E6329" t="s">
        <v>20</v>
      </c>
      <c r="F6329" t="b">
        <v>0</v>
      </c>
      <c r="G6329" t="s">
        <v>27</v>
      </c>
      <c r="H6329" s="4">
        <v>45734.377337962957</v>
      </c>
      <c r="I6329" t="b">
        <v>0</v>
      </c>
      <c r="J6329" t="b">
        <v>1</v>
      </c>
      <c r="K6329" t="s">
        <v>24</v>
      </c>
      <c r="L6329" t="s">
        <v>22</v>
      </c>
      <c r="M6329">
        <v>207000</v>
      </c>
      <c r="O6329" t="s">
        <v>59</v>
      </c>
      <c r="P6329" t="s">
        <v>137</v>
      </c>
    </row>
    <row r="6330" spans="1:16" x14ac:dyDescent="0.55000000000000004">
      <c r="A6330" t="s">
        <v>1</v>
      </c>
      <c r="B6330" t="s">
        <v>2799</v>
      </c>
      <c r="C6330" t="s">
        <v>1346</v>
      </c>
      <c r="D6330" t="s">
        <v>2208</v>
      </c>
      <c r="E6330" t="s">
        <v>34</v>
      </c>
      <c r="F6330" t="b">
        <v>0</v>
      </c>
      <c r="G6330" t="s">
        <v>41</v>
      </c>
      <c r="H6330" s="4">
        <v>45734.418229166673</v>
      </c>
      <c r="I6330" t="b">
        <v>0</v>
      </c>
      <c r="J6330" t="b">
        <v>1</v>
      </c>
      <c r="K6330" t="s">
        <v>24</v>
      </c>
      <c r="L6330" t="s">
        <v>22</v>
      </c>
      <c r="M6330">
        <v>198000</v>
      </c>
      <c r="O6330" t="s">
        <v>428</v>
      </c>
      <c r="P6330" t="s">
        <v>7309</v>
      </c>
    </row>
    <row r="6331" spans="1:16" x14ac:dyDescent="0.55000000000000004">
      <c r="A6331" t="s">
        <v>2</v>
      </c>
      <c r="B6331" t="s">
        <v>4228</v>
      </c>
      <c r="C6331" t="s">
        <v>690</v>
      </c>
      <c r="D6331" t="s">
        <v>2208</v>
      </c>
      <c r="E6331" t="s">
        <v>34</v>
      </c>
      <c r="F6331" t="b">
        <v>0</v>
      </c>
      <c r="G6331" t="s">
        <v>27</v>
      </c>
      <c r="H6331" s="4">
        <v>45734.432141203702</v>
      </c>
      <c r="I6331" t="b">
        <v>0</v>
      </c>
      <c r="J6331" t="b">
        <v>1</v>
      </c>
      <c r="K6331" t="s">
        <v>24</v>
      </c>
      <c r="L6331" t="s">
        <v>22</v>
      </c>
      <c r="M6331">
        <v>175500</v>
      </c>
      <c r="O6331" t="s">
        <v>428</v>
      </c>
      <c r="P6331" t="s">
        <v>4238</v>
      </c>
    </row>
    <row r="6332" spans="1:16" x14ac:dyDescent="0.55000000000000004">
      <c r="A6332" t="s">
        <v>0</v>
      </c>
      <c r="B6332" t="s">
        <v>0</v>
      </c>
      <c r="C6332" t="s">
        <v>1978</v>
      </c>
      <c r="D6332" t="s">
        <v>7547</v>
      </c>
      <c r="E6332" t="s">
        <v>34</v>
      </c>
      <c r="F6332" t="b">
        <v>0</v>
      </c>
      <c r="G6332" t="s">
        <v>52</v>
      </c>
      <c r="H6332" s="4">
        <v>45734.459699074083</v>
      </c>
      <c r="I6332" t="b">
        <v>0</v>
      </c>
      <c r="J6332" t="b">
        <v>0</v>
      </c>
      <c r="K6332" t="s">
        <v>24</v>
      </c>
      <c r="L6332" t="s">
        <v>36</v>
      </c>
      <c r="N6332">
        <v>15</v>
      </c>
      <c r="O6332" t="s">
        <v>7548</v>
      </c>
      <c r="P6332" t="s">
        <v>61</v>
      </c>
    </row>
    <row r="6333" spans="1:16" x14ac:dyDescent="0.55000000000000004">
      <c r="A6333" t="s">
        <v>25</v>
      </c>
      <c r="B6333" t="s">
        <v>9370</v>
      </c>
      <c r="C6333" t="s">
        <v>9371</v>
      </c>
      <c r="D6333" t="s">
        <v>3350</v>
      </c>
      <c r="E6333" t="s">
        <v>20</v>
      </c>
      <c r="F6333" t="b">
        <v>0</v>
      </c>
      <c r="G6333" t="s">
        <v>314</v>
      </c>
      <c r="H6333" s="4">
        <v>45734.483020833337</v>
      </c>
      <c r="I6333" t="b">
        <v>1</v>
      </c>
      <c r="J6333" t="b">
        <v>0</v>
      </c>
      <c r="K6333" t="s">
        <v>314</v>
      </c>
      <c r="L6333" t="s">
        <v>22</v>
      </c>
      <c r="M6333">
        <v>40000</v>
      </c>
      <c r="O6333" t="s">
        <v>3350</v>
      </c>
      <c r="P6333" t="s">
        <v>1304</v>
      </c>
    </row>
    <row r="6334" spans="1:16" x14ac:dyDescent="0.55000000000000004">
      <c r="A6334" t="s">
        <v>0</v>
      </c>
      <c r="B6334" t="s">
        <v>5525</v>
      </c>
      <c r="C6334" t="s">
        <v>851</v>
      </c>
      <c r="D6334" t="s">
        <v>4328</v>
      </c>
      <c r="E6334" t="s">
        <v>20</v>
      </c>
      <c r="F6334" t="b">
        <v>0</v>
      </c>
      <c r="G6334" t="s">
        <v>27</v>
      </c>
      <c r="H6334" s="4">
        <v>45734.500081018523</v>
      </c>
      <c r="I6334" t="b">
        <v>0</v>
      </c>
      <c r="J6334" t="b">
        <v>0</v>
      </c>
      <c r="K6334" t="s">
        <v>24</v>
      </c>
      <c r="L6334" t="s">
        <v>22</v>
      </c>
      <c r="M6334">
        <v>62500</v>
      </c>
      <c r="O6334" t="s">
        <v>5526</v>
      </c>
      <c r="P6334" t="s">
        <v>5527</v>
      </c>
    </row>
    <row r="6335" spans="1:16" x14ac:dyDescent="0.55000000000000004">
      <c r="A6335" t="s">
        <v>0</v>
      </c>
      <c r="B6335" t="s">
        <v>0</v>
      </c>
      <c r="C6335" t="s">
        <v>9443</v>
      </c>
      <c r="D6335" t="s">
        <v>7547</v>
      </c>
      <c r="E6335" t="s">
        <v>34</v>
      </c>
      <c r="F6335" t="b">
        <v>0</v>
      </c>
      <c r="G6335" t="s">
        <v>41</v>
      </c>
      <c r="H6335" s="4">
        <v>45734.500381944446</v>
      </c>
      <c r="I6335" t="b">
        <v>0</v>
      </c>
      <c r="J6335" t="b">
        <v>0</v>
      </c>
      <c r="K6335" t="s">
        <v>24</v>
      </c>
      <c r="L6335" t="s">
        <v>36</v>
      </c>
      <c r="N6335">
        <v>15</v>
      </c>
      <c r="O6335" t="s">
        <v>7548</v>
      </c>
      <c r="P6335" t="s">
        <v>61</v>
      </c>
    </row>
    <row r="6336" spans="1:16" x14ac:dyDescent="0.55000000000000004">
      <c r="A6336" t="s">
        <v>0</v>
      </c>
      <c r="B6336" t="s">
        <v>0</v>
      </c>
      <c r="C6336" t="s">
        <v>3934</v>
      </c>
      <c r="D6336" t="s">
        <v>7547</v>
      </c>
      <c r="E6336" t="s">
        <v>34</v>
      </c>
      <c r="F6336" t="b">
        <v>0</v>
      </c>
      <c r="G6336" t="s">
        <v>35</v>
      </c>
      <c r="H6336" s="4">
        <v>45734.500648148147</v>
      </c>
      <c r="I6336" t="b">
        <v>0</v>
      </c>
      <c r="J6336" t="b">
        <v>0</v>
      </c>
      <c r="K6336" t="s">
        <v>24</v>
      </c>
      <c r="L6336" t="s">
        <v>36</v>
      </c>
      <c r="N6336">
        <v>15</v>
      </c>
      <c r="O6336" t="s">
        <v>7548</v>
      </c>
      <c r="P6336" t="s">
        <v>61</v>
      </c>
    </row>
    <row r="6337" spans="1:16" x14ac:dyDescent="0.55000000000000004">
      <c r="A6337" t="s">
        <v>1</v>
      </c>
      <c r="B6337" t="s">
        <v>2392</v>
      </c>
      <c r="C6337" t="s">
        <v>292</v>
      </c>
      <c r="D6337" t="s">
        <v>3973</v>
      </c>
      <c r="E6337" t="s">
        <v>20</v>
      </c>
      <c r="F6337" t="b">
        <v>0</v>
      </c>
      <c r="G6337" t="s">
        <v>30</v>
      </c>
      <c r="H6337" s="4">
        <v>45734.501180555562</v>
      </c>
      <c r="I6337" t="b">
        <v>0</v>
      </c>
      <c r="J6337" t="b">
        <v>1</v>
      </c>
      <c r="K6337" t="s">
        <v>24</v>
      </c>
      <c r="L6337" t="s">
        <v>22</v>
      </c>
      <c r="M6337">
        <v>193426.5</v>
      </c>
      <c r="O6337" t="s">
        <v>5482</v>
      </c>
      <c r="P6337" t="s">
        <v>1809</v>
      </c>
    </row>
    <row r="6338" spans="1:16" x14ac:dyDescent="0.55000000000000004">
      <c r="A6338" t="s">
        <v>40</v>
      </c>
      <c r="B6338" t="s">
        <v>9372</v>
      </c>
      <c r="C6338" t="s">
        <v>2031</v>
      </c>
      <c r="D6338" t="s">
        <v>3957</v>
      </c>
      <c r="E6338" t="s">
        <v>34</v>
      </c>
      <c r="F6338" t="b">
        <v>0</v>
      </c>
      <c r="G6338" t="s">
        <v>27</v>
      </c>
      <c r="H6338" s="4">
        <v>45734.501296296286</v>
      </c>
      <c r="I6338" t="b">
        <v>0</v>
      </c>
      <c r="J6338" t="b">
        <v>1</v>
      </c>
      <c r="K6338" t="s">
        <v>24</v>
      </c>
      <c r="L6338" t="s">
        <v>36</v>
      </c>
      <c r="N6338">
        <v>54.420001983642578</v>
      </c>
      <c r="O6338" t="s">
        <v>2319</v>
      </c>
      <c r="P6338" t="s">
        <v>9373</v>
      </c>
    </row>
    <row r="6339" spans="1:16" x14ac:dyDescent="0.55000000000000004">
      <c r="A6339" t="s">
        <v>2</v>
      </c>
      <c r="B6339" t="s">
        <v>7406</v>
      </c>
      <c r="C6339" t="s">
        <v>1358</v>
      </c>
      <c r="D6339" t="s">
        <v>3973</v>
      </c>
      <c r="E6339" t="s">
        <v>20</v>
      </c>
      <c r="F6339" t="b">
        <v>0</v>
      </c>
      <c r="G6339" t="s">
        <v>41</v>
      </c>
      <c r="H6339" s="4">
        <v>45734.501400462963</v>
      </c>
      <c r="I6339" t="b">
        <v>0</v>
      </c>
      <c r="J6339" t="b">
        <v>0</v>
      </c>
      <c r="K6339" t="s">
        <v>24</v>
      </c>
      <c r="L6339" t="s">
        <v>22</v>
      </c>
      <c r="M6339">
        <v>82850</v>
      </c>
      <c r="O6339" t="s">
        <v>5482</v>
      </c>
      <c r="P6339" t="s">
        <v>3772</v>
      </c>
    </row>
    <row r="6340" spans="1:16" x14ac:dyDescent="0.55000000000000004">
      <c r="A6340" t="s">
        <v>2</v>
      </c>
      <c r="B6340" t="s">
        <v>9374</v>
      </c>
      <c r="C6340" t="s">
        <v>1050</v>
      </c>
      <c r="D6340" t="s">
        <v>3973</v>
      </c>
      <c r="E6340" t="s">
        <v>20</v>
      </c>
      <c r="F6340" t="b">
        <v>0</v>
      </c>
      <c r="G6340" t="s">
        <v>41</v>
      </c>
      <c r="H6340" s="4">
        <v>45734.502187500002</v>
      </c>
      <c r="I6340" t="b">
        <v>0</v>
      </c>
      <c r="J6340" t="b">
        <v>1</v>
      </c>
      <c r="K6340" t="s">
        <v>24</v>
      </c>
      <c r="L6340" t="s">
        <v>22</v>
      </c>
      <c r="M6340">
        <v>122900</v>
      </c>
      <c r="O6340" t="s">
        <v>5482</v>
      </c>
      <c r="P6340" t="s">
        <v>9375</v>
      </c>
    </row>
    <row r="6341" spans="1:16" x14ac:dyDescent="0.55000000000000004">
      <c r="A6341" t="s">
        <v>1</v>
      </c>
      <c r="B6341" t="s">
        <v>9376</v>
      </c>
      <c r="C6341" t="s">
        <v>1050</v>
      </c>
      <c r="D6341" t="s">
        <v>3973</v>
      </c>
      <c r="E6341" t="s">
        <v>20</v>
      </c>
      <c r="F6341" t="b">
        <v>0</v>
      </c>
      <c r="G6341" t="s">
        <v>35</v>
      </c>
      <c r="H6341" s="4">
        <v>45734.502349537041</v>
      </c>
      <c r="I6341" t="b">
        <v>0</v>
      </c>
      <c r="J6341" t="b">
        <v>1</v>
      </c>
      <c r="K6341" t="s">
        <v>24</v>
      </c>
      <c r="L6341" t="s">
        <v>36</v>
      </c>
      <c r="N6341">
        <v>73</v>
      </c>
      <c r="O6341" t="s">
        <v>5482</v>
      </c>
      <c r="P6341" t="s">
        <v>354</v>
      </c>
    </row>
    <row r="6342" spans="1:16" x14ac:dyDescent="0.55000000000000004">
      <c r="A6342" t="s">
        <v>25</v>
      </c>
      <c r="B6342" t="s">
        <v>9377</v>
      </c>
      <c r="C6342" t="s">
        <v>820</v>
      </c>
      <c r="D6342" t="s">
        <v>4035</v>
      </c>
      <c r="E6342" t="s">
        <v>20</v>
      </c>
      <c r="F6342" t="b">
        <v>0</v>
      </c>
      <c r="G6342" t="s">
        <v>820</v>
      </c>
      <c r="H6342" s="4">
        <v>45734.507175925923</v>
      </c>
      <c r="I6342" t="b">
        <v>0</v>
      </c>
      <c r="J6342" t="b">
        <v>0</v>
      </c>
      <c r="K6342" t="s">
        <v>820</v>
      </c>
      <c r="L6342" t="s">
        <v>22</v>
      </c>
      <c r="M6342">
        <v>64800</v>
      </c>
      <c r="O6342" t="s">
        <v>9378</v>
      </c>
      <c r="P6342" t="s">
        <v>9379</v>
      </c>
    </row>
    <row r="6343" spans="1:16" x14ac:dyDescent="0.55000000000000004">
      <c r="A6343" t="s">
        <v>2</v>
      </c>
      <c r="B6343" t="s">
        <v>9380</v>
      </c>
      <c r="C6343" t="s">
        <v>3318</v>
      </c>
      <c r="D6343" t="s">
        <v>3828</v>
      </c>
      <c r="E6343" t="s">
        <v>20</v>
      </c>
      <c r="F6343" t="b">
        <v>0</v>
      </c>
      <c r="G6343" t="s">
        <v>27</v>
      </c>
      <c r="H6343" s="4">
        <v>45734.543055555558</v>
      </c>
      <c r="I6343" t="b">
        <v>0</v>
      </c>
      <c r="J6343" t="b">
        <v>1</v>
      </c>
      <c r="K6343" t="s">
        <v>24</v>
      </c>
      <c r="L6343" t="s">
        <v>36</v>
      </c>
      <c r="N6343">
        <v>63.5</v>
      </c>
      <c r="O6343" t="s">
        <v>3060</v>
      </c>
      <c r="P6343" t="s">
        <v>9381</v>
      </c>
    </row>
    <row r="6344" spans="1:16" x14ac:dyDescent="0.55000000000000004">
      <c r="A6344" t="s">
        <v>2</v>
      </c>
      <c r="B6344" t="s">
        <v>2</v>
      </c>
      <c r="C6344" t="s">
        <v>87</v>
      </c>
      <c r="D6344" t="s">
        <v>131</v>
      </c>
      <c r="E6344" t="s">
        <v>20</v>
      </c>
      <c r="F6344" t="b">
        <v>0</v>
      </c>
      <c r="G6344" t="s">
        <v>41</v>
      </c>
      <c r="H6344" s="4">
        <v>45734.554652777777</v>
      </c>
      <c r="I6344" t="b">
        <v>1</v>
      </c>
      <c r="J6344" t="b">
        <v>0</v>
      </c>
      <c r="K6344" t="s">
        <v>24</v>
      </c>
      <c r="L6344" t="s">
        <v>22</v>
      </c>
      <c r="M6344">
        <v>130000</v>
      </c>
      <c r="O6344" t="s">
        <v>131</v>
      </c>
      <c r="P6344" t="s">
        <v>9382</v>
      </c>
    </row>
    <row r="6345" spans="1:16" x14ac:dyDescent="0.55000000000000004">
      <c r="A6345" t="s">
        <v>25</v>
      </c>
      <c r="B6345" t="s">
        <v>7231</v>
      </c>
      <c r="C6345" t="s">
        <v>7232</v>
      </c>
      <c r="D6345" t="s">
        <v>3973</v>
      </c>
      <c r="E6345" t="s">
        <v>51</v>
      </c>
      <c r="F6345" t="b">
        <v>0</v>
      </c>
      <c r="G6345" t="s">
        <v>30</v>
      </c>
      <c r="H6345" s="4">
        <v>45734.58421296296</v>
      </c>
      <c r="I6345" t="b">
        <v>0</v>
      </c>
      <c r="J6345" t="b">
        <v>0</v>
      </c>
      <c r="K6345" t="s">
        <v>24</v>
      </c>
      <c r="L6345" t="s">
        <v>36</v>
      </c>
      <c r="N6345">
        <v>57</v>
      </c>
      <c r="O6345" t="s">
        <v>1002</v>
      </c>
    </row>
    <row r="6346" spans="1:16" x14ac:dyDescent="0.55000000000000004">
      <c r="A6346" t="s">
        <v>28</v>
      </c>
      <c r="B6346" t="s">
        <v>9445</v>
      </c>
      <c r="C6346" t="s">
        <v>180</v>
      </c>
      <c r="D6346" t="s">
        <v>3973</v>
      </c>
      <c r="E6346" t="s">
        <v>20</v>
      </c>
      <c r="F6346" t="b">
        <v>0</v>
      </c>
      <c r="G6346" t="s">
        <v>41</v>
      </c>
      <c r="H6346" s="4">
        <v>45734.584409722222</v>
      </c>
      <c r="I6346" t="b">
        <v>0</v>
      </c>
      <c r="J6346" t="b">
        <v>1</v>
      </c>
      <c r="K6346" t="s">
        <v>24</v>
      </c>
      <c r="L6346" t="s">
        <v>22</v>
      </c>
      <c r="M6346">
        <v>155500</v>
      </c>
      <c r="O6346" t="s">
        <v>9249</v>
      </c>
      <c r="P6346" t="s">
        <v>9446</v>
      </c>
    </row>
    <row r="6347" spans="1:16" x14ac:dyDescent="0.55000000000000004">
      <c r="A6347" t="s">
        <v>40</v>
      </c>
      <c r="B6347" t="s">
        <v>9383</v>
      </c>
      <c r="C6347" t="s">
        <v>538</v>
      </c>
      <c r="D6347" t="s">
        <v>3828</v>
      </c>
      <c r="E6347" t="s">
        <v>20</v>
      </c>
      <c r="F6347" t="b">
        <v>0</v>
      </c>
      <c r="G6347" t="s">
        <v>27</v>
      </c>
      <c r="H6347" s="4">
        <v>45734.585023148153</v>
      </c>
      <c r="I6347" t="b">
        <v>0</v>
      </c>
      <c r="J6347" t="b">
        <v>1</v>
      </c>
      <c r="K6347" t="s">
        <v>24</v>
      </c>
      <c r="L6347" t="s">
        <v>22</v>
      </c>
      <c r="M6347">
        <v>163000</v>
      </c>
      <c r="O6347" t="s">
        <v>487</v>
      </c>
      <c r="P6347" t="s">
        <v>9384</v>
      </c>
    </row>
    <row r="6348" spans="1:16" x14ac:dyDescent="0.55000000000000004">
      <c r="A6348" t="s">
        <v>89</v>
      </c>
      <c r="B6348" t="s">
        <v>7027</v>
      </c>
      <c r="C6348" t="s">
        <v>82</v>
      </c>
      <c r="D6348" t="s">
        <v>3973</v>
      </c>
      <c r="E6348" t="s">
        <v>20</v>
      </c>
      <c r="F6348" t="b">
        <v>0</v>
      </c>
      <c r="G6348" t="s">
        <v>41</v>
      </c>
      <c r="H6348" s="4">
        <v>45734.585682870369</v>
      </c>
      <c r="I6348" t="b">
        <v>0</v>
      </c>
      <c r="J6348" t="b">
        <v>1</v>
      </c>
      <c r="K6348" t="s">
        <v>24</v>
      </c>
      <c r="L6348" t="s">
        <v>22</v>
      </c>
      <c r="M6348">
        <v>147500</v>
      </c>
      <c r="O6348" t="s">
        <v>7028</v>
      </c>
      <c r="P6348" t="s">
        <v>7029</v>
      </c>
    </row>
    <row r="6349" spans="1:16" x14ac:dyDescent="0.55000000000000004">
      <c r="A6349" t="s">
        <v>19</v>
      </c>
      <c r="B6349" t="s">
        <v>9385</v>
      </c>
      <c r="C6349" t="s">
        <v>140</v>
      </c>
      <c r="D6349" t="s">
        <v>3600</v>
      </c>
      <c r="E6349" t="s">
        <v>51</v>
      </c>
      <c r="F6349" t="b">
        <v>0</v>
      </c>
      <c r="G6349" t="s">
        <v>41</v>
      </c>
      <c r="H6349" s="4">
        <v>45734.596435185187</v>
      </c>
      <c r="I6349" t="b">
        <v>0</v>
      </c>
      <c r="J6349" t="b">
        <v>0</v>
      </c>
      <c r="K6349" t="s">
        <v>24</v>
      </c>
      <c r="L6349" t="s">
        <v>36</v>
      </c>
      <c r="N6349">
        <v>110</v>
      </c>
      <c r="O6349" t="s">
        <v>2569</v>
      </c>
      <c r="P6349" t="s">
        <v>2188</v>
      </c>
    </row>
    <row r="6350" spans="1:16" x14ac:dyDescent="0.55000000000000004">
      <c r="A6350" t="s">
        <v>139</v>
      </c>
      <c r="B6350" t="s">
        <v>1697</v>
      </c>
      <c r="C6350" t="s">
        <v>39</v>
      </c>
      <c r="D6350" t="s">
        <v>7658</v>
      </c>
      <c r="E6350" t="s">
        <v>20</v>
      </c>
      <c r="F6350" t="b">
        <v>1</v>
      </c>
      <c r="G6350" t="s">
        <v>625</v>
      </c>
      <c r="H6350" s="4">
        <v>45734.624872685177</v>
      </c>
      <c r="I6350" t="b">
        <v>1</v>
      </c>
      <c r="J6350" t="b">
        <v>0</v>
      </c>
      <c r="K6350" t="s">
        <v>625</v>
      </c>
      <c r="L6350" t="s">
        <v>22</v>
      </c>
      <c r="M6350">
        <v>70000</v>
      </c>
      <c r="O6350" t="s">
        <v>9386</v>
      </c>
      <c r="P6350" t="s">
        <v>9387</v>
      </c>
    </row>
    <row r="6351" spans="1:16" x14ac:dyDescent="0.55000000000000004">
      <c r="A6351" t="s">
        <v>0</v>
      </c>
      <c r="B6351" t="s">
        <v>1632</v>
      </c>
      <c r="C6351" t="s">
        <v>118</v>
      </c>
      <c r="D6351" t="s">
        <v>131</v>
      </c>
      <c r="F6351" t="b">
        <v>0</v>
      </c>
      <c r="G6351" t="s">
        <v>27</v>
      </c>
      <c r="H6351" s="4">
        <v>45734.625127314823</v>
      </c>
      <c r="I6351" t="b">
        <v>1</v>
      </c>
      <c r="J6351" t="b">
        <v>0</v>
      </c>
      <c r="K6351" t="s">
        <v>24</v>
      </c>
      <c r="L6351" t="s">
        <v>36</v>
      </c>
      <c r="N6351">
        <v>41</v>
      </c>
      <c r="O6351" t="s">
        <v>131</v>
      </c>
      <c r="P6351" t="s">
        <v>9388</v>
      </c>
    </row>
    <row r="6352" spans="1:16" x14ac:dyDescent="0.55000000000000004">
      <c r="A6352" t="s">
        <v>19</v>
      </c>
      <c r="B6352" t="s">
        <v>9389</v>
      </c>
      <c r="C6352" t="s">
        <v>3887</v>
      </c>
      <c r="D6352" t="s">
        <v>3973</v>
      </c>
      <c r="E6352" t="s">
        <v>20</v>
      </c>
      <c r="F6352" t="b">
        <v>0</v>
      </c>
      <c r="G6352" t="s">
        <v>27</v>
      </c>
      <c r="H6352" s="4">
        <v>45734.625775462962</v>
      </c>
      <c r="I6352" t="b">
        <v>0</v>
      </c>
      <c r="J6352" t="b">
        <v>1</v>
      </c>
      <c r="K6352" t="s">
        <v>24</v>
      </c>
      <c r="L6352" t="s">
        <v>22</v>
      </c>
      <c r="M6352">
        <v>152500</v>
      </c>
      <c r="O6352" t="s">
        <v>9390</v>
      </c>
      <c r="P6352" t="s">
        <v>9391</v>
      </c>
    </row>
    <row r="6353" spans="1:16" x14ac:dyDescent="0.55000000000000004">
      <c r="A6353" t="s">
        <v>25</v>
      </c>
      <c r="B6353" t="s">
        <v>8209</v>
      </c>
      <c r="C6353" t="s">
        <v>64</v>
      </c>
      <c r="D6353" t="s">
        <v>3973</v>
      </c>
      <c r="E6353" t="s">
        <v>20</v>
      </c>
      <c r="F6353" t="b">
        <v>0</v>
      </c>
      <c r="G6353" t="s">
        <v>52</v>
      </c>
      <c r="H6353" s="4">
        <v>45734.625949074078</v>
      </c>
      <c r="I6353" t="b">
        <v>0</v>
      </c>
      <c r="J6353" t="b">
        <v>1</v>
      </c>
      <c r="K6353" t="s">
        <v>24</v>
      </c>
      <c r="L6353" t="s">
        <v>22</v>
      </c>
      <c r="M6353">
        <v>98950</v>
      </c>
      <c r="O6353" t="s">
        <v>1906</v>
      </c>
      <c r="P6353" t="s">
        <v>8210</v>
      </c>
    </row>
    <row r="6354" spans="1:16" x14ac:dyDescent="0.55000000000000004">
      <c r="A6354" t="s">
        <v>40</v>
      </c>
      <c r="B6354" t="s">
        <v>9392</v>
      </c>
      <c r="C6354" t="s">
        <v>1118</v>
      </c>
      <c r="D6354" t="s">
        <v>3973</v>
      </c>
      <c r="E6354" t="s">
        <v>20</v>
      </c>
      <c r="F6354" t="b">
        <v>0</v>
      </c>
      <c r="G6354" t="s">
        <v>27</v>
      </c>
      <c r="H6354" s="4">
        <v>45734.627222222232</v>
      </c>
      <c r="I6354" t="b">
        <v>0</v>
      </c>
      <c r="J6354" t="b">
        <v>1</v>
      </c>
      <c r="K6354" t="s">
        <v>24</v>
      </c>
      <c r="L6354" t="s">
        <v>22</v>
      </c>
      <c r="M6354">
        <v>135000</v>
      </c>
      <c r="O6354" t="s">
        <v>1784</v>
      </c>
      <c r="P6354" t="s">
        <v>2489</v>
      </c>
    </row>
    <row r="6355" spans="1:16" x14ac:dyDescent="0.55000000000000004">
      <c r="A6355" t="s">
        <v>2</v>
      </c>
      <c r="B6355" t="s">
        <v>2</v>
      </c>
      <c r="C6355" t="s">
        <v>9393</v>
      </c>
      <c r="D6355" t="s">
        <v>3973</v>
      </c>
      <c r="E6355" t="s">
        <v>20</v>
      </c>
      <c r="F6355" t="b">
        <v>0</v>
      </c>
      <c r="G6355" t="s">
        <v>52</v>
      </c>
      <c r="H6355" s="4">
        <v>45734.629131944443</v>
      </c>
      <c r="I6355" t="b">
        <v>0</v>
      </c>
      <c r="J6355" t="b">
        <v>1</v>
      </c>
      <c r="K6355" t="s">
        <v>24</v>
      </c>
      <c r="L6355" t="s">
        <v>22</v>
      </c>
      <c r="M6355">
        <v>187153</v>
      </c>
      <c r="O6355" t="s">
        <v>5482</v>
      </c>
      <c r="P6355" t="s">
        <v>3226</v>
      </c>
    </row>
    <row r="6356" spans="1:16" x14ac:dyDescent="0.55000000000000004">
      <c r="A6356" t="s">
        <v>2</v>
      </c>
      <c r="B6356" t="s">
        <v>4908</v>
      </c>
      <c r="C6356" t="s">
        <v>475</v>
      </c>
      <c r="D6356" t="s">
        <v>3973</v>
      </c>
      <c r="E6356" t="s">
        <v>20</v>
      </c>
      <c r="F6356" t="b">
        <v>0</v>
      </c>
      <c r="G6356" t="s">
        <v>27</v>
      </c>
      <c r="H6356" s="4">
        <v>45734.641516203701</v>
      </c>
      <c r="I6356" t="b">
        <v>0</v>
      </c>
      <c r="J6356" t="b">
        <v>0</v>
      </c>
      <c r="K6356" t="s">
        <v>24</v>
      </c>
      <c r="L6356" t="s">
        <v>22</v>
      </c>
      <c r="M6356">
        <v>130000</v>
      </c>
      <c r="O6356" t="s">
        <v>2925</v>
      </c>
    </row>
    <row r="6357" spans="1:16" x14ac:dyDescent="0.55000000000000004">
      <c r="A6357" t="s">
        <v>1</v>
      </c>
      <c r="B6357" t="s">
        <v>9394</v>
      </c>
      <c r="C6357" t="s">
        <v>371</v>
      </c>
      <c r="D6357" t="s">
        <v>2208</v>
      </c>
      <c r="E6357" t="s">
        <v>20</v>
      </c>
      <c r="F6357" t="b">
        <v>0</v>
      </c>
      <c r="G6357" t="s">
        <v>27</v>
      </c>
      <c r="H6357" s="4">
        <v>45734.643113425933</v>
      </c>
      <c r="I6357" t="b">
        <v>0</v>
      </c>
      <c r="J6357" t="b">
        <v>0</v>
      </c>
      <c r="K6357" t="s">
        <v>24</v>
      </c>
      <c r="L6357" t="s">
        <v>22</v>
      </c>
      <c r="M6357">
        <v>95000</v>
      </c>
      <c r="O6357" t="s">
        <v>5491</v>
      </c>
      <c r="P6357" t="s">
        <v>9395</v>
      </c>
    </row>
    <row r="6358" spans="1:16" x14ac:dyDescent="0.55000000000000004">
      <c r="A6358" t="s">
        <v>0</v>
      </c>
      <c r="B6358" t="s">
        <v>8786</v>
      </c>
      <c r="C6358" t="s">
        <v>1099</v>
      </c>
      <c r="D6358" t="s">
        <v>3600</v>
      </c>
      <c r="E6358" t="s">
        <v>51</v>
      </c>
      <c r="F6358" t="b">
        <v>0</v>
      </c>
      <c r="G6358" t="s">
        <v>27</v>
      </c>
      <c r="H6358" s="4">
        <v>45734.666724537034</v>
      </c>
      <c r="I6358" t="b">
        <v>1</v>
      </c>
      <c r="J6358" t="b">
        <v>0</v>
      </c>
      <c r="K6358" t="s">
        <v>24</v>
      </c>
      <c r="L6358" t="s">
        <v>36</v>
      </c>
      <c r="N6358">
        <v>60</v>
      </c>
      <c r="O6358" t="s">
        <v>8787</v>
      </c>
      <c r="P6358" t="s">
        <v>119</v>
      </c>
    </row>
    <row r="6359" spans="1:16" x14ac:dyDescent="0.55000000000000004">
      <c r="A6359" t="s">
        <v>1</v>
      </c>
      <c r="B6359" t="s">
        <v>9017</v>
      </c>
      <c r="C6359" t="s">
        <v>160</v>
      </c>
      <c r="D6359" t="s">
        <v>3828</v>
      </c>
      <c r="E6359" t="s">
        <v>20</v>
      </c>
      <c r="F6359" t="b">
        <v>0</v>
      </c>
      <c r="G6359" t="s">
        <v>52</v>
      </c>
      <c r="H6359" s="4">
        <v>45734.668865740743</v>
      </c>
      <c r="I6359" t="b">
        <v>0</v>
      </c>
      <c r="J6359" t="b">
        <v>1</v>
      </c>
      <c r="K6359" t="s">
        <v>24</v>
      </c>
      <c r="L6359" t="s">
        <v>22</v>
      </c>
      <c r="M6359">
        <v>220500</v>
      </c>
      <c r="O6359" t="s">
        <v>3939</v>
      </c>
    </row>
    <row r="6360" spans="1:16" x14ac:dyDescent="0.55000000000000004">
      <c r="A6360" t="s">
        <v>2</v>
      </c>
      <c r="B6360" t="s">
        <v>7237</v>
      </c>
      <c r="C6360" t="s">
        <v>2360</v>
      </c>
      <c r="D6360" t="s">
        <v>7238</v>
      </c>
      <c r="E6360" t="s">
        <v>20</v>
      </c>
      <c r="F6360" t="b">
        <v>0</v>
      </c>
      <c r="G6360" t="s">
        <v>1740</v>
      </c>
      <c r="H6360" s="4">
        <v>45734.685069444437</v>
      </c>
      <c r="I6360" t="b">
        <v>0</v>
      </c>
      <c r="J6360" t="b">
        <v>0</v>
      </c>
      <c r="K6360" t="s">
        <v>1740</v>
      </c>
      <c r="L6360" t="s">
        <v>22</v>
      </c>
      <c r="M6360">
        <v>28000</v>
      </c>
      <c r="O6360" t="s">
        <v>7239</v>
      </c>
    </row>
    <row r="6361" spans="1:16" x14ac:dyDescent="0.55000000000000004">
      <c r="A6361" t="s">
        <v>19</v>
      </c>
      <c r="B6361" t="s">
        <v>2537</v>
      </c>
      <c r="C6361" t="s">
        <v>82</v>
      </c>
      <c r="D6361" t="s">
        <v>3973</v>
      </c>
      <c r="E6361" t="s">
        <v>51</v>
      </c>
      <c r="F6361" t="b">
        <v>0</v>
      </c>
      <c r="G6361" t="s">
        <v>27</v>
      </c>
      <c r="H6361" s="4">
        <v>45734.708344907413</v>
      </c>
      <c r="I6361" t="b">
        <v>0</v>
      </c>
      <c r="J6361" t="b">
        <v>0</v>
      </c>
      <c r="K6361" t="s">
        <v>24</v>
      </c>
      <c r="L6361" t="s">
        <v>36</v>
      </c>
      <c r="N6361">
        <v>77.5</v>
      </c>
      <c r="O6361" t="s">
        <v>5098</v>
      </c>
      <c r="P6361" t="s">
        <v>5099</v>
      </c>
    </row>
    <row r="6362" spans="1:16" x14ac:dyDescent="0.55000000000000004">
      <c r="A6362" t="s">
        <v>0</v>
      </c>
      <c r="B6362" t="s">
        <v>9396</v>
      </c>
      <c r="C6362" t="s">
        <v>443</v>
      </c>
      <c r="D6362" t="s">
        <v>3600</v>
      </c>
      <c r="E6362" t="s">
        <v>20</v>
      </c>
      <c r="F6362" t="b">
        <v>0</v>
      </c>
      <c r="G6362" t="s">
        <v>27</v>
      </c>
      <c r="H6362" s="4">
        <v>45734.708368055559</v>
      </c>
      <c r="I6362" t="b">
        <v>0</v>
      </c>
      <c r="J6362" t="b">
        <v>0</v>
      </c>
      <c r="K6362" t="s">
        <v>24</v>
      </c>
      <c r="L6362" t="s">
        <v>22</v>
      </c>
      <c r="M6362">
        <v>107500</v>
      </c>
      <c r="O6362" t="s">
        <v>9397</v>
      </c>
      <c r="P6362" t="s">
        <v>9398</v>
      </c>
    </row>
    <row r="6363" spans="1:16" x14ac:dyDescent="0.55000000000000004">
      <c r="A6363" t="s">
        <v>0</v>
      </c>
      <c r="B6363" t="s">
        <v>0</v>
      </c>
      <c r="C6363" t="s">
        <v>621</v>
      </c>
      <c r="D6363" t="s">
        <v>3973</v>
      </c>
      <c r="E6363" t="s">
        <v>51</v>
      </c>
      <c r="F6363" t="b">
        <v>0</v>
      </c>
      <c r="G6363" t="s">
        <v>52</v>
      </c>
      <c r="H6363" s="4">
        <v>45734.709050925929</v>
      </c>
      <c r="I6363" t="b">
        <v>1</v>
      </c>
      <c r="J6363" t="b">
        <v>0</v>
      </c>
      <c r="K6363" t="s">
        <v>24</v>
      </c>
      <c r="L6363" t="s">
        <v>36</v>
      </c>
      <c r="N6363">
        <v>22.5</v>
      </c>
      <c r="O6363" t="s">
        <v>1783</v>
      </c>
    </row>
    <row r="6364" spans="1:16" x14ac:dyDescent="0.55000000000000004">
      <c r="A6364" t="s">
        <v>1</v>
      </c>
      <c r="B6364" t="s">
        <v>779</v>
      </c>
      <c r="C6364" t="s">
        <v>64</v>
      </c>
      <c r="D6364" t="s">
        <v>3973</v>
      </c>
      <c r="E6364" t="s">
        <v>631</v>
      </c>
      <c r="F6364" t="b">
        <v>0</v>
      </c>
      <c r="G6364" t="s">
        <v>52</v>
      </c>
      <c r="H6364" s="4">
        <v>45734.710057870368</v>
      </c>
      <c r="I6364" t="b">
        <v>0</v>
      </c>
      <c r="J6364" t="b">
        <v>0</v>
      </c>
      <c r="K6364" t="s">
        <v>24</v>
      </c>
      <c r="L6364" t="s">
        <v>36</v>
      </c>
      <c r="N6364">
        <v>20</v>
      </c>
      <c r="O6364" t="s">
        <v>3888</v>
      </c>
      <c r="P6364" t="s">
        <v>149</v>
      </c>
    </row>
    <row r="6365" spans="1:16" x14ac:dyDescent="0.55000000000000004">
      <c r="A6365" t="s">
        <v>2</v>
      </c>
      <c r="B6365" t="s">
        <v>9399</v>
      </c>
      <c r="C6365" t="s">
        <v>172</v>
      </c>
      <c r="D6365" t="s">
        <v>3973</v>
      </c>
      <c r="E6365" t="s">
        <v>20</v>
      </c>
      <c r="F6365" t="b">
        <v>0</v>
      </c>
      <c r="G6365" t="s">
        <v>27</v>
      </c>
      <c r="H6365" s="4">
        <v>45734.710231481477</v>
      </c>
      <c r="I6365" t="b">
        <v>0</v>
      </c>
      <c r="J6365" t="b">
        <v>1</v>
      </c>
      <c r="K6365" t="s">
        <v>24</v>
      </c>
      <c r="L6365" t="s">
        <v>22</v>
      </c>
      <c r="M6365">
        <v>162500</v>
      </c>
      <c r="O6365" t="s">
        <v>1172</v>
      </c>
      <c r="P6365" t="s">
        <v>9400</v>
      </c>
    </row>
    <row r="6366" spans="1:16" x14ac:dyDescent="0.55000000000000004">
      <c r="A6366" t="s">
        <v>2</v>
      </c>
      <c r="B6366" t="s">
        <v>9401</v>
      </c>
      <c r="C6366" t="s">
        <v>633</v>
      </c>
      <c r="D6366" t="s">
        <v>2208</v>
      </c>
      <c r="E6366" t="s">
        <v>20</v>
      </c>
      <c r="F6366" t="b">
        <v>0</v>
      </c>
      <c r="G6366" t="s">
        <v>27</v>
      </c>
      <c r="H6366" s="4">
        <v>45734.710277777784</v>
      </c>
      <c r="I6366" t="b">
        <v>0</v>
      </c>
      <c r="J6366" t="b">
        <v>1</v>
      </c>
      <c r="K6366" t="s">
        <v>24</v>
      </c>
      <c r="L6366" t="s">
        <v>22</v>
      </c>
      <c r="M6366">
        <v>135000</v>
      </c>
      <c r="O6366" t="s">
        <v>3506</v>
      </c>
      <c r="P6366" t="s">
        <v>9402</v>
      </c>
    </row>
    <row r="6367" spans="1:16" x14ac:dyDescent="0.55000000000000004">
      <c r="A6367" t="s">
        <v>2</v>
      </c>
      <c r="B6367" t="s">
        <v>2</v>
      </c>
      <c r="C6367" t="s">
        <v>39</v>
      </c>
      <c r="D6367" t="s">
        <v>3985</v>
      </c>
      <c r="E6367" t="s">
        <v>20</v>
      </c>
      <c r="F6367" t="b">
        <v>1</v>
      </c>
      <c r="G6367" t="s">
        <v>3446</v>
      </c>
      <c r="H6367" s="4">
        <v>45734.710682870369</v>
      </c>
      <c r="I6367" t="b">
        <v>0</v>
      </c>
      <c r="J6367" t="b">
        <v>0</v>
      </c>
      <c r="K6367" t="s">
        <v>3446</v>
      </c>
      <c r="L6367" t="s">
        <v>22</v>
      </c>
      <c r="M6367">
        <v>37500</v>
      </c>
      <c r="O6367" t="s">
        <v>7650</v>
      </c>
      <c r="P6367" t="s">
        <v>7651</v>
      </c>
    </row>
    <row r="6368" spans="1:16" x14ac:dyDescent="0.55000000000000004">
      <c r="A6368" t="s">
        <v>2</v>
      </c>
      <c r="B6368" t="s">
        <v>9403</v>
      </c>
      <c r="C6368" t="s">
        <v>9404</v>
      </c>
      <c r="D6368" t="s">
        <v>4084</v>
      </c>
      <c r="E6368" t="s">
        <v>20</v>
      </c>
      <c r="F6368" t="b">
        <v>0</v>
      </c>
      <c r="G6368" t="s">
        <v>158</v>
      </c>
      <c r="H6368" s="4">
        <v>45734.712916666656</v>
      </c>
      <c r="I6368" t="b">
        <v>0</v>
      </c>
      <c r="J6368" t="b">
        <v>0</v>
      </c>
      <c r="K6368" t="s">
        <v>158</v>
      </c>
      <c r="L6368" t="s">
        <v>22</v>
      </c>
      <c r="M6368">
        <v>110000</v>
      </c>
      <c r="O6368" t="s">
        <v>9405</v>
      </c>
      <c r="P6368" t="s">
        <v>1244</v>
      </c>
    </row>
    <row r="6369" spans="1:16" x14ac:dyDescent="0.55000000000000004">
      <c r="A6369" t="s">
        <v>2</v>
      </c>
      <c r="B6369" t="s">
        <v>9406</v>
      </c>
      <c r="C6369" t="s">
        <v>4208</v>
      </c>
      <c r="D6369" t="s">
        <v>3828</v>
      </c>
      <c r="E6369" t="s">
        <v>219</v>
      </c>
      <c r="F6369" t="b">
        <v>0</v>
      </c>
      <c r="G6369" t="s">
        <v>1247</v>
      </c>
      <c r="H6369" s="4">
        <v>45734.738020833327</v>
      </c>
      <c r="I6369" t="b">
        <v>0</v>
      </c>
      <c r="J6369" t="b">
        <v>0</v>
      </c>
      <c r="K6369" t="s">
        <v>1247</v>
      </c>
      <c r="L6369" t="s">
        <v>36</v>
      </c>
      <c r="N6369">
        <v>32.5</v>
      </c>
      <c r="O6369" t="s">
        <v>9407</v>
      </c>
    </row>
    <row r="6370" spans="1:16" x14ac:dyDescent="0.55000000000000004">
      <c r="A6370" t="s">
        <v>2</v>
      </c>
      <c r="B6370" t="s">
        <v>9408</v>
      </c>
      <c r="C6370" t="s">
        <v>122</v>
      </c>
      <c r="D6370" t="s">
        <v>3600</v>
      </c>
      <c r="E6370" t="s">
        <v>20</v>
      </c>
      <c r="F6370" t="b">
        <v>0</v>
      </c>
      <c r="G6370" t="s">
        <v>27</v>
      </c>
      <c r="H6370" s="4">
        <v>45734.752106481479</v>
      </c>
      <c r="I6370" t="b">
        <v>1</v>
      </c>
      <c r="J6370" t="b">
        <v>0</v>
      </c>
      <c r="K6370" t="s">
        <v>24</v>
      </c>
      <c r="L6370" t="s">
        <v>22</v>
      </c>
      <c r="M6370">
        <v>95000</v>
      </c>
      <c r="O6370" t="s">
        <v>9409</v>
      </c>
      <c r="P6370" t="s">
        <v>48</v>
      </c>
    </row>
    <row r="6371" spans="1:16" x14ac:dyDescent="0.55000000000000004">
      <c r="A6371" t="s">
        <v>2</v>
      </c>
      <c r="B6371" t="s">
        <v>8530</v>
      </c>
      <c r="C6371" t="s">
        <v>26</v>
      </c>
      <c r="D6371" t="s">
        <v>3957</v>
      </c>
      <c r="E6371" t="s">
        <v>20</v>
      </c>
      <c r="F6371" t="b">
        <v>0</v>
      </c>
      <c r="G6371" t="s">
        <v>23</v>
      </c>
      <c r="H6371" s="4">
        <v>45734.768310185187</v>
      </c>
      <c r="I6371" t="b">
        <v>0</v>
      </c>
      <c r="J6371" t="b">
        <v>1</v>
      </c>
      <c r="K6371" t="s">
        <v>24</v>
      </c>
      <c r="L6371" t="s">
        <v>36</v>
      </c>
      <c r="N6371">
        <v>61.159996032714837</v>
      </c>
      <c r="O6371" t="s">
        <v>8531</v>
      </c>
      <c r="P6371" t="s">
        <v>8532</v>
      </c>
    </row>
    <row r="6372" spans="1:16" x14ac:dyDescent="0.55000000000000004">
      <c r="A6372" t="s">
        <v>0</v>
      </c>
      <c r="B6372" t="s">
        <v>9410</v>
      </c>
      <c r="C6372" t="s">
        <v>329</v>
      </c>
      <c r="D6372" t="s">
        <v>3973</v>
      </c>
      <c r="E6372" t="s">
        <v>51</v>
      </c>
      <c r="F6372" t="b">
        <v>0</v>
      </c>
      <c r="G6372" t="s">
        <v>27</v>
      </c>
      <c r="H6372" s="4">
        <v>45734.791932870372</v>
      </c>
      <c r="I6372" t="b">
        <v>0</v>
      </c>
      <c r="J6372" t="b">
        <v>0</v>
      </c>
      <c r="K6372" t="s">
        <v>24</v>
      </c>
      <c r="L6372" t="s">
        <v>36</v>
      </c>
      <c r="N6372">
        <v>80</v>
      </c>
      <c r="O6372" t="s">
        <v>9411</v>
      </c>
    </row>
    <row r="6373" spans="1:16" x14ac:dyDescent="0.55000000000000004">
      <c r="A6373" t="s">
        <v>0</v>
      </c>
      <c r="B6373" t="s">
        <v>1246</v>
      </c>
      <c r="C6373" t="s">
        <v>768</v>
      </c>
      <c r="D6373" t="s">
        <v>4084</v>
      </c>
      <c r="F6373" t="b">
        <v>0</v>
      </c>
      <c r="G6373" t="s">
        <v>27</v>
      </c>
      <c r="H6373" s="4">
        <v>45734.792013888888</v>
      </c>
      <c r="I6373" t="b">
        <v>0</v>
      </c>
      <c r="J6373" t="b">
        <v>0</v>
      </c>
      <c r="K6373" t="s">
        <v>24</v>
      </c>
      <c r="L6373" t="s">
        <v>22</v>
      </c>
      <c r="M6373">
        <v>93176</v>
      </c>
      <c r="O6373" t="s">
        <v>9412</v>
      </c>
    </row>
    <row r="6374" spans="1:16" x14ac:dyDescent="0.55000000000000004">
      <c r="A6374" t="s">
        <v>2</v>
      </c>
      <c r="B6374" t="s">
        <v>9413</v>
      </c>
      <c r="C6374" t="s">
        <v>1025</v>
      </c>
      <c r="D6374" t="s">
        <v>3600</v>
      </c>
      <c r="E6374" t="s">
        <v>51</v>
      </c>
      <c r="F6374" t="b">
        <v>0</v>
      </c>
      <c r="G6374" t="s">
        <v>35</v>
      </c>
      <c r="H6374" s="4">
        <v>45734.793356481481</v>
      </c>
      <c r="I6374" t="b">
        <v>1</v>
      </c>
      <c r="J6374" t="b">
        <v>0</v>
      </c>
      <c r="K6374" t="s">
        <v>24</v>
      </c>
      <c r="L6374" t="s">
        <v>36</v>
      </c>
      <c r="N6374">
        <v>65</v>
      </c>
      <c r="O6374" t="s">
        <v>9414</v>
      </c>
      <c r="P6374" t="s">
        <v>2177</v>
      </c>
    </row>
    <row r="6375" spans="1:16" x14ac:dyDescent="0.55000000000000004">
      <c r="A6375" t="s">
        <v>0</v>
      </c>
      <c r="B6375" t="s">
        <v>8056</v>
      </c>
      <c r="C6375" t="s">
        <v>696</v>
      </c>
      <c r="D6375" t="s">
        <v>3973</v>
      </c>
      <c r="E6375" t="s">
        <v>51</v>
      </c>
      <c r="F6375" t="b">
        <v>0</v>
      </c>
      <c r="G6375" t="s">
        <v>30</v>
      </c>
      <c r="H6375" s="4">
        <v>45734.793506944443</v>
      </c>
      <c r="I6375" t="b">
        <v>0</v>
      </c>
      <c r="J6375" t="b">
        <v>0</v>
      </c>
      <c r="K6375" t="s">
        <v>24</v>
      </c>
      <c r="L6375" t="s">
        <v>36</v>
      </c>
      <c r="N6375">
        <v>47.5</v>
      </c>
      <c r="O6375" t="s">
        <v>1137</v>
      </c>
      <c r="P6375" t="s">
        <v>709</v>
      </c>
    </row>
    <row r="6376" spans="1:16" x14ac:dyDescent="0.55000000000000004">
      <c r="A6376" t="s">
        <v>2</v>
      </c>
      <c r="B6376" t="s">
        <v>9415</v>
      </c>
      <c r="C6376" t="s">
        <v>9416</v>
      </c>
      <c r="D6376" t="s">
        <v>3973</v>
      </c>
      <c r="E6376" t="s">
        <v>20</v>
      </c>
      <c r="F6376" t="b">
        <v>0</v>
      </c>
      <c r="G6376" t="s">
        <v>27</v>
      </c>
      <c r="H6376" s="4">
        <v>45734.793703703697</v>
      </c>
      <c r="I6376" t="b">
        <v>0</v>
      </c>
      <c r="J6376" t="b">
        <v>1</v>
      </c>
      <c r="K6376" t="s">
        <v>24</v>
      </c>
      <c r="L6376" t="s">
        <v>22</v>
      </c>
      <c r="M6376">
        <v>119000</v>
      </c>
      <c r="O6376" t="s">
        <v>734</v>
      </c>
      <c r="P6376" t="s">
        <v>9417</v>
      </c>
    </row>
    <row r="6377" spans="1:16" x14ac:dyDescent="0.55000000000000004">
      <c r="A6377" t="s">
        <v>89</v>
      </c>
      <c r="B6377" t="s">
        <v>6660</v>
      </c>
      <c r="C6377" t="s">
        <v>44</v>
      </c>
      <c r="D6377" t="s">
        <v>3973</v>
      </c>
      <c r="E6377" t="s">
        <v>20</v>
      </c>
      <c r="F6377" t="b">
        <v>0</v>
      </c>
      <c r="G6377" t="s">
        <v>27</v>
      </c>
      <c r="H6377" s="4">
        <v>45734.795057870368</v>
      </c>
      <c r="I6377" t="b">
        <v>1</v>
      </c>
      <c r="J6377" t="b">
        <v>1</v>
      </c>
      <c r="K6377" t="s">
        <v>24</v>
      </c>
      <c r="L6377" t="s">
        <v>22</v>
      </c>
      <c r="M6377">
        <v>185000</v>
      </c>
      <c r="O6377" t="s">
        <v>2815</v>
      </c>
      <c r="P6377" t="s">
        <v>6661</v>
      </c>
    </row>
    <row r="6378" spans="1:16" x14ac:dyDescent="0.55000000000000004">
      <c r="A6378" t="s">
        <v>0</v>
      </c>
      <c r="B6378" t="s">
        <v>9418</v>
      </c>
      <c r="C6378" t="s">
        <v>316</v>
      </c>
      <c r="D6378" t="s">
        <v>3957</v>
      </c>
      <c r="E6378" t="s">
        <v>20</v>
      </c>
      <c r="F6378" t="b">
        <v>0</v>
      </c>
      <c r="G6378" t="s">
        <v>35</v>
      </c>
      <c r="H6378" s="4">
        <v>45734.833819444437</v>
      </c>
      <c r="I6378" t="b">
        <v>0</v>
      </c>
      <c r="J6378" t="b">
        <v>1</v>
      </c>
      <c r="K6378" t="s">
        <v>24</v>
      </c>
      <c r="L6378" t="s">
        <v>36</v>
      </c>
      <c r="N6378">
        <v>16.510000228881839</v>
      </c>
      <c r="O6378" t="s">
        <v>759</v>
      </c>
      <c r="P6378" t="s">
        <v>9419</v>
      </c>
    </row>
    <row r="6379" spans="1:16" x14ac:dyDescent="0.55000000000000004">
      <c r="A6379" t="s">
        <v>0</v>
      </c>
      <c r="B6379" t="s">
        <v>9175</v>
      </c>
      <c r="C6379" t="s">
        <v>292</v>
      </c>
      <c r="D6379" t="s">
        <v>3957</v>
      </c>
      <c r="E6379" t="s">
        <v>20</v>
      </c>
      <c r="F6379" t="b">
        <v>0</v>
      </c>
      <c r="G6379" t="s">
        <v>30</v>
      </c>
      <c r="H6379" s="4">
        <v>45734.834236111114</v>
      </c>
      <c r="I6379" t="b">
        <v>0</v>
      </c>
      <c r="J6379" t="b">
        <v>1</v>
      </c>
      <c r="K6379" t="s">
        <v>24</v>
      </c>
      <c r="L6379" t="s">
        <v>36</v>
      </c>
      <c r="N6379">
        <v>22.694999694824219</v>
      </c>
      <c r="O6379" t="s">
        <v>9176</v>
      </c>
      <c r="P6379" t="s">
        <v>1303</v>
      </c>
    </row>
    <row r="6380" spans="1:16" x14ac:dyDescent="0.55000000000000004">
      <c r="A6380" t="s">
        <v>139</v>
      </c>
      <c r="B6380" t="s">
        <v>1634</v>
      </c>
      <c r="C6380" t="s">
        <v>945</v>
      </c>
      <c r="D6380" t="s">
        <v>3973</v>
      </c>
      <c r="E6380" t="s">
        <v>20</v>
      </c>
      <c r="F6380" t="b">
        <v>0</v>
      </c>
      <c r="G6380" t="s">
        <v>30</v>
      </c>
      <c r="H6380" s="4">
        <v>45734.83425925926</v>
      </c>
      <c r="I6380" t="b">
        <v>0</v>
      </c>
      <c r="J6380" t="b">
        <v>0</v>
      </c>
      <c r="K6380" t="s">
        <v>24</v>
      </c>
      <c r="L6380" t="s">
        <v>22</v>
      </c>
      <c r="M6380">
        <v>67884</v>
      </c>
      <c r="O6380" t="s">
        <v>3090</v>
      </c>
    </row>
    <row r="6381" spans="1:16" x14ac:dyDescent="0.55000000000000004">
      <c r="A6381" t="s">
        <v>2</v>
      </c>
      <c r="B6381" t="s">
        <v>2617</v>
      </c>
      <c r="C6381" t="s">
        <v>151</v>
      </c>
      <c r="D6381" t="s">
        <v>3973</v>
      </c>
      <c r="E6381" t="s">
        <v>20</v>
      </c>
      <c r="F6381" t="b">
        <v>0</v>
      </c>
      <c r="G6381" t="s">
        <v>30</v>
      </c>
      <c r="H6381" s="4">
        <v>45734.835636574076</v>
      </c>
      <c r="I6381" t="b">
        <v>0</v>
      </c>
      <c r="J6381" t="b">
        <v>1</v>
      </c>
      <c r="K6381" t="s">
        <v>24</v>
      </c>
      <c r="L6381" t="s">
        <v>22</v>
      </c>
      <c r="M6381">
        <v>130500</v>
      </c>
      <c r="O6381" t="s">
        <v>9420</v>
      </c>
      <c r="P6381" t="s">
        <v>9421</v>
      </c>
    </row>
    <row r="6382" spans="1:16" x14ac:dyDescent="0.55000000000000004">
      <c r="A6382" t="s">
        <v>2</v>
      </c>
      <c r="B6382" t="s">
        <v>2076</v>
      </c>
      <c r="C6382" t="s">
        <v>236</v>
      </c>
      <c r="D6382" t="s">
        <v>3957</v>
      </c>
      <c r="E6382" t="s">
        <v>34</v>
      </c>
      <c r="F6382" t="b">
        <v>0</v>
      </c>
      <c r="G6382" t="s">
        <v>41</v>
      </c>
      <c r="H6382" s="4">
        <v>45734.835763888892</v>
      </c>
      <c r="I6382" t="b">
        <v>1</v>
      </c>
      <c r="J6382" t="b">
        <v>1</v>
      </c>
      <c r="K6382" t="s">
        <v>24</v>
      </c>
      <c r="L6382" t="s">
        <v>36</v>
      </c>
      <c r="N6382">
        <v>56.475002288818359</v>
      </c>
      <c r="O6382" t="s">
        <v>186</v>
      </c>
      <c r="P6382" t="s">
        <v>4098</v>
      </c>
    </row>
    <row r="6383" spans="1:16" x14ac:dyDescent="0.55000000000000004">
      <c r="A6383" t="s">
        <v>2</v>
      </c>
      <c r="B6383" t="s">
        <v>9422</v>
      </c>
      <c r="C6383" t="s">
        <v>823</v>
      </c>
      <c r="D6383" t="s">
        <v>3828</v>
      </c>
      <c r="E6383" t="s">
        <v>20</v>
      </c>
      <c r="F6383" t="b">
        <v>0</v>
      </c>
      <c r="G6383" t="s">
        <v>52</v>
      </c>
      <c r="H6383" s="4">
        <v>45734.838194444441</v>
      </c>
      <c r="I6383" t="b">
        <v>0</v>
      </c>
      <c r="J6383" t="b">
        <v>1</v>
      </c>
      <c r="K6383" t="s">
        <v>24</v>
      </c>
      <c r="L6383" t="s">
        <v>22</v>
      </c>
      <c r="M6383">
        <v>98883</v>
      </c>
      <c r="O6383" t="s">
        <v>9423</v>
      </c>
      <c r="P6383" t="s">
        <v>9424</v>
      </c>
    </row>
    <row r="6384" spans="1:16" x14ac:dyDescent="0.55000000000000004">
      <c r="A6384" t="s">
        <v>25</v>
      </c>
      <c r="B6384" t="s">
        <v>9425</v>
      </c>
      <c r="C6384" t="s">
        <v>203</v>
      </c>
      <c r="D6384" t="s">
        <v>3828</v>
      </c>
      <c r="E6384" t="s">
        <v>20</v>
      </c>
      <c r="F6384" t="b">
        <v>0</v>
      </c>
      <c r="G6384" t="s">
        <v>23</v>
      </c>
      <c r="H6384" s="4">
        <v>45734.863483796304</v>
      </c>
      <c r="I6384" t="b">
        <v>1</v>
      </c>
      <c r="J6384" t="b">
        <v>1</v>
      </c>
      <c r="K6384" t="s">
        <v>24</v>
      </c>
      <c r="L6384" t="s">
        <v>22</v>
      </c>
      <c r="M6384">
        <v>108750</v>
      </c>
      <c r="O6384" t="s">
        <v>935</v>
      </c>
      <c r="P6384" t="s">
        <v>1813</v>
      </c>
    </row>
    <row r="6385" spans="1:16" x14ac:dyDescent="0.55000000000000004">
      <c r="A6385" t="s">
        <v>0</v>
      </c>
      <c r="B6385" t="s">
        <v>0</v>
      </c>
      <c r="C6385" t="s">
        <v>916</v>
      </c>
      <c r="D6385" t="s">
        <v>3973</v>
      </c>
      <c r="E6385" t="s">
        <v>20</v>
      </c>
      <c r="F6385" t="b">
        <v>0</v>
      </c>
      <c r="G6385" t="s">
        <v>27</v>
      </c>
      <c r="H6385" s="4">
        <v>45734.876296296286</v>
      </c>
      <c r="I6385" t="b">
        <v>1</v>
      </c>
      <c r="J6385" t="b">
        <v>0</v>
      </c>
      <c r="K6385" t="s">
        <v>24</v>
      </c>
      <c r="L6385" t="s">
        <v>22</v>
      </c>
      <c r="M6385">
        <v>82500</v>
      </c>
      <c r="O6385" t="s">
        <v>1899</v>
      </c>
      <c r="P6385" t="s">
        <v>338</v>
      </c>
    </row>
    <row r="6386" spans="1:16" x14ac:dyDescent="0.55000000000000004">
      <c r="A6386" t="s">
        <v>0</v>
      </c>
      <c r="B6386" t="s">
        <v>9426</v>
      </c>
      <c r="C6386" t="s">
        <v>213</v>
      </c>
      <c r="D6386" t="s">
        <v>3828</v>
      </c>
      <c r="E6386" t="s">
        <v>20</v>
      </c>
      <c r="F6386" t="b">
        <v>0</v>
      </c>
      <c r="G6386" t="s">
        <v>41</v>
      </c>
      <c r="H6386" s="4">
        <v>45734.876331018517</v>
      </c>
      <c r="I6386" t="b">
        <v>0</v>
      </c>
      <c r="J6386" t="b">
        <v>1</v>
      </c>
      <c r="K6386" t="s">
        <v>24</v>
      </c>
      <c r="L6386" t="s">
        <v>36</v>
      </c>
      <c r="N6386">
        <v>23</v>
      </c>
      <c r="O6386" t="s">
        <v>9427</v>
      </c>
      <c r="P6386" t="s">
        <v>9428</v>
      </c>
    </row>
    <row r="6387" spans="1:16" x14ac:dyDescent="0.55000000000000004">
      <c r="A6387" t="s">
        <v>89</v>
      </c>
      <c r="B6387" t="s">
        <v>9429</v>
      </c>
      <c r="C6387" t="s">
        <v>2172</v>
      </c>
      <c r="D6387" t="s">
        <v>3600</v>
      </c>
      <c r="E6387" t="s">
        <v>20</v>
      </c>
      <c r="F6387" t="b">
        <v>0</v>
      </c>
      <c r="G6387" t="s">
        <v>52</v>
      </c>
      <c r="H6387" s="4">
        <v>45734.877812500003</v>
      </c>
      <c r="I6387" t="b">
        <v>0</v>
      </c>
      <c r="J6387" t="b">
        <v>1</v>
      </c>
      <c r="K6387" t="s">
        <v>24</v>
      </c>
      <c r="L6387" t="s">
        <v>22</v>
      </c>
      <c r="M6387">
        <v>255630</v>
      </c>
      <c r="O6387" t="s">
        <v>773</v>
      </c>
    </row>
    <row r="6388" spans="1:16" x14ac:dyDescent="0.55000000000000004">
      <c r="A6388" t="s">
        <v>0</v>
      </c>
      <c r="B6388" t="s">
        <v>1934</v>
      </c>
      <c r="C6388" t="s">
        <v>1247</v>
      </c>
      <c r="D6388" t="s">
        <v>3828</v>
      </c>
      <c r="E6388" t="s">
        <v>20</v>
      </c>
      <c r="F6388" t="b">
        <v>0</v>
      </c>
      <c r="G6388" t="s">
        <v>1247</v>
      </c>
      <c r="H6388" s="4">
        <v>45734.905011574083</v>
      </c>
      <c r="I6388" t="b">
        <v>0</v>
      </c>
      <c r="J6388" t="b">
        <v>0</v>
      </c>
      <c r="K6388" t="s">
        <v>1247</v>
      </c>
      <c r="L6388" t="s">
        <v>22</v>
      </c>
      <c r="M6388">
        <v>38500</v>
      </c>
      <c r="O6388" t="s">
        <v>5660</v>
      </c>
      <c r="P6388" t="s">
        <v>5661</v>
      </c>
    </row>
    <row r="6389" spans="1:16" x14ac:dyDescent="0.55000000000000004">
      <c r="A6389" t="s">
        <v>89</v>
      </c>
      <c r="B6389" t="s">
        <v>2377</v>
      </c>
      <c r="C6389" t="s">
        <v>623</v>
      </c>
      <c r="D6389" t="s">
        <v>3973</v>
      </c>
      <c r="E6389" t="s">
        <v>51</v>
      </c>
      <c r="F6389" t="b">
        <v>0</v>
      </c>
      <c r="G6389" t="s">
        <v>27</v>
      </c>
      <c r="H6389" s="4">
        <v>45734.916979166657</v>
      </c>
      <c r="I6389" t="b">
        <v>0</v>
      </c>
      <c r="J6389" t="b">
        <v>1</v>
      </c>
      <c r="K6389" t="s">
        <v>24</v>
      </c>
      <c r="L6389" t="s">
        <v>36</v>
      </c>
      <c r="N6389">
        <v>65</v>
      </c>
      <c r="O6389" t="s">
        <v>483</v>
      </c>
      <c r="P6389" t="s">
        <v>9069</v>
      </c>
    </row>
    <row r="6390" spans="1:16" x14ac:dyDescent="0.55000000000000004">
      <c r="A6390" t="s">
        <v>0</v>
      </c>
      <c r="B6390" t="s">
        <v>8621</v>
      </c>
      <c r="C6390" t="s">
        <v>179</v>
      </c>
      <c r="D6390" t="s">
        <v>3973</v>
      </c>
      <c r="E6390" t="s">
        <v>20</v>
      </c>
      <c r="F6390" t="b">
        <v>0</v>
      </c>
      <c r="G6390" t="s">
        <v>27</v>
      </c>
      <c r="H6390" s="4">
        <v>45734.916979166657</v>
      </c>
      <c r="I6390" t="b">
        <v>0</v>
      </c>
      <c r="J6390" t="b">
        <v>1</v>
      </c>
      <c r="K6390" t="s">
        <v>24</v>
      </c>
      <c r="L6390" t="s">
        <v>22</v>
      </c>
      <c r="M6390">
        <v>62355.453125</v>
      </c>
      <c r="O6390" t="s">
        <v>8622</v>
      </c>
      <c r="P6390" t="s">
        <v>1732</v>
      </c>
    </row>
    <row r="6391" spans="1:16" x14ac:dyDescent="0.55000000000000004">
      <c r="A6391" t="s">
        <v>2</v>
      </c>
      <c r="B6391" t="s">
        <v>9430</v>
      </c>
      <c r="C6391" t="s">
        <v>145</v>
      </c>
      <c r="D6391" t="s">
        <v>3828</v>
      </c>
      <c r="E6391" t="s">
        <v>20</v>
      </c>
      <c r="F6391" t="b">
        <v>0</v>
      </c>
      <c r="G6391" t="s">
        <v>27</v>
      </c>
      <c r="H6391" s="4">
        <v>45734.917870370373</v>
      </c>
      <c r="I6391" t="b">
        <v>0</v>
      </c>
      <c r="J6391" t="b">
        <v>1</v>
      </c>
      <c r="K6391" t="s">
        <v>24</v>
      </c>
      <c r="L6391" t="s">
        <v>22</v>
      </c>
      <c r="M6391">
        <v>204500</v>
      </c>
      <c r="O6391" t="s">
        <v>9431</v>
      </c>
      <c r="P6391" t="s">
        <v>9432</v>
      </c>
    </row>
    <row r="6392" spans="1:16" x14ac:dyDescent="0.55000000000000004">
      <c r="A6392" t="s">
        <v>1</v>
      </c>
      <c r="B6392" t="s">
        <v>9433</v>
      </c>
      <c r="C6392" t="s">
        <v>192</v>
      </c>
      <c r="D6392" t="s">
        <v>2208</v>
      </c>
      <c r="E6392" t="s">
        <v>20</v>
      </c>
      <c r="F6392" t="b">
        <v>0</v>
      </c>
      <c r="G6392" t="s">
        <v>23</v>
      </c>
      <c r="H6392" s="4">
        <v>45734.930821759262</v>
      </c>
      <c r="I6392" t="b">
        <v>0</v>
      </c>
      <c r="J6392" t="b">
        <v>1</v>
      </c>
      <c r="K6392" t="s">
        <v>24</v>
      </c>
      <c r="L6392" t="s">
        <v>36</v>
      </c>
      <c r="N6392">
        <v>40.81500244140625</v>
      </c>
      <c r="O6392" t="s">
        <v>9434</v>
      </c>
      <c r="P6392" t="s">
        <v>9435</v>
      </c>
    </row>
    <row r="6393" spans="1:16" x14ac:dyDescent="0.55000000000000004">
      <c r="A6393" t="s">
        <v>89</v>
      </c>
      <c r="B6393" t="s">
        <v>5118</v>
      </c>
      <c r="C6393" t="s">
        <v>367</v>
      </c>
      <c r="D6393" t="s">
        <v>3973</v>
      </c>
      <c r="E6393" t="s">
        <v>20</v>
      </c>
      <c r="F6393" t="b">
        <v>0</v>
      </c>
      <c r="G6393" t="s">
        <v>27</v>
      </c>
      <c r="H6393" s="4">
        <v>45734.958541666667</v>
      </c>
      <c r="I6393" t="b">
        <v>0</v>
      </c>
      <c r="J6393" t="b">
        <v>1</v>
      </c>
      <c r="K6393" t="s">
        <v>24</v>
      </c>
      <c r="L6393" t="s">
        <v>22</v>
      </c>
      <c r="M6393">
        <v>160000</v>
      </c>
      <c r="O6393" t="s">
        <v>368</v>
      </c>
      <c r="P6393" t="s">
        <v>5119</v>
      </c>
    </row>
    <row r="6394" spans="1:16" x14ac:dyDescent="0.55000000000000004">
      <c r="A6394" t="s">
        <v>0</v>
      </c>
      <c r="B6394" t="s">
        <v>1174</v>
      </c>
      <c r="C6394" t="s">
        <v>9436</v>
      </c>
      <c r="D6394" t="s">
        <v>3957</v>
      </c>
      <c r="E6394" t="s">
        <v>34</v>
      </c>
      <c r="F6394" t="b">
        <v>0</v>
      </c>
      <c r="G6394" t="s">
        <v>35</v>
      </c>
      <c r="H6394" s="4">
        <v>45734.958761574067</v>
      </c>
      <c r="I6394" t="b">
        <v>0</v>
      </c>
      <c r="J6394" t="b">
        <v>0</v>
      </c>
      <c r="K6394" t="s">
        <v>24</v>
      </c>
      <c r="L6394" t="s">
        <v>36</v>
      </c>
      <c r="N6394">
        <v>16.510000228881839</v>
      </c>
      <c r="O6394" t="s">
        <v>9437</v>
      </c>
      <c r="P6394" t="s">
        <v>9438</v>
      </c>
    </row>
    <row r="6395" spans="1:16" x14ac:dyDescent="0.55000000000000004">
      <c r="A6395" t="s">
        <v>2</v>
      </c>
      <c r="B6395" t="s">
        <v>369</v>
      </c>
      <c r="C6395" t="s">
        <v>8874</v>
      </c>
      <c r="D6395" t="s">
        <v>3973</v>
      </c>
      <c r="E6395" t="s">
        <v>631</v>
      </c>
      <c r="F6395" t="b">
        <v>0</v>
      </c>
      <c r="G6395" t="s">
        <v>41</v>
      </c>
      <c r="H6395" s="4">
        <v>45734.971516203703</v>
      </c>
      <c r="I6395" t="b">
        <v>0</v>
      </c>
      <c r="J6395" t="b">
        <v>0</v>
      </c>
      <c r="K6395" t="s">
        <v>24</v>
      </c>
      <c r="L6395" t="s">
        <v>22</v>
      </c>
      <c r="M6395">
        <v>87000</v>
      </c>
      <c r="O6395" t="s">
        <v>91</v>
      </c>
      <c r="P6395" t="s">
        <v>9439</v>
      </c>
    </row>
    <row r="6396" spans="1:16" x14ac:dyDescent="0.55000000000000004">
      <c r="A6396" t="s">
        <v>40</v>
      </c>
      <c r="B6396" t="s">
        <v>1786</v>
      </c>
      <c r="C6396" t="s">
        <v>5427</v>
      </c>
      <c r="D6396" t="s">
        <v>4014</v>
      </c>
      <c r="E6396" t="s">
        <v>20</v>
      </c>
      <c r="F6396" t="b">
        <v>0</v>
      </c>
      <c r="G6396" t="s">
        <v>27</v>
      </c>
      <c r="H6396" s="4">
        <v>45734.997129629628</v>
      </c>
      <c r="I6396" t="b">
        <v>0</v>
      </c>
      <c r="J6396" t="b">
        <v>1</v>
      </c>
      <c r="K6396" t="s">
        <v>24</v>
      </c>
      <c r="L6396" t="s">
        <v>22</v>
      </c>
      <c r="M6396">
        <v>253000</v>
      </c>
      <c r="O6396" t="s">
        <v>59</v>
      </c>
      <c r="P6396" t="s">
        <v>137</v>
      </c>
    </row>
    <row r="6397" spans="1:16" x14ac:dyDescent="0.55000000000000004">
      <c r="A6397" t="s">
        <v>0</v>
      </c>
      <c r="B6397" t="s">
        <v>257</v>
      </c>
      <c r="C6397" t="s">
        <v>468</v>
      </c>
      <c r="D6397" t="s">
        <v>3973</v>
      </c>
      <c r="E6397" t="s">
        <v>20</v>
      </c>
      <c r="F6397" t="b">
        <v>0</v>
      </c>
      <c r="G6397" t="s">
        <v>27</v>
      </c>
      <c r="H6397" s="4">
        <v>45735.000231481477</v>
      </c>
      <c r="I6397" t="b">
        <v>0</v>
      </c>
      <c r="J6397" t="b">
        <v>1</v>
      </c>
      <c r="K6397" t="s">
        <v>24</v>
      </c>
      <c r="L6397" t="s">
        <v>22</v>
      </c>
      <c r="M6397">
        <v>125000</v>
      </c>
      <c r="O6397" t="s">
        <v>5482</v>
      </c>
      <c r="P6397" t="s">
        <v>9339</v>
      </c>
    </row>
    <row r="6398" spans="1:16" x14ac:dyDescent="0.55000000000000004">
      <c r="A6398" t="s">
        <v>89</v>
      </c>
      <c r="B6398" t="s">
        <v>5532</v>
      </c>
      <c r="C6398" t="s">
        <v>3196</v>
      </c>
      <c r="D6398" t="s">
        <v>3973</v>
      </c>
      <c r="E6398" t="s">
        <v>51</v>
      </c>
      <c r="F6398" t="b">
        <v>0</v>
      </c>
      <c r="G6398" t="s">
        <v>41</v>
      </c>
      <c r="H6398" s="4">
        <v>45735.000462962962</v>
      </c>
      <c r="I6398" t="b">
        <v>1</v>
      </c>
      <c r="J6398" t="b">
        <v>0</v>
      </c>
      <c r="K6398" t="s">
        <v>24</v>
      </c>
      <c r="L6398" t="s">
        <v>36</v>
      </c>
      <c r="N6398">
        <v>47.5</v>
      </c>
      <c r="O6398" t="s">
        <v>806</v>
      </c>
      <c r="P6398" t="s">
        <v>5533</v>
      </c>
    </row>
    <row r="6399" spans="1:16" x14ac:dyDescent="0.55000000000000004">
      <c r="A6399" t="s">
        <v>2</v>
      </c>
      <c r="B6399" t="s">
        <v>1167</v>
      </c>
      <c r="C6399" t="s">
        <v>29</v>
      </c>
      <c r="D6399" t="s">
        <v>5535</v>
      </c>
      <c r="E6399" t="s">
        <v>20</v>
      </c>
      <c r="F6399" t="b">
        <v>0</v>
      </c>
      <c r="G6399" t="s">
        <v>27</v>
      </c>
      <c r="H6399" s="4">
        <v>45735.001157407409</v>
      </c>
      <c r="I6399" t="b">
        <v>1</v>
      </c>
      <c r="J6399" t="b">
        <v>1</v>
      </c>
      <c r="K6399" t="s">
        <v>24</v>
      </c>
      <c r="L6399" t="s">
        <v>22</v>
      </c>
      <c r="M6399">
        <v>88582</v>
      </c>
      <c r="O6399" t="s">
        <v>77</v>
      </c>
      <c r="P6399" t="s">
        <v>9340</v>
      </c>
    </row>
    <row r="6400" spans="1:16" x14ac:dyDescent="0.55000000000000004">
      <c r="A6400" t="s">
        <v>2</v>
      </c>
      <c r="B6400" t="s">
        <v>2</v>
      </c>
      <c r="C6400" t="s">
        <v>9440</v>
      </c>
      <c r="D6400" t="s">
        <v>3973</v>
      </c>
      <c r="E6400" t="s">
        <v>20</v>
      </c>
      <c r="F6400" t="b">
        <v>0</v>
      </c>
      <c r="G6400" t="s">
        <v>27</v>
      </c>
      <c r="H6400" s="4">
        <v>45735.001620370371</v>
      </c>
      <c r="I6400" t="b">
        <v>0</v>
      </c>
      <c r="J6400" t="b">
        <v>1</v>
      </c>
      <c r="K6400" t="s">
        <v>24</v>
      </c>
      <c r="L6400" t="s">
        <v>22</v>
      </c>
      <c r="M6400">
        <v>90000</v>
      </c>
      <c r="O6400" t="s">
        <v>4344</v>
      </c>
      <c r="P6400" t="s">
        <v>9441</v>
      </c>
    </row>
    <row r="6401" spans="1:16" x14ac:dyDescent="0.55000000000000004">
      <c r="A6401" t="s">
        <v>40</v>
      </c>
      <c r="B6401" t="s">
        <v>9341</v>
      </c>
      <c r="C6401" t="s">
        <v>748</v>
      </c>
      <c r="D6401" t="s">
        <v>4035</v>
      </c>
      <c r="E6401" t="s">
        <v>20</v>
      </c>
      <c r="F6401" t="b">
        <v>0</v>
      </c>
      <c r="G6401" t="s">
        <v>158</v>
      </c>
      <c r="H6401" s="4">
        <v>45735.014479166668</v>
      </c>
      <c r="I6401" t="b">
        <v>0</v>
      </c>
      <c r="J6401" t="b">
        <v>0</v>
      </c>
      <c r="K6401" t="s">
        <v>158</v>
      </c>
      <c r="L6401" t="s">
        <v>22</v>
      </c>
      <c r="M6401">
        <v>83999.5</v>
      </c>
      <c r="O6401" t="s">
        <v>2768</v>
      </c>
      <c r="P6401" t="s">
        <v>3411</v>
      </c>
    </row>
    <row r="6402" spans="1:16" x14ac:dyDescent="0.55000000000000004">
      <c r="A6402" t="s">
        <v>28</v>
      </c>
      <c r="B6402" t="s">
        <v>28</v>
      </c>
      <c r="C6402" t="s">
        <v>5242</v>
      </c>
      <c r="D6402" t="s">
        <v>5243</v>
      </c>
      <c r="E6402" t="s">
        <v>20</v>
      </c>
      <c r="F6402" t="b">
        <v>0</v>
      </c>
      <c r="G6402" t="s">
        <v>314</v>
      </c>
      <c r="H6402" s="4">
        <v>45735.023402777777</v>
      </c>
      <c r="I6402" t="b">
        <v>0</v>
      </c>
      <c r="J6402" t="b">
        <v>0</v>
      </c>
      <c r="K6402" t="s">
        <v>314</v>
      </c>
      <c r="L6402" t="s">
        <v>22</v>
      </c>
      <c r="M6402">
        <v>90000</v>
      </c>
      <c r="O6402" t="s">
        <v>6697</v>
      </c>
      <c r="P6402" t="s">
        <v>6698</v>
      </c>
    </row>
    <row r="6403" spans="1:16" x14ac:dyDescent="0.55000000000000004">
      <c r="A6403" t="s">
        <v>0</v>
      </c>
      <c r="B6403" t="s">
        <v>0</v>
      </c>
      <c r="C6403" t="s">
        <v>9342</v>
      </c>
      <c r="D6403" t="s">
        <v>7547</v>
      </c>
      <c r="E6403" t="s">
        <v>34</v>
      </c>
      <c r="F6403" t="b">
        <v>0</v>
      </c>
      <c r="G6403" t="s">
        <v>41</v>
      </c>
      <c r="H6403" s="4">
        <v>45735.042337962957</v>
      </c>
      <c r="I6403" t="b">
        <v>0</v>
      </c>
      <c r="J6403" t="b">
        <v>0</v>
      </c>
      <c r="K6403" t="s">
        <v>24</v>
      </c>
      <c r="L6403" t="s">
        <v>36</v>
      </c>
      <c r="N6403">
        <v>15</v>
      </c>
      <c r="O6403" t="s">
        <v>7548</v>
      </c>
      <c r="P6403" t="s">
        <v>61</v>
      </c>
    </row>
    <row r="6404" spans="1:16" x14ac:dyDescent="0.55000000000000004">
      <c r="A6404" t="s">
        <v>0</v>
      </c>
      <c r="B6404" t="s">
        <v>3282</v>
      </c>
      <c r="C6404" t="s">
        <v>82</v>
      </c>
      <c r="D6404" t="s">
        <v>3973</v>
      </c>
      <c r="E6404" t="s">
        <v>20</v>
      </c>
      <c r="F6404" t="b">
        <v>0</v>
      </c>
      <c r="G6404" t="s">
        <v>27</v>
      </c>
      <c r="H6404" s="4">
        <v>45735.25</v>
      </c>
      <c r="I6404" t="b">
        <v>0</v>
      </c>
      <c r="J6404" t="b">
        <v>0</v>
      </c>
      <c r="K6404" t="s">
        <v>24</v>
      </c>
      <c r="L6404" t="s">
        <v>22</v>
      </c>
      <c r="M6404">
        <v>68500</v>
      </c>
      <c r="O6404" t="s">
        <v>5550</v>
      </c>
      <c r="P6404" t="s">
        <v>204</v>
      </c>
    </row>
    <row r="6405" spans="1:16" x14ac:dyDescent="0.55000000000000004">
      <c r="A6405" t="s">
        <v>0</v>
      </c>
      <c r="B6405" t="s">
        <v>4606</v>
      </c>
      <c r="C6405" t="s">
        <v>386</v>
      </c>
      <c r="D6405" t="s">
        <v>4607</v>
      </c>
      <c r="E6405" t="s">
        <v>51</v>
      </c>
      <c r="F6405" t="b">
        <v>0</v>
      </c>
      <c r="G6405" t="s">
        <v>41</v>
      </c>
      <c r="H6405" s="4">
        <v>45735.250300925924</v>
      </c>
      <c r="I6405" t="b">
        <v>1</v>
      </c>
      <c r="J6405" t="b">
        <v>0</v>
      </c>
      <c r="K6405" t="s">
        <v>24</v>
      </c>
      <c r="L6405" t="s">
        <v>22</v>
      </c>
      <c r="M6405">
        <v>169241</v>
      </c>
      <c r="O6405" t="s">
        <v>4608</v>
      </c>
      <c r="P6405" t="s">
        <v>4609</v>
      </c>
    </row>
    <row r="6406" spans="1:16" x14ac:dyDescent="0.55000000000000004">
      <c r="A6406" t="s">
        <v>0</v>
      </c>
      <c r="B6406" t="s">
        <v>0</v>
      </c>
      <c r="C6406" t="s">
        <v>517</v>
      </c>
      <c r="D6406" t="s">
        <v>4753</v>
      </c>
      <c r="E6406" t="s">
        <v>51</v>
      </c>
      <c r="F6406" t="b">
        <v>0</v>
      </c>
      <c r="G6406" t="s">
        <v>41</v>
      </c>
      <c r="H6406" s="4">
        <v>45735.25037037037</v>
      </c>
      <c r="I6406" t="b">
        <v>0</v>
      </c>
      <c r="J6406" t="b">
        <v>1</v>
      </c>
      <c r="K6406" t="s">
        <v>24</v>
      </c>
      <c r="L6406" t="s">
        <v>36</v>
      </c>
      <c r="N6406">
        <v>47.5</v>
      </c>
      <c r="O6406" t="s">
        <v>289</v>
      </c>
      <c r="P6406" t="s">
        <v>2400</v>
      </c>
    </row>
    <row r="6407" spans="1:16" x14ac:dyDescent="0.55000000000000004">
      <c r="A6407" t="s">
        <v>0</v>
      </c>
      <c r="B6407" t="s">
        <v>9343</v>
      </c>
      <c r="C6407" t="s">
        <v>151</v>
      </c>
      <c r="D6407" t="s">
        <v>3828</v>
      </c>
      <c r="E6407" t="s">
        <v>20</v>
      </c>
      <c r="F6407" t="b">
        <v>0</v>
      </c>
      <c r="G6407" t="s">
        <v>30</v>
      </c>
      <c r="H6407" s="4">
        <v>45735.250567129631</v>
      </c>
      <c r="I6407" t="b">
        <v>0</v>
      </c>
      <c r="J6407" t="b">
        <v>1</v>
      </c>
      <c r="K6407" t="s">
        <v>24</v>
      </c>
      <c r="L6407" t="s">
        <v>36</v>
      </c>
      <c r="N6407">
        <v>43.875</v>
      </c>
      <c r="O6407" t="s">
        <v>6083</v>
      </c>
      <c r="P6407" t="s">
        <v>9344</v>
      </c>
    </row>
    <row r="6408" spans="1:16" x14ac:dyDescent="0.55000000000000004">
      <c r="A6408" t="s">
        <v>0</v>
      </c>
      <c r="B6408" t="s">
        <v>0</v>
      </c>
      <c r="C6408" t="s">
        <v>3330</v>
      </c>
      <c r="D6408" t="s">
        <v>3828</v>
      </c>
      <c r="E6408" t="s">
        <v>51</v>
      </c>
      <c r="F6408" t="b">
        <v>0</v>
      </c>
      <c r="G6408" t="s">
        <v>30</v>
      </c>
      <c r="H6408" s="4">
        <v>45735.250625000001</v>
      </c>
      <c r="I6408" t="b">
        <v>0</v>
      </c>
      <c r="J6408" t="b">
        <v>0</v>
      </c>
      <c r="K6408" t="s">
        <v>24</v>
      </c>
      <c r="L6408" t="s">
        <v>22</v>
      </c>
      <c r="M6408">
        <v>76212</v>
      </c>
      <c r="O6408" t="s">
        <v>9345</v>
      </c>
      <c r="P6408" t="s">
        <v>9346</v>
      </c>
    </row>
    <row r="6409" spans="1:16" x14ac:dyDescent="0.55000000000000004">
      <c r="A6409" t="s">
        <v>1</v>
      </c>
      <c r="B6409" t="s">
        <v>663</v>
      </c>
      <c r="C6409" t="s">
        <v>140</v>
      </c>
      <c r="D6409" t="s">
        <v>3973</v>
      </c>
      <c r="E6409" t="s">
        <v>20</v>
      </c>
      <c r="F6409" t="b">
        <v>0</v>
      </c>
      <c r="G6409" t="s">
        <v>35</v>
      </c>
      <c r="H6409" s="4">
        <v>45735.250972222217</v>
      </c>
      <c r="I6409" t="b">
        <v>0</v>
      </c>
      <c r="J6409" t="b">
        <v>1</v>
      </c>
      <c r="K6409" t="s">
        <v>24</v>
      </c>
      <c r="L6409" t="s">
        <v>22</v>
      </c>
      <c r="M6409">
        <v>124350</v>
      </c>
      <c r="O6409" t="s">
        <v>664</v>
      </c>
      <c r="P6409" t="s">
        <v>9347</v>
      </c>
    </row>
    <row r="6410" spans="1:16" x14ac:dyDescent="0.55000000000000004">
      <c r="A6410" t="s">
        <v>1</v>
      </c>
      <c r="B6410" t="s">
        <v>3439</v>
      </c>
      <c r="C6410" t="s">
        <v>82</v>
      </c>
      <c r="D6410" t="s">
        <v>3970</v>
      </c>
      <c r="E6410" t="s">
        <v>20</v>
      </c>
      <c r="F6410" t="b">
        <v>0</v>
      </c>
      <c r="G6410" t="s">
        <v>27</v>
      </c>
      <c r="H6410" s="4">
        <v>45735.251006944447</v>
      </c>
      <c r="I6410" t="b">
        <v>0</v>
      </c>
      <c r="J6410" t="b">
        <v>1</v>
      </c>
      <c r="K6410" t="s">
        <v>24</v>
      </c>
      <c r="L6410" t="s">
        <v>22</v>
      </c>
      <c r="M6410">
        <v>152000</v>
      </c>
      <c r="O6410" t="s">
        <v>65</v>
      </c>
      <c r="P6410" t="s">
        <v>723</v>
      </c>
    </row>
    <row r="6411" spans="1:16" x14ac:dyDescent="0.55000000000000004">
      <c r="A6411" t="s">
        <v>191</v>
      </c>
      <c r="B6411" t="s">
        <v>9348</v>
      </c>
      <c r="C6411" t="s">
        <v>82</v>
      </c>
      <c r="D6411" t="s">
        <v>3973</v>
      </c>
      <c r="E6411" t="s">
        <v>20</v>
      </c>
      <c r="F6411" t="b">
        <v>0</v>
      </c>
      <c r="G6411" t="s">
        <v>27</v>
      </c>
      <c r="H6411" s="4">
        <v>45735.251168981478</v>
      </c>
      <c r="I6411" t="b">
        <v>0</v>
      </c>
      <c r="J6411" t="b">
        <v>0</v>
      </c>
      <c r="K6411" t="s">
        <v>24</v>
      </c>
      <c r="L6411" t="s">
        <v>36</v>
      </c>
      <c r="N6411">
        <v>70.5</v>
      </c>
      <c r="O6411" t="s">
        <v>4344</v>
      </c>
      <c r="P6411" t="s">
        <v>9349</v>
      </c>
    </row>
    <row r="6412" spans="1:16" x14ac:dyDescent="0.55000000000000004">
      <c r="A6412" t="s">
        <v>1</v>
      </c>
      <c r="B6412" t="s">
        <v>9350</v>
      </c>
      <c r="C6412" t="s">
        <v>1521</v>
      </c>
      <c r="D6412" t="s">
        <v>3383</v>
      </c>
      <c r="E6412" t="s">
        <v>20</v>
      </c>
      <c r="F6412" t="b">
        <v>0</v>
      </c>
      <c r="G6412" t="s">
        <v>52</v>
      </c>
      <c r="H6412" s="4">
        <v>45735.251273148147</v>
      </c>
      <c r="I6412" t="b">
        <v>0</v>
      </c>
      <c r="J6412" t="b">
        <v>1</v>
      </c>
      <c r="K6412" t="s">
        <v>24</v>
      </c>
      <c r="L6412" t="s">
        <v>22</v>
      </c>
      <c r="M6412">
        <v>80000</v>
      </c>
      <c r="O6412" t="s">
        <v>1549</v>
      </c>
      <c r="P6412" t="s">
        <v>700</v>
      </c>
    </row>
    <row r="6413" spans="1:16" x14ac:dyDescent="0.55000000000000004">
      <c r="A6413" t="s">
        <v>2</v>
      </c>
      <c r="B6413" t="s">
        <v>638</v>
      </c>
      <c r="C6413" t="s">
        <v>213</v>
      </c>
      <c r="D6413" t="s">
        <v>3828</v>
      </c>
      <c r="E6413" t="s">
        <v>20</v>
      </c>
      <c r="F6413" t="b">
        <v>0</v>
      </c>
      <c r="G6413" t="s">
        <v>41</v>
      </c>
      <c r="H6413" s="4">
        <v>45735.252337962957</v>
      </c>
      <c r="I6413" t="b">
        <v>0</v>
      </c>
      <c r="J6413" t="b">
        <v>1</v>
      </c>
      <c r="K6413" t="s">
        <v>24</v>
      </c>
      <c r="L6413" t="s">
        <v>22</v>
      </c>
      <c r="M6413">
        <v>128114.578125</v>
      </c>
      <c r="O6413" t="s">
        <v>7801</v>
      </c>
      <c r="P6413" t="s">
        <v>7802</v>
      </c>
    </row>
    <row r="6414" spans="1:16" x14ac:dyDescent="0.55000000000000004">
      <c r="A6414" t="s">
        <v>2</v>
      </c>
      <c r="B6414" t="s">
        <v>9351</v>
      </c>
      <c r="C6414" t="s">
        <v>1247</v>
      </c>
      <c r="D6414" t="s">
        <v>2208</v>
      </c>
      <c r="E6414" t="s">
        <v>20</v>
      </c>
      <c r="F6414" t="b">
        <v>0</v>
      </c>
      <c r="G6414" t="s">
        <v>1247</v>
      </c>
      <c r="H6414" s="4">
        <v>45735.263842592591</v>
      </c>
      <c r="I6414" t="b">
        <v>1</v>
      </c>
      <c r="J6414" t="b">
        <v>0</v>
      </c>
      <c r="K6414" t="s">
        <v>1247</v>
      </c>
      <c r="L6414" t="s">
        <v>22</v>
      </c>
      <c r="M6414">
        <v>162500</v>
      </c>
      <c r="O6414" t="s">
        <v>9352</v>
      </c>
      <c r="P6414" t="s">
        <v>9353</v>
      </c>
    </row>
    <row r="6415" spans="1:16" x14ac:dyDescent="0.55000000000000004">
      <c r="A6415" t="s">
        <v>1</v>
      </c>
      <c r="B6415" t="s">
        <v>844</v>
      </c>
      <c r="C6415" t="s">
        <v>82</v>
      </c>
      <c r="D6415" t="s">
        <v>3828</v>
      </c>
      <c r="E6415" t="s">
        <v>20</v>
      </c>
      <c r="F6415" t="b">
        <v>0</v>
      </c>
      <c r="G6415" t="s">
        <v>27</v>
      </c>
      <c r="H6415" s="4">
        <v>45735.265682870369</v>
      </c>
      <c r="I6415" t="b">
        <v>0</v>
      </c>
      <c r="J6415" t="b">
        <v>1</v>
      </c>
      <c r="K6415" t="s">
        <v>24</v>
      </c>
      <c r="L6415" t="s">
        <v>22</v>
      </c>
      <c r="M6415">
        <v>207500</v>
      </c>
      <c r="O6415" t="s">
        <v>341</v>
      </c>
      <c r="P6415" t="s">
        <v>302</v>
      </c>
    </row>
    <row r="6416" spans="1:16" x14ac:dyDescent="0.55000000000000004">
      <c r="A6416" t="s">
        <v>1</v>
      </c>
      <c r="B6416" t="s">
        <v>9354</v>
      </c>
      <c r="C6416" t="s">
        <v>192</v>
      </c>
      <c r="D6416" t="s">
        <v>4328</v>
      </c>
      <c r="E6416" t="s">
        <v>51</v>
      </c>
      <c r="F6416" t="b">
        <v>0</v>
      </c>
      <c r="G6416" t="s">
        <v>23</v>
      </c>
      <c r="H6416" s="4">
        <v>45735.266527777778</v>
      </c>
      <c r="I6416" t="b">
        <v>0</v>
      </c>
      <c r="J6416" t="b">
        <v>0</v>
      </c>
      <c r="K6416" t="s">
        <v>24</v>
      </c>
      <c r="L6416" t="s">
        <v>36</v>
      </c>
      <c r="N6416">
        <v>60</v>
      </c>
      <c r="O6416" t="s">
        <v>2486</v>
      </c>
      <c r="P6416" t="s">
        <v>9355</v>
      </c>
    </row>
    <row r="6417" spans="1:16" x14ac:dyDescent="0.55000000000000004">
      <c r="A6417" t="s">
        <v>139</v>
      </c>
      <c r="B6417" t="s">
        <v>1756</v>
      </c>
      <c r="C6417" t="s">
        <v>39</v>
      </c>
      <c r="D6417" t="s">
        <v>7658</v>
      </c>
      <c r="E6417" t="s">
        <v>20</v>
      </c>
      <c r="F6417" t="b">
        <v>1</v>
      </c>
      <c r="G6417" t="s">
        <v>2452</v>
      </c>
      <c r="H6417" s="4">
        <v>45735.275023148148</v>
      </c>
      <c r="I6417" t="b">
        <v>0</v>
      </c>
      <c r="J6417" t="b">
        <v>0</v>
      </c>
      <c r="K6417" t="s">
        <v>2452</v>
      </c>
      <c r="L6417" t="s">
        <v>22</v>
      </c>
      <c r="M6417">
        <v>62500</v>
      </c>
      <c r="O6417" t="s">
        <v>9442</v>
      </c>
      <c r="P6417" t="s">
        <v>671</v>
      </c>
    </row>
    <row r="6418" spans="1:16" x14ac:dyDescent="0.55000000000000004">
      <c r="A6418" t="s">
        <v>139</v>
      </c>
      <c r="B6418" t="s">
        <v>7989</v>
      </c>
      <c r="C6418" t="s">
        <v>39</v>
      </c>
      <c r="D6418" t="s">
        <v>3985</v>
      </c>
      <c r="E6418" t="s">
        <v>20</v>
      </c>
      <c r="F6418" t="b">
        <v>1</v>
      </c>
      <c r="G6418" t="s">
        <v>2438</v>
      </c>
      <c r="H6418" s="4">
        <v>45735.279976851853</v>
      </c>
      <c r="I6418" t="b">
        <v>1</v>
      </c>
      <c r="J6418" t="b">
        <v>0</v>
      </c>
      <c r="K6418" t="s">
        <v>2438</v>
      </c>
      <c r="L6418" t="s">
        <v>22</v>
      </c>
      <c r="M6418">
        <v>80000</v>
      </c>
      <c r="O6418" t="s">
        <v>7990</v>
      </c>
      <c r="P6418" t="s">
        <v>204</v>
      </c>
    </row>
    <row r="6419" spans="1:16" x14ac:dyDescent="0.55000000000000004">
      <c r="A6419" t="s">
        <v>139</v>
      </c>
      <c r="B6419" t="s">
        <v>9356</v>
      </c>
      <c r="C6419" t="s">
        <v>39</v>
      </c>
      <c r="D6419" t="s">
        <v>2208</v>
      </c>
      <c r="E6419" t="s">
        <v>20</v>
      </c>
      <c r="F6419" t="b">
        <v>1</v>
      </c>
      <c r="G6419" t="s">
        <v>2641</v>
      </c>
      <c r="H6419" s="4">
        <v>45735.284930555557</v>
      </c>
      <c r="I6419" t="b">
        <v>0</v>
      </c>
      <c r="J6419" t="b">
        <v>0</v>
      </c>
      <c r="K6419" t="s">
        <v>2641</v>
      </c>
      <c r="L6419" t="s">
        <v>22</v>
      </c>
      <c r="M6419">
        <v>141810.3125</v>
      </c>
      <c r="O6419" t="s">
        <v>9357</v>
      </c>
      <c r="P6419" t="s">
        <v>9358</v>
      </c>
    </row>
    <row r="6420" spans="1:16" x14ac:dyDescent="0.55000000000000004">
      <c r="A6420" t="s">
        <v>2</v>
      </c>
      <c r="B6420" t="s">
        <v>4314</v>
      </c>
      <c r="C6420" t="s">
        <v>3088</v>
      </c>
      <c r="D6420" t="s">
        <v>4003</v>
      </c>
      <c r="E6420" t="s">
        <v>20</v>
      </c>
      <c r="F6420" t="b">
        <v>0</v>
      </c>
      <c r="G6420" t="s">
        <v>2134</v>
      </c>
      <c r="H6420" s="4">
        <v>45735.285879629628</v>
      </c>
      <c r="I6420" t="b">
        <v>1</v>
      </c>
      <c r="J6420" t="b">
        <v>0</v>
      </c>
      <c r="K6420" t="s">
        <v>2134</v>
      </c>
      <c r="L6420" t="s">
        <v>22</v>
      </c>
      <c r="M6420">
        <v>410000</v>
      </c>
      <c r="O6420" t="s">
        <v>822</v>
      </c>
    </row>
    <row r="6421" spans="1:16" x14ac:dyDescent="0.55000000000000004">
      <c r="A6421" t="s">
        <v>0</v>
      </c>
      <c r="B6421" t="s">
        <v>288</v>
      </c>
      <c r="C6421" t="s">
        <v>9359</v>
      </c>
      <c r="D6421" t="s">
        <v>4084</v>
      </c>
      <c r="E6421" t="s">
        <v>20</v>
      </c>
      <c r="F6421" t="b">
        <v>0</v>
      </c>
      <c r="G6421" t="s">
        <v>27</v>
      </c>
      <c r="H6421" s="4">
        <v>45735.291921296302</v>
      </c>
      <c r="I6421" t="b">
        <v>0</v>
      </c>
      <c r="J6421" t="b">
        <v>0</v>
      </c>
      <c r="K6421" t="s">
        <v>24</v>
      </c>
      <c r="L6421" t="s">
        <v>22</v>
      </c>
      <c r="M6421">
        <v>100000</v>
      </c>
      <c r="O6421" t="s">
        <v>9360</v>
      </c>
      <c r="P6421" t="s">
        <v>3836</v>
      </c>
    </row>
    <row r="6422" spans="1:16" x14ac:dyDescent="0.55000000000000004">
      <c r="A6422" t="s">
        <v>0</v>
      </c>
      <c r="B6422" t="s">
        <v>6623</v>
      </c>
      <c r="C6422" t="s">
        <v>1591</v>
      </c>
      <c r="D6422" t="s">
        <v>3828</v>
      </c>
      <c r="E6422" t="s">
        <v>51</v>
      </c>
      <c r="F6422" t="b">
        <v>0</v>
      </c>
      <c r="G6422" t="s">
        <v>23</v>
      </c>
      <c r="H6422" s="4">
        <v>45735.310844907413</v>
      </c>
      <c r="I6422" t="b">
        <v>0</v>
      </c>
      <c r="J6422" t="b">
        <v>0</v>
      </c>
      <c r="K6422" t="s">
        <v>24</v>
      </c>
      <c r="L6422" t="s">
        <v>36</v>
      </c>
      <c r="N6422">
        <v>40</v>
      </c>
      <c r="O6422" t="s">
        <v>6624</v>
      </c>
    </row>
    <row r="6423" spans="1:16" x14ac:dyDescent="0.55000000000000004">
      <c r="A6423" t="s">
        <v>0</v>
      </c>
      <c r="B6423" t="s">
        <v>103</v>
      </c>
      <c r="C6423" t="s">
        <v>203</v>
      </c>
      <c r="D6423" t="s">
        <v>2208</v>
      </c>
      <c r="E6423" t="s">
        <v>20</v>
      </c>
      <c r="F6423" t="b">
        <v>0</v>
      </c>
      <c r="G6423" t="s">
        <v>23</v>
      </c>
      <c r="H6423" s="4">
        <v>45735.312141203707</v>
      </c>
      <c r="I6423" t="b">
        <v>0</v>
      </c>
      <c r="J6423" t="b">
        <v>0</v>
      </c>
      <c r="K6423" t="s">
        <v>24</v>
      </c>
      <c r="L6423" t="s">
        <v>22</v>
      </c>
      <c r="M6423">
        <v>70000</v>
      </c>
      <c r="O6423" t="s">
        <v>803</v>
      </c>
      <c r="P6423" t="s">
        <v>9361</v>
      </c>
    </row>
    <row r="6424" spans="1:16" x14ac:dyDescent="0.55000000000000004">
      <c r="A6424" t="s">
        <v>139</v>
      </c>
      <c r="B6424" t="s">
        <v>9362</v>
      </c>
      <c r="C6424" t="s">
        <v>5091</v>
      </c>
      <c r="D6424" t="s">
        <v>3970</v>
      </c>
      <c r="E6424" t="s">
        <v>20</v>
      </c>
      <c r="F6424" t="b">
        <v>0</v>
      </c>
      <c r="G6424" t="s">
        <v>30</v>
      </c>
      <c r="H6424" s="4">
        <v>45735.333865740737</v>
      </c>
      <c r="I6424" t="b">
        <v>0</v>
      </c>
      <c r="J6424" t="b">
        <v>1</v>
      </c>
      <c r="K6424" t="s">
        <v>24</v>
      </c>
      <c r="L6424" t="s">
        <v>22</v>
      </c>
      <c r="M6424">
        <v>110000</v>
      </c>
      <c r="O6424" t="s">
        <v>800</v>
      </c>
      <c r="P6424" t="s">
        <v>249</v>
      </c>
    </row>
    <row r="6425" spans="1:16" x14ac:dyDescent="0.55000000000000004">
      <c r="A6425" t="s">
        <v>89</v>
      </c>
      <c r="B6425" t="s">
        <v>4516</v>
      </c>
      <c r="C6425" t="s">
        <v>71</v>
      </c>
      <c r="D6425" t="s">
        <v>3973</v>
      </c>
      <c r="E6425" t="s">
        <v>20</v>
      </c>
      <c r="F6425" t="b">
        <v>0</v>
      </c>
      <c r="G6425" t="s">
        <v>27</v>
      </c>
      <c r="H6425" s="4">
        <v>45735.334814814807</v>
      </c>
      <c r="I6425" t="b">
        <v>0</v>
      </c>
      <c r="J6425" t="b">
        <v>1</v>
      </c>
      <c r="K6425" t="s">
        <v>24</v>
      </c>
      <c r="L6425" t="s">
        <v>22</v>
      </c>
      <c r="M6425">
        <v>187625</v>
      </c>
      <c r="O6425" t="s">
        <v>1101</v>
      </c>
      <c r="P6425" t="s">
        <v>4517</v>
      </c>
    </row>
    <row r="6426" spans="1:16" x14ac:dyDescent="0.55000000000000004">
      <c r="A6426" t="s">
        <v>40</v>
      </c>
      <c r="B6426" t="s">
        <v>3193</v>
      </c>
      <c r="C6426" t="s">
        <v>1471</v>
      </c>
      <c r="D6426" t="s">
        <v>4178</v>
      </c>
      <c r="E6426" t="s">
        <v>20</v>
      </c>
      <c r="F6426" t="b">
        <v>0</v>
      </c>
      <c r="G6426" t="s">
        <v>41</v>
      </c>
      <c r="H6426" s="4">
        <v>45735.335868055547</v>
      </c>
      <c r="I6426" t="b">
        <v>0</v>
      </c>
      <c r="J6426" t="b">
        <v>1</v>
      </c>
      <c r="K6426" t="s">
        <v>24</v>
      </c>
      <c r="L6426" t="s">
        <v>22</v>
      </c>
      <c r="M6426">
        <v>241000</v>
      </c>
      <c r="O6426" t="s">
        <v>59</v>
      </c>
      <c r="P6426" t="s">
        <v>137</v>
      </c>
    </row>
    <row r="6427" spans="1:16" x14ac:dyDescent="0.55000000000000004">
      <c r="A6427" t="s">
        <v>1</v>
      </c>
      <c r="B6427" t="s">
        <v>6627</v>
      </c>
      <c r="C6427" t="s">
        <v>39</v>
      </c>
      <c r="D6427" t="s">
        <v>3957</v>
      </c>
      <c r="E6427" t="s">
        <v>34</v>
      </c>
      <c r="F6427" t="b">
        <v>1</v>
      </c>
      <c r="G6427" t="s">
        <v>52</v>
      </c>
      <c r="H6427" s="4">
        <v>45735.336539351847</v>
      </c>
      <c r="I6427" t="b">
        <v>0</v>
      </c>
      <c r="J6427" t="b">
        <v>0</v>
      </c>
      <c r="K6427" t="s">
        <v>24</v>
      </c>
      <c r="L6427" t="s">
        <v>36</v>
      </c>
      <c r="N6427">
        <v>13.430000305175779</v>
      </c>
      <c r="O6427" t="s">
        <v>6628</v>
      </c>
      <c r="P6427" t="s">
        <v>1506</v>
      </c>
    </row>
    <row r="6428" spans="1:16" x14ac:dyDescent="0.55000000000000004">
      <c r="A6428" t="s">
        <v>139</v>
      </c>
      <c r="B6428" t="s">
        <v>9363</v>
      </c>
      <c r="C6428" t="s">
        <v>9364</v>
      </c>
      <c r="D6428" t="s">
        <v>9365</v>
      </c>
      <c r="E6428" t="s">
        <v>631</v>
      </c>
      <c r="F6428" t="b">
        <v>0</v>
      </c>
      <c r="G6428" t="s">
        <v>820</v>
      </c>
      <c r="H6428" s="4">
        <v>45735.341273148151</v>
      </c>
      <c r="I6428" t="b">
        <v>0</v>
      </c>
      <c r="J6428" t="b">
        <v>0</v>
      </c>
      <c r="K6428" t="s">
        <v>820</v>
      </c>
      <c r="L6428" t="s">
        <v>22</v>
      </c>
      <c r="M6428">
        <v>103000</v>
      </c>
      <c r="O6428" t="s">
        <v>341</v>
      </c>
      <c r="P6428" t="s">
        <v>9366</v>
      </c>
    </row>
    <row r="6429" spans="1:16" x14ac:dyDescent="0.55000000000000004">
      <c r="A6429" t="s">
        <v>2</v>
      </c>
      <c r="B6429" t="s">
        <v>9367</v>
      </c>
      <c r="C6429" t="s">
        <v>1828</v>
      </c>
      <c r="D6429" t="s">
        <v>3828</v>
      </c>
      <c r="E6429" t="s">
        <v>20</v>
      </c>
      <c r="F6429" t="b">
        <v>0</v>
      </c>
      <c r="G6429" t="s">
        <v>41</v>
      </c>
      <c r="H6429" s="4">
        <v>45735.37667824074</v>
      </c>
      <c r="I6429" t="b">
        <v>0</v>
      </c>
      <c r="J6429" t="b">
        <v>1</v>
      </c>
      <c r="K6429" t="s">
        <v>24</v>
      </c>
      <c r="L6429" t="s">
        <v>22</v>
      </c>
      <c r="M6429">
        <v>90750</v>
      </c>
      <c r="O6429" t="s">
        <v>3185</v>
      </c>
      <c r="P6429" t="s">
        <v>9368</v>
      </c>
    </row>
    <row r="6430" spans="1:16" x14ac:dyDescent="0.55000000000000004">
      <c r="A6430" t="s">
        <v>2</v>
      </c>
      <c r="B6430" t="s">
        <v>9369</v>
      </c>
      <c r="C6430" t="s">
        <v>179</v>
      </c>
      <c r="D6430" t="s">
        <v>4178</v>
      </c>
      <c r="E6430" t="s">
        <v>20</v>
      </c>
      <c r="F6430" t="b">
        <v>0</v>
      </c>
      <c r="G6430" t="s">
        <v>27</v>
      </c>
      <c r="H6430" s="4">
        <v>45735.377337962957</v>
      </c>
      <c r="I6430" t="b">
        <v>0</v>
      </c>
      <c r="J6430" t="b">
        <v>1</v>
      </c>
      <c r="K6430" t="s">
        <v>24</v>
      </c>
      <c r="L6430" t="s">
        <v>22</v>
      </c>
      <c r="M6430">
        <v>207000</v>
      </c>
      <c r="O6430" t="s">
        <v>59</v>
      </c>
      <c r="P6430" t="s">
        <v>137</v>
      </c>
    </row>
    <row r="6431" spans="1:16" x14ac:dyDescent="0.55000000000000004">
      <c r="A6431" t="s">
        <v>1</v>
      </c>
      <c r="B6431" t="s">
        <v>2799</v>
      </c>
      <c r="C6431" t="s">
        <v>1346</v>
      </c>
      <c r="D6431" t="s">
        <v>2208</v>
      </c>
      <c r="E6431" t="s">
        <v>34</v>
      </c>
      <c r="F6431" t="b">
        <v>0</v>
      </c>
      <c r="G6431" t="s">
        <v>41</v>
      </c>
      <c r="H6431" s="4">
        <v>45735.418229166673</v>
      </c>
      <c r="I6431" t="b">
        <v>0</v>
      </c>
      <c r="J6431" t="b">
        <v>1</v>
      </c>
      <c r="K6431" t="s">
        <v>24</v>
      </c>
      <c r="L6431" t="s">
        <v>22</v>
      </c>
      <c r="M6431">
        <v>198000</v>
      </c>
      <c r="O6431" t="s">
        <v>428</v>
      </c>
      <c r="P6431" t="s">
        <v>7309</v>
      </c>
    </row>
    <row r="6432" spans="1:16" x14ac:dyDescent="0.55000000000000004">
      <c r="A6432" t="s">
        <v>2</v>
      </c>
      <c r="B6432" t="s">
        <v>4228</v>
      </c>
      <c r="C6432" t="s">
        <v>690</v>
      </c>
      <c r="D6432" t="s">
        <v>2208</v>
      </c>
      <c r="E6432" t="s">
        <v>34</v>
      </c>
      <c r="F6432" t="b">
        <v>0</v>
      </c>
      <c r="G6432" t="s">
        <v>27</v>
      </c>
      <c r="H6432" s="4">
        <v>45735.432141203702</v>
      </c>
      <c r="I6432" t="b">
        <v>0</v>
      </c>
      <c r="J6432" t="b">
        <v>1</v>
      </c>
      <c r="K6432" t="s">
        <v>24</v>
      </c>
      <c r="L6432" t="s">
        <v>22</v>
      </c>
      <c r="M6432">
        <v>175500</v>
      </c>
      <c r="O6432" t="s">
        <v>428</v>
      </c>
      <c r="P6432" t="s">
        <v>4238</v>
      </c>
    </row>
    <row r="6433" spans="1:16" x14ac:dyDescent="0.55000000000000004">
      <c r="A6433" t="s">
        <v>89</v>
      </c>
      <c r="B6433" t="s">
        <v>7452</v>
      </c>
      <c r="C6433" t="s">
        <v>7313</v>
      </c>
      <c r="D6433" t="s">
        <v>2208</v>
      </c>
      <c r="E6433" t="s">
        <v>34</v>
      </c>
      <c r="F6433" t="b">
        <v>0</v>
      </c>
      <c r="G6433" t="s">
        <v>41</v>
      </c>
      <c r="H6433" s="4">
        <v>45735.433148148149</v>
      </c>
      <c r="I6433" t="b">
        <v>0</v>
      </c>
      <c r="J6433" t="b">
        <v>1</v>
      </c>
      <c r="K6433" t="s">
        <v>24</v>
      </c>
      <c r="L6433" t="s">
        <v>22</v>
      </c>
      <c r="M6433">
        <v>195000</v>
      </c>
      <c r="O6433" t="s">
        <v>428</v>
      </c>
      <c r="P6433" t="s">
        <v>7453</v>
      </c>
    </row>
    <row r="6434" spans="1:16" x14ac:dyDescent="0.55000000000000004">
      <c r="A6434" t="s">
        <v>0</v>
      </c>
      <c r="B6434" t="s">
        <v>0</v>
      </c>
      <c r="C6434" t="s">
        <v>1978</v>
      </c>
      <c r="D6434" t="s">
        <v>7547</v>
      </c>
      <c r="E6434" t="s">
        <v>34</v>
      </c>
      <c r="F6434" t="b">
        <v>0</v>
      </c>
      <c r="G6434" t="s">
        <v>52</v>
      </c>
      <c r="H6434" s="4">
        <v>45735.459699074083</v>
      </c>
      <c r="I6434" t="b">
        <v>0</v>
      </c>
      <c r="J6434" t="b">
        <v>0</v>
      </c>
      <c r="K6434" t="s">
        <v>24</v>
      </c>
      <c r="L6434" t="s">
        <v>36</v>
      </c>
      <c r="N6434">
        <v>15</v>
      </c>
      <c r="O6434" t="s">
        <v>7548</v>
      </c>
      <c r="P6434" t="s">
        <v>61</v>
      </c>
    </row>
    <row r="6435" spans="1:16" x14ac:dyDescent="0.55000000000000004">
      <c r="A6435" t="s">
        <v>25</v>
      </c>
      <c r="B6435" t="s">
        <v>9370</v>
      </c>
      <c r="C6435" t="s">
        <v>9371</v>
      </c>
      <c r="D6435" t="s">
        <v>3350</v>
      </c>
      <c r="E6435" t="s">
        <v>20</v>
      </c>
      <c r="F6435" t="b">
        <v>0</v>
      </c>
      <c r="G6435" t="s">
        <v>314</v>
      </c>
      <c r="H6435" s="4">
        <v>45735.483020833337</v>
      </c>
      <c r="I6435" t="b">
        <v>1</v>
      </c>
      <c r="J6435" t="b">
        <v>0</v>
      </c>
      <c r="K6435" t="s">
        <v>314</v>
      </c>
      <c r="L6435" t="s">
        <v>22</v>
      </c>
      <c r="M6435">
        <v>40000</v>
      </c>
      <c r="O6435" t="s">
        <v>3350</v>
      </c>
      <c r="P6435" t="s">
        <v>1304</v>
      </c>
    </row>
    <row r="6436" spans="1:16" x14ac:dyDescent="0.55000000000000004">
      <c r="A6436" t="s">
        <v>0</v>
      </c>
      <c r="B6436" t="s">
        <v>5525</v>
      </c>
      <c r="C6436" t="s">
        <v>851</v>
      </c>
      <c r="D6436" t="s">
        <v>4328</v>
      </c>
      <c r="E6436" t="s">
        <v>20</v>
      </c>
      <c r="F6436" t="b">
        <v>0</v>
      </c>
      <c r="G6436" t="s">
        <v>27</v>
      </c>
      <c r="H6436" s="4">
        <v>45735.500081018523</v>
      </c>
      <c r="I6436" t="b">
        <v>0</v>
      </c>
      <c r="J6436" t="b">
        <v>0</v>
      </c>
      <c r="K6436" t="s">
        <v>24</v>
      </c>
      <c r="L6436" t="s">
        <v>22</v>
      </c>
      <c r="M6436">
        <v>62500</v>
      </c>
      <c r="O6436" t="s">
        <v>5526</v>
      </c>
      <c r="P6436" t="s">
        <v>5527</v>
      </c>
    </row>
    <row r="6437" spans="1:16" x14ac:dyDescent="0.55000000000000004">
      <c r="A6437" t="s">
        <v>0</v>
      </c>
      <c r="B6437" t="s">
        <v>0</v>
      </c>
      <c r="C6437" t="s">
        <v>9443</v>
      </c>
      <c r="D6437" t="s">
        <v>7547</v>
      </c>
      <c r="E6437" t="s">
        <v>34</v>
      </c>
      <c r="F6437" t="b">
        <v>0</v>
      </c>
      <c r="G6437" t="s">
        <v>41</v>
      </c>
      <c r="H6437" s="4">
        <v>45735.500381944446</v>
      </c>
      <c r="I6437" t="b">
        <v>0</v>
      </c>
      <c r="J6437" t="b">
        <v>0</v>
      </c>
      <c r="K6437" t="s">
        <v>24</v>
      </c>
      <c r="L6437" t="s">
        <v>36</v>
      </c>
      <c r="N6437">
        <v>15</v>
      </c>
      <c r="O6437" t="s">
        <v>7548</v>
      </c>
      <c r="P6437" t="s">
        <v>61</v>
      </c>
    </row>
    <row r="6438" spans="1:16" x14ac:dyDescent="0.55000000000000004">
      <c r="A6438" t="s">
        <v>0</v>
      </c>
      <c r="B6438" t="s">
        <v>0</v>
      </c>
      <c r="C6438" t="s">
        <v>3934</v>
      </c>
      <c r="D6438" t="s">
        <v>7547</v>
      </c>
      <c r="E6438" t="s">
        <v>34</v>
      </c>
      <c r="F6438" t="b">
        <v>0</v>
      </c>
      <c r="G6438" t="s">
        <v>35</v>
      </c>
      <c r="H6438" s="4">
        <v>45735.500648148147</v>
      </c>
      <c r="I6438" t="b">
        <v>0</v>
      </c>
      <c r="J6438" t="b">
        <v>0</v>
      </c>
      <c r="K6438" t="s">
        <v>24</v>
      </c>
      <c r="L6438" t="s">
        <v>36</v>
      </c>
      <c r="N6438">
        <v>15</v>
      </c>
      <c r="O6438" t="s">
        <v>7548</v>
      </c>
      <c r="P6438" t="s">
        <v>61</v>
      </c>
    </row>
    <row r="6439" spans="1:16" x14ac:dyDescent="0.55000000000000004">
      <c r="A6439" t="s">
        <v>1</v>
      </c>
      <c r="B6439" t="s">
        <v>2392</v>
      </c>
      <c r="C6439" t="s">
        <v>292</v>
      </c>
      <c r="D6439" t="s">
        <v>3973</v>
      </c>
      <c r="E6439" t="s">
        <v>20</v>
      </c>
      <c r="F6439" t="b">
        <v>0</v>
      </c>
      <c r="G6439" t="s">
        <v>30</v>
      </c>
      <c r="H6439" s="4">
        <v>45735.501180555562</v>
      </c>
      <c r="I6439" t="b">
        <v>0</v>
      </c>
      <c r="J6439" t="b">
        <v>1</v>
      </c>
      <c r="K6439" t="s">
        <v>24</v>
      </c>
      <c r="L6439" t="s">
        <v>22</v>
      </c>
      <c r="M6439">
        <v>193426.5</v>
      </c>
      <c r="O6439" t="s">
        <v>5482</v>
      </c>
      <c r="P6439" t="s">
        <v>1809</v>
      </c>
    </row>
    <row r="6440" spans="1:16" x14ac:dyDescent="0.55000000000000004">
      <c r="A6440" t="s">
        <v>40</v>
      </c>
      <c r="B6440" t="s">
        <v>9372</v>
      </c>
      <c r="C6440" t="s">
        <v>2031</v>
      </c>
      <c r="D6440" t="s">
        <v>3957</v>
      </c>
      <c r="E6440" t="s">
        <v>34</v>
      </c>
      <c r="F6440" t="b">
        <v>0</v>
      </c>
      <c r="G6440" t="s">
        <v>27</v>
      </c>
      <c r="H6440" s="4">
        <v>45735.501296296286</v>
      </c>
      <c r="I6440" t="b">
        <v>0</v>
      </c>
      <c r="J6440" t="b">
        <v>1</v>
      </c>
      <c r="K6440" t="s">
        <v>24</v>
      </c>
      <c r="L6440" t="s">
        <v>36</v>
      </c>
      <c r="N6440">
        <v>54.420001983642578</v>
      </c>
      <c r="O6440" t="s">
        <v>2319</v>
      </c>
      <c r="P6440" t="s">
        <v>9373</v>
      </c>
    </row>
    <row r="6441" spans="1:16" x14ac:dyDescent="0.55000000000000004">
      <c r="A6441" t="s">
        <v>2</v>
      </c>
      <c r="B6441" t="s">
        <v>7406</v>
      </c>
      <c r="C6441" t="s">
        <v>1358</v>
      </c>
      <c r="D6441" t="s">
        <v>3973</v>
      </c>
      <c r="E6441" t="s">
        <v>20</v>
      </c>
      <c r="F6441" t="b">
        <v>0</v>
      </c>
      <c r="G6441" t="s">
        <v>41</v>
      </c>
      <c r="H6441" s="4">
        <v>45735.501400462963</v>
      </c>
      <c r="I6441" t="b">
        <v>0</v>
      </c>
      <c r="J6441" t="b">
        <v>0</v>
      </c>
      <c r="K6441" t="s">
        <v>24</v>
      </c>
      <c r="L6441" t="s">
        <v>22</v>
      </c>
      <c r="M6441">
        <v>82850</v>
      </c>
      <c r="O6441" t="s">
        <v>5482</v>
      </c>
      <c r="P6441" t="s">
        <v>3772</v>
      </c>
    </row>
    <row r="6442" spans="1:16" x14ac:dyDescent="0.55000000000000004">
      <c r="A6442" t="s">
        <v>2</v>
      </c>
      <c r="B6442" t="s">
        <v>9374</v>
      </c>
      <c r="C6442" t="s">
        <v>1050</v>
      </c>
      <c r="D6442" t="s">
        <v>3973</v>
      </c>
      <c r="E6442" t="s">
        <v>20</v>
      </c>
      <c r="F6442" t="b">
        <v>0</v>
      </c>
      <c r="G6442" t="s">
        <v>41</v>
      </c>
      <c r="H6442" s="4">
        <v>45735.502187500002</v>
      </c>
      <c r="I6442" t="b">
        <v>0</v>
      </c>
      <c r="J6442" t="b">
        <v>1</v>
      </c>
      <c r="K6442" t="s">
        <v>24</v>
      </c>
      <c r="L6442" t="s">
        <v>22</v>
      </c>
      <c r="M6442">
        <v>122900</v>
      </c>
      <c r="O6442" t="s">
        <v>5482</v>
      </c>
      <c r="P6442" t="s">
        <v>9375</v>
      </c>
    </row>
    <row r="6443" spans="1:16" x14ac:dyDescent="0.55000000000000004">
      <c r="A6443" t="s">
        <v>1</v>
      </c>
      <c r="B6443" t="s">
        <v>9376</v>
      </c>
      <c r="C6443" t="s">
        <v>1050</v>
      </c>
      <c r="D6443" t="s">
        <v>3973</v>
      </c>
      <c r="E6443" t="s">
        <v>20</v>
      </c>
      <c r="F6443" t="b">
        <v>0</v>
      </c>
      <c r="G6443" t="s">
        <v>35</v>
      </c>
      <c r="H6443" s="4">
        <v>45735.502349537041</v>
      </c>
      <c r="I6443" t="b">
        <v>0</v>
      </c>
      <c r="J6443" t="b">
        <v>1</v>
      </c>
      <c r="K6443" t="s">
        <v>24</v>
      </c>
      <c r="L6443" t="s">
        <v>36</v>
      </c>
      <c r="N6443">
        <v>73</v>
      </c>
      <c r="O6443" t="s">
        <v>5482</v>
      </c>
      <c r="P6443" t="s">
        <v>354</v>
      </c>
    </row>
    <row r="6444" spans="1:16" x14ac:dyDescent="0.55000000000000004">
      <c r="A6444" t="s">
        <v>25</v>
      </c>
      <c r="B6444" t="s">
        <v>9377</v>
      </c>
      <c r="C6444" t="s">
        <v>820</v>
      </c>
      <c r="D6444" t="s">
        <v>4035</v>
      </c>
      <c r="E6444" t="s">
        <v>20</v>
      </c>
      <c r="F6444" t="b">
        <v>0</v>
      </c>
      <c r="G6444" t="s">
        <v>820</v>
      </c>
      <c r="H6444" s="4">
        <v>45735.507175925923</v>
      </c>
      <c r="I6444" t="b">
        <v>0</v>
      </c>
      <c r="J6444" t="b">
        <v>0</v>
      </c>
      <c r="K6444" t="s">
        <v>820</v>
      </c>
      <c r="L6444" t="s">
        <v>22</v>
      </c>
      <c r="M6444">
        <v>64800</v>
      </c>
      <c r="O6444" t="s">
        <v>9378</v>
      </c>
      <c r="P6444" t="s">
        <v>9379</v>
      </c>
    </row>
    <row r="6445" spans="1:16" x14ac:dyDescent="0.55000000000000004">
      <c r="A6445" t="s">
        <v>40</v>
      </c>
      <c r="B6445" t="s">
        <v>40</v>
      </c>
      <c r="C6445" t="s">
        <v>3608</v>
      </c>
      <c r="D6445" t="s">
        <v>3973</v>
      </c>
      <c r="E6445" t="s">
        <v>20</v>
      </c>
      <c r="F6445" t="b">
        <v>0</v>
      </c>
      <c r="G6445" t="s">
        <v>27</v>
      </c>
      <c r="H6445" s="4">
        <v>45735.516180555547</v>
      </c>
      <c r="I6445" t="b">
        <v>0</v>
      </c>
      <c r="J6445" t="b">
        <v>1</v>
      </c>
      <c r="K6445" t="s">
        <v>24</v>
      </c>
      <c r="L6445" t="s">
        <v>22</v>
      </c>
      <c r="M6445">
        <v>148000</v>
      </c>
      <c r="O6445" t="s">
        <v>5482</v>
      </c>
      <c r="P6445" t="s">
        <v>9444</v>
      </c>
    </row>
    <row r="6446" spans="1:16" x14ac:dyDescent="0.55000000000000004">
      <c r="A6446" t="s">
        <v>0</v>
      </c>
      <c r="B6446" t="s">
        <v>9448</v>
      </c>
      <c r="C6446" t="s">
        <v>114</v>
      </c>
      <c r="D6446" t="s">
        <v>3957</v>
      </c>
      <c r="E6446" t="s">
        <v>34</v>
      </c>
      <c r="F6446" t="b">
        <v>0</v>
      </c>
      <c r="G6446" t="s">
        <v>27</v>
      </c>
      <c r="H6446" s="4">
        <v>45735.541886574072</v>
      </c>
      <c r="I6446" t="b">
        <v>1</v>
      </c>
      <c r="J6446" t="b">
        <v>1</v>
      </c>
      <c r="K6446" t="s">
        <v>24</v>
      </c>
      <c r="L6446" t="s">
        <v>36</v>
      </c>
      <c r="N6446">
        <v>26.389999389648441</v>
      </c>
      <c r="O6446" t="s">
        <v>9449</v>
      </c>
      <c r="P6446" t="s">
        <v>2787</v>
      </c>
    </row>
    <row r="6447" spans="1:16" x14ac:dyDescent="0.55000000000000004">
      <c r="A6447" t="s">
        <v>2</v>
      </c>
      <c r="B6447" t="s">
        <v>9380</v>
      </c>
      <c r="C6447" t="s">
        <v>3318</v>
      </c>
      <c r="D6447" t="s">
        <v>3828</v>
      </c>
      <c r="E6447" t="s">
        <v>20</v>
      </c>
      <c r="F6447" t="b">
        <v>0</v>
      </c>
      <c r="G6447" t="s">
        <v>27</v>
      </c>
      <c r="H6447" s="4">
        <v>45735.543055555558</v>
      </c>
      <c r="I6447" t="b">
        <v>0</v>
      </c>
      <c r="J6447" t="b">
        <v>1</v>
      </c>
      <c r="K6447" t="s">
        <v>24</v>
      </c>
      <c r="L6447" t="s">
        <v>36</v>
      </c>
      <c r="N6447">
        <v>63.5</v>
      </c>
      <c r="O6447" t="s">
        <v>3060</v>
      </c>
      <c r="P6447" t="s">
        <v>9381</v>
      </c>
    </row>
    <row r="6448" spans="1:16" x14ac:dyDescent="0.55000000000000004">
      <c r="A6448" t="s">
        <v>2</v>
      </c>
      <c r="B6448" t="s">
        <v>2</v>
      </c>
      <c r="C6448" t="s">
        <v>87</v>
      </c>
      <c r="D6448" t="s">
        <v>131</v>
      </c>
      <c r="E6448" t="s">
        <v>20</v>
      </c>
      <c r="F6448" t="b">
        <v>0</v>
      </c>
      <c r="G6448" t="s">
        <v>41</v>
      </c>
      <c r="H6448" s="4">
        <v>45735.554652777777</v>
      </c>
      <c r="I6448" t="b">
        <v>1</v>
      </c>
      <c r="J6448" t="b">
        <v>0</v>
      </c>
      <c r="K6448" t="s">
        <v>24</v>
      </c>
      <c r="L6448" t="s">
        <v>22</v>
      </c>
      <c r="M6448">
        <v>130000</v>
      </c>
      <c r="O6448" t="s">
        <v>131</v>
      </c>
      <c r="P6448" t="s">
        <v>9382</v>
      </c>
    </row>
    <row r="6449" spans="1:16" x14ac:dyDescent="0.55000000000000004">
      <c r="A6449" t="s">
        <v>25</v>
      </c>
      <c r="B6449" t="s">
        <v>7231</v>
      </c>
      <c r="C6449" t="s">
        <v>7232</v>
      </c>
      <c r="D6449" t="s">
        <v>3973</v>
      </c>
      <c r="E6449" t="s">
        <v>51</v>
      </c>
      <c r="F6449" t="b">
        <v>0</v>
      </c>
      <c r="G6449" t="s">
        <v>30</v>
      </c>
      <c r="H6449" s="4">
        <v>45735.58421296296</v>
      </c>
      <c r="I6449" t="b">
        <v>0</v>
      </c>
      <c r="J6449" t="b">
        <v>0</v>
      </c>
      <c r="K6449" t="s">
        <v>24</v>
      </c>
      <c r="L6449" t="s">
        <v>36</v>
      </c>
      <c r="N6449">
        <v>57</v>
      </c>
      <c r="O6449" t="s">
        <v>1002</v>
      </c>
    </row>
    <row r="6450" spans="1:16" x14ac:dyDescent="0.55000000000000004">
      <c r="A6450" t="s">
        <v>28</v>
      </c>
      <c r="B6450" t="s">
        <v>9445</v>
      </c>
      <c r="C6450" t="s">
        <v>180</v>
      </c>
      <c r="D6450" t="s">
        <v>3973</v>
      </c>
      <c r="E6450" t="s">
        <v>20</v>
      </c>
      <c r="F6450" t="b">
        <v>0</v>
      </c>
      <c r="G6450" t="s">
        <v>41</v>
      </c>
      <c r="H6450" s="4">
        <v>45735.584409722222</v>
      </c>
      <c r="I6450" t="b">
        <v>0</v>
      </c>
      <c r="J6450" t="b">
        <v>1</v>
      </c>
      <c r="K6450" t="s">
        <v>24</v>
      </c>
      <c r="L6450" t="s">
        <v>22</v>
      </c>
      <c r="M6450">
        <v>155500</v>
      </c>
      <c r="O6450" t="s">
        <v>9249</v>
      </c>
      <c r="P6450" t="s">
        <v>9446</v>
      </c>
    </row>
    <row r="6451" spans="1:16" x14ac:dyDescent="0.55000000000000004">
      <c r="A6451" t="s">
        <v>40</v>
      </c>
      <c r="B6451" t="s">
        <v>9383</v>
      </c>
      <c r="C6451" t="s">
        <v>538</v>
      </c>
      <c r="D6451" t="s">
        <v>3828</v>
      </c>
      <c r="E6451" t="s">
        <v>20</v>
      </c>
      <c r="F6451" t="b">
        <v>0</v>
      </c>
      <c r="G6451" t="s">
        <v>27</v>
      </c>
      <c r="H6451" s="4">
        <v>45735.585023148153</v>
      </c>
      <c r="I6451" t="b">
        <v>0</v>
      </c>
      <c r="J6451" t="b">
        <v>1</v>
      </c>
      <c r="K6451" t="s">
        <v>24</v>
      </c>
      <c r="L6451" t="s">
        <v>22</v>
      </c>
      <c r="M6451">
        <v>163000</v>
      </c>
      <c r="O6451" t="s">
        <v>487</v>
      </c>
      <c r="P6451" t="s">
        <v>9384</v>
      </c>
    </row>
    <row r="6452" spans="1:16" x14ac:dyDescent="0.55000000000000004">
      <c r="A6452" t="s">
        <v>2</v>
      </c>
      <c r="B6452" t="s">
        <v>2</v>
      </c>
      <c r="C6452" t="s">
        <v>1778</v>
      </c>
      <c r="D6452" t="s">
        <v>3828</v>
      </c>
      <c r="E6452" t="s">
        <v>20</v>
      </c>
      <c r="F6452" t="b">
        <v>0</v>
      </c>
      <c r="G6452" t="s">
        <v>41</v>
      </c>
      <c r="H6452" s="4">
        <v>45735.585625</v>
      </c>
      <c r="I6452" t="b">
        <v>1</v>
      </c>
      <c r="J6452" t="b">
        <v>1</v>
      </c>
      <c r="K6452" t="s">
        <v>24</v>
      </c>
      <c r="L6452" t="s">
        <v>22</v>
      </c>
      <c r="M6452">
        <v>128825</v>
      </c>
      <c r="O6452" t="s">
        <v>2409</v>
      </c>
      <c r="P6452" t="s">
        <v>9447</v>
      </c>
    </row>
    <row r="6453" spans="1:16" x14ac:dyDescent="0.55000000000000004">
      <c r="A6453" t="s">
        <v>89</v>
      </c>
      <c r="B6453" t="s">
        <v>7027</v>
      </c>
      <c r="C6453" t="s">
        <v>82</v>
      </c>
      <c r="D6453" t="s">
        <v>3973</v>
      </c>
      <c r="E6453" t="s">
        <v>20</v>
      </c>
      <c r="F6453" t="b">
        <v>0</v>
      </c>
      <c r="G6453" t="s">
        <v>41</v>
      </c>
      <c r="H6453" s="4">
        <v>45735.585682870369</v>
      </c>
      <c r="I6453" t="b">
        <v>0</v>
      </c>
      <c r="J6453" t="b">
        <v>1</v>
      </c>
      <c r="K6453" t="s">
        <v>24</v>
      </c>
      <c r="L6453" t="s">
        <v>22</v>
      </c>
      <c r="M6453">
        <v>147500</v>
      </c>
      <c r="O6453" t="s">
        <v>7028</v>
      </c>
      <c r="P6453" t="s">
        <v>7029</v>
      </c>
    </row>
    <row r="6454" spans="1:16" x14ac:dyDescent="0.55000000000000004">
      <c r="A6454" t="s">
        <v>19</v>
      </c>
      <c r="B6454" t="s">
        <v>9385</v>
      </c>
      <c r="C6454" t="s">
        <v>140</v>
      </c>
      <c r="D6454" t="s">
        <v>3600</v>
      </c>
      <c r="E6454" t="s">
        <v>51</v>
      </c>
      <c r="F6454" t="b">
        <v>0</v>
      </c>
      <c r="G6454" t="s">
        <v>41</v>
      </c>
      <c r="H6454" s="4">
        <v>45735.596435185187</v>
      </c>
      <c r="I6454" t="b">
        <v>0</v>
      </c>
      <c r="J6454" t="b">
        <v>0</v>
      </c>
      <c r="K6454" t="s">
        <v>24</v>
      </c>
      <c r="L6454" t="s">
        <v>36</v>
      </c>
      <c r="N6454">
        <v>110</v>
      </c>
      <c r="O6454" t="s">
        <v>2569</v>
      </c>
      <c r="P6454" t="s">
        <v>2188</v>
      </c>
    </row>
    <row r="6455" spans="1:16" x14ac:dyDescent="0.55000000000000004">
      <c r="A6455" t="s">
        <v>139</v>
      </c>
      <c r="B6455" t="s">
        <v>1697</v>
      </c>
      <c r="C6455" t="s">
        <v>39</v>
      </c>
      <c r="D6455" t="s">
        <v>7658</v>
      </c>
      <c r="E6455" t="s">
        <v>20</v>
      </c>
      <c r="F6455" t="b">
        <v>1</v>
      </c>
      <c r="G6455" t="s">
        <v>625</v>
      </c>
      <c r="H6455" s="4">
        <v>45735.624872685177</v>
      </c>
      <c r="I6455" t="b">
        <v>1</v>
      </c>
      <c r="J6455" t="b">
        <v>0</v>
      </c>
      <c r="K6455" t="s">
        <v>625</v>
      </c>
      <c r="L6455" t="s">
        <v>22</v>
      </c>
      <c r="M6455">
        <v>70000</v>
      </c>
      <c r="O6455" t="s">
        <v>9386</v>
      </c>
      <c r="P6455" t="s">
        <v>9387</v>
      </c>
    </row>
    <row r="6456" spans="1:16" x14ac:dyDescent="0.55000000000000004">
      <c r="A6456" t="s">
        <v>0</v>
      </c>
      <c r="B6456" t="s">
        <v>1632</v>
      </c>
      <c r="C6456" t="s">
        <v>118</v>
      </c>
      <c r="D6456" t="s">
        <v>131</v>
      </c>
      <c r="F6456" t="b">
        <v>0</v>
      </c>
      <c r="G6456" t="s">
        <v>27</v>
      </c>
      <c r="H6456" s="4">
        <v>45735.625127314823</v>
      </c>
      <c r="I6456" t="b">
        <v>1</v>
      </c>
      <c r="J6456" t="b">
        <v>0</v>
      </c>
      <c r="K6456" t="s">
        <v>24</v>
      </c>
      <c r="L6456" t="s">
        <v>36</v>
      </c>
      <c r="N6456">
        <v>41</v>
      </c>
      <c r="O6456" t="s">
        <v>131</v>
      </c>
      <c r="P6456" t="s">
        <v>9388</v>
      </c>
    </row>
    <row r="6457" spans="1:16" x14ac:dyDescent="0.55000000000000004">
      <c r="A6457" t="s">
        <v>19</v>
      </c>
      <c r="B6457" t="s">
        <v>9389</v>
      </c>
      <c r="C6457" t="s">
        <v>3887</v>
      </c>
      <c r="D6457" t="s">
        <v>3973</v>
      </c>
      <c r="E6457" t="s">
        <v>20</v>
      </c>
      <c r="F6457" t="b">
        <v>0</v>
      </c>
      <c r="G6457" t="s">
        <v>27</v>
      </c>
      <c r="H6457" s="4">
        <v>45735.625775462962</v>
      </c>
      <c r="I6457" t="b">
        <v>0</v>
      </c>
      <c r="J6457" t="b">
        <v>1</v>
      </c>
      <c r="K6457" t="s">
        <v>24</v>
      </c>
      <c r="L6457" t="s">
        <v>22</v>
      </c>
      <c r="M6457">
        <v>152500</v>
      </c>
      <c r="O6457" t="s">
        <v>9390</v>
      </c>
      <c r="P6457" t="s">
        <v>9391</v>
      </c>
    </row>
    <row r="6458" spans="1:16" x14ac:dyDescent="0.55000000000000004">
      <c r="A6458" t="s">
        <v>25</v>
      </c>
      <c r="B6458" t="s">
        <v>8209</v>
      </c>
      <c r="C6458" t="s">
        <v>64</v>
      </c>
      <c r="D6458" t="s">
        <v>3973</v>
      </c>
      <c r="E6458" t="s">
        <v>20</v>
      </c>
      <c r="F6458" t="b">
        <v>0</v>
      </c>
      <c r="G6458" t="s">
        <v>52</v>
      </c>
      <c r="H6458" s="4">
        <v>45735.625949074078</v>
      </c>
      <c r="I6458" t="b">
        <v>0</v>
      </c>
      <c r="J6458" t="b">
        <v>1</v>
      </c>
      <c r="K6458" t="s">
        <v>24</v>
      </c>
      <c r="L6458" t="s">
        <v>22</v>
      </c>
      <c r="M6458">
        <v>98950</v>
      </c>
      <c r="O6458" t="s">
        <v>1906</v>
      </c>
      <c r="P6458" t="s">
        <v>8210</v>
      </c>
    </row>
    <row r="6459" spans="1:16" x14ac:dyDescent="0.55000000000000004">
      <c r="A6459" t="s">
        <v>40</v>
      </c>
      <c r="B6459" t="s">
        <v>9392</v>
      </c>
      <c r="C6459" t="s">
        <v>1118</v>
      </c>
      <c r="D6459" t="s">
        <v>3973</v>
      </c>
      <c r="E6459" t="s">
        <v>20</v>
      </c>
      <c r="F6459" t="b">
        <v>0</v>
      </c>
      <c r="G6459" t="s">
        <v>27</v>
      </c>
      <c r="H6459" s="4">
        <v>45735.627222222232</v>
      </c>
      <c r="I6459" t="b">
        <v>0</v>
      </c>
      <c r="J6459" t="b">
        <v>1</v>
      </c>
      <c r="K6459" t="s">
        <v>24</v>
      </c>
      <c r="L6459" t="s">
        <v>22</v>
      </c>
      <c r="M6459">
        <v>135000</v>
      </c>
      <c r="O6459" t="s">
        <v>1784</v>
      </c>
      <c r="P6459" t="s">
        <v>2489</v>
      </c>
    </row>
    <row r="6460" spans="1:16" x14ac:dyDescent="0.55000000000000004">
      <c r="A6460" t="s">
        <v>2</v>
      </c>
      <c r="B6460" t="s">
        <v>2</v>
      </c>
      <c r="C6460" t="s">
        <v>9393</v>
      </c>
      <c r="D6460" t="s">
        <v>3973</v>
      </c>
      <c r="E6460" t="s">
        <v>20</v>
      </c>
      <c r="F6460" t="b">
        <v>0</v>
      </c>
      <c r="G6460" t="s">
        <v>52</v>
      </c>
      <c r="H6460" s="4">
        <v>45735.629131944443</v>
      </c>
      <c r="I6460" t="b">
        <v>0</v>
      </c>
      <c r="J6460" t="b">
        <v>1</v>
      </c>
      <c r="K6460" t="s">
        <v>24</v>
      </c>
      <c r="L6460" t="s">
        <v>22</v>
      </c>
      <c r="M6460">
        <v>187153</v>
      </c>
      <c r="O6460" t="s">
        <v>5482</v>
      </c>
      <c r="P6460" t="s">
        <v>3226</v>
      </c>
    </row>
    <row r="6461" spans="1:16" x14ac:dyDescent="0.55000000000000004">
      <c r="A6461" t="s">
        <v>2</v>
      </c>
      <c r="B6461" t="s">
        <v>4908</v>
      </c>
      <c r="C6461" t="s">
        <v>475</v>
      </c>
      <c r="D6461" t="s">
        <v>3973</v>
      </c>
      <c r="E6461" t="s">
        <v>20</v>
      </c>
      <c r="F6461" t="b">
        <v>0</v>
      </c>
      <c r="G6461" t="s">
        <v>27</v>
      </c>
      <c r="H6461" s="4">
        <v>45735.641516203701</v>
      </c>
      <c r="I6461" t="b">
        <v>0</v>
      </c>
      <c r="J6461" t="b">
        <v>0</v>
      </c>
      <c r="K6461" t="s">
        <v>24</v>
      </c>
      <c r="L6461" t="s">
        <v>22</v>
      </c>
      <c r="M6461">
        <v>130000</v>
      </c>
      <c r="O6461" t="s">
        <v>2925</v>
      </c>
    </row>
    <row r="6462" spans="1:16" x14ac:dyDescent="0.55000000000000004">
      <c r="A6462" t="s">
        <v>1</v>
      </c>
      <c r="B6462" t="s">
        <v>9394</v>
      </c>
      <c r="C6462" t="s">
        <v>371</v>
      </c>
      <c r="D6462" t="s">
        <v>2208</v>
      </c>
      <c r="E6462" t="s">
        <v>20</v>
      </c>
      <c r="F6462" t="b">
        <v>0</v>
      </c>
      <c r="G6462" t="s">
        <v>27</v>
      </c>
      <c r="H6462" s="4">
        <v>45735.643113425933</v>
      </c>
      <c r="I6462" t="b">
        <v>0</v>
      </c>
      <c r="J6462" t="b">
        <v>0</v>
      </c>
      <c r="K6462" t="s">
        <v>24</v>
      </c>
      <c r="L6462" t="s">
        <v>22</v>
      </c>
      <c r="M6462">
        <v>95000</v>
      </c>
      <c r="O6462" t="s">
        <v>5491</v>
      </c>
      <c r="P6462" t="s">
        <v>9395</v>
      </c>
    </row>
    <row r="6463" spans="1:16" x14ac:dyDescent="0.55000000000000004">
      <c r="A6463" t="s">
        <v>0</v>
      </c>
      <c r="B6463" t="s">
        <v>8786</v>
      </c>
      <c r="C6463" t="s">
        <v>1099</v>
      </c>
      <c r="D6463" t="s">
        <v>3600</v>
      </c>
      <c r="E6463" t="s">
        <v>51</v>
      </c>
      <c r="F6463" t="b">
        <v>0</v>
      </c>
      <c r="G6463" t="s">
        <v>27</v>
      </c>
      <c r="H6463" s="4">
        <v>45735.666724537034</v>
      </c>
      <c r="I6463" t="b">
        <v>1</v>
      </c>
      <c r="J6463" t="b">
        <v>0</v>
      </c>
      <c r="K6463" t="s">
        <v>24</v>
      </c>
      <c r="L6463" t="s">
        <v>36</v>
      </c>
      <c r="N6463">
        <v>60</v>
      </c>
      <c r="O6463" t="s">
        <v>8787</v>
      </c>
      <c r="P6463" t="s">
        <v>119</v>
      </c>
    </row>
    <row r="6464" spans="1:16" x14ac:dyDescent="0.55000000000000004">
      <c r="A6464" t="s">
        <v>40</v>
      </c>
      <c r="B6464" t="s">
        <v>9450</v>
      </c>
      <c r="C6464" t="s">
        <v>44</v>
      </c>
      <c r="D6464" t="s">
        <v>9451</v>
      </c>
      <c r="E6464" t="s">
        <v>20</v>
      </c>
      <c r="F6464" t="b">
        <v>0</v>
      </c>
      <c r="G6464" t="s">
        <v>27</v>
      </c>
      <c r="H6464" s="4">
        <v>45735.668182870373</v>
      </c>
      <c r="I6464" t="b">
        <v>1</v>
      </c>
      <c r="J6464" t="b">
        <v>0</v>
      </c>
      <c r="K6464" t="s">
        <v>24</v>
      </c>
      <c r="L6464" t="s">
        <v>22</v>
      </c>
      <c r="M6464">
        <v>190000</v>
      </c>
      <c r="O6464" t="s">
        <v>9452</v>
      </c>
      <c r="P6464" t="s">
        <v>9453</v>
      </c>
    </row>
    <row r="6465" spans="1:16" x14ac:dyDescent="0.55000000000000004">
      <c r="A6465" t="s">
        <v>1</v>
      </c>
      <c r="B6465" t="s">
        <v>9017</v>
      </c>
      <c r="C6465" t="s">
        <v>160</v>
      </c>
      <c r="D6465" t="s">
        <v>3828</v>
      </c>
      <c r="E6465" t="s">
        <v>20</v>
      </c>
      <c r="F6465" t="b">
        <v>0</v>
      </c>
      <c r="G6465" t="s">
        <v>52</v>
      </c>
      <c r="H6465" s="4">
        <v>45735.668865740743</v>
      </c>
      <c r="I6465" t="b">
        <v>0</v>
      </c>
      <c r="J6465" t="b">
        <v>1</v>
      </c>
      <c r="K6465" t="s">
        <v>24</v>
      </c>
      <c r="L6465" t="s">
        <v>22</v>
      </c>
      <c r="M6465">
        <v>220500</v>
      </c>
      <c r="O6465" t="s">
        <v>3939</v>
      </c>
    </row>
    <row r="6466" spans="1:16" x14ac:dyDescent="0.55000000000000004">
      <c r="A6466" t="s">
        <v>40</v>
      </c>
      <c r="B6466" t="s">
        <v>9454</v>
      </c>
      <c r="C6466" t="s">
        <v>39</v>
      </c>
      <c r="D6466" t="s">
        <v>3973</v>
      </c>
      <c r="E6466" t="s">
        <v>20</v>
      </c>
      <c r="F6466" t="b">
        <v>1</v>
      </c>
      <c r="G6466" t="s">
        <v>41</v>
      </c>
      <c r="H6466" s="4">
        <v>45735.669120370367</v>
      </c>
      <c r="I6466" t="b">
        <v>1</v>
      </c>
      <c r="J6466" t="b">
        <v>1</v>
      </c>
      <c r="K6466" t="s">
        <v>24</v>
      </c>
      <c r="L6466" t="s">
        <v>22</v>
      </c>
      <c r="M6466">
        <v>115000</v>
      </c>
      <c r="O6466" t="s">
        <v>9455</v>
      </c>
      <c r="P6466" t="s">
        <v>9456</v>
      </c>
    </row>
    <row r="6467" spans="1:16" x14ac:dyDescent="0.55000000000000004">
      <c r="A6467" t="s">
        <v>2</v>
      </c>
      <c r="B6467" t="s">
        <v>7237</v>
      </c>
      <c r="C6467" t="s">
        <v>2360</v>
      </c>
      <c r="D6467" t="s">
        <v>7238</v>
      </c>
      <c r="E6467" t="s">
        <v>20</v>
      </c>
      <c r="F6467" t="b">
        <v>0</v>
      </c>
      <c r="G6467" t="s">
        <v>1740</v>
      </c>
      <c r="H6467" s="4">
        <v>45735.685069444437</v>
      </c>
      <c r="I6467" t="b">
        <v>0</v>
      </c>
      <c r="J6467" t="b">
        <v>0</v>
      </c>
      <c r="K6467" t="s">
        <v>1740</v>
      </c>
      <c r="L6467" t="s">
        <v>22</v>
      </c>
      <c r="M6467">
        <v>28000</v>
      </c>
      <c r="O6467" t="s">
        <v>7239</v>
      </c>
    </row>
    <row r="6468" spans="1:16" x14ac:dyDescent="0.55000000000000004">
      <c r="A6468" t="s">
        <v>19</v>
      </c>
      <c r="B6468" t="s">
        <v>2537</v>
      </c>
      <c r="C6468" t="s">
        <v>82</v>
      </c>
      <c r="D6468" t="s">
        <v>3973</v>
      </c>
      <c r="E6468" t="s">
        <v>51</v>
      </c>
      <c r="F6468" t="b">
        <v>0</v>
      </c>
      <c r="G6468" t="s">
        <v>27</v>
      </c>
      <c r="H6468" s="4">
        <v>45735.708344907413</v>
      </c>
      <c r="I6468" t="b">
        <v>0</v>
      </c>
      <c r="J6468" t="b">
        <v>0</v>
      </c>
      <c r="K6468" t="s">
        <v>24</v>
      </c>
      <c r="L6468" t="s">
        <v>36</v>
      </c>
      <c r="N6468">
        <v>77.5</v>
      </c>
      <c r="O6468" t="s">
        <v>5098</v>
      </c>
      <c r="P6468" t="s">
        <v>5099</v>
      </c>
    </row>
    <row r="6469" spans="1:16" x14ac:dyDescent="0.55000000000000004">
      <c r="A6469" t="s">
        <v>0</v>
      </c>
      <c r="B6469" t="s">
        <v>9396</v>
      </c>
      <c r="C6469" t="s">
        <v>443</v>
      </c>
      <c r="D6469" t="s">
        <v>3600</v>
      </c>
      <c r="E6469" t="s">
        <v>20</v>
      </c>
      <c r="F6469" t="b">
        <v>0</v>
      </c>
      <c r="G6469" t="s">
        <v>27</v>
      </c>
      <c r="H6469" s="4">
        <v>45735.708368055559</v>
      </c>
      <c r="I6469" t="b">
        <v>0</v>
      </c>
      <c r="J6469" t="b">
        <v>0</v>
      </c>
      <c r="K6469" t="s">
        <v>24</v>
      </c>
      <c r="L6469" t="s">
        <v>22</v>
      </c>
      <c r="M6469">
        <v>107500</v>
      </c>
      <c r="O6469" t="s">
        <v>9397</v>
      </c>
      <c r="P6469" t="s">
        <v>9398</v>
      </c>
    </row>
    <row r="6470" spans="1:16" x14ac:dyDescent="0.55000000000000004">
      <c r="A6470" t="s">
        <v>0</v>
      </c>
      <c r="B6470" t="s">
        <v>0</v>
      </c>
      <c r="C6470" t="s">
        <v>621</v>
      </c>
      <c r="D6470" t="s">
        <v>3973</v>
      </c>
      <c r="E6470" t="s">
        <v>51</v>
      </c>
      <c r="F6470" t="b">
        <v>0</v>
      </c>
      <c r="G6470" t="s">
        <v>52</v>
      </c>
      <c r="H6470" s="4">
        <v>45735.709050925929</v>
      </c>
      <c r="I6470" t="b">
        <v>1</v>
      </c>
      <c r="J6470" t="b">
        <v>0</v>
      </c>
      <c r="K6470" t="s">
        <v>24</v>
      </c>
      <c r="L6470" t="s">
        <v>36</v>
      </c>
      <c r="N6470">
        <v>22.5</v>
      </c>
      <c r="O6470" t="s">
        <v>1783</v>
      </c>
    </row>
    <row r="6471" spans="1:16" x14ac:dyDescent="0.55000000000000004">
      <c r="A6471" t="s">
        <v>1</v>
      </c>
      <c r="B6471" t="s">
        <v>9457</v>
      </c>
      <c r="C6471" t="s">
        <v>82</v>
      </c>
      <c r="D6471" t="s">
        <v>4084</v>
      </c>
      <c r="E6471" t="s">
        <v>20</v>
      </c>
      <c r="F6471" t="b">
        <v>0</v>
      </c>
      <c r="G6471" t="s">
        <v>27</v>
      </c>
      <c r="H6471" s="4">
        <v>45735.709236111114</v>
      </c>
      <c r="I6471" t="b">
        <v>0</v>
      </c>
      <c r="J6471" t="b">
        <v>0</v>
      </c>
      <c r="K6471" t="s">
        <v>24</v>
      </c>
      <c r="L6471" t="s">
        <v>22</v>
      </c>
      <c r="M6471">
        <v>245000</v>
      </c>
      <c r="O6471" t="s">
        <v>2761</v>
      </c>
      <c r="P6471" t="s">
        <v>3842</v>
      </c>
    </row>
    <row r="6472" spans="1:16" x14ac:dyDescent="0.55000000000000004">
      <c r="A6472" t="s">
        <v>1</v>
      </c>
      <c r="B6472" t="s">
        <v>779</v>
      </c>
      <c r="C6472" t="s">
        <v>64</v>
      </c>
      <c r="D6472" t="s">
        <v>3973</v>
      </c>
      <c r="E6472" t="s">
        <v>631</v>
      </c>
      <c r="F6472" t="b">
        <v>0</v>
      </c>
      <c r="G6472" t="s">
        <v>52</v>
      </c>
      <c r="H6472" s="4">
        <v>45735.710057870368</v>
      </c>
      <c r="I6472" t="b">
        <v>0</v>
      </c>
      <c r="J6472" t="b">
        <v>0</v>
      </c>
      <c r="K6472" t="s">
        <v>24</v>
      </c>
      <c r="L6472" t="s">
        <v>36</v>
      </c>
      <c r="N6472">
        <v>20</v>
      </c>
      <c r="O6472" t="s">
        <v>3888</v>
      </c>
      <c r="P6472" t="s">
        <v>149</v>
      </c>
    </row>
    <row r="6473" spans="1:16" x14ac:dyDescent="0.55000000000000004">
      <c r="A6473" t="s">
        <v>2</v>
      </c>
      <c r="B6473" t="s">
        <v>9399</v>
      </c>
      <c r="C6473" t="s">
        <v>172</v>
      </c>
      <c r="D6473" t="s">
        <v>3973</v>
      </c>
      <c r="E6473" t="s">
        <v>20</v>
      </c>
      <c r="F6473" t="b">
        <v>0</v>
      </c>
      <c r="G6473" t="s">
        <v>27</v>
      </c>
      <c r="H6473" s="4">
        <v>45735.710231481477</v>
      </c>
      <c r="I6473" t="b">
        <v>0</v>
      </c>
      <c r="J6473" t="b">
        <v>1</v>
      </c>
      <c r="K6473" t="s">
        <v>24</v>
      </c>
      <c r="L6473" t="s">
        <v>22</v>
      </c>
      <c r="M6473">
        <v>162500</v>
      </c>
      <c r="O6473" t="s">
        <v>1172</v>
      </c>
      <c r="P6473" t="s">
        <v>9400</v>
      </c>
    </row>
    <row r="6474" spans="1:16" x14ac:dyDescent="0.55000000000000004">
      <c r="A6474" t="s">
        <v>2</v>
      </c>
      <c r="B6474" t="s">
        <v>9401</v>
      </c>
      <c r="C6474" t="s">
        <v>633</v>
      </c>
      <c r="D6474" t="s">
        <v>2208</v>
      </c>
      <c r="E6474" t="s">
        <v>20</v>
      </c>
      <c r="F6474" t="b">
        <v>0</v>
      </c>
      <c r="G6474" t="s">
        <v>27</v>
      </c>
      <c r="H6474" s="4">
        <v>45735.710277777784</v>
      </c>
      <c r="I6474" t="b">
        <v>0</v>
      </c>
      <c r="J6474" t="b">
        <v>1</v>
      </c>
      <c r="K6474" t="s">
        <v>24</v>
      </c>
      <c r="L6474" t="s">
        <v>22</v>
      </c>
      <c r="M6474">
        <v>135000</v>
      </c>
      <c r="O6474" t="s">
        <v>3506</v>
      </c>
      <c r="P6474" t="s">
        <v>9402</v>
      </c>
    </row>
    <row r="6475" spans="1:16" x14ac:dyDescent="0.55000000000000004">
      <c r="A6475" t="s">
        <v>2</v>
      </c>
      <c r="B6475" t="s">
        <v>2</v>
      </c>
      <c r="C6475" t="s">
        <v>39</v>
      </c>
      <c r="D6475" t="s">
        <v>3985</v>
      </c>
      <c r="E6475" t="s">
        <v>20</v>
      </c>
      <c r="F6475" t="b">
        <v>1</v>
      </c>
      <c r="G6475" t="s">
        <v>3446</v>
      </c>
      <c r="H6475" s="4">
        <v>45735.710682870369</v>
      </c>
      <c r="I6475" t="b">
        <v>0</v>
      </c>
      <c r="J6475" t="b">
        <v>0</v>
      </c>
      <c r="K6475" t="s">
        <v>3446</v>
      </c>
      <c r="L6475" t="s">
        <v>22</v>
      </c>
      <c r="M6475">
        <v>37500</v>
      </c>
      <c r="O6475" t="s">
        <v>7650</v>
      </c>
      <c r="P6475" t="s">
        <v>7651</v>
      </c>
    </row>
    <row r="6476" spans="1:16" x14ac:dyDescent="0.55000000000000004">
      <c r="A6476" t="s">
        <v>2</v>
      </c>
      <c r="B6476" t="s">
        <v>9403</v>
      </c>
      <c r="C6476" t="s">
        <v>9404</v>
      </c>
      <c r="D6476" t="s">
        <v>4084</v>
      </c>
      <c r="E6476" t="s">
        <v>20</v>
      </c>
      <c r="F6476" t="b">
        <v>0</v>
      </c>
      <c r="G6476" t="s">
        <v>158</v>
      </c>
      <c r="H6476" s="4">
        <v>45735.712916666656</v>
      </c>
      <c r="I6476" t="b">
        <v>0</v>
      </c>
      <c r="J6476" t="b">
        <v>0</v>
      </c>
      <c r="K6476" t="s">
        <v>158</v>
      </c>
      <c r="L6476" t="s">
        <v>22</v>
      </c>
      <c r="M6476">
        <v>110000</v>
      </c>
      <c r="O6476" t="s">
        <v>9405</v>
      </c>
      <c r="P6476" t="s">
        <v>1244</v>
      </c>
    </row>
    <row r="6477" spans="1:16" x14ac:dyDescent="0.55000000000000004">
      <c r="A6477" t="s">
        <v>2</v>
      </c>
      <c r="B6477" t="s">
        <v>9406</v>
      </c>
      <c r="C6477" t="s">
        <v>4208</v>
      </c>
      <c r="D6477" t="s">
        <v>3828</v>
      </c>
      <c r="E6477" t="s">
        <v>219</v>
      </c>
      <c r="F6477" t="b">
        <v>0</v>
      </c>
      <c r="G6477" t="s">
        <v>1247</v>
      </c>
      <c r="H6477" s="4">
        <v>45735.738020833327</v>
      </c>
      <c r="I6477" t="b">
        <v>0</v>
      </c>
      <c r="J6477" t="b">
        <v>0</v>
      </c>
      <c r="K6477" t="s">
        <v>1247</v>
      </c>
      <c r="L6477" t="s">
        <v>36</v>
      </c>
      <c r="N6477">
        <v>32.5</v>
      </c>
      <c r="O6477" t="s">
        <v>9407</v>
      </c>
    </row>
    <row r="6478" spans="1:16" x14ac:dyDescent="0.55000000000000004">
      <c r="A6478" t="s">
        <v>2</v>
      </c>
      <c r="B6478" t="s">
        <v>3818</v>
      </c>
      <c r="C6478" t="s">
        <v>33</v>
      </c>
      <c r="D6478" t="s">
        <v>4035</v>
      </c>
      <c r="E6478" t="s">
        <v>20</v>
      </c>
      <c r="F6478" t="b">
        <v>0</v>
      </c>
      <c r="G6478" t="s">
        <v>27</v>
      </c>
      <c r="H6478" s="4">
        <v>45735.751516203702</v>
      </c>
      <c r="I6478" t="b">
        <v>0</v>
      </c>
      <c r="J6478" t="b">
        <v>0</v>
      </c>
      <c r="K6478" t="s">
        <v>24</v>
      </c>
      <c r="L6478" t="s">
        <v>22</v>
      </c>
      <c r="M6478">
        <v>184799.5</v>
      </c>
      <c r="O6478" t="s">
        <v>9458</v>
      </c>
      <c r="P6478" t="s">
        <v>9459</v>
      </c>
    </row>
    <row r="6479" spans="1:16" x14ac:dyDescent="0.55000000000000004">
      <c r="A6479" t="s">
        <v>2</v>
      </c>
      <c r="B6479" t="s">
        <v>9408</v>
      </c>
      <c r="C6479" t="s">
        <v>122</v>
      </c>
      <c r="D6479" t="s">
        <v>3600</v>
      </c>
      <c r="E6479" t="s">
        <v>20</v>
      </c>
      <c r="F6479" t="b">
        <v>0</v>
      </c>
      <c r="G6479" t="s">
        <v>27</v>
      </c>
      <c r="H6479" s="4">
        <v>45735.752106481479</v>
      </c>
      <c r="I6479" t="b">
        <v>1</v>
      </c>
      <c r="J6479" t="b">
        <v>0</v>
      </c>
      <c r="K6479" t="s">
        <v>24</v>
      </c>
      <c r="L6479" t="s">
        <v>22</v>
      </c>
      <c r="M6479">
        <v>95000</v>
      </c>
      <c r="O6479" t="s">
        <v>9409</v>
      </c>
      <c r="P6479" t="s">
        <v>48</v>
      </c>
    </row>
    <row r="6480" spans="1:16" x14ac:dyDescent="0.55000000000000004">
      <c r="A6480" t="s">
        <v>2</v>
      </c>
      <c r="B6480" t="s">
        <v>8530</v>
      </c>
      <c r="C6480" t="s">
        <v>26</v>
      </c>
      <c r="D6480" t="s">
        <v>3957</v>
      </c>
      <c r="E6480" t="s">
        <v>20</v>
      </c>
      <c r="F6480" t="b">
        <v>0</v>
      </c>
      <c r="G6480" t="s">
        <v>23</v>
      </c>
      <c r="H6480" s="4">
        <v>45735.768310185187</v>
      </c>
      <c r="I6480" t="b">
        <v>0</v>
      </c>
      <c r="J6480" t="b">
        <v>1</v>
      </c>
      <c r="K6480" t="s">
        <v>24</v>
      </c>
      <c r="L6480" t="s">
        <v>36</v>
      </c>
      <c r="N6480">
        <v>61.159996032714837</v>
      </c>
      <c r="O6480" t="s">
        <v>8531</v>
      </c>
      <c r="P6480" t="s">
        <v>8532</v>
      </c>
    </row>
    <row r="6481" spans="1:16" x14ac:dyDescent="0.55000000000000004">
      <c r="A6481" t="s">
        <v>0</v>
      </c>
      <c r="B6481" t="s">
        <v>9410</v>
      </c>
      <c r="C6481" t="s">
        <v>329</v>
      </c>
      <c r="D6481" t="s">
        <v>3973</v>
      </c>
      <c r="E6481" t="s">
        <v>51</v>
      </c>
      <c r="F6481" t="b">
        <v>0</v>
      </c>
      <c r="G6481" t="s">
        <v>27</v>
      </c>
      <c r="H6481" s="4">
        <v>45735.791932870372</v>
      </c>
      <c r="I6481" t="b">
        <v>0</v>
      </c>
      <c r="J6481" t="b">
        <v>0</v>
      </c>
      <c r="K6481" t="s">
        <v>24</v>
      </c>
      <c r="L6481" t="s">
        <v>36</v>
      </c>
      <c r="N6481">
        <v>80</v>
      </c>
      <c r="O6481" t="s">
        <v>9411</v>
      </c>
    </row>
    <row r="6482" spans="1:16" x14ac:dyDescent="0.55000000000000004">
      <c r="A6482" t="s">
        <v>0</v>
      </c>
      <c r="B6482" t="s">
        <v>1246</v>
      </c>
      <c r="C6482" t="s">
        <v>768</v>
      </c>
      <c r="D6482" t="s">
        <v>4084</v>
      </c>
      <c r="F6482" t="b">
        <v>0</v>
      </c>
      <c r="G6482" t="s">
        <v>27</v>
      </c>
      <c r="H6482" s="4">
        <v>45735.792013888888</v>
      </c>
      <c r="I6482" t="b">
        <v>0</v>
      </c>
      <c r="J6482" t="b">
        <v>0</v>
      </c>
      <c r="K6482" t="s">
        <v>24</v>
      </c>
      <c r="L6482" t="s">
        <v>22</v>
      </c>
      <c r="M6482">
        <v>93176</v>
      </c>
      <c r="O6482" t="s">
        <v>9412</v>
      </c>
    </row>
    <row r="6483" spans="1:16" x14ac:dyDescent="0.55000000000000004">
      <c r="A6483" t="s">
        <v>2</v>
      </c>
      <c r="B6483" t="s">
        <v>9413</v>
      </c>
      <c r="C6483" t="s">
        <v>1025</v>
      </c>
      <c r="D6483" t="s">
        <v>3600</v>
      </c>
      <c r="E6483" t="s">
        <v>51</v>
      </c>
      <c r="F6483" t="b">
        <v>0</v>
      </c>
      <c r="G6483" t="s">
        <v>35</v>
      </c>
      <c r="H6483" s="4">
        <v>45735.793356481481</v>
      </c>
      <c r="I6483" t="b">
        <v>1</v>
      </c>
      <c r="J6483" t="b">
        <v>0</v>
      </c>
      <c r="K6483" t="s">
        <v>24</v>
      </c>
      <c r="L6483" t="s">
        <v>36</v>
      </c>
      <c r="N6483">
        <v>65</v>
      </c>
      <c r="O6483" t="s">
        <v>9414</v>
      </c>
      <c r="P6483" t="s">
        <v>2177</v>
      </c>
    </row>
    <row r="6484" spans="1:16" x14ac:dyDescent="0.55000000000000004">
      <c r="A6484" t="s">
        <v>0</v>
      </c>
      <c r="B6484" t="s">
        <v>8056</v>
      </c>
      <c r="C6484" t="s">
        <v>696</v>
      </c>
      <c r="D6484" t="s">
        <v>3973</v>
      </c>
      <c r="E6484" t="s">
        <v>51</v>
      </c>
      <c r="F6484" t="b">
        <v>0</v>
      </c>
      <c r="G6484" t="s">
        <v>30</v>
      </c>
      <c r="H6484" s="4">
        <v>45735.793506944443</v>
      </c>
      <c r="I6484" t="b">
        <v>0</v>
      </c>
      <c r="J6484" t="b">
        <v>0</v>
      </c>
      <c r="K6484" t="s">
        <v>24</v>
      </c>
      <c r="L6484" t="s">
        <v>36</v>
      </c>
      <c r="N6484">
        <v>47.5</v>
      </c>
      <c r="O6484" t="s">
        <v>1137</v>
      </c>
      <c r="P6484" t="s">
        <v>709</v>
      </c>
    </row>
    <row r="6485" spans="1:16" x14ac:dyDescent="0.55000000000000004">
      <c r="A6485" t="s">
        <v>2</v>
      </c>
      <c r="B6485" t="s">
        <v>9415</v>
      </c>
      <c r="C6485" t="s">
        <v>9416</v>
      </c>
      <c r="D6485" t="s">
        <v>3973</v>
      </c>
      <c r="E6485" t="s">
        <v>20</v>
      </c>
      <c r="F6485" t="b">
        <v>0</v>
      </c>
      <c r="G6485" t="s">
        <v>27</v>
      </c>
      <c r="H6485" s="4">
        <v>45735.793703703697</v>
      </c>
      <c r="I6485" t="b">
        <v>0</v>
      </c>
      <c r="J6485" t="b">
        <v>1</v>
      </c>
      <c r="K6485" t="s">
        <v>24</v>
      </c>
      <c r="L6485" t="s">
        <v>22</v>
      </c>
      <c r="M6485">
        <v>119000</v>
      </c>
      <c r="O6485" t="s">
        <v>734</v>
      </c>
      <c r="P6485" t="s">
        <v>9417</v>
      </c>
    </row>
    <row r="6486" spans="1:16" x14ac:dyDescent="0.55000000000000004">
      <c r="A6486" t="s">
        <v>89</v>
      </c>
      <c r="B6486" t="s">
        <v>6660</v>
      </c>
      <c r="C6486" t="s">
        <v>44</v>
      </c>
      <c r="D6486" t="s">
        <v>3973</v>
      </c>
      <c r="E6486" t="s">
        <v>20</v>
      </c>
      <c r="F6486" t="b">
        <v>0</v>
      </c>
      <c r="G6486" t="s">
        <v>27</v>
      </c>
      <c r="H6486" s="4">
        <v>45735.795057870368</v>
      </c>
      <c r="I6486" t="b">
        <v>1</v>
      </c>
      <c r="J6486" t="b">
        <v>1</v>
      </c>
      <c r="K6486" t="s">
        <v>24</v>
      </c>
      <c r="L6486" t="s">
        <v>22</v>
      </c>
      <c r="M6486">
        <v>185000</v>
      </c>
      <c r="O6486" t="s">
        <v>2815</v>
      </c>
      <c r="P6486" t="s">
        <v>6661</v>
      </c>
    </row>
    <row r="6487" spans="1:16" x14ac:dyDescent="0.55000000000000004">
      <c r="A6487" t="s">
        <v>0</v>
      </c>
      <c r="B6487" t="s">
        <v>9418</v>
      </c>
      <c r="C6487" t="s">
        <v>316</v>
      </c>
      <c r="D6487" t="s">
        <v>3957</v>
      </c>
      <c r="E6487" t="s">
        <v>20</v>
      </c>
      <c r="F6487" t="b">
        <v>0</v>
      </c>
      <c r="G6487" t="s">
        <v>35</v>
      </c>
      <c r="H6487" s="4">
        <v>45735.833819444437</v>
      </c>
      <c r="I6487" t="b">
        <v>0</v>
      </c>
      <c r="J6487" t="b">
        <v>1</v>
      </c>
      <c r="K6487" t="s">
        <v>24</v>
      </c>
      <c r="L6487" t="s">
        <v>36</v>
      </c>
      <c r="N6487">
        <v>16.510000228881839</v>
      </c>
      <c r="O6487" t="s">
        <v>759</v>
      </c>
      <c r="P6487" t="s">
        <v>9419</v>
      </c>
    </row>
    <row r="6488" spans="1:16" x14ac:dyDescent="0.55000000000000004">
      <c r="A6488" t="s">
        <v>0</v>
      </c>
      <c r="B6488" t="s">
        <v>9175</v>
      </c>
      <c r="C6488" t="s">
        <v>292</v>
      </c>
      <c r="D6488" t="s">
        <v>3957</v>
      </c>
      <c r="E6488" t="s">
        <v>20</v>
      </c>
      <c r="F6488" t="b">
        <v>0</v>
      </c>
      <c r="G6488" t="s">
        <v>30</v>
      </c>
      <c r="H6488" s="4">
        <v>45735.834236111114</v>
      </c>
      <c r="I6488" t="b">
        <v>0</v>
      </c>
      <c r="J6488" t="b">
        <v>1</v>
      </c>
      <c r="K6488" t="s">
        <v>24</v>
      </c>
      <c r="L6488" t="s">
        <v>36</v>
      </c>
      <c r="N6488">
        <v>22.694999694824219</v>
      </c>
      <c r="O6488" t="s">
        <v>9176</v>
      </c>
      <c r="P6488" t="s">
        <v>1303</v>
      </c>
    </row>
    <row r="6489" spans="1:16" x14ac:dyDescent="0.55000000000000004">
      <c r="A6489" t="s">
        <v>139</v>
      </c>
      <c r="B6489" t="s">
        <v>1634</v>
      </c>
      <c r="C6489" t="s">
        <v>945</v>
      </c>
      <c r="D6489" t="s">
        <v>3973</v>
      </c>
      <c r="E6489" t="s">
        <v>20</v>
      </c>
      <c r="F6489" t="b">
        <v>0</v>
      </c>
      <c r="G6489" t="s">
        <v>30</v>
      </c>
      <c r="H6489" s="4">
        <v>45735.83425925926</v>
      </c>
      <c r="I6489" t="b">
        <v>0</v>
      </c>
      <c r="J6489" t="b">
        <v>0</v>
      </c>
      <c r="K6489" t="s">
        <v>24</v>
      </c>
      <c r="L6489" t="s">
        <v>22</v>
      </c>
      <c r="M6489">
        <v>67884</v>
      </c>
      <c r="O6489" t="s">
        <v>3090</v>
      </c>
    </row>
    <row r="6490" spans="1:16" x14ac:dyDescent="0.55000000000000004">
      <c r="A6490" t="s">
        <v>2</v>
      </c>
      <c r="B6490" t="s">
        <v>2617</v>
      </c>
      <c r="C6490" t="s">
        <v>151</v>
      </c>
      <c r="D6490" t="s">
        <v>3973</v>
      </c>
      <c r="E6490" t="s">
        <v>20</v>
      </c>
      <c r="F6490" t="b">
        <v>0</v>
      </c>
      <c r="G6490" t="s">
        <v>30</v>
      </c>
      <c r="H6490" s="4">
        <v>45735.835636574076</v>
      </c>
      <c r="I6490" t="b">
        <v>0</v>
      </c>
      <c r="J6490" t="b">
        <v>1</v>
      </c>
      <c r="K6490" t="s">
        <v>24</v>
      </c>
      <c r="L6490" t="s">
        <v>22</v>
      </c>
      <c r="M6490">
        <v>130500</v>
      </c>
      <c r="O6490" t="s">
        <v>9420</v>
      </c>
      <c r="P6490" t="s">
        <v>9421</v>
      </c>
    </row>
    <row r="6491" spans="1:16" x14ac:dyDescent="0.55000000000000004">
      <c r="A6491" t="s">
        <v>2</v>
      </c>
      <c r="B6491" t="s">
        <v>2076</v>
      </c>
      <c r="C6491" t="s">
        <v>236</v>
      </c>
      <c r="D6491" t="s">
        <v>3957</v>
      </c>
      <c r="E6491" t="s">
        <v>34</v>
      </c>
      <c r="F6491" t="b">
        <v>0</v>
      </c>
      <c r="G6491" t="s">
        <v>41</v>
      </c>
      <c r="H6491" s="4">
        <v>45735.835763888892</v>
      </c>
      <c r="I6491" t="b">
        <v>1</v>
      </c>
      <c r="J6491" t="b">
        <v>1</v>
      </c>
      <c r="K6491" t="s">
        <v>24</v>
      </c>
      <c r="L6491" t="s">
        <v>36</v>
      </c>
      <c r="N6491">
        <v>56.475002288818359</v>
      </c>
      <c r="O6491" t="s">
        <v>186</v>
      </c>
      <c r="P6491" t="s">
        <v>4098</v>
      </c>
    </row>
    <row r="6492" spans="1:16" x14ac:dyDescent="0.55000000000000004">
      <c r="A6492" t="s">
        <v>2</v>
      </c>
      <c r="B6492" t="s">
        <v>9422</v>
      </c>
      <c r="C6492" t="s">
        <v>823</v>
      </c>
      <c r="D6492" t="s">
        <v>3828</v>
      </c>
      <c r="E6492" t="s">
        <v>20</v>
      </c>
      <c r="F6492" t="b">
        <v>0</v>
      </c>
      <c r="G6492" t="s">
        <v>52</v>
      </c>
      <c r="H6492" s="4">
        <v>45735.838194444441</v>
      </c>
      <c r="I6492" t="b">
        <v>0</v>
      </c>
      <c r="J6492" t="b">
        <v>1</v>
      </c>
      <c r="K6492" t="s">
        <v>24</v>
      </c>
      <c r="L6492" t="s">
        <v>22</v>
      </c>
      <c r="M6492">
        <v>98883</v>
      </c>
      <c r="O6492" t="s">
        <v>9423</v>
      </c>
      <c r="P6492" t="s">
        <v>9424</v>
      </c>
    </row>
    <row r="6493" spans="1:16" x14ac:dyDescent="0.55000000000000004">
      <c r="A6493" t="s">
        <v>25</v>
      </c>
      <c r="B6493" t="s">
        <v>9425</v>
      </c>
      <c r="C6493" t="s">
        <v>203</v>
      </c>
      <c r="D6493" t="s">
        <v>3828</v>
      </c>
      <c r="E6493" t="s">
        <v>20</v>
      </c>
      <c r="F6493" t="b">
        <v>0</v>
      </c>
      <c r="G6493" t="s">
        <v>23</v>
      </c>
      <c r="H6493" s="4">
        <v>45735.863483796304</v>
      </c>
      <c r="I6493" t="b">
        <v>1</v>
      </c>
      <c r="J6493" t="b">
        <v>1</v>
      </c>
      <c r="K6493" t="s">
        <v>24</v>
      </c>
      <c r="L6493" t="s">
        <v>22</v>
      </c>
      <c r="M6493">
        <v>108750</v>
      </c>
      <c r="O6493" t="s">
        <v>935</v>
      </c>
      <c r="P6493" t="s">
        <v>1813</v>
      </c>
    </row>
    <row r="6494" spans="1:16" x14ac:dyDescent="0.55000000000000004">
      <c r="A6494" t="s">
        <v>0</v>
      </c>
      <c r="B6494" t="s">
        <v>5400</v>
      </c>
      <c r="C6494" t="s">
        <v>306</v>
      </c>
      <c r="D6494" t="s">
        <v>3973</v>
      </c>
      <c r="E6494" t="s">
        <v>20</v>
      </c>
      <c r="F6494" t="b">
        <v>0</v>
      </c>
      <c r="G6494" t="s">
        <v>27</v>
      </c>
      <c r="H6494" s="4">
        <v>45735.875219907408</v>
      </c>
      <c r="I6494" t="b">
        <v>0</v>
      </c>
      <c r="J6494" t="b">
        <v>0</v>
      </c>
      <c r="K6494" t="s">
        <v>24</v>
      </c>
      <c r="L6494" t="s">
        <v>22</v>
      </c>
      <c r="M6494">
        <v>66000</v>
      </c>
      <c r="O6494" t="s">
        <v>5401</v>
      </c>
    </row>
    <row r="6495" spans="1:16" x14ac:dyDescent="0.55000000000000004">
      <c r="A6495" t="s">
        <v>0</v>
      </c>
      <c r="B6495" t="s">
        <v>0</v>
      </c>
      <c r="C6495" t="s">
        <v>916</v>
      </c>
      <c r="D6495" t="s">
        <v>3973</v>
      </c>
      <c r="E6495" t="s">
        <v>20</v>
      </c>
      <c r="F6495" t="b">
        <v>0</v>
      </c>
      <c r="G6495" t="s">
        <v>27</v>
      </c>
      <c r="H6495" s="4">
        <v>45735.876296296286</v>
      </c>
      <c r="I6495" t="b">
        <v>1</v>
      </c>
      <c r="J6495" t="b">
        <v>0</v>
      </c>
      <c r="K6495" t="s">
        <v>24</v>
      </c>
      <c r="L6495" t="s">
        <v>22</v>
      </c>
      <c r="M6495">
        <v>82500</v>
      </c>
      <c r="O6495" t="s">
        <v>1899</v>
      </c>
      <c r="P6495" t="s">
        <v>338</v>
      </c>
    </row>
    <row r="6496" spans="1:16" x14ac:dyDescent="0.55000000000000004">
      <c r="A6496" t="s">
        <v>0</v>
      </c>
      <c r="B6496" t="s">
        <v>9426</v>
      </c>
      <c r="C6496" t="s">
        <v>213</v>
      </c>
      <c r="D6496" t="s">
        <v>3828</v>
      </c>
      <c r="E6496" t="s">
        <v>20</v>
      </c>
      <c r="F6496" t="b">
        <v>0</v>
      </c>
      <c r="G6496" t="s">
        <v>41</v>
      </c>
      <c r="H6496" s="4">
        <v>45735.876331018517</v>
      </c>
      <c r="I6496" t="b">
        <v>0</v>
      </c>
      <c r="J6496" t="b">
        <v>1</v>
      </c>
      <c r="K6496" t="s">
        <v>24</v>
      </c>
      <c r="L6496" t="s">
        <v>36</v>
      </c>
      <c r="N6496">
        <v>23</v>
      </c>
      <c r="O6496" t="s">
        <v>9427</v>
      </c>
      <c r="P6496" t="s">
        <v>9428</v>
      </c>
    </row>
    <row r="6497" spans="1:16" x14ac:dyDescent="0.55000000000000004">
      <c r="A6497" t="s">
        <v>89</v>
      </c>
      <c r="B6497" t="s">
        <v>9429</v>
      </c>
      <c r="C6497" t="s">
        <v>2172</v>
      </c>
      <c r="D6497" t="s">
        <v>3600</v>
      </c>
      <c r="E6497" t="s">
        <v>20</v>
      </c>
      <c r="F6497" t="b">
        <v>0</v>
      </c>
      <c r="G6497" t="s">
        <v>52</v>
      </c>
      <c r="H6497" s="4">
        <v>45735.877812500003</v>
      </c>
      <c r="I6497" t="b">
        <v>0</v>
      </c>
      <c r="J6497" t="b">
        <v>1</v>
      </c>
      <c r="K6497" t="s">
        <v>24</v>
      </c>
      <c r="L6497" t="s">
        <v>22</v>
      </c>
      <c r="M6497">
        <v>255630</v>
      </c>
      <c r="O6497" t="s">
        <v>773</v>
      </c>
    </row>
    <row r="6498" spans="1:16" x14ac:dyDescent="0.55000000000000004">
      <c r="A6498" t="s">
        <v>0</v>
      </c>
      <c r="B6498" t="s">
        <v>1934</v>
      </c>
      <c r="C6498" t="s">
        <v>1247</v>
      </c>
      <c r="D6498" t="s">
        <v>3828</v>
      </c>
      <c r="E6498" t="s">
        <v>20</v>
      </c>
      <c r="F6498" t="b">
        <v>0</v>
      </c>
      <c r="G6498" t="s">
        <v>1247</v>
      </c>
      <c r="H6498" s="4">
        <v>45735.905011574083</v>
      </c>
      <c r="I6498" t="b">
        <v>0</v>
      </c>
      <c r="J6498" t="b">
        <v>0</v>
      </c>
      <c r="K6498" t="s">
        <v>1247</v>
      </c>
      <c r="L6498" t="s">
        <v>22</v>
      </c>
      <c r="M6498">
        <v>38500</v>
      </c>
      <c r="O6498" t="s">
        <v>5660</v>
      </c>
      <c r="P6498" t="s">
        <v>5661</v>
      </c>
    </row>
    <row r="6499" spans="1:16" x14ac:dyDescent="0.55000000000000004">
      <c r="A6499" t="s">
        <v>89</v>
      </c>
      <c r="B6499" t="s">
        <v>2377</v>
      </c>
      <c r="C6499" t="s">
        <v>623</v>
      </c>
      <c r="D6499" t="s">
        <v>3973</v>
      </c>
      <c r="E6499" t="s">
        <v>51</v>
      </c>
      <c r="F6499" t="b">
        <v>0</v>
      </c>
      <c r="G6499" t="s">
        <v>27</v>
      </c>
      <c r="H6499" s="4">
        <v>45735.916979166657</v>
      </c>
      <c r="I6499" t="b">
        <v>0</v>
      </c>
      <c r="J6499" t="b">
        <v>1</v>
      </c>
      <c r="K6499" t="s">
        <v>24</v>
      </c>
      <c r="L6499" t="s">
        <v>36</v>
      </c>
      <c r="N6499">
        <v>65</v>
      </c>
      <c r="O6499" t="s">
        <v>483</v>
      </c>
      <c r="P6499" t="s">
        <v>9069</v>
      </c>
    </row>
    <row r="6500" spans="1:16" x14ac:dyDescent="0.55000000000000004">
      <c r="A6500" t="s">
        <v>0</v>
      </c>
      <c r="B6500" t="s">
        <v>8621</v>
      </c>
      <c r="C6500" t="s">
        <v>179</v>
      </c>
      <c r="D6500" t="s">
        <v>3973</v>
      </c>
      <c r="E6500" t="s">
        <v>20</v>
      </c>
      <c r="F6500" t="b">
        <v>0</v>
      </c>
      <c r="G6500" t="s">
        <v>27</v>
      </c>
      <c r="H6500" s="4">
        <v>45735.916979166657</v>
      </c>
      <c r="I6500" t="b">
        <v>0</v>
      </c>
      <c r="J6500" t="b">
        <v>1</v>
      </c>
      <c r="K6500" t="s">
        <v>24</v>
      </c>
      <c r="L6500" t="s">
        <v>22</v>
      </c>
      <c r="M6500">
        <v>62355.453125</v>
      </c>
      <c r="O6500" t="s">
        <v>8622</v>
      </c>
      <c r="P6500" t="s">
        <v>1732</v>
      </c>
    </row>
    <row r="6501" spans="1:16" x14ac:dyDescent="0.55000000000000004">
      <c r="A6501" t="s">
        <v>2</v>
      </c>
      <c r="B6501" t="s">
        <v>9430</v>
      </c>
      <c r="C6501" t="s">
        <v>145</v>
      </c>
      <c r="D6501" t="s">
        <v>3828</v>
      </c>
      <c r="E6501" t="s">
        <v>20</v>
      </c>
      <c r="F6501" t="b">
        <v>0</v>
      </c>
      <c r="G6501" t="s">
        <v>27</v>
      </c>
      <c r="H6501" s="4">
        <v>45735.917870370373</v>
      </c>
      <c r="I6501" t="b">
        <v>0</v>
      </c>
      <c r="J6501" t="b">
        <v>1</v>
      </c>
      <c r="K6501" t="s">
        <v>24</v>
      </c>
      <c r="L6501" t="s">
        <v>22</v>
      </c>
      <c r="M6501">
        <v>204500</v>
      </c>
      <c r="O6501" t="s">
        <v>9431</v>
      </c>
      <c r="P6501" t="s">
        <v>9432</v>
      </c>
    </row>
    <row r="6502" spans="1:16" x14ac:dyDescent="0.55000000000000004">
      <c r="A6502" t="s">
        <v>1</v>
      </c>
      <c r="B6502" t="s">
        <v>9433</v>
      </c>
      <c r="C6502" t="s">
        <v>192</v>
      </c>
      <c r="D6502" t="s">
        <v>2208</v>
      </c>
      <c r="E6502" t="s">
        <v>20</v>
      </c>
      <c r="F6502" t="b">
        <v>0</v>
      </c>
      <c r="G6502" t="s">
        <v>23</v>
      </c>
      <c r="H6502" s="4">
        <v>45735.930821759262</v>
      </c>
      <c r="I6502" t="b">
        <v>0</v>
      </c>
      <c r="J6502" t="b">
        <v>1</v>
      </c>
      <c r="K6502" t="s">
        <v>24</v>
      </c>
      <c r="L6502" t="s">
        <v>36</v>
      </c>
      <c r="N6502">
        <v>40.81500244140625</v>
      </c>
      <c r="O6502" t="s">
        <v>9434</v>
      </c>
      <c r="P6502" t="s">
        <v>9435</v>
      </c>
    </row>
    <row r="6503" spans="1:16" x14ac:dyDescent="0.55000000000000004">
      <c r="A6503" t="s">
        <v>89</v>
      </c>
      <c r="B6503" t="s">
        <v>5118</v>
      </c>
      <c r="C6503" t="s">
        <v>367</v>
      </c>
      <c r="D6503" t="s">
        <v>3973</v>
      </c>
      <c r="E6503" t="s">
        <v>20</v>
      </c>
      <c r="F6503" t="b">
        <v>0</v>
      </c>
      <c r="G6503" t="s">
        <v>27</v>
      </c>
      <c r="H6503" s="4">
        <v>45735.958541666667</v>
      </c>
      <c r="I6503" t="b">
        <v>0</v>
      </c>
      <c r="J6503" t="b">
        <v>1</v>
      </c>
      <c r="K6503" t="s">
        <v>24</v>
      </c>
      <c r="L6503" t="s">
        <v>22</v>
      </c>
      <c r="M6503">
        <v>160000</v>
      </c>
      <c r="O6503" t="s">
        <v>368</v>
      </c>
      <c r="P6503" t="s">
        <v>5119</v>
      </c>
    </row>
    <row r="6504" spans="1:16" x14ac:dyDescent="0.55000000000000004">
      <c r="A6504" t="s">
        <v>0</v>
      </c>
      <c r="B6504" t="s">
        <v>1174</v>
      </c>
      <c r="C6504" t="s">
        <v>9436</v>
      </c>
      <c r="D6504" t="s">
        <v>3957</v>
      </c>
      <c r="E6504" t="s">
        <v>34</v>
      </c>
      <c r="F6504" t="b">
        <v>0</v>
      </c>
      <c r="G6504" t="s">
        <v>35</v>
      </c>
      <c r="H6504" s="4">
        <v>45735.958761574067</v>
      </c>
      <c r="I6504" t="b">
        <v>0</v>
      </c>
      <c r="J6504" t="b">
        <v>0</v>
      </c>
      <c r="K6504" t="s">
        <v>24</v>
      </c>
      <c r="L6504" t="s">
        <v>36</v>
      </c>
      <c r="N6504">
        <v>16.510000228881839</v>
      </c>
      <c r="O6504" t="s">
        <v>9437</v>
      </c>
      <c r="P6504" t="s">
        <v>9438</v>
      </c>
    </row>
    <row r="6505" spans="1:16" x14ac:dyDescent="0.55000000000000004">
      <c r="A6505" t="s">
        <v>2</v>
      </c>
      <c r="B6505" t="s">
        <v>369</v>
      </c>
      <c r="C6505" t="s">
        <v>8874</v>
      </c>
      <c r="D6505" t="s">
        <v>3973</v>
      </c>
      <c r="E6505" t="s">
        <v>631</v>
      </c>
      <c r="F6505" t="b">
        <v>0</v>
      </c>
      <c r="G6505" t="s">
        <v>41</v>
      </c>
      <c r="H6505" s="4">
        <v>45735.971516203703</v>
      </c>
      <c r="I6505" t="b">
        <v>0</v>
      </c>
      <c r="J6505" t="b">
        <v>0</v>
      </c>
      <c r="K6505" t="s">
        <v>24</v>
      </c>
      <c r="L6505" t="s">
        <v>22</v>
      </c>
      <c r="M6505">
        <v>87000</v>
      </c>
      <c r="O6505" t="s">
        <v>91</v>
      </c>
      <c r="P6505" t="s">
        <v>9439</v>
      </c>
    </row>
    <row r="6506" spans="1:16" x14ac:dyDescent="0.55000000000000004">
      <c r="A6506" t="s">
        <v>40</v>
      </c>
      <c r="B6506" t="s">
        <v>1786</v>
      </c>
      <c r="C6506" t="s">
        <v>5427</v>
      </c>
      <c r="D6506" t="s">
        <v>4014</v>
      </c>
      <c r="E6506" t="s">
        <v>20</v>
      </c>
      <c r="F6506" t="b">
        <v>0</v>
      </c>
      <c r="G6506" t="s">
        <v>27</v>
      </c>
      <c r="H6506" s="4">
        <v>45735.997129629628</v>
      </c>
      <c r="I6506" t="b">
        <v>0</v>
      </c>
      <c r="J6506" t="b">
        <v>1</v>
      </c>
      <c r="K6506" t="s">
        <v>24</v>
      </c>
      <c r="L6506" t="s">
        <v>22</v>
      </c>
      <c r="M6506">
        <v>253000</v>
      </c>
      <c r="O6506" t="s">
        <v>59</v>
      </c>
      <c r="P6506" t="s">
        <v>137</v>
      </c>
    </row>
    <row r="6507" spans="1:16" x14ac:dyDescent="0.55000000000000004">
      <c r="A6507" t="s">
        <v>0</v>
      </c>
      <c r="B6507" t="s">
        <v>257</v>
      </c>
      <c r="C6507" t="s">
        <v>468</v>
      </c>
      <c r="D6507" t="s">
        <v>3973</v>
      </c>
      <c r="E6507" t="s">
        <v>20</v>
      </c>
      <c r="F6507" t="b">
        <v>0</v>
      </c>
      <c r="G6507" t="s">
        <v>27</v>
      </c>
      <c r="H6507" s="4">
        <v>45736.000231481477</v>
      </c>
      <c r="I6507" t="b">
        <v>0</v>
      </c>
      <c r="J6507" t="b">
        <v>1</v>
      </c>
      <c r="K6507" t="s">
        <v>24</v>
      </c>
      <c r="L6507" t="s">
        <v>22</v>
      </c>
      <c r="M6507">
        <v>125000</v>
      </c>
      <c r="O6507" t="s">
        <v>5482</v>
      </c>
      <c r="P6507" t="s">
        <v>9339</v>
      </c>
    </row>
    <row r="6508" spans="1:16" x14ac:dyDescent="0.55000000000000004">
      <c r="A6508" t="s">
        <v>89</v>
      </c>
      <c r="B6508" t="s">
        <v>5532</v>
      </c>
      <c r="C6508" t="s">
        <v>3196</v>
      </c>
      <c r="D6508" t="s">
        <v>3973</v>
      </c>
      <c r="E6508" t="s">
        <v>51</v>
      </c>
      <c r="F6508" t="b">
        <v>0</v>
      </c>
      <c r="G6508" t="s">
        <v>41</v>
      </c>
      <c r="H6508" s="4">
        <v>45736.000462962962</v>
      </c>
      <c r="I6508" t="b">
        <v>1</v>
      </c>
      <c r="J6508" t="b">
        <v>0</v>
      </c>
      <c r="K6508" t="s">
        <v>24</v>
      </c>
      <c r="L6508" t="s">
        <v>36</v>
      </c>
      <c r="N6508">
        <v>47.5</v>
      </c>
      <c r="O6508" t="s">
        <v>806</v>
      </c>
      <c r="P6508" t="s">
        <v>5533</v>
      </c>
    </row>
    <row r="6509" spans="1:16" x14ac:dyDescent="0.55000000000000004">
      <c r="A6509" t="s">
        <v>2</v>
      </c>
      <c r="B6509" t="s">
        <v>1167</v>
      </c>
      <c r="C6509" t="s">
        <v>29</v>
      </c>
      <c r="D6509" t="s">
        <v>5535</v>
      </c>
      <c r="E6509" t="s">
        <v>20</v>
      </c>
      <c r="F6509" t="b">
        <v>0</v>
      </c>
      <c r="G6509" t="s">
        <v>27</v>
      </c>
      <c r="H6509" s="4">
        <v>45736.001157407409</v>
      </c>
      <c r="I6509" t="b">
        <v>1</v>
      </c>
      <c r="J6509" t="b">
        <v>1</v>
      </c>
      <c r="K6509" t="s">
        <v>24</v>
      </c>
      <c r="L6509" t="s">
        <v>22</v>
      </c>
      <c r="M6509">
        <v>88582</v>
      </c>
      <c r="O6509" t="s">
        <v>77</v>
      </c>
      <c r="P6509" t="s">
        <v>9340</v>
      </c>
    </row>
    <row r="6510" spans="1:16" x14ac:dyDescent="0.55000000000000004">
      <c r="A6510" t="s">
        <v>2</v>
      </c>
      <c r="B6510" t="s">
        <v>2</v>
      </c>
      <c r="C6510" t="s">
        <v>9440</v>
      </c>
      <c r="D6510" t="s">
        <v>3973</v>
      </c>
      <c r="E6510" t="s">
        <v>20</v>
      </c>
      <c r="F6510" t="b">
        <v>0</v>
      </c>
      <c r="G6510" t="s">
        <v>27</v>
      </c>
      <c r="H6510" s="4">
        <v>45736.001620370371</v>
      </c>
      <c r="I6510" t="b">
        <v>0</v>
      </c>
      <c r="J6510" t="b">
        <v>1</v>
      </c>
      <c r="K6510" t="s">
        <v>24</v>
      </c>
      <c r="L6510" t="s">
        <v>22</v>
      </c>
      <c r="M6510">
        <v>90000</v>
      </c>
      <c r="O6510" t="s">
        <v>4344</v>
      </c>
      <c r="P6510" t="s">
        <v>9441</v>
      </c>
    </row>
    <row r="6511" spans="1:16" x14ac:dyDescent="0.55000000000000004">
      <c r="A6511" t="s">
        <v>2</v>
      </c>
      <c r="B6511" t="s">
        <v>6905</v>
      </c>
      <c r="C6511" t="s">
        <v>151</v>
      </c>
      <c r="D6511" t="s">
        <v>4014</v>
      </c>
      <c r="E6511" t="s">
        <v>20</v>
      </c>
      <c r="F6511" t="b">
        <v>0</v>
      </c>
      <c r="G6511" t="s">
        <v>35</v>
      </c>
      <c r="H6511" s="4">
        <v>45736.002337962957</v>
      </c>
      <c r="I6511" t="b">
        <v>0</v>
      </c>
      <c r="J6511" t="b">
        <v>0</v>
      </c>
      <c r="K6511" t="s">
        <v>24</v>
      </c>
      <c r="L6511" t="s">
        <v>22</v>
      </c>
      <c r="M6511">
        <v>166500</v>
      </c>
      <c r="O6511" t="s">
        <v>1454</v>
      </c>
      <c r="P6511" t="s">
        <v>6906</v>
      </c>
    </row>
    <row r="6512" spans="1:16" x14ac:dyDescent="0.55000000000000004">
      <c r="A6512" t="s">
        <v>40</v>
      </c>
      <c r="B6512" t="s">
        <v>9341</v>
      </c>
      <c r="C6512" t="s">
        <v>748</v>
      </c>
      <c r="D6512" t="s">
        <v>4035</v>
      </c>
      <c r="E6512" t="s">
        <v>20</v>
      </c>
      <c r="F6512" t="b">
        <v>0</v>
      </c>
      <c r="G6512" t="s">
        <v>158</v>
      </c>
      <c r="H6512" s="4">
        <v>45736.014479166668</v>
      </c>
      <c r="I6512" t="b">
        <v>0</v>
      </c>
      <c r="J6512" t="b">
        <v>0</v>
      </c>
      <c r="K6512" t="s">
        <v>158</v>
      </c>
      <c r="L6512" t="s">
        <v>22</v>
      </c>
      <c r="M6512">
        <v>83999.5</v>
      </c>
      <c r="O6512" t="s">
        <v>2768</v>
      </c>
      <c r="P6512" t="s">
        <v>3411</v>
      </c>
    </row>
    <row r="6513" spans="1:16" x14ac:dyDescent="0.55000000000000004">
      <c r="A6513" t="s">
        <v>28</v>
      </c>
      <c r="B6513" t="s">
        <v>28</v>
      </c>
      <c r="C6513" t="s">
        <v>5242</v>
      </c>
      <c r="D6513" t="s">
        <v>5243</v>
      </c>
      <c r="E6513" t="s">
        <v>20</v>
      </c>
      <c r="F6513" t="b">
        <v>0</v>
      </c>
      <c r="G6513" t="s">
        <v>314</v>
      </c>
      <c r="H6513" s="4">
        <v>45736.023402777777</v>
      </c>
      <c r="I6513" t="b">
        <v>0</v>
      </c>
      <c r="J6513" t="b">
        <v>0</v>
      </c>
      <c r="K6513" t="s">
        <v>314</v>
      </c>
      <c r="L6513" t="s">
        <v>22</v>
      </c>
      <c r="M6513">
        <v>90000</v>
      </c>
      <c r="O6513" t="s">
        <v>6697</v>
      </c>
      <c r="P6513" t="s">
        <v>6698</v>
      </c>
    </row>
    <row r="6514" spans="1:16" x14ac:dyDescent="0.55000000000000004">
      <c r="A6514" t="s">
        <v>0</v>
      </c>
      <c r="B6514" t="s">
        <v>0</v>
      </c>
      <c r="C6514" t="s">
        <v>9342</v>
      </c>
      <c r="D6514" t="s">
        <v>7547</v>
      </c>
      <c r="E6514" t="s">
        <v>34</v>
      </c>
      <c r="F6514" t="b">
        <v>0</v>
      </c>
      <c r="G6514" t="s">
        <v>41</v>
      </c>
      <c r="H6514" s="4">
        <v>45736.042337962957</v>
      </c>
      <c r="I6514" t="b">
        <v>0</v>
      </c>
      <c r="J6514" t="b">
        <v>0</v>
      </c>
      <c r="K6514" t="s">
        <v>24</v>
      </c>
      <c r="L6514" t="s">
        <v>36</v>
      </c>
      <c r="N6514">
        <v>15</v>
      </c>
      <c r="O6514" t="s">
        <v>7548</v>
      </c>
      <c r="P6514" t="s">
        <v>61</v>
      </c>
    </row>
    <row r="6515" spans="1:16" x14ac:dyDescent="0.55000000000000004">
      <c r="A6515" t="s">
        <v>0</v>
      </c>
      <c r="B6515" t="s">
        <v>3282</v>
      </c>
      <c r="C6515" t="s">
        <v>82</v>
      </c>
      <c r="D6515" t="s">
        <v>3973</v>
      </c>
      <c r="E6515" t="s">
        <v>20</v>
      </c>
      <c r="F6515" t="b">
        <v>0</v>
      </c>
      <c r="G6515" t="s">
        <v>27</v>
      </c>
      <c r="H6515" s="4">
        <v>45736.25</v>
      </c>
      <c r="I6515" t="b">
        <v>0</v>
      </c>
      <c r="J6515" t="b">
        <v>0</v>
      </c>
      <c r="K6515" t="s">
        <v>24</v>
      </c>
      <c r="L6515" t="s">
        <v>22</v>
      </c>
      <c r="M6515">
        <v>68500</v>
      </c>
      <c r="O6515" t="s">
        <v>5550</v>
      </c>
      <c r="P6515" t="s">
        <v>204</v>
      </c>
    </row>
    <row r="6516" spans="1:16" x14ac:dyDescent="0.55000000000000004">
      <c r="A6516" t="s">
        <v>0</v>
      </c>
      <c r="B6516" t="s">
        <v>4606</v>
      </c>
      <c r="C6516" t="s">
        <v>386</v>
      </c>
      <c r="D6516" t="s">
        <v>4607</v>
      </c>
      <c r="E6516" t="s">
        <v>51</v>
      </c>
      <c r="F6516" t="b">
        <v>0</v>
      </c>
      <c r="G6516" t="s">
        <v>41</v>
      </c>
      <c r="H6516" s="4">
        <v>45736.250300925924</v>
      </c>
      <c r="I6516" t="b">
        <v>1</v>
      </c>
      <c r="J6516" t="b">
        <v>0</v>
      </c>
      <c r="K6516" t="s">
        <v>24</v>
      </c>
      <c r="L6516" t="s">
        <v>22</v>
      </c>
      <c r="M6516">
        <v>169241</v>
      </c>
      <c r="O6516" t="s">
        <v>4608</v>
      </c>
      <c r="P6516" t="s">
        <v>4609</v>
      </c>
    </row>
    <row r="6517" spans="1:16" x14ac:dyDescent="0.55000000000000004">
      <c r="A6517" t="s">
        <v>0</v>
      </c>
      <c r="B6517" t="s">
        <v>0</v>
      </c>
      <c r="C6517" t="s">
        <v>517</v>
      </c>
      <c r="D6517" t="s">
        <v>4753</v>
      </c>
      <c r="E6517" t="s">
        <v>51</v>
      </c>
      <c r="F6517" t="b">
        <v>0</v>
      </c>
      <c r="G6517" t="s">
        <v>41</v>
      </c>
      <c r="H6517" s="4">
        <v>45736.25037037037</v>
      </c>
      <c r="I6517" t="b">
        <v>0</v>
      </c>
      <c r="J6517" t="b">
        <v>1</v>
      </c>
      <c r="K6517" t="s">
        <v>24</v>
      </c>
      <c r="L6517" t="s">
        <v>36</v>
      </c>
      <c r="N6517">
        <v>47.5</v>
      </c>
      <c r="O6517" t="s">
        <v>289</v>
      </c>
      <c r="P6517" t="s">
        <v>2400</v>
      </c>
    </row>
    <row r="6518" spans="1:16" x14ac:dyDescent="0.55000000000000004">
      <c r="A6518" t="s">
        <v>0</v>
      </c>
      <c r="B6518" t="s">
        <v>2005</v>
      </c>
      <c r="C6518" t="s">
        <v>3681</v>
      </c>
      <c r="D6518" t="s">
        <v>3828</v>
      </c>
      <c r="E6518" t="s">
        <v>20</v>
      </c>
      <c r="F6518" t="b">
        <v>0</v>
      </c>
      <c r="G6518" t="s">
        <v>41</v>
      </c>
      <c r="H6518" s="4">
        <v>45736.250416666669</v>
      </c>
      <c r="I6518" t="b">
        <v>0</v>
      </c>
      <c r="J6518" t="b">
        <v>0</v>
      </c>
      <c r="K6518" t="s">
        <v>24</v>
      </c>
      <c r="L6518" t="s">
        <v>36</v>
      </c>
      <c r="N6518">
        <v>38.224998474121087</v>
      </c>
      <c r="O6518" t="s">
        <v>9469</v>
      </c>
      <c r="P6518" t="s">
        <v>9470</v>
      </c>
    </row>
    <row r="6519" spans="1:16" x14ac:dyDescent="0.55000000000000004">
      <c r="A6519" t="s">
        <v>0</v>
      </c>
      <c r="B6519" t="s">
        <v>9343</v>
      </c>
      <c r="C6519" t="s">
        <v>151</v>
      </c>
      <c r="D6519" t="s">
        <v>3828</v>
      </c>
      <c r="E6519" t="s">
        <v>20</v>
      </c>
      <c r="F6519" t="b">
        <v>0</v>
      </c>
      <c r="G6519" t="s">
        <v>30</v>
      </c>
      <c r="H6519" s="4">
        <v>45736.250567129631</v>
      </c>
      <c r="I6519" t="b">
        <v>0</v>
      </c>
      <c r="J6519" t="b">
        <v>1</v>
      </c>
      <c r="K6519" t="s">
        <v>24</v>
      </c>
      <c r="L6519" t="s">
        <v>36</v>
      </c>
      <c r="N6519">
        <v>43.875</v>
      </c>
      <c r="O6519" t="s">
        <v>6083</v>
      </c>
      <c r="P6519" t="s">
        <v>9344</v>
      </c>
    </row>
    <row r="6520" spans="1:16" x14ac:dyDescent="0.55000000000000004">
      <c r="A6520" t="s">
        <v>0</v>
      </c>
      <c r="B6520" t="s">
        <v>0</v>
      </c>
      <c r="C6520" t="s">
        <v>7083</v>
      </c>
      <c r="D6520" t="s">
        <v>131</v>
      </c>
      <c r="E6520" t="s">
        <v>20</v>
      </c>
      <c r="F6520" t="b">
        <v>0</v>
      </c>
      <c r="G6520" t="s">
        <v>35</v>
      </c>
      <c r="H6520" s="4">
        <v>45736.250613425917</v>
      </c>
      <c r="I6520" t="b">
        <v>1</v>
      </c>
      <c r="J6520" t="b">
        <v>0</v>
      </c>
      <c r="K6520" t="s">
        <v>24</v>
      </c>
      <c r="L6520" t="s">
        <v>22</v>
      </c>
      <c r="M6520">
        <v>82500</v>
      </c>
      <c r="O6520" t="s">
        <v>131</v>
      </c>
    </row>
    <row r="6521" spans="1:16" x14ac:dyDescent="0.55000000000000004">
      <c r="A6521" t="s">
        <v>0</v>
      </c>
      <c r="B6521" t="s">
        <v>0</v>
      </c>
      <c r="C6521" t="s">
        <v>3330</v>
      </c>
      <c r="D6521" t="s">
        <v>3828</v>
      </c>
      <c r="E6521" t="s">
        <v>51</v>
      </c>
      <c r="F6521" t="b">
        <v>0</v>
      </c>
      <c r="G6521" t="s">
        <v>30</v>
      </c>
      <c r="H6521" s="4">
        <v>45736.250625000001</v>
      </c>
      <c r="I6521" t="b">
        <v>0</v>
      </c>
      <c r="J6521" t="b">
        <v>0</v>
      </c>
      <c r="K6521" t="s">
        <v>24</v>
      </c>
      <c r="L6521" t="s">
        <v>22</v>
      </c>
      <c r="M6521">
        <v>76212</v>
      </c>
      <c r="O6521" t="s">
        <v>9345</v>
      </c>
      <c r="P6521" t="s">
        <v>9346</v>
      </c>
    </row>
    <row r="6522" spans="1:16" x14ac:dyDescent="0.55000000000000004">
      <c r="A6522" t="s">
        <v>1</v>
      </c>
      <c r="B6522" t="s">
        <v>663</v>
      </c>
      <c r="C6522" t="s">
        <v>140</v>
      </c>
      <c r="D6522" t="s">
        <v>3973</v>
      </c>
      <c r="E6522" t="s">
        <v>20</v>
      </c>
      <c r="F6522" t="b">
        <v>0</v>
      </c>
      <c r="G6522" t="s">
        <v>35</v>
      </c>
      <c r="H6522" s="4">
        <v>45736.250972222217</v>
      </c>
      <c r="I6522" t="b">
        <v>0</v>
      </c>
      <c r="J6522" t="b">
        <v>1</v>
      </c>
      <c r="K6522" t="s">
        <v>24</v>
      </c>
      <c r="L6522" t="s">
        <v>22</v>
      </c>
      <c r="M6522">
        <v>124350</v>
      </c>
      <c r="O6522" t="s">
        <v>664</v>
      </c>
      <c r="P6522" t="s">
        <v>9347</v>
      </c>
    </row>
    <row r="6523" spans="1:16" x14ac:dyDescent="0.55000000000000004">
      <c r="A6523" t="s">
        <v>1</v>
      </c>
      <c r="B6523" t="s">
        <v>3439</v>
      </c>
      <c r="C6523" t="s">
        <v>82</v>
      </c>
      <c r="D6523" t="s">
        <v>3970</v>
      </c>
      <c r="E6523" t="s">
        <v>20</v>
      </c>
      <c r="F6523" t="b">
        <v>0</v>
      </c>
      <c r="G6523" t="s">
        <v>27</v>
      </c>
      <c r="H6523" s="4">
        <v>45736.251006944447</v>
      </c>
      <c r="I6523" t="b">
        <v>0</v>
      </c>
      <c r="J6523" t="b">
        <v>1</v>
      </c>
      <c r="K6523" t="s">
        <v>24</v>
      </c>
      <c r="L6523" t="s">
        <v>22</v>
      </c>
      <c r="M6523">
        <v>152000</v>
      </c>
      <c r="O6523" t="s">
        <v>65</v>
      </c>
      <c r="P6523" t="s">
        <v>723</v>
      </c>
    </row>
    <row r="6524" spans="1:16" x14ac:dyDescent="0.55000000000000004">
      <c r="A6524" t="s">
        <v>191</v>
      </c>
      <c r="B6524" t="s">
        <v>9348</v>
      </c>
      <c r="C6524" t="s">
        <v>82</v>
      </c>
      <c r="D6524" t="s">
        <v>3973</v>
      </c>
      <c r="E6524" t="s">
        <v>20</v>
      </c>
      <c r="F6524" t="b">
        <v>0</v>
      </c>
      <c r="G6524" t="s">
        <v>27</v>
      </c>
      <c r="H6524" s="4">
        <v>45736.251168981478</v>
      </c>
      <c r="I6524" t="b">
        <v>0</v>
      </c>
      <c r="J6524" t="b">
        <v>0</v>
      </c>
      <c r="K6524" t="s">
        <v>24</v>
      </c>
      <c r="L6524" t="s">
        <v>36</v>
      </c>
      <c r="N6524">
        <v>70.5</v>
      </c>
      <c r="O6524" t="s">
        <v>4344</v>
      </c>
      <c r="P6524" t="s">
        <v>9349</v>
      </c>
    </row>
    <row r="6525" spans="1:16" x14ac:dyDescent="0.55000000000000004">
      <c r="A6525" t="s">
        <v>1</v>
      </c>
      <c r="B6525" t="s">
        <v>9350</v>
      </c>
      <c r="C6525" t="s">
        <v>1521</v>
      </c>
      <c r="D6525" t="s">
        <v>3383</v>
      </c>
      <c r="E6525" t="s">
        <v>20</v>
      </c>
      <c r="F6525" t="b">
        <v>0</v>
      </c>
      <c r="G6525" t="s">
        <v>52</v>
      </c>
      <c r="H6525" s="4">
        <v>45736.251273148147</v>
      </c>
      <c r="I6525" t="b">
        <v>0</v>
      </c>
      <c r="J6525" t="b">
        <v>1</v>
      </c>
      <c r="K6525" t="s">
        <v>24</v>
      </c>
      <c r="L6525" t="s">
        <v>22</v>
      </c>
      <c r="M6525">
        <v>80000</v>
      </c>
      <c r="O6525" t="s">
        <v>1549</v>
      </c>
      <c r="P6525" t="s">
        <v>700</v>
      </c>
    </row>
    <row r="6526" spans="1:16" x14ac:dyDescent="0.55000000000000004">
      <c r="A6526" t="s">
        <v>2</v>
      </c>
      <c r="B6526" t="s">
        <v>638</v>
      </c>
      <c r="C6526" t="s">
        <v>213</v>
      </c>
      <c r="D6526" t="s">
        <v>3828</v>
      </c>
      <c r="E6526" t="s">
        <v>20</v>
      </c>
      <c r="F6526" t="b">
        <v>0</v>
      </c>
      <c r="G6526" t="s">
        <v>41</v>
      </c>
      <c r="H6526" s="4">
        <v>45736.252337962957</v>
      </c>
      <c r="I6526" t="b">
        <v>0</v>
      </c>
      <c r="J6526" t="b">
        <v>1</v>
      </c>
      <c r="K6526" t="s">
        <v>24</v>
      </c>
      <c r="L6526" t="s">
        <v>22</v>
      </c>
      <c r="M6526">
        <v>128114.578125</v>
      </c>
      <c r="O6526" t="s">
        <v>7801</v>
      </c>
      <c r="P6526" t="s">
        <v>7802</v>
      </c>
    </row>
    <row r="6527" spans="1:16" x14ac:dyDescent="0.55000000000000004">
      <c r="A6527" t="s">
        <v>2</v>
      </c>
      <c r="B6527" t="s">
        <v>9351</v>
      </c>
      <c r="C6527" t="s">
        <v>1247</v>
      </c>
      <c r="D6527" t="s">
        <v>2208</v>
      </c>
      <c r="E6527" t="s">
        <v>20</v>
      </c>
      <c r="F6527" t="b">
        <v>0</v>
      </c>
      <c r="G6527" t="s">
        <v>1247</v>
      </c>
      <c r="H6527" s="4">
        <v>45736.263842592591</v>
      </c>
      <c r="I6527" t="b">
        <v>1</v>
      </c>
      <c r="J6527" t="b">
        <v>0</v>
      </c>
      <c r="K6527" t="s">
        <v>1247</v>
      </c>
      <c r="L6527" t="s">
        <v>22</v>
      </c>
      <c r="M6527">
        <v>162500</v>
      </c>
      <c r="O6527" t="s">
        <v>9352</v>
      </c>
      <c r="P6527" t="s">
        <v>9353</v>
      </c>
    </row>
    <row r="6528" spans="1:16" x14ac:dyDescent="0.55000000000000004">
      <c r="A6528" t="s">
        <v>1</v>
      </c>
      <c r="B6528" t="s">
        <v>844</v>
      </c>
      <c r="C6528" t="s">
        <v>82</v>
      </c>
      <c r="D6528" t="s">
        <v>3828</v>
      </c>
      <c r="E6528" t="s">
        <v>20</v>
      </c>
      <c r="F6528" t="b">
        <v>0</v>
      </c>
      <c r="G6528" t="s">
        <v>27</v>
      </c>
      <c r="H6528" s="4">
        <v>45736.265682870369</v>
      </c>
      <c r="I6528" t="b">
        <v>0</v>
      </c>
      <c r="J6528" t="b">
        <v>1</v>
      </c>
      <c r="K6528" t="s">
        <v>24</v>
      </c>
      <c r="L6528" t="s">
        <v>22</v>
      </c>
      <c r="M6528">
        <v>207500</v>
      </c>
      <c r="O6528" t="s">
        <v>341</v>
      </c>
      <c r="P6528" t="s">
        <v>302</v>
      </c>
    </row>
    <row r="6529" spans="1:16" x14ac:dyDescent="0.55000000000000004">
      <c r="A6529" t="s">
        <v>1</v>
      </c>
      <c r="B6529" t="s">
        <v>9354</v>
      </c>
      <c r="C6529" t="s">
        <v>192</v>
      </c>
      <c r="D6529" t="s">
        <v>4328</v>
      </c>
      <c r="E6529" t="s">
        <v>51</v>
      </c>
      <c r="F6529" t="b">
        <v>0</v>
      </c>
      <c r="G6529" t="s">
        <v>23</v>
      </c>
      <c r="H6529" s="4">
        <v>45736.266527777778</v>
      </c>
      <c r="I6529" t="b">
        <v>0</v>
      </c>
      <c r="J6529" t="b">
        <v>0</v>
      </c>
      <c r="K6529" t="s">
        <v>24</v>
      </c>
      <c r="L6529" t="s">
        <v>36</v>
      </c>
      <c r="N6529">
        <v>60</v>
      </c>
      <c r="O6529" t="s">
        <v>2486</v>
      </c>
      <c r="P6529" t="s">
        <v>9355</v>
      </c>
    </row>
    <row r="6530" spans="1:16" x14ac:dyDescent="0.55000000000000004">
      <c r="A6530" t="s">
        <v>139</v>
      </c>
      <c r="B6530" t="s">
        <v>1756</v>
      </c>
      <c r="C6530" t="s">
        <v>39</v>
      </c>
      <c r="D6530" t="s">
        <v>7658</v>
      </c>
      <c r="E6530" t="s">
        <v>20</v>
      </c>
      <c r="F6530" t="b">
        <v>1</v>
      </c>
      <c r="G6530" t="s">
        <v>2452</v>
      </c>
      <c r="H6530" s="4">
        <v>45736.275023148148</v>
      </c>
      <c r="I6530" t="b">
        <v>0</v>
      </c>
      <c r="J6530" t="b">
        <v>0</v>
      </c>
      <c r="K6530" t="s">
        <v>2452</v>
      </c>
      <c r="L6530" t="s">
        <v>22</v>
      </c>
      <c r="M6530">
        <v>62500</v>
      </c>
      <c r="O6530" t="s">
        <v>9442</v>
      </c>
      <c r="P6530" t="s">
        <v>671</v>
      </c>
    </row>
    <row r="6531" spans="1:16" x14ac:dyDescent="0.55000000000000004">
      <c r="A6531" t="s">
        <v>139</v>
      </c>
      <c r="B6531" t="s">
        <v>7989</v>
      </c>
      <c r="C6531" t="s">
        <v>39</v>
      </c>
      <c r="D6531" t="s">
        <v>3985</v>
      </c>
      <c r="E6531" t="s">
        <v>20</v>
      </c>
      <c r="F6531" t="b">
        <v>1</v>
      </c>
      <c r="G6531" t="s">
        <v>2438</v>
      </c>
      <c r="H6531" s="4">
        <v>45736.279976851853</v>
      </c>
      <c r="I6531" t="b">
        <v>1</v>
      </c>
      <c r="J6531" t="b">
        <v>0</v>
      </c>
      <c r="K6531" t="s">
        <v>2438</v>
      </c>
      <c r="L6531" t="s">
        <v>22</v>
      </c>
      <c r="M6531">
        <v>80000</v>
      </c>
      <c r="O6531" t="s">
        <v>7990</v>
      </c>
      <c r="P6531" t="s">
        <v>204</v>
      </c>
    </row>
    <row r="6532" spans="1:16" x14ac:dyDescent="0.55000000000000004">
      <c r="A6532" t="s">
        <v>139</v>
      </c>
      <c r="B6532" t="s">
        <v>9356</v>
      </c>
      <c r="C6532" t="s">
        <v>39</v>
      </c>
      <c r="D6532" t="s">
        <v>2208</v>
      </c>
      <c r="E6532" t="s">
        <v>20</v>
      </c>
      <c r="F6532" t="b">
        <v>1</v>
      </c>
      <c r="G6532" t="s">
        <v>2641</v>
      </c>
      <c r="H6532" s="4">
        <v>45736.284930555557</v>
      </c>
      <c r="I6532" t="b">
        <v>0</v>
      </c>
      <c r="J6532" t="b">
        <v>0</v>
      </c>
      <c r="K6532" t="s">
        <v>2641</v>
      </c>
      <c r="L6532" t="s">
        <v>22</v>
      </c>
      <c r="M6532">
        <v>141810.3125</v>
      </c>
      <c r="O6532" t="s">
        <v>9357</v>
      </c>
      <c r="P6532" t="s">
        <v>9358</v>
      </c>
    </row>
    <row r="6533" spans="1:16" x14ac:dyDescent="0.55000000000000004">
      <c r="A6533" t="s">
        <v>2</v>
      </c>
      <c r="B6533" t="s">
        <v>4314</v>
      </c>
      <c r="C6533" t="s">
        <v>3088</v>
      </c>
      <c r="D6533" t="s">
        <v>4003</v>
      </c>
      <c r="E6533" t="s">
        <v>20</v>
      </c>
      <c r="F6533" t="b">
        <v>0</v>
      </c>
      <c r="G6533" t="s">
        <v>2134</v>
      </c>
      <c r="H6533" s="4">
        <v>45736.285879629628</v>
      </c>
      <c r="I6533" t="b">
        <v>1</v>
      </c>
      <c r="J6533" t="b">
        <v>0</v>
      </c>
      <c r="K6533" t="s">
        <v>2134</v>
      </c>
      <c r="L6533" t="s">
        <v>22</v>
      </c>
      <c r="M6533">
        <v>410000</v>
      </c>
      <c r="O6533" t="s">
        <v>822</v>
      </c>
    </row>
    <row r="6534" spans="1:16" x14ac:dyDescent="0.55000000000000004">
      <c r="A6534" t="s">
        <v>0</v>
      </c>
      <c r="B6534" t="s">
        <v>288</v>
      </c>
      <c r="C6534" t="s">
        <v>9359</v>
      </c>
      <c r="D6534" t="s">
        <v>4084</v>
      </c>
      <c r="E6534" t="s">
        <v>20</v>
      </c>
      <c r="F6534" t="b">
        <v>0</v>
      </c>
      <c r="G6534" t="s">
        <v>27</v>
      </c>
      <c r="H6534" s="4">
        <v>45736.291921296302</v>
      </c>
      <c r="I6534" t="b">
        <v>0</v>
      </c>
      <c r="J6534" t="b">
        <v>0</v>
      </c>
      <c r="K6534" t="s">
        <v>24</v>
      </c>
      <c r="L6534" t="s">
        <v>22</v>
      </c>
      <c r="M6534">
        <v>100000</v>
      </c>
      <c r="O6534" t="s">
        <v>9360</v>
      </c>
      <c r="P6534" t="s">
        <v>3836</v>
      </c>
    </row>
    <row r="6535" spans="1:16" x14ac:dyDescent="0.55000000000000004">
      <c r="A6535" t="s">
        <v>0</v>
      </c>
      <c r="B6535" t="s">
        <v>6623</v>
      </c>
      <c r="C6535" t="s">
        <v>1591</v>
      </c>
      <c r="D6535" t="s">
        <v>3828</v>
      </c>
      <c r="E6535" t="s">
        <v>51</v>
      </c>
      <c r="F6535" t="b">
        <v>0</v>
      </c>
      <c r="G6535" t="s">
        <v>23</v>
      </c>
      <c r="H6535" s="4">
        <v>45736.310844907413</v>
      </c>
      <c r="I6535" t="b">
        <v>0</v>
      </c>
      <c r="J6535" t="b">
        <v>0</v>
      </c>
      <c r="K6535" t="s">
        <v>24</v>
      </c>
      <c r="L6535" t="s">
        <v>36</v>
      </c>
      <c r="N6535">
        <v>40</v>
      </c>
      <c r="O6535" t="s">
        <v>6624</v>
      </c>
    </row>
    <row r="6536" spans="1:16" x14ac:dyDescent="0.55000000000000004">
      <c r="A6536" t="s">
        <v>0</v>
      </c>
      <c r="B6536" t="s">
        <v>103</v>
      </c>
      <c r="C6536" t="s">
        <v>203</v>
      </c>
      <c r="D6536" t="s">
        <v>2208</v>
      </c>
      <c r="E6536" t="s">
        <v>20</v>
      </c>
      <c r="F6536" t="b">
        <v>0</v>
      </c>
      <c r="G6536" t="s">
        <v>23</v>
      </c>
      <c r="H6536" s="4">
        <v>45736.312141203707</v>
      </c>
      <c r="I6536" t="b">
        <v>0</v>
      </c>
      <c r="J6536" t="b">
        <v>0</v>
      </c>
      <c r="K6536" t="s">
        <v>24</v>
      </c>
      <c r="L6536" t="s">
        <v>22</v>
      </c>
      <c r="M6536">
        <v>70000</v>
      </c>
      <c r="O6536" t="s">
        <v>803</v>
      </c>
      <c r="P6536" t="s">
        <v>9361</v>
      </c>
    </row>
    <row r="6537" spans="1:16" x14ac:dyDescent="0.55000000000000004">
      <c r="A6537" t="s">
        <v>139</v>
      </c>
      <c r="B6537" t="s">
        <v>9362</v>
      </c>
      <c r="C6537" t="s">
        <v>5091</v>
      </c>
      <c r="D6537" t="s">
        <v>3970</v>
      </c>
      <c r="E6537" t="s">
        <v>20</v>
      </c>
      <c r="F6537" t="b">
        <v>0</v>
      </c>
      <c r="G6537" t="s">
        <v>30</v>
      </c>
      <c r="H6537" s="4">
        <v>45736.333865740737</v>
      </c>
      <c r="I6537" t="b">
        <v>0</v>
      </c>
      <c r="J6537" t="b">
        <v>1</v>
      </c>
      <c r="K6537" t="s">
        <v>24</v>
      </c>
      <c r="L6537" t="s">
        <v>22</v>
      </c>
      <c r="M6537">
        <v>110000</v>
      </c>
      <c r="O6537" t="s">
        <v>800</v>
      </c>
      <c r="P6537" t="s">
        <v>249</v>
      </c>
    </row>
    <row r="6538" spans="1:16" x14ac:dyDescent="0.55000000000000004">
      <c r="A6538" t="s">
        <v>89</v>
      </c>
      <c r="B6538" t="s">
        <v>4516</v>
      </c>
      <c r="C6538" t="s">
        <v>71</v>
      </c>
      <c r="D6538" t="s">
        <v>3973</v>
      </c>
      <c r="E6538" t="s">
        <v>20</v>
      </c>
      <c r="F6538" t="b">
        <v>0</v>
      </c>
      <c r="G6538" t="s">
        <v>27</v>
      </c>
      <c r="H6538" s="4">
        <v>45736.334814814807</v>
      </c>
      <c r="I6538" t="b">
        <v>0</v>
      </c>
      <c r="J6538" t="b">
        <v>1</v>
      </c>
      <c r="K6538" t="s">
        <v>24</v>
      </c>
      <c r="L6538" t="s">
        <v>22</v>
      </c>
      <c r="M6538">
        <v>187625</v>
      </c>
      <c r="O6538" t="s">
        <v>1101</v>
      </c>
      <c r="P6538" t="s">
        <v>4517</v>
      </c>
    </row>
    <row r="6539" spans="1:16" x14ac:dyDescent="0.55000000000000004">
      <c r="A6539" t="s">
        <v>40</v>
      </c>
      <c r="B6539" t="s">
        <v>3193</v>
      </c>
      <c r="C6539" t="s">
        <v>1471</v>
      </c>
      <c r="D6539" t="s">
        <v>4178</v>
      </c>
      <c r="E6539" t="s">
        <v>20</v>
      </c>
      <c r="F6539" t="b">
        <v>0</v>
      </c>
      <c r="G6539" t="s">
        <v>41</v>
      </c>
      <c r="H6539" s="4">
        <v>45736.335868055547</v>
      </c>
      <c r="I6539" t="b">
        <v>0</v>
      </c>
      <c r="J6539" t="b">
        <v>1</v>
      </c>
      <c r="K6539" t="s">
        <v>24</v>
      </c>
      <c r="L6539" t="s">
        <v>22</v>
      </c>
      <c r="M6539">
        <v>241000</v>
      </c>
      <c r="O6539" t="s">
        <v>59</v>
      </c>
      <c r="P6539" t="s">
        <v>137</v>
      </c>
    </row>
    <row r="6540" spans="1:16" x14ac:dyDescent="0.55000000000000004">
      <c r="A6540" t="s">
        <v>1</v>
      </c>
      <c r="B6540" t="s">
        <v>6627</v>
      </c>
      <c r="C6540" t="s">
        <v>39</v>
      </c>
      <c r="D6540" t="s">
        <v>3957</v>
      </c>
      <c r="E6540" t="s">
        <v>34</v>
      </c>
      <c r="F6540" t="b">
        <v>1</v>
      </c>
      <c r="G6540" t="s">
        <v>52</v>
      </c>
      <c r="H6540" s="4">
        <v>45736.336539351847</v>
      </c>
      <c r="I6540" t="b">
        <v>0</v>
      </c>
      <c r="J6540" t="b">
        <v>0</v>
      </c>
      <c r="K6540" t="s">
        <v>24</v>
      </c>
      <c r="L6540" t="s">
        <v>36</v>
      </c>
      <c r="N6540">
        <v>13.430000305175779</v>
      </c>
      <c r="O6540" t="s">
        <v>6628</v>
      </c>
      <c r="P6540" t="s">
        <v>1506</v>
      </c>
    </row>
    <row r="6541" spans="1:16" x14ac:dyDescent="0.55000000000000004">
      <c r="A6541" t="s">
        <v>139</v>
      </c>
      <c r="B6541" t="s">
        <v>9363</v>
      </c>
      <c r="C6541" t="s">
        <v>9364</v>
      </c>
      <c r="D6541" t="s">
        <v>9365</v>
      </c>
      <c r="E6541" t="s">
        <v>631</v>
      </c>
      <c r="F6541" t="b">
        <v>0</v>
      </c>
      <c r="G6541" t="s">
        <v>820</v>
      </c>
      <c r="H6541" s="4">
        <v>45736.341273148151</v>
      </c>
      <c r="I6541" t="b">
        <v>0</v>
      </c>
      <c r="J6541" t="b">
        <v>0</v>
      </c>
      <c r="K6541" t="s">
        <v>820</v>
      </c>
      <c r="L6541" t="s">
        <v>22</v>
      </c>
      <c r="M6541">
        <v>103000</v>
      </c>
      <c r="O6541" t="s">
        <v>341</v>
      </c>
      <c r="P6541" t="s">
        <v>9366</v>
      </c>
    </row>
    <row r="6542" spans="1:16" x14ac:dyDescent="0.55000000000000004">
      <c r="A6542" t="s">
        <v>2</v>
      </c>
      <c r="B6542" t="s">
        <v>9367</v>
      </c>
      <c r="C6542" t="s">
        <v>1828</v>
      </c>
      <c r="D6542" t="s">
        <v>3828</v>
      </c>
      <c r="E6542" t="s">
        <v>20</v>
      </c>
      <c r="F6542" t="b">
        <v>0</v>
      </c>
      <c r="G6542" t="s">
        <v>41</v>
      </c>
      <c r="H6542" s="4">
        <v>45736.37667824074</v>
      </c>
      <c r="I6542" t="b">
        <v>0</v>
      </c>
      <c r="J6542" t="b">
        <v>1</v>
      </c>
      <c r="K6542" t="s">
        <v>24</v>
      </c>
      <c r="L6542" t="s">
        <v>22</v>
      </c>
      <c r="M6542">
        <v>90750</v>
      </c>
      <c r="O6542" t="s">
        <v>3185</v>
      </c>
      <c r="P6542" t="s">
        <v>9368</v>
      </c>
    </row>
    <row r="6543" spans="1:16" x14ac:dyDescent="0.55000000000000004">
      <c r="A6543" t="s">
        <v>2</v>
      </c>
      <c r="B6543" t="s">
        <v>9369</v>
      </c>
      <c r="C6543" t="s">
        <v>179</v>
      </c>
      <c r="D6543" t="s">
        <v>4178</v>
      </c>
      <c r="E6543" t="s">
        <v>20</v>
      </c>
      <c r="F6543" t="b">
        <v>0</v>
      </c>
      <c r="G6543" t="s">
        <v>27</v>
      </c>
      <c r="H6543" s="4">
        <v>45736.377337962957</v>
      </c>
      <c r="I6543" t="b">
        <v>0</v>
      </c>
      <c r="J6543" t="b">
        <v>1</v>
      </c>
      <c r="K6543" t="s">
        <v>24</v>
      </c>
      <c r="L6543" t="s">
        <v>22</v>
      </c>
      <c r="M6543">
        <v>207000</v>
      </c>
      <c r="O6543" t="s">
        <v>59</v>
      </c>
      <c r="P6543" t="s">
        <v>137</v>
      </c>
    </row>
    <row r="6544" spans="1:16" x14ac:dyDescent="0.55000000000000004">
      <c r="A6544" t="s">
        <v>25</v>
      </c>
      <c r="B6544" t="s">
        <v>9477</v>
      </c>
      <c r="C6544" t="s">
        <v>39</v>
      </c>
      <c r="D6544" t="s">
        <v>3828</v>
      </c>
      <c r="E6544" t="s">
        <v>20</v>
      </c>
      <c r="F6544" t="b">
        <v>1</v>
      </c>
      <c r="G6544" t="s">
        <v>30</v>
      </c>
      <c r="H6544" s="4">
        <v>45736.417696759258</v>
      </c>
      <c r="I6544" t="b">
        <v>0</v>
      </c>
      <c r="J6544" t="b">
        <v>0</v>
      </c>
      <c r="K6544" t="s">
        <v>24</v>
      </c>
      <c r="L6544" t="s">
        <v>36</v>
      </c>
      <c r="N6544">
        <v>24.97500038146973</v>
      </c>
      <c r="O6544" t="s">
        <v>9478</v>
      </c>
      <c r="P6544" t="s">
        <v>393</v>
      </c>
    </row>
    <row r="6545" spans="1:16" x14ac:dyDescent="0.55000000000000004">
      <c r="A6545" t="s">
        <v>1</v>
      </c>
      <c r="B6545" t="s">
        <v>2799</v>
      </c>
      <c r="C6545" t="s">
        <v>1346</v>
      </c>
      <c r="D6545" t="s">
        <v>2208</v>
      </c>
      <c r="E6545" t="s">
        <v>34</v>
      </c>
      <c r="F6545" t="b">
        <v>0</v>
      </c>
      <c r="G6545" t="s">
        <v>41</v>
      </c>
      <c r="H6545" s="4">
        <v>45736.418229166673</v>
      </c>
      <c r="I6545" t="b">
        <v>0</v>
      </c>
      <c r="J6545" t="b">
        <v>1</v>
      </c>
      <c r="K6545" t="s">
        <v>24</v>
      </c>
      <c r="L6545" t="s">
        <v>22</v>
      </c>
      <c r="M6545">
        <v>198000</v>
      </c>
      <c r="O6545" t="s">
        <v>428</v>
      </c>
      <c r="P6545" t="s">
        <v>7309</v>
      </c>
    </row>
    <row r="6546" spans="1:16" x14ac:dyDescent="0.55000000000000004">
      <c r="A6546" t="s">
        <v>2</v>
      </c>
      <c r="B6546" t="s">
        <v>4228</v>
      </c>
      <c r="C6546" t="s">
        <v>690</v>
      </c>
      <c r="D6546" t="s">
        <v>2208</v>
      </c>
      <c r="E6546" t="s">
        <v>34</v>
      </c>
      <c r="F6546" t="b">
        <v>0</v>
      </c>
      <c r="G6546" t="s">
        <v>27</v>
      </c>
      <c r="H6546" s="4">
        <v>45736.432141203702</v>
      </c>
      <c r="I6546" t="b">
        <v>0</v>
      </c>
      <c r="J6546" t="b">
        <v>1</v>
      </c>
      <c r="K6546" t="s">
        <v>24</v>
      </c>
      <c r="L6546" t="s">
        <v>22</v>
      </c>
      <c r="M6546">
        <v>175500</v>
      </c>
      <c r="O6546" t="s">
        <v>428</v>
      </c>
      <c r="P6546" t="s">
        <v>4238</v>
      </c>
    </row>
    <row r="6547" spans="1:16" x14ac:dyDescent="0.55000000000000004">
      <c r="A6547" t="s">
        <v>89</v>
      </c>
      <c r="B6547" t="s">
        <v>7452</v>
      </c>
      <c r="C6547" t="s">
        <v>7313</v>
      </c>
      <c r="D6547" t="s">
        <v>2208</v>
      </c>
      <c r="E6547" t="s">
        <v>34</v>
      </c>
      <c r="F6547" t="b">
        <v>0</v>
      </c>
      <c r="G6547" t="s">
        <v>41</v>
      </c>
      <c r="H6547" s="4">
        <v>45736.433148148149</v>
      </c>
      <c r="I6547" t="b">
        <v>0</v>
      </c>
      <c r="J6547" t="b">
        <v>1</v>
      </c>
      <c r="K6547" t="s">
        <v>24</v>
      </c>
      <c r="L6547" t="s">
        <v>22</v>
      </c>
      <c r="M6547">
        <v>195000</v>
      </c>
      <c r="O6547" t="s">
        <v>428</v>
      </c>
      <c r="P6547" t="s">
        <v>7453</v>
      </c>
    </row>
    <row r="6548" spans="1:16" x14ac:dyDescent="0.55000000000000004">
      <c r="A6548" t="s">
        <v>0</v>
      </c>
      <c r="B6548" t="s">
        <v>0</v>
      </c>
      <c r="C6548" t="s">
        <v>1978</v>
      </c>
      <c r="D6548" t="s">
        <v>7547</v>
      </c>
      <c r="E6548" t="s">
        <v>34</v>
      </c>
      <c r="F6548" t="b">
        <v>0</v>
      </c>
      <c r="G6548" t="s">
        <v>52</v>
      </c>
      <c r="H6548" s="4">
        <v>45736.459699074083</v>
      </c>
      <c r="I6548" t="b">
        <v>0</v>
      </c>
      <c r="J6548" t="b">
        <v>0</v>
      </c>
      <c r="K6548" t="s">
        <v>24</v>
      </c>
      <c r="L6548" t="s">
        <v>36</v>
      </c>
      <c r="N6548">
        <v>15</v>
      </c>
      <c r="O6548" t="s">
        <v>7548</v>
      </c>
      <c r="P6548" t="s">
        <v>61</v>
      </c>
    </row>
    <row r="6549" spans="1:16" x14ac:dyDescent="0.55000000000000004">
      <c r="A6549" t="s">
        <v>25</v>
      </c>
      <c r="B6549" t="s">
        <v>9370</v>
      </c>
      <c r="C6549" t="s">
        <v>9371</v>
      </c>
      <c r="D6549" t="s">
        <v>3350</v>
      </c>
      <c r="E6549" t="s">
        <v>20</v>
      </c>
      <c r="F6549" t="b">
        <v>0</v>
      </c>
      <c r="G6549" t="s">
        <v>314</v>
      </c>
      <c r="H6549" s="4">
        <v>45736.483020833337</v>
      </c>
      <c r="I6549" t="b">
        <v>1</v>
      </c>
      <c r="J6549" t="b">
        <v>0</v>
      </c>
      <c r="K6549" t="s">
        <v>314</v>
      </c>
      <c r="L6549" t="s">
        <v>22</v>
      </c>
      <c r="M6549">
        <v>40000</v>
      </c>
      <c r="O6549" t="s">
        <v>3350</v>
      </c>
      <c r="P6549" t="s">
        <v>1304</v>
      </c>
    </row>
    <row r="6550" spans="1:16" x14ac:dyDescent="0.55000000000000004">
      <c r="A6550" t="s">
        <v>0</v>
      </c>
      <c r="B6550" t="s">
        <v>5525</v>
      </c>
      <c r="C6550" t="s">
        <v>851</v>
      </c>
      <c r="D6550" t="s">
        <v>4328</v>
      </c>
      <c r="E6550" t="s">
        <v>20</v>
      </c>
      <c r="F6550" t="b">
        <v>0</v>
      </c>
      <c r="G6550" t="s">
        <v>27</v>
      </c>
      <c r="H6550" s="4">
        <v>45736.500081018523</v>
      </c>
      <c r="I6550" t="b">
        <v>0</v>
      </c>
      <c r="J6550" t="b">
        <v>0</v>
      </c>
      <c r="K6550" t="s">
        <v>24</v>
      </c>
      <c r="L6550" t="s">
        <v>22</v>
      </c>
      <c r="M6550">
        <v>62500</v>
      </c>
      <c r="O6550" t="s">
        <v>5526</v>
      </c>
      <c r="P6550" t="s">
        <v>5527</v>
      </c>
    </row>
    <row r="6551" spans="1:16" x14ac:dyDescent="0.55000000000000004">
      <c r="A6551" t="s">
        <v>0</v>
      </c>
      <c r="B6551" t="s">
        <v>0</v>
      </c>
      <c r="C6551" t="s">
        <v>9443</v>
      </c>
      <c r="D6551" t="s">
        <v>7547</v>
      </c>
      <c r="E6551" t="s">
        <v>34</v>
      </c>
      <c r="F6551" t="b">
        <v>0</v>
      </c>
      <c r="G6551" t="s">
        <v>41</v>
      </c>
      <c r="H6551" s="4">
        <v>45736.500381944446</v>
      </c>
      <c r="I6551" t="b">
        <v>0</v>
      </c>
      <c r="J6551" t="b">
        <v>0</v>
      </c>
      <c r="K6551" t="s">
        <v>24</v>
      </c>
      <c r="L6551" t="s">
        <v>36</v>
      </c>
      <c r="N6551">
        <v>15</v>
      </c>
      <c r="O6551" t="s">
        <v>7548</v>
      </c>
      <c r="P6551" t="s">
        <v>61</v>
      </c>
    </row>
    <row r="6552" spans="1:16" x14ac:dyDescent="0.55000000000000004">
      <c r="A6552" t="s">
        <v>0</v>
      </c>
      <c r="B6552" t="s">
        <v>0</v>
      </c>
      <c r="C6552" t="s">
        <v>3934</v>
      </c>
      <c r="D6552" t="s">
        <v>7547</v>
      </c>
      <c r="E6552" t="s">
        <v>34</v>
      </c>
      <c r="F6552" t="b">
        <v>0</v>
      </c>
      <c r="G6552" t="s">
        <v>35</v>
      </c>
      <c r="H6552" s="4">
        <v>45736.500648148147</v>
      </c>
      <c r="I6552" t="b">
        <v>0</v>
      </c>
      <c r="J6552" t="b">
        <v>0</v>
      </c>
      <c r="K6552" t="s">
        <v>24</v>
      </c>
      <c r="L6552" t="s">
        <v>36</v>
      </c>
      <c r="N6552">
        <v>15</v>
      </c>
      <c r="O6552" t="s">
        <v>7548</v>
      </c>
      <c r="P6552" t="s">
        <v>61</v>
      </c>
    </row>
    <row r="6553" spans="1:16" x14ac:dyDescent="0.55000000000000004">
      <c r="A6553" t="s">
        <v>2</v>
      </c>
      <c r="B6553" t="s">
        <v>9374</v>
      </c>
      <c r="C6553" t="s">
        <v>612</v>
      </c>
      <c r="D6553" t="s">
        <v>3973</v>
      </c>
      <c r="E6553" t="s">
        <v>20</v>
      </c>
      <c r="F6553" t="b">
        <v>0</v>
      </c>
      <c r="G6553" t="s">
        <v>27</v>
      </c>
      <c r="H6553" s="4">
        <v>45736.501006944447</v>
      </c>
      <c r="I6553" t="b">
        <v>0</v>
      </c>
      <c r="J6553" t="b">
        <v>1</v>
      </c>
      <c r="K6553" t="s">
        <v>24</v>
      </c>
      <c r="L6553" t="s">
        <v>22</v>
      </c>
      <c r="M6553">
        <v>122900</v>
      </c>
      <c r="O6553" t="s">
        <v>5482</v>
      </c>
      <c r="P6553" t="s">
        <v>9375</v>
      </c>
    </row>
    <row r="6554" spans="1:16" x14ac:dyDescent="0.55000000000000004">
      <c r="A6554" t="s">
        <v>1</v>
      </c>
      <c r="B6554" t="s">
        <v>2392</v>
      </c>
      <c r="C6554" t="s">
        <v>292</v>
      </c>
      <c r="D6554" t="s">
        <v>3973</v>
      </c>
      <c r="E6554" t="s">
        <v>20</v>
      </c>
      <c r="F6554" t="b">
        <v>0</v>
      </c>
      <c r="G6554" t="s">
        <v>30</v>
      </c>
      <c r="H6554" s="4">
        <v>45736.501180555562</v>
      </c>
      <c r="I6554" t="b">
        <v>0</v>
      </c>
      <c r="J6554" t="b">
        <v>1</v>
      </c>
      <c r="K6554" t="s">
        <v>24</v>
      </c>
      <c r="L6554" t="s">
        <v>22</v>
      </c>
      <c r="M6554">
        <v>193426.5</v>
      </c>
      <c r="O6554" t="s">
        <v>5482</v>
      </c>
      <c r="P6554" t="s">
        <v>1809</v>
      </c>
    </row>
    <row r="6555" spans="1:16" x14ac:dyDescent="0.55000000000000004">
      <c r="A6555" t="s">
        <v>40</v>
      </c>
      <c r="B6555" t="s">
        <v>9372</v>
      </c>
      <c r="C6555" t="s">
        <v>2031</v>
      </c>
      <c r="D6555" t="s">
        <v>3957</v>
      </c>
      <c r="E6555" t="s">
        <v>34</v>
      </c>
      <c r="F6555" t="b">
        <v>0</v>
      </c>
      <c r="G6555" t="s">
        <v>27</v>
      </c>
      <c r="H6555" s="4">
        <v>45736.501296296286</v>
      </c>
      <c r="I6555" t="b">
        <v>0</v>
      </c>
      <c r="J6555" t="b">
        <v>1</v>
      </c>
      <c r="K6555" t="s">
        <v>24</v>
      </c>
      <c r="L6555" t="s">
        <v>36</v>
      </c>
      <c r="N6555">
        <v>54.420001983642578</v>
      </c>
      <c r="O6555" t="s">
        <v>2319</v>
      </c>
      <c r="P6555" t="s">
        <v>9373</v>
      </c>
    </row>
    <row r="6556" spans="1:16" x14ac:dyDescent="0.55000000000000004">
      <c r="A6556" t="s">
        <v>2</v>
      </c>
      <c r="B6556" t="s">
        <v>7406</v>
      </c>
      <c r="C6556" t="s">
        <v>1358</v>
      </c>
      <c r="D6556" t="s">
        <v>3973</v>
      </c>
      <c r="E6556" t="s">
        <v>20</v>
      </c>
      <c r="F6556" t="b">
        <v>0</v>
      </c>
      <c r="G6556" t="s">
        <v>41</v>
      </c>
      <c r="H6556" s="4">
        <v>45736.501400462963</v>
      </c>
      <c r="I6556" t="b">
        <v>0</v>
      </c>
      <c r="J6556" t="b">
        <v>0</v>
      </c>
      <c r="K6556" t="s">
        <v>24</v>
      </c>
      <c r="L6556" t="s">
        <v>22</v>
      </c>
      <c r="M6556">
        <v>82850</v>
      </c>
      <c r="O6556" t="s">
        <v>5482</v>
      </c>
      <c r="P6556" t="s">
        <v>3772</v>
      </c>
    </row>
    <row r="6557" spans="1:16" x14ac:dyDescent="0.55000000000000004">
      <c r="A6557" t="s">
        <v>2</v>
      </c>
      <c r="B6557" t="s">
        <v>9374</v>
      </c>
      <c r="C6557" t="s">
        <v>1050</v>
      </c>
      <c r="D6557" t="s">
        <v>3973</v>
      </c>
      <c r="E6557" t="s">
        <v>20</v>
      </c>
      <c r="F6557" t="b">
        <v>0</v>
      </c>
      <c r="G6557" t="s">
        <v>41</v>
      </c>
      <c r="H6557" s="4">
        <v>45736.502187500002</v>
      </c>
      <c r="I6557" t="b">
        <v>0</v>
      </c>
      <c r="J6557" t="b">
        <v>1</v>
      </c>
      <c r="K6557" t="s">
        <v>24</v>
      </c>
      <c r="L6557" t="s">
        <v>22</v>
      </c>
      <c r="M6557">
        <v>122900</v>
      </c>
      <c r="O6557" t="s">
        <v>5482</v>
      </c>
      <c r="P6557" t="s">
        <v>9375</v>
      </c>
    </row>
    <row r="6558" spans="1:16" x14ac:dyDescent="0.55000000000000004">
      <c r="A6558" t="s">
        <v>1</v>
      </c>
      <c r="B6558" t="s">
        <v>9376</v>
      </c>
      <c r="C6558" t="s">
        <v>1050</v>
      </c>
      <c r="D6558" t="s">
        <v>3973</v>
      </c>
      <c r="E6558" t="s">
        <v>20</v>
      </c>
      <c r="F6558" t="b">
        <v>0</v>
      </c>
      <c r="G6558" t="s">
        <v>35</v>
      </c>
      <c r="H6558" s="4">
        <v>45736.502349537041</v>
      </c>
      <c r="I6558" t="b">
        <v>0</v>
      </c>
      <c r="J6558" t="b">
        <v>1</v>
      </c>
      <c r="K6558" t="s">
        <v>24</v>
      </c>
      <c r="L6558" t="s">
        <v>36</v>
      </c>
      <c r="N6558">
        <v>73</v>
      </c>
      <c r="O6558" t="s">
        <v>5482</v>
      </c>
      <c r="P6558" t="s">
        <v>354</v>
      </c>
    </row>
    <row r="6559" spans="1:16" x14ac:dyDescent="0.55000000000000004">
      <c r="A6559" t="s">
        <v>25</v>
      </c>
      <c r="B6559" t="s">
        <v>9377</v>
      </c>
      <c r="C6559" t="s">
        <v>820</v>
      </c>
      <c r="D6559" t="s">
        <v>4035</v>
      </c>
      <c r="E6559" t="s">
        <v>20</v>
      </c>
      <c r="F6559" t="b">
        <v>0</v>
      </c>
      <c r="G6559" t="s">
        <v>820</v>
      </c>
      <c r="H6559" s="4">
        <v>45736.507175925923</v>
      </c>
      <c r="I6559" t="b">
        <v>0</v>
      </c>
      <c r="J6559" t="b">
        <v>0</v>
      </c>
      <c r="K6559" t="s">
        <v>820</v>
      </c>
      <c r="L6559" t="s">
        <v>22</v>
      </c>
      <c r="M6559">
        <v>64800</v>
      </c>
      <c r="O6559" t="s">
        <v>9378</v>
      </c>
      <c r="P6559" t="s">
        <v>9379</v>
      </c>
    </row>
    <row r="6560" spans="1:16" x14ac:dyDescent="0.55000000000000004">
      <c r="A6560" t="s">
        <v>40</v>
      </c>
      <c r="B6560" t="s">
        <v>40</v>
      </c>
      <c r="C6560" t="s">
        <v>3608</v>
      </c>
      <c r="D6560" t="s">
        <v>3973</v>
      </c>
      <c r="E6560" t="s">
        <v>20</v>
      </c>
      <c r="F6560" t="b">
        <v>0</v>
      </c>
      <c r="G6560" t="s">
        <v>27</v>
      </c>
      <c r="H6560" s="4">
        <v>45736.516180555547</v>
      </c>
      <c r="I6560" t="b">
        <v>0</v>
      </c>
      <c r="J6560" t="b">
        <v>1</v>
      </c>
      <c r="K6560" t="s">
        <v>24</v>
      </c>
      <c r="L6560" t="s">
        <v>22</v>
      </c>
      <c r="M6560">
        <v>148000</v>
      </c>
      <c r="O6560" t="s">
        <v>5482</v>
      </c>
      <c r="P6560" t="s">
        <v>9444</v>
      </c>
    </row>
    <row r="6561" spans="1:16" x14ac:dyDescent="0.55000000000000004">
      <c r="A6561" t="s">
        <v>0</v>
      </c>
      <c r="B6561" t="s">
        <v>9448</v>
      </c>
      <c r="C6561" t="s">
        <v>114</v>
      </c>
      <c r="D6561" t="s">
        <v>3957</v>
      </c>
      <c r="E6561" t="s">
        <v>34</v>
      </c>
      <c r="F6561" t="b">
        <v>0</v>
      </c>
      <c r="G6561" t="s">
        <v>27</v>
      </c>
      <c r="H6561" s="4">
        <v>45736.541886574072</v>
      </c>
      <c r="I6561" t="b">
        <v>1</v>
      </c>
      <c r="J6561" t="b">
        <v>1</v>
      </c>
      <c r="K6561" t="s">
        <v>24</v>
      </c>
      <c r="L6561" t="s">
        <v>36</v>
      </c>
      <c r="N6561">
        <v>26.389999389648441</v>
      </c>
      <c r="O6561" t="s">
        <v>9449</v>
      </c>
      <c r="P6561" t="s">
        <v>2787</v>
      </c>
    </row>
    <row r="6562" spans="1:16" x14ac:dyDescent="0.55000000000000004">
      <c r="A6562" t="s">
        <v>2</v>
      </c>
      <c r="B6562" t="s">
        <v>9380</v>
      </c>
      <c r="C6562" t="s">
        <v>3318</v>
      </c>
      <c r="D6562" t="s">
        <v>3828</v>
      </c>
      <c r="E6562" t="s">
        <v>20</v>
      </c>
      <c r="F6562" t="b">
        <v>0</v>
      </c>
      <c r="G6562" t="s">
        <v>27</v>
      </c>
      <c r="H6562" s="4">
        <v>45736.543055555558</v>
      </c>
      <c r="I6562" t="b">
        <v>0</v>
      </c>
      <c r="J6562" t="b">
        <v>1</v>
      </c>
      <c r="K6562" t="s">
        <v>24</v>
      </c>
      <c r="L6562" t="s">
        <v>36</v>
      </c>
      <c r="N6562">
        <v>63.5</v>
      </c>
      <c r="O6562" t="s">
        <v>3060</v>
      </c>
      <c r="P6562" t="s">
        <v>9381</v>
      </c>
    </row>
    <row r="6563" spans="1:16" x14ac:dyDescent="0.55000000000000004">
      <c r="A6563" t="s">
        <v>2</v>
      </c>
      <c r="B6563" t="s">
        <v>2</v>
      </c>
      <c r="C6563" t="s">
        <v>87</v>
      </c>
      <c r="D6563" t="s">
        <v>131</v>
      </c>
      <c r="E6563" t="s">
        <v>20</v>
      </c>
      <c r="F6563" t="b">
        <v>0</v>
      </c>
      <c r="G6563" t="s">
        <v>41</v>
      </c>
      <c r="H6563" s="4">
        <v>45736.554652777777</v>
      </c>
      <c r="I6563" t="b">
        <v>1</v>
      </c>
      <c r="J6563" t="b">
        <v>0</v>
      </c>
      <c r="K6563" t="s">
        <v>24</v>
      </c>
      <c r="L6563" t="s">
        <v>22</v>
      </c>
      <c r="M6563">
        <v>130000</v>
      </c>
      <c r="O6563" t="s">
        <v>131</v>
      </c>
      <c r="P6563" t="s">
        <v>9382</v>
      </c>
    </row>
    <row r="6564" spans="1:16" x14ac:dyDescent="0.55000000000000004">
      <c r="A6564" t="s">
        <v>2</v>
      </c>
      <c r="B6564" t="s">
        <v>9486</v>
      </c>
      <c r="C6564" t="s">
        <v>4008</v>
      </c>
      <c r="D6564" t="s">
        <v>3957</v>
      </c>
      <c r="E6564" t="s">
        <v>20</v>
      </c>
      <c r="F6564" t="b">
        <v>0</v>
      </c>
      <c r="G6564" t="s">
        <v>1247</v>
      </c>
      <c r="H6564" s="4">
        <v>45736.57135416667</v>
      </c>
      <c r="I6564" t="b">
        <v>0</v>
      </c>
      <c r="J6564" t="b">
        <v>0</v>
      </c>
      <c r="K6564" t="s">
        <v>1247</v>
      </c>
      <c r="L6564" t="s">
        <v>36</v>
      </c>
      <c r="N6564">
        <v>24.819999694824219</v>
      </c>
      <c r="O6564" t="s">
        <v>9487</v>
      </c>
      <c r="P6564" t="s">
        <v>9488</v>
      </c>
    </row>
    <row r="6565" spans="1:16" x14ac:dyDescent="0.55000000000000004">
      <c r="A6565" t="s">
        <v>25</v>
      </c>
      <c r="B6565" t="s">
        <v>7231</v>
      </c>
      <c r="C6565" t="s">
        <v>7232</v>
      </c>
      <c r="D6565" t="s">
        <v>3973</v>
      </c>
      <c r="E6565" t="s">
        <v>51</v>
      </c>
      <c r="F6565" t="b">
        <v>0</v>
      </c>
      <c r="G6565" t="s">
        <v>30</v>
      </c>
      <c r="H6565" s="4">
        <v>45736.58421296296</v>
      </c>
      <c r="I6565" t="b">
        <v>0</v>
      </c>
      <c r="J6565" t="b">
        <v>0</v>
      </c>
      <c r="K6565" t="s">
        <v>24</v>
      </c>
      <c r="L6565" t="s">
        <v>36</v>
      </c>
      <c r="N6565">
        <v>57</v>
      </c>
      <c r="O6565" t="s">
        <v>1002</v>
      </c>
    </row>
    <row r="6566" spans="1:16" x14ac:dyDescent="0.55000000000000004">
      <c r="A6566" t="s">
        <v>28</v>
      </c>
      <c r="B6566" t="s">
        <v>9445</v>
      </c>
      <c r="C6566" t="s">
        <v>180</v>
      </c>
      <c r="D6566" t="s">
        <v>3973</v>
      </c>
      <c r="E6566" t="s">
        <v>20</v>
      </c>
      <c r="F6566" t="b">
        <v>0</v>
      </c>
      <c r="G6566" t="s">
        <v>41</v>
      </c>
      <c r="H6566" s="4">
        <v>45736.584409722222</v>
      </c>
      <c r="I6566" t="b">
        <v>0</v>
      </c>
      <c r="J6566" t="b">
        <v>1</v>
      </c>
      <c r="K6566" t="s">
        <v>24</v>
      </c>
      <c r="L6566" t="s">
        <v>22</v>
      </c>
      <c r="M6566">
        <v>155500</v>
      </c>
      <c r="O6566" t="s">
        <v>9249</v>
      </c>
      <c r="P6566" t="s">
        <v>9446</v>
      </c>
    </row>
    <row r="6567" spans="1:16" x14ac:dyDescent="0.55000000000000004">
      <c r="A6567" t="s">
        <v>89</v>
      </c>
      <c r="B6567" t="s">
        <v>9460</v>
      </c>
      <c r="C6567" t="s">
        <v>236</v>
      </c>
      <c r="D6567" t="s">
        <v>3973</v>
      </c>
      <c r="E6567" t="s">
        <v>20</v>
      </c>
      <c r="F6567" t="b">
        <v>0</v>
      </c>
      <c r="G6567" t="s">
        <v>27</v>
      </c>
      <c r="H6567" s="4">
        <v>45736.584907407407</v>
      </c>
      <c r="I6567" t="b">
        <v>1</v>
      </c>
      <c r="J6567" t="b">
        <v>1</v>
      </c>
      <c r="K6567" t="s">
        <v>24</v>
      </c>
      <c r="L6567" t="s">
        <v>22</v>
      </c>
      <c r="M6567">
        <v>157500</v>
      </c>
      <c r="O6567" t="s">
        <v>1489</v>
      </c>
    </row>
    <row r="6568" spans="1:16" x14ac:dyDescent="0.55000000000000004">
      <c r="A6568" t="s">
        <v>40</v>
      </c>
      <c r="B6568" t="s">
        <v>9383</v>
      </c>
      <c r="C6568" t="s">
        <v>538</v>
      </c>
      <c r="D6568" t="s">
        <v>3828</v>
      </c>
      <c r="E6568" t="s">
        <v>20</v>
      </c>
      <c r="F6568" t="b">
        <v>0</v>
      </c>
      <c r="G6568" t="s">
        <v>27</v>
      </c>
      <c r="H6568" s="4">
        <v>45736.585023148153</v>
      </c>
      <c r="I6568" t="b">
        <v>0</v>
      </c>
      <c r="J6568" t="b">
        <v>1</v>
      </c>
      <c r="K6568" t="s">
        <v>24</v>
      </c>
      <c r="L6568" t="s">
        <v>22</v>
      </c>
      <c r="M6568">
        <v>163000</v>
      </c>
      <c r="O6568" t="s">
        <v>487</v>
      </c>
      <c r="P6568" t="s">
        <v>9384</v>
      </c>
    </row>
    <row r="6569" spans="1:16" x14ac:dyDescent="0.55000000000000004">
      <c r="A6569" t="s">
        <v>2</v>
      </c>
      <c r="B6569" t="s">
        <v>2</v>
      </c>
      <c r="C6569" t="s">
        <v>1778</v>
      </c>
      <c r="D6569" t="s">
        <v>3828</v>
      </c>
      <c r="E6569" t="s">
        <v>20</v>
      </c>
      <c r="F6569" t="b">
        <v>0</v>
      </c>
      <c r="G6569" t="s">
        <v>41</v>
      </c>
      <c r="H6569" s="4">
        <v>45736.585625</v>
      </c>
      <c r="I6569" t="b">
        <v>1</v>
      </c>
      <c r="J6569" t="b">
        <v>1</v>
      </c>
      <c r="K6569" t="s">
        <v>24</v>
      </c>
      <c r="L6569" t="s">
        <v>22</v>
      </c>
      <c r="M6569">
        <v>128825</v>
      </c>
      <c r="O6569" t="s">
        <v>2409</v>
      </c>
      <c r="P6569" t="s">
        <v>9447</v>
      </c>
    </row>
    <row r="6570" spans="1:16" x14ac:dyDescent="0.55000000000000004">
      <c r="A6570" t="s">
        <v>89</v>
      </c>
      <c r="B6570" t="s">
        <v>7027</v>
      </c>
      <c r="C6570" t="s">
        <v>82</v>
      </c>
      <c r="D6570" t="s">
        <v>3973</v>
      </c>
      <c r="E6570" t="s">
        <v>20</v>
      </c>
      <c r="F6570" t="b">
        <v>0</v>
      </c>
      <c r="G6570" t="s">
        <v>41</v>
      </c>
      <c r="H6570" s="4">
        <v>45736.585682870369</v>
      </c>
      <c r="I6570" t="b">
        <v>0</v>
      </c>
      <c r="J6570" t="b">
        <v>1</v>
      </c>
      <c r="K6570" t="s">
        <v>24</v>
      </c>
      <c r="L6570" t="s">
        <v>22</v>
      </c>
      <c r="M6570">
        <v>147500</v>
      </c>
      <c r="O6570" t="s">
        <v>7028</v>
      </c>
      <c r="P6570" t="s">
        <v>7029</v>
      </c>
    </row>
    <row r="6571" spans="1:16" x14ac:dyDescent="0.55000000000000004">
      <c r="A6571" t="s">
        <v>19</v>
      </c>
      <c r="B6571" t="s">
        <v>9385</v>
      </c>
      <c r="C6571" t="s">
        <v>140</v>
      </c>
      <c r="D6571" t="s">
        <v>3600</v>
      </c>
      <c r="E6571" t="s">
        <v>51</v>
      </c>
      <c r="F6571" t="b">
        <v>0</v>
      </c>
      <c r="G6571" t="s">
        <v>41</v>
      </c>
      <c r="H6571" s="4">
        <v>45736.596435185187</v>
      </c>
      <c r="I6571" t="b">
        <v>0</v>
      </c>
      <c r="J6571" t="b">
        <v>0</v>
      </c>
      <c r="K6571" t="s">
        <v>24</v>
      </c>
      <c r="L6571" t="s">
        <v>36</v>
      </c>
      <c r="N6571">
        <v>110</v>
      </c>
      <c r="O6571" t="s">
        <v>2569</v>
      </c>
      <c r="P6571" t="s">
        <v>2188</v>
      </c>
    </row>
    <row r="6572" spans="1:16" x14ac:dyDescent="0.55000000000000004">
      <c r="A6572" t="s">
        <v>139</v>
      </c>
      <c r="B6572" t="s">
        <v>1697</v>
      </c>
      <c r="C6572" t="s">
        <v>39</v>
      </c>
      <c r="D6572" t="s">
        <v>7658</v>
      </c>
      <c r="E6572" t="s">
        <v>20</v>
      </c>
      <c r="F6572" t="b">
        <v>1</v>
      </c>
      <c r="G6572" t="s">
        <v>625</v>
      </c>
      <c r="H6572" s="4">
        <v>45736.624872685177</v>
      </c>
      <c r="I6572" t="b">
        <v>1</v>
      </c>
      <c r="J6572" t="b">
        <v>0</v>
      </c>
      <c r="K6572" t="s">
        <v>625</v>
      </c>
      <c r="L6572" t="s">
        <v>22</v>
      </c>
      <c r="M6572">
        <v>70000</v>
      </c>
      <c r="O6572" t="s">
        <v>9386</v>
      </c>
      <c r="P6572" t="s">
        <v>9387</v>
      </c>
    </row>
    <row r="6573" spans="1:16" x14ac:dyDescent="0.55000000000000004">
      <c r="A6573" t="s">
        <v>0</v>
      </c>
      <c r="B6573" t="s">
        <v>1632</v>
      </c>
      <c r="C6573" t="s">
        <v>118</v>
      </c>
      <c r="D6573" t="s">
        <v>131</v>
      </c>
      <c r="F6573" t="b">
        <v>0</v>
      </c>
      <c r="G6573" t="s">
        <v>27</v>
      </c>
      <c r="H6573" s="4">
        <v>45736.625127314823</v>
      </c>
      <c r="I6573" t="b">
        <v>1</v>
      </c>
      <c r="J6573" t="b">
        <v>0</v>
      </c>
      <c r="K6573" t="s">
        <v>24</v>
      </c>
      <c r="L6573" t="s">
        <v>36</v>
      </c>
      <c r="N6573">
        <v>41</v>
      </c>
      <c r="O6573" t="s">
        <v>131</v>
      </c>
      <c r="P6573" t="s">
        <v>9388</v>
      </c>
    </row>
    <row r="6574" spans="1:16" x14ac:dyDescent="0.55000000000000004">
      <c r="A6574" t="s">
        <v>19</v>
      </c>
      <c r="B6574" t="s">
        <v>9389</v>
      </c>
      <c r="C6574" t="s">
        <v>3887</v>
      </c>
      <c r="D6574" t="s">
        <v>3973</v>
      </c>
      <c r="E6574" t="s">
        <v>20</v>
      </c>
      <c r="F6574" t="b">
        <v>0</v>
      </c>
      <c r="G6574" t="s">
        <v>27</v>
      </c>
      <c r="H6574" s="4">
        <v>45736.625775462962</v>
      </c>
      <c r="I6574" t="b">
        <v>0</v>
      </c>
      <c r="J6574" t="b">
        <v>1</v>
      </c>
      <c r="K6574" t="s">
        <v>24</v>
      </c>
      <c r="L6574" t="s">
        <v>22</v>
      </c>
      <c r="M6574">
        <v>152500</v>
      </c>
      <c r="O6574" t="s">
        <v>9390</v>
      </c>
      <c r="P6574" t="s">
        <v>9391</v>
      </c>
    </row>
    <row r="6575" spans="1:16" x14ac:dyDescent="0.55000000000000004">
      <c r="A6575" t="s">
        <v>25</v>
      </c>
      <c r="B6575" t="s">
        <v>8209</v>
      </c>
      <c r="C6575" t="s">
        <v>64</v>
      </c>
      <c r="D6575" t="s">
        <v>3973</v>
      </c>
      <c r="E6575" t="s">
        <v>20</v>
      </c>
      <c r="F6575" t="b">
        <v>0</v>
      </c>
      <c r="G6575" t="s">
        <v>52</v>
      </c>
      <c r="H6575" s="4">
        <v>45736.625949074078</v>
      </c>
      <c r="I6575" t="b">
        <v>0</v>
      </c>
      <c r="J6575" t="b">
        <v>1</v>
      </c>
      <c r="K6575" t="s">
        <v>24</v>
      </c>
      <c r="L6575" t="s">
        <v>22</v>
      </c>
      <c r="M6575">
        <v>98950</v>
      </c>
      <c r="O6575" t="s">
        <v>1906</v>
      </c>
      <c r="P6575" t="s">
        <v>8210</v>
      </c>
    </row>
    <row r="6576" spans="1:16" x14ac:dyDescent="0.55000000000000004">
      <c r="A6576" t="s">
        <v>40</v>
      </c>
      <c r="B6576" t="s">
        <v>9392</v>
      </c>
      <c r="C6576" t="s">
        <v>1118</v>
      </c>
      <c r="D6576" t="s">
        <v>3973</v>
      </c>
      <c r="E6576" t="s">
        <v>20</v>
      </c>
      <c r="F6576" t="b">
        <v>0</v>
      </c>
      <c r="G6576" t="s">
        <v>27</v>
      </c>
      <c r="H6576" s="4">
        <v>45736.627222222232</v>
      </c>
      <c r="I6576" t="b">
        <v>0</v>
      </c>
      <c r="J6576" t="b">
        <v>1</v>
      </c>
      <c r="K6576" t="s">
        <v>24</v>
      </c>
      <c r="L6576" t="s">
        <v>22</v>
      </c>
      <c r="M6576">
        <v>135000</v>
      </c>
      <c r="O6576" t="s">
        <v>1784</v>
      </c>
      <c r="P6576" t="s">
        <v>2489</v>
      </c>
    </row>
    <row r="6577" spans="1:16" x14ac:dyDescent="0.55000000000000004">
      <c r="A6577" t="s">
        <v>2</v>
      </c>
      <c r="B6577" t="s">
        <v>2</v>
      </c>
      <c r="C6577" t="s">
        <v>9393</v>
      </c>
      <c r="D6577" t="s">
        <v>3973</v>
      </c>
      <c r="E6577" t="s">
        <v>20</v>
      </c>
      <c r="F6577" t="b">
        <v>0</v>
      </c>
      <c r="G6577" t="s">
        <v>52</v>
      </c>
      <c r="H6577" s="4">
        <v>45736.629131944443</v>
      </c>
      <c r="I6577" t="b">
        <v>0</v>
      </c>
      <c r="J6577" t="b">
        <v>1</v>
      </c>
      <c r="K6577" t="s">
        <v>24</v>
      </c>
      <c r="L6577" t="s">
        <v>22</v>
      </c>
      <c r="M6577">
        <v>187153</v>
      </c>
      <c r="O6577" t="s">
        <v>5482</v>
      </c>
      <c r="P6577" t="s">
        <v>3226</v>
      </c>
    </row>
    <row r="6578" spans="1:16" x14ac:dyDescent="0.55000000000000004">
      <c r="A6578" t="s">
        <v>2</v>
      </c>
      <c r="B6578" t="s">
        <v>4908</v>
      </c>
      <c r="C6578" t="s">
        <v>475</v>
      </c>
      <c r="D6578" t="s">
        <v>3973</v>
      </c>
      <c r="E6578" t="s">
        <v>20</v>
      </c>
      <c r="F6578" t="b">
        <v>0</v>
      </c>
      <c r="G6578" t="s">
        <v>27</v>
      </c>
      <c r="H6578" s="4">
        <v>45736.641516203701</v>
      </c>
      <c r="I6578" t="b">
        <v>0</v>
      </c>
      <c r="J6578" t="b">
        <v>0</v>
      </c>
      <c r="K6578" t="s">
        <v>24</v>
      </c>
      <c r="L6578" t="s">
        <v>22</v>
      </c>
      <c r="M6578">
        <v>130000</v>
      </c>
      <c r="O6578" t="s">
        <v>2925</v>
      </c>
    </row>
    <row r="6579" spans="1:16" x14ac:dyDescent="0.55000000000000004">
      <c r="A6579" t="s">
        <v>1</v>
      </c>
      <c r="B6579" t="s">
        <v>9394</v>
      </c>
      <c r="C6579" t="s">
        <v>371</v>
      </c>
      <c r="D6579" t="s">
        <v>2208</v>
      </c>
      <c r="E6579" t="s">
        <v>20</v>
      </c>
      <c r="F6579" t="b">
        <v>0</v>
      </c>
      <c r="G6579" t="s">
        <v>27</v>
      </c>
      <c r="H6579" s="4">
        <v>45736.643113425933</v>
      </c>
      <c r="I6579" t="b">
        <v>0</v>
      </c>
      <c r="J6579" t="b">
        <v>0</v>
      </c>
      <c r="K6579" t="s">
        <v>24</v>
      </c>
      <c r="L6579" t="s">
        <v>22</v>
      </c>
      <c r="M6579">
        <v>95000</v>
      </c>
      <c r="O6579" t="s">
        <v>5491</v>
      </c>
      <c r="P6579" t="s">
        <v>9395</v>
      </c>
    </row>
    <row r="6580" spans="1:16" x14ac:dyDescent="0.55000000000000004">
      <c r="A6580" t="s">
        <v>0</v>
      </c>
      <c r="B6580" t="s">
        <v>8786</v>
      </c>
      <c r="C6580" t="s">
        <v>1099</v>
      </c>
      <c r="D6580" t="s">
        <v>3600</v>
      </c>
      <c r="E6580" t="s">
        <v>51</v>
      </c>
      <c r="F6580" t="b">
        <v>0</v>
      </c>
      <c r="G6580" t="s">
        <v>27</v>
      </c>
      <c r="H6580" s="4">
        <v>45736.666724537034</v>
      </c>
      <c r="I6580" t="b">
        <v>1</v>
      </c>
      <c r="J6580" t="b">
        <v>0</v>
      </c>
      <c r="K6580" t="s">
        <v>24</v>
      </c>
      <c r="L6580" t="s">
        <v>36</v>
      </c>
      <c r="N6580">
        <v>60</v>
      </c>
      <c r="O6580" t="s">
        <v>8787</v>
      </c>
      <c r="P6580" t="s">
        <v>119</v>
      </c>
    </row>
    <row r="6581" spans="1:16" x14ac:dyDescent="0.55000000000000004">
      <c r="A6581" t="s">
        <v>0</v>
      </c>
      <c r="B6581" t="s">
        <v>218</v>
      </c>
      <c r="C6581" t="s">
        <v>33</v>
      </c>
      <c r="D6581" t="s">
        <v>3828</v>
      </c>
      <c r="E6581" t="s">
        <v>219</v>
      </c>
      <c r="F6581" t="b">
        <v>0</v>
      </c>
      <c r="G6581" t="s">
        <v>35</v>
      </c>
      <c r="H6581" s="4">
        <v>45736.667037037027</v>
      </c>
      <c r="I6581" t="b">
        <v>0</v>
      </c>
      <c r="J6581" t="b">
        <v>0</v>
      </c>
      <c r="K6581" t="s">
        <v>24</v>
      </c>
      <c r="L6581" t="s">
        <v>22</v>
      </c>
      <c r="M6581">
        <v>50000</v>
      </c>
      <c r="O6581" t="s">
        <v>1024</v>
      </c>
      <c r="P6581" t="s">
        <v>1321</v>
      </c>
    </row>
    <row r="6582" spans="1:16" x14ac:dyDescent="0.55000000000000004">
      <c r="A6582" t="s">
        <v>40</v>
      </c>
      <c r="B6582" t="s">
        <v>9450</v>
      </c>
      <c r="C6582" t="s">
        <v>44</v>
      </c>
      <c r="D6582" t="s">
        <v>9451</v>
      </c>
      <c r="E6582" t="s">
        <v>20</v>
      </c>
      <c r="F6582" t="b">
        <v>0</v>
      </c>
      <c r="G6582" t="s">
        <v>27</v>
      </c>
      <c r="H6582" s="4">
        <v>45736.668182870373</v>
      </c>
      <c r="I6582" t="b">
        <v>1</v>
      </c>
      <c r="J6582" t="b">
        <v>0</v>
      </c>
      <c r="K6582" t="s">
        <v>24</v>
      </c>
      <c r="L6582" t="s">
        <v>22</v>
      </c>
      <c r="M6582">
        <v>190000</v>
      </c>
      <c r="O6582" t="s">
        <v>9452</v>
      </c>
      <c r="P6582" t="s">
        <v>9453</v>
      </c>
    </row>
    <row r="6583" spans="1:16" x14ac:dyDescent="0.55000000000000004">
      <c r="A6583" t="s">
        <v>2</v>
      </c>
      <c r="B6583" t="s">
        <v>8985</v>
      </c>
      <c r="C6583" t="s">
        <v>42</v>
      </c>
      <c r="D6583" t="s">
        <v>3828</v>
      </c>
      <c r="E6583" t="s">
        <v>51</v>
      </c>
      <c r="F6583" t="b">
        <v>0</v>
      </c>
      <c r="G6583" t="s">
        <v>27</v>
      </c>
      <c r="H6583" s="4">
        <v>45736.668414351851</v>
      </c>
      <c r="I6583" t="b">
        <v>1</v>
      </c>
      <c r="J6583" t="b">
        <v>0</v>
      </c>
      <c r="K6583" t="s">
        <v>24</v>
      </c>
      <c r="L6583" t="s">
        <v>36</v>
      </c>
      <c r="N6583">
        <v>60</v>
      </c>
      <c r="O6583" t="s">
        <v>9461</v>
      </c>
      <c r="P6583" t="s">
        <v>9462</v>
      </c>
    </row>
    <row r="6584" spans="1:16" x14ac:dyDescent="0.55000000000000004">
      <c r="A6584" t="s">
        <v>1</v>
      </c>
      <c r="B6584" t="s">
        <v>9017</v>
      </c>
      <c r="C6584" t="s">
        <v>160</v>
      </c>
      <c r="D6584" t="s">
        <v>3828</v>
      </c>
      <c r="E6584" t="s">
        <v>20</v>
      </c>
      <c r="F6584" t="b">
        <v>0</v>
      </c>
      <c r="G6584" t="s">
        <v>52</v>
      </c>
      <c r="H6584" s="4">
        <v>45736.668865740743</v>
      </c>
      <c r="I6584" t="b">
        <v>0</v>
      </c>
      <c r="J6584" t="b">
        <v>1</v>
      </c>
      <c r="K6584" t="s">
        <v>24</v>
      </c>
      <c r="L6584" t="s">
        <v>22</v>
      </c>
      <c r="M6584">
        <v>220500</v>
      </c>
      <c r="O6584" t="s">
        <v>3939</v>
      </c>
    </row>
    <row r="6585" spans="1:16" x14ac:dyDescent="0.55000000000000004">
      <c r="A6585" t="s">
        <v>40</v>
      </c>
      <c r="B6585" t="s">
        <v>9454</v>
      </c>
      <c r="C6585" t="s">
        <v>39</v>
      </c>
      <c r="D6585" t="s">
        <v>3973</v>
      </c>
      <c r="E6585" t="s">
        <v>20</v>
      </c>
      <c r="F6585" t="b">
        <v>1</v>
      </c>
      <c r="G6585" t="s">
        <v>41</v>
      </c>
      <c r="H6585" s="4">
        <v>45736.669120370367</v>
      </c>
      <c r="I6585" t="b">
        <v>1</v>
      </c>
      <c r="J6585" t="b">
        <v>1</v>
      </c>
      <c r="K6585" t="s">
        <v>24</v>
      </c>
      <c r="L6585" t="s">
        <v>22</v>
      </c>
      <c r="M6585">
        <v>115000</v>
      </c>
      <c r="O6585" t="s">
        <v>9455</v>
      </c>
      <c r="P6585" t="s">
        <v>9456</v>
      </c>
    </row>
    <row r="6586" spans="1:16" x14ac:dyDescent="0.55000000000000004">
      <c r="A6586" t="s">
        <v>2</v>
      </c>
      <c r="B6586" t="s">
        <v>7237</v>
      </c>
      <c r="C6586" t="s">
        <v>2360</v>
      </c>
      <c r="D6586" t="s">
        <v>7238</v>
      </c>
      <c r="E6586" t="s">
        <v>20</v>
      </c>
      <c r="F6586" t="b">
        <v>0</v>
      </c>
      <c r="G6586" t="s">
        <v>1740</v>
      </c>
      <c r="H6586" s="4">
        <v>45736.685069444437</v>
      </c>
      <c r="I6586" t="b">
        <v>0</v>
      </c>
      <c r="J6586" t="b">
        <v>0</v>
      </c>
      <c r="K6586" t="s">
        <v>1740</v>
      </c>
      <c r="L6586" t="s">
        <v>22</v>
      </c>
      <c r="M6586">
        <v>28000</v>
      </c>
      <c r="O6586" t="s">
        <v>7239</v>
      </c>
    </row>
    <row r="6587" spans="1:16" x14ac:dyDescent="0.55000000000000004">
      <c r="A6587" t="s">
        <v>19</v>
      </c>
      <c r="B6587" t="s">
        <v>2537</v>
      </c>
      <c r="C6587" t="s">
        <v>82</v>
      </c>
      <c r="D6587" t="s">
        <v>3973</v>
      </c>
      <c r="E6587" t="s">
        <v>51</v>
      </c>
      <c r="F6587" t="b">
        <v>0</v>
      </c>
      <c r="G6587" t="s">
        <v>27</v>
      </c>
      <c r="H6587" s="4">
        <v>45736.708344907413</v>
      </c>
      <c r="I6587" t="b">
        <v>0</v>
      </c>
      <c r="J6587" t="b">
        <v>0</v>
      </c>
      <c r="K6587" t="s">
        <v>24</v>
      </c>
      <c r="L6587" t="s">
        <v>36</v>
      </c>
      <c r="N6587">
        <v>77.5</v>
      </c>
      <c r="O6587" t="s">
        <v>5098</v>
      </c>
      <c r="P6587" t="s">
        <v>5099</v>
      </c>
    </row>
    <row r="6588" spans="1:16" x14ac:dyDescent="0.55000000000000004">
      <c r="A6588" t="s">
        <v>0</v>
      </c>
      <c r="B6588" t="s">
        <v>9396</v>
      </c>
      <c r="C6588" t="s">
        <v>443</v>
      </c>
      <c r="D6588" t="s">
        <v>3600</v>
      </c>
      <c r="E6588" t="s">
        <v>20</v>
      </c>
      <c r="F6588" t="b">
        <v>0</v>
      </c>
      <c r="G6588" t="s">
        <v>27</v>
      </c>
      <c r="H6588" s="4">
        <v>45736.708368055559</v>
      </c>
      <c r="I6588" t="b">
        <v>0</v>
      </c>
      <c r="J6588" t="b">
        <v>0</v>
      </c>
      <c r="K6588" t="s">
        <v>24</v>
      </c>
      <c r="L6588" t="s">
        <v>22</v>
      </c>
      <c r="M6588">
        <v>107500</v>
      </c>
      <c r="O6588" t="s">
        <v>9397</v>
      </c>
      <c r="P6588" t="s">
        <v>9398</v>
      </c>
    </row>
    <row r="6589" spans="1:16" x14ac:dyDescent="0.55000000000000004">
      <c r="A6589" t="s">
        <v>0</v>
      </c>
      <c r="B6589" t="s">
        <v>0</v>
      </c>
      <c r="C6589" t="s">
        <v>621</v>
      </c>
      <c r="D6589" t="s">
        <v>3973</v>
      </c>
      <c r="E6589" t="s">
        <v>51</v>
      </c>
      <c r="F6589" t="b">
        <v>0</v>
      </c>
      <c r="G6589" t="s">
        <v>52</v>
      </c>
      <c r="H6589" s="4">
        <v>45736.709050925929</v>
      </c>
      <c r="I6589" t="b">
        <v>1</v>
      </c>
      <c r="J6589" t="b">
        <v>0</v>
      </c>
      <c r="K6589" t="s">
        <v>24</v>
      </c>
      <c r="L6589" t="s">
        <v>36</v>
      </c>
      <c r="N6589">
        <v>22.5</v>
      </c>
      <c r="O6589" t="s">
        <v>1783</v>
      </c>
    </row>
    <row r="6590" spans="1:16" x14ac:dyDescent="0.55000000000000004">
      <c r="A6590" t="s">
        <v>1</v>
      </c>
      <c r="B6590" t="s">
        <v>9457</v>
      </c>
      <c r="C6590" t="s">
        <v>82</v>
      </c>
      <c r="D6590" t="s">
        <v>4084</v>
      </c>
      <c r="E6590" t="s">
        <v>20</v>
      </c>
      <c r="F6590" t="b">
        <v>0</v>
      </c>
      <c r="G6590" t="s">
        <v>27</v>
      </c>
      <c r="H6590" s="4">
        <v>45736.709236111114</v>
      </c>
      <c r="I6590" t="b">
        <v>0</v>
      </c>
      <c r="J6590" t="b">
        <v>0</v>
      </c>
      <c r="K6590" t="s">
        <v>24</v>
      </c>
      <c r="L6590" t="s">
        <v>22</v>
      </c>
      <c r="M6590">
        <v>245000</v>
      </c>
      <c r="O6590" t="s">
        <v>2761</v>
      </c>
      <c r="P6590" t="s">
        <v>3842</v>
      </c>
    </row>
    <row r="6591" spans="1:16" x14ac:dyDescent="0.55000000000000004">
      <c r="A6591" t="s">
        <v>1</v>
      </c>
      <c r="B6591" t="s">
        <v>779</v>
      </c>
      <c r="C6591" t="s">
        <v>64</v>
      </c>
      <c r="D6591" t="s">
        <v>3973</v>
      </c>
      <c r="E6591" t="s">
        <v>631</v>
      </c>
      <c r="F6591" t="b">
        <v>0</v>
      </c>
      <c r="G6591" t="s">
        <v>52</v>
      </c>
      <c r="H6591" s="4">
        <v>45736.710057870368</v>
      </c>
      <c r="I6591" t="b">
        <v>0</v>
      </c>
      <c r="J6591" t="b">
        <v>0</v>
      </c>
      <c r="K6591" t="s">
        <v>24</v>
      </c>
      <c r="L6591" t="s">
        <v>36</v>
      </c>
      <c r="N6591">
        <v>20</v>
      </c>
      <c r="O6591" t="s">
        <v>3888</v>
      </c>
      <c r="P6591" t="s">
        <v>149</v>
      </c>
    </row>
    <row r="6592" spans="1:16" x14ac:dyDescent="0.55000000000000004">
      <c r="A6592" t="s">
        <v>2</v>
      </c>
      <c r="B6592" t="s">
        <v>9399</v>
      </c>
      <c r="C6592" t="s">
        <v>172</v>
      </c>
      <c r="D6592" t="s">
        <v>3973</v>
      </c>
      <c r="E6592" t="s">
        <v>20</v>
      </c>
      <c r="F6592" t="b">
        <v>0</v>
      </c>
      <c r="G6592" t="s">
        <v>27</v>
      </c>
      <c r="H6592" s="4">
        <v>45736.710231481477</v>
      </c>
      <c r="I6592" t="b">
        <v>0</v>
      </c>
      <c r="J6592" t="b">
        <v>1</v>
      </c>
      <c r="K6592" t="s">
        <v>24</v>
      </c>
      <c r="L6592" t="s">
        <v>22</v>
      </c>
      <c r="M6592">
        <v>162500</v>
      </c>
      <c r="O6592" t="s">
        <v>1172</v>
      </c>
      <c r="P6592" t="s">
        <v>9400</v>
      </c>
    </row>
    <row r="6593" spans="1:16" x14ac:dyDescent="0.55000000000000004">
      <c r="A6593" t="s">
        <v>2</v>
      </c>
      <c r="B6593" t="s">
        <v>9401</v>
      </c>
      <c r="C6593" t="s">
        <v>633</v>
      </c>
      <c r="D6593" t="s">
        <v>2208</v>
      </c>
      <c r="E6593" t="s">
        <v>20</v>
      </c>
      <c r="F6593" t="b">
        <v>0</v>
      </c>
      <c r="G6593" t="s">
        <v>27</v>
      </c>
      <c r="H6593" s="4">
        <v>45736.710277777784</v>
      </c>
      <c r="I6593" t="b">
        <v>0</v>
      </c>
      <c r="J6593" t="b">
        <v>1</v>
      </c>
      <c r="K6593" t="s">
        <v>24</v>
      </c>
      <c r="L6593" t="s">
        <v>22</v>
      </c>
      <c r="M6593">
        <v>135000</v>
      </c>
      <c r="O6593" t="s">
        <v>3506</v>
      </c>
      <c r="P6593" t="s">
        <v>9402</v>
      </c>
    </row>
    <row r="6594" spans="1:16" x14ac:dyDescent="0.55000000000000004">
      <c r="A6594" t="s">
        <v>2</v>
      </c>
      <c r="B6594" t="s">
        <v>2</v>
      </c>
      <c r="C6594" t="s">
        <v>39</v>
      </c>
      <c r="D6594" t="s">
        <v>3985</v>
      </c>
      <c r="E6594" t="s">
        <v>20</v>
      </c>
      <c r="F6594" t="b">
        <v>1</v>
      </c>
      <c r="G6594" t="s">
        <v>3446</v>
      </c>
      <c r="H6594" s="4">
        <v>45736.710682870369</v>
      </c>
      <c r="I6594" t="b">
        <v>0</v>
      </c>
      <c r="J6594" t="b">
        <v>0</v>
      </c>
      <c r="K6594" t="s">
        <v>3446</v>
      </c>
      <c r="L6594" t="s">
        <v>22</v>
      </c>
      <c r="M6594">
        <v>37500</v>
      </c>
      <c r="O6594" t="s">
        <v>7650</v>
      </c>
      <c r="P6594" t="s">
        <v>7651</v>
      </c>
    </row>
    <row r="6595" spans="1:16" x14ac:dyDescent="0.55000000000000004">
      <c r="A6595" t="s">
        <v>2</v>
      </c>
      <c r="B6595" t="s">
        <v>9403</v>
      </c>
      <c r="C6595" t="s">
        <v>9404</v>
      </c>
      <c r="D6595" t="s">
        <v>4084</v>
      </c>
      <c r="E6595" t="s">
        <v>20</v>
      </c>
      <c r="F6595" t="b">
        <v>0</v>
      </c>
      <c r="G6595" t="s">
        <v>158</v>
      </c>
      <c r="H6595" s="4">
        <v>45736.712916666656</v>
      </c>
      <c r="I6595" t="b">
        <v>0</v>
      </c>
      <c r="J6595" t="b">
        <v>0</v>
      </c>
      <c r="K6595" t="s">
        <v>158</v>
      </c>
      <c r="L6595" t="s">
        <v>22</v>
      </c>
      <c r="M6595">
        <v>110000</v>
      </c>
      <c r="O6595" t="s">
        <v>9405</v>
      </c>
      <c r="P6595" t="s">
        <v>1244</v>
      </c>
    </row>
    <row r="6596" spans="1:16" x14ac:dyDescent="0.55000000000000004">
      <c r="A6596" t="s">
        <v>2</v>
      </c>
      <c r="B6596" t="s">
        <v>9406</v>
      </c>
      <c r="C6596" t="s">
        <v>4208</v>
      </c>
      <c r="D6596" t="s">
        <v>3828</v>
      </c>
      <c r="E6596" t="s">
        <v>219</v>
      </c>
      <c r="F6596" t="b">
        <v>0</v>
      </c>
      <c r="G6596" t="s">
        <v>1247</v>
      </c>
      <c r="H6596" s="4">
        <v>45736.738020833327</v>
      </c>
      <c r="I6596" t="b">
        <v>0</v>
      </c>
      <c r="J6596" t="b">
        <v>0</v>
      </c>
      <c r="K6596" t="s">
        <v>1247</v>
      </c>
      <c r="L6596" t="s">
        <v>36</v>
      </c>
      <c r="N6596">
        <v>32.5</v>
      </c>
      <c r="O6596" t="s">
        <v>9407</v>
      </c>
    </row>
    <row r="6597" spans="1:16" x14ac:dyDescent="0.55000000000000004">
      <c r="A6597" t="s">
        <v>2</v>
      </c>
      <c r="B6597" t="s">
        <v>3818</v>
      </c>
      <c r="C6597" t="s">
        <v>33</v>
      </c>
      <c r="D6597" t="s">
        <v>4035</v>
      </c>
      <c r="E6597" t="s">
        <v>20</v>
      </c>
      <c r="F6597" t="b">
        <v>0</v>
      </c>
      <c r="G6597" t="s">
        <v>27</v>
      </c>
      <c r="H6597" s="4">
        <v>45736.751516203702</v>
      </c>
      <c r="I6597" t="b">
        <v>0</v>
      </c>
      <c r="J6597" t="b">
        <v>0</v>
      </c>
      <c r="K6597" t="s">
        <v>24</v>
      </c>
      <c r="L6597" t="s">
        <v>22</v>
      </c>
      <c r="M6597">
        <v>184799.5</v>
      </c>
      <c r="O6597" t="s">
        <v>9458</v>
      </c>
      <c r="P6597" t="s">
        <v>9459</v>
      </c>
    </row>
    <row r="6598" spans="1:16" x14ac:dyDescent="0.55000000000000004">
      <c r="A6598" t="s">
        <v>2</v>
      </c>
      <c r="B6598" t="s">
        <v>9408</v>
      </c>
      <c r="C6598" t="s">
        <v>122</v>
      </c>
      <c r="D6598" t="s">
        <v>3600</v>
      </c>
      <c r="E6598" t="s">
        <v>20</v>
      </c>
      <c r="F6598" t="b">
        <v>0</v>
      </c>
      <c r="G6598" t="s">
        <v>27</v>
      </c>
      <c r="H6598" s="4">
        <v>45736.752106481479</v>
      </c>
      <c r="I6598" t="b">
        <v>1</v>
      </c>
      <c r="J6598" t="b">
        <v>0</v>
      </c>
      <c r="K6598" t="s">
        <v>24</v>
      </c>
      <c r="L6598" t="s">
        <v>22</v>
      </c>
      <c r="M6598">
        <v>95000</v>
      </c>
      <c r="O6598" t="s">
        <v>9409</v>
      </c>
      <c r="P6598" t="s">
        <v>48</v>
      </c>
    </row>
    <row r="6599" spans="1:16" x14ac:dyDescent="0.55000000000000004">
      <c r="A6599" t="s">
        <v>2</v>
      </c>
      <c r="B6599" t="s">
        <v>8530</v>
      </c>
      <c r="C6599" t="s">
        <v>26</v>
      </c>
      <c r="D6599" t="s">
        <v>3957</v>
      </c>
      <c r="E6599" t="s">
        <v>20</v>
      </c>
      <c r="F6599" t="b">
        <v>0</v>
      </c>
      <c r="G6599" t="s">
        <v>23</v>
      </c>
      <c r="H6599" s="4">
        <v>45736.768310185187</v>
      </c>
      <c r="I6599" t="b">
        <v>0</v>
      </c>
      <c r="J6599" t="b">
        <v>1</v>
      </c>
      <c r="K6599" t="s">
        <v>24</v>
      </c>
      <c r="L6599" t="s">
        <v>36</v>
      </c>
      <c r="N6599">
        <v>61.159996032714837</v>
      </c>
      <c r="O6599" t="s">
        <v>8531</v>
      </c>
      <c r="P6599" t="s">
        <v>8532</v>
      </c>
    </row>
    <row r="6600" spans="1:16" x14ac:dyDescent="0.55000000000000004">
      <c r="A6600" t="s">
        <v>0</v>
      </c>
      <c r="B6600" t="s">
        <v>9410</v>
      </c>
      <c r="C6600" t="s">
        <v>329</v>
      </c>
      <c r="D6600" t="s">
        <v>3973</v>
      </c>
      <c r="E6600" t="s">
        <v>51</v>
      </c>
      <c r="F6600" t="b">
        <v>0</v>
      </c>
      <c r="G6600" t="s">
        <v>27</v>
      </c>
      <c r="H6600" s="4">
        <v>45736.791932870372</v>
      </c>
      <c r="I6600" t="b">
        <v>0</v>
      </c>
      <c r="J6600" t="b">
        <v>0</v>
      </c>
      <c r="K6600" t="s">
        <v>24</v>
      </c>
      <c r="L6600" t="s">
        <v>36</v>
      </c>
      <c r="N6600">
        <v>80</v>
      </c>
      <c r="O6600" t="s">
        <v>9411</v>
      </c>
    </row>
    <row r="6601" spans="1:16" x14ac:dyDescent="0.55000000000000004">
      <c r="A6601" t="s">
        <v>0</v>
      </c>
      <c r="B6601" t="s">
        <v>1246</v>
      </c>
      <c r="C6601" t="s">
        <v>768</v>
      </c>
      <c r="D6601" t="s">
        <v>4084</v>
      </c>
      <c r="F6601" t="b">
        <v>0</v>
      </c>
      <c r="G6601" t="s">
        <v>27</v>
      </c>
      <c r="H6601" s="4">
        <v>45736.792013888888</v>
      </c>
      <c r="I6601" t="b">
        <v>0</v>
      </c>
      <c r="J6601" t="b">
        <v>0</v>
      </c>
      <c r="K6601" t="s">
        <v>24</v>
      </c>
      <c r="L6601" t="s">
        <v>22</v>
      </c>
      <c r="M6601">
        <v>93176</v>
      </c>
      <c r="O6601" t="s">
        <v>9412</v>
      </c>
    </row>
    <row r="6602" spans="1:16" x14ac:dyDescent="0.55000000000000004">
      <c r="A6602" t="s">
        <v>2</v>
      </c>
      <c r="B6602" t="s">
        <v>9413</v>
      </c>
      <c r="C6602" t="s">
        <v>1025</v>
      </c>
      <c r="D6602" t="s">
        <v>3600</v>
      </c>
      <c r="E6602" t="s">
        <v>51</v>
      </c>
      <c r="F6602" t="b">
        <v>0</v>
      </c>
      <c r="G6602" t="s">
        <v>35</v>
      </c>
      <c r="H6602" s="4">
        <v>45736.793356481481</v>
      </c>
      <c r="I6602" t="b">
        <v>1</v>
      </c>
      <c r="J6602" t="b">
        <v>0</v>
      </c>
      <c r="K6602" t="s">
        <v>24</v>
      </c>
      <c r="L6602" t="s">
        <v>36</v>
      </c>
      <c r="N6602">
        <v>65</v>
      </c>
      <c r="O6602" t="s">
        <v>9414</v>
      </c>
      <c r="P6602" t="s">
        <v>2177</v>
      </c>
    </row>
    <row r="6603" spans="1:16" x14ac:dyDescent="0.55000000000000004">
      <c r="A6603" t="s">
        <v>0</v>
      </c>
      <c r="B6603" t="s">
        <v>8056</v>
      </c>
      <c r="C6603" t="s">
        <v>696</v>
      </c>
      <c r="D6603" t="s">
        <v>3973</v>
      </c>
      <c r="E6603" t="s">
        <v>51</v>
      </c>
      <c r="F6603" t="b">
        <v>0</v>
      </c>
      <c r="G6603" t="s">
        <v>30</v>
      </c>
      <c r="H6603" s="4">
        <v>45736.793506944443</v>
      </c>
      <c r="I6603" t="b">
        <v>0</v>
      </c>
      <c r="J6603" t="b">
        <v>0</v>
      </c>
      <c r="K6603" t="s">
        <v>24</v>
      </c>
      <c r="L6603" t="s">
        <v>36</v>
      </c>
      <c r="N6603">
        <v>47.5</v>
      </c>
      <c r="O6603" t="s">
        <v>1137</v>
      </c>
      <c r="P6603" t="s">
        <v>709</v>
      </c>
    </row>
    <row r="6604" spans="1:16" x14ac:dyDescent="0.55000000000000004">
      <c r="A6604" t="s">
        <v>2</v>
      </c>
      <c r="B6604" t="s">
        <v>9415</v>
      </c>
      <c r="C6604" t="s">
        <v>9416</v>
      </c>
      <c r="D6604" t="s">
        <v>3973</v>
      </c>
      <c r="E6604" t="s">
        <v>20</v>
      </c>
      <c r="F6604" t="b">
        <v>0</v>
      </c>
      <c r="G6604" t="s">
        <v>27</v>
      </c>
      <c r="H6604" s="4">
        <v>45736.793703703697</v>
      </c>
      <c r="I6604" t="b">
        <v>0</v>
      </c>
      <c r="J6604" t="b">
        <v>1</v>
      </c>
      <c r="K6604" t="s">
        <v>24</v>
      </c>
      <c r="L6604" t="s">
        <v>22</v>
      </c>
      <c r="M6604">
        <v>119000</v>
      </c>
      <c r="O6604" t="s">
        <v>734</v>
      </c>
      <c r="P6604" t="s">
        <v>9417</v>
      </c>
    </row>
    <row r="6605" spans="1:16" x14ac:dyDescent="0.55000000000000004">
      <c r="A6605" t="s">
        <v>40</v>
      </c>
      <c r="B6605" t="s">
        <v>9463</v>
      </c>
      <c r="C6605" t="s">
        <v>3515</v>
      </c>
      <c r="D6605" t="s">
        <v>2208</v>
      </c>
      <c r="E6605" t="s">
        <v>20</v>
      </c>
      <c r="F6605" t="b">
        <v>0</v>
      </c>
      <c r="G6605" t="s">
        <v>27</v>
      </c>
      <c r="H6605" s="4">
        <v>45736.793726851851</v>
      </c>
      <c r="I6605" t="b">
        <v>0</v>
      </c>
      <c r="J6605" t="b">
        <v>1</v>
      </c>
      <c r="K6605" t="s">
        <v>24</v>
      </c>
      <c r="L6605" t="s">
        <v>22</v>
      </c>
      <c r="M6605">
        <v>125525</v>
      </c>
      <c r="O6605" t="s">
        <v>9464</v>
      </c>
      <c r="P6605" t="s">
        <v>9465</v>
      </c>
    </row>
    <row r="6606" spans="1:16" x14ac:dyDescent="0.55000000000000004">
      <c r="A6606" t="s">
        <v>89</v>
      </c>
      <c r="B6606" t="s">
        <v>6660</v>
      </c>
      <c r="C6606" t="s">
        <v>44</v>
      </c>
      <c r="D6606" t="s">
        <v>3973</v>
      </c>
      <c r="E6606" t="s">
        <v>20</v>
      </c>
      <c r="F6606" t="b">
        <v>0</v>
      </c>
      <c r="G6606" t="s">
        <v>27</v>
      </c>
      <c r="H6606" s="4">
        <v>45736.795057870368</v>
      </c>
      <c r="I6606" t="b">
        <v>1</v>
      </c>
      <c r="J6606" t="b">
        <v>1</v>
      </c>
      <c r="K6606" t="s">
        <v>24</v>
      </c>
      <c r="L6606" t="s">
        <v>22</v>
      </c>
      <c r="M6606">
        <v>185000</v>
      </c>
      <c r="O6606" t="s">
        <v>2815</v>
      </c>
      <c r="P6606" t="s">
        <v>6661</v>
      </c>
    </row>
    <row r="6607" spans="1:16" x14ac:dyDescent="0.55000000000000004">
      <c r="A6607" t="s">
        <v>0</v>
      </c>
      <c r="B6607" t="s">
        <v>9418</v>
      </c>
      <c r="C6607" t="s">
        <v>316</v>
      </c>
      <c r="D6607" t="s">
        <v>3957</v>
      </c>
      <c r="E6607" t="s">
        <v>20</v>
      </c>
      <c r="F6607" t="b">
        <v>0</v>
      </c>
      <c r="G6607" t="s">
        <v>35</v>
      </c>
      <c r="H6607" s="4">
        <v>45736.833819444437</v>
      </c>
      <c r="I6607" t="b">
        <v>0</v>
      </c>
      <c r="J6607" t="b">
        <v>1</v>
      </c>
      <c r="K6607" t="s">
        <v>24</v>
      </c>
      <c r="L6607" t="s">
        <v>36</v>
      </c>
      <c r="N6607">
        <v>16.510000228881839</v>
      </c>
      <c r="O6607" t="s">
        <v>759</v>
      </c>
      <c r="P6607" t="s">
        <v>9419</v>
      </c>
    </row>
    <row r="6608" spans="1:16" x14ac:dyDescent="0.55000000000000004">
      <c r="A6608" t="s">
        <v>0</v>
      </c>
      <c r="B6608" t="s">
        <v>9175</v>
      </c>
      <c r="C6608" t="s">
        <v>292</v>
      </c>
      <c r="D6608" t="s">
        <v>3957</v>
      </c>
      <c r="E6608" t="s">
        <v>20</v>
      </c>
      <c r="F6608" t="b">
        <v>0</v>
      </c>
      <c r="G6608" t="s">
        <v>30</v>
      </c>
      <c r="H6608" s="4">
        <v>45736.834236111114</v>
      </c>
      <c r="I6608" t="b">
        <v>0</v>
      </c>
      <c r="J6608" t="b">
        <v>1</v>
      </c>
      <c r="K6608" t="s">
        <v>24</v>
      </c>
      <c r="L6608" t="s">
        <v>36</v>
      </c>
      <c r="N6608">
        <v>22.694999694824219</v>
      </c>
      <c r="O6608" t="s">
        <v>9176</v>
      </c>
      <c r="P6608" t="s">
        <v>1303</v>
      </c>
    </row>
    <row r="6609" spans="1:16" x14ac:dyDescent="0.55000000000000004">
      <c r="A6609" t="s">
        <v>139</v>
      </c>
      <c r="B6609" t="s">
        <v>1634</v>
      </c>
      <c r="C6609" t="s">
        <v>945</v>
      </c>
      <c r="D6609" t="s">
        <v>3973</v>
      </c>
      <c r="E6609" t="s">
        <v>20</v>
      </c>
      <c r="F6609" t="b">
        <v>0</v>
      </c>
      <c r="G6609" t="s">
        <v>30</v>
      </c>
      <c r="H6609" s="4">
        <v>45736.83425925926</v>
      </c>
      <c r="I6609" t="b">
        <v>0</v>
      </c>
      <c r="J6609" t="b">
        <v>0</v>
      </c>
      <c r="K6609" t="s">
        <v>24</v>
      </c>
      <c r="L6609" t="s">
        <v>22</v>
      </c>
      <c r="M6609">
        <v>67884</v>
      </c>
      <c r="O6609" t="s">
        <v>3090</v>
      </c>
    </row>
    <row r="6610" spans="1:16" x14ac:dyDescent="0.55000000000000004">
      <c r="A6610" t="s">
        <v>2</v>
      </c>
      <c r="B6610" t="s">
        <v>2617</v>
      </c>
      <c r="C6610" t="s">
        <v>151</v>
      </c>
      <c r="D6610" t="s">
        <v>3973</v>
      </c>
      <c r="E6610" t="s">
        <v>20</v>
      </c>
      <c r="F6610" t="b">
        <v>0</v>
      </c>
      <c r="G6610" t="s">
        <v>30</v>
      </c>
      <c r="H6610" s="4">
        <v>45736.835636574076</v>
      </c>
      <c r="I6610" t="b">
        <v>0</v>
      </c>
      <c r="J6610" t="b">
        <v>1</v>
      </c>
      <c r="K6610" t="s">
        <v>24</v>
      </c>
      <c r="L6610" t="s">
        <v>22</v>
      </c>
      <c r="M6610">
        <v>130500</v>
      </c>
      <c r="O6610" t="s">
        <v>9420</v>
      </c>
      <c r="P6610" t="s">
        <v>9421</v>
      </c>
    </row>
    <row r="6611" spans="1:16" x14ac:dyDescent="0.55000000000000004">
      <c r="A6611" t="s">
        <v>2</v>
      </c>
      <c r="B6611" t="s">
        <v>2076</v>
      </c>
      <c r="C6611" t="s">
        <v>236</v>
      </c>
      <c r="D6611" t="s">
        <v>3957</v>
      </c>
      <c r="E6611" t="s">
        <v>34</v>
      </c>
      <c r="F6611" t="b">
        <v>0</v>
      </c>
      <c r="G6611" t="s">
        <v>41</v>
      </c>
      <c r="H6611" s="4">
        <v>45736.835763888892</v>
      </c>
      <c r="I6611" t="b">
        <v>1</v>
      </c>
      <c r="J6611" t="b">
        <v>1</v>
      </c>
      <c r="K6611" t="s">
        <v>24</v>
      </c>
      <c r="L6611" t="s">
        <v>36</v>
      </c>
      <c r="N6611">
        <v>56.475002288818359</v>
      </c>
      <c r="O6611" t="s">
        <v>186</v>
      </c>
      <c r="P6611" t="s">
        <v>4098</v>
      </c>
    </row>
    <row r="6612" spans="1:16" x14ac:dyDescent="0.55000000000000004">
      <c r="A6612" t="s">
        <v>2</v>
      </c>
      <c r="B6612" t="s">
        <v>9422</v>
      </c>
      <c r="C6612" t="s">
        <v>823</v>
      </c>
      <c r="D6612" t="s">
        <v>3828</v>
      </c>
      <c r="E6612" t="s">
        <v>20</v>
      </c>
      <c r="F6612" t="b">
        <v>0</v>
      </c>
      <c r="G6612" t="s">
        <v>52</v>
      </c>
      <c r="H6612" s="4">
        <v>45736.838194444441</v>
      </c>
      <c r="I6612" t="b">
        <v>0</v>
      </c>
      <c r="J6612" t="b">
        <v>1</v>
      </c>
      <c r="K6612" t="s">
        <v>24</v>
      </c>
      <c r="L6612" t="s">
        <v>22</v>
      </c>
      <c r="M6612">
        <v>98883</v>
      </c>
      <c r="O6612" t="s">
        <v>9423</v>
      </c>
      <c r="P6612" t="s">
        <v>9424</v>
      </c>
    </row>
    <row r="6613" spans="1:16" x14ac:dyDescent="0.55000000000000004">
      <c r="A6613" t="s">
        <v>25</v>
      </c>
      <c r="B6613" t="s">
        <v>9425</v>
      </c>
      <c r="C6613" t="s">
        <v>203</v>
      </c>
      <c r="D6613" t="s">
        <v>3828</v>
      </c>
      <c r="E6613" t="s">
        <v>20</v>
      </c>
      <c r="F6613" t="b">
        <v>0</v>
      </c>
      <c r="G6613" t="s">
        <v>23</v>
      </c>
      <c r="H6613" s="4">
        <v>45736.863483796304</v>
      </c>
      <c r="I6613" t="b">
        <v>1</v>
      </c>
      <c r="J6613" t="b">
        <v>1</v>
      </c>
      <c r="K6613" t="s">
        <v>24</v>
      </c>
      <c r="L6613" t="s">
        <v>22</v>
      </c>
      <c r="M6613">
        <v>108750</v>
      </c>
      <c r="O6613" t="s">
        <v>935</v>
      </c>
      <c r="P6613" t="s">
        <v>1813</v>
      </c>
    </row>
    <row r="6614" spans="1:16" x14ac:dyDescent="0.55000000000000004">
      <c r="A6614" t="s">
        <v>0</v>
      </c>
      <c r="B6614" t="s">
        <v>5400</v>
      </c>
      <c r="C6614" t="s">
        <v>306</v>
      </c>
      <c r="D6614" t="s">
        <v>3973</v>
      </c>
      <c r="E6614" t="s">
        <v>20</v>
      </c>
      <c r="F6614" t="b">
        <v>0</v>
      </c>
      <c r="G6614" t="s">
        <v>27</v>
      </c>
      <c r="H6614" s="4">
        <v>45736.875219907408</v>
      </c>
      <c r="I6614" t="b">
        <v>0</v>
      </c>
      <c r="J6614" t="b">
        <v>0</v>
      </c>
      <c r="K6614" t="s">
        <v>24</v>
      </c>
      <c r="L6614" t="s">
        <v>22</v>
      </c>
      <c r="M6614">
        <v>66000</v>
      </c>
      <c r="O6614" t="s">
        <v>5401</v>
      </c>
    </row>
    <row r="6615" spans="1:16" x14ac:dyDescent="0.55000000000000004">
      <c r="A6615" t="s">
        <v>0</v>
      </c>
      <c r="B6615" t="s">
        <v>0</v>
      </c>
      <c r="C6615" t="s">
        <v>916</v>
      </c>
      <c r="D6615" t="s">
        <v>3973</v>
      </c>
      <c r="E6615" t="s">
        <v>20</v>
      </c>
      <c r="F6615" t="b">
        <v>0</v>
      </c>
      <c r="G6615" t="s">
        <v>27</v>
      </c>
      <c r="H6615" s="4">
        <v>45736.876296296286</v>
      </c>
      <c r="I6615" t="b">
        <v>1</v>
      </c>
      <c r="J6615" t="b">
        <v>0</v>
      </c>
      <c r="K6615" t="s">
        <v>24</v>
      </c>
      <c r="L6615" t="s">
        <v>22</v>
      </c>
      <c r="M6615">
        <v>82500</v>
      </c>
      <c r="O6615" t="s">
        <v>1899</v>
      </c>
      <c r="P6615" t="s">
        <v>338</v>
      </c>
    </row>
    <row r="6616" spans="1:16" x14ac:dyDescent="0.55000000000000004">
      <c r="A6616" t="s">
        <v>0</v>
      </c>
      <c r="B6616" t="s">
        <v>9426</v>
      </c>
      <c r="C6616" t="s">
        <v>213</v>
      </c>
      <c r="D6616" t="s">
        <v>3828</v>
      </c>
      <c r="E6616" t="s">
        <v>20</v>
      </c>
      <c r="F6616" t="b">
        <v>0</v>
      </c>
      <c r="G6616" t="s">
        <v>41</v>
      </c>
      <c r="H6616" s="4">
        <v>45736.876331018517</v>
      </c>
      <c r="I6616" t="b">
        <v>0</v>
      </c>
      <c r="J6616" t="b">
        <v>1</v>
      </c>
      <c r="K6616" t="s">
        <v>24</v>
      </c>
      <c r="L6616" t="s">
        <v>36</v>
      </c>
      <c r="N6616">
        <v>23</v>
      </c>
      <c r="O6616" t="s">
        <v>9427</v>
      </c>
      <c r="P6616" t="s">
        <v>9428</v>
      </c>
    </row>
    <row r="6617" spans="1:16" x14ac:dyDescent="0.55000000000000004">
      <c r="A6617" t="s">
        <v>89</v>
      </c>
      <c r="B6617" t="s">
        <v>9429</v>
      </c>
      <c r="C6617" t="s">
        <v>2172</v>
      </c>
      <c r="D6617" t="s">
        <v>3600</v>
      </c>
      <c r="E6617" t="s">
        <v>20</v>
      </c>
      <c r="F6617" t="b">
        <v>0</v>
      </c>
      <c r="G6617" t="s">
        <v>52</v>
      </c>
      <c r="H6617" s="4">
        <v>45736.877812500003</v>
      </c>
      <c r="I6617" t="b">
        <v>0</v>
      </c>
      <c r="J6617" t="b">
        <v>1</v>
      </c>
      <c r="K6617" t="s">
        <v>24</v>
      </c>
      <c r="L6617" t="s">
        <v>22</v>
      </c>
      <c r="M6617">
        <v>255630</v>
      </c>
      <c r="O6617" t="s">
        <v>773</v>
      </c>
    </row>
    <row r="6618" spans="1:16" x14ac:dyDescent="0.55000000000000004">
      <c r="A6618" t="s">
        <v>0</v>
      </c>
      <c r="B6618" t="s">
        <v>1934</v>
      </c>
      <c r="C6618" t="s">
        <v>1247</v>
      </c>
      <c r="D6618" t="s">
        <v>3828</v>
      </c>
      <c r="E6618" t="s">
        <v>20</v>
      </c>
      <c r="F6618" t="b">
        <v>0</v>
      </c>
      <c r="G6618" t="s">
        <v>1247</v>
      </c>
      <c r="H6618" s="4">
        <v>45736.905011574083</v>
      </c>
      <c r="I6618" t="b">
        <v>0</v>
      </c>
      <c r="J6618" t="b">
        <v>0</v>
      </c>
      <c r="K6618" t="s">
        <v>1247</v>
      </c>
      <c r="L6618" t="s">
        <v>22</v>
      </c>
      <c r="M6618">
        <v>38500</v>
      </c>
      <c r="O6618" t="s">
        <v>5660</v>
      </c>
      <c r="P6618" t="s">
        <v>5661</v>
      </c>
    </row>
    <row r="6619" spans="1:16" x14ac:dyDescent="0.55000000000000004">
      <c r="A6619" t="s">
        <v>89</v>
      </c>
      <c r="B6619" t="s">
        <v>2377</v>
      </c>
      <c r="C6619" t="s">
        <v>623</v>
      </c>
      <c r="D6619" t="s">
        <v>3973</v>
      </c>
      <c r="E6619" t="s">
        <v>51</v>
      </c>
      <c r="F6619" t="b">
        <v>0</v>
      </c>
      <c r="G6619" t="s">
        <v>27</v>
      </c>
      <c r="H6619" s="4">
        <v>45736.916979166657</v>
      </c>
      <c r="I6619" t="b">
        <v>0</v>
      </c>
      <c r="J6619" t="b">
        <v>1</v>
      </c>
      <c r="K6619" t="s">
        <v>24</v>
      </c>
      <c r="L6619" t="s">
        <v>36</v>
      </c>
      <c r="N6619">
        <v>65</v>
      </c>
      <c r="O6619" t="s">
        <v>483</v>
      </c>
      <c r="P6619" t="s">
        <v>9069</v>
      </c>
    </row>
    <row r="6620" spans="1:16" x14ac:dyDescent="0.55000000000000004">
      <c r="A6620" t="s">
        <v>0</v>
      </c>
      <c r="B6620" t="s">
        <v>8621</v>
      </c>
      <c r="C6620" t="s">
        <v>179</v>
      </c>
      <c r="D6620" t="s">
        <v>3973</v>
      </c>
      <c r="E6620" t="s">
        <v>20</v>
      </c>
      <c r="F6620" t="b">
        <v>0</v>
      </c>
      <c r="G6620" t="s">
        <v>27</v>
      </c>
      <c r="H6620" s="4">
        <v>45736.916979166657</v>
      </c>
      <c r="I6620" t="b">
        <v>0</v>
      </c>
      <c r="J6620" t="b">
        <v>1</v>
      </c>
      <c r="K6620" t="s">
        <v>24</v>
      </c>
      <c r="L6620" t="s">
        <v>22</v>
      </c>
      <c r="M6620">
        <v>62355.453125</v>
      </c>
      <c r="O6620" t="s">
        <v>8622</v>
      </c>
      <c r="P6620" t="s">
        <v>1732</v>
      </c>
    </row>
    <row r="6621" spans="1:16" x14ac:dyDescent="0.55000000000000004">
      <c r="A6621" t="s">
        <v>2</v>
      </c>
      <c r="B6621" t="s">
        <v>9430</v>
      </c>
      <c r="C6621" t="s">
        <v>145</v>
      </c>
      <c r="D6621" t="s">
        <v>3828</v>
      </c>
      <c r="E6621" t="s">
        <v>20</v>
      </c>
      <c r="F6621" t="b">
        <v>0</v>
      </c>
      <c r="G6621" t="s">
        <v>27</v>
      </c>
      <c r="H6621" s="4">
        <v>45736.917870370373</v>
      </c>
      <c r="I6621" t="b">
        <v>0</v>
      </c>
      <c r="J6621" t="b">
        <v>1</v>
      </c>
      <c r="K6621" t="s">
        <v>24</v>
      </c>
      <c r="L6621" t="s">
        <v>22</v>
      </c>
      <c r="M6621">
        <v>204500</v>
      </c>
      <c r="O6621" t="s">
        <v>9431</v>
      </c>
      <c r="P6621" t="s">
        <v>9432</v>
      </c>
    </row>
    <row r="6622" spans="1:16" x14ac:dyDescent="0.55000000000000004">
      <c r="A6622" t="s">
        <v>1</v>
      </c>
      <c r="B6622" t="s">
        <v>9433</v>
      </c>
      <c r="C6622" t="s">
        <v>192</v>
      </c>
      <c r="D6622" t="s">
        <v>2208</v>
      </c>
      <c r="E6622" t="s">
        <v>20</v>
      </c>
      <c r="F6622" t="b">
        <v>0</v>
      </c>
      <c r="G6622" t="s">
        <v>23</v>
      </c>
      <c r="H6622" s="4">
        <v>45736.930821759262</v>
      </c>
      <c r="I6622" t="b">
        <v>0</v>
      </c>
      <c r="J6622" t="b">
        <v>1</v>
      </c>
      <c r="K6622" t="s">
        <v>24</v>
      </c>
      <c r="L6622" t="s">
        <v>36</v>
      </c>
      <c r="N6622">
        <v>40.81500244140625</v>
      </c>
      <c r="O6622" t="s">
        <v>9434</v>
      </c>
      <c r="P6622" t="s">
        <v>9435</v>
      </c>
    </row>
    <row r="6623" spans="1:16" x14ac:dyDescent="0.55000000000000004">
      <c r="A6623" t="s">
        <v>89</v>
      </c>
      <c r="B6623" t="s">
        <v>5118</v>
      </c>
      <c r="C6623" t="s">
        <v>367</v>
      </c>
      <c r="D6623" t="s">
        <v>3973</v>
      </c>
      <c r="E6623" t="s">
        <v>20</v>
      </c>
      <c r="F6623" t="b">
        <v>0</v>
      </c>
      <c r="G6623" t="s">
        <v>27</v>
      </c>
      <c r="H6623" s="4">
        <v>45736.958541666667</v>
      </c>
      <c r="I6623" t="b">
        <v>0</v>
      </c>
      <c r="J6623" t="b">
        <v>1</v>
      </c>
      <c r="K6623" t="s">
        <v>24</v>
      </c>
      <c r="L6623" t="s">
        <v>22</v>
      </c>
      <c r="M6623">
        <v>160000</v>
      </c>
      <c r="O6623" t="s">
        <v>368</v>
      </c>
      <c r="P6623" t="s">
        <v>5119</v>
      </c>
    </row>
    <row r="6624" spans="1:16" x14ac:dyDescent="0.55000000000000004">
      <c r="A6624" t="s">
        <v>0</v>
      </c>
      <c r="B6624" t="s">
        <v>1174</v>
      </c>
      <c r="C6624" t="s">
        <v>9436</v>
      </c>
      <c r="D6624" t="s">
        <v>3957</v>
      </c>
      <c r="E6624" t="s">
        <v>34</v>
      </c>
      <c r="F6624" t="b">
        <v>0</v>
      </c>
      <c r="G6624" t="s">
        <v>35</v>
      </c>
      <c r="H6624" s="4">
        <v>45736.958761574067</v>
      </c>
      <c r="I6624" t="b">
        <v>0</v>
      </c>
      <c r="J6624" t="b">
        <v>0</v>
      </c>
      <c r="K6624" t="s">
        <v>24</v>
      </c>
      <c r="L6624" t="s">
        <v>36</v>
      </c>
      <c r="N6624">
        <v>16.510000228881839</v>
      </c>
      <c r="O6624" t="s">
        <v>9437</v>
      </c>
      <c r="P6624" t="s">
        <v>9438</v>
      </c>
    </row>
    <row r="6625" spans="1:16" x14ac:dyDescent="0.55000000000000004">
      <c r="A6625" t="s">
        <v>2</v>
      </c>
      <c r="B6625" t="s">
        <v>369</v>
      </c>
      <c r="C6625" t="s">
        <v>8874</v>
      </c>
      <c r="D6625" t="s">
        <v>3973</v>
      </c>
      <c r="E6625" t="s">
        <v>631</v>
      </c>
      <c r="F6625" t="b">
        <v>0</v>
      </c>
      <c r="G6625" t="s">
        <v>41</v>
      </c>
      <c r="H6625" s="4">
        <v>45736.971516203703</v>
      </c>
      <c r="I6625" t="b">
        <v>0</v>
      </c>
      <c r="J6625" t="b">
        <v>0</v>
      </c>
      <c r="K6625" t="s">
        <v>24</v>
      </c>
      <c r="L6625" t="s">
        <v>22</v>
      </c>
      <c r="M6625">
        <v>87000</v>
      </c>
      <c r="O6625" t="s">
        <v>91</v>
      </c>
      <c r="P6625" t="s">
        <v>9439</v>
      </c>
    </row>
    <row r="6626" spans="1:16" x14ac:dyDescent="0.55000000000000004">
      <c r="A6626" t="s">
        <v>40</v>
      </c>
      <c r="B6626" t="s">
        <v>1786</v>
      </c>
      <c r="C6626" t="s">
        <v>5427</v>
      </c>
      <c r="D6626" t="s">
        <v>4014</v>
      </c>
      <c r="E6626" t="s">
        <v>20</v>
      </c>
      <c r="F6626" t="b">
        <v>0</v>
      </c>
      <c r="G6626" t="s">
        <v>27</v>
      </c>
      <c r="H6626" s="4">
        <v>45736.997129629628</v>
      </c>
      <c r="I6626" t="b">
        <v>0</v>
      </c>
      <c r="J6626" t="b">
        <v>1</v>
      </c>
      <c r="K6626" t="s">
        <v>24</v>
      </c>
      <c r="L6626" t="s">
        <v>22</v>
      </c>
      <c r="M6626">
        <v>253000</v>
      </c>
      <c r="O6626" t="s">
        <v>59</v>
      </c>
      <c r="P6626" t="s">
        <v>137</v>
      </c>
    </row>
    <row r="6627" spans="1:16" x14ac:dyDescent="0.55000000000000004">
      <c r="A6627" t="s">
        <v>0</v>
      </c>
      <c r="B6627" t="s">
        <v>257</v>
      </c>
      <c r="C6627" t="s">
        <v>468</v>
      </c>
      <c r="D6627" t="s">
        <v>3973</v>
      </c>
      <c r="E6627" t="s">
        <v>20</v>
      </c>
      <c r="F6627" t="b">
        <v>0</v>
      </c>
      <c r="G6627" t="s">
        <v>27</v>
      </c>
      <c r="H6627" s="4">
        <v>45737.000231481477</v>
      </c>
      <c r="I6627" t="b">
        <v>0</v>
      </c>
      <c r="J6627" t="b">
        <v>1</v>
      </c>
      <c r="K6627" t="s">
        <v>24</v>
      </c>
      <c r="L6627" t="s">
        <v>22</v>
      </c>
      <c r="M6627">
        <v>125000</v>
      </c>
      <c r="O6627" t="s">
        <v>5482</v>
      </c>
      <c r="P6627" t="s">
        <v>9339</v>
      </c>
    </row>
    <row r="6628" spans="1:16" x14ac:dyDescent="0.55000000000000004">
      <c r="A6628" t="s">
        <v>89</v>
      </c>
      <c r="B6628" t="s">
        <v>5532</v>
      </c>
      <c r="C6628" t="s">
        <v>3196</v>
      </c>
      <c r="D6628" t="s">
        <v>3973</v>
      </c>
      <c r="E6628" t="s">
        <v>51</v>
      </c>
      <c r="F6628" t="b">
        <v>0</v>
      </c>
      <c r="G6628" t="s">
        <v>41</v>
      </c>
      <c r="H6628" s="4">
        <v>45737.000462962962</v>
      </c>
      <c r="I6628" t="b">
        <v>1</v>
      </c>
      <c r="J6628" t="b">
        <v>0</v>
      </c>
      <c r="K6628" t="s">
        <v>24</v>
      </c>
      <c r="L6628" t="s">
        <v>36</v>
      </c>
      <c r="N6628">
        <v>47.5</v>
      </c>
      <c r="O6628" t="s">
        <v>806</v>
      </c>
      <c r="P6628" t="s">
        <v>5533</v>
      </c>
    </row>
    <row r="6629" spans="1:16" x14ac:dyDescent="0.55000000000000004">
      <c r="A6629" t="s">
        <v>2</v>
      </c>
      <c r="B6629" t="s">
        <v>1167</v>
      </c>
      <c r="C6629" t="s">
        <v>29</v>
      </c>
      <c r="D6629" t="s">
        <v>5535</v>
      </c>
      <c r="E6629" t="s">
        <v>20</v>
      </c>
      <c r="F6629" t="b">
        <v>0</v>
      </c>
      <c r="G6629" t="s">
        <v>27</v>
      </c>
      <c r="H6629" s="4">
        <v>45737.001157407409</v>
      </c>
      <c r="I6629" t="b">
        <v>1</v>
      </c>
      <c r="J6629" t="b">
        <v>1</v>
      </c>
      <c r="K6629" t="s">
        <v>24</v>
      </c>
      <c r="L6629" t="s">
        <v>22</v>
      </c>
      <c r="M6629">
        <v>88582</v>
      </c>
      <c r="O6629" t="s">
        <v>77</v>
      </c>
      <c r="P6629" t="s">
        <v>9340</v>
      </c>
    </row>
    <row r="6630" spans="1:16" x14ac:dyDescent="0.55000000000000004">
      <c r="A6630" t="s">
        <v>40</v>
      </c>
      <c r="B6630" t="s">
        <v>9341</v>
      </c>
      <c r="C6630" t="s">
        <v>748</v>
      </c>
      <c r="D6630" t="s">
        <v>4035</v>
      </c>
      <c r="E6630" t="s">
        <v>20</v>
      </c>
      <c r="F6630" t="b">
        <v>0</v>
      </c>
      <c r="G6630" t="s">
        <v>158</v>
      </c>
      <c r="H6630" s="4">
        <v>45737.014479166668</v>
      </c>
      <c r="I6630" t="b">
        <v>0</v>
      </c>
      <c r="J6630" t="b">
        <v>0</v>
      </c>
      <c r="K6630" t="s">
        <v>158</v>
      </c>
      <c r="L6630" t="s">
        <v>22</v>
      </c>
      <c r="M6630">
        <v>83999.5</v>
      </c>
      <c r="O6630" t="s">
        <v>2768</v>
      </c>
      <c r="P6630" t="s">
        <v>3411</v>
      </c>
    </row>
    <row r="6631" spans="1:16" x14ac:dyDescent="0.55000000000000004">
      <c r="A6631" t="s">
        <v>28</v>
      </c>
      <c r="B6631" t="s">
        <v>28</v>
      </c>
      <c r="C6631" t="s">
        <v>5242</v>
      </c>
      <c r="D6631" t="s">
        <v>5243</v>
      </c>
      <c r="E6631" t="s">
        <v>20</v>
      </c>
      <c r="F6631" t="b">
        <v>0</v>
      </c>
      <c r="G6631" t="s">
        <v>314</v>
      </c>
      <c r="H6631" s="4">
        <v>45737.023402777777</v>
      </c>
      <c r="I6631" t="b">
        <v>0</v>
      </c>
      <c r="J6631" t="b">
        <v>0</v>
      </c>
      <c r="K6631" t="s">
        <v>314</v>
      </c>
      <c r="L6631" t="s">
        <v>22</v>
      </c>
      <c r="M6631">
        <v>90000</v>
      </c>
      <c r="O6631" t="s">
        <v>6697</v>
      </c>
      <c r="P6631" t="s">
        <v>6698</v>
      </c>
    </row>
    <row r="6632" spans="1:16" x14ac:dyDescent="0.55000000000000004">
      <c r="A6632" t="s">
        <v>0</v>
      </c>
      <c r="B6632" t="s">
        <v>0</v>
      </c>
      <c r="C6632" t="s">
        <v>9342</v>
      </c>
      <c r="D6632" t="s">
        <v>7547</v>
      </c>
      <c r="E6632" t="s">
        <v>34</v>
      </c>
      <c r="F6632" t="b">
        <v>0</v>
      </c>
      <c r="G6632" t="s">
        <v>41</v>
      </c>
      <c r="H6632" s="4">
        <v>45737.042337962957</v>
      </c>
      <c r="I6632" t="b">
        <v>0</v>
      </c>
      <c r="J6632" t="b">
        <v>0</v>
      </c>
      <c r="K6632" t="s">
        <v>24</v>
      </c>
      <c r="L6632" t="s">
        <v>36</v>
      </c>
      <c r="N6632">
        <v>15</v>
      </c>
      <c r="O6632" t="s">
        <v>7548</v>
      </c>
      <c r="P6632" t="s">
        <v>61</v>
      </c>
    </row>
    <row r="6633" spans="1:16" x14ac:dyDescent="0.55000000000000004">
      <c r="A6633" t="s">
        <v>0</v>
      </c>
      <c r="B6633" t="s">
        <v>4606</v>
      </c>
      <c r="C6633" t="s">
        <v>386</v>
      </c>
      <c r="D6633" t="s">
        <v>4607</v>
      </c>
      <c r="E6633" t="s">
        <v>51</v>
      </c>
      <c r="F6633" t="b">
        <v>0</v>
      </c>
      <c r="G6633" t="s">
        <v>41</v>
      </c>
      <c r="H6633" s="4">
        <v>45737.250300925924</v>
      </c>
      <c r="I6633" t="b">
        <v>1</v>
      </c>
      <c r="J6633" t="b">
        <v>0</v>
      </c>
      <c r="K6633" t="s">
        <v>24</v>
      </c>
      <c r="L6633" t="s">
        <v>22</v>
      </c>
      <c r="M6633">
        <v>169241</v>
      </c>
      <c r="O6633" t="s">
        <v>4608</v>
      </c>
      <c r="P6633" t="s">
        <v>4609</v>
      </c>
    </row>
    <row r="6634" spans="1:16" x14ac:dyDescent="0.55000000000000004">
      <c r="A6634" t="s">
        <v>0</v>
      </c>
      <c r="B6634" t="s">
        <v>0</v>
      </c>
      <c r="C6634" t="s">
        <v>517</v>
      </c>
      <c r="D6634" t="s">
        <v>4753</v>
      </c>
      <c r="E6634" t="s">
        <v>51</v>
      </c>
      <c r="F6634" t="b">
        <v>0</v>
      </c>
      <c r="G6634" t="s">
        <v>41</v>
      </c>
      <c r="H6634" s="4">
        <v>45737.25037037037</v>
      </c>
      <c r="I6634" t="b">
        <v>0</v>
      </c>
      <c r="J6634" t="b">
        <v>1</v>
      </c>
      <c r="K6634" t="s">
        <v>24</v>
      </c>
      <c r="L6634" t="s">
        <v>36</v>
      </c>
      <c r="N6634">
        <v>47.5</v>
      </c>
      <c r="O6634" t="s">
        <v>289</v>
      </c>
      <c r="P6634" t="s">
        <v>2400</v>
      </c>
    </row>
    <row r="6635" spans="1:16" x14ac:dyDescent="0.55000000000000004">
      <c r="A6635" t="s">
        <v>0</v>
      </c>
      <c r="B6635" t="s">
        <v>9343</v>
      </c>
      <c r="C6635" t="s">
        <v>151</v>
      </c>
      <c r="D6635" t="s">
        <v>3828</v>
      </c>
      <c r="E6635" t="s">
        <v>20</v>
      </c>
      <c r="F6635" t="b">
        <v>0</v>
      </c>
      <c r="G6635" t="s">
        <v>30</v>
      </c>
      <c r="H6635" s="4">
        <v>45737.250567129631</v>
      </c>
      <c r="I6635" t="b">
        <v>0</v>
      </c>
      <c r="J6635" t="b">
        <v>1</v>
      </c>
      <c r="K6635" t="s">
        <v>24</v>
      </c>
      <c r="L6635" t="s">
        <v>36</v>
      </c>
      <c r="N6635">
        <v>43.875</v>
      </c>
      <c r="O6635" t="s">
        <v>6083</v>
      </c>
      <c r="P6635" t="s">
        <v>9344</v>
      </c>
    </row>
    <row r="6636" spans="1:16" x14ac:dyDescent="0.55000000000000004">
      <c r="A6636" t="s">
        <v>0</v>
      </c>
      <c r="B6636" t="s">
        <v>0</v>
      </c>
      <c r="C6636" t="s">
        <v>3330</v>
      </c>
      <c r="D6636" t="s">
        <v>3828</v>
      </c>
      <c r="E6636" t="s">
        <v>51</v>
      </c>
      <c r="F6636" t="b">
        <v>0</v>
      </c>
      <c r="G6636" t="s">
        <v>30</v>
      </c>
      <c r="H6636" s="4">
        <v>45737.250625000001</v>
      </c>
      <c r="I6636" t="b">
        <v>0</v>
      </c>
      <c r="J6636" t="b">
        <v>0</v>
      </c>
      <c r="K6636" t="s">
        <v>24</v>
      </c>
      <c r="L6636" t="s">
        <v>22</v>
      </c>
      <c r="M6636">
        <v>76212</v>
      </c>
      <c r="O6636" t="s">
        <v>9345</v>
      </c>
      <c r="P6636" t="s">
        <v>9346</v>
      </c>
    </row>
    <row r="6637" spans="1:16" x14ac:dyDescent="0.55000000000000004">
      <c r="A6637" t="s">
        <v>1</v>
      </c>
      <c r="B6637" t="s">
        <v>663</v>
      </c>
      <c r="C6637" t="s">
        <v>140</v>
      </c>
      <c r="D6637" t="s">
        <v>3973</v>
      </c>
      <c r="E6637" t="s">
        <v>20</v>
      </c>
      <c r="F6637" t="b">
        <v>0</v>
      </c>
      <c r="G6637" t="s">
        <v>35</v>
      </c>
      <c r="H6637" s="4">
        <v>45737.250972222217</v>
      </c>
      <c r="I6637" t="b">
        <v>0</v>
      </c>
      <c r="J6637" t="b">
        <v>1</v>
      </c>
      <c r="K6637" t="s">
        <v>24</v>
      </c>
      <c r="L6637" t="s">
        <v>22</v>
      </c>
      <c r="M6637">
        <v>124350</v>
      </c>
      <c r="O6637" t="s">
        <v>664</v>
      </c>
      <c r="P6637" t="s">
        <v>9347</v>
      </c>
    </row>
    <row r="6638" spans="1:16" x14ac:dyDescent="0.55000000000000004">
      <c r="A6638" t="s">
        <v>1</v>
      </c>
      <c r="B6638" t="s">
        <v>3439</v>
      </c>
      <c r="C6638" t="s">
        <v>82</v>
      </c>
      <c r="D6638" t="s">
        <v>3970</v>
      </c>
      <c r="E6638" t="s">
        <v>20</v>
      </c>
      <c r="F6638" t="b">
        <v>0</v>
      </c>
      <c r="G6638" t="s">
        <v>27</v>
      </c>
      <c r="H6638" s="4">
        <v>45737.251006944447</v>
      </c>
      <c r="I6638" t="b">
        <v>0</v>
      </c>
      <c r="J6638" t="b">
        <v>1</v>
      </c>
      <c r="K6638" t="s">
        <v>24</v>
      </c>
      <c r="L6638" t="s">
        <v>22</v>
      </c>
      <c r="M6638">
        <v>152000</v>
      </c>
      <c r="O6638" t="s">
        <v>65</v>
      </c>
      <c r="P6638" t="s">
        <v>723</v>
      </c>
    </row>
    <row r="6639" spans="1:16" x14ac:dyDescent="0.55000000000000004">
      <c r="A6639" t="s">
        <v>191</v>
      </c>
      <c r="B6639" t="s">
        <v>9348</v>
      </c>
      <c r="C6639" t="s">
        <v>82</v>
      </c>
      <c r="D6639" t="s">
        <v>3973</v>
      </c>
      <c r="E6639" t="s">
        <v>20</v>
      </c>
      <c r="F6639" t="b">
        <v>0</v>
      </c>
      <c r="G6639" t="s">
        <v>27</v>
      </c>
      <c r="H6639" s="4">
        <v>45737.251168981478</v>
      </c>
      <c r="I6639" t="b">
        <v>0</v>
      </c>
      <c r="J6639" t="b">
        <v>0</v>
      </c>
      <c r="K6639" t="s">
        <v>24</v>
      </c>
      <c r="L6639" t="s">
        <v>36</v>
      </c>
      <c r="N6639">
        <v>70.5</v>
      </c>
      <c r="O6639" t="s">
        <v>4344</v>
      </c>
      <c r="P6639" t="s">
        <v>9349</v>
      </c>
    </row>
    <row r="6640" spans="1:16" x14ac:dyDescent="0.55000000000000004">
      <c r="A6640" t="s">
        <v>1</v>
      </c>
      <c r="B6640" t="s">
        <v>9350</v>
      </c>
      <c r="C6640" t="s">
        <v>1521</v>
      </c>
      <c r="D6640" t="s">
        <v>3383</v>
      </c>
      <c r="E6640" t="s">
        <v>20</v>
      </c>
      <c r="F6640" t="b">
        <v>0</v>
      </c>
      <c r="G6640" t="s">
        <v>52</v>
      </c>
      <c r="H6640" s="4">
        <v>45737.251273148147</v>
      </c>
      <c r="I6640" t="b">
        <v>0</v>
      </c>
      <c r="J6640" t="b">
        <v>1</v>
      </c>
      <c r="K6640" t="s">
        <v>24</v>
      </c>
      <c r="L6640" t="s">
        <v>22</v>
      </c>
      <c r="M6640">
        <v>80000</v>
      </c>
      <c r="O6640" t="s">
        <v>1549</v>
      </c>
      <c r="P6640" t="s">
        <v>700</v>
      </c>
    </row>
    <row r="6641" spans="1:16" x14ac:dyDescent="0.55000000000000004">
      <c r="A6641" t="s">
        <v>2</v>
      </c>
      <c r="B6641" t="s">
        <v>638</v>
      </c>
      <c r="C6641" t="s">
        <v>213</v>
      </c>
      <c r="D6641" t="s">
        <v>3828</v>
      </c>
      <c r="E6641" t="s">
        <v>20</v>
      </c>
      <c r="F6641" t="b">
        <v>0</v>
      </c>
      <c r="G6641" t="s">
        <v>41</v>
      </c>
      <c r="H6641" s="4">
        <v>45737.252337962957</v>
      </c>
      <c r="I6641" t="b">
        <v>0</v>
      </c>
      <c r="J6641" t="b">
        <v>1</v>
      </c>
      <c r="K6641" t="s">
        <v>24</v>
      </c>
      <c r="L6641" t="s">
        <v>22</v>
      </c>
      <c r="M6641">
        <v>128114.578125</v>
      </c>
      <c r="O6641" t="s">
        <v>7801</v>
      </c>
      <c r="P6641" t="s">
        <v>7802</v>
      </c>
    </row>
    <row r="6642" spans="1:16" x14ac:dyDescent="0.55000000000000004">
      <c r="A6642" t="s">
        <v>2</v>
      </c>
      <c r="B6642" t="s">
        <v>9351</v>
      </c>
      <c r="C6642" t="s">
        <v>1247</v>
      </c>
      <c r="D6642" t="s">
        <v>2208</v>
      </c>
      <c r="E6642" t="s">
        <v>20</v>
      </c>
      <c r="F6642" t="b">
        <v>0</v>
      </c>
      <c r="G6642" t="s">
        <v>1247</v>
      </c>
      <c r="H6642" s="4">
        <v>45737.263842592591</v>
      </c>
      <c r="I6642" t="b">
        <v>1</v>
      </c>
      <c r="J6642" t="b">
        <v>0</v>
      </c>
      <c r="K6642" t="s">
        <v>1247</v>
      </c>
      <c r="L6642" t="s">
        <v>22</v>
      </c>
      <c r="M6642">
        <v>162500</v>
      </c>
      <c r="O6642" t="s">
        <v>9352</v>
      </c>
      <c r="P6642" t="s">
        <v>9353</v>
      </c>
    </row>
    <row r="6643" spans="1:16" x14ac:dyDescent="0.55000000000000004">
      <c r="A6643" t="s">
        <v>1</v>
      </c>
      <c r="B6643" t="s">
        <v>844</v>
      </c>
      <c r="C6643" t="s">
        <v>82</v>
      </c>
      <c r="D6643" t="s">
        <v>3828</v>
      </c>
      <c r="E6643" t="s">
        <v>20</v>
      </c>
      <c r="F6643" t="b">
        <v>0</v>
      </c>
      <c r="G6643" t="s">
        <v>27</v>
      </c>
      <c r="H6643" s="4">
        <v>45737.265682870369</v>
      </c>
      <c r="I6643" t="b">
        <v>0</v>
      </c>
      <c r="J6643" t="b">
        <v>1</v>
      </c>
      <c r="K6643" t="s">
        <v>24</v>
      </c>
      <c r="L6643" t="s">
        <v>22</v>
      </c>
      <c r="M6643">
        <v>207500</v>
      </c>
      <c r="O6643" t="s">
        <v>341</v>
      </c>
      <c r="P6643" t="s">
        <v>302</v>
      </c>
    </row>
    <row r="6644" spans="1:16" x14ac:dyDescent="0.55000000000000004">
      <c r="A6644" t="s">
        <v>1</v>
      </c>
      <c r="B6644" t="s">
        <v>9354</v>
      </c>
      <c r="C6644" t="s">
        <v>192</v>
      </c>
      <c r="D6644" t="s">
        <v>4328</v>
      </c>
      <c r="E6644" t="s">
        <v>51</v>
      </c>
      <c r="F6644" t="b">
        <v>0</v>
      </c>
      <c r="G6644" t="s">
        <v>23</v>
      </c>
      <c r="H6644" s="4">
        <v>45737.266527777778</v>
      </c>
      <c r="I6644" t="b">
        <v>0</v>
      </c>
      <c r="J6644" t="b">
        <v>0</v>
      </c>
      <c r="K6644" t="s">
        <v>24</v>
      </c>
      <c r="L6644" t="s">
        <v>36</v>
      </c>
      <c r="N6644">
        <v>60</v>
      </c>
      <c r="O6644" t="s">
        <v>2486</v>
      </c>
      <c r="P6644" t="s">
        <v>9355</v>
      </c>
    </row>
    <row r="6645" spans="1:16" x14ac:dyDescent="0.55000000000000004">
      <c r="A6645" t="s">
        <v>139</v>
      </c>
      <c r="B6645" t="s">
        <v>7989</v>
      </c>
      <c r="C6645" t="s">
        <v>39</v>
      </c>
      <c r="D6645" t="s">
        <v>3985</v>
      </c>
      <c r="E6645" t="s">
        <v>20</v>
      </c>
      <c r="F6645" t="b">
        <v>1</v>
      </c>
      <c r="G6645" t="s">
        <v>2438</v>
      </c>
      <c r="H6645" s="4">
        <v>45737.279976851853</v>
      </c>
      <c r="I6645" t="b">
        <v>1</v>
      </c>
      <c r="J6645" t="b">
        <v>0</v>
      </c>
      <c r="K6645" t="s">
        <v>2438</v>
      </c>
      <c r="L6645" t="s">
        <v>22</v>
      </c>
      <c r="M6645">
        <v>80000</v>
      </c>
      <c r="O6645" t="s">
        <v>7990</v>
      </c>
      <c r="P6645" t="s">
        <v>204</v>
      </c>
    </row>
    <row r="6646" spans="1:16" x14ac:dyDescent="0.55000000000000004">
      <c r="A6646" t="s">
        <v>139</v>
      </c>
      <c r="B6646" t="s">
        <v>9356</v>
      </c>
      <c r="C6646" t="s">
        <v>39</v>
      </c>
      <c r="D6646" t="s">
        <v>2208</v>
      </c>
      <c r="E6646" t="s">
        <v>20</v>
      </c>
      <c r="F6646" t="b">
        <v>1</v>
      </c>
      <c r="G6646" t="s">
        <v>2641</v>
      </c>
      <c r="H6646" s="4">
        <v>45737.284930555557</v>
      </c>
      <c r="I6646" t="b">
        <v>0</v>
      </c>
      <c r="J6646" t="b">
        <v>0</v>
      </c>
      <c r="K6646" t="s">
        <v>2641</v>
      </c>
      <c r="L6646" t="s">
        <v>22</v>
      </c>
      <c r="M6646">
        <v>141810.3125</v>
      </c>
      <c r="O6646" t="s">
        <v>9357</v>
      </c>
      <c r="P6646" t="s">
        <v>9358</v>
      </c>
    </row>
    <row r="6647" spans="1:16" x14ac:dyDescent="0.55000000000000004">
      <c r="A6647" t="s">
        <v>2</v>
      </c>
      <c r="B6647" t="s">
        <v>4314</v>
      </c>
      <c r="C6647" t="s">
        <v>3088</v>
      </c>
      <c r="D6647" t="s">
        <v>4003</v>
      </c>
      <c r="E6647" t="s">
        <v>20</v>
      </c>
      <c r="F6647" t="b">
        <v>0</v>
      </c>
      <c r="G6647" t="s">
        <v>2134</v>
      </c>
      <c r="H6647" s="4">
        <v>45737.285879629628</v>
      </c>
      <c r="I6647" t="b">
        <v>1</v>
      </c>
      <c r="J6647" t="b">
        <v>0</v>
      </c>
      <c r="K6647" t="s">
        <v>2134</v>
      </c>
      <c r="L6647" t="s">
        <v>22</v>
      </c>
      <c r="M6647">
        <v>410000</v>
      </c>
      <c r="O6647" t="s">
        <v>822</v>
      </c>
    </row>
    <row r="6648" spans="1:16" x14ac:dyDescent="0.55000000000000004">
      <c r="A6648" t="s">
        <v>0</v>
      </c>
      <c r="B6648" t="s">
        <v>288</v>
      </c>
      <c r="C6648" t="s">
        <v>9359</v>
      </c>
      <c r="D6648" t="s">
        <v>4084</v>
      </c>
      <c r="E6648" t="s">
        <v>20</v>
      </c>
      <c r="F6648" t="b">
        <v>0</v>
      </c>
      <c r="G6648" t="s">
        <v>27</v>
      </c>
      <c r="H6648" s="4">
        <v>45737.291921296302</v>
      </c>
      <c r="I6648" t="b">
        <v>0</v>
      </c>
      <c r="J6648" t="b">
        <v>0</v>
      </c>
      <c r="K6648" t="s">
        <v>24</v>
      </c>
      <c r="L6648" t="s">
        <v>22</v>
      </c>
      <c r="M6648">
        <v>100000</v>
      </c>
      <c r="O6648" t="s">
        <v>9360</v>
      </c>
      <c r="P6648" t="s">
        <v>3836</v>
      </c>
    </row>
    <row r="6649" spans="1:16" x14ac:dyDescent="0.55000000000000004">
      <c r="A6649" t="s">
        <v>0</v>
      </c>
      <c r="B6649" t="s">
        <v>103</v>
      </c>
      <c r="C6649" t="s">
        <v>203</v>
      </c>
      <c r="D6649" t="s">
        <v>2208</v>
      </c>
      <c r="E6649" t="s">
        <v>20</v>
      </c>
      <c r="F6649" t="b">
        <v>0</v>
      </c>
      <c r="G6649" t="s">
        <v>23</v>
      </c>
      <c r="H6649" s="4">
        <v>45737.312141203707</v>
      </c>
      <c r="I6649" t="b">
        <v>0</v>
      </c>
      <c r="J6649" t="b">
        <v>0</v>
      </c>
      <c r="K6649" t="s">
        <v>24</v>
      </c>
      <c r="L6649" t="s">
        <v>22</v>
      </c>
      <c r="M6649">
        <v>70000</v>
      </c>
      <c r="O6649" t="s">
        <v>803</v>
      </c>
      <c r="P6649" t="s">
        <v>9361</v>
      </c>
    </row>
    <row r="6650" spans="1:16" x14ac:dyDescent="0.55000000000000004">
      <c r="A6650" t="s">
        <v>139</v>
      </c>
      <c r="B6650" t="s">
        <v>9362</v>
      </c>
      <c r="C6650" t="s">
        <v>5091</v>
      </c>
      <c r="D6650" t="s">
        <v>3970</v>
      </c>
      <c r="E6650" t="s">
        <v>20</v>
      </c>
      <c r="F6650" t="b">
        <v>0</v>
      </c>
      <c r="G6650" t="s">
        <v>30</v>
      </c>
      <c r="H6650" s="4">
        <v>45737.333865740737</v>
      </c>
      <c r="I6650" t="b">
        <v>0</v>
      </c>
      <c r="J6650" t="b">
        <v>1</v>
      </c>
      <c r="K6650" t="s">
        <v>24</v>
      </c>
      <c r="L6650" t="s">
        <v>22</v>
      </c>
      <c r="M6650">
        <v>110000</v>
      </c>
      <c r="O6650" t="s">
        <v>800</v>
      </c>
      <c r="P6650" t="s">
        <v>249</v>
      </c>
    </row>
    <row r="6651" spans="1:16" x14ac:dyDescent="0.55000000000000004">
      <c r="A6651" t="s">
        <v>89</v>
      </c>
      <c r="B6651" t="s">
        <v>4516</v>
      </c>
      <c r="C6651" t="s">
        <v>71</v>
      </c>
      <c r="D6651" t="s">
        <v>3973</v>
      </c>
      <c r="E6651" t="s">
        <v>20</v>
      </c>
      <c r="F6651" t="b">
        <v>0</v>
      </c>
      <c r="G6651" t="s">
        <v>27</v>
      </c>
      <c r="H6651" s="4">
        <v>45737.334814814807</v>
      </c>
      <c r="I6651" t="b">
        <v>0</v>
      </c>
      <c r="J6651" t="b">
        <v>1</v>
      </c>
      <c r="K6651" t="s">
        <v>24</v>
      </c>
      <c r="L6651" t="s">
        <v>22</v>
      </c>
      <c r="M6651">
        <v>187625</v>
      </c>
      <c r="O6651" t="s">
        <v>1101</v>
      </c>
      <c r="P6651" t="s">
        <v>4517</v>
      </c>
    </row>
    <row r="6652" spans="1:16" x14ac:dyDescent="0.55000000000000004">
      <c r="A6652" t="s">
        <v>40</v>
      </c>
      <c r="B6652" t="s">
        <v>3193</v>
      </c>
      <c r="C6652" t="s">
        <v>1471</v>
      </c>
      <c r="D6652" t="s">
        <v>4178</v>
      </c>
      <c r="E6652" t="s">
        <v>20</v>
      </c>
      <c r="F6652" t="b">
        <v>0</v>
      </c>
      <c r="G6652" t="s">
        <v>41</v>
      </c>
      <c r="H6652" s="4">
        <v>45737.335868055547</v>
      </c>
      <c r="I6652" t="b">
        <v>0</v>
      </c>
      <c r="J6652" t="b">
        <v>1</v>
      </c>
      <c r="K6652" t="s">
        <v>24</v>
      </c>
      <c r="L6652" t="s">
        <v>22</v>
      </c>
      <c r="M6652">
        <v>241000</v>
      </c>
      <c r="O6652" t="s">
        <v>59</v>
      </c>
      <c r="P6652" t="s">
        <v>137</v>
      </c>
    </row>
    <row r="6653" spans="1:16" x14ac:dyDescent="0.55000000000000004">
      <c r="A6653" t="s">
        <v>139</v>
      </c>
      <c r="B6653" t="s">
        <v>9363</v>
      </c>
      <c r="C6653" t="s">
        <v>9364</v>
      </c>
      <c r="D6653" t="s">
        <v>9365</v>
      </c>
      <c r="E6653" t="s">
        <v>631</v>
      </c>
      <c r="F6653" t="b">
        <v>0</v>
      </c>
      <c r="G6653" t="s">
        <v>820</v>
      </c>
      <c r="H6653" s="4">
        <v>45737.341273148151</v>
      </c>
      <c r="I6653" t="b">
        <v>0</v>
      </c>
      <c r="J6653" t="b">
        <v>0</v>
      </c>
      <c r="K6653" t="s">
        <v>820</v>
      </c>
      <c r="L6653" t="s">
        <v>22</v>
      </c>
      <c r="M6653">
        <v>103000</v>
      </c>
      <c r="O6653" t="s">
        <v>341</v>
      </c>
      <c r="P6653" t="s">
        <v>9366</v>
      </c>
    </row>
    <row r="6654" spans="1:16" x14ac:dyDescent="0.55000000000000004">
      <c r="A6654" t="s">
        <v>2</v>
      </c>
      <c r="B6654" t="s">
        <v>9367</v>
      </c>
      <c r="C6654" t="s">
        <v>1828</v>
      </c>
      <c r="D6654" t="s">
        <v>3828</v>
      </c>
      <c r="E6654" t="s">
        <v>20</v>
      </c>
      <c r="F6654" t="b">
        <v>0</v>
      </c>
      <c r="G6654" t="s">
        <v>41</v>
      </c>
      <c r="H6654" s="4">
        <v>45737.37667824074</v>
      </c>
      <c r="I6654" t="b">
        <v>0</v>
      </c>
      <c r="J6654" t="b">
        <v>1</v>
      </c>
      <c r="K6654" t="s">
        <v>24</v>
      </c>
      <c r="L6654" t="s">
        <v>22</v>
      </c>
      <c r="M6654">
        <v>90750</v>
      </c>
      <c r="O6654" t="s">
        <v>3185</v>
      </c>
      <c r="P6654" t="s">
        <v>9368</v>
      </c>
    </row>
    <row r="6655" spans="1:16" x14ac:dyDescent="0.55000000000000004">
      <c r="A6655" t="s">
        <v>2</v>
      </c>
      <c r="B6655" t="s">
        <v>9369</v>
      </c>
      <c r="C6655" t="s">
        <v>179</v>
      </c>
      <c r="D6655" t="s">
        <v>4178</v>
      </c>
      <c r="E6655" t="s">
        <v>20</v>
      </c>
      <c r="F6655" t="b">
        <v>0</v>
      </c>
      <c r="G6655" t="s">
        <v>27</v>
      </c>
      <c r="H6655" s="4">
        <v>45737.377337962957</v>
      </c>
      <c r="I6655" t="b">
        <v>0</v>
      </c>
      <c r="J6655" t="b">
        <v>1</v>
      </c>
      <c r="K6655" t="s">
        <v>24</v>
      </c>
      <c r="L6655" t="s">
        <v>22</v>
      </c>
      <c r="M6655">
        <v>207000</v>
      </c>
      <c r="O6655" t="s">
        <v>59</v>
      </c>
      <c r="P6655" t="s">
        <v>137</v>
      </c>
    </row>
    <row r="6656" spans="1:16" x14ac:dyDescent="0.55000000000000004">
      <c r="A6656" t="s">
        <v>2</v>
      </c>
      <c r="B6656" t="s">
        <v>4228</v>
      </c>
      <c r="C6656" t="s">
        <v>690</v>
      </c>
      <c r="D6656" t="s">
        <v>2208</v>
      </c>
      <c r="E6656" t="s">
        <v>34</v>
      </c>
      <c r="F6656" t="b">
        <v>0</v>
      </c>
      <c r="G6656" t="s">
        <v>27</v>
      </c>
      <c r="H6656" s="4">
        <v>45737.432141203702</v>
      </c>
      <c r="I6656" t="b">
        <v>0</v>
      </c>
      <c r="J6656" t="b">
        <v>1</v>
      </c>
      <c r="K6656" t="s">
        <v>24</v>
      </c>
      <c r="L6656" t="s">
        <v>22</v>
      </c>
      <c r="M6656">
        <v>175500</v>
      </c>
      <c r="O6656" t="s">
        <v>428</v>
      </c>
      <c r="P6656" t="s">
        <v>4238</v>
      </c>
    </row>
    <row r="6657" spans="1:16" x14ac:dyDescent="0.55000000000000004">
      <c r="A6657" t="s">
        <v>0</v>
      </c>
      <c r="B6657" t="s">
        <v>0</v>
      </c>
      <c r="C6657" t="s">
        <v>1978</v>
      </c>
      <c r="D6657" t="s">
        <v>7547</v>
      </c>
      <c r="E6657" t="s">
        <v>34</v>
      </c>
      <c r="F6657" t="b">
        <v>0</v>
      </c>
      <c r="G6657" t="s">
        <v>52</v>
      </c>
      <c r="H6657" s="4">
        <v>45737.459699074083</v>
      </c>
      <c r="I6657" t="b">
        <v>0</v>
      </c>
      <c r="J6657" t="b">
        <v>0</v>
      </c>
      <c r="K6657" t="s">
        <v>24</v>
      </c>
      <c r="L6657" t="s">
        <v>36</v>
      </c>
      <c r="N6657">
        <v>15</v>
      </c>
      <c r="O6657" t="s">
        <v>7548</v>
      </c>
      <c r="P6657" t="s">
        <v>61</v>
      </c>
    </row>
    <row r="6658" spans="1:16" x14ac:dyDescent="0.55000000000000004">
      <c r="A6658" t="s">
        <v>25</v>
      </c>
      <c r="B6658" t="s">
        <v>9370</v>
      </c>
      <c r="C6658" t="s">
        <v>9371</v>
      </c>
      <c r="D6658" t="s">
        <v>3350</v>
      </c>
      <c r="E6658" t="s">
        <v>20</v>
      </c>
      <c r="F6658" t="b">
        <v>0</v>
      </c>
      <c r="G6658" t="s">
        <v>314</v>
      </c>
      <c r="H6658" s="4">
        <v>45737.483020833337</v>
      </c>
      <c r="I6658" t="b">
        <v>1</v>
      </c>
      <c r="J6658" t="b">
        <v>0</v>
      </c>
      <c r="K6658" t="s">
        <v>314</v>
      </c>
      <c r="L6658" t="s">
        <v>22</v>
      </c>
      <c r="M6658">
        <v>40000</v>
      </c>
      <c r="O6658" t="s">
        <v>3350</v>
      </c>
      <c r="P6658" t="s">
        <v>1304</v>
      </c>
    </row>
    <row r="6659" spans="1:16" x14ac:dyDescent="0.55000000000000004">
      <c r="A6659" t="s">
        <v>0</v>
      </c>
      <c r="B6659" t="s">
        <v>5525</v>
      </c>
      <c r="C6659" t="s">
        <v>851</v>
      </c>
      <c r="D6659" t="s">
        <v>4328</v>
      </c>
      <c r="E6659" t="s">
        <v>20</v>
      </c>
      <c r="F6659" t="b">
        <v>0</v>
      </c>
      <c r="G6659" t="s">
        <v>27</v>
      </c>
      <c r="H6659" s="4">
        <v>45737.500081018523</v>
      </c>
      <c r="I6659" t="b">
        <v>0</v>
      </c>
      <c r="J6659" t="b">
        <v>0</v>
      </c>
      <c r="K6659" t="s">
        <v>24</v>
      </c>
      <c r="L6659" t="s">
        <v>22</v>
      </c>
      <c r="M6659">
        <v>62500</v>
      </c>
      <c r="O6659" t="s">
        <v>5526</v>
      </c>
      <c r="P6659" t="s">
        <v>5527</v>
      </c>
    </row>
    <row r="6660" spans="1:16" x14ac:dyDescent="0.55000000000000004">
      <c r="A6660" t="s">
        <v>0</v>
      </c>
      <c r="B6660" t="s">
        <v>0</v>
      </c>
      <c r="C6660" t="s">
        <v>3934</v>
      </c>
      <c r="D6660" t="s">
        <v>7547</v>
      </c>
      <c r="E6660" t="s">
        <v>34</v>
      </c>
      <c r="F6660" t="b">
        <v>0</v>
      </c>
      <c r="G6660" t="s">
        <v>35</v>
      </c>
      <c r="H6660" s="4">
        <v>45737.500648148147</v>
      </c>
      <c r="I6660" t="b">
        <v>0</v>
      </c>
      <c r="J6660" t="b">
        <v>0</v>
      </c>
      <c r="K6660" t="s">
        <v>24</v>
      </c>
      <c r="L6660" t="s">
        <v>36</v>
      </c>
      <c r="N6660">
        <v>15</v>
      </c>
      <c r="O6660" t="s">
        <v>7548</v>
      </c>
      <c r="P6660" t="s">
        <v>61</v>
      </c>
    </row>
    <row r="6661" spans="1:16" x14ac:dyDescent="0.55000000000000004">
      <c r="A6661" t="s">
        <v>1</v>
      </c>
      <c r="B6661" t="s">
        <v>2392</v>
      </c>
      <c r="C6661" t="s">
        <v>292</v>
      </c>
      <c r="D6661" t="s">
        <v>3973</v>
      </c>
      <c r="E6661" t="s">
        <v>20</v>
      </c>
      <c r="F6661" t="b">
        <v>0</v>
      </c>
      <c r="G6661" t="s">
        <v>30</v>
      </c>
      <c r="H6661" s="4">
        <v>45737.501180555562</v>
      </c>
      <c r="I6661" t="b">
        <v>0</v>
      </c>
      <c r="J6661" t="b">
        <v>1</v>
      </c>
      <c r="K6661" t="s">
        <v>24</v>
      </c>
      <c r="L6661" t="s">
        <v>22</v>
      </c>
      <c r="M6661">
        <v>193426.5</v>
      </c>
      <c r="O6661" t="s">
        <v>5482</v>
      </c>
      <c r="P6661" t="s">
        <v>1809</v>
      </c>
    </row>
    <row r="6662" spans="1:16" x14ac:dyDescent="0.55000000000000004">
      <c r="A6662" t="s">
        <v>40</v>
      </c>
      <c r="B6662" t="s">
        <v>9372</v>
      </c>
      <c r="C6662" t="s">
        <v>2031</v>
      </c>
      <c r="D6662" t="s">
        <v>3957</v>
      </c>
      <c r="E6662" t="s">
        <v>34</v>
      </c>
      <c r="F6662" t="b">
        <v>0</v>
      </c>
      <c r="G6662" t="s">
        <v>27</v>
      </c>
      <c r="H6662" s="4">
        <v>45737.501296296286</v>
      </c>
      <c r="I6662" t="b">
        <v>0</v>
      </c>
      <c r="J6662" t="b">
        <v>1</v>
      </c>
      <c r="K6662" t="s">
        <v>24</v>
      </c>
      <c r="L6662" t="s">
        <v>36</v>
      </c>
      <c r="N6662">
        <v>54.420001983642578</v>
      </c>
      <c r="O6662" t="s">
        <v>2319</v>
      </c>
      <c r="P6662" t="s">
        <v>9373</v>
      </c>
    </row>
    <row r="6663" spans="1:16" x14ac:dyDescent="0.55000000000000004">
      <c r="A6663" t="s">
        <v>2</v>
      </c>
      <c r="B6663" t="s">
        <v>7406</v>
      </c>
      <c r="C6663" t="s">
        <v>1358</v>
      </c>
      <c r="D6663" t="s">
        <v>3973</v>
      </c>
      <c r="E6663" t="s">
        <v>20</v>
      </c>
      <c r="F6663" t="b">
        <v>0</v>
      </c>
      <c r="G6663" t="s">
        <v>41</v>
      </c>
      <c r="H6663" s="4">
        <v>45737.501400462963</v>
      </c>
      <c r="I6663" t="b">
        <v>0</v>
      </c>
      <c r="J6663" t="b">
        <v>0</v>
      </c>
      <c r="K6663" t="s">
        <v>24</v>
      </c>
      <c r="L6663" t="s">
        <v>22</v>
      </c>
      <c r="M6663">
        <v>82850</v>
      </c>
      <c r="O6663" t="s">
        <v>5482</v>
      </c>
      <c r="P6663" t="s">
        <v>3772</v>
      </c>
    </row>
    <row r="6664" spans="1:16" x14ac:dyDescent="0.55000000000000004">
      <c r="A6664" t="s">
        <v>2</v>
      </c>
      <c r="B6664" t="s">
        <v>9374</v>
      </c>
      <c r="C6664" t="s">
        <v>1050</v>
      </c>
      <c r="D6664" t="s">
        <v>3973</v>
      </c>
      <c r="E6664" t="s">
        <v>20</v>
      </c>
      <c r="F6664" t="b">
        <v>0</v>
      </c>
      <c r="G6664" t="s">
        <v>41</v>
      </c>
      <c r="H6664" s="4">
        <v>45737.502187500002</v>
      </c>
      <c r="I6664" t="b">
        <v>0</v>
      </c>
      <c r="J6664" t="b">
        <v>1</v>
      </c>
      <c r="K6664" t="s">
        <v>24</v>
      </c>
      <c r="L6664" t="s">
        <v>22</v>
      </c>
      <c r="M6664">
        <v>122900</v>
      </c>
      <c r="O6664" t="s">
        <v>5482</v>
      </c>
      <c r="P6664" t="s">
        <v>9375</v>
      </c>
    </row>
    <row r="6665" spans="1:16" x14ac:dyDescent="0.55000000000000004">
      <c r="A6665" t="s">
        <v>1</v>
      </c>
      <c r="B6665" t="s">
        <v>9376</v>
      </c>
      <c r="C6665" t="s">
        <v>1050</v>
      </c>
      <c r="D6665" t="s">
        <v>3973</v>
      </c>
      <c r="E6665" t="s">
        <v>20</v>
      </c>
      <c r="F6665" t="b">
        <v>0</v>
      </c>
      <c r="G6665" t="s">
        <v>35</v>
      </c>
      <c r="H6665" s="4">
        <v>45737.502349537041</v>
      </c>
      <c r="I6665" t="b">
        <v>0</v>
      </c>
      <c r="J6665" t="b">
        <v>1</v>
      </c>
      <c r="K6665" t="s">
        <v>24</v>
      </c>
      <c r="L6665" t="s">
        <v>36</v>
      </c>
      <c r="N6665">
        <v>73</v>
      </c>
      <c r="O6665" t="s">
        <v>5482</v>
      </c>
      <c r="P6665" t="s">
        <v>354</v>
      </c>
    </row>
    <row r="6666" spans="1:16" x14ac:dyDescent="0.55000000000000004">
      <c r="A6666" t="s">
        <v>25</v>
      </c>
      <c r="B6666" t="s">
        <v>9377</v>
      </c>
      <c r="C6666" t="s">
        <v>820</v>
      </c>
      <c r="D6666" t="s">
        <v>4035</v>
      </c>
      <c r="E6666" t="s">
        <v>20</v>
      </c>
      <c r="F6666" t="b">
        <v>0</v>
      </c>
      <c r="G6666" t="s">
        <v>820</v>
      </c>
      <c r="H6666" s="4">
        <v>45737.507175925923</v>
      </c>
      <c r="I6666" t="b">
        <v>0</v>
      </c>
      <c r="J6666" t="b">
        <v>0</v>
      </c>
      <c r="K6666" t="s">
        <v>820</v>
      </c>
      <c r="L6666" t="s">
        <v>22</v>
      </c>
      <c r="M6666">
        <v>64800</v>
      </c>
      <c r="O6666" t="s">
        <v>9378</v>
      </c>
      <c r="P6666" t="s">
        <v>9379</v>
      </c>
    </row>
    <row r="6667" spans="1:16" x14ac:dyDescent="0.55000000000000004">
      <c r="A6667" t="s">
        <v>2</v>
      </c>
      <c r="B6667" t="s">
        <v>9380</v>
      </c>
      <c r="C6667" t="s">
        <v>3318</v>
      </c>
      <c r="D6667" t="s">
        <v>3828</v>
      </c>
      <c r="E6667" t="s">
        <v>20</v>
      </c>
      <c r="F6667" t="b">
        <v>0</v>
      </c>
      <c r="G6667" t="s">
        <v>27</v>
      </c>
      <c r="H6667" s="4">
        <v>45737.543055555558</v>
      </c>
      <c r="I6667" t="b">
        <v>0</v>
      </c>
      <c r="J6667" t="b">
        <v>1</v>
      </c>
      <c r="K6667" t="s">
        <v>24</v>
      </c>
      <c r="L6667" t="s">
        <v>36</v>
      </c>
      <c r="N6667">
        <v>63.5</v>
      </c>
      <c r="O6667" t="s">
        <v>3060</v>
      </c>
      <c r="P6667" t="s">
        <v>9381</v>
      </c>
    </row>
    <row r="6668" spans="1:16" x14ac:dyDescent="0.55000000000000004">
      <c r="A6668" t="s">
        <v>2</v>
      </c>
      <c r="B6668" t="s">
        <v>2</v>
      </c>
      <c r="C6668" t="s">
        <v>87</v>
      </c>
      <c r="D6668" t="s">
        <v>131</v>
      </c>
      <c r="E6668" t="s">
        <v>20</v>
      </c>
      <c r="F6668" t="b">
        <v>0</v>
      </c>
      <c r="G6668" t="s">
        <v>41</v>
      </c>
      <c r="H6668" s="4">
        <v>45737.554652777777</v>
      </c>
      <c r="I6668" t="b">
        <v>1</v>
      </c>
      <c r="J6668" t="b">
        <v>0</v>
      </c>
      <c r="K6668" t="s">
        <v>24</v>
      </c>
      <c r="L6668" t="s">
        <v>22</v>
      </c>
      <c r="M6668">
        <v>130000</v>
      </c>
      <c r="O6668" t="s">
        <v>131</v>
      </c>
      <c r="P6668" t="s">
        <v>9382</v>
      </c>
    </row>
    <row r="6669" spans="1:16" x14ac:dyDescent="0.55000000000000004">
      <c r="A6669" t="s">
        <v>25</v>
      </c>
      <c r="B6669" t="s">
        <v>7231</v>
      </c>
      <c r="C6669" t="s">
        <v>7232</v>
      </c>
      <c r="D6669" t="s">
        <v>3973</v>
      </c>
      <c r="E6669" t="s">
        <v>51</v>
      </c>
      <c r="F6669" t="b">
        <v>0</v>
      </c>
      <c r="G6669" t="s">
        <v>30</v>
      </c>
      <c r="H6669" s="4">
        <v>45737.58421296296</v>
      </c>
      <c r="I6669" t="b">
        <v>0</v>
      </c>
      <c r="J6669" t="b">
        <v>0</v>
      </c>
      <c r="K6669" t="s">
        <v>24</v>
      </c>
      <c r="L6669" t="s">
        <v>36</v>
      </c>
      <c r="N6669">
        <v>57</v>
      </c>
      <c r="O6669" t="s">
        <v>1002</v>
      </c>
    </row>
    <row r="6670" spans="1:16" x14ac:dyDescent="0.55000000000000004">
      <c r="A6670" t="s">
        <v>28</v>
      </c>
      <c r="B6670" t="s">
        <v>9445</v>
      </c>
      <c r="C6670" t="s">
        <v>180</v>
      </c>
      <c r="D6670" t="s">
        <v>3973</v>
      </c>
      <c r="E6670" t="s">
        <v>20</v>
      </c>
      <c r="F6670" t="b">
        <v>0</v>
      </c>
      <c r="G6670" t="s">
        <v>41</v>
      </c>
      <c r="H6670" s="4">
        <v>45737.584409722222</v>
      </c>
      <c r="I6670" t="b">
        <v>0</v>
      </c>
      <c r="J6670" t="b">
        <v>1</v>
      </c>
      <c r="K6670" t="s">
        <v>24</v>
      </c>
      <c r="L6670" t="s">
        <v>22</v>
      </c>
      <c r="M6670">
        <v>155500</v>
      </c>
      <c r="O6670" t="s">
        <v>9249</v>
      </c>
      <c r="P6670" t="s">
        <v>9446</v>
      </c>
    </row>
    <row r="6671" spans="1:16" x14ac:dyDescent="0.55000000000000004">
      <c r="A6671" t="s">
        <v>40</v>
      </c>
      <c r="B6671" t="s">
        <v>9383</v>
      </c>
      <c r="C6671" t="s">
        <v>538</v>
      </c>
      <c r="D6671" t="s">
        <v>3828</v>
      </c>
      <c r="E6671" t="s">
        <v>20</v>
      </c>
      <c r="F6671" t="b">
        <v>0</v>
      </c>
      <c r="G6671" t="s">
        <v>27</v>
      </c>
      <c r="H6671" s="4">
        <v>45737.585023148153</v>
      </c>
      <c r="I6671" t="b">
        <v>0</v>
      </c>
      <c r="J6671" t="b">
        <v>1</v>
      </c>
      <c r="K6671" t="s">
        <v>24</v>
      </c>
      <c r="L6671" t="s">
        <v>22</v>
      </c>
      <c r="M6671">
        <v>163000</v>
      </c>
      <c r="O6671" t="s">
        <v>487</v>
      </c>
      <c r="P6671" t="s">
        <v>9384</v>
      </c>
    </row>
    <row r="6672" spans="1:16" x14ac:dyDescent="0.55000000000000004">
      <c r="A6672" t="s">
        <v>89</v>
      </c>
      <c r="B6672" t="s">
        <v>7027</v>
      </c>
      <c r="C6672" t="s">
        <v>82</v>
      </c>
      <c r="D6672" t="s">
        <v>3973</v>
      </c>
      <c r="E6672" t="s">
        <v>20</v>
      </c>
      <c r="F6672" t="b">
        <v>0</v>
      </c>
      <c r="G6672" t="s">
        <v>41</v>
      </c>
      <c r="H6672" s="4">
        <v>45737.585682870369</v>
      </c>
      <c r="I6672" t="b">
        <v>0</v>
      </c>
      <c r="J6672" t="b">
        <v>1</v>
      </c>
      <c r="K6672" t="s">
        <v>24</v>
      </c>
      <c r="L6672" t="s">
        <v>22</v>
      </c>
      <c r="M6672">
        <v>147500</v>
      </c>
      <c r="O6672" t="s">
        <v>7028</v>
      </c>
      <c r="P6672" t="s">
        <v>7029</v>
      </c>
    </row>
    <row r="6673" spans="1:16" x14ac:dyDescent="0.55000000000000004">
      <c r="A6673" t="s">
        <v>19</v>
      </c>
      <c r="B6673" t="s">
        <v>9385</v>
      </c>
      <c r="C6673" t="s">
        <v>140</v>
      </c>
      <c r="D6673" t="s">
        <v>3600</v>
      </c>
      <c r="E6673" t="s">
        <v>51</v>
      </c>
      <c r="F6673" t="b">
        <v>0</v>
      </c>
      <c r="G6673" t="s">
        <v>41</v>
      </c>
      <c r="H6673" s="4">
        <v>45737.596435185187</v>
      </c>
      <c r="I6673" t="b">
        <v>0</v>
      </c>
      <c r="J6673" t="b">
        <v>0</v>
      </c>
      <c r="K6673" t="s">
        <v>24</v>
      </c>
      <c r="L6673" t="s">
        <v>36</v>
      </c>
      <c r="N6673">
        <v>110</v>
      </c>
      <c r="O6673" t="s">
        <v>2569</v>
      </c>
      <c r="P6673" t="s">
        <v>2188</v>
      </c>
    </row>
    <row r="6674" spans="1:16" x14ac:dyDescent="0.55000000000000004">
      <c r="A6674" t="s">
        <v>139</v>
      </c>
      <c r="B6674" t="s">
        <v>1697</v>
      </c>
      <c r="C6674" t="s">
        <v>39</v>
      </c>
      <c r="D6674" t="s">
        <v>7658</v>
      </c>
      <c r="E6674" t="s">
        <v>20</v>
      </c>
      <c r="F6674" t="b">
        <v>1</v>
      </c>
      <c r="G6674" t="s">
        <v>625</v>
      </c>
      <c r="H6674" s="4">
        <v>45737.624872685177</v>
      </c>
      <c r="I6674" t="b">
        <v>1</v>
      </c>
      <c r="J6674" t="b">
        <v>0</v>
      </c>
      <c r="K6674" t="s">
        <v>625</v>
      </c>
      <c r="L6674" t="s">
        <v>22</v>
      </c>
      <c r="M6674">
        <v>70000</v>
      </c>
      <c r="O6674" t="s">
        <v>9386</v>
      </c>
      <c r="P6674" t="s">
        <v>9387</v>
      </c>
    </row>
    <row r="6675" spans="1:16" x14ac:dyDescent="0.55000000000000004">
      <c r="A6675" t="s">
        <v>0</v>
      </c>
      <c r="B6675" t="s">
        <v>1632</v>
      </c>
      <c r="C6675" t="s">
        <v>118</v>
      </c>
      <c r="D6675" t="s">
        <v>131</v>
      </c>
      <c r="F6675" t="b">
        <v>0</v>
      </c>
      <c r="G6675" t="s">
        <v>27</v>
      </c>
      <c r="H6675" s="4">
        <v>45737.625127314823</v>
      </c>
      <c r="I6675" t="b">
        <v>1</v>
      </c>
      <c r="J6675" t="b">
        <v>0</v>
      </c>
      <c r="K6675" t="s">
        <v>24</v>
      </c>
      <c r="L6675" t="s">
        <v>36</v>
      </c>
      <c r="N6675">
        <v>41</v>
      </c>
      <c r="O6675" t="s">
        <v>131</v>
      </c>
      <c r="P6675" t="s">
        <v>9388</v>
      </c>
    </row>
    <row r="6676" spans="1:16" x14ac:dyDescent="0.55000000000000004">
      <c r="A6676" t="s">
        <v>19</v>
      </c>
      <c r="B6676" t="s">
        <v>9389</v>
      </c>
      <c r="C6676" t="s">
        <v>3887</v>
      </c>
      <c r="D6676" t="s">
        <v>3973</v>
      </c>
      <c r="E6676" t="s">
        <v>20</v>
      </c>
      <c r="F6676" t="b">
        <v>0</v>
      </c>
      <c r="G6676" t="s">
        <v>27</v>
      </c>
      <c r="H6676" s="4">
        <v>45737.625775462962</v>
      </c>
      <c r="I6676" t="b">
        <v>0</v>
      </c>
      <c r="J6676" t="b">
        <v>1</v>
      </c>
      <c r="K6676" t="s">
        <v>24</v>
      </c>
      <c r="L6676" t="s">
        <v>22</v>
      </c>
      <c r="M6676">
        <v>152500</v>
      </c>
      <c r="O6676" t="s">
        <v>9390</v>
      </c>
      <c r="P6676" t="s">
        <v>9391</v>
      </c>
    </row>
    <row r="6677" spans="1:16" x14ac:dyDescent="0.55000000000000004">
      <c r="A6677" t="s">
        <v>40</v>
      </c>
      <c r="B6677" t="s">
        <v>9392</v>
      </c>
      <c r="C6677" t="s">
        <v>1118</v>
      </c>
      <c r="D6677" t="s">
        <v>3973</v>
      </c>
      <c r="E6677" t="s">
        <v>20</v>
      </c>
      <c r="F6677" t="b">
        <v>0</v>
      </c>
      <c r="G6677" t="s">
        <v>27</v>
      </c>
      <c r="H6677" s="4">
        <v>45737.627222222232</v>
      </c>
      <c r="I6677" t="b">
        <v>0</v>
      </c>
      <c r="J6677" t="b">
        <v>1</v>
      </c>
      <c r="K6677" t="s">
        <v>24</v>
      </c>
      <c r="L6677" t="s">
        <v>22</v>
      </c>
      <c r="M6677">
        <v>135000</v>
      </c>
      <c r="O6677" t="s">
        <v>1784</v>
      </c>
      <c r="P6677" t="s">
        <v>2489</v>
      </c>
    </row>
    <row r="6678" spans="1:16" x14ac:dyDescent="0.55000000000000004">
      <c r="A6678" t="s">
        <v>2</v>
      </c>
      <c r="B6678" t="s">
        <v>2</v>
      </c>
      <c r="C6678" t="s">
        <v>9393</v>
      </c>
      <c r="D6678" t="s">
        <v>3973</v>
      </c>
      <c r="E6678" t="s">
        <v>20</v>
      </c>
      <c r="F6678" t="b">
        <v>0</v>
      </c>
      <c r="G6678" t="s">
        <v>52</v>
      </c>
      <c r="H6678" s="4">
        <v>45737.629131944443</v>
      </c>
      <c r="I6678" t="b">
        <v>0</v>
      </c>
      <c r="J6678" t="b">
        <v>1</v>
      </c>
      <c r="K6678" t="s">
        <v>24</v>
      </c>
      <c r="L6678" t="s">
        <v>22</v>
      </c>
      <c r="M6678">
        <v>187153</v>
      </c>
      <c r="O6678" t="s">
        <v>5482</v>
      </c>
      <c r="P6678" t="s">
        <v>3226</v>
      </c>
    </row>
    <row r="6679" spans="1:16" x14ac:dyDescent="0.55000000000000004">
      <c r="A6679" t="s">
        <v>2</v>
      </c>
      <c r="B6679" t="s">
        <v>4908</v>
      </c>
      <c r="C6679" t="s">
        <v>475</v>
      </c>
      <c r="D6679" t="s">
        <v>3973</v>
      </c>
      <c r="E6679" t="s">
        <v>20</v>
      </c>
      <c r="F6679" t="b">
        <v>0</v>
      </c>
      <c r="G6679" t="s">
        <v>27</v>
      </c>
      <c r="H6679" s="4">
        <v>45737.641516203701</v>
      </c>
      <c r="I6679" t="b">
        <v>0</v>
      </c>
      <c r="J6679" t="b">
        <v>0</v>
      </c>
      <c r="K6679" t="s">
        <v>24</v>
      </c>
      <c r="L6679" t="s">
        <v>22</v>
      </c>
      <c r="M6679">
        <v>130000</v>
      </c>
      <c r="O6679" t="s">
        <v>2925</v>
      </c>
    </row>
    <row r="6680" spans="1:16" x14ac:dyDescent="0.55000000000000004">
      <c r="A6680" t="s">
        <v>1</v>
      </c>
      <c r="B6680" t="s">
        <v>9394</v>
      </c>
      <c r="C6680" t="s">
        <v>371</v>
      </c>
      <c r="D6680" t="s">
        <v>2208</v>
      </c>
      <c r="E6680" t="s">
        <v>20</v>
      </c>
      <c r="F6680" t="b">
        <v>0</v>
      </c>
      <c r="G6680" t="s">
        <v>27</v>
      </c>
      <c r="H6680" s="4">
        <v>45737.643113425933</v>
      </c>
      <c r="I6680" t="b">
        <v>0</v>
      </c>
      <c r="J6680" t="b">
        <v>0</v>
      </c>
      <c r="K6680" t="s">
        <v>24</v>
      </c>
      <c r="L6680" t="s">
        <v>22</v>
      </c>
      <c r="M6680">
        <v>95000</v>
      </c>
      <c r="O6680" t="s">
        <v>5491</v>
      </c>
      <c r="P6680" t="s">
        <v>9395</v>
      </c>
    </row>
    <row r="6681" spans="1:16" x14ac:dyDescent="0.55000000000000004">
      <c r="A6681" t="s">
        <v>0</v>
      </c>
      <c r="B6681" t="s">
        <v>8786</v>
      </c>
      <c r="C6681" t="s">
        <v>1099</v>
      </c>
      <c r="D6681" t="s">
        <v>3600</v>
      </c>
      <c r="E6681" t="s">
        <v>51</v>
      </c>
      <c r="F6681" t="b">
        <v>0</v>
      </c>
      <c r="G6681" t="s">
        <v>27</v>
      </c>
      <c r="H6681" s="4">
        <v>45737.666724537034</v>
      </c>
      <c r="I6681" t="b">
        <v>1</v>
      </c>
      <c r="J6681" t="b">
        <v>0</v>
      </c>
      <c r="K6681" t="s">
        <v>24</v>
      </c>
      <c r="L6681" t="s">
        <v>36</v>
      </c>
      <c r="N6681">
        <v>60</v>
      </c>
      <c r="O6681" t="s">
        <v>8787</v>
      </c>
      <c r="P6681" t="s">
        <v>119</v>
      </c>
    </row>
    <row r="6682" spans="1:16" x14ac:dyDescent="0.55000000000000004">
      <c r="A6682" t="s">
        <v>1</v>
      </c>
      <c r="B6682" t="s">
        <v>9017</v>
      </c>
      <c r="C6682" t="s">
        <v>160</v>
      </c>
      <c r="D6682" t="s">
        <v>3828</v>
      </c>
      <c r="E6682" t="s">
        <v>20</v>
      </c>
      <c r="F6682" t="b">
        <v>0</v>
      </c>
      <c r="G6682" t="s">
        <v>52</v>
      </c>
      <c r="H6682" s="4">
        <v>45737.668865740743</v>
      </c>
      <c r="I6682" t="b">
        <v>0</v>
      </c>
      <c r="J6682" t="b">
        <v>1</v>
      </c>
      <c r="K6682" t="s">
        <v>24</v>
      </c>
      <c r="L6682" t="s">
        <v>22</v>
      </c>
      <c r="M6682">
        <v>220500</v>
      </c>
      <c r="O6682" t="s">
        <v>3939</v>
      </c>
    </row>
    <row r="6683" spans="1:16" x14ac:dyDescent="0.55000000000000004">
      <c r="A6683" t="s">
        <v>2</v>
      </c>
      <c r="B6683" t="s">
        <v>7237</v>
      </c>
      <c r="C6683" t="s">
        <v>2360</v>
      </c>
      <c r="D6683" t="s">
        <v>7238</v>
      </c>
      <c r="E6683" t="s">
        <v>20</v>
      </c>
      <c r="F6683" t="b">
        <v>0</v>
      </c>
      <c r="G6683" t="s">
        <v>1740</v>
      </c>
      <c r="H6683" s="4">
        <v>45737.685069444437</v>
      </c>
      <c r="I6683" t="b">
        <v>0</v>
      </c>
      <c r="J6683" t="b">
        <v>0</v>
      </c>
      <c r="K6683" t="s">
        <v>1740</v>
      </c>
      <c r="L6683" t="s">
        <v>22</v>
      </c>
      <c r="M6683">
        <v>28000</v>
      </c>
      <c r="O6683" t="s">
        <v>7239</v>
      </c>
    </row>
    <row r="6684" spans="1:16" x14ac:dyDescent="0.55000000000000004">
      <c r="A6684" t="s">
        <v>0</v>
      </c>
      <c r="B6684" t="s">
        <v>9396</v>
      </c>
      <c r="C6684" t="s">
        <v>443</v>
      </c>
      <c r="D6684" t="s">
        <v>3600</v>
      </c>
      <c r="E6684" t="s">
        <v>20</v>
      </c>
      <c r="F6684" t="b">
        <v>0</v>
      </c>
      <c r="G6684" t="s">
        <v>27</v>
      </c>
      <c r="H6684" s="4">
        <v>45737.708368055559</v>
      </c>
      <c r="I6684" t="b">
        <v>0</v>
      </c>
      <c r="J6684" t="b">
        <v>0</v>
      </c>
      <c r="K6684" t="s">
        <v>24</v>
      </c>
      <c r="L6684" t="s">
        <v>22</v>
      </c>
      <c r="M6684">
        <v>107500</v>
      </c>
      <c r="O6684" t="s">
        <v>9397</v>
      </c>
      <c r="P6684" t="s">
        <v>9398</v>
      </c>
    </row>
    <row r="6685" spans="1:16" x14ac:dyDescent="0.55000000000000004">
      <c r="A6685" t="s">
        <v>0</v>
      </c>
      <c r="B6685" t="s">
        <v>0</v>
      </c>
      <c r="C6685" t="s">
        <v>621</v>
      </c>
      <c r="D6685" t="s">
        <v>3973</v>
      </c>
      <c r="E6685" t="s">
        <v>51</v>
      </c>
      <c r="F6685" t="b">
        <v>0</v>
      </c>
      <c r="G6685" t="s">
        <v>52</v>
      </c>
      <c r="H6685" s="4">
        <v>45737.709050925929</v>
      </c>
      <c r="I6685" t="b">
        <v>1</v>
      </c>
      <c r="J6685" t="b">
        <v>0</v>
      </c>
      <c r="K6685" t="s">
        <v>24</v>
      </c>
      <c r="L6685" t="s">
        <v>36</v>
      </c>
      <c r="N6685">
        <v>22.5</v>
      </c>
      <c r="O6685" t="s">
        <v>1783</v>
      </c>
    </row>
    <row r="6686" spans="1:16" x14ac:dyDescent="0.55000000000000004">
      <c r="A6686" t="s">
        <v>1</v>
      </c>
      <c r="B6686" t="s">
        <v>779</v>
      </c>
      <c r="C6686" t="s">
        <v>64</v>
      </c>
      <c r="D6686" t="s">
        <v>3973</v>
      </c>
      <c r="E6686" t="s">
        <v>631</v>
      </c>
      <c r="F6686" t="b">
        <v>0</v>
      </c>
      <c r="G6686" t="s">
        <v>52</v>
      </c>
      <c r="H6686" s="4">
        <v>45737.710057870368</v>
      </c>
      <c r="I6686" t="b">
        <v>0</v>
      </c>
      <c r="J6686" t="b">
        <v>0</v>
      </c>
      <c r="K6686" t="s">
        <v>24</v>
      </c>
      <c r="L6686" t="s">
        <v>36</v>
      </c>
      <c r="N6686">
        <v>20</v>
      </c>
      <c r="O6686" t="s">
        <v>3888</v>
      </c>
      <c r="P6686" t="s">
        <v>149</v>
      </c>
    </row>
    <row r="6687" spans="1:16" x14ac:dyDescent="0.55000000000000004">
      <c r="A6687" t="s">
        <v>2</v>
      </c>
      <c r="B6687" t="s">
        <v>9399</v>
      </c>
      <c r="C6687" t="s">
        <v>172</v>
      </c>
      <c r="D6687" t="s">
        <v>3973</v>
      </c>
      <c r="E6687" t="s">
        <v>20</v>
      </c>
      <c r="F6687" t="b">
        <v>0</v>
      </c>
      <c r="G6687" t="s">
        <v>27</v>
      </c>
      <c r="H6687" s="4">
        <v>45737.710231481477</v>
      </c>
      <c r="I6687" t="b">
        <v>0</v>
      </c>
      <c r="J6687" t="b">
        <v>1</v>
      </c>
      <c r="K6687" t="s">
        <v>24</v>
      </c>
      <c r="L6687" t="s">
        <v>22</v>
      </c>
      <c r="M6687">
        <v>162500</v>
      </c>
      <c r="O6687" t="s">
        <v>1172</v>
      </c>
      <c r="P6687" t="s">
        <v>9400</v>
      </c>
    </row>
    <row r="6688" spans="1:16" x14ac:dyDescent="0.55000000000000004">
      <c r="A6688" t="s">
        <v>2</v>
      </c>
      <c r="B6688" t="s">
        <v>9401</v>
      </c>
      <c r="C6688" t="s">
        <v>633</v>
      </c>
      <c r="D6688" t="s">
        <v>2208</v>
      </c>
      <c r="E6688" t="s">
        <v>20</v>
      </c>
      <c r="F6688" t="b">
        <v>0</v>
      </c>
      <c r="G6688" t="s">
        <v>27</v>
      </c>
      <c r="H6688" s="4">
        <v>45737.710277777784</v>
      </c>
      <c r="I6688" t="b">
        <v>0</v>
      </c>
      <c r="J6688" t="b">
        <v>1</v>
      </c>
      <c r="K6688" t="s">
        <v>24</v>
      </c>
      <c r="L6688" t="s">
        <v>22</v>
      </c>
      <c r="M6688">
        <v>135000</v>
      </c>
      <c r="O6688" t="s">
        <v>3506</v>
      </c>
      <c r="P6688" t="s">
        <v>9402</v>
      </c>
    </row>
    <row r="6689" spans="1:16" x14ac:dyDescent="0.55000000000000004">
      <c r="A6689" t="s">
        <v>2</v>
      </c>
      <c r="B6689" t="s">
        <v>2</v>
      </c>
      <c r="C6689" t="s">
        <v>39</v>
      </c>
      <c r="D6689" t="s">
        <v>3985</v>
      </c>
      <c r="E6689" t="s">
        <v>20</v>
      </c>
      <c r="F6689" t="b">
        <v>1</v>
      </c>
      <c r="G6689" t="s">
        <v>3446</v>
      </c>
      <c r="H6689" s="4">
        <v>45737.710682870369</v>
      </c>
      <c r="I6689" t="b">
        <v>0</v>
      </c>
      <c r="J6689" t="b">
        <v>0</v>
      </c>
      <c r="K6689" t="s">
        <v>3446</v>
      </c>
      <c r="L6689" t="s">
        <v>22</v>
      </c>
      <c r="M6689">
        <v>37500</v>
      </c>
      <c r="O6689" t="s">
        <v>7650</v>
      </c>
      <c r="P6689" t="s">
        <v>7651</v>
      </c>
    </row>
    <row r="6690" spans="1:16" x14ac:dyDescent="0.55000000000000004">
      <c r="A6690" t="s">
        <v>2</v>
      </c>
      <c r="B6690" t="s">
        <v>9403</v>
      </c>
      <c r="C6690" t="s">
        <v>9404</v>
      </c>
      <c r="D6690" t="s">
        <v>4084</v>
      </c>
      <c r="E6690" t="s">
        <v>20</v>
      </c>
      <c r="F6690" t="b">
        <v>0</v>
      </c>
      <c r="G6690" t="s">
        <v>158</v>
      </c>
      <c r="H6690" s="4">
        <v>45737.712916666656</v>
      </c>
      <c r="I6690" t="b">
        <v>0</v>
      </c>
      <c r="J6690" t="b">
        <v>0</v>
      </c>
      <c r="K6690" t="s">
        <v>158</v>
      </c>
      <c r="L6690" t="s">
        <v>22</v>
      </c>
      <c r="M6690">
        <v>110000</v>
      </c>
      <c r="O6690" t="s">
        <v>9405</v>
      </c>
      <c r="P6690" t="s">
        <v>1244</v>
      </c>
    </row>
    <row r="6691" spans="1:16" x14ac:dyDescent="0.55000000000000004">
      <c r="A6691" t="s">
        <v>2</v>
      </c>
      <c r="B6691" t="s">
        <v>9406</v>
      </c>
      <c r="C6691" t="s">
        <v>4208</v>
      </c>
      <c r="D6691" t="s">
        <v>3828</v>
      </c>
      <c r="E6691" t="s">
        <v>219</v>
      </c>
      <c r="F6691" t="b">
        <v>0</v>
      </c>
      <c r="G6691" t="s">
        <v>1247</v>
      </c>
      <c r="H6691" s="4">
        <v>45737.738020833327</v>
      </c>
      <c r="I6691" t="b">
        <v>0</v>
      </c>
      <c r="J6691" t="b">
        <v>0</v>
      </c>
      <c r="K6691" t="s">
        <v>1247</v>
      </c>
      <c r="L6691" t="s">
        <v>36</v>
      </c>
      <c r="N6691">
        <v>32.5</v>
      </c>
      <c r="O6691" t="s">
        <v>9407</v>
      </c>
    </row>
    <row r="6692" spans="1:16" x14ac:dyDescent="0.55000000000000004">
      <c r="A6692" t="s">
        <v>2</v>
      </c>
      <c r="B6692" t="s">
        <v>9408</v>
      </c>
      <c r="C6692" t="s">
        <v>122</v>
      </c>
      <c r="D6692" t="s">
        <v>3600</v>
      </c>
      <c r="E6692" t="s">
        <v>20</v>
      </c>
      <c r="F6692" t="b">
        <v>0</v>
      </c>
      <c r="G6692" t="s">
        <v>27</v>
      </c>
      <c r="H6692" s="4">
        <v>45737.752106481479</v>
      </c>
      <c r="I6692" t="b">
        <v>1</v>
      </c>
      <c r="J6692" t="b">
        <v>0</v>
      </c>
      <c r="K6692" t="s">
        <v>24</v>
      </c>
      <c r="L6692" t="s">
        <v>22</v>
      </c>
      <c r="M6692">
        <v>95000</v>
      </c>
      <c r="O6692" t="s">
        <v>9409</v>
      </c>
      <c r="P6692" t="s">
        <v>48</v>
      </c>
    </row>
    <row r="6693" spans="1:16" x14ac:dyDescent="0.55000000000000004">
      <c r="A6693" t="s">
        <v>2</v>
      </c>
      <c r="B6693" t="s">
        <v>8530</v>
      </c>
      <c r="C6693" t="s">
        <v>26</v>
      </c>
      <c r="D6693" t="s">
        <v>3957</v>
      </c>
      <c r="E6693" t="s">
        <v>20</v>
      </c>
      <c r="F6693" t="b">
        <v>0</v>
      </c>
      <c r="G6693" t="s">
        <v>23</v>
      </c>
      <c r="H6693" s="4">
        <v>45737.768310185187</v>
      </c>
      <c r="I6693" t="b">
        <v>0</v>
      </c>
      <c r="J6693" t="b">
        <v>1</v>
      </c>
      <c r="K6693" t="s">
        <v>24</v>
      </c>
      <c r="L6693" t="s">
        <v>36</v>
      </c>
      <c r="N6693">
        <v>61.159996032714837</v>
      </c>
      <c r="O6693" t="s">
        <v>8531</v>
      </c>
      <c r="P6693" t="s">
        <v>8532</v>
      </c>
    </row>
    <row r="6694" spans="1:16" x14ac:dyDescent="0.55000000000000004">
      <c r="A6694" t="s">
        <v>0</v>
      </c>
      <c r="B6694" t="s">
        <v>9410</v>
      </c>
      <c r="C6694" t="s">
        <v>329</v>
      </c>
      <c r="D6694" t="s">
        <v>3973</v>
      </c>
      <c r="E6694" t="s">
        <v>51</v>
      </c>
      <c r="F6694" t="b">
        <v>0</v>
      </c>
      <c r="G6694" t="s">
        <v>27</v>
      </c>
      <c r="H6694" s="4">
        <v>45737.791932870372</v>
      </c>
      <c r="I6694" t="b">
        <v>0</v>
      </c>
      <c r="J6694" t="b">
        <v>0</v>
      </c>
      <c r="K6694" t="s">
        <v>24</v>
      </c>
      <c r="L6694" t="s">
        <v>36</v>
      </c>
      <c r="N6694">
        <v>80</v>
      </c>
      <c r="O6694" t="s">
        <v>9411</v>
      </c>
    </row>
    <row r="6695" spans="1:16" x14ac:dyDescent="0.55000000000000004">
      <c r="A6695" t="s">
        <v>0</v>
      </c>
      <c r="B6695" t="s">
        <v>1246</v>
      </c>
      <c r="C6695" t="s">
        <v>768</v>
      </c>
      <c r="D6695" t="s">
        <v>4084</v>
      </c>
      <c r="F6695" t="b">
        <v>0</v>
      </c>
      <c r="G6695" t="s">
        <v>27</v>
      </c>
      <c r="H6695" s="4">
        <v>45737.792013888888</v>
      </c>
      <c r="I6695" t="b">
        <v>0</v>
      </c>
      <c r="J6695" t="b">
        <v>0</v>
      </c>
      <c r="K6695" t="s">
        <v>24</v>
      </c>
      <c r="L6695" t="s">
        <v>22</v>
      </c>
      <c r="M6695">
        <v>93176</v>
      </c>
      <c r="O6695" t="s">
        <v>9412</v>
      </c>
    </row>
    <row r="6696" spans="1:16" x14ac:dyDescent="0.55000000000000004">
      <c r="A6696" t="s">
        <v>2</v>
      </c>
      <c r="B6696" t="s">
        <v>9413</v>
      </c>
      <c r="C6696" t="s">
        <v>1025</v>
      </c>
      <c r="D6696" t="s">
        <v>3600</v>
      </c>
      <c r="E6696" t="s">
        <v>51</v>
      </c>
      <c r="F6696" t="b">
        <v>0</v>
      </c>
      <c r="G6696" t="s">
        <v>35</v>
      </c>
      <c r="H6696" s="4">
        <v>45737.793356481481</v>
      </c>
      <c r="I6696" t="b">
        <v>1</v>
      </c>
      <c r="J6696" t="b">
        <v>0</v>
      </c>
      <c r="K6696" t="s">
        <v>24</v>
      </c>
      <c r="L6696" t="s">
        <v>36</v>
      </c>
      <c r="N6696">
        <v>65</v>
      </c>
      <c r="O6696" t="s">
        <v>9414</v>
      </c>
      <c r="P6696" t="s">
        <v>2177</v>
      </c>
    </row>
    <row r="6697" spans="1:16" x14ac:dyDescent="0.55000000000000004">
      <c r="A6697" t="s">
        <v>0</v>
      </c>
      <c r="B6697" t="s">
        <v>8056</v>
      </c>
      <c r="C6697" t="s">
        <v>696</v>
      </c>
      <c r="D6697" t="s">
        <v>3973</v>
      </c>
      <c r="E6697" t="s">
        <v>51</v>
      </c>
      <c r="F6697" t="b">
        <v>0</v>
      </c>
      <c r="G6697" t="s">
        <v>30</v>
      </c>
      <c r="H6697" s="4">
        <v>45737.793506944443</v>
      </c>
      <c r="I6697" t="b">
        <v>0</v>
      </c>
      <c r="J6697" t="b">
        <v>0</v>
      </c>
      <c r="K6697" t="s">
        <v>24</v>
      </c>
      <c r="L6697" t="s">
        <v>36</v>
      </c>
      <c r="N6697">
        <v>47.5</v>
      </c>
      <c r="O6697" t="s">
        <v>1137</v>
      </c>
      <c r="P6697" t="s">
        <v>709</v>
      </c>
    </row>
    <row r="6698" spans="1:16" x14ac:dyDescent="0.55000000000000004">
      <c r="A6698" t="s">
        <v>2</v>
      </c>
      <c r="B6698" t="s">
        <v>9415</v>
      </c>
      <c r="C6698" t="s">
        <v>9416</v>
      </c>
      <c r="D6698" t="s">
        <v>3973</v>
      </c>
      <c r="E6698" t="s">
        <v>20</v>
      </c>
      <c r="F6698" t="b">
        <v>0</v>
      </c>
      <c r="G6698" t="s">
        <v>27</v>
      </c>
      <c r="H6698" s="4">
        <v>45737.793703703697</v>
      </c>
      <c r="I6698" t="b">
        <v>0</v>
      </c>
      <c r="J6698" t="b">
        <v>1</v>
      </c>
      <c r="K6698" t="s">
        <v>24</v>
      </c>
      <c r="L6698" t="s">
        <v>22</v>
      </c>
      <c r="M6698">
        <v>119000</v>
      </c>
      <c r="O6698" t="s">
        <v>734</v>
      </c>
      <c r="P6698" t="s">
        <v>9417</v>
      </c>
    </row>
    <row r="6699" spans="1:16" x14ac:dyDescent="0.55000000000000004">
      <c r="A6699" t="s">
        <v>89</v>
      </c>
      <c r="B6699" t="s">
        <v>6660</v>
      </c>
      <c r="C6699" t="s">
        <v>44</v>
      </c>
      <c r="D6699" t="s">
        <v>3973</v>
      </c>
      <c r="E6699" t="s">
        <v>20</v>
      </c>
      <c r="F6699" t="b">
        <v>0</v>
      </c>
      <c r="G6699" t="s">
        <v>27</v>
      </c>
      <c r="H6699" s="4">
        <v>45737.795057870368</v>
      </c>
      <c r="I6699" t="b">
        <v>1</v>
      </c>
      <c r="J6699" t="b">
        <v>1</v>
      </c>
      <c r="K6699" t="s">
        <v>24</v>
      </c>
      <c r="L6699" t="s">
        <v>22</v>
      </c>
      <c r="M6699">
        <v>185000</v>
      </c>
      <c r="O6699" t="s">
        <v>2815</v>
      </c>
      <c r="P6699" t="s">
        <v>6661</v>
      </c>
    </row>
    <row r="6700" spans="1:16" x14ac:dyDescent="0.55000000000000004">
      <c r="A6700" t="s">
        <v>0</v>
      </c>
      <c r="B6700" t="s">
        <v>9418</v>
      </c>
      <c r="C6700" t="s">
        <v>316</v>
      </c>
      <c r="D6700" t="s">
        <v>3957</v>
      </c>
      <c r="E6700" t="s">
        <v>20</v>
      </c>
      <c r="F6700" t="b">
        <v>0</v>
      </c>
      <c r="G6700" t="s">
        <v>35</v>
      </c>
      <c r="H6700" s="4">
        <v>45737.833819444437</v>
      </c>
      <c r="I6700" t="b">
        <v>0</v>
      </c>
      <c r="J6700" t="b">
        <v>1</v>
      </c>
      <c r="K6700" t="s">
        <v>24</v>
      </c>
      <c r="L6700" t="s">
        <v>36</v>
      </c>
      <c r="N6700">
        <v>16.510000228881839</v>
      </c>
      <c r="O6700" t="s">
        <v>759</v>
      </c>
      <c r="P6700" t="s">
        <v>9419</v>
      </c>
    </row>
    <row r="6701" spans="1:16" x14ac:dyDescent="0.55000000000000004">
      <c r="A6701" t="s">
        <v>0</v>
      </c>
      <c r="B6701" t="s">
        <v>9175</v>
      </c>
      <c r="C6701" t="s">
        <v>292</v>
      </c>
      <c r="D6701" t="s">
        <v>3957</v>
      </c>
      <c r="E6701" t="s">
        <v>20</v>
      </c>
      <c r="F6701" t="b">
        <v>0</v>
      </c>
      <c r="G6701" t="s">
        <v>30</v>
      </c>
      <c r="H6701" s="4">
        <v>45737.834236111114</v>
      </c>
      <c r="I6701" t="b">
        <v>0</v>
      </c>
      <c r="J6701" t="b">
        <v>1</v>
      </c>
      <c r="K6701" t="s">
        <v>24</v>
      </c>
      <c r="L6701" t="s">
        <v>36</v>
      </c>
      <c r="N6701">
        <v>22.694999694824219</v>
      </c>
      <c r="O6701" t="s">
        <v>9176</v>
      </c>
      <c r="P6701" t="s">
        <v>1303</v>
      </c>
    </row>
    <row r="6702" spans="1:16" x14ac:dyDescent="0.55000000000000004">
      <c r="A6702" t="s">
        <v>139</v>
      </c>
      <c r="B6702" t="s">
        <v>1634</v>
      </c>
      <c r="C6702" t="s">
        <v>945</v>
      </c>
      <c r="D6702" t="s">
        <v>3973</v>
      </c>
      <c r="E6702" t="s">
        <v>20</v>
      </c>
      <c r="F6702" t="b">
        <v>0</v>
      </c>
      <c r="G6702" t="s">
        <v>30</v>
      </c>
      <c r="H6702" s="4">
        <v>45737.83425925926</v>
      </c>
      <c r="I6702" t="b">
        <v>0</v>
      </c>
      <c r="J6702" t="b">
        <v>0</v>
      </c>
      <c r="K6702" t="s">
        <v>24</v>
      </c>
      <c r="L6702" t="s">
        <v>22</v>
      </c>
      <c r="M6702">
        <v>67884</v>
      </c>
      <c r="O6702" t="s">
        <v>3090</v>
      </c>
    </row>
    <row r="6703" spans="1:16" x14ac:dyDescent="0.55000000000000004">
      <c r="A6703" t="s">
        <v>2</v>
      </c>
      <c r="B6703" t="s">
        <v>2617</v>
      </c>
      <c r="C6703" t="s">
        <v>151</v>
      </c>
      <c r="D6703" t="s">
        <v>3973</v>
      </c>
      <c r="E6703" t="s">
        <v>20</v>
      </c>
      <c r="F6703" t="b">
        <v>0</v>
      </c>
      <c r="G6703" t="s">
        <v>30</v>
      </c>
      <c r="H6703" s="4">
        <v>45737.835636574076</v>
      </c>
      <c r="I6703" t="b">
        <v>0</v>
      </c>
      <c r="J6703" t="b">
        <v>1</v>
      </c>
      <c r="K6703" t="s">
        <v>24</v>
      </c>
      <c r="L6703" t="s">
        <v>22</v>
      </c>
      <c r="M6703">
        <v>130500</v>
      </c>
      <c r="O6703" t="s">
        <v>9420</v>
      </c>
      <c r="P6703" t="s">
        <v>9421</v>
      </c>
    </row>
    <row r="6704" spans="1:16" x14ac:dyDescent="0.55000000000000004">
      <c r="A6704" t="s">
        <v>2</v>
      </c>
      <c r="B6704" t="s">
        <v>2076</v>
      </c>
      <c r="C6704" t="s">
        <v>236</v>
      </c>
      <c r="D6704" t="s">
        <v>3957</v>
      </c>
      <c r="E6704" t="s">
        <v>34</v>
      </c>
      <c r="F6704" t="b">
        <v>0</v>
      </c>
      <c r="G6704" t="s">
        <v>41</v>
      </c>
      <c r="H6704" s="4">
        <v>45737.835763888892</v>
      </c>
      <c r="I6704" t="b">
        <v>1</v>
      </c>
      <c r="J6704" t="b">
        <v>1</v>
      </c>
      <c r="K6704" t="s">
        <v>24</v>
      </c>
      <c r="L6704" t="s">
        <v>36</v>
      </c>
      <c r="N6704">
        <v>56.475002288818359</v>
      </c>
      <c r="O6704" t="s">
        <v>186</v>
      </c>
      <c r="P6704" t="s">
        <v>4098</v>
      </c>
    </row>
    <row r="6705" spans="1:16" x14ac:dyDescent="0.55000000000000004">
      <c r="A6705" t="s">
        <v>2</v>
      </c>
      <c r="B6705" t="s">
        <v>9422</v>
      </c>
      <c r="C6705" t="s">
        <v>823</v>
      </c>
      <c r="D6705" t="s">
        <v>3828</v>
      </c>
      <c r="E6705" t="s">
        <v>20</v>
      </c>
      <c r="F6705" t="b">
        <v>0</v>
      </c>
      <c r="G6705" t="s">
        <v>52</v>
      </c>
      <c r="H6705" s="4">
        <v>45737.838194444441</v>
      </c>
      <c r="I6705" t="b">
        <v>0</v>
      </c>
      <c r="J6705" t="b">
        <v>1</v>
      </c>
      <c r="K6705" t="s">
        <v>24</v>
      </c>
      <c r="L6705" t="s">
        <v>22</v>
      </c>
      <c r="M6705">
        <v>98883</v>
      </c>
      <c r="O6705" t="s">
        <v>9423</v>
      </c>
      <c r="P6705" t="s">
        <v>9424</v>
      </c>
    </row>
    <row r="6706" spans="1:16" x14ac:dyDescent="0.55000000000000004">
      <c r="A6706" t="s">
        <v>25</v>
      </c>
      <c r="B6706" t="s">
        <v>9425</v>
      </c>
      <c r="C6706" t="s">
        <v>203</v>
      </c>
      <c r="D6706" t="s">
        <v>3828</v>
      </c>
      <c r="E6706" t="s">
        <v>20</v>
      </c>
      <c r="F6706" t="b">
        <v>0</v>
      </c>
      <c r="G6706" t="s">
        <v>23</v>
      </c>
      <c r="H6706" s="4">
        <v>45737.863483796304</v>
      </c>
      <c r="I6706" t="b">
        <v>1</v>
      </c>
      <c r="J6706" t="b">
        <v>1</v>
      </c>
      <c r="K6706" t="s">
        <v>24</v>
      </c>
      <c r="L6706" t="s">
        <v>22</v>
      </c>
      <c r="M6706">
        <v>108750</v>
      </c>
      <c r="O6706" t="s">
        <v>935</v>
      </c>
      <c r="P6706" t="s">
        <v>1813</v>
      </c>
    </row>
    <row r="6707" spans="1:16" x14ac:dyDescent="0.55000000000000004">
      <c r="A6707" t="s">
        <v>0</v>
      </c>
      <c r="B6707" t="s">
        <v>0</v>
      </c>
      <c r="C6707" t="s">
        <v>916</v>
      </c>
      <c r="D6707" t="s">
        <v>3973</v>
      </c>
      <c r="E6707" t="s">
        <v>20</v>
      </c>
      <c r="F6707" t="b">
        <v>0</v>
      </c>
      <c r="G6707" t="s">
        <v>27</v>
      </c>
      <c r="H6707" s="4">
        <v>45737.876296296286</v>
      </c>
      <c r="I6707" t="b">
        <v>1</v>
      </c>
      <c r="J6707" t="b">
        <v>0</v>
      </c>
      <c r="K6707" t="s">
        <v>24</v>
      </c>
      <c r="L6707" t="s">
        <v>22</v>
      </c>
      <c r="M6707">
        <v>82500</v>
      </c>
      <c r="O6707" t="s">
        <v>1899</v>
      </c>
      <c r="P6707" t="s">
        <v>338</v>
      </c>
    </row>
    <row r="6708" spans="1:16" x14ac:dyDescent="0.55000000000000004">
      <c r="A6708" t="s">
        <v>0</v>
      </c>
      <c r="B6708" t="s">
        <v>9426</v>
      </c>
      <c r="C6708" t="s">
        <v>213</v>
      </c>
      <c r="D6708" t="s">
        <v>3828</v>
      </c>
      <c r="E6708" t="s">
        <v>20</v>
      </c>
      <c r="F6708" t="b">
        <v>0</v>
      </c>
      <c r="G6708" t="s">
        <v>41</v>
      </c>
      <c r="H6708" s="4">
        <v>45737.876331018517</v>
      </c>
      <c r="I6708" t="b">
        <v>0</v>
      </c>
      <c r="J6708" t="b">
        <v>1</v>
      </c>
      <c r="K6708" t="s">
        <v>24</v>
      </c>
      <c r="L6708" t="s">
        <v>36</v>
      </c>
      <c r="N6708">
        <v>23</v>
      </c>
      <c r="O6708" t="s">
        <v>9427</v>
      </c>
      <c r="P6708" t="s">
        <v>9428</v>
      </c>
    </row>
    <row r="6709" spans="1:16" x14ac:dyDescent="0.55000000000000004">
      <c r="A6709" t="s">
        <v>89</v>
      </c>
      <c r="B6709" t="s">
        <v>9429</v>
      </c>
      <c r="C6709" t="s">
        <v>2172</v>
      </c>
      <c r="D6709" t="s">
        <v>3600</v>
      </c>
      <c r="E6709" t="s">
        <v>20</v>
      </c>
      <c r="F6709" t="b">
        <v>0</v>
      </c>
      <c r="G6709" t="s">
        <v>52</v>
      </c>
      <c r="H6709" s="4">
        <v>45737.877812500003</v>
      </c>
      <c r="I6709" t="b">
        <v>0</v>
      </c>
      <c r="J6709" t="b">
        <v>1</v>
      </c>
      <c r="K6709" t="s">
        <v>24</v>
      </c>
      <c r="L6709" t="s">
        <v>22</v>
      </c>
      <c r="M6709">
        <v>255630</v>
      </c>
      <c r="O6709" t="s">
        <v>773</v>
      </c>
    </row>
    <row r="6710" spans="1:16" x14ac:dyDescent="0.55000000000000004">
      <c r="A6710" t="s">
        <v>0</v>
      </c>
      <c r="B6710" t="s">
        <v>1934</v>
      </c>
      <c r="C6710" t="s">
        <v>1247</v>
      </c>
      <c r="D6710" t="s">
        <v>3828</v>
      </c>
      <c r="E6710" t="s">
        <v>20</v>
      </c>
      <c r="F6710" t="b">
        <v>0</v>
      </c>
      <c r="G6710" t="s">
        <v>1247</v>
      </c>
      <c r="H6710" s="4">
        <v>45737.905011574083</v>
      </c>
      <c r="I6710" t="b">
        <v>0</v>
      </c>
      <c r="J6710" t="b">
        <v>0</v>
      </c>
      <c r="K6710" t="s">
        <v>1247</v>
      </c>
      <c r="L6710" t="s">
        <v>22</v>
      </c>
      <c r="M6710">
        <v>38500</v>
      </c>
      <c r="O6710" t="s">
        <v>5660</v>
      </c>
      <c r="P6710" t="s">
        <v>5661</v>
      </c>
    </row>
    <row r="6711" spans="1:16" x14ac:dyDescent="0.55000000000000004">
      <c r="A6711" t="s">
        <v>0</v>
      </c>
      <c r="B6711" t="s">
        <v>8621</v>
      </c>
      <c r="C6711" t="s">
        <v>179</v>
      </c>
      <c r="D6711" t="s">
        <v>3973</v>
      </c>
      <c r="E6711" t="s">
        <v>20</v>
      </c>
      <c r="F6711" t="b">
        <v>0</v>
      </c>
      <c r="G6711" t="s">
        <v>27</v>
      </c>
      <c r="H6711" s="4">
        <v>45737.916979166657</v>
      </c>
      <c r="I6711" t="b">
        <v>0</v>
      </c>
      <c r="J6711" t="b">
        <v>1</v>
      </c>
      <c r="K6711" t="s">
        <v>24</v>
      </c>
      <c r="L6711" t="s">
        <v>22</v>
      </c>
      <c r="M6711">
        <v>62355.453125</v>
      </c>
      <c r="O6711" t="s">
        <v>8622</v>
      </c>
      <c r="P6711" t="s">
        <v>1732</v>
      </c>
    </row>
    <row r="6712" spans="1:16" x14ac:dyDescent="0.55000000000000004">
      <c r="A6712" t="s">
        <v>2</v>
      </c>
      <c r="B6712" t="s">
        <v>9430</v>
      </c>
      <c r="C6712" t="s">
        <v>145</v>
      </c>
      <c r="D6712" t="s">
        <v>3828</v>
      </c>
      <c r="E6712" t="s">
        <v>20</v>
      </c>
      <c r="F6712" t="b">
        <v>0</v>
      </c>
      <c r="G6712" t="s">
        <v>27</v>
      </c>
      <c r="H6712" s="4">
        <v>45737.917870370373</v>
      </c>
      <c r="I6712" t="b">
        <v>0</v>
      </c>
      <c r="J6712" t="b">
        <v>1</v>
      </c>
      <c r="K6712" t="s">
        <v>24</v>
      </c>
      <c r="L6712" t="s">
        <v>22</v>
      </c>
      <c r="M6712">
        <v>204500</v>
      </c>
      <c r="O6712" t="s">
        <v>9431</v>
      </c>
      <c r="P6712" t="s">
        <v>9432</v>
      </c>
    </row>
    <row r="6713" spans="1:16" x14ac:dyDescent="0.55000000000000004">
      <c r="A6713" t="s">
        <v>1</v>
      </c>
      <c r="B6713" t="s">
        <v>9433</v>
      </c>
      <c r="C6713" t="s">
        <v>192</v>
      </c>
      <c r="D6713" t="s">
        <v>2208</v>
      </c>
      <c r="E6713" t="s">
        <v>20</v>
      </c>
      <c r="F6713" t="b">
        <v>0</v>
      </c>
      <c r="G6713" t="s">
        <v>23</v>
      </c>
      <c r="H6713" s="4">
        <v>45737.930821759262</v>
      </c>
      <c r="I6713" t="b">
        <v>0</v>
      </c>
      <c r="J6713" t="b">
        <v>1</v>
      </c>
      <c r="K6713" t="s">
        <v>24</v>
      </c>
      <c r="L6713" t="s">
        <v>36</v>
      </c>
      <c r="N6713">
        <v>40.81500244140625</v>
      </c>
      <c r="O6713" t="s">
        <v>9434</v>
      </c>
      <c r="P6713" t="s">
        <v>9435</v>
      </c>
    </row>
    <row r="6714" spans="1:16" x14ac:dyDescent="0.55000000000000004">
      <c r="A6714" t="s">
        <v>89</v>
      </c>
      <c r="B6714" t="s">
        <v>5118</v>
      </c>
      <c r="C6714" t="s">
        <v>367</v>
      </c>
      <c r="D6714" t="s">
        <v>3973</v>
      </c>
      <c r="E6714" t="s">
        <v>20</v>
      </c>
      <c r="F6714" t="b">
        <v>0</v>
      </c>
      <c r="G6714" t="s">
        <v>27</v>
      </c>
      <c r="H6714" s="4">
        <v>45737.958541666667</v>
      </c>
      <c r="I6714" t="b">
        <v>0</v>
      </c>
      <c r="J6714" t="b">
        <v>1</v>
      </c>
      <c r="K6714" t="s">
        <v>24</v>
      </c>
      <c r="L6714" t="s">
        <v>22</v>
      </c>
      <c r="M6714">
        <v>160000</v>
      </c>
      <c r="O6714" t="s">
        <v>368</v>
      </c>
      <c r="P6714" t="s">
        <v>5119</v>
      </c>
    </row>
    <row r="6715" spans="1:16" x14ac:dyDescent="0.55000000000000004">
      <c r="A6715" t="s">
        <v>0</v>
      </c>
      <c r="B6715" t="s">
        <v>1174</v>
      </c>
      <c r="C6715" t="s">
        <v>9436</v>
      </c>
      <c r="D6715" t="s">
        <v>3957</v>
      </c>
      <c r="E6715" t="s">
        <v>34</v>
      </c>
      <c r="F6715" t="b">
        <v>0</v>
      </c>
      <c r="G6715" t="s">
        <v>35</v>
      </c>
      <c r="H6715" s="4">
        <v>45737.958761574067</v>
      </c>
      <c r="I6715" t="b">
        <v>0</v>
      </c>
      <c r="J6715" t="b">
        <v>0</v>
      </c>
      <c r="K6715" t="s">
        <v>24</v>
      </c>
      <c r="L6715" t="s">
        <v>36</v>
      </c>
      <c r="N6715">
        <v>16.510000228881839</v>
      </c>
      <c r="O6715" t="s">
        <v>9437</v>
      </c>
      <c r="P6715" t="s">
        <v>9438</v>
      </c>
    </row>
    <row r="6716" spans="1:16" x14ac:dyDescent="0.55000000000000004">
      <c r="A6716" t="s">
        <v>2</v>
      </c>
      <c r="B6716" t="s">
        <v>369</v>
      </c>
      <c r="C6716" t="s">
        <v>8874</v>
      </c>
      <c r="D6716" t="s">
        <v>3973</v>
      </c>
      <c r="E6716" t="s">
        <v>631</v>
      </c>
      <c r="F6716" t="b">
        <v>0</v>
      </c>
      <c r="G6716" t="s">
        <v>41</v>
      </c>
      <c r="H6716" s="4">
        <v>45737.971516203703</v>
      </c>
      <c r="I6716" t="b">
        <v>0</v>
      </c>
      <c r="J6716" t="b">
        <v>0</v>
      </c>
      <c r="K6716" t="s">
        <v>24</v>
      </c>
      <c r="L6716" t="s">
        <v>22</v>
      </c>
      <c r="M6716">
        <v>87000</v>
      </c>
      <c r="O6716" t="s">
        <v>91</v>
      </c>
      <c r="P6716" t="s">
        <v>9439</v>
      </c>
    </row>
    <row r="6717" spans="1:16" x14ac:dyDescent="0.55000000000000004">
      <c r="A6717" t="s">
        <v>40</v>
      </c>
      <c r="B6717" t="s">
        <v>1786</v>
      </c>
      <c r="C6717" t="s">
        <v>5427</v>
      </c>
      <c r="D6717" t="s">
        <v>4014</v>
      </c>
      <c r="E6717" t="s">
        <v>20</v>
      </c>
      <c r="F6717" t="b">
        <v>0</v>
      </c>
      <c r="G6717" t="s">
        <v>27</v>
      </c>
      <c r="H6717" s="4">
        <v>45737.997129629628</v>
      </c>
      <c r="I6717" t="b">
        <v>0</v>
      </c>
      <c r="J6717" t="b">
        <v>1</v>
      </c>
      <c r="K6717" t="s">
        <v>24</v>
      </c>
      <c r="L6717" t="s">
        <v>22</v>
      </c>
      <c r="M6717">
        <v>253000</v>
      </c>
      <c r="O6717" t="s">
        <v>59</v>
      </c>
      <c r="P6717" t="s">
        <v>137</v>
      </c>
    </row>
    <row r="6718" spans="1:16" x14ac:dyDescent="0.55000000000000004">
      <c r="A6718" t="s">
        <v>0</v>
      </c>
      <c r="B6718" t="s">
        <v>257</v>
      </c>
      <c r="C6718" t="s">
        <v>468</v>
      </c>
      <c r="D6718" t="s">
        <v>3973</v>
      </c>
      <c r="E6718" t="s">
        <v>20</v>
      </c>
      <c r="F6718" t="b">
        <v>0</v>
      </c>
      <c r="G6718" t="s">
        <v>27</v>
      </c>
      <c r="H6718" s="4">
        <v>45738.000231481477</v>
      </c>
      <c r="I6718" t="b">
        <v>0</v>
      </c>
      <c r="J6718" t="b">
        <v>1</v>
      </c>
      <c r="K6718" t="s">
        <v>24</v>
      </c>
      <c r="L6718" t="s">
        <v>22</v>
      </c>
      <c r="M6718">
        <v>125000</v>
      </c>
      <c r="O6718" t="s">
        <v>5482</v>
      </c>
      <c r="P6718" t="s">
        <v>9339</v>
      </c>
    </row>
    <row r="6719" spans="1:16" x14ac:dyDescent="0.55000000000000004">
      <c r="A6719" t="s">
        <v>89</v>
      </c>
      <c r="B6719" t="s">
        <v>5532</v>
      </c>
      <c r="C6719" t="s">
        <v>3196</v>
      </c>
      <c r="D6719" t="s">
        <v>3973</v>
      </c>
      <c r="E6719" t="s">
        <v>51</v>
      </c>
      <c r="F6719" t="b">
        <v>0</v>
      </c>
      <c r="G6719" t="s">
        <v>41</v>
      </c>
      <c r="H6719" s="4">
        <v>45738.000462962962</v>
      </c>
      <c r="I6719" t="b">
        <v>1</v>
      </c>
      <c r="J6719" t="b">
        <v>0</v>
      </c>
      <c r="K6719" t="s">
        <v>24</v>
      </c>
      <c r="L6719" t="s">
        <v>36</v>
      </c>
      <c r="N6719">
        <v>47.5</v>
      </c>
      <c r="O6719" t="s">
        <v>806</v>
      </c>
      <c r="P6719" t="s">
        <v>5533</v>
      </c>
    </row>
    <row r="6720" spans="1:16" x14ac:dyDescent="0.55000000000000004">
      <c r="A6720" t="s">
        <v>2</v>
      </c>
      <c r="B6720" t="s">
        <v>1167</v>
      </c>
      <c r="C6720" t="s">
        <v>29</v>
      </c>
      <c r="D6720" t="s">
        <v>5535</v>
      </c>
      <c r="E6720" t="s">
        <v>20</v>
      </c>
      <c r="F6720" t="b">
        <v>0</v>
      </c>
      <c r="G6720" t="s">
        <v>27</v>
      </c>
      <c r="H6720" s="4">
        <v>45738.001157407409</v>
      </c>
      <c r="I6720" t="b">
        <v>1</v>
      </c>
      <c r="J6720" t="b">
        <v>1</v>
      </c>
      <c r="K6720" t="s">
        <v>24</v>
      </c>
      <c r="L6720" t="s">
        <v>22</v>
      </c>
      <c r="M6720">
        <v>88582</v>
      </c>
      <c r="O6720" t="s">
        <v>77</v>
      </c>
      <c r="P6720" t="s">
        <v>9340</v>
      </c>
    </row>
    <row r="6721" spans="1:16" x14ac:dyDescent="0.55000000000000004">
      <c r="A6721" t="s">
        <v>40</v>
      </c>
      <c r="B6721" t="s">
        <v>9341</v>
      </c>
      <c r="C6721" t="s">
        <v>748</v>
      </c>
      <c r="D6721" t="s">
        <v>4035</v>
      </c>
      <c r="E6721" t="s">
        <v>20</v>
      </c>
      <c r="F6721" t="b">
        <v>0</v>
      </c>
      <c r="G6721" t="s">
        <v>158</v>
      </c>
      <c r="H6721" s="4">
        <v>45738.014479166668</v>
      </c>
      <c r="I6721" t="b">
        <v>0</v>
      </c>
      <c r="J6721" t="b">
        <v>0</v>
      </c>
      <c r="K6721" t="s">
        <v>158</v>
      </c>
      <c r="L6721" t="s">
        <v>22</v>
      </c>
      <c r="M6721">
        <v>83999.5</v>
      </c>
      <c r="O6721" t="s">
        <v>2768</v>
      </c>
      <c r="P6721" t="s">
        <v>3411</v>
      </c>
    </row>
    <row r="6722" spans="1:16" x14ac:dyDescent="0.55000000000000004">
      <c r="A6722" t="s">
        <v>28</v>
      </c>
      <c r="B6722" t="s">
        <v>28</v>
      </c>
      <c r="C6722" t="s">
        <v>5242</v>
      </c>
      <c r="D6722" t="s">
        <v>5243</v>
      </c>
      <c r="E6722" t="s">
        <v>20</v>
      </c>
      <c r="F6722" t="b">
        <v>0</v>
      </c>
      <c r="G6722" t="s">
        <v>314</v>
      </c>
      <c r="H6722" s="4">
        <v>45738.023402777777</v>
      </c>
      <c r="I6722" t="b">
        <v>0</v>
      </c>
      <c r="J6722" t="b">
        <v>0</v>
      </c>
      <c r="K6722" t="s">
        <v>314</v>
      </c>
      <c r="L6722" t="s">
        <v>22</v>
      </c>
      <c r="M6722">
        <v>90000</v>
      </c>
      <c r="O6722" t="s">
        <v>6697</v>
      </c>
      <c r="P6722" t="s">
        <v>6698</v>
      </c>
    </row>
    <row r="6723" spans="1:16" x14ac:dyDescent="0.55000000000000004">
      <c r="A6723" t="s">
        <v>0</v>
      </c>
      <c r="B6723" t="s">
        <v>0</v>
      </c>
      <c r="C6723" t="s">
        <v>9342</v>
      </c>
      <c r="D6723" t="s">
        <v>7547</v>
      </c>
      <c r="E6723" t="s">
        <v>34</v>
      </c>
      <c r="F6723" t="b">
        <v>0</v>
      </c>
      <c r="G6723" t="s">
        <v>41</v>
      </c>
      <c r="H6723" s="4">
        <v>45738.042337962957</v>
      </c>
      <c r="I6723" t="b">
        <v>0</v>
      </c>
      <c r="J6723" t="b">
        <v>0</v>
      </c>
      <c r="K6723" t="s">
        <v>24</v>
      </c>
      <c r="L6723" t="s">
        <v>36</v>
      </c>
      <c r="N6723">
        <v>15</v>
      </c>
      <c r="O6723" t="s">
        <v>7548</v>
      </c>
      <c r="P6723" t="s">
        <v>61</v>
      </c>
    </row>
    <row r="6724" spans="1:16" x14ac:dyDescent="0.55000000000000004">
      <c r="A6724" t="s">
        <v>0</v>
      </c>
      <c r="B6724" t="s">
        <v>0</v>
      </c>
      <c r="C6724" t="s">
        <v>517</v>
      </c>
      <c r="D6724" t="s">
        <v>4753</v>
      </c>
      <c r="E6724" t="s">
        <v>51</v>
      </c>
      <c r="F6724" t="b">
        <v>0</v>
      </c>
      <c r="G6724" t="s">
        <v>41</v>
      </c>
      <c r="H6724" s="4">
        <v>45738.25037037037</v>
      </c>
      <c r="I6724" t="b">
        <v>0</v>
      </c>
      <c r="J6724" t="b">
        <v>1</v>
      </c>
      <c r="K6724" t="s">
        <v>24</v>
      </c>
      <c r="L6724" t="s">
        <v>36</v>
      </c>
      <c r="N6724">
        <v>47.5</v>
      </c>
      <c r="O6724" t="s">
        <v>289</v>
      </c>
      <c r="P6724" t="s">
        <v>2400</v>
      </c>
    </row>
    <row r="6725" spans="1:16" x14ac:dyDescent="0.55000000000000004">
      <c r="A6725" t="s">
        <v>0</v>
      </c>
      <c r="B6725" t="s">
        <v>9343</v>
      </c>
      <c r="C6725" t="s">
        <v>151</v>
      </c>
      <c r="D6725" t="s">
        <v>3828</v>
      </c>
      <c r="E6725" t="s">
        <v>20</v>
      </c>
      <c r="F6725" t="b">
        <v>0</v>
      </c>
      <c r="G6725" t="s">
        <v>30</v>
      </c>
      <c r="H6725" s="4">
        <v>45738.250567129631</v>
      </c>
      <c r="I6725" t="b">
        <v>0</v>
      </c>
      <c r="J6725" t="b">
        <v>1</v>
      </c>
      <c r="K6725" t="s">
        <v>24</v>
      </c>
      <c r="L6725" t="s">
        <v>36</v>
      </c>
      <c r="N6725">
        <v>43.875</v>
      </c>
      <c r="O6725" t="s">
        <v>6083</v>
      </c>
      <c r="P6725" t="s">
        <v>9344</v>
      </c>
    </row>
    <row r="6726" spans="1:16" x14ac:dyDescent="0.55000000000000004">
      <c r="A6726" t="s">
        <v>0</v>
      </c>
      <c r="B6726" t="s">
        <v>0</v>
      </c>
      <c r="C6726" t="s">
        <v>3330</v>
      </c>
      <c r="D6726" t="s">
        <v>3828</v>
      </c>
      <c r="E6726" t="s">
        <v>51</v>
      </c>
      <c r="F6726" t="b">
        <v>0</v>
      </c>
      <c r="G6726" t="s">
        <v>30</v>
      </c>
      <c r="H6726" s="4">
        <v>45738.250625000001</v>
      </c>
      <c r="I6726" t="b">
        <v>0</v>
      </c>
      <c r="J6726" t="b">
        <v>0</v>
      </c>
      <c r="K6726" t="s">
        <v>24</v>
      </c>
      <c r="L6726" t="s">
        <v>22</v>
      </c>
      <c r="M6726">
        <v>76212</v>
      </c>
      <c r="O6726" t="s">
        <v>9345</v>
      </c>
      <c r="P6726" t="s">
        <v>9346</v>
      </c>
    </row>
    <row r="6727" spans="1:16" x14ac:dyDescent="0.55000000000000004">
      <c r="A6727" t="s">
        <v>1</v>
      </c>
      <c r="B6727" t="s">
        <v>663</v>
      </c>
      <c r="C6727" t="s">
        <v>140</v>
      </c>
      <c r="D6727" t="s">
        <v>3973</v>
      </c>
      <c r="E6727" t="s">
        <v>20</v>
      </c>
      <c r="F6727" t="b">
        <v>0</v>
      </c>
      <c r="G6727" t="s">
        <v>35</v>
      </c>
      <c r="H6727" s="4">
        <v>45738.250972222217</v>
      </c>
      <c r="I6727" t="b">
        <v>0</v>
      </c>
      <c r="J6727" t="b">
        <v>1</v>
      </c>
      <c r="K6727" t="s">
        <v>24</v>
      </c>
      <c r="L6727" t="s">
        <v>22</v>
      </c>
      <c r="M6727">
        <v>124350</v>
      </c>
      <c r="O6727" t="s">
        <v>664</v>
      </c>
      <c r="P6727" t="s">
        <v>9347</v>
      </c>
    </row>
    <row r="6728" spans="1:16" x14ac:dyDescent="0.55000000000000004">
      <c r="A6728" t="s">
        <v>1</v>
      </c>
      <c r="B6728" t="s">
        <v>3439</v>
      </c>
      <c r="C6728" t="s">
        <v>82</v>
      </c>
      <c r="D6728" t="s">
        <v>3970</v>
      </c>
      <c r="E6728" t="s">
        <v>20</v>
      </c>
      <c r="F6728" t="b">
        <v>0</v>
      </c>
      <c r="G6728" t="s">
        <v>27</v>
      </c>
      <c r="H6728" s="4">
        <v>45738.251006944447</v>
      </c>
      <c r="I6728" t="b">
        <v>0</v>
      </c>
      <c r="J6728" t="b">
        <v>1</v>
      </c>
      <c r="K6728" t="s">
        <v>24</v>
      </c>
      <c r="L6728" t="s">
        <v>22</v>
      </c>
      <c r="M6728">
        <v>152000</v>
      </c>
      <c r="O6728" t="s">
        <v>65</v>
      </c>
      <c r="P6728" t="s">
        <v>723</v>
      </c>
    </row>
    <row r="6729" spans="1:16" x14ac:dyDescent="0.55000000000000004">
      <c r="A6729" t="s">
        <v>191</v>
      </c>
      <c r="B6729" t="s">
        <v>9348</v>
      </c>
      <c r="C6729" t="s">
        <v>82</v>
      </c>
      <c r="D6729" t="s">
        <v>3973</v>
      </c>
      <c r="E6729" t="s">
        <v>20</v>
      </c>
      <c r="F6729" t="b">
        <v>0</v>
      </c>
      <c r="G6729" t="s">
        <v>27</v>
      </c>
      <c r="H6729" s="4">
        <v>45738.251168981478</v>
      </c>
      <c r="I6729" t="b">
        <v>0</v>
      </c>
      <c r="J6729" t="b">
        <v>0</v>
      </c>
      <c r="K6729" t="s">
        <v>24</v>
      </c>
      <c r="L6729" t="s">
        <v>36</v>
      </c>
      <c r="N6729">
        <v>70.5</v>
      </c>
      <c r="O6729" t="s">
        <v>4344</v>
      </c>
      <c r="P6729" t="s">
        <v>9349</v>
      </c>
    </row>
    <row r="6730" spans="1:16" x14ac:dyDescent="0.55000000000000004">
      <c r="A6730" t="s">
        <v>1</v>
      </c>
      <c r="B6730" t="s">
        <v>9350</v>
      </c>
      <c r="C6730" t="s">
        <v>1521</v>
      </c>
      <c r="D6730" t="s">
        <v>3383</v>
      </c>
      <c r="E6730" t="s">
        <v>20</v>
      </c>
      <c r="F6730" t="b">
        <v>0</v>
      </c>
      <c r="G6730" t="s">
        <v>52</v>
      </c>
      <c r="H6730" s="4">
        <v>45738.251273148147</v>
      </c>
      <c r="I6730" t="b">
        <v>0</v>
      </c>
      <c r="J6730" t="b">
        <v>1</v>
      </c>
      <c r="K6730" t="s">
        <v>24</v>
      </c>
      <c r="L6730" t="s">
        <v>22</v>
      </c>
      <c r="M6730">
        <v>80000</v>
      </c>
      <c r="O6730" t="s">
        <v>1549</v>
      </c>
      <c r="P6730" t="s">
        <v>700</v>
      </c>
    </row>
    <row r="6731" spans="1:16" x14ac:dyDescent="0.55000000000000004">
      <c r="A6731" t="s">
        <v>2</v>
      </c>
      <c r="B6731" t="s">
        <v>638</v>
      </c>
      <c r="C6731" t="s">
        <v>213</v>
      </c>
      <c r="D6731" t="s">
        <v>3828</v>
      </c>
      <c r="E6731" t="s">
        <v>20</v>
      </c>
      <c r="F6731" t="b">
        <v>0</v>
      </c>
      <c r="G6731" t="s">
        <v>41</v>
      </c>
      <c r="H6731" s="4">
        <v>45738.252337962957</v>
      </c>
      <c r="I6731" t="b">
        <v>0</v>
      </c>
      <c r="J6731" t="b">
        <v>1</v>
      </c>
      <c r="K6731" t="s">
        <v>24</v>
      </c>
      <c r="L6731" t="s">
        <v>22</v>
      </c>
      <c r="M6731">
        <v>128114.578125</v>
      </c>
      <c r="O6731" t="s">
        <v>7801</v>
      </c>
      <c r="P6731" t="s">
        <v>7802</v>
      </c>
    </row>
    <row r="6732" spans="1:16" x14ac:dyDescent="0.55000000000000004">
      <c r="A6732" t="s">
        <v>2</v>
      </c>
      <c r="B6732" t="s">
        <v>9351</v>
      </c>
      <c r="C6732" t="s">
        <v>1247</v>
      </c>
      <c r="D6732" t="s">
        <v>2208</v>
      </c>
      <c r="E6732" t="s">
        <v>20</v>
      </c>
      <c r="F6732" t="b">
        <v>0</v>
      </c>
      <c r="G6732" t="s">
        <v>1247</v>
      </c>
      <c r="H6732" s="4">
        <v>45738.263842592591</v>
      </c>
      <c r="I6732" t="b">
        <v>1</v>
      </c>
      <c r="J6732" t="b">
        <v>0</v>
      </c>
      <c r="K6732" t="s">
        <v>1247</v>
      </c>
      <c r="L6732" t="s">
        <v>22</v>
      </c>
      <c r="M6732">
        <v>162500</v>
      </c>
      <c r="O6732" t="s">
        <v>9352</v>
      </c>
      <c r="P6732" t="s">
        <v>9353</v>
      </c>
    </row>
    <row r="6733" spans="1:16" x14ac:dyDescent="0.55000000000000004">
      <c r="A6733" t="s">
        <v>1</v>
      </c>
      <c r="B6733" t="s">
        <v>844</v>
      </c>
      <c r="C6733" t="s">
        <v>82</v>
      </c>
      <c r="D6733" t="s">
        <v>3828</v>
      </c>
      <c r="E6733" t="s">
        <v>20</v>
      </c>
      <c r="F6733" t="b">
        <v>0</v>
      </c>
      <c r="G6733" t="s">
        <v>27</v>
      </c>
      <c r="H6733" s="4">
        <v>45738.265682870369</v>
      </c>
      <c r="I6733" t="b">
        <v>0</v>
      </c>
      <c r="J6733" t="b">
        <v>1</v>
      </c>
      <c r="K6733" t="s">
        <v>24</v>
      </c>
      <c r="L6733" t="s">
        <v>22</v>
      </c>
      <c r="M6733">
        <v>207500</v>
      </c>
      <c r="O6733" t="s">
        <v>341</v>
      </c>
      <c r="P6733" t="s">
        <v>302</v>
      </c>
    </row>
    <row r="6734" spans="1:16" x14ac:dyDescent="0.55000000000000004">
      <c r="A6734" t="s">
        <v>1</v>
      </c>
      <c r="B6734" t="s">
        <v>9354</v>
      </c>
      <c r="C6734" t="s">
        <v>192</v>
      </c>
      <c r="D6734" t="s">
        <v>4328</v>
      </c>
      <c r="E6734" t="s">
        <v>51</v>
      </c>
      <c r="F6734" t="b">
        <v>0</v>
      </c>
      <c r="G6734" t="s">
        <v>23</v>
      </c>
      <c r="H6734" s="4">
        <v>45738.266527777778</v>
      </c>
      <c r="I6734" t="b">
        <v>0</v>
      </c>
      <c r="J6734" t="b">
        <v>0</v>
      </c>
      <c r="K6734" t="s">
        <v>24</v>
      </c>
      <c r="L6734" t="s">
        <v>36</v>
      </c>
      <c r="N6734">
        <v>60</v>
      </c>
      <c r="O6734" t="s">
        <v>2486</v>
      </c>
      <c r="P6734" t="s">
        <v>9355</v>
      </c>
    </row>
    <row r="6735" spans="1:16" x14ac:dyDescent="0.55000000000000004">
      <c r="A6735" t="s">
        <v>139</v>
      </c>
      <c r="B6735" t="s">
        <v>7989</v>
      </c>
      <c r="C6735" t="s">
        <v>39</v>
      </c>
      <c r="D6735" t="s">
        <v>3985</v>
      </c>
      <c r="E6735" t="s">
        <v>20</v>
      </c>
      <c r="F6735" t="b">
        <v>1</v>
      </c>
      <c r="G6735" t="s">
        <v>2438</v>
      </c>
      <c r="H6735" s="4">
        <v>45738.279976851853</v>
      </c>
      <c r="I6735" t="b">
        <v>1</v>
      </c>
      <c r="J6735" t="b">
        <v>0</v>
      </c>
      <c r="K6735" t="s">
        <v>2438</v>
      </c>
      <c r="L6735" t="s">
        <v>22</v>
      </c>
      <c r="M6735">
        <v>80000</v>
      </c>
      <c r="O6735" t="s">
        <v>7990</v>
      </c>
      <c r="P6735" t="s">
        <v>204</v>
      </c>
    </row>
    <row r="6736" spans="1:16" x14ac:dyDescent="0.55000000000000004">
      <c r="A6736" t="s">
        <v>139</v>
      </c>
      <c r="B6736" t="s">
        <v>9356</v>
      </c>
      <c r="C6736" t="s">
        <v>39</v>
      </c>
      <c r="D6736" t="s">
        <v>2208</v>
      </c>
      <c r="E6736" t="s">
        <v>20</v>
      </c>
      <c r="F6736" t="b">
        <v>1</v>
      </c>
      <c r="G6736" t="s">
        <v>2641</v>
      </c>
      <c r="H6736" s="4">
        <v>45738.284930555557</v>
      </c>
      <c r="I6736" t="b">
        <v>0</v>
      </c>
      <c r="J6736" t="b">
        <v>0</v>
      </c>
      <c r="K6736" t="s">
        <v>2641</v>
      </c>
      <c r="L6736" t="s">
        <v>22</v>
      </c>
      <c r="M6736">
        <v>141810.3125</v>
      </c>
      <c r="O6736" t="s">
        <v>9357</v>
      </c>
      <c r="P6736" t="s">
        <v>9358</v>
      </c>
    </row>
    <row r="6737" spans="1:16" x14ac:dyDescent="0.55000000000000004">
      <c r="A6737" t="s">
        <v>0</v>
      </c>
      <c r="B6737" t="s">
        <v>288</v>
      </c>
      <c r="C6737" t="s">
        <v>9359</v>
      </c>
      <c r="D6737" t="s">
        <v>4084</v>
      </c>
      <c r="E6737" t="s">
        <v>20</v>
      </c>
      <c r="F6737" t="b">
        <v>0</v>
      </c>
      <c r="G6737" t="s">
        <v>27</v>
      </c>
      <c r="H6737" s="4">
        <v>45738.291921296302</v>
      </c>
      <c r="I6737" t="b">
        <v>0</v>
      </c>
      <c r="J6737" t="b">
        <v>0</v>
      </c>
      <c r="K6737" t="s">
        <v>24</v>
      </c>
      <c r="L6737" t="s">
        <v>22</v>
      </c>
      <c r="M6737">
        <v>100000</v>
      </c>
      <c r="O6737" t="s">
        <v>9360</v>
      </c>
      <c r="P6737" t="s">
        <v>3836</v>
      </c>
    </row>
    <row r="6738" spans="1:16" x14ac:dyDescent="0.55000000000000004">
      <c r="A6738" t="s">
        <v>0</v>
      </c>
      <c r="B6738" t="s">
        <v>103</v>
      </c>
      <c r="C6738" t="s">
        <v>203</v>
      </c>
      <c r="D6738" t="s">
        <v>2208</v>
      </c>
      <c r="E6738" t="s">
        <v>20</v>
      </c>
      <c r="F6738" t="b">
        <v>0</v>
      </c>
      <c r="G6738" t="s">
        <v>23</v>
      </c>
      <c r="H6738" s="4">
        <v>45738.312141203707</v>
      </c>
      <c r="I6738" t="b">
        <v>0</v>
      </c>
      <c r="J6738" t="b">
        <v>0</v>
      </c>
      <c r="K6738" t="s">
        <v>24</v>
      </c>
      <c r="L6738" t="s">
        <v>22</v>
      </c>
      <c r="M6738">
        <v>70000</v>
      </c>
      <c r="O6738" t="s">
        <v>803</v>
      </c>
      <c r="P6738" t="s">
        <v>9361</v>
      </c>
    </row>
    <row r="6739" spans="1:16" x14ac:dyDescent="0.55000000000000004">
      <c r="A6739" t="s">
        <v>139</v>
      </c>
      <c r="B6739" t="s">
        <v>9362</v>
      </c>
      <c r="C6739" t="s">
        <v>5091</v>
      </c>
      <c r="D6739" t="s">
        <v>3970</v>
      </c>
      <c r="E6739" t="s">
        <v>20</v>
      </c>
      <c r="F6739" t="b">
        <v>0</v>
      </c>
      <c r="G6739" t="s">
        <v>30</v>
      </c>
      <c r="H6739" s="4">
        <v>45738.333865740737</v>
      </c>
      <c r="I6739" t="b">
        <v>0</v>
      </c>
      <c r="J6739" t="b">
        <v>1</v>
      </c>
      <c r="K6739" t="s">
        <v>24</v>
      </c>
      <c r="L6739" t="s">
        <v>22</v>
      </c>
      <c r="M6739">
        <v>110000</v>
      </c>
      <c r="O6739" t="s">
        <v>800</v>
      </c>
      <c r="P6739" t="s">
        <v>249</v>
      </c>
    </row>
    <row r="6740" spans="1:16" x14ac:dyDescent="0.55000000000000004">
      <c r="A6740" t="s">
        <v>40</v>
      </c>
      <c r="B6740" t="s">
        <v>3193</v>
      </c>
      <c r="C6740" t="s">
        <v>1471</v>
      </c>
      <c r="D6740" t="s">
        <v>4178</v>
      </c>
      <c r="E6740" t="s">
        <v>20</v>
      </c>
      <c r="F6740" t="b">
        <v>0</v>
      </c>
      <c r="G6740" t="s">
        <v>41</v>
      </c>
      <c r="H6740" s="4">
        <v>45738.335868055547</v>
      </c>
      <c r="I6740" t="b">
        <v>0</v>
      </c>
      <c r="J6740" t="b">
        <v>1</v>
      </c>
      <c r="K6740" t="s">
        <v>24</v>
      </c>
      <c r="L6740" t="s">
        <v>22</v>
      </c>
      <c r="M6740">
        <v>241000</v>
      </c>
      <c r="O6740" t="s">
        <v>59</v>
      </c>
      <c r="P6740" t="s">
        <v>137</v>
      </c>
    </row>
    <row r="6741" spans="1:16" x14ac:dyDescent="0.55000000000000004">
      <c r="A6741" t="s">
        <v>139</v>
      </c>
      <c r="B6741" t="s">
        <v>9363</v>
      </c>
      <c r="C6741" t="s">
        <v>9364</v>
      </c>
      <c r="D6741" t="s">
        <v>9365</v>
      </c>
      <c r="E6741" t="s">
        <v>631</v>
      </c>
      <c r="F6741" t="b">
        <v>0</v>
      </c>
      <c r="G6741" t="s">
        <v>820</v>
      </c>
      <c r="H6741" s="4">
        <v>45738.341273148151</v>
      </c>
      <c r="I6741" t="b">
        <v>0</v>
      </c>
      <c r="J6741" t="b">
        <v>0</v>
      </c>
      <c r="K6741" t="s">
        <v>820</v>
      </c>
      <c r="L6741" t="s">
        <v>22</v>
      </c>
      <c r="M6741">
        <v>103000</v>
      </c>
      <c r="O6741" t="s">
        <v>341</v>
      </c>
      <c r="P6741" t="s">
        <v>9366</v>
      </c>
    </row>
    <row r="6742" spans="1:16" x14ac:dyDescent="0.55000000000000004">
      <c r="A6742" t="s">
        <v>2</v>
      </c>
      <c r="B6742" t="s">
        <v>9367</v>
      </c>
      <c r="C6742" t="s">
        <v>1828</v>
      </c>
      <c r="D6742" t="s">
        <v>3828</v>
      </c>
      <c r="E6742" t="s">
        <v>20</v>
      </c>
      <c r="F6742" t="b">
        <v>0</v>
      </c>
      <c r="G6742" t="s">
        <v>41</v>
      </c>
      <c r="H6742" s="4">
        <v>45738.37667824074</v>
      </c>
      <c r="I6742" t="b">
        <v>0</v>
      </c>
      <c r="J6742" t="b">
        <v>1</v>
      </c>
      <c r="K6742" t="s">
        <v>24</v>
      </c>
      <c r="L6742" t="s">
        <v>22</v>
      </c>
      <c r="M6742">
        <v>90750</v>
      </c>
      <c r="O6742" t="s">
        <v>3185</v>
      </c>
      <c r="P6742" t="s">
        <v>9368</v>
      </c>
    </row>
    <row r="6743" spans="1:16" x14ac:dyDescent="0.55000000000000004">
      <c r="A6743" t="s">
        <v>2</v>
      </c>
      <c r="B6743" t="s">
        <v>9369</v>
      </c>
      <c r="C6743" t="s">
        <v>179</v>
      </c>
      <c r="D6743" t="s">
        <v>4178</v>
      </c>
      <c r="E6743" t="s">
        <v>20</v>
      </c>
      <c r="F6743" t="b">
        <v>0</v>
      </c>
      <c r="G6743" t="s">
        <v>27</v>
      </c>
      <c r="H6743" s="4">
        <v>45738.377337962957</v>
      </c>
      <c r="I6743" t="b">
        <v>0</v>
      </c>
      <c r="J6743" t="b">
        <v>1</v>
      </c>
      <c r="K6743" t="s">
        <v>24</v>
      </c>
      <c r="L6743" t="s">
        <v>22</v>
      </c>
      <c r="M6743">
        <v>207000</v>
      </c>
      <c r="O6743" t="s">
        <v>59</v>
      </c>
      <c r="P6743" t="s">
        <v>137</v>
      </c>
    </row>
    <row r="6744" spans="1:16" x14ac:dyDescent="0.55000000000000004">
      <c r="A6744" t="s">
        <v>2</v>
      </c>
      <c r="B6744" t="s">
        <v>4228</v>
      </c>
      <c r="C6744" t="s">
        <v>690</v>
      </c>
      <c r="D6744" t="s">
        <v>2208</v>
      </c>
      <c r="E6744" t="s">
        <v>34</v>
      </c>
      <c r="F6744" t="b">
        <v>0</v>
      </c>
      <c r="G6744" t="s">
        <v>27</v>
      </c>
      <c r="H6744" s="4">
        <v>45738.432141203702</v>
      </c>
      <c r="I6744" t="b">
        <v>0</v>
      </c>
      <c r="J6744" t="b">
        <v>1</v>
      </c>
      <c r="K6744" t="s">
        <v>24</v>
      </c>
      <c r="L6744" t="s">
        <v>22</v>
      </c>
      <c r="M6744">
        <v>175500</v>
      </c>
      <c r="O6744" t="s">
        <v>428</v>
      </c>
      <c r="P6744" t="s">
        <v>4238</v>
      </c>
    </row>
    <row r="6745" spans="1:16" x14ac:dyDescent="0.55000000000000004">
      <c r="A6745" t="s">
        <v>0</v>
      </c>
      <c r="B6745" t="s">
        <v>0</v>
      </c>
      <c r="C6745" t="s">
        <v>1978</v>
      </c>
      <c r="D6745" t="s">
        <v>7547</v>
      </c>
      <c r="E6745" t="s">
        <v>34</v>
      </c>
      <c r="F6745" t="b">
        <v>0</v>
      </c>
      <c r="G6745" t="s">
        <v>52</v>
      </c>
      <c r="H6745" s="4">
        <v>45738.459699074083</v>
      </c>
      <c r="I6745" t="b">
        <v>0</v>
      </c>
      <c r="J6745" t="b">
        <v>0</v>
      </c>
      <c r="K6745" t="s">
        <v>24</v>
      </c>
      <c r="L6745" t="s">
        <v>36</v>
      </c>
      <c r="N6745">
        <v>15</v>
      </c>
      <c r="O6745" t="s">
        <v>7548</v>
      </c>
      <c r="P6745" t="s">
        <v>61</v>
      </c>
    </row>
    <row r="6746" spans="1:16" x14ac:dyDescent="0.55000000000000004">
      <c r="A6746" t="s">
        <v>25</v>
      </c>
      <c r="B6746" t="s">
        <v>9370</v>
      </c>
      <c r="C6746" t="s">
        <v>9371</v>
      </c>
      <c r="D6746" t="s">
        <v>3350</v>
      </c>
      <c r="E6746" t="s">
        <v>20</v>
      </c>
      <c r="F6746" t="b">
        <v>0</v>
      </c>
      <c r="G6746" t="s">
        <v>314</v>
      </c>
      <c r="H6746" s="4">
        <v>45738.483020833337</v>
      </c>
      <c r="I6746" t="b">
        <v>1</v>
      </c>
      <c r="J6746" t="b">
        <v>0</v>
      </c>
      <c r="K6746" t="s">
        <v>314</v>
      </c>
      <c r="L6746" t="s">
        <v>22</v>
      </c>
      <c r="M6746">
        <v>40000</v>
      </c>
      <c r="O6746" t="s">
        <v>3350</v>
      </c>
      <c r="P6746" t="s">
        <v>1304</v>
      </c>
    </row>
    <row r="6747" spans="1:16" x14ac:dyDescent="0.55000000000000004">
      <c r="A6747" t="s">
        <v>0</v>
      </c>
      <c r="B6747" t="s">
        <v>5525</v>
      </c>
      <c r="C6747" t="s">
        <v>851</v>
      </c>
      <c r="D6747" t="s">
        <v>4328</v>
      </c>
      <c r="E6747" t="s">
        <v>20</v>
      </c>
      <c r="F6747" t="b">
        <v>0</v>
      </c>
      <c r="G6747" t="s">
        <v>27</v>
      </c>
      <c r="H6747" s="4">
        <v>45738.500081018523</v>
      </c>
      <c r="I6747" t="b">
        <v>0</v>
      </c>
      <c r="J6747" t="b">
        <v>0</v>
      </c>
      <c r="K6747" t="s">
        <v>24</v>
      </c>
      <c r="L6747" t="s">
        <v>22</v>
      </c>
      <c r="M6747">
        <v>62500</v>
      </c>
      <c r="O6747" t="s">
        <v>5526</v>
      </c>
      <c r="P6747" t="s">
        <v>5527</v>
      </c>
    </row>
    <row r="6748" spans="1:16" x14ac:dyDescent="0.55000000000000004">
      <c r="A6748" t="s">
        <v>1</v>
      </c>
      <c r="B6748" t="s">
        <v>2392</v>
      </c>
      <c r="C6748" t="s">
        <v>292</v>
      </c>
      <c r="D6748" t="s">
        <v>3973</v>
      </c>
      <c r="E6748" t="s">
        <v>20</v>
      </c>
      <c r="F6748" t="b">
        <v>0</v>
      </c>
      <c r="G6748" t="s">
        <v>30</v>
      </c>
      <c r="H6748" s="4">
        <v>45738.501180555562</v>
      </c>
      <c r="I6748" t="b">
        <v>0</v>
      </c>
      <c r="J6748" t="b">
        <v>1</v>
      </c>
      <c r="K6748" t="s">
        <v>24</v>
      </c>
      <c r="L6748" t="s">
        <v>22</v>
      </c>
      <c r="M6748">
        <v>193426.5</v>
      </c>
      <c r="O6748" t="s">
        <v>5482</v>
      </c>
      <c r="P6748" t="s">
        <v>1809</v>
      </c>
    </row>
    <row r="6749" spans="1:16" x14ac:dyDescent="0.55000000000000004">
      <c r="A6749" t="s">
        <v>40</v>
      </c>
      <c r="B6749" t="s">
        <v>9372</v>
      </c>
      <c r="C6749" t="s">
        <v>2031</v>
      </c>
      <c r="D6749" t="s">
        <v>3957</v>
      </c>
      <c r="E6749" t="s">
        <v>34</v>
      </c>
      <c r="F6749" t="b">
        <v>0</v>
      </c>
      <c r="G6749" t="s">
        <v>27</v>
      </c>
      <c r="H6749" s="4">
        <v>45738.501296296286</v>
      </c>
      <c r="I6749" t="b">
        <v>0</v>
      </c>
      <c r="J6749" t="b">
        <v>1</v>
      </c>
      <c r="K6749" t="s">
        <v>24</v>
      </c>
      <c r="L6749" t="s">
        <v>36</v>
      </c>
      <c r="N6749">
        <v>54.420001983642578</v>
      </c>
      <c r="O6749" t="s">
        <v>2319</v>
      </c>
      <c r="P6749" t="s">
        <v>9373</v>
      </c>
    </row>
    <row r="6750" spans="1:16" x14ac:dyDescent="0.55000000000000004">
      <c r="A6750" t="s">
        <v>2</v>
      </c>
      <c r="B6750" t="s">
        <v>7406</v>
      </c>
      <c r="C6750" t="s">
        <v>1358</v>
      </c>
      <c r="D6750" t="s">
        <v>3973</v>
      </c>
      <c r="E6750" t="s">
        <v>20</v>
      </c>
      <c r="F6750" t="b">
        <v>0</v>
      </c>
      <c r="G6750" t="s">
        <v>41</v>
      </c>
      <c r="H6750" s="4">
        <v>45738.501400462963</v>
      </c>
      <c r="I6750" t="b">
        <v>0</v>
      </c>
      <c r="J6750" t="b">
        <v>0</v>
      </c>
      <c r="K6750" t="s">
        <v>24</v>
      </c>
      <c r="L6750" t="s">
        <v>22</v>
      </c>
      <c r="M6750">
        <v>82850</v>
      </c>
      <c r="O6750" t="s">
        <v>5482</v>
      </c>
      <c r="P6750" t="s">
        <v>3772</v>
      </c>
    </row>
    <row r="6751" spans="1:16" x14ac:dyDescent="0.55000000000000004">
      <c r="A6751" t="s">
        <v>2</v>
      </c>
      <c r="B6751" t="s">
        <v>9374</v>
      </c>
      <c r="C6751" t="s">
        <v>1050</v>
      </c>
      <c r="D6751" t="s">
        <v>3973</v>
      </c>
      <c r="E6751" t="s">
        <v>20</v>
      </c>
      <c r="F6751" t="b">
        <v>0</v>
      </c>
      <c r="G6751" t="s">
        <v>41</v>
      </c>
      <c r="H6751" s="4">
        <v>45738.502187500002</v>
      </c>
      <c r="I6751" t="b">
        <v>0</v>
      </c>
      <c r="J6751" t="b">
        <v>1</v>
      </c>
      <c r="K6751" t="s">
        <v>24</v>
      </c>
      <c r="L6751" t="s">
        <v>22</v>
      </c>
      <c r="M6751">
        <v>122900</v>
      </c>
      <c r="O6751" t="s">
        <v>5482</v>
      </c>
      <c r="P6751" t="s">
        <v>9375</v>
      </c>
    </row>
    <row r="6752" spans="1:16" x14ac:dyDescent="0.55000000000000004">
      <c r="A6752" t="s">
        <v>1</v>
      </c>
      <c r="B6752" t="s">
        <v>9376</v>
      </c>
      <c r="C6752" t="s">
        <v>1050</v>
      </c>
      <c r="D6752" t="s">
        <v>3973</v>
      </c>
      <c r="E6752" t="s">
        <v>20</v>
      </c>
      <c r="F6752" t="b">
        <v>0</v>
      </c>
      <c r="G6752" t="s">
        <v>35</v>
      </c>
      <c r="H6752" s="4">
        <v>45738.502349537041</v>
      </c>
      <c r="I6752" t="b">
        <v>0</v>
      </c>
      <c r="J6752" t="b">
        <v>1</v>
      </c>
      <c r="K6752" t="s">
        <v>24</v>
      </c>
      <c r="L6752" t="s">
        <v>36</v>
      </c>
      <c r="N6752">
        <v>73</v>
      </c>
      <c r="O6752" t="s">
        <v>5482</v>
      </c>
      <c r="P6752" t="s">
        <v>354</v>
      </c>
    </row>
    <row r="6753" spans="1:16" x14ac:dyDescent="0.55000000000000004">
      <c r="A6753" t="s">
        <v>25</v>
      </c>
      <c r="B6753" t="s">
        <v>9377</v>
      </c>
      <c r="C6753" t="s">
        <v>820</v>
      </c>
      <c r="D6753" t="s">
        <v>4035</v>
      </c>
      <c r="E6753" t="s">
        <v>20</v>
      </c>
      <c r="F6753" t="b">
        <v>0</v>
      </c>
      <c r="G6753" t="s">
        <v>820</v>
      </c>
      <c r="H6753" s="4">
        <v>45738.507175925923</v>
      </c>
      <c r="I6753" t="b">
        <v>0</v>
      </c>
      <c r="J6753" t="b">
        <v>0</v>
      </c>
      <c r="K6753" t="s">
        <v>820</v>
      </c>
      <c r="L6753" t="s">
        <v>22</v>
      </c>
      <c r="M6753">
        <v>64800</v>
      </c>
      <c r="O6753" t="s">
        <v>9378</v>
      </c>
      <c r="P6753" t="s">
        <v>9379</v>
      </c>
    </row>
    <row r="6754" spans="1:16" x14ac:dyDescent="0.55000000000000004">
      <c r="A6754" t="s">
        <v>2</v>
      </c>
      <c r="B6754" t="s">
        <v>2</v>
      </c>
      <c r="C6754" t="s">
        <v>87</v>
      </c>
      <c r="D6754" t="s">
        <v>131</v>
      </c>
      <c r="E6754" t="s">
        <v>20</v>
      </c>
      <c r="F6754" t="b">
        <v>0</v>
      </c>
      <c r="G6754" t="s">
        <v>41</v>
      </c>
      <c r="H6754" s="4">
        <v>45738.554652777777</v>
      </c>
      <c r="I6754" t="b">
        <v>1</v>
      </c>
      <c r="J6754" t="b">
        <v>0</v>
      </c>
      <c r="K6754" t="s">
        <v>24</v>
      </c>
      <c r="L6754" t="s">
        <v>22</v>
      </c>
      <c r="M6754">
        <v>130000</v>
      </c>
      <c r="O6754" t="s">
        <v>131</v>
      </c>
      <c r="P6754" t="s">
        <v>9382</v>
      </c>
    </row>
    <row r="6755" spans="1:16" x14ac:dyDescent="0.55000000000000004">
      <c r="A6755" t="s">
        <v>25</v>
      </c>
      <c r="B6755" t="s">
        <v>7231</v>
      </c>
      <c r="C6755" t="s">
        <v>7232</v>
      </c>
      <c r="D6755" t="s">
        <v>3973</v>
      </c>
      <c r="E6755" t="s">
        <v>51</v>
      </c>
      <c r="F6755" t="b">
        <v>0</v>
      </c>
      <c r="G6755" t="s">
        <v>30</v>
      </c>
      <c r="H6755" s="4">
        <v>45738.58421296296</v>
      </c>
      <c r="I6755" t="b">
        <v>0</v>
      </c>
      <c r="J6755" t="b">
        <v>0</v>
      </c>
      <c r="K6755" t="s">
        <v>24</v>
      </c>
      <c r="L6755" t="s">
        <v>36</v>
      </c>
      <c r="N6755">
        <v>57</v>
      </c>
      <c r="O6755" t="s">
        <v>1002</v>
      </c>
    </row>
    <row r="6756" spans="1:16" x14ac:dyDescent="0.55000000000000004">
      <c r="A6756" t="s">
        <v>89</v>
      </c>
      <c r="B6756" t="s">
        <v>7027</v>
      </c>
      <c r="C6756" t="s">
        <v>82</v>
      </c>
      <c r="D6756" t="s">
        <v>3973</v>
      </c>
      <c r="E6756" t="s">
        <v>20</v>
      </c>
      <c r="F6756" t="b">
        <v>0</v>
      </c>
      <c r="G6756" t="s">
        <v>41</v>
      </c>
      <c r="H6756" s="4">
        <v>45738.585682870369</v>
      </c>
      <c r="I6756" t="b">
        <v>0</v>
      </c>
      <c r="J6756" t="b">
        <v>1</v>
      </c>
      <c r="K6756" t="s">
        <v>24</v>
      </c>
      <c r="L6756" t="s">
        <v>22</v>
      </c>
      <c r="M6756">
        <v>147500</v>
      </c>
      <c r="O6756" t="s">
        <v>7028</v>
      </c>
      <c r="P6756" t="s">
        <v>7029</v>
      </c>
    </row>
    <row r="6757" spans="1:16" x14ac:dyDescent="0.55000000000000004">
      <c r="A6757" t="s">
        <v>19</v>
      </c>
      <c r="B6757" t="s">
        <v>9385</v>
      </c>
      <c r="C6757" t="s">
        <v>140</v>
      </c>
      <c r="D6757" t="s">
        <v>3600</v>
      </c>
      <c r="E6757" t="s">
        <v>51</v>
      </c>
      <c r="F6757" t="b">
        <v>0</v>
      </c>
      <c r="G6757" t="s">
        <v>41</v>
      </c>
      <c r="H6757" s="4">
        <v>45738.596435185187</v>
      </c>
      <c r="I6757" t="b">
        <v>0</v>
      </c>
      <c r="J6757" t="b">
        <v>0</v>
      </c>
      <c r="K6757" t="s">
        <v>24</v>
      </c>
      <c r="L6757" t="s">
        <v>36</v>
      </c>
      <c r="N6757">
        <v>110</v>
      </c>
      <c r="O6757" t="s">
        <v>2569</v>
      </c>
      <c r="P6757" t="s">
        <v>2188</v>
      </c>
    </row>
    <row r="6758" spans="1:16" x14ac:dyDescent="0.55000000000000004">
      <c r="A6758" t="s">
        <v>139</v>
      </c>
      <c r="B6758" t="s">
        <v>1697</v>
      </c>
      <c r="C6758" t="s">
        <v>39</v>
      </c>
      <c r="D6758" t="s">
        <v>7658</v>
      </c>
      <c r="E6758" t="s">
        <v>20</v>
      </c>
      <c r="F6758" t="b">
        <v>1</v>
      </c>
      <c r="G6758" t="s">
        <v>625</v>
      </c>
      <c r="H6758" s="4">
        <v>45738.624872685177</v>
      </c>
      <c r="I6758" t="b">
        <v>1</v>
      </c>
      <c r="J6758" t="b">
        <v>0</v>
      </c>
      <c r="K6758" t="s">
        <v>625</v>
      </c>
      <c r="L6758" t="s">
        <v>22</v>
      </c>
      <c r="M6758">
        <v>70000</v>
      </c>
      <c r="O6758" t="s">
        <v>9386</v>
      </c>
      <c r="P6758" t="s">
        <v>9387</v>
      </c>
    </row>
    <row r="6759" spans="1:16" x14ac:dyDescent="0.55000000000000004">
      <c r="A6759" t="s">
        <v>0</v>
      </c>
      <c r="B6759" t="s">
        <v>1632</v>
      </c>
      <c r="C6759" t="s">
        <v>118</v>
      </c>
      <c r="D6759" t="s">
        <v>131</v>
      </c>
      <c r="F6759" t="b">
        <v>0</v>
      </c>
      <c r="G6759" t="s">
        <v>27</v>
      </c>
      <c r="H6759" s="4">
        <v>45738.625127314823</v>
      </c>
      <c r="I6759" t="b">
        <v>1</v>
      </c>
      <c r="J6759" t="b">
        <v>0</v>
      </c>
      <c r="K6759" t="s">
        <v>24</v>
      </c>
      <c r="L6759" t="s">
        <v>36</v>
      </c>
      <c r="N6759">
        <v>41</v>
      </c>
      <c r="O6759" t="s">
        <v>131</v>
      </c>
      <c r="P6759" t="s">
        <v>9388</v>
      </c>
    </row>
    <row r="6760" spans="1:16" x14ac:dyDescent="0.55000000000000004">
      <c r="A6760" t="s">
        <v>19</v>
      </c>
      <c r="B6760" t="s">
        <v>9389</v>
      </c>
      <c r="C6760" t="s">
        <v>3887</v>
      </c>
      <c r="D6760" t="s">
        <v>3973</v>
      </c>
      <c r="E6760" t="s">
        <v>20</v>
      </c>
      <c r="F6760" t="b">
        <v>0</v>
      </c>
      <c r="G6760" t="s">
        <v>27</v>
      </c>
      <c r="H6760" s="4">
        <v>45738.625775462962</v>
      </c>
      <c r="I6760" t="b">
        <v>0</v>
      </c>
      <c r="J6760" t="b">
        <v>1</v>
      </c>
      <c r="K6760" t="s">
        <v>24</v>
      </c>
      <c r="L6760" t="s">
        <v>22</v>
      </c>
      <c r="M6760">
        <v>152500</v>
      </c>
      <c r="O6760" t="s">
        <v>9390</v>
      </c>
      <c r="P6760" t="s">
        <v>9391</v>
      </c>
    </row>
    <row r="6761" spans="1:16" x14ac:dyDescent="0.55000000000000004">
      <c r="A6761" t="s">
        <v>2</v>
      </c>
      <c r="B6761" t="s">
        <v>2</v>
      </c>
      <c r="C6761" t="s">
        <v>9393</v>
      </c>
      <c r="D6761" t="s">
        <v>3973</v>
      </c>
      <c r="E6761" t="s">
        <v>20</v>
      </c>
      <c r="F6761" t="b">
        <v>0</v>
      </c>
      <c r="G6761" t="s">
        <v>52</v>
      </c>
      <c r="H6761" s="4">
        <v>45738.629131944443</v>
      </c>
      <c r="I6761" t="b">
        <v>0</v>
      </c>
      <c r="J6761" t="b">
        <v>1</v>
      </c>
      <c r="K6761" t="s">
        <v>24</v>
      </c>
      <c r="L6761" t="s">
        <v>22</v>
      </c>
      <c r="M6761">
        <v>187153</v>
      </c>
      <c r="O6761" t="s">
        <v>5482</v>
      </c>
      <c r="P6761" t="s">
        <v>3226</v>
      </c>
    </row>
    <row r="6762" spans="1:16" x14ac:dyDescent="0.55000000000000004">
      <c r="A6762" t="s">
        <v>2</v>
      </c>
      <c r="B6762" t="s">
        <v>4908</v>
      </c>
      <c r="C6762" t="s">
        <v>475</v>
      </c>
      <c r="D6762" t="s">
        <v>3973</v>
      </c>
      <c r="E6762" t="s">
        <v>20</v>
      </c>
      <c r="F6762" t="b">
        <v>0</v>
      </c>
      <c r="G6762" t="s">
        <v>27</v>
      </c>
      <c r="H6762" s="4">
        <v>45738.641516203701</v>
      </c>
      <c r="I6762" t="b">
        <v>0</v>
      </c>
      <c r="J6762" t="b">
        <v>0</v>
      </c>
      <c r="K6762" t="s">
        <v>24</v>
      </c>
      <c r="L6762" t="s">
        <v>22</v>
      </c>
      <c r="M6762">
        <v>130000</v>
      </c>
      <c r="O6762" t="s">
        <v>2925</v>
      </c>
    </row>
    <row r="6763" spans="1:16" x14ac:dyDescent="0.55000000000000004">
      <c r="A6763" t="s">
        <v>1</v>
      </c>
      <c r="B6763" t="s">
        <v>9394</v>
      </c>
      <c r="C6763" t="s">
        <v>371</v>
      </c>
      <c r="D6763" t="s">
        <v>2208</v>
      </c>
      <c r="E6763" t="s">
        <v>20</v>
      </c>
      <c r="F6763" t="b">
        <v>0</v>
      </c>
      <c r="G6763" t="s">
        <v>27</v>
      </c>
      <c r="H6763" s="4">
        <v>45738.643113425933</v>
      </c>
      <c r="I6763" t="b">
        <v>0</v>
      </c>
      <c r="J6763" t="b">
        <v>0</v>
      </c>
      <c r="K6763" t="s">
        <v>24</v>
      </c>
      <c r="L6763" t="s">
        <v>22</v>
      </c>
      <c r="M6763">
        <v>95000</v>
      </c>
      <c r="O6763" t="s">
        <v>5491</v>
      </c>
      <c r="P6763" t="s">
        <v>9395</v>
      </c>
    </row>
    <row r="6764" spans="1:16" x14ac:dyDescent="0.55000000000000004">
      <c r="A6764" t="s">
        <v>0</v>
      </c>
      <c r="B6764" t="s">
        <v>8786</v>
      </c>
      <c r="C6764" t="s">
        <v>1099</v>
      </c>
      <c r="D6764" t="s">
        <v>3600</v>
      </c>
      <c r="E6764" t="s">
        <v>51</v>
      </c>
      <c r="F6764" t="b">
        <v>0</v>
      </c>
      <c r="G6764" t="s">
        <v>27</v>
      </c>
      <c r="H6764" s="4">
        <v>45738.666724537034</v>
      </c>
      <c r="I6764" t="b">
        <v>1</v>
      </c>
      <c r="J6764" t="b">
        <v>0</v>
      </c>
      <c r="K6764" t="s">
        <v>24</v>
      </c>
      <c r="L6764" t="s">
        <v>36</v>
      </c>
      <c r="N6764">
        <v>60</v>
      </c>
      <c r="O6764" t="s">
        <v>8787</v>
      </c>
      <c r="P6764" t="s">
        <v>119</v>
      </c>
    </row>
    <row r="6765" spans="1:16" x14ac:dyDescent="0.55000000000000004">
      <c r="A6765" t="s">
        <v>1</v>
      </c>
      <c r="B6765" t="s">
        <v>9017</v>
      </c>
      <c r="C6765" t="s">
        <v>160</v>
      </c>
      <c r="D6765" t="s">
        <v>3828</v>
      </c>
      <c r="E6765" t="s">
        <v>20</v>
      </c>
      <c r="F6765" t="b">
        <v>0</v>
      </c>
      <c r="G6765" t="s">
        <v>52</v>
      </c>
      <c r="H6765" s="4">
        <v>45738.668865740743</v>
      </c>
      <c r="I6765" t="b">
        <v>0</v>
      </c>
      <c r="J6765" t="b">
        <v>1</v>
      </c>
      <c r="K6765" t="s">
        <v>24</v>
      </c>
      <c r="L6765" t="s">
        <v>22</v>
      </c>
      <c r="M6765">
        <v>220500</v>
      </c>
      <c r="O6765" t="s">
        <v>3939</v>
      </c>
    </row>
    <row r="6766" spans="1:16" x14ac:dyDescent="0.55000000000000004">
      <c r="A6766" t="s">
        <v>2</v>
      </c>
      <c r="B6766" t="s">
        <v>7237</v>
      </c>
      <c r="C6766" t="s">
        <v>2360</v>
      </c>
      <c r="D6766" t="s">
        <v>7238</v>
      </c>
      <c r="E6766" t="s">
        <v>20</v>
      </c>
      <c r="F6766" t="b">
        <v>0</v>
      </c>
      <c r="G6766" t="s">
        <v>1740</v>
      </c>
      <c r="H6766" s="4">
        <v>45738.685069444437</v>
      </c>
      <c r="I6766" t="b">
        <v>0</v>
      </c>
      <c r="J6766" t="b">
        <v>0</v>
      </c>
      <c r="K6766" t="s">
        <v>1740</v>
      </c>
      <c r="L6766" t="s">
        <v>22</v>
      </c>
      <c r="M6766">
        <v>28000</v>
      </c>
      <c r="O6766" t="s">
        <v>7239</v>
      </c>
    </row>
    <row r="6767" spans="1:16" x14ac:dyDescent="0.55000000000000004">
      <c r="A6767" t="s">
        <v>0</v>
      </c>
      <c r="B6767" t="s">
        <v>9396</v>
      </c>
      <c r="C6767" t="s">
        <v>443</v>
      </c>
      <c r="D6767" t="s">
        <v>3600</v>
      </c>
      <c r="E6767" t="s">
        <v>20</v>
      </c>
      <c r="F6767" t="b">
        <v>0</v>
      </c>
      <c r="G6767" t="s">
        <v>27</v>
      </c>
      <c r="H6767" s="4">
        <v>45738.708368055559</v>
      </c>
      <c r="I6767" t="b">
        <v>0</v>
      </c>
      <c r="J6767" t="b">
        <v>0</v>
      </c>
      <c r="K6767" t="s">
        <v>24</v>
      </c>
      <c r="L6767" t="s">
        <v>22</v>
      </c>
      <c r="M6767">
        <v>107500</v>
      </c>
      <c r="O6767" t="s">
        <v>9397</v>
      </c>
      <c r="P6767" t="s">
        <v>9398</v>
      </c>
    </row>
    <row r="6768" spans="1:16" x14ac:dyDescent="0.55000000000000004">
      <c r="A6768" t="s">
        <v>0</v>
      </c>
      <c r="B6768" t="s">
        <v>0</v>
      </c>
      <c r="C6768" t="s">
        <v>621</v>
      </c>
      <c r="D6768" t="s">
        <v>3973</v>
      </c>
      <c r="E6768" t="s">
        <v>51</v>
      </c>
      <c r="F6768" t="b">
        <v>0</v>
      </c>
      <c r="G6768" t="s">
        <v>52</v>
      </c>
      <c r="H6768" s="4">
        <v>45738.709050925929</v>
      </c>
      <c r="I6768" t="b">
        <v>1</v>
      </c>
      <c r="J6768" t="b">
        <v>0</v>
      </c>
      <c r="K6768" t="s">
        <v>24</v>
      </c>
      <c r="L6768" t="s">
        <v>36</v>
      </c>
      <c r="N6768">
        <v>22.5</v>
      </c>
      <c r="O6768" t="s">
        <v>1783</v>
      </c>
    </row>
    <row r="6769" spans="1:16" x14ac:dyDescent="0.55000000000000004">
      <c r="A6769" t="s">
        <v>1</v>
      </c>
      <c r="B6769" t="s">
        <v>779</v>
      </c>
      <c r="C6769" t="s">
        <v>64</v>
      </c>
      <c r="D6769" t="s">
        <v>3973</v>
      </c>
      <c r="E6769" t="s">
        <v>631</v>
      </c>
      <c r="F6769" t="b">
        <v>0</v>
      </c>
      <c r="G6769" t="s">
        <v>52</v>
      </c>
      <c r="H6769" s="4">
        <v>45738.710057870368</v>
      </c>
      <c r="I6769" t="b">
        <v>0</v>
      </c>
      <c r="J6769" t="b">
        <v>0</v>
      </c>
      <c r="K6769" t="s">
        <v>24</v>
      </c>
      <c r="L6769" t="s">
        <v>36</v>
      </c>
      <c r="N6769">
        <v>20</v>
      </c>
      <c r="O6769" t="s">
        <v>3888</v>
      </c>
      <c r="P6769" t="s">
        <v>149</v>
      </c>
    </row>
    <row r="6770" spans="1:16" x14ac:dyDescent="0.55000000000000004">
      <c r="A6770" t="s">
        <v>2</v>
      </c>
      <c r="B6770" t="s">
        <v>9399</v>
      </c>
      <c r="C6770" t="s">
        <v>172</v>
      </c>
      <c r="D6770" t="s">
        <v>3973</v>
      </c>
      <c r="E6770" t="s">
        <v>20</v>
      </c>
      <c r="F6770" t="b">
        <v>0</v>
      </c>
      <c r="G6770" t="s">
        <v>27</v>
      </c>
      <c r="H6770" s="4">
        <v>45738.710231481477</v>
      </c>
      <c r="I6770" t="b">
        <v>0</v>
      </c>
      <c r="J6770" t="b">
        <v>1</v>
      </c>
      <c r="K6770" t="s">
        <v>24</v>
      </c>
      <c r="L6770" t="s">
        <v>22</v>
      </c>
      <c r="M6770">
        <v>162500</v>
      </c>
      <c r="O6770" t="s">
        <v>1172</v>
      </c>
      <c r="P6770" t="s">
        <v>9400</v>
      </c>
    </row>
    <row r="6771" spans="1:16" x14ac:dyDescent="0.55000000000000004">
      <c r="A6771" t="s">
        <v>2</v>
      </c>
      <c r="B6771" t="s">
        <v>9401</v>
      </c>
      <c r="C6771" t="s">
        <v>633</v>
      </c>
      <c r="D6771" t="s">
        <v>2208</v>
      </c>
      <c r="E6771" t="s">
        <v>20</v>
      </c>
      <c r="F6771" t="b">
        <v>0</v>
      </c>
      <c r="G6771" t="s">
        <v>27</v>
      </c>
      <c r="H6771" s="4">
        <v>45738.710277777784</v>
      </c>
      <c r="I6771" t="b">
        <v>0</v>
      </c>
      <c r="J6771" t="b">
        <v>1</v>
      </c>
      <c r="K6771" t="s">
        <v>24</v>
      </c>
      <c r="L6771" t="s">
        <v>22</v>
      </c>
      <c r="M6771">
        <v>135000</v>
      </c>
      <c r="O6771" t="s">
        <v>3506</v>
      </c>
      <c r="P6771" t="s">
        <v>9402</v>
      </c>
    </row>
    <row r="6772" spans="1:16" x14ac:dyDescent="0.55000000000000004">
      <c r="A6772" t="s">
        <v>2</v>
      </c>
      <c r="B6772" t="s">
        <v>2</v>
      </c>
      <c r="C6772" t="s">
        <v>39</v>
      </c>
      <c r="D6772" t="s">
        <v>3985</v>
      </c>
      <c r="E6772" t="s">
        <v>20</v>
      </c>
      <c r="F6772" t="b">
        <v>1</v>
      </c>
      <c r="G6772" t="s">
        <v>3446</v>
      </c>
      <c r="H6772" s="4">
        <v>45738.710682870369</v>
      </c>
      <c r="I6772" t="b">
        <v>0</v>
      </c>
      <c r="J6772" t="b">
        <v>0</v>
      </c>
      <c r="K6772" t="s">
        <v>3446</v>
      </c>
      <c r="L6772" t="s">
        <v>22</v>
      </c>
      <c r="M6772">
        <v>37500</v>
      </c>
      <c r="O6772" t="s">
        <v>7650</v>
      </c>
      <c r="P6772" t="s">
        <v>7651</v>
      </c>
    </row>
    <row r="6773" spans="1:16" x14ac:dyDescent="0.55000000000000004">
      <c r="A6773" t="s">
        <v>2</v>
      </c>
      <c r="B6773" t="s">
        <v>9403</v>
      </c>
      <c r="C6773" t="s">
        <v>9404</v>
      </c>
      <c r="D6773" t="s">
        <v>4084</v>
      </c>
      <c r="E6773" t="s">
        <v>20</v>
      </c>
      <c r="F6773" t="b">
        <v>0</v>
      </c>
      <c r="G6773" t="s">
        <v>158</v>
      </c>
      <c r="H6773" s="4">
        <v>45738.712916666656</v>
      </c>
      <c r="I6773" t="b">
        <v>0</v>
      </c>
      <c r="J6773" t="b">
        <v>0</v>
      </c>
      <c r="K6773" t="s">
        <v>158</v>
      </c>
      <c r="L6773" t="s">
        <v>22</v>
      </c>
      <c r="M6773">
        <v>110000</v>
      </c>
      <c r="O6773" t="s">
        <v>9405</v>
      </c>
      <c r="P6773" t="s">
        <v>1244</v>
      </c>
    </row>
    <row r="6774" spans="1:16" x14ac:dyDescent="0.55000000000000004">
      <c r="A6774" t="s">
        <v>2</v>
      </c>
      <c r="B6774" t="s">
        <v>9406</v>
      </c>
      <c r="C6774" t="s">
        <v>4208</v>
      </c>
      <c r="D6774" t="s">
        <v>3828</v>
      </c>
      <c r="E6774" t="s">
        <v>219</v>
      </c>
      <c r="F6774" t="b">
        <v>0</v>
      </c>
      <c r="G6774" t="s">
        <v>1247</v>
      </c>
      <c r="H6774" s="4">
        <v>45738.738020833327</v>
      </c>
      <c r="I6774" t="b">
        <v>0</v>
      </c>
      <c r="J6774" t="b">
        <v>0</v>
      </c>
      <c r="K6774" t="s">
        <v>1247</v>
      </c>
      <c r="L6774" t="s">
        <v>36</v>
      </c>
      <c r="N6774">
        <v>32.5</v>
      </c>
      <c r="O6774" t="s">
        <v>9407</v>
      </c>
    </row>
    <row r="6775" spans="1:16" x14ac:dyDescent="0.55000000000000004">
      <c r="A6775" t="s">
        <v>2</v>
      </c>
      <c r="B6775" t="s">
        <v>9408</v>
      </c>
      <c r="C6775" t="s">
        <v>122</v>
      </c>
      <c r="D6775" t="s">
        <v>3600</v>
      </c>
      <c r="E6775" t="s">
        <v>20</v>
      </c>
      <c r="F6775" t="b">
        <v>0</v>
      </c>
      <c r="G6775" t="s">
        <v>27</v>
      </c>
      <c r="H6775" s="4">
        <v>45738.752106481479</v>
      </c>
      <c r="I6775" t="b">
        <v>1</v>
      </c>
      <c r="J6775" t="b">
        <v>0</v>
      </c>
      <c r="K6775" t="s">
        <v>24</v>
      </c>
      <c r="L6775" t="s">
        <v>22</v>
      </c>
      <c r="M6775">
        <v>95000</v>
      </c>
      <c r="O6775" t="s">
        <v>9409</v>
      </c>
      <c r="P6775" t="s">
        <v>48</v>
      </c>
    </row>
    <row r="6776" spans="1:16" x14ac:dyDescent="0.55000000000000004">
      <c r="A6776" t="s">
        <v>2</v>
      </c>
      <c r="B6776" t="s">
        <v>8530</v>
      </c>
      <c r="C6776" t="s">
        <v>26</v>
      </c>
      <c r="D6776" t="s">
        <v>3957</v>
      </c>
      <c r="E6776" t="s">
        <v>20</v>
      </c>
      <c r="F6776" t="b">
        <v>0</v>
      </c>
      <c r="G6776" t="s">
        <v>23</v>
      </c>
      <c r="H6776" s="4">
        <v>45738.768310185187</v>
      </c>
      <c r="I6776" t="b">
        <v>0</v>
      </c>
      <c r="J6776" t="b">
        <v>1</v>
      </c>
      <c r="K6776" t="s">
        <v>24</v>
      </c>
      <c r="L6776" t="s">
        <v>36</v>
      </c>
      <c r="N6776">
        <v>61.159996032714837</v>
      </c>
      <c r="O6776" t="s">
        <v>8531</v>
      </c>
      <c r="P6776" t="s">
        <v>8532</v>
      </c>
    </row>
    <row r="6777" spans="1:16" x14ac:dyDescent="0.55000000000000004">
      <c r="A6777" t="s">
        <v>0</v>
      </c>
      <c r="B6777" t="s">
        <v>9410</v>
      </c>
      <c r="C6777" t="s">
        <v>329</v>
      </c>
      <c r="D6777" t="s">
        <v>3973</v>
      </c>
      <c r="E6777" t="s">
        <v>51</v>
      </c>
      <c r="F6777" t="b">
        <v>0</v>
      </c>
      <c r="G6777" t="s">
        <v>27</v>
      </c>
      <c r="H6777" s="4">
        <v>45738.791932870372</v>
      </c>
      <c r="I6777" t="b">
        <v>0</v>
      </c>
      <c r="J6777" t="b">
        <v>0</v>
      </c>
      <c r="K6777" t="s">
        <v>24</v>
      </c>
      <c r="L6777" t="s">
        <v>36</v>
      </c>
      <c r="N6777">
        <v>80</v>
      </c>
      <c r="O6777" t="s">
        <v>9411</v>
      </c>
    </row>
    <row r="6778" spans="1:16" x14ac:dyDescent="0.55000000000000004">
      <c r="A6778" t="s">
        <v>2</v>
      </c>
      <c r="B6778" t="s">
        <v>9413</v>
      </c>
      <c r="C6778" t="s">
        <v>1025</v>
      </c>
      <c r="D6778" t="s">
        <v>3600</v>
      </c>
      <c r="E6778" t="s">
        <v>51</v>
      </c>
      <c r="F6778" t="b">
        <v>0</v>
      </c>
      <c r="G6778" t="s">
        <v>35</v>
      </c>
      <c r="H6778" s="4">
        <v>45738.793356481481</v>
      </c>
      <c r="I6778" t="b">
        <v>1</v>
      </c>
      <c r="J6778" t="b">
        <v>0</v>
      </c>
      <c r="K6778" t="s">
        <v>24</v>
      </c>
      <c r="L6778" t="s">
        <v>36</v>
      </c>
      <c r="N6778">
        <v>65</v>
      </c>
      <c r="O6778" t="s">
        <v>9414</v>
      </c>
      <c r="P6778" t="s">
        <v>2177</v>
      </c>
    </row>
    <row r="6779" spans="1:16" x14ac:dyDescent="0.55000000000000004">
      <c r="A6779" t="s">
        <v>0</v>
      </c>
      <c r="B6779" t="s">
        <v>8056</v>
      </c>
      <c r="C6779" t="s">
        <v>696</v>
      </c>
      <c r="D6779" t="s">
        <v>3973</v>
      </c>
      <c r="E6779" t="s">
        <v>51</v>
      </c>
      <c r="F6779" t="b">
        <v>0</v>
      </c>
      <c r="G6779" t="s">
        <v>30</v>
      </c>
      <c r="H6779" s="4">
        <v>45738.793506944443</v>
      </c>
      <c r="I6779" t="b">
        <v>0</v>
      </c>
      <c r="J6779" t="b">
        <v>0</v>
      </c>
      <c r="K6779" t="s">
        <v>24</v>
      </c>
      <c r="L6779" t="s">
        <v>36</v>
      </c>
      <c r="N6779">
        <v>47.5</v>
      </c>
      <c r="O6779" t="s">
        <v>1137</v>
      </c>
      <c r="P6779" t="s">
        <v>709</v>
      </c>
    </row>
    <row r="6780" spans="1:16" x14ac:dyDescent="0.55000000000000004">
      <c r="A6780" t="s">
        <v>2</v>
      </c>
      <c r="B6780" t="s">
        <v>9415</v>
      </c>
      <c r="C6780" t="s">
        <v>9416</v>
      </c>
      <c r="D6780" t="s">
        <v>3973</v>
      </c>
      <c r="E6780" t="s">
        <v>20</v>
      </c>
      <c r="F6780" t="b">
        <v>0</v>
      </c>
      <c r="G6780" t="s">
        <v>27</v>
      </c>
      <c r="H6780" s="4">
        <v>45738.793703703697</v>
      </c>
      <c r="I6780" t="b">
        <v>0</v>
      </c>
      <c r="J6780" t="b">
        <v>1</v>
      </c>
      <c r="K6780" t="s">
        <v>24</v>
      </c>
      <c r="L6780" t="s">
        <v>22</v>
      </c>
      <c r="M6780">
        <v>119000</v>
      </c>
      <c r="O6780" t="s">
        <v>734</v>
      </c>
      <c r="P6780" t="s">
        <v>9417</v>
      </c>
    </row>
    <row r="6781" spans="1:16" x14ac:dyDescent="0.55000000000000004">
      <c r="A6781" t="s">
        <v>89</v>
      </c>
      <c r="B6781" t="s">
        <v>6660</v>
      </c>
      <c r="C6781" t="s">
        <v>44</v>
      </c>
      <c r="D6781" t="s">
        <v>3973</v>
      </c>
      <c r="E6781" t="s">
        <v>20</v>
      </c>
      <c r="F6781" t="b">
        <v>0</v>
      </c>
      <c r="G6781" t="s">
        <v>27</v>
      </c>
      <c r="H6781" s="4">
        <v>45738.795057870368</v>
      </c>
      <c r="I6781" t="b">
        <v>1</v>
      </c>
      <c r="J6781" t="b">
        <v>1</v>
      </c>
      <c r="K6781" t="s">
        <v>24</v>
      </c>
      <c r="L6781" t="s">
        <v>22</v>
      </c>
      <c r="M6781">
        <v>185000</v>
      </c>
      <c r="O6781" t="s">
        <v>2815</v>
      </c>
      <c r="P6781" t="s">
        <v>6661</v>
      </c>
    </row>
    <row r="6782" spans="1:16" x14ac:dyDescent="0.55000000000000004">
      <c r="A6782" t="s">
        <v>0</v>
      </c>
      <c r="B6782" t="s">
        <v>9418</v>
      </c>
      <c r="C6782" t="s">
        <v>316</v>
      </c>
      <c r="D6782" t="s">
        <v>3957</v>
      </c>
      <c r="E6782" t="s">
        <v>20</v>
      </c>
      <c r="F6782" t="b">
        <v>0</v>
      </c>
      <c r="G6782" t="s">
        <v>35</v>
      </c>
      <c r="H6782" s="4">
        <v>45738.833819444437</v>
      </c>
      <c r="I6782" t="b">
        <v>0</v>
      </c>
      <c r="J6782" t="b">
        <v>1</v>
      </c>
      <c r="K6782" t="s">
        <v>24</v>
      </c>
      <c r="L6782" t="s">
        <v>36</v>
      </c>
      <c r="N6782">
        <v>16.510000228881839</v>
      </c>
      <c r="O6782" t="s">
        <v>759</v>
      </c>
      <c r="P6782" t="s">
        <v>9419</v>
      </c>
    </row>
    <row r="6783" spans="1:16" x14ac:dyDescent="0.55000000000000004">
      <c r="A6783" t="s">
        <v>0</v>
      </c>
      <c r="B6783" t="s">
        <v>9175</v>
      </c>
      <c r="C6783" t="s">
        <v>292</v>
      </c>
      <c r="D6783" t="s">
        <v>3957</v>
      </c>
      <c r="E6783" t="s">
        <v>20</v>
      </c>
      <c r="F6783" t="b">
        <v>0</v>
      </c>
      <c r="G6783" t="s">
        <v>30</v>
      </c>
      <c r="H6783" s="4">
        <v>45738.834236111114</v>
      </c>
      <c r="I6783" t="b">
        <v>0</v>
      </c>
      <c r="J6783" t="b">
        <v>1</v>
      </c>
      <c r="K6783" t="s">
        <v>24</v>
      </c>
      <c r="L6783" t="s">
        <v>36</v>
      </c>
      <c r="N6783">
        <v>22.694999694824219</v>
      </c>
      <c r="O6783" t="s">
        <v>9176</v>
      </c>
      <c r="P6783" t="s">
        <v>1303</v>
      </c>
    </row>
    <row r="6784" spans="1:16" x14ac:dyDescent="0.55000000000000004">
      <c r="A6784" t="s">
        <v>2</v>
      </c>
      <c r="B6784" t="s">
        <v>2617</v>
      </c>
      <c r="C6784" t="s">
        <v>151</v>
      </c>
      <c r="D6784" t="s">
        <v>3973</v>
      </c>
      <c r="E6784" t="s">
        <v>20</v>
      </c>
      <c r="F6784" t="b">
        <v>0</v>
      </c>
      <c r="G6784" t="s">
        <v>30</v>
      </c>
      <c r="H6784" s="4">
        <v>45738.835636574076</v>
      </c>
      <c r="I6784" t="b">
        <v>0</v>
      </c>
      <c r="J6784" t="b">
        <v>1</v>
      </c>
      <c r="K6784" t="s">
        <v>24</v>
      </c>
      <c r="L6784" t="s">
        <v>22</v>
      </c>
      <c r="M6784">
        <v>130500</v>
      </c>
      <c r="O6784" t="s">
        <v>9420</v>
      </c>
      <c r="P6784" t="s">
        <v>9421</v>
      </c>
    </row>
    <row r="6785" spans="1:16" x14ac:dyDescent="0.55000000000000004">
      <c r="A6785" t="s">
        <v>2</v>
      </c>
      <c r="B6785" t="s">
        <v>2076</v>
      </c>
      <c r="C6785" t="s">
        <v>236</v>
      </c>
      <c r="D6785" t="s">
        <v>3957</v>
      </c>
      <c r="E6785" t="s">
        <v>34</v>
      </c>
      <c r="F6785" t="b">
        <v>0</v>
      </c>
      <c r="G6785" t="s">
        <v>41</v>
      </c>
      <c r="H6785" s="4">
        <v>45738.835763888892</v>
      </c>
      <c r="I6785" t="b">
        <v>1</v>
      </c>
      <c r="J6785" t="b">
        <v>1</v>
      </c>
      <c r="K6785" t="s">
        <v>24</v>
      </c>
      <c r="L6785" t="s">
        <v>36</v>
      </c>
      <c r="N6785">
        <v>56.475002288818359</v>
      </c>
      <c r="O6785" t="s">
        <v>186</v>
      </c>
      <c r="P6785" t="s">
        <v>4098</v>
      </c>
    </row>
    <row r="6786" spans="1:16" x14ac:dyDescent="0.55000000000000004">
      <c r="A6786" t="s">
        <v>2</v>
      </c>
      <c r="B6786" t="s">
        <v>9422</v>
      </c>
      <c r="C6786" t="s">
        <v>823</v>
      </c>
      <c r="D6786" t="s">
        <v>3828</v>
      </c>
      <c r="E6786" t="s">
        <v>20</v>
      </c>
      <c r="F6786" t="b">
        <v>0</v>
      </c>
      <c r="G6786" t="s">
        <v>52</v>
      </c>
      <c r="H6786" s="4">
        <v>45738.838194444441</v>
      </c>
      <c r="I6786" t="b">
        <v>0</v>
      </c>
      <c r="J6786" t="b">
        <v>1</v>
      </c>
      <c r="K6786" t="s">
        <v>24</v>
      </c>
      <c r="L6786" t="s">
        <v>22</v>
      </c>
      <c r="M6786">
        <v>98883</v>
      </c>
      <c r="O6786" t="s">
        <v>9423</v>
      </c>
      <c r="P6786" t="s">
        <v>9424</v>
      </c>
    </row>
    <row r="6787" spans="1:16" x14ac:dyDescent="0.55000000000000004">
      <c r="A6787" t="s">
        <v>25</v>
      </c>
      <c r="B6787" t="s">
        <v>9425</v>
      </c>
      <c r="C6787" t="s">
        <v>203</v>
      </c>
      <c r="D6787" t="s">
        <v>3828</v>
      </c>
      <c r="E6787" t="s">
        <v>20</v>
      </c>
      <c r="F6787" t="b">
        <v>0</v>
      </c>
      <c r="G6787" t="s">
        <v>23</v>
      </c>
      <c r="H6787" s="4">
        <v>45738.863483796304</v>
      </c>
      <c r="I6787" t="b">
        <v>1</v>
      </c>
      <c r="J6787" t="b">
        <v>1</v>
      </c>
      <c r="K6787" t="s">
        <v>24</v>
      </c>
      <c r="L6787" t="s">
        <v>22</v>
      </c>
      <c r="M6787">
        <v>108750</v>
      </c>
      <c r="O6787" t="s">
        <v>935</v>
      </c>
      <c r="P6787" t="s">
        <v>1813</v>
      </c>
    </row>
    <row r="6788" spans="1:16" x14ac:dyDescent="0.55000000000000004">
      <c r="A6788" t="s">
        <v>0</v>
      </c>
      <c r="B6788" t="s">
        <v>0</v>
      </c>
      <c r="C6788" t="s">
        <v>916</v>
      </c>
      <c r="D6788" t="s">
        <v>3973</v>
      </c>
      <c r="E6788" t="s">
        <v>20</v>
      </c>
      <c r="F6788" t="b">
        <v>0</v>
      </c>
      <c r="G6788" t="s">
        <v>27</v>
      </c>
      <c r="H6788" s="4">
        <v>45738.876296296286</v>
      </c>
      <c r="I6788" t="b">
        <v>1</v>
      </c>
      <c r="J6788" t="b">
        <v>0</v>
      </c>
      <c r="K6788" t="s">
        <v>24</v>
      </c>
      <c r="L6788" t="s">
        <v>22</v>
      </c>
      <c r="M6788">
        <v>82500</v>
      </c>
      <c r="O6788" t="s">
        <v>1899</v>
      </c>
      <c r="P6788" t="s">
        <v>338</v>
      </c>
    </row>
    <row r="6789" spans="1:16" x14ac:dyDescent="0.55000000000000004">
      <c r="A6789" t="s">
        <v>0</v>
      </c>
      <c r="B6789" t="s">
        <v>9426</v>
      </c>
      <c r="C6789" t="s">
        <v>213</v>
      </c>
      <c r="D6789" t="s">
        <v>3828</v>
      </c>
      <c r="E6789" t="s">
        <v>20</v>
      </c>
      <c r="F6789" t="b">
        <v>0</v>
      </c>
      <c r="G6789" t="s">
        <v>41</v>
      </c>
      <c r="H6789" s="4">
        <v>45738.876331018517</v>
      </c>
      <c r="I6789" t="b">
        <v>0</v>
      </c>
      <c r="J6789" t="b">
        <v>1</v>
      </c>
      <c r="K6789" t="s">
        <v>24</v>
      </c>
      <c r="L6789" t="s">
        <v>36</v>
      </c>
      <c r="N6789">
        <v>23</v>
      </c>
      <c r="O6789" t="s">
        <v>9427</v>
      </c>
      <c r="P6789" t="s">
        <v>9428</v>
      </c>
    </row>
    <row r="6790" spans="1:16" x14ac:dyDescent="0.55000000000000004">
      <c r="A6790" t="s">
        <v>89</v>
      </c>
      <c r="B6790" t="s">
        <v>9429</v>
      </c>
      <c r="C6790" t="s">
        <v>2172</v>
      </c>
      <c r="D6790" t="s">
        <v>3600</v>
      </c>
      <c r="E6790" t="s">
        <v>20</v>
      </c>
      <c r="F6790" t="b">
        <v>0</v>
      </c>
      <c r="G6790" t="s">
        <v>52</v>
      </c>
      <c r="H6790" s="4">
        <v>45738.877812500003</v>
      </c>
      <c r="I6790" t="b">
        <v>0</v>
      </c>
      <c r="J6790" t="b">
        <v>1</v>
      </c>
      <c r="K6790" t="s">
        <v>24</v>
      </c>
      <c r="L6790" t="s">
        <v>22</v>
      </c>
      <c r="M6790">
        <v>255630</v>
      </c>
      <c r="O6790" t="s">
        <v>773</v>
      </c>
    </row>
    <row r="6791" spans="1:16" x14ac:dyDescent="0.55000000000000004">
      <c r="A6791" t="s">
        <v>0</v>
      </c>
      <c r="B6791" t="s">
        <v>1934</v>
      </c>
      <c r="C6791" t="s">
        <v>1247</v>
      </c>
      <c r="D6791" t="s">
        <v>3828</v>
      </c>
      <c r="E6791" t="s">
        <v>20</v>
      </c>
      <c r="F6791" t="b">
        <v>0</v>
      </c>
      <c r="G6791" t="s">
        <v>1247</v>
      </c>
      <c r="H6791" s="4">
        <v>45738.905011574083</v>
      </c>
      <c r="I6791" t="b">
        <v>0</v>
      </c>
      <c r="J6791" t="b">
        <v>0</v>
      </c>
      <c r="K6791" t="s">
        <v>1247</v>
      </c>
      <c r="L6791" t="s">
        <v>22</v>
      </c>
      <c r="M6791">
        <v>38500</v>
      </c>
      <c r="O6791" t="s">
        <v>5660</v>
      </c>
      <c r="P6791" t="s">
        <v>5661</v>
      </c>
    </row>
    <row r="6792" spans="1:16" x14ac:dyDescent="0.55000000000000004">
      <c r="A6792" t="s">
        <v>0</v>
      </c>
      <c r="B6792" t="s">
        <v>8621</v>
      </c>
      <c r="C6792" t="s">
        <v>179</v>
      </c>
      <c r="D6792" t="s">
        <v>3973</v>
      </c>
      <c r="E6792" t="s">
        <v>20</v>
      </c>
      <c r="F6792" t="b">
        <v>0</v>
      </c>
      <c r="G6792" t="s">
        <v>27</v>
      </c>
      <c r="H6792" s="4">
        <v>45738.916979166657</v>
      </c>
      <c r="I6792" t="b">
        <v>0</v>
      </c>
      <c r="J6792" t="b">
        <v>1</v>
      </c>
      <c r="K6792" t="s">
        <v>24</v>
      </c>
      <c r="L6792" t="s">
        <v>22</v>
      </c>
      <c r="M6792">
        <v>62355.453125</v>
      </c>
      <c r="O6792" t="s">
        <v>8622</v>
      </c>
      <c r="P6792" t="s">
        <v>1732</v>
      </c>
    </row>
    <row r="6793" spans="1:16" x14ac:dyDescent="0.55000000000000004">
      <c r="A6793" t="s">
        <v>89</v>
      </c>
      <c r="B6793" t="s">
        <v>5118</v>
      </c>
      <c r="C6793" t="s">
        <v>367</v>
      </c>
      <c r="D6793" t="s">
        <v>3973</v>
      </c>
      <c r="E6793" t="s">
        <v>20</v>
      </c>
      <c r="F6793" t="b">
        <v>0</v>
      </c>
      <c r="G6793" t="s">
        <v>27</v>
      </c>
      <c r="H6793" s="4">
        <v>45738.958541666667</v>
      </c>
      <c r="I6793" t="b">
        <v>0</v>
      </c>
      <c r="J6793" t="b">
        <v>1</v>
      </c>
      <c r="K6793" t="s">
        <v>24</v>
      </c>
      <c r="L6793" t="s">
        <v>22</v>
      </c>
      <c r="M6793">
        <v>160000</v>
      </c>
      <c r="O6793" t="s">
        <v>368</v>
      </c>
      <c r="P6793" t="s">
        <v>5119</v>
      </c>
    </row>
    <row r="6794" spans="1:16" x14ac:dyDescent="0.55000000000000004">
      <c r="A6794" t="s">
        <v>0</v>
      </c>
      <c r="B6794" t="s">
        <v>1174</v>
      </c>
      <c r="C6794" t="s">
        <v>9436</v>
      </c>
      <c r="D6794" t="s">
        <v>3957</v>
      </c>
      <c r="E6794" t="s">
        <v>34</v>
      </c>
      <c r="F6794" t="b">
        <v>0</v>
      </c>
      <c r="G6794" t="s">
        <v>35</v>
      </c>
      <c r="H6794" s="4">
        <v>45738.958761574067</v>
      </c>
      <c r="I6794" t="b">
        <v>0</v>
      </c>
      <c r="J6794" t="b">
        <v>0</v>
      </c>
      <c r="K6794" t="s">
        <v>24</v>
      </c>
      <c r="L6794" t="s">
        <v>36</v>
      </c>
      <c r="N6794">
        <v>16.510000228881839</v>
      </c>
      <c r="O6794" t="s">
        <v>9437</v>
      </c>
      <c r="P6794" t="s">
        <v>9438</v>
      </c>
    </row>
    <row r="6795" spans="1:16" x14ac:dyDescent="0.55000000000000004">
      <c r="A6795" t="s">
        <v>2</v>
      </c>
      <c r="B6795" t="s">
        <v>369</v>
      </c>
      <c r="C6795" t="s">
        <v>8874</v>
      </c>
      <c r="D6795" t="s">
        <v>3973</v>
      </c>
      <c r="E6795" t="s">
        <v>631</v>
      </c>
      <c r="F6795" t="b">
        <v>0</v>
      </c>
      <c r="G6795" t="s">
        <v>41</v>
      </c>
      <c r="H6795" s="4">
        <v>45738.971516203703</v>
      </c>
      <c r="I6795" t="b">
        <v>0</v>
      </c>
      <c r="J6795" t="b">
        <v>0</v>
      </c>
      <c r="K6795" t="s">
        <v>24</v>
      </c>
      <c r="L6795" t="s">
        <v>22</v>
      </c>
      <c r="M6795">
        <v>87000</v>
      </c>
      <c r="O6795" t="s">
        <v>91</v>
      </c>
      <c r="P6795" t="s">
        <v>9439</v>
      </c>
    </row>
    <row r="6796" spans="1:16" x14ac:dyDescent="0.55000000000000004">
      <c r="A6796" t="s">
        <v>40</v>
      </c>
      <c r="B6796" t="s">
        <v>1786</v>
      </c>
      <c r="C6796" t="s">
        <v>5427</v>
      </c>
      <c r="D6796" t="s">
        <v>4014</v>
      </c>
      <c r="E6796" t="s">
        <v>20</v>
      </c>
      <c r="F6796" t="b">
        <v>0</v>
      </c>
      <c r="G6796" t="s">
        <v>27</v>
      </c>
      <c r="H6796" s="4">
        <v>45738.997129629628</v>
      </c>
      <c r="I6796" t="b">
        <v>0</v>
      </c>
      <c r="J6796" t="b">
        <v>1</v>
      </c>
      <c r="K6796" t="s">
        <v>24</v>
      </c>
      <c r="L6796" t="s">
        <v>22</v>
      </c>
      <c r="M6796">
        <v>253000</v>
      </c>
      <c r="O6796" t="s">
        <v>59</v>
      </c>
      <c r="P6796" t="s">
        <v>137</v>
      </c>
    </row>
    <row r="6797" spans="1:16" x14ac:dyDescent="0.55000000000000004">
      <c r="A6797" t="s">
        <v>0</v>
      </c>
      <c r="B6797" t="s">
        <v>257</v>
      </c>
      <c r="C6797" t="s">
        <v>468</v>
      </c>
      <c r="D6797" t="s">
        <v>3973</v>
      </c>
      <c r="E6797" t="s">
        <v>20</v>
      </c>
      <c r="F6797" t="b">
        <v>0</v>
      </c>
      <c r="G6797" t="s">
        <v>27</v>
      </c>
      <c r="H6797" s="4">
        <v>45739.000231481477</v>
      </c>
      <c r="I6797" t="b">
        <v>0</v>
      </c>
      <c r="J6797" t="b">
        <v>1</v>
      </c>
      <c r="K6797" t="s">
        <v>24</v>
      </c>
      <c r="L6797" t="s">
        <v>22</v>
      </c>
      <c r="M6797">
        <v>125000</v>
      </c>
      <c r="O6797" t="s">
        <v>5482</v>
      </c>
      <c r="P6797" t="s">
        <v>9339</v>
      </c>
    </row>
    <row r="6798" spans="1:16" x14ac:dyDescent="0.55000000000000004">
      <c r="A6798" t="s">
        <v>89</v>
      </c>
      <c r="B6798" t="s">
        <v>5532</v>
      </c>
      <c r="C6798" t="s">
        <v>3196</v>
      </c>
      <c r="D6798" t="s">
        <v>3973</v>
      </c>
      <c r="E6798" t="s">
        <v>51</v>
      </c>
      <c r="F6798" t="b">
        <v>0</v>
      </c>
      <c r="G6798" t="s">
        <v>41</v>
      </c>
      <c r="H6798" s="4">
        <v>45739.000462962962</v>
      </c>
      <c r="I6798" t="b">
        <v>1</v>
      </c>
      <c r="J6798" t="b">
        <v>0</v>
      </c>
      <c r="K6798" t="s">
        <v>24</v>
      </c>
      <c r="L6798" t="s">
        <v>36</v>
      </c>
      <c r="N6798">
        <v>47.5</v>
      </c>
      <c r="O6798" t="s">
        <v>806</v>
      </c>
      <c r="P6798" t="s">
        <v>5533</v>
      </c>
    </row>
    <row r="6799" spans="1:16" x14ac:dyDescent="0.55000000000000004">
      <c r="A6799" t="s">
        <v>2</v>
      </c>
      <c r="B6799" t="s">
        <v>1167</v>
      </c>
      <c r="C6799" t="s">
        <v>29</v>
      </c>
      <c r="D6799" t="s">
        <v>5535</v>
      </c>
      <c r="E6799" t="s">
        <v>20</v>
      </c>
      <c r="F6799" t="b">
        <v>0</v>
      </c>
      <c r="G6799" t="s">
        <v>27</v>
      </c>
      <c r="H6799" s="4">
        <v>45739.001157407409</v>
      </c>
      <c r="I6799" t="b">
        <v>1</v>
      </c>
      <c r="J6799" t="b">
        <v>1</v>
      </c>
      <c r="K6799" t="s">
        <v>24</v>
      </c>
      <c r="L6799" t="s">
        <v>22</v>
      </c>
      <c r="M6799">
        <v>88582</v>
      </c>
      <c r="O6799" t="s">
        <v>77</v>
      </c>
      <c r="P6799" t="s">
        <v>9340</v>
      </c>
    </row>
    <row r="6800" spans="1:16" x14ac:dyDescent="0.55000000000000004">
      <c r="A6800" t="s">
        <v>28</v>
      </c>
      <c r="B6800" t="s">
        <v>8900</v>
      </c>
      <c r="C6800" t="s">
        <v>71</v>
      </c>
      <c r="D6800" t="s">
        <v>8901</v>
      </c>
      <c r="E6800" t="s">
        <v>20</v>
      </c>
      <c r="F6800" t="b">
        <v>0</v>
      </c>
      <c r="G6800" t="s">
        <v>27</v>
      </c>
      <c r="H6800" s="4">
        <v>45739.002118055563</v>
      </c>
      <c r="I6800" t="b">
        <v>0</v>
      </c>
      <c r="J6800" t="b">
        <v>1</v>
      </c>
      <c r="K6800" t="s">
        <v>24</v>
      </c>
      <c r="L6800" t="s">
        <v>22</v>
      </c>
      <c r="M6800">
        <v>196500</v>
      </c>
      <c r="O6800" t="s">
        <v>8901</v>
      </c>
      <c r="P6800" t="s">
        <v>8902</v>
      </c>
    </row>
    <row r="6801" spans="1:16" x14ac:dyDescent="0.55000000000000004">
      <c r="A6801" t="s">
        <v>2</v>
      </c>
      <c r="B6801" t="s">
        <v>9495</v>
      </c>
      <c r="C6801" t="s">
        <v>92</v>
      </c>
      <c r="D6801" t="s">
        <v>5535</v>
      </c>
      <c r="E6801" t="s">
        <v>20</v>
      </c>
      <c r="F6801" t="b">
        <v>0</v>
      </c>
      <c r="G6801" t="s">
        <v>41</v>
      </c>
      <c r="H6801" s="4">
        <v>45739.002372685187</v>
      </c>
      <c r="I6801" t="b">
        <v>0</v>
      </c>
      <c r="J6801" t="b">
        <v>1</v>
      </c>
      <c r="K6801" t="s">
        <v>24</v>
      </c>
      <c r="L6801" t="s">
        <v>22</v>
      </c>
      <c r="M6801">
        <v>187008</v>
      </c>
      <c r="O6801" t="s">
        <v>2768</v>
      </c>
      <c r="P6801" t="s">
        <v>128</v>
      </c>
    </row>
    <row r="6802" spans="1:16" x14ac:dyDescent="0.55000000000000004">
      <c r="A6802" t="s">
        <v>40</v>
      </c>
      <c r="B6802" t="s">
        <v>9341</v>
      </c>
      <c r="C6802" t="s">
        <v>748</v>
      </c>
      <c r="D6802" t="s">
        <v>4035</v>
      </c>
      <c r="E6802" t="s">
        <v>20</v>
      </c>
      <c r="F6802" t="b">
        <v>0</v>
      </c>
      <c r="G6802" t="s">
        <v>158</v>
      </c>
      <c r="H6802" s="4">
        <v>45739.014479166668</v>
      </c>
      <c r="I6802" t="b">
        <v>0</v>
      </c>
      <c r="J6802" t="b">
        <v>0</v>
      </c>
      <c r="K6802" t="s">
        <v>158</v>
      </c>
      <c r="L6802" t="s">
        <v>22</v>
      </c>
      <c r="M6802">
        <v>83999.5</v>
      </c>
      <c r="O6802" t="s">
        <v>2768</v>
      </c>
      <c r="P6802" t="s">
        <v>3411</v>
      </c>
    </row>
    <row r="6803" spans="1:16" x14ac:dyDescent="0.55000000000000004">
      <c r="A6803" t="s">
        <v>28</v>
      </c>
      <c r="B6803" t="s">
        <v>28</v>
      </c>
      <c r="C6803" t="s">
        <v>5242</v>
      </c>
      <c r="D6803" t="s">
        <v>5243</v>
      </c>
      <c r="E6803" t="s">
        <v>20</v>
      </c>
      <c r="F6803" t="b">
        <v>0</v>
      </c>
      <c r="G6803" t="s">
        <v>314</v>
      </c>
      <c r="H6803" s="4">
        <v>45739.023402777777</v>
      </c>
      <c r="I6803" t="b">
        <v>0</v>
      </c>
      <c r="J6803" t="b">
        <v>0</v>
      </c>
      <c r="K6803" t="s">
        <v>314</v>
      </c>
      <c r="L6803" t="s">
        <v>22</v>
      </c>
      <c r="M6803">
        <v>90000</v>
      </c>
      <c r="O6803" t="s">
        <v>6697</v>
      </c>
      <c r="P6803" t="s">
        <v>6698</v>
      </c>
    </row>
    <row r="6804" spans="1:16" x14ac:dyDescent="0.55000000000000004">
      <c r="A6804" t="s">
        <v>0</v>
      </c>
      <c r="B6804" t="s">
        <v>0</v>
      </c>
      <c r="C6804" t="s">
        <v>9342</v>
      </c>
      <c r="D6804" t="s">
        <v>7547</v>
      </c>
      <c r="E6804" t="s">
        <v>34</v>
      </c>
      <c r="F6804" t="b">
        <v>0</v>
      </c>
      <c r="G6804" t="s">
        <v>41</v>
      </c>
      <c r="H6804" s="4">
        <v>45739.042337962957</v>
      </c>
      <c r="I6804" t="b">
        <v>0</v>
      </c>
      <c r="J6804" t="b">
        <v>0</v>
      </c>
      <c r="K6804" t="s">
        <v>24</v>
      </c>
      <c r="L6804" t="s">
        <v>36</v>
      </c>
      <c r="N6804">
        <v>15</v>
      </c>
      <c r="O6804" t="s">
        <v>7548</v>
      </c>
      <c r="P6804" t="s">
        <v>61</v>
      </c>
    </row>
    <row r="6805" spans="1:16" x14ac:dyDescent="0.55000000000000004">
      <c r="A6805" t="s">
        <v>0</v>
      </c>
      <c r="B6805" t="s">
        <v>2480</v>
      </c>
      <c r="C6805" t="s">
        <v>9496</v>
      </c>
      <c r="D6805" t="s">
        <v>3970</v>
      </c>
      <c r="E6805" t="s">
        <v>20</v>
      </c>
      <c r="F6805" t="b">
        <v>0</v>
      </c>
      <c r="G6805" t="s">
        <v>41</v>
      </c>
      <c r="H6805" s="4">
        <v>45739.25037037037</v>
      </c>
      <c r="I6805" t="b">
        <v>1</v>
      </c>
      <c r="J6805" t="b">
        <v>1</v>
      </c>
      <c r="K6805" t="s">
        <v>24</v>
      </c>
      <c r="L6805" t="s">
        <v>22</v>
      </c>
      <c r="M6805">
        <v>112950</v>
      </c>
      <c r="O6805" t="s">
        <v>2730</v>
      </c>
      <c r="P6805" t="s">
        <v>119</v>
      </c>
    </row>
    <row r="6806" spans="1:16" x14ac:dyDescent="0.55000000000000004">
      <c r="A6806" t="s">
        <v>0</v>
      </c>
      <c r="B6806" t="s">
        <v>0</v>
      </c>
      <c r="C6806" t="s">
        <v>517</v>
      </c>
      <c r="D6806" t="s">
        <v>4753</v>
      </c>
      <c r="E6806" t="s">
        <v>51</v>
      </c>
      <c r="F6806" t="b">
        <v>0</v>
      </c>
      <c r="G6806" t="s">
        <v>41</v>
      </c>
      <c r="H6806" s="4">
        <v>45739.25037037037</v>
      </c>
      <c r="I6806" t="b">
        <v>0</v>
      </c>
      <c r="J6806" t="b">
        <v>1</v>
      </c>
      <c r="K6806" t="s">
        <v>24</v>
      </c>
      <c r="L6806" t="s">
        <v>36</v>
      </c>
      <c r="N6806">
        <v>47.5</v>
      </c>
      <c r="O6806" t="s">
        <v>289</v>
      </c>
      <c r="P6806" t="s">
        <v>2400</v>
      </c>
    </row>
    <row r="6807" spans="1:16" x14ac:dyDescent="0.55000000000000004">
      <c r="A6807" t="s">
        <v>0</v>
      </c>
      <c r="B6807" t="s">
        <v>9343</v>
      </c>
      <c r="C6807" t="s">
        <v>151</v>
      </c>
      <c r="D6807" t="s">
        <v>3828</v>
      </c>
      <c r="E6807" t="s">
        <v>20</v>
      </c>
      <c r="F6807" t="b">
        <v>0</v>
      </c>
      <c r="G6807" t="s">
        <v>30</v>
      </c>
      <c r="H6807" s="4">
        <v>45739.250567129631</v>
      </c>
      <c r="I6807" t="b">
        <v>0</v>
      </c>
      <c r="J6807" t="b">
        <v>1</v>
      </c>
      <c r="K6807" t="s">
        <v>24</v>
      </c>
      <c r="L6807" t="s">
        <v>36</v>
      </c>
      <c r="N6807">
        <v>43.875</v>
      </c>
      <c r="O6807" t="s">
        <v>6083</v>
      </c>
      <c r="P6807" t="s">
        <v>9344</v>
      </c>
    </row>
    <row r="6808" spans="1:16" x14ac:dyDescent="0.55000000000000004">
      <c r="A6808" t="s">
        <v>0</v>
      </c>
      <c r="B6808" t="s">
        <v>0</v>
      </c>
      <c r="C6808" t="s">
        <v>3330</v>
      </c>
      <c r="D6808" t="s">
        <v>3828</v>
      </c>
      <c r="E6808" t="s">
        <v>51</v>
      </c>
      <c r="F6808" t="b">
        <v>0</v>
      </c>
      <c r="G6808" t="s">
        <v>30</v>
      </c>
      <c r="H6808" s="4">
        <v>45739.250625000001</v>
      </c>
      <c r="I6808" t="b">
        <v>0</v>
      </c>
      <c r="J6808" t="b">
        <v>0</v>
      </c>
      <c r="K6808" t="s">
        <v>24</v>
      </c>
      <c r="L6808" t="s">
        <v>22</v>
      </c>
      <c r="M6808">
        <v>76212</v>
      </c>
      <c r="O6808" t="s">
        <v>9345</v>
      </c>
      <c r="P6808" t="s">
        <v>9346</v>
      </c>
    </row>
    <row r="6809" spans="1:16" x14ac:dyDescent="0.55000000000000004">
      <c r="A6809" t="s">
        <v>1</v>
      </c>
      <c r="B6809" t="s">
        <v>663</v>
      </c>
      <c r="C6809" t="s">
        <v>140</v>
      </c>
      <c r="D6809" t="s">
        <v>3973</v>
      </c>
      <c r="E6809" t="s">
        <v>20</v>
      </c>
      <c r="F6809" t="b">
        <v>0</v>
      </c>
      <c r="G6809" t="s">
        <v>35</v>
      </c>
      <c r="H6809" s="4">
        <v>45739.250972222217</v>
      </c>
      <c r="I6809" t="b">
        <v>0</v>
      </c>
      <c r="J6809" t="b">
        <v>1</v>
      </c>
      <c r="K6809" t="s">
        <v>24</v>
      </c>
      <c r="L6809" t="s">
        <v>22</v>
      </c>
      <c r="M6809">
        <v>124350</v>
      </c>
      <c r="O6809" t="s">
        <v>664</v>
      </c>
      <c r="P6809" t="s">
        <v>9347</v>
      </c>
    </row>
    <row r="6810" spans="1:16" x14ac:dyDescent="0.55000000000000004">
      <c r="A6810" t="s">
        <v>1</v>
      </c>
      <c r="B6810" t="s">
        <v>3439</v>
      </c>
      <c r="C6810" t="s">
        <v>82</v>
      </c>
      <c r="D6810" t="s">
        <v>3970</v>
      </c>
      <c r="E6810" t="s">
        <v>20</v>
      </c>
      <c r="F6810" t="b">
        <v>0</v>
      </c>
      <c r="G6810" t="s">
        <v>27</v>
      </c>
      <c r="H6810" s="4">
        <v>45739.251006944447</v>
      </c>
      <c r="I6810" t="b">
        <v>0</v>
      </c>
      <c r="J6810" t="b">
        <v>1</v>
      </c>
      <c r="K6810" t="s">
        <v>24</v>
      </c>
      <c r="L6810" t="s">
        <v>22</v>
      </c>
      <c r="M6810">
        <v>152000</v>
      </c>
      <c r="O6810" t="s">
        <v>65</v>
      </c>
      <c r="P6810" t="s">
        <v>723</v>
      </c>
    </row>
    <row r="6811" spans="1:16" x14ac:dyDescent="0.55000000000000004">
      <c r="A6811" t="s">
        <v>191</v>
      </c>
      <c r="B6811" t="s">
        <v>9348</v>
      </c>
      <c r="C6811" t="s">
        <v>82</v>
      </c>
      <c r="D6811" t="s">
        <v>3973</v>
      </c>
      <c r="E6811" t="s">
        <v>20</v>
      </c>
      <c r="F6811" t="b">
        <v>0</v>
      </c>
      <c r="G6811" t="s">
        <v>27</v>
      </c>
      <c r="H6811" s="4">
        <v>45739.251168981478</v>
      </c>
      <c r="I6811" t="b">
        <v>0</v>
      </c>
      <c r="J6811" t="b">
        <v>0</v>
      </c>
      <c r="K6811" t="s">
        <v>24</v>
      </c>
      <c r="L6811" t="s">
        <v>36</v>
      </c>
      <c r="N6811">
        <v>70.5</v>
      </c>
      <c r="O6811" t="s">
        <v>4344</v>
      </c>
      <c r="P6811" t="s">
        <v>9349</v>
      </c>
    </row>
    <row r="6812" spans="1:16" x14ac:dyDescent="0.55000000000000004">
      <c r="A6812" t="s">
        <v>1</v>
      </c>
      <c r="B6812" t="s">
        <v>9350</v>
      </c>
      <c r="C6812" t="s">
        <v>1521</v>
      </c>
      <c r="D6812" t="s">
        <v>3383</v>
      </c>
      <c r="E6812" t="s">
        <v>20</v>
      </c>
      <c r="F6812" t="b">
        <v>0</v>
      </c>
      <c r="G6812" t="s">
        <v>52</v>
      </c>
      <c r="H6812" s="4">
        <v>45739.251273148147</v>
      </c>
      <c r="I6812" t="b">
        <v>0</v>
      </c>
      <c r="J6812" t="b">
        <v>1</v>
      </c>
      <c r="K6812" t="s">
        <v>24</v>
      </c>
      <c r="L6812" t="s">
        <v>22</v>
      </c>
      <c r="M6812">
        <v>80000</v>
      </c>
      <c r="O6812" t="s">
        <v>1549</v>
      </c>
      <c r="P6812" t="s">
        <v>700</v>
      </c>
    </row>
    <row r="6813" spans="1:16" x14ac:dyDescent="0.55000000000000004">
      <c r="A6813" t="s">
        <v>1</v>
      </c>
      <c r="B6813" t="s">
        <v>467</v>
      </c>
      <c r="C6813" t="s">
        <v>2842</v>
      </c>
      <c r="D6813" t="s">
        <v>7543</v>
      </c>
      <c r="E6813" t="s">
        <v>20</v>
      </c>
      <c r="F6813" t="b">
        <v>0</v>
      </c>
      <c r="G6813" t="s">
        <v>52</v>
      </c>
      <c r="H6813" s="4">
        <v>45739.251423611109</v>
      </c>
      <c r="I6813" t="b">
        <v>0</v>
      </c>
      <c r="J6813" t="b">
        <v>1</v>
      </c>
      <c r="K6813" t="s">
        <v>24</v>
      </c>
      <c r="L6813" t="s">
        <v>22</v>
      </c>
      <c r="M6813">
        <v>108000</v>
      </c>
      <c r="O6813" t="s">
        <v>2120</v>
      </c>
      <c r="P6813" t="s">
        <v>9497</v>
      </c>
    </row>
    <row r="6814" spans="1:16" x14ac:dyDescent="0.55000000000000004">
      <c r="A6814" t="s">
        <v>2</v>
      </c>
      <c r="B6814" t="s">
        <v>7120</v>
      </c>
      <c r="C6814" t="s">
        <v>9498</v>
      </c>
      <c r="D6814" t="s">
        <v>6390</v>
      </c>
      <c r="E6814" t="s">
        <v>20</v>
      </c>
      <c r="F6814" t="b">
        <v>0</v>
      </c>
      <c r="G6814" t="s">
        <v>41</v>
      </c>
      <c r="H6814" s="4">
        <v>45739.251793981479</v>
      </c>
      <c r="I6814" t="b">
        <v>0</v>
      </c>
      <c r="J6814" t="b">
        <v>1</v>
      </c>
      <c r="K6814" t="s">
        <v>24</v>
      </c>
      <c r="L6814" t="s">
        <v>22</v>
      </c>
      <c r="M6814">
        <v>219000</v>
      </c>
      <c r="O6814" t="s">
        <v>3016</v>
      </c>
      <c r="P6814" t="s">
        <v>7121</v>
      </c>
    </row>
    <row r="6815" spans="1:16" x14ac:dyDescent="0.55000000000000004">
      <c r="A6815" t="s">
        <v>2</v>
      </c>
      <c r="B6815" t="s">
        <v>638</v>
      </c>
      <c r="C6815" t="s">
        <v>213</v>
      </c>
      <c r="D6815" t="s">
        <v>3828</v>
      </c>
      <c r="E6815" t="s">
        <v>20</v>
      </c>
      <c r="F6815" t="b">
        <v>0</v>
      </c>
      <c r="G6815" t="s">
        <v>41</v>
      </c>
      <c r="H6815" s="4">
        <v>45739.252337962957</v>
      </c>
      <c r="I6815" t="b">
        <v>0</v>
      </c>
      <c r="J6815" t="b">
        <v>1</v>
      </c>
      <c r="K6815" t="s">
        <v>24</v>
      </c>
      <c r="L6815" t="s">
        <v>22</v>
      </c>
      <c r="M6815">
        <v>128114.578125</v>
      </c>
      <c r="O6815" t="s">
        <v>7801</v>
      </c>
      <c r="P6815" t="s">
        <v>7802</v>
      </c>
    </row>
    <row r="6816" spans="1:16" x14ac:dyDescent="0.55000000000000004">
      <c r="A6816" t="s">
        <v>2</v>
      </c>
      <c r="B6816" t="s">
        <v>9499</v>
      </c>
      <c r="C6816" t="s">
        <v>39</v>
      </c>
      <c r="D6816" t="s">
        <v>3600</v>
      </c>
      <c r="E6816" t="s">
        <v>20</v>
      </c>
      <c r="F6816" t="b">
        <v>1</v>
      </c>
      <c r="G6816" t="s">
        <v>52</v>
      </c>
      <c r="H6816" s="4">
        <v>45739.253287037027</v>
      </c>
      <c r="I6816" t="b">
        <v>0</v>
      </c>
      <c r="J6816" t="b">
        <v>1</v>
      </c>
      <c r="K6816" t="s">
        <v>24</v>
      </c>
      <c r="L6816" t="s">
        <v>22</v>
      </c>
      <c r="M6816">
        <v>213210</v>
      </c>
      <c r="O6816" t="s">
        <v>254</v>
      </c>
      <c r="P6816" t="s">
        <v>119</v>
      </c>
    </row>
    <row r="6817" spans="1:16" x14ac:dyDescent="0.55000000000000004">
      <c r="A6817" t="s">
        <v>2</v>
      </c>
      <c r="B6817" t="s">
        <v>9351</v>
      </c>
      <c r="C6817" t="s">
        <v>1247</v>
      </c>
      <c r="D6817" t="s">
        <v>2208</v>
      </c>
      <c r="E6817" t="s">
        <v>20</v>
      </c>
      <c r="F6817" t="b">
        <v>0</v>
      </c>
      <c r="G6817" t="s">
        <v>1247</v>
      </c>
      <c r="H6817" s="4">
        <v>45739.263842592591</v>
      </c>
      <c r="I6817" t="b">
        <v>1</v>
      </c>
      <c r="J6817" t="b">
        <v>0</v>
      </c>
      <c r="K6817" t="s">
        <v>1247</v>
      </c>
      <c r="L6817" t="s">
        <v>22</v>
      </c>
      <c r="M6817">
        <v>162500</v>
      </c>
      <c r="O6817" t="s">
        <v>9352</v>
      </c>
      <c r="P6817" t="s">
        <v>9353</v>
      </c>
    </row>
    <row r="6818" spans="1:16" x14ac:dyDescent="0.55000000000000004">
      <c r="A6818" t="s">
        <v>1</v>
      </c>
      <c r="B6818" t="s">
        <v>844</v>
      </c>
      <c r="C6818" t="s">
        <v>82</v>
      </c>
      <c r="D6818" t="s">
        <v>3828</v>
      </c>
      <c r="E6818" t="s">
        <v>20</v>
      </c>
      <c r="F6818" t="b">
        <v>0</v>
      </c>
      <c r="G6818" t="s">
        <v>27</v>
      </c>
      <c r="H6818" s="4">
        <v>45739.265682870369</v>
      </c>
      <c r="I6818" t="b">
        <v>0</v>
      </c>
      <c r="J6818" t="b">
        <v>1</v>
      </c>
      <c r="K6818" t="s">
        <v>24</v>
      </c>
      <c r="L6818" t="s">
        <v>22</v>
      </c>
      <c r="M6818">
        <v>207500</v>
      </c>
      <c r="O6818" t="s">
        <v>341</v>
      </c>
      <c r="P6818" t="s">
        <v>302</v>
      </c>
    </row>
    <row r="6819" spans="1:16" x14ac:dyDescent="0.55000000000000004">
      <c r="A6819" t="s">
        <v>1</v>
      </c>
      <c r="B6819" t="s">
        <v>9354</v>
      </c>
      <c r="C6819" t="s">
        <v>192</v>
      </c>
      <c r="D6819" t="s">
        <v>4328</v>
      </c>
      <c r="E6819" t="s">
        <v>51</v>
      </c>
      <c r="F6819" t="b">
        <v>0</v>
      </c>
      <c r="G6819" t="s">
        <v>23</v>
      </c>
      <c r="H6819" s="4">
        <v>45739.266527777778</v>
      </c>
      <c r="I6819" t="b">
        <v>0</v>
      </c>
      <c r="J6819" t="b">
        <v>0</v>
      </c>
      <c r="K6819" t="s">
        <v>24</v>
      </c>
      <c r="L6819" t="s">
        <v>36</v>
      </c>
      <c r="N6819">
        <v>60</v>
      </c>
      <c r="O6819" t="s">
        <v>2486</v>
      </c>
      <c r="P6819" t="s">
        <v>9355</v>
      </c>
    </row>
    <row r="6820" spans="1:16" x14ac:dyDescent="0.55000000000000004">
      <c r="A6820" t="s">
        <v>2</v>
      </c>
      <c r="B6820" t="s">
        <v>9500</v>
      </c>
      <c r="C6820" t="s">
        <v>414</v>
      </c>
      <c r="D6820" t="s">
        <v>4910</v>
      </c>
      <c r="E6820" t="s">
        <v>20</v>
      </c>
      <c r="F6820" t="b">
        <v>0</v>
      </c>
      <c r="G6820" t="s">
        <v>414</v>
      </c>
      <c r="H6820" s="4">
        <v>45739.273854166669</v>
      </c>
      <c r="I6820" t="b">
        <v>0</v>
      </c>
      <c r="J6820" t="b">
        <v>0</v>
      </c>
      <c r="K6820" t="s">
        <v>414</v>
      </c>
      <c r="L6820" t="s">
        <v>22</v>
      </c>
      <c r="M6820">
        <v>40000</v>
      </c>
      <c r="O6820" t="s">
        <v>3837</v>
      </c>
      <c r="P6820" t="s">
        <v>9501</v>
      </c>
    </row>
    <row r="6821" spans="1:16" x14ac:dyDescent="0.55000000000000004">
      <c r="A6821" t="s">
        <v>139</v>
      </c>
      <c r="B6821" t="s">
        <v>7989</v>
      </c>
      <c r="C6821" t="s">
        <v>39</v>
      </c>
      <c r="D6821" t="s">
        <v>3985</v>
      </c>
      <c r="E6821" t="s">
        <v>20</v>
      </c>
      <c r="F6821" t="b">
        <v>1</v>
      </c>
      <c r="G6821" t="s">
        <v>2438</v>
      </c>
      <c r="H6821" s="4">
        <v>45739.279976851853</v>
      </c>
      <c r="I6821" t="b">
        <v>1</v>
      </c>
      <c r="J6821" t="b">
        <v>0</v>
      </c>
      <c r="K6821" t="s">
        <v>2438</v>
      </c>
      <c r="L6821" t="s">
        <v>22</v>
      </c>
      <c r="M6821">
        <v>80000</v>
      </c>
      <c r="O6821" t="s">
        <v>7990</v>
      </c>
      <c r="P6821" t="s">
        <v>204</v>
      </c>
    </row>
    <row r="6822" spans="1:16" x14ac:dyDescent="0.55000000000000004">
      <c r="A6822" t="s">
        <v>0</v>
      </c>
      <c r="B6822" t="s">
        <v>9502</v>
      </c>
      <c r="C6822" t="s">
        <v>39</v>
      </c>
      <c r="D6822" t="s">
        <v>3828</v>
      </c>
      <c r="E6822" t="s">
        <v>219</v>
      </c>
      <c r="F6822" t="b">
        <v>1</v>
      </c>
      <c r="G6822" t="s">
        <v>23</v>
      </c>
      <c r="H6822" s="4">
        <v>45739.281400462962</v>
      </c>
      <c r="I6822" t="b">
        <v>0</v>
      </c>
      <c r="J6822" t="b">
        <v>1</v>
      </c>
      <c r="K6822" t="s">
        <v>24</v>
      </c>
      <c r="L6822" t="s">
        <v>22</v>
      </c>
      <c r="M6822">
        <v>135000</v>
      </c>
      <c r="O6822" t="s">
        <v>9503</v>
      </c>
      <c r="P6822" t="s">
        <v>190</v>
      </c>
    </row>
    <row r="6823" spans="1:16" x14ac:dyDescent="0.55000000000000004">
      <c r="A6823" t="s">
        <v>0</v>
      </c>
      <c r="B6823" t="s">
        <v>9504</v>
      </c>
      <c r="C6823" t="s">
        <v>1247</v>
      </c>
      <c r="D6823" t="s">
        <v>4090</v>
      </c>
      <c r="E6823" t="s">
        <v>20</v>
      </c>
      <c r="F6823" t="b">
        <v>0</v>
      </c>
      <c r="G6823" t="s">
        <v>1247</v>
      </c>
      <c r="H6823" s="4">
        <v>45739.282129629632</v>
      </c>
      <c r="I6823" t="b">
        <v>1</v>
      </c>
      <c r="J6823" t="b">
        <v>0</v>
      </c>
      <c r="K6823" t="s">
        <v>1247</v>
      </c>
      <c r="L6823" t="s">
        <v>36</v>
      </c>
      <c r="N6823">
        <v>19.5</v>
      </c>
      <c r="O6823" t="s">
        <v>9505</v>
      </c>
      <c r="P6823" t="s">
        <v>8484</v>
      </c>
    </row>
    <row r="6824" spans="1:16" x14ac:dyDescent="0.55000000000000004">
      <c r="A6824" t="s">
        <v>139</v>
      </c>
      <c r="B6824" t="s">
        <v>9356</v>
      </c>
      <c r="C6824" t="s">
        <v>39</v>
      </c>
      <c r="D6824" t="s">
        <v>2208</v>
      </c>
      <c r="E6824" t="s">
        <v>20</v>
      </c>
      <c r="F6824" t="b">
        <v>1</v>
      </c>
      <c r="G6824" t="s">
        <v>2641</v>
      </c>
      <c r="H6824" s="4">
        <v>45739.284930555557</v>
      </c>
      <c r="I6824" t="b">
        <v>0</v>
      </c>
      <c r="J6824" t="b">
        <v>0</v>
      </c>
      <c r="K6824" t="s">
        <v>2641</v>
      </c>
      <c r="L6824" t="s">
        <v>22</v>
      </c>
      <c r="M6824">
        <v>141810.3125</v>
      </c>
      <c r="O6824" t="s">
        <v>9357</v>
      </c>
      <c r="P6824" t="s">
        <v>9358</v>
      </c>
    </row>
    <row r="6825" spans="1:16" x14ac:dyDescent="0.55000000000000004">
      <c r="A6825" t="s">
        <v>0</v>
      </c>
      <c r="B6825" t="s">
        <v>288</v>
      </c>
      <c r="C6825" t="s">
        <v>9359</v>
      </c>
      <c r="D6825" t="s">
        <v>4084</v>
      </c>
      <c r="E6825" t="s">
        <v>20</v>
      </c>
      <c r="F6825" t="b">
        <v>0</v>
      </c>
      <c r="G6825" t="s">
        <v>27</v>
      </c>
      <c r="H6825" s="4">
        <v>45739.291921296302</v>
      </c>
      <c r="I6825" t="b">
        <v>0</v>
      </c>
      <c r="J6825" t="b">
        <v>0</v>
      </c>
      <c r="K6825" t="s">
        <v>24</v>
      </c>
      <c r="L6825" t="s">
        <v>22</v>
      </c>
      <c r="M6825">
        <v>100000</v>
      </c>
      <c r="O6825" t="s">
        <v>9360</v>
      </c>
      <c r="P6825" t="s">
        <v>3836</v>
      </c>
    </row>
    <row r="6826" spans="1:16" x14ac:dyDescent="0.55000000000000004">
      <c r="A6826" t="s">
        <v>2</v>
      </c>
      <c r="B6826" t="s">
        <v>9506</v>
      </c>
      <c r="C6826" t="s">
        <v>9507</v>
      </c>
      <c r="D6826" t="s">
        <v>2208</v>
      </c>
      <c r="E6826" t="s">
        <v>20</v>
      </c>
      <c r="F6826" t="b">
        <v>0</v>
      </c>
      <c r="G6826" t="s">
        <v>35</v>
      </c>
      <c r="H6826" s="4">
        <v>45739.293761574067</v>
      </c>
      <c r="I6826" t="b">
        <v>0</v>
      </c>
      <c r="J6826" t="b">
        <v>1</v>
      </c>
      <c r="K6826" t="s">
        <v>24</v>
      </c>
      <c r="L6826" t="s">
        <v>22</v>
      </c>
      <c r="M6826">
        <v>113823</v>
      </c>
      <c r="O6826" t="s">
        <v>9508</v>
      </c>
      <c r="P6826" t="s">
        <v>9509</v>
      </c>
    </row>
    <row r="6827" spans="1:16" x14ac:dyDescent="0.55000000000000004">
      <c r="A6827" t="s">
        <v>0</v>
      </c>
      <c r="B6827" t="s">
        <v>103</v>
      </c>
      <c r="C6827" t="s">
        <v>203</v>
      </c>
      <c r="D6827" t="s">
        <v>2208</v>
      </c>
      <c r="E6827" t="s">
        <v>20</v>
      </c>
      <c r="F6827" t="b">
        <v>0</v>
      </c>
      <c r="G6827" t="s">
        <v>23</v>
      </c>
      <c r="H6827" s="4">
        <v>45739.312141203707</v>
      </c>
      <c r="I6827" t="b">
        <v>0</v>
      </c>
      <c r="J6827" t="b">
        <v>0</v>
      </c>
      <c r="K6827" t="s">
        <v>24</v>
      </c>
      <c r="L6827" t="s">
        <v>22</v>
      </c>
      <c r="M6827">
        <v>70000</v>
      </c>
      <c r="O6827" t="s">
        <v>803</v>
      </c>
      <c r="P6827" t="s">
        <v>9361</v>
      </c>
    </row>
    <row r="6828" spans="1:16" x14ac:dyDescent="0.55000000000000004">
      <c r="A6828" t="s">
        <v>0</v>
      </c>
      <c r="B6828" t="s">
        <v>0</v>
      </c>
      <c r="C6828" t="s">
        <v>9510</v>
      </c>
      <c r="D6828" t="s">
        <v>4090</v>
      </c>
      <c r="E6828" t="s">
        <v>20</v>
      </c>
      <c r="F6828" t="b">
        <v>0</v>
      </c>
      <c r="G6828" t="s">
        <v>27</v>
      </c>
      <c r="H6828" s="4">
        <v>45739.333449074067</v>
      </c>
      <c r="I6828" t="b">
        <v>0</v>
      </c>
      <c r="J6828" t="b">
        <v>1</v>
      </c>
      <c r="K6828" t="s">
        <v>24</v>
      </c>
      <c r="L6828" t="s">
        <v>22</v>
      </c>
      <c r="M6828">
        <v>81293.5</v>
      </c>
      <c r="O6828" t="s">
        <v>824</v>
      </c>
      <c r="P6828" t="s">
        <v>9511</v>
      </c>
    </row>
    <row r="6829" spans="1:16" x14ac:dyDescent="0.55000000000000004">
      <c r="A6829" t="s">
        <v>139</v>
      </c>
      <c r="B6829" t="s">
        <v>9362</v>
      </c>
      <c r="C6829" t="s">
        <v>5091</v>
      </c>
      <c r="D6829" t="s">
        <v>3970</v>
      </c>
      <c r="E6829" t="s">
        <v>20</v>
      </c>
      <c r="F6829" t="b">
        <v>0</v>
      </c>
      <c r="G6829" t="s">
        <v>30</v>
      </c>
      <c r="H6829" s="4">
        <v>45739.333865740737</v>
      </c>
      <c r="I6829" t="b">
        <v>0</v>
      </c>
      <c r="J6829" t="b">
        <v>1</v>
      </c>
      <c r="K6829" t="s">
        <v>24</v>
      </c>
      <c r="L6829" t="s">
        <v>22</v>
      </c>
      <c r="M6829">
        <v>110000</v>
      </c>
      <c r="O6829" t="s">
        <v>800</v>
      </c>
      <c r="P6829" t="s">
        <v>249</v>
      </c>
    </row>
    <row r="6830" spans="1:16" x14ac:dyDescent="0.55000000000000004">
      <c r="A6830" t="s">
        <v>2</v>
      </c>
      <c r="B6830" t="s">
        <v>9512</v>
      </c>
      <c r="C6830" t="s">
        <v>1097</v>
      </c>
      <c r="D6830" t="s">
        <v>3957</v>
      </c>
      <c r="E6830" t="s">
        <v>20</v>
      </c>
      <c r="F6830" t="b">
        <v>0</v>
      </c>
      <c r="G6830" t="s">
        <v>27</v>
      </c>
      <c r="H6830" s="4">
        <v>45739.335081018522</v>
      </c>
      <c r="I6830" t="b">
        <v>0</v>
      </c>
      <c r="J6830" t="b">
        <v>1</v>
      </c>
      <c r="K6830" t="s">
        <v>24</v>
      </c>
      <c r="L6830" t="s">
        <v>36</v>
      </c>
      <c r="N6830">
        <v>45.334999084472663</v>
      </c>
      <c r="O6830" t="s">
        <v>2546</v>
      </c>
    </row>
    <row r="6831" spans="1:16" x14ac:dyDescent="0.55000000000000004">
      <c r="A6831" t="s">
        <v>139</v>
      </c>
      <c r="B6831" t="s">
        <v>9363</v>
      </c>
      <c r="C6831" t="s">
        <v>9364</v>
      </c>
      <c r="D6831" t="s">
        <v>9365</v>
      </c>
      <c r="E6831" t="s">
        <v>631</v>
      </c>
      <c r="F6831" t="b">
        <v>0</v>
      </c>
      <c r="G6831" t="s">
        <v>820</v>
      </c>
      <c r="H6831" s="4">
        <v>45739.341273148151</v>
      </c>
      <c r="I6831" t="b">
        <v>0</v>
      </c>
      <c r="J6831" t="b">
        <v>0</v>
      </c>
      <c r="K6831" t="s">
        <v>820</v>
      </c>
      <c r="L6831" t="s">
        <v>22</v>
      </c>
      <c r="M6831">
        <v>103000</v>
      </c>
      <c r="O6831" t="s">
        <v>341</v>
      </c>
      <c r="P6831" t="s">
        <v>9366</v>
      </c>
    </row>
    <row r="6832" spans="1:16" x14ac:dyDescent="0.55000000000000004">
      <c r="A6832" t="s">
        <v>139</v>
      </c>
      <c r="B6832" t="s">
        <v>9513</v>
      </c>
      <c r="C6832" t="s">
        <v>167</v>
      </c>
      <c r="D6832" t="s">
        <v>3957</v>
      </c>
      <c r="E6832" t="s">
        <v>34</v>
      </c>
      <c r="F6832" t="b">
        <v>0</v>
      </c>
      <c r="G6832" t="s">
        <v>35</v>
      </c>
      <c r="H6832" s="4">
        <v>45739.375590277778</v>
      </c>
      <c r="I6832" t="b">
        <v>0</v>
      </c>
      <c r="J6832" t="b">
        <v>1</v>
      </c>
      <c r="K6832" t="s">
        <v>24</v>
      </c>
      <c r="L6832" t="s">
        <v>36</v>
      </c>
      <c r="N6832">
        <v>40.770000457763672</v>
      </c>
      <c r="O6832" t="s">
        <v>9514</v>
      </c>
      <c r="P6832" t="s">
        <v>9515</v>
      </c>
    </row>
    <row r="6833" spans="1:16" x14ac:dyDescent="0.55000000000000004">
      <c r="A6833" t="s">
        <v>0</v>
      </c>
      <c r="B6833" t="s">
        <v>9516</v>
      </c>
      <c r="C6833" t="s">
        <v>151</v>
      </c>
      <c r="D6833" t="s">
        <v>3973</v>
      </c>
      <c r="E6833" t="s">
        <v>20</v>
      </c>
      <c r="F6833" t="b">
        <v>0</v>
      </c>
      <c r="G6833" t="s">
        <v>30</v>
      </c>
      <c r="H6833" s="4">
        <v>45739.376377314817</v>
      </c>
      <c r="I6833" t="b">
        <v>0</v>
      </c>
      <c r="J6833" t="b">
        <v>1</v>
      </c>
      <c r="K6833" t="s">
        <v>24</v>
      </c>
      <c r="L6833" t="s">
        <v>22</v>
      </c>
      <c r="M6833">
        <v>112050</v>
      </c>
      <c r="O6833" t="s">
        <v>5110</v>
      </c>
      <c r="P6833" t="s">
        <v>409</v>
      </c>
    </row>
    <row r="6834" spans="1:16" x14ac:dyDescent="0.55000000000000004">
      <c r="A6834" t="s">
        <v>40</v>
      </c>
      <c r="B6834" t="s">
        <v>1992</v>
      </c>
      <c r="C6834" t="s">
        <v>1679</v>
      </c>
      <c r="D6834" t="s">
        <v>3957</v>
      </c>
      <c r="E6834" t="s">
        <v>34</v>
      </c>
      <c r="F6834" t="b">
        <v>0</v>
      </c>
      <c r="G6834" t="s">
        <v>27</v>
      </c>
      <c r="H6834" s="4">
        <v>45739.376597222217</v>
      </c>
      <c r="I6834" t="b">
        <v>0</v>
      </c>
      <c r="J6834" t="b">
        <v>0</v>
      </c>
      <c r="K6834" t="s">
        <v>24</v>
      </c>
      <c r="L6834" t="s">
        <v>36</v>
      </c>
      <c r="N6834">
        <v>45.654998779296882</v>
      </c>
      <c r="O6834" t="s">
        <v>9517</v>
      </c>
      <c r="P6834" t="s">
        <v>9518</v>
      </c>
    </row>
    <row r="6835" spans="1:16" x14ac:dyDescent="0.55000000000000004">
      <c r="A6835" t="s">
        <v>89</v>
      </c>
      <c r="B6835" t="s">
        <v>9519</v>
      </c>
      <c r="C6835" t="s">
        <v>9520</v>
      </c>
      <c r="D6835" t="s">
        <v>3973</v>
      </c>
      <c r="E6835" t="s">
        <v>20</v>
      </c>
      <c r="F6835" t="b">
        <v>0</v>
      </c>
      <c r="G6835" t="s">
        <v>27</v>
      </c>
      <c r="H6835" s="4">
        <v>45739.376620370371</v>
      </c>
      <c r="I6835" t="b">
        <v>0</v>
      </c>
      <c r="J6835" t="b">
        <v>1</v>
      </c>
      <c r="K6835" t="s">
        <v>24</v>
      </c>
      <c r="L6835" t="s">
        <v>22</v>
      </c>
      <c r="M6835">
        <v>86000</v>
      </c>
      <c r="O6835" t="s">
        <v>1642</v>
      </c>
      <c r="P6835" t="s">
        <v>9521</v>
      </c>
    </row>
    <row r="6836" spans="1:16" x14ac:dyDescent="0.55000000000000004">
      <c r="A6836" t="s">
        <v>2</v>
      </c>
      <c r="B6836" t="s">
        <v>9367</v>
      </c>
      <c r="C6836" t="s">
        <v>1828</v>
      </c>
      <c r="D6836" t="s">
        <v>3828</v>
      </c>
      <c r="E6836" t="s">
        <v>20</v>
      </c>
      <c r="F6836" t="b">
        <v>0</v>
      </c>
      <c r="G6836" t="s">
        <v>41</v>
      </c>
      <c r="H6836" s="4">
        <v>45739.37667824074</v>
      </c>
      <c r="I6836" t="b">
        <v>0</v>
      </c>
      <c r="J6836" t="b">
        <v>1</v>
      </c>
      <c r="K6836" t="s">
        <v>24</v>
      </c>
      <c r="L6836" t="s">
        <v>22</v>
      </c>
      <c r="M6836">
        <v>90750</v>
      </c>
      <c r="O6836" t="s">
        <v>3185</v>
      </c>
      <c r="P6836" t="s">
        <v>9368</v>
      </c>
    </row>
    <row r="6837" spans="1:16" x14ac:dyDescent="0.55000000000000004">
      <c r="A6837" t="s">
        <v>2</v>
      </c>
      <c r="B6837" t="s">
        <v>9369</v>
      </c>
      <c r="C6837" t="s">
        <v>179</v>
      </c>
      <c r="D6837" t="s">
        <v>4178</v>
      </c>
      <c r="E6837" t="s">
        <v>20</v>
      </c>
      <c r="F6837" t="b">
        <v>0</v>
      </c>
      <c r="G6837" t="s">
        <v>27</v>
      </c>
      <c r="H6837" s="4">
        <v>45739.377337962957</v>
      </c>
      <c r="I6837" t="b">
        <v>0</v>
      </c>
      <c r="J6837" t="b">
        <v>1</v>
      </c>
      <c r="K6837" t="s">
        <v>24</v>
      </c>
      <c r="L6837" t="s">
        <v>22</v>
      </c>
      <c r="M6837">
        <v>207000</v>
      </c>
      <c r="O6837" t="s">
        <v>59</v>
      </c>
      <c r="P6837" t="s">
        <v>137</v>
      </c>
    </row>
    <row r="6838" spans="1:16" x14ac:dyDescent="0.55000000000000004">
      <c r="A6838" t="s">
        <v>28</v>
      </c>
      <c r="B6838" t="s">
        <v>9522</v>
      </c>
      <c r="C6838" t="s">
        <v>71</v>
      </c>
      <c r="D6838" t="s">
        <v>3973</v>
      </c>
      <c r="E6838" t="s">
        <v>20</v>
      </c>
      <c r="F6838" t="b">
        <v>0</v>
      </c>
      <c r="G6838" t="s">
        <v>27</v>
      </c>
      <c r="H6838" s="4">
        <v>45739.418402777781</v>
      </c>
      <c r="I6838" t="b">
        <v>0</v>
      </c>
      <c r="J6838" t="b">
        <v>1</v>
      </c>
      <c r="K6838" t="s">
        <v>24</v>
      </c>
      <c r="L6838" t="s">
        <v>22</v>
      </c>
      <c r="M6838">
        <v>203000</v>
      </c>
      <c r="O6838" t="s">
        <v>1088</v>
      </c>
      <c r="P6838" t="s">
        <v>9523</v>
      </c>
    </row>
    <row r="6839" spans="1:16" x14ac:dyDescent="0.55000000000000004">
      <c r="A6839" t="s">
        <v>40</v>
      </c>
      <c r="B6839" t="s">
        <v>9524</v>
      </c>
      <c r="C6839" t="s">
        <v>315</v>
      </c>
      <c r="D6839" t="s">
        <v>4003</v>
      </c>
      <c r="E6839" t="s">
        <v>20</v>
      </c>
      <c r="F6839" t="b">
        <v>0</v>
      </c>
      <c r="G6839" t="s">
        <v>30</v>
      </c>
      <c r="H6839" s="4">
        <v>45739.419016203698</v>
      </c>
      <c r="I6839" t="b">
        <v>1</v>
      </c>
      <c r="J6839" t="b">
        <v>0</v>
      </c>
      <c r="K6839" t="s">
        <v>24</v>
      </c>
      <c r="L6839" t="s">
        <v>22</v>
      </c>
      <c r="M6839">
        <v>162500</v>
      </c>
      <c r="O6839" t="s">
        <v>59</v>
      </c>
    </row>
    <row r="6840" spans="1:16" x14ac:dyDescent="0.55000000000000004">
      <c r="A6840" t="s">
        <v>25</v>
      </c>
      <c r="B6840" t="s">
        <v>4989</v>
      </c>
      <c r="C6840" t="s">
        <v>82</v>
      </c>
      <c r="D6840" t="s">
        <v>4093</v>
      </c>
      <c r="E6840" t="s">
        <v>20</v>
      </c>
      <c r="F6840" t="b">
        <v>0</v>
      </c>
      <c r="G6840" t="s">
        <v>27</v>
      </c>
      <c r="H6840" s="4">
        <v>45739.458425925928</v>
      </c>
      <c r="I6840" t="b">
        <v>0</v>
      </c>
      <c r="J6840" t="b">
        <v>1</v>
      </c>
      <c r="K6840" t="s">
        <v>24</v>
      </c>
      <c r="L6840" t="s">
        <v>36</v>
      </c>
      <c r="N6840">
        <v>74</v>
      </c>
      <c r="O6840" t="s">
        <v>1511</v>
      </c>
      <c r="P6840" t="s">
        <v>4990</v>
      </c>
    </row>
    <row r="6841" spans="1:16" x14ac:dyDescent="0.55000000000000004">
      <c r="A6841" t="s">
        <v>0</v>
      </c>
      <c r="B6841" t="s">
        <v>9525</v>
      </c>
      <c r="C6841" t="s">
        <v>1867</v>
      </c>
      <c r="D6841" t="s">
        <v>3957</v>
      </c>
      <c r="E6841" t="s">
        <v>34</v>
      </c>
      <c r="F6841" t="b">
        <v>0</v>
      </c>
      <c r="G6841" t="s">
        <v>27</v>
      </c>
      <c r="H6841" s="4">
        <v>45739.458449074067</v>
      </c>
      <c r="I6841" t="b">
        <v>1</v>
      </c>
      <c r="J6841" t="b">
        <v>1</v>
      </c>
      <c r="K6841" t="s">
        <v>24</v>
      </c>
      <c r="L6841" t="s">
        <v>36</v>
      </c>
      <c r="N6841">
        <v>27.979999542236332</v>
      </c>
      <c r="O6841" t="s">
        <v>74</v>
      </c>
      <c r="P6841" t="s">
        <v>9526</v>
      </c>
    </row>
    <row r="6842" spans="1:16" x14ac:dyDescent="0.55000000000000004">
      <c r="A6842" t="s">
        <v>0</v>
      </c>
      <c r="B6842" t="s">
        <v>1988</v>
      </c>
      <c r="C6842" t="s">
        <v>1099</v>
      </c>
      <c r="D6842" t="s">
        <v>3957</v>
      </c>
      <c r="E6842" t="s">
        <v>34</v>
      </c>
      <c r="F6842" t="b">
        <v>0</v>
      </c>
      <c r="G6842" t="s">
        <v>27</v>
      </c>
      <c r="H6842" s="4">
        <v>45739.458483796298</v>
      </c>
      <c r="I6842" t="b">
        <v>0</v>
      </c>
      <c r="J6842" t="b">
        <v>1</v>
      </c>
      <c r="K6842" t="s">
        <v>24</v>
      </c>
      <c r="L6842" t="s">
        <v>36</v>
      </c>
      <c r="N6842">
        <v>27.979999542236332</v>
      </c>
      <c r="O6842" t="s">
        <v>74</v>
      </c>
      <c r="P6842" t="s">
        <v>863</v>
      </c>
    </row>
    <row r="6843" spans="1:16" x14ac:dyDescent="0.55000000000000004">
      <c r="A6843" t="s">
        <v>0</v>
      </c>
      <c r="B6843" t="s">
        <v>731</v>
      </c>
      <c r="C6843" t="s">
        <v>3616</v>
      </c>
      <c r="D6843" t="s">
        <v>3957</v>
      </c>
      <c r="E6843" t="s">
        <v>34</v>
      </c>
      <c r="F6843" t="b">
        <v>0</v>
      </c>
      <c r="G6843" t="s">
        <v>27</v>
      </c>
      <c r="H6843" s="4">
        <v>45739.458564814813</v>
      </c>
      <c r="I6843" t="b">
        <v>1</v>
      </c>
      <c r="J6843" t="b">
        <v>1</v>
      </c>
      <c r="K6843" t="s">
        <v>24</v>
      </c>
      <c r="L6843" t="s">
        <v>36</v>
      </c>
      <c r="N6843">
        <v>27.435001373291019</v>
      </c>
      <c r="O6843" t="s">
        <v>8943</v>
      </c>
      <c r="P6843" t="s">
        <v>8944</v>
      </c>
    </row>
    <row r="6844" spans="1:16" x14ac:dyDescent="0.55000000000000004">
      <c r="A6844" t="s">
        <v>0</v>
      </c>
      <c r="B6844" t="s">
        <v>9527</v>
      </c>
      <c r="C6844" t="s">
        <v>85</v>
      </c>
      <c r="D6844" t="s">
        <v>3957</v>
      </c>
      <c r="E6844" t="s">
        <v>34</v>
      </c>
      <c r="F6844" t="b">
        <v>0</v>
      </c>
      <c r="G6844" t="s">
        <v>27</v>
      </c>
      <c r="H6844" s="4">
        <v>45739.458564814813</v>
      </c>
      <c r="I6844" t="b">
        <v>1</v>
      </c>
      <c r="J6844" t="b">
        <v>0</v>
      </c>
      <c r="K6844" t="s">
        <v>24</v>
      </c>
      <c r="L6844" t="s">
        <v>36</v>
      </c>
      <c r="N6844">
        <v>26.389999389648441</v>
      </c>
      <c r="O6844" t="s">
        <v>9528</v>
      </c>
      <c r="P6844" t="s">
        <v>223</v>
      </c>
    </row>
    <row r="6845" spans="1:16" x14ac:dyDescent="0.55000000000000004">
      <c r="A6845" t="s">
        <v>25</v>
      </c>
      <c r="B6845" t="s">
        <v>9529</v>
      </c>
      <c r="C6845" t="s">
        <v>140</v>
      </c>
      <c r="D6845" t="s">
        <v>3970</v>
      </c>
      <c r="E6845" t="s">
        <v>20</v>
      </c>
      <c r="F6845" t="b">
        <v>0</v>
      </c>
      <c r="G6845" t="s">
        <v>35</v>
      </c>
      <c r="H6845" s="4">
        <v>45739.45890046296</v>
      </c>
      <c r="I6845" t="b">
        <v>0</v>
      </c>
      <c r="J6845" t="b">
        <v>0</v>
      </c>
      <c r="K6845" t="s">
        <v>24</v>
      </c>
      <c r="L6845" t="s">
        <v>22</v>
      </c>
      <c r="M6845">
        <v>100000</v>
      </c>
      <c r="O6845" t="s">
        <v>9530</v>
      </c>
      <c r="P6845" t="s">
        <v>204</v>
      </c>
    </row>
    <row r="6846" spans="1:16" x14ac:dyDescent="0.55000000000000004">
      <c r="A6846" t="s">
        <v>139</v>
      </c>
      <c r="B6846" t="s">
        <v>9531</v>
      </c>
      <c r="C6846" t="s">
        <v>3340</v>
      </c>
      <c r="D6846" t="s">
        <v>3970</v>
      </c>
      <c r="E6846" t="s">
        <v>20</v>
      </c>
      <c r="F6846" t="b">
        <v>0</v>
      </c>
      <c r="G6846" t="s">
        <v>30</v>
      </c>
      <c r="H6846" s="4">
        <v>45739.459039351852</v>
      </c>
      <c r="I6846" t="b">
        <v>0</v>
      </c>
      <c r="J6846" t="b">
        <v>1</v>
      </c>
      <c r="K6846" t="s">
        <v>24</v>
      </c>
      <c r="L6846" t="s">
        <v>22</v>
      </c>
      <c r="M6846">
        <v>83980</v>
      </c>
      <c r="O6846" t="s">
        <v>843</v>
      </c>
      <c r="P6846" t="s">
        <v>9532</v>
      </c>
    </row>
    <row r="6847" spans="1:16" x14ac:dyDescent="0.55000000000000004">
      <c r="A6847" t="s">
        <v>0</v>
      </c>
      <c r="B6847" t="s">
        <v>1651</v>
      </c>
      <c r="C6847" t="s">
        <v>573</v>
      </c>
      <c r="D6847" t="s">
        <v>3957</v>
      </c>
      <c r="E6847" t="s">
        <v>34</v>
      </c>
      <c r="F6847" t="b">
        <v>0</v>
      </c>
      <c r="G6847" t="s">
        <v>30</v>
      </c>
      <c r="H6847" s="4">
        <v>45739.459050925929</v>
      </c>
      <c r="I6847" t="b">
        <v>0</v>
      </c>
      <c r="J6847" t="b">
        <v>1</v>
      </c>
      <c r="K6847" t="s">
        <v>24</v>
      </c>
      <c r="L6847" t="s">
        <v>36</v>
      </c>
      <c r="N6847">
        <v>25.1150016784668</v>
      </c>
      <c r="O6847" t="s">
        <v>574</v>
      </c>
      <c r="P6847" t="s">
        <v>9533</v>
      </c>
    </row>
    <row r="6848" spans="1:16" x14ac:dyDescent="0.55000000000000004">
      <c r="A6848" t="s">
        <v>0</v>
      </c>
      <c r="B6848" t="s">
        <v>9534</v>
      </c>
      <c r="C6848" t="s">
        <v>122</v>
      </c>
      <c r="D6848" t="s">
        <v>3957</v>
      </c>
      <c r="E6848" t="s">
        <v>34</v>
      </c>
      <c r="F6848" t="b">
        <v>0</v>
      </c>
      <c r="G6848" t="s">
        <v>52</v>
      </c>
      <c r="H6848" s="4">
        <v>45739.459224537037</v>
      </c>
      <c r="I6848" t="b">
        <v>0</v>
      </c>
      <c r="J6848" t="b">
        <v>1</v>
      </c>
      <c r="K6848" t="s">
        <v>24</v>
      </c>
      <c r="L6848" t="s">
        <v>36</v>
      </c>
      <c r="N6848">
        <v>16.125</v>
      </c>
      <c r="O6848" t="s">
        <v>9535</v>
      </c>
    </row>
    <row r="6849" spans="1:16" x14ac:dyDescent="0.55000000000000004">
      <c r="A6849" t="s">
        <v>0</v>
      </c>
      <c r="B6849" t="s">
        <v>0</v>
      </c>
      <c r="C6849" t="s">
        <v>1978</v>
      </c>
      <c r="D6849" t="s">
        <v>7547</v>
      </c>
      <c r="E6849" t="s">
        <v>34</v>
      </c>
      <c r="F6849" t="b">
        <v>0</v>
      </c>
      <c r="G6849" t="s">
        <v>52</v>
      </c>
      <c r="H6849" s="4">
        <v>45739.459699074083</v>
      </c>
      <c r="I6849" t="b">
        <v>0</v>
      </c>
      <c r="J6849" t="b">
        <v>0</v>
      </c>
      <c r="K6849" t="s">
        <v>24</v>
      </c>
      <c r="L6849" t="s">
        <v>36</v>
      </c>
      <c r="N6849">
        <v>15</v>
      </c>
      <c r="O6849" t="s">
        <v>7548</v>
      </c>
      <c r="P6849" t="s">
        <v>61</v>
      </c>
    </row>
    <row r="6850" spans="1:16" x14ac:dyDescent="0.55000000000000004">
      <c r="A6850" t="s">
        <v>19</v>
      </c>
      <c r="B6850" t="s">
        <v>1272</v>
      </c>
      <c r="C6850" t="s">
        <v>528</v>
      </c>
      <c r="D6850" t="s">
        <v>3973</v>
      </c>
      <c r="E6850" t="s">
        <v>20</v>
      </c>
      <c r="F6850" t="b">
        <v>0</v>
      </c>
      <c r="G6850" t="s">
        <v>27</v>
      </c>
      <c r="H6850" s="4">
        <v>45739.459976851853</v>
      </c>
      <c r="I6850" t="b">
        <v>1</v>
      </c>
      <c r="J6850" t="b">
        <v>1</v>
      </c>
      <c r="K6850" t="s">
        <v>24</v>
      </c>
      <c r="L6850" t="s">
        <v>22</v>
      </c>
      <c r="M6850">
        <v>110000</v>
      </c>
      <c r="O6850" t="s">
        <v>2384</v>
      </c>
      <c r="P6850" t="s">
        <v>951</v>
      </c>
    </row>
    <row r="6851" spans="1:16" x14ac:dyDescent="0.55000000000000004">
      <c r="A6851" t="s">
        <v>2</v>
      </c>
      <c r="B6851" t="s">
        <v>1005</v>
      </c>
      <c r="C6851" t="s">
        <v>142</v>
      </c>
      <c r="D6851" t="s">
        <v>3970</v>
      </c>
      <c r="E6851" t="s">
        <v>20</v>
      </c>
      <c r="F6851" t="b">
        <v>0</v>
      </c>
      <c r="G6851" t="s">
        <v>35</v>
      </c>
      <c r="H6851" s="4">
        <v>45739.460428240738</v>
      </c>
      <c r="I6851" t="b">
        <v>0</v>
      </c>
      <c r="J6851" t="b">
        <v>0</v>
      </c>
      <c r="K6851" t="s">
        <v>24</v>
      </c>
      <c r="L6851" t="s">
        <v>22</v>
      </c>
      <c r="M6851">
        <v>89878.5</v>
      </c>
      <c r="O6851" t="s">
        <v>968</v>
      </c>
      <c r="P6851" t="s">
        <v>9536</v>
      </c>
    </row>
    <row r="6852" spans="1:16" x14ac:dyDescent="0.55000000000000004">
      <c r="A6852" t="s">
        <v>40</v>
      </c>
      <c r="B6852" t="s">
        <v>9537</v>
      </c>
      <c r="C6852" t="s">
        <v>1111</v>
      </c>
      <c r="D6852" t="s">
        <v>3970</v>
      </c>
      <c r="E6852" t="s">
        <v>20</v>
      </c>
      <c r="F6852" t="b">
        <v>0</v>
      </c>
      <c r="G6852" t="s">
        <v>35</v>
      </c>
      <c r="H6852" s="4">
        <v>45739.460428240738</v>
      </c>
      <c r="I6852" t="b">
        <v>0</v>
      </c>
      <c r="J6852" t="b">
        <v>1</v>
      </c>
      <c r="K6852" t="s">
        <v>24</v>
      </c>
      <c r="L6852" t="s">
        <v>22</v>
      </c>
      <c r="M6852">
        <v>160000</v>
      </c>
      <c r="O6852" t="s">
        <v>2391</v>
      </c>
      <c r="P6852" t="s">
        <v>9538</v>
      </c>
    </row>
    <row r="6853" spans="1:16" x14ac:dyDescent="0.55000000000000004">
      <c r="A6853" t="s">
        <v>0</v>
      </c>
      <c r="B6853" t="s">
        <v>5525</v>
      </c>
      <c r="C6853" t="s">
        <v>851</v>
      </c>
      <c r="D6853" t="s">
        <v>4328</v>
      </c>
      <c r="E6853" t="s">
        <v>20</v>
      </c>
      <c r="F6853" t="b">
        <v>0</v>
      </c>
      <c r="G6853" t="s">
        <v>27</v>
      </c>
      <c r="H6853" s="4">
        <v>45739.500081018523</v>
      </c>
      <c r="I6853" t="b">
        <v>0</v>
      </c>
      <c r="J6853" t="b">
        <v>0</v>
      </c>
      <c r="K6853" t="s">
        <v>24</v>
      </c>
      <c r="L6853" t="s">
        <v>22</v>
      </c>
      <c r="M6853">
        <v>62500</v>
      </c>
      <c r="O6853" t="s">
        <v>5526</v>
      </c>
      <c r="P6853" t="s">
        <v>5527</v>
      </c>
    </row>
    <row r="6854" spans="1:16" x14ac:dyDescent="0.55000000000000004">
      <c r="A6854" t="s">
        <v>0</v>
      </c>
      <c r="B6854" t="s">
        <v>3665</v>
      </c>
      <c r="C6854" t="s">
        <v>2426</v>
      </c>
      <c r="D6854" t="s">
        <v>3957</v>
      </c>
      <c r="E6854" t="s">
        <v>20</v>
      </c>
      <c r="F6854" t="b">
        <v>0</v>
      </c>
      <c r="G6854" t="s">
        <v>27</v>
      </c>
      <c r="H6854" s="4">
        <v>45739.500173611108</v>
      </c>
      <c r="I6854" t="b">
        <v>0</v>
      </c>
      <c r="J6854" t="b">
        <v>1</v>
      </c>
      <c r="K6854" t="s">
        <v>24</v>
      </c>
      <c r="L6854" t="s">
        <v>36</v>
      </c>
      <c r="N6854">
        <v>27.29000091552734</v>
      </c>
      <c r="O6854" t="s">
        <v>9539</v>
      </c>
      <c r="P6854" t="s">
        <v>9540</v>
      </c>
    </row>
    <row r="6855" spans="1:16" x14ac:dyDescent="0.55000000000000004">
      <c r="A6855" t="s">
        <v>1</v>
      </c>
      <c r="B6855" t="s">
        <v>2392</v>
      </c>
      <c r="C6855" t="s">
        <v>292</v>
      </c>
      <c r="D6855" t="s">
        <v>3973</v>
      </c>
      <c r="E6855" t="s">
        <v>20</v>
      </c>
      <c r="F6855" t="b">
        <v>0</v>
      </c>
      <c r="G6855" t="s">
        <v>30</v>
      </c>
      <c r="H6855" s="4">
        <v>45739.501180555562</v>
      </c>
      <c r="I6855" t="b">
        <v>0</v>
      </c>
      <c r="J6855" t="b">
        <v>1</v>
      </c>
      <c r="K6855" t="s">
        <v>24</v>
      </c>
      <c r="L6855" t="s">
        <v>22</v>
      </c>
      <c r="M6855">
        <v>193426.5</v>
      </c>
      <c r="O6855" t="s">
        <v>5482</v>
      </c>
      <c r="P6855" t="s">
        <v>1809</v>
      </c>
    </row>
    <row r="6856" spans="1:16" x14ac:dyDescent="0.55000000000000004">
      <c r="A6856" t="s">
        <v>40</v>
      </c>
      <c r="B6856" t="s">
        <v>9372</v>
      </c>
      <c r="C6856" t="s">
        <v>2031</v>
      </c>
      <c r="D6856" t="s">
        <v>3957</v>
      </c>
      <c r="E6856" t="s">
        <v>34</v>
      </c>
      <c r="F6856" t="b">
        <v>0</v>
      </c>
      <c r="G6856" t="s">
        <v>27</v>
      </c>
      <c r="H6856" s="4">
        <v>45739.501296296286</v>
      </c>
      <c r="I6856" t="b">
        <v>0</v>
      </c>
      <c r="J6856" t="b">
        <v>1</v>
      </c>
      <c r="K6856" t="s">
        <v>24</v>
      </c>
      <c r="L6856" t="s">
        <v>36</v>
      </c>
      <c r="N6856">
        <v>54.420001983642578</v>
      </c>
      <c r="O6856" t="s">
        <v>2319</v>
      </c>
      <c r="P6856" t="s">
        <v>9373</v>
      </c>
    </row>
    <row r="6857" spans="1:16" x14ac:dyDescent="0.55000000000000004">
      <c r="A6857" t="s">
        <v>2</v>
      </c>
      <c r="B6857" t="s">
        <v>7406</v>
      </c>
      <c r="C6857" t="s">
        <v>1358</v>
      </c>
      <c r="D6857" t="s">
        <v>3973</v>
      </c>
      <c r="E6857" t="s">
        <v>20</v>
      </c>
      <c r="F6857" t="b">
        <v>0</v>
      </c>
      <c r="G6857" t="s">
        <v>41</v>
      </c>
      <c r="H6857" s="4">
        <v>45739.501400462963</v>
      </c>
      <c r="I6857" t="b">
        <v>0</v>
      </c>
      <c r="J6857" t="b">
        <v>0</v>
      </c>
      <c r="K6857" t="s">
        <v>24</v>
      </c>
      <c r="L6857" t="s">
        <v>22</v>
      </c>
      <c r="M6857">
        <v>82850</v>
      </c>
      <c r="O6857" t="s">
        <v>5482</v>
      </c>
      <c r="P6857" t="s">
        <v>3772</v>
      </c>
    </row>
    <row r="6858" spans="1:16" x14ac:dyDescent="0.55000000000000004">
      <c r="A6858" t="s">
        <v>2</v>
      </c>
      <c r="B6858" t="s">
        <v>9374</v>
      </c>
      <c r="C6858" t="s">
        <v>1050</v>
      </c>
      <c r="D6858" t="s">
        <v>3973</v>
      </c>
      <c r="E6858" t="s">
        <v>20</v>
      </c>
      <c r="F6858" t="b">
        <v>0</v>
      </c>
      <c r="G6858" t="s">
        <v>41</v>
      </c>
      <c r="H6858" s="4">
        <v>45739.502187500002</v>
      </c>
      <c r="I6858" t="b">
        <v>0</v>
      </c>
      <c r="J6858" t="b">
        <v>1</v>
      </c>
      <c r="K6858" t="s">
        <v>24</v>
      </c>
      <c r="L6858" t="s">
        <v>22</v>
      </c>
      <c r="M6858">
        <v>122900</v>
      </c>
      <c r="O6858" t="s">
        <v>5482</v>
      </c>
      <c r="P6858" t="s">
        <v>9375</v>
      </c>
    </row>
    <row r="6859" spans="1:16" x14ac:dyDescent="0.55000000000000004">
      <c r="A6859" t="s">
        <v>1</v>
      </c>
      <c r="B6859" t="s">
        <v>9376</v>
      </c>
      <c r="C6859" t="s">
        <v>1050</v>
      </c>
      <c r="D6859" t="s">
        <v>3973</v>
      </c>
      <c r="E6859" t="s">
        <v>20</v>
      </c>
      <c r="F6859" t="b">
        <v>0</v>
      </c>
      <c r="G6859" t="s">
        <v>35</v>
      </c>
      <c r="H6859" s="4">
        <v>45739.502349537041</v>
      </c>
      <c r="I6859" t="b">
        <v>0</v>
      </c>
      <c r="J6859" t="b">
        <v>1</v>
      </c>
      <c r="K6859" t="s">
        <v>24</v>
      </c>
      <c r="L6859" t="s">
        <v>36</v>
      </c>
      <c r="N6859">
        <v>73</v>
      </c>
      <c r="O6859" t="s">
        <v>5482</v>
      </c>
      <c r="P6859" t="s">
        <v>354</v>
      </c>
    </row>
    <row r="6860" spans="1:16" x14ac:dyDescent="0.55000000000000004">
      <c r="A6860" t="s">
        <v>25</v>
      </c>
      <c r="B6860" t="s">
        <v>9377</v>
      </c>
      <c r="C6860" t="s">
        <v>820</v>
      </c>
      <c r="D6860" t="s">
        <v>4035</v>
      </c>
      <c r="E6860" t="s">
        <v>20</v>
      </c>
      <c r="F6860" t="b">
        <v>0</v>
      </c>
      <c r="G6860" t="s">
        <v>820</v>
      </c>
      <c r="H6860" s="4">
        <v>45739.507175925923</v>
      </c>
      <c r="I6860" t="b">
        <v>0</v>
      </c>
      <c r="J6860" t="b">
        <v>0</v>
      </c>
      <c r="K6860" t="s">
        <v>820</v>
      </c>
      <c r="L6860" t="s">
        <v>22</v>
      </c>
      <c r="M6860">
        <v>64800</v>
      </c>
      <c r="O6860" t="s">
        <v>9378</v>
      </c>
      <c r="P6860" t="s">
        <v>9379</v>
      </c>
    </row>
    <row r="6861" spans="1:16" x14ac:dyDescent="0.55000000000000004">
      <c r="A6861" t="s">
        <v>2</v>
      </c>
      <c r="B6861" t="s">
        <v>2</v>
      </c>
      <c r="C6861" t="s">
        <v>87</v>
      </c>
      <c r="D6861" t="s">
        <v>131</v>
      </c>
      <c r="E6861" t="s">
        <v>20</v>
      </c>
      <c r="F6861" t="b">
        <v>0</v>
      </c>
      <c r="G6861" t="s">
        <v>41</v>
      </c>
      <c r="H6861" s="4">
        <v>45739.554652777777</v>
      </c>
      <c r="I6861" t="b">
        <v>1</v>
      </c>
      <c r="J6861" t="b">
        <v>0</v>
      </c>
      <c r="K6861" t="s">
        <v>24</v>
      </c>
      <c r="L6861" t="s">
        <v>22</v>
      </c>
      <c r="M6861">
        <v>130000</v>
      </c>
      <c r="O6861" t="s">
        <v>131</v>
      </c>
      <c r="P6861" t="s">
        <v>9382</v>
      </c>
    </row>
    <row r="6862" spans="1:16" x14ac:dyDescent="0.55000000000000004">
      <c r="A6862" t="s">
        <v>1</v>
      </c>
      <c r="B6862" t="s">
        <v>1</v>
      </c>
      <c r="C6862" t="s">
        <v>2640</v>
      </c>
      <c r="D6862" t="s">
        <v>3957</v>
      </c>
      <c r="E6862" t="s">
        <v>20</v>
      </c>
      <c r="F6862" t="b">
        <v>0</v>
      </c>
      <c r="G6862" t="s">
        <v>2641</v>
      </c>
      <c r="H6862" s="4">
        <v>45739.575949074067</v>
      </c>
      <c r="I6862" t="b">
        <v>0</v>
      </c>
      <c r="J6862" t="b">
        <v>0</v>
      </c>
      <c r="K6862" t="s">
        <v>2641</v>
      </c>
      <c r="L6862" t="s">
        <v>36</v>
      </c>
      <c r="N6862">
        <v>37.854999542236328</v>
      </c>
      <c r="O6862" t="s">
        <v>1071</v>
      </c>
      <c r="P6862" t="s">
        <v>9541</v>
      </c>
    </row>
    <row r="6863" spans="1:16" x14ac:dyDescent="0.55000000000000004">
      <c r="A6863" t="s">
        <v>25</v>
      </c>
      <c r="B6863" t="s">
        <v>9542</v>
      </c>
      <c r="C6863" t="s">
        <v>151</v>
      </c>
      <c r="D6863" t="s">
        <v>4093</v>
      </c>
      <c r="E6863" t="s">
        <v>20</v>
      </c>
      <c r="F6863" t="b">
        <v>0</v>
      </c>
      <c r="G6863" t="s">
        <v>30</v>
      </c>
      <c r="H6863" s="4">
        <v>45739.584004629629</v>
      </c>
      <c r="I6863" t="b">
        <v>0</v>
      </c>
      <c r="J6863" t="b">
        <v>1</v>
      </c>
      <c r="K6863" t="s">
        <v>24</v>
      </c>
      <c r="L6863" t="s">
        <v>36</v>
      </c>
      <c r="N6863">
        <v>45</v>
      </c>
      <c r="O6863" t="s">
        <v>1511</v>
      </c>
      <c r="P6863" t="s">
        <v>3671</v>
      </c>
    </row>
    <row r="6864" spans="1:16" x14ac:dyDescent="0.55000000000000004">
      <c r="A6864" t="s">
        <v>25</v>
      </c>
      <c r="B6864" t="s">
        <v>7231</v>
      </c>
      <c r="C6864" t="s">
        <v>7232</v>
      </c>
      <c r="D6864" t="s">
        <v>3973</v>
      </c>
      <c r="E6864" t="s">
        <v>51</v>
      </c>
      <c r="F6864" t="b">
        <v>0</v>
      </c>
      <c r="G6864" t="s">
        <v>30</v>
      </c>
      <c r="H6864" s="4">
        <v>45739.58421296296</v>
      </c>
      <c r="I6864" t="b">
        <v>0</v>
      </c>
      <c r="J6864" t="b">
        <v>0</v>
      </c>
      <c r="K6864" t="s">
        <v>24</v>
      </c>
      <c r="L6864" t="s">
        <v>36</v>
      </c>
      <c r="N6864">
        <v>57</v>
      </c>
      <c r="O6864" t="s">
        <v>1002</v>
      </c>
    </row>
    <row r="6865" spans="1:16" x14ac:dyDescent="0.55000000000000004">
      <c r="A6865" t="s">
        <v>2</v>
      </c>
      <c r="B6865" t="s">
        <v>8583</v>
      </c>
      <c r="C6865" t="s">
        <v>559</v>
      </c>
      <c r="D6865" t="s">
        <v>3957</v>
      </c>
      <c r="E6865" t="s">
        <v>20</v>
      </c>
      <c r="F6865" t="b">
        <v>0</v>
      </c>
      <c r="G6865" t="s">
        <v>27</v>
      </c>
      <c r="H6865" s="4">
        <v>45739.584340277783</v>
      </c>
      <c r="I6865" t="b">
        <v>0</v>
      </c>
      <c r="J6865" t="b">
        <v>1</v>
      </c>
      <c r="K6865" t="s">
        <v>24</v>
      </c>
      <c r="L6865" t="s">
        <v>36</v>
      </c>
      <c r="N6865">
        <v>40.659999847412109</v>
      </c>
      <c r="O6865" t="s">
        <v>2944</v>
      </c>
      <c r="P6865" t="s">
        <v>9543</v>
      </c>
    </row>
    <row r="6866" spans="1:16" x14ac:dyDescent="0.55000000000000004">
      <c r="A6866" t="s">
        <v>2</v>
      </c>
      <c r="B6866" t="s">
        <v>439</v>
      </c>
      <c r="C6866" t="s">
        <v>114</v>
      </c>
      <c r="D6866" t="s">
        <v>3957</v>
      </c>
      <c r="E6866" t="s">
        <v>20</v>
      </c>
      <c r="F6866" t="b">
        <v>0</v>
      </c>
      <c r="G6866" t="s">
        <v>27</v>
      </c>
      <c r="H6866" s="4">
        <v>45739.584837962961</v>
      </c>
      <c r="I6866" t="b">
        <v>0</v>
      </c>
      <c r="J6866" t="b">
        <v>1</v>
      </c>
      <c r="K6866" t="s">
        <v>24</v>
      </c>
      <c r="L6866" t="s">
        <v>36</v>
      </c>
      <c r="N6866">
        <v>61.159996032714837</v>
      </c>
      <c r="O6866" t="s">
        <v>2944</v>
      </c>
      <c r="P6866" t="s">
        <v>9543</v>
      </c>
    </row>
    <row r="6867" spans="1:16" x14ac:dyDescent="0.55000000000000004">
      <c r="A6867" t="s">
        <v>2</v>
      </c>
      <c r="B6867" t="s">
        <v>9544</v>
      </c>
      <c r="C6867" t="s">
        <v>151</v>
      </c>
      <c r="D6867" t="s">
        <v>3957</v>
      </c>
      <c r="E6867" t="s">
        <v>20</v>
      </c>
      <c r="F6867" t="b">
        <v>0</v>
      </c>
      <c r="G6867" t="s">
        <v>27</v>
      </c>
      <c r="H6867" s="4">
        <v>45739.584861111107</v>
      </c>
      <c r="I6867" t="b">
        <v>0</v>
      </c>
      <c r="J6867" t="b">
        <v>0</v>
      </c>
      <c r="K6867" t="s">
        <v>24</v>
      </c>
      <c r="L6867" t="s">
        <v>36</v>
      </c>
      <c r="N6867">
        <v>50.669998168945313</v>
      </c>
      <c r="O6867" t="s">
        <v>968</v>
      </c>
      <c r="P6867" t="s">
        <v>9536</v>
      </c>
    </row>
    <row r="6868" spans="1:16" x14ac:dyDescent="0.55000000000000004">
      <c r="A6868" t="s">
        <v>40</v>
      </c>
      <c r="B6868" t="s">
        <v>9545</v>
      </c>
      <c r="C6868" t="s">
        <v>928</v>
      </c>
      <c r="D6868" t="s">
        <v>3957</v>
      </c>
      <c r="E6868" t="s">
        <v>20</v>
      </c>
      <c r="F6868" t="b">
        <v>0</v>
      </c>
      <c r="G6868" t="s">
        <v>27</v>
      </c>
      <c r="H6868" s="4">
        <v>45739.584861111107</v>
      </c>
      <c r="I6868" t="b">
        <v>0</v>
      </c>
      <c r="J6868" t="b">
        <v>0</v>
      </c>
      <c r="K6868" t="s">
        <v>24</v>
      </c>
      <c r="L6868" t="s">
        <v>36</v>
      </c>
      <c r="N6868">
        <v>55.06500244140625</v>
      </c>
      <c r="O6868" t="s">
        <v>567</v>
      </c>
      <c r="P6868" t="s">
        <v>9546</v>
      </c>
    </row>
    <row r="6869" spans="1:16" x14ac:dyDescent="0.55000000000000004">
      <c r="A6869" t="s">
        <v>2</v>
      </c>
      <c r="B6869" t="s">
        <v>9547</v>
      </c>
      <c r="C6869" t="s">
        <v>1270</v>
      </c>
      <c r="D6869" t="s">
        <v>3973</v>
      </c>
      <c r="E6869" t="s">
        <v>20</v>
      </c>
      <c r="F6869" t="b">
        <v>0</v>
      </c>
      <c r="G6869" t="s">
        <v>27</v>
      </c>
      <c r="H6869" s="4">
        <v>45739.584976851853</v>
      </c>
      <c r="I6869" t="b">
        <v>0</v>
      </c>
      <c r="J6869" t="b">
        <v>1</v>
      </c>
      <c r="K6869" t="s">
        <v>24</v>
      </c>
      <c r="L6869" t="s">
        <v>22</v>
      </c>
      <c r="M6869">
        <v>162500</v>
      </c>
      <c r="O6869" t="s">
        <v>1172</v>
      </c>
      <c r="P6869" t="s">
        <v>6650</v>
      </c>
    </row>
    <row r="6870" spans="1:16" x14ac:dyDescent="0.55000000000000004">
      <c r="A6870" t="s">
        <v>40</v>
      </c>
      <c r="B6870" t="s">
        <v>9548</v>
      </c>
      <c r="C6870" t="s">
        <v>357</v>
      </c>
      <c r="D6870" t="s">
        <v>3957</v>
      </c>
      <c r="E6870" t="s">
        <v>20</v>
      </c>
      <c r="F6870" t="b">
        <v>0</v>
      </c>
      <c r="G6870" t="s">
        <v>27</v>
      </c>
      <c r="H6870" s="4">
        <v>45739.585081018522</v>
      </c>
      <c r="I6870" t="b">
        <v>0</v>
      </c>
      <c r="J6870" t="b">
        <v>1</v>
      </c>
      <c r="K6870" t="s">
        <v>24</v>
      </c>
      <c r="L6870" t="s">
        <v>36</v>
      </c>
      <c r="N6870">
        <v>51.229999542236328</v>
      </c>
      <c r="O6870" t="s">
        <v>9549</v>
      </c>
      <c r="P6870" t="s">
        <v>502</v>
      </c>
    </row>
    <row r="6871" spans="1:16" x14ac:dyDescent="0.55000000000000004">
      <c r="A6871" t="s">
        <v>89</v>
      </c>
      <c r="B6871" t="s">
        <v>7027</v>
      </c>
      <c r="C6871" t="s">
        <v>82</v>
      </c>
      <c r="D6871" t="s">
        <v>3973</v>
      </c>
      <c r="E6871" t="s">
        <v>20</v>
      </c>
      <c r="F6871" t="b">
        <v>0</v>
      </c>
      <c r="G6871" t="s">
        <v>41</v>
      </c>
      <c r="H6871" s="4">
        <v>45739.585682870369</v>
      </c>
      <c r="I6871" t="b">
        <v>0</v>
      </c>
      <c r="J6871" t="b">
        <v>1</v>
      </c>
      <c r="K6871" t="s">
        <v>24</v>
      </c>
      <c r="L6871" t="s">
        <v>22</v>
      </c>
      <c r="M6871">
        <v>147500</v>
      </c>
      <c r="O6871" t="s">
        <v>7028</v>
      </c>
      <c r="P6871" t="s">
        <v>7029</v>
      </c>
    </row>
    <row r="6872" spans="1:16" x14ac:dyDescent="0.55000000000000004">
      <c r="A6872" t="s">
        <v>19</v>
      </c>
      <c r="B6872" t="s">
        <v>9385</v>
      </c>
      <c r="C6872" t="s">
        <v>140</v>
      </c>
      <c r="D6872" t="s">
        <v>3600</v>
      </c>
      <c r="E6872" t="s">
        <v>51</v>
      </c>
      <c r="F6872" t="b">
        <v>0</v>
      </c>
      <c r="G6872" t="s">
        <v>41</v>
      </c>
      <c r="H6872" s="4">
        <v>45739.596435185187</v>
      </c>
      <c r="I6872" t="b">
        <v>0</v>
      </c>
      <c r="J6872" t="b">
        <v>0</v>
      </c>
      <c r="K6872" t="s">
        <v>24</v>
      </c>
      <c r="L6872" t="s">
        <v>36</v>
      </c>
      <c r="N6872">
        <v>110</v>
      </c>
      <c r="O6872" t="s">
        <v>2569</v>
      </c>
      <c r="P6872" t="s">
        <v>2188</v>
      </c>
    </row>
    <row r="6873" spans="1:16" x14ac:dyDescent="0.55000000000000004">
      <c r="A6873" t="s">
        <v>139</v>
      </c>
      <c r="B6873" t="s">
        <v>1697</v>
      </c>
      <c r="C6873" t="s">
        <v>39</v>
      </c>
      <c r="D6873" t="s">
        <v>7658</v>
      </c>
      <c r="E6873" t="s">
        <v>20</v>
      </c>
      <c r="F6873" t="b">
        <v>1</v>
      </c>
      <c r="G6873" t="s">
        <v>625</v>
      </c>
      <c r="H6873" s="4">
        <v>45739.624872685177</v>
      </c>
      <c r="I6873" t="b">
        <v>1</v>
      </c>
      <c r="J6873" t="b">
        <v>0</v>
      </c>
      <c r="K6873" t="s">
        <v>625</v>
      </c>
      <c r="L6873" t="s">
        <v>22</v>
      </c>
      <c r="M6873">
        <v>70000</v>
      </c>
      <c r="O6873" t="s">
        <v>9386</v>
      </c>
      <c r="P6873" t="s">
        <v>9387</v>
      </c>
    </row>
    <row r="6874" spans="1:16" x14ac:dyDescent="0.55000000000000004">
      <c r="A6874" t="s">
        <v>0</v>
      </c>
      <c r="B6874" t="s">
        <v>1632</v>
      </c>
      <c r="C6874" t="s">
        <v>118</v>
      </c>
      <c r="D6874" t="s">
        <v>131</v>
      </c>
      <c r="F6874" t="b">
        <v>0</v>
      </c>
      <c r="G6874" t="s">
        <v>27</v>
      </c>
      <c r="H6874" s="4">
        <v>45739.625127314823</v>
      </c>
      <c r="I6874" t="b">
        <v>1</v>
      </c>
      <c r="J6874" t="b">
        <v>0</v>
      </c>
      <c r="K6874" t="s">
        <v>24</v>
      </c>
      <c r="L6874" t="s">
        <v>36</v>
      </c>
      <c r="N6874">
        <v>41</v>
      </c>
      <c r="O6874" t="s">
        <v>131</v>
      </c>
      <c r="P6874" t="s">
        <v>9388</v>
      </c>
    </row>
    <row r="6875" spans="1:16" x14ac:dyDescent="0.55000000000000004">
      <c r="A6875" t="s">
        <v>0</v>
      </c>
      <c r="B6875" t="s">
        <v>9550</v>
      </c>
      <c r="C6875" t="s">
        <v>559</v>
      </c>
      <c r="D6875" t="s">
        <v>3957</v>
      </c>
      <c r="E6875" t="s">
        <v>20</v>
      </c>
      <c r="F6875" t="b">
        <v>0</v>
      </c>
      <c r="G6875" t="s">
        <v>27</v>
      </c>
      <c r="H6875" s="4">
        <v>45739.625150462962</v>
      </c>
      <c r="I6875" t="b">
        <v>0</v>
      </c>
      <c r="J6875" t="b">
        <v>1</v>
      </c>
      <c r="K6875" t="s">
        <v>24</v>
      </c>
      <c r="L6875" t="s">
        <v>36</v>
      </c>
      <c r="N6875">
        <v>20.670000076293949</v>
      </c>
      <c r="O6875" t="s">
        <v>8596</v>
      </c>
      <c r="P6875" t="s">
        <v>9551</v>
      </c>
    </row>
    <row r="6876" spans="1:16" x14ac:dyDescent="0.55000000000000004">
      <c r="A6876" t="s">
        <v>25</v>
      </c>
      <c r="B6876" t="s">
        <v>9552</v>
      </c>
      <c r="C6876" t="s">
        <v>140</v>
      </c>
      <c r="D6876" t="s">
        <v>3957</v>
      </c>
      <c r="E6876" t="s">
        <v>20</v>
      </c>
      <c r="F6876" t="b">
        <v>0</v>
      </c>
      <c r="G6876" t="s">
        <v>35</v>
      </c>
      <c r="H6876" s="4">
        <v>45739.625625000001</v>
      </c>
      <c r="I6876" t="b">
        <v>0</v>
      </c>
      <c r="J6876" t="b">
        <v>1</v>
      </c>
      <c r="K6876" t="s">
        <v>24</v>
      </c>
      <c r="L6876" t="s">
        <v>36</v>
      </c>
      <c r="N6876">
        <v>13.59500026702881</v>
      </c>
      <c r="O6876" t="s">
        <v>254</v>
      </c>
      <c r="P6876" t="s">
        <v>9553</v>
      </c>
    </row>
    <row r="6877" spans="1:16" x14ac:dyDescent="0.55000000000000004">
      <c r="A6877" t="s">
        <v>0</v>
      </c>
      <c r="B6877" t="s">
        <v>3911</v>
      </c>
      <c r="C6877" t="s">
        <v>966</v>
      </c>
      <c r="D6877" t="s">
        <v>3957</v>
      </c>
      <c r="E6877" t="s">
        <v>20</v>
      </c>
      <c r="F6877" t="b">
        <v>0</v>
      </c>
      <c r="G6877" t="s">
        <v>30</v>
      </c>
      <c r="H6877" s="4">
        <v>45739.625671296293</v>
      </c>
      <c r="I6877" t="b">
        <v>0</v>
      </c>
      <c r="J6877" t="b">
        <v>1</v>
      </c>
      <c r="K6877" t="s">
        <v>24</v>
      </c>
      <c r="L6877" t="s">
        <v>36</v>
      </c>
      <c r="N6877">
        <v>23.760000228881839</v>
      </c>
      <c r="O6877" t="s">
        <v>8596</v>
      </c>
      <c r="P6877" t="s">
        <v>9551</v>
      </c>
    </row>
    <row r="6878" spans="1:16" x14ac:dyDescent="0.55000000000000004">
      <c r="A6878" t="s">
        <v>19</v>
      </c>
      <c r="B6878" t="s">
        <v>9389</v>
      </c>
      <c r="C6878" t="s">
        <v>3887</v>
      </c>
      <c r="D6878" t="s">
        <v>3973</v>
      </c>
      <c r="E6878" t="s">
        <v>20</v>
      </c>
      <c r="F6878" t="b">
        <v>0</v>
      </c>
      <c r="G6878" t="s">
        <v>27</v>
      </c>
      <c r="H6878" s="4">
        <v>45739.625775462962</v>
      </c>
      <c r="I6878" t="b">
        <v>0</v>
      </c>
      <c r="J6878" t="b">
        <v>1</v>
      </c>
      <c r="K6878" t="s">
        <v>24</v>
      </c>
      <c r="L6878" t="s">
        <v>22</v>
      </c>
      <c r="M6878">
        <v>152500</v>
      </c>
      <c r="O6878" t="s">
        <v>9390</v>
      </c>
      <c r="P6878" t="s">
        <v>9391</v>
      </c>
    </row>
    <row r="6879" spans="1:16" x14ac:dyDescent="0.55000000000000004">
      <c r="A6879" t="s">
        <v>19</v>
      </c>
      <c r="B6879" t="s">
        <v>9554</v>
      </c>
      <c r="C6879" t="s">
        <v>42</v>
      </c>
      <c r="D6879" t="s">
        <v>3957</v>
      </c>
      <c r="E6879" t="s">
        <v>20</v>
      </c>
      <c r="F6879" t="b">
        <v>0</v>
      </c>
      <c r="G6879" t="s">
        <v>41</v>
      </c>
      <c r="H6879" s="4">
        <v>45739.626087962963</v>
      </c>
      <c r="I6879" t="b">
        <v>0</v>
      </c>
      <c r="J6879" t="b">
        <v>1</v>
      </c>
      <c r="K6879" t="s">
        <v>24</v>
      </c>
      <c r="L6879" t="s">
        <v>36</v>
      </c>
      <c r="N6879">
        <v>78.544998168945313</v>
      </c>
      <c r="O6879" t="s">
        <v>1883</v>
      </c>
      <c r="P6879" t="s">
        <v>447</v>
      </c>
    </row>
    <row r="6880" spans="1:16" x14ac:dyDescent="0.55000000000000004">
      <c r="A6880" t="s">
        <v>1</v>
      </c>
      <c r="B6880" t="s">
        <v>9555</v>
      </c>
      <c r="C6880" t="s">
        <v>283</v>
      </c>
      <c r="D6880" t="s">
        <v>3957</v>
      </c>
      <c r="E6880" t="s">
        <v>20</v>
      </c>
      <c r="F6880" t="b">
        <v>0</v>
      </c>
      <c r="G6880" t="s">
        <v>41</v>
      </c>
      <c r="H6880" s="4">
        <v>45739.626087962963</v>
      </c>
      <c r="I6880" t="b">
        <v>0</v>
      </c>
      <c r="J6880" t="b">
        <v>1</v>
      </c>
      <c r="K6880" t="s">
        <v>24</v>
      </c>
      <c r="L6880" t="s">
        <v>36</v>
      </c>
      <c r="N6880">
        <v>78.544998168945313</v>
      </c>
      <c r="O6880" t="s">
        <v>3009</v>
      </c>
      <c r="P6880" t="s">
        <v>9556</v>
      </c>
    </row>
    <row r="6881" spans="1:16" x14ac:dyDescent="0.55000000000000004">
      <c r="A6881" t="s">
        <v>2</v>
      </c>
      <c r="B6881" t="s">
        <v>7441</v>
      </c>
      <c r="C6881" t="s">
        <v>3579</v>
      </c>
      <c r="D6881" t="s">
        <v>3957</v>
      </c>
      <c r="E6881" t="s">
        <v>20</v>
      </c>
      <c r="F6881" t="b">
        <v>0</v>
      </c>
      <c r="G6881" t="s">
        <v>27</v>
      </c>
      <c r="H6881" s="4">
        <v>45739.626550925917</v>
      </c>
      <c r="I6881" t="b">
        <v>0</v>
      </c>
      <c r="J6881" t="b">
        <v>1</v>
      </c>
      <c r="K6881" t="s">
        <v>24</v>
      </c>
      <c r="L6881" t="s">
        <v>36</v>
      </c>
      <c r="N6881">
        <v>44.470001220703118</v>
      </c>
      <c r="O6881" t="s">
        <v>2768</v>
      </c>
      <c r="P6881" t="s">
        <v>128</v>
      </c>
    </row>
    <row r="6882" spans="1:16" x14ac:dyDescent="0.55000000000000004">
      <c r="A6882" t="s">
        <v>2</v>
      </c>
      <c r="B6882" t="s">
        <v>9557</v>
      </c>
      <c r="C6882" t="s">
        <v>94</v>
      </c>
      <c r="D6882" t="s">
        <v>3957</v>
      </c>
      <c r="E6882" t="s">
        <v>20</v>
      </c>
      <c r="F6882" t="b">
        <v>0</v>
      </c>
      <c r="G6882" t="s">
        <v>27</v>
      </c>
      <c r="H6882" s="4">
        <v>45739.626574074071</v>
      </c>
      <c r="I6882" t="b">
        <v>0</v>
      </c>
      <c r="J6882" t="b">
        <v>0</v>
      </c>
      <c r="K6882" t="s">
        <v>24</v>
      </c>
      <c r="L6882" t="s">
        <v>36</v>
      </c>
      <c r="N6882">
        <v>36.909999847412109</v>
      </c>
      <c r="O6882" t="s">
        <v>294</v>
      </c>
      <c r="P6882" t="s">
        <v>9558</v>
      </c>
    </row>
    <row r="6883" spans="1:16" x14ac:dyDescent="0.55000000000000004">
      <c r="A6883" t="s">
        <v>2</v>
      </c>
      <c r="B6883" t="s">
        <v>2</v>
      </c>
      <c r="C6883" t="s">
        <v>9393</v>
      </c>
      <c r="D6883" t="s">
        <v>3973</v>
      </c>
      <c r="E6883" t="s">
        <v>20</v>
      </c>
      <c r="F6883" t="b">
        <v>0</v>
      </c>
      <c r="G6883" t="s">
        <v>52</v>
      </c>
      <c r="H6883" s="4">
        <v>45739.629131944443</v>
      </c>
      <c r="I6883" t="b">
        <v>0</v>
      </c>
      <c r="J6883" t="b">
        <v>1</v>
      </c>
      <c r="K6883" t="s">
        <v>24</v>
      </c>
      <c r="L6883" t="s">
        <v>22</v>
      </c>
      <c r="M6883">
        <v>187153</v>
      </c>
      <c r="O6883" t="s">
        <v>5482</v>
      </c>
      <c r="P6883" t="s">
        <v>3226</v>
      </c>
    </row>
    <row r="6884" spans="1:16" x14ac:dyDescent="0.55000000000000004">
      <c r="A6884" t="s">
        <v>2</v>
      </c>
      <c r="B6884" t="s">
        <v>4908</v>
      </c>
      <c r="C6884" t="s">
        <v>475</v>
      </c>
      <c r="D6884" t="s">
        <v>3973</v>
      </c>
      <c r="E6884" t="s">
        <v>20</v>
      </c>
      <c r="F6884" t="b">
        <v>0</v>
      </c>
      <c r="G6884" t="s">
        <v>27</v>
      </c>
      <c r="H6884" s="4">
        <v>45739.641516203701</v>
      </c>
      <c r="I6884" t="b">
        <v>0</v>
      </c>
      <c r="J6884" t="b">
        <v>0</v>
      </c>
      <c r="K6884" t="s">
        <v>24</v>
      </c>
      <c r="L6884" t="s">
        <v>22</v>
      </c>
      <c r="M6884">
        <v>130000</v>
      </c>
      <c r="O6884" t="s">
        <v>2925</v>
      </c>
    </row>
    <row r="6885" spans="1:16" x14ac:dyDescent="0.55000000000000004">
      <c r="A6885" t="s">
        <v>0</v>
      </c>
      <c r="B6885" t="s">
        <v>8786</v>
      </c>
      <c r="C6885" t="s">
        <v>1099</v>
      </c>
      <c r="D6885" t="s">
        <v>3600</v>
      </c>
      <c r="E6885" t="s">
        <v>51</v>
      </c>
      <c r="F6885" t="b">
        <v>0</v>
      </c>
      <c r="G6885" t="s">
        <v>27</v>
      </c>
      <c r="H6885" s="4">
        <v>45739.666724537034</v>
      </c>
      <c r="I6885" t="b">
        <v>1</v>
      </c>
      <c r="J6885" t="b">
        <v>0</v>
      </c>
      <c r="K6885" t="s">
        <v>24</v>
      </c>
      <c r="L6885" t="s">
        <v>36</v>
      </c>
      <c r="N6885">
        <v>60</v>
      </c>
      <c r="O6885" t="s">
        <v>8787</v>
      </c>
      <c r="P6885" t="s">
        <v>119</v>
      </c>
    </row>
    <row r="6886" spans="1:16" x14ac:dyDescent="0.55000000000000004">
      <c r="A6886" t="s">
        <v>0</v>
      </c>
      <c r="B6886" t="s">
        <v>9559</v>
      </c>
      <c r="C6886" t="s">
        <v>823</v>
      </c>
      <c r="D6886" t="s">
        <v>3957</v>
      </c>
      <c r="E6886" t="s">
        <v>20</v>
      </c>
      <c r="F6886" t="b">
        <v>0</v>
      </c>
      <c r="G6886" t="s">
        <v>41</v>
      </c>
      <c r="H6886" s="4">
        <v>45739.667037037027</v>
      </c>
      <c r="I6886" t="b">
        <v>0</v>
      </c>
      <c r="J6886" t="b">
        <v>0</v>
      </c>
      <c r="K6886" t="s">
        <v>24</v>
      </c>
      <c r="L6886" t="s">
        <v>36</v>
      </c>
      <c r="N6886">
        <v>24.33499908447266</v>
      </c>
      <c r="O6886" t="s">
        <v>2195</v>
      </c>
    </row>
    <row r="6887" spans="1:16" x14ac:dyDescent="0.55000000000000004">
      <c r="A6887" t="s">
        <v>2</v>
      </c>
      <c r="B6887" t="s">
        <v>7237</v>
      </c>
      <c r="C6887" t="s">
        <v>2360</v>
      </c>
      <c r="D6887" t="s">
        <v>7238</v>
      </c>
      <c r="E6887" t="s">
        <v>20</v>
      </c>
      <c r="F6887" t="b">
        <v>0</v>
      </c>
      <c r="G6887" t="s">
        <v>1740</v>
      </c>
      <c r="H6887" s="4">
        <v>45739.685069444437</v>
      </c>
      <c r="I6887" t="b">
        <v>0</v>
      </c>
      <c r="J6887" t="b">
        <v>0</v>
      </c>
      <c r="K6887" t="s">
        <v>1740</v>
      </c>
      <c r="L6887" t="s">
        <v>22</v>
      </c>
      <c r="M6887">
        <v>28000</v>
      </c>
      <c r="O6887" t="s">
        <v>7239</v>
      </c>
    </row>
    <row r="6888" spans="1:16" x14ac:dyDescent="0.55000000000000004">
      <c r="A6888" t="s">
        <v>0</v>
      </c>
      <c r="B6888" t="s">
        <v>9396</v>
      </c>
      <c r="C6888" t="s">
        <v>443</v>
      </c>
      <c r="D6888" t="s">
        <v>3600</v>
      </c>
      <c r="E6888" t="s">
        <v>20</v>
      </c>
      <c r="F6888" t="b">
        <v>0</v>
      </c>
      <c r="G6888" t="s">
        <v>27</v>
      </c>
      <c r="H6888" s="4">
        <v>45739.708368055559</v>
      </c>
      <c r="I6888" t="b">
        <v>0</v>
      </c>
      <c r="J6888" t="b">
        <v>0</v>
      </c>
      <c r="K6888" t="s">
        <v>24</v>
      </c>
      <c r="L6888" t="s">
        <v>22</v>
      </c>
      <c r="M6888">
        <v>107500</v>
      </c>
      <c r="O6888" t="s">
        <v>9397</v>
      </c>
      <c r="P6888" t="s">
        <v>9398</v>
      </c>
    </row>
    <row r="6889" spans="1:16" x14ac:dyDescent="0.55000000000000004">
      <c r="A6889" t="s">
        <v>0</v>
      </c>
      <c r="B6889" t="s">
        <v>0</v>
      </c>
      <c r="C6889" t="s">
        <v>621</v>
      </c>
      <c r="D6889" t="s">
        <v>3973</v>
      </c>
      <c r="E6889" t="s">
        <v>51</v>
      </c>
      <c r="F6889" t="b">
        <v>0</v>
      </c>
      <c r="G6889" t="s">
        <v>52</v>
      </c>
      <c r="H6889" s="4">
        <v>45739.709050925929</v>
      </c>
      <c r="I6889" t="b">
        <v>1</v>
      </c>
      <c r="J6889" t="b">
        <v>0</v>
      </c>
      <c r="K6889" t="s">
        <v>24</v>
      </c>
      <c r="L6889" t="s">
        <v>36</v>
      </c>
      <c r="N6889">
        <v>22.5</v>
      </c>
      <c r="O6889" t="s">
        <v>1783</v>
      </c>
    </row>
    <row r="6890" spans="1:16" x14ac:dyDescent="0.55000000000000004">
      <c r="A6890" t="s">
        <v>1</v>
      </c>
      <c r="B6890" t="s">
        <v>779</v>
      </c>
      <c r="C6890" t="s">
        <v>64</v>
      </c>
      <c r="D6890" t="s">
        <v>3973</v>
      </c>
      <c r="E6890" t="s">
        <v>631</v>
      </c>
      <c r="F6890" t="b">
        <v>0</v>
      </c>
      <c r="G6890" t="s">
        <v>52</v>
      </c>
      <c r="H6890" s="4">
        <v>45739.710057870368</v>
      </c>
      <c r="I6890" t="b">
        <v>0</v>
      </c>
      <c r="J6890" t="b">
        <v>0</v>
      </c>
      <c r="K6890" t="s">
        <v>24</v>
      </c>
      <c r="L6890" t="s">
        <v>36</v>
      </c>
      <c r="N6890">
        <v>20</v>
      </c>
      <c r="O6890" t="s">
        <v>3888</v>
      </c>
      <c r="P6890" t="s">
        <v>149</v>
      </c>
    </row>
    <row r="6891" spans="1:16" x14ac:dyDescent="0.55000000000000004">
      <c r="A6891" t="s">
        <v>2</v>
      </c>
      <c r="B6891" t="s">
        <v>9401</v>
      </c>
      <c r="C6891" t="s">
        <v>633</v>
      </c>
      <c r="D6891" t="s">
        <v>2208</v>
      </c>
      <c r="E6891" t="s">
        <v>20</v>
      </c>
      <c r="F6891" t="b">
        <v>0</v>
      </c>
      <c r="G6891" t="s">
        <v>27</v>
      </c>
      <c r="H6891" s="4">
        <v>45739.710277777784</v>
      </c>
      <c r="I6891" t="b">
        <v>0</v>
      </c>
      <c r="J6891" t="b">
        <v>1</v>
      </c>
      <c r="K6891" t="s">
        <v>24</v>
      </c>
      <c r="L6891" t="s">
        <v>22</v>
      </c>
      <c r="M6891">
        <v>135000</v>
      </c>
      <c r="O6891" t="s">
        <v>3506</v>
      </c>
      <c r="P6891" t="s">
        <v>9402</v>
      </c>
    </row>
    <row r="6892" spans="1:16" x14ac:dyDescent="0.55000000000000004">
      <c r="A6892" t="s">
        <v>2</v>
      </c>
      <c r="B6892" t="s">
        <v>2</v>
      </c>
      <c r="C6892" t="s">
        <v>39</v>
      </c>
      <c r="D6892" t="s">
        <v>3985</v>
      </c>
      <c r="E6892" t="s">
        <v>20</v>
      </c>
      <c r="F6892" t="b">
        <v>1</v>
      </c>
      <c r="G6892" t="s">
        <v>3446</v>
      </c>
      <c r="H6892" s="4">
        <v>45739.710682870369</v>
      </c>
      <c r="I6892" t="b">
        <v>0</v>
      </c>
      <c r="J6892" t="b">
        <v>0</v>
      </c>
      <c r="K6892" t="s">
        <v>3446</v>
      </c>
      <c r="L6892" t="s">
        <v>22</v>
      </c>
      <c r="M6892">
        <v>37500</v>
      </c>
      <c r="O6892" t="s">
        <v>7650</v>
      </c>
      <c r="P6892" t="s">
        <v>7651</v>
      </c>
    </row>
    <row r="6893" spans="1:16" x14ac:dyDescent="0.55000000000000004">
      <c r="A6893" t="s">
        <v>2</v>
      </c>
      <c r="B6893" t="s">
        <v>9406</v>
      </c>
      <c r="C6893" t="s">
        <v>4208</v>
      </c>
      <c r="D6893" t="s">
        <v>3828</v>
      </c>
      <c r="E6893" t="s">
        <v>219</v>
      </c>
      <c r="F6893" t="b">
        <v>0</v>
      </c>
      <c r="G6893" t="s">
        <v>1247</v>
      </c>
      <c r="H6893" s="4">
        <v>45739.738020833327</v>
      </c>
      <c r="I6893" t="b">
        <v>0</v>
      </c>
      <c r="J6893" t="b">
        <v>0</v>
      </c>
      <c r="K6893" t="s">
        <v>1247</v>
      </c>
      <c r="L6893" t="s">
        <v>36</v>
      </c>
      <c r="N6893">
        <v>32.5</v>
      </c>
      <c r="O6893" t="s">
        <v>9407</v>
      </c>
    </row>
    <row r="6894" spans="1:16" x14ac:dyDescent="0.55000000000000004">
      <c r="A6894" t="s">
        <v>0</v>
      </c>
      <c r="B6894" t="s">
        <v>0</v>
      </c>
      <c r="C6894" t="s">
        <v>9560</v>
      </c>
      <c r="D6894" t="s">
        <v>3828</v>
      </c>
      <c r="E6894" t="s">
        <v>20</v>
      </c>
      <c r="F6894" t="b">
        <v>0</v>
      </c>
      <c r="G6894" t="s">
        <v>27</v>
      </c>
      <c r="H6894" s="4">
        <v>45739.750127314823</v>
      </c>
      <c r="I6894" t="b">
        <v>0</v>
      </c>
      <c r="J6894" t="b">
        <v>0</v>
      </c>
      <c r="K6894" t="s">
        <v>24</v>
      </c>
      <c r="L6894" t="s">
        <v>22</v>
      </c>
      <c r="M6894">
        <v>100224.5</v>
      </c>
      <c r="O6894" t="s">
        <v>9561</v>
      </c>
      <c r="P6894" t="s">
        <v>9562</v>
      </c>
    </row>
    <row r="6895" spans="1:16" x14ac:dyDescent="0.55000000000000004">
      <c r="A6895" t="s">
        <v>2</v>
      </c>
      <c r="B6895" t="s">
        <v>9408</v>
      </c>
      <c r="C6895" t="s">
        <v>122</v>
      </c>
      <c r="D6895" t="s">
        <v>3600</v>
      </c>
      <c r="E6895" t="s">
        <v>20</v>
      </c>
      <c r="F6895" t="b">
        <v>0</v>
      </c>
      <c r="G6895" t="s">
        <v>27</v>
      </c>
      <c r="H6895" s="4">
        <v>45739.752106481479</v>
      </c>
      <c r="I6895" t="b">
        <v>1</v>
      </c>
      <c r="J6895" t="b">
        <v>0</v>
      </c>
      <c r="K6895" t="s">
        <v>24</v>
      </c>
      <c r="L6895" t="s">
        <v>22</v>
      </c>
      <c r="M6895">
        <v>95000</v>
      </c>
      <c r="O6895" t="s">
        <v>9409</v>
      </c>
      <c r="P6895" t="s">
        <v>48</v>
      </c>
    </row>
    <row r="6896" spans="1:16" x14ac:dyDescent="0.55000000000000004">
      <c r="A6896" t="s">
        <v>0</v>
      </c>
      <c r="B6896" t="s">
        <v>9410</v>
      </c>
      <c r="C6896" t="s">
        <v>329</v>
      </c>
      <c r="D6896" t="s">
        <v>3973</v>
      </c>
      <c r="E6896" t="s">
        <v>51</v>
      </c>
      <c r="F6896" t="b">
        <v>0</v>
      </c>
      <c r="G6896" t="s">
        <v>27</v>
      </c>
      <c r="H6896" s="4">
        <v>45739.791932870372</v>
      </c>
      <c r="I6896" t="b">
        <v>0</v>
      </c>
      <c r="J6896" t="b">
        <v>0</v>
      </c>
      <c r="K6896" t="s">
        <v>24</v>
      </c>
      <c r="L6896" t="s">
        <v>36</v>
      </c>
      <c r="N6896">
        <v>80</v>
      </c>
      <c r="O6896" t="s">
        <v>9411</v>
      </c>
    </row>
    <row r="6897" spans="1:16" x14ac:dyDescent="0.55000000000000004">
      <c r="A6897" t="s">
        <v>2</v>
      </c>
      <c r="B6897" t="s">
        <v>9413</v>
      </c>
      <c r="C6897" t="s">
        <v>1025</v>
      </c>
      <c r="D6897" t="s">
        <v>3600</v>
      </c>
      <c r="E6897" t="s">
        <v>51</v>
      </c>
      <c r="F6897" t="b">
        <v>0</v>
      </c>
      <c r="G6897" t="s">
        <v>35</v>
      </c>
      <c r="H6897" s="4">
        <v>45739.793356481481</v>
      </c>
      <c r="I6897" t="b">
        <v>1</v>
      </c>
      <c r="J6897" t="b">
        <v>0</v>
      </c>
      <c r="K6897" t="s">
        <v>24</v>
      </c>
      <c r="L6897" t="s">
        <v>36</v>
      </c>
      <c r="N6897">
        <v>65</v>
      </c>
      <c r="O6897" t="s">
        <v>9414</v>
      </c>
      <c r="P6897" t="s">
        <v>2177</v>
      </c>
    </row>
    <row r="6898" spans="1:16" x14ac:dyDescent="0.55000000000000004">
      <c r="A6898" t="s">
        <v>0</v>
      </c>
      <c r="B6898" t="s">
        <v>8056</v>
      </c>
      <c r="C6898" t="s">
        <v>696</v>
      </c>
      <c r="D6898" t="s">
        <v>3973</v>
      </c>
      <c r="E6898" t="s">
        <v>51</v>
      </c>
      <c r="F6898" t="b">
        <v>0</v>
      </c>
      <c r="G6898" t="s">
        <v>30</v>
      </c>
      <c r="H6898" s="4">
        <v>45739.793506944443</v>
      </c>
      <c r="I6898" t="b">
        <v>0</v>
      </c>
      <c r="J6898" t="b">
        <v>0</v>
      </c>
      <c r="K6898" t="s">
        <v>24</v>
      </c>
      <c r="L6898" t="s">
        <v>36</v>
      </c>
      <c r="N6898">
        <v>47.5</v>
      </c>
      <c r="O6898" t="s">
        <v>1137</v>
      </c>
      <c r="P6898" t="s">
        <v>709</v>
      </c>
    </row>
    <row r="6899" spans="1:16" x14ac:dyDescent="0.55000000000000004">
      <c r="A6899" t="s">
        <v>2</v>
      </c>
      <c r="B6899" t="s">
        <v>9415</v>
      </c>
      <c r="C6899" t="s">
        <v>9416</v>
      </c>
      <c r="D6899" t="s">
        <v>3973</v>
      </c>
      <c r="E6899" t="s">
        <v>20</v>
      </c>
      <c r="F6899" t="b">
        <v>0</v>
      </c>
      <c r="G6899" t="s">
        <v>27</v>
      </c>
      <c r="H6899" s="4">
        <v>45739.793703703697</v>
      </c>
      <c r="I6899" t="b">
        <v>0</v>
      </c>
      <c r="J6899" t="b">
        <v>1</v>
      </c>
      <c r="K6899" t="s">
        <v>24</v>
      </c>
      <c r="L6899" t="s">
        <v>22</v>
      </c>
      <c r="M6899">
        <v>119000</v>
      </c>
      <c r="O6899" t="s">
        <v>734</v>
      </c>
      <c r="P6899" t="s">
        <v>9417</v>
      </c>
    </row>
    <row r="6900" spans="1:16" x14ac:dyDescent="0.55000000000000004">
      <c r="A6900" t="s">
        <v>89</v>
      </c>
      <c r="B6900" t="s">
        <v>6660</v>
      </c>
      <c r="C6900" t="s">
        <v>44</v>
      </c>
      <c r="D6900" t="s">
        <v>3973</v>
      </c>
      <c r="E6900" t="s">
        <v>20</v>
      </c>
      <c r="F6900" t="b">
        <v>0</v>
      </c>
      <c r="G6900" t="s">
        <v>27</v>
      </c>
      <c r="H6900" s="4">
        <v>45739.795057870368</v>
      </c>
      <c r="I6900" t="b">
        <v>1</v>
      </c>
      <c r="J6900" t="b">
        <v>1</v>
      </c>
      <c r="K6900" t="s">
        <v>24</v>
      </c>
      <c r="L6900" t="s">
        <v>22</v>
      </c>
      <c r="M6900">
        <v>185000</v>
      </c>
      <c r="O6900" t="s">
        <v>2815</v>
      </c>
      <c r="P6900" t="s">
        <v>6661</v>
      </c>
    </row>
    <row r="6901" spans="1:16" x14ac:dyDescent="0.55000000000000004">
      <c r="A6901" t="s">
        <v>0</v>
      </c>
      <c r="B6901" t="s">
        <v>9418</v>
      </c>
      <c r="C6901" t="s">
        <v>316</v>
      </c>
      <c r="D6901" t="s">
        <v>3957</v>
      </c>
      <c r="E6901" t="s">
        <v>20</v>
      </c>
      <c r="F6901" t="b">
        <v>0</v>
      </c>
      <c r="G6901" t="s">
        <v>35</v>
      </c>
      <c r="H6901" s="4">
        <v>45739.833819444437</v>
      </c>
      <c r="I6901" t="b">
        <v>0</v>
      </c>
      <c r="J6901" t="b">
        <v>1</v>
      </c>
      <c r="K6901" t="s">
        <v>24</v>
      </c>
      <c r="L6901" t="s">
        <v>36</v>
      </c>
      <c r="N6901">
        <v>16.510000228881839</v>
      </c>
      <c r="O6901" t="s">
        <v>759</v>
      </c>
      <c r="P6901" t="s">
        <v>9419</v>
      </c>
    </row>
    <row r="6902" spans="1:16" x14ac:dyDescent="0.55000000000000004">
      <c r="A6902" t="s">
        <v>0</v>
      </c>
      <c r="B6902" t="s">
        <v>9175</v>
      </c>
      <c r="C6902" t="s">
        <v>292</v>
      </c>
      <c r="D6902" t="s">
        <v>3957</v>
      </c>
      <c r="E6902" t="s">
        <v>20</v>
      </c>
      <c r="F6902" t="b">
        <v>0</v>
      </c>
      <c r="G6902" t="s">
        <v>30</v>
      </c>
      <c r="H6902" s="4">
        <v>45739.834236111114</v>
      </c>
      <c r="I6902" t="b">
        <v>0</v>
      </c>
      <c r="J6902" t="b">
        <v>1</v>
      </c>
      <c r="K6902" t="s">
        <v>24</v>
      </c>
      <c r="L6902" t="s">
        <v>36</v>
      </c>
      <c r="N6902">
        <v>22.694999694824219</v>
      </c>
      <c r="O6902" t="s">
        <v>9176</v>
      </c>
      <c r="P6902" t="s">
        <v>1303</v>
      </c>
    </row>
    <row r="6903" spans="1:16" x14ac:dyDescent="0.55000000000000004">
      <c r="A6903" t="s">
        <v>2</v>
      </c>
      <c r="B6903" t="s">
        <v>2617</v>
      </c>
      <c r="C6903" t="s">
        <v>151</v>
      </c>
      <c r="D6903" t="s">
        <v>3973</v>
      </c>
      <c r="E6903" t="s">
        <v>20</v>
      </c>
      <c r="F6903" t="b">
        <v>0</v>
      </c>
      <c r="G6903" t="s">
        <v>30</v>
      </c>
      <c r="H6903" s="4">
        <v>45739.835636574076</v>
      </c>
      <c r="I6903" t="b">
        <v>0</v>
      </c>
      <c r="J6903" t="b">
        <v>1</v>
      </c>
      <c r="K6903" t="s">
        <v>24</v>
      </c>
      <c r="L6903" t="s">
        <v>22</v>
      </c>
      <c r="M6903">
        <v>130500</v>
      </c>
      <c r="O6903" t="s">
        <v>9420</v>
      </c>
      <c r="P6903" t="s">
        <v>9421</v>
      </c>
    </row>
    <row r="6904" spans="1:16" x14ac:dyDescent="0.55000000000000004">
      <c r="A6904" t="s">
        <v>2</v>
      </c>
      <c r="B6904" t="s">
        <v>2076</v>
      </c>
      <c r="C6904" t="s">
        <v>236</v>
      </c>
      <c r="D6904" t="s">
        <v>3957</v>
      </c>
      <c r="E6904" t="s">
        <v>34</v>
      </c>
      <c r="F6904" t="b">
        <v>0</v>
      </c>
      <c r="G6904" t="s">
        <v>41</v>
      </c>
      <c r="H6904" s="4">
        <v>45739.835763888892</v>
      </c>
      <c r="I6904" t="b">
        <v>1</v>
      </c>
      <c r="J6904" t="b">
        <v>1</v>
      </c>
      <c r="K6904" t="s">
        <v>24</v>
      </c>
      <c r="L6904" t="s">
        <v>36</v>
      </c>
      <c r="N6904">
        <v>56.475002288818359</v>
      </c>
      <c r="O6904" t="s">
        <v>186</v>
      </c>
      <c r="P6904" t="s">
        <v>4098</v>
      </c>
    </row>
    <row r="6905" spans="1:16" x14ac:dyDescent="0.55000000000000004">
      <c r="A6905" t="s">
        <v>2</v>
      </c>
      <c r="B6905" t="s">
        <v>9422</v>
      </c>
      <c r="C6905" t="s">
        <v>823</v>
      </c>
      <c r="D6905" t="s">
        <v>3828</v>
      </c>
      <c r="E6905" t="s">
        <v>20</v>
      </c>
      <c r="F6905" t="b">
        <v>0</v>
      </c>
      <c r="G6905" t="s">
        <v>52</v>
      </c>
      <c r="H6905" s="4">
        <v>45739.838194444441</v>
      </c>
      <c r="I6905" t="b">
        <v>0</v>
      </c>
      <c r="J6905" t="b">
        <v>1</v>
      </c>
      <c r="K6905" t="s">
        <v>24</v>
      </c>
      <c r="L6905" t="s">
        <v>22</v>
      </c>
      <c r="M6905">
        <v>98883</v>
      </c>
      <c r="O6905" t="s">
        <v>9423</v>
      </c>
      <c r="P6905" t="s">
        <v>9424</v>
      </c>
    </row>
    <row r="6906" spans="1:16" x14ac:dyDescent="0.55000000000000004">
      <c r="A6906" t="s">
        <v>25</v>
      </c>
      <c r="B6906" t="s">
        <v>9425</v>
      </c>
      <c r="C6906" t="s">
        <v>203</v>
      </c>
      <c r="D6906" t="s">
        <v>3828</v>
      </c>
      <c r="E6906" t="s">
        <v>20</v>
      </c>
      <c r="F6906" t="b">
        <v>0</v>
      </c>
      <c r="G6906" t="s">
        <v>23</v>
      </c>
      <c r="H6906" s="4">
        <v>45739.863483796304</v>
      </c>
      <c r="I6906" t="b">
        <v>1</v>
      </c>
      <c r="J6906" t="b">
        <v>1</v>
      </c>
      <c r="K6906" t="s">
        <v>24</v>
      </c>
      <c r="L6906" t="s">
        <v>22</v>
      </c>
      <c r="M6906">
        <v>108750</v>
      </c>
      <c r="O6906" t="s">
        <v>935</v>
      </c>
      <c r="P6906" t="s">
        <v>1813</v>
      </c>
    </row>
    <row r="6907" spans="1:16" x14ac:dyDescent="0.55000000000000004">
      <c r="A6907" t="s">
        <v>0</v>
      </c>
      <c r="B6907" t="s">
        <v>218</v>
      </c>
      <c r="C6907" t="s">
        <v>33</v>
      </c>
      <c r="D6907" t="s">
        <v>3828</v>
      </c>
      <c r="E6907" t="s">
        <v>51</v>
      </c>
      <c r="F6907" t="b">
        <v>0</v>
      </c>
      <c r="G6907" t="s">
        <v>35</v>
      </c>
      <c r="H6907" s="4">
        <v>45739.875567129631</v>
      </c>
      <c r="I6907" t="b">
        <v>0</v>
      </c>
      <c r="J6907" t="b">
        <v>0</v>
      </c>
      <c r="K6907" t="s">
        <v>24</v>
      </c>
      <c r="L6907" t="s">
        <v>22</v>
      </c>
      <c r="M6907">
        <v>50000</v>
      </c>
      <c r="O6907" t="s">
        <v>9563</v>
      </c>
      <c r="P6907" t="s">
        <v>1321</v>
      </c>
    </row>
    <row r="6908" spans="1:16" x14ac:dyDescent="0.55000000000000004">
      <c r="A6908" t="s">
        <v>1</v>
      </c>
      <c r="B6908" t="s">
        <v>9564</v>
      </c>
      <c r="C6908" t="s">
        <v>9565</v>
      </c>
      <c r="D6908" t="s">
        <v>3957</v>
      </c>
      <c r="E6908" t="s">
        <v>20</v>
      </c>
      <c r="F6908" t="b">
        <v>0</v>
      </c>
      <c r="G6908" t="s">
        <v>27</v>
      </c>
      <c r="H6908" s="4">
        <v>45739.875972222217</v>
      </c>
      <c r="I6908" t="b">
        <v>0</v>
      </c>
      <c r="J6908" t="b">
        <v>1</v>
      </c>
      <c r="K6908" t="s">
        <v>24</v>
      </c>
      <c r="L6908" t="s">
        <v>36</v>
      </c>
      <c r="N6908">
        <v>36.75</v>
      </c>
      <c r="O6908" t="s">
        <v>1370</v>
      </c>
      <c r="P6908" t="s">
        <v>9566</v>
      </c>
    </row>
    <row r="6909" spans="1:16" x14ac:dyDescent="0.55000000000000004">
      <c r="A6909" t="s">
        <v>0</v>
      </c>
      <c r="B6909" t="s">
        <v>0</v>
      </c>
      <c r="C6909" t="s">
        <v>916</v>
      </c>
      <c r="D6909" t="s">
        <v>3973</v>
      </c>
      <c r="E6909" t="s">
        <v>20</v>
      </c>
      <c r="F6909" t="b">
        <v>0</v>
      </c>
      <c r="G6909" t="s">
        <v>27</v>
      </c>
      <c r="H6909" s="4">
        <v>45739.876296296286</v>
      </c>
      <c r="I6909" t="b">
        <v>1</v>
      </c>
      <c r="J6909" t="b">
        <v>0</v>
      </c>
      <c r="K6909" t="s">
        <v>24</v>
      </c>
      <c r="L6909" t="s">
        <v>22</v>
      </c>
      <c r="M6909">
        <v>82500</v>
      </c>
      <c r="O6909" t="s">
        <v>1899</v>
      </c>
      <c r="P6909" t="s">
        <v>338</v>
      </c>
    </row>
    <row r="6910" spans="1:16" x14ac:dyDescent="0.55000000000000004">
      <c r="A6910" t="s">
        <v>0</v>
      </c>
      <c r="B6910" t="s">
        <v>9426</v>
      </c>
      <c r="C6910" t="s">
        <v>213</v>
      </c>
      <c r="D6910" t="s">
        <v>3828</v>
      </c>
      <c r="E6910" t="s">
        <v>20</v>
      </c>
      <c r="F6910" t="b">
        <v>0</v>
      </c>
      <c r="G6910" t="s">
        <v>41</v>
      </c>
      <c r="H6910" s="4">
        <v>45739.876331018517</v>
      </c>
      <c r="I6910" t="b">
        <v>0</v>
      </c>
      <c r="J6910" t="b">
        <v>1</v>
      </c>
      <c r="K6910" t="s">
        <v>24</v>
      </c>
      <c r="L6910" t="s">
        <v>36</v>
      </c>
      <c r="N6910">
        <v>23</v>
      </c>
      <c r="O6910" t="s">
        <v>9427</v>
      </c>
      <c r="P6910" t="s">
        <v>9428</v>
      </c>
    </row>
    <row r="6911" spans="1:16" x14ac:dyDescent="0.55000000000000004">
      <c r="A6911" t="s">
        <v>2</v>
      </c>
      <c r="B6911" t="s">
        <v>132</v>
      </c>
      <c r="C6911" t="s">
        <v>2634</v>
      </c>
      <c r="D6911" t="s">
        <v>131</v>
      </c>
      <c r="E6911" t="s">
        <v>20</v>
      </c>
      <c r="F6911" t="b">
        <v>0</v>
      </c>
      <c r="G6911" t="s">
        <v>27</v>
      </c>
      <c r="H6911" s="4">
        <v>45739.876550925917</v>
      </c>
      <c r="I6911" t="b">
        <v>1</v>
      </c>
      <c r="J6911" t="b">
        <v>0</v>
      </c>
      <c r="K6911" t="s">
        <v>24</v>
      </c>
      <c r="L6911" t="s">
        <v>22</v>
      </c>
      <c r="M6911">
        <v>127500</v>
      </c>
      <c r="O6911" t="s">
        <v>131</v>
      </c>
      <c r="P6911" t="s">
        <v>128</v>
      </c>
    </row>
    <row r="6912" spans="1:16" x14ac:dyDescent="0.55000000000000004">
      <c r="A6912" t="s">
        <v>0</v>
      </c>
      <c r="B6912" t="s">
        <v>1934</v>
      </c>
      <c r="C6912" t="s">
        <v>1247</v>
      </c>
      <c r="D6912" t="s">
        <v>3828</v>
      </c>
      <c r="E6912" t="s">
        <v>20</v>
      </c>
      <c r="F6912" t="b">
        <v>0</v>
      </c>
      <c r="G6912" t="s">
        <v>1247</v>
      </c>
      <c r="H6912" s="4">
        <v>45739.905011574083</v>
      </c>
      <c r="I6912" t="b">
        <v>0</v>
      </c>
      <c r="J6912" t="b">
        <v>0</v>
      </c>
      <c r="K6912" t="s">
        <v>1247</v>
      </c>
      <c r="L6912" t="s">
        <v>22</v>
      </c>
      <c r="M6912">
        <v>38500</v>
      </c>
      <c r="O6912" t="s">
        <v>5660</v>
      </c>
      <c r="P6912" t="s">
        <v>5661</v>
      </c>
    </row>
    <row r="6913" spans="1:16" x14ac:dyDescent="0.55000000000000004">
      <c r="A6913" t="s">
        <v>0</v>
      </c>
      <c r="B6913" t="s">
        <v>8621</v>
      </c>
      <c r="C6913" t="s">
        <v>179</v>
      </c>
      <c r="D6913" t="s">
        <v>3973</v>
      </c>
      <c r="E6913" t="s">
        <v>20</v>
      </c>
      <c r="F6913" t="b">
        <v>0</v>
      </c>
      <c r="G6913" t="s">
        <v>27</v>
      </c>
      <c r="H6913" s="4">
        <v>45739.916979166657</v>
      </c>
      <c r="I6913" t="b">
        <v>0</v>
      </c>
      <c r="J6913" t="b">
        <v>1</v>
      </c>
      <c r="K6913" t="s">
        <v>24</v>
      </c>
      <c r="L6913" t="s">
        <v>22</v>
      </c>
      <c r="M6913">
        <v>62355.453125</v>
      </c>
      <c r="O6913" t="s">
        <v>8622</v>
      </c>
      <c r="P6913" t="s">
        <v>1732</v>
      </c>
    </row>
    <row r="6914" spans="1:16" x14ac:dyDescent="0.55000000000000004">
      <c r="A6914" t="s">
        <v>89</v>
      </c>
      <c r="B6914" t="s">
        <v>5118</v>
      </c>
      <c r="C6914" t="s">
        <v>367</v>
      </c>
      <c r="D6914" t="s">
        <v>3973</v>
      </c>
      <c r="E6914" t="s">
        <v>20</v>
      </c>
      <c r="F6914" t="b">
        <v>0</v>
      </c>
      <c r="G6914" t="s">
        <v>27</v>
      </c>
      <c r="H6914" s="4">
        <v>45739.958541666667</v>
      </c>
      <c r="I6914" t="b">
        <v>0</v>
      </c>
      <c r="J6914" t="b">
        <v>1</v>
      </c>
      <c r="K6914" t="s">
        <v>24</v>
      </c>
      <c r="L6914" t="s">
        <v>22</v>
      </c>
      <c r="M6914">
        <v>160000</v>
      </c>
      <c r="O6914" t="s">
        <v>368</v>
      </c>
      <c r="P6914" t="s">
        <v>5119</v>
      </c>
    </row>
    <row r="6915" spans="1:16" x14ac:dyDescent="0.55000000000000004">
      <c r="A6915" t="s">
        <v>2</v>
      </c>
      <c r="B6915" t="s">
        <v>369</v>
      </c>
      <c r="C6915" t="s">
        <v>8874</v>
      </c>
      <c r="D6915" t="s">
        <v>3973</v>
      </c>
      <c r="E6915" t="s">
        <v>631</v>
      </c>
      <c r="F6915" t="b">
        <v>0</v>
      </c>
      <c r="G6915" t="s">
        <v>41</v>
      </c>
      <c r="H6915" s="4">
        <v>45739.971516203703</v>
      </c>
      <c r="I6915" t="b">
        <v>0</v>
      </c>
      <c r="J6915" t="b">
        <v>0</v>
      </c>
      <c r="K6915" t="s">
        <v>24</v>
      </c>
      <c r="L6915" t="s">
        <v>22</v>
      </c>
      <c r="M6915">
        <v>87000</v>
      </c>
      <c r="O6915" t="s">
        <v>91</v>
      </c>
      <c r="P6915" t="s">
        <v>9439</v>
      </c>
    </row>
    <row r="6916" spans="1:16" x14ac:dyDescent="0.55000000000000004">
      <c r="A6916" t="s">
        <v>40</v>
      </c>
      <c r="B6916" t="s">
        <v>9567</v>
      </c>
      <c r="C6916" t="s">
        <v>71</v>
      </c>
      <c r="D6916" t="s">
        <v>3600</v>
      </c>
      <c r="E6916" t="s">
        <v>20</v>
      </c>
      <c r="F6916" t="b">
        <v>0</v>
      </c>
      <c r="G6916" t="s">
        <v>27</v>
      </c>
      <c r="H6916" s="4">
        <v>45740.126504629632</v>
      </c>
      <c r="I6916" t="b">
        <v>0</v>
      </c>
      <c r="J6916" t="b">
        <v>1</v>
      </c>
      <c r="K6916" t="s">
        <v>24</v>
      </c>
      <c r="L6916" t="s">
        <v>22</v>
      </c>
      <c r="M6916">
        <v>182490</v>
      </c>
      <c r="O6916" t="s">
        <v>1700</v>
      </c>
      <c r="P6916" t="s">
        <v>9568</v>
      </c>
    </row>
    <row r="6917" spans="1:16" x14ac:dyDescent="0.55000000000000004">
      <c r="A6917" t="s">
        <v>0</v>
      </c>
      <c r="B6917" t="s">
        <v>1098</v>
      </c>
      <c r="C6917" t="s">
        <v>82</v>
      </c>
      <c r="D6917" t="s">
        <v>4357</v>
      </c>
      <c r="E6917" t="s">
        <v>20</v>
      </c>
      <c r="F6917" t="b">
        <v>0</v>
      </c>
      <c r="G6917" t="s">
        <v>27</v>
      </c>
      <c r="H6917" s="4">
        <v>45740.250092592592</v>
      </c>
      <c r="I6917" t="b">
        <v>0</v>
      </c>
      <c r="J6917" t="b">
        <v>0</v>
      </c>
      <c r="K6917" t="s">
        <v>24</v>
      </c>
      <c r="L6917" t="s">
        <v>22</v>
      </c>
      <c r="M6917">
        <v>126776</v>
      </c>
      <c r="O6917" t="s">
        <v>9569</v>
      </c>
      <c r="P6917" t="s">
        <v>338</v>
      </c>
    </row>
    <row r="6918" spans="1:16" x14ac:dyDescent="0.55000000000000004">
      <c r="A6918" t="s">
        <v>19</v>
      </c>
      <c r="B6918" t="s">
        <v>1251</v>
      </c>
      <c r="C6918" t="s">
        <v>431</v>
      </c>
      <c r="D6918" t="s">
        <v>3970</v>
      </c>
      <c r="E6918" t="s">
        <v>20</v>
      </c>
      <c r="F6918" t="b">
        <v>0</v>
      </c>
      <c r="G6918" t="s">
        <v>27</v>
      </c>
      <c r="H6918" s="4">
        <v>45740.251122685193</v>
      </c>
      <c r="I6918" t="b">
        <v>0</v>
      </c>
      <c r="J6918" t="b">
        <v>1</v>
      </c>
      <c r="K6918" t="s">
        <v>24</v>
      </c>
      <c r="L6918" t="s">
        <v>22</v>
      </c>
      <c r="M6918">
        <v>156000</v>
      </c>
      <c r="O6918" t="s">
        <v>1176</v>
      </c>
      <c r="P6918" t="s">
        <v>3402</v>
      </c>
    </row>
    <row r="6919" spans="1:16" x14ac:dyDescent="0.55000000000000004">
      <c r="A6919" t="s">
        <v>1</v>
      </c>
      <c r="B6919" t="s">
        <v>1</v>
      </c>
      <c r="C6919" t="s">
        <v>372</v>
      </c>
      <c r="D6919" t="s">
        <v>9570</v>
      </c>
      <c r="E6919" t="s">
        <v>20</v>
      </c>
      <c r="F6919" t="b">
        <v>0</v>
      </c>
      <c r="G6919" t="s">
        <v>27</v>
      </c>
      <c r="H6919" s="4">
        <v>45740.251122685193</v>
      </c>
      <c r="I6919" t="b">
        <v>0</v>
      </c>
      <c r="J6919" t="b">
        <v>0</v>
      </c>
      <c r="K6919" t="s">
        <v>24</v>
      </c>
      <c r="L6919" t="s">
        <v>22</v>
      </c>
      <c r="M6919">
        <v>121500</v>
      </c>
      <c r="O6919" t="s">
        <v>1401</v>
      </c>
      <c r="P6919" t="s">
        <v>5678</v>
      </c>
    </row>
    <row r="6920" spans="1:16" x14ac:dyDescent="0.55000000000000004">
      <c r="A6920" t="s">
        <v>1</v>
      </c>
      <c r="B6920" t="s">
        <v>9571</v>
      </c>
      <c r="C6920" t="s">
        <v>151</v>
      </c>
      <c r="D6920" t="s">
        <v>3973</v>
      </c>
      <c r="E6920" t="s">
        <v>20</v>
      </c>
      <c r="F6920" t="b">
        <v>0</v>
      </c>
      <c r="G6920" t="s">
        <v>30</v>
      </c>
      <c r="H6920" s="4">
        <v>45740.251423611109</v>
      </c>
      <c r="I6920" t="b">
        <v>0</v>
      </c>
      <c r="J6920" t="b">
        <v>0</v>
      </c>
      <c r="K6920" t="s">
        <v>24</v>
      </c>
      <c r="L6920" t="s">
        <v>22</v>
      </c>
      <c r="M6920">
        <v>108000</v>
      </c>
      <c r="O6920" t="s">
        <v>374</v>
      </c>
      <c r="P6920" t="s">
        <v>4784</v>
      </c>
    </row>
    <row r="6921" spans="1:16" x14ac:dyDescent="0.55000000000000004">
      <c r="A6921" t="s">
        <v>1</v>
      </c>
      <c r="B6921" t="s">
        <v>1</v>
      </c>
      <c r="C6921" t="s">
        <v>2453</v>
      </c>
      <c r="D6921" t="s">
        <v>3828</v>
      </c>
      <c r="E6921" t="s">
        <v>105</v>
      </c>
      <c r="F6921" t="b">
        <v>0</v>
      </c>
      <c r="G6921" t="s">
        <v>30</v>
      </c>
      <c r="H6921" s="4">
        <v>45740.251423611109</v>
      </c>
      <c r="I6921" t="b">
        <v>0</v>
      </c>
      <c r="J6921" t="b">
        <v>0</v>
      </c>
      <c r="K6921" t="s">
        <v>24</v>
      </c>
      <c r="L6921" t="s">
        <v>36</v>
      </c>
      <c r="N6921">
        <v>38.465000152587891</v>
      </c>
      <c r="O6921" t="s">
        <v>2454</v>
      </c>
    </row>
    <row r="6922" spans="1:16" x14ac:dyDescent="0.55000000000000004">
      <c r="A6922" t="s">
        <v>2</v>
      </c>
      <c r="B6922" t="s">
        <v>1005</v>
      </c>
      <c r="C6922" t="s">
        <v>555</v>
      </c>
      <c r="D6922" t="s">
        <v>3957</v>
      </c>
      <c r="E6922" t="s">
        <v>34</v>
      </c>
      <c r="F6922" t="b">
        <v>0</v>
      </c>
      <c r="G6922" t="s">
        <v>30</v>
      </c>
      <c r="H6922" s="4">
        <v>45740.251527777778</v>
      </c>
      <c r="I6922" t="b">
        <v>0</v>
      </c>
      <c r="J6922" t="b">
        <v>0</v>
      </c>
      <c r="K6922" t="s">
        <v>24</v>
      </c>
      <c r="L6922" t="s">
        <v>36</v>
      </c>
      <c r="N6922">
        <v>50.669998168945313</v>
      </c>
      <c r="O6922" t="s">
        <v>5149</v>
      </c>
      <c r="P6922" t="s">
        <v>9536</v>
      </c>
    </row>
    <row r="6923" spans="1:16" x14ac:dyDescent="0.55000000000000004">
      <c r="A6923" t="s">
        <v>2</v>
      </c>
      <c r="B6923" t="s">
        <v>9572</v>
      </c>
      <c r="C6923" t="s">
        <v>3687</v>
      </c>
      <c r="D6923" t="s">
        <v>2208</v>
      </c>
      <c r="E6923" t="s">
        <v>20</v>
      </c>
      <c r="F6923" t="b">
        <v>0</v>
      </c>
      <c r="G6923" t="s">
        <v>27</v>
      </c>
      <c r="H6923" s="4">
        <v>45740.251747685194</v>
      </c>
      <c r="I6923" t="b">
        <v>0</v>
      </c>
      <c r="J6923" t="b">
        <v>1</v>
      </c>
      <c r="K6923" t="s">
        <v>24</v>
      </c>
      <c r="L6923" t="s">
        <v>22</v>
      </c>
      <c r="M6923">
        <v>107150</v>
      </c>
      <c r="O6923" t="s">
        <v>9573</v>
      </c>
      <c r="P6923" t="s">
        <v>9574</v>
      </c>
    </row>
    <row r="6924" spans="1:16" x14ac:dyDescent="0.55000000000000004">
      <c r="A6924" t="s">
        <v>40</v>
      </c>
      <c r="B6924" t="s">
        <v>9575</v>
      </c>
      <c r="C6924" t="s">
        <v>9576</v>
      </c>
      <c r="D6924" t="s">
        <v>3957</v>
      </c>
      <c r="E6924" t="s">
        <v>34</v>
      </c>
      <c r="F6924" t="b">
        <v>0</v>
      </c>
      <c r="G6924" t="s">
        <v>27</v>
      </c>
      <c r="H6924" s="4">
        <v>45740.252013888887</v>
      </c>
      <c r="I6924" t="b">
        <v>1</v>
      </c>
      <c r="J6924" t="b">
        <v>1</v>
      </c>
      <c r="K6924" t="s">
        <v>24</v>
      </c>
      <c r="L6924" t="s">
        <v>36</v>
      </c>
      <c r="N6924">
        <v>57.060001373291023</v>
      </c>
      <c r="O6924" t="s">
        <v>487</v>
      </c>
      <c r="P6924" t="s">
        <v>5081</v>
      </c>
    </row>
    <row r="6925" spans="1:16" x14ac:dyDescent="0.55000000000000004">
      <c r="A6925" t="s">
        <v>2</v>
      </c>
      <c r="B6925" t="s">
        <v>3718</v>
      </c>
      <c r="C6925" t="s">
        <v>3287</v>
      </c>
      <c r="D6925" t="s">
        <v>3957</v>
      </c>
      <c r="E6925" t="s">
        <v>34</v>
      </c>
      <c r="F6925" t="b">
        <v>0</v>
      </c>
      <c r="G6925" t="s">
        <v>41</v>
      </c>
      <c r="H6925" s="4">
        <v>45740.252256944441</v>
      </c>
      <c r="I6925" t="b">
        <v>0</v>
      </c>
      <c r="J6925" t="b">
        <v>0</v>
      </c>
      <c r="K6925" t="s">
        <v>24</v>
      </c>
      <c r="L6925" t="s">
        <v>36</v>
      </c>
      <c r="N6925">
        <v>50.669998168945313</v>
      </c>
      <c r="O6925" t="s">
        <v>5149</v>
      </c>
      <c r="P6925" t="s">
        <v>9577</v>
      </c>
    </row>
    <row r="6926" spans="1:16" x14ac:dyDescent="0.55000000000000004">
      <c r="A6926" t="s">
        <v>0</v>
      </c>
      <c r="B6926" t="s">
        <v>281</v>
      </c>
      <c r="C6926" t="s">
        <v>192</v>
      </c>
      <c r="D6926" t="s">
        <v>3828</v>
      </c>
      <c r="E6926" t="s">
        <v>20</v>
      </c>
      <c r="F6926" t="b">
        <v>0</v>
      </c>
      <c r="G6926" t="s">
        <v>23</v>
      </c>
      <c r="H6926" s="4">
        <v>45740.284675925926</v>
      </c>
      <c r="I6926" t="b">
        <v>0</v>
      </c>
      <c r="J6926" t="b">
        <v>1</v>
      </c>
      <c r="K6926" t="s">
        <v>24</v>
      </c>
      <c r="L6926" t="s">
        <v>22</v>
      </c>
      <c r="M6926">
        <v>99000</v>
      </c>
      <c r="O6926" t="s">
        <v>9578</v>
      </c>
      <c r="P6926" t="s">
        <v>1739</v>
      </c>
    </row>
    <row r="6927" spans="1:16" x14ac:dyDescent="0.55000000000000004">
      <c r="A6927" t="s">
        <v>2</v>
      </c>
      <c r="B6927" t="s">
        <v>9579</v>
      </c>
      <c r="C6927" t="s">
        <v>39</v>
      </c>
      <c r="D6927" t="s">
        <v>2208</v>
      </c>
      <c r="E6927" t="s">
        <v>20</v>
      </c>
      <c r="F6927" t="b">
        <v>1</v>
      </c>
      <c r="G6927" t="s">
        <v>1247</v>
      </c>
      <c r="H6927" s="4">
        <v>45740.285520833328</v>
      </c>
      <c r="I6927" t="b">
        <v>0</v>
      </c>
      <c r="J6927" t="b">
        <v>0</v>
      </c>
      <c r="K6927" t="s">
        <v>1247</v>
      </c>
      <c r="L6927" t="s">
        <v>22</v>
      </c>
      <c r="M6927">
        <v>146570</v>
      </c>
      <c r="O6927" t="s">
        <v>2409</v>
      </c>
      <c r="P6927" t="s">
        <v>9580</v>
      </c>
    </row>
    <row r="6928" spans="1:16" x14ac:dyDescent="0.55000000000000004">
      <c r="A6928" t="s">
        <v>2</v>
      </c>
      <c r="B6928" t="s">
        <v>2</v>
      </c>
      <c r="C6928" t="s">
        <v>4824</v>
      </c>
      <c r="D6928" t="s">
        <v>3970</v>
      </c>
      <c r="E6928" t="s">
        <v>20</v>
      </c>
      <c r="F6928" t="b">
        <v>0</v>
      </c>
      <c r="G6928" t="s">
        <v>27</v>
      </c>
      <c r="H6928" s="4">
        <v>45740.293368055558</v>
      </c>
      <c r="I6928" t="b">
        <v>0</v>
      </c>
      <c r="J6928" t="b">
        <v>0</v>
      </c>
      <c r="K6928" t="s">
        <v>24</v>
      </c>
      <c r="L6928" t="s">
        <v>22</v>
      </c>
      <c r="M6928">
        <v>110000</v>
      </c>
      <c r="O6928" t="s">
        <v>9581</v>
      </c>
      <c r="P6928" t="s">
        <v>1635</v>
      </c>
    </row>
    <row r="6929" spans="1:16" x14ac:dyDescent="0.55000000000000004">
      <c r="A6929" t="s">
        <v>2</v>
      </c>
      <c r="B6929" t="s">
        <v>2307</v>
      </c>
      <c r="C6929" t="s">
        <v>114</v>
      </c>
      <c r="D6929" t="s">
        <v>3970</v>
      </c>
      <c r="E6929" t="s">
        <v>20</v>
      </c>
      <c r="F6929" t="b">
        <v>0</v>
      </c>
      <c r="G6929" t="s">
        <v>41</v>
      </c>
      <c r="H6929" s="4">
        <v>45740.293761574067</v>
      </c>
      <c r="I6929" t="b">
        <v>1</v>
      </c>
      <c r="J6929" t="b">
        <v>1</v>
      </c>
      <c r="K6929" t="s">
        <v>24</v>
      </c>
      <c r="L6929" t="s">
        <v>22</v>
      </c>
      <c r="M6929">
        <v>170000</v>
      </c>
      <c r="O6929" t="s">
        <v>9582</v>
      </c>
      <c r="P6929" t="s">
        <v>9583</v>
      </c>
    </row>
    <row r="6930" spans="1:16" x14ac:dyDescent="0.55000000000000004">
      <c r="A6930" t="s">
        <v>89</v>
      </c>
      <c r="B6930" t="s">
        <v>9584</v>
      </c>
      <c r="C6930" t="s">
        <v>39</v>
      </c>
      <c r="D6930" t="s">
        <v>7658</v>
      </c>
      <c r="E6930" t="s">
        <v>20</v>
      </c>
      <c r="F6930" t="b">
        <v>1</v>
      </c>
      <c r="G6930" t="s">
        <v>148</v>
      </c>
      <c r="H6930" s="4">
        <v>45740.321736111109</v>
      </c>
      <c r="I6930" t="b">
        <v>0</v>
      </c>
      <c r="J6930" t="b">
        <v>0</v>
      </c>
      <c r="K6930" t="s">
        <v>148</v>
      </c>
      <c r="L6930" t="s">
        <v>22</v>
      </c>
      <c r="M6930">
        <v>50000</v>
      </c>
      <c r="O6930" t="s">
        <v>419</v>
      </c>
      <c r="P6930" t="s">
        <v>9585</v>
      </c>
    </row>
    <row r="6931" spans="1:16" x14ac:dyDescent="0.55000000000000004">
      <c r="A6931" t="s">
        <v>1</v>
      </c>
      <c r="B6931" t="s">
        <v>9586</v>
      </c>
      <c r="C6931" t="s">
        <v>322</v>
      </c>
      <c r="D6931" t="s">
        <v>3973</v>
      </c>
      <c r="E6931" t="s">
        <v>20</v>
      </c>
      <c r="F6931" t="b">
        <v>0</v>
      </c>
      <c r="G6931" t="s">
        <v>41</v>
      </c>
      <c r="H6931" s="4">
        <v>45740.334629629629</v>
      </c>
      <c r="I6931" t="b">
        <v>0</v>
      </c>
      <c r="J6931" t="b">
        <v>1</v>
      </c>
      <c r="K6931" t="s">
        <v>24</v>
      </c>
      <c r="L6931" t="s">
        <v>22</v>
      </c>
      <c r="M6931">
        <v>216000</v>
      </c>
      <c r="O6931" t="s">
        <v>3973</v>
      </c>
      <c r="P6931" t="s">
        <v>9587</v>
      </c>
    </row>
    <row r="6932" spans="1:16" x14ac:dyDescent="0.55000000000000004">
      <c r="A6932" t="s">
        <v>2</v>
      </c>
      <c r="B6932" t="s">
        <v>307</v>
      </c>
      <c r="C6932" t="s">
        <v>440</v>
      </c>
      <c r="D6932" t="s">
        <v>3600</v>
      </c>
      <c r="E6932" t="s">
        <v>20</v>
      </c>
      <c r="F6932" t="b">
        <v>0</v>
      </c>
      <c r="G6932" t="s">
        <v>41</v>
      </c>
      <c r="H6932" s="4">
        <v>45740.335439814808</v>
      </c>
      <c r="I6932" t="b">
        <v>0</v>
      </c>
      <c r="J6932" t="b">
        <v>1</v>
      </c>
      <c r="K6932" t="s">
        <v>24</v>
      </c>
      <c r="L6932" t="s">
        <v>22</v>
      </c>
      <c r="M6932">
        <v>221000</v>
      </c>
      <c r="O6932" t="s">
        <v>59</v>
      </c>
      <c r="P6932" t="s">
        <v>137</v>
      </c>
    </row>
    <row r="6933" spans="1:16" x14ac:dyDescent="0.55000000000000004">
      <c r="A6933" t="s">
        <v>0</v>
      </c>
      <c r="B6933" t="s">
        <v>9588</v>
      </c>
      <c r="C6933" t="s">
        <v>559</v>
      </c>
      <c r="D6933" t="s">
        <v>4103</v>
      </c>
      <c r="E6933" t="s">
        <v>20</v>
      </c>
      <c r="F6933" t="b">
        <v>0</v>
      </c>
      <c r="G6933" t="s">
        <v>27</v>
      </c>
      <c r="H6933" s="4">
        <v>45740.375138888892</v>
      </c>
      <c r="I6933" t="b">
        <v>1</v>
      </c>
      <c r="J6933" t="b">
        <v>1</v>
      </c>
      <c r="K6933" t="s">
        <v>24</v>
      </c>
      <c r="L6933" t="s">
        <v>22</v>
      </c>
      <c r="M6933">
        <v>52198</v>
      </c>
      <c r="O6933" t="s">
        <v>2485</v>
      </c>
      <c r="P6933" t="s">
        <v>3349</v>
      </c>
    </row>
    <row r="6934" spans="1:16" x14ac:dyDescent="0.55000000000000004">
      <c r="A6934" t="s">
        <v>2</v>
      </c>
      <c r="B6934" t="s">
        <v>2</v>
      </c>
      <c r="C6934" t="s">
        <v>3073</v>
      </c>
      <c r="D6934" t="s">
        <v>2208</v>
      </c>
      <c r="E6934" t="s">
        <v>20</v>
      </c>
      <c r="F6934" t="b">
        <v>0</v>
      </c>
      <c r="G6934" t="s">
        <v>30</v>
      </c>
      <c r="H6934" s="4">
        <v>45740.421180555553</v>
      </c>
      <c r="I6934" t="b">
        <v>1</v>
      </c>
      <c r="J6934" t="b">
        <v>1</v>
      </c>
      <c r="K6934" t="s">
        <v>24</v>
      </c>
      <c r="L6934" t="s">
        <v>22</v>
      </c>
      <c r="M6934">
        <v>107500</v>
      </c>
      <c r="O6934" t="s">
        <v>9589</v>
      </c>
      <c r="P6934" t="s">
        <v>9590</v>
      </c>
    </row>
    <row r="6935" spans="1:16" x14ac:dyDescent="0.55000000000000004">
      <c r="A6935" t="s">
        <v>0</v>
      </c>
      <c r="B6935" t="s">
        <v>731</v>
      </c>
      <c r="C6935" t="s">
        <v>1105</v>
      </c>
      <c r="D6935" t="s">
        <v>3957</v>
      </c>
      <c r="E6935" t="s">
        <v>34</v>
      </c>
      <c r="F6935" t="b">
        <v>0</v>
      </c>
      <c r="G6935" t="s">
        <v>27</v>
      </c>
      <c r="H6935" s="4">
        <v>45740.458425925928</v>
      </c>
      <c r="I6935" t="b">
        <v>1</v>
      </c>
      <c r="J6935" t="b">
        <v>0</v>
      </c>
      <c r="K6935" t="s">
        <v>24</v>
      </c>
      <c r="L6935" t="s">
        <v>36</v>
      </c>
      <c r="N6935">
        <v>27.979999542236332</v>
      </c>
      <c r="O6935" t="s">
        <v>3668</v>
      </c>
    </row>
    <row r="6936" spans="1:16" x14ac:dyDescent="0.55000000000000004">
      <c r="A6936" t="s">
        <v>25</v>
      </c>
      <c r="B6936" t="s">
        <v>25</v>
      </c>
      <c r="C6936" t="s">
        <v>365</v>
      </c>
      <c r="D6936" t="s">
        <v>3957</v>
      </c>
      <c r="E6936" t="s">
        <v>34</v>
      </c>
      <c r="F6936" t="b">
        <v>0</v>
      </c>
      <c r="G6936" t="s">
        <v>27</v>
      </c>
      <c r="H6936" s="4">
        <v>45740.458518518521</v>
      </c>
      <c r="I6936" t="b">
        <v>0</v>
      </c>
      <c r="J6936" t="b">
        <v>0</v>
      </c>
      <c r="K6936" t="s">
        <v>24</v>
      </c>
      <c r="L6936" t="s">
        <v>36</v>
      </c>
      <c r="N6936">
        <v>22.694999694824219</v>
      </c>
      <c r="O6936" t="s">
        <v>9591</v>
      </c>
      <c r="P6936" t="s">
        <v>9592</v>
      </c>
    </row>
    <row r="6937" spans="1:16" x14ac:dyDescent="0.55000000000000004">
      <c r="A6937" t="s">
        <v>0</v>
      </c>
      <c r="B6937" t="s">
        <v>3831</v>
      </c>
      <c r="C6937" t="s">
        <v>5663</v>
      </c>
      <c r="D6937" t="s">
        <v>3957</v>
      </c>
      <c r="E6937" t="s">
        <v>34</v>
      </c>
      <c r="F6937" t="b">
        <v>0</v>
      </c>
      <c r="G6937" t="s">
        <v>27</v>
      </c>
      <c r="H6937" s="4">
        <v>45740.458541666667</v>
      </c>
      <c r="I6937" t="b">
        <v>1</v>
      </c>
      <c r="J6937" t="b">
        <v>1</v>
      </c>
      <c r="K6937" t="s">
        <v>24</v>
      </c>
      <c r="L6937" t="s">
        <v>36</v>
      </c>
      <c r="N6937">
        <v>24.014999389648441</v>
      </c>
      <c r="O6937" t="s">
        <v>9593</v>
      </c>
      <c r="P6937" t="s">
        <v>9594</v>
      </c>
    </row>
    <row r="6938" spans="1:16" x14ac:dyDescent="0.55000000000000004">
      <c r="A6938" t="s">
        <v>0</v>
      </c>
      <c r="B6938" t="s">
        <v>9595</v>
      </c>
      <c r="C6938" t="s">
        <v>225</v>
      </c>
      <c r="D6938" t="s">
        <v>3957</v>
      </c>
      <c r="E6938" t="s">
        <v>34</v>
      </c>
      <c r="F6938" t="b">
        <v>0</v>
      </c>
      <c r="G6938" t="s">
        <v>52</v>
      </c>
      <c r="H6938" s="4">
        <v>45740.459386574083</v>
      </c>
      <c r="I6938" t="b">
        <v>0</v>
      </c>
      <c r="J6938" t="b">
        <v>0</v>
      </c>
      <c r="K6938" t="s">
        <v>24</v>
      </c>
      <c r="L6938" t="s">
        <v>36</v>
      </c>
      <c r="N6938">
        <v>19.579999923706051</v>
      </c>
      <c r="O6938" t="s">
        <v>1399</v>
      </c>
      <c r="P6938" t="s">
        <v>9596</v>
      </c>
    </row>
    <row r="6939" spans="1:16" x14ac:dyDescent="0.55000000000000004">
      <c r="A6939" t="s">
        <v>1</v>
      </c>
      <c r="B6939" t="s">
        <v>9597</v>
      </c>
      <c r="C6939" t="s">
        <v>1135</v>
      </c>
      <c r="D6939" t="s">
        <v>3957</v>
      </c>
      <c r="E6939" t="s">
        <v>20</v>
      </c>
      <c r="F6939" t="b">
        <v>0</v>
      </c>
      <c r="G6939" t="s">
        <v>27</v>
      </c>
      <c r="H6939" s="4">
        <v>45740.45952546296</v>
      </c>
      <c r="I6939" t="b">
        <v>0</v>
      </c>
      <c r="J6939" t="b">
        <v>1</v>
      </c>
      <c r="K6939" t="s">
        <v>24</v>
      </c>
      <c r="L6939" t="s">
        <v>36</v>
      </c>
      <c r="N6939">
        <v>41.505001068115227</v>
      </c>
      <c r="O6939" t="s">
        <v>811</v>
      </c>
      <c r="P6939" t="s">
        <v>2004</v>
      </c>
    </row>
    <row r="6940" spans="1:16" x14ac:dyDescent="0.55000000000000004">
      <c r="A6940" t="s">
        <v>40</v>
      </c>
      <c r="B6940" t="s">
        <v>9598</v>
      </c>
      <c r="C6940" t="s">
        <v>151</v>
      </c>
      <c r="D6940" t="s">
        <v>3973</v>
      </c>
      <c r="E6940" t="s">
        <v>20</v>
      </c>
      <c r="F6940" t="b">
        <v>0</v>
      </c>
      <c r="G6940" t="s">
        <v>35</v>
      </c>
      <c r="H6940" s="4">
        <v>45740.461087962962</v>
      </c>
      <c r="I6940" t="b">
        <v>0</v>
      </c>
      <c r="J6940" t="b">
        <v>1</v>
      </c>
      <c r="K6940" t="s">
        <v>24</v>
      </c>
      <c r="L6940" t="s">
        <v>22</v>
      </c>
      <c r="M6940">
        <v>165500</v>
      </c>
      <c r="O6940" t="s">
        <v>9599</v>
      </c>
      <c r="P6940" t="s">
        <v>9600</v>
      </c>
    </row>
    <row r="6941" spans="1:16" x14ac:dyDescent="0.55000000000000004">
      <c r="A6941" t="s">
        <v>139</v>
      </c>
      <c r="B6941" t="s">
        <v>2126</v>
      </c>
      <c r="C6941" t="s">
        <v>3483</v>
      </c>
      <c r="D6941" t="s">
        <v>3973</v>
      </c>
      <c r="E6941" t="s">
        <v>20</v>
      </c>
      <c r="F6941" t="b">
        <v>0</v>
      </c>
      <c r="G6941" t="s">
        <v>30</v>
      </c>
      <c r="H6941" s="4">
        <v>45740.500960648147</v>
      </c>
      <c r="I6941" t="b">
        <v>0</v>
      </c>
      <c r="J6941" t="b">
        <v>1</v>
      </c>
      <c r="K6941" t="s">
        <v>24</v>
      </c>
      <c r="L6941" t="s">
        <v>22</v>
      </c>
      <c r="M6941">
        <v>75000</v>
      </c>
      <c r="O6941" t="s">
        <v>482</v>
      </c>
      <c r="P6941" t="s">
        <v>119</v>
      </c>
    </row>
    <row r="6942" spans="1:16" x14ac:dyDescent="0.55000000000000004">
      <c r="A6942" t="s">
        <v>2</v>
      </c>
      <c r="B6942" t="s">
        <v>9601</v>
      </c>
      <c r="C6942" t="s">
        <v>39</v>
      </c>
      <c r="D6942" t="s">
        <v>112</v>
      </c>
      <c r="E6942" t="s">
        <v>51</v>
      </c>
      <c r="F6942" t="b">
        <v>1</v>
      </c>
      <c r="G6942" t="s">
        <v>27</v>
      </c>
      <c r="H6942" s="4">
        <v>45740.501701388886</v>
      </c>
      <c r="I6942" t="b">
        <v>1</v>
      </c>
      <c r="J6942" t="b">
        <v>0</v>
      </c>
      <c r="K6942" t="s">
        <v>24</v>
      </c>
      <c r="L6942" t="s">
        <v>36</v>
      </c>
      <c r="N6942">
        <v>75</v>
      </c>
      <c r="O6942" t="s">
        <v>112</v>
      </c>
      <c r="P6942" t="s">
        <v>3422</v>
      </c>
    </row>
    <row r="6943" spans="1:16" x14ac:dyDescent="0.55000000000000004">
      <c r="A6943" t="s">
        <v>2</v>
      </c>
      <c r="B6943" t="s">
        <v>2604</v>
      </c>
      <c r="C6943" t="s">
        <v>1315</v>
      </c>
      <c r="D6943" t="s">
        <v>3973</v>
      </c>
      <c r="E6943" t="s">
        <v>105</v>
      </c>
      <c r="F6943" t="b">
        <v>0</v>
      </c>
      <c r="G6943" t="s">
        <v>27</v>
      </c>
      <c r="H6943" s="4">
        <v>45740.502025462964</v>
      </c>
      <c r="I6943" t="b">
        <v>0</v>
      </c>
      <c r="J6943" t="b">
        <v>0</v>
      </c>
      <c r="K6943" t="s">
        <v>24</v>
      </c>
      <c r="L6943" t="s">
        <v>22</v>
      </c>
      <c r="M6943">
        <v>69000</v>
      </c>
      <c r="O6943" t="s">
        <v>482</v>
      </c>
      <c r="P6943" t="s">
        <v>1075</v>
      </c>
    </row>
    <row r="6944" spans="1:16" x14ac:dyDescent="0.55000000000000004">
      <c r="A6944" t="s">
        <v>0</v>
      </c>
      <c r="B6944" t="s">
        <v>9602</v>
      </c>
      <c r="C6944" t="s">
        <v>5713</v>
      </c>
      <c r="D6944" t="s">
        <v>9603</v>
      </c>
      <c r="E6944" t="s">
        <v>51</v>
      </c>
      <c r="F6944" t="b">
        <v>0</v>
      </c>
      <c r="G6944" t="s">
        <v>314</v>
      </c>
      <c r="H6944" s="4">
        <v>45740.507152777784</v>
      </c>
      <c r="I6944" t="b">
        <v>1</v>
      </c>
      <c r="J6944" t="b">
        <v>0</v>
      </c>
      <c r="K6944" t="s">
        <v>314</v>
      </c>
      <c r="L6944" t="s">
        <v>22</v>
      </c>
      <c r="M6944">
        <v>30000</v>
      </c>
      <c r="O6944" t="s">
        <v>9604</v>
      </c>
      <c r="P6944" t="s">
        <v>9605</v>
      </c>
    </row>
    <row r="6945" spans="1:16" x14ac:dyDescent="0.55000000000000004">
      <c r="A6945" t="s">
        <v>2</v>
      </c>
      <c r="B6945" t="s">
        <v>9606</v>
      </c>
      <c r="C6945" t="s">
        <v>540</v>
      </c>
      <c r="D6945" t="s">
        <v>3957</v>
      </c>
      <c r="E6945" t="s">
        <v>34</v>
      </c>
      <c r="F6945" t="b">
        <v>0</v>
      </c>
      <c r="G6945" t="s">
        <v>27</v>
      </c>
      <c r="H6945" s="4">
        <v>45740.543449074074</v>
      </c>
      <c r="I6945" t="b">
        <v>0</v>
      </c>
      <c r="J6945" t="b">
        <v>1</v>
      </c>
      <c r="K6945" t="s">
        <v>24</v>
      </c>
      <c r="L6945" t="s">
        <v>36</v>
      </c>
      <c r="N6945">
        <v>61.159996032714837</v>
      </c>
      <c r="O6945" t="s">
        <v>3121</v>
      </c>
      <c r="P6945" t="s">
        <v>9607</v>
      </c>
    </row>
    <row r="6946" spans="1:16" x14ac:dyDescent="0.55000000000000004">
      <c r="A6946" t="s">
        <v>0</v>
      </c>
      <c r="B6946" t="s">
        <v>9608</v>
      </c>
      <c r="C6946" t="s">
        <v>3302</v>
      </c>
      <c r="D6946" t="s">
        <v>3957</v>
      </c>
      <c r="E6946" t="s">
        <v>20</v>
      </c>
      <c r="F6946" t="b">
        <v>0</v>
      </c>
      <c r="G6946" t="s">
        <v>27</v>
      </c>
      <c r="H6946" s="4">
        <v>45740.583541666667</v>
      </c>
      <c r="I6946" t="b">
        <v>1</v>
      </c>
      <c r="J6946" t="b">
        <v>1</v>
      </c>
      <c r="K6946" t="s">
        <v>24</v>
      </c>
      <c r="L6946" t="s">
        <v>36</v>
      </c>
      <c r="N6946">
        <v>22.694999694824219</v>
      </c>
      <c r="O6946" t="s">
        <v>599</v>
      </c>
      <c r="P6946" t="s">
        <v>1245</v>
      </c>
    </row>
    <row r="6947" spans="1:16" x14ac:dyDescent="0.55000000000000004">
      <c r="A6947" t="s">
        <v>25</v>
      </c>
      <c r="B6947" t="s">
        <v>25</v>
      </c>
      <c r="C6947" t="s">
        <v>3578</v>
      </c>
      <c r="D6947" t="s">
        <v>9609</v>
      </c>
      <c r="E6947" t="s">
        <v>34</v>
      </c>
      <c r="F6947" t="b">
        <v>0</v>
      </c>
      <c r="G6947" t="s">
        <v>27</v>
      </c>
      <c r="H6947" s="4">
        <v>45740.584537037037</v>
      </c>
      <c r="I6947" t="b">
        <v>0</v>
      </c>
      <c r="J6947" t="b">
        <v>1</v>
      </c>
      <c r="K6947" t="s">
        <v>24</v>
      </c>
      <c r="L6947" t="s">
        <v>36</v>
      </c>
      <c r="N6947">
        <v>27.979999542236332</v>
      </c>
      <c r="O6947" t="s">
        <v>1976</v>
      </c>
      <c r="P6947" t="s">
        <v>9610</v>
      </c>
    </row>
    <row r="6948" spans="1:16" x14ac:dyDescent="0.55000000000000004">
      <c r="A6948" t="s">
        <v>2</v>
      </c>
      <c r="B6948" t="s">
        <v>9611</v>
      </c>
      <c r="C6948" t="s">
        <v>9612</v>
      </c>
      <c r="D6948" t="s">
        <v>3957</v>
      </c>
      <c r="E6948" t="s">
        <v>20</v>
      </c>
      <c r="F6948" t="b">
        <v>0</v>
      </c>
      <c r="G6948" t="s">
        <v>27</v>
      </c>
      <c r="H6948" s="4">
        <v>45740.58520833333</v>
      </c>
      <c r="I6948" t="b">
        <v>0</v>
      </c>
      <c r="J6948" t="b">
        <v>1</v>
      </c>
      <c r="K6948" t="s">
        <v>24</v>
      </c>
      <c r="L6948" t="s">
        <v>36</v>
      </c>
      <c r="N6948">
        <v>45.279998779296882</v>
      </c>
      <c r="O6948" t="s">
        <v>9613</v>
      </c>
      <c r="P6948" t="s">
        <v>9614</v>
      </c>
    </row>
    <row r="6949" spans="1:16" x14ac:dyDescent="0.55000000000000004">
      <c r="A6949" t="s">
        <v>2</v>
      </c>
      <c r="B6949" t="s">
        <v>2</v>
      </c>
      <c r="C6949" t="s">
        <v>2950</v>
      </c>
      <c r="D6949" t="s">
        <v>3973</v>
      </c>
      <c r="E6949" t="s">
        <v>20</v>
      </c>
      <c r="F6949" t="b">
        <v>0</v>
      </c>
      <c r="G6949" t="s">
        <v>27</v>
      </c>
      <c r="H6949" s="4">
        <v>45740.58520833333</v>
      </c>
      <c r="I6949" t="b">
        <v>1</v>
      </c>
      <c r="J6949" t="b">
        <v>0</v>
      </c>
      <c r="K6949" t="s">
        <v>24</v>
      </c>
      <c r="L6949" t="s">
        <v>22</v>
      </c>
      <c r="M6949">
        <v>120000</v>
      </c>
      <c r="O6949" t="s">
        <v>846</v>
      </c>
      <c r="P6949" t="s">
        <v>9615</v>
      </c>
    </row>
    <row r="6950" spans="1:16" x14ac:dyDescent="0.55000000000000004">
      <c r="A6950" t="s">
        <v>2</v>
      </c>
      <c r="B6950" t="s">
        <v>9616</v>
      </c>
      <c r="C6950" t="s">
        <v>71</v>
      </c>
      <c r="D6950" t="s">
        <v>3973</v>
      </c>
      <c r="E6950" t="s">
        <v>20</v>
      </c>
      <c r="F6950" t="b">
        <v>0</v>
      </c>
      <c r="G6950" t="s">
        <v>27</v>
      </c>
      <c r="H6950" s="4">
        <v>45740.585358796299</v>
      </c>
      <c r="I6950" t="b">
        <v>0</v>
      </c>
      <c r="J6950" t="b">
        <v>1</v>
      </c>
      <c r="K6950" t="s">
        <v>24</v>
      </c>
      <c r="L6950" t="s">
        <v>22</v>
      </c>
      <c r="M6950">
        <v>189500</v>
      </c>
      <c r="O6950" t="s">
        <v>1172</v>
      </c>
      <c r="P6950" t="s">
        <v>3638</v>
      </c>
    </row>
    <row r="6951" spans="1:16" x14ac:dyDescent="0.55000000000000004">
      <c r="A6951" t="s">
        <v>1</v>
      </c>
      <c r="B6951" t="s">
        <v>9617</v>
      </c>
      <c r="C6951" t="s">
        <v>750</v>
      </c>
      <c r="D6951" t="s">
        <v>3973</v>
      </c>
      <c r="E6951" t="s">
        <v>20</v>
      </c>
      <c r="F6951" t="b">
        <v>0</v>
      </c>
      <c r="G6951" t="s">
        <v>27</v>
      </c>
      <c r="H6951" s="4">
        <v>45740.627025462964</v>
      </c>
      <c r="I6951" t="b">
        <v>1</v>
      </c>
      <c r="J6951" t="b">
        <v>0</v>
      </c>
      <c r="K6951" t="s">
        <v>24</v>
      </c>
      <c r="L6951" t="s">
        <v>22</v>
      </c>
      <c r="M6951">
        <v>112500</v>
      </c>
      <c r="O6951" t="s">
        <v>9618</v>
      </c>
      <c r="P6951" t="s">
        <v>9619</v>
      </c>
    </row>
    <row r="6952" spans="1:16" x14ac:dyDescent="0.55000000000000004">
      <c r="A6952" t="s">
        <v>0</v>
      </c>
      <c r="B6952" t="s">
        <v>9620</v>
      </c>
      <c r="C6952" t="s">
        <v>1914</v>
      </c>
      <c r="D6952" t="s">
        <v>3828</v>
      </c>
      <c r="E6952" t="s">
        <v>20</v>
      </c>
      <c r="F6952" t="b">
        <v>0</v>
      </c>
      <c r="G6952" t="s">
        <v>41</v>
      </c>
      <c r="H6952" s="4">
        <v>45740.667037037027</v>
      </c>
      <c r="I6952" t="b">
        <v>0</v>
      </c>
      <c r="J6952" t="b">
        <v>1</v>
      </c>
      <c r="K6952" t="s">
        <v>24</v>
      </c>
      <c r="L6952" t="s">
        <v>22</v>
      </c>
      <c r="M6952">
        <v>37000</v>
      </c>
      <c r="O6952" t="s">
        <v>1298</v>
      </c>
      <c r="P6952" t="s">
        <v>204</v>
      </c>
    </row>
    <row r="6953" spans="1:16" x14ac:dyDescent="0.55000000000000004">
      <c r="A6953" t="s">
        <v>1</v>
      </c>
      <c r="B6953" t="s">
        <v>9621</v>
      </c>
      <c r="C6953" t="s">
        <v>542</v>
      </c>
      <c r="D6953" t="s">
        <v>3973</v>
      </c>
      <c r="E6953" t="s">
        <v>20</v>
      </c>
      <c r="F6953" t="b">
        <v>0</v>
      </c>
      <c r="G6953" t="s">
        <v>41</v>
      </c>
      <c r="H6953" s="4">
        <v>45740.667037037027</v>
      </c>
      <c r="I6953" t="b">
        <v>0</v>
      </c>
      <c r="J6953" t="b">
        <v>0</v>
      </c>
      <c r="K6953" t="s">
        <v>24</v>
      </c>
      <c r="L6953" t="s">
        <v>22</v>
      </c>
      <c r="M6953">
        <v>87500</v>
      </c>
      <c r="O6953" t="s">
        <v>3333</v>
      </c>
      <c r="P6953" t="s">
        <v>6717</v>
      </c>
    </row>
    <row r="6954" spans="1:16" x14ac:dyDescent="0.55000000000000004">
      <c r="A6954" t="s">
        <v>28</v>
      </c>
      <c r="B6954" t="s">
        <v>3623</v>
      </c>
      <c r="C6954" t="s">
        <v>203</v>
      </c>
      <c r="D6954" t="s">
        <v>3973</v>
      </c>
      <c r="E6954" t="s">
        <v>51</v>
      </c>
      <c r="F6954" t="b">
        <v>0</v>
      </c>
      <c r="G6954" t="s">
        <v>41</v>
      </c>
      <c r="H6954" s="4">
        <v>45740.668993055559</v>
      </c>
      <c r="I6954" t="b">
        <v>0</v>
      </c>
      <c r="J6954" t="b">
        <v>0</v>
      </c>
      <c r="K6954" t="s">
        <v>24</v>
      </c>
      <c r="L6954" t="s">
        <v>36</v>
      </c>
      <c r="N6954">
        <v>72.5</v>
      </c>
      <c r="O6954" t="s">
        <v>741</v>
      </c>
      <c r="P6954" t="s">
        <v>9622</v>
      </c>
    </row>
    <row r="6955" spans="1:16" x14ac:dyDescent="0.55000000000000004">
      <c r="A6955" t="s">
        <v>0</v>
      </c>
      <c r="B6955" t="s">
        <v>545</v>
      </c>
      <c r="C6955" t="s">
        <v>9623</v>
      </c>
      <c r="D6955" t="s">
        <v>3828</v>
      </c>
      <c r="E6955" t="s">
        <v>51</v>
      </c>
      <c r="F6955" t="b">
        <v>0</v>
      </c>
      <c r="G6955" t="s">
        <v>27</v>
      </c>
      <c r="H6955" s="4">
        <v>45740.708460648151</v>
      </c>
      <c r="I6955" t="b">
        <v>1</v>
      </c>
      <c r="J6955" t="b">
        <v>0</v>
      </c>
      <c r="K6955" t="s">
        <v>24</v>
      </c>
      <c r="L6955" t="s">
        <v>36</v>
      </c>
      <c r="N6955">
        <v>17</v>
      </c>
      <c r="O6955" t="s">
        <v>1136</v>
      </c>
      <c r="P6955" t="s">
        <v>1374</v>
      </c>
    </row>
    <row r="6956" spans="1:16" x14ac:dyDescent="0.55000000000000004">
      <c r="A6956" t="s">
        <v>0</v>
      </c>
      <c r="B6956" t="s">
        <v>9624</v>
      </c>
      <c r="C6956" t="s">
        <v>733</v>
      </c>
      <c r="D6956" t="s">
        <v>3973</v>
      </c>
      <c r="E6956" t="s">
        <v>51</v>
      </c>
      <c r="F6956" t="b">
        <v>0</v>
      </c>
      <c r="G6956" t="s">
        <v>41</v>
      </c>
      <c r="H6956" s="4">
        <v>45740.708796296298</v>
      </c>
      <c r="I6956" t="b">
        <v>0</v>
      </c>
      <c r="J6956" t="b">
        <v>0</v>
      </c>
      <c r="K6956" t="s">
        <v>24</v>
      </c>
      <c r="L6956" t="s">
        <v>36</v>
      </c>
      <c r="N6956">
        <v>72.5</v>
      </c>
      <c r="O6956" t="s">
        <v>1241</v>
      </c>
      <c r="P6956" t="s">
        <v>9625</v>
      </c>
    </row>
    <row r="6957" spans="1:16" x14ac:dyDescent="0.55000000000000004">
      <c r="A6957" t="s">
        <v>2</v>
      </c>
      <c r="B6957" t="s">
        <v>1215</v>
      </c>
      <c r="C6957" t="s">
        <v>9626</v>
      </c>
      <c r="D6957" t="s">
        <v>3957</v>
      </c>
      <c r="E6957" t="s">
        <v>34</v>
      </c>
      <c r="F6957" t="b">
        <v>0</v>
      </c>
      <c r="G6957" t="s">
        <v>27</v>
      </c>
      <c r="H6957" s="4">
        <v>45740.710057870368</v>
      </c>
      <c r="I6957" t="b">
        <v>1</v>
      </c>
      <c r="J6957" t="b">
        <v>0</v>
      </c>
      <c r="K6957" t="s">
        <v>24</v>
      </c>
      <c r="L6957" t="s">
        <v>36</v>
      </c>
      <c r="N6957">
        <v>44.385002136230469</v>
      </c>
      <c r="O6957" t="s">
        <v>7544</v>
      </c>
      <c r="P6957" t="s">
        <v>9627</v>
      </c>
    </row>
    <row r="6958" spans="1:16" x14ac:dyDescent="0.55000000000000004">
      <c r="A6958" t="s">
        <v>139</v>
      </c>
      <c r="B6958" t="s">
        <v>3172</v>
      </c>
      <c r="C6958" t="s">
        <v>71</v>
      </c>
      <c r="D6958" t="s">
        <v>3973</v>
      </c>
      <c r="E6958" t="s">
        <v>20</v>
      </c>
      <c r="F6958" t="b">
        <v>0</v>
      </c>
      <c r="G6958" t="s">
        <v>27</v>
      </c>
      <c r="H6958" s="4">
        <v>45740.710358796299</v>
      </c>
      <c r="I6958" t="b">
        <v>0</v>
      </c>
      <c r="J6958" t="b">
        <v>1</v>
      </c>
      <c r="K6958" t="s">
        <v>24</v>
      </c>
      <c r="L6958" t="s">
        <v>22</v>
      </c>
      <c r="M6958">
        <v>150000</v>
      </c>
      <c r="O6958" t="s">
        <v>177</v>
      </c>
      <c r="P6958" t="s">
        <v>9628</v>
      </c>
    </row>
    <row r="6959" spans="1:16" x14ac:dyDescent="0.55000000000000004">
      <c r="A6959" t="s">
        <v>2</v>
      </c>
      <c r="B6959" t="s">
        <v>9629</v>
      </c>
      <c r="C6959" t="s">
        <v>316</v>
      </c>
      <c r="D6959" t="s">
        <v>3828</v>
      </c>
      <c r="E6959" t="s">
        <v>219</v>
      </c>
      <c r="F6959" t="b">
        <v>0</v>
      </c>
      <c r="G6959" t="s">
        <v>27</v>
      </c>
      <c r="H6959" s="4">
        <v>45740.75172453704</v>
      </c>
      <c r="I6959" t="b">
        <v>0</v>
      </c>
      <c r="J6959" t="b">
        <v>0</v>
      </c>
      <c r="K6959" t="s">
        <v>24</v>
      </c>
      <c r="L6959" t="s">
        <v>36</v>
      </c>
      <c r="N6959">
        <v>51</v>
      </c>
      <c r="O6959" t="s">
        <v>9630</v>
      </c>
      <c r="P6959" t="s">
        <v>9631</v>
      </c>
    </row>
    <row r="6960" spans="1:16" x14ac:dyDescent="0.55000000000000004">
      <c r="A6960" t="s">
        <v>0</v>
      </c>
      <c r="B6960" t="s">
        <v>103</v>
      </c>
      <c r="C6960" t="s">
        <v>859</v>
      </c>
      <c r="D6960" t="s">
        <v>3828</v>
      </c>
      <c r="E6960" t="s">
        <v>20</v>
      </c>
      <c r="F6960" t="b">
        <v>0</v>
      </c>
      <c r="G6960" t="s">
        <v>27</v>
      </c>
      <c r="H6960" s="4">
        <v>45740.791770833333</v>
      </c>
      <c r="I6960" t="b">
        <v>0</v>
      </c>
      <c r="J6960" t="b">
        <v>1</v>
      </c>
      <c r="K6960" t="s">
        <v>24</v>
      </c>
      <c r="L6960" t="s">
        <v>22</v>
      </c>
      <c r="M6960">
        <v>60000</v>
      </c>
      <c r="O6960" t="s">
        <v>3141</v>
      </c>
      <c r="P6960" t="s">
        <v>9632</v>
      </c>
    </row>
    <row r="6961" spans="1:16" x14ac:dyDescent="0.55000000000000004">
      <c r="A6961" t="s">
        <v>40</v>
      </c>
      <c r="B6961" t="s">
        <v>9633</v>
      </c>
      <c r="C6961" t="s">
        <v>143</v>
      </c>
      <c r="D6961" t="s">
        <v>3973</v>
      </c>
      <c r="E6961" t="s">
        <v>20</v>
      </c>
      <c r="F6961" t="b">
        <v>0</v>
      </c>
      <c r="G6961" t="s">
        <v>27</v>
      </c>
      <c r="H6961" s="4">
        <v>45740.793506944443</v>
      </c>
      <c r="I6961" t="b">
        <v>1</v>
      </c>
      <c r="J6961" t="b">
        <v>0</v>
      </c>
      <c r="K6961" t="s">
        <v>24</v>
      </c>
      <c r="L6961" t="s">
        <v>22</v>
      </c>
      <c r="M6961">
        <v>127500</v>
      </c>
      <c r="O6961" t="s">
        <v>2862</v>
      </c>
      <c r="P6961" t="s">
        <v>9634</v>
      </c>
    </row>
    <row r="6962" spans="1:16" x14ac:dyDescent="0.55000000000000004">
      <c r="A6962" t="s">
        <v>2</v>
      </c>
      <c r="B6962" t="s">
        <v>9635</v>
      </c>
      <c r="C6962" t="s">
        <v>47</v>
      </c>
      <c r="D6962" t="s">
        <v>3828</v>
      </c>
      <c r="E6962" t="s">
        <v>20</v>
      </c>
      <c r="F6962" t="b">
        <v>0</v>
      </c>
      <c r="G6962" t="s">
        <v>23</v>
      </c>
      <c r="H6962" s="4">
        <v>45740.826574074083</v>
      </c>
      <c r="I6962" t="b">
        <v>1</v>
      </c>
      <c r="J6962" t="b">
        <v>1</v>
      </c>
      <c r="K6962" t="s">
        <v>24</v>
      </c>
      <c r="L6962" t="s">
        <v>22</v>
      </c>
      <c r="M6962">
        <v>162500</v>
      </c>
      <c r="O6962" t="s">
        <v>1156</v>
      </c>
      <c r="P6962" t="s">
        <v>6650</v>
      </c>
    </row>
    <row r="6963" spans="1:16" x14ac:dyDescent="0.55000000000000004">
      <c r="A6963" t="s">
        <v>0</v>
      </c>
      <c r="B6963" t="s">
        <v>9636</v>
      </c>
      <c r="C6963" t="s">
        <v>33</v>
      </c>
      <c r="D6963" t="s">
        <v>3600</v>
      </c>
      <c r="E6963" t="s">
        <v>51</v>
      </c>
      <c r="F6963" t="b">
        <v>0</v>
      </c>
      <c r="G6963" t="s">
        <v>35</v>
      </c>
      <c r="H6963" s="4">
        <v>45740.833935185183</v>
      </c>
      <c r="I6963" t="b">
        <v>0</v>
      </c>
      <c r="J6963" t="b">
        <v>1</v>
      </c>
      <c r="K6963" t="s">
        <v>24</v>
      </c>
      <c r="L6963" t="s">
        <v>36</v>
      </c>
      <c r="N6963">
        <v>36.5</v>
      </c>
      <c r="O6963" t="s">
        <v>339</v>
      </c>
      <c r="P6963" t="s">
        <v>9637</v>
      </c>
    </row>
    <row r="6964" spans="1:16" x14ac:dyDescent="0.55000000000000004">
      <c r="A6964" t="s">
        <v>2</v>
      </c>
      <c r="B6964" t="s">
        <v>2334</v>
      </c>
      <c r="C6964" t="s">
        <v>39</v>
      </c>
      <c r="D6964" t="s">
        <v>3973</v>
      </c>
      <c r="E6964" t="s">
        <v>20</v>
      </c>
      <c r="F6964" t="b">
        <v>1</v>
      </c>
      <c r="G6964" t="s">
        <v>27</v>
      </c>
      <c r="H6964" s="4">
        <v>45740.835057870368</v>
      </c>
      <c r="I6964" t="b">
        <v>0</v>
      </c>
      <c r="J6964" t="b">
        <v>1</v>
      </c>
      <c r="K6964" t="s">
        <v>24</v>
      </c>
      <c r="L6964" t="s">
        <v>22</v>
      </c>
      <c r="M6964">
        <v>195000</v>
      </c>
      <c r="O6964" t="s">
        <v>69</v>
      </c>
      <c r="P6964" t="s">
        <v>9638</v>
      </c>
    </row>
    <row r="6965" spans="1:16" x14ac:dyDescent="0.55000000000000004">
      <c r="A6965" t="s">
        <v>139</v>
      </c>
      <c r="B6965" t="s">
        <v>9639</v>
      </c>
      <c r="C6965" t="s">
        <v>376</v>
      </c>
      <c r="D6965" t="s">
        <v>3973</v>
      </c>
      <c r="E6965" t="s">
        <v>20</v>
      </c>
      <c r="F6965" t="b">
        <v>0</v>
      </c>
      <c r="G6965" t="s">
        <v>23</v>
      </c>
      <c r="H6965" s="4">
        <v>45740.868125000001</v>
      </c>
      <c r="I6965" t="b">
        <v>0</v>
      </c>
      <c r="J6965" t="b">
        <v>1</v>
      </c>
      <c r="K6965" t="s">
        <v>24</v>
      </c>
      <c r="L6965" t="s">
        <v>22</v>
      </c>
      <c r="M6965">
        <v>102500</v>
      </c>
      <c r="O6965" t="s">
        <v>74</v>
      </c>
      <c r="P6965" t="s">
        <v>280</v>
      </c>
    </row>
    <row r="6966" spans="1:16" x14ac:dyDescent="0.55000000000000004">
      <c r="A6966" t="s">
        <v>139</v>
      </c>
      <c r="B6966" t="s">
        <v>9640</v>
      </c>
      <c r="C6966" t="s">
        <v>203</v>
      </c>
      <c r="D6966" t="s">
        <v>3973</v>
      </c>
      <c r="E6966" t="s">
        <v>51</v>
      </c>
      <c r="F6966" t="b">
        <v>0</v>
      </c>
      <c r="G6966" t="s">
        <v>23</v>
      </c>
      <c r="H6966" s="4">
        <v>45740.868148148147</v>
      </c>
      <c r="I6966" t="b">
        <v>0</v>
      </c>
      <c r="J6966" t="b">
        <v>0</v>
      </c>
      <c r="K6966" t="s">
        <v>24</v>
      </c>
      <c r="L6966" t="s">
        <v>36</v>
      </c>
      <c r="N6966">
        <v>37.5</v>
      </c>
      <c r="O6966" t="s">
        <v>2114</v>
      </c>
      <c r="P6966" t="s">
        <v>9641</v>
      </c>
    </row>
    <row r="6967" spans="1:16" x14ac:dyDescent="0.55000000000000004">
      <c r="A6967" t="s">
        <v>2</v>
      </c>
      <c r="B6967" t="s">
        <v>9642</v>
      </c>
      <c r="C6967" t="s">
        <v>140</v>
      </c>
      <c r="D6967" t="s">
        <v>3973</v>
      </c>
      <c r="E6967" t="s">
        <v>51</v>
      </c>
      <c r="F6967" t="b">
        <v>0</v>
      </c>
      <c r="G6967" t="s">
        <v>23</v>
      </c>
      <c r="H6967" s="4">
        <v>45740.868298611109</v>
      </c>
      <c r="I6967" t="b">
        <v>0</v>
      </c>
      <c r="J6967" t="b">
        <v>1</v>
      </c>
      <c r="K6967" t="s">
        <v>24</v>
      </c>
      <c r="L6967" t="s">
        <v>36</v>
      </c>
      <c r="N6967">
        <v>71</v>
      </c>
      <c r="O6967" t="s">
        <v>1454</v>
      </c>
      <c r="P6967" t="s">
        <v>9643</v>
      </c>
    </row>
    <row r="6968" spans="1:16" x14ac:dyDescent="0.55000000000000004">
      <c r="A6968" t="s">
        <v>139</v>
      </c>
      <c r="B6968" t="s">
        <v>9644</v>
      </c>
      <c r="C6968" t="s">
        <v>142</v>
      </c>
      <c r="D6968" t="s">
        <v>3973</v>
      </c>
      <c r="E6968" t="s">
        <v>51</v>
      </c>
      <c r="F6968" t="b">
        <v>0</v>
      </c>
      <c r="G6968" t="s">
        <v>27</v>
      </c>
      <c r="H6968" s="4">
        <v>45740.875208333331</v>
      </c>
      <c r="I6968" t="b">
        <v>1</v>
      </c>
      <c r="J6968" t="b">
        <v>0</v>
      </c>
      <c r="K6968" t="s">
        <v>24</v>
      </c>
      <c r="L6968" t="s">
        <v>36</v>
      </c>
      <c r="N6968">
        <v>66.5</v>
      </c>
      <c r="O6968" t="s">
        <v>741</v>
      </c>
      <c r="P6968" t="s">
        <v>9645</v>
      </c>
    </row>
    <row r="6969" spans="1:16" x14ac:dyDescent="0.55000000000000004">
      <c r="A6969" t="s">
        <v>1</v>
      </c>
      <c r="B6969" t="s">
        <v>7621</v>
      </c>
      <c r="C6969" t="s">
        <v>160</v>
      </c>
      <c r="D6969" t="s">
        <v>3828</v>
      </c>
      <c r="E6969" t="s">
        <v>20</v>
      </c>
      <c r="F6969" t="b">
        <v>0</v>
      </c>
      <c r="G6969" t="s">
        <v>52</v>
      </c>
      <c r="H6969" s="4">
        <v>45740.876574074071</v>
      </c>
      <c r="I6969" t="b">
        <v>0</v>
      </c>
      <c r="J6969" t="b">
        <v>1</v>
      </c>
      <c r="K6969" t="s">
        <v>24</v>
      </c>
      <c r="L6969" t="s">
        <v>22</v>
      </c>
      <c r="M6969">
        <v>125200</v>
      </c>
      <c r="O6969" t="s">
        <v>88</v>
      </c>
      <c r="P6969" t="s">
        <v>7622</v>
      </c>
    </row>
    <row r="6970" spans="1:16" x14ac:dyDescent="0.55000000000000004">
      <c r="A6970" t="s">
        <v>2</v>
      </c>
      <c r="B6970" t="s">
        <v>1294</v>
      </c>
      <c r="C6970" t="s">
        <v>24</v>
      </c>
      <c r="D6970" t="s">
        <v>3973</v>
      </c>
      <c r="E6970" t="s">
        <v>20</v>
      </c>
      <c r="F6970" t="b">
        <v>0</v>
      </c>
      <c r="G6970" t="s">
        <v>27</v>
      </c>
      <c r="H6970" s="4">
        <v>45740.876747685194</v>
      </c>
      <c r="I6970" t="b">
        <v>0</v>
      </c>
      <c r="J6970" t="b">
        <v>0</v>
      </c>
      <c r="K6970" t="s">
        <v>24</v>
      </c>
      <c r="L6970" t="s">
        <v>22</v>
      </c>
      <c r="M6970">
        <v>130000</v>
      </c>
      <c r="O6970" t="s">
        <v>9646</v>
      </c>
      <c r="P6970" t="s">
        <v>9647</v>
      </c>
    </row>
    <row r="6971" spans="1:16" x14ac:dyDescent="0.55000000000000004">
      <c r="A6971" t="s">
        <v>2</v>
      </c>
      <c r="B6971" t="s">
        <v>2</v>
      </c>
      <c r="C6971" t="s">
        <v>2015</v>
      </c>
      <c r="D6971" t="s">
        <v>3828</v>
      </c>
      <c r="E6971" t="s">
        <v>20</v>
      </c>
      <c r="F6971" t="b">
        <v>0</v>
      </c>
      <c r="G6971" t="s">
        <v>41</v>
      </c>
      <c r="H6971" s="4">
        <v>45740.87709490741</v>
      </c>
      <c r="I6971" t="b">
        <v>0</v>
      </c>
      <c r="J6971" t="b">
        <v>1</v>
      </c>
      <c r="K6971" t="s">
        <v>24</v>
      </c>
      <c r="L6971" t="s">
        <v>36</v>
      </c>
      <c r="N6971">
        <v>61.5</v>
      </c>
      <c r="O6971" t="s">
        <v>3022</v>
      </c>
      <c r="P6971" t="s">
        <v>9648</v>
      </c>
    </row>
    <row r="6972" spans="1:16" x14ac:dyDescent="0.55000000000000004">
      <c r="A6972" t="s">
        <v>0</v>
      </c>
      <c r="B6972" t="s">
        <v>2594</v>
      </c>
      <c r="C6972" t="s">
        <v>329</v>
      </c>
      <c r="D6972" t="s">
        <v>2208</v>
      </c>
      <c r="E6972" t="s">
        <v>20</v>
      </c>
      <c r="F6972" t="b">
        <v>0</v>
      </c>
      <c r="G6972" t="s">
        <v>27</v>
      </c>
      <c r="H6972" s="4">
        <v>45740.91679398148</v>
      </c>
      <c r="I6972" t="b">
        <v>0</v>
      </c>
      <c r="J6972" t="b">
        <v>0</v>
      </c>
      <c r="K6972" t="s">
        <v>24</v>
      </c>
      <c r="L6972" t="s">
        <v>36</v>
      </c>
      <c r="N6972">
        <v>100</v>
      </c>
      <c r="O6972" t="s">
        <v>9649</v>
      </c>
      <c r="P6972" t="s">
        <v>9650</v>
      </c>
    </row>
    <row r="6973" spans="1:16" x14ac:dyDescent="0.55000000000000004">
      <c r="A6973" t="s">
        <v>0</v>
      </c>
      <c r="B6973" t="s">
        <v>9651</v>
      </c>
      <c r="C6973" t="s">
        <v>2500</v>
      </c>
      <c r="D6973" t="s">
        <v>2208</v>
      </c>
      <c r="E6973" t="s">
        <v>20</v>
      </c>
      <c r="F6973" t="b">
        <v>0</v>
      </c>
      <c r="G6973" t="s">
        <v>41</v>
      </c>
      <c r="H6973" s="4">
        <v>45740.958703703713</v>
      </c>
      <c r="I6973" t="b">
        <v>0</v>
      </c>
      <c r="J6973" t="b">
        <v>0</v>
      </c>
      <c r="K6973" t="s">
        <v>24</v>
      </c>
      <c r="L6973" t="s">
        <v>36</v>
      </c>
      <c r="N6973">
        <v>21.260000228881839</v>
      </c>
      <c r="O6973" t="s">
        <v>3299</v>
      </c>
      <c r="P6973" t="s">
        <v>2149</v>
      </c>
    </row>
    <row r="6974" spans="1:16" x14ac:dyDescent="0.55000000000000004">
      <c r="A6974" t="s">
        <v>2</v>
      </c>
      <c r="B6974" t="s">
        <v>9652</v>
      </c>
      <c r="C6974" t="s">
        <v>151</v>
      </c>
      <c r="D6974" t="s">
        <v>3973</v>
      </c>
      <c r="E6974" t="s">
        <v>51</v>
      </c>
      <c r="F6974" t="b">
        <v>0</v>
      </c>
      <c r="G6974" t="s">
        <v>30</v>
      </c>
      <c r="H6974" s="4">
        <v>45740.959780092591</v>
      </c>
      <c r="I6974" t="b">
        <v>0</v>
      </c>
      <c r="J6974" t="b">
        <v>0</v>
      </c>
      <c r="K6974" t="s">
        <v>24</v>
      </c>
      <c r="L6974" t="s">
        <v>36</v>
      </c>
      <c r="N6974">
        <v>70</v>
      </c>
      <c r="O6974" t="s">
        <v>2966</v>
      </c>
      <c r="P6974" t="s">
        <v>9653</v>
      </c>
    </row>
    <row r="6975" spans="1:16" x14ac:dyDescent="0.55000000000000004">
      <c r="A6975" t="s">
        <v>25</v>
      </c>
      <c r="B6975" t="s">
        <v>25</v>
      </c>
      <c r="C6975" t="s">
        <v>555</v>
      </c>
      <c r="D6975" t="s">
        <v>5123</v>
      </c>
      <c r="E6975" t="s">
        <v>20</v>
      </c>
      <c r="F6975" t="b">
        <v>0</v>
      </c>
      <c r="G6975" t="s">
        <v>30</v>
      </c>
      <c r="H6975" s="4">
        <v>45741.000960648147</v>
      </c>
      <c r="I6975" t="b">
        <v>0</v>
      </c>
      <c r="J6975" t="b">
        <v>0</v>
      </c>
      <c r="K6975" t="s">
        <v>24</v>
      </c>
      <c r="L6975" t="s">
        <v>36</v>
      </c>
      <c r="N6975">
        <v>25.2400016784668</v>
      </c>
      <c r="O6975" t="s">
        <v>2075</v>
      </c>
      <c r="P6975" t="s">
        <v>6153</v>
      </c>
    </row>
    <row r="6976" spans="1:16" x14ac:dyDescent="0.55000000000000004">
      <c r="A6976" t="s">
        <v>1</v>
      </c>
      <c r="B6976" t="s">
        <v>4720</v>
      </c>
      <c r="C6976" t="s">
        <v>1331</v>
      </c>
      <c r="D6976" t="s">
        <v>3973</v>
      </c>
      <c r="E6976" t="s">
        <v>20</v>
      </c>
      <c r="F6976" t="b">
        <v>0</v>
      </c>
      <c r="G6976" t="s">
        <v>27</v>
      </c>
      <c r="H6976" s="4">
        <v>45741.001203703701</v>
      </c>
      <c r="I6976" t="b">
        <v>0</v>
      </c>
      <c r="J6976" t="b">
        <v>0</v>
      </c>
      <c r="K6976" t="s">
        <v>24</v>
      </c>
      <c r="L6976" t="s">
        <v>22</v>
      </c>
      <c r="M6976">
        <v>75000</v>
      </c>
      <c r="O6976" t="s">
        <v>2428</v>
      </c>
      <c r="P6976" t="s">
        <v>338</v>
      </c>
    </row>
    <row r="6977" spans="1:16" x14ac:dyDescent="0.55000000000000004">
      <c r="A6977" t="s">
        <v>2</v>
      </c>
      <c r="B6977" t="s">
        <v>9654</v>
      </c>
      <c r="C6977" t="s">
        <v>327</v>
      </c>
      <c r="D6977" t="s">
        <v>5535</v>
      </c>
      <c r="E6977" t="s">
        <v>20</v>
      </c>
      <c r="F6977" t="b">
        <v>0</v>
      </c>
      <c r="G6977" t="s">
        <v>27</v>
      </c>
      <c r="H6977" s="4">
        <v>45741.001701388886</v>
      </c>
      <c r="I6977" t="b">
        <v>0</v>
      </c>
      <c r="J6977" t="b">
        <v>1</v>
      </c>
      <c r="K6977" t="s">
        <v>24</v>
      </c>
      <c r="L6977" t="s">
        <v>22</v>
      </c>
      <c r="M6977">
        <v>88582</v>
      </c>
      <c r="O6977" t="s">
        <v>2768</v>
      </c>
    </row>
    <row r="6978" spans="1:16" x14ac:dyDescent="0.55000000000000004">
      <c r="A6978" t="s">
        <v>2</v>
      </c>
      <c r="B6978" t="s">
        <v>9655</v>
      </c>
      <c r="C6978" t="s">
        <v>143</v>
      </c>
      <c r="D6978" t="s">
        <v>5535</v>
      </c>
      <c r="E6978" t="s">
        <v>20</v>
      </c>
      <c r="F6978" t="b">
        <v>0</v>
      </c>
      <c r="G6978" t="s">
        <v>27</v>
      </c>
      <c r="H6978" s="4">
        <v>45741.001701388886</v>
      </c>
      <c r="I6978" t="b">
        <v>0</v>
      </c>
      <c r="J6978" t="b">
        <v>1</v>
      </c>
      <c r="K6978" t="s">
        <v>24</v>
      </c>
      <c r="L6978" t="s">
        <v>22</v>
      </c>
      <c r="M6978">
        <v>167323</v>
      </c>
      <c r="O6978" t="s">
        <v>59</v>
      </c>
      <c r="P6978" t="s">
        <v>9656</v>
      </c>
    </row>
    <row r="6979" spans="1:16" x14ac:dyDescent="0.55000000000000004">
      <c r="A6979" t="s">
        <v>2</v>
      </c>
      <c r="B6979" t="s">
        <v>9657</v>
      </c>
      <c r="C6979" t="s">
        <v>236</v>
      </c>
      <c r="D6979" t="s">
        <v>5535</v>
      </c>
      <c r="E6979" t="s">
        <v>20</v>
      </c>
      <c r="F6979" t="b">
        <v>0</v>
      </c>
      <c r="G6979" t="s">
        <v>27</v>
      </c>
      <c r="H6979" s="4">
        <v>45741.001701388886</v>
      </c>
      <c r="I6979" t="b">
        <v>0</v>
      </c>
      <c r="J6979" t="b">
        <v>0</v>
      </c>
      <c r="K6979" t="s">
        <v>24</v>
      </c>
      <c r="L6979" t="s">
        <v>22</v>
      </c>
      <c r="M6979">
        <v>88582</v>
      </c>
      <c r="O6979" t="s">
        <v>697</v>
      </c>
      <c r="P6979" t="s">
        <v>751</v>
      </c>
    </row>
    <row r="6980" spans="1:16" x14ac:dyDescent="0.55000000000000004">
      <c r="A6980" t="s">
        <v>0</v>
      </c>
      <c r="B6980" t="s">
        <v>257</v>
      </c>
      <c r="C6980" t="s">
        <v>9658</v>
      </c>
      <c r="D6980" t="s">
        <v>4432</v>
      </c>
      <c r="E6980" t="s">
        <v>20</v>
      </c>
      <c r="F6980" t="b">
        <v>0</v>
      </c>
      <c r="G6980" t="s">
        <v>158</v>
      </c>
      <c r="H6980" s="4">
        <v>45741.047939814824</v>
      </c>
      <c r="I6980" t="b">
        <v>1</v>
      </c>
      <c r="J6980" t="b">
        <v>0</v>
      </c>
      <c r="K6980" t="s">
        <v>158</v>
      </c>
      <c r="L6980" t="s">
        <v>22</v>
      </c>
      <c r="M6980">
        <v>30000</v>
      </c>
      <c r="O6980" t="s">
        <v>9659</v>
      </c>
      <c r="P6980" t="s">
        <v>626</v>
      </c>
    </row>
    <row r="6981" spans="1:16" x14ac:dyDescent="0.55000000000000004">
      <c r="A6981" t="s">
        <v>0</v>
      </c>
      <c r="B6981" t="s">
        <v>2221</v>
      </c>
      <c r="C6981" t="s">
        <v>84</v>
      </c>
      <c r="D6981" t="s">
        <v>3973</v>
      </c>
      <c r="E6981" t="s">
        <v>20</v>
      </c>
      <c r="F6981" t="b">
        <v>0</v>
      </c>
      <c r="G6981" t="s">
        <v>41</v>
      </c>
      <c r="H6981" s="4">
        <v>45741.083680555559</v>
      </c>
      <c r="I6981" t="b">
        <v>0</v>
      </c>
      <c r="J6981" t="b">
        <v>0</v>
      </c>
      <c r="K6981" t="s">
        <v>24</v>
      </c>
      <c r="L6981" t="s">
        <v>22</v>
      </c>
      <c r="M6981">
        <v>101000</v>
      </c>
      <c r="O6981" t="s">
        <v>8102</v>
      </c>
      <c r="P6981" t="s">
        <v>8103</v>
      </c>
    </row>
    <row r="6982" spans="1:16" x14ac:dyDescent="0.55000000000000004">
      <c r="A6982" t="s">
        <v>0</v>
      </c>
      <c r="B6982" t="s">
        <v>1098</v>
      </c>
      <c r="C6982" t="s">
        <v>82</v>
      </c>
      <c r="D6982" t="s">
        <v>4607</v>
      </c>
      <c r="E6982" t="s">
        <v>20</v>
      </c>
      <c r="F6982" t="b">
        <v>0</v>
      </c>
      <c r="G6982" t="s">
        <v>27</v>
      </c>
      <c r="H6982" s="4">
        <v>45741.250023148154</v>
      </c>
      <c r="I6982" t="b">
        <v>0</v>
      </c>
      <c r="J6982" t="b">
        <v>1</v>
      </c>
      <c r="K6982" t="s">
        <v>24</v>
      </c>
      <c r="L6982" t="s">
        <v>22</v>
      </c>
      <c r="M6982">
        <v>191000</v>
      </c>
      <c r="O6982" t="s">
        <v>987</v>
      </c>
      <c r="P6982" t="s">
        <v>3026</v>
      </c>
    </row>
    <row r="6983" spans="1:16" x14ac:dyDescent="0.55000000000000004">
      <c r="A6983" t="s">
        <v>0</v>
      </c>
      <c r="B6983" t="s">
        <v>9660</v>
      </c>
      <c r="C6983" t="s">
        <v>143</v>
      </c>
      <c r="D6983" t="s">
        <v>5535</v>
      </c>
      <c r="E6983" t="s">
        <v>20</v>
      </c>
      <c r="F6983" t="b">
        <v>0</v>
      </c>
      <c r="G6983" t="s">
        <v>35</v>
      </c>
      <c r="H6983" s="4">
        <v>45741.250532407408</v>
      </c>
      <c r="I6983" t="b">
        <v>1</v>
      </c>
      <c r="J6983" t="b">
        <v>1</v>
      </c>
      <c r="K6983" t="s">
        <v>24</v>
      </c>
      <c r="L6983" t="s">
        <v>22</v>
      </c>
      <c r="M6983">
        <v>108267</v>
      </c>
      <c r="O6983" t="s">
        <v>1607</v>
      </c>
    </row>
    <row r="6984" spans="1:16" x14ac:dyDescent="0.55000000000000004">
      <c r="A6984" t="s">
        <v>0</v>
      </c>
      <c r="B6984" t="s">
        <v>9661</v>
      </c>
      <c r="C6984" t="s">
        <v>151</v>
      </c>
      <c r="D6984" t="s">
        <v>3828</v>
      </c>
      <c r="E6984" t="s">
        <v>20</v>
      </c>
      <c r="F6984" t="b">
        <v>0</v>
      </c>
      <c r="G6984" t="s">
        <v>30</v>
      </c>
      <c r="H6984" s="4">
        <v>45741.250648148147</v>
      </c>
      <c r="I6984" t="b">
        <v>0</v>
      </c>
      <c r="J6984" t="b">
        <v>1</v>
      </c>
      <c r="K6984" t="s">
        <v>24</v>
      </c>
      <c r="L6984" t="s">
        <v>22</v>
      </c>
      <c r="M6984">
        <v>90000</v>
      </c>
      <c r="O6984" t="s">
        <v>9662</v>
      </c>
      <c r="P6984" t="s">
        <v>221</v>
      </c>
    </row>
    <row r="6985" spans="1:16" x14ac:dyDescent="0.55000000000000004">
      <c r="A6985" t="s">
        <v>139</v>
      </c>
      <c r="B6985" t="s">
        <v>9663</v>
      </c>
      <c r="C6985" t="s">
        <v>82</v>
      </c>
      <c r="D6985" t="s">
        <v>4035</v>
      </c>
      <c r="E6985" t="s">
        <v>20</v>
      </c>
      <c r="F6985" t="b">
        <v>0</v>
      </c>
      <c r="G6985" t="s">
        <v>27</v>
      </c>
      <c r="H6985" s="4">
        <v>45741.251087962963</v>
      </c>
      <c r="I6985" t="b">
        <v>0</v>
      </c>
      <c r="J6985" t="b">
        <v>0</v>
      </c>
      <c r="K6985" t="s">
        <v>24</v>
      </c>
      <c r="L6985" t="s">
        <v>22</v>
      </c>
      <c r="M6985">
        <v>95040</v>
      </c>
      <c r="O6985" t="s">
        <v>9664</v>
      </c>
      <c r="P6985" t="s">
        <v>595</v>
      </c>
    </row>
    <row r="6986" spans="1:16" x14ac:dyDescent="0.55000000000000004">
      <c r="A6986" t="s">
        <v>2</v>
      </c>
      <c r="B6986" t="s">
        <v>9665</v>
      </c>
      <c r="C6986" t="s">
        <v>37</v>
      </c>
      <c r="D6986" t="s">
        <v>4910</v>
      </c>
      <c r="E6986" t="s">
        <v>20</v>
      </c>
      <c r="F6986" t="b">
        <v>0</v>
      </c>
      <c r="G6986" t="s">
        <v>27</v>
      </c>
      <c r="H6986" s="4">
        <v>45741.251828703702</v>
      </c>
      <c r="I6986" t="b">
        <v>1</v>
      </c>
      <c r="J6986" t="b">
        <v>1</v>
      </c>
      <c r="K6986" t="s">
        <v>24</v>
      </c>
      <c r="L6986" t="s">
        <v>22</v>
      </c>
      <c r="M6986">
        <v>140000</v>
      </c>
      <c r="O6986" t="s">
        <v>9666</v>
      </c>
      <c r="P6986" t="s">
        <v>9667</v>
      </c>
    </row>
    <row r="6987" spans="1:16" x14ac:dyDescent="0.55000000000000004">
      <c r="A6987" t="s">
        <v>2</v>
      </c>
      <c r="B6987" t="s">
        <v>1210</v>
      </c>
      <c r="C6987" t="s">
        <v>1181</v>
      </c>
      <c r="D6987" t="s">
        <v>3828</v>
      </c>
      <c r="E6987" t="s">
        <v>20</v>
      </c>
      <c r="F6987" t="b">
        <v>0</v>
      </c>
      <c r="G6987" t="s">
        <v>27</v>
      </c>
      <c r="H6987" s="4">
        <v>45741.251875000002</v>
      </c>
      <c r="I6987" t="b">
        <v>1</v>
      </c>
      <c r="J6987" t="b">
        <v>1</v>
      </c>
      <c r="K6987" t="s">
        <v>24</v>
      </c>
      <c r="L6987" t="s">
        <v>36</v>
      </c>
      <c r="N6987">
        <v>62.979999542236328</v>
      </c>
      <c r="O6987" t="s">
        <v>341</v>
      </c>
      <c r="P6987" t="s">
        <v>9668</v>
      </c>
    </row>
    <row r="6988" spans="1:16" x14ac:dyDescent="0.55000000000000004">
      <c r="A6988" t="s">
        <v>2</v>
      </c>
      <c r="B6988" t="s">
        <v>1210</v>
      </c>
      <c r="C6988" t="s">
        <v>9669</v>
      </c>
      <c r="D6988" t="s">
        <v>3828</v>
      </c>
      <c r="E6988" t="s">
        <v>20</v>
      </c>
      <c r="F6988" t="b">
        <v>0</v>
      </c>
      <c r="G6988" t="s">
        <v>27</v>
      </c>
      <c r="H6988" s="4">
        <v>45741.251921296287</v>
      </c>
      <c r="I6988" t="b">
        <v>0</v>
      </c>
      <c r="J6988" t="b">
        <v>1</v>
      </c>
      <c r="K6988" t="s">
        <v>24</v>
      </c>
      <c r="L6988" t="s">
        <v>36</v>
      </c>
      <c r="N6988">
        <v>62.979999542236328</v>
      </c>
      <c r="O6988" t="s">
        <v>341</v>
      </c>
      <c r="P6988" t="s">
        <v>9668</v>
      </c>
    </row>
    <row r="6989" spans="1:16" x14ac:dyDescent="0.55000000000000004">
      <c r="A6989" t="s">
        <v>1</v>
      </c>
      <c r="B6989" t="s">
        <v>9670</v>
      </c>
      <c r="C6989" t="s">
        <v>929</v>
      </c>
      <c r="D6989" t="s">
        <v>4003</v>
      </c>
      <c r="E6989" t="s">
        <v>20</v>
      </c>
      <c r="F6989" t="b">
        <v>0</v>
      </c>
      <c r="G6989" t="s">
        <v>127</v>
      </c>
      <c r="H6989" s="4">
        <v>45741.253599537027</v>
      </c>
      <c r="I6989" t="b">
        <v>0</v>
      </c>
      <c r="J6989" t="b">
        <v>0</v>
      </c>
      <c r="K6989" t="s">
        <v>127</v>
      </c>
      <c r="L6989" t="s">
        <v>22</v>
      </c>
      <c r="M6989">
        <v>80000</v>
      </c>
      <c r="O6989" t="s">
        <v>9671</v>
      </c>
      <c r="P6989" t="s">
        <v>7459</v>
      </c>
    </row>
    <row r="6990" spans="1:16" x14ac:dyDescent="0.55000000000000004">
      <c r="A6990" t="s">
        <v>2</v>
      </c>
      <c r="B6990" t="s">
        <v>9672</v>
      </c>
      <c r="C6990" t="s">
        <v>1268</v>
      </c>
      <c r="D6990" t="s">
        <v>4910</v>
      </c>
      <c r="E6990" t="s">
        <v>20</v>
      </c>
      <c r="F6990" t="b">
        <v>0</v>
      </c>
      <c r="G6990" t="s">
        <v>1268</v>
      </c>
      <c r="H6990" s="4">
        <v>45741.261238425926</v>
      </c>
      <c r="I6990" t="b">
        <v>0</v>
      </c>
      <c r="J6990" t="b">
        <v>0</v>
      </c>
      <c r="K6990" t="s">
        <v>1268</v>
      </c>
      <c r="L6990" t="s">
        <v>22</v>
      </c>
      <c r="M6990">
        <v>40000</v>
      </c>
      <c r="O6990" t="s">
        <v>1280</v>
      </c>
      <c r="P6990" t="s">
        <v>9673</v>
      </c>
    </row>
    <row r="6991" spans="1:16" x14ac:dyDescent="0.55000000000000004">
      <c r="A6991" t="s">
        <v>1</v>
      </c>
      <c r="B6991" t="s">
        <v>1</v>
      </c>
      <c r="C6991" t="s">
        <v>9674</v>
      </c>
      <c r="D6991" t="s">
        <v>2882</v>
      </c>
      <c r="E6991" t="s">
        <v>34</v>
      </c>
      <c r="F6991" t="b">
        <v>0</v>
      </c>
      <c r="G6991" t="s">
        <v>23</v>
      </c>
      <c r="H6991" s="4">
        <v>45741.270416666674</v>
      </c>
      <c r="I6991" t="b">
        <v>0</v>
      </c>
      <c r="J6991" t="b">
        <v>1</v>
      </c>
      <c r="K6991" t="s">
        <v>24</v>
      </c>
      <c r="L6991" t="s">
        <v>22</v>
      </c>
      <c r="M6991">
        <v>149000</v>
      </c>
      <c r="O6991" t="s">
        <v>3664</v>
      </c>
      <c r="P6991" t="s">
        <v>1621</v>
      </c>
    </row>
    <row r="6992" spans="1:16" x14ac:dyDescent="0.55000000000000004">
      <c r="A6992" t="s">
        <v>1</v>
      </c>
      <c r="B6992" t="s">
        <v>8438</v>
      </c>
      <c r="C6992" t="s">
        <v>39</v>
      </c>
      <c r="D6992" t="s">
        <v>3828</v>
      </c>
      <c r="E6992" t="s">
        <v>20</v>
      </c>
      <c r="F6992" t="b">
        <v>1</v>
      </c>
      <c r="G6992" t="s">
        <v>23</v>
      </c>
      <c r="H6992" s="4">
        <v>45741.270416666674</v>
      </c>
      <c r="I6992" t="b">
        <v>0</v>
      </c>
      <c r="J6992" t="b">
        <v>1</v>
      </c>
      <c r="K6992" t="s">
        <v>24</v>
      </c>
      <c r="L6992" t="s">
        <v>22</v>
      </c>
      <c r="M6992">
        <v>97837.4609375</v>
      </c>
      <c r="O6992" t="s">
        <v>9675</v>
      </c>
      <c r="P6992" t="s">
        <v>1834</v>
      </c>
    </row>
    <row r="6993" spans="1:16" x14ac:dyDescent="0.55000000000000004">
      <c r="A6993" t="s">
        <v>19</v>
      </c>
      <c r="B6993" t="s">
        <v>9676</v>
      </c>
      <c r="C6993" t="s">
        <v>3153</v>
      </c>
      <c r="D6993" t="s">
        <v>9677</v>
      </c>
      <c r="E6993" t="s">
        <v>20</v>
      </c>
      <c r="F6993" t="b">
        <v>0</v>
      </c>
      <c r="G6993" t="s">
        <v>23</v>
      </c>
      <c r="H6993" s="4">
        <v>45741.270439814813</v>
      </c>
      <c r="I6993" t="b">
        <v>0</v>
      </c>
      <c r="J6993" t="b">
        <v>1</v>
      </c>
      <c r="K6993" t="s">
        <v>24</v>
      </c>
      <c r="L6993" t="s">
        <v>22</v>
      </c>
      <c r="M6993">
        <v>180370</v>
      </c>
      <c r="O6993" t="s">
        <v>2358</v>
      </c>
      <c r="P6993" t="s">
        <v>3633</v>
      </c>
    </row>
    <row r="6994" spans="1:16" x14ac:dyDescent="0.55000000000000004">
      <c r="A6994" t="s">
        <v>0</v>
      </c>
      <c r="B6994" t="s">
        <v>1954</v>
      </c>
      <c r="C6994" t="s">
        <v>9678</v>
      </c>
      <c r="D6994" t="s">
        <v>4014</v>
      </c>
      <c r="E6994" t="s">
        <v>20</v>
      </c>
      <c r="F6994" t="b">
        <v>0</v>
      </c>
      <c r="G6994" t="s">
        <v>9679</v>
      </c>
      <c r="H6994" s="4">
        <v>45741.272893518522</v>
      </c>
      <c r="I6994" t="b">
        <v>0</v>
      </c>
      <c r="J6994" t="b">
        <v>0</v>
      </c>
      <c r="K6994" t="s">
        <v>9679</v>
      </c>
      <c r="L6994" t="s">
        <v>22</v>
      </c>
      <c r="M6994">
        <v>120163.5</v>
      </c>
      <c r="O6994" t="s">
        <v>9680</v>
      </c>
      <c r="P6994" t="s">
        <v>9681</v>
      </c>
    </row>
    <row r="6995" spans="1:16" x14ac:dyDescent="0.55000000000000004">
      <c r="A6995" t="s">
        <v>2</v>
      </c>
      <c r="B6995" t="s">
        <v>9682</v>
      </c>
      <c r="C6995" t="s">
        <v>9683</v>
      </c>
      <c r="D6995" t="s">
        <v>4014</v>
      </c>
      <c r="E6995" t="s">
        <v>20</v>
      </c>
      <c r="F6995" t="b">
        <v>0</v>
      </c>
      <c r="G6995" t="s">
        <v>9679</v>
      </c>
      <c r="H6995" s="4">
        <v>45741.273009259261</v>
      </c>
      <c r="I6995" t="b">
        <v>0</v>
      </c>
      <c r="J6995" t="b">
        <v>1</v>
      </c>
      <c r="K6995" t="s">
        <v>9679</v>
      </c>
      <c r="L6995" t="s">
        <v>22</v>
      </c>
      <c r="M6995">
        <v>91750</v>
      </c>
      <c r="O6995" t="s">
        <v>2917</v>
      </c>
      <c r="P6995" t="s">
        <v>9684</v>
      </c>
    </row>
    <row r="6996" spans="1:16" x14ac:dyDescent="0.55000000000000004">
      <c r="A6996" t="s">
        <v>1</v>
      </c>
      <c r="B6996" t="s">
        <v>1628</v>
      </c>
      <c r="C6996" t="s">
        <v>39</v>
      </c>
      <c r="D6996" t="s">
        <v>6390</v>
      </c>
      <c r="E6996" t="s">
        <v>20</v>
      </c>
      <c r="F6996" t="b">
        <v>1</v>
      </c>
      <c r="G6996" t="s">
        <v>9685</v>
      </c>
      <c r="H6996" s="4">
        <v>45741.290312500001</v>
      </c>
      <c r="I6996" t="b">
        <v>0</v>
      </c>
      <c r="J6996" t="b">
        <v>1</v>
      </c>
      <c r="K6996" t="s">
        <v>9685</v>
      </c>
      <c r="L6996" t="s">
        <v>22</v>
      </c>
      <c r="M6996">
        <v>220667.5</v>
      </c>
      <c r="O6996" t="s">
        <v>9686</v>
      </c>
      <c r="P6996" t="s">
        <v>9687</v>
      </c>
    </row>
    <row r="6997" spans="1:16" x14ac:dyDescent="0.55000000000000004">
      <c r="A6997" t="s">
        <v>28</v>
      </c>
      <c r="B6997" t="s">
        <v>28</v>
      </c>
      <c r="C6997" t="s">
        <v>9688</v>
      </c>
      <c r="D6997" t="s">
        <v>4014</v>
      </c>
      <c r="E6997" t="s">
        <v>20</v>
      </c>
      <c r="F6997" t="b">
        <v>0</v>
      </c>
      <c r="G6997" t="s">
        <v>9685</v>
      </c>
      <c r="H6997" s="4">
        <v>45741.290347222217</v>
      </c>
      <c r="I6997" t="b">
        <v>0</v>
      </c>
      <c r="J6997" t="b">
        <v>1</v>
      </c>
      <c r="K6997" t="s">
        <v>9685</v>
      </c>
      <c r="L6997" t="s">
        <v>22</v>
      </c>
      <c r="M6997">
        <v>185500</v>
      </c>
      <c r="O6997" t="s">
        <v>3788</v>
      </c>
      <c r="P6997" t="s">
        <v>9689</v>
      </c>
    </row>
    <row r="6998" spans="1:16" x14ac:dyDescent="0.55000000000000004">
      <c r="A6998" t="s">
        <v>19</v>
      </c>
      <c r="B6998" t="s">
        <v>7668</v>
      </c>
      <c r="C6998" t="s">
        <v>6313</v>
      </c>
      <c r="D6998" t="s">
        <v>2882</v>
      </c>
      <c r="E6998" t="s">
        <v>20</v>
      </c>
      <c r="F6998" t="b">
        <v>0</v>
      </c>
      <c r="G6998" t="s">
        <v>1420</v>
      </c>
      <c r="H6998" s="4">
        <v>45741.29247685185</v>
      </c>
      <c r="I6998" t="b">
        <v>0</v>
      </c>
      <c r="J6998" t="b">
        <v>0</v>
      </c>
      <c r="K6998" t="s">
        <v>1420</v>
      </c>
      <c r="L6998" t="s">
        <v>22</v>
      </c>
      <c r="M6998">
        <v>110000</v>
      </c>
      <c r="O6998" t="s">
        <v>7670</v>
      </c>
      <c r="P6998" t="s">
        <v>193</v>
      </c>
    </row>
    <row r="6999" spans="1:16" x14ac:dyDescent="0.55000000000000004">
      <c r="A6999" t="s">
        <v>19</v>
      </c>
      <c r="B6999" t="s">
        <v>9690</v>
      </c>
      <c r="C6999" t="s">
        <v>386</v>
      </c>
      <c r="D6999" t="s">
        <v>3973</v>
      </c>
      <c r="E6999" t="s">
        <v>20</v>
      </c>
      <c r="F6999" t="b">
        <v>0</v>
      </c>
      <c r="G6999" t="s">
        <v>41</v>
      </c>
      <c r="H6999" s="4">
        <v>45741.418020833327</v>
      </c>
      <c r="I6999" t="b">
        <v>0</v>
      </c>
      <c r="J6999" t="b">
        <v>0</v>
      </c>
      <c r="K6999" t="s">
        <v>24</v>
      </c>
      <c r="L6999" t="s">
        <v>22</v>
      </c>
      <c r="M6999">
        <v>175000</v>
      </c>
      <c r="O6999" t="s">
        <v>9691</v>
      </c>
      <c r="P6999" t="s">
        <v>9692</v>
      </c>
    </row>
    <row r="7000" spans="1:16" x14ac:dyDescent="0.55000000000000004">
      <c r="A7000" t="s">
        <v>0</v>
      </c>
      <c r="B7000" t="s">
        <v>1934</v>
      </c>
      <c r="C7000" t="s">
        <v>180</v>
      </c>
      <c r="D7000" t="s">
        <v>3957</v>
      </c>
      <c r="E7000" t="s">
        <v>34</v>
      </c>
      <c r="F7000" t="b">
        <v>0</v>
      </c>
      <c r="G7000" t="s">
        <v>41</v>
      </c>
      <c r="H7000" s="4">
        <v>45741.458726851852</v>
      </c>
      <c r="I7000" t="b">
        <v>0</v>
      </c>
      <c r="J7000" t="b">
        <v>0</v>
      </c>
      <c r="K7000" t="s">
        <v>24</v>
      </c>
      <c r="L7000" t="s">
        <v>36</v>
      </c>
      <c r="N7000">
        <v>24.33499908447266</v>
      </c>
      <c r="O7000" t="s">
        <v>374</v>
      </c>
      <c r="P7000" t="s">
        <v>9693</v>
      </c>
    </row>
    <row r="7001" spans="1:16" x14ac:dyDescent="0.55000000000000004">
      <c r="A7001" t="s">
        <v>0</v>
      </c>
      <c r="B7001" t="s">
        <v>281</v>
      </c>
      <c r="C7001" t="s">
        <v>624</v>
      </c>
      <c r="D7001" t="s">
        <v>3973</v>
      </c>
      <c r="E7001" t="s">
        <v>20</v>
      </c>
      <c r="F7001" t="b">
        <v>0</v>
      </c>
      <c r="G7001" t="s">
        <v>35</v>
      </c>
      <c r="H7001" s="4">
        <v>45741.45890046296</v>
      </c>
      <c r="I7001" t="b">
        <v>1</v>
      </c>
      <c r="J7001" t="b">
        <v>1</v>
      </c>
      <c r="K7001" t="s">
        <v>24</v>
      </c>
      <c r="L7001" t="s">
        <v>22</v>
      </c>
      <c r="M7001">
        <v>76250</v>
      </c>
      <c r="O7001" t="s">
        <v>9694</v>
      </c>
      <c r="P7001" t="s">
        <v>393</v>
      </c>
    </row>
    <row r="7002" spans="1:16" x14ac:dyDescent="0.55000000000000004">
      <c r="A7002" t="s">
        <v>89</v>
      </c>
      <c r="B7002" t="s">
        <v>9695</v>
      </c>
      <c r="C7002" t="s">
        <v>9696</v>
      </c>
      <c r="D7002" t="s">
        <v>3973</v>
      </c>
      <c r="E7002" t="s">
        <v>20</v>
      </c>
      <c r="F7002" t="b">
        <v>0</v>
      </c>
      <c r="G7002" t="s">
        <v>62</v>
      </c>
      <c r="H7002" s="4">
        <v>45741.469953703701</v>
      </c>
      <c r="I7002" t="b">
        <v>0</v>
      </c>
      <c r="J7002" t="b">
        <v>0</v>
      </c>
      <c r="K7002" t="s">
        <v>62</v>
      </c>
      <c r="L7002" t="s">
        <v>22</v>
      </c>
      <c r="M7002">
        <v>161000</v>
      </c>
      <c r="O7002" t="s">
        <v>3724</v>
      </c>
      <c r="P7002" t="s">
        <v>9697</v>
      </c>
    </row>
    <row r="7003" spans="1:16" x14ac:dyDescent="0.55000000000000004">
      <c r="A7003" t="s">
        <v>19</v>
      </c>
      <c r="B7003" t="s">
        <v>2610</v>
      </c>
      <c r="C7003" t="s">
        <v>64</v>
      </c>
      <c r="D7003" t="s">
        <v>4178</v>
      </c>
      <c r="E7003" t="s">
        <v>20</v>
      </c>
      <c r="F7003" t="b">
        <v>0</v>
      </c>
      <c r="G7003" t="s">
        <v>23</v>
      </c>
      <c r="H7003" s="4">
        <v>45741.478773148148</v>
      </c>
      <c r="I7003" t="b">
        <v>0</v>
      </c>
      <c r="J7003" t="b">
        <v>1</v>
      </c>
      <c r="K7003" t="s">
        <v>24</v>
      </c>
      <c r="L7003" t="s">
        <v>22</v>
      </c>
      <c r="M7003">
        <v>212000</v>
      </c>
      <c r="O7003" t="s">
        <v>3148</v>
      </c>
    </row>
    <row r="7004" spans="1:16" x14ac:dyDescent="0.55000000000000004">
      <c r="A7004" t="s">
        <v>25</v>
      </c>
      <c r="B7004" t="s">
        <v>9698</v>
      </c>
      <c r="C7004" t="s">
        <v>143</v>
      </c>
      <c r="D7004" t="s">
        <v>4093</v>
      </c>
      <c r="E7004" t="s">
        <v>20</v>
      </c>
      <c r="F7004" t="b">
        <v>0</v>
      </c>
      <c r="G7004" t="s">
        <v>35</v>
      </c>
      <c r="H7004" s="4">
        <v>45741.500555555547</v>
      </c>
      <c r="I7004" t="b">
        <v>0</v>
      </c>
      <c r="J7004" t="b">
        <v>1</v>
      </c>
      <c r="K7004" t="s">
        <v>24</v>
      </c>
      <c r="L7004" t="s">
        <v>36</v>
      </c>
      <c r="N7004">
        <v>90</v>
      </c>
      <c r="O7004" t="s">
        <v>1511</v>
      </c>
      <c r="P7004" t="s">
        <v>2316</v>
      </c>
    </row>
    <row r="7005" spans="1:16" x14ac:dyDescent="0.55000000000000004">
      <c r="A7005" t="s">
        <v>0</v>
      </c>
      <c r="B7005" t="s">
        <v>1269</v>
      </c>
      <c r="C7005" t="s">
        <v>39</v>
      </c>
      <c r="D7005" t="s">
        <v>3828</v>
      </c>
      <c r="E7005" t="s">
        <v>20</v>
      </c>
      <c r="F7005" t="b">
        <v>1</v>
      </c>
      <c r="G7005" t="s">
        <v>27</v>
      </c>
      <c r="H7005" s="4">
        <v>45741.541828703703</v>
      </c>
      <c r="I7005" t="b">
        <v>0</v>
      </c>
      <c r="J7005" t="b">
        <v>1</v>
      </c>
      <c r="K7005" t="s">
        <v>24</v>
      </c>
      <c r="L7005" t="s">
        <v>22</v>
      </c>
      <c r="M7005">
        <v>74100</v>
      </c>
      <c r="O7005" t="s">
        <v>2677</v>
      </c>
      <c r="P7005" t="s">
        <v>9699</v>
      </c>
    </row>
    <row r="7006" spans="1:16" x14ac:dyDescent="0.55000000000000004">
      <c r="A7006" t="s">
        <v>0</v>
      </c>
      <c r="B7006" t="s">
        <v>9700</v>
      </c>
      <c r="C7006" t="s">
        <v>1436</v>
      </c>
      <c r="D7006" t="s">
        <v>3828</v>
      </c>
      <c r="E7006" t="s">
        <v>20</v>
      </c>
      <c r="F7006" t="b">
        <v>0</v>
      </c>
      <c r="G7006" t="s">
        <v>52</v>
      </c>
      <c r="H7006" s="4">
        <v>45741.542569444442</v>
      </c>
      <c r="I7006" t="b">
        <v>0</v>
      </c>
      <c r="J7006" t="b">
        <v>1</v>
      </c>
      <c r="K7006" t="s">
        <v>24</v>
      </c>
      <c r="L7006" t="s">
        <v>22</v>
      </c>
      <c r="M7006">
        <v>85000</v>
      </c>
      <c r="O7006" t="s">
        <v>9701</v>
      </c>
      <c r="P7006" t="s">
        <v>3825</v>
      </c>
    </row>
    <row r="7007" spans="1:16" x14ac:dyDescent="0.55000000000000004">
      <c r="A7007" t="s">
        <v>0</v>
      </c>
      <c r="B7007" t="s">
        <v>250</v>
      </c>
      <c r="C7007" t="s">
        <v>3229</v>
      </c>
      <c r="D7007" t="s">
        <v>3600</v>
      </c>
      <c r="E7007" t="s">
        <v>51</v>
      </c>
      <c r="F7007" t="b">
        <v>0</v>
      </c>
      <c r="G7007" t="s">
        <v>27</v>
      </c>
      <c r="H7007" s="4">
        <v>45741.583449074067</v>
      </c>
      <c r="I7007" t="b">
        <v>1</v>
      </c>
      <c r="J7007" t="b">
        <v>1</v>
      </c>
      <c r="K7007" t="s">
        <v>24</v>
      </c>
      <c r="L7007" t="s">
        <v>36</v>
      </c>
      <c r="N7007">
        <v>57.5</v>
      </c>
      <c r="O7007" t="s">
        <v>339</v>
      </c>
      <c r="P7007" t="s">
        <v>8378</v>
      </c>
    </row>
    <row r="7008" spans="1:16" x14ac:dyDescent="0.55000000000000004">
      <c r="A7008" t="s">
        <v>0</v>
      </c>
      <c r="B7008" t="s">
        <v>2002</v>
      </c>
      <c r="C7008" t="s">
        <v>292</v>
      </c>
      <c r="D7008" t="s">
        <v>3957</v>
      </c>
      <c r="E7008" t="s">
        <v>20</v>
      </c>
      <c r="F7008" t="b">
        <v>0</v>
      </c>
      <c r="G7008" t="s">
        <v>30</v>
      </c>
      <c r="H7008" s="4">
        <v>45741.584120370368</v>
      </c>
      <c r="I7008" t="b">
        <v>0</v>
      </c>
      <c r="J7008" t="b">
        <v>1</v>
      </c>
      <c r="K7008" t="s">
        <v>24</v>
      </c>
      <c r="L7008" t="s">
        <v>36</v>
      </c>
      <c r="N7008">
        <v>22.694999694824219</v>
      </c>
      <c r="O7008" t="s">
        <v>9702</v>
      </c>
      <c r="P7008" t="s">
        <v>9703</v>
      </c>
    </row>
    <row r="7009" spans="1:16" x14ac:dyDescent="0.55000000000000004">
      <c r="A7009" t="s">
        <v>2</v>
      </c>
      <c r="B7009" t="s">
        <v>9278</v>
      </c>
      <c r="C7009" t="s">
        <v>167</v>
      </c>
      <c r="D7009" t="s">
        <v>3957</v>
      </c>
      <c r="E7009" t="s">
        <v>20</v>
      </c>
      <c r="F7009" t="b">
        <v>0</v>
      </c>
      <c r="G7009" t="s">
        <v>27</v>
      </c>
      <c r="H7009" s="4">
        <v>45741.585266203707</v>
      </c>
      <c r="I7009" t="b">
        <v>0</v>
      </c>
      <c r="J7009" t="b">
        <v>0</v>
      </c>
      <c r="K7009" t="s">
        <v>24</v>
      </c>
      <c r="L7009" t="s">
        <v>36</v>
      </c>
      <c r="N7009">
        <v>57.060001373291023</v>
      </c>
      <c r="O7009" t="s">
        <v>2805</v>
      </c>
      <c r="P7009" t="s">
        <v>9279</v>
      </c>
    </row>
    <row r="7010" spans="1:16" x14ac:dyDescent="0.55000000000000004">
      <c r="A7010" t="s">
        <v>0</v>
      </c>
      <c r="B7010" t="s">
        <v>9704</v>
      </c>
      <c r="C7010" t="s">
        <v>82</v>
      </c>
      <c r="D7010" t="s">
        <v>3973</v>
      </c>
      <c r="E7010" t="s">
        <v>20</v>
      </c>
      <c r="F7010" t="b">
        <v>0</v>
      </c>
      <c r="G7010" t="s">
        <v>27</v>
      </c>
      <c r="H7010" s="4">
        <v>45741.625115740739</v>
      </c>
      <c r="I7010" t="b">
        <v>0</v>
      </c>
      <c r="J7010" t="b">
        <v>1</v>
      </c>
      <c r="K7010" t="s">
        <v>24</v>
      </c>
      <c r="L7010" t="s">
        <v>22</v>
      </c>
      <c r="M7010">
        <v>137500</v>
      </c>
      <c r="O7010" t="s">
        <v>1771</v>
      </c>
      <c r="P7010" t="s">
        <v>9705</v>
      </c>
    </row>
    <row r="7011" spans="1:16" x14ac:dyDescent="0.55000000000000004">
      <c r="A7011" t="s">
        <v>25</v>
      </c>
      <c r="B7011" t="s">
        <v>8209</v>
      </c>
      <c r="C7011" t="s">
        <v>64</v>
      </c>
      <c r="D7011" t="s">
        <v>3973</v>
      </c>
      <c r="E7011" t="s">
        <v>20</v>
      </c>
      <c r="F7011" t="b">
        <v>0</v>
      </c>
      <c r="G7011" t="s">
        <v>52</v>
      </c>
      <c r="H7011" s="4">
        <v>45741.625949074078</v>
      </c>
      <c r="I7011" t="b">
        <v>0</v>
      </c>
      <c r="J7011" t="b">
        <v>1</v>
      </c>
      <c r="K7011" t="s">
        <v>24</v>
      </c>
      <c r="L7011" t="s">
        <v>22</v>
      </c>
      <c r="M7011">
        <v>98950</v>
      </c>
      <c r="O7011" t="s">
        <v>1906</v>
      </c>
      <c r="P7011" t="s">
        <v>8210</v>
      </c>
    </row>
    <row r="7012" spans="1:16" x14ac:dyDescent="0.55000000000000004">
      <c r="A7012" t="s">
        <v>1</v>
      </c>
      <c r="B7012" t="s">
        <v>9706</v>
      </c>
      <c r="C7012" t="s">
        <v>158</v>
      </c>
      <c r="D7012" t="s">
        <v>4035</v>
      </c>
      <c r="E7012" t="s">
        <v>20</v>
      </c>
      <c r="F7012" t="b">
        <v>0</v>
      </c>
      <c r="G7012" t="s">
        <v>158</v>
      </c>
      <c r="H7012" s="4">
        <v>45741.630011574067</v>
      </c>
      <c r="I7012" t="b">
        <v>0</v>
      </c>
      <c r="J7012" t="b">
        <v>0</v>
      </c>
      <c r="K7012" t="s">
        <v>158</v>
      </c>
      <c r="L7012" t="s">
        <v>22</v>
      </c>
      <c r="M7012">
        <v>48000</v>
      </c>
      <c r="O7012" t="s">
        <v>3175</v>
      </c>
      <c r="P7012" t="s">
        <v>9707</v>
      </c>
    </row>
    <row r="7013" spans="1:16" x14ac:dyDescent="0.55000000000000004">
      <c r="A7013" t="s">
        <v>0</v>
      </c>
      <c r="B7013" t="s">
        <v>1871</v>
      </c>
      <c r="C7013" t="s">
        <v>472</v>
      </c>
      <c r="D7013" t="s">
        <v>4035</v>
      </c>
      <c r="E7013" t="s">
        <v>20</v>
      </c>
      <c r="F7013" t="b">
        <v>0</v>
      </c>
      <c r="G7013" t="s">
        <v>473</v>
      </c>
      <c r="H7013" s="4">
        <v>45741.640150462961</v>
      </c>
      <c r="I7013" t="b">
        <v>0</v>
      </c>
      <c r="J7013" t="b">
        <v>0</v>
      </c>
      <c r="K7013" t="s">
        <v>473</v>
      </c>
      <c r="L7013" t="s">
        <v>22</v>
      </c>
      <c r="M7013">
        <v>41600</v>
      </c>
      <c r="O7013" t="s">
        <v>6396</v>
      </c>
      <c r="P7013" t="s">
        <v>6397</v>
      </c>
    </row>
    <row r="7014" spans="1:16" x14ac:dyDescent="0.55000000000000004">
      <c r="A7014" t="s">
        <v>139</v>
      </c>
      <c r="B7014" t="s">
        <v>2551</v>
      </c>
      <c r="C7014" t="s">
        <v>1890</v>
      </c>
      <c r="D7014" t="s">
        <v>3973</v>
      </c>
      <c r="E7014" t="s">
        <v>51</v>
      </c>
      <c r="F7014" t="b">
        <v>0</v>
      </c>
      <c r="G7014" t="s">
        <v>30</v>
      </c>
      <c r="H7014" s="4">
        <v>45741.667453703703</v>
      </c>
      <c r="I7014" t="b">
        <v>0</v>
      </c>
      <c r="J7014" t="b">
        <v>0</v>
      </c>
      <c r="K7014" t="s">
        <v>24</v>
      </c>
      <c r="L7014" t="s">
        <v>36</v>
      </c>
      <c r="N7014">
        <v>36.5</v>
      </c>
      <c r="O7014" t="s">
        <v>2077</v>
      </c>
      <c r="P7014" t="s">
        <v>1713</v>
      </c>
    </row>
    <row r="7015" spans="1:16" x14ac:dyDescent="0.55000000000000004">
      <c r="A7015" t="s">
        <v>139</v>
      </c>
      <c r="B7015" t="s">
        <v>3855</v>
      </c>
      <c r="C7015" t="s">
        <v>1978</v>
      </c>
      <c r="D7015" t="s">
        <v>3973</v>
      </c>
      <c r="E7015" t="s">
        <v>20</v>
      </c>
      <c r="F7015" t="b">
        <v>0</v>
      </c>
      <c r="G7015" t="s">
        <v>52</v>
      </c>
      <c r="H7015" s="4">
        <v>45741.667650462958</v>
      </c>
      <c r="I7015" t="b">
        <v>0</v>
      </c>
      <c r="J7015" t="b">
        <v>0</v>
      </c>
      <c r="K7015" t="s">
        <v>24</v>
      </c>
      <c r="L7015" t="s">
        <v>36</v>
      </c>
      <c r="N7015">
        <v>33.5</v>
      </c>
      <c r="O7015" t="s">
        <v>1783</v>
      </c>
      <c r="P7015" t="s">
        <v>1372</v>
      </c>
    </row>
    <row r="7016" spans="1:16" x14ac:dyDescent="0.55000000000000004">
      <c r="A7016" t="s">
        <v>40</v>
      </c>
      <c r="B7016" t="s">
        <v>40</v>
      </c>
      <c r="C7016" t="s">
        <v>768</v>
      </c>
      <c r="D7016" t="s">
        <v>3973</v>
      </c>
      <c r="E7016" t="s">
        <v>20</v>
      </c>
      <c r="F7016" t="b">
        <v>0</v>
      </c>
      <c r="G7016" t="s">
        <v>27</v>
      </c>
      <c r="H7016" s="4">
        <v>45741.66851851852</v>
      </c>
      <c r="I7016" t="b">
        <v>1</v>
      </c>
      <c r="J7016" t="b">
        <v>1</v>
      </c>
      <c r="K7016" t="s">
        <v>24</v>
      </c>
      <c r="L7016" t="s">
        <v>22</v>
      </c>
      <c r="M7016">
        <v>102500</v>
      </c>
      <c r="O7016" t="s">
        <v>4325</v>
      </c>
      <c r="P7016" t="s">
        <v>4331</v>
      </c>
    </row>
    <row r="7017" spans="1:16" x14ac:dyDescent="0.55000000000000004">
      <c r="A7017" t="s">
        <v>0</v>
      </c>
      <c r="B7017" t="s">
        <v>9708</v>
      </c>
      <c r="C7017" t="s">
        <v>1413</v>
      </c>
      <c r="D7017" t="s">
        <v>3828</v>
      </c>
      <c r="E7017" t="s">
        <v>20</v>
      </c>
      <c r="F7017" t="b">
        <v>0</v>
      </c>
      <c r="G7017" t="s">
        <v>27</v>
      </c>
      <c r="H7017" s="4">
        <v>45741.708553240736</v>
      </c>
      <c r="I7017" t="b">
        <v>0</v>
      </c>
      <c r="J7017" t="b">
        <v>1</v>
      </c>
      <c r="K7017" t="s">
        <v>24</v>
      </c>
      <c r="L7017" t="s">
        <v>22</v>
      </c>
      <c r="M7017">
        <v>67974.3984375</v>
      </c>
      <c r="O7017" t="s">
        <v>9709</v>
      </c>
    </row>
    <row r="7018" spans="1:16" x14ac:dyDescent="0.55000000000000004">
      <c r="A7018" t="s">
        <v>2</v>
      </c>
      <c r="B7018" t="s">
        <v>2</v>
      </c>
      <c r="C7018" t="s">
        <v>9710</v>
      </c>
      <c r="D7018" t="s">
        <v>3600</v>
      </c>
      <c r="E7018" t="s">
        <v>20</v>
      </c>
      <c r="F7018" t="b">
        <v>0</v>
      </c>
      <c r="G7018" t="s">
        <v>27</v>
      </c>
      <c r="H7018" s="4">
        <v>45741.710162037038</v>
      </c>
      <c r="I7018" t="b">
        <v>0</v>
      </c>
      <c r="J7018" t="b">
        <v>1</v>
      </c>
      <c r="K7018" t="s">
        <v>24</v>
      </c>
      <c r="L7018" t="s">
        <v>22</v>
      </c>
      <c r="M7018">
        <v>150000</v>
      </c>
      <c r="O7018" t="s">
        <v>2359</v>
      </c>
      <c r="P7018" t="s">
        <v>9711</v>
      </c>
    </row>
    <row r="7019" spans="1:16" x14ac:dyDescent="0.55000000000000004">
      <c r="A7019" t="s">
        <v>2</v>
      </c>
      <c r="B7019" t="s">
        <v>9712</v>
      </c>
      <c r="C7019" t="s">
        <v>540</v>
      </c>
      <c r="D7019" t="s">
        <v>3973</v>
      </c>
      <c r="E7019" t="s">
        <v>20</v>
      </c>
      <c r="F7019" t="b">
        <v>0</v>
      </c>
      <c r="G7019" t="s">
        <v>27</v>
      </c>
      <c r="H7019" s="4">
        <v>45741.710405092592</v>
      </c>
      <c r="I7019" t="b">
        <v>0</v>
      </c>
      <c r="J7019" t="b">
        <v>0</v>
      </c>
      <c r="K7019" t="s">
        <v>24</v>
      </c>
      <c r="L7019" t="s">
        <v>22</v>
      </c>
      <c r="M7019">
        <v>120000</v>
      </c>
      <c r="O7019" t="s">
        <v>9713</v>
      </c>
    </row>
    <row r="7020" spans="1:16" x14ac:dyDescent="0.55000000000000004">
      <c r="A7020" t="s">
        <v>19</v>
      </c>
      <c r="B7020" t="s">
        <v>9714</v>
      </c>
      <c r="C7020" t="s">
        <v>442</v>
      </c>
      <c r="D7020" t="s">
        <v>3957</v>
      </c>
      <c r="E7020" t="s">
        <v>34</v>
      </c>
      <c r="F7020" t="b">
        <v>0</v>
      </c>
      <c r="G7020" t="s">
        <v>27</v>
      </c>
      <c r="H7020" s="4">
        <v>45741.751099537039</v>
      </c>
      <c r="I7020" t="b">
        <v>0</v>
      </c>
      <c r="J7020" t="b">
        <v>0</v>
      </c>
      <c r="K7020" t="s">
        <v>24</v>
      </c>
      <c r="L7020" t="s">
        <v>36</v>
      </c>
      <c r="N7020">
        <v>51.239997863769531</v>
      </c>
      <c r="O7020" t="s">
        <v>9715</v>
      </c>
      <c r="P7020" t="s">
        <v>7558</v>
      </c>
    </row>
    <row r="7021" spans="1:16" x14ac:dyDescent="0.55000000000000004">
      <c r="A7021" t="s">
        <v>40</v>
      </c>
      <c r="B7021" t="s">
        <v>9716</v>
      </c>
      <c r="C7021" t="s">
        <v>306</v>
      </c>
      <c r="D7021" t="s">
        <v>3600</v>
      </c>
      <c r="E7021" t="s">
        <v>51</v>
      </c>
      <c r="F7021" t="b">
        <v>0</v>
      </c>
      <c r="G7021" t="s">
        <v>27</v>
      </c>
      <c r="H7021" s="4">
        <v>45741.751875000002</v>
      </c>
      <c r="I7021" t="b">
        <v>1</v>
      </c>
      <c r="J7021" t="b">
        <v>0</v>
      </c>
      <c r="K7021" t="s">
        <v>24</v>
      </c>
      <c r="L7021" t="s">
        <v>36</v>
      </c>
      <c r="N7021">
        <v>50</v>
      </c>
      <c r="O7021" t="s">
        <v>9717</v>
      </c>
      <c r="P7021" t="s">
        <v>9718</v>
      </c>
    </row>
    <row r="7022" spans="1:16" x14ac:dyDescent="0.55000000000000004">
      <c r="A7022" t="s">
        <v>139</v>
      </c>
      <c r="B7022" t="s">
        <v>9719</v>
      </c>
      <c r="C7022" t="s">
        <v>3010</v>
      </c>
      <c r="D7022" t="s">
        <v>3828</v>
      </c>
      <c r="E7022" t="s">
        <v>219</v>
      </c>
      <c r="F7022" t="b">
        <v>0</v>
      </c>
      <c r="G7022" t="s">
        <v>27</v>
      </c>
      <c r="H7022" s="4">
        <v>45741.792812500003</v>
      </c>
      <c r="I7022" t="b">
        <v>0</v>
      </c>
      <c r="J7022" t="b">
        <v>1</v>
      </c>
      <c r="K7022" t="s">
        <v>24</v>
      </c>
      <c r="L7022" t="s">
        <v>36</v>
      </c>
      <c r="N7022">
        <v>72</v>
      </c>
      <c r="O7022" t="s">
        <v>8018</v>
      </c>
      <c r="P7022" t="s">
        <v>447</v>
      </c>
    </row>
    <row r="7023" spans="1:16" x14ac:dyDescent="0.55000000000000004">
      <c r="A7023" t="s">
        <v>1</v>
      </c>
      <c r="B7023" t="s">
        <v>1</v>
      </c>
      <c r="C7023" t="s">
        <v>9720</v>
      </c>
      <c r="D7023" t="s">
        <v>3828</v>
      </c>
      <c r="E7023" t="s">
        <v>20</v>
      </c>
      <c r="F7023" t="b">
        <v>0</v>
      </c>
      <c r="G7023" t="s">
        <v>41</v>
      </c>
      <c r="H7023" s="4">
        <v>45741.793009259258</v>
      </c>
      <c r="I7023" t="b">
        <v>0</v>
      </c>
      <c r="J7023" t="b">
        <v>1</v>
      </c>
      <c r="K7023" t="s">
        <v>24</v>
      </c>
      <c r="L7023" t="s">
        <v>22</v>
      </c>
      <c r="M7023">
        <v>158300</v>
      </c>
      <c r="O7023" t="s">
        <v>1341</v>
      </c>
      <c r="P7023" t="s">
        <v>9721</v>
      </c>
    </row>
    <row r="7024" spans="1:16" x14ac:dyDescent="0.55000000000000004">
      <c r="A7024" t="s">
        <v>28</v>
      </c>
      <c r="B7024" t="s">
        <v>9722</v>
      </c>
      <c r="C7024" t="s">
        <v>352</v>
      </c>
      <c r="D7024" t="s">
        <v>3973</v>
      </c>
      <c r="E7024" t="s">
        <v>20</v>
      </c>
      <c r="F7024" t="b">
        <v>0</v>
      </c>
      <c r="G7024" t="s">
        <v>41</v>
      </c>
      <c r="H7024" s="4">
        <v>45741.793043981481</v>
      </c>
      <c r="I7024" t="b">
        <v>0</v>
      </c>
      <c r="J7024" t="b">
        <v>0</v>
      </c>
      <c r="K7024" t="s">
        <v>24</v>
      </c>
      <c r="L7024" t="s">
        <v>22</v>
      </c>
      <c r="M7024">
        <v>312500</v>
      </c>
      <c r="O7024" t="s">
        <v>1383</v>
      </c>
      <c r="P7024" t="s">
        <v>9723</v>
      </c>
    </row>
    <row r="7025" spans="1:16" x14ac:dyDescent="0.55000000000000004">
      <c r="A7025" t="s">
        <v>25</v>
      </c>
      <c r="B7025" t="s">
        <v>9724</v>
      </c>
      <c r="C7025" t="s">
        <v>360</v>
      </c>
      <c r="D7025" t="s">
        <v>3600</v>
      </c>
      <c r="E7025" t="s">
        <v>51</v>
      </c>
      <c r="F7025" t="b">
        <v>0</v>
      </c>
      <c r="G7025" t="s">
        <v>27</v>
      </c>
      <c r="H7025" s="4">
        <v>45741.833495370367</v>
      </c>
      <c r="I7025" t="b">
        <v>0</v>
      </c>
      <c r="J7025" t="b">
        <v>1</v>
      </c>
      <c r="K7025" t="s">
        <v>24</v>
      </c>
      <c r="L7025" t="s">
        <v>36</v>
      </c>
      <c r="N7025">
        <v>80</v>
      </c>
      <c r="O7025" t="s">
        <v>783</v>
      </c>
      <c r="P7025" t="s">
        <v>9725</v>
      </c>
    </row>
    <row r="7026" spans="1:16" x14ac:dyDescent="0.55000000000000004">
      <c r="A7026" t="s">
        <v>1</v>
      </c>
      <c r="B7026" t="s">
        <v>9726</v>
      </c>
      <c r="C7026" t="s">
        <v>3072</v>
      </c>
      <c r="D7026" t="s">
        <v>3828</v>
      </c>
      <c r="E7026" t="s">
        <v>20</v>
      </c>
      <c r="F7026" t="b">
        <v>0</v>
      </c>
      <c r="G7026" t="s">
        <v>27</v>
      </c>
      <c r="H7026" s="4">
        <v>45741.834432870368</v>
      </c>
      <c r="I7026" t="b">
        <v>1</v>
      </c>
      <c r="J7026" t="b">
        <v>0</v>
      </c>
      <c r="K7026" t="s">
        <v>24</v>
      </c>
      <c r="L7026" t="s">
        <v>22</v>
      </c>
      <c r="M7026">
        <v>192500</v>
      </c>
      <c r="O7026" t="s">
        <v>2645</v>
      </c>
      <c r="P7026" t="s">
        <v>9727</v>
      </c>
    </row>
    <row r="7027" spans="1:16" x14ac:dyDescent="0.55000000000000004">
      <c r="A7027" t="s">
        <v>0</v>
      </c>
      <c r="B7027" t="s">
        <v>9728</v>
      </c>
      <c r="C7027" t="s">
        <v>1398</v>
      </c>
      <c r="D7027" t="s">
        <v>3973</v>
      </c>
      <c r="E7027" t="s">
        <v>20</v>
      </c>
      <c r="F7027" t="b">
        <v>0</v>
      </c>
      <c r="G7027" t="s">
        <v>52</v>
      </c>
      <c r="H7027" s="4">
        <v>45741.835069444453</v>
      </c>
      <c r="I7027" t="b">
        <v>0</v>
      </c>
      <c r="J7027" t="b">
        <v>0</v>
      </c>
      <c r="K7027" t="s">
        <v>24</v>
      </c>
      <c r="L7027" t="s">
        <v>22</v>
      </c>
      <c r="M7027">
        <v>225000</v>
      </c>
      <c r="O7027" t="s">
        <v>530</v>
      </c>
      <c r="P7027" t="s">
        <v>385</v>
      </c>
    </row>
    <row r="7028" spans="1:16" x14ac:dyDescent="0.55000000000000004">
      <c r="A7028" t="s">
        <v>2</v>
      </c>
      <c r="B7028" t="s">
        <v>307</v>
      </c>
      <c r="C7028" t="s">
        <v>333</v>
      </c>
      <c r="D7028" t="s">
        <v>3600</v>
      </c>
      <c r="E7028" t="s">
        <v>20</v>
      </c>
      <c r="F7028" t="b">
        <v>0</v>
      </c>
      <c r="G7028" t="s">
        <v>27</v>
      </c>
      <c r="H7028" s="4">
        <v>45741.835162037038</v>
      </c>
      <c r="I7028" t="b">
        <v>0</v>
      </c>
      <c r="J7028" t="b">
        <v>1</v>
      </c>
      <c r="K7028" t="s">
        <v>24</v>
      </c>
      <c r="L7028" t="s">
        <v>22</v>
      </c>
      <c r="M7028">
        <v>132500</v>
      </c>
      <c r="O7028" t="s">
        <v>200</v>
      </c>
      <c r="P7028" t="s">
        <v>7780</v>
      </c>
    </row>
    <row r="7029" spans="1:16" x14ac:dyDescent="0.55000000000000004">
      <c r="A7029" t="s">
        <v>0</v>
      </c>
      <c r="B7029" t="s">
        <v>9729</v>
      </c>
      <c r="C7029" t="s">
        <v>203</v>
      </c>
      <c r="D7029" t="s">
        <v>3973</v>
      </c>
      <c r="E7029" t="s">
        <v>51</v>
      </c>
      <c r="F7029" t="b">
        <v>0</v>
      </c>
      <c r="G7029" t="s">
        <v>23</v>
      </c>
      <c r="H7029" s="4">
        <v>45741.85359953704</v>
      </c>
      <c r="I7029" t="b">
        <v>0</v>
      </c>
      <c r="J7029" t="b">
        <v>1</v>
      </c>
      <c r="K7029" t="s">
        <v>24</v>
      </c>
      <c r="L7029" t="s">
        <v>36</v>
      </c>
      <c r="N7029">
        <v>62</v>
      </c>
      <c r="O7029" t="s">
        <v>144</v>
      </c>
      <c r="P7029" t="s">
        <v>9730</v>
      </c>
    </row>
    <row r="7030" spans="1:16" x14ac:dyDescent="0.55000000000000004">
      <c r="A7030" t="s">
        <v>0</v>
      </c>
      <c r="B7030" t="s">
        <v>9731</v>
      </c>
      <c r="C7030" t="s">
        <v>9732</v>
      </c>
      <c r="D7030" t="s">
        <v>2208</v>
      </c>
      <c r="E7030" t="s">
        <v>34</v>
      </c>
      <c r="F7030" t="b">
        <v>0</v>
      </c>
      <c r="G7030" t="s">
        <v>27</v>
      </c>
      <c r="H7030" s="4">
        <v>45741.875208333331</v>
      </c>
      <c r="I7030" t="b">
        <v>0</v>
      </c>
      <c r="J7030" t="b">
        <v>1</v>
      </c>
      <c r="K7030" t="s">
        <v>24</v>
      </c>
      <c r="L7030" t="s">
        <v>22</v>
      </c>
      <c r="M7030">
        <v>70000</v>
      </c>
      <c r="O7030" t="s">
        <v>9733</v>
      </c>
      <c r="P7030" t="s">
        <v>9734</v>
      </c>
    </row>
    <row r="7031" spans="1:16" x14ac:dyDescent="0.55000000000000004">
      <c r="A7031" t="s">
        <v>1</v>
      </c>
      <c r="B7031" t="s">
        <v>9735</v>
      </c>
      <c r="C7031" t="s">
        <v>1867</v>
      </c>
      <c r="D7031" t="s">
        <v>9736</v>
      </c>
      <c r="E7031" t="s">
        <v>20</v>
      </c>
      <c r="F7031" t="b">
        <v>0</v>
      </c>
      <c r="G7031" t="s">
        <v>27</v>
      </c>
      <c r="H7031" s="4">
        <v>45741.917754629627</v>
      </c>
      <c r="I7031" t="b">
        <v>0</v>
      </c>
      <c r="J7031" t="b">
        <v>0</v>
      </c>
      <c r="K7031" t="s">
        <v>24</v>
      </c>
      <c r="L7031" t="s">
        <v>22</v>
      </c>
      <c r="M7031">
        <v>100500</v>
      </c>
      <c r="O7031" t="s">
        <v>374</v>
      </c>
      <c r="P7031" t="s">
        <v>9737</v>
      </c>
    </row>
    <row r="7032" spans="1:16" x14ac:dyDescent="0.55000000000000004">
      <c r="A7032" t="s">
        <v>1</v>
      </c>
      <c r="B7032" t="s">
        <v>852</v>
      </c>
      <c r="C7032" t="s">
        <v>509</v>
      </c>
      <c r="D7032" t="s">
        <v>3973</v>
      </c>
      <c r="E7032" t="s">
        <v>20</v>
      </c>
      <c r="F7032" t="b">
        <v>0</v>
      </c>
      <c r="G7032" t="s">
        <v>35</v>
      </c>
      <c r="H7032" s="4">
        <v>45741.958935185183</v>
      </c>
      <c r="I7032" t="b">
        <v>0</v>
      </c>
      <c r="J7032" t="b">
        <v>0</v>
      </c>
      <c r="K7032" t="s">
        <v>24</v>
      </c>
      <c r="L7032" t="s">
        <v>22</v>
      </c>
      <c r="M7032">
        <v>192500</v>
      </c>
      <c r="O7032" t="s">
        <v>69</v>
      </c>
      <c r="P7032" t="s">
        <v>1955</v>
      </c>
    </row>
    <row r="7033" spans="1:16" x14ac:dyDescent="0.55000000000000004">
      <c r="A7033" t="s">
        <v>1</v>
      </c>
      <c r="B7033" t="s">
        <v>2473</v>
      </c>
      <c r="C7033" t="s">
        <v>1845</v>
      </c>
      <c r="D7033" t="s">
        <v>4084</v>
      </c>
      <c r="E7033" t="s">
        <v>20</v>
      </c>
      <c r="F7033" t="b">
        <v>0</v>
      </c>
      <c r="G7033" t="s">
        <v>27</v>
      </c>
      <c r="H7033" s="4">
        <v>45741.959594907406</v>
      </c>
      <c r="I7033" t="b">
        <v>0</v>
      </c>
      <c r="J7033" t="b">
        <v>0</v>
      </c>
      <c r="K7033" t="s">
        <v>24</v>
      </c>
      <c r="L7033" t="s">
        <v>22</v>
      </c>
      <c r="M7033">
        <v>145000</v>
      </c>
      <c r="O7033" t="s">
        <v>1388</v>
      </c>
      <c r="P7033" t="s">
        <v>7462</v>
      </c>
    </row>
    <row r="7034" spans="1:16" x14ac:dyDescent="0.55000000000000004">
      <c r="A7034" t="s">
        <v>1</v>
      </c>
      <c r="B7034" t="s">
        <v>9738</v>
      </c>
      <c r="C7034" t="s">
        <v>122</v>
      </c>
      <c r="D7034" t="s">
        <v>4084</v>
      </c>
      <c r="E7034" t="s">
        <v>20</v>
      </c>
      <c r="F7034" t="b">
        <v>0</v>
      </c>
      <c r="G7034" t="s">
        <v>52</v>
      </c>
      <c r="H7034" s="4">
        <v>45741.960115740738</v>
      </c>
      <c r="I7034" t="b">
        <v>0</v>
      </c>
      <c r="J7034" t="b">
        <v>1</v>
      </c>
      <c r="K7034" t="s">
        <v>24</v>
      </c>
      <c r="L7034" t="s">
        <v>22</v>
      </c>
      <c r="M7034">
        <v>140000</v>
      </c>
      <c r="O7034" t="s">
        <v>2711</v>
      </c>
      <c r="P7034" t="s">
        <v>2028</v>
      </c>
    </row>
    <row r="7035" spans="1:16" x14ac:dyDescent="0.55000000000000004">
      <c r="A7035" t="s">
        <v>2</v>
      </c>
      <c r="B7035" t="s">
        <v>9739</v>
      </c>
      <c r="C7035" t="s">
        <v>293</v>
      </c>
      <c r="D7035" t="s">
        <v>3973</v>
      </c>
      <c r="E7035" t="s">
        <v>20</v>
      </c>
      <c r="F7035" t="b">
        <v>0</v>
      </c>
      <c r="G7035" t="s">
        <v>27</v>
      </c>
      <c r="H7035" s="4">
        <v>45741.960266203707</v>
      </c>
      <c r="I7035" t="b">
        <v>0</v>
      </c>
      <c r="J7035" t="b">
        <v>0</v>
      </c>
      <c r="K7035" t="s">
        <v>24</v>
      </c>
      <c r="L7035" t="s">
        <v>22</v>
      </c>
      <c r="M7035">
        <v>161000</v>
      </c>
      <c r="O7035" t="s">
        <v>91</v>
      </c>
      <c r="P7035" t="s">
        <v>9740</v>
      </c>
    </row>
    <row r="7036" spans="1:16" x14ac:dyDescent="0.55000000000000004">
      <c r="A7036" t="s">
        <v>0</v>
      </c>
      <c r="B7036" t="s">
        <v>9741</v>
      </c>
      <c r="C7036" t="s">
        <v>2571</v>
      </c>
      <c r="D7036" t="s">
        <v>3973</v>
      </c>
      <c r="E7036" t="s">
        <v>20</v>
      </c>
      <c r="F7036" t="b">
        <v>0</v>
      </c>
      <c r="G7036" t="s">
        <v>23</v>
      </c>
      <c r="H7036" s="4">
        <v>45741.978530092587</v>
      </c>
      <c r="I7036" t="b">
        <v>0</v>
      </c>
      <c r="J7036" t="b">
        <v>0</v>
      </c>
      <c r="K7036" t="s">
        <v>24</v>
      </c>
      <c r="L7036" t="s">
        <v>36</v>
      </c>
      <c r="N7036">
        <v>25</v>
      </c>
      <c r="O7036" t="s">
        <v>3399</v>
      </c>
      <c r="P7036" t="s">
        <v>3614</v>
      </c>
    </row>
    <row r="7037" spans="1:16" x14ac:dyDescent="0.55000000000000004">
      <c r="A7037" t="s">
        <v>25</v>
      </c>
      <c r="B7037" t="s">
        <v>9742</v>
      </c>
      <c r="C7037" t="s">
        <v>315</v>
      </c>
      <c r="D7037" t="s">
        <v>5535</v>
      </c>
      <c r="E7037" t="s">
        <v>20</v>
      </c>
      <c r="F7037" t="b">
        <v>0</v>
      </c>
      <c r="G7037" t="s">
        <v>27</v>
      </c>
      <c r="H7037" s="4">
        <v>45742.000138888892</v>
      </c>
      <c r="I7037" t="b">
        <v>0</v>
      </c>
      <c r="J7037" t="b">
        <v>1</v>
      </c>
      <c r="K7037" t="s">
        <v>24</v>
      </c>
      <c r="L7037" t="s">
        <v>22</v>
      </c>
      <c r="M7037">
        <v>108267</v>
      </c>
      <c r="O7037" t="s">
        <v>59</v>
      </c>
      <c r="P7037" t="s">
        <v>7737</v>
      </c>
    </row>
    <row r="7038" spans="1:16" x14ac:dyDescent="0.55000000000000004">
      <c r="A7038" t="s">
        <v>2</v>
      </c>
      <c r="B7038" t="s">
        <v>132</v>
      </c>
      <c r="C7038" t="s">
        <v>213</v>
      </c>
      <c r="D7038" t="s">
        <v>4178</v>
      </c>
      <c r="E7038" t="s">
        <v>20</v>
      </c>
      <c r="F7038" t="b">
        <v>0</v>
      </c>
      <c r="G7038" t="s">
        <v>27</v>
      </c>
      <c r="H7038" s="4">
        <v>45742.001851851863</v>
      </c>
      <c r="I7038" t="b">
        <v>1</v>
      </c>
      <c r="J7038" t="b">
        <v>1</v>
      </c>
      <c r="K7038" t="s">
        <v>24</v>
      </c>
      <c r="L7038" t="s">
        <v>22</v>
      </c>
      <c r="M7038">
        <v>136500</v>
      </c>
      <c r="O7038" t="s">
        <v>3923</v>
      </c>
      <c r="P7038" t="s">
        <v>9743</v>
      </c>
    </row>
    <row r="7039" spans="1:16" x14ac:dyDescent="0.55000000000000004">
      <c r="A7039" t="s">
        <v>2</v>
      </c>
      <c r="B7039" t="s">
        <v>117</v>
      </c>
      <c r="C7039" t="s">
        <v>889</v>
      </c>
      <c r="D7039" t="s">
        <v>4084</v>
      </c>
      <c r="E7039" t="s">
        <v>20</v>
      </c>
      <c r="F7039" t="b">
        <v>0</v>
      </c>
      <c r="G7039" t="s">
        <v>41</v>
      </c>
      <c r="H7039" s="4">
        <v>45742.002152777779</v>
      </c>
      <c r="I7039" t="b">
        <v>0</v>
      </c>
      <c r="J7039" t="b">
        <v>0</v>
      </c>
      <c r="K7039" t="s">
        <v>24</v>
      </c>
      <c r="L7039" t="s">
        <v>22</v>
      </c>
      <c r="M7039">
        <v>189000</v>
      </c>
      <c r="O7039" t="s">
        <v>772</v>
      </c>
      <c r="P7039" t="s">
        <v>1161</v>
      </c>
    </row>
    <row r="7040" spans="1:16" x14ac:dyDescent="0.55000000000000004">
      <c r="A7040" t="s">
        <v>0</v>
      </c>
      <c r="B7040" t="s">
        <v>9744</v>
      </c>
      <c r="C7040" t="s">
        <v>400</v>
      </c>
      <c r="D7040" t="s">
        <v>2208</v>
      </c>
      <c r="E7040" t="s">
        <v>20</v>
      </c>
      <c r="F7040" t="b">
        <v>0</v>
      </c>
      <c r="G7040" t="s">
        <v>30</v>
      </c>
      <c r="H7040" s="4">
        <v>45742.042453703703</v>
      </c>
      <c r="I7040" t="b">
        <v>0</v>
      </c>
      <c r="J7040" t="b">
        <v>1</v>
      </c>
      <c r="K7040" t="s">
        <v>24</v>
      </c>
      <c r="L7040" t="s">
        <v>22</v>
      </c>
      <c r="M7040">
        <v>73020</v>
      </c>
      <c r="O7040" t="s">
        <v>9745</v>
      </c>
      <c r="P7040" t="s">
        <v>9746</v>
      </c>
    </row>
    <row r="7041" spans="1:16" x14ac:dyDescent="0.55000000000000004">
      <c r="A7041" t="s">
        <v>1</v>
      </c>
      <c r="B7041" t="s">
        <v>9747</v>
      </c>
      <c r="C7041" t="s">
        <v>94</v>
      </c>
      <c r="D7041" t="s">
        <v>2208</v>
      </c>
      <c r="E7041" t="s">
        <v>20</v>
      </c>
      <c r="F7041" t="b">
        <v>0</v>
      </c>
      <c r="G7041" t="s">
        <v>30</v>
      </c>
      <c r="H7041" s="4">
        <v>45742.125810185193</v>
      </c>
      <c r="I7041" t="b">
        <v>1</v>
      </c>
      <c r="J7041" t="b">
        <v>1</v>
      </c>
      <c r="K7041" t="s">
        <v>24</v>
      </c>
      <c r="L7041" t="s">
        <v>22</v>
      </c>
      <c r="M7041">
        <v>52100</v>
      </c>
      <c r="O7041" t="s">
        <v>9748</v>
      </c>
    </row>
    <row r="7042" spans="1:16" x14ac:dyDescent="0.55000000000000004">
      <c r="A7042" t="s">
        <v>0</v>
      </c>
      <c r="B7042" t="s">
        <v>9749</v>
      </c>
      <c r="C7042" t="s">
        <v>82</v>
      </c>
      <c r="D7042" t="s">
        <v>2208</v>
      </c>
      <c r="E7042" t="s">
        <v>20</v>
      </c>
      <c r="F7042" t="b">
        <v>0</v>
      </c>
      <c r="G7042" t="s">
        <v>27</v>
      </c>
      <c r="H7042" s="4">
        <v>45742.250023148154</v>
      </c>
      <c r="I7042" t="b">
        <v>0</v>
      </c>
      <c r="J7042" t="b">
        <v>0</v>
      </c>
      <c r="K7042" t="s">
        <v>24</v>
      </c>
      <c r="L7042" t="s">
        <v>22</v>
      </c>
      <c r="M7042">
        <v>100000</v>
      </c>
      <c r="O7042" t="s">
        <v>9750</v>
      </c>
      <c r="P7042" t="s">
        <v>535</v>
      </c>
    </row>
    <row r="7043" spans="1:16" x14ac:dyDescent="0.55000000000000004">
      <c r="A7043" t="s">
        <v>0</v>
      </c>
      <c r="B7043" t="s">
        <v>3447</v>
      </c>
      <c r="C7043" t="s">
        <v>82</v>
      </c>
      <c r="D7043" t="s">
        <v>4014</v>
      </c>
      <c r="E7043" t="s">
        <v>20</v>
      </c>
      <c r="F7043" t="b">
        <v>0</v>
      </c>
      <c r="G7043" t="s">
        <v>27</v>
      </c>
      <c r="H7043" s="4">
        <v>45742.250023148154</v>
      </c>
      <c r="I7043" t="b">
        <v>0</v>
      </c>
      <c r="J7043" t="b">
        <v>1</v>
      </c>
      <c r="K7043" t="s">
        <v>24</v>
      </c>
      <c r="L7043" t="s">
        <v>22</v>
      </c>
      <c r="M7043">
        <v>140000</v>
      </c>
      <c r="O7043" t="s">
        <v>6114</v>
      </c>
      <c r="P7043" t="s">
        <v>6115</v>
      </c>
    </row>
    <row r="7044" spans="1:16" x14ac:dyDescent="0.55000000000000004">
      <c r="A7044" t="s">
        <v>25</v>
      </c>
      <c r="B7044" t="s">
        <v>6385</v>
      </c>
      <c r="C7044" t="s">
        <v>82</v>
      </c>
      <c r="D7044" t="s">
        <v>3828</v>
      </c>
      <c r="E7044" t="s">
        <v>51</v>
      </c>
      <c r="F7044" t="b">
        <v>0</v>
      </c>
      <c r="G7044" t="s">
        <v>27</v>
      </c>
      <c r="H7044" s="4">
        <v>45742.250081018523</v>
      </c>
      <c r="I7044" t="b">
        <v>0</v>
      </c>
      <c r="J7044" t="b">
        <v>0</v>
      </c>
      <c r="K7044" t="s">
        <v>24</v>
      </c>
      <c r="L7044" t="s">
        <v>36</v>
      </c>
      <c r="N7044">
        <v>60</v>
      </c>
      <c r="O7044" t="s">
        <v>6386</v>
      </c>
      <c r="P7044" t="s">
        <v>2078</v>
      </c>
    </row>
    <row r="7045" spans="1:16" x14ac:dyDescent="0.55000000000000004">
      <c r="A7045" t="s">
        <v>0</v>
      </c>
      <c r="B7045" t="s">
        <v>1724</v>
      </c>
      <c r="C7045" t="s">
        <v>82</v>
      </c>
      <c r="D7045" t="s">
        <v>530</v>
      </c>
      <c r="E7045" t="s">
        <v>20</v>
      </c>
      <c r="F7045" t="b">
        <v>0</v>
      </c>
      <c r="G7045" t="s">
        <v>27</v>
      </c>
      <c r="H7045" s="4">
        <v>45742.250081018523</v>
      </c>
      <c r="I7045" t="b">
        <v>0</v>
      </c>
      <c r="J7045" t="b">
        <v>0</v>
      </c>
      <c r="K7045" t="s">
        <v>24</v>
      </c>
      <c r="L7045" t="s">
        <v>22</v>
      </c>
      <c r="M7045">
        <v>275000</v>
      </c>
      <c r="O7045" t="s">
        <v>530</v>
      </c>
      <c r="P7045" t="s">
        <v>9751</v>
      </c>
    </row>
    <row r="7046" spans="1:16" x14ac:dyDescent="0.55000000000000004">
      <c r="A7046" t="s">
        <v>0</v>
      </c>
      <c r="B7046" t="s">
        <v>2221</v>
      </c>
      <c r="C7046" t="s">
        <v>84</v>
      </c>
      <c r="D7046" t="s">
        <v>3828</v>
      </c>
      <c r="E7046" t="s">
        <v>20</v>
      </c>
      <c r="F7046" t="b">
        <v>0</v>
      </c>
      <c r="G7046" t="s">
        <v>41</v>
      </c>
      <c r="H7046" s="4">
        <v>45742.250243055547</v>
      </c>
      <c r="I7046" t="b">
        <v>0</v>
      </c>
      <c r="J7046" t="b">
        <v>0</v>
      </c>
      <c r="K7046" t="s">
        <v>24</v>
      </c>
      <c r="L7046" t="s">
        <v>22</v>
      </c>
      <c r="M7046">
        <v>101000</v>
      </c>
      <c r="O7046" t="s">
        <v>8102</v>
      </c>
      <c r="P7046" t="s">
        <v>8103</v>
      </c>
    </row>
    <row r="7047" spans="1:16" x14ac:dyDescent="0.55000000000000004">
      <c r="A7047" t="s">
        <v>0</v>
      </c>
      <c r="B7047" t="s">
        <v>9752</v>
      </c>
      <c r="C7047" t="s">
        <v>1703</v>
      </c>
      <c r="D7047" t="s">
        <v>2208</v>
      </c>
      <c r="E7047" t="s">
        <v>20</v>
      </c>
      <c r="F7047" t="b">
        <v>0</v>
      </c>
      <c r="G7047" t="s">
        <v>41</v>
      </c>
      <c r="H7047" s="4">
        <v>45742.250243055547</v>
      </c>
      <c r="I7047" t="b">
        <v>1</v>
      </c>
      <c r="J7047" t="b">
        <v>1</v>
      </c>
      <c r="K7047" t="s">
        <v>24</v>
      </c>
      <c r="L7047" t="s">
        <v>36</v>
      </c>
      <c r="N7047">
        <v>32.5</v>
      </c>
      <c r="O7047" t="s">
        <v>1142</v>
      </c>
      <c r="P7047" t="s">
        <v>3573</v>
      </c>
    </row>
    <row r="7048" spans="1:16" x14ac:dyDescent="0.55000000000000004">
      <c r="A7048" t="s">
        <v>0</v>
      </c>
      <c r="B7048" t="s">
        <v>3884</v>
      </c>
      <c r="C7048" t="s">
        <v>1521</v>
      </c>
      <c r="D7048" t="s">
        <v>9753</v>
      </c>
      <c r="E7048" t="s">
        <v>20</v>
      </c>
      <c r="F7048" t="b">
        <v>0</v>
      </c>
      <c r="G7048" t="s">
        <v>52</v>
      </c>
      <c r="H7048" s="4">
        <v>45742.250636574077</v>
      </c>
      <c r="I7048" t="b">
        <v>0</v>
      </c>
      <c r="J7048" t="b">
        <v>1</v>
      </c>
      <c r="K7048" t="s">
        <v>24</v>
      </c>
      <c r="L7048" t="s">
        <v>22</v>
      </c>
      <c r="M7048">
        <v>54000</v>
      </c>
      <c r="O7048" t="s">
        <v>1549</v>
      </c>
      <c r="P7048" t="s">
        <v>3171</v>
      </c>
    </row>
    <row r="7049" spans="1:16" x14ac:dyDescent="0.55000000000000004">
      <c r="A7049" t="s">
        <v>0</v>
      </c>
      <c r="B7049" t="s">
        <v>1954</v>
      </c>
      <c r="C7049" t="s">
        <v>1352</v>
      </c>
      <c r="D7049" t="s">
        <v>3828</v>
      </c>
      <c r="E7049" t="s">
        <v>20</v>
      </c>
      <c r="F7049" t="b">
        <v>0</v>
      </c>
      <c r="G7049" t="s">
        <v>52</v>
      </c>
      <c r="H7049" s="4">
        <v>45742.250636574077</v>
      </c>
      <c r="I7049" t="b">
        <v>0</v>
      </c>
      <c r="J7049" t="b">
        <v>1</v>
      </c>
      <c r="K7049" t="s">
        <v>24</v>
      </c>
      <c r="L7049" t="s">
        <v>22</v>
      </c>
      <c r="M7049">
        <v>123800</v>
      </c>
      <c r="O7049" t="s">
        <v>1341</v>
      </c>
    </row>
    <row r="7050" spans="1:16" x14ac:dyDescent="0.55000000000000004">
      <c r="A7050" t="s">
        <v>1</v>
      </c>
      <c r="B7050" t="s">
        <v>68</v>
      </c>
      <c r="C7050" t="s">
        <v>82</v>
      </c>
      <c r="D7050" t="s">
        <v>3828</v>
      </c>
      <c r="E7050" t="s">
        <v>20</v>
      </c>
      <c r="F7050" t="b">
        <v>0</v>
      </c>
      <c r="G7050" t="s">
        <v>27</v>
      </c>
      <c r="H7050" s="4">
        <v>45742.250763888893</v>
      </c>
      <c r="I7050" t="b">
        <v>0</v>
      </c>
      <c r="J7050" t="b">
        <v>1</v>
      </c>
      <c r="K7050" t="s">
        <v>24</v>
      </c>
      <c r="L7050" t="s">
        <v>22</v>
      </c>
      <c r="M7050">
        <v>100000</v>
      </c>
      <c r="O7050" t="s">
        <v>9754</v>
      </c>
      <c r="P7050" t="s">
        <v>9755</v>
      </c>
    </row>
    <row r="7051" spans="1:16" x14ac:dyDescent="0.55000000000000004">
      <c r="A7051" t="s">
        <v>1</v>
      </c>
      <c r="B7051" t="s">
        <v>9756</v>
      </c>
      <c r="C7051" t="s">
        <v>140</v>
      </c>
      <c r="D7051" t="s">
        <v>3828</v>
      </c>
      <c r="E7051" t="s">
        <v>20</v>
      </c>
      <c r="F7051" t="b">
        <v>0</v>
      </c>
      <c r="G7051" t="s">
        <v>35</v>
      </c>
      <c r="H7051" s="4">
        <v>45742.251030092593</v>
      </c>
      <c r="I7051" t="b">
        <v>0</v>
      </c>
      <c r="J7051" t="b">
        <v>1</v>
      </c>
      <c r="K7051" t="s">
        <v>24</v>
      </c>
      <c r="L7051" t="s">
        <v>22</v>
      </c>
      <c r="M7051">
        <v>214525</v>
      </c>
      <c r="O7051" t="s">
        <v>239</v>
      </c>
      <c r="P7051" t="s">
        <v>9757</v>
      </c>
    </row>
    <row r="7052" spans="1:16" x14ac:dyDescent="0.55000000000000004">
      <c r="A7052" t="s">
        <v>0</v>
      </c>
      <c r="B7052" t="s">
        <v>1934</v>
      </c>
      <c r="C7052" t="s">
        <v>625</v>
      </c>
      <c r="D7052" t="s">
        <v>4035</v>
      </c>
      <c r="E7052" t="s">
        <v>20</v>
      </c>
      <c r="F7052" t="b">
        <v>0</v>
      </c>
      <c r="G7052" t="s">
        <v>625</v>
      </c>
      <c r="H7052" s="4">
        <v>45742.262326388889</v>
      </c>
      <c r="I7052" t="b">
        <v>0</v>
      </c>
      <c r="J7052" t="b">
        <v>0</v>
      </c>
      <c r="K7052" t="s">
        <v>625</v>
      </c>
      <c r="L7052" t="s">
        <v>22</v>
      </c>
      <c r="M7052">
        <v>43199.5</v>
      </c>
      <c r="O7052" t="s">
        <v>2768</v>
      </c>
      <c r="P7052" t="s">
        <v>3270</v>
      </c>
    </row>
    <row r="7053" spans="1:16" x14ac:dyDescent="0.55000000000000004">
      <c r="A7053" t="s">
        <v>2</v>
      </c>
      <c r="B7053" t="s">
        <v>9758</v>
      </c>
      <c r="C7053" t="s">
        <v>2708</v>
      </c>
      <c r="D7053" t="s">
        <v>4003</v>
      </c>
      <c r="E7053" t="s">
        <v>20</v>
      </c>
      <c r="F7053" t="b">
        <v>0</v>
      </c>
      <c r="G7053" t="s">
        <v>804</v>
      </c>
      <c r="H7053" s="4">
        <v>45742.293379629627</v>
      </c>
      <c r="I7053" t="b">
        <v>1</v>
      </c>
      <c r="J7053" t="b">
        <v>0</v>
      </c>
      <c r="K7053" t="s">
        <v>804</v>
      </c>
      <c r="L7053" t="s">
        <v>22</v>
      </c>
      <c r="M7053">
        <v>160000</v>
      </c>
      <c r="O7053" t="s">
        <v>1883</v>
      </c>
    </row>
    <row r="7054" spans="1:16" x14ac:dyDescent="0.55000000000000004">
      <c r="A7054" t="s">
        <v>1</v>
      </c>
      <c r="B7054" t="s">
        <v>7613</v>
      </c>
      <c r="C7054" t="s">
        <v>472</v>
      </c>
      <c r="D7054" t="s">
        <v>4003</v>
      </c>
      <c r="E7054" t="s">
        <v>20</v>
      </c>
      <c r="F7054" t="b">
        <v>0</v>
      </c>
      <c r="G7054" t="s">
        <v>473</v>
      </c>
      <c r="H7054" s="4">
        <v>45742.293946759259</v>
      </c>
      <c r="I7054" t="b">
        <v>0</v>
      </c>
      <c r="J7054" t="b">
        <v>0</v>
      </c>
      <c r="K7054" t="s">
        <v>473</v>
      </c>
      <c r="L7054" t="s">
        <v>22</v>
      </c>
      <c r="M7054">
        <v>160000</v>
      </c>
      <c r="O7054" t="s">
        <v>1883</v>
      </c>
      <c r="P7054" t="s">
        <v>447</v>
      </c>
    </row>
    <row r="7055" spans="1:16" x14ac:dyDescent="0.55000000000000004">
      <c r="A7055" t="s">
        <v>1</v>
      </c>
      <c r="B7055" t="s">
        <v>9759</v>
      </c>
      <c r="C7055" t="s">
        <v>73</v>
      </c>
      <c r="D7055" t="s">
        <v>3600</v>
      </c>
      <c r="E7055" t="s">
        <v>51</v>
      </c>
      <c r="F7055" t="b">
        <v>0</v>
      </c>
      <c r="G7055" t="s">
        <v>23</v>
      </c>
      <c r="H7055" s="4">
        <v>45742.29859953704</v>
      </c>
      <c r="I7055" t="b">
        <v>0</v>
      </c>
      <c r="J7055" t="b">
        <v>0</v>
      </c>
      <c r="K7055" t="s">
        <v>24</v>
      </c>
      <c r="L7055" t="s">
        <v>22</v>
      </c>
      <c r="M7055">
        <v>117500</v>
      </c>
      <c r="O7055" t="s">
        <v>2009</v>
      </c>
      <c r="P7055" t="s">
        <v>9760</v>
      </c>
    </row>
    <row r="7056" spans="1:16" x14ac:dyDescent="0.55000000000000004">
      <c r="A7056" t="s">
        <v>0</v>
      </c>
      <c r="B7056" t="s">
        <v>9761</v>
      </c>
      <c r="C7056" t="s">
        <v>365</v>
      </c>
      <c r="D7056" t="s">
        <v>3828</v>
      </c>
      <c r="E7056" t="s">
        <v>20</v>
      </c>
      <c r="F7056" t="b">
        <v>0</v>
      </c>
      <c r="G7056" t="s">
        <v>27</v>
      </c>
      <c r="H7056" s="4">
        <v>45742.333437499998</v>
      </c>
      <c r="I7056" t="b">
        <v>0</v>
      </c>
      <c r="J7056" t="b">
        <v>1</v>
      </c>
      <c r="K7056" t="s">
        <v>24</v>
      </c>
      <c r="L7056" t="s">
        <v>22</v>
      </c>
      <c r="M7056">
        <v>105375</v>
      </c>
      <c r="O7056" t="s">
        <v>4781</v>
      </c>
      <c r="P7056" t="s">
        <v>193</v>
      </c>
    </row>
    <row r="7057" spans="1:16" x14ac:dyDescent="0.55000000000000004">
      <c r="A7057" t="s">
        <v>28</v>
      </c>
      <c r="B7057" t="s">
        <v>9762</v>
      </c>
      <c r="C7057" t="s">
        <v>989</v>
      </c>
      <c r="D7057" t="s">
        <v>3957</v>
      </c>
      <c r="E7057" t="s">
        <v>34</v>
      </c>
      <c r="F7057" t="b">
        <v>0</v>
      </c>
      <c r="G7057" t="s">
        <v>41</v>
      </c>
      <c r="H7057" s="4">
        <v>45742.334317129629</v>
      </c>
      <c r="I7057" t="b">
        <v>0</v>
      </c>
      <c r="J7057" t="b">
        <v>0</v>
      </c>
      <c r="K7057" t="s">
        <v>24</v>
      </c>
      <c r="L7057" t="s">
        <v>36</v>
      </c>
      <c r="N7057">
        <v>18.310001373291019</v>
      </c>
      <c r="O7057" t="s">
        <v>4355</v>
      </c>
      <c r="P7057" t="s">
        <v>9763</v>
      </c>
    </row>
    <row r="7058" spans="1:16" x14ac:dyDescent="0.55000000000000004">
      <c r="A7058" t="s">
        <v>0</v>
      </c>
      <c r="B7058" t="s">
        <v>9764</v>
      </c>
      <c r="C7058" t="s">
        <v>9765</v>
      </c>
      <c r="D7058" t="s">
        <v>3957</v>
      </c>
      <c r="E7058" t="s">
        <v>34</v>
      </c>
      <c r="F7058" t="b">
        <v>0</v>
      </c>
      <c r="G7058" t="s">
        <v>30</v>
      </c>
      <c r="H7058" s="4">
        <v>45742.417268518519</v>
      </c>
      <c r="I7058" t="b">
        <v>0</v>
      </c>
      <c r="J7058" t="b">
        <v>1</v>
      </c>
      <c r="K7058" t="s">
        <v>24</v>
      </c>
      <c r="L7058" t="s">
        <v>36</v>
      </c>
      <c r="N7058">
        <v>26.654998779296879</v>
      </c>
      <c r="O7058" t="s">
        <v>9766</v>
      </c>
      <c r="P7058" t="s">
        <v>9767</v>
      </c>
    </row>
    <row r="7059" spans="1:16" x14ac:dyDescent="0.55000000000000004">
      <c r="A7059" t="s">
        <v>19</v>
      </c>
      <c r="B7059" t="s">
        <v>3352</v>
      </c>
      <c r="C7059" t="s">
        <v>2504</v>
      </c>
      <c r="D7059" t="s">
        <v>3973</v>
      </c>
      <c r="E7059" t="s">
        <v>20</v>
      </c>
      <c r="F7059" t="b">
        <v>0</v>
      </c>
      <c r="G7059" t="s">
        <v>27</v>
      </c>
      <c r="H7059" s="4">
        <v>45742.41747685185</v>
      </c>
      <c r="I7059" t="b">
        <v>0</v>
      </c>
      <c r="J7059" t="b">
        <v>1</v>
      </c>
      <c r="K7059" t="s">
        <v>24</v>
      </c>
      <c r="L7059" t="s">
        <v>22</v>
      </c>
      <c r="M7059">
        <v>163062.5</v>
      </c>
      <c r="O7059" t="s">
        <v>3142</v>
      </c>
      <c r="P7059" t="s">
        <v>9768</v>
      </c>
    </row>
    <row r="7060" spans="1:16" x14ac:dyDescent="0.55000000000000004">
      <c r="A7060" t="s">
        <v>28</v>
      </c>
      <c r="B7060" t="s">
        <v>9769</v>
      </c>
      <c r="C7060" t="s">
        <v>9770</v>
      </c>
      <c r="D7060" t="s">
        <v>3973</v>
      </c>
      <c r="E7060" t="s">
        <v>20</v>
      </c>
      <c r="F7060" t="b">
        <v>0</v>
      </c>
      <c r="G7060" t="s">
        <v>27</v>
      </c>
      <c r="H7060" s="4">
        <v>45742.418275462973</v>
      </c>
      <c r="I7060" t="b">
        <v>0</v>
      </c>
      <c r="J7060" t="b">
        <v>1</v>
      </c>
      <c r="K7060" t="s">
        <v>24</v>
      </c>
      <c r="L7060" t="s">
        <v>22</v>
      </c>
      <c r="M7060">
        <v>227000</v>
      </c>
      <c r="O7060" t="s">
        <v>112</v>
      </c>
    </row>
    <row r="7061" spans="1:16" x14ac:dyDescent="0.55000000000000004">
      <c r="A7061" t="s">
        <v>28</v>
      </c>
      <c r="B7061" t="s">
        <v>9771</v>
      </c>
      <c r="C7061" t="s">
        <v>9770</v>
      </c>
      <c r="D7061" t="s">
        <v>3973</v>
      </c>
      <c r="E7061" t="s">
        <v>20</v>
      </c>
      <c r="F7061" t="b">
        <v>0</v>
      </c>
      <c r="G7061" t="s">
        <v>27</v>
      </c>
      <c r="H7061" s="4">
        <v>45742.418275462973</v>
      </c>
      <c r="I7061" t="b">
        <v>0</v>
      </c>
      <c r="J7061" t="b">
        <v>1</v>
      </c>
      <c r="K7061" t="s">
        <v>24</v>
      </c>
      <c r="L7061" t="s">
        <v>22</v>
      </c>
      <c r="M7061">
        <v>239625</v>
      </c>
      <c r="O7061" t="s">
        <v>112</v>
      </c>
      <c r="P7061" t="s">
        <v>2662</v>
      </c>
    </row>
    <row r="7062" spans="1:16" x14ac:dyDescent="0.55000000000000004">
      <c r="A7062" t="s">
        <v>2</v>
      </c>
      <c r="B7062" t="s">
        <v>8508</v>
      </c>
      <c r="C7062" t="s">
        <v>304</v>
      </c>
      <c r="D7062" t="s">
        <v>3973</v>
      </c>
      <c r="E7062" t="s">
        <v>20</v>
      </c>
      <c r="F7062" t="b">
        <v>0</v>
      </c>
      <c r="G7062" t="s">
        <v>27</v>
      </c>
      <c r="H7062" s="4">
        <v>45742.458437499998</v>
      </c>
      <c r="I7062" t="b">
        <v>0</v>
      </c>
      <c r="J7062" t="b">
        <v>1</v>
      </c>
      <c r="K7062" t="s">
        <v>24</v>
      </c>
      <c r="L7062" t="s">
        <v>22</v>
      </c>
      <c r="M7062">
        <v>100000</v>
      </c>
      <c r="O7062" t="s">
        <v>3669</v>
      </c>
      <c r="P7062" t="s">
        <v>8509</v>
      </c>
    </row>
    <row r="7063" spans="1:16" x14ac:dyDescent="0.55000000000000004">
      <c r="A7063" t="s">
        <v>28</v>
      </c>
      <c r="B7063" t="s">
        <v>9772</v>
      </c>
      <c r="C7063" t="s">
        <v>213</v>
      </c>
      <c r="D7063" t="s">
        <v>8470</v>
      </c>
      <c r="E7063" t="s">
        <v>20</v>
      </c>
      <c r="F7063" t="b">
        <v>0</v>
      </c>
      <c r="G7063" t="s">
        <v>41</v>
      </c>
      <c r="H7063" s="4">
        <v>45742.459317129629</v>
      </c>
      <c r="I7063" t="b">
        <v>0</v>
      </c>
      <c r="J7063" t="b">
        <v>1</v>
      </c>
      <c r="K7063" t="s">
        <v>24</v>
      </c>
      <c r="L7063" t="s">
        <v>22</v>
      </c>
      <c r="M7063">
        <v>158000</v>
      </c>
      <c r="O7063" t="s">
        <v>9773</v>
      </c>
      <c r="P7063" t="s">
        <v>9774</v>
      </c>
    </row>
    <row r="7064" spans="1:16" x14ac:dyDescent="0.55000000000000004">
      <c r="A7064" t="s">
        <v>89</v>
      </c>
      <c r="B7064" t="s">
        <v>9775</v>
      </c>
      <c r="C7064" t="s">
        <v>82</v>
      </c>
      <c r="D7064" t="s">
        <v>3973</v>
      </c>
      <c r="E7064" t="s">
        <v>20</v>
      </c>
      <c r="F7064" t="b">
        <v>0</v>
      </c>
      <c r="G7064" t="s">
        <v>27</v>
      </c>
      <c r="H7064" s="4">
        <v>45742.45989583333</v>
      </c>
      <c r="I7064" t="b">
        <v>0</v>
      </c>
      <c r="J7064" t="b">
        <v>1</v>
      </c>
      <c r="K7064" t="s">
        <v>24</v>
      </c>
      <c r="L7064" t="s">
        <v>22</v>
      </c>
      <c r="M7064">
        <v>267000</v>
      </c>
      <c r="O7064" t="s">
        <v>1418</v>
      </c>
    </row>
    <row r="7065" spans="1:16" x14ac:dyDescent="0.55000000000000004">
      <c r="A7065" t="s">
        <v>89</v>
      </c>
      <c r="B7065" t="s">
        <v>9776</v>
      </c>
      <c r="C7065" t="s">
        <v>489</v>
      </c>
      <c r="D7065" t="s">
        <v>3973</v>
      </c>
      <c r="E7065" t="s">
        <v>20</v>
      </c>
      <c r="F7065" t="b">
        <v>0</v>
      </c>
      <c r="G7065" t="s">
        <v>27</v>
      </c>
      <c r="H7065" s="4">
        <v>45742.45994212963</v>
      </c>
      <c r="I7065" t="b">
        <v>0</v>
      </c>
      <c r="J7065" t="b">
        <v>1</v>
      </c>
      <c r="K7065" t="s">
        <v>24</v>
      </c>
      <c r="L7065" t="s">
        <v>22</v>
      </c>
      <c r="M7065">
        <v>193500</v>
      </c>
      <c r="O7065" t="s">
        <v>2040</v>
      </c>
      <c r="P7065" t="s">
        <v>9777</v>
      </c>
    </row>
    <row r="7066" spans="1:16" x14ac:dyDescent="0.55000000000000004">
      <c r="A7066" t="s">
        <v>25</v>
      </c>
      <c r="B7066" t="s">
        <v>9778</v>
      </c>
      <c r="C7066" t="s">
        <v>332</v>
      </c>
      <c r="D7066" t="s">
        <v>3973</v>
      </c>
      <c r="E7066" t="s">
        <v>20</v>
      </c>
      <c r="F7066" t="b">
        <v>0</v>
      </c>
      <c r="G7066" t="s">
        <v>41</v>
      </c>
      <c r="H7066" s="4">
        <v>45742.500254629631</v>
      </c>
      <c r="I7066" t="b">
        <v>0</v>
      </c>
      <c r="J7066" t="b">
        <v>1</v>
      </c>
      <c r="K7066" t="s">
        <v>24</v>
      </c>
      <c r="L7066" t="s">
        <v>22</v>
      </c>
      <c r="M7066">
        <v>149500</v>
      </c>
      <c r="O7066" t="s">
        <v>1172</v>
      </c>
    </row>
    <row r="7067" spans="1:16" x14ac:dyDescent="0.55000000000000004">
      <c r="A7067" t="s">
        <v>25</v>
      </c>
      <c r="B7067" t="s">
        <v>3917</v>
      </c>
      <c r="C7067" t="s">
        <v>400</v>
      </c>
      <c r="D7067" t="s">
        <v>3957</v>
      </c>
      <c r="E7067" t="s">
        <v>20</v>
      </c>
      <c r="F7067" t="b">
        <v>0</v>
      </c>
      <c r="G7067" t="s">
        <v>30</v>
      </c>
      <c r="H7067" s="4">
        <v>45742.500543981478</v>
      </c>
      <c r="I7067" t="b">
        <v>0</v>
      </c>
      <c r="J7067" t="b">
        <v>1</v>
      </c>
      <c r="K7067" t="s">
        <v>24</v>
      </c>
      <c r="L7067" t="s">
        <v>36</v>
      </c>
      <c r="N7067">
        <v>68.44000244140625</v>
      </c>
      <c r="O7067" t="s">
        <v>401</v>
      </c>
      <c r="P7067" t="s">
        <v>9779</v>
      </c>
    </row>
    <row r="7068" spans="1:16" x14ac:dyDescent="0.55000000000000004">
      <c r="A7068" t="s">
        <v>0</v>
      </c>
      <c r="B7068" t="s">
        <v>9780</v>
      </c>
      <c r="C7068" t="s">
        <v>9781</v>
      </c>
      <c r="D7068" t="s">
        <v>3957</v>
      </c>
      <c r="E7068" t="s">
        <v>34</v>
      </c>
      <c r="F7068" t="b">
        <v>0</v>
      </c>
      <c r="G7068" t="s">
        <v>30</v>
      </c>
      <c r="H7068" s="4">
        <v>45742.500590277778</v>
      </c>
      <c r="I7068" t="b">
        <v>0</v>
      </c>
      <c r="J7068" t="b">
        <v>1</v>
      </c>
      <c r="K7068" t="s">
        <v>24</v>
      </c>
      <c r="L7068" t="s">
        <v>36</v>
      </c>
      <c r="N7068">
        <v>22.694999694824219</v>
      </c>
      <c r="O7068" t="s">
        <v>9766</v>
      </c>
      <c r="P7068" t="s">
        <v>9767</v>
      </c>
    </row>
    <row r="7069" spans="1:16" x14ac:dyDescent="0.55000000000000004">
      <c r="A7069" t="s">
        <v>1</v>
      </c>
      <c r="B7069" t="s">
        <v>9782</v>
      </c>
      <c r="C7069" t="s">
        <v>400</v>
      </c>
      <c r="D7069" t="s">
        <v>3957</v>
      </c>
      <c r="E7069" t="s">
        <v>20</v>
      </c>
      <c r="F7069" t="b">
        <v>0</v>
      </c>
      <c r="G7069" t="s">
        <v>30</v>
      </c>
      <c r="H7069" s="4">
        <v>45742.501145833332</v>
      </c>
      <c r="I7069" t="b">
        <v>0</v>
      </c>
      <c r="J7069" t="b">
        <v>1</v>
      </c>
      <c r="K7069" t="s">
        <v>24</v>
      </c>
      <c r="L7069" t="s">
        <v>36</v>
      </c>
      <c r="N7069">
        <v>110.25</v>
      </c>
      <c r="O7069" t="s">
        <v>401</v>
      </c>
      <c r="P7069" t="s">
        <v>9783</v>
      </c>
    </row>
    <row r="7070" spans="1:16" x14ac:dyDescent="0.55000000000000004">
      <c r="A7070" t="s">
        <v>2</v>
      </c>
      <c r="B7070" t="s">
        <v>638</v>
      </c>
      <c r="C7070" t="s">
        <v>757</v>
      </c>
      <c r="D7070" t="s">
        <v>2208</v>
      </c>
      <c r="E7070" t="s">
        <v>20</v>
      </c>
      <c r="F7070" t="b">
        <v>0</v>
      </c>
      <c r="G7070" t="s">
        <v>27</v>
      </c>
      <c r="H7070" s="4">
        <v>45742.501354166663</v>
      </c>
      <c r="I7070" t="b">
        <v>0</v>
      </c>
      <c r="J7070" t="b">
        <v>1</v>
      </c>
      <c r="K7070" t="s">
        <v>24</v>
      </c>
      <c r="L7070" t="s">
        <v>22</v>
      </c>
      <c r="M7070">
        <v>102620.1796875</v>
      </c>
      <c r="O7070" t="s">
        <v>9784</v>
      </c>
      <c r="P7070" t="s">
        <v>9785</v>
      </c>
    </row>
    <row r="7071" spans="1:16" x14ac:dyDescent="0.55000000000000004">
      <c r="A7071" t="s">
        <v>28</v>
      </c>
      <c r="B7071" t="s">
        <v>1830</v>
      </c>
      <c r="C7071" t="s">
        <v>797</v>
      </c>
      <c r="D7071" t="s">
        <v>3973</v>
      </c>
      <c r="E7071" t="s">
        <v>20</v>
      </c>
      <c r="F7071" t="b">
        <v>0</v>
      </c>
      <c r="G7071" t="s">
        <v>27</v>
      </c>
      <c r="H7071" s="4">
        <v>45742.501585648148</v>
      </c>
      <c r="I7071" t="b">
        <v>0</v>
      </c>
      <c r="J7071" t="b">
        <v>0</v>
      </c>
      <c r="K7071" t="s">
        <v>24</v>
      </c>
      <c r="L7071" t="s">
        <v>22</v>
      </c>
      <c r="M7071">
        <v>130000</v>
      </c>
      <c r="O7071" t="s">
        <v>9786</v>
      </c>
      <c r="P7071" t="s">
        <v>207</v>
      </c>
    </row>
    <row r="7072" spans="1:16" x14ac:dyDescent="0.55000000000000004">
      <c r="A7072" t="s">
        <v>2</v>
      </c>
      <c r="B7072" t="s">
        <v>9787</v>
      </c>
      <c r="C7072" t="s">
        <v>247</v>
      </c>
      <c r="D7072" t="s">
        <v>3828</v>
      </c>
      <c r="E7072" t="s">
        <v>20</v>
      </c>
      <c r="F7072" t="b">
        <v>0</v>
      </c>
      <c r="G7072" t="s">
        <v>35</v>
      </c>
      <c r="H7072" s="4">
        <v>45742.502199074072</v>
      </c>
      <c r="I7072" t="b">
        <v>1</v>
      </c>
      <c r="J7072" t="b">
        <v>1</v>
      </c>
      <c r="K7072" t="s">
        <v>24</v>
      </c>
      <c r="L7072" t="s">
        <v>22</v>
      </c>
      <c r="M7072">
        <v>94172.203125</v>
      </c>
      <c r="O7072" t="s">
        <v>9788</v>
      </c>
      <c r="P7072" t="s">
        <v>9789</v>
      </c>
    </row>
    <row r="7073" spans="1:16" x14ac:dyDescent="0.55000000000000004">
      <c r="A7073" t="s">
        <v>1</v>
      </c>
      <c r="B7073" t="s">
        <v>1</v>
      </c>
      <c r="C7073" t="s">
        <v>2312</v>
      </c>
      <c r="D7073" t="s">
        <v>8470</v>
      </c>
      <c r="E7073" t="s">
        <v>20</v>
      </c>
      <c r="F7073" t="b">
        <v>0</v>
      </c>
      <c r="G7073" t="s">
        <v>41</v>
      </c>
      <c r="H7073" s="4">
        <v>45742.542627314811</v>
      </c>
      <c r="I7073" t="b">
        <v>0</v>
      </c>
      <c r="J7073" t="b">
        <v>1</v>
      </c>
      <c r="K7073" t="s">
        <v>24</v>
      </c>
      <c r="L7073" t="s">
        <v>22</v>
      </c>
      <c r="M7073">
        <v>130000</v>
      </c>
      <c r="O7073" t="s">
        <v>9790</v>
      </c>
      <c r="P7073" t="s">
        <v>3814</v>
      </c>
    </row>
    <row r="7074" spans="1:16" x14ac:dyDescent="0.55000000000000004">
      <c r="A7074" t="s">
        <v>19</v>
      </c>
      <c r="B7074" t="s">
        <v>19</v>
      </c>
      <c r="C7074" t="s">
        <v>336</v>
      </c>
      <c r="D7074" t="s">
        <v>3973</v>
      </c>
      <c r="E7074" t="s">
        <v>20</v>
      </c>
      <c r="F7074" t="b">
        <v>0</v>
      </c>
      <c r="G7074" t="s">
        <v>30</v>
      </c>
      <c r="H7074" s="4">
        <v>45742.54277777778</v>
      </c>
      <c r="I7074" t="b">
        <v>0</v>
      </c>
      <c r="J7074" t="b">
        <v>1</v>
      </c>
      <c r="K7074" t="s">
        <v>24</v>
      </c>
      <c r="L7074" t="s">
        <v>22</v>
      </c>
      <c r="M7074">
        <v>160000.578125</v>
      </c>
      <c r="O7074" t="s">
        <v>8752</v>
      </c>
      <c r="P7074" t="s">
        <v>8753</v>
      </c>
    </row>
    <row r="7075" spans="1:16" x14ac:dyDescent="0.55000000000000004">
      <c r="A7075" t="s">
        <v>0</v>
      </c>
      <c r="B7075" t="s">
        <v>766</v>
      </c>
      <c r="C7075" t="s">
        <v>9791</v>
      </c>
      <c r="D7075" t="s">
        <v>3828</v>
      </c>
      <c r="E7075" t="s">
        <v>34</v>
      </c>
      <c r="F7075" t="b">
        <v>0</v>
      </c>
      <c r="G7075" t="s">
        <v>27</v>
      </c>
      <c r="H7075" s="4">
        <v>45742.583379629628</v>
      </c>
      <c r="I7075" t="b">
        <v>0</v>
      </c>
      <c r="J7075" t="b">
        <v>0</v>
      </c>
      <c r="K7075" t="s">
        <v>24</v>
      </c>
      <c r="L7075" t="s">
        <v>36</v>
      </c>
      <c r="N7075">
        <v>22</v>
      </c>
      <c r="O7075" t="s">
        <v>9792</v>
      </c>
      <c r="P7075" t="s">
        <v>9793</v>
      </c>
    </row>
    <row r="7076" spans="1:16" x14ac:dyDescent="0.55000000000000004">
      <c r="A7076" t="s">
        <v>1</v>
      </c>
      <c r="B7076" t="s">
        <v>2820</v>
      </c>
      <c r="C7076" t="s">
        <v>2580</v>
      </c>
      <c r="D7076" t="s">
        <v>3973</v>
      </c>
      <c r="E7076" t="s">
        <v>51</v>
      </c>
      <c r="F7076" t="b">
        <v>0</v>
      </c>
      <c r="G7076" t="s">
        <v>27</v>
      </c>
      <c r="H7076" s="4">
        <v>45742.583402777767</v>
      </c>
      <c r="I7076" t="b">
        <v>1</v>
      </c>
      <c r="J7076" t="b">
        <v>0</v>
      </c>
      <c r="K7076" t="s">
        <v>24</v>
      </c>
      <c r="L7076" t="s">
        <v>36</v>
      </c>
      <c r="N7076">
        <v>72.5</v>
      </c>
      <c r="O7076" t="s">
        <v>9794</v>
      </c>
      <c r="P7076" t="s">
        <v>9795</v>
      </c>
    </row>
    <row r="7077" spans="1:16" x14ac:dyDescent="0.55000000000000004">
      <c r="A7077" t="s">
        <v>0</v>
      </c>
      <c r="B7077" t="s">
        <v>2002</v>
      </c>
      <c r="C7077" t="s">
        <v>2130</v>
      </c>
      <c r="D7077" t="s">
        <v>3957</v>
      </c>
      <c r="E7077" t="s">
        <v>20</v>
      </c>
      <c r="F7077" t="b">
        <v>0</v>
      </c>
      <c r="G7077" t="s">
        <v>27</v>
      </c>
      <c r="H7077" s="4">
        <v>45742.583425925928</v>
      </c>
      <c r="I7077" t="b">
        <v>0</v>
      </c>
      <c r="J7077" t="b">
        <v>0</v>
      </c>
      <c r="K7077" t="s">
        <v>24</v>
      </c>
      <c r="L7077" t="s">
        <v>36</v>
      </c>
      <c r="N7077">
        <v>24.014999389648441</v>
      </c>
      <c r="O7077" t="s">
        <v>563</v>
      </c>
      <c r="P7077" t="s">
        <v>9796</v>
      </c>
    </row>
    <row r="7078" spans="1:16" x14ac:dyDescent="0.55000000000000004">
      <c r="A7078" t="s">
        <v>2</v>
      </c>
      <c r="B7078" t="s">
        <v>9797</v>
      </c>
      <c r="C7078" t="s">
        <v>236</v>
      </c>
      <c r="D7078" t="s">
        <v>3973</v>
      </c>
      <c r="E7078" t="s">
        <v>51</v>
      </c>
      <c r="F7078" t="b">
        <v>0</v>
      </c>
      <c r="G7078" t="s">
        <v>27</v>
      </c>
      <c r="H7078" s="4">
        <v>45742.583483796298</v>
      </c>
      <c r="I7078" t="b">
        <v>1</v>
      </c>
      <c r="J7078" t="b">
        <v>0</v>
      </c>
      <c r="K7078" t="s">
        <v>24</v>
      </c>
      <c r="L7078" t="s">
        <v>36</v>
      </c>
      <c r="N7078">
        <v>47.5</v>
      </c>
      <c r="O7078" t="s">
        <v>9798</v>
      </c>
      <c r="P7078" t="s">
        <v>9799</v>
      </c>
    </row>
    <row r="7079" spans="1:16" x14ac:dyDescent="0.55000000000000004">
      <c r="A7079" t="s">
        <v>1</v>
      </c>
      <c r="B7079" t="s">
        <v>9800</v>
      </c>
      <c r="C7079" t="s">
        <v>9801</v>
      </c>
      <c r="D7079" t="s">
        <v>3957</v>
      </c>
      <c r="E7079" t="s">
        <v>20</v>
      </c>
      <c r="F7079" t="b">
        <v>0</v>
      </c>
      <c r="G7079" t="s">
        <v>27</v>
      </c>
      <c r="H7079" s="4">
        <v>45742.584143518521</v>
      </c>
      <c r="I7079" t="b">
        <v>0</v>
      </c>
      <c r="J7079" t="b">
        <v>1</v>
      </c>
      <c r="K7079" t="s">
        <v>24</v>
      </c>
      <c r="L7079" t="s">
        <v>36</v>
      </c>
      <c r="N7079">
        <v>49.895000457763672</v>
      </c>
      <c r="O7079" t="s">
        <v>1642</v>
      </c>
      <c r="P7079" t="s">
        <v>3901</v>
      </c>
    </row>
    <row r="7080" spans="1:16" x14ac:dyDescent="0.55000000000000004">
      <c r="A7080" t="s">
        <v>1</v>
      </c>
      <c r="B7080" t="s">
        <v>9802</v>
      </c>
      <c r="C7080" t="s">
        <v>39</v>
      </c>
      <c r="D7080" t="s">
        <v>3957</v>
      </c>
      <c r="E7080" t="s">
        <v>20</v>
      </c>
      <c r="F7080" t="b">
        <v>1</v>
      </c>
      <c r="G7080" t="s">
        <v>41</v>
      </c>
      <c r="H7080" s="4">
        <v>45742.584293981483</v>
      </c>
      <c r="I7080" t="b">
        <v>0</v>
      </c>
      <c r="J7080" t="b">
        <v>1</v>
      </c>
      <c r="K7080" t="s">
        <v>24</v>
      </c>
      <c r="L7080" t="s">
        <v>36</v>
      </c>
      <c r="N7080">
        <v>36.75</v>
      </c>
      <c r="O7080" t="s">
        <v>1370</v>
      </c>
      <c r="P7080" t="s">
        <v>9803</v>
      </c>
    </row>
    <row r="7081" spans="1:16" x14ac:dyDescent="0.55000000000000004">
      <c r="A7081" t="s">
        <v>40</v>
      </c>
      <c r="B7081" t="s">
        <v>2487</v>
      </c>
      <c r="C7081" t="s">
        <v>555</v>
      </c>
      <c r="D7081" t="s">
        <v>3957</v>
      </c>
      <c r="E7081" t="s">
        <v>20</v>
      </c>
      <c r="F7081" t="b">
        <v>0</v>
      </c>
      <c r="G7081" t="s">
        <v>30</v>
      </c>
      <c r="H7081" s="4">
        <v>45742.584479166668</v>
      </c>
      <c r="I7081" t="b">
        <v>0</v>
      </c>
      <c r="J7081" t="b">
        <v>0</v>
      </c>
      <c r="K7081" t="s">
        <v>24</v>
      </c>
      <c r="L7081" t="s">
        <v>36</v>
      </c>
      <c r="N7081">
        <v>50.669998168945313</v>
      </c>
      <c r="O7081" t="s">
        <v>2075</v>
      </c>
      <c r="P7081" t="s">
        <v>8584</v>
      </c>
    </row>
    <row r="7082" spans="1:16" x14ac:dyDescent="0.55000000000000004">
      <c r="A7082" t="s">
        <v>2</v>
      </c>
      <c r="B7082" t="s">
        <v>9804</v>
      </c>
      <c r="C7082" t="s">
        <v>9805</v>
      </c>
      <c r="D7082" t="s">
        <v>3957</v>
      </c>
      <c r="E7082" t="s">
        <v>20</v>
      </c>
      <c r="F7082" t="b">
        <v>0</v>
      </c>
      <c r="G7082" t="s">
        <v>27</v>
      </c>
      <c r="H7082" s="4">
        <v>45742.584710648152</v>
      </c>
      <c r="I7082" t="b">
        <v>1</v>
      </c>
      <c r="J7082" t="b">
        <v>1</v>
      </c>
      <c r="K7082" t="s">
        <v>24</v>
      </c>
      <c r="L7082" t="s">
        <v>36</v>
      </c>
      <c r="N7082">
        <v>49.419998168945313</v>
      </c>
      <c r="O7082" t="s">
        <v>1854</v>
      </c>
      <c r="P7082" t="s">
        <v>9806</v>
      </c>
    </row>
    <row r="7083" spans="1:16" x14ac:dyDescent="0.55000000000000004">
      <c r="A7083" t="s">
        <v>2</v>
      </c>
      <c r="B7083" t="s">
        <v>9807</v>
      </c>
      <c r="C7083" t="s">
        <v>1181</v>
      </c>
      <c r="D7083" t="s">
        <v>3957</v>
      </c>
      <c r="E7083" t="s">
        <v>20</v>
      </c>
      <c r="F7083" t="b">
        <v>0</v>
      </c>
      <c r="G7083" t="s">
        <v>27</v>
      </c>
      <c r="H7083" s="4">
        <v>45742.584826388891</v>
      </c>
      <c r="I7083" t="b">
        <v>0</v>
      </c>
      <c r="J7083" t="b">
        <v>1</v>
      </c>
      <c r="K7083" t="s">
        <v>24</v>
      </c>
      <c r="L7083" t="s">
        <v>36</v>
      </c>
      <c r="N7083">
        <v>61.159996032714837</v>
      </c>
      <c r="O7083" t="s">
        <v>971</v>
      </c>
      <c r="P7083" t="s">
        <v>119</v>
      </c>
    </row>
    <row r="7084" spans="1:16" x14ac:dyDescent="0.55000000000000004">
      <c r="A7084" t="s">
        <v>2</v>
      </c>
      <c r="B7084" t="s">
        <v>8591</v>
      </c>
      <c r="C7084" t="s">
        <v>2096</v>
      </c>
      <c r="D7084" t="s">
        <v>3957</v>
      </c>
      <c r="E7084" t="s">
        <v>20</v>
      </c>
      <c r="F7084" t="b">
        <v>0</v>
      </c>
      <c r="G7084" t="s">
        <v>27</v>
      </c>
      <c r="H7084" s="4">
        <v>45742.58488425926</v>
      </c>
      <c r="I7084" t="b">
        <v>0</v>
      </c>
      <c r="J7084" t="b">
        <v>1</v>
      </c>
      <c r="K7084" t="s">
        <v>24</v>
      </c>
      <c r="L7084" t="s">
        <v>36</v>
      </c>
      <c r="N7084">
        <v>45.634998321533203</v>
      </c>
      <c r="O7084" t="s">
        <v>3257</v>
      </c>
      <c r="P7084" t="s">
        <v>8592</v>
      </c>
    </row>
    <row r="7085" spans="1:16" x14ac:dyDescent="0.55000000000000004">
      <c r="A7085" t="s">
        <v>25</v>
      </c>
      <c r="B7085" t="s">
        <v>9808</v>
      </c>
      <c r="C7085" t="s">
        <v>203</v>
      </c>
      <c r="D7085" t="s">
        <v>3957</v>
      </c>
      <c r="E7085" t="s">
        <v>20</v>
      </c>
      <c r="F7085" t="b">
        <v>0</v>
      </c>
      <c r="G7085" t="s">
        <v>23</v>
      </c>
      <c r="H7085" s="4">
        <v>45742.590208333328</v>
      </c>
      <c r="I7085" t="b">
        <v>0</v>
      </c>
      <c r="J7085" t="b">
        <v>0</v>
      </c>
      <c r="K7085" t="s">
        <v>24</v>
      </c>
      <c r="L7085" t="s">
        <v>36</v>
      </c>
      <c r="N7085">
        <v>22.694999694824219</v>
      </c>
      <c r="O7085" t="s">
        <v>2239</v>
      </c>
      <c r="P7085" t="s">
        <v>9809</v>
      </c>
    </row>
    <row r="7086" spans="1:16" x14ac:dyDescent="0.55000000000000004">
      <c r="A7086" t="s">
        <v>139</v>
      </c>
      <c r="B7086" t="s">
        <v>1697</v>
      </c>
      <c r="C7086" t="s">
        <v>39</v>
      </c>
      <c r="D7086" t="s">
        <v>7658</v>
      </c>
      <c r="E7086" t="s">
        <v>20</v>
      </c>
      <c r="F7086" t="b">
        <v>1</v>
      </c>
      <c r="G7086" t="s">
        <v>625</v>
      </c>
      <c r="H7086" s="4">
        <v>45742.624872685177</v>
      </c>
      <c r="I7086" t="b">
        <v>1</v>
      </c>
      <c r="J7086" t="b">
        <v>0</v>
      </c>
      <c r="K7086" t="s">
        <v>625</v>
      </c>
      <c r="L7086" t="s">
        <v>22</v>
      </c>
      <c r="M7086">
        <v>70000</v>
      </c>
      <c r="O7086" t="s">
        <v>9386</v>
      </c>
      <c r="P7086" t="s">
        <v>9387</v>
      </c>
    </row>
    <row r="7087" spans="1:16" x14ac:dyDescent="0.55000000000000004">
      <c r="A7087" t="s">
        <v>0</v>
      </c>
      <c r="B7087" t="s">
        <v>9810</v>
      </c>
      <c r="C7087" t="s">
        <v>390</v>
      </c>
      <c r="D7087" t="s">
        <v>3828</v>
      </c>
      <c r="E7087" t="s">
        <v>20</v>
      </c>
      <c r="F7087" t="b">
        <v>0</v>
      </c>
      <c r="G7087" t="s">
        <v>27</v>
      </c>
      <c r="H7087" s="4">
        <v>45742.625150462962</v>
      </c>
      <c r="I7087" t="b">
        <v>0</v>
      </c>
      <c r="J7087" t="b">
        <v>1</v>
      </c>
      <c r="K7087" t="s">
        <v>24</v>
      </c>
      <c r="L7087" t="s">
        <v>22</v>
      </c>
      <c r="M7087">
        <v>61638</v>
      </c>
      <c r="O7087" t="s">
        <v>9811</v>
      </c>
      <c r="P7087" t="s">
        <v>126</v>
      </c>
    </row>
    <row r="7088" spans="1:16" x14ac:dyDescent="0.55000000000000004">
      <c r="A7088" t="s">
        <v>19</v>
      </c>
      <c r="B7088" t="s">
        <v>9812</v>
      </c>
      <c r="C7088" t="s">
        <v>82</v>
      </c>
      <c r="D7088" t="s">
        <v>3973</v>
      </c>
      <c r="E7088" t="s">
        <v>20</v>
      </c>
      <c r="F7088" t="b">
        <v>0</v>
      </c>
      <c r="G7088" t="s">
        <v>27</v>
      </c>
      <c r="H7088" s="4">
        <v>45742.625763888893</v>
      </c>
      <c r="I7088" t="b">
        <v>0</v>
      </c>
      <c r="J7088" t="b">
        <v>0</v>
      </c>
      <c r="K7088" t="s">
        <v>24</v>
      </c>
      <c r="L7088" t="s">
        <v>22</v>
      </c>
      <c r="M7088">
        <v>125000</v>
      </c>
      <c r="O7088" t="s">
        <v>9813</v>
      </c>
      <c r="P7088" t="s">
        <v>1095</v>
      </c>
    </row>
    <row r="7089" spans="1:16" x14ac:dyDescent="0.55000000000000004">
      <c r="A7089" t="s">
        <v>1</v>
      </c>
      <c r="B7089" t="s">
        <v>1767</v>
      </c>
      <c r="C7089" t="s">
        <v>9814</v>
      </c>
      <c r="D7089" t="s">
        <v>4035</v>
      </c>
      <c r="E7089" t="s">
        <v>20</v>
      </c>
      <c r="F7089" t="b">
        <v>0</v>
      </c>
      <c r="G7089" t="s">
        <v>27</v>
      </c>
      <c r="H7089" s="4">
        <v>45742.625810185193</v>
      </c>
      <c r="I7089" t="b">
        <v>0</v>
      </c>
      <c r="J7089" t="b">
        <v>0</v>
      </c>
      <c r="K7089" t="s">
        <v>24</v>
      </c>
      <c r="L7089" t="s">
        <v>22</v>
      </c>
      <c r="M7089">
        <v>191400</v>
      </c>
      <c r="O7089" t="s">
        <v>9815</v>
      </c>
      <c r="P7089" t="s">
        <v>9816</v>
      </c>
    </row>
    <row r="7090" spans="1:16" x14ac:dyDescent="0.55000000000000004">
      <c r="A7090" t="s">
        <v>1</v>
      </c>
      <c r="B7090" t="s">
        <v>9817</v>
      </c>
      <c r="C7090" t="s">
        <v>87</v>
      </c>
      <c r="D7090" t="s">
        <v>3957</v>
      </c>
      <c r="E7090" t="s">
        <v>20</v>
      </c>
      <c r="F7090" t="b">
        <v>0</v>
      </c>
      <c r="G7090" t="s">
        <v>30</v>
      </c>
      <c r="H7090" s="4">
        <v>45742.626168981478</v>
      </c>
      <c r="I7090" t="b">
        <v>0</v>
      </c>
      <c r="J7090" t="b">
        <v>0</v>
      </c>
      <c r="K7090" t="s">
        <v>24</v>
      </c>
      <c r="L7090" t="s">
        <v>36</v>
      </c>
      <c r="N7090">
        <v>33.954998016357422</v>
      </c>
      <c r="O7090" t="s">
        <v>9818</v>
      </c>
      <c r="P7090" t="s">
        <v>9819</v>
      </c>
    </row>
    <row r="7091" spans="1:16" x14ac:dyDescent="0.55000000000000004">
      <c r="A7091" t="s">
        <v>2</v>
      </c>
      <c r="B7091" t="s">
        <v>2</v>
      </c>
      <c r="C7091" t="s">
        <v>327</v>
      </c>
      <c r="D7091" t="s">
        <v>3973</v>
      </c>
      <c r="E7091" t="s">
        <v>51</v>
      </c>
      <c r="F7091" t="b">
        <v>0</v>
      </c>
      <c r="G7091" t="s">
        <v>27</v>
      </c>
      <c r="H7091" s="4">
        <v>45742.626516203702</v>
      </c>
      <c r="I7091" t="b">
        <v>1</v>
      </c>
      <c r="J7091" t="b">
        <v>0</v>
      </c>
      <c r="K7091" t="s">
        <v>24</v>
      </c>
      <c r="L7091" t="s">
        <v>36</v>
      </c>
      <c r="N7091">
        <v>67.5</v>
      </c>
      <c r="O7091" t="s">
        <v>747</v>
      </c>
      <c r="P7091" t="s">
        <v>9820</v>
      </c>
    </row>
    <row r="7092" spans="1:16" x14ac:dyDescent="0.55000000000000004">
      <c r="A7092" t="s">
        <v>0</v>
      </c>
      <c r="B7092" t="s">
        <v>250</v>
      </c>
      <c r="C7092" t="s">
        <v>677</v>
      </c>
      <c r="D7092" t="s">
        <v>3973</v>
      </c>
      <c r="F7092" t="b">
        <v>0</v>
      </c>
      <c r="G7092" t="s">
        <v>27</v>
      </c>
      <c r="H7092" s="4">
        <v>45742.666770833333</v>
      </c>
      <c r="I7092" t="b">
        <v>0</v>
      </c>
      <c r="J7092" t="b">
        <v>0</v>
      </c>
      <c r="K7092" t="s">
        <v>24</v>
      </c>
      <c r="L7092" t="s">
        <v>36</v>
      </c>
      <c r="N7092">
        <v>72.5</v>
      </c>
      <c r="O7092" t="s">
        <v>1357</v>
      </c>
      <c r="P7092" t="s">
        <v>119</v>
      </c>
    </row>
    <row r="7093" spans="1:16" x14ac:dyDescent="0.55000000000000004">
      <c r="A7093" t="s">
        <v>139</v>
      </c>
      <c r="B7093" t="s">
        <v>5512</v>
      </c>
      <c r="C7093" t="s">
        <v>172</v>
      </c>
      <c r="D7093" t="s">
        <v>2208</v>
      </c>
      <c r="E7093" t="s">
        <v>51</v>
      </c>
      <c r="F7093" t="b">
        <v>0</v>
      </c>
      <c r="G7093" t="s">
        <v>27</v>
      </c>
      <c r="H7093" s="4">
        <v>45742.666770833333</v>
      </c>
      <c r="I7093" t="b">
        <v>0</v>
      </c>
      <c r="J7093" t="b">
        <v>0</v>
      </c>
      <c r="K7093" t="s">
        <v>24</v>
      </c>
      <c r="L7093" t="s">
        <v>36</v>
      </c>
      <c r="N7093">
        <v>37</v>
      </c>
      <c r="O7093" t="s">
        <v>1663</v>
      </c>
      <c r="P7093" t="s">
        <v>9821</v>
      </c>
    </row>
    <row r="7094" spans="1:16" x14ac:dyDescent="0.55000000000000004">
      <c r="A7094" t="s">
        <v>25</v>
      </c>
      <c r="B7094" t="s">
        <v>9742</v>
      </c>
      <c r="C7094" t="s">
        <v>315</v>
      </c>
      <c r="D7094" t="s">
        <v>3973</v>
      </c>
      <c r="E7094" t="s">
        <v>20</v>
      </c>
      <c r="F7094" t="b">
        <v>0</v>
      </c>
      <c r="G7094" t="s">
        <v>27</v>
      </c>
      <c r="H7094" s="4">
        <v>45742.666817129633</v>
      </c>
      <c r="I7094" t="b">
        <v>0</v>
      </c>
      <c r="J7094" t="b">
        <v>1</v>
      </c>
      <c r="K7094" t="s">
        <v>24</v>
      </c>
      <c r="L7094" t="s">
        <v>22</v>
      </c>
      <c r="M7094">
        <v>108267</v>
      </c>
      <c r="O7094" t="s">
        <v>59</v>
      </c>
      <c r="P7094" t="s">
        <v>7737</v>
      </c>
    </row>
    <row r="7095" spans="1:16" x14ac:dyDescent="0.55000000000000004">
      <c r="A7095" t="s">
        <v>89</v>
      </c>
      <c r="B7095" t="s">
        <v>2726</v>
      </c>
      <c r="C7095" t="s">
        <v>213</v>
      </c>
      <c r="D7095" t="s">
        <v>3973</v>
      </c>
      <c r="E7095" t="s">
        <v>20</v>
      </c>
      <c r="F7095" t="b">
        <v>0</v>
      </c>
      <c r="G7095" t="s">
        <v>41</v>
      </c>
      <c r="H7095" s="4">
        <v>45742.666932870372</v>
      </c>
      <c r="I7095" t="b">
        <v>0</v>
      </c>
      <c r="J7095" t="b">
        <v>1</v>
      </c>
      <c r="K7095" t="s">
        <v>24</v>
      </c>
      <c r="L7095" t="s">
        <v>22</v>
      </c>
      <c r="M7095">
        <v>85000</v>
      </c>
      <c r="O7095" t="s">
        <v>9822</v>
      </c>
      <c r="P7095" t="s">
        <v>9823</v>
      </c>
    </row>
    <row r="7096" spans="1:16" x14ac:dyDescent="0.55000000000000004">
      <c r="A7096" t="s">
        <v>139</v>
      </c>
      <c r="B7096" t="s">
        <v>9824</v>
      </c>
      <c r="C7096" t="s">
        <v>3010</v>
      </c>
      <c r="D7096" t="s">
        <v>2208</v>
      </c>
      <c r="E7096" t="s">
        <v>51</v>
      </c>
      <c r="F7096" t="b">
        <v>0</v>
      </c>
      <c r="G7096" t="s">
        <v>27</v>
      </c>
      <c r="H7096" s="4">
        <v>45742.667453703703</v>
      </c>
      <c r="I7096" t="b">
        <v>0</v>
      </c>
      <c r="J7096" t="b">
        <v>0</v>
      </c>
      <c r="K7096" t="s">
        <v>24</v>
      </c>
      <c r="L7096" t="s">
        <v>36</v>
      </c>
      <c r="N7096">
        <v>74</v>
      </c>
      <c r="O7096" t="s">
        <v>1814</v>
      </c>
      <c r="P7096" t="s">
        <v>447</v>
      </c>
    </row>
    <row r="7097" spans="1:16" x14ac:dyDescent="0.55000000000000004">
      <c r="A7097" t="s">
        <v>1</v>
      </c>
      <c r="B7097" t="s">
        <v>9825</v>
      </c>
      <c r="C7097" t="s">
        <v>49</v>
      </c>
      <c r="D7097" t="s">
        <v>81</v>
      </c>
      <c r="E7097" t="s">
        <v>20</v>
      </c>
      <c r="F7097" t="b">
        <v>0</v>
      </c>
      <c r="G7097" t="s">
        <v>27</v>
      </c>
      <c r="H7097" s="4">
        <v>45742.667986111112</v>
      </c>
      <c r="I7097" t="b">
        <v>1</v>
      </c>
      <c r="J7097" t="b">
        <v>0</v>
      </c>
      <c r="K7097" t="s">
        <v>24</v>
      </c>
      <c r="L7097" t="s">
        <v>22</v>
      </c>
      <c r="M7097">
        <v>215000</v>
      </c>
      <c r="O7097" t="s">
        <v>81</v>
      </c>
      <c r="P7097" t="s">
        <v>119</v>
      </c>
    </row>
    <row r="7098" spans="1:16" x14ac:dyDescent="0.55000000000000004">
      <c r="A7098" t="s">
        <v>1</v>
      </c>
      <c r="B7098" t="s">
        <v>9826</v>
      </c>
      <c r="C7098" t="s">
        <v>49</v>
      </c>
      <c r="D7098" t="s">
        <v>81</v>
      </c>
      <c r="E7098" t="s">
        <v>20</v>
      </c>
      <c r="F7098" t="b">
        <v>0</v>
      </c>
      <c r="G7098" t="s">
        <v>27</v>
      </c>
      <c r="H7098" s="4">
        <v>45742.668009259258</v>
      </c>
      <c r="I7098" t="b">
        <v>1</v>
      </c>
      <c r="J7098" t="b">
        <v>0</v>
      </c>
      <c r="K7098" t="s">
        <v>24</v>
      </c>
      <c r="L7098" t="s">
        <v>22</v>
      </c>
      <c r="M7098">
        <v>215000</v>
      </c>
      <c r="O7098" t="s">
        <v>81</v>
      </c>
      <c r="P7098" t="s">
        <v>119</v>
      </c>
    </row>
    <row r="7099" spans="1:16" x14ac:dyDescent="0.55000000000000004">
      <c r="A7099" t="s">
        <v>139</v>
      </c>
      <c r="B7099" t="s">
        <v>9827</v>
      </c>
      <c r="C7099" t="s">
        <v>192</v>
      </c>
      <c r="D7099" t="s">
        <v>3973</v>
      </c>
      <c r="E7099" t="s">
        <v>20</v>
      </c>
      <c r="F7099" t="b">
        <v>0</v>
      </c>
      <c r="G7099" t="s">
        <v>27</v>
      </c>
      <c r="H7099" s="4">
        <v>45742.668055555558</v>
      </c>
      <c r="I7099" t="b">
        <v>1</v>
      </c>
      <c r="J7099" t="b">
        <v>0</v>
      </c>
      <c r="K7099" t="s">
        <v>24</v>
      </c>
      <c r="L7099" t="s">
        <v>22</v>
      </c>
      <c r="M7099">
        <v>140000</v>
      </c>
      <c r="O7099" t="s">
        <v>1584</v>
      </c>
      <c r="P7099" t="s">
        <v>9828</v>
      </c>
    </row>
    <row r="7100" spans="1:16" x14ac:dyDescent="0.55000000000000004">
      <c r="A7100" t="s">
        <v>2</v>
      </c>
      <c r="B7100" t="s">
        <v>9829</v>
      </c>
      <c r="C7100" t="s">
        <v>39</v>
      </c>
      <c r="D7100" t="s">
        <v>112</v>
      </c>
      <c r="E7100" t="s">
        <v>51</v>
      </c>
      <c r="F7100" t="b">
        <v>1</v>
      </c>
      <c r="G7100" t="s">
        <v>41</v>
      </c>
      <c r="H7100" s="4">
        <v>45742.668321759258</v>
      </c>
      <c r="I7100" t="b">
        <v>1</v>
      </c>
      <c r="J7100" t="b">
        <v>0</v>
      </c>
      <c r="K7100" t="s">
        <v>24</v>
      </c>
      <c r="L7100" t="s">
        <v>36</v>
      </c>
      <c r="N7100">
        <v>77.5</v>
      </c>
      <c r="O7100" t="s">
        <v>112</v>
      </c>
      <c r="P7100" t="s">
        <v>1887</v>
      </c>
    </row>
    <row r="7101" spans="1:16" x14ac:dyDescent="0.55000000000000004">
      <c r="A7101" t="s">
        <v>40</v>
      </c>
      <c r="B7101" t="s">
        <v>9830</v>
      </c>
      <c r="C7101" t="s">
        <v>24</v>
      </c>
      <c r="D7101" t="s">
        <v>3828</v>
      </c>
      <c r="E7101" t="s">
        <v>20</v>
      </c>
      <c r="F7101" t="b">
        <v>0</v>
      </c>
      <c r="G7101" t="s">
        <v>41</v>
      </c>
      <c r="H7101" s="4">
        <v>45742.668321759258</v>
      </c>
      <c r="I7101" t="b">
        <v>0</v>
      </c>
      <c r="J7101" t="b">
        <v>1</v>
      </c>
      <c r="K7101" t="s">
        <v>24</v>
      </c>
      <c r="L7101" t="s">
        <v>22</v>
      </c>
      <c r="M7101">
        <v>143500</v>
      </c>
      <c r="O7101" t="s">
        <v>9831</v>
      </c>
      <c r="P7101" t="s">
        <v>9832</v>
      </c>
    </row>
    <row r="7102" spans="1:16" x14ac:dyDescent="0.55000000000000004">
      <c r="A7102" t="s">
        <v>0</v>
      </c>
      <c r="B7102" t="s">
        <v>9833</v>
      </c>
      <c r="C7102" t="s">
        <v>481</v>
      </c>
      <c r="D7102" t="s">
        <v>3973</v>
      </c>
      <c r="E7102" t="s">
        <v>51</v>
      </c>
      <c r="F7102" t="b">
        <v>0</v>
      </c>
      <c r="G7102" t="s">
        <v>27</v>
      </c>
      <c r="H7102" s="4">
        <v>45742.708402777767</v>
      </c>
      <c r="I7102" t="b">
        <v>0</v>
      </c>
      <c r="J7102" t="b">
        <v>0</v>
      </c>
      <c r="K7102" t="s">
        <v>24</v>
      </c>
      <c r="L7102" t="s">
        <v>36</v>
      </c>
      <c r="N7102">
        <v>56.5</v>
      </c>
      <c r="O7102" t="s">
        <v>1177</v>
      </c>
    </row>
    <row r="7103" spans="1:16" x14ac:dyDescent="0.55000000000000004">
      <c r="A7103" t="s">
        <v>89</v>
      </c>
      <c r="B7103" t="s">
        <v>9834</v>
      </c>
      <c r="C7103" t="s">
        <v>1135</v>
      </c>
      <c r="D7103" t="s">
        <v>3973</v>
      </c>
      <c r="E7103" t="s">
        <v>51</v>
      </c>
      <c r="F7103" t="b">
        <v>0</v>
      </c>
      <c r="G7103" t="s">
        <v>23</v>
      </c>
      <c r="H7103" s="4">
        <v>45742.715532407397</v>
      </c>
      <c r="I7103" t="b">
        <v>0</v>
      </c>
      <c r="J7103" t="b">
        <v>0</v>
      </c>
      <c r="K7103" t="s">
        <v>24</v>
      </c>
      <c r="L7103" t="s">
        <v>36</v>
      </c>
      <c r="N7103">
        <v>57</v>
      </c>
      <c r="O7103" t="s">
        <v>2966</v>
      </c>
      <c r="P7103" t="s">
        <v>9835</v>
      </c>
    </row>
    <row r="7104" spans="1:16" x14ac:dyDescent="0.55000000000000004">
      <c r="A7104" t="s">
        <v>25</v>
      </c>
      <c r="B7104" t="s">
        <v>25</v>
      </c>
      <c r="C7104" t="s">
        <v>966</v>
      </c>
      <c r="D7104" t="s">
        <v>3973</v>
      </c>
      <c r="E7104" t="s">
        <v>20</v>
      </c>
      <c r="F7104" t="b">
        <v>0</v>
      </c>
      <c r="G7104" t="s">
        <v>30</v>
      </c>
      <c r="H7104" s="4">
        <v>45742.750497685192</v>
      </c>
      <c r="I7104" t="b">
        <v>1</v>
      </c>
      <c r="J7104" t="b">
        <v>0</v>
      </c>
      <c r="K7104" t="s">
        <v>24</v>
      </c>
      <c r="L7104" t="s">
        <v>22</v>
      </c>
      <c r="M7104">
        <v>80000</v>
      </c>
      <c r="O7104" t="s">
        <v>7697</v>
      </c>
      <c r="P7104" t="s">
        <v>7974</v>
      </c>
    </row>
    <row r="7105" spans="1:16" x14ac:dyDescent="0.55000000000000004">
      <c r="A7105" t="s">
        <v>1</v>
      </c>
      <c r="B7105" t="s">
        <v>9836</v>
      </c>
      <c r="C7105" t="s">
        <v>151</v>
      </c>
      <c r="D7105" t="s">
        <v>3828</v>
      </c>
      <c r="E7105" t="s">
        <v>20</v>
      </c>
      <c r="F7105" t="b">
        <v>0</v>
      </c>
      <c r="G7105" t="s">
        <v>30</v>
      </c>
      <c r="H7105" s="4">
        <v>45742.751111111109</v>
      </c>
      <c r="I7105" t="b">
        <v>0</v>
      </c>
      <c r="J7105" t="b">
        <v>1</v>
      </c>
      <c r="K7105" t="s">
        <v>24</v>
      </c>
      <c r="L7105" t="s">
        <v>22</v>
      </c>
      <c r="M7105">
        <v>135000</v>
      </c>
      <c r="O7105" t="s">
        <v>3923</v>
      </c>
      <c r="P7105" t="s">
        <v>9837</v>
      </c>
    </row>
    <row r="7106" spans="1:16" x14ac:dyDescent="0.55000000000000004">
      <c r="A7106" t="s">
        <v>2</v>
      </c>
      <c r="B7106" t="s">
        <v>890</v>
      </c>
      <c r="C7106" t="s">
        <v>1338</v>
      </c>
      <c r="D7106" t="s">
        <v>3828</v>
      </c>
      <c r="E7106" t="s">
        <v>51</v>
      </c>
      <c r="F7106" t="b">
        <v>0</v>
      </c>
      <c r="G7106" t="s">
        <v>41</v>
      </c>
      <c r="H7106" s="4">
        <v>45742.751689814817</v>
      </c>
      <c r="I7106" t="b">
        <v>1</v>
      </c>
      <c r="J7106" t="b">
        <v>0</v>
      </c>
      <c r="K7106" t="s">
        <v>24</v>
      </c>
      <c r="L7106" t="s">
        <v>36</v>
      </c>
      <c r="N7106">
        <v>65</v>
      </c>
      <c r="O7106" t="s">
        <v>9838</v>
      </c>
      <c r="P7106" t="s">
        <v>1891</v>
      </c>
    </row>
    <row r="7107" spans="1:16" x14ac:dyDescent="0.55000000000000004">
      <c r="A7107" t="s">
        <v>25</v>
      </c>
      <c r="B7107" t="s">
        <v>9839</v>
      </c>
      <c r="C7107" t="s">
        <v>203</v>
      </c>
      <c r="D7107" t="s">
        <v>3973</v>
      </c>
      <c r="E7107" t="s">
        <v>20</v>
      </c>
      <c r="F7107" t="b">
        <v>0</v>
      </c>
      <c r="G7107" t="s">
        <v>23</v>
      </c>
      <c r="H7107" s="4">
        <v>45742.756874999999</v>
      </c>
      <c r="I7107" t="b">
        <v>1</v>
      </c>
      <c r="J7107" t="b">
        <v>0</v>
      </c>
      <c r="K7107" t="s">
        <v>24</v>
      </c>
      <c r="L7107" t="s">
        <v>22</v>
      </c>
      <c r="M7107">
        <v>145000</v>
      </c>
      <c r="O7107" t="s">
        <v>9840</v>
      </c>
      <c r="P7107" t="s">
        <v>221</v>
      </c>
    </row>
    <row r="7108" spans="1:16" x14ac:dyDescent="0.55000000000000004">
      <c r="A7108" t="s">
        <v>139</v>
      </c>
      <c r="B7108" t="s">
        <v>9841</v>
      </c>
      <c r="C7108" t="s">
        <v>819</v>
      </c>
      <c r="D7108" t="s">
        <v>3973</v>
      </c>
      <c r="E7108" t="s">
        <v>51</v>
      </c>
      <c r="F7108" t="b">
        <v>0</v>
      </c>
      <c r="G7108" t="s">
        <v>820</v>
      </c>
      <c r="H7108" s="4">
        <v>45742.772905092592</v>
      </c>
      <c r="I7108" t="b">
        <v>0</v>
      </c>
      <c r="J7108" t="b">
        <v>0</v>
      </c>
      <c r="K7108" t="s">
        <v>820</v>
      </c>
      <c r="L7108" t="s">
        <v>22</v>
      </c>
      <c r="M7108">
        <v>70000</v>
      </c>
      <c r="O7108" t="s">
        <v>3834</v>
      </c>
      <c r="P7108" t="s">
        <v>9842</v>
      </c>
    </row>
    <row r="7109" spans="1:16" x14ac:dyDescent="0.55000000000000004">
      <c r="A7109" t="s">
        <v>0</v>
      </c>
      <c r="B7109" t="s">
        <v>9843</v>
      </c>
      <c r="C7109" t="s">
        <v>9844</v>
      </c>
      <c r="D7109" t="s">
        <v>2208</v>
      </c>
      <c r="E7109" t="s">
        <v>20</v>
      </c>
      <c r="F7109" t="b">
        <v>0</v>
      </c>
      <c r="G7109" t="s">
        <v>30</v>
      </c>
      <c r="H7109" s="4">
        <v>45742.792245370372</v>
      </c>
      <c r="I7109" t="b">
        <v>0</v>
      </c>
      <c r="J7109" t="b">
        <v>1</v>
      </c>
      <c r="K7109" t="s">
        <v>24</v>
      </c>
      <c r="L7109" t="s">
        <v>22</v>
      </c>
      <c r="M7109">
        <v>142500</v>
      </c>
      <c r="O7109" t="s">
        <v>9845</v>
      </c>
    </row>
    <row r="7110" spans="1:16" x14ac:dyDescent="0.55000000000000004">
      <c r="A7110" t="s">
        <v>89</v>
      </c>
      <c r="B7110" t="s">
        <v>4460</v>
      </c>
      <c r="C7110" t="s">
        <v>1633</v>
      </c>
      <c r="D7110" t="s">
        <v>3973</v>
      </c>
      <c r="E7110" t="s">
        <v>20</v>
      </c>
      <c r="F7110" t="b">
        <v>0</v>
      </c>
      <c r="G7110" t="s">
        <v>52</v>
      </c>
      <c r="H7110" s="4">
        <v>45742.792361111111</v>
      </c>
      <c r="I7110" t="b">
        <v>0</v>
      </c>
      <c r="J7110" t="b">
        <v>0</v>
      </c>
      <c r="K7110" t="s">
        <v>24</v>
      </c>
      <c r="L7110" t="s">
        <v>36</v>
      </c>
      <c r="N7110">
        <v>35</v>
      </c>
      <c r="O7110" t="s">
        <v>131</v>
      </c>
      <c r="P7110" t="s">
        <v>119</v>
      </c>
    </row>
    <row r="7111" spans="1:16" x14ac:dyDescent="0.55000000000000004">
      <c r="A7111" t="s">
        <v>1</v>
      </c>
      <c r="B7111" t="s">
        <v>2043</v>
      </c>
      <c r="C7111" t="s">
        <v>1096</v>
      </c>
      <c r="D7111" t="s">
        <v>3973</v>
      </c>
      <c r="E7111" t="s">
        <v>20</v>
      </c>
      <c r="F7111" t="b">
        <v>0</v>
      </c>
      <c r="G7111" t="s">
        <v>27</v>
      </c>
      <c r="H7111" s="4">
        <v>45742.79247685185</v>
      </c>
      <c r="I7111" t="b">
        <v>0</v>
      </c>
      <c r="J7111" t="b">
        <v>0</v>
      </c>
      <c r="K7111" t="s">
        <v>24</v>
      </c>
      <c r="L7111" t="s">
        <v>22</v>
      </c>
      <c r="M7111">
        <v>165000</v>
      </c>
      <c r="O7111" t="s">
        <v>1383</v>
      </c>
      <c r="P7111" t="s">
        <v>9846</v>
      </c>
    </row>
    <row r="7112" spans="1:16" x14ac:dyDescent="0.55000000000000004">
      <c r="A7112" t="s">
        <v>2</v>
      </c>
      <c r="B7112" t="s">
        <v>7542</v>
      </c>
      <c r="C7112" t="s">
        <v>1588</v>
      </c>
      <c r="D7112" t="s">
        <v>7543</v>
      </c>
      <c r="E7112" t="s">
        <v>20</v>
      </c>
      <c r="F7112" t="b">
        <v>0</v>
      </c>
      <c r="G7112" t="s">
        <v>27</v>
      </c>
      <c r="H7112" s="4">
        <v>45742.792962962973</v>
      </c>
      <c r="I7112" t="b">
        <v>0</v>
      </c>
      <c r="J7112" t="b">
        <v>0</v>
      </c>
      <c r="K7112" t="s">
        <v>24</v>
      </c>
      <c r="L7112" t="s">
        <v>22</v>
      </c>
      <c r="M7112">
        <v>90000</v>
      </c>
      <c r="O7112" t="s">
        <v>7544</v>
      </c>
      <c r="P7112" t="s">
        <v>7545</v>
      </c>
    </row>
    <row r="7113" spans="1:16" x14ac:dyDescent="0.55000000000000004">
      <c r="A7113" t="s">
        <v>2</v>
      </c>
      <c r="B7113" t="s">
        <v>2</v>
      </c>
      <c r="C7113" t="s">
        <v>2902</v>
      </c>
      <c r="D7113" t="s">
        <v>3828</v>
      </c>
      <c r="E7113" t="s">
        <v>20</v>
      </c>
      <c r="F7113" t="b">
        <v>0</v>
      </c>
      <c r="G7113" t="s">
        <v>27</v>
      </c>
      <c r="H7113" s="4">
        <v>45742.793055555558</v>
      </c>
      <c r="I7113" t="b">
        <v>0</v>
      </c>
      <c r="J7113" t="b">
        <v>1</v>
      </c>
      <c r="K7113" t="s">
        <v>24</v>
      </c>
      <c r="L7113" t="s">
        <v>22</v>
      </c>
      <c r="M7113">
        <v>71021.5</v>
      </c>
      <c r="O7113" t="s">
        <v>9847</v>
      </c>
      <c r="P7113" t="s">
        <v>9848</v>
      </c>
    </row>
    <row r="7114" spans="1:16" x14ac:dyDescent="0.55000000000000004">
      <c r="A7114" t="s">
        <v>0</v>
      </c>
      <c r="B7114" t="s">
        <v>993</v>
      </c>
      <c r="C7114" t="s">
        <v>481</v>
      </c>
      <c r="D7114" t="s">
        <v>3973</v>
      </c>
      <c r="E7114" t="s">
        <v>51</v>
      </c>
      <c r="F7114" t="b">
        <v>0</v>
      </c>
      <c r="G7114" t="s">
        <v>27</v>
      </c>
      <c r="H7114" s="4">
        <v>45742.833379629628</v>
      </c>
      <c r="I7114" t="b">
        <v>0</v>
      </c>
      <c r="J7114" t="b">
        <v>0</v>
      </c>
      <c r="K7114" t="s">
        <v>24</v>
      </c>
      <c r="L7114" t="s">
        <v>36</v>
      </c>
      <c r="N7114">
        <v>42.5</v>
      </c>
      <c r="O7114" t="s">
        <v>9849</v>
      </c>
      <c r="P7114" t="s">
        <v>204</v>
      </c>
    </row>
    <row r="7115" spans="1:16" x14ac:dyDescent="0.55000000000000004">
      <c r="A7115" t="s">
        <v>0</v>
      </c>
      <c r="B7115" t="s">
        <v>9850</v>
      </c>
      <c r="C7115" t="s">
        <v>400</v>
      </c>
      <c r="D7115" t="s">
        <v>2208</v>
      </c>
      <c r="E7115" t="s">
        <v>20</v>
      </c>
      <c r="F7115" t="b">
        <v>0</v>
      </c>
      <c r="G7115" t="s">
        <v>30</v>
      </c>
      <c r="H7115" s="4">
        <v>45742.833912037036</v>
      </c>
      <c r="I7115" t="b">
        <v>0</v>
      </c>
      <c r="J7115" t="b">
        <v>1</v>
      </c>
      <c r="K7115" t="s">
        <v>24</v>
      </c>
      <c r="L7115" t="s">
        <v>22</v>
      </c>
      <c r="M7115">
        <v>93660</v>
      </c>
      <c r="O7115" t="s">
        <v>9851</v>
      </c>
      <c r="P7115" t="s">
        <v>280</v>
      </c>
    </row>
    <row r="7116" spans="1:16" x14ac:dyDescent="0.55000000000000004">
      <c r="A7116" t="s">
        <v>1</v>
      </c>
      <c r="B7116" t="s">
        <v>3342</v>
      </c>
      <c r="C7116" t="s">
        <v>192</v>
      </c>
      <c r="D7116" t="s">
        <v>3600</v>
      </c>
      <c r="E7116" t="s">
        <v>20</v>
      </c>
      <c r="F7116" t="b">
        <v>0</v>
      </c>
      <c r="G7116" t="s">
        <v>52</v>
      </c>
      <c r="H7116" s="4">
        <v>45742.834004629629</v>
      </c>
      <c r="I7116" t="b">
        <v>1</v>
      </c>
      <c r="J7116" t="b">
        <v>1</v>
      </c>
      <c r="K7116" t="s">
        <v>24</v>
      </c>
      <c r="L7116" t="s">
        <v>36</v>
      </c>
      <c r="N7116">
        <v>67</v>
      </c>
      <c r="O7116" t="s">
        <v>406</v>
      </c>
      <c r="P7116" t="s">
        <v>9852</v>
      </c>
    </row>
    <row r="7117" spans="1:16" x14ac:dyDescent="0.55000000000000004">
      <c r="A7117" t="s">
        <v>0</v>
      </c>
      <c r="B7117" t="s">
        <v>9853</v>
      </c>
      <c r="C7117" t="s">
        <v>192</v>
      </c>
      <c r="D7117" t="s">
        <v>3957</v>
      </c>
      <c r="E7117" t="s">
        <v>20</v>
      </c>
      <c r="F7117" t="b">
        <v>0</v>
      </c>
      <c r="G7117" t="s">
        <v>52</v>
      </c>
      <c r="H7117" s="4">
        <v>45742.834050925929</v>
      </c>
      <c r="I7117" t="b">
        <v>0</v>
      </c>
      <c r="J7117" t="b">
        <v>0</v>
      </c>
      <c r="K7117" t="s">
        <v>24</v>
      </c>
      <c r="L7117" t="s">
        <v>36</v>
      </c>
      <c r="N7117">
        <v>22.694999694824219</v>
      </c>
      <c r="O7117" t="s">
        <v>880</v>
      </c>
      <c r="P7117" t="s">
        <v>9854</v>
      </c>
    </row>
    <row r="7118" spans="1:16" x14ac:dyDescent="0.55000000000000004">
      <c r="A7118" t="s">
        <v>1</v>
      </c>
      <c r="B7118" t="s">
        <v>9855</v>
      </c>
      <c r="C7118" t="s">
        <v>2455</v>
      </c>
      <c r="D7118" t="s">
        <v>3973</v>
      </c>
      <c r="E7118" t="s">
        <v>20</v>
      </c>
      <c r="F7118" t="b">
        <v>0</v>
      </c>
      <c r="G7118" t="s">
        <v>27</v>
      </c>
      <c r="H7118" s="4">
        <v>45742.834120370368</v>
      </c>
      <c r="I7118" t="b">
        <v>0</v>
      </c>
      <c r="J7118" t="b">
        <v>0</v>
      </c>
      <c r="K7118" t="s">
        <v>24</v>
      </c>
      <c r="L7118" t="s">
        <v>22</v>
      </c>
      <c r="M7118">
        <v>176623.5</v>
      </c>
      <c r="O7118" t="s">
        <v>9856</v>
      </c>
      <c r="P7118" t="s">
        <v>9857</v>
      </c>
    </row>
    <row r="7119" spans="1:16" x14ac:dyDescent="0.55000000000000004">
      <c r="A7119" t="s">
        <v>2</v>
      </c>
      <c r="B7119" t="s">
        <v>9858</v>
      </c>
      <c r="C7119" t="s">
        <v>9859</v>
      </c>
      <c r="D7119" t="s">
        <v>3957</v>
      </c>
      <c r="E7119" t="s">
        <v>20</v>
      </c>
      <c r="F7119" t="b">
        <v>0</v>
      </c>
      <c r="G7119" t="s">
        <v>27</v>
      </c>
      <c r="H7119" s="4">
        <v>45742.834675925929</v>
      </c>
      <c r="I7119" t="b">
        <v>0</v>
      </c>
      <c r="J7119" t="b">
        <v>1</v>
      </c>
      <c r="K7119" t="s">
        <v>24</v>
      </c>
      <c r="L7119" t="s">
        <v>36</v>
      </c>
      <c r="N7119">
        <v>46.779998779296882</v>
      </c>
      <c r="O7119" t="s">
        <v>2546</v>
      </c>
      <c r="P7119" t="s">
        <v>4401</v>
      </c>
    </row>
    <row r="7120" spans="1:16" x14ac:dyDescent="0.55000000000000004">
      <c r="A7120" t="s">
        <v>2</v>
      </c>
      <c r="B7120" t="s">
        <v>9860</v>
      </c>
      <c r="C7120" t="s">
        <v>713</v>
      </c>
      <c r="D7120" t="s">
        <v>3957</v>
      </c>
      <c r="E7120" t="s">
        <v>20</v>
      </c>
      <c r="F7120" t="b">
        <v>0</v>
      </c>
      <c r="G7120" t="s">
        <v>27</v>
      </c>
      <c r="H7120" s="4">
        <v>45742.83488425926</v>
      </c>
      <c r="I7120" t="b">
        <v>0</v>
      </c>
      <c r="J7120" t="b">
        <v>1</v>
      </c>
      <c r="K7120" t="s">
        <v>24</v>
      </c>
      <c r="L7120" t="s">
        <v>36</v>
      </c>
      <c r="N7120">
        <v>47.010002136230469</v>
      </c>
      <c r="O7120" t="s">
        <v>1066</v>
      </c>
      <c r="P7120" t="s">
        <v>594</v>
      </c>
    </row>
    <row r="7121" spans="1:16" x14ac:dyDescent="0.55000000000000004">
      <c r="A7121" t="s">
        <v>0</v>
      </c>
      <c r="B7121" t="s">
        <v>2221</v>
      </c>
      <c r="C7121" t="s">
        <v>2300</v>
      </c>
      <c r="D7121" t="s">
        <v>3828</v>
      </c>
      <c r="E7121" t="s">
        <v>20</v>
      </c>
      <c r="F7121" t="b">
        <v>0</v>
      </c>
      <c r="G7121" t="s">
        <v>27</v>
      </c>
      <c r="H7121" s="4">
        <v>45742.875092592592</v>
      </c>
      <c r="I7121" t="b">
        <v>1</v>
      </c>
      <c r="J7121" t="b">
        <v>0</v>
      </c>
      <c r="K7121" t="s">
        <v>24</v>
      </c>
      <c r="L7121" t="s">
        <v>22</v>
      </c>
      <c r="M7121">
        <v>76500</v>
      </c>
      <c r="O7121" t="s">
        <v>9861</v>
      </c>
      <c r="P7121" t="s">
        <v>9862</v>
      </c>
    </row>
    <row r="7122" spans="1:16" x14ac:dyDescent="0.55000000000000004">
      <c r="A7122" t="s">
        <v>2</v>
      </c>
      <c r="B7122" t="s">
        <v>506</v>
      </c>
      <c r="C7122" t="s">
        <v>7585</v>
      </c>
      <c r="D7122" t="s">
        <v>9863</v>
      </c>
      <c r="E7122" t="s">
        <v>20</v>
      </c>
      <c r="F7122" t="b">
        <v>0</v>
      </c>
      <c r="G7122" t="s">
        <v>27</v>
      </c>
      <c r="H7122" s="4">
        <v>45742.876319444447</v>
      </c>
      <c r="I7122" t="b">
        <v>0</v>
      </c>
      <c r="J7122" t="b">
        <v>1</v>
      </c>
      <c r="K7122" t="s">
        <v>24</v>
      </c>
      <c r="L7122" t="s">
        <v>22</v>
      </c>
      <c r="M7122">
        <v>135000</v>
      </c>
      <c r="O7122" t="s">
        <v>428</v>
      </c>
      <c r="P7122" t="s">
        <v>9864</v>
      </c>
    </row>
    <row r="7123" spans="1:16" x14ac:dyDescent="0.55000000000000004">
      <c r="A7123" t="s">
        <v>2</v>
      </c>
      <c r="B7123" t="s">
        <v>267</v>
      </c>
      <c r="C7123" t="s">
        <v>465</v>
      </c>
      <c r="D7123" t="s">
        <v>3828</v>
      </c>
      <c r="E7123" t="s">
        <v>20</v>
      </c>
      <c r="F7123" t="b">
        <v>0</v>
      </c>
      <c r="G7123" t="s">
        <v>27</v>
      </c>
      <c r="H7123" s="4">
        <v>45742.876319444447</v>
      </c>
      <c r="I7123" t="b">
        <v>1</v>
      </c>
      <c r="J7123" t="b">
        <v>0</v>
      </c>
      <c r="K7123" t="s">
        <v>24</v>
      </c>
      <c r="L7123" t="s">
        <v>22</v>
      </c>
      <c r="M7123">
        <v>247500</v>
      </c>
      <c r="O7123" t="s">
        <v>9865</v>
      </c>
      <c r="P7123" t="s">
        <v>9866</v>
      </c>
    </row>
    <row r="7124" spans="1:16" x14ac:dyDescent="0.55000000000000004">
      <c r="A7124" t="s">
        <v>0</v>
      </c>
      <c r="B7124" t="s">
        <v>3554</v>
      </c>
      <c r="C7124" t="s">
        <v>3650</v>
      </c>
      <c r="D7124" t="s">
        <v>3973</v>
      </c>
      <c r="E7124" t="s">
        <v>51</v>
      </c>
      <c r="F7124" t="b">
        <v>0</v>
      </c>
      <c r="G7124" t="s">
        <v>30</v>
      </c>
      <c r="H7124" s="4">
        <v>45742.917164351849</v>
      </c>
      <c r="I7124" t="b">
        <v>0</v>
      </c>
      <c r="J7124" t="b">
        <v>0</v>
      </c>
      <c r="K7124" t="s">
        <v>24</v>
      </c>
      <c r="L7124" t="s">
        <v>36</v>
      </c>
      <c r="N7124">
        <v>34</v>
      </c>
      <c r="O7124" t="s">
        <v>1220</v>
      </c>
      <c r="P7124" t="s">
        <v>2058</v>
      </c>
    </row>
    <row r="7125" spans="1:16" x14ac:dyDescent="0.55000000000000004">
      <c r="A7125" t="s">
        <v>2</v>
      </c>
      <c r="B7125" t="s">
        <v>1550</v>
      </c>
      <c r="C7125" t="s">
        <v>1151</v>
      </c>
      <c r="D7125" t="s">
        <v>3828</v>
      </c>
      <c r="E7125" t="s">
        <v>20</v>
      </c>
      <c r="F7125" t="b">
        <v>0</v>
      </c>
      <c r="G7125" t="s">
        <v>27</v>
      </c>
      <c r="H7125" s="4">
        <v>45742.918043981481</v>
      </c>
      <c r="I7125" t="b">
        <v>0</v>
      </c>
      <c r="J7125" t="b">
        <v>1</v>
      </c>
      <c r="K7125" t="s">
        <v>24</v>
      </c>
      <c r="L7125" t="s">
        <v>22</v>
      </c>
      <c r="M7125">
        <v>155540</v>
      </c>
      <c r="O7125" t="s">
        <v>9867</v>
      </c>
      <c r="P7125" t="s">
        <v>9868</v>
      </c>
    </row>
    <row r="7126" spans="1:16" x14ac:dyDescent="0.55000000000000004">
      <c r="A7126" t="s">
        <v>2</v>
      </c>
      <c r="B7126" t="s">
        <v>9869</v>
      </c>
      <c r="C7126" t="s">
        <v>39</v>
      </c>
      <c r="D7126" t="s">
        <v>2208</v>
      </c>
      <c r="E7126" t="s">
        <v>20</v>
      </c>
      <c r="F7126" t="b">
        <v>1</v>
      </c>
      <c r="G7126" t="s">
        <v>41</v>
      </c>
      <c r="H7126" s="4">
        <v>45742.918356481481</v>
      </c>
      <c r="I7126" t="b">
        <v>1</v>
      </c>
      <c r="J7126" t="b">
        <v>0</v>
      </c>
      <c r="K7126" t="s">
        <v>24</v>
      </c>
      <c r="L7126" t="s">
        <v>36</v>
      </c>
      <c r="N7126">
        <v>67.5</v>
      </c>
      <c r="O7126" t="s">
        <v>847</v>
      </c>
      <c r="P7126" t="s">
        <v>9870</v>
      </c>
    </row>
    <row r="7127" spans="1:16" x14ac:dyDescent="0.55000000000000004">
      <c r="A7127" t="s">
        <v>25</v>
      </c>
      <c r="B7127" t="s">
        <v>9871</v>
      </c>
      <c r="C7127" t="s">
        <v>26</v>
      </c>
      <c r="D7127" t="s">
        <v>3828</v>
      </c>
      <c r="E7127" t="s">
        <v>20</v>
      </c>
      <c r="F7127" t="b">
        <v>0</v>
      </c>
      <c r="G7127" t="s">
        <v>27</v>
      </c>
      <c r="H7127" s="4">
        <v>45742.958437499998</v>
      </c>
      <c r="I7127" t="b">
        <v>0</v>
      </c>
      <c r="J7127" t="b">
        <v>0</v>
      </c>
      <c r="K7127" t="s">
        <v>24</v>
      </c>
      <c r="L7127" t="s">
        <v>22</v>
      </c>
      <c r="M7127">
        <v>80000</v>
      </c>
      <c r="O7127" t="s">
        <v>1584</v>
      </c>
      <c r="P7127" t="s">
        <v>1303</v>
      </c>
    </row>
    <row r="7128" spans="1:16" x14ac:dyDescent="0.55000000000000004">
      <c r="A7128" t="s">
        <v>1</v>
      </c>
      <c r="B7128" t="s">
        <v>1</v>
      </c>
      <c r="C7128" t="s">
        <v>841</v>
      </c>
      <c r="D7128" t="s">
        <v>3973</v>
      </c>
      <c r="E7128" t="s">
        <v>20</v>
      </c>
      <c r="F7128" t="b">
        <v>0</v>
      </c>
      <c r="G7128" t="s">
        <v>30</v>
      </c>
      <c r="H7128" s="4">
        <v>45742.958854166667</v>
      </c>
      <c r="I7128" t="b">
        <v>0</v>
      </c>
      <c r="J7128" t="b">
        <v>0</v>
      </c>
      <c r="K7128" t="s">
        <v>24</v>
      </c>
      <c r="L7128" t="s">
        <v>22</v>
      </c>
      <c r="M7128">
        <v>84000.078125</v>
      </c>
      <c r="O7128" t="s">
        <v>9872</v>
      </c>
      <c r="P7128" t="s">
        <v>1597</v>
      </c>
    </row>
    <row r="7129" spans="1:16" x14ac:dyDescent="0.55000000000000004">
      <c r="A7129" t="s">
        <v>0</v>
      </c>
      <c r="B7129" t="s">
        <v>9873</v>
      </c>
      <c r="C7129" t="s">
        <v>192</v>
      </c>
      <c r="D7129" t="s">
        <v>3973</v>
      </c>
      <c r="E7129" t="s">
        <v>20</v>
      </c>
      <c r="F7129" t="b">
        <v>0</v>
      </c>
      <c r="G7129" t="s">
        <v>52</v>
      </c>
      <c r="H7129" s="4">
        <v>45742.959050925929</v>
      </c>
      <c r="I7129" t="b">
        <v>1</v>
      </c>
      <c r="J7129" t="b">
        <v>0</v>
      </c>
      <c r="K7129" t="s">
        <v>24</v>
      </c>
      <c r="L7129" t="s">
        <v>22</v>
      </c>
      <c r="M7129">
        <v>136500</v>
      </c>
      <c r="O7129" t="s">
        <v>91</v>
      </c>
      <c r="P7129" t="s">
        <v>9874</v>
      </c>
    </row>
    <row r="7130" spans="1:16" x14ac:dyDescent="0.55000000000000004">
      <c r="A7130" t="s">
        <v>1</v>
      </c>
      <c r="B7130" t="s">
        <v>550</v>
      </c>
      <c r="C7130" t="s">
        <v>49</v>
      </c>
      <c r="D7130" t="s">
        <v>3828</v>
      </c>
      <c r="E7130" t="s">
        <v>20</v>
      </c>
      <c r="F7130" t="b">
        <v>0</v>
      </c>
      <c r="G7130" t="s">
        <v>41</v>
      </c>
      <c r="H7130" s="4">
        <v>45742.959247685183</v>
      </c>
      <c r="I7130" t="b">
        <v>0</v>
      </c>
      <c r="J7130" t="b">
        <v>1</v>
      </c>
      <c r="K7130" t="s">
        <v>24</v>
      </c>
      <c r="L7130" t="s">
        <v>22</v>
      </c>
      <c r="M7130">
        <v>137500</v>
      </c>
      <c r="O7130" t="s">
        <v>2624</v>
      </c>
      <c r="P7130" t="s">
        <v>5583</v>
      </c>
    </row>
    <row r="7131" spans="1:16" x14ac:dyDescent="0.55000000000000004">
      <c r="A7131" t="s">
        <v>0</v>
      </c>
      <c r="B7131" t="s">
        <v>0</v>
      </c>
      <c r="C7131" t="s">
        <v>704</v>
      </c>
      <c r="D7131" t="s">
        <v>3973</v>
      </c>
      <c r="E7131" t="s">
        <v>20</v>
      </c>
      <c r="F7131" t="b">
        <v>0</v>
      </c>
      <c r="G7131" t="s">
        <v>30</v>
      </c>
      <c r="H7131" s="4">
        <v>45742.959479166668</v>
      </c>
      <c r="I7131" t="b">
        <v>0</v>
      </c>
      <c r="J7131" t="b">
        <v>0</v>
      </c>
      <c r="K7131" t="s">
        <v>24</v>
      </c>
      <c r="L7131" t="s">
        <v>22</v>
      </c>
      <c r="M7131">
        <v>121000</v>
      </c>
      <c r="O7131" t="s">
        <v>74</v>
      </c>
      <c r="P7131" t="s">
        <v>9875</v>
      </c>
    </row>
    <row r="7132" spans="1:16" x14ac:dyDescent="0.55000000000000004">
      <c r="A7132" t="s">
        <v>2</v>
      </c>
      <c r="B7132" t="s">
        <v>9876</v>
      </c>
      <c r="C7132" t="s">
        <v>44</v>
      </c>
      <c r="D7132" t="s">
        <v>3973</v>
      </c>
      <c r="E7132" t="s">
        <v>20</v>
      </c>
      <c r="F7132" t="b">
        <v>0</v>
      </c>
      <c r="G7132" t="s">
        <v>27</v>
      </c>
      <c r="H7132" s="4">
        <v>45742.959722222222</v>
      </c>
      <c r="I7132" t="b">
        <v>1</v>
      </c>
      <c r="J7132" t="b">
        <v>0</v>
      </c>
      <c r="K7132" t="s">
        <v>24</v>
      </c>
      <c r="L7132" t="s">
        <v>22</v>
      </c>
      <c r="M7132">
        <v>250000</v>
      </c>
      <c r="O7132" t="s">
        <v>2202</v>
      </c>
    </row>
    <row r="7133" spans="1:16" x14ac:dyDescent="0.55000000000000004">
      <c r="A7133" t="s">
        <v>40</v>
      </c>
      <c r="B7133" t="s">
        <v>9877</v>
      </c>
      <c r="C7133" t="s">
        <v>540</v>
      </c>
      <c r="D7133" t="s">
        <v>3828</v>
      </c>
      <c r="E7133" t="s">
        <v>20</v>
      </c>
      <c r="F7133" t="b">
        <v>0</v>
      </c>
      <c r="G7133" t="s">
        <v>23</v>
      </c>
      <c r="H7133" s="4">
        <v>45742.965428240743</v>
      </c>
      <c r="I7133" t="b">
        <v>1</v>
      </c>
      <c r="J7133" t="b">
        <v>0</v>
      </c>
      <c r="K7133" t="s">
        <v>24</v>
      </c>
      <c r="L7133" t="s">
        <v>22</v>
      </c>
      <c r="M7133">
        <v>145000</v>
      </c>
      <c r="O7133" t="s">
        <v>703</v>
      </c>
      <c r="P7133" t="s">
        <v>9878</v>
      </c>
    </row>
    <row r="7134" spans="1:16" x14ac:dyDescent="0.55000000000000004">
      <c r="A7134" t="s">
        <v>0</v>
      </c>
      <c r="B7134" t="s">
        <v>3335</v>
      </c>
      <c r="C7134" t="s">
        <v>9879</v>
      </c>
      <c r="D7134" t="s">
        <v>3828</v>
      </c>
      <c r="E7134" t="s">
        <v>20</v>
      </c>
      <c r="F7134" t="b">
        <v>0</v>
      </c>
      <c r="G7134" t="s">
        <v>41</v>
      </c>
      <c r="H7134" s="4">
        <v>45743.000243055547</v>
      </c>
      <c r="I7134" t="b">
        <v>0</v>
      </c>
      <c r="J7134" t="b">
        <v>1</v>
      </c>
      <c r="K7134" t="s">
        <v>24</v>
      </c>
      <c r="L7134" t="s">
        <v>22</v>
      </c>
      <c r="M7134">
        <v>155000</v>
      </c>
      <c r="O7134" t="s">
        <v>9880</v>
      </c>
      <c r="P7134" t="s">
        <v>9881</v>
      </c>
    </row>
    <row r="7135" spans="1:16" x14ac:dyDescent="0.55000000000000004">
      <c r="A7135" t="s">
        <v>0</v>
      </c>
      <c r="B7135" t="s">
        <v>9882</v>
      </c>
      <c r="C7135" t="s">
        <v>2883</v>
      </c>
      <c r="D7135" t="s">
        <v>4328</v>
      </c>
      <c r="E7135" t="s">
        <v>51</v>
      </c>
      <c r="F7135" t="b">
        <v>0</v>
      </c>
      <c r="G7135" t="s">
        <v>30</v>
      </c>
      <c r="H7135" s="4">
        <v>45743.000578703701</v>
      </c>
      <c r="I7135" t="b">
        <v>1</v>
      </c>
      <c r="J7135" t="b">
        <v>0</v>
      </c>
      <c r="K7135" t="s">
        <v>24</v>
      </c>
      <c r="L7135" t="s">
        <v>36</v>
      </c>
      <c r="N7135">
        <v>58</v>
      </c>
      <c r="O7135" t="s">
        <v>9883</v>
      </c>
      <c r="P7135" t="s">
        <v>338</v>
      </c>
    </row>
    <row r="7136" spans="1:16" x14ac:dyDescent="0.55000000000000004">
      <c r="A7136" t="s">
        <v>2</v>
      </c>
      <c r="B7136" t="s">
        <v>2</v>
      </c>
      <c r="C7136" t="s">
        <v>1572</v>
      </c>
      <c r="D7136" t="s">
        <v>3973</v>
      </c>
      <c r="E7136" t="s">
        <v>20</v>
      </c>
      <c r="F7136" t="b">
        <v>0</v>
      </c>
      <c r="G7136" t="s">
        <v>27</v>
      </c>
      <c r="H7136" s="4">
        <v>45743.001388888893</v>
      </c>
      <c r="I7136" t="b">
        <v>0</v>
      </c>
      <c r="J7136" t="b">
        <v>0</v>
      </c>
      <c r="K7136" t="s">
        <v>24</v>
      </c>
      <c r="L7136" t="s">
        <v>22</v>
      </c>
      <c r="M7136">
        <v>100500</v>
      </c>
      <c r="O7136" t="s">
        <v>9884</v>
      </c>
      <c r="P7136" t="s">
        <v>9885</v>
      </c>
    </row>
    <row r="7137" spans="1:16" x14ac:dyDescent="0.55000000000000004">
      <c r="A7137" t="s">
        <v>1</v>
      </c>
      <c r="B7137" t="s">
        <v>9886</v>
      </c>
      <c r="C7137" t="s">
        <v>39</v>
      </c>
      <c r="D7137" t="s">
        <v>3973</v>
      </c>
      <c r="E7137" t="s">
        <v>20</v>
      </c>
      <c r="F7137" t="b">
        <v>1</v>
      </c>
      <c r="G7137" t="s">
        <v>27</v>
      </c>
      <c r="H7137" s="4">
        <v>45743.084918981483</v>
      </c>
      <c r="I7137" t="b">
        <v>0</v>
      </c>
      <c r="J7137" t="b">
        <v>1</v>
      </c>
      <c r="K7137" t="s">
        <v>24</v>
      </c>
      <c r="L7137" t="s">
        <v>22</v>
      </c>
      <c r="M7137">
        <v>135000</v>
      </c>
      <c r="O7137" t="s">
        <v>202</v>
      </c>
      <c r="P7137" t="s">
        <v>9887</v>
      </c>
    </row>
    <row r="7138" spans="1:16" x14ac:dyDescent="0.55000000000000004">
      <c r="A7138" t="s">
        <v>25</v>
      </c>
      <c r="B7138" t="s">
        <v>9888</v>
      </c>
      <c r="C7138" t="s">
        <v>151</v>
      </c>
      <c r="D7138" t="s">
        <v>3973</v>
      </c>
      <c r="E7138" t="s">
        <v>20</v>
      </c>
      <c r="F7138" t="b">
        <v>0</v>
      </c>
      <c r="G7138" t="s">
        <v>30</v>
      </c>
      <c r="H7138" s="4">
        <v>45743.16777777778</v>
      </c>
      <c r="I7138" t="b">
        <v>0</v>
      </c>
      <c r="J7138" t="b">
        <v>0</v>
      </c>
      <c r="K7138" t="s">
        <v>24</v>
      </c>
      <c r="L7138" t="s">
        <v>22</v>
      </c>
      <c r="M7138">
        <v>115000</v>
      </c>
      <c r="O7138" t="s">
        <v>1042</v>
      </c>
      <c r="P7138" t="s">
        <v>9889</v>
      </c>
    </row>
    <row r="7139" spans="1:16" x14ac:dyDescent="0.55000000000000004">
      <c r="A7139" t="s">
        <v>0</v>
      </c>
      <c r="B7139" t="s">
        <v>1219</v>
      </c>
      <c r="C7139" t="s">
        <v>236</v>
      </c>
      <c r="D7139" t="s">
        <v>3828</v>
      </c>
      <c r="E7139" t="s">
        <v>20</v>
      </c>
      <c r="F7139" t="b">
        <v>0</v>
      </c>
      <c r="G7139" t="s">
        <v>27</v>
      </c>
      <c r="H7139" s="4">
        <v>45743.250162037039</v>
      </c>
      <c r="I7139" t="b">
        <v>0</v>
      </c>
      <c r="J7139" t="b">
        <v>1</v>
      </c>
      <c r="K7139" t="s">
        <v>24</v>
      </c>
      <c r="L7139" t="s">
        <v>22</v>
      </c>
      <c r="M7139">
        <v>94737.5</v>
      </c>
      <c r="O7139" t="s">
        <v>3403</v>
      </c>
      <c r="P7139" t="s">
        <v>3734</v>
      </c>
    </row>
    <row r="7140" spans="1:16" x14ac:dyDescent="0.55000000000000004">
      <c r="A7140" t="s">
        <v>0</v>
      </c>
      <c r="B7140" t="s">
        <v>2221</v>
      </c>
      <c r="C7140" t="s">
        <v>84</v>
      </c>
      <c r="D7140" t="s">
        <v>3828</v>
      </c>
      <c r="E7140" t="s">
        <v>20</v>
      </c>
      <c r="F7140" t="b">
        <v>0</v>
      </c>
      <c r="G7140" t="s">
        <v>41</v>
      </c>
      <c r="H7140" s="4">
        <v>45743.250324074077</v>
      </c>
      <c r="I7140" t="b">
        <v>0</v>
      </c>
      <c r="J7140" t="b">
        <v>1</v>
      </c>
      <c r="K7140" t="s">
        <v>24</v>
      </c>
      <c r="L7140" t="s">
        <v>22</v>
      </c>
      <c r="M7140">
        <v>101000</v>
      </c>
      <c r="O7140" t="s">
        <v>8102</v>
      </c>
      <c r="P7140" t="s">
        <v>8103</v>
      </c>
    </row>
    <row r="7141" spans="1:16" x14ac:dyDescent="0.55000000000000004">
      <c r="A7141" t="s">
        <v>139</v>
      </c>
      <c r="B7141" t="s">
        <v>2415</v>
      </c>
      <c r="C7141" t="s">
        <v>1077</v>
      </c>
      <c r="D7141" t="s">
        <v>4084</v>
      </c>
      <c r="E7141" t="s">
        <v>20</v>
      </c>
      <c r="F7141" t="b">
        <v>0</v>
      </c>
      <c r="G7141" t="s">
        <v>41</v>
      </c>
      <c r="H7141" s="4">
        <v>45743.250543981478</v>
      </c>
      <c r="I7141" t="b">
        <v>0</v>
      </c>
      <c r="J7141" t="b">
        <v>0</v>
      </c>
      <c r="K7141" t="s">
        <v>24</v>
      </c>
      <c r="L7141" t="s">
        <v>36</v>
      </c>
      <c r="N7141">
        <v>70</v>
      </c>
      <c r="O7141" t="s">
        <v>483</v>
      </c>
      <c r="P7141" t="s">
        <v>138</v>
      </c>
    </row>
    <row r="7142" spans="1:16" x14ac:dyDescent="0.55000000000000004">
      <c r="A7142" t="s">
        <v>0</v>
      </c>
      <c r="B7142" t="s">
        <v>9890</v>
      </c>
      <c r="C7142" t="s">
        <v>316</v>
      </c>
      <c r="D7142" t="s">
        <v>3973</v>
      </c>
      <c r="E7142" t="s">
        <v>20</v>
      </c>
      <c r="F7142" t="b">
        <v>0</v>
      </c>
      <c r="G7142" t="s">
        <v>35</v>
      </c>
      <c r="H7142" s="4">
        <v>45743.250578703701</v>
      </c>
      <c r="I7142" t="b">
        <v>0</v>
      </c>
      <c r="J7142" t="b">
        <v>0</v>
      </c>
      <c r="K7142" t="s">
        <v>24</v>
      </c>
      <c r="L7142" t="s">
        <v>22</v>
      </c>
      <c r="M7142">
        <v>132500</v>
      </c>
      <c r="O7142" t="s">
        <v>9891</v>
      </c>
      <c r="P7142" t="s">
        <v>9892</v>
      </c>
    </row>
    <row r="7143" spans="1:16" x14ac:dyDescent="0.55000000000000004">
      <c r="A7143" t="s">
        <v>0</v>
      </c>
      <c r="B7143" t="s">
        <v>8205</v>
      </c>
      <c r="C7143" t="s">
        <v>376</v>
      </c>
      <c r="D7143" t="s">
        <v>4090</v>
      </c>
      <c r="E7143" t="s">
        <v>20</v>
      </c>
      <c r="F7143" t="b">
        <v>0</v>
      </c>
      <c r="G7143" t="s">
        <v>52</v>
      </c>
      <c r="H7143" s="4">
        <v>45743.251111111109</v>
      </c>
      <c r="I7143" t="b">
        <v>0</v>
      </c>
      <c r="J7143" t="b">
        <v>1</v>
      </c>
      <c r="K7143" t="s">
        <v>24</v>
      </c>
      <c r="L7143" t="s">
        <v>22</v>
      </c>
      <c r="M7143">
        <v>97091</v>
      </c>
      <c r="O7143" t="s">
        <v>3474</v>
      </c>
      <c r="P7143" t="s">
        <v>8206</v>
      </c>
    </row>
    <row r="7144" spans="1:16" x14ac:dyDescent="0.55000000000000004">
      <c r="A7144" t="s">
        <v>1</v>
      </c>
      <c r="B7144" t="s">
        <v>9893</v>
      </c>
      <c r="C7144" t="s">
        <v>180</v>
      </c>
      <c r="D7144" t="s">
        <v>3828</v>
      </c>
      <c r="E7144" t="s">
        <v>105</v>
      </c>
      <c r="F7144" t="b">
        <v>0</v>
      </c>
      <c r="G7144" t="s">
        <v>41</v>
      </c>
      <c r="H7144" s="4">
        <v>45743.251423611109</v>
      </c>
      <c r="I7144" t="b">
        <v>0</v>
      </c>
      <c r="J7144" t="b">
        <v>1</v>
      </c>
      <c r="K7144" t="s">
        <v>24</v>
      </c>
      <c r="L7144" t="s">
        <v>36</v>
      </c>
      <c r="N7144">
        <v>36.75</v>
      </c>
      <c r="O7144" t="s">
        <v>2342</v>
      </c>
      <c r="P7144" t="s">
        <v>9894</v>
      </c>
    </row>
    <row r="7145" spans="1:16" x14ac:dyDescent="0.55000000000000004">
      <c r="A7145" t="s">
        <v>1</v>
      </c>
      <c r="B7145" t="s">
        <v>1</v>
      </c>
      <c r="C7145" t="s">
        <v>1065</v>
      </c>
      <c r="D7145" t="s">
        <v>123</v>
      </c>
      <c r="E7145" t="s">
        <v>20</v>
      </c>
      <c r="F7145" t="b">
        <v>0</v>
      </c>
      <c r="G7145" t="s">
        <v>35</v>
      </c>
      <c r="H7145" s="4">
        <v>45743.251539351862</v>
      </c>
      <c r="I7145" t="b">
        <v>0</v>
      </c>
      <c r="J7145" t="b">
        <v>0</v>
      </c>
      <c r="K7145" t="s">
        <v>24</v>
      </c>
      <c r="L7145" t="s">
        <v>22</v>
      </c>
      <c r="M7145">
        <v>110000</v>
      </c>
      <c r="O7145" t="s">
        <v>123</v>
      </c>
      <c r="P7145" t="s">
        <v>9895</v>
      </c>
    </row>
    <row r="7146" spans="1:16" x14ac:dyDescent="0.55000000000000004">
      <c r="A7146" t="s">
        <v>1</v>
      </c>
      <c r="B7146" t="s">
        <v>1</v>
      </c>
      <c r="C7146" t="s">
        <v>2081</v>
      </c>
      <c r="D7146" t="s">
        <v>3828</v>
      </c>
      <c r="E7146" t="s">
        <v>20</v>
      </c>
      <c r="F7146" t="b">
        <v>0</v>
      </c>
      <c r="G7146" t="s">
        <v>30</v>
      </c>
      <c r="H7146" s="4">
        <v>45743.251608796287</v>
      </c>
      <c r="I7146" t="b">
        <v>0</v>
      </c>
      <c r="J7146" t="b">
        <v>1</v>
      </c>
      <c r="K7146" t="s">
        <v>24</v>
      </c>
      <c r="L7146" t="s">
        <v>22</v>
      </c>
      <c r="M7146">
        <v>137500</v>
      </c>
      <c r="O7146" t="s">
        <v>8893</v>
      </c>
      <c r="P7146" t="s">
        <v>8894</v>
      </c>
    </row>
    <row r="7147" spans="1:16" x14ac:dyDescent="0.55000000000000004">
      <c r="A7147" t="s">
        <v>89</v>
      </c>
      <c r="B7147" t="s">
        <v>4461</v>
      </c>
      <c r="C7147" t="s">
        <v>3077</v>
      </c>
      <c r="D7147" t="s">
        <v>2208</v>
      </c>
      <c r="E7147" t="s">
        <v>20</v>
      </c>
      <c r="F7147" t="b">
        <v>0</v>
      </c>
      <c r="G7147" t="s">
        <v>30</v>
      </c>
      <c r="H7147" s="4">
        <v>45743.25167824074</v>
      </c>
      <c r="I7147" t="b">
        <v>0</v>
      </c>
      <c r="J7147" t="b">
        <v>0</v>
      </c>
      <c r="K7147" t="s">
        <v>24</v>
      </c>
      <c r="L7147" t="s">
        <v>22</v>
      </c>
      <c r="M7147">
        <v>118750</v>
      </c>
      <c r="O7147" t="s">
        <v>4462</v>
      </c>
      <c r="P7147" t="s">
        <v>4463</v>
      </c>
    </row>
    <row r="7148" spans="1:16" x14ac:dyDescent="0.55000000000000004">
      <c r="A7148" t="s">
        <v>40</v>
      </c>
      <c r="B7148" t="s">
        <v>40</v>
      </c>
      <c r="C7148" t="s">
        <v>395</v>
      </c>
      <c r="D7148" t="s">
        <v>123</v>
      </c>
      <c r="E7148" t="s">
        <v>20</v>
      </c>
      <c r="F7148" t="b">
        <v>0</v>
      </c>
      <c r="G7148" t="s">
        <v>35</v>
      </c>
      <c r="H7148" s="4">
        <v>45743.25204861111</v>
      </c>
      <c r="I7148" t="b">
        <v>0</v>
      </c>
      <c r="J7148" t="b">
        <v>1</v>
      </c>
      <c r="K7148" t="s">
        <v>24</v>
      </c>
      <c r="L7148" t="s">
        <v>22</v>
      </c>
      <c r="M7148">
        <v>125000</v>
      </c>
      <c r="O7148" t="s">
        <v>123</v>
      </c>
    </row>
    <row r="7149" spans="1:16" x14ac:dyDescent="0.55000000000000004">
      <c r="A7149" t="s">
        <v>2</v>
      </c>
      <c r="B7149" t="s">
        <v>7877</v>
      </c>
      <c r="C7149" t="s">
        <v>167</v>
      </c>
      <c r="D7149" t="s">
        <v>3828</v>
      </c>
      <c r="E7149" t="s">
        <v>20</v>
      </c>
      <c r="F7149" t="b">
        <v>0</v>
      </c>
      <c r="G7149" t="s">
        <v>35</v>
      </c>
      <c r="H7149" s="4">
        <v>45743.25204861111</v>
      </c>
      <c r="I7149" t="b">
        <v>0</v>
      </c>
      <c r="J7149" t="b">
        <v>0</v>
      </c>
      <c r="K7149" t="s">
        <v>24</v>
      </c>
      <c r="L7149" t="s">
        <v>22</v>
      </c>
      <c r="M7149">
        <v>202500</v>
      </c>
      <c r="O7149" t="s">
        <v>294</v>
      </c>
      <c r="P7149" t="s">
        <v>7878</v>
      </c>
    </row>
    <row r="7150" spans="1:16" x14ac:dyDescent="0.55000000000000004">
      <c r="A7150" t="s">
        <v>2</v>
      </c>
      <c r="B7150" t="s">
        <v>9896</v>
      </c>
      <c r="C7150" t="s">
        <v>140</v>
      </c>
      <c r="D7150" t="s">
        <v>3973</v>
      </c>
      <c r="E7150" t="s">
        <v>20</v>
      </c>
      <c r="F7150" t="b">
        <v>0</v>
      </c>
      <c r="G7150" t="s">
        <v>35</v>
      </c>
      <c r="H7150" s="4">
        <v>45743.252557870372</v>
      </c>
      <c r="I7150" t="b">
        <v>0</v>
      </c>
      <c r="J7150" t="b">
        <v>1</v>
      </c>
      <c r="K7150" t="s">
        <v>24</v>
      </c>
      <c r="L7150" t="s">
        <v>22</v>
      </c>
      <c r="M7150">
        <v>149000</v>
      </c>
      <c r="O7150" t="s">
        <v>1906</v>
      </c>
      <c r="P7150" t="s">
        <v>9897</v>
      </c>
    </row>
    <row r="7151" spans="1:16" x14ac:dyDescent="0.55000000000000004">
      <c r="A7151" t="s">
        <v>1</v>
      </c>
      <c r="B7151" t="s">
        <v>9898</v>
      </c>
      <c r="C7151" t="s">
        <v>760</v>
      </c>
      <c r="D7151" t="s">
        <v>9899</v>
      </c>
      <c r="E7151" t="s">
        <v>20</v>
      </c>
      <c r="F7151" t="b">
        <v>0</v>
      </c>
      <c r="G7151" t="s">
        <v>760</v>
      </c>
      <c r="H7151" s="4">
        <v>45743.254027777781</v>
      </c>
      <c r="I7151" t="b">
        <v>0</v>
      </c>
      <c r="J7151" t="b">
        <v>0</v>
      </c>
      <c r="K7151" t="s">
        <v>760</v>
      </c>
      <c r="L7151" t="s">
        <v>22</v>
      </c>
      <c r="M7151">
        <v>125000</v>
      </c>
      <c r="O7151" t="s">
        <v>1659</v>
      </c>
      <c r="P7151" t="s">
        <v>48</v>
      </c>
    </row>
    <row r="7152" spans="1:16" x14ac:dyDescent="0.55000000000000004">
      <c r="A7152" t="s">
        <v>1</v>
      </c>
      <c r="B7152" t="s">
        <v>9900</v>
      </c>
      <c r="C7152" t="s">
        <v>9901</v>
      </c>
      <c r="D7152" t="s">
        <v>3970</v>
      </c>
      <c r="E7152" t="s">
        <v>20</v>
      </c>
      <c r="F7152" t="b">
        <v>0</v>
      </c>
      <c r="G7152" t="s">
        <v>27</v>
      </c>
      <c r="H7152" s="4">
        <v>45743.292962962973</v>
      </c>
      <c r="I7152" t="b">
        <v>0</v>
      </c>
      <c r="J7152" t="b">
        <v>1</v>
      </c>
      <c r="K7152" t="s">
        <v>24</v>
      </c>
      <c r="L7152" t="s">
        <v>22</v>
      </c>
      <c r="M7152">
        <v>126125</v>
      </c>
      <c r="O7152" t="s">
        <v>2614</v>
      </c>
      <c r="P7152" t="s">
        <v>9902</v>
      </c>
    </row>
    <row r="7153" spans="1:16" x14ac:dyDescent="0.55000000000000004">
      <c r="A7153" t="s">
        <v>0</v>
      </c>
      <c r="B7153" t="s">
        <v>9741</v>
      </c>
      <c r="C7153" t="s">
        <v>2571</v>
      </c>
      <c r="D7153" t="s">
        <v>3828</v>
      </c>
      <c r="E7153" t="s">
        <v>105</v>
      </c>
      <c r="F7153" t="b">
        <v>0</v>
      </c>
      <c r="G7153" t="s">
        <v>23</v>
      </c>
      <c r="H7153" s="4">
        <v>45743.294525462959</v>
      </c>
      <c r="I7153" t="b">
        <v>0</v>
      </c>
      <c r="J7153" t="b">
        <v>0</v>
      </c>
      <c r="K7153" t="s">
        <v>24</v>
      </c>
      <c r="L7153" t="s">
        <v>36</v>
      </c>
      <c r="N7153">
        <v>25</v>
      </c>
      <c r="O7153" t="s">
        <v>3399</v>
      </c>
      <c r="P7153" t="s">
        <v>3614</v>
      </c>
    </row>
    <row r="7154" spans="1:16" x14ac:dyDescent="0.55000000000000004">
      <c r="A7154" t="s">
        <v>1</v>
      </c>
      <c r="B7154" t="s">
        <v>8438</v>
      </c>
      <c r="C7154" t="s">
        <v>39</v>
      </c>
      <c r="D7154" t="s">
        <v>3828</v>
      </c>
      <c r="E7154" t="s">
        <v>20</v>
      </c>
      <c r="F7154" t="b">
        <v>1</v>
      </c>
      <c r="G7154" t="s">
        <v>23</v>
      </c>
      <c r="H7154" s="4">
        <v>45743.294745370367</v>
      </c>
      <c r="I7154" t="b">
        <v>0</v>
      </c>
      <c r="J7154" t="b">
        <v>1</v>
      </c>
      <c r="K7154" t="s">
        <v>24</v>
      </c>
      <c r="L7154" t="s">
        <v>22</v>
      </c>
      <c r="M7154">
        <v>97837.4609375</v>
      </c>
      <c r="O7154" t="s">
        <v>9675</v>
      </c>
      <c r="P7154" t="s">
        <v>1834</v>
      </c>
    </row>
    <row r="7155" spans="1:16" x14ac:dyDescent="0.55000000000000004">
      <c r="A7155" t="s">
        <v>19</v>
      </c>
      <c r="B7155" t="s">
        <v>9903</v>
      </c>
      <c r="C7155" t="s">
        <v>4208</v>
      </c>
      <c r="D7155" t="s">
        <v>3970</v>
      </c>
      <c r="E7155" t="s">
        <v>20</v>
      </c>
      <c r="F7155" t="b">
        <v>0</v>
      </c>
      <c r="G7155" t="s">
        <v>1247</v>
      </c>
      <c r="H7155" s="4">
        <v>45743.295567129629</v>
      </c>
      <c r="I7155" t="b">
        <v>0</v>
      </c>
      <c r="J7155" t="b">
        <v>0</v>
      </c>
      <c r="K7155" t="s">
        <v>1247</v>
      </c>
      <c r="L7155" t="s">
        <v>22</v>
      </c>
      <c r="M7155">
        <v>90000</v>
      </c>
      <c r="O7155" t="s">
        <v>9904</v>
      </c>
      <c r="P7155" t="s">
        <v>9905</v>
      </c>
    </row>
    <row r="7156" spans="1:16" x14ac:dyDescent="0.55000000000000004">
      <c r="A7156" t="s">
        <v>89</v>
      </c>
      <c r="B7156" t="s">
        <v>9906</v>
      </c>
      <c r="C7156" t="s">
        <v>9907</v>
      </c>
      <c r="D7156" t="s">
        <v>4627</v>
      </c>
      <c r="E7156" t="s">
        <v>20</v>
      </c>
      <c r="F7156" t="b">
        <v>0</v>
      </c>
      <c r="G7156" t="s">
        <v>4125</v>
      </c>
      <c r="H7156" s="4">
        <v>45743.314837962957</v>
      </c>
      <c r="I7156" t="b">
        <v>0</v>
      </c>
      <c r="J7156" t="b">
        <v>1</v>
      </c>
      <c r="K7156" t="s">
        <v>4125</v>
      </c>
      <c r="L7156" t="s">
        <v>22</v>
      </c>
      <c r="M7156">
        <v>102500</v>
      </c>
      <c r="O7156" t="s">
        <v>9908</v>
      </c>
      <c r="P7156" t="s">
        <v>9909</v>
      </c>
    </row>
    <row r="7157" spans="1:16" x14ac:dyDescent="0.55000000000000004">
      <c r="A7157" t="s">
        <v>89</v>
      </c>
      <c r="B7157" t="s">
        <v>7534</v>
      </c>
      <c r="C7157" t="s">
        <v>1420</v>
      </c>
      <c r="D7157" t="s">
        <v>4220</v>
      </c>
      <c r="E7157" t="s">
        <v>20</v>
      </c>
      <c r="F7157" t="b">
        <v>0</v>
      </c>
      <c r="G7157" t="s">
        <v>1420</v>
      </c>
      <c r="H7157" s="4">
        <v>45743.317175925928</v>
      </c>
      <c r="I7157" t="b">
        <v>0</v>
      </c>
      <c r="J7157" t="b">
        <v>0</v>
      </c>
      <c r="K7157" t="s">
        <v>1420</v>
      </c>
      <c r="L7157" t="s">
        <v>22</v>
      </c>
      <c r="M7157">
        <v>174400</v>
      </c>
      <c r="O7157" t="s">
        <v>1773</v>
      </c>
      <c r="P7157" t="s">
        <v>7535</v>
      </c>
    </row>
    <row r="7158" spans="1:16" x14ac:dyDescent="0.55000000000000004">
      <c r="A7158" t="s">
        <v>1</v>
      </c>
      <c r="B7158" t="s">
        <v>2620</v>
      </c>
      <c r="C7158" t="s">
        <v>9910</v>
      </c>
      <c r="D7158" t="s">
        <v>3973</v>
      </c>
      <c r="E7158" t="s">
        <v>20</v>
      </c>
      <c r="F7158" t="b">
        <v>0</v>
      </c>
      <c r="G7158" t="s">
        <v>27</v>
      </c>
      <c r="H7158" s="4">
        <v>45743.377106481479</v>
      </c>
      <c r="I7158" t="b">
        <v>0</v>
      </c>
      <c r="J7158" t="b">
        <v>0</v>
      </c>
      <c r="K7158" t="s">
        <v>24</v>
      </c>
      <c r="L7158" t="s">
        <v>22</v>
      </c>
      <c r="M7158">
        <v>100000.5</v>
      </c>
      <c r="O7158" t="s">
        <v>947</v>
      </c>
      <c r="P7158" t="s">
        <v>9911</v>
      </c>
    </row>
    <row r="7159" spans="1:16" x14ac:dyDescent="0.55000000000000004">
      <c r="A7159" t="s">
        <v>0</v>
      </c>
      <c r="B7159" t="s">
        <v>9912</v>
      </c>
      <c r="C7159" t="s">
        <v>2049</v>
      </c>
      <c r="D7159" t="s">
        <v>3957</v>
      </c>
      <c r="E7159" t="s">
        <v>34</v>
      </c>
      <c r="F7159" t="b">
        <v>0</v>
      </c>
      <c r="G7159" t="s">
        <v>27</v>
      </c>
      <c r="H7159" s="4">
        <v>45743.416817129633</v>
      </c>
      <c r="I7159" t="b">
        <v>0</v>
      </c>
      <c r="J7159" t="b">
        <v>1</v>
      </c>
      <c r="K7159" t="s">
        <v>24</v>
      </c>
      <c r="L7159" t="s">
        <v>36</v>
      </c>
      <c r="N7159">
        <v>27.979999542236332</v>
      </c>
      <c r="O7159" t="s">
        <v>9913</v>
      </c>
      <c r="P7159" t="s">
        <v>9914</v>
      </c>
    </row>
    <row r="7160" spans="1:16" x14ac:dyDescent="0.55000000000000004">
      <c r="A7160" t="s">
        <v>0</v>
      </c>
      <c r="B7160" t="s">
        <v>9915</v>
      </c>
      <c r="C7160" t="s">
        <v>1693</v>
      </c>
      <c r="D7160" t="s">
        <v>3957</v>
      </c>
      <c r="E7160" t="s">
        <v>34</v>
      </c>
      <c r="F7160" t="b">
        <v>0</v>
      </c>
      <c r="G7160" t="s">
        <v>52</v>
      </c>
      <c r="H7160" s="4">
        <v>45743.417812500003</v>
      </c>
      <c r="I7160" t="b">
        <v>0</v>
      </c>
      <c r="J7160" t="b">
        <v>1</v>
      </c>
      <c r="K7160" t="s">
        <v>24</v>
      </c>
      <c r="L7160" t="s">
        <v>36</v>
      </c>
      <c r="N7160">
        <v>21.430000305175781</v>
      </c>
      <c r="O7160" t="s">
        <v>9916</v>
      </c>
      <c r="P7160" t="s">
        <v>9917</v>
      </c>
    </row>
    <row r="7161" spans="1:16" x14ac:dyDescent="0.55000000000000004">
      <c r="A7161" t="s">
        <v>2</v>
      </c>
      <c r="B7161" t="s">
        <v>9918</v>
      </c>
      <c r="C7161" t="s">
        <v>957</v>
      </c>
      <c r="D7161" t="s">
        <v>3828</v>
      </c>
      <c r="E7161" t="s">
        <v>20</v>
      </c>
      <c r="F7161" t="b">
        <v>0</v>
      </c>
      <c r="G7161" t="s">
        <v>27</v>
      </c>
      <c r="H7161" s="4">
        <v>45743.41851851852</v>
      </c>
      <c r="I7161" t="b">
        <v>1</v>
      </c>
      <c r="J7161" t="b">
        <v>1</v>
      </c>
      <c r="K7161" t="s">
        <v>24</v>
      </c>
      <c r="L7161" t="s">
        <v>22</v>
      </c>
      <c r="M7161">
        <v>130000</v>
      </c>
      <c r="O7161" t="s">
        <v>2404</v>
      </c>
      <c r="P7161" t="s">
        <v>119</v>
      </c>
    </row>
    <row r="7162" spans="1:16" x14ac:dyDescent="0.55000000000000004">
      <c r="A7162" t="s">
        <v>40</v>
      </c>
      <c r="B7162" t="s">
        <v>9919</v>
      </c>
      <c r="C7162" t="s">
        <v>283</v>
      </c>
      <c r="D7162" t="s">
        <v>3973</v>
      </c>
      <c r="E7162" t="s">
        <v>20</v>
      </c>
      <c r="F7162" t="b">
        <v>0</v>
      </c>
      <c r="G7162" t="s">
        <v>27</v>
      </c>
      <c r="H7162" s="4">
        <v>45743.418692129628</v>
      </c>
      <c r="I7162" t="b">
        <v>1</v>
      </c>
      <c r="J7162" t="b">
        <v>0</v>
      </c>
      <c r="K7162" t="s">
        <v>24</v>
      </c>
      <c r="L7162" t="s">
        <v>22</v>
      </c>
      <c r="M7162">
        <v>200000</v>
      </c>
      <c r="O7162" t="s">
        <v>9920</v>
      </c>
      <c r="P7162" t="s">
        <v>9921</v>
      </c>
    </row>
    <row r="7163" spans="1:16" x14ac:dyDescent="0.55000000000000004">
      <c r="A7163" t="s">
        <v>2</v>
      </c>
      <c r="B7163" t="s">
        <v>117</v>
      </c>
      <c r="C7163" t="s">
        <v>957</v>
      </c>
      <c r="D7163" t="s">
        <v>3828</v>
      </c>
      <c r="E7163" t="s">
        <v>20</v>
      </c>
      <c r="F7163" t="b">
        <v>0</v>
      </c>
      <c r="G7163" t="s">
        <v>41</v>
      </c>
      <c r="H7163" s="4">
        <v>45743.41909722222</v>
      </c>
      <c r="I7163" t="b">
        <v>1</v>
      </c>
      <c r="J7163" t="b">
        <v>1</v>
      </c>
      <c r="K7163" t="s">
        <v>24</v>
      </c>
      <c r="L7163" t="s">
        <v>22</v>
      </c>
      <c r="M7163">
        <v>135000</v>
      </c>
      <c r="O7163" t="s">
        <v>2404</v>
      </c>
      <c r="P7163" t="s">
        <v>9922</v>
      </c>
    </row>
    <row r="7164" spans="1:16" x14ac:dyDescent="0.55000000000000004">
      <c r="A7164" t="s">
        <v>0</v>
      </c>
      <c r="B7164" t="s">
        <v>9923</v>
      </c>
      <c r="C7164" t="s">
        <v>179</v>
      </c>
      <c r="D7164" t="s">
        <v>3973</v>
      </c>
      <c r="E7164" t="s">
        <v>20</v>
      </c>
      <c r="F7164" t="b">
        <v>0</v>
      </c>
      <c r="G7164" t="s">
        <v>27</v>
      </c>
      <c r="H7164" s="4">
        <v>45743.458495370367</v>
      </c>
      <c r="I7164" t="b">
        <v>0</v>
      </c>
      <c r="J7164" t="b">
        <v>1</v>
      </c>
      <c r="K7164" t="s">
        <v>24</v>
      </c>
      <c r="L7164" t="s">
        <v>22</v>
      </c>
      <c r="M7164">
        <v>144910</v>
      </c>
      <c r="O7164" t="s">
        <v>1856</v>
      </c>
      <c r="P7164" t="s">
        <v>9924</v>
      </c>
    </row>
    <row r="7165" spans="1:16" x14ac:dyDescent="0.55000000000000004">
      <c r="A7165" t="s">
        <v>139</v>
      </c>
      <c r="B7165" t="s">
        <v>2126</v>
      </c>
      <c r="C7165" t="s">
        <v>143</v>
      </c>
      <c r="D7165" t="s">
        <v>3973</v>
      </c>
      <c r="E7165" t="s">
        <v>20</v>
      </c>
      <c r="F7165" t="b">
        <v>0</v>
      </c>
      <c r="G7165" t="s">
        <v>35</v>
      </c>
      <c r="H7165" s="4">
        <v>45743.459050925929</v>
      </c>
      <c r="I7165" t="b">
        <v>0</v>
      </c>
      <c r="J7165" t="b">
        <v>0</v>
      </c>
      <c r="K7165" t="s">
        <v>24</v>
      </c>
      <c r="L7165" t="s">
        <v>22</v>
      </c>
      <c r="M7165">
        <v>112500</v>
      </c>
      <c r="O7165" t="s">
        <v>482</v>
      </c>
    </row>
    <row r="7166" spans="1:16" x14ac:dyDescent="0.55000000000000004">
      <c r="A7166" t="s">
        <v>139</v>
      </c>
      <c r="B7166" t="s">
        <v>2126</v>
      </c>
      <c r="C7166" t="s">
        <v>9925</v>
      </c>
      <c r="D7166" t="s">
        <v>3973</v>
      </c>
      <c r="E7166" t="s">
        <v>20</v>
      </c>
      <c r="F7166" t="b">
        <v>0</v>
      </c>
      <c r="G7166" t="s">
        <v>30</v>
      </c>
      <c r="H7166" s="4">
        <v>45743.459293981483</v>
      </c>
      <c r="I7166" t="b">
        <v>0</v>
      </c>
      <c r="J7166" t="b">
        <v>1</v>
      </c>
      <c r="K7166" t="s">
        <v>24</v>
      </c>
      <c r="L7166" t="s">
        <v>22</v>
      </c>
      <c r="M7166">
        <v>85000</v>
      </c>
      <c r="O7166" t="s">
        <v>482</v>
      </c>
    </row>
    <row r="7167" spans="1:16" x14ac:dyDescent="0.55000000000000004">
      <c r="A7167" t="s">
        <v>0</v>
      </c>
      <c r="B7167" t="s">
        <v>5584</v>
      </c>
      <c r="C7167" t="s">
        <v>1268</v>
      </c>
      <c r="D7167" t="s">
        <v>4432</v>
      </c>
      <c r="E7167" t="s">
        <v>20</v>
      </c>
      <c r="F7167" t="b">
        <v>0</v>
      </c>
      <c r="G7167" t="s">
        <v>1268</v>
      </c>
      <c r="H7167" s="4">
        <v>45743.482488425929</v>
      </c>
      <c r="I7167" t="b">
        <v>1</v>
      </c>
      <c r="J7167" t="b">
        <v>0</v>
      </c>
      <c r="K7167" t="s">
        <v>1268</v>
      </c>
      <c r="L7167" t="s">
        <v>22</v>
      </c>
      <c r="M7167">
        <v>41692.5</v>
      </c>
      <c r="O7167" t="s">
        <v>1642</v>
      </c>
      <c r="P7167" t="s">
        <v>2987</v>
      </c>
    </row>
    <row r="7168" spans="1:16" x14ac:dyDescent="0.55000000000000004">
      <c r="A7168" t="s">
        <v>139</v>
      </c>
      <c r="B7168" t="s">
        <v>9926</v>
      </c>
      <c r="C7168" t="s">
        <v>3010</v>
      </c>
      <c r="D7168" t="s">
        <v>3957</v>
      </c>
      <c r="E7168" t="s">
        <v>34</v>
      </c>
      <c r="F7168" t="b">
        <v>0</v>
      </c>
      <c r="G7168" t="s">
        <v>27</v>
      </c>
      <c r="H7168" s="4">
        <v>45743.501296296286</v>
      </c>
      <c r="I7168" t="b">
        <v>0</v>
      </c>
      <c r="J7168" t="b">
        <v>0</v>
      </c>
      <c r="K7168" t="s">
        <v>24</v>
      </c>
      <c r="L7168" t="s">
        <v>36</v>
      </c>
      <c r="N7168">
        <v>46.255001068115227</v>
      </c>
      <c r="O7168" t="s">
        <v>3696</v>
      </c>
      <c r="P7168" t="s">
        <v>447</v>
      </c>
    </row>
    <row r="7169" spans="1:16" x14ac:dyDescent="0.55000000000000004">
      <c r="A7169" t="s">
        <v>1</v>
      </c>
      <c r="B7169" t="s">
        <v>9927</v>
      </c>
      <c r="C7169" t="s">
        <v>3839</v>
      </c>
      <c r="D7169" t="s">
        <v>3973</v>
      </c>
      <c r="E7169" t="s">
        <v>20</v>
      </c>
      <c r="F7169" t="b">
        <v>0</v>
      </c>
      <c r="G7169" t="s">
        <v>30</v>
      </c>
      <c r="H7169" s="4">
        <v>45743.542662037027</v>
      </c>
      <c r="I7169" t="b">
        <v>1</v>
      </c>
      <c r="J7169" t="b">
        <v>0</v>
      </c>
      <c r="K7169" t="s">
        <v>24</v>
      </c>
      <c r="L7169" t="s">
        <v>22</v>
      </c>
      <c r="M7169">
        <v>102000</v>
      </c>
      <c r="O7169" t="s">
        <v>1535</v>
      </c>
      <c r="P7169" t="s">
        <v>9928</v>
      </c>
    </row>
    <row r="7170" spans="1:16" x14ac:dyDescent="0.55000000000000004">
      <c r="A7170" t="s">
        <v>2</v>
      </c>
      <c r="B7170" t="s">
        <v>692</v>
      </c>
      <c r="C7170" t="s">
        <v>192</v>
      </c>
      <c r="D7170" t="s">
        <v>3973</v>
      </c>
      <c r="E7170" t="s">
        <v>20</v>
      </c>
      <c r="F7170" t="b">
        <v>0</v>
      </c>
      <c r="G7170" t="s">
        <v>52</v>
      </c>
      <c r="H7170" s="4">
        <v>45743.542870370373</v>
      </c>
      <c r="I7170" t="b">
        <v>0</v>
      </c>
      <c r="J7170" t="b">
        <v>1</v>
      </c>
      <c r="K7170" t="s">
        <v>24</v>
      </c>
      <c r="L7170" t="s">
        <v>22</v>
      </c>
      <c r="M7170">
        <v>100000</v>
      </c>
      <c r="O7170" t="s">
        <v>9929</v>
      </c>
      <c r="P7170" t="s">
        <v>9930</v>
      </c>
    </row>
    <row r="7171" spans="1:16" x14ac:dyDescent="0.55000000000000004">
      <c r="A7171" t="s">
        <v>1</v>
      </c>
      <c r="B7171" t="s">
        <v>9931</v>
      </c>
      <c r="C7171" t="s">
        <v>213</v>
      </c>
      <c r="D7171" t="s">
        <v>3973</v>
      </c>
      <c r="E7171" t="s">
        <v>20</v>
      </c>
      <c r="F7171" t="b">
        <v>0</v>
      </c>
      <c r="G7171" t="s">
        <v>41</v>
      </c>
      <c r="H7171" s="4">
        <v>45743.543124999997</v>
      </c>
      <c r="I7171" t="b">
        <v>0</v>
      </c>
      <c r="J7171" t="b">
        <v>0</v>
      </c>
      <c r="K7171" t="s">
        <v>24</v>
      </c>
      <c r="L7171" t="s">
        <v>22</v>
      </c>
      <c r="M7171">
        <v>229000</v>
      </c>
      <c r="O7171" t="s">
        <v>1548</v>
      </c>
      <c r="P7171" t="s">
        <v>9932</v>
      </c>
    </row>
    <row r="7172" spans="1:16" x14ac:dyDescent="0.55000000000000004">
      <c r="A7172" t="s">
        <v>2</v>
      </c>
      <c r="B7172" t="s">
        <v>9933</v>
      </c>
      <c r="C7172" t="s">
        <v>568</v>
      </c>
      <c r="D7172" t="s">
        <v>3828</v>
      </c>
      <c r="E7172" t="s">
        <v>20</v>
      </c>
      <c r="F7172" t="b">
        <v>0</v>
      </c>
      <c r="G7172" t="s">
        <v>27</v>
      </c>
      <c r="H7172" s="4">
        <v>45743.543657407397</v>
      </c>
      <c r="I7172" t="b">
        <v>0</v>
      </c>
      <c r="J7172" t="b">
        <v>1</v>
      </c>
      <c r="K7172" t="s">
        <v>24</v>
      </c>
      <c r="L7172" t="s">
        <v>22</v>
      </c>
      <c r="M7172">
        <v>117500</v>
      </c>
      <c r="O7172" t="s">
        <v>9934</v>
      </c>
      <c r="P7172" t="s">
        <v>9935</v>
      </c>
    </row>
    <row r="7173" spans="1:16" x14ac:dyDescent="0.55000000000000004">
      <c r="A7173" t="s">
        <v>0</v>
      </c>
      <c r="B7173" t="s">
        <v>9608</v>
      </c>
      <c r="C7173" t="s">
        <v>3268</v>
      </c>
      <c r="D7173" t="s">
        <v>3957</v>
      </c>
      <c r="E7173" t="s">
        <v>20</v>
      </c>
      <c r="F7173" t="b">
        <v>0</v>
      </c>
      <c r="G7173" t="s">
        <v>27</v>
      </c>
      <c r="H7173" s="4">
        <v>45743.583460648151</v>
      </c>
      <c r="I7173" t="b">
        <v>1</v>
      </c>
      <c r="J7173" t="b">
        <v>1</v>
      </c>
      <c r="K7173" t="s">
        <v>24</v>
      </c>
      <c r="L7173" t="s">
        <v>36</v>
      </c>
      <c r="N7173">
        <v>27.979999542236332</v>
      </c>
      <c r="O7173" t="s">
        <v>599</v>
      </c>
      <c r="P7173" t="s">
        <v>1245</v>
      </c>
    </row>
    <row r="7174" spans="1:16" x14ac:dyDescent="0.55000000000000004">
      <c r="A7174" t="s">
        <v>0</v>
      </c>
      <c r="B7174" t="s">
        <v>9936</v>
      </c>
      <c r="C7174" t="s">
        <v>456</v>
      </c>
      <c r="D7174" t="s">
        <v>3957</v>
      </c>
      <c r="E7174" t="s">
        <v>20</v>
      </c>
      <c r="F7174" t="b">
        <v>0</v>
      </c>
      <c r="G7174" t="s">
        <v>27</v>
      </c>
      <c r="H7174" s="4">
        <v>45743.583564814813</v>
      </c>
      <c r="I7174" t="b">
        <v>0</v>
      </c>
      <c r="J7174" t="b">
        <v>0</v>
      </c>
      <c r="K7174" t="s">
        <v>24</v>
      </c>
      <c r="L7174" t="s">
        <v>36</v>
      </c>
      <c r="N7174">
        <v>36.75</v>
      </c>
      <c r="O7174" t="s">
        <v>8550</v>
      </c>
      <c r="P7174" t="s">
        <v>9937</v>
      </c>
    </row>
    <row r="7175" spans="1:16" x14ac:dyDescent="0.55000000000000004">
      <c r="A7175" t="s">
        <v>0</v>
      </c>
      <c r="B7175" t="s">
        <v>8549</v>
      </c>
      <c r="C7175" t="s">
        <v>180</v>
      </c>
      <c r="D7175" t="s">
        <v>3957</v>
      </c>
      <c r="E7175" t="s">
        <v>20</v>
      </c>
      <c r="F7175" t="b">
        <v>0</v>
      </c>
      <c r="G7175" t="s">
        <v>41</v>
      </c>
      <c r="H7175" s="4">
        <v>45743.583807870367</v>
      </c>
      <c r="I7175" t="b">
        <v>0</v>
      </c>
      <c r="J7175" t="b">
        <v>0</v>
      </c>
      <c r="K7175" t="s">
        <v>24</v>
      </c>
      <c r="L7175" t="s">
        <v>36</v>
      </c>
      <c r="N7175">
        <v>36.75</v>
      </c>
      <c r="O7175" t="s">
        <v>8550</v>
      </c>
      <c r="P7175" t="s">
        <v>8551</v>
      </c>
    </row>
    <row r="7176" spans="1:16" x14ac:dyDescent="0.55000000000000004">
      <c r="A7176" t="s">
        <v>0</v>
      </c>
      <c r="B7176" t="s">
        <v>9418</v>
      </c>
      <c r="C7176" t="s">
        <v>316</v>
      </c>
      <c r="D7176" t="s">
        <v>3957</v>
      </c>
      <c r="E7176" t="s">
        <v>20</v>
      </c>
      <c r="F7176" t="b">
        <v>0</v>
      </c>
      <c r="G7176" t="s">
        <v>35</v>
      </c>
      <c r="H7176" s="4">
        <v>45743.583981481483</v>
      </c>
      <c r="I7176" t="b">
        <v>0</v>
      </c>
      <c r="J7176" t="b">
        <v>1</v>
      </c>
      <c r="K7176" t="s">
        <v>24</v>
      </c>
      <c r="L7176" t="s">
        <v>36</v>
      </c>
      <c r="N7176">
        <v>16.510000228881839</v>
      </c>
      <c r="O7176" t="s">
        <v>759</v>
      </c>
      <c r="P7176" t="s">
        <v>9419</v>
      </c>
    </row>
    <row r="7177" spans="1:16" x14ac:dyDescent="0.55000000000000004">
      <c r="A7177" t="s">
        <v>0</v>
      </c>
      <c r="B7177" t="s">
        <v>9764</v>
      </c>
      <c r="C7177" t="s">
        <v>9765</v>
      </c>
      <c r="D7177" t="s">
        <v>3957</v>
      </c>
      <c r="E7177" t="s">
        <v>34</v>
      </c>
      <c r="F7177" t="b">
        <v>0</v>
      </c>
      <c r="G7177" t="s">
        <v>30</v>
      </c>
      <c r="H7177" s="4">
        <v>45743.584247685183</v>
      </c>
      <c r="I7177" t="b">
        <v>0</v>
      </c>
      <c r="J7177" t="b">
        <v>1</v>
      </c>
      <c r="K7177" t="s">
        <v>24</v>
      </c>
      <c r="L7177" t="s">
        <v>36</v>
      </c>
      <c r="N7177">
        <v>26.654998779296879</v>
      </c>
      <c r="O7177" t="s">
        <v>9766</v>
      </c>
      <c r="P7177" t="s">
        <v>9767</v>
      </c>
    </row>
    <row r="7178" spans="1:16" x14ac:dyDescent="0.55000000000000004">
      <c r="A7178" t="s">
        <v>0</v>
      </c>
      <c r="B7178" t="s">
        <v>9938</v>
      </c>
      <c r="C7178" t="s">
        <v>276</v>
      </c>
      <c r="D7178" t="s">
        <v>3957</v>
      </c>
      <c r="E7178" t="s">
        <v>20</v>
      </c>
      <c r="F7178" t="b">
        <v>0</v>
      </c>
      <c r="G7178" t="s">
        <v>30</v>
      </c>
      <c r="H7178" s="4">
        <v>45743.584293981483</v>
      </c>
      <c r="I7178" t="b">
        <v>0</v>
      </c>
      <c r="J7178" t="b">
        <v>1</v>
      </c>
      <c r="K7178" t="s">
        <v>24</v>
      </c>
      <c r="L7178" t="s">
        <v>36</v>
      </c>
      <c r="N7178">
        <v>20.22500038146973</v>
      </c>
      <c r="O7178" t="s">
        <v>800</v>
      </c>
      <c r="P7178" t="s">
        <v>9939</v>
      </c>
    </row>
    <row r="7179" spans="1:16" x14ac:dyDescent="0.55000000000000004">
      <c r="A7179" t="s">
        <v>0</v>
      </c>
      <c r="B7179" t="s">
        <v>9780</v>
      </c>
      <c r="C7179" t="s">
        <v>9781</v>
      </c>
      <c r="D7179" t="s">
        <v>3957</v>
      </c>
      <c r="E7179" t="s">
        <v>34</v>
      </c>
      <c r="F7179" t="b">
        <v>0</v>
      </c>
      <c r="G7179" t="s">
        <v>30</v>
      </c>
      <c r="H7179" s="4">
        <v>45743.584293981483</v>
      </c>
      <c r="I7179" t="b">
        <v>0</v>
      </c>
      <c r="J7179" t="b">
        <v>1</v>
      </c>
      <c r="K7179" t="s">
        <v>24</v>
      </c>
      <c r="L7179" t="s">
        <v>36</v>
      </c>
      <c r="N7179">
        <v>26.654998779296879</v>
      </c>
      <c r="O7179" t="s">
        <v>9766</v>
      </c>
      <c r="P7179" t="s">
        <v>9767</v>
      </c>
    </row>
    <row r="7180" spans="1:16" x14ac:dyDescent="0.55000000000000004">
      <c r="A7180" t="s">
        <v>19</v>
      </c>
      <c r="B7180" t="s">
        <v>8838</v>
      </c>
      <c r="C7180" t="s">
        <v>1025</v>
      </c>
      <c r="D7180" t="s">
        <v>3957</v>
      </c>
      <c r="E7180" t="s">
        <v>20</v>
      </c>
      <c r="F7180" t="b">
        <v>0</v>
      </c>
      <c r="G7180" t="s">
        <v>27</v>
      </c>
      <c r="H7180" s="4">
        <v>45743.584629629629</v>
      </c>
      <c r="I7180" t="b">
        <v>0</v>
      </c>
      <c r="J7180" t="b">
        <v>0</v>
      </c>
      <c r="K7180" t="s">
        <v>24</v>
      </c>
      <c r="L7180" t="s">
        <v>36</v>
      </c>
      <c r="N7180">
        <v>49.895000457763672</v>
      </c>
      <c r="O7180" t="s">
        <v>1370</v>
      </c>
      <c r="P7180" t="s">
        <v>8839</v>
      </c>
    </row>
    <row r="7181" spans="1:16" x14ac:dyDescent="0.55000000000000004">
      <c r="A7181" t="s">
        <v>1</v>
      </c>
      <c r="B7181" t="s">
        <v>9940</v>
      </c>
      <c r="C7181" t="s">
        <v>39</v>
      </c>
      <c r="D7181" t="s">
        <v>3957</v>
      </c>
      <c r="E7181" t="s">
        <v>20</v>
      </c>
      <c r="F7181" t="b">
        <v>1</v>
      </c>
      <c r="G7181" t="s">
        <v>35</v>
      </c>
      <c r="H7181" s="4">
        <v>45743.584907407407</v>
      </c>
      <c r="I7181" t="b">
        <v>0</v>
      </c>
      <c r="J7181" t="b">
        <v>0</v>
      </c>
      <c r="K7181" t="s">
        <v>24</v>
      </c>
      <c r="L7181" t="s">
        <v>36</v>
      </c>
      <c r="N7181">
        <v>33.114997863769531</v>
      </c>
      <c r="O7181" t="s">
        <v>931</v>
      </c>
    </row>
    <row r="7182" spans="1:16" x14ac:dyDescent="0.55000000000000004">
      <c r="A7182" t="s">
        <v>19</v>
      </c>
      <c r="B7182" t="s">
        <v>8297</v>
      </c>
      <c r="C7182" t="s">
        <v>151</v>
      </c>
      <c r="D7182" t="s">
        <v>3957</v>
      </c>
      <c r="E7182" t="s">
        <v>20</v>
      </c>
      <c r="F7182" t="b">
        <v>0</v>
      </c>
      <c r="G7182" t="s">
        <v>30</v>
      </c>
      <c r="H7182" s="4">
        <v>45743.584965277783</v>
      </c>
      <c r="I7182" t="b">
        <v>0</v>
      </c>
      <c r="J7182" t="b">
        <v>1</v>
      </c>
      <c r="K7182" t="s">
        <v>24</v>
      </c>
      <c r="L7182" t="s">
        <v>36</v>
      </c>
      <c r="N7182">
        <v>40.81500244140625</v>
      </c>
      <c r="O7182" t="s">
        <v>2768</v>
      </c>
      <c r="P7182" t="s">
        <v>8156</v>
      </c>
    </row>
    <row r="7183" spans="1:16" x14ac:dyDescent="0.55000000000000004">
      <c r="A7183" t="s">
        <v>19</v>
      </c>
      <c r="B7183" t="s">
        <v>9941</v>
      </c>
      <c r="C7183" t="s">
        <v>555</v>
      </c>
      <c r="D7183" t="s">
        <v>3957</v>
      </c>
      <c r="E7183" t="s">
        <v>20</v>
      </c>
      <c r="F7183" t="b">
        <v>0</v>
      </c>
      <c r="G7183" t="s">
        <v>30</v>
      </c>
      <c r="H7183" s="4">
        <v>45743.584965277783</v>
      </c>
      <c r="I7183" t="b">
        <v>0</v>
      </c>
      <c r="J7183" t="b">
        <v>1</v>
      </c>
      <c r="K7183" t="s">
        <v>24</v>
      </c>
      <c r="L7183" t="s">
        <v>36</v>
      </c>
      <c r="N7183">
        <v>40.81500244140625</v>
      </c>
      <c r="O7183" t="s">
        <v>75</v>
      </c>
      <c r="P7183" t="s">
        <v>9942</v>
      </c>
    </row>
    <row r="7184" spans="1:16" x14ac:dyDescent="0.55000000000000004">
      <c r="A7184" t="s">
        <v>2</v>
      </c>
      <c r="B7184" t="s">
        <v>9943</v>
      </c>
      <c r="C7184" t="s">
        <v>1415</v>
      </c>
      <c r="D7184" t="s">
        <v>3957</v>
      </c>
      <c r="E7184" t="s">
        <v>20</v>
      </c>
      <c r="F7184" t="b">
        <v>0</v>
      </c>
      <c r="G7184" t="s">
        <v>27</v>
      </c>
      <c r="H7184" s="4">
        <v>45743.585289351853</v>
      </c>
      <c r="I7184" t="b">
        <v>0</v>
      </c>
      <c r="J7184" t="b">
        <v>1</v>
      </c>
      <c r="K7184" t="s">
        <v>24</v>
      </c>
      <c r="L7184" t="s">
        <v>36</v>
      </c>
      <c r="N7184">
        <v>54.420001983642578</v>
      </c>
      <c r="O7184" t="s">
        <v>1416</v>
      </c>
      <c r="P7184" t="s">
        <v>9944</v>
      </c>
    </row>
    <row r="7185" spans="1:16" x14ac:dyDescent="0.55000000000000004">
      <c r="A7185" t="s">
        <v>2</v>
      </c>
      <c r="B7185" t="s">
        <v>9858</v>
      </c>
      <c r="C7185" t="s">
        <v>9859</v>
      </c>
      <c r="D7185" t="s">
        <v>3957</v>
      </c>
      <c r="E7185" t="s">
        <v>20</v>
      </c>
      <c r="F7185" t="b">
        <v>0</v>
      </c>
      <c r="G7185" t="s">
        <v>27</v>
      </c>
      <c r="H7185" s="4">
        <v>45743.585312499999</v>
      </c>
      <c r="I7185" t="b">
        <v>0</v>
      </c>
      <c r="J7185" t="b">
        <v>1</v>
      </c>
      <c r="K7185" t="s">
        <v>24</v>
      </c>
      <c r="L7185" t="s">
        <v>36</v>
      </c>
      <c r="N7185">
        <v>46.779998779296882</v>
      </c>
      <c r="O7185" t="s">
        <v>2546</v>
      </c>
      <c r="P7185" t="s">
        <v>4401</v>
      </c>
    </row>
    <row r="7186" spans="1:16" x14ac:dyDescent="0.55000000000000004">
      <c r="A7186" t="s">
        <v>2</v>
      </c>
      <c r="B7186" t="s">
        <v>2</v>
      </c>
      <c r="C7186" t="s">
        <v>9008</v>
      </c>
      <c r="D7186" t="s">
        <v>3957</v>
      </c>
      <c r="E7186" t="s">
        <v>20</v>
      </c>
      <c r="F7186" t="b">
        <v>0</v>
      </c>
      <c r="G7186" t="s">
        <v>27</v>
      </c>
      <c r="H7186" s="4">
        <v>45743.585324074083</v>
      </c>
      <c r="I7186" t="b">
        <v>0</v>
      </c>
      <c r="J7186" t="b">
        <v>0</v>
      </c>
      <c r="K7186" t="s">
        <v>24</v>
      </c>
      <c r="L7186" t="s">
        <v>36</v>
      </c>
      <c r="N7186">
        <v>45.745002746582031</v>
      </c>
      <c r="O7186" t="s">
        <v>1608</v>
      </c>
      <c r="P7186" t="s">
        <v>9054</v>
      </c>
    </row>
    <row r="7187" spans="1:16" x14ac:dyDescent="0.55000000000000004">
      <c r="A7187" t="s">
        <v>2</v>
      </c>
      <c r="B7187" t="s">
        <v>170</v>
      </c>
      <c r="C7187" t="s">
        <v>145</v>
      </c>
      <c r="D7187" t="s">
        <v>3957</v>
      </c>
      <c r="E7187" t="s">
        <v>20</v>
      </c>
      <c r="F7187" t="b">
        <v>0</v>
      </c>
      <c r="G7187" t="s">
        <v>27</v>
      </c>
      <c r="H7187" s="4">
        <v>45743.585324074083</v>
      </c>
      <c r="I7187" t="b">
        <v>1</v>
      </c>
      <c r="J7187" t="b">
        <v>0</v>
      </c>
      <c r="K7187" t="s">
        <v>24</v>
      </c>
      <c r="L7187" t="s">
        <v>36</v>
      </c>
      <c r="N7187">
        <v>61.159996032714837</v>
      </c>
      <c r="O7187" t="s">
        <v>2288</v>
      </c>
      <c r="P7187" t="s">
        <v>9945</v>
      </c>
    </row>
    <row r="7188" spans="1:16" x14ac:dyDescent="0.55000000000000004">
      <c r="A7188" t="s">
        <v>2</v>
      </c>
      <c r="B7188" t="s">
        <v>439</v>
      </c>
      <c r="C7188" t="s">
        <v>9946</v>
      </c>
      <c r="D7188" t="s">
        <v>3957</v>
      </c>
      <c r="E7188" t="s">
        <v>20</v>
      </c>
      <c r="F7188" t="b">
        <v>0</v>
      </c>
      <c r="G7188" t="s">
        <v>27</v>
      </c>
      <c r="H7188" s="4">
        <v>45743.585405092592</v>
      </c>
      <c r="I7188" t="b">
        <v>0</v>
      </c>
      <c r="J7188" t="b">
        <v>1</v>
      </c>
      <c r="K7188" t="s">
        <v>24</v>
      </c>
      <c r="L7188" t="s">
        <v>36</v>
      </c>
      <c r="N7188">
        <v>46.635002136230469</v>
      </c>
      <c r="O7188" t="s">
        <v>2944</v>
      </c>
      <c r="P7188" t="s">
        <v>9543</v>
      </c>
    </row>
    <row r="7189" spans="1:16" x14ac:dyDescent="0.55000000000000004">
      <c r="A7189" t="s">
        <v>2</v>
      </c>
      <c r="B7189" t="s">
        <v>9557</v>
      </c>
      <c r="C7189" t="s">
        <v>306</v>
      </c>
      <c r="D7189" t="s">
        <v>3957</v>
      </c>
      <c r="E7189" t="s">
        <v>20</v>
      </c>
      <c r="F7189" t="b">
        <v>0</v>
      </c>
      <c r="G7189" t="s">
        <v>27</v>
      </c>
      <c r="H7189" s="4">
        <v>45743.585405092592</v>
      </c>
      <c r="I7189" t="b">
        <v>0</v>
      </c>
      <c r="J7189" t="b">
        <v>0</v>
      </c>
      <c r="K7189" t="s">
        <v>24</v>
      </c>
      <c r="L7189" t="s">
        <v>36</v>
      </c>
      <c r="N7189">
        <v>45.654998779296882</v>
      </c>
      <c r="O7189" t="s">
        <v>294</v>
      </c>
      <c r="P7189" t="s">
        <v>9558</v>
      </c>
    </row>
    <row r="7190" spans="1:16" x14ac:dyDescent="0.55000000000000004">
      <c r="A7190" t="s">
        <v>2</v>
      </c>
      <c r="B7190" t="s">
        <v>9947</v>
      </c>
      <c r="C7190" t="s">
        <v>9948</v>
      </c>
      <c r="D7190" t="s">
        <v>3957</v>
      </c>
      <c r="E7190" t="s">
        <v>20</v>
      </c>
      <c r="F7190" t="b">
        <v>0</v>
      </c>
      <c r="G7190" t="s">
        <v>27</v>
      </c>
      <c r="H7190" s="4">
        <v>45743.585416666669</v>
      </c>
      <c r="I7190" t="b">
        <v>0</v>
      </c>
      <c r="J7190" t="b">
        <v>1</v>
      </c>
      <c r="K7190" t="s">
        <v>24</v>
      </c>
      <c r="L7190" t="s">
        <v>36</v>
      </c>
      <c r="N7190">
        <v>45.745002746582031</v>
      </c>
      <c r="O7190" t="s">
        <v>9949</v>
      </c>
      <c r="P7190" t="s">
        <v>9950</v>
      </c>
    </row>
    <row r="7191" spans="1:16" x14ac:dyDescent="0.55000000000000004">
      <c r="A7191" t="s">
        <v>40</v>
      </c>
      <c r="B7191" t="s">
        <v>2290</v>
      </c>
      <c r="C7191" t="s">
        <v>2047</v>
      </c>
      <c r="D7191" t="s">
        <v>3957</v>
      </c>
      <c r="E7191" t="s">
        <v>20</v>
      </c>
      <c r="F7191" t="b">
        <v>0</v>
      </c>
      <c r="G7191" t="s">
        <v>27</v>
      </c>
      <c r="H7191" s="4">
        <v>45743.585416666669</v>
      </c>
      <c r="I7191" t="b">
        <v>0</v>
      </c>
      <c r="J7191" t="b">
        <v>1</v>
      </c>
      <c r="K7191" t="s">
        <v>24</v>
      </c>
      <c r="L7191" t="s">
        <v>36</v>
      </c>
      <c r="N7191">
        <v>39.334999084472663</v>
      </c>
      <c r="O7191" t="s">
        <v>2113</v>
      </c>
      <c r="P7191" t="s">
        <v>8761</v>
      </c>
    </row>
    <row r="7192" spans="1:16" x14ac:dyDescent="0.55000000000000004">
      <c r="A7192" t="s">
        <v>2</v>
      </c>
      <c r="B7192" t="s">
        <v>170</v>
      </c>
      <c r="C7192" t="s">
        <v>1019</v>
      </c>
      <c r="D7192" t="s">
        <v>3957</v>
      </c>
      <c r="E7192" t="s">
        <v>20</v>
      </c>
      <c r="F7192" t="b">
        <v>0</v>
      </c>
      <c r="G7192" t="s">
        <v>27</v>
      </c>
      <c r="H7192" s="4">
        <v>45743.585416666669</v>
      </c>
      <c r="I7192" t="b">
        <v>0</v>
      </c>
      <c r="J7192" t="b">
        <v>1</v>
      </c>
      <c r="K7192" t="s">
        <v>24</v>
      </c>
      <c r="L7192" t="s">
        <v>36</v>
      </c>
      <c r="N7192">
        <v>57.060001373291023</v>
      </c>
      <c r="O7192" t="s">
        <v>487</v>
      </c>
      <c r="P7192" t="s">
        <v>9951</v>
      </c>
    </row>
    <row r="7193" spans="1:16" x14ac:dyDescent="0.55000000000000004">
      <c r="A7193" t="s">
        <v>2</v>
      </c>
      <c r="B7193" t="s">
        <v>8591</v>
      </c>
      <c r="C7193" t="s">
        <v>2010</v>
      </c>
      <c r="D7193" t="s">
        <v>3957</v>
      </c>
      <c r="E7193" t="s">
        <v>20</v>
      </c>
      <c r="F7193" t="b">
        <v>0</v>
      </c>
      <c r="G7193" t="s">
        <v>27</v>
      </c>
      <c r="H7193" s="4">
        <v>45743.585439814808</v>
      </c>
      <c r="I7193" t="b">
        <v>0</v>
      </c>
      <c r="J7193" t="b">
        <v>1</v>
      </c>
      <c r="K7193" t="s">
        <v>24</v>
      </c>
      <c r="L7193" t="s">
        <v>36</v>
      </c>
      <c r="N7193">
        <v>45.260002136230469</v>
      </c>
      <c r="O7193" t="s">
        <v>2113</v>
      </c>
      <c r="P7193" t="s">
        <v>9444</v>
      </c>
    </row>
    <row r="7194" spans="1:16" x14ac:dyDescent="0.55000000000000004">
      <c r="A7194" t="s">
        <v>2</v>
      </c>
      <c r="B7194" t="s">
        <v>9860</v>
      </c>
      <c r="C7194" t="s">
        <v>713</v>
      </c>
      <c r="D7194" t="s">
        <v>3957</v>
      </c>
      <c r="E7194" t="s">
        <v>20</v>
      </c>
      <c r="F7194" t="b">
        <v>0</v>
      </c>
      <c r="G7194" t="s">
        <v>27</v>
      </c>
      <c r="H7194" s="4">
        <v>45743.585439814808</v>
      </c>
      <c r="I7194" t="b">
        <v>0</v>
      </c>
      <c r="J7194" t="b">
        <v>1</v>
      </c>
      <c r="K7194" t="s">
        <v>24</v>
      </c>
      <c r="L7194" t="s">
        <v>36</v>
      </c>
      <c r="N7194">
        <v>47.010002136230469</v>
      </c>
      <c r="O7194" t="s">
        <v>1066</v>
      </c>
      <c r="P7194" t="s">
        <v>594</v>
      </c>
    </row>
    <row r="7195" spans="1:16" x14ac:dyDescent="0.55000000000000004">
      <c r="A7195" t="s">
        <v>2</v>
      </c>
      <c r="B7195" t="s">
        <v>8583</v>
      </c>
      <c r="C7195" t="s">
        <v>688</v>
      </c>
      <c r="D7195" t="s">
        <v>3957</v>
      </c>
      <c r="E7195" t="s">
        <v>20</v>
      </c>
      <c r="F7195" t="b">
        <v>0</v>
      </c>
      <c r="G7195" t="s">
        <v>27</v>
      </c>
      <c r="H7195" s="4">
        <v>45743.585520833331</v>
      </c>
      <c r="I7195" t="b">
        <v>0</v>
      </c>
      <c r="J7195" t="b">
        <v>1</v>
      </c>
      <c r="K7195" t="s">
        <v>24</v>
      </c>
      <c r="L7195" t="s">
        <v>36</v>
      </c>
      <c r="N7195">
        <v>44.385002136230469</v>
      </c>
      <c r="O7195" t="s">
        <v>2944</v>
      </c>
      <c r="P7195" t="s">
        <v>9543</v>
      </c>
    </row>
    <row r="7196" spans="1:16" x14ac:dyDescent="0.55000000000000004">
      <c r="A7196" t="s">
        <v>2</v>
      </c>
      <c r="B7196" t="s">
        <v>9952</v>
      </c>
      <c r="C7196" t="s">
        <v>82</v>
      </c>
      <c r="D7196" t="s">
        <v>9953</v>
      </c>
      <c r="E7196" t="s">
        <v>20</v>
      </c>
      <c r="F7196" t="b">
        <v>0</v>
      </c>
      <c r="G7196" t="s">
        <v>30</v>
      </c>
      <c r="H7196" s="4">
        <v>45743.586215277777</v>
      </c>
      <c r="I7196" t="b">
        <v>0</v>
      </c>
      <c r="J7196" t="b">
        <v>0</v>
      </c>
      <c r="K7196" t="s">
        <v>24</v>
      </c>
      <c r="L7196" t="s">
        <v>22</v>
      </c>
      <c r="M7196">
        <v>175000</v>
      </c>
      <c r="O7196" t="s">
        <v>530</v>
      </c>
      <c r="P7196" t="s">
        <v>9954</v>
      </c>
    </row>
    <row r="7197" spans="1:16" x14ac:dyDescent="0.55000000000000004">
      <c r="A7197" t="s">
        <v>25</v>
      </c>
      <c r="B7197" t="s">
        <v>9955</v>
      </c>
      <c r="C7197" t="s">
        <v>1623</v>
      </c>
      <c r="D7197" t="s">
        <v>3957</v>
      </c>
      <c r="E7197" t="s">
        <v>20</v>
      </c>
      <c r="F7197" t="b">
        <v>0</v>
      </c>
      <c r="G7197" t="s">
        <v>23</v>
      </c>
      <c r="H7197" s="4">
        <v>45743.58630787037</v>
      </c>
      <c r="I7197" t="b">
        <v>0</v>
      </c>
      <c r="J7197" t="b">
        <v>1</v>
      </c>
      <c r="K7197" t="s">
        <v>24</v>
      </c>
      <c r="L7197" t="s">
        <v>36</v>
      </c>
      <c r="N7197">
        <v>14.659999847412109</v>
      </c>
      <c r="O7197" t="s">
        <v>811</v>
      </c>
    </row>
    <row r="7198" spans="1:16" x14ac:dyDescent="0.55000000000000004">
      <c r="A7198" t="s">
        <v>2</v>
      </c>
      <c r="B7198" t="s">
        <v>170</v>
      </c>
      <c r="C7198" t="s">
        <v>142</v>
      </c>
      <c r="D7198" t="s">
        <v>3957</v>
      </c>
      <c r="E7198" t="s">
        <v>20</v>
      </c>
      <c r="F7198" t="b">
        <v>0</v>
      </c>
      <c r="G7198" t="s">
        <v>30</v>
      </c>
      <c r="H7198" s="4">
        <v>45743.586331018523</v>
      </c>
      <c r="I7198" t="b">
        <v>0</v>
      </c>
      <c r="J7198" t="b">
        <v>1</v>
      </c>
      <c r="K7198" t="s">
        <v>24</v>
      </c>
      <c r="L7198" t="s">
        <v>36</v>
      </c>
      <c r="N7198">
        <v>61.159996032714837</v>
      </c>
      <c r="O7198" t="s">
        <v>773</v>
      </c>
      <c r="P7198" t="s">
        <v>9956</v>
      </c>
    </row>
    <row r="7199" spans="1:16" x14ac:dyDescent="0.55000000000000004">
      <c r="A7199" t="s">
        <v>1</v>
      </c>
      <c r="B7199" t="s">
        <v>9957</v>
      </c>
      <c r="C7199" t="s">
        <v>2765</v>
      </c>
      <c r="D7199" t="s">
        <v>3957</v>
      </c>
      <c r="E7199" t="s">
        <v>20</v>
      </c>
      <c r="F7199" t="b">
        <v>0</v>
      </c>
      <c r="G7199" t="s">
        <v>23</v>
      </c>
      <c r="H7199" s="4">
        <v>45743.586446759262</v>
      </c>
      <c r="I7199" t="b">
        <v>0</v>
      </c>
      <c r="J7199" t="b">
        <v>1</v>
      </c>
      <c r="K7199" t="s">
        <v>24</v>
      </c>
      <c r="L7199" t="s">
        <v>36</v>
      </c>
      <c r="N7199">
        <v>23.264999389648441</v>
      </c>
      <c r="O7199" t="s">
        <v>3778</v>
      </c>
    </row>
    <row r="7200" spans="1:16" x14ac:dyDescent="0.55000000000000004">
      <c r="A7200" t="s">
        <v>0</v>
      </c>
      <c r="B7200" t="s">
        <v>4342</v>
      </c>
      <c r="C7200" t="s">
        <v>122</v>
      </c>
      <c r="D7200" t="s">
        <v>3973</v>
      </c>
      <c r="E7200" t="s">
        <v>20</v>
      </c>
      <c r="F7200" t="b">
        <v>0</v>
      </c>
      <c r="G7200" t="s">
        <v>52</v>
      </c>
      <c r="H7200" s="4">
        <v>45743.626145833332</v>
      </c>
      <c r="I7200" t="b">
        <v>1</v>
      </c>
      <c r="J7200" t="b">
        <v>0</v>
      </c>
      <c r="K7200" t="s">
        <v>24</v>
      </c>
      <c r="L7200" t="s">
        <v>36</v>
      </c>
      <c r="N7200">
        <v>29</v>
      </c>
      <c r="O7200" t="s">
        <v>4246</v>
      </c>
    </row>
    <row r="7201" spans="1:16" x14ac:dyDescent="0.55000000000000004">
      <c r="A7201" t="s">
        <v>139</v>
      </c>
      <c r="B7201" t="s">
        <v>9958</v>
      </c>
      <c r="C7201" t="s">
        <v>140</v>
      </c>
      <c r="D7201" t="s">
        <v>2208</v>
      </c>
      <c r="E7201" t="s">
        <v>20</v>
      </c>
      <c r="F7201" t="b">
        <v>0</v>
      </c>
      <c r="G7201" t="s">
        <v>35</v>
      </c>
      <c r="H7201" s="4">
        <v>45743.667361111111</v>
      </c>
      <c r="I7201" t="b">
        <v>0</v>
      </c>
      <c r="J7201" t="b">
        <v>0</v>
      </c>
      <c r="K7201" t="s">
        <v>24</v>
      </c>
      <c r="L7201" t="s">
        <v>22</v>
      </c>
      <c r="M7201">
        <v>82000</v>
      </c>
      <c r="O7201" t="s">
        <v>3821</v>
      </c>
      <c r="P7201" t="s">
        <v>9959</v>
      </c>
    </row>
    <row r="7202" spans="1:16" x14ac:dyDescent="0.55000000000000004">
      <c r="A7202" t="s">
        <v>2</v>
      </c>
      <c r="B7202" t="s">
        <v>2</v>
      </c>
      <c r="C7202" t="s">
        <v>622</v>
      </c>
      <c r="D7202" t="s">
        <v>131</v>
      </c>
      <c r="F7202" t="b">
        <v>0</v>
      </c>
      <c r="G7202" t="s">
        <v>27</v>
      </c>
      <c r="H7202" s="4">
        <v>45743.668611111112</v>
      </c>
      <c r="I7202" t="b">
        <v>1</v>
      </c>
      <c r="J7202" t="b">
        <v>0</v>
      </c>
      <c r="K7202" t="s">
        <v>24</v>
      </c>
      <c r="L7202" t="s">
        <v>36</v>
      </c>
      <c r="N7202">
        <v>93.964996337890625</v>
      </c>
      <c r="O7202" t="s">
        <v>131</v>
      </c>
      <c r="P7202" t="s">
        <v>9960</v>
      </c>
    </row>
    <row r="7203" spans="1:16" x14ac:dyDescent="0.55000000000000004">
      <c r="A7203" t="s">
        <v>2</v>
      </c>
      <c r="B7203" t="s">
        <v>2</v>
      </c>
      <c r="C7203" t="s">
        <v>399</v>
      </c>
      <c r="D7203" t="s">
        <v>3828</v>
      </c>
      <c r="E7203" t="s">
        <v>20</v>
      </c>
      <c r="F7203" t="b">
        <v>0</v>
      </c>
      <c r="G7203" t="s">
        <v>27</v>
      </c>
      <c r="H7203" s="4">
        <v>45743.668668981481</v>
      </c>
      <c r="I7203" t="b">
        <v>0</v>
      </c>
      <c r="J7203" t="b">
        <v>1</v>
      </c>
      <c r="K7203" t="s">
        <v>24</v>
      </c>
      <c r="L7203" t="s">
        <v>22</v>
      </c>
      <c r="M7203">
        <v>100000</v>
      </c>
      <c r="O7203" t="s">
        <v>9961</v>
      </c>
      <c r="P7203" t="s">
        <v>9962</v>
      </c>
    </row>
    <row r="7204" spans="1:16" x14ac:dyDescent="0.55000000000000004">
      <c r="A7204" t="s">
        <v>40</v>
      </c>
      <c r="B7204" t="s">
        <v>9963</v>
      </c>
      <c r="C7204" t="s">
        <v>9964</v>
      </c>
      <c r="D7204" t="s">
        <v>3828</v>
      </c>
      <c r="E7204" t="s">
        <v>20</v>
      </c>
      <c r="F7204" t="b">
        <v>0</v>
      </c>
      <c r="G7204" t="s">
        <v>27</v>
      </c>
      <c r="H7204" s="4">
        <v>45743.668703703697</v>
      </c>
      <c r="I7204" t="b">
        <v>0</v>
      </c>
      <c r="J7204" t="b">
        <v>1</v>
      </c>
      <c r="K7204" t="s">
        <v>24</v>
      </c>
      <c r="L7204" t="s">
        <v>22</v>
      </c>
      <c r="M7204">
        <v>158500</v>
      </c>
      <c r="O7204" t="s">
        <v>2285</v>
      </c>
      <c r="P7204" t="s">
        <v>9965</v>
      </c>
    </row>
    <row r="7205" spans="1:16" x14ac:dyDescent="0.55000000000000004">
      <c r="A7205" t="s">
        <v>25</v>
      </c>
      <c r="B7205" t="s">
        <v>7576</v>
      </c>
      <c r="C7205" t="s">
        <v>1322</v>
      </c>
      <c r="D7205" t="s">
        <v>9966</v>
      </c>
      <c r="E7205" t="s">
        <v>20</v>
      </c>
      <c r="F7205" t="b">
        <v>0</v>
      </c>
      <c r="G7205" t="s">
        <v>41</v>
      </c>
      <c r="H7205" s="4">
        <v>45743.708657407413</v>
      </c>
      <c r="I7205" t="b">
        <v>0</v>
      </c>
      <c r="J7205" t="b">
        <v>1</v>
      </c>
      <c r="K7205" t="s">
        <v>24</v>
      </c>
      <c r="L7205" t="s">
        <v>22</v>
      </c>
      <c r="M7205">
        <v>82500</v>
      </c>
      <c r="O7205" t="s">
        <v>3593</v>
      </c>
      <c r="P7205" t="s">
        <v>3529</v>
      </c>
    </row>
    <row r="7206" spans="1:16" x14ac:dyDescent="0.55000000000000004">
      <c r="A7206" t="s">
        <v>0</v>
      </c>
      <c r="B7206" t="s">
        <v>9967</v>
      </c>
      <c r="C7206" t="s">
        <v>33</v>
      </c>
      <c r="D7206" t="s">
        <v>4328</v>
      </c>
      <c r="E7206" t="s">
        <v>51</v>
      </c>
      <c r="F7206" t="b">
        <v>0</v>
      </c>
      <c r="G7206" t="s">
        <v>35</v>
      </c>
      <c r="H7206" s="4">
        <v>45743.708981481483</v>
      </c>
      <c r="I7206" t="b">
        <v>0</v>
      </c>
      <c r="J7206" t="b">
        <v>0</v>
      </c>
      <c r="K7206" t="s">
        <v>24</v>
      </c>
      <c r="L7206" t="s">
        <v>36</v>
      </c>
      <c r="N7206">
        <v>81</v>
      </c>
      <c r="O7206" t="s">
        <v>1919</v>
      </c>
      <c r="P7206" t="s">
        <v>9968</v>
      </c>
    </row>
    <row r="7207" spans="1:16" x14ac:dyDescent="0.55000000000000004">
      <c r="A7207" t="s">
        <v>0</v>
      </c>
      <c r="B7207" t="s">
        <v>2221</v>
      </c>
      <c r="C7207" t="s">
        <v>555</v>
      </c>
      <c r="D7207" t="s">
        <v>3957</v>
      </c>
      <c r="E7207" t="s">
        <v>20</v>
      </c>
      <c r="F7207" t="b">
        <v>0</v>
      </c>
      <c r="G7207" t="s">
        <v>30</v>
      </c>
      <c r="H7207" s="4">
        <v>45743.709120370368</v>
      </c>
      <c r="I7207" t="b">
        <v>0</v>
      </c>
      <c r="J7207" t="b">
        <v>1</v>
      </c>
      <c r="K7207" t="s">
        <v>24</v>
      </c>
      <c r="L7207" t="s">
        <v>36</v>
      </c>
      <c r="N7207">
        <v>19.57500076293945</v>
      </c>
      <c r="O7207" t="s">
        <v>4406</v>
      </c>
      <c r="P7207" t="s">
        <v>280</v>
      </c>
    </row>
    <row r="7208" spans="1:16" x14ac:dyDescent="0.55000000000000004">
      <c r="A7208" t="s">
        <v>0</v>
      </c>
      <c r="B7208" t="s">
        <v>3075</v>
      </c>
      <c r="C7208" t="s">
        <v>9969</v>
      </c>
      <c r="D7208" t="s">
        <v>3957</v>
      </c>
      <c r="E7208" t="s">
        <v>20</v>
      </c>
      <c r="F7208" t="b">
        <v>0</v>
      </c>
      <c r="G7208" t="s">
        <v>30</v>
      </c>
      <c r="H7208" s="4">
        <v>45743.709236111114</v>
      </c>
      <c r="I7208" t="b">
        <v>0</v>
      </c>
      <c r="J7208" t="b">
        <v>1</v>
      </c>
      <c r="K7208" t="s">
        <v>24</v>
      </c>
      <c r="L7208" t="s">
        <v>36</v>
      </c>
      <c r="N7208">
        <v>19.57500076293945</v>
      </c>
      <c r="O7208" t="s">
        <v>4406</v>
      </c>
      <c r="P7208" t="s">
        <v>280</v>
      </c>
    </row>
    <row r="7209" spans="1:16" x14ac:dyDescent="0.55000000000000004">
      <c r="A7209" t="s">
        <v>1</v>
      </c>
      <c r="B7209" t="s">
        <v>779</v>
      </c>
      <c r="C7209" t="s">
        <v>64</v>
      </c>
      <c r="D7209" t="s">
        <v>3973</v>
      </c>
      <c r="E7209" t="s">
        <v>631</v>
      </c>
      <c r="F7209" t="b">
        <v>0</v>
      </c>
      <c r="G7209" t="s">
        <v>52</v>
      </c>
      <c r="H7209" s="4">
        <v>45743.710057870368</v>
      </c>
      <c r="I7209" t="b">
        <v>0</v>
      </c>
      <c r="J7209" t="b">
        <v>0</v>
      </c>
      <c r="K7209" t="s">
        <v>24</v>
      </c>
      <c r="L7209" t="s">
        <v>36</v>
      </c>
      <c r="N7209">
        <v>20</v>
      </c>
      <c r="O7209" t="s">
        <v>3888</v>
      </c>
      <c r="P7209" t="s">
        <v>149</v>
      </c>
    </row>
    <row r="7210" spans="1:16" x14ac:dyDescent="0.55000000000000004">
      <c r="A7210" t="s">
        <v>2</v>
      </c>
      <c r="B7210" t="s">
        <v>9970</v>
      </c>
      <c r="C7210" t="s">
        <v>39</v>
      </c>
      <c r="D7210" t="s">
        <v>3828</v>
      </c>
      <c r="E7210" t="s">
        <v>51</v>
      </c>
      <c r="F7210" t="b">
        <v>1</v>
      </c>
      <c r="G7210" t="s">
        <v>27</v>
      </c>
      <c r="H7210" s="4">
        <v>45743.710266203707</v>
      </c>
      <c r="I7210" t="b">
        <v>1</v>
      </c>
      <c r="J7210" t="b">
        <v>1</v>
      </c>
      <c r="K7210" t="s">
        <v>24</v>
      </c>
      <c r="L7210" t="s">
        <v>36</v>
      </c>
      <c r="N7210">
        <v>56</v>
      </c>
      <c r="O7210" t="s">
        <v>177</v>
      </c>
      <c r="P7210" t="s">
        <v>2795</v>
      </c>
    </row>
    <row r="7211" spans="1:16" x14ac:dyDescent="0.55000000000000004">
      <c r="A7211" t="s">
        <v>40</v>
      </c>
      <c r="B7211" t="s">
        <v>40</v>
      </c>
      <c r="C7211" t="s">
        <v>260</v>
      </c>
      <c r="D7211" t="s">
        <v>3828</v>
      </c>
      <c r="E7211" t="s">
        <v>51</v>
      </c>
      <c r="F7211" t="b">
        <v>0</v>
      </c>
      <c r="G7211" t="s">
        <v>27</v>
      </c>
      <c r="H7211" s="4">
        <v>45743.710289351853</v>
      </c>
      <c r="I7211" t="b">
        <v>1</v>
      </c>
      <c r="J7211" t="b">
        <v>0</v>
      </c>
      <c r="K7211" t="s">
        <v>24</v>
      </c>
      <c r="L7211" t="s">
        <v>22</v>
      </c>
      <c r="M7211">
        <v>100000</v>
      </c>
      <c r="O7211" t="s">
        <v>9971</v>
      </c>
      <c r="P7211" t="s">
        <v>9972</v>
      </c>
    </row>
    <row r="7212" spans="1:16" x14ac:dyDescent="0.55000000000000004">
      <c r="A7212" t="s">
        <v>2</v>
      </c>
      <c r="B7212" t="s">
        <v>117</v>
      </c>
      <c r="C7212" t="s">
        <v>2284</v>
      </c>
      <c r="D7212" t="s">
        <v>3973</v>
      </c>
      <c r="E7212" t="s">
        <v>20</v>
      </c>
      <c r="F7212" t="b">
        <v>0</v>
      </c>
      <c r="G7212" t="s">
        <v>27</v>
      </c>
      <c r="H7212" s="4">
        <v>45743.710335648153</v>
      </c>
      <c r="I7212" t="b">
        <v>0</v>
      </c>
      <c r="J7212" t="b">
        <v>1</v>
      </c>
      <c r="K7212" t="s">
        <v>24</v>
      </c>
      <c r="L7212" t="s">
        <v>22</v>
      </c>
      <c r="M7212">
        <v>115000</v>
      </c>
      <c r="O7212" t="s">
        <v>9973</v>
      </c>
      <c r="P7212" t="s">
        <v>9974</v>
      </c>
    </row>
    <row r="7213" spans="1:16" x14ac:dyDescent="0.55000000000000004">
      <c r="A7213" t="s">
        <v>0</v>
      </c>
      <c r="B7213" t="s">
        <v>9975</v>
      </c>
      <c r="C7213" t="s">
        <v>39</v>
      </c>
      <c r="D7213" t="s">
        <v>7658</v>
      </c>
      <c r="E7213" t="s">
        <v>20</v>
      </c>
      <c r="F7213" t="b">
        <v>1</v>
      </c>
      <c r="G7213" t="s">
        <v>1056</v>
      </c>
      <c r="H7213" s="4">
        <v>45743.733553240738</v>
      </c>
      <c r="I7213" t="b">
        <v>0</v>
      </c>
      <c r="J7213" t="b">
        <v>0</v>
      </c>
      <c r="K7213" t="s">
        <v>1056</v>
      </c>
      <c r="L7213" t="s">
        <v>22</v>
      </c>
      <c r="M7213">
        <v>70000</v>
      </c>
      <c r="O7213" t="s">
        <v>2267</v>
      </c>
      <c r="P7213" t="s">
        <v>9976</v>
      </c>
    </row>
    <row r="7214" spans="1:16" x14ac:dyDescent="0.55000000000000004">
      <c r="A7214" t="s">
        <v>139</v>
      </c>
      <c r="B7214" t="s">
        <v>9977</v>
      </c>
      <c r="C7214" t="s">
        <v>39</v>
      </c>
      <c r="D7214" t="s">
        <v>7658</v>
      </c>
      <c r="E7214" t="s">
        <v>20</v>
      </c>
      <c r="F7214" t="b">
        <v>1</v>
      </c>
      <c r="G7214" t="s">
        <v>625</v>
      </c>
      <c r="H7214" s="4">
        <v>45743.733587962961</v>
      </c>
      <c r="I7214" t="b">
        <v>0</v>
      </c>
      <c r="J7214" t="b">
        <v>0</v>
      </c>
      <c r="K7214" t="s">
        <v>625</v>
      </c>
      <c r="L7214" t="s">
        <v>22</v>
      </c>
      <c r="M7214">
        <v>40000</v>
      </c>
      <c r="O7214" t="s">
        <v>9386</v>
      </c>
      <c r="P7214" t="s">
        <v>3283</v>
      </c>
    </row>
    <row r="7215" spans="1:16" x14ac:dyDescent="0.55000000000000004">
      <c r="A7215" t="s">
        <v>0</v>
      </c>
      <c r="B7215" t="s">
        <v>0</v>
      </c>
      <c r="C7215" t="s">
        <v>2737</v>
      </c>
      <c r="D7215" t="s">
        <v>3973</v>
      </c>
      <c r="E7215" t="s">
        <v>20</v>
      </c>
      <c r="F7215" t="b">
        <v>0</v>
      </c>
      <c r="G7215" t="s">
        <v>27</v>
      </c>
      <c r="H7215" s="4">
        <v>45743.750127314823</v>
      </c>
      <c r="I7215" t="b">
        <v>0</v>
      </c>
      <c r="J7215" t="b">
        <v>0</v>
      </c>
      <c r="K7215" t="s">
        <v>24</v>
      </c>
      <c r="L7215" t="s">
        <v>22</v>
      </c>
      <c r="M7215">
        <v>90000</v>
      </c>
      <c r="O7215" t="s">
        <v>9978</v>
      </c>
      <c r="P7215" t="s">
        <v>2379</v>
      </c>
    </row>
    <row r="7216" spans="1:16" x14ac:dyDescent="0.55000000000000004">
      <c r="A7216" t="s">
        <v>0</v>
      </c>
      <c r="B7216" t="s">
        <v>9979</v>
      </c>
      <c r="C7216" t="s">
        <v>2883</v>
      </c>
      <c r="D7216" t="s">
        <v>2208</v>
      </c>
      <c r="E7216" t="s">
        <v>51</v>
      </c>
      <c r="F7216" t="b">
        <v>0</v>
      </c>
      <c r="G7216" t="s">
        <v>30</v>
      </c>
      <c r="H7216" s="4">
        <v>45743.750821759262</v>
      </c>
      <c r="I7216" t="b">
        <v>1</v>
      </c>
      <c r="J7216" t="b">
        <v>1</v>
      </c>
      <c r="K7216" t="s">
        <v>24</v>
      </c>
      <c r="L7216" t="s">
        <v>36</v>
      </c>
      <c r="N7216">
        <v>52.5</v>
      </c>
      <c r="O7216" t="s">
        <v>9980</v>
      </c>
      <c r="P7216" t="s">
        <v>338</v>
      </c>
    </row>
    <row r="7217" spans="1:16" x14ac:dyDescent="0.55000000000000004">
      <c r="A7217" t="s">
        <v>0</v>
      </c>
      <c r="B7217" t="s">
        <v>9981</v>
      </c>
      <c r="C7217" t="s">
        <v>9844</v>
      </c>
      <c r="D7217" t="s">
        <v>3828</v>
      </c>
      <c r="E7217" t="s">
        <v>20</v>
      </c>
      <c r="F7217" t="b">
        <v>0</v>
      </c>
      <c r="G7217" t="s">
        <v>30</v>
      </c>
      <c r="H7217" s="4">
        <v>45743.750821759262</v>
      </c>
      <c r="I7217" t="b">
        <v>1</v>
      </c>
      <c r="J7217" t="b">
        <v>1</v>
      </c>
      <c r="K7217" t="s">
        <v>24</v>
      </c>
      <c r="L7217" t="s">
        <v>36</v>
      </c>
      <c r="N7217">
        <v>23</v>
      </c>
      <c r="O7217" t="s">
        <v>9982</v>
      </c>
    </row>
    <row r="7218" spans="1:16" x14ac:dyDescent="0.55000000000000004">
      <c r="A7218" t="s">
        <v>89</v>
      </c>
      <c r="B7218" t="s">
        <v>9983</v>
      </c>
      <c r="C7218" t="s">
        <v>39</v>
      </c>
      <c r="D7218" t="s">
        <v>3828</v>
      </c>
      <c r="E7218" t="s">
        <v>20</v>
      </c>
      <c r="F7218" t="b">
        <v>1</v>
      </c>
      <c r="G7218" t="s">
        <v>27</v>
      </c>
      <c r="H7218" s="4">
        <v>45743.751944444448</v>
      </c>
      <c r="I7218" t="b">
        <v>0</v>
      </c>
      <c r="J7218" t="b">
        <v>1</v>
      </c>
      <c r="K7218" t="s">
        <v>24</v>
      </c>
      <c r="L7218" t="s">
        <v>22</v>
      </c>
      <c r="M7218">
        <v>150000</v>
      </c>
      <c r="O7218" t="s">
        <v>4510</v>
      </c>
      <c r="P7218" t="s">
        <v>9984</v>
      </c>
    </row>
    <row r="7219" spans="1:16" x14ac:dyDescent="0.55000000000000004">
      <c r="A7219" t="s">
        <v>2</v>
      </c>
      <c r="B7219" t="s">
        <v>9985</v>
      </c>
      <c r="C7219" t="s">
        <v>449</v>
      </c>
      <c r="D7219" t="s">
        <v>3828</v>
      </c>
      <c r="E7219" t="s">
        <v>219</v>
      </c>
      <c r="F7219" t="b">
        <v>0</v>
      </c>
      <c r="G7219" t="s">
        <v>27</v>
      </c>
      <c r="H7219" s="4">
        <v>45743.751979166656</v>
      </c>
      <c r="I7219" t="b">
        <v>1</v>
      </c>
      <c r="J7219" t="b">
        <v>1</v>
      </c>
      <c r="K7219" t="s">
        <v>24</v>
      </c>
      <c r="L7219" t="s">
        <v>36</v>
      </c>
      <c r="N7219">
        <v>60.5</v>
      </c>
      <c r="O7219" t="s">
        <v>6187</v>
      </c>
      <c r="P7219" t="s">
        <v>9986</v>
      </c>
    </row>
    <row r="7220" spans="1:16" x14ac:dyDescent="0.55000000000000004">
      <c r="A7220" t="s">
        <v>2</v>
      </c>
      <c r="B7220" t="s">
        <v>422</v>
      </c>
      <c r="C7220" t="s">
        <v>203</v>
      </c>
      <c r="D7220" t="s">
        <v>3828</v>
      </c>
      <c r="E7220" t="s">
        <v>20</v>
      </c>
      <c r="F7220" t="b">
        <v>0</v>
      </c>
      <c r="G7220" t="s">
        <v>27</v>
      </c>
      <c r="H7220" s="4">
        <v>45743.751979166656</v>
      </c>
      <c r="I7220" t="b">
        <v>0</v>
      </c>
      <c r="J7220" t="b">
        <v>0</v>
      </c>
      <c r="K7220" t="s">
        <v>24</v>
      </c>
      <c r="L7220" t="s">
        <v>22</v>
      </c>
      <c r="M7220">
        <v>82500</v>
      </c>
      <c r="O7220" t="s">
        <v>9987</v>
      </c>
      <c r="P7220" t="s">
        <v>9988</v>
      </c>
    </row>
    <row r="7221" spans="1:16" x14ac:dyDescent="0.55000000000000004">
      <c r="A7221" t="s">
        <v>2</v>
      </c>
      <c r="B7221" t="s">
        <v>9989</v>
      </c>
      <c r="C7221" t="s">
        <v>436</v>
      </c>
      <c r="D7221" t="s">
        <v>3828</v>
      </c>
      <c r="E7221" t="s">
        <v>20</v>
      </c>
      <c r="F7221" t="b">
        <v>0</v>
      </c>
      <c r="G7221" t="s">
        <v>27</v>
      </c>
      <c r="H7221" s="4">
        <v>45743.752002314817</v>
      </c>
      <c r="I7221" t="b">
        <v>0</v>
      </c>
      <c r="J7221" t="b">
        <v>0</v>
      </c>
      <c r="K7221" t="s">
        <v>24</v>
      </c>
      <c r="L7221" t="s">
        <v>22</v>
      </c>
      <c r="M7221">
        <v>130000</v>
      </c>
      <c r="O7221" t="s">
        <v>9990</v>
      </c>
      <c r="P7221" t="s">
        <v>1016</v>
      </c>
    </row>
    <row r="7222" spans="1:16" x14ac:dyDescent="0.55000000000000004">
      <c r="A7222" t="s">
        <v>2</v>
      </c>
      <c r="B7222" t="s">
        <v>9991</v>
      </c>
      <c r="C7222" t="s">
        <v>659</v>
      </c>
      <c r="D7222" t="s">
        <v>3973</v>
      </c>
      <c r="E7222" t="s">
        <v>20</v>
      </c>
      <c r="F7222" t="b">
        <v>0</v>
      </c>
      <c r="G7222" t="s">
        <v>27</v>
      </c>
      <c r="H7222" s="4">
        <v>45743.752071759263</v>
      </c>
      <c r="I7222" t="b">
        <v>0</v>
      </c>
      <c r="J7222" t="b">
        <v>0</v>
      </c>
      <c r="K7222" t="s">
        <v>24</v>
      </c>
      <c r="L7222" t="s">
        <v>22</v>
      </c>
      <c r="M7222">
        <v>42500</v>
      </c>
      <c r="O7222" t="s">
        <v>9992</v>
      </c>
      <c r="P7222" t="s">
        <v>9993</v>
      </c>
    </row>
    <row r="7223" spans="1:16" x14ac:dyDescent="0.55000000000000004">
      <c r="A7223" t="s">
        <v>0</v>
      </c>
      <c r="B7223" t="s">
        <v>9994</v>
      </c>
      <c r="C7223" t="s">
        <v>481</v>
      </c>
      <c r="D7223" t="s">
        <v>3973</v>
      </c>
      <c r="E7223" t="s">
        <v>51</v>
      </c>
      <c r="F7223" t="b">
        <v>0</v>
      </c>
      <c r="G7223" t="s">
        <v>27</v>
      </c>
      <c r="H7223" s="4">
        <v>45743.79179398148</v>
      </c>
      <c r="I7223" t="b">
        <v>0</v>
      </c>
      <c r="J7223" t="b">
        <v>0</v>
      </c>
      <c r="K7223" t="s">
        <v>24</v>
      </c>
      <c r="L7223" t="s">
        <v>36</v>
      </c>
      <c r="N7223">
        <v>55</v>
      </c>
      <c r="O7223" t="s">
        <v>2262</v>
      </c>
    </row>
    <row r="7224" spans="1:16" x14ac:dyDescent="0.55000000000000004">
      <c r="A7224" t="s">
        <v>0</v>
      </c>
      <c r="B7224" t="s">
        <v>8671</v>
      </c>
      <c r="C7224" t="s">
        <v>9995</v>
      </c>
      <c r="D7224" t="s">
        <v>3957</v>
      </c>
      <c r="E7224" t="s">
        <v>34</v>
      </c>
      <c r="F7224" t="b">
        <v>0</v>
      </c>
      <c r="G7224" t="s">
        <v>41</v>
      </c>
      <c r="H7224" s="4">
        <v>45743.833807870367</v>
      </c>
      <c r="I7224" t="b">
        <v>0</v>
      </c>
      <c r="J7224" t="b">
        <v>1</v>
      </c>
      <c r="K7224" t="s">
        <v>24</v>
      </c>
      <c r="L7224" t="s">
        <v>36</v>
      </c>
      <c r="N7224">
        <v>24.969999313354489</v>
      </c>
      <c r="O7224" t="s">
        <v>3415</v>
      </c>
      <c r="P7224" t="s">
        <v>8672</v>
      </c>
    </row>
    <row r="7225" spans="1:16" x14ac:dyDescent="0.55000000000000004">
      <c r="A7225" t="s">
        <v>0</v>
      </c>
      <c r="B7225" t="s">
        <v>9996</v>
      </c>
      <c r="C7225" t="s">
        <v>910</v>
      </c>
      <c r="D7225" t="s">
        <v>3957</v>
      </c>
      <c r="E7225" t="s">
        <v>34</v>
      </c>
      <c r="F7225" t="b">
        <v>0</v>
      </c>
      <c r="G7225" t="s">
        <v>52</v>
      </c>
      <c r="H7225" s="4">
        <v>45743.834490740737</v>
      </c>
      <c r="I7225" t="b">
        <v>1</v>
      </c>
      <c r="J7225" t="b">
        <v>1</v>
      </c>
      <c r="K7225" t="s">
        <v>24</v>
      </c>
      <c r="L7225" t="s">
        <v>36</v>
      </c>
      <c r="N7225">
        <v>22.694999694824219</v>
      </c>
      <c r="O7225" t="s">
        <v>7368</v>
      </c>
    </row>
    <row r="7226" spans="1:16" x14ac:dyDescent="0.55000000000000004">
      <c r="A7226" t="s">
        <v>2</v>
      </c>
      <c r="B7226" t="s">
        <v>5088</v>
      </c>
      <c r="C7226" t="s">
        <v>306</v>
      </c>
      <c r="D7226" t="s">
        <v>4328</v>
      </c>
      <c r="E7226" t="s">
        <v>20</v>
      </c>
      <c r="F7226" t="b">
        <v>0</v>
      </c>
      <c r="G7226" t="s">
        <v>27</v>
      </c>
      <c r="H7226" s="4">
        <v>45743.835266203707</v>
      </c>
      <c r="I7226" t="b">
        <v>1</v>
      </c>
      <c r="J7226" t="b">
        <v>1</v>
      </c>
      <c r="K7226" t="s">
        <v>24</v>
      </c>
      <c r="L7226" t="s">
        <v>22</v>
      </c>
      <c r="M7226">
        <v>120000</v>
      </c>
      <c r="O7226" t="s">
        <v>4675</v>
      </c>
      <c r="P7226" t="s">
        <v>1256</v>
      </c>
    </row>
    <row r="7227" spans="1:16" x14ac:dyDescent="0.55000000000000004">
      <c r="A7227" t="s">
        <v>0</v>
      </c>
      <c r="B7227" t="s">
        <v>9997</v>
      </c>
      <c r="C7227" t="s">
        <v>494</v>
      </c>
      <c r="D7227" t="s">
        <v>3973</v>
      </c>
      <c r="E7227" t="s">
        <v>20</v>
      </c>
      <c r="F7227" t="b">
        <v>0</v>
      </c>
      <c r="G7227" t="s">
        <v>27</v>
      </c>
      <c r="H7227" s="4">
        <v>45743.835358796299</v>
      </c>
      <c r="I7227" t="b">
        <v>1</v>
      </c>
      <c r="J7227" t="b">
        <v>0</v>
      </c>
      <c r="K7227" t="s">
        <v>24</v>
      </c>
      <c r="L7227" t="s">
        <v>22</v>
      </c>
      <c r="M7227">
        <v>150000</v>
      </c>
      <c r="O7227" t="s">
        <v>9998</v>
      </c>
      <c r="P7227" t="s">
        <v>9999</v>
      </c>
    </row>
    <row r="7228" spans="1:16" x14ac:dyDescent="0.55000000000000004">
      <c r="A7228" t="s">
        <v>0</v>
      </c>
      <c r="B7228" t="s">
        <v>0</v>
      </c>
      <c r="C7228" t="s">
        <v>916</v>
      </c>
      <c r="D7228" t="s">
        <v>3973</v>
      </c>
      <c r="E7228" t="s">
        <v>20</v>
      </c>
      <c r="F7228" t="b">
        <v>0</v>
      </c>
      <c r="G7228" t="s">
        <v>27</v>
      </c>
      <c r="H7228" s="4">
        <v>45743.876296296286</v>
      </c>
      <c r="I7228" t="b">
        <v>1</v>
      </c>
      <c r="J7228" t="b">
        <v>0</v>
      </c>
      <c r="K7228" t="s">
        <v>24</v>
      </c>
      <c r="L7228" t="s">
        <v>22</v>
      </c>
      <c r="M7228">
        <v>82500</v>
      </c>
      <c r="O7228" t="s">
        <v>1899</v>
      </c>
      <c r="P7228" t="s">
        <v>338</v>
      </c>
    </row>
    <row r="7229" spans="1:16" x14ac:dyDescent="0.55000000000000004">
      <c r="A7229" t="s">
        <v>40</v>
      </c>
      <c r="B7229" t="s">
        <v>10000</v>
      </c>
      <c r="C7229" t="s">
        <v>306</v>
      </c>
      <c r="D7229" t="s">
        <v>131</v>
      </c>
      <c r="F7229" t="b">
        <v>0</v>
      </c>
      <c r="G7229" t="s">
        <v>30</v>
      </c>
      <c r="H7229" s="4">
        <v>45743.877916666657</v>
      </c>
      <c r="I7229" t="b">
        <v>1</v>
      </c>
      <c r="J7229" t="b">
        <v>0</v>
      </c>
      <c r="K7229" t="s">
        <v>24</v>
      </c>
      <c r="L7229" t="s">
        <v>36</v>
      </c>
      <c r="N7229">
        <v>62</v>
      </c>
      <c r="O7229" t="s">
        <v>131</v>
      </c>
      <c r="P7229" t="s">
        <v>10001</v>
      </c>
    </row>
    <row r="7230" spans="1:16" x14ac:dyDescent="0.55000000000000004">
      <c r="A7230" t="s">
        <v>0</v>
      </c>
      <c r="B7230" t="s">
        <v>9222</v>
      </c>
      <c r="C7230" t="s">
        <v>1264</v>
      </c>
      <c r="D7230" t="s">
        <v>3957</v>
      </c>
      <c r="E7230" t="s">
        <v>34</v>
      </c>
      <c r="F7230" t="b">
        <v>0</v>
      </c>
      <c r="G7230" t="s">
        <v>27</v>
      </c>
      <c r="H7230" s="4">
        <v>45743.91679398148</v>
      </c>
      <c r="I7230" t="b">
        <v>1</v>
      </c>
      <c r="J7230" t="b">
        <v>0</v>
      </c>
      <c r="K7230" t="s">
        <v>24</v>
      </c>
      <c r="L7230" t="s">
        <v>36</v>
      </c>
      <c r="N7230">
        <v>27.979999542236332</v>
      </c>
      <c r="O7230" t="s">
        <v>9223</v>
      </c>
      <c r="P7230" t="s">
        <v>863</v>
      </c>
    </row>
    <row r="7231" spans="1:16" x14ac:dyDescent="0.55000000000000004">
      <c r="A7231" t="s">
        <v>0</v>
      </c>
      <c r="B7231" t="s">
        <v>731</v>
      </c>
      <c r="C7231" t="s">
        <v>1105</v>
      </c>
      <c r="D7231" t="s">
        <v>3957</v>
      </c>
      <c r="E7231" t="s">
        <v>34</v>
      </c>
      <c r="F7231" t="b">
        <v>0</v>
      </c>
      <c r="G7231" t="s">
        <v>27</v>
      </c>
      <c r="H7231" s="4">
        <v>45743.91679398148</v>
      </c>
      <c r="I7231" t="b">
        <v>1</v>
      </c>
      <c r="J7231" t="b">
        <v>0</v>
      </c>
      <c r="K7231" t="s">
        <v>24</v>
      </c>
      <c r="L7231" t="s">
        <v>36</v>
      </c>
      <c r="N7231">
        <v>27.979999542236332</v>
      </c>
      <c r="O7231" t="s">
        <v>3668</v>
      </c>
    </row>
    <row r="7232" spans="1:16" x14ac:dyDescent="0.55000000000000004">
      <c r="A7232" t="s">
        <v>0</v>
      </c>
      <c r="B7232" t="s">
        <v>8714</v>
      </c>
      <c r="C7232" t="s">
        <v>3755</v>
      </c>
      <c r="D7232" t="s">
        <v>3957</v>
      </c>
      <c r="E7232" t="s">
        <v>34</v>
      </c>
      <c r="F7232" t="b">
        <v>0</v>
      </c>
      <c r="G7232" t="s">
        <v>27</v>
      </c>
      <c r="H7232" s="4">
        <v>45743.916898148149</v>
      </c>
      <c r="I7232" t="b">
        <v>1</v>
      </c>
      <c r="J7232" t="b">
        <v>0</v>
      </c>
      <c r="K7232" t="s">
        <v>24</v>
      </c>
      <c r="L7232" t="s">
        <v>36</v>
      </c>
      <c r="N7232">
        <v>52</v>
      </c>
      <c r="O7232" t="s">
        <v>1617</v>
      </c>
      <c r="P7232" t="s">
        <v>8715</v>
      </c>
    </row>
    <row r="7233" spans="1:16" x14ac:dyDescent="0.55000000000000004">
      <c r="A7233" t="s">
        <v>0</v>
      </c>
      <c r="B7233" t="s">
        <v>731</v>
      </c>
      <c r="C7233" t="s">
        <v>897</v>
      </c>
      <c r="D7233" t="s">
        <v>3957</v>
      </c>
      <c r="E7233" t="s">
        <v>34</v>
      </c>
      <c r="F7233" t="b">
        <v>0</v>
      </c>
      <c r="G7233" t="s">
        <v>41</v>
      </c>
      <c r="H7233" s="4">
        <v>45743.917129629634</v>
      </c>
      <c r="I7233" t="b">
        <v>0</v>
      </c>
      <c r="J7233" t="b">
        <v>1</v>
      </c>
      <c r="K7233" t="s">
        <v>24</v>
      </c>
      <c r="L7233" t="s">
        <v>36</v>
      </c>
      <c r="N7233">
        <v>36</v>
      </c>
      <c r="O7233" t="s">
        <v>4851</v>
      </c>
      <c r="P7233" t="s">
        <v>1526</v>
      </c>
    </row>
    <row r="7234" spans="1:16" x14ac:dyDescent="0.55000000000000004">
      <c r="A7234" t="s">
        <v>0</v>
      </c>
      <c r="B7234" t="s">
        <v>10002</v>
      </c>
      <c r="C7234" t="s">
        <v>167</v>
      </c>
      <c r="D7234" t="s">
        <v>3957</v>
      </c>
      <c r="E7234" t="s">
        <v>34</v>
      </c>
      <c r="F7234" t="b">
        <v>0</v>
      </c>
      <c r="G7234" t="s">
        <v>35</v>
      </c>
      <c r="H7234" s="4">
        <v>45743.917349537027</v>
      </c>
      <c r="I7234" t="b">
        <v>0</v>
      </c>
      <c r="J7234" t="b">
        <v>1</v>
      </c>
      <c r="K7234" t="s">
        <v>24</v>
      </c>
      <c r="L7234" t="s">
        <v>36</v>
      </c>
      <c r="N7234">
        <v>57.060001373291023</v>
      </c>
      <c r="O7234" t="s">
        <v>10003</v>
      </c>
      <c r="P7234" t="s">
        <v>706</v>
      </c>
    </row>
    <row r="7235" spans="1:16" x14ac:dyDescent="0.55000000000000004">
      <c r="A7235" t="s">
        <v>0</v>
      </c>
      <c r="B7235" t="s">
        <v>731</v>
      </c>
      <c r="C7235" t="s">
        <v>3655</v>
      </c>
      <c r="D7235" t="s">
        <v>3957</v>
      </c>
      <c r="E7235" t="s">
        <v>34</v>
      </c>
      <c r="F7235" t="b">
        <v>0</v>
      </c>
      <c r="G7235" t="s">
        <v>23</v>
      </c>
      <c r="H7235" s="4">
        <v>45743.919618055559</v>
      </c>
      <c r="I7235" t="b">
        <v>1</v>
      </c>
      <c r="J7235" t="b">
        <v>0</v>
      </c>
      <c r="K7235" t="s">
        <v>24</v>
      </c>
      <c r="L7235" t="s">
        <v>36</v>
      </c>
      <c r="N7235">
        <v>22.694999694824219</v>
      </c>
      <c r="O7235" t="s">
        <v>10004</v>
      </c>
      <c r="P7235" t="s">
        <v>3640</v>
      </c>
    </row>
    <row r="7236" spans="1:16" x14ac:dyDescent="0.55000000000000004">
      <c r="A7236" t="s">
        <v>25</v>
      </c>
      <c r="B7236" t="s">
        <v>9113</v>
      </c>
      <c r="C7236" t="s">
        <v>1099</v>
      </c>
      <c r="D7236" t="s">
        <v>3957</v>
      </c>
      <c r="E7236" t="s">
        <v>34</v>
      </c>
      <c r="F7236" t="b">
        <v>0</v>
      </c>
      <c r="G7236" t="s">
        <v>27</v>
      </c>
      <c r="H7236" s="4">
        <v>45743.958495370367</v>
      </c>
      <c r="I7236" t="b">
        <v>1</v>
      </c>
      <c r="J7236" t="b">
        <v>0</v>
      </c>
      <c r="K7236" t="s">
        <v>24</v>
      </c>
      <c r="L7236" t="s">
        <v>36</v>
      </c>
      <c r="N7236">
        <v>27.979999542236332</v>
      </c>
      <c r="O7236" t="s">
        <v>319</v>
      </c>
      <c r="P7236" t="s">
        <v>2128</v>
      </c>
    </row>
    <row r="7237" spans="1:16" x14ac:dyDescent="0.55000000000000004">
      <c r="A7237" t="s">
        <v>0</v>
      </c>
      <c r="B7237" t="s">
        <v>731</v>
      </c>
      <c r="C7237" t="s">
        <v>3616</v>
      </c>
      <c r="D7237" t="s">
        <v>3957</v>
      </c>
      <c r="E7237" t="s">
        <v>34</v>
      </c>
      <c r="F7237" t="b">
        <v>0</v>
      </c>
      <c r="G7237" t="s">
        <v>27</v>
      </c>
      <c r="H7237" s="4">
        <v>45743.95853009259</v>
      </c>
      <c r="I7237" t="b">
        <v>1</v>
      </c>
      <c r="J7237" t="b">
        <v>1</v>
      </c>
      <c r="K7237" t="s">
        <v>24</v>
      </c>
      <c r="L7237" t="s">
        <v>36</v>
      </c>
      <c r="N7237">
        <v>27.435001373291019</v>
      </c>
      <c r="O7237" t="s">
        <v>8943</v>
      </c>
      <c r="P7237" t="s">
        <v>8944</v>
      </c>
    </row>
    <row r="7238" spans="1:16" x14ac:dyDescent="0.55000000000000004">
      <c r="A7238" t="s">
        <v>0</v>
      </c>
      <c r="B7238" t="s">
        <v>3106</v>
      </c>
      <c r="C7238" t="s">
        <v>608</v>
      </c>
      <c r="D7238" t="s">
        <v>3957</v>
      </c>
      <c r="E7238" t="s">
        <v>34</v>
      </c>
      <c r="F7238" t="b">
        <v>0</v>
      </c>
      <c r="G7238" t="s">
        <v>27</v>
      </c>
      <c r="H7238" s="4">
        <v>45743.958541666667</v>
      </c>
      <c r="I7238" t="b">
        <v>0</v>
      </c>
      <c r="J7238" t="b">
        <v>0</v>
      </c>
      <c r="K7238" t="s">
        <v>24</v>
      </c>
      <c r="L7238" t="s">
        <v>36</v>
      </c>
      <c r="N7238">
        <v>26.389999389648441</v>
      </c>
      <c r="O7238" t="s">
        <v>10005</v>
      </c>
      <c r="P7238" t="s">
        <v>10006</v>
      </c>
    </row>
    <row r="7239" spans="1:16" x14ac:dyDescent="0.55000000000000004">
      <c r="A7239" t="s">
        <v>25</v>
      </c>
      <c r="B7239" t="s">
        <v>8950</v>
      </c>
      <c r="C7239" t="s">
        <v>542</v>
      </c>
      <c r="D7239" t="s">
        <v>3957</v>
      </c>
      <c r="E7239" t="s">
        <v>34</v>
      </c>
      <c r="F7239" t="b">
        <v>0</v>
      </c>
      <c r="G7239" t="s">
        <v>41</v>
      </c>
      <c r="H7239" s="4">
        <v>45743.958807870367</v>
      </c>
      <c r="I7239" t="b">
        <v>0</v>
      </c>
      <c r="J7239" t="b">
        <v>1</v>
      </c>
      <c r="K7239" t="s">
        <v>24</v>
      </c>
      <c r="L7239" t="s">
        <v>36</v>
      </c>
      <c r="N7239">
        <v>24.33499908447266</v>
      </c>
      <c r="O7239" t="s">
        <v>3333</v>
      </c>
    </row>
    <row r="7240" spans="1:16" x14ac:dyDescent="0.55000000000000004">
      <c r="A7240" t="s">
        <v>0</v>
      </c>
      <c r="B7240" t="s">
        <v>10007</v>
      </c>
      <c r="C7240" t="s">
        <v>213</v>
      </c>
      <c r="D7240" t="s">
        <v>3957</v>
      </c>
      <c r="E7240" t="s">
        <v>20</v>
      </c>
      <c r="F7240" t="b">
        <v>0</v>
      </c>
      <c r="G7240" t="s">
        <v>41</v>
      </c>
      <c r="H7240" s="4">
        <v>45743.958831018521</v>
      </c>
      <c r="I7240" t="b">
        <v>1</v>
      </c>
      <c r="J7240" t="b">
        <v>0</v>
      </c>
      <c r="K7240" t="s">
        <v>24</v>
      </c>
      <c r="L7240" t="s">
        <v>36</v>
      </c>
      <c r="N7240">
        <v>24.969999313354489</v>
      </c>
      <c r="O7240" t="s">
        <v>1559</v>
      </c>
      <c r="P7240" t="s">
        <v>351</v>
      </c>
    </row>
    <row r="7241" spans="1:16" x14ac:dyDescent="0.55000000000000004">
      <c r="A7241" t="s">
        <v>0</v>
      </c>
      <c r="B7241" t="s">
        <v>10008</v>
      </c>
      <c r="C7241" t="s">
        <v>848</v>
      </c>
      <c r="D7241" t="s">
        <v>3957</v>
      </c>
      <c r="E7241" t="s">
        <v>34</v>
      </c>
      <c r="F7241" t="b">
        <v>0</v>
      </c>
      <c r="G7241" t="s">
        <v>52</v>
      </c>
      <c r="H7241" s="4">
        <v>45743.959479166668</v>
      </c>
      <c r="I7241" t="b">
        <v>0</v>
      </c>
      <c r="J7241" t="b">
        <v>1</v>
      </c>
      <c r="K7241" t="s">
        <v>24</v>
      </c>
      <c r="L7241" t="s">
        <v>36</v>
      </c>
      <c r="N7241">
        <v>18.795000076293949</v>
      </c>
      <c r="O7241" t="s">
        <v>10009</v>
      </c>
      <c r="P7241" t="s">
        <v>10010</v>
      </c>
    </row>
    <row r="7242" spans="1:16" x14ac:dyDescent="0.55000000000000004">
      <c r="A7242" t="s">
        <v>0</v>
      </c>
      <c r="B7242" t="s">
        <v>10011</v>
      </c>
      <c r="C7242" t="s">
        <v>509</v>
      </c>
      <c r="D7242" t="s">
        <v>3828</v>
      </c>
      <c r="E7242" t="s">
        <v>20</v>
      </c>
      <c r="F7242" t="b">
        <v>0</v>
      </c>
      <c r="G7242" t="s">
        <v>35</v>
      </c>
      <c r="H7242" s="4">
        <v>45744.000578703701</v>
      </c>
      <c r="I7242" t="b">
        <v>0</v>
      </c>
      <c r="J7242" t="b">
        <v>0</v>
      </c>
      <c r="K7242" t="s">
        <v>24</v>
      </c>
      <c r="L7242" t="s">
        <v>22</v>
      </c>
      <c r="M7242">
        <v>72925</v>
      </c>
      <c r="O7242" t="s">
        <v>3749</v>
      </c>
      <c r="P7242" t="s">
        <v>671</v>
      </c>
    </row>
    <row r="7243" spans="1:16" x14ac:dyDescent="0.55000000000000004">
      <c r="A7243" t="s">
        <v>0</v>
      </c>
      <c r="B7243" t="s">
        <v>250</v>
      </c>
      <c r="C7243" t="s">
        <v>10012</v>
      </c>
      <c r="D7243" t="s">
        <v>6851</v>
      </c>
      <c r="E7243" t="s">
        <v>20</v>
      </c>
      <c r="F7243" t="b">
        <v>0</v>
      </c>
      <c r="G7243" t="s">
        <v>23</v>
      </c>
      <c r="H7243" s="4">
        <v>45744.044618055559</v>
      </c>
      <c r="I7243" t="b">
        <v>0</v>
      </c>
      <c r="J7243" t="b">
        <v>0</v>
      </c>
      <c r="K7243" t="s">
        <v>24</v>
      </c>
      <c r="L7243" t="s">
        <v>22</v>
      </c>
      <c r="M7243">
        <v>150000</v>
      </c>
      <c r="O7243" t="s">
        <v>1694</v>
      </c>
      <c r="P7243" t="s">
        <v>10013</v>
      </c>
    </row>
    <row r="7244" spans="1:16" x14ac:dyDescent="0.55000000000000004">
      <c r="A7244" t="s">
        <v>0</v>
      </c>
      <c r="B7244" t="s">
        <v>7623</v>
      </c>
      <c r="C7244" t="s">
        <v>82</v>
      </c>
      <c r="D7244" t="s">
        <v>4014</v>
      </c>
      <c r="E7244" t="s">
        <v>20</v>
      </c>
      <c r="F7244" t="b">
        <v>0</v>
      </c>
      <c r="G7244" t="s">
        <v>27</v>
      </c>
      <c r="H7244" s="4">
        <v>45744.2500462963</v>
      </c>
      <c r="I7244" t="b">
        <v>0</v>
      </c>
      <c r="J7244" t="b">
        <v>1</v>
      </c>
      <c r="K7244" t="s">
        <v>24</v>
      </c>
      <c r="L7244" t="s">
        <v>22</v>
      </c>
      <c r="M7244">
        <v>201500</v>
      </c>
      <c r="O7244" t="s">
        <v>7420</v>
      </c>
      <c r="P7244" t="s">
        <v>2951</v>
      </c>
    </row>
    <row r="7245" spans="1:16" x14ac:dyDescent="0.55000000000000004">
      <c r="A7245" t="s">
        <v>0</v>
      </c>
      <c r="B7245" t="s">
        <v>10014</v>
      </c>
      <c r="C7245" t="s">
        <v>82</v>
      </c>
      <c r="D7245" t="s">
        <v>10015</v>
      </c>
      <c r="E7245" t="s">
        <v>20</v>
      </c>
      <c r="F7245" t="b">
        <v>0</v>
      </c>
      <c r="G7245" t="s">
        <v>27</v>
      </c>
      <c r="H7245" s="4">
        <v>45744.2500462963</v>
      </c>
      <c r="I7245" t="b">
        <v>0</v>
      </c>
      <c r="J7245" t="b">
        <v>0</v>
      </c>
      <c r="K7245" t="s">
        <v>24</v>
      </c>
      <c r="L7245" t="s">
        <v>36</v>
      </c>
      <c r="N7245">
        <v>49</v>
      </c>
      <c r="O7245" t="s">
        <v>2653</v>
      </c>
    </row>
    <row r="7246" spans="1:16" x14ac:dyDescent="0.55000000000000004">
      <c r="A7246" t="s">
        <v>25</v>
      </c>
      <c r="B7246" t="s">
        <v>25</v>
      </c>
      <c r="C7246" t="s">
        <v>494</v>
      </c>
      <c r="D7246" t="s">
        <v>2208</v>
      </c>
      <c r="E7246" t="s">
        <v>20</v>
      </c>
      <c r="F7246" t="b">
        <v>0</v>
      </c>
      <c r="G7246" t="s">
        <v>41</v>
      </c>
      <c r="H7246" s="4">
        <v>45744.250277777777</v>
      </c>
      <c r="I7246" t="b">
        <v>1</v>
      </c>
      <c r="J7246" t="b">
        <v>0</v>
      </c>
      <c r="K7246" t="s">
        <v>24</v>
      </c>
      <c r="L7246" t="s">
        <v>22</v>
      </c>
      <c r="M7246">
        <v>122500</v>
      </c>
      <c r="O7246" t="s">
        <v>10016</v>
      </c>
      <c r="P7246" t="s">
        <v>10017</v>
      </c>
    </row>
    <row r="7247" spans="1:16" x14ac:dyDescent="0.55000000000000004">
      <c r="A7247" t="s">
        <v>0</v>
      </c>
      <c r="B7247" t="s">
        <v>3335</v>
      </c>
      <c r="C7247" t="s">
        <v>9879</v>
      </c>
      <c r="D7247" t="s">
        <v>3828</v>
      </c>
      <c r="E7247" t="s">
        <v>20</v>
      </c>
      <c r="F7247" t="b">
        <v>0</v>
      </c>
      <c r="G7247" t="s">
        <v>41</v>
      </c>
      <c r="H7247" s="4">
        <v>45744.250277777777</v>
      </c>
      <c r="I7247" t="b">
        <v>0</v>
      </c>
      <c r="J7247" t="b">
        <v>1</v>
      </c>
      <c r="K7247" t="s">
        <v>24</v>
      </c>
      <c r="L7247" t="s">
        <v>22</v>
      </c>
      <c r="M7247">
        <v>155000</v>
      </c>
      <c r="O7247" t="s">
        <v>9880</v>
      </c>
      <c r="P7247" t="s">
        <v>9881</v>
      </c>
    </row>
    <row r="7248" spans="1:16" x14ac:dyDescent="0.55000000000000004">
      <c r="A7248" t="s">
        <v>0</v>
      </c>
      <c r="B7248" t="s">
        <v>1796</v>
      </c>
      <c r="C7248" t="s">
        <v>3650</v>
      </c>
      <c r="D7248" t="s">
        <v>10015</v>
      </c>
      <c r="E7248" t="s">
        <v>20</v>
      </c>
      <c r="F7248" t="b">
        <v>0</v>
      </c>
      <c r="G7248" t="s">
        <v>30</v>
      </c>
      <c r="H7248" s="4">
        <v>45744.250451388893</v>
      </c>
      <c r="I7248" t="b">
        <v>0</v>
      </c>
      <c r="J7248" t="b">
        <v>0</v>
      </c>
      <c r="K7248" t="s">
        <v>24</v>
      </c>
      <c r="L7248" t="s">
        <v>36</v>
      </c>
      <c r="N7248">
        <v>31</v>
      </c>
      <c r="O7248" t="s">
        <v>6187</v>
      </c>
      <c r="P7248" t="s">
        <v>2058</v>
      </c>
    </row>
    <row r="7249" spans="1:16" x14ac:dyDescent="0.55000000000000004">
      <c r="A7249" t="s">
        <v>0</v>
      </c>
      <c r="B7249" t="s">
        <v>0</v>
      </c>
      <c r="C7249" t="s">
        <v>2081</v>
      </c>
      <c r="D7249" t="s">
        <v>3383</v>
      </c>
      <c r="E7249" t="s">
        <v>20</v>
      </c>
      <c r="F7249" t="b">
        <v>0</v>
      </c>
      <c r="G7249" t="s">
        <v>30</v>
      </c>
      <c r="H7249" s="4">
        <v>45744.250451388893</v>
      </c>
      <c r="I7249" t="b">
        <v>0</v>
      </c>
      <c r="J7249" t="b">
        <v>1</v>
      </c>
      <c r="K7249" t="s">
        <v>24</v>
      </c>
      <c r="L7249" t="s">
        <v>22</v>
      </c>
      <c r="M7249">
        <v>121700</v>
      </c>
      <c r="O7249" t="s">
        <v>10018</v>
      </c>
      <c r="P7249" t="s">
        <v>10019</v>
      </c>
    </row>
    <row r="7250" spans="1:16" x14ac:dyDescent="0.55000000000000004">
      <c r="A7250" t="s">
        <v>1</v>
      </c>
      <c r="B7250" t="s">
        <v>661</v>
      </c>
      <c r="C7250" t="s">
        <v>606</v>
      </c>
      <c r="D7250" t="s">
        <v>3973</v>
      </c>
      <c r="E7250" t="s">
        <v>20</v>
      </c>
      <c r="F7250" t="b">
        <v>0</v>
      </c>
      <c r="G7250" t="s">
        <v>27</v>
      </c>
      <c r="H7250" s="4">
        <v>45744.250752314823</v>
      </c>
      <c r="I7250" t="b">
        <v>0</v>
      </c>
      <c r="J7250" t="b">
        <v>1</v>
      </c>
      <c r="K7250" t="s">
        <v>24</v>
      </c>
      <c r="L7250" t="s">
        <v>22</v>
      </c>
      <c r="M7250">
        <v>127710</v>
      </c>
      <c r="O7250" t="s">
        <v>3092</v>
      </c>
      <c r="P7250" t="s">
        <v>3111</v>
      </c>
    </row>
    <row r="7251" spans="1:16" x14ac:dyDescent="0.55000000000000004">
      <c r="A7251" t="s">
        <v>1</v>
      </c>
      <c r="B7251" t="s">
        <v>10020</v>
      </c>
      <c r="C7251" t="s">
        <v>140</v>
      </c>
      <c r="D7251" t="s">
        <v>2208</v>
      </c>
      <c r="E7251" t="s">
        <v>20</v>
      </c>
      <c r="F7251" t="b">
        <v>0</v>
      </c>
      <c r="G7251" t="s">
        <v>35</v>
      </c>
      <c r="H7251" s="4">
        <v>45744.251030092593</v>
      </c>
      <c r="I7251" t="b">
        <v>0</v>
      </c>
      <c r="J7251" t="b">
        <v>0</v>
      </c>
      <c r="K7251" t="s">
        <v>24</v>
      </c>
      <c r="L7251" t="s">
        <v>36</v>
      </c>
      <c r="N7251">
        <v>71.5</v>
      </c>
      <c r="O7251" t="s">
        <v>2162</v>
      </c>
      <c r="P7251" t="s">
        <v>10021</v>
      </c>
    </row>
    <row r="7252" spans="1:16" x14ac:dyDescent="0.55000000000000004">
      <c r="A7252" t="s">
        <v>1</v>
      </c>
      <c r="B7252" t="s">
        <v>1</v>
      </c>
      <c r="C7252" t="s">
        <v>841</v>
      </c>
      <c r="D7252" t="s">
        <v>2208</v>
      </c>
      <c r="E7252" t="s">
        <v>20</v>
      </c>
      <c r="F7252" t="b">
        <v>0</v>
      </c>
      <c r="G7252" t="s">
        <v>30</v>
      </c>
      <c r="H7252" s="4">
        <v>45744.251099537039</v>
      </c>
      <c r="I7252" t="b">
        <v>0</v>
      </c>
      <c r="J7252" t="b">
        <v>0</v>
      </c>
      <c r="K7252" t="s">
        <v>24</v>
      </c>
      <c r="L7252" t="s">
        <v>22</v>
      </c>
      <c r="M7252">
        <v>84000.078125</v>
      </c>
      <c r="O7252" t="s">
        <v>10022</v>
      </c>
      <c r="P7252" t="s">
        <v>1597</v>
      </c>
    </row>
    <row r="7253" spans="1:16" x14ac:dyDescent="0.55000000000000004">
      <c r="A7253" t="s">
        <v>0</v>
      </c>
      <c r="B7253" t="s">
        <v>1326</v>
      </c>
      <c r="C7253" t="s">
        <v>151</v>
      </c>
      <c r="D7253" t="s">
        <v>3828</v>
      </c>
      <c r="E7253" t="s">
        <v>20</v>
      </c>
      <c r="F7253" t="b">
        <v>0</v>
      </c>
      <c r="G7253" t="s">
        <v>30</v>
      </c>
      <c r="H7253" s="4">
        <v>45744.251099537039</v>
      </c>
      <c r="I7253" t="b">
        <v>0</v>
      </c>
      <c r="J7253" t="b">
        <v>1</v>
      </c>
      <c r="K7253" t="s">
        <v>24</v>
      </c>
      <c r="L7253" t="s">
        <v>36</v>
      </c>
      <c r="N7253">
        <v>27.645000457763668</v>
      </c>
      <c r="O7253" t="s">
        <v>10023</v>
      </c>
      <c r="P7253" t="s">
        <v>10024</v>
      </c>
    </row>
    <row r="7254" spans="1:16" x14ac:dyDescent="0.55000000000000004">
      <c r="A7254" t="s">
        <v>19</v>
      </c>
      <c r="B7254" t="s">
        <v>1984</v>
      </c>
      <c r="C7254" t="s">
        <v>49</v>
      </c>
      <c r="D7254" t="s">
        <v>4072</v>
      </c>
      <c r="E7254" t="s">
        <v>20</v>
      </c>
      <c r="F7254" t="b">
        <v>0</v>
      </c>
      <c r="G7254" t="s">
        <v>41</v>
      </c>
      <c r="H7254" s="4">
        <v>45744.251423611109</v>
      </c>
      <c r="I7254" t="b">
        <v>0</v>
      </c>
      <c r="J7254" t="b">
        <v>0</v>
      </c>
      <c r="K7254" t="s">
        <v>24</v>
      </c>
      <c r="L7254" t="s">
        <v>22</v>
      </c>
      <c r="M7254">
        <v>140157.84375</v>
      </c>
      <c r="O7254" t="s">
        <v>10025</v>
      </c>
      <c r="P7254" t="s">
        <v>8741</v>
      </c>
    </row>
    <row r="7255" spans="1:16" x14ac:dyDescent="0.55000000000000004">
      <c r="A7255" t="s">
        <v>0</v>
      </c>
      <c r="B7255" t="s">
        <v>5584</v>
      </c>
      <c r="C7255" t="s">
        <v>1268</v>
      </c>
      <c r="D7255" t="s">
        <v>5585</v>
      </c>
      <c r="E7255" t="s">
        <v>20</v>
      </c>
      <c r="F7255" t="b">
        <v>0</v>
      </c>
      <c r="G7255" t="s">
        <v>1268</v>
      </c>
      <c r="H7255" s="4">
        <v>45744.271296296298</v>
      </c>
      <c r="I7255" t="b">
        <v>1</v>
      </c>
      <c r="J7255" t="b">
        <v>0</v>
      </c>
      <c r="K7255" t="s">
        <v>1268</v>
      </c>
      <c r="L7255" t="s">
        <v>22</v>
      </c>
      <c r="M7255">
        <v>41692.5</v>
      </c>
      <c r="O7255" t="s">
        <v>1642</v>
      </c>
      <c r="P7255" t="s">
        <v>2987</v>
      </c>
    </row>
    <row r="7256" spans="1:16" x14ac:dyDescent="0.55000000000000004">
      <c r="A7256" t="s">
        <v>0</v>
      </c>
      <c r="B7256" t="s">
        <v>10026</v>
      </c>
      <c r="C7256" t="s">
        <v>228</v>
      </c>
      <c r="D7256" t="s">
        <v>3970</v>
      </c>
      <c r="E7256" t="s">
        <v>20</v>
      </c>
      <c r="F7256" t="b">
        <v>0</v>
      </c>
      <c r="G7256" t="s">
        <v>27</v>
      </c>
      <c r="H7256" s="4">
        <v>45744.291747685187</v>
      </c>
      <c r="I7256" t="b">
        <v>1</v>
      </c>
      <c r="J7256" t="b">
        <v>0</v>
      </c>
      <c r="K7256" t="s">
        <v>24</v>
      </c>
      <c r="L7256" t="s">
        <v>22</v>
      </c>
      <c r="M7256">
        <v>115000</v>
      </c>
      <c r="O7256" t="s">
        <v>1274</v>
      </c>
      <c r="P7256" t="s">
        <v>10027</v>
      </c>
    </row>
    <row r="7257" spans="1:16" x14ac:dyDescent="0.55000000000000004">
      <c r="A7257" t="s">
        <v>0</v>
      </c>
      <c r="B7257" t="s">
        <v>0</v>
      </c>
      <c r="C7257" t="s">
        <v>10028</v>
      </c>
      <c r="D7257" t="s">
        <v>3957</v>
      </c>
      <c r="E7257" t="s">
        <v>20</v>
      </c>
      <c r="F7257" t="b">
        <v>0</v>
      </c>
      <c r="G7257" t="s">
        <v>30</v>
      </c>
      <c r="H7257" s="4">
        <v>45744.292187500003</v>
      </c>
      <c r="I7257" t="b">
        <v>0</v>
      </c>
      <c r="J7257" t="b">
        <v>1</v>
      </c>
      <c r="K7257" t="s">
        <v>24</v>
      </c>
      <c r="L7257" t="s">
        <v>36</v>
      </c>
      <c r="N7257">
        <v>15.9950008392334</v>
      </c>
      <c r="O7257" t="s">
        <v>4406</v>
      </c>
      <c r="P7257" t="s">
        <v>1647</v>
      </c>
    </row>
    <row r="7258" spans="1:16" x14ac:dyDescent="0.55000000000000004">
      <c r="A7258" t="s">
        <v>0</v>
      </c>
      <c r="B7258" t="s">
        <v>731</v>
      </c>
      <c r="C7258" t="s">
        <v>3794</v>
      </c>
      <c r="D7258" t="s">
        <v>3957</v>
      </c>
      <c r="E7258" t="s">
        <v>20</v>
      </c>
      <c r="F7258" t="b">
        <v>0</v>
      </c>
      <c r="G7258" t="s">
        <v>30</v>
      </c>
      <c r="H7258" s="4">
        <v>45744.292187500003</v>
      </c>
      <c r="I7258" t="b">
        <v>0</v>
      </c>
      <c r="J7258" t="b">
        <v>1</v>
      </c>
      <c r="K7258" t="s">
        <v>24</v>
      </c>
      <c r="L7258" t="s">
        <v>36</v>
      </c>
      <c r="N7258">
        <v>15.9950008392334</v>
      </c>
      <c r="O7258" t="s">
        <v>4406</v>
      </c>
      <c r="P7258" t="s">
        <v>1647</v>
      </c>
    </row>
    <row r="7259" spans="1:16" x14ac:dyDescent="0.55000000000000004">
      <c r="A7259" t="s">
        <v>0</v>
      </c>
      <c r="B7259" t="s">
        <v>0</v>
      </c>
      <c r="C7259" t="s">
        <v>10029</v>
      </c>
      <c r="D7259" t="s">
        <v>7547</v>
      </c>
      <c r="E7259" t="s">
        <v>34</v>
      </c>
      <c r="F7259" t="b">
        <v>0</v>
      </c>
      <c r="G7259" t="s">
        <v>52</v>
      </c>
      <c r="H7259" s="4">
        <v>45744.292349537027</v>
      </c>
      <c r="I7259" t="b">
        <v>0</v>
      </c>
      <c r="J7259" t="b">
        <v>0</v>
      </c>
      <c r="K7259" t="s">
        <v>24</v>
      </c>
      <c r="L7259" t="s">
        <v>36</v>
      </c>
      <c r="N7259">
        <v>15</v>
      </c>
      <c r="O7259" t="s">
        <v>7548</v>
      </c>
      <c r="P7259" t="s">
        <v>61</v>
      </c>
    </row>
    <row r="7260" spans="1:16" x14ac:dyDescent="0.55000000000000004">
      <c r="A7260" t="s">
        <v>2</v>
      </c>
      <c r="B7260" t="s">
        <v>307</v>
      </c>
      <c r="C7260" t="s">
        <v>805</v>
      </c>
      <c r="D7260" t="s">
        <v>3973</v>
      </c>
      <c r="E7260" t="s">
        <v>20</v>
      </c>
      <c r="F7260" t="b">
        <v>0</v>
      </c>
      <c r="G7260" t="s">
        <v>41</v>
      </c>
      <c r="H7260" s="4">
        <v>45744.293240740742</v>
      </c>
      <c r="I7260" t="b">
        <v>0</v>
      </c>
      <c r="J7260" t="b">
        <v>0</v>
      </c>
      <c r="K7260" t="s">
        <v>24</v>
      </c>
      <c r="L7260" t="s">
        <v>22</v>
      </c>
      <c r="M7260">
        <v>171269.5</v>
      </c>
      <c r="O7260" t="s">
        <v>4370</v>
      </c>
      <c r="P7260" t="s">
        <v>10030</v>
      </c>
    </row>
    <row r="7261" spans="1:16" x14ac:dyDescent="0.55000000000000004">
      <c r="A7261" t="s">
        <v>2</v>
      </c>
      <c r="B7261" t="s">
        <v>10031</v>
      </c>
      <c r="C7261" t="s">
        <v>2186</v>
      </c>
      <c r="D7261" t="s">
        <v>4090</v>
      </c>
      <c r="E7261" t="s">
        <v>20</v>
      </c>
      <c r="F7261" t="b">
        <v>0</v>
      </c>
      <c r="G7261" t="s">
        <v>41</v>
      </c>
      <c r="H7261" s="4">
        <v>45744.334826388891</v>
      </c>
      <c r="I7261" t="b">
        <v>0</v>
      </c>
      <c r="J7261" t="b">
        <v>0</v>
      </c>
      <c r="K7261" t="s">
        <v>24</v>
      </c>
      <c r="L7261" t="s">
        <v>36</v>
      </c>
      <c r="N7261">
        <v>86.949996948242188</v>
      </c>
      <c r="O7261" t="s">
        <v>10032</v>
      </c>
      <c r="P7261" t="s">
        <v>10033</v>
      </c>
    </row>
    <row r="7262" spans="1:16" x14ac:dyDescent="0.55000000000000004">
      <c r="A7262" t="s">
        <v>0</v>
      </c>
      <c r="B7262" t="s">
        <v>10034</v>
      </c>
      <c r="C7262" t="s">
        <v>226</v>
      </c>
      <c r="D7262" t="s">
        <v>4035</v>
      </c>
      <c r="E7262" t="s">
        <v>20</v>
      </c>
      <c r="F7262" t="b">
        <v>0</v>
      </c>
      <c r="G7262" t="s">
        <v>226</v>
      </c>
      <c r="H7262" s="4">
        <v>45744.365057870367</v>
      </c>
      <c r="I7262" t="b">
        <v>1</v>
      </c>
      <c r="J7262" t="b">
        <v>0</v>
      </c>
      <c r="K7262" t="s">
        <v>226</v>
      </c>
      <c r="L7262" t="s">
        <v>22</v>
      </c>
      <c r="M7262">
        <v>94250</v>
      </c>
      <c r="O7262" t="s">
        <v>10035</v>
      </c>
      <c r="P7262" t="s">
        <v>3694</v>
      </c>
    </row>
    <row r="7263" spans="1:16" x14ac:dyDescent="0.55000000000000004">
      <c r="A7263" t="s">
        <v>1</v>
      </c>
      <c r="B7263" t="s">
        <v>10036</v>
      </c>
      <c r="C7263" t="s">
        <v>158</v>
      </c>
      <c r="D7263" t="s">
        <v>4035</v>
      </c>
      <c r="E7263" t="s">
        <v>20</v>
      </c>
      <c r="F7263" t="b">
        <v>0</v>
      </c>
      <c r="G7263" t="s">
        <v>158</v>
      </c>
      <c r="H7263" s="4">
        <v>45744.379108796304</v>
      </c>
      <c r="I7263" t="b">
        <v>0</v>
      </c>
      <c r="J7263" t="b">
        <v>0</v>
      </c>
      <c r="K7263" t="s">
        <v>158</v>
      </c>
      <c r="L7263" t="s">
        <v>22</v>
      </c>
      <c r="M7263">
        <v>58000</v>
      </c>
      <c r="O7263" t="s">
        <v>10037</v>
      </c>
      <c r="P7263" t="s">
        <v>10038</v>
      </c>
    </row>
    <row r="7264" spans="1:16" x14ac:dyDescent="0.55000000000000004">
      <c r="A7264" t="s">
        <v>2</v>
      </c>
      <c r="B7264" t="s">
        <v>10039</v>
      </c>
      <c r="C7264" t="s">
        <v>862</v>
      </c>
      <c r="D7264" t="s">
        <v>4035</v>
      </c>
      <c r="E7264" t="s">
        <v>20</v>
      </c>
      <c r="F7264" t="b">
        <v>0</v>
      </c>
      <c r="G7264" t="s">
        <v>862</v>
      </c>
      <c r="H7264" s="4">
        <v>45744.392256944448</v>
      </c>
      <c r="I7264" t="b">
        <v>0</v>
      </c>
      <c r="J7264" t="b">
        <v>0</v>
      </c>
      <c r="K7264" t="s">
        <v>862</v>
      </c>
      <c r="L7264" t="s">
        <v>22</v>
      </c>
      <c r="M7264">
        <v>95400</v>
      </c>
      <c r="O7264" t="s">
        <v>10040</v>
      </c>
      <c r="P7264" t="s">
        <v>10041</v>
      </c>
    </row>
    <row r="7265" spans="1:16" x14ac:dyDescent="0.55000000000000004">
      <c r="A7265" t="s">
        <v>1</v>
      </c>
      <c r="B7265" t="s">
        <v>974</v>
      </c>
      <c r="C7265" t="s">
        <v>73</v>
      </c>
      <c r="D7265" t="s">
        <v>7658</v>
      </c>
      <c r="E7265" t="s">
        <v>20</v>
      </c>
      <c r="F7265" t="b">
        <v>0</v>
      </c>
      <c r="G7265" t="s">
        <v>23</v>
      </c>
      <c r="H7265" s="4">
        <v>45744.405069444438</v>
      </c>
      <c r="I7265" t="b">
        <v>0</v>
      </c>
      <c r="J7265" t="b">
        <v>0</v>
      </c>
      <c r="K7265" t="s">
        <v>24</v>
      </c>
      <c r="L7265" t="s">
        <v>22</v>
      </c>
      <c r="M7265">
        <v>115000</v>
      </c>
      <c r="O7265" t="s">
        <v>3879</v>
      </c>
      <c r="P7265" t="s">
        <v>2022</v>
      </c>
    </row>
    <row r="7266" spans="1:16" x14ac:dyDescent="0.55000000000000004">
      <c r="A7266" t="s">
        <v>0</v>
      </c>
      <c r="B7266" t="s">
        <v>5421</v>
      </c>
      <c r="C7266" t="s">
        <v>372</v>
      </c>
      <c r="D7266" t="s">
        <v>3957</v>
      </c>
      <c r="E7266" t="s">
        <v>34</v>
      </c>
      <c r="F7266" t="b">
        <v>0</v>
      </c>
      <c r="G7266" t="s">
        <v>27</v>
      </c>
      <c r="H7266" s="4">
        <v>45744.416724537034</v>
      </c>
      <c r="I7266" t="b">
        <v>1</v>
      </c>
      <c r="J7266" t="b">
        <v>0</v>
      </c>
      <c r="K7266" t="s">
        <v>24</v>
      </c>
      <c r="L7266" t="s">
        <v>36</v>
      </c>
      <c r="N7266">
        <v>27.979999542236332</v>
      </c>
      <c r="O7266" t="s">
        <v>4622</v>
      </c>
    </row>
    <row r="7267" spans="1:16" x14ac:dyDescent="0.55000000000000004">
      <c r="A7267" t="s">
        <v>0</v>
      </c>
      <c r="B7267" t="s">
        <v>1934</v>
      </c>
      <c r="C7267" t="s">
        <v>180</v>
      </c>
      <c r="D7267" t="s">
        <v>3957</v>
      </c>
      <c r="E7267" t="s">
        <v>34</v>
      </c>
      <c r="F7267" t="b">
        <v>0</v>
      </c>
      <c r="G7267" t="s">
        <v>41</v>
      </c>
      <c r="H7267" s="4">
        <v>45744.416967592602</v>
      </c>
      <c r="I7267" t="b">
        <v>0</v>
      </c>
      <c r="J7267" t="b">
        <v>0</v>
      </c>
      <c r="K7267" t="s">
        <v>24</v>
      </c>
      <c r="L7267" t="s">
        <v>36</v>
      </c>
      <c r="N7267">
        <v>24.33499908447266</v>
      </c>
      <c r="O7267" t="s">
        <v>374</v>
      </c>
      <c r="P7267" t="s">
        <v>9693</v>
      </c>
    </row>
    <row r="7268" spans="1:16" x14ac:dyDescent="0.55000000000000004">
      <c r="A7268" t="s">
        <v>2</v>
      </c>
      <c r="B7268" t="s">
        <v>117</v>
      </c>
      <c r="C7268" t="s">
        <v>2284</v>
      </c>
      <c r="D7268" t="s">
        <v>2208</v>
      </c>
      <c r="E7268" t="s">
        <v>20</v>
      </c>
      <c r="F7268" t="b">
        <v>0</v>
      </c>
      <c r="G7268" t="s">
        <v>41</v>
      </c>
      <c r="H7268" s="4">
        <v>45744.418171296304</v>
      </c>
      <c r="I7268" t="b">
        <v>0</v>
      </c>
      <c r="J7268" t="b">
        <v>1</v>
      </c>
      <c r="K7268" t="s">
        <v>24</v>
      </c>
      <c r="L7268" t="s">
        <v>22</v>
      </c>
      <c r="M7268">
        <v>115000</v>
      </c>
      <c r="O7268" t="s">
        <v>9973</v>
      </c>
      <c r="P7268" t="s">
        <v>9974</v>
      </c>
    </row>
    <row r="7269" spans="1:16" x14ac:dyDescent="0.55000000000000004">
      <c r="A7269" t="s">
        <v>0</v>
      </c>
      <c r="B7269" t="s">
        <v>10042</v>
      </c>
      <c r="C7269" t="s">
        <v>372</v>
      </c>
      <c r="D7269" t="s">
        <v>3957</v>
      </c>
      <c r="E7269" t="s">
        <v>34</v>
      </c>
      <c r="F7269" t="b">
        <v>0</v>
      </c>
      <c r="G7269" t="s">
        <v>27</v>
      </c>
      <c r="H7269" s="4">
        <v>45744.458414351851</v>
      </c>
      <c r="I7269" t="b">
        <v>0</v>
      </c>
      <c r="J7269" t="b">
        <v>1</v>
      </c>
      <c r="K7269" t="s">
        <v>24</v>
      </c>
      <c r="L7269" t="s">
        <v>36</v>
      </c>
      <c r="N7269">
        <v>27.979999542236332</v>
      </c>
      <c r="O7269" t="s">
        <v>10043</v>
      </c>
      <c r="P7269" t="s">
        <v>10044</v>
      </c>
    </row>
    <row r="7270" spans="1:16" x14ac:dyDescent="0.55000000000000004">
      <c r="A7270" t="s">
        <v>25</v>
      </c>
      <c r="B7270" t="s">
        <v>1577</v>
      </c>
      <c r="C7270" t="s">
        <v>805</v>
      </c>
      <c r="D7270" t="s">
        <v>3957</v>
      </c>
      <c r="E7270" t="s">
        <v>34</v>
      </c>
      <c r="F7270" t="b">
        <v>0</v>
      </c>
      <c r="G7270" t="s">
        <v>27</v>
      </c>
      <c r="H7270" s="4">
        <v>45744.458541666667</v>
      </c>
      <c r="I7270" t="b">
        <v>0</v>
      </c>
      <c r="J7270" t="b">
        <v>0</v>
      </c>
      <c r="K7270" t="s">
        <v>24</v>
      </c>
      <c r="L7270" t="s">
        <v>36</v>
      </c>
      <c r="N7270">
        <v>26.389999389648441</v>
      </c>
      <c r="O7270" t="s">
        <v>4370</v>
      </c>
      <c r="P7270" t="s">
        <v>10045</v>
      </c>
    </row>
    <row r="7271" spans="1:16" x14ac:dyDescent="0.55000000000000004">
      <c r="A7271" t="s">
        <v>0</v>
      </c>
      <c r="B7271" t="s">
        <v>0</v>
      </c>
      <c r="C7271" t="s">
        <v>10046</v>
      </c>
      <c r="D7271" t="s">
        <v>7547</v>
      </c>
      <c r="E7271" t="s">
        <v>34</v>
      </c>
      <c r="F7271" t="b">
        <v>0</v>
      </c>
      <c r="G7271" t="s">
        <v>30</v>
      </c>
      <c r="H7271" s="4">
        <v>45744.45888888889</v>
      </c>
      <c r="I7271" t="b">
        <v>0</v>
      </c>
      <c r="J7271" t="b">
        <v>0</v>
      </c>
      <c r="K7271" t="s">
        <v>24</v>
      </c>
      <c r="L7271" t="s">
        <v>36</v>
      </c>
      <c r="N7271">
        <v>15</v>
      </c>
      <c r="O7271" t="s">
        <v>7548</v>
      </c>
      <c r="P7271" t="s">
        <v>61</v>
      </c>
    </row>
    <row r="7272" spans="1:16" x14ac:dyDescent="0.55000000000000004">
      <c r="A7272" t="s">
        <v>2</v>
      </c>
      <c r="B7272" t="s">
        <v>2604</v>
      </c>
      <c r="C7272" t="s">
        <v>1315</v>
      </c>
      <c r="D7272" t="s">
        <v>3973</v>
      </c>
      <c r="E7272" t="s">
        <v>105</v>
      </c>
      <c r="F7272" t="b">
        <v>0</v>
      </c>
      <c r="G7272" t="s">
        <v>41</v>
      </c>
      <c r="H7272" s="4">
        <v>45744.501643518517</v>
      </c>
      <c r="I7272" t="b">
        <v>0</v>
      </c>
      <c r="J7272" t="b">
        <v>0</v>
      </c>
      <c r="K7272" t="s">
        <v>24</v>
      </c>
      <c r="L7272" t="s">
        <v>22</v>
      </c>
      <c r="M7272">
        <v>66500</v>
      </c>
      <c r="O7272" t="s">
        <v>482</v>
      </c>
      <c r="P7272" t="s">
        <v>1075</v>
      </c>
    </row>
    <row r="7273" spans="1:16" x14ac:dyDescent="0.55000000000000004">
      <c r="A7273" t="s">
        <v>0</v>
      </c>
      <c r="B7273" t="s">
        <v>10047</v>
      </c>
      <c r="C7273" t="s">
        <v>3646</v>
      </c>
      <c r="D7273" t="s">
        <v>3957</v>
      </c>
      <c r="E7273" t="s">
        <v>20</v>
      </c>
      <c r="F7273" t="b">
        <v>0</v>
      </c>
      <c r="G7273" t="s">
        <v>23</v>
      </c>
      <c r="H7273" s="4">
        <v>45744.571655092594</v>
      </c>
      <c r="I7273" t="b">
        <v>1</v>
      </c>
      <c r="J7273" t="b">
        <v>1</v>
      </c>
      <c r="K7273" t="s">
        <v>24</v>
      </c>
      <c r="L7273" t="s">
        <v>36</v>
      </c>
      <c r="N7273">
        <v>22.694999694824219</v>
      </c>
      <c r="O7273" t="s">
        <v>10048</v>
      </c>
    </row>
    <row r="7274" spans="1:16" x14ac:dyDescent="0.55000000000000004">
      <c r="A7274" t="s">
        <v>1</v>
      </c>
      <c r="B7274" t="s">
        <v>10049</v>
      </c>
      <c r="C7274" t="s">
        <v>568</v>
      </c>
      <c r="D7274" t="s">
        <v>3973</v>
      </c>
      <c r="E7274" t="s">
        <v>20</v>
      </c>
      <c r="F7274" t="b">
        <v>0</v>
      </c>
      <c r="G7274" t="s">
        <v>23</v>
      </c>
      <c r="H7274" s="4">
        <v>45744.571736111109</v>
      </c>
      <c r="I7274" t="b">
        <v>0</v>
      </c>
      <c r="J7274" t="b">
        <v>0</v>
      </c>
      <c r="K7274" t="s">
        <v>24</v>
      </c>
      <c r="L7274" t="s">
        <v>22</v>
      </c>
      <c r="M7274">
        <v>175000</v>
      </c>
      <c r="O7274" t="s">
        <v>74</v>
      </c>
    </row>
    <row r="7275" spans="1:16" x14ac:dyDescent="0.55000000000000004">
      <c r="A7275" t="s">
        <v>2</v>
      </c>
      <c r="B7275" t="s">
        <v>9055</v>
      </c>
      <c r="C7275" t="s">
        <v>1705</v>
      </c>
      <c r="D7275" t="s">
        <v>3957</v>
      </c>
      <c r="E7275" t="s">
        <v>20</v>
      </c>
      <c r="F7275" t="b">
        <v>0</v>
      </c>
      <c r="G7275" t="s">
        <v>23</v>
      </c>
      <c r="H7275" s="4">
        <v>45744.57203703704</v>
      </c>
      <c r="I7275" t="b">
        <v>0</v>
      </c>
      <c r="J7275" t="b">
        <v>1</v>
      </c>
      <c r="K7275" t="s">
        <v>24</v>
      </c>
      <c r="L7275" t="s">
        <v>36</v>
      </c>
      <c r="N7275">
        <v>46.055000305175781</v>
      </c>
      <c r="O7275" t="s">
        <v>1071</v>
      </c>
      <c r="P7275" t="s">
        <v>8981</v>
      </c>
    </row>
    <row r="7276" spans="1:16" x14ac:dyDescent="0.55000000000000004">
      <c r="A7276" t="s">
        <v>0</v>
      </c>
      <c r="B7276" t="s">
        <v>10050</v>
      </c>
      <c r="C7276" t="s">
        <v>82</v>
      </c>
      <c r="D7276" t="s">
        <v>3957</v>
      </c>
      <c r="E7276" t="s">
        <v>20</v>
      </c>
      <c r="F7276" t="b">
        <v>0</v>
      </c>
      <c r="G7276" t="s">
        <v>27</v>
      </c>
      <c r="H7276" s="4">
        <v>45744.583414351851</v>
      </c>
      <c r="I7276" t="b">
        <v>0</v>
      </c>
      <c r="J7276" t="b">
        <v>1</v>
      </c>
      <c r="K7276" t="s">
        <v>24</v>
      </c>
      <c r="L7276" t="s">
        <v>36</v>
      </c>
      <c r="N7276">
        <v>27.979999542236332</v>
      </c>
      <c r="O7276" t="s">
        <v>7595</v>
      </c>
      <c r="P7276" t="s">
        <v>10051</v>
      </c>
    </row>
    <row r="7277" spans="1:16" x14ac:dyDescent="0.55000000000000004">
      <c r="A7277" t="s">
        <v>0</v>
      </c>
      <c r="B7277" t="s">
        <v>10052</v>
      </c>
      <c r="C7277" t="s">
        <v>83</v>
      </c>
      <c r="D7277" t="s">
        <v>3957</v>
      </c>
      <c r="E7277" t="s">
        <v>20</v>
      </c>
      <c r="F7277" t="b">
        <v>0</v>
      </c>
      <c r="G7277" t="s">
        <v>27</v>
      </c>
      <c r="H7277" s="4">
        <v>45744.583495370367</v>
      </c>
      <c r="I7277" t="b">
        <v>0</v>
      </c>
      <c r="J7277" t="b">
        <v>0</v>
      </c>
      <c r="K7277" t="s">
        <v>24</v>
      </c>
      <c r="L7277" t="s">
        <v>36</v>
      </c>
      <c r="N7277">
        <v>24.014999389648441</v>
      </c>
      <c r="O7277" t="s">
        <v>2301</v>
      </c>
      <c r="P7277" t="s">
        <v>10053</v>
      </c>
    </row>
    <row r="7278" spans="1:16" x14ac:dyDescent="0.55000000000000004">
      <c r="A7278" t="s">
        <v>0</v>
      </c>
      <c r="B7278" t="s">
        <v>8545</v>
      </c>
      <c r="C7278" t="s">
        <v>83</v>
      </c>
      <c r="D7278" t="s">
        <v>3957</v>
      </c>
      <c r="E7278" t="s">
        <v>20</v>
      </c>
      <c r="F7278" t="b">
        <v>0</v>
      </c>
      <c r="G7278" t="s">
        <v>27</v>
      </c>
      <c r="H7278" s="4">
        <v>45744.583518518521</v>
      </c>
      <c r="I7278" t="b">
        <v>0</v>
      </c>
      <c r="J7278" t="b">
        <v>0</v>
      </c>
      <c r="K7278" t="s">
        <v>24</v>
      </c>
      <c r="L7278" t="s">
        <v>36</v>
      </c>
      <c r="N7278">
        <v>24.014999389648441</v>
      </c>
      <c r="O7278" t="s">
        <v>2301</v>
      </c>
      <c r="P7278" t="s">
        <v>3247</v>
      </c>
    </row>
    <row r="7279" spans="1:16" x14ac:dyDescent="0.55000000000000004">
      <c r="A7279" t="s">
        <v>139</v>
      </c>
      <c r="B7279" t="s">
        <v>3833</v>
      </c>
      <c r="C7279" t="s">
        <v>160</v>
      </c>
      <c r="D7279" t="s">
        <v>3828</v>
      </c>
      <c r="E7279" t="s">
        <v>20</v>
      </c>
      <c r="F7279" t="b">
        <v>0</v>
      </c>
      <c r="G7279" t="s">
        <v>52</v>
      </c>
      <c r="H7279" s="4">
        <v>45744.583981481483</v>
      </c>
      <c r="I7279" t="b">
        <v>0</v>
      </c>
      <c r="J7279" t="b">
        <v>1</v>
      </c>
      <c r="K7279" t="s">
        <v>24</v>
      </c>
      <c r="L7279" t="s">
        <v>22</v>
      </c>
      <c r="M7279">
        <v>47500</v>
      </c>
      <c r="O7279" t="s">
        <v>10054</v>
      </c>
    </row>
    <row r="7280" spans="1:16" x14ac:dyDescent="0.55000000000000004">
      <c r="A7280" t="s">
        <v>1</v>
      </c>
      <c r="B7280" t="s">
        <v>10055</v>
      </c>
      <c r="C7280" t="s">
        <v>453</v>
      </c>
      <c r="D7280" t="s">
        <v>3957</v>
      </c>
      <c r="E7280" t="s">
        <v>20</v>
      </c>
      <c r="F7280" t="b">
        <v>0</v>
      </c>
      <c r="G7280" t="s">
        <v>27</v>
      </c>
      <c r="H7280" s="4">
        <v>45744.584143518521</v>
      </c>
      <c r="I7280" t="b">
        <v>0</v>
      </c>
      <c r="J7280" t="b">
        <v>0</v>
      </c>
      <c r="K7280" t="s">
        <v>24</v>
      </c>
      <c r="L7280" t="s">
        <v>36</v>
      </c>
      <c r="N7280">
        <v>51.239997863769531</v>
      </c>
      <c r="O7280" t="s">
        <v>8538</v>
      </c>
      <c r="P7280" t="s">
        <v>700</v>
      </c>
    </row>
    <row r="7281" spans="1:16" x14ac:dyDescent="0.55000000000000004">
      <c r="A7281" t="s">
        <v>1</v>
      </c>
      <c r="B7281" t="s">
        <v>1</v>
      </c>
      <c r="C7281" t="s">
        <v>1077</v>
      </c>
      <c r="D7281" t="s">
        <v>3828</v>
      </c>
      <c r="E7281" t="s">
        <v>51</v>
      </c>
      <c r="F7281" t="b">
        <v>0</v>
      </c>
      <c r="G7281" t="s">
        <v>41</v>
      </c>
      <c r="H7281" s="4">
        <v>45744.58425925926</v>
      </c>
      <c r="I7281" t="b">
        <v>0</v>
      </c>
      <c r="J7281" t="b">
        <v>0</v>
      </c>
      <c r="K7281" t="s">
        <v>24</v>
      </c>
      <c r="L7281" t="s">
        <v>36</v>
      </c>
      <c r="N7281">
        <v>53</v>
      </c>
      <c r="O7281" t="s">
        <v>10056</v>
      </c>
      <c r="P7281" t="s">
        <v>201</v>
      </c>
    </row>
    <row r="7282" spans="1:16" x14ac:dyDescent="0.55000000000000004">
      <c r="A7282" t="s">
        <v>2</v>
      </c>
      <c r="B7282" t="s">
        <v>439</v>
      </c>
      <c r="C7282" t="s">
        <v>2941</v>
      </c>
      <c r="D7282" t="s">
        <v>3957</v>
      </c>
      <c r="E7282" t="s">
        <v>20</v>
      </c>
      <c r="F7282" t="b">
        <v>0</v>
      </c>
      <c r="G7282" t="s">
        <v>41</v>
      </c>
      <c r="H7282" s="4">
        <v>45744.584768518522</v>
      </c>
      <c r="I7282" t="b">
        <v>0</v>
      </c>
      <c r="J7282" t="b">
        <v>1</v>
      </c>
      <c r="K7282" t="s">
        <v>24</v>
      </c>
      <c r="L7282" t="s">
        <v>36</v>
      </c>
      <c r="N7282">
        <v>30.505001068115231</v>
      </c>
      <c r="O7282" t="s">
        <v>2944</v>
      </c>
      <c r="P7282" t="s">
        <v>9543</v>
      </c>
    </row>
    <row r="7283" spans="1:16" x14ac:dyDescent="0.55000000000000004">
      <c r="A7283" t="s">
        <v>2</v>
      </c>
      <c r="B7283" t="s">
        <v>7441</v>
      </c>
      <c r="C7283" t="s">
        <v>44</v>
      </c>
      <c r="D7283" t="s">
        <v>3957</v>
      </c>
      <c r="E7283" t="s">
        <v>20</v>
      </c>
      <c r="F7283" t="b">
        <v>0</v>
      </c>
      <c r="G7283" t="s">
        <v>41</v>
      </c>
      <c r="H7283" s="4">
        <v>45744.584768518522</v>
      </c>
      <c r="I7283" t="b">
        <v>0</v>
      </c>
      <c r="J7283" t="b">
        <v>1</v>
      </c>
      <c r="K7283" t="s">
        <v>24</v>
      </c>
      <c r="L7283" t="s">
        <v>36</v>
      </c>
      <c r="N7283">
        <v>62.560001373291023</v>
      </c>
      <c r="O7283" t="s">
        <v>2768</v>
      </c>
      <c r="P7283" t="s">
        <v>128</v>
      </c>
    </row>
    <row r="7284" spans="1:16" x14ac:dyDescent="0.55000000000000004">
      <c r="A7284" t="s">
        <v>2</v>
      </c>
      <c r="B7284" t="s">
        <v>1676</v>
      </c>
      <c r="C7284" t="s">
        <v>10057</v>
      </c>
      <c r="D7284" t="s">
        <v>3957</v>
      </c>
      <c r="E7284" t="s">
        <v>20</v>
      </c>
      <c r="F7284" t="b">
        <v>0</v>
      </c>
      <c r="G7284" t="s">
        <v>41</v>
      </c>
      <c r="H7284" s="4">
        <v>45744.584826388891</v>
      </c>
      <c r="I7284" t="b">
        <v>0</v>
      </c>
      <c r="J7284" t="b">
        <v>1</v>
      </c>
      <c r="K7284" t="s">
        <v>24</v>
      </c>
      <c r="L7284" t="s">
        <v>36</v>
      </c>
      <c r="N7284">
        <v>45.745002746582031</v>
      </c>
      <c r="O7284" t="s">
        <v>9057</v>
      </c>
      <c r="P7284" t="s">
        <v>9058</v>
      </c>
    </row>
    <row r="7285" spans="1:16" x14ac:dyDescent="0.55000000000000004">
      <c r="A7285" t="s">
        <v>2</v>
      </c>
      <c r="B7285" t="s">
        <v>2</v>
      </c>
      <c r="C7285" t="s">
        <v>10058</v>
      </c>
      <c r="D7285" t="s">
        <v>3957</v>
      </c>
      <c r="E7285" t="s">
        <v>20</v>
      </c>
      <c r="F7285" t="b">
        <v>0</v>
      </c>
      <c r="G7285" t="s">
        <v>41</v>
      </c>
      <c r="H7285" s="4">
        <v>45744.584837962961</v>
      </c>
      <c r="I7285" t="b">
        <v>0</v>
      </c>
      <c r="J7285" t="b">
        <v>0</v>
      </c>
      <c r="K7285" t="s">
        <v>24</v>
      </c>
      <c r="L7285" t="s">
        <v>36</v>
      </c>
      <c r="N7285">
        <v>45.745002746582031</v>
      </c>
      <c r="O7285" t="s">
        <v>10059</v>
      </c>
      <c r="P7285" t="s">
        <v>10060</v>
      </c>
    </row>
    <row r="7286" spans="1:16" x14ac:dyDescent="0.55000000000000004">
      <c r="A7286" t="s">
        <v>2</v>
      </c>
      <c r="B7286" t="s">
        <v>9128</v>
      </c>
      <c r="C7286" t="s">
        <v>9008</v>
      </c>
      <c r="D7286" t="s">
        <v>3957</v>
      </c>
      <c r="E7286" t="s">
        <v>20</v>
      </c>
      <c r="F7286" t="b">
        <v>0</v>
      </c>
      <c r="G7286" t="s">
        <v>41</v>
      </c>
      <c r="H7286" s="4">
        <v>45744.584849537037</v>
      </c>
      <c r="I7286" t="b">
        <v>0</v>
      </c>
      <c r="J7286" t="b">
        <v>0</v>
      </c>
      <c r="K7286" t="s">
        <v>24</v>
      </c>
      <c r="L7286" t="s">
        <v>36</v>
      </c>
      <c r="N7286">
        <v>45.745002746582031</v>
      </c>
      <c r="O7286" t="s">
        <v>1608</v>
      </c>
      <c r="P7286" t="s">
        <v>9129</v>
      </c>
    </row>
    <row r="7287" spans="1:16" x14ac:dyDescent="0.55000000000000004">
      <c r="A7287" t="s">
        <v>40</v>
      </c>
      <c r="B7287" t="s">
        <v>2487</v>
      </c>
      <c r="C7287" t="s">
        <v>10061</v>
      </c>
      <c r="D7287" t="s">
        <v>3957</v>
      </c>
      <c r="E7287" t="s">
        <v>20</v>
      </c>
      <c r="F7287" t="b">
        <v>0</v>
      </c>
      <c r="G7287" t="s">
        <v>41</v>
      </c>
      <c r="H7287" s="4">
        <v>45744.584849537037</v>
      </c>
      <c r="I7287" t="b">
        <v>0</v>
      </c>
      <c r="J7287" t="b">
        <v>1</v>
      </c>
      <c r="K7287" t="s">
        <v>24</v>
      </c>
      <c r="L7287" t="s">
        <v>36</v>
      </c>
      <c r="N7287">
        <v>45.745002746582031</v>
      </c>
      <c r="O7287" t="s">
        <v>9009</v>
      </c>
      <c r="P7287" t="s">
        <v>9010</v>
      </c>
    </row>
    <row r="7288" spans="1:16" x14ac:dyDescent="0.55000000000000004">
      <c r="A7288" t="s">
        <v>2</v>
      </c>
      <c r="B7288" t="s">
        <v>8583</v>
      </c>
      <c r="C7288" t="s">
        <v>362</v>
      </c>
      <c r="D7288" t="s">
        <v>3957</v>
      </c>
      <c r="E7288" t="s">
        <v>20</v>
      </c>
      <c r="F7288" t="b">
        <v>0</v>
      </c>
      <c r="G7288" t="s">
        <v>41</v>
      </c>
      <c r="H7288" s="4">
        <v>45744.584872685176</v>
      </c>
      <c r="I7288" t="b">
        <v>0</v>
      </c>
      <c r="J7288" t="b">
        <v>1</v>
      </c>
      <c r="K7288" t="s">
        <v>24</v>
      </c>
      <c r="L7288" t="s">
        <v>36</v>
      </c>
      <c r="N7288">
        <v>40.675003051757813</v>
      </c>
      <c r="O7288" t="s">
        <v>2944</v>
      </c>
      <c r="P7288" t="s">
        <v>9543</v>
      </c>
    </row>
    <row r="7289" spans="1:16" x14ac:dyDescent="0.55000000000000004">
      <c r="A7289" t="s">
        <v>40</v>
      </c>
      <c r="B7289" t="s">
        <v>2487</v>
      </c>
      <c r="C7289" t="s">
        <v>975</v>
      </c>
      <c r="D7289" t="s">
        <v>3957</v>
      </c>
      <c r="E7289" t="s">
        <v>20</v>
      </c>
      <c r="F7289" t="b">
        <v>0</v>
      </c>
      <c r="G7289" t="s">
        <v>41</v>
      </c>
      <c r="H7289" s="4">
        <v>45744.584872685176</v>
      </c>
      <c r="I7289" t="b">
        <v>0</v>
      </c>
      <c r="J7289" t="b">
        <v>1</v>
      </c>
      <c r="K7289" t="s">
        <v>24</v>
      </c>
      <c r="L7289" t="s">
        <v>36</v>
      </c>
      <c r="N7289">
        <v>61.159996032714837</v>
      </c>
      <c r="O7289" t="s">
        <v>10062</v>
      </c>
      <c r="P7289" t="s">
        <v>10063</v>
      </c>
    </row>
    <row r="7290" spans="1:16" x14ac:dyDescent="0.55000000000000004">
      <c r="A7290" t="s">
        <v>2</v>
      </c>
      <c r="B7290" t="s">
        <v>1296</v>
      </c>
      <c r="C7290" t="s">
        <v>10064</v>
      </c>
      <c r="D7290" t="s">
        <v>3957</v>
      </c>
      <c r="E7290" t="s">
        <v>20</v>
      </c>
      <c r="F7290" t="b">
        <v>0</v>
      </c>
      <c r="G7290" t="s">
        <v>41</v>
      </c>
      <c r="H7290" s="4">
        <v>45744.584872685176</v>
      </c>
      <c r="I7290" t="b">
        <v>0</v>
      </c>
      <c r="J7290" t="b">
        <v>1</v>
      </c>
      <c r="K7290" t="s">
        <v>24</v>
      </c>
      <c r="L7290" t="s">
        <v>36</v>
      </c>
      <c r="N7290">
        <v>45.745002746582031</v>
      </c>
      <c r="O7290" t="s">
        <v>10065</v>
      </c>
      <c r="P7290" t="s">
        <v>10066</v>
      </c>
    </row>
    <row r="7291" spans="1:16" x14ac:dyDescent="0.55000000000000004">
      <c r="A7291" t="s">
        <v>2</v>
      </c>
      <c r="B7291" t="s">
        <v>10067</v>
      </c>
      <c r="C7291" t="s">
        <v>114</v>
      </c>
      <c r="D7291" t="s">
        <v>3957</v>
      </c>
      <c r="E7291" t="s">
        <v>20</v>
      </c>
      <c r="F7291" t="b">
        <v>0</v>
      </c>
      <c r="G7291" t="s">
        <v>41</v>
      </c>
      <c r="H7291" s="4">
        <v>45744.58489583333</v>
      </c>
      <c r="I7291" t="b">
        <v>1</v>
      </c>
      <c r="J7291" t="b">
        <v>1</v>
      </c>
      <c r="K7291" t="s">
        <v>24</v>
      </c>
      <c r="L7291" t="s">
        <v>36</v>
      </c>
      <c r="N7291">
        <v>61.159996032714837</v>
      </c>
      <c r="O7291" t="s">
        <v>10068</v>
      </c>
      <c r="P7291" t="s">
        <v>10069</v>
      </c>
    </row>
    <row r="7292" spans="1:16" x14ac:dyDescent="0.55000000000000004">
      <c r="A7292" t="s">
        <v>2</v>
      </c>
      <c r="B7292" t="s">
        <v>170</v>
      </c>
      <c r="C7292" t="s">
        <v>151</v>
      </c>
      <c r="D7292" t="s">
        <v>3957</v>
      </c>
      <c r="E7292" t="s">
        <v>20</v>
      </c>
      <c r="F7292" t="b">
        <v>0</v>
      </c>
      <c r="G7292" t="s">
        <v>41</v>
      </c>
      <c r="H7292" s="4">
        <v>45744.58494212963</v>
      </c>
      <c r="I7292" t="b">
        <v>0</v>
      </c>
      <c r="J7292" t="b">
        <v>1</v>
      </c>
      <c r="K7292" t="s">
        <v>24</v>
      </c>
      <c r="L7292" t="s">
        <v>36</v>
      </c>
      <c r="N7292">
        <v>61.735000610351563</v>
      </c>
      <c r="O7292" t="s">
        <v>2143</v>
      </c>
      <c r="P7292" t="s">
        <v>10070</v>
      </c>
    </row>
    <row r="7293" spans="1:16" x14ac:dyDescent="0.55000000000000004">
      <c r="A7293" t="s">
        <v>2</v>
      </c>
      <c r="B7293" t="s">
        <v>10071</v>
      </c>
      <c r="C7293" t="s">
        <v>33</v>
      </c>
      <c r="D7293" t="s">
        <v>81</v>
      </c>
      <c r="E7293" t="s">
        <v>20</v>
      </c>
      <c r="F7293" t="b">
        <v>0</v>
      </c>
      <c r="G7293" t="s">
        <v>30</v>
      </c>
      <c r="H7293" s="4">
        <v>45744.585439814808</v>
      </c>
      <c r="I7293" t="b">
        <v>0</v>
      </c>
      <c r="J7293" t="b">
        <v>1</v>
      </c>
      <c r="K7293" t="s">
        <v>24</v>
      </c>
      <c r="L7293" t="s">
        <v>22</v>
      </c>
      <c r="M7293">
        <v>132500</v>
      </c>
      <c r="O7293" t="s">
        <v>81</v>
      </c>
      <c r="P7293" t="s">
        <v>409</v>
      </c>
    </row>
    <row r="7294" spans="1:16" x14ac:dyDescent="0.55000000000000004">
      <c r="A7294" t="s">
        <v>2</v>
      </c>
      <c r="B7294" t="s">
        <v>170</v>
      </c>
      <c r="C7294" t="s">
        <v>7610</v>
      </c>
      <c r="D7294" t="s">
        <v>3957</v>
      </c>
      <c r="E7294" t="s">
        <v>20</v>
      </c>
      <c r="F7294" t="b">
        <v>0</v>
      </c>
      <c r="G7294" t="s">
        <v>30</v>
      </c>
      <c r="H7294" s="4">
        <v>45744.585613425923</v>
      </c>
      <c r="I7294" t="b">
        <v>0</v>
      </c>
      <c r="J7294" t="b">
        <v>0</v>
      </c>
      <c r="K7294" t="s">
        <v>24</v>
      </c>
      <c r="L7294" t="s">
        <v>36</v>
      </c>
      <c r="N7294">
        <v>45.745002746582031</v>
      </c>
      <c r="O7294" t="s">
        <v>7611</v>
      </c>
      <c r="P7294" t="s">
        <v>7612</v>
      </c>
    </row>
    <row r="7295" spans="1:16" x14ac:dyDescent="0.55000000000000004">
      <c r="A7295" t="s">
        <v>28</v>
      </c>
      <c r="B7295" t="s">
        <v>10072</v>
      </c>
      <c r="C7295" t="s">
        <v>940</v>
      </c>
      <c r="D7295" t="s">
        <v>4035</v>
      </c>
      <c r="E7295" t="s">
        <v>20</v>
      </c>
      <c r="F7295" t="b">
        <v>0</v>
      </c>
      <c r="G7295" t="s">
        <v>941</v>
      </c>
      <c r="H7295" s="4">
        <v>45744.640833333331</v>
      </c>
      <c r="I7295" t="b">
        <v>0</v>
      </c>
      <c r="J7295" t="b">
        <v>0</v>
      </c>
      <c r="K7295" t="s">
        <v>941</v>
      </c>
      <c r="L7295" t="s">
        <v>22</v>
      </c>
      <c r="M7295">
        <v>79500</v>
      </c>
      <c r="O7295" t="s">
        <v>10073</v>
      </c>
      <c r="P7295" t="s">
        <v>770</v>
      </c>
    </row>
    <row r="7296" spans="1:16" x14ac:dyDescent="0.55000000000000004">
      <c r="A7296" t="s">
        <v>28</v>
      </c>
      <c r="B7296" t="s">
        <v>10074</v>
      </c>
      <c r="C7296" t="s">
        <v>940</v>
      </c>
      <c r="D7296" t="s">
        <v>4035</v>
      </c>
      <c r="E7296" t="s">
        <v>20</v>
      </c>
      <c r="F7296" t="b">
        <v>0</v>
      </c>
      <c r="G7296" t="s">
        <v>941</v>
      </c>
      <c r="H7296" s="4">
        <v>45744.640833333331</v>
      </c>
      <c r="I7296" t="b">
        <v>0</v>
      </c>
      <c r="J7296" t="b">
        <v>0</v>
      </c>
      <c r="K7296" t="s">
        <v>941</v>
      </c>
      <c r="L7296" t="s">
        <v>22</v>
      </c>
      <c r="M7296">
        <v>104750</v>
      </c>
      <c r="O7296" t="s">
        <v>10073</v>
      </c>
      <c r="P7296" t="s">
        <v>3535</v>
      </c>
    </row>
    <row r="7297" spans="1:16" x14ac:dyDescent="0.55000000000000004">
      <c r="A7297" t="s">
        <v>1</v>
      </c>
      <c r="B7297" t="s">
        <v>10075</v>
      </c>
      <c r="C7297" t="s">
        <v>940</v>
      </c>
      <c r="D7297" t="s">
        <v>4035</v>
      </c>
      <c r="E7297" t="s">
        <v>20</v>
      </c>
      <c r="F7297" t="b">
        <v>0</v>
      </c>
      <c r="G7297" t="s">
        <v>941</v>
      </c>
      <c r="H7297" s="4">
        <v>45744.640833333331</v>
      </c>
      <c r="I7297" t="b">
        <v>0</v>
      </c>
      <c r="J7297" t="b">
        <v>0</v>
      </c>
      <c r="K7297" t="s">
        <v>941</v>
      </c>
      <c r="L7297" t="s">
        <v>22</v>
      </c>
      <c r="M7297">
        <v>111094.5</v>
      </c>
      <c r="O7297" t="s">
        <v>10073</v>
      </c>
      <c r="P7297" t="s">
        <v>770</v>
      </c>
    </row>
    <row r="7298" spans="1:16" x14ac:dyDescent="0.55000000000000004">
      <c r="A7298" t="s">
        <v>2</v>
      </c>
      <c r="B7298" t="s">
        <v>10076</v>
      </c>
      <c r="C7298" t="s">
        <v>413</v>
      </c>
      <c r="D7298" t="s">
        <v>4035</v>
      </c>
      <c r="E7298" t="s">
        <v>20</v>
      </c>
      <c r="F7298" t="b">
        <v>0</v>
      </c>
      <c r="G7298" t="s">
        <v>414</v>
      </c>
      <c r="H7298" s="4">
        <v>45744.647800925923</v>
      </c>
      <c r="I7298" t="b">
        <v>0</v>
      </c>
      <c r="J7298" t="b">
        <v>0</v>
      </c>
      <c r="K7298" t="s">
        <v>414</v>
      </c>
      <c r="L7298" t="s">
        <v>22</v>
      </c>
      <c r="M7298">
        <v>70000</v>
      </c>
      <c r="O7298" t="s">
        <v>10077</v>
      </c>
      <c r="P7298" t="s">
        <v>10078</v>
      </c>
    </row>
    <row r="7299" spans="1:16" x14ac:dyDescent="0.55000000000000004">
      <c r="A7299" t="s">
        <v>0</v>
      </c>
      <c r="B7299" t="s">
        <v>10079</v>
      </c>
      <c r="C7299" t="s">
        <v>628</v>
      </c>
      <c r="D7299" t="s">
        <v>9736</v>
      </c>
      <c r="E7299" t="s">
        <v>20</v>
      </c>
      <c r="F7299" t="b">
        <v>0</v>
      </c>
      <c r="G7299" t="s">
        <v>27</v>
      </c>
      <c r="H7299" s="4">
        <v>45744.667442129627</v>
      </c>
      <c r="I7299" t="b">
        <v>0</v>
      </c>
      <c r="J7299" t="b">
        <v>0</v>
      </c>
      <c r="K7299" t="s">
        <v>24</v>
      </c>
      <c r="L7299" t="s">
        <v>22</v>
      </c>
      <c r="M7299">
        <v>107500</v>
      </c>
      <c r="O7299" t="s">
        <v>374</v>
      </c>
      <c r="P7299" t="s">
        <v>10080</v>
      </c>
    </row>
    <row r="7300" spans="1:16" x14ac:dyDescent="0.55000000000000004">
      <c r="A7300" t="s">
        <v>1</v>
      </c>
      <c r="B7300" t="s">
        <v>550</v>
      </c>
      <c r="C7300" t="s">
        <v>49</v>
      </c>
      <c r="D7300" t="s">
        <v>4328</v>
      </c>
      <c r="E7300" t="s">
        <v>20</v>
      </c>
      <c r="F7300" t="b">
        <v>0</v>
      </c>
      <c r="G7300" t="s">
        <v>41</v>
      </c>
      <c r="H7300" s="4">
        <v>45744.70925925926</v>
      </c>
      <c r="I7300" t="b">
        <v>0</v>
      </c>
      <c r="J7300" t="b">
        <v>1</v>
      </c>
      <c r="K7300" t="s">
        <v>24</v>
      </c>
      <c r="L7300" t="s">
        <v>22</v>
      </c>
      <c r="M7300">
        <v>137500</v>
      </c>
      <c r="O7300" t="s">
        <v>2624</v>
      </c>
      <c r="P7300" t="s">
        <v>5583</v>
      </c>
    </row>
    <row r="7301" spans="1:16" x14ac:dyDescent="0.55000000000000004">
      <c r="A7301" t="s">
        <v>2</v>
      </c>
      <c r="B7301" t="s">
        <v>10081</v>
      </c>
      <c r="C7301" t="s">
        <v>2465</v>
      </c>
      <c r="D7301" t="s">
        <v>3828</v>
      </c>
      <c r="E7301" t="s">
        <v>219</v>
      </c>
      <c r="F7301" t="b">
        <v>0</v>
      </c>
      <c r="G7301" t="s">
        <v>41</v>
      </c>
      <c r="H7301" s="4">
        <v>45744.709745370368</v>
      </c>
      <c r="I7301" t="b">
        <v>0</v>
      </c>
      <c r="J7301" t="b">
        <v>0</v>
      </c>
      <c r="K7301" t="s">
        <v>24</v>
      </c>
      <c r="L7301" t="s">
        <v>36</v>
      </c>
      <c r="N7301">
        <v>60.279998779296882</v>
      </c>
      <c r="O7301" t="s">
        <v>10082</v>
      </c>
      <c r="P7301" t="s">
        <v>10083</v>
      </c>
    </row>
    <row r="7302" spans="1:16" x14ac:dyDescent="0.55000000000000004">
      <c r="A7302" t="s">
        <v>2</v>
      </c>
      <c r="B7302" t="s">
        <v>10084</v>
      </c>
      <c r="C7302" t="s">
        <v>82</v>
      </c>
      <c r="D7302" t="s">
        <v>3828</v>
      </c>
      <c r="E7302" t="s">
        <v>20</v>
      </c>
      <c r="F7302" t="b">
        <v>0</v>
      </c>
      <c r="G7302" t="s">
        <v>52</v>
      </c>
      <c r="H7302" s="4">
        <v>45744.710844907408</v>
      </c>
      <c r="I7302" t="b">
        <v>1</v>
      </c>
      <c r="J7302" t="b">
        <v>0</v>
      </c>
      <c r="K7302" t="s">
        <v>24</v>
      </c>
      <c r="L7302" t="s">
        <v>22</v>
      </c>
      <c r="M7302">
        <v>139500</v>
      </c>
      <c r="O7302" t="s">
        <v>10085</v>
      </c>
      <c r="P7302" t="s">
        <v>2780</v>
      </c>
    </row>
    <row r="7303" spans="1:16" x14ac:dyDescent="0.55000000000000004">
      <c r="A7303" t="s">
        <v>139</v>
      </c>
      <c r="B7303" t="s">
        <v>277</v>
      </c>
      <c r="C7303" t="s">
        <v>76</v>
      </c>
      <c r="D7303" t="s">
        <v>3973</v>
      </c>
      <c r="E7303" t="s">
        <v>20</v>
      </c>
      <c r="F7303" t="b">
        <v>0</v>
      </c>
      <c r="G7303" t="s">
        <v>41</v>
      </c>
      <c r="H7303" s="4">
        <v>45744.750300925924</v>
      </c>
      <c r="I7303" t="b">
        <v>0</v>
      </c>
      <c r="J7303" t="b">
        <v>1</v>
      </c>
      <c r="K7303" t="s">
        <v>24</v>
      </c>
      <c r="L7303" t="s">
        <v>22</v>
      </c>
      <c r="M7303">
        <v>102500</v>
      </c>
      <c r="O7303" t="s">
        <v>10086</v>
      </c>
      <c r="P7303" t="s">
        <v>10087</v>
      </c>
    </row>
    <row r="7304" spans="1:16" x14ac:dyDescent="0.55000000000000004">
      <c r="A7304" t="s">
        <v>0</v>
      </c>
      <c r="B7304" t="s">
        <v>9780</v>
      </c>
      <c r="C7304" t="s">
        <v>10088</v>
      </c>
      <c r="D7304" t="s">
        <v>3957</v>
      </c>
      <c r="E7304" t="s">
        <v>20</v>
      </c>
      <c r="F7304" t="b">
        <v>0</v>
      </c>
      <c r="G7304" t="s">
        <v>30</v>
      </c>
      <c r="H7304" s="4">
        <v>45744.750543981478</v>
      </c>
      <c r="I7304" t="b">
        <v>0</v>
      </c>
      <c r="J7304" t="b">
        <v>1</v>
      </c>
      <c r="K7304" t="s">
        <v>24</v>
      </c>
      <c r="L7304" t="s">
        <v>36</v>
      </c>
      <c r="N7304">
        <v>26.654998779296879</v>
      </c>
      <c r="O7304" t="s">
        <v>9766</v>
      </c>
      <c r="P7304" t="s">
        <v>9767</v>
      </c>
    </row>
    <row r="7305" spans="1:16" x14ac:dyDescent="0.55000000000000004">
      <c r="A7305" t="s">
        <v>0</v>
      </c>
      <c r="B7305" t="s">
        <v>0</v>
      </c>
      <c r="C7305" t="s">
        <v>3711</v>
      </c>
      <c r="D7305" t="s">
        <v>3973</v>
      </c>
      <c r="E7305" t="s">
        <v>20</v>
      </c>
      <c r="F7305" t="b">
        <v>0</v>
      </c>
      <c r="G7305" t="s">
        <v>23</v>
      </c>
      <c r="H7305" s="4">
        <v>45744.77983796296</v>
      </c>
      <c r="I7305" t="b">
        <v>0</v>
      </c>
      <c r="J7305" t="b">
        <v>1</v>
      </c>
      <c r="K7305" t="s">
        <v>24</v>
      </c>
      <c r="L7305" t="s">
        <v>22</v>
      </c>
      <c r="M7305">
        <v>121000</v>
      </c>
      <c r="O7305" t="s">
        <v>1857</v>
      </c>
      <c r="P7305" t="s">
        <v>2136</v>
      </c>
    </row>
    <row r="7306" spans="1:16" x14ac:dyDescent="0.55000000000000004">
      <c r="A7306" t="s">
        <v>0</v>
      </c>
      <c r="B7306" t="s">
        <v>10089</v>
      </c>
      <c r="C7306" t="s">
        <v>4088</v>
      </c>
      <c r="D7306" t="s">
        <v>3957</v>
      </c>
      <c r="E7306" t="s">
        <v>105</v>
      </c>
      <c r="F7306" t="b">
        <v>0</v>
      </c>
      <c r="G7306" t="s">
        <v>27</v>
      </c>
      <c r="H7306" s="4">
        <v>45744.791886574072</v>
      </c>
      <c r="I7306" t="b">
        <v>1</v>
      </c>
      <c r="J7306" t="b">
        <v>0</v>
      </c>
      <c r="K7306" t="s">
        <v>24</v>
      </c>
      <c r="L7306" t="s">
        <v>36</v>
      </c>
      <c r="N7306">
        <v>24.014999389648441</v>
      </c>
      <c r="O7306" t="s">
        <v>4089</v>
      </c>
      <c r="P7306" t="s">
        <v>1597</v>
      </c>
    </row>
    <row r="7307" spans="1:16" x14ac:dyDescent="0.55000000000000004">
      <c r="A7307" t="s">
        <v>0</v>
      </c>
      <c r="B7307" t="s">
        <v>0</v>
      </c>
      <c r="C7307" t="s">
        <v>3115</v>
      </c>
      <c r="D7307" t="s">
        <v>3828</v>
      </c>
      <c r="E7307" t="s">
        <v>20</v>
      </c>
      <c r="F7307" t="b">
        <v>0</v>
      </c>
      <c r="G7307" t="s">
        <v>41</v>
      </c>
      <c r="H7307" s="4">
        <v>45744.791944444441</v>
      </c>
      <c r="I7307" t="b">
        <v>1</v>
      </c>
      <c r="J7307" t="b">
        <v>1</v>
      </c>
      <c r="K7307" t="s">
        <v>24</v>
      </c>
      <c r="L7307" t="s">
        <v>36</v>
      </c>
      <c r="N7307">
        <v>32.5</v>
      </c>
      <c r="O7307" t="s">
        <v>1214</v>
      </c>
    </row>
    <row r="7308" spans="1:16" x14ac:dyDescent="0.55000000000000004">
      <c r="A7308" t="s">
        <v>2</v>
      </c>
      <c r="B7308" t="s">
        <v>10090</v>
      </c>
      <c r="C7308" t="s">
        <v>39</v>
      </c>
      <c r="D7308" t="s">
        <v>2208</v>
      </c>
      <c r="E7308" t="s">
        <v>51</v>
      </c>
      <c r="F7308" t="b">
        <v>1</v>
      </c>
      <c r="G7308" t="s">
        <v>30</v>
      </c>
      <c r="H7308" s="4">
        <v>45744.793773148151</v>
      </c>
      <c r="I7308" t="b">
        <v>1</v>
      </c>
      <c r="J7308" t="b">
        <v>1</v>
      </c>
      <c r="K7308" t="s">
        <v>24</v>
      </c>
      <c r="L7308" t="s">
        <v>36</v>
      </c>
      <c r="N7308">
        <v>52.5</v>
      </c>
      <c r="O7308" t="s">
        <v>289</v>
      </c>
      <c r="P7308" t="s">
        <v>10091</v>
      </c>
    </row>
    <row r="7309" spans="1:16" x14ac:dyDescent="0.55000000000000004">
      <c r="A7309" t="s">
        <v>0</v>
      </c>
      <c r="B7309" t="s">
        <v>2002</v>
      </c>
      <c r="C7309" t="s">
        <v>3578</v>
      </c>
      <c r="D7309" t="s">
        <v>3957</v>
      </c>
      <c r="E7309" t="s">
        <v>20</v>
      </c>
      <c r="F7309" t="b">
        <v>0</v>
      </c>
      <c r="G7309" t="s">
        <v>27</v>
      </c>
      <c r="H7309" s="4">
        <v>45744.833391203712</v>
      </c>
      <c r="I7309" t="b">
        <v>0</v>
      </c>
      <c r="J7309" t="b">
        <v>0</v>
      </c>
      <c r="K7309" t="s">
        <v>24</v>
      </c>
      <c r="L7309" t="s">
        <v>36</v>
      </c>
      <c r="N7309">
        <v>27.979999542236332</v>
      </c>
      <c r="O7309" t="s">
        <v>10092</v>
      </c>
      <c r="P7309" t="s">
        <v>2233</v>
      </c>
    </row>
    <row r="7310" spans="1:16" x14ac:dyDescent="0.55000000000000004">
      <c r="A7310" t="s">
        <v>0</v>
      </c>
      <c r="B7310" t="s">
        <v>10093</v>
      </c>
      <c r="C7310" t="s">
        <v>236</v>
      </c>
      <c r="D7310" t="s">
        <v>2208</v>
      </c>
      <c r="E7310" t="s">
        <v>20</v>
      </c>
      <c r="F7310" t="b">
        <v>0</v>
      </c>
      <c r="G7310" t="s">
        <v>27</v>
      </c>
      <c r="H7310" s="4">
        <v>45744.833460648151</v>
      </c>
      <c r="I7310" t="b">
        <v>0</v>
      </c>
      <c r="J7310" t="b">
        <v>1</v>
      </c>
      <c r="K7310" t="s">
        <v>24</v>
      </c>
      <c r="L7310" t="s">
        <v>22</v>
      </c>
      <c r="M7310">
        <v>130500</v>
      </c>
      <c r="O7310" t="s">
        <v>10094</v>
      </c>
      <c r="P7310" t="s">
        <v>204</v>
      </c>
    </row>
    <row r="7311" spans="1:16" x14ac:dyDescent="0.55000000000000004">
      <c r="A7311" t="s">
        <v>2</v>
      </c>
      <c r="B7311" t="s">
        <v>2</v>
      </c>
      <c r="C7311" t="s">
        <v>3435</v>
      </c>
      <c r="D7311" t="s">
        <v>1188</v>
      </c>
      <c r="E7311" t="s">
        <v>20</v>
      </c>
      <c r="F7311" t="b">
        <v>0</v>
      </c>
      <c r="G7311" t="s">
        <v>41</v>
      </c>
      <c r="H7311" s="4">
        <v>45744.834768518522</v>
      </c>
      <c r="I7311" t="b">
        <v>0</v>
      </c>
      <c r="J7311" t="b">
        <v>0</v>
      </c>
      <c r="K7311" t="s">
        <v>24</v>
      </c>
      <c r="L7311" t="s">
        <v>22</v>
      </c>
      <c r="M7311">
        <v>127500</v>
      </c>
      <c r="O7311" t="s">
        <v>10095</v>
      </c>
      <c r="P7311" t="s">
        <v>10096</v>
      </c>
    </row>
    <row r="7312" spans="1:16" x14ac:dyDescent="0.55000000000000004">
      <c r="A7312" t="s">
        <v>2</v>
      </c>
      <c r="B7312" t="s">
        <v>1701</v>
      </c>
      <c r="C7312" t="s">
        <v>1007</v>
      </c>
      <c r="D7312" t="s">
        <v>3828</v>
      </c>
      <c r="E7312" t="s">
        <v>51</v>
      </c>
      <c r="F7312" t="b">
        <v>0</v>
      </c>
      <c r="G7312" t="s">
        <v>41</v>
      </c>
      <c r="H7312" s="4">
        <v>45744.834826388891</v>
      </c>
      <c r="I7312" t="b">
        <v>1</v>
      </c>
      <c r="J7312" t="b">
        <v>0</v>
      </c>
      <c r="K7312" t="s">
        <v>24</v>
      </c>
      <c r="L7312" t="s">
        <v>36</v>
      </c>
      <c r="N7312">
        <v>47.5</v>
      </c>
      <c r="O7312" t="s">
        <v>2310</v>
      </c>
    </row>
    <row r="7313" spans="1:16" x14ac:dyDescent="0.55000000000000004">
      <c r="A7313" t="s">
        <v>2</v>
      </c>
      <c r="B7313" t="s">
        <v>8980</v>
      </c>
      <c r="C7313" t="s">
        <v>2941</v>
      </c>
      <c r="D7313" t="s">
        <v>3957</v>
      </c>
      <c r="E7313" t="s">
        <v>20</v>
      </c>
      <c r="F7313" t="b">
        <v>0</v>
      </c>
      <c r="G7313" t="s">
        <v>35</v>
      </c>
      <c r="H7313" s="4">
        <v>45744.83520833333</v>
      </c>
      <c r="I7313" t="b">
        <v>0</v>
      </c>
      <c r="J7313" t="b">
        <v>1</v>
      </c>
      <c r="K7313" t="s">
        <v>24</v>
      </c>
      <c r="L7313" t="s">
        <v>36</v>
      </c>
      <c r="N7313">
        <v>30.505001068115231</v>
      </c>
      <c r="O7313" t="s">
        <v>1071</v>
      </c>
      <c r="P7313" t="s">
        <v>8981</v>
      </c>
    </row>
    <row r="7314" spans="1:16" x14ac:dyDescent="0.55000000000000004">
      <c r="A7314" t="s">
        <v>89</v>
      </c>
      <c r="B7314" t="s">
        <v>10097</v>
      </c>
      <c r="C7314" t="s">
        <v>757</v>
      </c>
      <c r="D7314" t="s">
        <v>4090</v>
      </c>
      <c r="E7314" t="s">
        <v>20</v>
      </c>
      <c r="F7314" t="b">
        <v>0</v>
      </c>
      <c r="G7314" t="s">
        <v>41</v>
      </c>
      <c r="H7314" s="4">
        <v>45744.876458333332</v>
      </c>
      <c r="I7314" t="b">
        <v>0</v>
      </c>
      <c r="J7314" t="b">
        <v>1</v>
      </c>
      <c r="K7314" t="s">
        <v>24</v>
      </c>
      <c r="L7314" t="s">
        <v>22</v>
      </c>
      <c r="M7314">
        <v>205500</v>
      </c>
      <c r="O7314" t="s">
        <v>10098</v>
      </c>
      <c r="P7314" t="s">
        <v>10099</v>
      </c>
    </row>
    <row r="7315" spans="1:16" x14ac:dyDescent="0.55000000000000004">
      <c r="A7315" t="s">
        <v>2</v>
      </c>
      <c r="B7315" t="s">
        <v>10100</v>
      </c>
      <c r="C7315" t="s">
        <v>39</v>
      </c>
      <c r="D7315" t="s">
        <v>2208</v>
      </c>
      <c r="F7315" t="b">
        <v>1</v>
      </c>
      <c r="G7315" t="s">
        <v>35</v>
      </c>
      <c r="H7315" s="4">
        <v>45744.876747685194</v>
      </c>
      <c r="I7315" t="b">
        <v>1</v>
      </c>
      <c r="J7315" t="b">
        <v>0</v>
      </c>
      <c r="K7315" t="s">
        <v>24</v>
      </c>
      <c r="L7315" t="s">
        <v>36</v>
      </c>
      <c r="N7315">
        <v>94.519996643066406</v>
      </c>
      <c r="O7315" t="s">
        <v>10101</v>
      </c>
      <c r="P7315" t="s">
        <v>10102</v>
      </c>
    </row>
    <row r="7316" spans="1:16" x14ac:dyDescent="0.55000000000000004">
      <c r="A7316" t="s">
        <v>25</v>
      </c>
      <c r="B7316" t="s">
        <v>1577</v>
      </c>
      <c r="C7316" t="s">
        <v>2182</v>
      </c>
      <c r="D7316" t="s">
        <v>3957</v>
      </c>
      <c r="E7316" t="s">
        <v>34</v>
      </c>
      <c r="F7316" t="b">
        <v>0</v>
      </c>
      <c r="G7316" t="s">
        <v>27</v>
      </c>
      <c r="H7316" s="4">
        <v>45744.916759259257</v>
      </c>
      <c r="I7316" t="b">
        <v>0</v>
      </c>
      <c r="J7316" t="b">
        <v>0</v>
      </c>
      <c r="K7316" t="s">
        <v>24</v>
      </c>
      <c r="L7316" t="s">
        <v>36</v>
      </c>
      <c r="N7316">
        <v>27.979999542236332</v>
      </c>
      <c r="O7316" t="s">
        <v>10103</v>
      </c>
      <c r="P7316" t="s">
        <v>10104</v>
      </c>
    </row>
    <row r="7317" spans="1:16" x14ac:dyDescent="0.55000000000000004">
      <c r="A7317" t="s">
        <v>25</v>
      </c>
      <c r="B7317" t="s">
        <v>25</v>
      </c>
      <c r="C7317" t="s">
        <v>1353</v>
      </c>
      <c r="D7317" t="s">
        <v>3957</v>
      </c>
      <c r="E7317" t="s">
        <v>34</v>
      </c>
      <c r="F7317" t="b">
        <v>0</v>
      </c>
      <c r="G7317" t="s">
        <v>52</v>
      </c>
      <c r="H7317" s="4">
        <v>45744.917349537027</v>
      </c>
      <c r="I7317" t="b">
        <v>0</v>
      </c>
      <c r="J7317" t="b">
        <v>1</v>
      </c>
      <c r="K7317" t="s">
        <v>24</v>
      </c>
      <c r="L7317" t="s">
        <v>36</v>
      </c>
      <c r="N7317">
        <v>22.694999694824219</v>
      </c>
      <c r="O7317" t="s">
        <v>74</v>
      </c>
      <c r="P7317" t="s">
        <v>10105</v>
      </c>
    </row>
    <row r="7318" spans="1:16" x14ac:dyDescent="0.55000000000000004">
      <c r="A7318" t="s">
        <v>2</v>
      </c>
      <c r="B7318" t="s">
        <v>10106</v>
      </c>
      <c r="C7318" t="s">
        <v>1040</v>
      </c>
      <c r="D7318" t="s">
        <v>3828</v>
      </c>
      <c r="E7318" t="s">
        <v>51</v>
      </c>
      <c r="F7318" t="b">
        <v>0</v>
      </c>
      <c r="G7318" t="s">
        <v>41</v>
      </c>
      <c r="H7318" s="4">
        <v>45744.918124999997</v>
      </c>
      <c r="I7318" t="b">
        <v>0</v>
      </c>
      <c r="J7318" t="b">
        <v>0</v>
      </c>
      <c r="K7318" t="s">
        <v>24</v>
      </c>
      <c r="L7318" t="s">
        <v>36</v>
      </c>
      <c r="N7318">
        <v>40</v>
      </c>
      <c r="O7318" t="s">
        <v>1868</v>
      </c>
      <c r="P7318" t="s">
        <v>10107</v>
      </c>
    </row>
    <row r="7319" spans="1:16" x14ac:dyDescent="0.55000000000000004">
      <c r="A7319" t="s">
        <v>2</v>
      </c>
      <c r="B7319" t="s">
        <v>10108</v>
      </c>
      <c r="C7319" t="s">
        <v>622</v>
      </c>
      <c r="D7319" t="s">
        <v>3957</v>
      </c>
      <c r="E7319" t="s">
        <v>34</v>
      </c>
      <c r="F7319" t="b">
        <v>0</v>
      </c>
      <c r="G7319" t="s">
        <v>41</v>
      </c>
      <c r="H7319" s="4">
        <v>45744.918298611112</v>
      </c>
      <c r="I7319" t="b">
        <v>0</v>
      </c>
      <c r="J7319" t="b">
        <v>1</v>
      </c>
      <c r="K7319" t="s">
        <v>24</v>
      </c>
      <c r="L7319" t="s">
        <v>36</v>
      </c>
      <c r="N7319">
        <v>57.060001373291023</v>
      </c>
      <c r="O7319" t="s">
        <v>10109</v>
      </c>
      <c r="P7319" t="s">
        <v>10110</v>
      </c>
    </row>
    <row r="7320" spans="1:16" x14ac:dyDescent="0.55000000000000004">
      <c r="A7320" t="s">
        <v>0</v>
      </c>
      <c r="B7320" t="s">
        <v>10111</v>
      </c>
      <c r="C7320" t="s">
        <v>82</v>
      </c>
      <c r="D7320" t="s">
        <v>3973</v>
      </c>
      <c r="E7320" t="s">
        <v>20</v>
      </c>
      <c r="F7320" t="b">
        <v>0</v>
      </c>
      <c r="G7320" t="s">
        <v>27</v>
      </c>
      <c r="H7320" s="4">
        <v>45744.958379629628</v>
      </c>
      <c r="I7320" t="b">
        <v>0</v>
      </c>
      <c r="J7320" t="b">
        <v>0</v>
      </c>
      <c r="K7320" t="s">
        <v>24</v>
      </c>
      <c r="L7320" t="s">
        <v>36</v>
      </c>
      <c r="N7320">
        <v>57.5</v>
      </c>
      <c r="O7320" t="s">
        <v>2450</v>
      </c>
      <c r="P7320" t="s">
        <v>10112</v>
      </c>
    </row>
    <row r="7321" spans="1:16" x14ac:dyDescent="0.55000000000000004">
      <c r="A7321" t="s">
        <v>1</v>
      </c>
      <c r="B7321" t="s">
        <v>1728</v>
      </c>
      <c r="C7321" t="s">
        <v>841</v>
      </c>
      <c r="D7321" t="s">
        <v>3973</v>
      </c>
      <c r="E7321" t="s">
        <v>20</v>
      </c>
      <c r="F7321" t="b">
        <v>0</v>
      </c>
      <c r="G7321" t="s">
        <v>30</v>
      </c>
      <c r="H7321" s="4">
        <v>45744.959432870368</v>
      </c>
      <c r="I7321" t="b">
        <v>0</v>
      </c>
      <c r="J7321" t="b">
        <v>1</v>
      </c>
      <c r="K7321" t="s">
        <v>24</v>
      </c>
      <c r="L7321" t="s">
        <v>22</v>
      </c>
      <c r="M7321">
        <v>84000.078125</v>
      </c>
      <c r="O7321" t="s">
        <v>9872</v>
      </c>
      <c r="P7321" t="s">
        <v>1597</v>
      </c>
    </row>
    <row r="7322" spans="1:16" x14ac:dyDescent="0.55000000000000004">
      <c r="A7322" t="s">
        <v>2</v>
      </c>
      <c r="B7322" t="s">
        <v>10113</v>
      </c>
      <c r="C7322" t="s">
        <v>29</v>
      </c>
      <c r="D7322" t="s">
        <v>3957</v>
      </c>
      <c r="E7322" t="s">
        <v>34</v>
      </c>
      <c r="F7322" t="b">
        <v>0</v>
      </c>
      <c r="G7322" t="s">
        <v>41</v>
      </c>
      <c r="H7322" s="4">
        <v>45744.95989583333</v>
      </c>
      <c r="I7322" t="b">
        <v>1</v>
      </c>
      <c r="J7322" t="b">
        <v>0</v>
      </c>
      <c r="K7322" t="s">
        <v>24</v>
      </c>
      <c r="L7322" t="s">
        <v>36</v>
      </c>
      <c r="N7322">
        <v>38.215000152587891</v>
      </c>
      <c r="O7322" t="s">
        <v>1411</v>
      </c>
      <c r="P7322" t="s">
        <v>274</v>
      </c>
    </row>
    <row r="7323" spans="1:16" x14ac:dyDescent="0.55000000000000004">
      <c r="A7323" t="s">
        <v>2</v>
      </c>
      <c r="B7323" t="s">
        <v>10114</v>
      </c>
      <c r="C7323" t="s">
        <v>633</v>
      </c>
      <c r="D7323" t="s">
        <v>2208</v>
      </c>
      <c r="E7323" t="s">
        <v>51</v>
      </c>
      <c r="F7323" t="b">
        <v>0</v>
      </c>
      <c r="G7323" t="s">
        <v>41</v>
      </c>
      <c r="H7323" s="4">
        <v>45744.95989583333</v>
      </c>
      <c r="I7323" t="b">
        <v>0</v>
      </c>
      <c r="J7323" t="b">
        <v>1</v>
      </c>
      <c r="K7323" t="s">
        <v>24</v>
      </c>
      <c r="L7323" t="s">
        <v>36</v>
      </c>
      <c r="N7323">
        <v>60</v>
      </c>
      <c r="O7323" t="s">
        <v>1171</v>
      </c>
      <c r="P7323" t="s">
        <v>221</v>
      </c>
    </row>
    <row r="7324" spans="1:16" x14ac:dyDescent="0.55000000000000004">
      <c r="A7324" t="s">
        <v>2</v>
      </c>
      <c r="B7324" t="s">
        <v>10115</v>
      </c>
      <c r="C7324" t="s">
        <v>1534</v>
      </c>
      <c r="D7324" t="s">
        <v>3828</v>
      </c>
      <c r="E7324" t="s">
        <v>20</v>
      </c>
      <c r="F7324" t="b">
        <v>0</v>
      </c>
      <c r="G7324" t="s">
        <v>41</v>
      </c>
      <c r="H7324" s="4">
        <v>45745.001516203702</v>
      </c>
      <c r="I7324" t="b">
        <v>0</v>
      </c>
      <c r="J7324" t="b">
        <v>1</v>
      </c>
      <c r="K7324" t="s">
        <v>24</v>
      </c>
      <c r="L7324" t="s">
        <v>22</v>
      </c>
      <c r="M7324">
        <v>187500</v>
      </c>
      <c r="O7324" t="s">
        <v>341</v>
      </c>
    </row>
    <row r="7325" spans="1:16" x14ac:dyDescent="0.55000000000000004">
      <c r="A7325" t="s">
        <v>1</v>
      </c>
      <c r="B7325" t="s">
        <v>661</v>
      </c>
      <c r="C7325" t="s">
        <v>211</v>
      </c>
      <c r="D7325" t="s">
        <v>3828</v>
      </c>
      <c r="E7325" t="s">
        <v>20</v>
      </c>
      <c r="F7325" t="b">
        <v>0</v>
      </c>
      <c r="G7325" t="s">
        <v>23</v>
      </c>
      <c r="H7325" s="4">
        <v>45745.030069444438</v>
      </c>
      <c r="I7325" t="b">
        <v>0</v>
      </c>
      <c r="J7325" t="b">
        <v>0</v>
      </c>
      <c r="K7325" t="s">
        <v>24</v>
      </c>
      <c r="L7325" t="s">
        <v>22</v>
      </c>
      <c r="M7325">
        <v>90000</v>
      </c>
      <c r="O7325" t="s">
        <v>10116</v>
      </c>
      <c r="P7325" t="s">
        <v>193</v>
      </c>
    </row>
    <row r="7326" spans="1:16" x14ac:dyDescent="0.55000000000000004">
      <c r="A7326" t="s">
        <v>0</v>
      </c>
      <c r="B7326" t="s">
        <v>0</v>
      </c>
      <c r="C7326" t="s">
        <v>3081</v>
      </c>
      <c r="D7326" t="s">
        <v>7547</v>
      </c>
      <c r="E7326" t="s">
        <v>34</v>
      </c>
      <c r="F7326" t="b">
        <v>0</v>
      </c>
      <c r="G7326" t="s">
        <v>41</v>
      </c>
      <c r="H7326" s="4">
        <v>45745.042048611111</v>
      </c>
      <c r="I7326" t="b">
        <v>0</v>
      </c>
      <c r="J7326" t="b">
        <v>0</v>
      </c>
      <c r="K7326" t="s">
        <v>24</v>
      </c>
      <c r="L7326" t="s">
        <v>36</v>
      </c>
      <c r="N7326">
        <v>15</v>
      </c>
      <c r="O7326" t="s">
        <v>7548</v>
      </c>
      <c r="P7326" t="s">
        <v>61</v>
      </c>
    </row>
    <row r="7327" spans="1:16" x14ac:dyDescent="0.55000000000000004">
      <c r="A7327" t="s">
        <v>1</v>
      </c>
      <c r="B7327" t="s">
        <v>10117</v>
      </c>
      <c r="C7327" t="s">
        <v>39</v>
      </c>
      <c r="D7327" t="s">
        <v>7658</v>
      </c>
      <c r="E7327" t="s">
        <v>20</v>
      </c>
      <c r="F7327" t="b">
        <v>1</v>
      </c>
      <c r="G7327" t="s">
        <v>2495</v>
      </c>
      <c r="H7327" s="4">
        <v>45745.196030092593</v>
      </c>
      <c r="I7327" t="b">
        <v>0</v>
      </c>
      <c r="J7327" t="b">
        <v>0</v>
      </c>
      <c r="K7327" t="s">
        <v>2495</v>
      </c>
      <c r="L7327" t="s">
        <v>22</v>
      </c>
      <c r="M7327">
        <v>70000</v>
      </c>
      <c r="O7327" t="s">
        <v>10118</v>
      </c>
      <c r="P7327" t="s">
        <v>448</v>
      </c>
    </row>
    <row r="7328" spans="1:16" x14ac:dyDescent="0.55000000000000004">
      <c r="A7328" t="s">
        <v>0</v>
      </c>
      <c r="B7328" t="s">
        <v>10119</v>
      </c>
      <c r="C7328" t="s">
        <v>82</v>
      </c>
      <c r="D7328" t="s">
        <v>3970</v>
      </c>
      <c r="E7328" t="s">
        <v>20</v>
      </c>
      <c r="F7328" t="b">
        <v>0</v>
      </c>
      <c r="G7328" t="s">
        <v>27</v>
      </c>
      <c r="H7328" s="4">
        <v>45745.2500462963</v>
      </c>
      <c r="I7328" t="b">
        <v>0</v>
      </c>
      <c r="J7328" t="b">
        <v>1</v>
      </c>
      <c r="K7328" t="s">
        <v>24</v>
      </c>
      <c r="L7328" t="s">
        <v>22</v>
      </c>
      <c r="M7328">
        <v>178000</v>
      </c>
      <c r="O7328" t="s">
        <v>7420</v>
      </c>
      <c r="P7328" t="s">
        <v>2951</v>
      </c>
    </row>
    <row r="7329" spans="1:16" x14ac:dyDescent="0.55000000000000004">
      <c r="A7329" t="s">
        <v>0</v>
      </c>
      <c r="B7329" t="s">
        <v>1290</v>
      </c>
      <c r="C7329" t="s">
        <v>82</v>
      </c>
      <c r="D7329" t="s">
        <v>4205</v>
      </c>
      <c r="E7329" t="s">
        <v>20</v>
      </c>
      <c r="F7329" t="b">
        <v>0</v>
      </c>
      <c r="G7329" t="s">
        <v>27</v>
      </c>
      <c r="H7329" s="4">
        <v>45745.250115740739</v>
      </c>
      <c r="I7329" t="b">
        <v>1</v>
      </c>
      <c r="J7329" t="b">
        <v>1</v>
      </c>
      <c r="K7329" t="s">
        <v>24</v>
      </c>
      <c r="L7329" t="s">
        <v>22</v>
      </c>
      <c r="M7329">
        <v>215000</v>
      </c>
      <c r="O7329" t="s">
        <v>10120</v>
      </c>
      <c r="P7329" t="s">
        <v>10121</v>
      </c>
    </row>
    <row r="7330" spans="1:16" x14ac:dyDescent="0.55000000000000004">
      <c r="A7330" t="s">
        <v>0</v>
      </c>
      <c r="B7330" t="s">
        <v>10122</v>
      </c>
      <c r="C7330" t="s">
        <v>386</v>
      </c>
      <c r="D7330" t="s">
        <v>10123</v>
      </c>
      <c r="F7330" t="b">
        <v>0</v>
      </c>
      <c r="G7330" t="s">
        <v>41</v>
      </c>
      <c r="H7330" s="4">
        <v>45745.250509259262</v>
      </c>
      <c r="I7330" t="b">
        <v>1</v>
      </c>
      <c r="J7330" t="b">
        <v>1</v>
      </c>
      <c r="K7330" t="s">
        <v>24</v>
      </c>
      <c r="L7330" t="s">
        <v>36</v>
      </c>
      <c r="N7330">
        <v>36.279998779296882</v>
      </c>
      <c r="O7330" t="s">
        <v>1336</v>
      </c>
      <c r="P7330" t="s">
        <v>280</v>
      </c>
    </row>
    <row r="7331" spans="1:16" x14ac:dyDescent="0.55000000000000004">
      <c r="A7331" t="s">
        <v>25</v>
      </c>
      <c r="B7331" t="s">
        <v>25</v>
      </c>
      <c r="C7331" t="s">
        <v>494</v>
      </c>
      <c r="D7331" t="s">
        <v>2208</v>
      </c>
      <c r="E7331" t="s">
        <v>20</v>
      </c>
      <c r="F7331" t="b">
        <v>0</v>
      </c>
      <c r="G7331" t="s">
        <v>41</v>
      </c>
      <c r="H7331" s="4">
        <v>45745.250509259262</v>
      </c>
      <c r="I7331" t="b">
        <v>1</v>
      </c>
      <c r="J7331" t="b">
        <v>0</v>
      </c>
      <c r="K7331" t="s">
        <v>24</v>
      </c>
      <c r="L7331" t="s">
        <v>22</v>
      </c>
      <c r="M7331">
        <v>122500</v>
      </c>
      <c r="O7331" t="s">
        <v>10016</v>
      </c>
      <c r="P7331" t="s">
        <v>10017</v>
      </c>
    </row>
    <row r="7332" spans="1:16" x14ac:dyDescent="0.55000000000000004">
      <c r="A7332" t="s">
        <v>0</v>
      </c>
      <c r="B7332" t="s">
        <v>0</v>
      </c>
      <c r="C7332" t="s">
        <v>10124</v>
      </c>
      <c r="D7332" t="s">
        <v>7547</v>
      </c>
      <c r="E7332" t="s">
        <v>34</v>
      </c>
      <c r="F7332" t="b">
        <v>0</v>
      </c>
      <c r="G7332" t="s">
        <v>41</v>
      </c>
      <c r="H7332" s="4">
        <v>45745.250601851847</v>
      </c>
      <c r="I7332" t="b">
        <v>0</v>
      </c>
      <c r="J7332" t="b">
        <v>0</v>
      </c>
      <c r="K7332" t="s">
        <v>24</v>
      </c>
      <c r="L7332" t="s">
        <v>36</v>
      </c>
      <c r="N7332">
        <v>15</v>
      </c>
      <c r="O7332" t="s">
        <v>7548</v>
      </c>
      <c r="P7332" t="s">
        <v>61</v>
      </c>
    </row>
    <row r="7333" spans="1:16" x14ac:dyDescent="0.55000000000000004">
      <c r="A7333" t="s">
        <v>1</v>
      </c>
      <c r="B7333" t="s">
        <v>10125</v>
      </c>
      <c r="C7333" t="s">
        <v>213</v>
      </c>
      <c r="D7333" t="s">
        <v>3973</v>
      </c>
      <c r="E7333" t="s">
        <v>20</v>
      </c>
      <c r="F7333" t="b">
        <v>0</v>
      </c>
      <c r="G7333" t="s">
        <v>41</v>
      </c>
      <c r="H7333" s="4">
        <v>45745.251215277778</v>
      </c>
      <c r="I7333" t="b">
        <v>0</v>
      </c>
      <c r="J7333" t="b">
        <v>1</v>
      </c>
      <c r="K7333" t="s">
        <v>24</v>
      </c>
      <c r="L7333" t="s">
        <v>22</v>
      </c>
      <c r="M7333">
        <v>232500</v>
      </c>
      <c r="O7333" t="s">
        <v>2768</v>
      </c>
      <c r="P7333" t="s">
        <v>149</v>
      </c>
    </row>
    <row r="7334" spans="1:16" x14ac:dyDescent="0.55000000000000004">
      <c r="A7334" t="s">
        <v>2</v>
      </c>
      <c r="B7334" t="s">
        <v>638</v>
      </c>
      <c r="C7334" t="s">
        <v>213</v>
      </c>
      <c r="D7334" t="s">
        <v>3828</v>
      </c>
      <c r="E7334" t="s">
        <v>20</v>
      </c>
      <c r="F7334" t="b">
        <v>0</v>
      </c>
      <c r="G7334" t="s">
        <v>41</v>
      </c>
      <c r="H7334" s="4">
        <v>45745.25141203704</v>
      </c>
      <c r="I7334" t="b">
        <v>0</v>
      </c>
      <c r="J7334" t="b">
        <v>1</v>
      </c>
      <c r="K7334" t="s">
        <v>24</v>
      </c>
      <c r="L7334" t="s">
        <v>22</v>
      </c>
      <c r="M7334">
        <v>128114.578125</v>
      </c>
      <c r="O7334" t="s">
        <v>7801</v>
      </c>
      <c r="P7334" t="s">
        <v>7802</v>
      </c>
    </row>
    <row r="7335" spans="1:16" x14ac:dyDescent="0.55000000000000004">
      <c r="A7335" t="s">
        <v>1</v>
      </c>
      <c r="B7335" t="s">
        <v>10126</v>
      </c>
      <c r="C7335" t="s">
        <v>2568</v>
      </c>
      <c r="D7335" t="s">
        <v>9212</v>
      </c>
      <c r="E7335" t="s">
        <v>20</v>
      </c>
      <c r="F7335" t="b">
        <v>0</v>
      </c>
      <c r="G7335" t="s">
        <v>30</v>
      </c>
      <c r="H7335" s="4">
        <v>45745.252650462957</v>
      </c>
      <c r="I7335" t="b">
        <v>0</v>
      </c>
      <c r="J7335" t="b">
        <v>0</v>
      </c>
      <c r="K7335" t="s">
        <v>24</v>
      </c>
      <c r="L7335" t="s">
        <v>22</v>
      </c>
      <c r="M7335">
        <v>70000</v>
      </c>
      <c r="O7335" t="s">
        <v>10127</v>
      </c>
      <c r="P7335" t="s">
        <v>10128</v>
      </c>
    </row>
    <row r="7336" spans="1:16" x14ac:dyDescent="0.55000000000000004">
      <c r="A7336" t="s">
        <v>2</v>
      </c>
      <c r="B7336" t="s">
        <v>10129</v>
      </c>
      <c r="C7336" t="s">
        <v>870</v>
      </c>
      <c r="D7336" t="s">
        <v>10130</v>
      </c>
      <c r="E7336" t="s">
        <v>20</v>
      </c>
      <c r="F7336" t="b">
        <v>0</v>
      </c>
      <c r="G7336" t="s">
        <v>870</v>
      </c>
      <c r="H7336" s="4">
        <v>45745.256111111114</v>
      </c>
      <c r="I7336" t="b">
        <v>1</v>
      </c>
      <c r="J7336" t="b">
        <v>0</v>
      </c>
      <c r="K7336" t="s">
        <v>870</v>
      </c>
      <c r="L7336" t="s">
        <v>22</v>
      </c>
      <c r="M7336">
        <v>72800</v>
      </c>
      <c r="O7336" t="s">
        <v>10131</v>
      </c>
      <c r="P7336" t="s">
        <v>10132</v>
      </c>
    </row>
    <row r="7337" spans="1:16" x14ac:dyDescent="0.55000000000000004">
      <c r="A7337" t="s">
        <v>1</v>
      </c>
      <c r="B7337" t="s">
        <v>1767</v>
      </c>
      <c r="C7337" t="s">
        <v>211</v>
      </c>
      <c r="D7337" t="s">
        <v>3828</v>
      </c>
      <c r="E7337" t="s">
        <v>20</v>
      </c>
      <c r="F7337" t="b">
        <v>0</v>
      </c>
      <c r="G7337" t="s">
        <v>23</v>
      </c>
      <c r="H7337" s="4">
        <v>45745.269143518519</v>
      </c>
      <c r="I7337" t="b">
        <v>0</v>
      </c>
      <c r="J7337" t="b">
        <v>0</v>
      </c>
      <c r="K7337" t="s">
        <v>24</v>
      </c>
      <c r="L7337" t="s">
        <v>22</v>
      </c>
      <c r="M7337">
        <v>110000</v>
      </c>
      <c r="O7337" t="s">
        <v>10116</v>
      </c>
      <c r="P7337" t="s">
        <v>193</v>
      </c>
    </row>
    <row r="7338" spans="1:16" x14ac:dyDescent="0.55000000000000004">
      <c r="A7338" t="s">
        <v>0</v>
      </c>
      <c r="B7338" t="s">
        <v>0</v>
      </c>
      <c r="C7338" t="s">
        <v>10133</v>
      </c>
      <c r="D7338" t="s">
        <v>1214</v>
      </c>
      <c r="E7338" t="s">
        <v>20</v>
      </c>
      <c r="F7338" t="b">
        <v>0</v>
      </c>
      <c r="G7338" t="s">
        <v>1247</v>
      </c>
      <c r="H7338" s="4">
        <v>45745.269837962973</v>
      </c>
      <c r="I7338" t="b">
        <v>0</v>
      </c>
      <c r="J7338" t="b">
        <v>0</v>
      </c>
      <c r="K7338" t="s">
        <v>1247</v>
      </c>
      <c r="L7338" t="s">
        <v>22</v>
      </c>
      <c r="M7338">
        <v>50000</v>
      </c>
      <c r="O7338" t="s">
        <v>1214</v>
      </c>
      <c r="P7338" t="s">
        <v>338</v>
      </c>
    </row>
    <row r="7339" spans="1:16" x14ac:dyDescent="0.55000000000000004">
      <c r="A7339" t="s">
        <v>0</v>
      </c>
      <c r="B7339" t="s">
        <v>0</v>
      </c>
      <c r="C7339" t="s">
        <v>10134</v>
      </c>
      <c r="D7339" t="s">
        <v>1214</v>
      </c>
      <c r="E7339" t="s">
        <v>20</v>
      </c>
      <c r="F7339" t="b">
        <v>0</v>
      </c>
      <c r="G7339" t="s">
        <v>1247</v>
      </c>
      <c r="H7339" s="4">
        <v>45745.269837962973</v>
      </c>
      <c r="I7339" t="b">
        <v>1</v>
      </c>
      <c r="J7339" t="b">
        <v>0</v>
      </c>
      <c r="K7339" t="s">
        <v>1247</v>
      </c>
      <c r="L7339" t="s">
        <v>22</v>
      </c>
      <c r="M7339">
        <v>50000</v>
      </c>
      <c r="O7339" t="s">
        <v>1214</v>
      </c>
    </row>
    <row r="7340" spans="1:16" x14ac:dyDescent="0.55000000000000004">
      <c r="A7340" t="s">
        <v>1</v>
      </c>
      <c r="B7340" t="s">
        <v>974</v>
      </c>
      <c r="C7340" t="s">
        <v>4208</v>
      </c>
      <c r="D7340" t="s">
        <v>3828</v>
      </c>
      <c r="E7340" t="s">
        <v>219</v>
      </c>
      <c r="F7340" t="b">
        <v>0</v>
      </c>
      <c r="G7340" t="s">
        <v>1247</v>
      </c>
      <c r="H7340" s="4">
        <v>45745.269907407397</v>
      </c>
      <c r="I7340" t="b">
        <v>0</v>
      </c>
      <c r="J7340" t="b">
        <v>0</v>
      </c>
      <c r="K7340" t="s">
        <v>1247</v>
      </c>
      <c r="L7340" t="s">
        <v>36</v>
      </c>
      <c r="N7340">
        <v>57</v>
      </c>
      <c r="O7340" t="s">
        <v>10135</v>
      </c>
      <c r="P7340" t="s">
        <v>10136</v>
      </c>
    </row>
    <row r="7341" spans="1:16" x14ac:dyDescent="0.55000000000000004">
      <c r="A7341" t="s">
        <v>89</v>
      </c>
      <c r="B7341" t="s">
        <v>10137</v>
      </c>
      <c r="C7341" t="s">
        <v>39</v>
      </c>
      <c r="D7341" t="s">
        <v>3985</v>
      </c>
      <c r="E7341" t="s">
        <v>20</v>
      </c>
      <c r="F7341" t="b">
        <v>1</v>
      </c>
      <c r="G7341" t="s">
        <v>10138</v>
      </c>
      <c r="H7341" s="4">
        <v>45745.291770833333</v>
      </c>
      <c r="I7341" t="b">
        <v>1</v>
      </c>
      <c r="J7341" t="b">
        <v>0</v>
      </c>
      <c r="L7341" t="s">
        <v>22</v>
      </c>
      <c r="M7341">
        <v>145000</v>
      </c>
      <c r="O7341" t="s">
        <v>4052</v>
      </c>
    </row>
    <row r="7342" spans="1:16" x14ac:dyDescent="0.55000000000000004">
      <c r="A7342" t="s">
        <v>0</v>
      </c>
      <c r="B7342" t="s">
        <v>0</v>
      </c>
      <c r="C7342" t="s">
        <v>3363</v>
      </c>
      <c r="D7342" t="s">
        <v>7547</v>
      </c>
      <c r="E7342" t="s">
        <v>34</v>
      </c>
      <c r="F7342" t="b">
        <v>0</v>
      </c>
      <c r="G7342" t="s">
        <v>52</v>
      </c>
      <c r="H7342" s="4">
        <v>45745.29277777778</v>
      </c>
      <c r="I7342" t="b">
        <v>0</v>
      </c>
      <c r="J7342" t="b">
        <v>0</v>
      </c>
      <c r="K7342" t="s">
        <v>24</v>
      </c>
      <c r="L7342" t="s">
        <v>36</v>
      </c>
      <c r="N7342">
        <v>15</v>
      </c>
      <c r="O7342" t="s">
        <v>7548</v>
      </c>
      <c r="P7342" t="s">
        <v>61</v>
      </c>
    </row>
    <row r="7343" spans="1:16" x14ac:dyDescent="0.55000000000000004">
      <c r="A7343" t="s">
        <v>0</v>
      </c>
      <c r="B7343" t="s">
        <v>10139</v>
      </c>
      <c r="C7343" t="s">
        <v>10140</v>
      </c>
      <c r="D7343" t="s">
        <v>4014</v>
      </c>
      <c r="E7343" t="s">
        <v>631</v>
      </c>
      <c r="F7343" t="b">
        <v>0</v>
      </c>
      <c r="G7343" t="s">
        <v>10141</v>
      </c>
      <c r="H7343" s="4">
        <v>45745.294641203713</v>
      </c>
      <c r="I7343" t="b">
        <v>0</v>
      </c>
      <c r="J7343" t="b">
        <v>0</v>
      </c>
      <c r="L7343" t="s">
        <v>22</v>
      </c>
      <c r="M7343">
        <v>102500</v>
      </c>
      <c r="O7343" t="s">
        <v>10142</v>
      </c>
      <c r="P7343" t="s">
        <v>10143</v>
      </c>
    </row>
    <row r="7344" spans="1:16" x14ac:dyDescent="0.55000000000000004">
      <c r="A7344" t="s">
        <v>89</v>
      </c>
      <c r="B7344" t="s">
        <v>9167</v>
      </c>
      <c r="C7344" t="s">
        <v>1208</v>
      </c>
      <c r="D7344" t="s">
        <v>3973</v>
      </c>
      <c r="E7344" t="s">
        <v>20</v>
      </c>
      <c r="F7344" t="b">
        <v>0</v>
      </c>
      <c r="G7344" t="s">
        <v>27</v>
      </c>
      <c r="H7344" s="4">
        <v>45745.376747685194</v>
      </c>
      <c r="I7344" t="b">
        <v>1</v>
      </c>
      <c r="J7344" t="b">
        <v>1</v>
      </c>
      <c r="K7344" t="s">
        <v>24</v>
      </c>
      <c r="L7344" t="s">
        <v>22</v>
      </c>
      <c r="M7344">
        <v>165500</v>
      </c>
      <c r="O7344" t="s">
        <v>65</v>
      </c>
      <c r="P7344" t="s">
        <v>9168</v>
      </c>
    </row>
    <row r="7345" spans="1:16" x14ac:dyDescent="0.55000000000000004">
      <c r="A7345" t="s">
        <v>0</v>
      </c>
      <c r="B7345" t="s">
        <v>10144</v>
      </c>
      <c r="C7345" t="s">
        <v>372</v>
      </c>
      <c r="D7345" t="s">
        <v>3957</v>
      </c>
      <c r="E7345" t="s">
        <v>34</v>
      </c>
      <c r="F7345" t="b">
        <v>0</v>
      </c>
      <c r="G7345" t="s">
        <v>27</v>
      </c>
      <c r="H7345" s="4">
        <v>45745.416805555556</v>
      </c>
      <c r="I7345" t="b">
        <v>0</v>
      </c>
      <c r="J7345" t="b">
        <v>0</v>
      </c>
      <c r="K7345" t="s">
        <v>24</v>
      </c>
      <c r="L7345" t="s">
        <v>36</v>
      </c>
      <c r="N7345">
        <v>27.979999542236332</v>
      </c>
      <c r="O7345" t="s">
        <v>3962</v>
      </c>
      <c r="P7345" t="s">
        <v>280</v>
      </c>
    </row>
    <row r="7346" spans="1:16" x14ac:dyDescent="0.55000000000000004">
      <c r="A7346" t="s">
        <v>0</v>
      </c>
      <c r="B7346" t="s">
        <v>9534</v>
      </c>
      <c r="C7346" t="s">
        <v>122</v>
      </c>
      <c r="D7346" t="s">
        <v>3957</v>
      </c>
      <c r="E7346" t="s">
        <v>34</v>
      </c>
      <c r="F7346" t="b">
        <v>0</v>
      </c>
      <c r="G7346" t="s">
        <v>52</v>
      </c>
      <c r="H7346" s="4">
        <v>45745.417743055557</v>
      </c>
      <c r="I7346" t="b">
        <v>0</v>
      </c>
      <c r="J7346" t="b">
        <v>1</v>
      </c>
      <c r="K7346" t="s">
        <v>24</v>
      </c>
      <c r="L7346" t="s">
        <v>36</v>
      </c>
      <c r="N7346">
        <v>16.125</v>
      </c>
      <c r="O7346" t="s">
        <v>9535</v>
      </c>
    </row>
    <row r="7347" spans="1:16" x14ac:dyDescent="0.55000000000000004">
      <c r="A7347" t="s">
        <v>0</v>
      </c>
      <c r="B7347" t="s">
        <v>0</v>
      </c>
      <c r="C7347" t="s">
        <v>10145</v>
      </c>
      <c r="D7347" t="s">
        <v>3957</v>
      </c>
      <c r="E7347" t="s">
        <v>34</v>
      </c>
      <c r="F7347" t="b">
        <v>0</v>
      </c>
      <c r="G7347" t="s">
        <v>27</v>
      </c>
      <c r="H7347" s="4">
        <v>45745.458657407413</v>
      </c>
      <c r="I7347" t="b">
        <v>0</v>
      </c>
      <c r="J7347" t="b">
        <v>0</v>
      </c>
      <c r="K7347" t="s">
        <v>24</v>
      </c>
      <c r="L7347" t="s">
        <v>36</v>
      </c>
      <c r="N7347">
        <v>26.389999389648441</v>
      </c>
      <c r="O7347" t="s">
        <v>10146</v>
      </c>
      <c r="P7347" t="s">
        <v>10147</v>
      </c>
    </row>
    <row r="7348" spans="1:16" x14ac:dyDescent="0.55000000000000004">
      <c r="A7348" t="s">
        <v>0</v>
      </c>
      <c r="B7348" t="s">
        <v>10148</v>
      </c>
      <c r="C7348" t="s">
        <v>400</v>
      </c>
      <c r="D7348" t="s">
        <v>10149</v>
      </c>
      <c r="E7348" t="s">
        <v>20</v>
      </c>
      <c r="F7348" t="b">
        <v>0</v>
      </c>
      <c r="G7348" t="s">
        <v>30</v>
      </c>
      <c r="H7348" s="4">
        <v>45745.45921296296</v>
      </c>
      <c r="I7348" t="b">
        <v>1</v>
      </c>
      <c r="J7348" t="b">
        <v>1</v>
      </c>
      <c r="K7348" t="s">
        <v>24</v>
      </c>
      <c r="L7348" t="s">
        <v>36</v>
      </c>
      <c r="N7348">
        <v>33</v>
      </c>
      <c r="O7348" t="s">
        <v>10150</v>
      </c>
    </row>
    <row r="7349" spans="1:16" x14ac:dyDescent="0.55000000000000004">
      <c r="A7349" t="s">
        <v>28</v>
      </c>
      <c r="B7349" t="s">
        <v>10151</v>
      </c>
      <c r="C7349" t="s">
        <v>465</v>
      </c>
      <c r="D7349" t="s">
        <v>3973</v>
      </c>
      <c r="E7349" t="s">
        <v>20</v>
      </c>
      <c r="F7349" t="b">
        <v>0</v>
      </c>
      <c r="G7349" t="s">
        <v>41</v>
      </c>
      <c r="H7349" s="4">
        <v>45745.459594907406</v>
      </c>
      <c r="I7349" t="b">
        <v>0</v>
      </c>
      <c r="J7349" t="b">
        <v>0</v>
      </c>
      <c r="K7349" t="s">
        <v>24</v>
      </c>
      <c r="L7349" t="s">
        <v>22</v>
      </c>
      <c r="M7349">
        <v>155000</v>
      </c>
      <c r="O7349" t="s">
        <v>202</v>
      </c>
      <c r="P7349" t="s">
        <v>10152</v>
      </c>
    </row>
    <row r="7350" spans="1:16" x14ac:dyDescent="0.55000000000000004">
      <c r="A7350" t="s">
        <v>0</v>
      </c>
      <c r="B7350" t="s">
        <v>0</v>
      </c>
      <c r="C7350" t="s">
        <v>1619</v>
      </c>
      <c r="D7350" t="s">
        <v>7547</v>
      </c>
      <c r="E7350" t="s">
        <v>34</v>
      </c>
      <c r="F7350" t="b">
        <v>0</v>
      </c>
      <c r="G7350" t="s">
        <v>23</v>
      </c>
      <c r="H7350" s="4">
        <v>45745.477407407408</v>
      </c>
      <c r="I7350" t="b">
        <v>0</v>
      </c>
      <c r="J7350" t="b">
        <v>0</v>
      </c>
      <c r="K7350" t="s">
        <v>24</v>
      </c>
      <c r="L7350" t="s">
        <v>36</v>
      </c>
      <c r="N7350">
        <v>15</v>
      </c>
      <c r="O7350" t="s">
        <v>7548</v>
      </c>
      <c r="P7350" t="s">
        <v>61</v>
      </c>
    </row>
    <row r="7351" spans="1:16" x14ac:dyDescent="0.55000000000000004">
      <c r="A7351" t="s">
        <v>0</v>
      </c>
      <c r="B7351" t="s">
        <v>0</v>
      </c>
      <c r="C7351" t="s">
        <v>10153</v>
      </c>
      <c r="D7351" t="s">
        <v>7547</v>
      </c>
      <c r="E7351" t="s">
        <v>34</v>
      </c>
      <c r="F7351" t="b">
        <v>0</v>
      </c>
      <c r="G7351" t="s">
        <v>52</v>
      </c>
      <c r="H7351" s="4">
        <v>45745.501111111109</v>
      </c>
      <c r="I7351" t="b">
        <v>0</v>
      </c>
      <c r="J7351" t="b">
        <v>0</v>
      </c>
      <c r="K7351" t="s">
        <v>24</v>
      </c>
      <c r="L7351" t="s">
        <v>36</v>
      </c>
      <c r="N7351">
        <v>15</v>
      </c>
      <c r="O7351" t="s">
        <v>7548</v>
      </c>
      <c r="P7351" t="s">
        <v>61</v>
      </c>
    </row>
    <row r="7352" spans="1:16" x14ac:dyDescent="0.55000000000000004">
      <c r="A7352" t="s">
        <v>0</v>
      </c>
      <c r="B7352" t="s">
        <v>0</v>
      </c>
      <c r="C7352" t="s">
        <v>10154</v>
      </c>
      <c r="D7352" t="s">
        <v>7547</v>
      </c>
      <c r="E7352" t="s">
        <v>34</v>
      </c>
      <c r="F7352" t="b">
        <v>0</v>
      </c>
      <c r="G7352" t="s">
        <v>52</v>
      </c>
      <c r="H7352" s="4">
        <v>45745.501111111109</v>
      </c>
      <c r="I7352" t="b">
        <v>0</v>
      </c>
      <c r="J7352" t="b">
        <v>0</v>
      </c>
      <c r="K7352" t="s">
        <v>24</v>
      </c>
      <c r="L7352" t="s">
        <v>36</v>
      </c>
      <c r="N7352">
        <v>15</v>
      </c>
      <c r="O7352" t="s">
        <v>7548</v>
      </c>
      <c r="P7352" t="s">
        <v>61</v>
      </c>
    </row>
    <row r="7353" spans="1:16" x14ac:dyDescent="0.55000000000000004">
      <c r="A7353" t="s">
        <v>0</v>
      </c>
      <c r="B7353" t="s">
        <v>0</v>
      </c>
      <c r="C7353" t="s">
        <v>2329</v>
      </c>
      <c r="D7353" t="s">
        <v>7547</v>
      </c>
      <c r="E7353" t="s">
        <v>34</v>
      </c>
      <c r="F7353" t="b">
        <v>0</v>
      </c>
      <c r="G7353" t="s">
        <v>52</v>
      </c>
      <c r="H7353" s="4">
        <v>45745.501145833332</v>
      </c>
      <c r="I7353" t="b">
        <v>0</v>
      </c>
      <c r="J7353" t="b">
        <v>0</v>
      </c>
      <c r="K7353" t="s">
        <v>24</v>
      </c>
      <c r="L7353" t="s">
        <v>36</v>
      </c>
      <c r="N7353">
        <v>15</v>
      </c>
      <c r="O7353" t="s">
        <v>7548</v>
      </c>
      <c r="P7353" t="s">
        <v>61</v>
      </c>
    </row>
    <row r="7354" spans="1:16" x14ac:dyDescent="0.55000000000000004">
      <c r="A7354" t="s">
        <v>1</v>
      </c>
      <c r="B7354" t="s">
        <v>10155</v>
      </c>
      <c r="C7354" t="s">
        <v>540</v>
      </c>
      <c r="D7354" t="s">
        <v>3973</v>
      </c>
      <c r="E7354" t="s">
        <v>20</v>
      </c>
      <c r="F7354" t="b">
        <v>0</v>
      </c>
      <c r="G7354" t="s">
        <v>27</v>
      </c>
      <c r="H7354" s="4">
        <v>45745.543437499997</v>
      </c>
      <c r="I7354" t="b">
        <v>0</v>
      </c>
      <c r="J7354" t="b">
        <v>1</v>
      </c>
      <c r="K7354" t="s">
        <v>24</v>
      </c>
      <c r="L7354" t="s">
        <v>22</v>
      </c>
      <c r="M7354">
        <v>154850</v>
      </c>
      <c r="O7354" t="s">
        <v>4535</v>
      </c>
      <c r="P7354" t="s">
        <v>10156</v>
      </c>
    </row>
    <row r="7355" spans="1:16" x14ac:dyDescent="0.55000000000000004">
      <c r="A7355" t="s">
        <v>25</v>
      </c>
      <c r="B7355" t="s">
        <v>10157</v>
      </c>
      <c r="C7355" t="s">
        <v>9801</v>
      </c>
      <c r="D7355" t="s">
        <v>3957</v>
      </c>
      <c r="E7355" t="s">
        <v>20</v>
      </c>
      <c r="F7355" t="b">
        <v>0</v>
      </c>
      <c r="G7355" t="s">
        <v>27</v>
      </c>
      <c r="H7355" s="4">
        <v>45745.58353009259</v>
      </c>
      <c r="I7355" t="b">
        <v>0</v>
      </c>
      <c r="J7355" t="b">
        <v>0</v>
      </c>
      <c r="K7355" t="s">
        <v>24</v>
      </c>
      <c r="L7355" t="s">
        <v>36</v>
      </c>
      <c r="N7355">
        <v>27.979999542236332</v>
      </c>
      <c r="O7355" t="s">
        <v>10158</v>
      </c>
      <c r="P7355" t="s">
        <v>10159</v>
      </c>
    </row>
    <row r="7356" spans="1:16" x14ac:dyDescent="0.55000000000000004">
      <c r="A7356" t="s">
        <v>0</v>
      </c>
      <c r="B7356" t="s">
        <v>9550</v>
      </c>
      <c r="C7356" t="s">
        <v>1157</v>
      </c>
      <c r="D7356" t="s">
        <v>3957</v>
      </c>
      <c r="E7356" t="s">
        <v>20</v>
      </c>
      <c r="F7356" t="b">
        <v>0</v>
      </c>
      <c r="G7356" t="s">
        <v>27</v>
      </c>
      <c r="H7356" s="4">
        <v>45745.583726851852</v>
      </c>
      <c r="I7356" t="b">
        <v>0</v>
      </c>
      <c r="J7356" t="b">
        <v>1</v>
      </c>
      <c r="K7356" t="s">
        <v>24</v>
      </c>
      <c r="L7356" t="s">
        <v>36</v>
      </c>
      <c r="N7356">
        <v>24.014999389648441</v>
      </c>
      <c r="O7356" t="s">
        <v>8596</v>
      </c>
      <c r="P7356" t="s">
        <v>9551</v>
      </c>
    </row>
    <row r="7357" spans="1:16" x14ac:dyDescent="0.55000000000000004">
      <c r="A7357" t="s">
        <v>2</v>
      </c>
      <c r="B7357" t="s">
        <v>10160</v>
      </c>
      <c r="C7357" t="s">
        <v>1648</v>
      </c>
      <c r="D7357" t="s">
        <v>3957</v>
      </c>
      <c r="E7357" t="s">
        <v>20</v>
      </c>
      <c r="F7357" t="b">
        <v>0</v>
      </c>
      <c r="G7357" t="s">
        <v>27</v>
      </c>
      <c r="H7357" s="4">
        <v>45745.585057870368</v>
      </c>
      <c r="I7357" t="b">
        <v>0</v>
      </c>
      <c r="J7357" t="b">
        <v>1</v>
      </c>
      <c r="K7357" t="s">
        <v>24</v>
      </c>
      <c r="L7357" t="s">
        <v>36</v>
      </c>
      <c r="N7357">
        <v>48.400001525878913</v>
      </c>
      <c r="O7357" t="s">
        <v>9487</v>
      </c>
      <c r="P7357" t="s">
        <v>10161</v>
      </c>
    </row>
    <row r="7358" spans="1:16" x14ac:dyDescent="0.55000000000000004">
      <c r="A7358" t="s">
        <v>19</v>
      </c>
      <c r="B7358" t="s">
        <v>10162</v>
      </c>
      <c r="C7358" t="s">
        <v>897</v>
      </c>
      <c r="D7358" t="s">
        <v>8470</v>
      </c>
      <c r="E7358" t="s">
        <v>20</v>
      </c>
      <c r="F7358" t="b">
        <v>0</v>
      </c>
      <c r="G7358" t="s">
        <v>41</v>
      </c>
      <c r="H7358" s="4">
        <v>45745.751261574071</v>
      </c>
      <c r="I7358" t="b">
        <v>0</v>
      </c>
      <c r="J7358" t="b">
        <v>1</v>
      </c>
      <c r="K7358" t="s">
        <v>24</v>
      </c>
      <c r="L7358" t="s">
        <v>22</v>
      </c>
      <c r="M7358">
        <v>195500</v>
      </c>
      <c r="O7358" t="s">
        <v>10163</v>
      </c>
      <c r="P7358" t="s">
        <v>3360</v>
      </c>
    </row>
    <row r="7359" spans="1:16" x14ac:dyDescent="0.55000000000000004">
      <c r="A7359" t="s">
        <v>0</v>
      </c>
      <c r="B7359" t="s">
        <v>0</v>
      </c>
      <c r="C7359" t="s">
        <v>9041</v>
      </c>
      <c r="D7359" t="s">
        <v>10164</v>
      </c>
      <c r="E7359" t="s">
        <v>105</v>
      </c>
      <c r="F7359" t="b">
        <v>0</v>
      </c>
      <c r="G7359" t="s">
        <v>30</v>
      </c>
      <c r="H7359" s="4">
        <v>45745.792546296303</v>
      </c>
      <c r="I7359" t="b">
        <v>1</v>
      </c>
      <c r="J7359" t="b">
        <v>0</v>
      </c>
      <c r="K7359" t="s">
        <v>24</v>
      </c>
      <c r="L7359" t="s">
        <v>36</v>
      </c>
      <c r="N7359">
        <v>26</v>
      </c>
      <c r="O7359" t="s">
        <v>776</v>
      </c>
      <c r="P7359" t="s">
        <v>204</v>
      </c>
    </row>
    <row r="7360" spans="1:16" x14ac:dyDescent="0.55000000000000004">
      <c r="A7360" t="s">
        <v>0</v>
      </c>
      <c r="B7360" t="s">
        <v>10165</v>
      </c>
      <c r="C7360" t="s">
        <v>39</v>
      </c>
      <c r="D7360" t="s">
        <v>3957</v>
      </c>
      <c r="E7360" t="s">
        <v>20</v>
      </c>
      <c r="F7360" t="b">
        <v>1</v>
      </c>
      <c r="G7360" t="s">
        <v>27</v>
      </c>
      <c r="H7360" s="4">
        <v>45745.833657407413</v>
      </c>
      <c r="I7360" t="b">
        <v>0</v>
      </c>
      <c r="J7360" t="b">
        <v>1</v>
      </c>
      <c r="K7360" t="s">
        <v>24</v>
      </c>
      <c r="L7360" t="s">
        <v>36</v>
      </c>
      <c r="N7360">
        <v>27.29000091552734</v>
      </c>
      <c r="O7360" t="s">
        <v>9487</v>
      </c>
      <c r="P7360" t="s">
        <v>10166</v>
      </c>
    </row>
    <row r="7361" spans="1:16" x14ac:dyDescent="0.55000000000000004">
      <c r="A7361" t="s">
        <v>0</v>
      </c>
      <c r="B7361" t="s">
        <v>10167</v>
      </c>
      <c r="C7361" t="s">
        <v>3616</v>
      </c>
      <c r="D7361" t="s">
        <v>3957</v>
      </c>
      <c r="E7361" t="s">
        <v>20</v>
      </c>
      <c r="F7361" t="b">
        <v>0</v>
      </c>
      <c r="G7361" t="s">
        <v>27</v>
      </c>
      <c r="H7361" s="4">
        <v>45745.833692129629</v>
      </c>
      <c r="I7361" t="b">
        <v>0</v>
      </c>
      <c r="J7361" t="b">
        <v>0</v>
      </c>
      <c r="K7361" t="s">
        <v>24</v>
      </c>
      <c r="L7361" t="s">
        <v>36</v>
      </c>
      <c r="N7361">
        <v>27.435001373291019</v>
      </c>
      <c r="O7361" t="s">
        <v>3822</v>
      </c>
      <c r="P7361" t="s">
        <v>274</v>
      </c>
    </row>
    <row r="7362" spans="1:16" x14ac:dyDescent="0.55000000000000004">
      <c r="A7362" t="s">
        <v>2</v>
      </c>
      <c r="B7362" t="s">
        <v>392</v>
      </c>
      <c r="C7362" t="s">
        <v>780</v>
      </c>
      <c r="D7362" t="s">
        <v>3957</v>
      </c>
      <c r="E7362" t="s">
        <v>20</v>
      </c>
      <c r="F7362" t="b">
        <v>0</v>
      </c>
      <c r="G7362" t="s">
        <v>27</v>
      </c>
      <c r="H7362" s="4">
        <v>45745.835023148153</v>
      </c>
      <c r="I7362" t="b">
        <v>0</v>
      </c>
      <c r="J7362" t="b">
        <v>1</v>
      </c>
      <c r="K7362" t="s">
        <v>24</v>
      </c>
      <c r="L7362" t="s">
        <v>36</v>
      </c>
      <c r="N7362">
        <v>49.590000152587891</v>
      </c>
      <c r="O7362" t="s">
        <v>2113</v>
      </c>
      <c r="P7362" t="s">
        <v>9444</v>
      </c>
    </row>
    <row r="7363" spans="1:16" x14ac:dyDescent="0.55000000000000004">
      <c r="A7363" t="s">
        <v>2</v>
      </c>
      <c r="B7363" t="s">
        <v>307</v>
      </c>
      <c r="C7363" t="s">
        <v>755</v>
      </c>
      <c r="D7363" t="s">
        <v>3957</v>
      </c>
      <c r="E7363" t="s">
        <v>34</v>
      </c>
      <c r="F7363" t="b">
        <v>0</v>
      </c>
      <c r="G7363" t="s">
        <v>27</v>
      </c>
      <c r="H7363" s="4">
        <v>45745.835023148153</v>
      </c>
      <c r="I7363" t="b">
        <v>0</v>
      </c>
      <c r="J7363" t="b">
        <v>1</v>
      </c>
      <c r="K7363" t="s">
        <v>24</v>
      </c>
      <c r="L7363" t="s">
        <v>36</v>
      </c>
      <c r="N7363">
        <v>45.979999542236328</v>
      </c>
      <c r="O7363" t="s">
        <v>590</v>
      </c>
      <c r="P7363" t="s">
        <v>10168</v>
      </c>
    </row>
    <row r="7364" spans="1:16" x14ac:dyDescent="0.55000000000000004">
      <c r="A7364" t="s">
        <v>40</v>
      </c>
      <c r="B7364" t="s">
        <v>9314</v>
      </c>
      <c r="C7364" t="s">
        <v>10061</v>
      </c>
      <c r="D7364" t="s">
        <v>3957</v>
      </c>
      <c r="E7364" t="s">
        <v>20</v>
      </c>
      <c r="F7364" t="b">
        <v>0</v>
      </c>
      <c r="G7364" t="s">
        <v>27</v>
      </c>
      <c r="H7364" s="4">
        <v>45745.835046296299</v>
      </c>
      <c r="I7364" t="b">
        <v>0</v>
      </c>
      <c r="J7364" t="b">
        <v>1</v>
      </c>
      <c r="K7364" t="s">
        <v>24</v>
      </c>
      <c r="L7364" t="s">
        <v>36</v>
      </c>
      <c r="N7364">
        <v>45.745002746582031</v>
      </c>
      <c r="O7364" t="s">
        <v>9009</v>
      </c>
      <c r="P7364" t="s">
        <v>9316</v>
      </c>
    </row>
    <row r="7365" spans="1:16" x14ac:dyDescent="0.55000000000000004">
      <c r="A7365" t="s">
        <v>2</v>
      </c>
      <c r="B7365" t="s">
        <v>439</v>
      </c>
      <c r="C7365" t="s">
        <v>143</v>
      </c>
      <c r="D7365" t="s">
        <v>3957</v>
      </c>
      <c r="E7365" t="s">
        <v>34</v>
      </c>
      <c r="F7365" t="b">
        <v>0</v>
      </c>
      <c r="G7365" t="s">
        <v>27</v>
      </c>
      <c r="H7365" s="4">
        <v>45745.835057870368</v>
      </c>
      <c r="I7365" t="b">
        <v>0</v>
      </c>
      <c r="J7365" t="b">
        <v>0</v>
      </c>
      <c r="K7365" t="s">
        <v>24</v>
      </c>
      <c r="L7365" t="s">
        <v>36</v>
      </c>
      <c r="N7365">
        <v>57.060001373291023</v>
      </c>
      <c r="O7365" t="s">
        <v>995</v>
      </c>
      <c r="P7365" t="s">
        <v>10169</v>
      </c>
    </row>
    <row r="7366" spans="1:16" x14ac:dyDescent="0.55000000000000004">
      <c r="A7366" t="s">
        <v>0</v>
      </c>
      <c r="B7366" t="s">
        <v>0</v>
      </c>
      <c r="C7366" t="s">
        <v>2729</v>
      </c>
      <c r="D7366" t="s">
        <v>3957</v>
      </c>
      <c r="E7366" t="s">
        <v>34</v>
      </c>
      <c r="F7366" t="b">
        <v>0</v>
      </c>
      <c r="G7366" t="s">
        <v>27</v>
      </c>
      <c r="H7366" s="4">
        <v>45745.916886574072</v>
      </c>
      <c r="I7366" t="b">
        <v>0</v>
      </c>
      <c r="J7366" t="b">
        <v>0</v>
      </c>
      <c r="K7366" t="s">
        <v>24</v>
      </c>
      <c r="L7366" t="s">
        <v>36</v>
      </c>
      <c r="N7366">
        <v>20.670000076293949</v>
      </c>
      <c r="O7366" t="s">
        <v>10170</v>
      </c>
      <c r="P7366" t="s">
        <v>119</v>
      </c>
    </row>
    <row r="7367" spans="1:16" x14ac:dyDescent="0.55000000000000004">
      <c r="A7367" t="s">
        <v>0</v>
      </c>
      <c r="B7367" t="s">
        <v>9224</v>
      </c>
      <c r="C7367" t="s">
        <v>9225</v>
      </c>
      <c r="D7367" t="s">
        <v>3957</v>
      </c>
      <c r="E7367" t="s">
        <v>34</v>
      </c>
      <c r="F7367" t="b">
        <v>0</v>
      </c>
      <c r="G7367" t="s">
        <v>27</v>
      </c>
      <c r="H7367" s="4">
        <v>45745.916909722233</v>
      </c>
      <c r="I7367" t="b">
        <v>0</v>
      </c>
      <c r="J7367" t="b">
        <v>0</v>
      </c>
      <c r="K7367" t="s">
        <v>24</v>
      </c>
      <c r="L7367" t="s">
        <v>36</v>
      </c>
      <c r="N7367">
        <v>27.435001373291019</v>
      </c>
      <c r="O7367" t="s">
        <v>9226</v>
      </c>
      <c r="P7367" t="s">
        <v>66</v>
      </c>
    </row>
    <row r="7368" spans="1:16" x14ac:dyDescent="0.55000000000000004">
      <c r="A7368" t="s">
        <v>25</v>
      </c>
      <c r="B7368" t="s">
        <v>10171</v>
      </c>
      <c r="C7368" t="s">
        <v>114</v>
      </c>
      <c r="D7368" t="s">
        <v>3957</v>
      </c>
      <c r="E7368" t="s">
        <v>34</v>
      </c>
      <c r="F7368" t="b">
        <v>0</v>
      </c>
      <c r="G7368" t="s">
        <v>27</v>
      </c>
      <c r="H7368" s="4">
        <v>45745.917025462957</v>
      </c>
      <c r="I7368" t="b">
        <v>0</v>
      </c>
      <c r="J7368" t="b">
        <v>1</v>
      </c>
      <c r="K7368" t="s">
        <v>24</v>
      </c>
      <c r="L7368" t="s">
        <v>36</v>
      </c>
      <c r="N7368">
        <v>26.389999389648441</v>
      </c>
      <c r="O7368" t="s">
        <v>10172</v>
      </c>
      <c r="P7368" t="s">
        <v>10173</v>
      </c>
    </row>
    <row r="7369" spans="1:16" x14ac:dyDescent="0.55000000000000004">
      <c r="A7369" t="s">
        <v>2</v>
      </c>
      <c r="B7369" t="s">
        <v>10174</v>
      </c>
      <c r="C7369" t="s">
        <v>3340</v>
      </c>
      <c r="D7369" t="s">
        <v>3957</v>
      </c>
      <c r="E7369" t="s">
        <v>34</v>
      </c>
      <c r="F7369" t="b">
        <v>0</v>
      </c>
      <c r="G7369" t="s">
        <v>27</v>
      </c>
      <c r="H7369" s="4">
        <v>45745.918437499997</v>
      </c>
      <c r="I7369" t="b">
        <v>0</v>
      </c>
      <c r="J7369" t="b">
        <v>1</v>
      </c>
      <c r="K7369" t="s">
        <v>24</v>
      </c>
      <c r="L7369" t="s">
        <v>36</v>
      </c>
      <c r="N7369">
        <v>50.669998168945313</v>
      </c>
      <c r="O7369" t="s">
        <v>843</v>
      </c>
      <c r="P7369" t="s">
        <v>8434</v>
      </c>
    </row>
    <row r="7370" spans="1:16" x14ac:dyDescent="0.55000000000000004">
      <c r="A7370" t="s">
        <v>0</v>
      </c>
      <c r="B7370" t="s">
        <v>10175</v>
      </c>
      <c r="C7370" t="s">
        <v>2736</v>
      </c>
      <c r="D7370" t="s">
        <v>3957</v>
      </c>
      <c r="E7370" t="s">
        <v>34</v>
      </c>
      <c r="F7370" t="b">
        <v>0</v>
      </c>
      <c r="G7370" t="s">
        <v>27</v>
      </c>
      <c r="H7370" s="4">
        <v>45745.958495370367</v>
      </c>
      <c r="I7370" t="b">
        <v>1</v>
      </c>
      <c r="J7370" t="b">
        <v>1</v>
      </c>
      <c r="K7370" t="s">
        <v>24</v>
      </c>
      <c r="L7370" t="s">
        <v>36</v>
      </c>
      <c r="N7370">
        <v>27.979999542236332</v>
      </c>
      <c r="O7370" t="s">
        <v>599</v>
      </c>
      <c r="P7370" t="s">
        <v>1245</v>
      </c>
    </row>
    <row r="7371" spans="1:16" x14ac:dyDescent="0.55000000000000004">
      <c r="A7371" t="s">
        <v>0</v>
      </c>
      <c r="B7371" t="s">
        <v>0</v>
      </c>
      <c r="C7371" t="s">
        <v>633</v>
      </c>
      <c r="D7371" t="s">
        <v>3957</v>
      </c>
      <c r="E7371" t="s">
        <v>34</v>
      </c>
      <c r="F7371" t="b">
        <v>0</v>
      </c>
      <c r="G7371" t="s">
        <v>27</v>
      </c>
      <c r="H7371" s="4">
        <v>45745.958553240736</v>
      </c>
      <c r="I7371" t="b">
        <v>0</v>
      </c>
      <c r="J7371" t="b">
        <v>0</v>
      </c>
      <c r="K7371" t="s">
        <v>24</v>
      </c>
      <c r="L7371" t="s">
        <v>36</v>
      </c>
      <c r="N7371">
        <v>22.694999694824219</v>
      </c>
      <c r="O7371" t="s">
        <v>6450</v>
      </c>
      <c r="P7371" t="s">
        <v>10176</v>
      </c>
    </row>
    <row r="7372" spans="1:16" x14ac:dyDescent="0.55000000000000004">
      <c r="A7372" t="s">
        <v>0</v>
      </c>
      <c r="B7372" t="s">
        <v>3938</v>
      </c>
      <c r="C7372" t="s">
        <v>624</v>
      </c>
      <c r="D7372" t="s">
        <v>3957</v>
      </c>
      <c r="E7372" t="s">
        <v>34</v>
      </c>
      <c r="F7372" t="b">
        <v>0</v>
      </c>
      <c r="G7372" t="s">
        <v>35</v>
      </c>
      <c r="H7372" s="4">
        <v>45745.959016203713</v>
      </c>
      <c r="I7372" t="b">
        <v>0</v>
      </c>
      <c r="J7372" t="b">
        <v>0</v>
      </c>
      <c r="K7372" t="s">
        <v>24</v>
      </c>
      <c r="L7372" t="s">
        <v>36</v>
      </c>
      <c r="N7372">
        <v>16.510000228881839</v>
      </c>
      <c r="O7372" t="s">
        <v>8728</v>
      </c>
      <c r="P7372" t="s">
        <v>10177</v>
      </c>
    </row>
    <row r="7373" spans="1:16" x14ac:dyDescent="0.55000000000000004">
      <c r="A7373" t="s">
        <v>0</v>
      </c>
      <c r="B7373" t="s">
        <v>10178</v>
      </c>
      <c r="C7373" t="s">
        <v>167</v>
      </c>
      <c r="D7373" t="s">
        <v>3957</v>
      </c>
      <c r="E7373" t="s">
        <v>34</v>
      </c>
      <c r="F7373" t="b">
        <v>0</v>
      </c>
      <c r="G7373" t="s">
        <v>35</v>
      </c>
      <c r="H7373" s="4">
        <v>45745.959016203713</v>
      </c>
      <c r="I7373" t="b">
        <v>0</v>
      </c>
      <c r="J7373" t="b">
        <v>1</v>
      </c>
      <c r="K7373" t="s">
        <v>24</v>
      </c>
      <c r="L7373" t="s">
        <v>36</v>
      </c>
      <c r="N7373">
        <v>37.850002288818359</v>
      </c>
      <c r="O7373" t="s">
        <v>10179</v>
      </c>
      <c r="P7373" t="s">
        <v>10180</v>
      </c>
    </row>
    <row r="7374" spans="1:16" x14ac:dyDescent="0.55000000000000004">
      <c r="A7374" t="s">
        <v>25</v>
      </c>
      <c r="B7374" t="s">
        <v>10181</v>
      </c>
      <c r="C7374" t="s">
        <v>1345</v>
      </c>
      <c r="D7374" t="s">
        <v>5535</v>
      </c>
      <c r="E7374" t="s">
        <v>20</v>
      </c>
      <c r="F7374" t="b">
        <v>0</v>
      </c>
      <c r="G7374" t="s">
        <v>30</v>
      </c>
      <c r="H7374" s="4">
        <v>45746.000925925917</v>
      </c>
      <c r="I7374" t="b">
        <v>0</v>
      </c>
      <c r="J7374" t="b">
        <v>0</v>
      </c>
      <c r="K7374" t="s">
        <v>24</v>
      </c>
      <c r="L7374" t="s">
        <v>22</v>
      </c>
      <c r="M7374">
        <v>127952</v>
      </c>
      <c r="O7374" t="s">
        <v>2056</v>
      </c>
      <c r="P7374" t="s">
        <v>10182</v>
      </c>
    </row>
    <row r="7375" spans="1:16" x14ac:dyDescent="0.55000000000000004">
      <c r="A7375" t="s">
        <v>40</v>
      </c>
      <c r="B7375" t="s">
        <v>10183</v>
      </c>
      <c r="C7375" t="s">
        <v>293</v>
      </c>
      <c r="D7375" t="s">
        <v>5535</v>
      </c>
      <c r="E7375" t="s">
        <v>20</v>
      </c>
      <c r="F7375" t="b">
        <v>0</v>
      </c>
      <c r="G7375" t="s">
        <v>27</v>
      </c>
      <c r="H7375" s="4">
        <v>45746.001666666663</v>
      </c>
      <c r="I7375" t="b">
        <v>0</v>
      </c>
      <c r="J7375" t="b">
        <v>0</v>
      </c>
      <c r="K7375" t="s">
        <v>24</v>
      </c>
      <c r="L7375" t="s">
        <v>22</v>
      </c>
      <c r="M7375">
        <v>127952</v>
      </c>
      <c r="O7375" t="s">
        <v>675</v>
      </c>
      <c r="P7375" t="s">
        <v>1061</v>
      </c>
    </row>
    <row r="7376" spans="1:16" x14ac:dyDescent="0.55000000000000004">
      <c r="A7376" t="s">
        <v>40</v>
      </c>
      <c r="B7376" t="s">
        <v>10184</v>
      </c>
      <c r="C7376" t="s">
        <v>2977</v>
      </c>
      <c r="D7376" t="s">
        <v>3973</v>
      </c>
      <c r="E7376" t="s">
        <v>20</v>
      </c>
      <c r="F7376" t="b">
        <v>0</v>
      </c>
      <c r="G7376" t="s">
        <v>27</v>
      </c>
      <c r="H7376" s="4">
        <v>45746.043333333328</v>
      </c>
      <c r="I7376" t="b">
        <v>0</v>
      </c>
      <c r="J7376" t="b">
        <v>1</v>
      </c>
      <c r="K7376" t="s">
        <v>24</v>
      </c>
      <c r="L7376" t="s">
        <v>22</v>
      </c>
      <c r="M7376">
        <v>117500</v>
      </c>
      <c r="O7376" t="s">
        <v>10185</v>
      </c>
      <c r="P7376" t="s">
        <v>10186</v>
      </c>
    </row>
    <row r="7377" spans="1:16" x14ac:dyDescent="0.55000000000000004">
      <c r="A7377" t="s">
        <v>0</v>
      </c>
      <c r="B7377" t="s">
        <v>8545</v>
      </c>
      <c r="C7377" t="s">
        <v>145</v>
      </c>
      <c r="D7377" t="s">
        <v>3957</v>
      </c>
      <c r="E7377" t="s">
        <v>20</v>
      </c>
      <c r="F7377" t="b">
        <v>0</v>
      </c>
      <c r="G7377" t="s">
        <v>27</v>
      </c>
      <c r="H7377" s="4">
        <v>45746.083541666667</v>
      </c>
      <c r="I7377" t="b">
        <v>0</v>
      </c>
      <c r="J7377" t="b">
        <v>1</v>
      </c>
      <c r="K7377" t="s">
        <v>24</v>
      </c>
      <c r="L7377" t="s">
        <v>36</v>
      </c>
      <c r="N7377">
        <v>26.389999389648441</v>
      </c>
      <c r="O7377" t="s">
        <v>971</v>
      </c>
      <c r="P7377" t="s">
        <v>1851</v>
      </c>
    </row>
    <row r="7378" spans="1:16" x14ac:dyDescent="0.55000000000000004">
      <c r="A7378" t="s">
        <v>0</v>
      </c>
      <c r="B7378" t="s">
        <v>8543</v>
      </c>
      <c r="C7378" t="s">
        <v>3675</v>
      </c>
      <c r="D7378" t="s">
        <v>3957</v>
      </c>
      <c r="E7378" t="s">
        <v>20</v>
      </c>
      <c r="F7378" t="b">
        <v>0</v>
      </c>
      <c r="G7378" t="s">
        <v>27</v>
      </c>
      <c r="H7378" s="4">
        <v>45746.08357638889</v>
      </c>
      <c r="I7378" t="b">
        <v>0</v>
      </c>
      <c r="J7378" t="b">
        <v>0</v>
      </c>
      <c r="K7378" t="s">
        <v>24</v>
      </c>
      <c r="L7378" t="s">
        <v>36</v>
      </c>
      <c r="N7378">
        <v>22.694999694824219</v>
      </c>
      <c r="O7378" t="s">
        <v>8544</v>
      </c>
      <c r="P7378" t="s">
        <v>119</v>
      </c>
    </row>
    <row r="7379" spans="1:16" x14ac:dyDescent="0.55000000000000004">
      <c r="A7379" t="s">
        <v>0</v>
      </c>
      <c r="B7379" t="s">
        <v>10187</v>
      </c>
      <c r="C7379" t="s">
        <v>180</v>
      </c>
      <c r="D7379" t="s">
        <v>3957</v>
      </c>
      <c r="E7379" t="s">
        <v>20</v>
      </c>
      <c r="F7379" t="b">
        <v>0</v>
      </c>
      <c r="G7379" t="s">
        <v>41</v>
      </c>
      <c r="H7379" s="4">
        <v>45746.083854166667</v>
      </c>
      <c r="I7379" t="b">
        <v>0</v>
      </c>
      <c r="J7379" t="b">
        <v>0</v>
      </c>
      <c r="K7379" t="s">
        <v>24</v>
      </c>
      <c r="L7379" t="s">
        <v>36</v>
      </c>
      <c r="N7379">
        <v>36.75</v>
      </c>
      <c r="O7379" t="s">
        <v>8550</v>
      </c>
      <c r="P7379" t="s">
        <v>8551</v>
      </c>
    </row>
    <row r="7380" spans="1:16" x14ac:dyDescent="0.55000000000000004">
      <c r="A7380" t="s">
        <v>0</v>
      </c>
      <c r="B7380" t="s">
        <v>0</v>
      </c>
      <c r="C7380" t="s">
        <v>1735</v>
      </c>
      <c r="D7380" t="s">
        <v>7547</v>
      </c>
      <c r="E7380" t="s">
        <v>34</v>
      </c>
      <c r="F7380" t="b">
        <v>0</v>
      </c>
      <c r="G7380" t="s">
        <v>41</v>
      </c>
      <c r="H7380" s="4">
        <v>45746.083935185183</v>
      </c>
      <c r="I7380" t="b">
        <v>0</v>
      </c>
      <c r="J7380" t="b">
        <v>0</v>
      </c>
      <c r="K7380" t="s">
        <v>24</v>
      </c>
      <c r="L7380" t="s">
        <v>36</v>
      </c>
      <c r="N7380">
        <v>15</v>
      </c>
      <c r="O7380" t="s">
        <v>7548</v>
      </c>
      <c r="P7380" t="s">
        <v>61</v>
      </c>
    </row>
    <row r="7381" spans="1:16" x14ac:dyDescent="0.55000000000000004">
      <c r="A7381" t="s">
        <v>25</v>
      </c>
      <c r="B7381" t="s">
        <v>10188</v>
      </c>
      <c r="C7381" t="s">
        <v>276</v>
      </c>
      <c r="D7381" t="s">
        <v>3957</v>
      </c>
      <c r="E7381" t="s">
        <v>20</v>
      </c>
      <c r="F7381" t="b">
        <v>0</v>
      </c>
      <c r="G7381" t="s">
        <v>30</v>
      </c>
      <c r="H7381" s="4">
        <v>45746.084305555552</v>
      </c>
      <c r="I7381" t="b">
        <v>0</v>
      </c>
      <c r="J7381" t="b">
        <v>1</v>
      </c>
      <c r="K7381" t="s">
        <v>24</v>
      </c>
      <c r="L7381" t="s">
        <v>36</v>
      </c>
      <c r="N7381">
        <v>20.22500038146973</v>
      </c>
      <c r="O7381" t="s">
        <v>1330</v>
      </c>
      <c r="P7381" t="s">
        <v>5301</v>
      </c>
    </row>
    <row r="7382" spans="1:16" x14ac:dyDescent="0.55000000000000004">
      <c r="A7382" t="s">
        <v>40</v>
      </c>
      <c r="B7382" t="s">
        <v>10189</v>
      </c>
      <c r="C7382" t="s">
        <v>316</v>
      </c>
      <c r="D7382" t="s">
        <v>3957</v>
      </c>
      <c r="E7382" t="s">
        <v>20</v>
      </c>
      <c r="F7382" t="b">
        <v>0</v>
      </c>
      <c r="G7382" t="s">
        <v>35</v>
      </c>
      <c r="H7382" s="4">
        <v>45746.084780092591</v>
      </c>
      <c r="I7382" t="b">
        <v>0</v>
      </c>
      <c r="J7382" t="b">
        <v>1</v>
      </c>
      <c r="K7382" t="s">
        <v>24</v>
      </c>
      <c r="L7382" t="s">
        <v>36</v>
      </c>
      <c r="N7382">
        <v>50.919998168945313</v>
      </c>
      <c r="O7382" t="s">
        <v>3116</v>
      </c>
      <c r="P7382" t="s">
        <v>10190</v>
      </c>
    </row>
    <row r="7383" spans="1:16" x14ac:dyDescent="0.55000000000000004">
      <c r="A7383" t="s">
        <v>2</v>
      </c>
      <c r="B7383" t="s">
        <v>10191</v>
      </c>
      <c r="C7383" t="s">
        <v>315</v>
      </c>
      <c r="D7383" t="s">
        <v>3957</v>
      </c>
      <c r="E7383" t="s">
        <v>20</v>
      </c>
      <c r="F7383" t="b">
        <v>0</v>
      </c>
      <c r="G7383" t="s">
        <v>27</v>
      </c>
      <c r="H7383" s="4">
        <v>45746.085023148153</v>
      </c>
      <c r="I7383" t="b">
        <v>0</v>
      </c>
      <c r="J7383" t="b">
        <v>1</v>
      </c>
      <c r="K7383" t="s">
        <v>24</v>
      </c>
      <c r="L7383" t="s">
        <v>36</v>
      </c>
      <c r="N7383">
        <v>61.159996032714837</v>
      </c>
      <c r="O7383" t="s">
        <v>10192</v>
      </c>
    </row>
    <row r="7384" spans="1:16" x14ac:dyDescent="0.55000000000000004">
      <c r="A7384" t="s">
        <v>2</v>
      </c>
      <c r="B7384" t="s">
        <v>9611</v>
      </c>
      <c r="C7384" t="s">
        <v>10193</v>
      </c>
      <c r="D7384" t="s">
        <v>3957</v>
      </c>
      <c r="E7384" t="s">
        <v>20</v>
      </c>
      <c r="F7384" t="b">
        <v>0</v>
      </c>
      <c r="G7384" t="s">
        <v>27</v>
      </c>
      <c r="H7384" s="4">
        <v>45746.085069444453</v>
      </c>
      <c r="I7384" t="b">
        <v>0</v>
      </c>
      <c r="J7384" t="b">
        <v>1</v>
      </c>
      <c r="K7384" t="s">
        <v>24</v>
      </c>
      <c r="L7384" t="s">
        <v>36</v>
      </c>
      <c r="N7384">
        <v>58.680000305175781</v>
      </c>
      <c r="O7384" t="s">
        <v>9613</v>
      </c>
      <c r="P7384" t="s">
        <v>9614</v>
      </c>
    </row>
    <row r="7385" spans="1:16" x14ac:dyDescent="0.55000000000000004">
      <c r="A7385" t="s">
        <v>0</v>
      </c>
      <c r="B7385" t="s">
        <v>0</v>
      </c>
      <c r="C7385" t="s">
        <v>2063</v>
      </c>
      <c r="D7385" t="s">
        <v>7547</v>
      </c>
      <c r="E7385" t="s">
        <v>34</v>
      </c>
      <c r="F7385" t="b">
        <v>0</v>
      </c>
      <c r="G7385" t="s">
        <v>41</v>
      </c>
      <c r="H7385" s="4">
        <v>45746.125601851847</v>
      </c>
      <c r="I7385" t="b">
        <v>0</v>
      </c>
      <c r="J7385" t="b">
        <v>0</v>
      </c>
      <c r="K7385" t="s">
        <v>24</v>
      </c>
      <c r="L7385" t="s">
        <v>36</v>
      </c>
      <c r="N7385">
        <v>15</v>
      </c>
      <c r="O7385" t="s">
        <v>7548</v>
      </c>
      <c r="P7385" t="s">
        <v>61</v>
      </c>
    </row>
    <row r="7386" spans="1:16" x14ac:dyDescent="0.55000000000000004">
      <c r="A7386" t="s">
        <v>0</v>
      </c>
      <c r="B7386" t="s">
        <v>10111</v>
      </c>
      <c r="C7386" t="s">
        <v>82</v>
      </c>
      <c r="D7386" t="s">
        <v>3828</v>
      </c>
      <c r="E7386" t="s">
        <v>20</v>
      </c>
      <c r="F7386" t="b">
        <v>0</v>
      </c>
      <c r="G7386" t="s">
        <v>27</v>
      </c>
      <c r="H7386" s="4">
        <v>45746.250104166669</v>
      </c>
      <c r="I7386" t="b">
        <v>1</v>
      </c>
      <c r="J7386" t="b">
        <v>0</v>
      </c>
      <c r="K7386" t="s">
        <v>24</v>
      </c>
      <c r="L7386" t="s">
        <v>36</v>
      </c>
      <c r="N7386">
        <v>57.5</v>
      </c>
      <c r="O7386" t="s">
        <v>2450</v>
      </c>
      <c r="P7386" t="s">
        <v>10112</v>
      </c>
    </row>
    <row r="7387" spans="1:16" x14ac:dyDescent="0.55000000000000004">
      <c r="A7387" t="s">
        <v>0</v>
      </c>
      <c r="B7387" t="s">
        <v>8454</v>
      </c>
      <c r="C7387" t="s">
        <v>180</v>
      </c>
      <c r="D7387" t="s">
        <v>3973</v>
      </c>
      <c r="E7387" t="s">
        <v>20</v>
      </c>
      <c r="F7387" t="b">
        <v>0</v>
      </c>
      <c r="G7387" t="s">
        <v>41</v>
      </c>
      <c r="H7387" s="4">
        <v>45746.250543981478</v>
      </c>
      <c r="I7387" t="b">
        <v>1</v>
      </c>
      <c r="J7387" t="b">
        <v>1</v>
      </c>
      <c r="K7387" t="s">
        <v>24</v>
      </c>
      <c r="L7387" t="s">
        <v>36</v>
      </c>
      <c r="N7387">
        <v>47.904998779296882</v>
      </c>
      <c r="O7387" t="s">
        <v>8455</v>
      </c>
      <c r="P7387" t="s">
        <v>1329</v>
      </c>
    </row>
    <row r="7388" spans="1:16" x14ac:dyDescent="0.55000000000000004">
      <c r="A7388" t="s">
        <v>0</v>
      </c>
      <c r="B7388" t="s">
        <v>3005</v>
      </c>
      <c r="C7388" t="s">
        <v>39</v>
      </c>
      <c r="D7388" t="s">
        <v>2208</v>
      </c>
      <c r="E7388" t="s">
        <v>20</v>
      </c>
      <c r="F7388" t="b">
        <v>1</v>
      </c>
      <c r="G7388" t="s">
        <v>35</v>
      </c>
      <c r="H7388" s="4">
        <v>45746.250763888893</v>
      </c>
      <c r="I7388" t="b">
        <v>1</v>
      </c>
      <c r="J7388" t="b">
        <v>0</v>
      </c>
      <c r="K7388" t="s">
        <v>24</v>
      </c>
      <c r="L7388" t="s">
        <v>22</v>
      </c>
      <c r="M7388">
        <v>80000</v>
      </c>
      <c r="O7388" t="s">
        <v>10194</v>
      </c>
    </row>
    <row r="7389" spans="1:16" x14ac:dyDescent="0.55000000000000004">
      <c r="A7389" t="s">
        <v>0</v>
      </c>
      <c r="B7389" t="s">
        <v>0</v>
      </c>
      <c r="C7389" t="s">
        <v>2081</v>
      </c>
      <c r="D7389" t="s">
        <v>4014</v>
      </c>
      <c r="E7389" t="s">
        <v>20</v>
      </c>
      <c r="F7389" t="b">
        <v>0</v>
      </c>
      <c r="G7389" t="s">
        <v>30</v>
      </c>
      <c r="H7389" s="4">
        <v>45746.250960648147</v>
      </c>
      <c r="I7389" t="b">
        <v>0</v>
      </c>
      <c r="J7389" t="b">
        <v>1</v>
      </c>
      <c r="K7389" t="s">
        <v>24</v>
      </c>
      <c r="L7389" t="s">
        <v>22</v>
      </c>
      <c r="M7389">
        <v>121700</v>
      </c>
      <c r="O7389" t="s">
        <v>10195</v>
      </c>
      <c r="P7389" t="s">
        <v>10019</v>
      </c>
    </row>
    <row r="7390" spans="1:16" x14ac:dyDescent="0.55000000000000004">
      <c r="A7390" t="s">
        <v>0</v>
      </c>
      <c r="B7390" t="s">
        <v>0</v>
      </c>
      <c r="C7390" t="s">
        <v>160</v>
      </c>
      <c r="D7390" t="s">
        <v>3828</v>
      </c>
      <c r="E7390" t="s">
        <v>20</v>
      </c>
      <c r="F7390" t="b">
        <v>0</v>
      </c>
      <c r="G7390" t="s">
        <v>52</v>
      </c>
      <c r="H7390" s="4">
        <v>45746.251273148147</v>
      </c>
      <c r="I7390" t="b">
        <v>0</v>
      </c>
      <c r="J7390" t="b">
        <v>1</v>
      </c>
      <c r="K7390" t="s">
        <v>24</v>
      </c>
      <c r="L7390" t="s">
        <v>22</v>
      </c>
      <c r="M7390">
        <v>52500</v>
      </c>
      <c r="O7390" t="s">
        <v>10196</v>
      </c>
      <c r="P7390" t="s">
        <v>119</v>
      </c>
    </row>
    <row r="7391" spans="1:16" x14ac:dyDescent="0.55000000000000004">
      <c r="A7391" t="s">
        <v>19</v>
      </c>
      <c r="B7391" t="s">
        <v>19</v>
      </c>
      <c r="C7391" t="s">
        <v>919</v>
      </c>
      <c r="D7391" t="s">
        <v>2208</v>
      </c>
      <c r="E7391" t="s">
        <v>20</v>
      </c>
      <c r="F7391" t="b">
        <v>0</v>
      </c>
      <c r="G7391" t="s">
        <v>35</v>
      </c>
      <c r="H7391" s="4">
        <v>45746.251817129632</v>
      </c>
      <c r="I7391" t="b">
        <v>0</v>
      </c>
      <c r="J7391" t="b">
        <v>0</v>
      </c>
      <c r="K7391" t="s">
        <v>24</v>
      </c>
      <c r="L7391" t="s">
        <v>22</v>
      </c>
      <c r="M7391">
        <v>130000</v>
      </c>
      <c r="O7391" t="s">
        <v>10197</v>
      </c>
      <c r="P7391" t="s">
        <v>10198</v>
      </c>
    </row>
    <row r="7392" spans="1:16" x14ac:dyDescent="0.55000000000000004">
      <c r="A7392" t="s">
        <v>1</v>
      </c>
      <c r="B7392" t="s">
        <v>10199</v>
      </c>
      <c r="C7392" t="s">
        <v>140</v>
      </c>
      <c r="D7392" t="s">
        <v>3828</v>
      </c>
      <c r="E7392" t="s">
        <v>20</v>
      </c>
      <c r="F7392" t="b">
        <v>0</v>
      </c>
      <c r="G7392" t="s">
        <v>35</v>
      </c>
      <c r="H7392" s="4">
        <v>45746.251817129632</v>
      </c>
      <c r="I7392" t="b">
        <v>0</v>
      </c>
      <c r="J7392" t="b">
        <v>1</v>
      </c>
      <c r="K7392" t="s">
        <v>24</v>
      </c>
      <c r="L7392" t="s">
        <v>22</v>
      </c>
      <c r="M7392">
        <v>189520</v>
      </c>
      <c r="O7392" t="s">
        <v>254</v>
      </c>
      <c r="P7392" t="s">
        <v>1079</v>
      </c>
    </row>
    <row r="7393" spans="1:16" x14ac:dyDescent="0.55000000000000004">
      <c r="A7393" t="s">
        <v>2</v>
      </c>
      <c r="B7393" t="s">
        <v>2</v>
      </c>
      <c r="C7393" t="s">
        <v>10200</v>
      </c>
      <c r="D7393" t="s">
        <v>4003</v>
      </c>
      <c r="E7393" t="s">
        <v>20</v>
      </c>
      <c r="F7393" t="b">
        <v>0</v>
      </c>
      <c r="G7393" t="s">
        <v>1056</v>
      </c>
      <c r="H7393" s="4">
        <v>45746.262881944444</v>
      </c>
      <c r="I7393" t="b">
        <v>1</v>
      </c>
      <c r="J7393" t="b">
        <v>0</v>
      </c>
      <c r="K7393" t="s">
        <v>1056</v>
      </c>
      <c r="L7393" t="s">
        <v>22</v>
      </c>
      <c r="M7393">
        <v>150000</v>
      </c>
      <c r="O7393" t="s">
        <v>10201</v>
      </c>
      <c r="P7393" t="s">
        <v>1121</v>
      </c>
    </row>
    <row r="7394" spans="1:16" x14ac:dyDescent="0.55000000000000004">
      <c r="A7394" t="s">
        <v>1</v>
      </c>
      <c r="B7394" t="s">
        <v>1</v>
      </c>
      <c r="C7394" t="s">
        <v>2640</v>
      </c>
      <c r="D7394" t="s">
        <v>4220</v>
      </c>
      <c r="E7394" t="s">
        <v>20</v>
      </c>
      <c r="F7394" t="b">
        <v>0</v>
      </c>
      <c r="G7394" t="s">
        <v>2641</v>
      </c>
      <c r="H7394" s="4">
        <v>45746.272106481483</v>
      </c>
      <c r="I7394" t="b">
        <v>0</v>
      </c>
      <c r="J7394" t="b">
        <v>0</v>
      </c>
      <c r="K7394" t="s">
        <v>2641</v>
      </c>
      <c r="L7394" t="s">
        <v>22</v>
      </c>
      <c r="M7394">
        <v>159900</v>
      </c>
      <c r="O7394" t="s">
        <v>1773</v>
      </c>
      <c r="P7394" t="s">
        <v>10202</v>
      </c>
    </row>
    <row r="7395" spans="1:16" x14ac:dyDescent="0.55000000000000004">
      <c r="A7395" t="s">
        <v>0</v>
      </c>
      <c r="B7395" t="s">
        <v>8268</v>
      </c>
      <c r="C7395" t="s">
        <v>39</v>
      </c>
      <c r="D7395" t="s">
        <v>7658</v>
      </c>
      <c r="E7395" t="s">
        <v>20</v>
      </c>
      <c r="F7395" t="b">
        <v>1</v>
      </c>
      <c r="G7395" t="s">
        <v>148</v>
      </c>
      <c r="H7395" s="4">
        <v>45746.280127314807</v>
      </c>
      <c r="I7395" t="b">
        <v>0</v>
      </c>
      <c r="J7395" t="b">
        <v>0</v>
      </c>
      <c r="K7395" t="s">
        <v>148</v>
      </c>
      <c r="L7395" t="s">
        <v>22</v>
      </c>
      <c r="M7395">
        <v>60000</v>
      </c>
      <c r="O7395" t="s">
        <v>8269</v>
      </c>
      <c r="P7395" t="s">
        <v>2471</v>
      </c>
    </row>
    <row r="7396" spans="1:16" x14ac:dyDescent="0.55000000000000004">
      <c r="A7396" t="s">
        <v>0</v>
      </c>
      <c r="B7396" t="s">
        <v>1269</v>
      </c>
      <c r="C7396" t="s">
        <v>151</v>
      </c>
      <c r="D7396" t="s">
        <v>4084</v>
      </c>
      <c r="E7396" t="s">
        <v>20</v>
      </c>
      <c r="F7396" t="b">
        <v>0</v>
      </c>
      <c r="G7396" t="s">
        <v>30</v>
      </c>
      <c r="H7396" s="4">
        <v>45746.292754629627</v>
      </c>
      <c r="I7396" t="b">
        <v>0</v>
      </c>
      <c r="J7396" t="b">
        <v>0</v>
      </c>
      <c r="K7396" t="s">
        <v>24</v>
      </c>
      <c r="L7396" t="s">
        <v>22</v>
      </c>
      <c r="M7396">
        <v>105000</v>
      </c>
      <c r="O7396" t="s">
        <v>4873</v>
      </c>
      <c r="P7396" t="s">
        <v>2591</v>
      </c>
    </row>
    <row r="7397" spans="1:16" x14ac:dyDescent="0.55000000000000004">
      <c r="A7397" t="s">
        <v>40</v>
      </c>
      <c r="B7397" t="s">
        <v>5029</v>
      </c>
      <c r="C7397" t="s">
        <v>623</v>
      </c>
      <c r="D7397" t="s">
        <v>3957</v>
      </c>
      <c r="E7397" t="s">
        <v>20</v>
      </c>
      <c r="F7397" t="b">
        <v>0</v>
      </c>
      <c r="G7397" t="s">
        <v>27</v>
      </c>
      <c r="H7397" s="4">
        <v>45746.293912037043</v>
      </c>
      <c r="I7397" t="b">
        <v>0</v>
      </c>
      <c r="J7397" t="b">
        <v>1</v>
      </c>
      <c r="K7397" t="s">
        <v>24</v>
      </c>
      <c r="L7397" t="s">
        <v>36</v>
      </c>
      <c r="N7397">
        <v>56.475002288818359</v>
      </c>
      <c r="O7397" t="s">
        <v>5030</v>
      </c>
      <c r="P7397" t="s">
        <v>5031</v>
      </c>
    </row>
    <row r="7398" spans="1:16" x14ac:dyDescent="0.55000000000000004">
      <c r="A7398" t="s">
        <v>40</v>
      </c>
      <c r="B7398" t="s">
        <v>5032</v>
      </c>
      <c r="C7398" t="s">
        <v>10203</v>
      </c>
      <c r="D7398" t="s">
        <v>3957</v>
      </c>
      <c r="E7398" t="s">
        <v>20</v>
      </c>
      <c r="F7398" t="b">
        <v>0</v>
      </c>
      <c r="G7398" t="s">
        <v>41</v>
      </c>
      <c r="H7398" s="4">
        <v>45746.294456018521</v>
      </c>
      <c r="I7398" t="b">
        <v>0</v>
      </c>
      <c r="J7398" t="b">
        <v>1</v>
      </c>
      <c r="K7398" t="s">
        <v>24</v>
      </c>
      <c r="L7398" t="s">
        <v>36</v>
      </c>
      <c r="N7398">
        <v>56.475002288818359</v>
      </c>
      <c r="O7398" t="s">
        <v>5030</v>
      </c>
      <c r="P7398" t="s">
        <v>10204</v>
      </c>
    </row>
    <row r="7399" spans="1:16" x14ac:dyDescent="0.55000000000000004">
      <c r="A7399" t="s">
        <v>0</v>
      </c>
      <c r="B7399" t="s">
        <v>0</v>
      </c>
      <c r="C7399" t="s">
        <v>3711</v>
      </c>
      <c r="D7399" t="s">
        <v>3828</v>
      </c>
      <c r="E7399" t="s">
        <v>20</v>
      </c>
      <c r="F7399" t="b">
        <v>0</v>
      </c>
      <c r="G7399" t="s">
        <v>23</v>
      </c>
      <c r="H7399" s="4">
        <v>45746.30127314815</v>
      </c>
      <c r="I7399" t="b">
        <v>0</v>
      </c>
      <c r="J7399" t="b">
        <v>1</v>
      </c>
      <c r="K7399" t="s">
        <v>24</v>
      </c>
      <c r="L7399" t="s">
        <v>22</v>
      </c>
      <c r="M7399">
        <v>127050</v>
      </c>
      <c r="O7399" t="s">
        <v>2285</v>
      </c>
      <c r="P7399" t="s">
        <v>2136</v>
      </c>
    </row>
    <row r="7400" spans="1:16" x14ac:dyDescent="0.55000000000000004">
      <c r="A7400" t="s">
        <v>0</v>
      </c>
      <c r="B7400" t="s">
        <v>0</v>
      </c>
      <c r="C7400" t="s">
        <v>1247</v>
      </c>
      <c r="D7400" t="s">
        <v>3828</v>
      </c>
      <c r="E7400" t="s">
        <v>20</v>
      </c>
      <c r="F7400" t="b">
        <v>0</v>
      </c>
      <c r="G7400" t="s">
        <v>1247</v>
      </c>
      <c r="H7400" s="4">
        <v>45746.301712962973</v>
      </c>
      <c r="I7400" t="b">
        <v>0</v>
      </c>
      <c r="J7400" t="b">
        <v>0</v>
      </c>
      <c r="K7400" t="s">
        <v>1247</v>
      </c>
      <c r="L7400" t="s">
        <v>36</v>
      </c>
      <c r="N7400">
        <v>24.04000091552734</v>
      </c>
      <c r="O7400" t="s">
        <v>2056</v>
      </c>
      <c r="P7400" t="s">
        <v>10205</v>
      </c>
    </row>
    <row r="7401" spans="1:16" x14ac:dyDescent="0.55000000000000004">
      <c r="A7401" t="s">
        <v>89</v>
      </c>
      <c r="B7401" t="s">
        <v>7534</v>
      </c>
      <c r="C7401" t="s">
        <v>1420</v>
      </c>
      <c r="D7401" t="s">
        <v>4220</v>
      </c>
      <c r="E7401" t="s">
        <v>20</v>
      </c>
      <c r="F7401" t="b">
        <v>0</v>
      </c>
      <c r="G7401" t="s">
        <v>1420</v>
      </c>
      <c r="H7401" s="4">
        <v>45746.311747685177</v>
      </c>
      <c r="I7401" t="b">
        <v>0</v>
      </c>
      <c r="J7401" t="b">
        <v>0</v>
      </c>
      <c r="K7401" t="s">
        <v>1420</v>
      </c>
      <c r="L7401" t="s">
        <v>22</v>
      </c>
      <c r="M7401">
        <v>174400</v>
      </c>
      <c r="O7401" t="s">
        <v>1773</v>
      </c>
      <c r="P7401" t="s">
        <v>7535</v>
      </c>
    </row>
    <row r="7402" spans="1:16" x14ac:dyDescent="0.55000000000000004">
      <c r="A7402" t="s">
        <v>0</v>
      </c>
      <c r="B7402" t="s">
        <v>3019</v>
      </c>
      <c r="C7402" t="s">
        <v>1679</v>
      </c>
      <c r="D7402" t="s">
        <v>3957</v>
      </c>
      <c r="E7402" t="s">
        <v>34</v>
      </c>
      <c r="F7402" t="b">
        <v>0</v>
      </c>
      <c r="G7402" t="s">
        <v>27</v>
      </c>
      <c r="H7402" s="4">
        <v>45746.333599537043</v>
      </c>
      <c r="I7402" t="b">
        <v>1</v>
      </c>
      <c r="J7402" t="b">
        <v>0</v>
      </c>
      <c r="K7402" t="s">
        <v>24</v>
      </c>
      <c r="L7402" t="s">
        <v>36</v>
      </c>
      <c r="N7402">
        <v>24.014999389648441</v>
      </c>
      <c r="O7402" t="s">
        <v>9517</v>
      </c>
    </row>
    <row r="7403" spans="1:16" x14ac:dyDescent="0.55000000000000004">
      <c r="A7403" t="s">
        <v>0</v>
      </c>
      <c r="B7403" t="s">
        <v>10206</v>
      </c>
      <c r="C7403" t="s">
        <v>1679</v>
      </c>
      <c r="D7403" t="s">
        <v>3957</v>
      </c>
      <c r="E7403" t="s">
        <v>34</v>
      </c>
      <c r="F7403" t="b">
        <v>0</v>
      </c>
      <c r="G7403" t="s">
        <v>27</v>
      </c>
      <c r="H7403" s="4">
        <v>45746.333611111113</v>
      </c>
      <c r="I7403" t="b">
        <v>0</v>
      </c>
      <c r="J7403" t="b">
        <v>0</v>
      </c>
      <c r="K7403" t="s">
        <v>24</v>
      </c>
      <c r="L7403" t="s">
        <v>36</v>
      </c>
      <c r="N7403">
        <v>24.014999389648441</v>
      </c>
      <c r="O7403" t="s">
        <v>9517</v>
      </c>
      <c r="P7403" t="s">
        <v>10207</v>
      </c>
    </row>
    <row r="7404" spans="1:16" x14ac:dyDescent="0.55000000000000004">
      <c r="A7404" t="s">
        <v>0</v>
      </c>
      <c r="B7404" t="s">
        <v>0</v>
      </c>
      <c r="C7404" t="s">
        <v>10208</v>
      </c>
      <c r="D7404" t="s">
        <v>7547</v>
      </c>
      <c r="E7404" t="s">
        <v>34</v>
      </c>
      <c r="F7404" t="b">
        <v>0</v>
      </c>
      <c r="G7404" t="s">
        <v>41</v>
      </c>
      <c r="H7404" s="4">
        <v>45746.334027777782</v>
      </c>
      <c r="I7404" t="b">
        <v>0</v>
      </c>
      <c r="J7404" t="b">
        <v>0</v>
      </c>
      <c r="K7404" t="s">
        <v>24</v>
      </c>
      <c r="L7404" t="s">
        <v>36</v>
      </c>
      <c r="N7404">
        <v>15</v>
      </c>
      <c r="O7404" t="s">
        <v>7548</v>
      </c>
      <c r="P7404" t="s">
        <v>61</v>
      </c>
    </row>
    <row r="7405" spans="1:16" x14ac:dyDescent="0.55000000000000004">
      <c r="A7405" t="s">
        <v>1</v>
      </c>
      <c r="B7405" t="s">
        <v>661</v>
      </c>
      <c r="C7405" t="s">
        <v>6837</v>
      </c>
      <c r="D7405" t="s">
        <v>4084</v>
      </c>
      <c r="E7405" t="s">
        <v>20</v>
      </c>
      <c r="F7405" t="b">
        <v>0</v>
      </c>
      <c r="G7405" t="s">
        <v>27</v>
      </c>
      <c r="H7405" s="4">
        <v>45746.33489583333</v>
      </c>
      <c r="I7405" t="b">
        <v>0</v>
      </c>
      <c r="J7405" t="b">
        <v>0</v>
      </c>
      <c r="K7405" t="s">
        <v>24</v>
      </c>
      <c r="L7405" t="s">
        <v>22</v>
      </c>
      <c r="M7405">
        <v>115000</v>
      </c>
      <c r="O7405" t="s">
        <v>10209</v>
      </c>
    </row>
    <row r="7406" spans="1:16" x14ac:dyDescent="0.55000000000000004">
      <c r="A7406" t="s">
        <v>40</v>
      </c>
      <c r="B7406" t="s">
        <v>1992</v>
      </c>
      <c r="C7406" t="s">
        <v>1679</v>
      </c>
      <c r="D7406" t="s">
        <v>3957</v>
      </c>
      <c r="E7406" t="s">
        <v>34</v>
      </c>
      <c r="F7406" t="b">
        <v>0</v>
      </c>
      <c r="G7406" t="s">
        <v>27</v>
      </c>
      <c r="H7406" s="4">
        <v>45746.335543981477</v>
      </c>
      <c r="I7406" t="b">
        <v>0</v>
      </c>
      <c r="J7406" t="b">
        <v>0</v>
      </c>
      <c r="K7406" t="s">
        <v>24</v>
      </c>
      <c r="L7406" t="s">
        <v>36</v>
      </c>
      <c r="N7406">
        <v>45.654998779296882</v>
      </c>
      <c r="O7406" t="s">
        <v>9517</v>
      </c>
      <c r="P7406" t="s">
        <v>9518</v>
      </c>
    </row>
    <row r="7407" spans="1:16" x14ac:dyDescent="0.55000000000000004">
      <c r="A7407" t="s">
        <v>2</v>
      </c>
      <c r="B7407" t="s">
        <v>2</v>
      </c>
      <c r="C7407" t="s">
        <v>3471</v>
      </c>
      <c r="D7407" t="s">
        <v>3957</v>
      </c>
      <c r="E7407" t="s">
        <v>34</v>
      </c>
      <c r="F7407" t="b">
        <v>0</v>
      </c>
      <c r="G7407" t="s">
        <v>27</v>
      </c>
      <c r="H7407" s="4">
        <v>45746.33556712963</v>
      </c>
      <c r="I7407" t="b">
        <v>0</v>
      </c>
      <c r="J7407" t="b">
        <v>0</v>
      </c>
      <c r="K7407" t="s">
        <v>24</v>
      </c>
      <c r="L7407" t="s">
        <v>36</v>
      </c>
      <c r="N7407">
        <v>51.169998168945313</v>
      </c>
      <c r="O7407" t="s">
        <v>10210</v>
      </c>
      <c r="P7407" t="s">
        <v>10211</v>
      </c>
    </row>
    <row r="7408" spans="1:16" x14ac:dyDescent="0.55000000000000004">
      <c r="A7408" t="s">
        <v>2</v>
      </c>
      <c r="B7408" t="s">
        <v>600</v>
      </c>
      <c r="C7408" t="s">
        <v>24</v>
      </c>
      <c r="D7408" t="s">
        <v>3973</v>
      </c>
      <c r="E7408" t="s">
        <v>20</v>
      </c>
      <c r="F7408" t="b">
        <v>0</v>
      </c>
      <c r="G7408" t="s">
        <v>27</v>
      </c>
      <c r="H7408" s="4">
        <v>45746.377187500002</v>
      </c>
      <c r="I7408" t="b">
        <v>0</v>
      </c>
      <c r="J7408" t="b">
        <v>0</v>
      </c>
      <c r="K7408" t="s">
        <v>24</v>
      </c>
      <c r="L7408" t="s">
        <v>22</v>
      </c>
      <c r="M7408">
        <v>124740</v>
      </c>
      <c r="O7408" t="s">
        <v>652</v>
      </c>
      <c r="P7408" t="s">
        <v>462</v>
      </c>
    </row>
    <row r="7409" spans="1:16" x14ac:dyDescent="0.55000000000000004">
      <c r="A7409" t="s">
        <v>0</v>
      </c>
      <c r="B7409" t="s">
        <v>10212</v>
      </c>
      <c r="C7409" t="s">
        <v>559</v>
      </c>
      <c r="D7409" t="s">
        <v>3957</v>
      </c>
      <c r="E7409" t="s">
        <v>34</v>
      </c>
      <c r="F7409" t="b">
        <v>0</v>
      </c>
      <c r="G7409" t="s">
        <v>27</v>
      </c>
      <c r="H7409" s="4">
        <v>45746.416932870372</v>
      </c>
      <c r="I7409" t="b">
        <v>0</v>
      </c>
      <c r="J7409" t="b">
        <v>1</v>
      </c>
      <c r="K7409" t="s">
        <v>24</v>
      </c>
      <c r="L7409" t="s">
        <v>36</v>
      </c>
      <c r="N7409">
        <v>20.670000076293949</v>
      </c>
      <c r="O7409" t="s">
        <v>2485</v>
      </c>
      <c r="P7409" t="s">
        <v>10213</v>
      </c>
    </row>
    <row r="7410" spans="1:16" x14ac:dyDescent="0.55000000000000004">
      <c r="A7410" t="s">
        <v>1</v>
      </c>
      <c r="B7410" t="s">
        <v>10214</v>
      </c>
      <c r="C7410" t="s">
        <v>1096</v>
      </c>
      <c r="D7410" t="s">
        <v>3957</v>
      </c>
      <c r="E7410" t="s">
        <v>34</v>
      </c>
      <c r="F7410" t="b">
        <v>0</v>
      </c>
      <c r="G7410" t="s">
        <v>27</v>
      </c>
      <c r="H7410" s="4">
        <v>45746.41810185185</v>
      </c>
      <c r="I7410" t="b">
        <v>0</v>
      </c>
      <c r="J7410" t="b">
        <v>0</v>
      </c>
      <c r="K7410" t="s">
        <v>24</v>
      </c>
      <c r="L7410" t="s">
        <v>36</v>
      </c>
      <c r="N7410">
        <v>44.034999847412109</v>
      </c>
      <c r="O7410" t="s">
        <v>512</v>
      </c>
      <c r="P7410" t="s">
        <v>274</v>
      </c>
    </row>
    <row r="7411" spans="1:16" x14ac:dyDescent="0.55000000000000004">
      <c r="A7411" t="s">
        <v>1</v>
      </c>
      <c r="B7411" t="s">
        <v>10215</v>
      </c>
      <c r="C7411" t="s">
        <v>1077</v>
      </c>
      <c r="D7411" t="s">
        <v>3957</v>
      </c>
      <c r="E7411" t="s">
        <v>34</v>
      </c>
      <c r="F7411" t="b">
        <v>0</v>
      </c>
      <c r="G7411" t="s">
        <v>41</v>
      </c>
      <c r="H7411" s="4">
        <v>45746.418379629627</v>
      </c>
      <c r="I7411" t="b">
        <v>1</v>
      </c>
      <c r="J7411" t="b">
        <v>1</v>
      </c>
      <c r="K7411" t="s">
        <v>24</v>
      </c>
      <c r="L7411" t="s">
        <v>36</v>
      </c>
      <c r="N7411">
        <v>43.979999542236328</v>
      </c>
      <c r="O7411" t="s">
        <v>10216</v>
      </c>
      <c r="P7411" t="s">
        <v>280</v>
      </c>
    </row>
    <row r="7412" spans="1:16" x14ac:dyDescent="0.55000000000000004">
      <c r="A7412" t="s">
        <v>40</v>
      </c>
      <c r="B7412" t="s">
        <v>2541</v>
      </c>
      <c r="C7412" t="s">
        <v>3347</v>
      </c>
      <c r="D7412" t="s">
        <v>3973</v>
      </c>
      <c r="E7412" t="s">
        <v>20</v>
      </c>
      <c r="F7412" t="b">
        <v>0</v>
      </c>
      <c r="G7412" t="s">
        <v>27</v>
      </c>
      <c r="H7412" s="4">
        <v>45746.418842592589</v>
      </c>
      <c r="I7412" t="b">
        <v>0</v>
      </c>
      <c r="J7412" t="b">
        <v>1</v>
      </c>
      <c r="K7412" t="s">
        <v>24</v>
      </c>
      <c r="L7412" t="s">
        <v>22</v>
      </c>
      <c r="M7412">
        <v>110500</v>
      </c>
      <c r="O7412" t="s">
        <v>2227</v>
      </c>
      <c r="P7412" t="s">
        <v>4333</v>
      </c>
    </row>
    <row r="7413" spans="1:16" x14ac:dyDescent="0.55000000000000004">
      <c r="A7413" t="s">
        <v>0</v>
      </c>
      <c r="B7413" t="s">
        <v>0</v>
      </c>
      <c r="C7413" t="s">
        <v>10217</v>
      </c>
      <c r="D7413" t="s">
        <v>7547</v>
      </c>
      <c r="E7413" t="s">
        <v>34</v>
      </c>
      <c r="F7413" t="b">
        <v>0</v>
      </c>
      <c r="G7413" t="s">
        <v>35</v>
      </c>
      <c r="H7413" s="4">
        <v>45746.459236111114</v>
      </c>
      <c r="I7413" t="b">
        <v>0</v>
      </c>
      <c r="J7413" t="b">
        <v>0</v>
      </c>
      <c r="K7413" t="s">
        <v>24</v>
      </c>
      <c r="L7413" t="s">
        <v>36</v>
      </c>
      <c r="N7413">
        <v>15</v>
      </c>
      <c r="O7413" t="s">
        <v>7548</v>
      </c>
      <c r="P7413" t="s">
        <v>61</v>
      </c>
    </row>
    <row r="7414" spans="1:16" x14ac:dyDescent="0.55000000000000004">
      <c r="A7414" t="s">
        <v>0</v>
      </c>
      <c r="B7414" t="s">
        <v>5467</v>
      </c>
      <c r="C7414" t="s">
        <v>1353</v>
      </c>
      <c r="D7414" t="s">
        <v>4093</v>
      </c>
      <c r="E7414" t="s">
        <v>51</v>
      </c>
      <c r="F7414" t="b">
        <v>0</v>
      </c>
      <c r="G7414" t="s">
        <v>52</v>
      </c>
      <c r="H7414" s="4">
        <v>45746.459664351853</v>
      </c>
      <c r="I7414" t="b">
        <v>0</v>
      </c>
      <c r="J7414" t="b">
        <v>1</v>
      </c>
      <c r="K7414" t="s">
        <v>24</v>
      </c>
      <c r="L7414" t="s">
        <v>36</v>
      </c>
      <c r="N7414">
        <v>29.5</v>
      </c>
      <c r="O7414" t="s">
        <v>2579</v>
      </c>
      <c r="P7414" t="s">
        <v>10218</v>
      </c>
    </row>
    <row r="7415" spans="1:16" x14ac:dyDescent="0.55000000000000004">
      <c r="A7415" t="s">
        <v>0</v>
      </c>
      <c r="B7415" t="s">
        <v>0</v>
      </c>
      <c r="C7415" t="s">
        <v>10219</v>
      </c>
      <c r="D7415" t="s">
        <v>7547</v>
      </c>
      <c r="E7415" t="s">
        <v>34</v>
      </c>
      <c r="F7415" t="b">
        <v>0</v>
      </c>
      <c r="G7415" t="s">
        <v>52</v>
      </c>
      <c r="H7415" s="4">
        <v>45746.459675925929</v>
      </c>
      <c r="I7415" t="b">
        <v>0</v>
      </c>
      <c r="J7415" t="b">
        <v>0</v>
      </c>
      <c r="K7415" t="s">
        <v>24</v>
      </c>
      <c r="L7415" t="s">
        <v>36</v>
      </c>
      <c r="N7415">
        <v>15</v>
      </c>
      <c r="O7415" t="s">
        <v>7548</v>
      </c>
      <c r="P7415" t="s">
        <v>61</v>
      </c>
    </row>
    <row r="7416" spans="1:16" x14ac:dyDescent="0.55000000000000004">
      <c r="A7416" t="s">
        <v>0</v>
      </c>
      <c r="B7416" t="s">
        <v>0</v>
      </c>
      <c r="C7416" t="s">
        <v>10220</v>
      </c>
      <c r="D7416" t="s">
        <v>7547</v>
      </c>
      <c r="E7416" t="s">
        <v>34</v>
      </c>
      <c r="F7416" t="b">
        <v>0</v>
      </c>
      <c r="G7416" t="s">
        <v>52</v>
      </c>
      <c r="H7416" s="4">
        <v>45746.459699074083</v>
      </c>
      <c r="I7416" t="b">
        <v>0</v>
      </c>
      <c r="J7416" t="b">
        <v>0</v>
      </c>
      <c r="K7416" t="s">
        <v>24</v>
      </c>
      <c r="L7416" t="s">
        <v>36</v>
      </c>
      <c r="N7416">
        <v>15</v>
      </c>
      <c r="O7416" t="s">
        <v>7548</v>
      </c>
      <c r="P7416" t="s">
        <v>61</v>
      </c>
    </row>
    <row r="7417" spans="1:16" x14ac:dyDescent="0.55000000000000004">
      <c r="A7417" t="s">
        <v>139</v>
      </c>
      <c r="B7417" t="s">
        <v>5512</v>
      </c>
      <c r="C7417" t="s">
        <v>172</v>
      </c>
      <c r="D7417" t="s">
        <v>1663</v>
      </c>
      <c r="E7417" t="s">
        <v>51</v>
      </c>
      <c r="F7417" t="b">
        <v>0</v>
      </c>
      <c r="G7417" t="s">
        <v>27</v>
      </c>
      <c r="H7417" s="4">
        <v>45746.500162037039</v>
      </c>
      <c r="I7417" t="b">
        <v>0</v>
      </c>
      <c r="J7417" t="b">
        <v>0</v>
      </c>
      <c r="K7417" t="s">
        <v>24</v>
      </c>
      <c r="L7417" t="s">
        <v>36</v>
      </c>
      <c r="N7417">
        <v>37</v>
      </c>
      <c r="O7417" t="s">
        <v>1663</v>
      </c>
      <c r="P7417" t="s">
        <v>9821</v>
      </c>
    </row>
    <row r="7418" spans="1:16" x14ac:dyDescent="0.55000000000000004">
      <c r="A7418" t="s">
        <v>0</v>
      </c>
      <c r="B7418" t="s">
        <v>0</v>
      </c>
      <c r="C7418" t="s">
        <v>10221</v>
      </c>
      <c r="D7418" t="s">
        <v>7547</v>
      </c>
      <c r="E7418" t="s">
        <v>34</v>
      </c>
      <c r="F7418" t="b">
        <v>0</v>
      </c>
      <c r="G7418" t="s">
        <v>41</v>
      </c>
      <c r="H7418" s="4">
        <v>45746.500648148147</v>
      </c>
      <c r="I7418" t="b">
        <v>0</v>
      </c>
      <c r="J7418" t="b">
        <v>0</v>
      </c>
      <c r="K7418" t="s">
        <v>24</v>
      </c>
      <c r="L7418" t="s">
        <v>36</v>
      </c>
      <c r="N7418">
        <v>15</v>
      </c>
      <c r="O7418" t="s">
        <v>7548</v>
      </c>
      <c r="P7418" t="s">
        <v>61</v>
      </c>
    </row>
    <row r="7419" spans="1:16" x14ac:dyDescent="0.55000000000000004">
      <c r="A7419" t="s">
        <v>0</v>
      </c>
      <c r="B7419" t="s">
        <v>0</v>
      </c>
      <c r="C7419" t="s">
        <v>2064</v>
      </c>
      <c r="D7419" t="s">
        <v>7547</v>
      </c>
      <c r="E7419" t="s">
        <v>34</v>
      </c>
      <c r="F7419" t="b">
        <v>0</v>
      </c>
      <c r="G7419" t="s">
        <v>41</v>
      </c>
      <c r="H7419" s="4">
        <v>45746.500659722216</v>
      </c>
      <c r="I7419" t="b">
        <v>0</v>
      </c>
      <c r="J7419" t="b">
        <v>0</v>
      </c>
      <c r="K7419" t="s">
        <v>24</v>
      </c>
      <c r="L7419" t="s">
        <v>36</v>
      </c>
      <c r="N7419">
        <v>15</v>
      </c>
      <c r="O7419" t="s">
        <v>7548</v>
      </c>
      <c r="P7419" t="s">
        <v>61</v>
      </c>
    </row>
    <row r="7420" spans="1:16" x14ac:dyDescent="0.55000000000000004">
      <c r="A7420" t="s">
        <v>0</v>
      </c>
      <c r="B7420" t="s">
        <v>0</v>
      </c>
      <c r="C7420" t="s">
        <v>2920</v>
      </c>
      <c r="D7420" t="s">
        <v>7547</v>
      </c>
      <c r="E7420" t="s">
        <v>34</v>
      </c>
      <c r="F7420" t="b">
        <v>0</v>
      </c>
      <c r="G7420" t="s">
        <v>41</v>
      </c>
      <c r="H7420" s="4">
        <v>45746.500671296293</v>
      </c>
      <c r="I7420" t="b">
        <v>0</v>
      </c>
      <c r="J7420" t="b">
        <v>0</v>
      </c>
      <c r="K7420" t="s">
        <v>24</v>
      </c>
      <c r="L7420" t="s">
        <v>36</v>
      </c>
      <c r="N7420">
        <v>15</v>
      </c>
      <c r="O7420" t="s">
        <v>7548</v>
      </c>
      <c r="P7420" t="s">
        <v>61</v>
      </c>
    </row>
    <row r="7421" spans="1:16" x14ac:dyDescent="0.55000000000000004">
      <c r="A7421" t="s">
        <v>0</v>
      </c>
      <c r="B7421" t="s">
        <v>0</v>
      </c>
      <c r="C7421" t="s">
        <v>10222</v>
      </c>
      <c r="D7421" t="s">
        <v>7547</v>
      </c>
      <c r="E7421" t="s">
        <v>34</v>
      </c>
      <c r="F7421" t="b">
        <v>0</v>
      </c>
      <c r="G7421" t="s">
        <v>41</v>
      </c>
      <c r="H7421" s="4">
        <v>45746.500694444447</v>
      </c>
      <c r="I7421" t="b">
        <v>0</v>
      </c>
      <c r="J7421" t="b">
        <v>0</v>
      </c>
      <c r="K7421" t="s">
        <v>24</v>
      </c>
      <c r="L7421" t="s">
        <v>36</v>
      </c>
      <c r="N7421">
        <v>15</v>
      </c>
      <c r="O7421" t="s">
        <v>7548</v>
      </c>
      <c r="P7421" t="s">
        <v>61</v>
      </c>
    </row>
    <row r="7422" spans="1:16" x14ac:dyDescent="0.55000000000000004">
      <c r="A7422" t="s">
        <v>0</v>
      </c>
      <c r="B7422" t="s">
        <v>0</v>
      </c>
      <c r="C7422" t="s">
        <v>5599</v>
      </c>
      <c r="D7422" t="s">
        <v>7547</v>
      </c>
      <c r="E7422" t="s">
        <v>34</v>
      </c>
      <c r="F7422" t="b">
        <v>0</v>
      </c>
      <c r="G7422" t="s">
        <v>41</v>
      </c>
      <c r="H7422" s="4">
        <v>45746.500694444447</v>
      </c>
      <c r="I7422" t="b">
        <v>0</v>
      </c>
      <c r="J7422" t="b">
        <v>0</v>
      </c>
      <c r="K7422" t="s">
        <v>24</v>
      </c>
      <c r="L7422" t="s">
        <v>36</v>
      </c>
      <c r="N7422">
        <v>15</v>
      </c>
      <c r="O7422" t="s">
        <v>7548</v>
      </c>
      <c r="P7422" t="s">
        <v>61</v>
      </c>
    </row>
    <row r="7423" spans="1:16" x14ac:dyDescent="0.55000000000000004">
      <c r="A7423" t="s">
        <v>0</v>
      </c>
      <c r="B7423" t="s">
        <v>0</v>
      </c>
      <c r="C7423" t="s">
        <v>1780</v>
      </c>
      <c r="D7423" t="s">
        <v>7547</v>
      </c>
      <c r="E7423" t="s">
        <v>34</v>
      </c>
      <c r="F7423" t="b">
        <v>0</v>
      </c>
      <c r="G7423" t="s">
        <v>52</v>
      </c>
      <c r="H7423" s="4">
        <v>45746.501331018517</v>
      </c>
      <c r="I7423" t="b">
        <v>0</v>
      </c>
      <c r="J7423" t="b">
        <v>0</v>
      </c>
      <c r="K7423" t="s">
        <v>24</v>
      </c>
      <c r="L7423" t="s">
        <v>36</v>
      </c>
      <c r="N7423">
        <v>15</v>
      </c>
      <c r="O7423" t="s">
        <v>7548</v>
      </c>
      <c r="P7423" t="s">
        <v>61</v>
      </c>
    </row>
    <row r="7424" spans="1:16" x14ac:dyDescent="0.55000000000000004">
      <c r="A7424" t="s">
        <v>0</v>
      </c>
      <c r="B7424" t="s">
        <v>0</v>
      </c>
      <c r="C7424" t="s">
        <v>10223</v>
      </c>
      <c r="D7424" t="s">
        <v>7547</v>
      </c>
      <c r="E7424" t="s">
        <v>34</v>
      </c>
      <c r="F7424" t="b">
        <v>0</v>
      </c>
      <c r="G7424" t="s">
        <v>52</v>
      </c>
      <c r="H7424" s="4">
        <v>45746.501342592594</v>
      </c>
      <c r="I7424" t="b">
        <v>0</v>
      </c>
      <c r="J7424" t="b">
        <v>0</v>
      </c>
      <c r="K7424" t="s">
        <v>24</v>
      </c>
      <c r="L7424" t="s">
        <v>36</v>
      </c>
      <c r="N7424">
        <v>15</v>
      </c>
      <c r="O7424" t="s">
        <v>7548</v>
      </c>
      <c r="P7424" t="s">
        <v>61</v>
      </c>
    </row>
    <row r="7425" spans="1:16" x14ac:dyDescent="0.55000000000000004">
      <c r="A7425" t="s">
        <v>0</v>
      </c>
      <c r="B7425" t="s">
        <v>0</v>
      </c>
      <c r="C7425" t="s">
        <v>2194</v>
      </c>
      <c r="D7425" t="s">
        <v>7547</v>
      </c>
      <c r="E7425" t="s">
        <v>34</v>
      </c>
      <c r="F7425" t="b">
        <v>0</v>
      </c>
      <c r="G7425" t="s">
        <v>41</v>
      </c>
      <c r="H7425" s="4">
        <v>45746.542314814818</v>
      </c>
      <c r="I7425" t="b">
        <v>0</v>
      </c>
      <c r="J7425" t="b">
        <v>0</v>
      </c>
      <c r="K7425" t="s">
        <v>24</v>
      </c>
      <c r="L7425" t="s">
        <v>36</v>
      </c>
      <c r="N7425">
        <v>15</v>
      </c>
      <c r="O7425" t="s">
        <v>7548</v>
      </c>
      <c r="P7425" t="s">
        <v>61</v>
      </c>
    </row>
    <row r="7426" spans="1:16" x14ac:dyDescent="0.55000000000000004">
      <c r="A7426" t="s">
        <v>0</v>
      </c>
      <c r="B7426" t="s">
        <v>0</v>
      </c>
      <c r="C7426" t="s">
        <v>3234</v>
      </c>
      <c r="D7426" t="s">
        <v>7547</v>
      </c>
      <c r="E7426" t="s">
        <v>34</v>
      </c>
      <c r="F7426" t="b">
        <v>0</v>
      </c>
      <c r="G7426" t="s">
        <v>41</v>
      </c>
      <c r="H7426" s="4">
        <v>45746.542326388888</v>
      </c>
      <c r="I7426" t="b">
        <v>0</v>
      </c>
      <c r="J7426" t="b">
        <v>0</v>
      </c>
      <c r="K7426" t="s">
        <v>24</v>
      </c>
      <c r="L7426" t="s">
        <v>36</v>
      </c>
      <c r="N7426">
        <v>15</v>
      </c>
      <c r="O7426" t="s">
        <v>7548</v>
      </c>
      <c r="P7426" t="s">
        <v>61</v>
      </c>
    </row>
    <row r="7427" spans="1:16" x14ac:dyDescent="0.55000000000000004">
      <c r="A7427" t="s">
        <v>0</v>
      </c>
      <c r="B7427" t="s">
        <v>0</v>
      </c>
      <c r="C7427" t="s">
        <v>3720</v>
      </c>
      <c r="D7427" t="s">
        <v>7547</v>
      </c>
      <c r="E7427" t="s">
        <v>34</v>
      </c>
      <c r="F7427" t="b">
        <v>0</v>
      </c>
      <c r="G7427" t="s">
        <v>41</v>
      </c>
      <c r="H7427" s="4">
        <v>45746.542326388888</v>
      </c>
      <c r="I7427" t="b">
        <v>0</v>
      </c>
      <c r="J7427" t="b">
        <v>0</v>
      </c>
      <c r="K7427" t="s">
        <v>24</v>
      </c>
      <c r="L7427" t="s">
        <v>36</v>
      </c>
      <c r="N7427">
        <v>15</v>
      </c>
      <c r="O7427" t="s">
        <v>7548</v>
      </c>
      <c r="P7427" t="s">
        <v>61</v>
      </c>
    </row>
    <row r="7428" spans="1:16" x14ac:dyDescent="0.55000000000000004">
      <c r="A7428" t="s">
        <v>0</v>
      </c>
      <c r="B7428" t="s">
        <v>0</v>
      </c>
      <c r="C7428" t="s">
        <v>2023</v>
      </c>
      <c r="D7428" t="s">
        <v>7547</v>
      </c>
      <c r="E7428" t="s">
        <v>34</v>
      </c>
      <c r="F7428" t="b">
        <v>0</v>
      </c>
      <c r="G7428" t="s">
        <v>41</v>
      </c>
      <c r="H7428" s="4">
        <v>45746.542337962957</v>
      </c>
      <c r="I7428" t="b">
        <v>0</v>
      </c>
      <c r="J7428" t="b">
        <v>0</v>
      </c>
      <c r="K7428" t="s">
        <v>24</v>
      </c>
      <c r="L7428" t="s">
        <v>36</v>
      </c>
      <c r="N7428">
        <v>15</v>
      </c>
      <c r="O7428" t="s">
        <v>7548</v>
      </c>
      <c r="P7428" t="s">
        <v>61</v>
      </c>
    </row>
    <row r="7429" spans="1:16" x14ac:dyDescent="0.55000000000000004">
      <c r="A7429" t="s">
        <v>139</v>
      </c>
      <c r="B7429" t="s">
        <v>10224</v>
      </c>
      <c r="C7429" t="s">
        <v>140</v>
      </c>
      <c r="D7429" t="s">
        <v>3973</v>
      </c>
      <c r="E7429" t="s">
        <v>20</v>
      </c>
      <c r="F7429" t="b">
        <v>0</v>
      </c>
      <c r="G7429" t="s">
        <v>27</v>
      </c>
      <c r="H7429" s="4">
        <v>45746.543923611112</v>
      </c>
      <c r="I7429" t="b">
        <v>1</v>
      </c>
      <c r="J7429" t="b">
        <v>1</v>
      </c>
      <c r="K7429" t="s">
        <v>24</v>
      </c>
      <c r="L7429" t="s">
        <v>22</v>
      </c>
      <c r="M7429">
        <v>137300</v>
      </c>
      <c r="O7429" t="s">
        <v>1172</v>
      </c>
      <c r="P7429" t="s">
        <v>10225</v>
      </c>
    </row>
    <row r="7430" spans="1:16" x14ac:dyDescent="0.55000000000000004">
      <c r="A7430" t="s">
        <v>25</v>
      </c>
      <c r="B7430" t="s">
        <v>9808</v>
      </c>
      <c r="C7430" t="s">
        <v>203</v>
      </c>
      <c r="D7430" t="s">
        <v>3957</v>
      </c>
      <c r="E7430" t="s">
        <v>20</v>
      </c>
      <c r="F7430" t="b">
        <v>0</v>
      </c>
      <c r="G7430" t="s">
        <v>23</v>
      </c>
      <c r="H7430" s="4">
        <v>45746.551319444443</v>
      </c>
      <c r="I7430" t="b">
        <v>0</v>
      </c>
      <c r="J7430" t="b">
        <v>0</v>
      </c>
      <c r="K7430" t="s">
        <v>24</v>
      </c>
      <c r="L7430" t="s">
        <v>36</v>
      </c>
      <c r="N7430">
        <v>22.694999694824219</v>
      </c>
      <c r="O7430" t="s">
        <v>2239</v>
      </c>
      <c r="P7430" t="s">
        <v>9809</v>
      </c>
    </row>
    <row r="7431" spans="1:16" x14ac:dyDescent="0.55000000000000004">
      <c r="A7431" t="s">
        <v>19</v>
      </c>
      <c r="B7431" t="s">
        <v>10226</v>
      </c>
      <c r="C7431" t="s">
        <v>1270</v>
      </c>
      <c r="D7431" t="s">
        <v>3973</v>
      </c>
      <c r="E7431" t="s">
        <v>20</v>
      </c>
      <c r="F7431" t="b">
        <v>0</v>
      </c>
      <c r="G7431" t="s">
        <v>23</v>
      </c>
      <c r="H7431" s="4">
        <v>45746.551342592589</v>
      </c>
      <c r="I7431" t="b">
        <v>0</v>
      </c>
      <c r="J7431" t="b">
        <v>1</v>
      </c>
      <c r="K7431" t="s">
        <v>24</v>
      </c>
      <c r="L7431" t="s">
        <v>22</v>
      </c>
      <c r="M7431">
        <v>195500</v>
      </c>
      <c r="O7431" t="s">
        <v>1172</v>
      </c>
      <c r="P7431" t="s">
        <v>10227</v>
      </c>
    </row>
    <row r="7432" spans="1:16" x14ac:dyDescent="0.55000000000000004">
      <c r="A7432" t="s">
        <v>2</v>
      </c>
      <c r="B7432" t="s">
        <v>10228</v>
      </c>
      <c r="C7432" t="s">
        <v>10229</v>
      </c>
      <c r="D7432" t="s">
        <v>3957</v>
      </c>
      <c r="E7432" t="s">
        <v>20</v>
      </c>
      <c r="F7432" t="b">
        <v>0</v>
      </c>
      <c r="G7432" t="s">
        <v>27</v>
      </c>
      <c r="H7432" s="4">
        <v>45746.58556712963</v>
      </c>
      <c r="I7432" t="b">
        <v>0</v>
      </c>
      <c r="J7432" t="b">
        <v>1</v>
      </c>
      <c r="K7432" t="s">
        <v>24</v>
      </c>
      <c r="L7432" t="s">
        <v>36</v>
      </c>
      <c r="N7432">
        <v>45.745002746582031</v>
      </c>
      <c r="O7432" t="s">
        <v>2269</v>
      </c>
      <c r="P7432" t="s">
        <v>10230</v>
      </c>
    </row>
    <row r="7433" spans="1:16" x14ac:dyDescent="0.55000000000000004">
      <c r="A7433" t="s">
        <v>40</v>
      </c>
      <c r="B7433" t="s">
        <v>10231</v>
      </c>
      <c r="C7433" t="s">
        <v>670</v>
      </c>
      <c r="D7433" t="s">
        <v>3957</v>
      </c>
      <c r="E7433" t="s">
        <v>20</v>
      </c>
      <c r="F7433" t="b">
        <v>0</v>
      </c>
      <c r="G7433" t="s">
        <v>41</v>
      </c>
      <c r="H7433" s="4">
        <v>45746.586006944453</v>
      </c>
      <c r="I7433" t="b">
        <v>0</v>
      </c>
      <c r="J7433" t="b">
        <v>0</v>
      </c>
      <c r="K7433" t="s">
        <v>24</v>
      </c>
      <c r="L7433" t="s">
        <v>36</v>
      </c>
      <c r="N7433">
        <v>45.634998321533203</v>
      </c>
      <c r="O7433" t="s">
        <v>10232</v>
      </c>
      <c r="P7433" t="s">
        <v>10233</v>
      </c>
    </row>
    <row r="7434" spans="1:16" x14ac:dyDescent="0.55000000000000004">
      <c r="A7434" t="s">
        <v>25</v>
      </c>
      <c r="B7434" t="s">
        <v>10234</v>
      </c>
      <c r="C7434" t="s">
        <v>371</v>
      </c>
      <c r="D7434" t="s">
        <v>3828</v>
      </c>
      <c r="E7434" t="s">
        <v>219</v>
      </c>
      <c r="F7434" t="b">
        <v>0</v>
      </c>
      <c r="G7434" t="s">
        <v>27</v>
      </c>
      <c r="H7434" s="4">
        <v>45746.666828703703</v>
      </c>
      <c r="I7434" t="b">
        <v>0</v>
      </c>
      <c r="J7434" t="b">
        <v>1</v>
      </c>
      <c r="K7434" t="s">
        <v>24</v>
      </c>
      <c r="L7434" t="s">
        <v>22</v>
      </c>
      <c r="M7434">
        <v>131500</v>
      </c>
      <c r="O7434" t="s">
        <v>10235</v>
      </c>
      <c r="P7434" t="s">
        <v>10236</v>
      </c>
    </row>
    <row r="7435" spans="1:16" x14ac:dyDescent="0.55000000000000004">
      <c r="A7435" t="s">
        <v>0</v>
      </c>
      <c r="B7435" t="s">
        <v>10237</v>
      </c>
      <c r="C7435" t="s">
        <v>151</v>
      </c>
      <c r="D7435" t="s">
        <v>3957</v>
      </c>
      <c r="E7435" t="s">
        <v>20</v>
      </c>
      <c r="F7435" t="b">
        <v>0</v>
      </c>
      <c r="G7435" t="s">
        <v>30</v>
      </c>
      <c r="H7435" s="4">
        <v>45746.834340277783</v>
      </c>
      <c r="I7435" t="b">
        <v>0</v>
      </c>
      <c r="J7435" t="b">
        <v>0</v>
      </c>
      <c r="K7435" t="s">
        <v>24</v>
      </c>
      <c r="L7435" t="s">
        <v>36</v>
      </c>
      <c r="N7435">
        <v>25.2400016784668</v>
      </c>
      <c r="O7435" t="s">
        <v>10238</v>
      </c>
      <c r="P7435" t="s">
        <v>10239</v>
      </c>
    </row>
    <row r="7436" spans="1:16" x14ac:dyDescent="0.55000000000000004">
      <c r="A7436" t="s">
        <v>0</v>
      </c>
      <c r="B7436" t="s">
        <v>2002</v>
      </c>
      <c r="C7436" t="s">
        <v>292</v>
      </c>
      <c r="D7436" t="s">
        <v>3957</v>
      </c>
      <c r="E7436" t="s">
        <v>20</v>
      </c>
      <c r="F7436" t="b">
        <v>0</v>
      </c>
      <c r="G7436" t="s">
        <v>30</v>
      </c>
      <c r="H7436" s="4">
        <v>45746.834386574083</v>
      </c>
      <c r="I7436" t="b">
        <v>0</v>
      </c>
      <c r="J7436" t="b">
        <v>1</v>
      </c>
      <c r="K7436" t="s">
        <v>24</v>
      </c>
      <c r="L7436" t="s">
        <v>36</v>
      </c>
      <c r="N7436">
        <v>22.694999694824219</v>
      </c>
      <c r="O7436" t="s">
        <v>9702</v>
      </c>
      <c r="P7436" t="s">
        <v>9703</v>
      </c>
    </row>
    <row r="7437" spans="1:16" x14ac:dyDescent="0.55000000000000004">
      <c r="A7437" t="s">
        <v>1</v>
      </c>
      <c r="B7437" t="s">
        <v>10240</v>
      </c>
      <c r="C7437" t="s">
        <v>151</v>
      </c>
      <c r="D7437" t="s">
        <v>3957</v>
      </c>
      <c r="E7437" t="s">
        <v>20</v>
      </c>
      <c r="F7437" t="b">
        <v>0</v>
      </c>
      <c r="G7437" t="s">
        <v>30</v>
      </c>
      <c r="H7437" s="4">
        <v>45746.835335648153</v>
      </c>
      <c r="I7437" t="b">
        <v>0</v>
      </c>
      <c r="J7437" t="b">
        <v>0</v>
      </c>
      <c r="K7437" t="s">
        <v>24</v>
      </c>
      <c r="L7437" t="s">
        <v>36</v>
      </c>
      <c r="N7437">
        <v>40.81500244140625</v>
      </c>
      <c r="O7437" t="s">
        <v>563</v>
      </c>
      <c r="P7437" t="s">
        <v>10241</v>
      </c>
    </row>
    <row r="7438" spans="1:16" x14ac:dyDescent="0.55000000000000004">
      <c r="A7438" t="s">
        <v>25</v>
      </c>
      <c r="B7438" t="s">
        <v>8567</v>
      </c>
      <c r="C7438" t="s">
        <v>151</v>
      </c>
      <c r="D7438" t="s">
        <v>3957</v>
      </c>
      <c r="E7438" t="s">
        <v>20</v>
      </c>
      <c r="F7438" t="b">
        <v>0</v>
      </c>
      <c r="G7438" t="s">
        <v>30</v>
      </c>
      <c r="H7438" s="4">
        <v>45746.835335648153</v>
      </c>
      <c r="I7438" t="b">
        <v>0</v>
      </c>
      <c r="J7438" t="b">
        <v>1</v>
      </c>
      <c r="K7438" t="s">
        <v>24</v>
      </c>
      <c r="L7438" t="s">
        <v>36</v>
      </c>
      <c r="N7438">
        <v>15.24499988555908</v>
      </c>
      <c r="O7438" t="s">
        <v>254</v>
      </c>
      <c r="P7438" t="s">
        <v>8568</v>
      </c>
    </row>
    <row r="7439" spans="1:16" x14ac:dyDescent="0.55000000000000004">
      <c r="A7439" t="s">
        <v>2</v>
      </c>
      <c r="B7439" t="s">
        <v>9011</v>
      </c>
      <c r="C7439" t="s">
        <v>10061</v>
      </c>
      <c r="D7439" t="s">
        <v>3957</v>
      </c>
      <c r="E7439" t="s">
        <v>20</v>
      </c>
      <c r="F7439" t="b">
        <v>0</v>
      </c>
      <c r="G7439" t="s">
        <v>27</v>
      </c>
      <c r="H7439" s="4">
        <v>45746.835590277777</v>
      </c>
      <c r="I7439" t="b">
        <v>1</v>
      </c>
      <c r="J7439" t="b">
        <v>1</v>
      </c>
      <c r="K7439" t="s">
        <v>24</v>
      </c>
      <c r="L7439" t="s">
        <v>36</v>
      </c>
      <c r="N7439">
        <v>45.745002746582031</v>
      </c>
      <c r="O7439" t="s">
        <v>901</v>
      </c>
      <c r="P7439" t="s">
        <v>10242</v>
      </c>
    </row>
    <row r="7440" spans="1:16" x14ac:dyDescent="0.55000000000000004">
      <c r="A7440" t="s">
        <v>2</v>
      </c>
      <c r="B7440" t="s">
        <v>2</v>
      </c>
      <c r="C7440" t="s">
        <v>10243</v>
      </c>
      <c r="D7440" t="s">
        <v>3957</v>
      </c>
      <c r="E7440" t="s">
        <v>20</v>
      </c>
      <c r="F7440" t="b">
        <v>0</v>
      </c>
      <c r="G7440" t="s">
        <v>27</v>
      </c>
      <c r="H7440" s="4">
        <v>45746.835601851853</v>
      </c>
      <c r="I7440" t="b">
        <v>0</v>
      </c>
      <c r="J7440" t="b">
        <v>1</v>
      </c>
      <c r="K7440" t="s">
        <v>24</v>
      </c>
      <c r="L7440" t="s">
        <v>36</v>
      </c>
      <c r="N7440">
        <v>45.745002746582031</v>
      </c>
      <c r="O7440" t="s">
        <v>10059</v>
      </c>
      <c r="P7440" t="s">
        <v>10244</v>
      </c>
    </row>
    <row r="7441" spans="1:16" x14ac:dyDescent="0.55000000000000004">
      <c r="A7441" t="s">
        <v>2</v>
      </c>
      <c r="B7441" t="s">
        <v>9947</v>
      </c>
      <c r="C7441" t="s">
        <v>9180</v>
      </c>
      <c r="D7441" t="s">
        <v>3957</v>
      </c>
      <c r="E7441" t="s">
        <v>20</v>
      </c>
      <c r="F7441" t="b">
        <v>0</v>
      </c>
      <c r="G7441" t="s">
        <v>27</v>
      </c>
      <c r="H7441" s="4">
        <v>45746.835613425923</v>
      </c>
      <c r="I7441" t="b">
        <v>0</v>
      </c>
      <c r="J7441" t="b">
        <v>1</v>
      </c>
      <c r="K7441" t="s">
        <v>24</v>
      </c>
      <c r="L7441" t="s">
        <v>36</v>
      </c>
      <c r="N7441">
        <v>45.745002746582031</v>
      </c>
      <c r="O7441" t="s">
        <v>9949</v>
      </c>
      <c r="P7441" t="s">
        <v>9950</v>
      </c>
    </row>
    <row r="7442" spans="1:16" x14ac:dyDescent="0.55000000000000004">
      <c r="A7442" t="s">
        <v>2</v>
      </c>
      <c r="B7442" t="s">
        <v>9804</v>
      </c>
      <c r="C7442" t="s">
        <v>9805</v>
      </c>
      <c r="D7442" t="s">
        <v>3957</v>
      </c>
      <c r="E7442" t="s">
        <v>20</v>
      </c>
      <c r="F7442" t="b">
        <v>0</v>
      </c>
      <c r="G7442" t="s">
        <v>27</v>
      </c>
      <c r="H7442" s="4">
        <v>45746.835648148153</v>
      </c>
      <c r="I7442" t="b">
        <v>1</v>
      </c>
      <c r="J7442" t="b">
        <v>1</v>
      </c>
      <c r="K7442" t="s">
        <v>24</v>
      </c>
      <c r="L7442" t="s">
        <v>36</v>
      </c>
      <c r="N7442">
        <v>49.419998168945313</v>
      </c>
      <c r="O7442" t="s">
        <v>1854</v>
      </c>
      <c r="P7442" t="s">
        <v>9806</v>
      </c>
    </row>
    <row r="7443" spans="1:16" x14ac:dyDescent="0.55000000000000004">
      <c r="A7443" t="s">
        <v>1</v>
      </c>
      <c r="B7443" t="s">
        <v>10199</v>
      </c>
      <c r="C7443" t="s">
        <v>10245</v>
      </c>
      <c r="D7443" t="s">
        <v>3600</v>
      </c>
      <c r="E7443" t="s">
        <v>20</v>
      </c>
      <c r="F7443" t="b">
        <v>0</v>
      </c>
      <c r="G7443" t="s">
        <v>27</v>
      </c>
      <c r="H7443" s="4">
        <v>45746.876423611109</v>
      </c>
      <c r="I7443" t="b">
        <v>0</v>
      </c>
      <c r="J7443" t="b">
        <v>1</v>
      </c>
      <c r="K7443" t="s">
        <v>24</v>
      </c>
      <c r="L7443" t="s">
        <v>22</v>
      </c>
      <c r="M7443">
        <v>260590</v>
      </c>
      <c r="O7443" t="s">
        <v>254</v>
      </c>
      <c r="P7443" t="s">
        <v>1079</v>
      </c>
    </row>
    <row r="7444" spans="1:16" x14ac:dyDescent="0.55000000000000004">
      <c r="A7444" t="s">
        <v>0</v>
      </c>
      <c r="B7444" t="s">
        <v>8829</v>
      </c>
      <c r="C7444" t="s">
        <v>559</v>
      </c>
      <c r="D7444" t="s">
        <v>3957</v>
      </c>
      <c r="E7444" t="s">
        <v>34</v>
      </c>
      <c r="F7444" t="b">
        <v>0</v>
      </c>
      <c r="G7444" t="s">
        <v>27</v>
      </c>
      <c r="H7444" s="4">
        <v>45746.916932870372</v>
      </c>
      <c r="I7444" t="b">
        <v>0</v>
      </c>
      <c r="J7444" t="b">
        <v>0</v>
      </c>
      <c r="K7444" t="s">
        <v>24</v>
      </c>
      <c r="L7444" t="s">
        <v>36</v>
      </c>
      <c r="N7444">
        <v>20.670000076293949</v>
      </c>
      <c r="O7444" t="s">
        <v>2485</v>
      </c>
      <c r="P7444" t="s">
        <v>10246</v>
      </c>
    </row>
    <row r="7445" spans="1:16" x14ac:dyDescent="0.55000000000000004">
      <c r="A7445" t="s">
        <v>0</v>
      </c>
      <c r="B7445" t="s">
        <v>1674</v>
      </c>
      <c r="C7445" t="s">
        <v>33</v>
      </c>
      <c r="D7445" t="s">
        <v>3828</v>
      </c>
      <c r="E7445" t="s">
        <v>51</v>
      </c>
      <c r="F7445" t="b">
        <v>0</v>
      </c>
      <c r="G7445" t="s">
        <v>35</v>
      </c>
      <c r="H7445" s="4">
        <v>45746.917430555557</v>
      </c>
      <c r="I7445" t="b">
        <v>0</v>
      </c>
      <c r="J7445" t="b">
        <v>0</v>
      </c>
      <c r="K7445" t="s">
        <v>24</v>
      </c>
      <c r="L7445" t="s">
        <v>22</v>
      </c>
      <c r="M7445">
        <v>50000</v>
      </c>
      <c r="O7445" t="s">
        <v>9563</v>
      </c>
      <c r="P7445" t="s">
        <v>1321</v>
      </c>
    </row>
    <row r="7446" spans="1:16" x14ac:dyDescent="0.55000000000000004">
      <c r="A7446" t="s">
        <v>25</v>
      </c>
      <c r="B7446" t="s">
        <v>10247</v>
      </c>
      <c r="C7446" t="s">
        <v>167</v>
      </c>
      <c r="D7446" t="s">
        <v>3957</v>
      </c>
      <c r="E7446" t="s">
        <v>34</v>
      </c>
      <c r="F7446" t="b">
        <v>0</v>
      </c>
      <c r="G7446" t="s">
        <v>35</v>
      </c>
      <c r="H7446" s="4">
        <v>45746.917488425926</v>
      </c>
      <c r="I7446" t="b">
        <v>1</v>
      </c>
      <c r="J7446" t="b">
        <v>0</v>
      </c>
      <c r="K7446" t="s">
        <v>24</v>
      </c>
      <c r="L7446" t="s">
        <v>36</v>
      </c>
      <c r="N7446">
        <v>16.510000228881839</v>
      </c>
      <c r="O7446" t="s">
        <v>9530</v>
      </c>
      <c r="P7446" t="s">
        <v>10248</v>
      </c>
    </row>
    <row r="7447" spans="1:16" x14ac:dyDescent="0.55000000000000004">
      <c r="A7447" t="s">
        <v>0</v>
      </c>
      <c r="B7447" t="s">
        <v>10249</v>
      </c>
      <c r="C7447" t="s">
        <v>151</v>
      </c>
      <c r="D7447" t="s">
        <v>3957</v>
      </c>
      <c r="E7447" t="s">
        <v>34</v>
      </c>
      <c r="F7447" t="b">
        <v>0</v>
      </c>
      <c r="G7447" t="s">
        <v>30</v>
      </c>
      <c r="H7447" s="4">
        <v>45746.917673611111</v>
      </c>
      <c r="I7447" t="b">
        <v>1</v>
      </c>
      <c r="J7447" t="b">
        <v>0</v>
      </c>
      <c r="K7447" t="s">
        <v>24</v>
      </c>
      <c r="L7447" t="s">
        <v>36</v>
      </c>
      <c r="N7447">
        <v>25.2400016784668</v>
      </c>
      <c r="O7447" t="s">
        <v>10250</v>
      </c>
      <c r="P7447" t="s">
        <v>2174</v>
      </c>
    </row>
    <row r="7448" spans="1:16" x14ac:dyDescent="0.55000000000000004">
      <c r="A7448" t="s">
        <v>25</v>
      </c>
      <c r="B7448" t="s">
        <v>1577</v>
      </c>
      <c r="C7448" t="s">
        <v>315</v>
      </c>
      <c r="D7448" t="s">
        <v>3957</v>
      </c>
      <c r="E7448" t="s">
        <v>34</v>
      </c>
      <c r="F7448" t="b">
        <v>0</v>
      </c>
      <c r="G7448" t="s">
        <v>27</v>
      </c>
      <c r="H7448" s="4">
        <v>45746.958564814813</v>
      </c>
      <c r="I7448" t="b">
        <v>1</v>
      </c>
      <c r="J7448" t="b">
        <v>1</v>
      </c>
      <c r="K7448" t="s">
        <v>24</v>
      </c>
      <c r="L7448" t="s">
        <v>36</v>
      </c>
      <c r="N7448">
        <v>55</v>
      </c>
      <c r="O7448" t="s">
        <v>1807</v>
      </c>
      <c r="P7448" t="s">
        <v>603</v>
      </c>
    </row>
    <row r="7449" spans="1:16" x14ac:dyDescent="0.55000000000000004">
      <c r="A7449" t="s">
        <v>0</v>
      </c>
      <c r="B7449" t="s">
        <v>9116</v>
      </c>
      <c r="C7449" t="s">
        <v>2349</v>
      </c>
      <c r="D7449" t="s">
        <v>3957</v>
      </c>
      <c r="E7449" t="s">
        <v>34</v>
      </c>
      <c r="F7449" t="b">
        <v>0</v>
      </c>
      <c r="G7449" t="s">
        <v>30</v>
      </c>
      <c r="H7449" s="4">
        <v>45746.959340277783</v>
      </c>
      <c r="I7449" t="b">
        <v>0</v>
      </c>
      <c r="J7449" t="b">
        <v>1</v>
      </c>
      <c r="K7449" t="s">
        <v>24</v>
      </c>
      <c r="L7449" t="s">
        <v>36</v>
      </c>
      <c r="N7449">
        <v>25.2400016784668</v>
      </c>
      <c r="O7449" t="s">
        <v>9117</v>
      </c>
      <c r="P7449" t="s">
        <v>393</v>
      </c>
    </row>
    <row r="7450" spans="1:16" x14ac:dyDescent="0.55000000000000004">
      <c r="A7450" t="s">
        <v>0</v>
      </c>
      <c r="B7450" t="s">
        <v>1098</v>
      </c>
      <c r="C7450" t="s">
        <v>3147</v>
      </c>
      <c r="D7450" t="s">
        <v>5535</v>
      </c>
      <c r="E7450" t="s">
        <v>20</v>
      </c>
      <c r="F7450" t="b">
        <v>0</v>
      </c>
      <c r="G7450" t="s">
        <v>27</v>
      </c>
      <c r="H7450" s="4">
        <v>45747.000196759262</v>
      </c>
      <c r="I7450" t="b">
        <v>0</v>
      </c>
      <c r="J7450" t="b">
        <v>1</v>
      </c>
      <c r="K7450" t="s">
        <v>24</v>
      </c>
      <c r="L7450" t="s">
        <v>22</v>
      </c>
      <c r="M7450">
        <v>127952</v>
      </c>
      <c r="O7450" t="s">
        <v>10251</v>
      </c>
      <c r="P7450" t="s">
        <v>10252</v>
      </c>
    </row>
    <row r="7451" spans="1:16" x14ac:dyDescent="0.55000000000000004">
      <c r="A7451" t="s">
        <v>0</v>
      </c>
      <c r="B7451" t="s">
        <v>10253</v>
      </c>
      <c r="C7451" t="s">
        <v>3429</v>
      </c>
      <c r="D7451" t="s">
        <v>3957</v>
      </c>
      <c r="E7451" t="s">
        <v>20</v>
      </c>
      <c r="F7451" t="b">
        <v>0</v>
      </c>
      <c r="G7451" t="s">
        <v>52</v>
      </c>
      <c r="H7451" s="4">
        <v>45747.001342592594</v>
      </c>
      <c r="I7451" t="b">
        <v>0</v>
      </c>
      <c r="J7451" t="b">
        <v>1</v>
      </c>
      <c r="K7451" t="s">
        <v>24</v>
      </c>
      <c r="L7451" t="s">
        <v>36</v>
      </c>
      <c r="N7451">
        <v>16.380001068115231</v>
      </c>
      <c r="O7451" t="s">
        <v>259</v>
      </c>
      <c r="P7451" t="s">
        <v>10254</v>
      </c>
    </row>
    <row r="7452" spans="1:16" x14ac:dyDescent="0.55000000000000004">
      <c r="A7452" t="s">
        <v>2</v>
      </c>
      <c r="B7452" t="s">
        <v>10255</v>
      </c>
      <c r="C7452" t="s">
        <v>615</v>
      </c>
      <c r="D7452" t="s">
        <v>5535</v>
      </c>
      <c r="E7452" t="s">
        <v>20</v>
      </c>
      <c r="F7452" t="b">
        <v>0</v>
      </c>
      <c r="G7452" t="s">
        <v>27</v>
      </c>
      <c r="H7452" s="4">
        <v>45747.002175925933</v>
      </c>
      <c r="I7452" t="b">
        <v>1</v>
      </c>
      <c r="J7452" t="b">
        <v>1</v>
      </c>
      <c r="K7452" t="s">
        <v>24</v>
      </c>
      <c r="L7452" t="s">
        <v>22</v>
      </c>
      <c r="M7452">
        <v>108267</v>
      </c>
      <c r="O7452" t="s">
        <v>1653</v>
      </c>
      <c r="P7452" t="s">
        <v>10256</v>
      </c>
    </row>
    <row r="7453" spans="1:16" x14ac:dyDescent="0.55000000000000004">
      <c r="A7453" t="s">
        <v>0</v>
      </c>
      <c r="B7453" t="s">
        <v>0</v>
      </c>
      <c r="C7453" t="s">
        <v>10257</v>
      </c>
      <c r="D7453" t="s">
        <v>7547</v>
      </c>
      <c r="E7453" t="s">
        <v>34</v>
      </c>
      <c r="F7453" t="b">
        <v>0</v>
      </c>
      <c r="G7453" t="s">
        <v>27</v>
      </c>
      <c r="H7453" s="4">
        <v>45747.041932870372</v>
      </c>
      <c r="I7453" t="b">
        <v>0</v>
      </c>
      <c r="J7453" t="b">
        <v>0</v>
      </c>
      <c r="K7453" t="s">
        <v>24</v>
      </c>
      <c r="L7453" t="s">
        <v>36</v>
      </c>
      <c r="N7453">
        <v>15</v>
      </c>
      <c r="O7453" t="s">
        <v>7548</v>
      </c>
      <c r="P7453" t="s">
        <v>61</v>
      </c>
    </row>
    <row r="7454" spans="1:16" x14ac:dyDescent="0.55000000000000004">
      <c r="A7454" t="s">
        <v>0</v>
      </c>
      <c r="B7454" t="s">
        <v>0</v>
      </c>
      <c r="C7454" t="s">
        <v>9342</v>
      </c>
      <c r="D7454" t="s">
        <v>7547</v>
      </c>
      <c r="E7454" t="s">
        <v>34</v>
      </c>
      <c r="F7454" t="b">
        <v>0</v>
      </c>
      <c r="G7454" t="s">
        <v>41</v>
      </c>
      <c r="H7454" s="4">
        <v>45747.042337962957</v>
      </c>
      <c r="I7454" t="b">
        <v>0</v>
      </c>
      <c r="J7454" t="b">
        <v>0</v>
      </c>
      <c r="K7454" t="s">
        <v>24</v>
      </c>
      <c r="L7454" t="s">
        <v>36</v>
      </c>
      <c r="N7454">
        <v>15</v>
      </c>
      <c r="O7454" t="s">
        <v>7548</v>
      </c>
      <c r="P7454" t="s">
        <v>61</v>
      </c>
    </row>
    <row r="7455" spans="1:16" x14ac:dyDescent="0.55000000000000004">
      <c r="A7455" t="s">
        <v>0</v>
      </c>
      <c r="B7455" t="s">
        <v>0</v>
      </c>
      <c r="C7455" t="s">
        <v>10258</v>
      </c>
      <c r="D7455" t="s">
        <v>7547</v>
      </c>
      <c r="E7455" t="s">
        <v>34</v>
      </c>
      <c r="F7455" t="b">
        <v>0</v>
      </c>
      <c r="G7455" t="s">
        <v>27</v>
      </c>
      <c r="H7455" s="4">
        <v>45747.08357638889</v>
      </c>
      <c r="I7455" t="b">
        <v>0</v>
      </c>
      <c r="J7455" t="b">
        <v>0</v>
      </c>
      <c r="K7455" t="s">
        <v>24</v>
      </c>
      <c r="L7455" t="s">
        <v>36</v>
      </c>
      <c r="N7455">
        <v>15</v>
      </c>
      <c r="O7455" t="s">
        <v>7548</v>
      </c>
      <c r="P7455" t="s">
        <v>61</v>
      </c>
    </row>
    <row r="7456" spans="1:16" x14ac:dyDescent="0.55000000000000004">
      <c r="A7456" t="s">
        <v>0</v>
      </c>
      <c r="B7456" t="s">
        <v>9764</v>
      </c>
      <c r="C7456" t="s">
        <v>10259</v>
      </c>
      <c r="D7456" t="s">
        <v>3957</v>
      </c>
      <c r="E7456" t="s">
        <v>34</v>
      </c>
      <c r="F7456" t="b">
        <v>0</v>
      </c>
      <c r="G7456" t="s">
        <v>30</v>
      </c>
      <c r="H7456" s="4">
        <v>45747.084421296298</v>
      </c>
      <c r="I7456" t="b">
        <v>0</v>
      </c>
      <c r="J7456" t="b">
        <v>1</v>
      </c>
      <c r="K7456" t="s">
        <v>24</v>
      </c>
      <c r="L7456" t="s">
        <v>36</v>
      </c>
      <c r="N7456">
        <v>26.654998779296879</v>
      </c>
      <c r="O7456" t="s">
        <v>9766</v>
      </c>
      <c r="P7456" t="s">
        <v>9767</v>
      </c>
    </row>
    <row r="7457" spans="1:16" x14ac:dyDescent="0.55000000000000004">
      <c r="A7457" t="s">
        <v>0</v>
      </c>
      <c r="B7457" t="s">
        <v>7594</v>
      </c>
      <c r="C7457" t="s">
        <v>122</v>
      </c>
      <c r="D7457" t="s">
        <v>3957</v>
      </c>
      <c r="E7457" t="s">
        <v>20</v>
      </c>
      <c r="F7457" t="b">
        <v>0</v>
      </c>
      <c r="G7457" t="s">
        <v>52</v>
      </c>
      <c r="H7457" s="4">
        <v>45747.084652777783</v>
      </c>
      <c r="I7457" t="b">
        <v>0</v>
      </c>
      <c r="J7457" t="b">
        <v>1</v>
      </c>
      <c r="K7457" t="s">
        <v>24</v>
      </c>
      <c r="L7457" t="s">
        <v>36</v>
      </c>
      <c r="N7457">
        <v>18.795000076293949</v>
      </c>
      <c r="O7457" t="s">
        <v>7595</v>
      </c>
      <c r="P7457" t="s">
        <v>7596</v>
      </c>
    </row>
    <row r="7458" spans="1:16" x14ac:dyDescent="0.55000000000000004">
      <c r="A7458" t="s">
        <v>0</v>
      </c>
      <c r="B7458" t="s">
        <v>10260</v>
      </c>
      <c r="C7458" t="s">
        <v>3705</v>
      </c>
      <c r="D7458" t="s">
        <v>3957</v>
      </c>
      <c r="E7458" t="s">
        <v>34</v>
      </c>
      <c r="F7458" t="b">
        <v>0</v>
      </c>
      <c r="G7458" t="s">
        <v>52</v>
      </c>
      <c r="H7458" s="4">
        <v>45747.084664351853</v>
      </c>
      <c r="I7458" t="b">
        <v>0</v>
      </c>
      <c r="J7458" t="b">
        <v>1</v>
      </c>
      <c r="K7458" t="s">
        <v>24</v>
      </c>
      <c r="L7458" t="s">
        <v>36</v>
      </c>
      <c r="N7458">
        <v>22.79000091552734</v>
      </c>
      <c r="O7458" t="s">
        <v>10261</v>
      </c>
      <c r="P7458" t="s">
        <v>10262</v>
      </c>
    </row>
    <row r="7459" spans="1:16" x14ac:dyDescent="0.55000000000000004">
      <c r="A7459" t="s">
        <v>1</v>
      </c>
      <c r="B7459" t="s">
        <v>10263</v>
      </c>
      <c r="C7459" t="s">
        <v>1096</v>
      </c>
      <c r="D7459" t="s">
        <v>3957</v>
      </c>
      <c r="E7459" t="s">
        <v>20</v>
      </c>
      <c r="F7459" t="b">
        <v>0</v>
      </c>
      <c r="G7459" t="s">
        <v>27</v>
      </c>
      <c r="H7459" s="4">
        <v>45747.084756944438</v>
      </c>
      <c r="I7459" t="b">
        <v>0</v>
      </c>
      <c r="J7459" t="b">
        <v>1</v>
      </c>
      <c r="K7459" t="s">
        <v>24</v>
      </c>
      <c r="L7459" t="s">
        <v>36</v>
      </c>
      <c r="N7459">
        <v>39.069999694824219</v>
      </c>
      <c r="O7459" t="s">
        <v>10264</v>
      </c>
      <c r="P7459" t="s">
        <v>582</v>
      </c>
    </row>
    <row r="7460" spans="1:16" x14ac:dyDescent="0.55000000000000004">
      <c r="A7460" t="s">
        <v>1</v>
      </c>
      <c r="B7460" t="s">
        <v>10265</v>
      </c>
      <c r="C7460" t="s">
        <v>1060</v>
      </c>
      <c r="D7460" t="s">
        <v>3957</v>
      </c>
      <c r="E7460" t="s">
        <v>20</v>
      </c>
      <c r="F7460" t="b">
        <v>0</v>
      </c>
      <c r="G7460" t="s">
        <v>41</v>
      </c>
      <c r="H7460" s="4">
        <v>45747.085023148153</v>
      </c>
      <c r="I7460" t="b">
        <v>0</v>
      </c>
      <c r="J7460" t="b">
        <v>1</v>
      </c>
      <c r="K7460" t="s">
        <v>24</v>
      </c>
      <c r="L7460" t="s">
        <v>36</v>
      </c>
      <c r="N7460">
        <v>43.979999542236328</v>
      </c>
      <c r="O7460" t="s">
        <v>405</v>
      </c>
      <c r="P7460" t="s">
        <v>2079</v>
      </c>
    </row>
    <row r="7461" spans="1:16" x14ac:dyDescent="0.55000000000000004">
      <c r="A7461" t="s">
        <v>1</v>
      </c>
      <c r="B7461" t="s">
        <v>9802</v>
      </c>
      <c r="C7461" t="s">
        <v>39</v>
      </c>
      <c r="D7461" t="s">
        <v>3957</v>
      </c>
      <c r="E7461" t="s">
        <v>20</v>
      </c>
      <c r="F7461" t="b">
        <v>1</v>
      </c>
      <c r="G7461" t="s">
        <v>41</v>
      </c>
      <c r="H7461" s="4">
        <v>45747.085057870368</v>
      </c>
      <c r="I7461" t="b">
        <v>0</v>
      </c>
      <c r="J7461" t="b">
        <v>1</v>
      </c>
      <c r="K7461" t="s">
        <v>24</v>
      </c>
      <c r="L7461" t="s">
        <v>36</v>
      </c>
      <c r="N7461">
        <v>36.75</v>
      </c>
      <c r="O7461" t="s">
        <v>1370</v>
      </c>
      <c r="P7461" t="s">
        <v>9803</v>
      </c>
    </row>
    <row r="7462" spans="1:16" x14ac:dyDescent="0.55000000000000004">
      <c r="A7462" t="s">
        <v>25</v>
      </c>
      <c r="B7462" t="s">
        <v>10266</v>
      </c>
      <c r="C7462" t="s">
        <v>1803</v>
      </c>
      <c r="D7462" t="s">
        <v>3957</v>
      </c>
      <c r="E7462" t="s">
        <v>20</v>
      </c>
      <c r="F7462" t="b">
        <v>0</v>
      </c>
      <c r="G7462" t="s">
        <v>23</v>
      </c>
      <c r="H7462" s="4">
        <v>45747.092986111107</v>
      </c>
      <c r="I7462" t="b">
        <v>0</v>
      </c>
      <c r="J7462" t="b">
        <v>1</v>
      </c>
      <c r="K7462" t="s">
        <v>24</v>
      </c>
      <c r="L7462" t="s">
        <v>36</v>
      </c>
      <c r="N7462">
        <v>36.224998474121087</v>
      </c>
      <c r="O7462" t="s">
        <v>800</v>
      </c>
      <c r="P7462" t="s">
        <v>10267</v>
      </c>
    </row>
    <row r="7463" spans="1:16" x14ac:dyDescent="0.55000000000000004">
      <c r="A7463" t="s">
        <v>0</v>
      </c>
      <c r="B7463" t="s">
        <v>0</v>
      </c>
      <c r="C7463" t="s">
        <v>10268</v>
      </c>
      <c r="D7463" t="s">
        <v>7547</v>
      </c>
      <c r="E7463" t="s">
        <v>34</v>
      </c>
      <c r="F7463" t="b">
        <v>0</v>
      </c>
      <c r="G7463" t="s">
        <v>41</v>
      </c>
      <c r="H7463" s="4">
        <v>45747.125694444447</v>
      </c>
      <c r="I7463" t="b">
        <v>0</v>
      </c>
      <c r="J7463" t="b">
        <v>0</v>
      </c>
      <c r="K7463" t="s">
        <v>24</v>
      </c>
      <c r="L7463" t="s">
        <v>36</v>
      </c>
      <c r="N7463">
        <v>15</v>
      </c>
      <c r="O7463" t="s">
        <v>7548</v>
      </c>
      <c r="P7463" t="s">
        <v>61</v>
      </c>
    </row>
    <row r="7464" spans="1:16" x14ac:dyDescent="0.55000000000000004">
      <c r="A7464" t="s">
        <v>2</v>
      </c>
      <c r="B7464" t="s">
        <v>1745</v>
      </c>
      <c r="C7464" t="s">
        <v>606</v>
      </c>
      <c r="D7464" t="s">
        <v>3957</v>
      </c>
      <c r="E7464" t="s">
        <v>20</v>
      </c>
      <c r="F7464" t="b">
        <v>0</v>
      </c>
      <c r="G7464" t="s">
        <v>41</v>
      </c>
      <c r="H7464" s="4">
        <v>45747.12767361111</v>
      </c>
      <c r="I7464" t="b">
        <v>1</v>
      </c>
      <c r="J7464" t="b">
        <v>0</v>
      </c>
      <c r="K7464" t="s">
        <v>24</v>
      </c>
      <c r="L7464" t="s">
        <v>36</v>
      </c>
      <c r="N7464">
        <v>54.420001983642578</v>
      </c>
      <c r="O7464" t="s">
        <v>10269</v>
      </c>
      <c r="P7464" t="s">
        <v>10270</v>
      </c>
    </row>
    <row r="7465" spans="1:16" x14ac:dyDescent="0.55000000000000004">
      <c r="A7465" t="s">
        <v>1</v>
      </c>
      <c r="B7465" t="s">
        <v>9782</v>
      </c>
      <c r="C7465" t="s">
        <v>400</v>
      </c>
      <c r="D7465" t="s">
        <v>3957</v>
      </c>
      <c r="E7465" t="s">
        <v>20</v>
      </c>
      <c r="F7465" t="b">
        <v>0</v>
      </c>
      <c r="G7465" t="s">
        <v>30</v>
      </c>
      <c r="H7465" s="4">
        <v>45747.168692129628</v>
      </c>
      <c r="I7465" t="b">
        <v>0</v>
      </c>
      <c r="J7465" t="b">
        <v>1</v>
      </c>
      <c r="K7465" t="s">
        <v>24</v>
      </c>
      <c r="L7465" t="s">
        <v>36</v>
      </c>
      <c r="N7465">
        <v>110.25</v>
      </c>
      <c r="O7465" t="s">
        <v>401</v>
      </c>
      <c r="P7465" t="s">
        <v>9783</v>
      </c>
    </row>
    <row r="7466" spans="1:16" x14ac:dyDescent="0.55000000000000004">
      <c r="A7466" t="s">
        <v>19</v>
      </c>
      <c r="B7466" t="s">
        <v>1984</v>
      </c>
      <c r="C7466" t="s">
        <v>49</v>
      </c>
      <c r="D7466" t="s">
        <v>4072</v>
      </c>
      <c r="E7466" t="s">
        <v>20</v>
      </c>
      <c r="F7466" t="b">
        <v>0</v>
      </c>
      <c r="G7466" t="s">
        <v>41</v>
      </c>
      <c r="H7466" s="4">
        <v>45747.251666666663</v>
      </c>
      <c r="I7466" t="b">
        <v>0</v>
      </c>
      <c r="J7466" t="b">
        <v>0</v>
      </c>
      <c r="K7466" t="s">
        <v>24</v>
      </c>
      <c r="L7466" t="s">
        <v>22</v>
      </c>
      <c r="M7466">
        <v>140157.84375</v>
      </c>
      <c r="O7466" t="s">
        <v>10025</v>
      </c>
      <c r="P7466" t="s">
        <v>8741</v>
      </c>
    </row>
    <row r="7467" spans="1:16" x14ac:dyDescent="0.55000000000000004">
      <c r="A7467" t="s">
        <v>2</v>
      </c>
      <c r="B7467" t="s">
        <v>10271</v>
      </c>
      <c r="C7467" t="s">
        <v>82</v>
      </c>
      <c r="D7467" t="s">
        <v>3979</v>
      </c>
      <c r="E7467" t="s">
        <v>20</v>
      </c>
      <c r="F7467" t="b">
        <v>0</v>
      </c>
      <c r="G7467" t="s">
        <v>27</v>
      </c>
      <c r="H7467" s="4">
        <v>45747.252164351848</v>
      </c>
      <c r="I7467" t="b">
        <v>0</v>
      </c>
      <c r="J7467" t="b">
        <v>0</v>
      </c>
      <c r="K7467" t="s">
        <v>24</v>
      </c>
      <c r="L7467" t="s">
        <v>22</v>
      </c>
      <c r="M7467">
        <v>135000</v>
      </c>
      <c r="O7467" t="s">
        <v>59</v>
      </c>
      <c r="P7467" t="s">
        <v>1864</v>
      </c>
    </row>
    <row r="7468" spans="1:16" x14ac:dyDescent="0.55000000000000004">
      <c r="A7468" t="s">
        <v>0</v>
      </c>
      <c r="B7468" t="s">
        <v>10272</v>
      </c>
      <c r="C7468" t="s">
        <v>2736</v>
      </c>
      <c r="D7468" t="s">
        <v>3957</v>
      </c>
      <c r="E7468" t="s">
        <v>34</v>
      </c>
      <c r="F7468" t="b">
        <v>0</v>
      </c>
      <c r="G7468" t="s">
        <v>27</v>
      </c>
      <c r="H7468" s="4">
        <v>45747.532557870371</v>
      </c>
      <c r="I7468" t="b">
        <v>0</v>
      </c>
      <c r="J7468" t="b">
        <v>1</v>
      </c>
      <c r="K7468" t="s">
        <v>24</v>
      </c>
      <c r="L7468" t="s">
        <v>22</v>
      </c>
      <c r="M7468">
        <v>87500</v>
      </c>
      <c r="O7468" t="s">
        <v>10273</v>
      </c>
      <c r="P7468" t="s">
        <v>10274</v>
      </c>
    </row>
    <row r="7469" spans="1:16" x14ac:dyDescent="0.55000000000000004">
      <c r="A7469" t="s">
        <v>0</v>
      </c>
      <c r="B7469" t="s">
        <v>3063</v>
      </c>
      <c r="C7469" t="s">
        <v>82</v>
      </c>
      <c r="D7469" t="s">
        <v>3973</v>
      </c>
      <c r="E7469" t="s">
        <v>20</v>
      </c>
      <c r="F7469" t="b">
        <v>0</v>
      </c>
      <c r="G7469" t="s">
        <v>27</v>
      </c>
      <c r="H7469" s="4">
        <v>45747.532557870371</v>
      </c>
      <c r="I7469" t="b">
        <v>0</v>
      </c>
      <c r="J7469" t="b">
        <v>1</v>
      </c>
      <c r="K7469" t="s">
        <v>24</v>
      </c>
      <c r="L7469" t="s">
        <v>22</v>
      </c>
      <c r="M7469">
        <v>75000</v>
      </c>
      <c r="O7469" t="s">
        <v>10275</v>
      </c>
      <c r="P7469" t="s">
        <v>10276</v>
      </c>
    </row>
    <row r="7470" spans="1:16" x14ac:dyDescent="0.55000000000000004">
      <c r="A7470" t="s">
        <v>0</v>
      </c>
      <c r="B7470" t="s">
        <v>0</v>
      </c>
      <c r="C7470" t="s">
        <v>10277</v>
      </c>
      <c r="D7470" t="s">
        <v>7547</v>
      </c>
      <c r="E7470" t="s">
        <v>34</v>
      </c>
      <c r="F7470" t="b">
        <v>0</v>
      </c>
      <c r="G7470" t="s">
        <v>41</v>
      </c>
      <c r="H7470" s="4">
        <v>45747.533020833333</v>
      </c>
      <c r="I7470" t="b">
        <v>0</v>
      </c>
      <c r="J7470" t="b">
        <v>0</v>
      </c>
      <c r="K7470" t="s">
        <v>24</v>
      </c>
      <c r="L7470" t="s">
        <v>36</v>
      </c>
      <c r="N7470">
        <v>15</v>
      </c>
      <c r="O7470" t="s">
        <v>7548</v>
      </c>
      <c r="P7470" t="s">
        <v>61</v>
      </c>
    </row>
    <row r="7471" spans="1:16" x14ac:dyDescent="0.55000000000000004">
      <c r="A7471" t="s">
        <v>0</v>
      </c>
      <c r="B7471" t="s">
        <v>10278</v>
      </c>
      <c r="C7471" t="s">
        <v>2975</v>
      </c>
      <c r="D7471" t="s">
        <v>2882</v>
      </c>
      <c r="F7471" t="b">
        <v>0</v>
      </c>
      <c r="G7471" t="s">
        <v>30</v>
      </c>
      <c r="H7471" s="4">
        <v>45747.533321759263</v>
      </c>
      <c r="I7471" t="b">
        <v>0</v>
      </c>
      <c r="J7471" t="b">
        <v>0</v>
      </c>
      <c r="K7471" t="s">
        <v>24</v>
      </c>
      <c r="L7471" t="s">
        <v>36</v>
      </c>
      <c r="N7471">
        <v>42.5</v>
      </c>
      <c r="O7471" t="s">
        <v>2554</v>
      </c>
      <c r="P7471" t="s">
        <v>1671</v>
      </c>
    </row>
    <row r="7472" spans="1:16" x14ac:dyDescent="0.55000000000000004">
      <c r="A7472" t="s">
        <v>1</v>
      </c>
      <c r="B7472" t="s">
        <v>10279</v>
      </c>
      <c r="C7472" t="s">
        <v>919</v>
      </c>
      <c r="D7472" t="s">
        <v>2208</v>
      </c>
      <c r="E7472" t="s">
        <v>20</v>
      </c>
      <c r="F7472" t="b">
        <v>0</v>
      </c>
      <c r="G7472" t="s">
        <v>35</v>
      </c>
      <c r="H7472" s="4">
        <v>45747.534039351849</v>
      </c>
      <c r="I7472" t="b">
        <v>0</v>
      </c>
      <c r="J7472" t="b">
        <v>0</v>
      </c>
      <c r="K7472" t="s">
        <v>24</v>
      </c>
      <c r="L7472" t="s">
        <v>22</v>
      </c>
      <c r="M7472">
        <v>120000</v>
      </c>
      <c r="O7472" t="s">
        <v>10197</v>
      </c>
      <c r="P7472" t="s">
        <v>1267</v>
      </c>
    </row>
    <row r="7473" spans="1:16" x14ac:dyDescent="0.55000000000000004">
      <c r="A7473" t="s">
        <v>2</v>
      </c>
      <c r="B7473" t="s">
        <v>2674</v>
      </c>
      <c r="C7473" t="s">
        <v>293</v>
      </c>
      <c r="D7473" t="s">
        <v>3600</v>
      </c>
      <c r="E7473" t="s">
        <v>20</v>
      </c>
      <c r="F7473" t="b">
        <v>0</v>
      </c>
      <c r="G7473" t="s">
        <v>41</v>
      </c>
      <c r="H7473" s="4">
        <v>45747.534768518519</v>
      </c>
      <c r="I7473" t="b">
        <v>0</v>
      </c>
      <c r="J7473" t="b">
        <v>1</v>
      </c>
      <c r="K7473" t="s">
        <v>24</v>
      </c>
      <c r="L7473" t="s">
        <v>22</v>
      </c>
      <c r="M7473">
        <v>296000</v>
      </c>
      <c r="O7473" t="s">
        <v>572</v>
      </c>
      <c r="P7473" t="s">
        <v>10280</v>
      </c>
    </row>
    <row r="7474" spans="1:16" x14ac:dyDescent="0.55000000000000004">
      <c r="A7474" t="s">
        <v>2</v>
      </c>
      <c r="B7474" t="s">
        <v>10281</v>
      </c>
      <c r="C7474" t="s">
        <v>140</v>
      </c>
      <c r="D7474" t="s">
        <v>10282</v>
      </c>
      <c r="E7474" t="s">
        <v>20</v>
      </c>
      <c r="F7474" t="b">
        <v>0</v>
      </c>
      <c r="G7474" t="s">
        <v>35</v>
      </c>
      <c r="H7474" s="4">
        <v>45747.535138888888</v>
      </c>
      <c r="I7474" t="b">
        <v>1</v>
      </c>
      <c r="J7474" t="b">
        <v>1</v>
      </c>
      <c r="K7474" t="s">
        <v>24</v>
      </c>
      <c r="L7474" t="s">
        <v>22</v>
      </c>
      <c r="M7474">
        <v>115000</v>
      </c>
      <c r="O7474" t="s">
        <v>3591</v>
      </c>
      <c r="P7474" t="s">
        <v>10283</v>
      </c>
    </row>
    <row r="7475" spans="1:16" x14ac:dyDescent="0.55000000000000004">
      <c r="A7475" t="s">
        <v>40</v>
      </c>
      <c r="B7475" t="s">
        <v>10284</v>
      </c>
      <c r="C7475" t="s">
        <v>760</v>
      </c>
      <c r="D7475" t="s">
        <v>4003</v>
      </c>
      <c r="E7475" t="s">
        <v>20</v>
      </c>
      <c r="F7475" t="b">
        <v>0</v>
      </c>
      <c r="G7475" t="s">
        <v>760</v>
      </c>
      <c r="H7475" s="4">
        <v>45747.541273148148</v>
      </c>
      <c r="I7475" t="b">
        <v>1</v>
      </c>
      <c r="J7475" t="b">
        <v>0</v>
      </c>
      <c r="K7475" t="s">
        <v>760</v>
      </c>
      <c r="L7475" t="s">
        <v>22</v>
      </c>
      <c r="M7475">
        <v>150000</v>
      </c>
      <c r="O7475" t="s">
        <v>1199</v>
      </c>
      <c r="P7475" t="s">
        <v>98</v>
      </c>
    </row>
    <row r="7476" spans="1:16" x14ac:dyDescent="0.55000000000000004">
      <c r="A7476" t="s">
        <v>191</v>
      </c>
      <c r="B7476" t="s">
        <v>10285</v>
      </c>
      <c r="C7476" t="s">
        <v>3613</v>
      </c>
      <c r="D7476" t="s">
        <v>4035</v>
      </c>
      <c r="F7476" t="b">
        <v>0</v>
      </c>
      <c r="G7476" t="s">
        <v>760</v>
      </c>
      <c r="H7476" s="4">
        <v>45747.541273148148</v>
      </c>
      <c r="I7476" t="b">
        <v>0</v>
      </c>
      <c r="J7476" t="b">
        <v>0</v>
      </c>
      <c r="K7476" t="s">
        <v>760</v>
      </c>
      <c r="L7476" t="s">
        <v>22</v>
      </c>
      <c r="M7476">
        <v>95400</v>
      </c>
      <c r="O7476" t="s">
        <v>998</v>
      </c>
      <c r="P7476" t="s">
        <v>10286</v>
      </c>
    </row>
    <row r="7477" spans="1:16" x14ac:dyDescent="0.55000000000000004">
      <c r="A7477" t="s">
        <v>2</v>
      </c>
      <c r="B7477" t="s">
        <v>10129</v>
      </c>
      <c r="C7477" t="s">
        <v>870</v>
      </c>
      <c r="D7477" t="s">
        <v>4035</v>
      </c>
      <c r="E7477" t="s">
        <v>20</v>
      </c>
      <c r="F7477" t="b">
        <v>0</v>
      </c>
      <c r="G7477" t="s">
        <v>870</v>
      </c>
      <c r="H7477" s="4">
        <v>45747.545706018522</v>
      </c>
      <c r="I7477" t="b">
        <v>0</v>
      </c>
      <c r="J7477" t="b">
        <v>0</v>
      </c>
      <c r="K7477" t="s">
        <v>870</v>
      </c>
      <c r="L7477" t="s">
        <v>22</v>
      </c>
      <c r="M7477">
        <v>72800</v>
      </c>
      <c r="O7477" t="s">
        <v>10131</v>
      </c>
      <c r="P7477" t="s">
        <v>10132</v>
      </c>
    </row>
    <row r="7478" spans="1:16" x14ac:dyDescent="0.55000000000000004">
      <c r="A7478" t="s">
        <v>0</v>
      </c>
      <c r="B7478" t="s">
        <v>103</v>
      </c>
      <c r="C7478" t="s">
        <v>114</v>
      </c>
      <c r="D7478" t="s">
        <v>3973</v>
      </c>
      <c r="E7478" t="s">
        <v>20</v>
      </c>
      <c r="F7478" t="b">
        <v>0</v>
      </c>
      <c r="G7478" t="s">
        <v>27</v>
      </c>
      <c r="H7478" s="4">
        <v>45747.616076388891</v>
      </c>
      <c r="I7478" t="b">
        <v>0</v>
      </c>
      <c r="J7478" t="b">
        <v>0</v>
      </c>
      <c r="K7478" t="s">
        <v>24</v>
      </c>
      <c r="L7478" t="s">
        <v>22</v>
      </c>
      <c r="M7478">
        <v>46000</v>
      </c>
      <c r="O7478" t="s">
        <v>10287</v>
      </c>
      <c r="P7478" t="s">
        <v>1329</v>
      </c>
    </row>
    <row r="7479" spans="1:16" x14ac:dyDescent="0.55000000000000004">
      <c r="A7479" t="s">
        <v>2</v>
      </c>
      <c r="B7479" t="s">
        <v>10288</v>
      </c>
      <c r="C7479" t="s">
        <v>2426</v>
      </c>
      <c r="D7479" t="s">
        <v>2208</v>
      </c>
      <c r="E7479" t="s">
        <v>51</v>
      </c>
      <c r="F7479" t="b">
        <v>0</v>
      </c>
      <c r="G7479" t="s">
        <v>27</v>
      </c>
      <c r="H7479" s="4">
        <v>45747.617800925917</v>
      </c>
      <c r="I7479" t="b">
        <v>0</v>
      </c>
      <c r="J7479" t="b">
        <v>0</v>
      </c>
      <c r="K7479" t="s">
        <v>24</v>
      </c>
      <c r="L7479" t="s">
        <v>36</v>
      </c>
      <c r="N7479">
        <v>72.5</v>
      </c>
      <c r="O7479" t="s">
        <v>7050</v>
      </c>
      <c r="P7479" t="s">
        <v>119</v>
      </c>
    </row>
    <row r="7480" spans="1:16" x14ac:dyDescent="0.55000000000000004">
      <c r="A7480" t="s">
        <v>89</v>
      </c>
      <c r="B7480" t="s">
        <v>10289</v>
      </c>
      <c r="C7480" t="s">
        <v>10290</v>
      </c>
      <c r="D7480" t="s">
        <v>2208</v>
      </c>
      <c r="E7480" t="s">
        <v>105</v>
      </c>
      <c r="F7480" t="b">
        <v>0</v>
      </c>
      <c r="G7480" t="s">
        <v>27</v>
      </c>
      <c r="H7480" s="4">
        <v>45747.617824074077</v>
      </c>
      <c r="I7480" t="b">
        <v>0</v>
      </c>
      <c r="J7480" t="b">
        <v>1</v>
      </c>
      <c r="K7480" t="s">
        <v>24</v>
      </c>
      <c r="L7480" t="s">
        <v>36</v>
      </c>
      <c r="N7480">
        <v>40</v>
      </c>
      <c r="O7480" t="s">
        <v>10291</v>
      </c>
      <c r="P7480" t="s">
        <v>2014</v>
      </c>
    </row>
    <row r="7481" spans="1:16" x14ac:dyDescent="0.55000000000000004">
      <c r="A7481" t="s">
        <v>2</v>
      </c>
      <c r="B7481" t="s">
        <v>10292</v>
      </c>
      <c r="C7481" t="s">
        <v>810</v>
      </c>
      <c r="D7481" t="s">
        <v>3828</v>
      </c>
      <c r="E7481" t="s">
        <v>20</v>
      </c>
      <c r="F7481" t="b">
        <v>0</v>
      </c>
      <c r="G7481" t="s">
        <v>41</v>
      </c>
      <c r="H7481" s="4">
        <v>45747.618206018517</v>
      </c>
      <c r="I7481" t="b">
        <v>0</v>
      </c>
      <c r="J7481" t="b">
        <v>1</v>
      </c>
      <c r="K7481" t="s">
        <v>24</v>
      </c>
      <c r="L7481" t="s">
        <v>22</v>
      </c>
      <c r="M7481">
        <v>171000</v>
      </c>
      <c r="O7481" t="s">
        <v>1335</v>
      </c>
      <c r="P7481" t="s">
        <v>10293</v>
      </c>
    </row>
    <row r="7482" spans="1:16" x14ac:dyDescent="0.55000000000000004">
      <c r="A7482" t="s">
        <v>0</v>
      </c>
      <c r="B7482" t="s">
        <v>0</v>
      </c>
      <c r="C7482" t="s">
        <v>10294</v>
      </c>
      <c r="D7482" t="s">
        <v>3828</v>
      </c>
      <c r="E7482" t="s">
        <v>20</v>
      </c>
      <c r="F7482" t="b">
        <v>0</v>
      </c>
      <c r="G7482" t="s">
        <v>27</v>
      </c>
      <c r="H7482" s="4">
        <v>45747.657650462963</v>
      </c>
      <c r="I7482" t="b">
        <v>0</v>
      </c>
      <c r="J7482" t="b">
        <v>1</v>
      </c>
      <c r="K7482" t="s">
        <v>24</v>
      </c>
      <c r="L7482" t="s">
        <v>22</v>
      </c>
      <c r="M7482">
        <v>65000</v>
      </c>
      <c r="O7482" t="s">
        <v>10295</v>
      </c>
      <c r="P7482" t="s">
        <v>10296</v>
      </c>
    </row>
    <row r="7483" spans="1:16" x14ac:dyDescent="0.55000000000000004">
      <c r="A7483" t="s">
        <v>19</v>
      </c>
      <c r="B7483" t="s">
        <v>19</v>
      </c>
      <c r="C7483" t="s">
        <v>1096</v>
      </c>
      <c r="D7483" t="s">
        <v>3973</v>
      </c>
      <c r="E7483" t="s">
        <v>20</v>
      </c>
      <c r="F7483" t="b">
        <v>0</v>
      </c>
      <c r="G7483" t="s">
        <v>27</v>
      </c>
      <c r="H7483" s="4">
        <v>45747.658680555563</v>
      </c>
      <c r="I7483" t="b">
        <v>0</v>
      </c>
      <c r="J7483" t="b">
        <v>1</v>
      </c>
      <c r="K7483" t="s">
        <v>24</v>
      </c>
      <c r="L7483" t="s">
        <v>22</v>
      </c>
      <c r="M7483">
        <v>175000</v>
      </c>
      <c r="O7483" t="s">
        <v>10297</v>
      </c>
      <c r="P7483" t="s">
        <v>10298</v>
      </c>
    </row>
    <row r="7484" spans="1:16" x14ac:dyDescent="0.55000000000000004">
      <c r="A7484" t="s">
        <v>1</v>
      </c>
      <c r="B7484" t="s">
        <v>9836</v>
      </c>
      <c r="C7484" t="s">
        <v>465</v>
      </c>
      <c r="D7484" t="s">
        <v>4103</v>
      </c>
      <c r="E7484" t="s">
        <v>20</v>
      </c>
      <c r="F7484" t="b">
        <v>0</v>
      </c>
      <c r="G7484" t="s">
        <v>41</v>
      </c>
      <c r="H7484" s="4">
        <v>45747.742245370369</v>
      </c>
      <c r="I7484" t="b">
        <v>0</v>
      </c>
      <c r="J7484" t="b">
        <v>1</v>
      </c>
      <c r="K7484" t="s">
        <v>24</v>
      </c>
      <c r="L7484" t="s">
        <v>22</v>
      </c>
      <c r="M7484">
        <v>120000</v>
      </c>
      <c r="O7484" t="s">
        <v>4351</v>
      </c>
      <c r="P7484" t="s">
        <v>9837</v>
      </c>
    </row>
    <row r="7485" spans="1:16" x14ac:dyDescent="0.55000000000000004">
      <c r="A7485" t="s">
        <v>19</v>
      </c>
      <c r="B7485" t="s">
        <v>3698</v>
      </c>
      <c r="C7485" t="s">
        <v>1233</v>
      </c>
      <c r="D7485" t="s">
        <v>3973</v>
      </c>
      <c r="E7485" t="s">
        <v>20</v>
      </c>
      <c r="F7485" t="b">
        <v>0</v>
      </c>
      <c r="G7485" t="s">
        <v>30</v>
      </c>
      <c r="H7485" s="4">
        <v>45747.742465277777</v>
      </c>
      <c r="I7485" t="b">
        <v>0</v>
      </c>
      <c r="J7485" t="b">
        <v>0</v>
      </c>
      <c r="K7485" t="s">
        <v>24</v>
      </c>
      <c r="L7485" t="s">
        <v>22</v>
      </c>
      <c r="M7485">
        <v>198000</v>
      </c>
      <c r="O7485" t="s">
        <v>299</v>
      </c>
      <c r="P7485" t="s">
        <v>10299</v>
      </c>
    </row>
    <row r="7486" spans="1:16" x14ac:dyDescent="0.55000000000000004">
      <c r="A7486" t="s">
        <v>1</v>
      </c>
      <c r="B7486" t="s">
        <v>10300</v>
      </c>
      <c r="C7486" t="s">
        <v>365</v>
      </c>
      <c r="D7486" t="s">
        <v>3973</v>
      </c>
      <c r="E7486" t="s">
        <v>20</v>
      </c>
      <c r="F7486" t="b">
        <v>0</v>
      </c>
      <c r="G7486" t="s">
        <v>27</v>
      </c>
      <c r="H7486" s="4">
        <v>45747.782708333332</v>
      </c>
      <c r="I7486" t="b">
        <v>0</v>
      </c>
      <c r="J7486" t="b">
        <v>1</v>
      </c>
      <c r="K7486" t="s">
        <v>24</v>
      </c>
      <c r="L7486" t="s">
        <v>22</v>
      </c>
      <c r="M7486">
        <v>173400</v>
      </c>
      <c r="O7486" t="s">
        <v>402</v>
      </c>
      <c r="P7486" t="s">
        <v>10301</v>
      </c>
    </row>
    <row r="7487" spans="1:16" x14ac:dyDescent="0.55000000000000004">
      <c r="A7487" t="s">
        <v>28</v>
      </c>
      <c r="B7487" t="s">
        <v>10302</v>
      </c>
      <c r="C7487" t="s">
        <v>10303</v>
      </c>
      <c r="D7487" t="s">
        <v>7658</v>
      </c>
      <c r="E7487" t="s">
        <v>20</v>
      </c>
      <c r="F7487" t="b">
        <v>0</v>
      </c>
      <c r="G7487" t="s">
        <v>359</v>
      </c>
      <c r="H7487" s="4">
        <v>45747.793287037042</v>
      </c>
      <c r="I7487" t="b">
        <v>1</v>
      </c>
      <c r="J7487" t="b">
        <v>0</v>
      </c>
      <c r="K7487" t="s">
        <v>359</v>
      </c>
      <c r="L7487" t="s">
        <v>22</v>
      </c>
      <c r="M7487">
        <v>90000</v>
      </c>
      <c r="O7487" t="s">
        <v>10304</v>
      </c>
    </row>
    <row r="7488" spans="1:16" x14ac:dyDescent="0.55000000000000004">
      <c r="A7488" t="s">
        <v>1</v>
      </c>
      <c r="B7488" t="s">
        <v>2635</v>
      </c>
      <c r="C7488" t="s">
        <v>39</v>
      </c>
      <c r="D7488" t="s">
        <v>7658</v>
      </c>
      <c r="E7488" t="s">
        <v>20</v>
      </c>
      <c r="F7488" t="b">
        <v>1</v>
      </c>
      <c r="G7488" t="s">
        <v>1189</v>
      </c>
      <c r="H7488" s="4">
        <v>45747.79351851852</v>
      </c>
      <c r="I7488" t="b">
        <v>0</v>
      </c>
      <c r="J7488" t="b">
        <v>0</v>
      </c>
      <c r="K7488" t="s">
        <v>1189</v>
      </c>
      <c r="L7488" t="s">
        <v>22</v>
      </c>
      <c r="M7488">
        <v>75000</v>
      </c>
      <c r="O7488" t="s">
        <v>10118</v>
      </c>
      <c r="P7488" t="s">
        <v>448</v>
      </c>
    </row>
    <row r="7489" spans="1:16" x14ac:dyDescent="0.55000000000000004">
      <c r="A7489" t="s">
        <v>0</v>
      </c>
      <c r="B7489" t="s">
        <v>8559</v>
      </c>
      <c r="C7489" t="s">
        <v>1226</v>
      </c>
      <c r="D7489" t="s">
        <v>3957</v>
      </c>
      <c r="E7489" t="s">
        <v>20</v>
      </c>
      <c r="F7489" t="b">
        <v>0</v>
      </c>
      <c r="G7489" t="s">
        <v>52</v>
      </c>
      <c r="H7489" s="4">
        <v>45747.825219907398</v>
      </c>
      <c r="I7489" t="b">
        <v>0</v>
      </c>
      <c r="J7489" t="b">
        <v>0</v>
      </c>
      <c r="K7489" t="s">
        <v>24</v>
      </c>
      <c r="L7489" t="s">
        <v>36</v>
      </c>
      <c r="N7489">
        <v>18.795000076293949</v>
      </c>
      <c r="O7489" t="s">
        <v>8560</v>
      </c>
      <c r="P7489" t="s">
        <v>3620</v>
      </c>
    </row>
    <row r="7490" spans="1:16" x14ac:dyDescent="0.55000000000000004">
      <c r="A7490" t="s">
        <v>1</v>
      </c>
      <c r="B7490" t="s">
        <v>2515</v>
      </c>
      <c r="C7490" t="s">
        <v>372</v>
      </c>
      <c r="D7490" t="s">
        <v>3957</v>
      </c>
      <c r="E7490" t="s">
        <v>20</v>
      </c>
      <c r="F7490" t="b">
        <v>0</v>
      </c>
      <c r="G7490" t="s">
        <v>27</v>
      </c>
      <c r="H7490" s="4">
        <v>45747.82534722222</v>
      </c>
      <c r="I7490" t="b">
        <v>0</v>
      </c>
      <c r="J7490" t="b">
        <v>1</v>
      </c>
      <c r="K7490" t="s">
        <v>24</v>
      </c>
      <c r="L7490" t="s">
        <v>36</v>
      </c>
      <c r="N7490">
        <v>49.895000457763672</v>
      </c>
      <c r="O7490" t="s">
        <v>1006</v>
      </c>
    </row>
    <row r="7491" spans="1:16" x14ac:dyDescent="0.55000000000000004">
      <c r="A7491" t="s">
        <v>1</v>
      </c>
      <c r="B7491" t="s">
        <v>10305</v>
      </c>
      <c r="C7491" t="s">
        <v>213</v>
      </c>
      <c r="D7491" t="s">
        <v>3957</v>
      </c>
      <c r="E7491" t="s">
        <v>20</v>
      </c>
      <c r="F7491" t="b">
        <v>0</v>
      </c>
      <c r="G7491" t="s">
        <v>41</v>
      </c>
      <c r="H7491" s="4">
        <v>45747.825590277767</v>
      </c>
      <c r="I7491" t="b">
        <v>0</v>
      </c>
      <c r="J7491" t="b">
        <v>1</v>
      </c>
      <c r="K7491" t="s">
        <v>24</v>
      </c>
      <c r="L7491" t="s">
        <v>36</v>
      </c>
      <c r="N7491">
        <v>46.659999847412109</v>
      </c>
      <c r="O7491" t="s">
        <v>2768</v>
      </c>
      <c r="P7491" t="s">
        <v>149</v>
      </c>
    </row>
    <row r="7492" spans="1:16" x14ac:dyDescent="0.55000000000000004">
      <c r="A7492" t="s">
        <v>0</v>
      </c>
      <c r="B7492" t="s">
        <v>7848</v>
      </c>
      <c r="C7492" t="s">
        <v>316</v>
      </c>
      <c r="D7492" t="s">
        <v>3957</v>
      </c>
      <c r="E7492" t="s">
        <v>20</v>
      </c>
      <c r="F7492" t="b">
        <v>0</v>
      </c>
      <c r="G7492" t="s">
        <v>35</v>
      </c>
      <c r="H7492" s="4">
        <v>45747.825729166667</v>
      </c>
      <c r="I7492" t="b">
        <v>0</v>
      </c>
      <c r="J7492" t="b">
        <v>0</v>
      </c>
      <c r="K7492" t="s">
        <v>24</v>
      </c>
      <c r="L7492" t="s">
        <v>36</v>
      </c>
      <c r="N7492">
        <v>16.510000228881839</v>
      </c>
      <c r="O7492" t="s">
        <v>7849</v>
      </c>
      <c r="P7492" t="s">
        <v>700</v>
      </c>
    </row>
    <row r="7493" spans="1:16" x14ac:dyDescent="0.55000000000000004">
      <c r="A7493" t="s">
        <v>2</v>
      </c>
      <c r="B7493" t="s">
        <v>8530</v>
      </c>
      <c r="C7493" t="s">
        <v>26</v>
      </c>
      <c r="D7493" t="s">
        <v>3957</v>
      </c>
      <c r="E7493" t="s">
        <v>20</v>
      </c>
      <c r="F7493" t="b">
        <v>0</v>
      </c>
      <c r="G7493" t="s">
        <v>27</v>
      </c>
      <c r="H7493" s="4">
        <v>45747.826145833344</v>
      </c>
      <c r="I7493" t="b">
        <v>0</v>
      </c>
      <c r="J7493" t="b">
        <v>1</v>
      </c>
      <c r="K7493" t="s">
        <v>24</v>
      </c>
      <c r="L7493" t="s">
        <v>36</v>
      </c>
      <c r="N7493">
        <v>61.159996032714837</v>
      </c>
      <c r="O7493" t="s">
        <v>8531</v>
      </c>
      <c r="P7493" t="s">
        <v>8532</v>
      </c>
    </row>
    <row r="7494" spans="1:16" x14ac:dyDescent="0.55000000000000004">
      <c r="A7494" t="s">
        <v>2</v>
      </c>
      <c r="B7494" t="s">
        <v>170</v>
      </c>
      <c r="C7494" t="s">
        <v>443</v>
      </c>
      <c r="D7494" t="s">
        <v>3957</v>
      </c>
      <c r="E7494" t="s">
        <v>20</v>
      </c>
      <c r="F7494" t="b">
        <v>0</v>
      </c>
      <c r="G7494" t="s">
        <v>27</v>
      </c>
      <c r="H7494" s="4">
        <v>45747.826168981483</v>
      </c>
      <c r="I7494" t="b">
        <v>0</v>
      </c>
      <c r="J7494" t="b">
        <v>0</v>
      </c>
      <c r="K7494" t="s">
        <v>24</v>
      </c>
      <c r="L7494" t="s">
        <v>36</v>
      </c>
      <c r="N7494">
        <v>61.159996032714837</v>
      </c>
      <c r="O7494" t="s">
        <v>8575</v>
      </c>
      <c r="P7494" t="s">
        <v>2802</v>
      </c>
    </row>
    <row r="7495" spans="1:16" x14ac:dyDescent="0.55000000000000004">
      <c r="A7495" t="s">
        <v>2</v>
      </c>
      <c r="B7495" t="s">
        <v>170</v>
      </c>
      <c r="C7495" t="s">
        <v>10193</v>
      </c>
      <c r="D7495" t="s">
        <v>3957</v>
      </c>
      <c r="E7495" t="s">
        <v>20</v>
      </c>
      <c r="F7495" t="b">
        <v>0</v>
      </c>
      <c r="G7495" t="s">
        <v>27</v>
      </c>
      <c r="H7495" s="4">
        <v>45747.826215277782</v>
      </c>
      <c r="I7495" t="b">
        <v>1</v>
      </c>
      <c r="J7495" t="b">
        <v>1</v>
      </c>
      <c r="K7495" t="s">
        <v>24</v>
      </c>
      <c r="L7495" t="s">
        <v>36</v>
      </c>
      <c r="N7495">
        <v>58.680000305175781</v>
      </c>
      <c r="O7495" t="s">
        <v>9613</v>
      </c>
      <c r="P7495" t="s">
        <v>10306</v>
      </c>
    </row>
    <row r="7496" spans="1:16" x14ac:dyDescent="0.55000000000000004">
      <c r="A7496" t="s">
        <v>2</v>
      </c>
      <c r="B7496" t="s">
        <v>10307</v>
      </c>
      <c r="C7496" t="s">
        <v>203</v>
      </c>
      <c r="D7496" t="s">
        <v>3957</v>
      </c>
      <c r="E7496" t="s">
        <v>20</v>
      </c>
      <c r="F7496" t="b">
        <v>0</v>
      </c>
      <c r="G7496" t="s">
        <v>27</v>
      </c>
      <c r="H7496" s="4">
        <v>45747.826284722221</v>
      </c>
      <c r="I7496" t="b">
        <v>0</v>
      </c>
      <c r="J7496" t="b">
        <v>1</v>
      </c>
      <c r="K7496" t="s">
        <v>24</v>
      </c>
      <c r="L7496" t="s">
        <v>36</v>
      </c>
      <c r="N7496">
        <v>50.870002746582031</v>
      </c>
      <c r="O7496" t="s">
        <v>10308</v>
      </c>
      <c r="P7496" t="s">
        <v>10309</v>
      </c>
    </row>
    <row r="7497" spans="1:16" x14ac:dyDescent="0.55000000000000004">
      <c r="A7497" t="s">
        <v>2</v>
      </c>
      <c r="B7497" t="s">
        <v>10292</v>
      </c>
      <c r="C7497" t="s">
        <v>143</v>
      </c>
      <c r="D7497" t="s">
        <v>3973</v>
      </c>
      <c r="E7497" t="s">
        <v>20</v>
      </c>
      <c r="F7497" t="b">
        <v>0</v>
      </c>
      <c r="G7497" t="s">
        <v>35</v>
      </c>
      <c r="H7497" s="4">
        <v>45747.866516203707</v>
      </c>
      <c r="I7497" t="b">
        <v>0</v>
      </c>
      <c r="J7497" t="b">
        <v>1</v>
      </c>
      <c r="K7497" t="s">
        <v>24</v>
      </c>
      <c r="L7497" t="s">
        <v>22</v>
      </c>
      <c r="M7497">
        <v>171000</v>
      </c>
      <c r="O7497" t="s">
        <v>1126</v>
      </c>
      <c r="P7497" t="s">
        <v>10293</v>
      </c>
    </row>
    <row r="7498" spans="1:16" x14ac:dyDescent="0.55000000000000004">
      <c r="A7498" t="s">
        <v>2</v>
      </c>
      <c r="B7498" t="s">
        <v>195</v>
      </c>
      <c r="C7498" t="s">
        <v>630</v>
      </c>
      <c r="D7498" t="s">
        <v>2208</v>
      </c>
      <c r="E7498" t="s">
        <v>20</v>
      </c>
      <c r="F7498" t="b">
        <v>0</v>
      </c>
      <c r="G7498" t="s">
        <v>27</v>
      </c>
      <c r="H7498" s="4">
        <v>45747.867835648147</v>
      </c>
      <c r="I7498" t="b">
        <v>0</v>
      </c>
      <c r="J7498" t="b">
        <v>0</v>
      </c>
      <c r="K7498" t="s">
        <v>24</v>
      </c>
      <c r="L7498" t="s">
        <v>22</v>
      </c>
      <c r="M7498">
        <v>117500</v>
      </c>
      <c r="O7498" t="s">
        <v>10310</v>
      </c>
      <c r="P7498" t="s">
        <v>4488</v>
      </c>
    </row>
    <row r="7499" spans="1:16" x14ac:dyDescent="0.55000000000000004">
      <c r="A7499" t="s">
        <v>139</v>
      </c>
      <c r="B7499" t="s">
        <v>2126</v>
      </c>
      <c r="C7499" t="s">
        <v>1270</v>
      </c>
      <c r="D7499" t="s">
        <v>3973</v>
      </c>
      <c r="E7499" t="s">
        <v>20</v>
      </c>
      <c r="F7499" t="b">
        <v>0</v>
      </c>
      <c r="G7499" t="s">
        <v>23</v>
      </c>
      <c r="H7499" s="4">
        <v>45747.88521990741</v>
      </c>
      <c r="I7499" t="b">
        <v>0</v>
      </c>
      <c r="J7499" t="b">
        <v>0</v>
      </c>
      <c r="K7499" t="s">
        <v>24</v>
      </c>
      <c r="L7499" t="s">
        <v>22</v>
      </c>
      <c r="M7499">
        <v>95000</v>
      </c>
      <c r="O7499" t="s">
        <v>10311</v>
      </c>
      <c r="P7499" t="s">
        <v>671</v>
      </c>
    </row>
    <row r="7500" spans="1:16" x14ac:dyDescent="0.55000000000000004">
      <c r="A7500" t="s">
        <v>28</v>
      </c>
      <c r="B7500" t="s">
        <v>10312</v>
      </c>
      <c r="C7500" t="s">
        <v>2634</v>
      </c>
      <c r="D7500" t="s">
        <v>3973</v>
      </c>
      <c r="E7500" t="s">
        <v>20</v>
      </c>
      <c r="F7500" t="b">
        <v>0</v>
      </c>
      <c r="G7500" t="s">
        <v>35</v>
      </c>
      <c r="H7500" s="4">
        <v>45747.909062500003</v>
      </c>
      <c r="I7500" t="b">
        <v>0</v>
      </c>
      <c r="J7500" t="b">
        <v>1</v>
      </c>
      <c r="K7500" t="s">
        <v>24</v>
      </c>
      <c r="L7500" t="s">
        <v>22</v>
      </c>
      <c r="M7500">
        <v>125000</v>
      </c>
      <c r="O7500" t="s">
        <v>2404</v>
      </c>
      <c r="P7500" t="s">
        <v>7459</v>
      </c>
    </row>
    <row r="7501" spans="1:16" x14ac:dyDescent="0.55000000000000004">
      <c r="A7501" t="s">
        <v>2</v>
      </c>
      <c r="B7501" t="s">
        <v>10313</v>
      </c>
      <c r="C7501" t="s">
        <v>613</v>
      </c>
      <c r="D7501" t="s">
        <v>81</v>
      </c>
      <c r="E7501" t="s">
        <v>20</v>
      </c>
      <c r="F7501" t="b">
        <v>0</v>
      </c>
      <c r="G7501" t="s">
        <v>27</v>
      </c>
      <c r="H7501" s="4">
        <v>45747.909421296303</v>
      </c>
      <c r="I7501" t="b">
        <v>0</v>
      </c>
      <c r="J7501" t="b">
        <v>1</v>
      </c>
      <c r="K7501" t="s">
        <v>24</v>
      </c>
      <c r="L7501" t="s">
        <v>22</v>
      </c>
      <c r="M7501">
        <v>160000</v>
      </c>
      <c r="O7501" t="s">
        <v>81</v>
      </c>
      <c r="P7501" t="s">
        <v>271</v>
      </c>
    </row>
    <row r="7502" spans="1:16" x14ac:dyDescent="0.55000000000000004">
      <c r="A7502" t="s">
        <v>0</v>
      </c>
      <c r="B7502" t="s">
        <v>10314</v>
      </c>
      <c r="C7502" t="s">
        <v>179</v>
      </c>
      <c r="D7502" t="s">
        <v>3957</v>
      </c>
      <c r="E7502" t="s">
        <v>34</v>
      </c>
      <c r="F7502" t="b">
        <v>0</v>
      </c>
      <c r="G7502" t="s">
        <v>27</v>
      </c>
      <c r="H7502" s="4">
        <v>45747.949317129627</v>
      </c>
      <c r="I7502" t="b">
        <v>0</v>
      </c>
      <c r="J7502" t="b">
        <v>1</v>
      </c>
      <c r="K7502" t="s">
        <v>24</v>
      </c>
      <c r="L7502" t="s">
        <v>36</v>
      </c>
      <c r="N7502">
        <v>23.694999694824219</v>
      </c>
      <c r="O7502" t="s">
        <v>10315</v>
      </c>
      <c r="P7502" t="s">
        <v>9924</v>
      </c>
    </row>
    <row r="7503" spans="1:16" x14ac:dyDescent="0.55000000000000004">
      <c r="A7503" t="s">
        <v>0</v>
      </c>
      <c r="B7503" t="s">
        <v>9527</v>
      </c>
      <c r="C7503" t="s">
        <v>85</v>
      </c>
      <c r="D7503" t="s">
        <v>3957</v>
      </c>
      <c r="E7503" t="s">
        <v>34</v>
      </c>
      <c r="F7503" t="b">
        <v>0</v>
      </c>
      <c r="G7503" t="s">
        <v>27</v>
      </c>
      <c r="H7503" s="4">
        <v>45747.94940972222</v>
      </c>
      <c r="I7503" t="b">
        <v>1</v>
      </c>
      <c r="J7503" t="b">
        <v>0</v>
      </c>
      <c r="K7503" t="s">
        <v>24</v>
      </c>
      <c r="L7503" t="s">
        <v>36</v>
      </c>
      <c r="N7503">
        <v>26.389999389648441</v>
      </c>
      <c r="O7503" t="s">
        <v>9528</v>
      </c>
      <c r="P7503" t="s">
        <v>223</v>
      </c>
    </row>
    <row r="7504" spans="1:16" x14ac:dyDescent="0.55000000000000004">
      <c r="A7504" t="s">
        <v>0</v>
      </c>
      <c r="B7504" t="s">
        <v>10316</v>
      </c>
      <c r="C7504" t="s">
        <v>49</v>
      </c>
      <c r="D7504" t="s">
        <v>3957</v>
      </c>
      <c r="E7504" t="s">
        <v>34</v>
      </c>
      <c r="F7504" t="b">
        <v>0</v>
      </c>
      <c r="G7504" t="s">
        <v>41</v>
      </c>
      <c r="H7504" s="4">
        <v>45747.949537037042</v>
      </c>
      <c r="I7504" t="b">
        <v>0</v>
      </c>
      <c r="J7504" t="b">
        <v>0</v>
      </c>
      <c r="K7504" t="s">
        <v>24</v>
      </c>
      <c r="L7504" t="s">
        <v>36</v>
      </c>
      <c r="N7504">
        <v>24.33499908447266</v>
      </c>
      <c r="O7504" t="s">
        <v>10317</v>
      </c>
      <c r="P7504" t="s">
        <v>119</v>
      </c>
    </row>
    <row r="7505" spans="1:16" x14ac:dyDescent="0.55000000000000004">
      <c r="A7505" t="s">
        <v>0</v>
      </c>
      <c r="B7505" t="s">
        <v>10318</v>
      </c>
      <c r="C7505" t="s">
        <v>1316</v>
      </c>
      <c r="D7505" t="s">
        <v>3957</v>
      </c>
      <c r="E7505" t="s">
        <v>34</v>
      </c>
      <c r="F7505" t="b">
        <v>0</v>
      </c>
      <c r="G7505" t="s">
        <v>41</v>
      </c>
      <c r="H7505" s="4">
        <v>45747.949641203697</v>
      </c>
      <c r="I7505" t="b">
        <v>0</v>
      </c>
      <c r="J7505" t="b">
        <v>0</v>
      </c>
      <c r="K7505" t="s">
        <v>24</v>
      </c>
      <c r="L7505" t="s">
        <v>36</v>
      </c>
      <c r="N7505">
        <v>24.33499908447266</v>
      </c>
      <c r="O7505" t="s">
        <v>10319</v>
      </c>
      <c r="P7505" t="s">
        <v>119</v>
      </c>
    </row>
    <row r="7506" spans="1:16" x14ac:dyDescent="0.55000000000000004">
      <c r="A7506" t="s">
        <v>0</v>
      </c>
      <c r="B7506" t="s">
        <v>10320</v>
      </c>
      <c r="C7506" t="s">
        <v>151</v>
      </c>
      <c r="D7506" t="s">
        <v>3957</v>
      </c>
      <c r="E7506" t="s">
        <v>34</v>
      </c>
      <c r="F7506" t="b">
        <v>0</v>
      </c>
      <c r="G7506" t="s">
        <v>30</v>
      </c>
      <c r="H7506" s="4">
        <v>45747.950046296297</v>
      </c>
      <c r="I7506" t="b">
        <v>1</v>
      </c>
      <c r="J7506" t="b">
        <v>1</v>
      </c>
      <c r="K7506" t="s">
        <v>24</v>
      </c>
      <c r="L7506" t="s">
        <v>36</v>
      </c>
      <c r="N7506">
        <v>25.2400016784668</v>
      </c>
      <c r="O7506" t="s">
        <v>2989</v>
      </c>
      <c r="P7506" t="s">
        <v>3864</v>
      </c>
    </row>
    <row r="7507" spans="1:16" x14ac:dyDescent="0.55000000000000004">
      <c r="A7507" t="s">
        <v>2</v>
      </c>
      <c r="B7507" t="s">
        <v>10321</v>
      </c>
      <c r="C7507" t="s">
        <v>24</v>
      </c>
      <c r="D7507" t="s">
        <v>3973</v>
      </c>
      <c r="E7507" t="s">
        <v>20</v>
      </c>
      <c r="F7507" t="b">
        <v>0</v>
      </c>
      <c r="G7507" t="s">
        <v>27</v>
      </c>
      <c r="H7507" s="4">
        <v>45747.951111111113</v>
      </c>
      <c r="I7507" t="b">
        <v>1</v>
      </c>
      <c r="J7507" t="b">
        <v>1</v>
      </c>
      <c r="K7507" t="s">
        <v>24</v>
      </c>
      <c r="L7507" t="s">
        <v>22</v>
      </c>
      <c r="M7507">
        <v>132000</v>
      </c>
      <c r="O7507" t="s">
        <v>1262</v>
      </c>
      <c r="P7507" t="s">
        <v>10322</v>
      </c>
    </row>
    <row r="7508" spans="1:16" x14ac:dyDescent="0.55000000000000004">
      <c r="A7508" t="s">
        <v>2</v>
      </c>
      <c r="B7508" t="s">
        <v>10323</v>
      </c>
      <c r="C7508" t="s">
        <v>24</v>
      </c>
      <c r="D7508" t="s">
        <v>3973</v>
      </c>
      <c r="E7508" t="s">
        <v>20</v>
      </c>
      <c r="F7508" t="b">
        <v>0</v>
      </c>
      <c r="G7508" t="s">
        <v>27</v>
      </c>
      <c r="H7508" s="4">
        <v>45747.951388888891</v>
      </c>
      <c r="I7508" t="b">
        <v>0</v>
      </c>
      <c r="J7508" t="b">
        <v>0</v>
      </c>
      <c r="K7508" t="s">
        <v>24</v>
      </c>
      <c r="L7508" t="s">
        <v>22</v>
      </c>
      <c r="M7508">
        <v>148000</v>
      </c>
      <c r="O7508" t="s">
        <v>3660</v>
      </c>
      <c r="P7508" t="s">
        <v>10324</v>
      </c>
    </row>
    <row r="7509" spans="1:16" x14ac:dyDescent="0.55000000000000004">
      <c r="A7509" t="s">
        <v>0</v>
      </c>
      <c r="B7509" t="s">
        <v>10325</v>
      </c>
      <c r="C7509" t="s">
        <v>829</v>
      </c>
      <c r="D7509" t="s">
        <v>5413</v>
      </c>
      <c r="E7509" t="s">
        <v>219</v>
      </c>
      <c r="F7509" t="b">
        <v>0</v>
      </c>
      <c r="G7509" t="s">
        <v>27</v>
      </c>
      <c r="H7509" s="4">
        <v>45747.990983796299</v>
      </c>
      <c r="I7509" t="b">
        <v>0</v>
      </c>
      <c r="J7509" t="b">
        <v>0</v>
      </c>
      <c r="K7509" t="s">
        <v>24</v>
      </c>
      <c r="L7509" t="s">
        <v>36</v>
      </c>
      <c r="N7509">
        <v>88</v>
      </c>
      <c r="O7509" t="s">
        <v>1122</v>
      </c>
      <c r="P7509" t="s">
        <v>10326</v>
      </c>
    </row>
    <row r="7510" spans="1:16" x14ac:dyDescent="0.55000000000000004">
      <c r="A7510" t="s">
        <v>25</v>
      </c>
      <c r="B7510" t="s">
        <v>10327</v>
      </c>
      <c r="C7510" t="s">
        <v>1316</v>
      </c>
      <c r="D7510" t="s">
        <v>4084</v>
      </c>
      <c r="E7510" t="s">
        <v>20</v>
      </c>
      <c r="F7510" t="b">
        <v>0</v>
      </c>
      <c r="G7510" t="s">
        <v>41</v>
      </c>
      <c r="H7510" s="4">
        <v>45747.991319444453</v>
      </c>
      <c r="I7510" t="b">
        <v>0</v>
      </c>
      <c r="J7510" t="b">
        <v>0</v>
      </c>
      <c r="K7510" t="s">
        <v>24</v>
      </c>
      <c r="L7510" t="s">
        <v>22</v>
      </c>
      <c r="M7510">
        <v>120000</v>
      </c>
      <c r="O7510" t="s">
        <v>1317</v>
      </c>
      <c r="P7510" t="s">
        <v>10328</v>
      </c>
    </row>
    <row r="7511" spans="1:16" x14ac:dyDescent="0.55000000000000004">
      <c r="A7511" t="s">
        <v>0</v>
      </c>
      <c r="B7511" t="s">
        <v>10329</v>
      </c>
      <c r="C7511" t="s">
        <v>192</v>
      </c>
      <c r="D7511" t="s">
        <v>9212</v>
      </c>
      <c r="E7511" t="s">
        <v>20</v>
      </c>
      <c r="F7511" t="b">
        <v>0</v>
      </c>
      <c r="G7511" t="s">
        <v>52</v>
      </c>
      <c r="H7511" s="4">
        <v>45747.9919212963</v>
      </c>
      <c r="I7511" t="b">
        <v>1</v>
      </c>
      <c r="J7511" t="b">
        <v>1</v>
      </c>
      <c r="K7511" t="s">
        <v>24</v>
      </c>
      <c r="L7511" t="s">
        <v>22</v>
      </c>
      <c r="M7511">
        <v>115800</v>
      </c>
      <c r="O7511" t="s">
        <v>2285</v>
      </c>
      <c r="P7511" t="s">
        <v>2303</v>
      </c>
    </row>
    <row r="7512" spans="1:16" x14ac:dyDescent="0.55000000000000004">
      <c r="A7512" t="s">
        <v>1</v>
      </c>
      <c r="B7512" t="s">
        <v>3690</v>
      </c>
      <c r="C7512" t="s">
        <v>1910</v>
      </c>
      <c r="D7512" t="s">
        <v>4084</v>
      </c>
      <c r="E7512" t="s">
        <v>20</v>
      </c>
      <c r="F7512" t="b">
        <v>0</v>
      </c>
      <c r="G7512" t="s">
        <v>27</v>
      </c>
      <c r="H7512" s="4">
        <v>45747.992118055547</v>
      </c>
      <c r="I7512" t="b">
        <v>1</v>
      </c>
      <c r="J7512" t="b">
        <v>0</v>
      </c>
      <c r="K7512" t="s">
        <v>24</v>
      </c>
      <c r="L7512" t="s">
        <v>22</v>
      </c>
      <c r="M7512">
        <v>106500</v>
      </c>
      <c r="O7512" t="s">
        <v>10330</v>
      </c>
      <c r="P7512" t="s">
        <v>10331</v>
      </c>
    </row>
    <row r="7513" spans="1:16" x14ac:dyDescent="0.55000000000000004">
      <c r="A7513" t="s">
        <v>1</v>
      </c>
      <c r="B7513" t="s">
        <v>10332</v>
      </c>
      <c r="C7513" t="s">
        <v>7555</v>
      </c>
      <c r="D7513" t="s">
        <v>5123</v>
      </c>
      <c r="E7513" t="s">
        <v>20</v>
      </c>
      <c r="F7513" t="b">
        <v>0</v>
      </c>
      <c r="G7513" t="s">
        <v>30</v>
      </c>
      <c r="H7513" s="4">
        <v>45747.9925</v>
      </c>
      <c r="I7513" t="b">
        <v>0</v>
      </c>
      <c r="J7513" t="b">
        <v>1</v>
      </c>
      <c r="K7513" t="s">
        <v>24</v>
      </c>
      <c r="L7513" t="s">
        <v>22</v>
      </c>
      <c r="M7513">
        <v>142500</v>
      </c>
      <c r="O7513" t="s">
        <v>59</v>
      </c>
      <c r="P7513" t="s">
        <v>2179</v>
      </c>
    </row>
    <row r="7514" spans="1:16" x14ac:dyDescent="0.55000000000000004">
      <c r="A7514" t="s">
        <v>2</v>
      </c>
      <c r="B7514" t="s">
        <v>267</v>
      </c>
      <c r="C7514" t="s">
        <v>42</v>
      </c>
      <c r="D7514" t="s">
        <v>5535</v>
      </c>
      <c r="E7514" t="s">
        <v>20</v>
      </c>
      <c r="F7514" t="b">
        <v>0</v>
      </c>
      <c r="G7514" t="s">
        <v>27</v>
      </c>
      <c r="H7514" s="4">
        <v>45747.992743055547</v>
      </c>
      <c r="I7514" t="b">
        <v>1</v>
      </c>
      <c r="J7514" t="b">
        <v>1</v>
      </c>
      <c r="K7514" t="s">
        <v>24</v>
      </c>
      <c r="L7514" t="s">
        <v>22</v>
      </c>
      <c r="M7514">
        <v>187008</v>
      </c>
      <c r="O7514" t="s">
        <v>602</v>
      </c>
      <c r="P7514" t="s">
        <v>10333</v>
      </c>
    </row>
    <row r="7515" spans="1:16" x14ac:dyDescent="0.55000000000000004">
      <c r="A7515" t="s">
        <v>40</v>
      </c>
      <c r="B7515" t="s">
        <v>40</v>
      </c>
      <c r="C7515" t="s">
        <v>7194</v>
      </c>
      <c r="D7515" t="s">
        <v>5535</v>
      </c>
      <c r="E7515" t="s">
        <v>20</v>
      </c>
      <c r="F7515" t="b">
        <v>0</v>
      </c>
      <c r="G7515" t="s">
        <v>27</v>
      </c>
      <c r="H7515" s="4">
        <v>45747.992800925917</v>
      </c>
      <c r="I7515" t="b">
        <v>1</v>
      </c>
      <c r="J7515" t="b">
        <v>0</v>
      </c>
      <c r="K7515" t="s">
        <v>24</v>
      </c>
      <c r="L7515" t="s">
        <v>22</v>
      </c>
      <c r="M7515">
        <v>88582</v>
      </c>
      <c r="O7515" t="s">
        <v>1275</v>
      </c>
      <c r="P7515" t="s">
        <v>7195</v>
      </c>
    </row>
    <row r="7516" spans="1:16" x14ac:dyDescent="0.55000000000000004">
      <c r="A7516" t="s">
        <v>0</v>
      </c>
      <c r="B7516" t="s">
        <v>10334</v>
      </c>
      <c r="C7516" t="s">
        <v>192</v>
      </c>
      <c r="D7516" t="s">
        <v>5123</v>
      </c>
      <c r="E7516" t="s">
        <v>20</v>
      </c>
      <c r="F7516" t="b">
        <v>0</v>
      </c>
      <c r="G7516" t="s">
        <v>23</v>
      </c>
      <c r="H7516" s="4">
        <v>45748.010138888887</v>
      </c>
      <c r="I7516" t="b">
        <v>1</v>
      </c>
      <c r="J7516" t="b">
        <v>0</v>
      </c>
      <c r="K7516" t="s">
        <v>24</v>
      </c>
      <c r="L7516" t="s">
        <v>36</v>
      </c>
      <c r="N7516">
        <v>22.694999694824219</v>
      </c>
      <c r="O7516" t="s">
        <v>3668</v>
      </c>
    </row>
    <row r="7517" spans="1:16" x14ac:dyDescent="0.55000000000000004">
      <c r="A7517" t="s">
        <v>0</v>
      </c>
      <c r="B7517" t="s">
        <v>2900</v>
      </c>
      <c r="C7517" t="s">
        <v>10335</v>
      </c>
      <c r="D7517" t="s">
        <v>4084</v>
      </c>
      <c r="E7517" t="s">
        <v>20</v>
      </c>
      <c r="F7517" t="b">
        <v>0</v>
      </c>
      <c r="G7517" t="s">
        <v>27</v>
      </c>
      <c r="H7517" s="4">
        <v>45748.032685185193</v>
      </c>
      <c r="I7517" t="b">
        <v>0</v>
      </c>
      <c r="J7517" t="b">
        <v>0</v>
      </c>
      <c r="K7517" t="s">
        <v>24</v>
      </c>
      <c r="L7517" t="s">
        <v>22</v>
      </c>
      <c r="M7517">
        <v>83500</v>
      </c>
      <c r="O7517" t="s">
        <v>10336</v>
      </c>
      <c r="P7517" t="s">
        <v>100</v>
      </c>
    </row>
    <row r="7518" spans="1:16" x14ac:dyDescent="0.55000000000000004">
      <c r="A7518" t="s">
        <v>1</v>
      </c>
      <c r="B7518" t="s">
        <v>10337</v>
      </c>
      <c r="C7518" t="s">
        <v>213</v>
      </c>
      <c r="D7518" t="s">
        <v>3973</v>
      </c>
      <c r="E7518" t="s">
        <v>20</v>
      </c>
      <c r="F7518" t="b">
        <v>0</v>
      </c>
      <c r="G7518" t="s">
        <v>41</v>
      </c>
      <c r="H7518" s="4">
        <v>45748.032893518517</v>
      </c>
      <c r="I7518" t="b">
        <v>0</v>
      </c>
      <c r="J7518" t="b">
        <v>1</v>
      </c>
      <c r="K7518" t="s">
        <v>24</v>
      </c>
      <c r="L7518" t="s">
        <v>36</v>
      </c>
      <c r="N7518">
        <v>42.614997863769531</v>
      </c>
      <c r="O7518" t="s">
        <v>10338</v>
      </c>
    </row>
    <row r="7519" spans="1:16" x14ac:dyDescent="0.55000000000000004">
      <c r="A7519" t="s">
        <v>0</v>
      </c>
      <c r="B7519" t="s">
        <v>0</v>
      </c>
      <c r="C7519" t="s">
        <v>10339</v>
      </c>
      <c r="D7519" t="s">
        <v>7547</v>
      </c>
      <c r="E7519" t="s">
        <v>34</v>
      </c>
      <c r="F7519" t="b">
        <v>0</v>
      </c>
      <c r="G7519" t="s">
        <v>41</v>
      </c>
      <c r="H7519" s="4">
        <v>45748.033020833333</v>
      </c>
      <c r="I7519" t="b">
        <v>0</v>
      </c>
      <c r="J7519" t="b">
        <v>0</v>
      </c>
      <c r="K7519" t="s">
        <v>24</v>
      </c>
      <c r="L7519" t="s">
        <v>36</v>
      </c>
      <c r="N7519">
        <v>15</v>
      </c>
      <c r="O7519" t="s">
        <v>7548</v>
      </c>
      <c r="P7519" t="s">
        <v>61</v>
      </c>
    </row>
    <row r="7520" spans="1:16" x14ac:dyDescent="0.55000000000000004">
      <c r="A7520" t="s">
        <v>0</v>
      </c>
      <c r="B7520" t="s">
        <v>0</v>
      </c>
      <c r="C7520" t="s">
        <v>10340</v>
      </c>
      <c r="D7520" t="s">
        <v>7547</v>
      </c>
      <c r="E7520" t="s">
        <v>34</v>
      </c>
      <c r="F7520" t="b">
        <v>0</v>
      </c>
      <c r="G7520" t="s">
        <v>41</v>
      </c>
      <c r="H7520" s="4">
        <v>45748.033043981479</v>
      </c>
      <c r="I7520" t="b">
        <v>0</v>
      </c>
      <c r="J7520" t="b">
        <v>0</v>
      </c>
      <c r="K7520" t="s">
        <v>24</v>
      </c>
      <c r="L7520" t="s">
        <v>36</v>
      </c>
      <c r="N7520">
        <v>15</v>
      </c>
      <c r="O7520" t="s">
        <v>7548</v>
      </c>
      <c r="P7520" t="s">
        <v>61</v>
      </c>
    </row>
    <row r="7521" spans="1:16" x14ac:dyDescent="0.55000000000000004">
      <c r="A7521" t="s">
        <v>1</v>
      </c>
      <c r="B7521" t="s">
        <v>781</v>
      </c>
      <c r="C7521" t="s">
        <v>332</v>
      </c>
      <c r="D7521" t="s">
        <v>3828</v>
      </c>
      <c r="E7521" t="s">
        <v>20</v>
      </c>
      <c r="F7521" t="b">
        <v>0</v>
      </c>
      <c r="G7521" t="s">
        <v>41</v>
      </c>
      <c r="H7521" s="4">
        <v>45748.033912037034</v>
      </c>
      <c r="I7521" t="b">
        <v>0</v>
      </c>
      <c r="J7521" t="b">
        <v>1</v>
      </c>
      <c r="K7521" t="s">
        <v>24</v>
      </c>
      <c r="L7521" t="s">
        <v>22</v>
      </c>
      <c r="M7521">
        <v>130000</v>
      </c>
      <c r="O7521" t="s">
        <v>10341</v>
      </c>
      <c r="P7521" t="s">
        <v>10342</v>
      </c>
    </row>
    <row r="7522" spans="1:16" x14ac:dyDescent="0.55000000000000004">
      <c r="A7522" t="s">
        <v>0</v>
      </c>
      <c r="B7522" t="s">
        <v>10343</v>
      </c>
      <c r="C7522" t="s">
        <v>713</v>
      </c>
      <c r="D7522" t="s">
        <v>3828</v>
      </c>
      <c r="E7522" t="s">
        <v>20</v>
      </c>
      <c r="F7522" t="b">
        <v>0</v>
      </c>
      <c r="G7522" t="s">
        <v>23</v>
      </c>
      <c r="H7522" s="4">
        <v>45748.051805555559</v>
      </c>
      <c r="I7522" t="b">
        <v>0</v>
      </c>
      <c r="J7522" t="b">
        <v>1</v>
      </c>
      <c r="K7522" t="s">
        <v>24</v>
      </c>
      <c r="L7522" t="s">
        <v>22</v>
      </c>
      <c r="M7522">
        <v>86200</v>
      </c>
      <c r="O7522" t="s">
        <v>10344</v>
      </c>
      <c r="P7522" t="s">
        <v>10345</v>
      </c>
    </row>
    <row r="7523" spans="1:16" x14ac:dyDescent="0.55000000000000004">
      <c r="A7523" t="s">
        <v>0</v>
      </c>
      <c r="B7523" t="s">
        <v>0</v>
      </c>
      <c r="C7523" t="s">
        <v>10346</v>
      </c>
      <c r="D7523" t="s">
        <v>7547</v>
      </c>
      <c r="E7523" t="s">
        <v>34</v>
      </c>
      <c r="F7523" t="b">
        <v>0</v>
      </c>
      <c r="G7523" t="s">
        <v>41</v>
      </c>
      <c r="H7523" s="4">
        <v>45748.116331018522</v>
      </c>
      <c r="I7523" t="b">
        <v>0</v>
      </c>
      <c r="J7523" t="b">
        <v>0</v>
      </c>
      <c r="K7523" t="s">
        <v>24</v>
      </c>
      <c r="L7523" t="s">
        <v>36</v>
      </c>
      <c r="N7523">
        <v>15</v>
      </c>
      <c r="O7523" t="s">
        <v>7548</v>
      </c>
      <c r="P7523" t="s">
        <v>61</v>
      </c>
    </row>
    <row r="7524" spans="1:16" x14ac:dyDescent="0.55000000000000004">
      <c r="A7524" t="s">
        <v>19</v>
      </c>
      <c r="B7524" t="s">
        <v>1069</v>
      </c>
      <c r="C7524" t="s">
        <v>1985</v>
      </c>
      <c r="D7524" t="s">
        <v>3957</v>
      </c>
      <c r="E7524" t="s">
        <v>34</v>
      </c>
      <c r="F7524" t="b">
        <v>0</v>
      </c>
      <c r="G7524" t="s">
        <v>27</v>
      </c>
      <c r="H7524" s="4">
        <v>45748.158784722233</v>
      </c>
      <c r="I7524" t="b">
        <v>0</v>
      </c>
      <c r="J7524" t="b">
        <v>0</v>
      </c>
      <c r="K7524" t="s">
        <v>24</v>
      </c>
      <c r="L7524" t="s">
        <v>36</v>
      </c>
      <c r="N7524">
        <v>33.709999084472663</v>
      </c>
      <c r="O7524" t="s">
        <v>3100</v>
      </c>
      <c r="P7524" t="s">
        <v>3966</v>
      </c>
    </row>
    <row r="7525" spans="1:16" x14ac:dyDescent="0.55000000000000004">
      <c r="A7525" t="s">
        <v>1</v>
      </c>
      <c r="B7525" t="s">
        <v>10300</v>
      </c>
      <c r="C7525" t="s">
        <v>365</v>
      </c>
      <c r="D7525" t="s">
        <v>3828</v>
      </c>
      <c r="E7525" t="s">
        <v>20</v>
      </c>
      <c r="F7525" t="b">
        <v>0</v>
      </c>
      <c r="G7525" t="s">
        <v>27</v>
      </c>
      <c r="H7525" s="4">
        <v>45748.158784722233</v>
      </c>
      <c r="I7525" t="b">
        <v>0</v>
      </c>
      <c r="J7525" t="b">
        <v>1</v>
      </c>
      <c r="K7525" t="s">
        <v>24</v>
      </c>
      <c r="L7525" t="s">
        <v>22</v>
      </c>
      <c r="M7525">
        <v>173400</v>
      </c>
      <c r="O7525" t="s">
        <v>402</v>
      </c>
      <c r="P7525" t="s">
        <v>10301</v>
      </c>
    </row>
    <row r="7526" spans="1:16" x14ac:dyDescent="0.55000000000000004">
      <c r="A7526" t="s">
        <v>1</v>
      </c>
      <c r="B7526" t="s">
        <v>10347</v>
      </c>
      <c r="C7526" t="s">
        <v>118</v>
      </c>
      <c r="D7526" t="s">
        <v>4084</v>
      </c>
      <c r="E7526" t="s">
        <v>20</v>
      </c>
      <c r="F7526" t="b">
        <v>0</v>
      </c>
      <c r="G7526" t="s">
        <v>27</v>
      </c>
      <c r="H7526" s="4">
        <v>45748.200520833343</v>
      </c>
      <c r="I7526" t="b">
        <v>0</v>
      </c>
      <c r="J7526" t="b">
        <v>0</v>
      </c>
      <c r="K7526" t="s">
        <v>24</v>
      </c>
      <c r="L7526" t="s">
        <v>22</v>
      </c>
      <c r="M7526">
        <v>138400</v>
      </c>
      <c r="O7526" t="s">
        <v>563</v>
      </c>
      <c r="P7526" t="s">
        <v>3641</v>
      </c>
    </row>
    <row r="7527" spans="1:16" x14ac:dyDescent="0.55000000000000004">
      <c r="A7527" t="s">
        <v>1</v>
      </c>
      <c r="B7527" t="s">
        <v>10348</v>
      </c>
      <c r="C7527" t="s">
        <v>372</v>
      </c>
      <c r="D7527" t="s">
        <v>3828</v>
      </c>
      <c r="E7527" t="s">
        <v>20</v>
      </c>
      <c r="F7527" t="b">
        <v>0</v>
      </c>
      <c r="G7527" t="s">
        <v>41</v>
      </c>
      <c r="H7527" s="4">
        <v>45748.201574074083</v>
      </c>
      <c r="I7527" t="b">
        <v>0</v>
      </c>
      <c r="J7527" t="b">
        <v>1</v>
      </c>
      <c r="K7527" t="s">
        <v>24</v>
      </c>
      <c r="L7527" t="s">
        <v>22</v>
      </c>
      <c r="M7527">
        <v>132000</v>
      </c>
      <c r="O7527" t="s">
        <v>1275</v>
      </c>
      <c r="P7527" t="s">
        <v>10349</v>
      </c>
    </row>
    <row r="7528" spans="1:16" x14ac:dyDescent="0.55000000000000004">
      <c r="A7528" t="s">
        <v>1</v>
      </c>
      <c r="B7528" t="s">
        <v>10350</v>
      </c>
      <c r="C7528" t="s">
        <v>278</v>
      </c>
      <c r="D7528" t="s">
        <v>3970</v>
      </c>
      <c r="E7528" t="s">
        <v>20</v>
      </c>
      <c r="F7528" t="b">
        <v>0</v>
      </c>
      <c r="G7528" t="s">
        <v>23</v>
      </c>
      <c r="H7528" s="4">
        <v>45748.218668981477</v>
      </c>
      <c r="I7528" t="b">
        <v>0</v>
      </c>
      <c r="J7528" t="b">
        <v>1</v>
      </c>
      <c r="K7528" t="s">
        <v>24</v>
      </c>
      <c r="L7528" t="s">
        <v>22</v>
      </c>
      <c r="M7528">
        <v>100000</v>
      </c>
      <c r="O7528" t="s">
        <v>10351</v>
      </c>
      <c r="P7528" t="s">
        <v>10352</v>
      </c>
    </row>
    <row r="7529" spans="1:16" x14ac:dyDescent="0.55000000000000004">
      <c r="A7529" t="s">
        <v>19</v>
      </c>
      <c r="B7529" t="s">
        <v>1406</v>
      </c>
      <c r="C7529" t="s">
        <v>570</v>
      </c>
      <c r="D7529" t="s">
        <v>3957</v>
      </c>
      <c r="E7529" t="s">
        <v>34</v>
      </c>
      <c r="F7529" t="b">
        <v>0</v>
      </c>
      <c r="G7529" t="s">
        <v>27</v>
      </c>
      <c r="H7529" s="4">
        <v>45748.242129629631</v>
      </c>
      <c r="I7529" t="b">
        <v>0</v>
      </c>
      <c r="J7529" t="b">
        <v>0</v>
      </c>
      <c r="K7529" t="s">
        <v>24</v>
      </c>
      <c r="L7529" t="s">
        <v>36</v>
      </c>
      <c r="N7529">
        <v>47.455001831054688</v>
      </c>
      <c r="O7529" t="s">
        <v>10353</v>
      </c>
      <c r="P7529" t="s">
        <v>274</v>
      </c>
    </row>
    <row r="7530" spans="1:16" x14ac:dyDescent="0.55000000000000004">
      <c r="A7530" t="s">
        <v>25</v>
      </c>
      <c r="B7530" t="s">
        <v>7576</v>
      </c>
      <c r="C7530" t="s">
        <v>1322</v>
      </c>
      <c r="D7530" t="s">
        <v>3828</v>
      </c>
      <c r="E7530" t="s">
        <v>20</v>
      </c>
      <c r="F7530" t="b">
        <v>0</v>
      </c>
      <c r="G7530" t="s">
        <v>41</v>
      </c>
      <c r="H7530" s="4">
        <v>45748.250300925924</v>
      </c>
      <c r="I7530" t="b">
        <v>0</v>
      </c>
      <c r="J7530" t="b">
        <v>1</v>
      </c>
      <c r="K7530" t="s">
        <v>24</v>
      </c>
      <c r="L7530" t="s">
        <v>22</v>
      </c>
      <c r="M7530">
        <v>82500</v>
      </c>
      <c r="O7530" t="s">
        <v>3593</v>
      </c>
      <c r="P7530" t="s">
        <v>3529</v>
      </c>
    </row>
    <row r="7531" spans="1:16" x14ac:dyDescent="0.55000000000000004">
      <c r="A7531" t="s">
        <v>1</v>
      </c>
      <c r="B7531" t="s">
        <v>1</v>
      </c>
      <c r="C7531" t="s">
        <v>10354</v>
      </c>
      <c r="D7531" t="s">
        <v>7543</v>
      </c>
      <c r="E7531" t="s">
        <v>20</v>
      </c>
      <c r="F7531" t="b">
        <v>0</v>
      </c>
      <c r="G7531" t="s">
        <v>52</v>
      </c>
      <c r="H7531" s="4">
        <v>45748.252627314818</v>
      </c>
      <c r="I7531" t="b">
        <v>0</v>
      </c>
      <c r="J7531" t="b">
        <v>1</v>
      </c>
      <c r="K7531" t="s">
        <v>24</v>
      </c>
      <c r="L7531" t="s">
        <v>22</v>
      </c>
      <c r="M7531">
        <v>57600</v>
      </c>
      <c r="O7531" t="s">
        <v>10355</v>
      </c>
      <c r="P7531" t="s">
        <v>2111</v>
      </c>
    </row>
    <row r="7532" spans="1:16" x14ac:dyDescent="0.55000000000000004">
      <c r="A7532" t="s">
        <v>0</v>
      </c>
      <c r="B7532" t="s">
        <v>3944</v>
      </c>
      <c r="C7532" t="s">
        <v>1268</v>
      </c>
      <c r="D7532" t="s">
        <v>5585</v>
      </c>
      <c r="E7532" t="s">
        <v>20</v>
      </c>
      <c r="F7532" t="b">
        <v>0</v>
      </c>
      <c r="G7532" t="s">
        <v>1268</v>
      </c>
      <c r="H7532" s="4">
        <v>45748.262037037042</v>
      </c>
      <c r="I7532" t="b">
        <v>1</v>
      </c>
      <c r="J7532" t="b">
        <v>0</v>
      </c>
      <c r="K7532" t="s">
        <v>1268</v>
      </c>
      <c r="L7532" t="s">
        <v>22</v>
      </c>
      <c r="M7532">
        <v>110000</v>
      </c>
      <c r="O7532" t="s">
        <v>5936</v>
      </c>
    </row>
    <row r="7533" spans="1:16" x14ac:dyDescent="0.55000000000000004">
      <c r="A7533" t="s">
        <v>0</v>
      </c>
      <c r="B7533" t="s">
        <v>0</v>
      </c>
      <c r="C7533" t="s">
        <v>10134</v>
      </c>
      <c r="D7533" t="s">
        <v>3828</v>
      </c>
      <c r="E7533" t="s">
        <v>20</v>
      </c>
      <c r="F7533" t="b">
        <v>0</v>
      </c>
      <c r="G7533" t="s">
        <v>1247</v>
      </c>
      <c r="H7533" s="4">
        <v>45748.268495370372</v>
      </c>
      <c r="I7533" t="b">
        <v>1</v>
      </c>
      <c r="J7533" t="b">
        <v>0</v>
      </c>
      <c r="K7533" t="s">
        <v>1247</v>
      </c>
      <c r="L7533" t="s">
        <v>22</v>
      </c>
      <c r="M7533">
        <v>50000</v>
      </c>
      <c r="O7533" t="s">
        <v>1214</v>
      </c>
    </row>
    <row r="7534" spans="1:16" x14ac:dyDescent="0.55000000000000004">
      <c r="A7534" t="s">
        <v>25</v>
      </c>
      <c r="B7534" t="s">
        <v>1746</v>
      </c>
      <c r="C7534" t="s">
        <v>39</v>
      </c>
      <c r="D7534" t="s">
        <v>10356</v>
      </c>
      <c r="E7534" t="s">
        <v>20</v>
      </c>
      <c r="F7534" t="b">
        <v>1</v>
      </c>
      <c r="G7534" t="s">
        <v>310</v>
      </c>
      <c r="H7534" s="4">
        <v>45748.270092592589</v>
      </c>
      <c r="I7534" t="b">
        <v>1</v>
      </c>
      <c r="J7534" t="b">
        <v>0</v>
      </c>
      <c r="K7534" t="s">
        <v>310</v>
      </c>
      <c r="L7534" t="s">
        <v>22</v>
      </c>
      <c r="M7534">
        <v>75000</v>
      </c>
      <c r="O7534" t="s">
        <v>10357</v>
      </c>
    </row>
    <row r="7535" spans="1:16" x14ac:dyDescent="0.55000000000000004">
      <c r="A7535" t="s">
        <v>1</v>
      </c>
      <c r="B7535" t="s">
        <v>3531</v>
      </c>
      <c r="C7535" t="s">
        <v>211</v>
      </c>
      <c r="D7535" t="s">
        <v>3828</v>
      </c>
      <c r="E7535" t="s">
        <v>20</v>
      </c>
      <c r="F7535" t="b">
        <v>0</v>
      </c>
      <c r="G7535" t="s">
        <v>23</v>
      </c>
      <c r="H7535" s="4">
        <v>45748.271018518521</v>
      </c>
      <c r="I7535" t="b">
        <v>0</v>
      </c>
      <c r="J7535" t="b">
        <v>1</v>
      </c>
      <c r="K7535" t="s">
        <v>24</v>
      </c>
      <c r="L7535" t="s">
        <v>22</v>
      </c>
      <c r="M7535">
        <v>86627.6875</v>
      </c>
      <c r="O7535" t="s">
        <v>8439</v>
      </c>
      <c r="P7535" t="s">
        <v>193</v>
      </c>
    </row>
    <row r="7536" spans="1:16" x14ac:dyDescent="0.55000000000000004">
      <c r="A7536" t="s">
        <v>19</v>
      </c>
      <c r="B7536" t="s">
        <v>10358</v>
      </c>
      <c r="C7536" t="s">
        <v>39</v>
      </c>
      <c r="D7536" t="s">
        <v>10359</v>
      </c>
      <c r="E7536" t="s">
        <v>20</v>
      </c>
      <c r="F7536" t="b">
        <v>1</v>
      </c>
      <c r="G7536" t="s">
        <v>1775</v>
      </c>
      <c r="H7536" s="4">
        <v>45748.288321759261</v>
      </c>
      <c r="I7536" t="b">
        <v>0</v>
      </c>
      <c r="J7536" t="b">
        <v>1</v>
      </c>
      <c r="K7536" t="s">
        <v>1775</v>
      </c>
      <c r="L7536" t="s">
        <v>22</v>
      </c>
      <c r="M7536">
        <v>166860</v>
      </c>
      <c r="O7536" t="s">
        <v>254</v>
      </c>
    </row>
    <row r="7537" spans="1:16" x14ac:dyDescent="0.55000000000000004">
      <c r="A7537" t="s">
        <v>0</v>
      </c>
      <c r="B7537" t="s">
        <v>2900</v>
      </c>
      <c r="C7537" t="s">
        <v>3896</v>
      </c>
      <c r="D7537" t="s">
        <v>4084</v>
      </c>
      <c r="E7537" t="s">
        <v>20</v>
      </c>
      <c r="F7537" t="b">
        <v>0</v>
      </c>
      <c r="G7537" t="s">
        <v>41</v>
      </c>
      <c r="H7537" s="4">
        <v>45748.292175925933</v>
      </c>
      <c r="I7537" t="b">
        <v>0</v>
      </c>
      <c r="J7537" t="b">
        <v>0</v>
      </c>
      <c r="K7537" t="s">
        <v>24</v>
      </c>
      <c r="L7537" t="s">
        <v>36</v>
      </c>
      <c r="N7537">
        <v>29.95999908447266</v>
      </c>
      <c r="O7537" t="s">
        <v>10360</v>
      </c>
    </row>
    <row r="7538" spans="1:16" x14ac:dyDescent="0.55000000000000004">
      <c r="A7538" t="s">
        <v>2</v>
      </c>
      <c r="B7538" t="s">
        <v>2212</v>
      </c>
      <c r="C7538" t="s">
        <v>10361</v>
      </c>
      <c r="D7538" t="s">
        <v>3968</v>
      </c>
      <c r="E7538" t="s">
        <v>20</v>
      </c>
      <c r="F7538" t="b">
        <v>0</v>
      </c>
      <c r="G7538" t="s">
        <v>3991</v>
      </c>
      <c r="H7538" s="4">
        <v>45748.293113425927</v>
      </c>
      <c r="I7538" t="b">
        <v>0</v>
      </c>
      <c r="J7538" t="b">
        <v>0</v>
      </c>
      <c r="K7538" t="s">
        <v>3991</v>
      </c>
      <c r="L7538" t="s">
        <v>22</v>
      </c>
      <c r="M7538">
        <v>70000</v>
      </c>
      <c r="O7538" t="s">
        <v>10362</v>
      </c>
      <c r="P7538" t="s">
        <v>10363</v>
      </c>
    </row>
    <row r="7539" spans="1:16" x14ac:dyDescent="0.55000000000000004">
      <c r="A7539" t="s">
        <v>0</v>
      </c>
      <c r="B7539" t="s">
        <v>10364</v>
      </c>
      <c r="C7539" t="s">
        <v>10365</v>
      </c>
      <c r="D7539" t="s">
        <v>4035</v>
      </c>
      <c r="E7539" t="s">
        <v>20</v>
      </c>
      <c r="F7539" t="b">
        <v>0</v>
      </c>
      <c r="G7539" t="s">
        <v>8928</v>
      </c>
      <c r="H7539" s="4">
        <v>45748.299143518518</v>
      </c>
      <c r="I7539" t="b">
        <v>0</v>
      </c>
      <c r="J7539" t="b">
        <v>0</v>
      </c>
      <c r="K7539" t="s">
        <v>8928</v>
      </c>
      <c r="L7539" t="s">
        <v>22</v>
      </c>
      <c r="M7539">
        <v>70400</v>
      </c>
      <c r="O7539" t="s">
        <v>10366</v>
      </c>
      <c r="P7539" t="s">
        <v>10367</v>
      </c>
    </row>
    <row r="7540" spans="1:16" x14ac:dyDescent="0.55000000000000004">
      <c r="A7540" t="s">
        <v>0</v>
      </c>
      <c r="B7540" t="s">
        <v>3063</v>
      </c>
      <c r="C7540" t="s">
        <v>2936</v>
      </c>
      <c r="D7540" t="s">
        <v>3957</v>
      </c>
      <c r="E7540" t="s">
        <v>20</v>
      </c>
      <c r="F7540" t="b">
        <v>0</v>
      </c>
      <c r="G7540" t="s">
        <v>35</v>
      </c>
      <c r="H7540" s="4">
        <v>45748.324791666673</v>
      </c>
      <c r="I7540" t="b">
        <v>0</v>
      </c>
      <c r="J7540" t="b">
        <v>1</v>
      </c>
      <c r="K7540" t="s">
        <v>24</v>
      </c>
      <c r="L7540" t="s">
        <v>36</v>
      </c>
      <c r="N7540">
        <v>16.510000228881839</v>
      </c>
      <c r="O7540" t="s">
        <v>10368</v>
      </c>
      <c r="P7540" t="s">
        <v>2999</v>
      </c>
    </row>
    <row r="7541" spans="1:16" x14ac:dyDescent="0.55000000000000004">
      <c r="A7541" t="s">
        <v>0</v>
      </c>
      <c r="B7541" t="s">
        <v>9418</v>
      </c>
      <c r="C7541" t="s">
        <v>143</v>
      </c>
      <c r="D7541" t="s">
        <v>3957</v>
      </c>
      <c r="E7541" t="s">
        <v>20</v>
      </c>
      <c r="F7541" t="b">
        <v>0</v>
      </c>
      <c r="G7541" t="s">
        <v>35</v>
      </c>
      <c r="H7541" s="4">
        <v>45748.324872685182</v>
      </c>
      <c r="I7541" t="b">
        <v>0</v>
      </c>
      <c r="J7541" t="b">
        <v>1</v>
      </c>
      <c r="K7541" t="s">
        <v>24</v>
      </c>
      <c r="L7541" t="s">
        <v>36</v>
      </c>
      <c r="N7541">
        <v>16.510000228881839</v>
      </c>
      <c r="O7541" t="s">
        <v>759</v>
      </c>
      <c r="P7541" t="s">
        <v>9419</v>
      </c>
    </row>
    <row r="7542" spans="1:16" x14ac:dyDescent="0.55000000000000004">
      <c r="A7542" t="s">
        <v>2</v>
      </c>
      <c r="B7542" t="s">
        <v>10369</v>
      </c>
      <c r="C7542" t="s">
        <v>203</v>
      </c>
      <c r="D7542" t="s">
        <v>3957</v>
      </c>
      <c r="E7542" t="s">
        <v>20</v>
      </c>
      <c r="F7542" t="b">
        <v>0</v>
      </c>
      <c r="G7542" t="s">
        <v>27</v>
      </c>
      <c r="H7542" s="4">
        <v>45748.326342592591</v>
      </c>
      <c r="I7542" t="b">
        <v>0</v>
      </c>
      <c r="J7542" t="b">
        <v>1</v>
      </c>
      <c r="K7542" t="s">
        <v>24</v>
      </c>
      <c r="L7542" t="s">
        <v>36</v>
      </c>
      <c r="N7542">
        <v>12.329999923706049</v>
      </c>
      <c r="O7542" t="s">
        <v>2513</v>
      </c>
      <c r="P7542" t="s">
        <v>10370</v>
      </c>
    </row>
    <row r="7543" spans="1:16" x14ac:dyDescent="0.55000000000000004">
      <c r="A7543" t="s">
        <v>2</v>
      </c>
      <c r="B7543" t="s">
        <v>2</v>
      </c>
      <c r="C7543" t="s">
        <v>10371</v>
      </c>
      <c r="D7543" t="s">
        <v>3957</v>
      </c>
      <c r="E7543" t="s">
        <v>20</v>
      </c>
      <c r="F7543" t="b">
        <v>0</v>
      </c>
      <c r="G7543" t="s">
        <v>41</v>
      </c>
      <c r="H7543" s="4">
        <v>45748.326597222222</v>
      </c>
      <c r="I7543" t="b">
        <v>0</v>
      </c>
      <c r="J7543" t="b">
        <v>0</v>
      </c>
      <c r="K7543" t="s">
        <v>24</v>
      </c>
      <c r="L7543" t="s">
        <v>36</v>
      </c>
      <c r="N7543">
        <v>45.654998779296882</v>
      </c>
      <c r="O7543" t="s">
        <v>10372</v>
      </c>
      <c r="P7543" t="s">
        <v>10373</v>
      </c>
    </row>
    <row r="7544" spans="1:16" x14ac:dyDescent="0.55000000000000004">
      <c r="A7544" t="s">
        <v>0</v>
      </c>
      <c r="B7544" t="s">
        <v>10374</v>
      </c>
      <c r="C7544" t="s">
        <v>371</v>
      </c>
      <c r="D7544" t="s">
        <v>3957</v>
      </c>
      <c r="E7544" t="s">
        <v>20</v>
      </c>
      <c r="F7544" t="b">
        <v>0</v>
      </c>
      <c r="G7544" t="s">
        <v>27</v>
      </c>
      <c r="H7544" s="4">
        <v>45748.333460648151</v>
      </c>
      <c r="I7544" t="b">
        <v>1</v>
      </c>
      <c r="J7544" t="b">
        <v>1</v>
      </c>
      <c r="K7544" t="s">
        <v>24</v>
      </c>
      <c r="L7544" t="s">
        <v>36</v>
      </c>
      <c r="N7544">
        <v>26.389999389648441</v>
      </c>
      <c r="O7544" t="s">
        <v>10172</v>
      </c>
      <c r="P7544" t="s">
        <v>10375</v>
      </c>
    </row>
    <row r="7545" spans="1:16" x14ac:dyDescent="0.55000000000000004">
      <c r="A7545" t="s">
        <v>0</v>
      </c>
      <c r="B7545" t="s">
        <v>2002</v>
      </c>
      <c r="C7545" t="s">
        <v>2130</v>
      </c>
      <c r="D7545" t="s">
        <v>3957</v>
      </c>
      <c r="E7545" t="s">
        <v>20</v>
      </c>
      <c r="F7545" t="b">
        <v>0</v>
      </c>
      <c r="G7545" t="s">
        <v>27</v>
      </c>
      <c r="H7545" s="4">
        <v>45748.333541666667</v>
      </c>
      <c r="I7545" t="b">
        <v>0</v>
      </c>
      <c r="J7545" t="b">
        <v>0</v>
      </c>
      <c r="K7545" t="s">
        <v>24</v>
      </c>
      <c r="L7545" t="s">
        <v>36</v>
      </c>
      <c r="N7545">
        <v>24.014999389648441</v>
      </c>
      <c r="O7545" t="s">
        <v>563</v>
      </c>
      <c r="P7545" t="s">
        <v>9796</v>
      </c>
    </row>
    <row r="7546" spans="1:16" x14ac:dyDescent="0.55000000000000004">
      <c r="A7546" t="s">
        <v>0</v>
      </c>
      <c r="B7546" t="s">
        <v>10376</v>
      </c>
      <c r="C7546" t="s">
        <v>10377</v>
      </c>
      <c r="D7546" t="s">
        <v>3957</v>
      </c>
      <c r="E7546" t="s">
        <v>20</v>
      </c>
      <c r="F7546" t="b">
        <v>0</v>
      </c>
      <c r="G7546" t="s">
        <v>35</v>
      </c>
      <c r="H7546" s="4">
        <v>45748.333993055552</v>
      </c>
      <c r="I7546" t="b">
        <v>0</v>
      </c>
      <c r="J7546" t="b">
        <v>1</v>
      </c>
      <c r="K7546" t="s">
        <v>24</v>
      </c>
      <c r="L7546" t="s">
        <v>36</v>
      </c>
      <c r="N7546">
        <v>16.510000228881839</v>
      </c>
      <c r="O7546" t="s">
        <v>10368</v>
      </c>
      <c r="P7546" t="s">
        <v>2999</v>
      </c>
    </row>
    <row r="7547" spans="1:16" x14ac:dyDescent="0.55000000000000004">
      <c r="A7547" t="s">
        <v>1</v>
      </c>
      <c r="B7547" t="s">
        <v>10378</v>
      </c>
      <c r="C7547" t="s">
        <v>39</v>
      </c>
      <c r="D7547" t="s">
        <v>3957</v>
      </c>
      <c r="E7547" t="s">
        <v>20</v>
      </c>
      <c r="F7547" t="b">
        <v>1</v>
      </c>
      <c r="G7547" t="s">
        <v>35</v>
      </c>
      <c r="H7547" s="4">
        <v>45748.335555555554</v>
      </c>
      <c r="I7547" t="b">
        <v>0</v>
      </c>
      <c r="J7547" t="b">
        <v>0</v>
      </c>
      <c r="K7547" t="s">
        <v>24</v>
      </c>
      <c r="L7547" t="s">
        <v>36</v>
      </c>
      <c r="N7547">
        <v>33.114997863769531</v>
      </c>
      <c r="O7547" t="s">
        <v>931</v>
      </c>
    </row>
    <row r="7548" spans="1:16" x14ac:dyDescent="0.55000000000000004">
      <c r="A7548" t="s">
        <v>1</v>
      </c>
      <c r="B7548" t="s">
        <v>10379</v>
      </c>
      <c r="C7548" t="s">
        <v>39</v>
      </c>
      <c r="D7548" t="s">
        <v>3957</v>
      </c>
      <c r="E7548" t="s">
        <v>20</v>
      </c>
      <c r="F7548" t="b">
        <v>1</v>
      </c>
      <c r="G7548" t="s">
        <v>30</v>
      </c>
      <c r="H7548" s="4">
        <v>45748.335659722223</v>
      </c>
      <c r="I7548" t="b">
        <v>0</v>
      </c>
      <c r="J7548" t="b">
        <v>0</v>
      </c>
      <c r="K7548" t="s">
        <v>24</v>
      </c>
      <c r="L7548" t="s">
        <v>36</v>
      </c>
      <c r="N7548">
        <v>40.81500244140625</v>
      </c>
      <c r="O7548" t="s">
        <v>563</v>
      </c>
      <c r="P7548" t="s">
        <v>10380</v>
      </c>
    </row>
    <row r="7549" spans="1:16" x14ac:dyDescent="0.55000000000000004">
      <c r="A7549" t="s">
        <v>1</v>
      </c>
      <c r="B7549" t="s">
        <v>3036</v>
      </c>
      <c r="C7549" t="s">
        <v>87</v>
      </c>
      <c r="D7549" t="s">
        <v>3957</v>
      </c>
      <c r="E7549" t="s">
        <v>20</v>
      </c>
      <c r="F7549" t="b">
        <v>0</v>
      </c>
      <c r="G7549" t="s">
        <v>30</v>
      </c>
      <c r="H7549" s="4">
        <v>45748.335775462961</v>
      </c>
      <c r="I7549" t="b">
        <v>0</v>
      </c>
      <c r="J7549" t="b">
        <v>0</v>
      </c>
      <c r="K7549" t="s">
        <v>24</v>
      </c>
      <c r="L7549" t="s">
        <v>36</v>
      </c>
      <c r="N7549">
        <v>33.954998016357422</v>
      </c>
      <c r="O7549" t="s">
        <v>9818</v>
      </c>
      <c r="P7549" t="s">
        <v>9819</v>
      </c>
    </row>
    <row r="7550" spans="1:16" x14ac:dyDescent="0.55000000000000004">
      <c r="A7550" t="s">
        <v>2</v>
      </c>
      <c r="B7550" t="s">
        <v>9654</v>
      </c>
      <c r="C7550" t="s">
        <v>9946</v>
      </c>
      <c r="D7550" t="s">
        <v>3957</v>
      </c>
      <c r="E7550" t="s">
        <v>20</v>
      </c>
      <c r="F7550" t="b">
        <v>0</v>
      </c>
      <c r="G7550" t="s">
        <v>27</v>
      </c>
      <c r="H7550" s="4">
        <v>45748.336168981477</v>
      </c>
      <c r="I7550" t="b">
        <v>0</v>
      </c>
      <c r="J7550" t="b">
        <v>1</v>
      </c>
      <c r="K7550" t="s">
        <v>24</v>
      </c>
      <c r="L7550" t="s">
        <v>36</v>
      </c>
      <c r="N7550">
        <v>46.635002136230469</v>
      </c>
      <c r="O7550" t="s">
        <v>2768</v>
      </c>
    </row>
    <row r="7551" spans="1:16" x14ac:dyDescent="0.55000000000000004">
      <c r="A7551" t="s">
        <v>0</v>
      </c>
      <c r="B7551" t="s">
        <v>1699</v>
      </c>
      <c r="C7551" t="s">
        <v>158</v>
      </c>
      <c r="D7551" t="s">
        <v>4035</v>
      </c>
      <c r="E7551" t="s">
        <v>20</v>
      </c>
      <c r="F7551" t="b">
        <v>0</v>
      </c>
      <c r="G7551" t="s">
        <v>158</v>
      </c>
      <c r="H7551" s="4">
        <v>45748.369733796288</v>
      </c>
      <c r="I7551" t="b">
        <v>1</v>
      </c>
      <c r="J7551" t="b">
        <v>0</v>
      </c>
      <c r="K7551" t="s">
        <v>158</v>
      </c>
      <c r="L7551" t="s">
        <v>22</v>
      </c>
      <c r="M7551">
        <v>32000</v>
      </c>
      <c r="O7551" t="s">
        <v>10381</v>
      </c>
      <c r="P7551" t="s">
        <v>1484</v>
      </c>
    </row>
    <row r="7552" spans="1:16" x14ac:dyDescent="0.55000000000000004">
      <c r="A7552" t="s">
        <v>0</v>
      </c>
      <c r="B7552" t="s">
        <v>0</v>
      </c>
      <c r="C7552" t="s">
        <v>10382</v>
      </c>
      <c r="D7552" t="s">
        <v>7547</v>
      </c>
      <c r="E7552" t="s">
        <v>34</v>
      </c>
      <c r="F7552" t="b">
        <v>0</v>
      </c>
      <c r="G7552" t="s">
        <v>35</v>
      </c>
      <c r="H7552" s="4">
        <v>45748.375775462962</v>
      </c>
      <c r="I7552" t="b">
        <v>0</v>
      </c>
      <c r="J7552" t="b">
        <v>0</v>
      </c>
      <c r="K7552" t="s">
        <v>24</v>
      </c>
      <c r="L7552" t="s">
        <v>36</v>
      </c>
      <c r="N7552">
        <v>15</v>
      </c>
      <c r="O7552" t="s">
        <v>7548</v>
      </c>
      <c r="P7552" t="s">
        <v>61</v>
      </c>
    </row>
    <row r="7553" spans="1:16" x14ac:dyDescent="0.55000000000000004">
      <c r="A7553" t="s">
        <v>0</v>
      </c>
      <c r="B7553" t="s">
        <v>0</v>
      </c>
      <c r="C7553" t="s">
        <v>3667</v>
      </c>
      <c r="D7553" t="s">
        <v>7547</v>
      </c>
      <c r="E7553" t="s">
        <v>34</v>
      </c>
      <c r="F7553" t="b">
        <v>0</v>
      </c>
      <c r="G7553" t="s">
        <v>52</v>
      </c>
      <c r="H7553" s="4">
        <v>45748.376388888893</v>
      </c>
      <c r="I7553" t="b">
        <v>0</v>
      </c>
      <c r="J7553" t="b">
        <v>0</v>
      </c>
      <c r="K7553" t="s">
        <v>24</v>
      </c>
      <c r="L7553" t="s">
        <v>36</v>
      </c>
      <c r="N7553">
        <v>15</v>
      </c>
      <c r="O7553" t="s">
        <v>7548</v>
      </c>
      <c r="P7553" t="s">
        <v>61</v>
      </c>
    </row>
    <row r="7554" spans="1:16" x14ac:dyDescent="0.55000000000000004">
      <c r="A7554" t="s">
        <v>1</v>
      </c>
      <c r="B7554" t="s">
        <v>852</v>
      </c>
      <c r="C7554" t="s">
        <v>453</v>
      </c>
      <c r="D7554" t="s">
        <v>4084</v>
      </c>
      <c r="E7554" t="s">
        <v>20</v>
      </c>
      <c r="F7554" t="b">
        <v>0</v>
      </c>
      <c r="G7554" t="s">
        <v>27</v>
      </c>
      <c r="H7554" s="4">
        <v>45748.376817129632</v>
      </c>
      <c r="I7554" t="b">
        <v>0</v>
      </c>
      <c r="J7554" t="b">
        <v>1</v>
      </c>
      <c r="K7554" t="s">
        <v>24</v>
      </c>
      <c r="L7554" t="s">
        <v>22</v>
      </c>
      <c r="M7554">
        <v>200000</v>
      </c>
      <c r="O7554" t="s">
        <v>4879</v>
      </c>
      <c r="P7554" t="s">
        <v>193</v>
      </c>
    </row>
    <row r="7555" spans="1:16" x14ac:dyDescent="0.55000000000000004">
      <c r="A7555" t="s">
        <v>0</v>
      </c>
      <c r="B7555" t="s">
        <v>10383</v>
      </c>
      <c r="C7555" t="s">
        <v>1669</v>
      </c>
      <c r="D7555" t="s">
        <v>3957</v>
      </c>
      <c r="E7555" t="s">
        <v>34</v>
      </c>
      <c r="F7555" t="b">
        <v>0</v>
      </c>
      <c r="G7555" t="s">
        <v>27</v>
      </c>
      <c r="H7555" s="4">
        <v>45748.416712962957</v>
      </c>
      <c r="I7555" t="b">
        <v>0</v>
      </c>
      <c r="J7555" t="b">
        <v>0</v>
      </c>
      <c r="K7555" t="s">
        <v>24</v>
      </c>
      <c r="L7555" t="s">
        <v>36</v>
      </c>
      <c r="N7555">
        <v>27.979999542236332</v>
      </c>
      <c r="O7555" t="s">
        <v>10384</v>
      </c>
      <c r="P7555" t="s">
        <v>10385</v>
      </c>
    </row>
    <row r="7556" spans="1:16" x14ac:dyDescent="0.55000000000000004">
      <c r="A7556" t="s">
        <v>0</v>
      </c>
      <c r="B7556" t="s">
        <v>1378</v>
      </c>
      <c r="C7556" t="s">
        <v>2182</v>
      </c>
      <c r="D7556" t="s">
        <v>3957</v>
      </c>
      <c r="E7556" t="s">
        <v>34</v>
      </c>
      <c r="F7556" t="b">
        <v>0</v>
      </c>
      <c r="G7556" t="s">
        <v>27</v>
      </c>
      <c r="H7556" s="4">
        <v>45748.41673611111</v>
      </c>
      <c r="I7556" t="b">
        <v>0</v>
      </c>
      <c r="J7556" t="b">
        <v>0</v>
      </c>
      <c r="K7556" t="s">
        <v>24</v>
      </c>
      <c r="L7556" t="s">
        <v>36</v>
      </c>
      <c r="N7556">
        <v>45.5</v>
      </c>
      <c r="O7556" t="s">
        <v>923</v>
      </c>
      <c r="P7556" t="s">
        <v>8710</v>
      </c>
    </row>
    <row r="7557" spans="1:16" x14ac:dyDescent="0.55000000000000004">
      <c r="A7557" t="s">
        <v>25</v>
      </c>
      <c r="B7557" t="s">
        <v>10386</v>
      </c>
      <c r="C7557" t="s">
        <v>1099</v>
      </c>
      <c r="D7557" t="s">
        <v>3957</v>
      </c>
      <c r="E7557" t="s">
        <v>34</v>
      </c>
      <c r="F7557" t="b">
        <v>0</v>
      </c>
      <c r="G7557" t="s">
        <v>27</v>
      </c>
      <c r="H7557" s="4">
        <v>45748.416747685187</v>
      </c>
      <c r="I7557" t="b">
        <v>1</v>
      </c>
      <c r="J7557" t="b">
        <v>1</v>
      </c>
      <c r="K7557" t="s">
        <v>24</v>
      </c>
      <c r="L7557" t="s">
        <v>36</v>
      </c>
      <c r="N7557">
        <v>62.5</v>
      </c>
      <c r="O7557" t="s">
        <v>9238</v>
      </c>
      <c r="P7557" t="s">
        <v>9239</v>
      </c>
    </row>
    <row r="7558" spans="1:16" x14ac:dyDescent="0.55000000000000004">
      <c r="A7558" t="s">
        <v>0</v>
      </c>
      <c r="B7558" t="s">
        <v>5662</v>
      </c>
      <c r="C7558" t="s">
        <v>5663</v>
      </c>
      <c r="D7558" t="s">
        <v>3957</v>
      </c>
      <c r="E7558" t="s">
        <v>34</v>
      </c>
      <c r="F7558" t="b">
        <v>0</v>
      </c>
      <c r="G7558" t="s">
        <v>27</v>
      </c>
      <c r="H7558" s="4">
        <v>45748.416817129633</v>
      </c>
      <c r="I7558" t="b">
        <v>0</v>
      </c>
      <c r="J7558" t="b">
        <v>0</v>
      </c>
      <c r="K7558" t="s">
        <v>24</v>
      </c>
      <c r="L7558" t="s">
        <v>36</v>
      </c>
      <c r="N7558">
        <v>24.014999389648441</v>
      </c>
      <c r="O7558" t="s">
        <v>5664</v>
      </c>
      <c r="P7558" t="s">
        <v>3686</v>
      </c>
    </row>
    <row r="7559" spans="1:16" x14ac:dyDescent="0.55000000000000004">
      <c r="A7559" t="s">
        <v>0</v>
      </c>
      <c r="B7559" t="s">
        <v>731</v>
      </c>
      <c r="C7559" t="s">
        <v>1898</v>
      </c>
      <c r="D7559" t="s">
        <v>3957</v>
      </c>
      <c r="E7559" t="s">
        <v>34</v>
      </c>
      <c r="F7559" t="b">
        <v>0</v>
      </c>
      <c r="G7559" t="s">
        <v>27</v>
      </c>
      <c r="H7559" s="4">
        <v>45748.416886574072</v>
      </c>
      <c r="I7559" t="b">
        <v>1</v>
      </c>
      <c r="J7559" t="b">
        <v>1</v>
      </c>
      <c r="K7559" t="s">
        <v>24</v>
      </c>
      <c r="L7559" t="s">
        <v>36</v>
      </c>
      <c r="N7559">
        <v>23.694999694824219</v>
      </c>
      <c r="O7559" t="s">
        <v>9449</v>
      </c>
    </row>
    <row r="7560" spans="1:16" x14ac:dyDescent="0.55000000000000004">
      <c r="A7560" t="s">
        <v>0</v>
      </c>
      <c r="B7560" t="s">
        <v>8718</v>
      </c>
      <c r="C7560" t="s">
        <v>49</v>
      </c>
      <c r="D7560" t="s">
        <v>3957</v>
      </c>
      <c r="E7560" t="s">
        <v>34</v>
      </c>
      <c r="F7560" t="b">
        <v>0</v>
      </c>
      <c r="G7560" t="s">
        <v>41</v>
      </c>
      <c r="H7560" s="4">
        <v>45748.417002314818</v>
      </c>
      <c r="I7560" t="b">
        <v>0</v>
      </c>
      <c r="J7560" t="b">
        <v>0</v>
      </c>
      <c r="K7560" t="s">
        <v>24</v>
      </c>
      <c r="L7560" t="s">
        <v>36</v>
      </c>
      <c r="N7560">
        <v>24.33499908447266</v>
      </c>
      <c r="O7560" t="s">
        <v>10317</v>
      </c>
      <c r="P7560" t="s">
        <v>119</v>
      </c>
    </row>
    <row r="7561" spans="1:16" x14ac:dyDescent="0.55000000000000004">
      <c r="A7561" t="s">
        <v>0</v>
      </c>
      <c r="B7561" t="s">
        <v>10387</v>
      </c>
      <c r="C7561" t="s">
        <v>1077</v>
      </c>
      <c r="D7561" t="s">
        <v>3957</v>
      </c>
      <c r="E7561" t="s">
        <v>34</v>
      </c>
      <c r="F7561" t="b">
        <v>0</v>
      </c>
      <c r="G7561" t="s">
        <v>41</v>
      </c>
      <c r="H7561" s="4">
        <v>45748.417071759257</v>
      </c>
      <c r="I7561" t="b">
        <v>1</v>
      </c>
      <c r="J7561" t="b">
        <v>0</v>
      </c>
      <c r="K7561" t="s">
        <v>24</v>
      </c>
      <c r="L7561" t="s">
        <v>36</v>
      </c>
      <c r="N7561">
        <v>43.979999542236328</v>
      </c>
      <c r="O7561" t="s">
        <v>9223</v>
      </c>
      <c r="P7561" t="s">
        <v>2793</v>
      </c>
    </row>
    <row r="7562" spans="1:16" x14ac:dyDescent="0.55000000000000004">
      <c r="A7562" t="s">
        <v>0</v>
      </c>
      <c r="B7562" t="s">
        <v>0</v>
      </c>
      <c r="C7562" t="s">
        <v>10388</v>
      </c>
      <c r="D7562" t="s">
        <v>7547</v>
      </c>
      <c r="E7562" t="s">
        <v>34</v>
      </c>
      <c r="F7562" t="b">
        <v>0</v>
      </c>
      <c r="G7562" t="s">
        <v>52</v>
      </c>
      <c r="H7562" s="4">
        <v>45748.418032407397</v>
      </c>
      <c r="I7562" t="b">
        <v>0</v>
      </c>
      <c r="J7562" t="b">
        <v>0</v>
      </c>
      <c r="K7562" t="s">
        <v>24</v>
      </c>
      <c r="L7562" t="s">
        <v>36</v>
      </c>
      <c r="N7562">
        <v>15</v>
      </c>
      <c r="O7562" t="s">
        <v>7548</v>
      </c>
      <c r="P7562" t="s">
        <v>61</v>
      </c>
    </row>
    <row r="7563" spans="1:16" x14ac:dyDescent="0.55000000000000004">
      <c r="A7563" t="s">
        <v>1</v>
      </c>
      <c r="B7563" t="s">
        <v>10389</v>
      </c>
      <c r="C7563" t="s">
        <v>278</v>
      </c>
      <c r="D7563" t="s">
        <v>3970</v>
      </c>
      <c r="E7563" t="s">
        <v>20</v>
      </c>
      <c r="F7563" t="b">
        <v>0</v>
      </c>
      <c r="G7563" t="s">
        <v>23</v>
      </c>
      <c r="H7563" s="4">
        <v>45748.437800925924</v>
      </c>
      <c r="I7563" t="b">
        <v>0</v>
      </c>
      <c r="J7563" t="b">
        <v>1</v>
      </c>
      <c r="K7563" t="s">
        <v>24</v>
      </c>
      <c r="L7563" t="s">
        <v>22</v>
      </c>
      <c r="M7563">
        <v>150000</v>
      </c>
      <c r="O7563" t="s">
        <v>10390</v>
      </c>
      <c r="P7563" t="s">
        <v>1484</v>
      </c>
    </row>
    <row r="7564" spans="1:16" x14ac:dyDescent="0.55000000000000004">
      <c r="A7564" t="s">
        <v>25</v>
      </c>
      <c r="B7564" t="s">
        <v>347</v>
      </c>
      <c r="C7564" t="s">
        <v>1365</v>
      </c>
      <c r="D7564" t="s">
        <v>3828</v>
      </c>
      <c r="E7564" t="s">
        <v>20</v>
      </c>
      <c r="F7564" t="b">
        <v>0</v>
      </c>
      <c r="G7564" t="s">
        <v>27</v>
      </c>
      <c r="H7564" s="4">
        <v>45748.449305555558</v>
      </c>
      <c r="I7564" t="b">
        <v>0</v>
      </c>
      <c r="J7564" t="b">
        <v>1</v>
      </c>
      <c r="K7564" t="s">
        <v>24</v>
      </c>
      <c r="L7564" t="s">
        <v>22</v>
      </c>
      <c r="M7564">
        <v>84800</v>
      </c>
      <c r="O7564" t="s">
        <v>10391</v>
      </c>
      <c r="P7564" t="s">
        <v>863</v>
      </c>
    </row>
    <row r="7565" spans="1:16" x14ac:dyDescent="0.55000000000000004">
      <c r="A7565" t="s">
        <v>0</v>
      </c>
      <c r="B7565" t="s">
        <v>2695</v>
      </c>
      <c r="C7565" t="s">
        <v>468</v>
      </c>
      <c r="D7565" t="s">
        <v>3957</v>
      </c>
      <c r="E7565" t="s">
        <v>34</v>
      </c>
      <c r="F7565" t="b">
        <v>0</v>
      </c>
      <c r="G7565" t="s">
        <v>27</v>
      </c>
      <c r="H7565" s="4">
        <v>45748.449374999997</v>
      </c>
      <c r="I7565" t="b">
        <v>0</v>
      </c>
      <c r="J7565" t="b">
        <v>1</v>
      </c>
      <c r="K7565" t="s">
        <v>24</v>
      </c>
      <c r="L7565" t="s">
        <v>36</v>
      </c>
      <c r="N7565">
        <v>26.389999389648441</v>
      </c>
      <c r="O7565" t="s">
        <v>1653</v>
      </c>
      <c r="P7565" t="s">
        <v>8897</v>
      </c>
    </row>
    <row r="7566" spans="1:16" x14ac:dyDescent="0.55000000000000004">
      <c r="A7566" t="s">
        <v>25</v>
      </c>
      <c r="B7566" t="s">
        <v>25</v>
      </c>
      <c r="C7566" t="s">
        <v>5740</v>
      </c>
      <c r="D7566" t="s">
        <v>3957</v>
      </c>
      <c r="E7566" t="s">
        <v>34</v>
      </c>
      <c r="F7566" t="b">
        <v>0</v>
      </c>
      <c r="G7566" t="s">
        <v>27</v>
      </c>
      <c r="H7566" s="4">
        <v>45748.458414351851</v>
      </c>
      <c r="I7566" t="b">
        <v>1</v>
      </c>
      <c r="J7566" t="b">
        <v>0</v>
      </c>
      <c r="K7566" t="s">
        <v>24</v>
      </c>
      <c r="L7566" t="s">
        <v>36</v>
      </c>
      <c r="N7566">
        <v>27.979999542236332</v>
      </c>
      <c r="O7566" t="s">
        <v>5741</v>
      </c>
      <c r="P7566" t="s">
        <v>3865</v>
      </c>
    </row>
    <row r="7567" spans="1:16" x14ac:dyDescent="0.55000000000000004">
      <c r="A7567" t="s">
        <v>0</v>
      </c>
      <c r="B7567" t="s">
        <v>10392</v>
      </c>
      <c r="C7567" t="s">
        <v>628</v>
      </c>
      <c r="D7567" t="s">
        <v>3957</v>
      </c>
      <c r="E7567" t="s">
        <v>34</v>
      </c>
      <c r="F7567" t="b">
        <v>0</v>
      </c>
      <c r="G7567" t="s">
        <v>27</v>
      </c>
      <c r="H7567" s="4">
        <v>45748.458437499998</v>
      </c>
      <c r="I7567" t="b">
        <v>0</v>
      </c>
      <c r="J7567" t="b">
        <v>0</v>
      </c>
      <c r="K7567" t="s">
        <v>24</v>
      </c>
      <c r="L7567" t="s">
        <v>36</v>
      </c>
      <c r="N7567">
        <v>27.979999542236332</v>
      </c>
      <c r="O7567" t="s">
        <v>10037</v>
      </c>
      <c r="P7567" t="s">
        <v>1198</v>
      </c>
    </row>
    <row r="7568" spans="1:16" x14ac:dyDescent="0.55000000000000004">
      <c r="A7568" t="s">
        <v>0</v>
      </c>
      <c r="B7568" t="s">
        <v>0</v>
      </c>
      <c r="C7568" t="s">
        <v>10393</v>
      </c>
      <c r="D7568" t="s">
        <v>7547</v>
      </c>
      <c r="E7568" t="s">
        <v>34</v>
      </c>
      <c r="F7568" t="b">
        <v>0</v>
      </c>
      <c r="G7568" t="s">
        <v>41</v>
      </c>
      <c r="H7568" s="4">
        <v>45748.458749999998</v>
      </c>
      <c r="I7568" t="b">
        <v>0</v>
      </c>
      <c r="J7568" t="b">
        <v>0</v>
      </c>
      <c r="K7568" t="s">
        <v>24</v>
      </c>
      <c r="L7568" t="s">
        <v>36</v>
      </c>
      <c r="N7568">
        <v>15</v>
      </c>
      <c r="O7568" t="s">
        <v>7548</v>
      </c>
      <c r="P7568" t="s">
        <v>61</v>
      </c>
    </row>
    <row r="7569" spans="1:16" x14ac:dyDescent="0.55000000000000004">
      <c r="A7569" t="s">
        <v>0</v>
      </c>
      <c r="B7569" t="s">
        <v>10394</v>
      </c>
      <c r="C7569" t="s">
        <v>122</v>
      </c>
      <c r="D7569" t="s">
        <v>3957</v>
      </c>
      <c r="E7569" t="s">
        <v>34</v>
      </c>
      <c r="F7569" t="b">
        <v>0</v>
      </c>
      <c r="G7569" t="s">
        <v>52</v>
      </c>
      <c r="H7569" s="4">
        <v>45748.45957175926</v>
      </c>
      <c r="I7569" t="b">
        <v>1</v>
      </c>
      <c r="J7569" t="b">
        <v>0</v>
      </c>
      <c r="K7569" t="s">
        <v>24</v>
      </c>
      <c r="L7569" t="s">
        <v>36</v>
      </c>
      <c r="N7569">
        <v>18.795000076293949</v>
      </c>
      <c r="O7569" t="s">
        <v>1694</v>
      </c>
      <c r="P7569" t="s">
        <v>2046</v>
      </c>
    </row>
    <row r="7570" spans="1:16" x14ac:dyDescent="0.55000000000000004">
      <c r="A7570" t="s">
        <v>0</v>
      </c>
      <c r="B7570" t="s">
        <v>0</v>
      </c>
      <c r="C7570" t="s">
        <v>3464</v>
      </c>
      <c r="D7570" t="s">
        <v>7547</v>
      </c>
      <c r="E7570" t="s">
        <v>34</v>
      </c>
      <c r="F7570" t="b">
        <v>0</v>
      </c>
      <c r="G7570" t="s">
        <v>52</v>
      </c>
      <c r="H7570" s="4">
        <v>45748.459629629629</v>
      </c>
      <c r="I7570" t="b">
        <v>0</v>
      </c>
      <c r="J7570" t="b">
        <v>0</v>
      </c>
      <c r="K7570" t="s">
        <v>24</v>
      </c>
      <c r="L7570" t="s">
        <v>36</v>
      </c>
      <c r="N7570">
        <v>15</v>
      </c>
      <c r="O7570" t="s">
        <v>7548</v>
      </c>
      <c r="P7570" t="s">
        <v>61</v>
      </c>
    </row>
    <row r="7571" spans="1:16" x14ac:dyDescent="0.55000000000000004">
      <c r="A7571" t="s">
        <v>0</v>
      </c>
      <c r="B7571" t="s">
        <v>0</v>
      </c>
      <c r="C7571" t="s">
        <v>1978</v>
      </c>
      <c r="D7571" t="s">
        <v>7547</v>
      </c>
      <c r="E7571" t="s">
        <v>34</v>
      </c>
      <c r="F7571" t="b">
        <v>0</v>
      </c>
      <c r="G7571" t="s">
        <v>52</v>
      </c>
      <c r="H7571" s="4">
        <v>45748.459699074083</v>
      </c>
      <c r="I7571" t="b">
        <v>0</v>
      </c>
      <c r="J7571" t="b">
        <v>0</v>
      </c>
      <c r="K7571" t="s">
        <v>24</v>
      </c>
      <c r="L7571" t="s">
        <v>36</v>
      </c>
      <c r="N7571">
        <v>15</v>
      </c>
      <c r="O7571" t="s">
        <v>7548</v>
      </c>
      <c r="P7571" t="s">
        <v>61</v>
      </c>
    </row>
    <row r="7572" spans="1:16" x14ac:dyDescent="0.55000000000000004">
      <c r="A7572" t="s">
        <v>0</v>
      </c>
      <c r="B7572" t="s">
        <v>0</v>
      </c>
      <c r="C7572" t="s">
        <v>10395</v>
      </c>
      <c r="D7572" t="s">
        <v>7547</v>
      </c>
      <c r="E7572" t="s">
        <v>34</v>
      </c>
      <c r="F7572" t="b">
        <v>0</v>
      </c>
      <c r="G7572" t="s">
        <v>52</v>
      </c>
      <c r="H7572" s="4">
        <v>45748.459699074083</v>
      </c>
      <c r="I7572" t="b">
        <v>0</v>
      </c>
      <c r="J7572" t="b">
        <v>0</v>
      </c>
      <c r="K7572" t="s">
        <v>24</v>
      </c>
      <c r="L7572" t="s">
        <v>36</v>
      </c>
      <c r="N7572">
        <v>15</v>
      </c>
      <c r="O7572" t="s">
        <v>7548</v>
      </c>
      <c r="P7572" t="s">
        <v>61</v>
      </c>
    </row>
    <row r="7573" spans="1:16" x14ac:dyDescent="0.55000000000000004">
      <c r="A7573" t="s">
        <v>28</v>
      </c>
      <c r="B7573" t="s">
        <v>10396</v>
      </c>
      <c r="C7573" t="s">
        <v>82</v>
      </c>
      <c r="D7573" t="s">
        <v>3973</v>
      </c>
      <c r="E7573" t="s">
        <v>20</v>
      </c>
      <c r="F7573" t="b">
        <v>0</v>
      </c>
      <c r="G7573" t="s">
        <v>27</v>
      </c>
      <c r="H7573" s="4">
        <v>45748.460023148153</v>
      </c>
      <c r="I7573" t="b">
        <v>0</v>
      </c>
      <c r="J7573" t="b">
        <v>1</v>
      </c>
      <c r="K7573" t="s">
        <v>24</v>
      </c>
      <c r="L7573" t="s">
        <v>22</v>
      </c>
      <c r="M7573">
        <v>235000</v>
      </c>
      <c r="O7573" t="s">
        <v>1691</v>
      </c>
      <c r="P7573" t="s">
        <v>193</v>
      </c>
    </row>
    <row r="7574" spans="1:16" x14ac:dyDescent="0.55000000000000004">
      <c r="A7574" t="s">
        <v>1</v>
      </c>
      <c r="B7574" t="s">
        <v>10397</v>
      </c>
      <c r="C7574" t="s">
        <v>5546</v>
      </c>
      <c r="D7574" t="s">
        <v>3957</v>
      </c>
      <c r="E7574" t="s">
        <v>34</v>
      </c>
      <c r="F7574" t="b">
        <v>0</v>
      </c>
      <c r="G7574" t="s">
        <v>27</v>
      </c>
      <c r="H7574" s="4">
        <v>45748.460057870368</v>
      </c>
      <c r="I7574" t="b">
        <v>0</v>
      </c>
      <c r="J7574" t="b">
        <v>1</v>
      </c>
      <c r="K7574" t="s">
        <v>24</v>
      </c>
      <c r="L7574" t="s">
        <v>36</v>
      </c>
      <c r="N7574">
        <v>32.25</v>
      </c>
      <c r="O7574" t="s">
        <v>1092</v>
      </c>
    </row>
    <row r="7575" spans="1:16" x14ac:dyDescent="0.55000000000000004">
      <c r="A7575" t="s">
        <v>0</v>
      </c>
      <c r="B7575" t="s">
        <v>10398</v>
      </c>
      <c r="C7575" t="s">
        <v>1270</v>
      </c>
      <c r="D7575" t="s">
        <v>3828</v>
      </c>
      <c r="E7575" t="s">
        <v>20</v>
      </c>
      <c r="F7575" t="b">
        <v>0</v>
      </c>
      <c r="G7575" t="s">
        <v>23</v>
      </c>
      <c r="H7575" s="4">
        <v>45748.479212962957</v>
      </c>
      <c r="I7575" t="b">
        <v>0</v>
      </c>
      <c r="J7575" t="b">
        <v>1</v>
      </c>
      <c r="K7575" t="s">
        <v>24</v>
      </c>
      <c r="L7575" t="s">
        <v>22</v>
      </c>
      <c r="M7575">
        <v>65000</v>
      </c>
      <c r="O7575" t="s">
        <v>10399</v>
      </c>
      <c r="P7575" t="s">
        <v>10400</v>
      </c>
    </row>
    <row r="7576" spans="1:16" x14ac:dyDescent="0.55000000000000004">
      <c r="A7576" t="s">
        <v>0</v>
      </c>
      <c r="B7576" t="s">
        <v>0</v>
      </c>
      <c r="C7576" t="s">
        <v>1200</v>
      </c>
      <c r="D7576" t="s">
        <v>7547</v>
      </c>
      <c r="E7576" t="s">
        <v>34</v>
      </c>
      <c r="F7576" t="b">
        <v>0</v>
      </c>
      <c r="G7576" t="s">
        <v>23</v>
      </c>
      <c r="H7576" s="4">
        <v>45748.479259259257</v>
      </c>
      <c r="I7576" t="b">
        <v>0</v>
      </c>
      <c r="J7576" t="b">
        <v>0</v>
      </c>
      <c r="K7576" t="s">
        <v>24</v>
      </c>
      <c r="L7576" t="s">
        <v>36</v>
      </c>
      <c r="N7576">
        <v>15</v>
      </c>
      <c r="O7576" t="s">
        <v>7548</v>
      </c>
      <c r="P7576" t="s">
        <v>61</v>
      </c>
    </row>
    <row r="7577" spans="1:16" x14ac:dyDescent="0.55000000000000004">
      <c r="A7577" t="s">
        <v>0</v>
      </c>
      <c r="B7577" t="s">
        <v>4372</v>
      </c>
      <c r="C7577" t="s">
        <v>3162</v>
      </c>
      <c r="D7577" t="s">
        <v>3957</v>
      </c>
      <c r="E7577" t="s">
        <v>20</v>
      </c>
      <c r="F7577" t="b">
        <v>0</v>
      </c>
      <c r="G7577" t="s">
        <v>27</v>
      </c>
      <c r="H7577" s="4">
        <v>45748.491157407407</v>
      </c>
      <c r="I7577" t="b">
        <v>0</v>
      </c>
      <c r="J7577" t="b">
        <v>1</v>
      </c>
      <c r="K7577" t="s">
        <v>24</v>
      </c>
      <c r="L7577" t="s">
        <v>36</v>
      </c>
      <c r="N7577">
        <v>27.435001373291019</v>
      </c>
      <c r="O7577" t="s">
        <v>251</v>
      </c>
      <c r="P7577" t="s">
        <v>10401</v>
      </c>
    </row>
    <row r="7578" spans="1:16" x14ac:dyDescent="0.55000000000000004">
      <c r="A7578" t="s">
        <v>0</v>
      </c>
      <c r="B7578" t="s">
        <v>0</v>
      </c>
      <c r="C7578" t="s">
        <v>3680</v>
      </c>
      <c r="D7578" t="s">
        <v>7547</v>
      </c>
      <c r="E7578" t="s">
        <v>34</v>
      </c>
      <c r="F7578" t="b">
        <v>0</v>
      </c>
      <c r="G7578" t="s">
        <v>41</v>
      </c>
      <c r="H7578" s="4">
        <v>45748.500416666669</v>
      </c>
      <c r="I7578" t="b">
        <v>0</v>
      </c>
      <c r="J7578" t="b">
        <v>0</v>
      </c>
      <c r="K7578" t="s">
        <v>24</v>
      </c>
      <c r="L7578" t="s">
        <v>36</v>
      </c>
      <c r="N7578">
        <v>15</v>
      </c>
      <c r="O7578" t="s">
        <v>7548</v>
      </c>
      <c r="P7578" t="s">
        <v>61</v>
      </c>
    </row>
    <row r="7579" spans="1:16" x14ac:dyDescent="0.55000000000000004">
      <c r="A7579" t="s">
        <v>0</v>
      </c>
      <c r="B7579" t="s">
        <v>0</v>
      </c>
      <c r="C7579" t="s">
        <v>10402</v>
      </c>
      <c r="D7579" t="s">
        <v>7547</v>
      </c>
      <c r="E7579" t="s">
        <v>34</v>
      </c>
      <c r="F7579" t="b">
        <v>0</v>
      </c>
      <c r="G7579" t="s">
        <v>52</v>
      </c>
      <c r="H7579" s="4">
        <v>45748.50136574074</v>
      </c>
      <c r="I7579" t="b">
        <v>0</v>
      </c>
      <c r="J7579" t="b">
        <v>0</v>
      </c>
      <c r="K7579" t="s">
        <v>24</v>
      </c>
      <c r="L7579" t="s">
        <v>36</v>
      </c>
      <c r="N7579">
        <v>15</v>
      </c>
      <c r="O7579" t="s">
        <v>7548</v>
      </c>
      <c r="P7579" t="s">
        <v>61</v>
      </c>
    </row>
    <row r="7580" spans="1:16" x14ac:dyDescent="0.55000000000000004">
      <c r="A7580" t="s">
        <v>2</v>
      </c>
      <c r="B7580" t="s">
        <v>10403</v>
      </c>
      <c r="C7580" t="s">
        <v>192</v>
      </c>
      <c r="D7580" t="s">
        <v>3973</v>
      </c>
      <c r="E7580" t="s">
        <v>20</v>
      </c>
      <c r="F7580" t="b">
        <v>0</v>
      </c>
      <c r="G7580" t="s">
        <v>27</v>
      </c>
      <c r="H7580" s="4">
        <v>45748.502835648149</v>
      </c>
      <c r="I7580" t="b">
        <v>1</v>
      </c>
      <c r="J7580" t="b">
        <v>1</v>
      </c>
      <c r="K7580" t="s">
        <v>24</v>
      </c>
      <c r="L7580" t="s">
        <v>22</v>
      </c>
      <c r="M7580">
        <v>140500</v>
      </c>
      <c r="O7580" t="s">
        <v>4351</v>
      </c>
      <c r="P7580" t="s">
        <v>10404</v>
      </c>
    </row>
    <row r="7581" spans="1:16" x14ac:dyDescent="0.55000000000000004">
      <c r="A7581" t="s">
        <v>0</v>
      </c>
      <c r="B7581" t="s">
        <v>0</v>
      </c>
      <c r="C7581" t="s">
        <v>10405</v>
      </c>
      <c r="D7581" t="s">
        <v>7547</v>
      </c>
      <c r="E7581" t="s">
        <v>34</v>
      </c>
      <c r="F7581" t="b">
        <v>0</v>
      </c>
      <c r="G7581" t="s">
        <v>23</v>
      </c>
      <c r="H7581" s="4">
        <v>45748.510231481479</v>
      </c>
      <c r="I7581" t="b">
        <v>0</v>
      </c>
      <c r="J7581" t="b">
        <v>0</v>
      </c>
      <c r="K7581" t="s">
        <v>24</v>
      </c>
      <c r="L7581" t="s">
        <v>36</v>
      </c>
      <c r="N7581">
        <v>15</v>
      </c>
      <c r="O7581" t="s">
        <v>7548</v>
      </c>
      <c r="P7581" t="s">
        <v>61</v>
      </c>
    </row>
    <row r="7582" spans="1:16" x14ac:dyDescent="0.55000000000000004">
      <c r="A7582" t="s">
        <v>25</v>
      </c>
      <c r="B7582" t="s">
        <v>6385</v>
      </c>
      <c r="C7582" t="s">
        <v>82</v>
      </c>
      <c r="D7582" t="s">
        <v>3828</v>
      </c>
      <c r="E7582" t="s">
        <v>51</v>
      </c>
      <c r="F7582" t="b">
        <v>0</v>
      </c>
      <c r="G7582" t="s">
        <v>27</v>
      </c>
      <c r="H7582" s="4">
        <v>45748.532557870371</v>
      </c>
      <c r="I7582" t="b">
        <v>0</v>
      </c>
      <c r="J7582" t="b">
        <v>0</v>
      </c>
      <c r="K7582" t="s">
        <v>24</v>
      </c>
      <c r="L7582" t="s">
        <v>36</v>
      </c>
      <c r="N7582">
        <v>60</v>
      </c>
      <c r="O7582" t="s">
        <v>6386</v>
      </c>
      <c r="P7582" t="s">
        <v>2078</v>
      </c>
    </row>
    <row r="7583" spans="1:16" x14ac:dyDescent="0.55000000000000004">
      <c r="A7583" t="s">
        <v>0</v>
      </c>
      <c r="B7583" t="s">
        <v>0</v>
      </c>
      <c r="C7583" t="s">
        <v>10406</v>
      </c>
      <c r="D7583" t="s">
        <v>7547</v>
      </c>
      <c r="E7583" t="s">
        <v>34</v>
      </c>
      <c r="F7583" t="b">
        <v>0</v>
      </c>
      <c r="G7583" t="s">
        <v>41</v>
      </c>
      <c r="H7583" s="4">
        <v>45748.532997685194</v>
      </c>
      <c r="I7583" t="b">
        <v>0</v>
      </c>
      <c r="J7583" t="b">
        <v>0</v>
      </c>
      <c r="K7583" t="s">
        <v>24</v>
      </c>
      <c r="L7583" t="s">
        <v>36</v>
      </c>
      <c r="N7583">
        <v>15</v>
      </c>
      <c r="O7583" t="s">
        <v>7548</v>
      </c>
      <c r="P7583" t="s">
        <v>61</v>
      </c>
    </row>
    <row r="7584" spans="1:16" x14ac:dyDescent="0.55000000000000004">
      <c r="A7584" t="s">
        <v>0</v>
      </c>
      <c r="B7584" t="s">
        <v>0</v>
      </c>
      <c r="C7584" t="s">
        <v>10407</v>
      </c>
      <c r="D7584" t="s">
        <v>7547</v>
      </c>
      <c r="E7584" t="s">
        <v>34</v>
      </c>
      <c r="F7584" t="b">
        <v>0</v>
      </c>
      <c r="G7584" t="s">
        <v>41</v>
      </c>
      <c r="H7584" s="4">
        <v>45748.533043981479</v>
      </c>
      <c r="I7584" t="b">
        <v>0</v>
      </c>
      <c r="J7584" t="b">
        <v>0</v>
      </c>
      <c r="K7584" t="s">
        <v>24</v>
      </c>
      <c r="L7584" t="s">
        <v>36</v>
      </c>
      <c r="N7584">
        <v>15</v>
      </c>
      <c r="O7584" t="s">
        <v>7548</v>
      </c>
      <c r="P7584" t="s">
        <v>61</v>
      </c>
    </row>
    <row r="7585" spans="1:16" x14ac:dyDescent="0.55000000000000004">
      <c r="A7585" t="s">
        <v>0</v>
      </c>
      <c r="B7585" t="s">
        <v>0</v>
      </c>
      <c r="C7585" t="s">
        <v>10408</v>
      </c>
      <c r="D7585" t="s">
        <v>7547</v>
      </c>
      <c r="E7585" t="s">
        <v>34</v>
      </c>
      <c r="F7585" t="b">
        <v>0</v>
      </c>
      <c r="G7585" t="s">
        <v>41</v>
      </c>
      <c r="H7585" s="4">
        <v>45748.533043981479</v>
      </c>
      <c r="I7585" t="b">
        <v>0</v>
      </c>
      <c r="J7585" t="b">
        <v>0</v>
      </c>
      <c r="K7585" t="s">
        <v>24</v>
      </c>
      <c r="L7585" t="s">
        <v>36</v>
      </c>
      <c r="N7585">
        <v>15</v>
      </c>
      <c r="O7585" t="s">
        <v>7548</v>
      </c>
      <c r="P7585" t="s">
        <v>61</v>
      </c>
    </row>
    <row r="7586" spans="1:16" x14ac:dyDescent="0.55000000000000004">
      <c r="A7586" t="s">
        <v>0</v>
      </c>
      <c r="B7586" t="s">
        <v>0</v>
      </c>
      <c r="C7586" t="s">
        <v>10409</v>
      </c>
      <c r="D7586" t="s">
        <v>7547</v>
      </c>
      <c r="E7586" t="s">
        <v>34</v>
      </c>
      <c r="F7586" t="b">
        <v>0</v>
      </c>
      <c r="G7586" t="s">
        <v>41</v>
      </c>
      <c r="H7586" s="4">
        <v>45748.533043981479</v>
      </c>
      <c r="I7586" t="b">
        <v>0</v>
      </c>
      <c r="J7586" t="b">
        <v>0</v>
      </c>
      <c r="K7586" t="s">
        <v>24</v>
      </c>
      <c r="L7586" t="s">
        <v>36</v>
      </c>
      <c r="N7586">
        <v>15</v>
      </c>
      <c r="O7586" t="s">
        <v>7548</v>
      </c>
      <c r="P7586" t="s">
        <v>61</v>
      </c>
    </row>
    <row r="7587" spans="1:16" x14ac:dyDescent="0.55000000000000004">
      <c r="A7587" t="s">
        <v>0</v>
      </c>
      <c r="B7587" t="s">
        <v>0</v>
      </c>
      <c r="C7587" t="s">
        <v>10410</v>
      </c>
      <c r="D7587" t="s">
        <v>7547</v>
      </c>
      <c r="E7587" t="s">
        <v>34</v>
      </c>
      <c r="F7587" t="b">
        <v>0</v>
      </c>
      <c r="G7587" t="s">
        <v>52</v>
      </c>
      <c r="H7587" s="4">
        <v>45748.533587962957</v>
      </c>
      <c r="I7587" t="b">
        <v>0</v>
      </c>
      <c r="J7587" t="b">
        <v>0</v>
      </c>
      <c r="K7587" t="s">
        <v>24</v>
      </c>
      <c r="L7587" t="s">
        <v>36</v>
      </c>
      <c r="N7587">
        <v>15</v>
      </c>
      <c r="O7587" t="s">
        <v>7548</v>
      </c>
      <c r="P7587" t="s">
        <v>61</v>
      </c>
    </row>
    <row r="7588" spans="1:16" x14ac:dyDescent="0.55000000000000004">
      <c r="A7588" t="s">
        <v>0</v>
      </c>
      <c r="B7588" t="s">
        <v>0</v>
      </c>
      <c r="C7588" t="s">
        <v>10411</v>
      </c>
      <c r="D7588" t="s">
        <v>7547</v>
      </c>
      <c r="E7588" t="s">
        <v>34</v>
      </c>
      <c r="F7588" t="b">
        <v>0</v>
      </c>
      <c r="G7588" t="s">
        <v>52</v>
      </c>
      <c r="H7588" s="4">
        <v>45748.533587962957</v>
      </c>
      <c r="I7588" t="b">
        <v>0</v>
      </c>
      <c r="J7588" t="b">
        <v>0</v>
      </c>
      <c r="K7588" t="s">
        <v>24</v>
      </c>
      <c r="L7588" t="s">
        <v>36</v>
      </c>
      <c r="N7588">
        <v>15</v>
      </c>
      <c r="O7588" t="s">
        <v>7548</v>
      </c>
      <c r="P7588" t="s">
        <v>61</v>
      </c>
    </row>
    <row r="7589" spans="1:16" x14ac:dyDescent="0.55000000000000004">
      <c r="A7589" t="s">
        <v>0</v>
      </c>
      <c r="B7589" t="s">
        <v>0</v>
      </c>
      <c r="C7589" t="s">
        <v>10412</v>
      </c>
      <c r="D7589" t="s">
        <v>7547</v>
      </c>
      <c r="E7589" t="s">
        <v>34</v>
      </c>
      <c r="F7589" t="b">
        <v>0</v>
      </c>
      <c r="G7589" t="s">
        <v>52</v>
      </c>
      <c r="H7589" s="4">
        <v>45748.533599537041</v>
      </c>
      <c r="I7589" t="b">
        <v>0</v>
      </c>
      <c r="J7589" t="b">
        <v>0</v>
      </c>
      <c r="K7589" t="s">
        <v>24</v>
      </c>
      <c r="L7589" t="s">
        <v>36</v>
      </c>
      <c r="N7589">
        <v>15</v>
      </c>
      <c r="O7589" t="s">
        <v>7548</v>
      </c>
      <c r="P7589" t="s">
        <v>61</v>
      </c>
    </row>
    <row r="7590" spans="1:16" x14ac:dyDescent="0.55000000000000004">
      <c r="A7590" t="s">
        <v>2</v>
      </c>
      <c r="B7590" t="s">
        <v>10413</v>
      </c>
      <c r="C7590" t="s">
        <v>2708</v>
      </c>
      <c r="D7590" t="s">
        <v>4003</v>
      </c>
      <c r="E7590" t="s">
        <v>20</v>
      </c>
      <c r="F7590" t="b">
        <v>0</v>
      </c>
      <c r="G7590" t="s">
        <v>804</v>
      </c>
      <c r="H7590" s="4">
        <v>45748.541620370372</v>
      </c>
      <c r="I7590" t="b">
        <v>1</v>
      </c>
      <c r="J7590" t="b">
        <v>0</v>
      </c>
      <c r="K7590" t="s">
        <v>804</v>
      </c>
      <c r="L7590" t="s">
        <v>22</v>
      </c>
      <c r="M7590">
        <v>150000</v>
      </c>
      <c r="O7590" t="s">
        <v>1172</v>
      </c>
    </row>
    <row r="7591" spans="1:16" x14ac:dyDescent="0.55000000000000004">
      <c r="A7591" t="s">
        <v>0</v>
      </c>
      <c r="B7591" t="s">
        <v>0</v>
      </c>
      <c r="C7591" t="s">
        <v>10414</v>
      </c>
      <c r="D7591" t="s">
        <v>7547</v>
      </c>
      <c r="E7591" t="s">
        <v>34</v>
      </c>
      <c r="F7591" t="b">
        <v>0</v>
      </c>
      <c r="G7591" t="s">
        <v>52</v>
      </c>
      <c r="H7591" s="4">
        <v>45748.543055555558</v>
      </c>
      <c r="I7591" t="b">
        <v>0</v>
      </c>
      <c r="J7591" t="b">
        <v>0</v>
      </c>
      <c r="K7591" t="s">
        <v>24</v>
      </c>
      <c r="L7591" t="s">
        <v>36</v>
      </c>
      <c r="N7591">
        <v>15</v>
      </c>
      <c r="O7591" t="s">
        <v>7548</v>
      </c>
      <c r="P7591" t="s">
        <v>61</v>
      </c>
    </row>
    <row r="7592" spans="1:16" x14ac:dyDescent="0.55000000000000004">
      <c r="A7592" t="s">
        <v>0</v>
      </c>
      <c r="B7592" t="s">
        <v>257</v>
      </c>
      <c r="C7592" t="s">
        <v>2504</v>
      </c>
      <c r="D7592" t="s">
        <v>3973</v>
      </c>
      <c r="E7592" t="s">
        <v>20</v>
      </c>
      <c r="F7592" t="b">
        <v>0</v>
      </c>
      <c r="G7592" t="s">
        <v>27</v>
      </c>
      <c r="H7592" s="4">
        <v>45748.583379629628</v>
      </c>
      <c r="I7592" t="b">
        <v>0</v>
      </c>
      <c r="J7592" t="b">
        <v>0</v>
      </c>
      <c r="K7592" t="s">
        <v>24</v>
      </c>
      <c r="L7592" t="s">
        <v>36</v>
      </c>
      <c r="N7592">
        <v>40</v>
      </c>
      <c r="O7592" t="s">
        <v>5979</v>
      </c>
      <c r="P7592" t="s">
        <v>10415</v>
      </c>
    </row>
    <row r="7593" spans="1:16" x14ac:dyDescent="0.55000000000000004">
      <c r="A7593" t="s">
        <v>0</v>
      </c>
      <c r="B7593" t="s">
        <v>1639</v>
      </c>
      <c r="C7593" t="s">
        <v>2074</v>
      </c>
      <c r="D7593" t="s">
        <v>3828</v>
      </c>
      <c r="E7593" t="s">
        <v>20</v>
      </c>
      <c r="F7593" t="b">
        <v>0</v>
      </c>
      <c r="G7593" t="s">
        <v>27</v>
      </c>
      <c r="H7593" s="4">
        <v>45748.583414351851</v>
      </c>
      <c r="I7593" t="b">
        <v>0</v>
      </c>
      <c r="J7593" t="b">
        <v>1</v>
      </c>
      <c r="K7593" t="s">
        <v>24</v>
      </c>
      <c r="L7593" t="s">
        <v>22</v>
      </c>
      <c r="M7593">
        <v>92500</v>
      </c>
      <c r="O7593" t="s">
        <v>10416</v>
      </c>
      <c r="P7593" t="s">
        <v>10417</v>
      </c>
    </row>
    <row r="7594" spans="1:16" x14ac:dyDescent="0.55000000000000004">
      <c r="A7594" t="s">
        <v>0</v>
      </c>
      <c r="B7594" t="s">
        <v>10418</v>
      </c>
      <c r="C7594" t="s">
        <v>236</v>
      </c>
      <c r="D7594" t="s">
        <v>3973</v>
      </c>
      <c r="E7594" t="s">
        <v>20</v>
      </c>
      <c r="F7594" t="b">
        <v>0</v>
      </c>
      <c r="G7594" t="s">
        <v>27</v>
      </c>
      <c r="H7594" s="4">
        <v>45748.583437499998</v>
      </c>
      <c r="I7594" t="b">
        <v>0</v>
      </c>
      <c r="J7594" t="b">
        <v>1</v>
      </c>
      <c r="K7594" t="s">
        <v>24</v>
      </c>
      <c r="L7594" t="s">
        <v>22</v>
      </c>
      <c r="M7594">
        <v>96500</v>
      </c>
      <c r="O7594" t="s">
        <v>1126</v>
      </c>
      <c r="P7594" t="s">
        <v>204</v>
      </c>
    </row>
    <row r="7595" spans="1:16" x14ac:dyDescent="0.55000000000000004">
      <c r="A7595" t="s">
        <v>0</v>
      </c>
      <c r="B7595" t="s">
        <v>4698</v>
      </c>
      <c r="C7595" t="s">
        <v>33</v>
      </c>
      <c r="D7595" t="s">
        <v>10164</v>
      </c>
      <c r="E7595" t="s">
        <v>20</v>
      </c>
      <c r="F7595" t="b">
        <v>0</v>
      </c>
      <c r="G7595" t="s">
        <v>35</v>
      </c>
      <c r="H7595" s="4">
        <v>45748.583993055552</v>
      </c>
      <c r="I7595" t="b">
        <v>0</v>
      </c>
      <c r="J7595" t="b">
        <v>0</v>
      </c>
      <c r="K7595" t="s">
        <v>24</v>
      </c>
      <c r="L7595" t="s">
        <v>22</v>
      </c>
      <c r="M7595">
        <v>85000</v>
      </c>
      <c r="O7595" t="s">
        <v>776</v>
      </c>
      <c r="P7595" t="s">
        <v>10419</v>
      </c>
    </row>
    <row r="7596" spans="1:16" x14ac:dyDescent="0.55000000000000004">
      <c r="A7596" t="s">
        <v>1</v>
      </c>
      <c r="B7596" t="s">
        <v>10420</v>
      </c>
      <c r="C7596" t="s">
        <v>10421</v>
      </c>
      <c r="D7596" t="s">
        <v>3828</v>
      </c>
      <c r="E7596" t="s">
        <v>20</v>
      </c>
      <c r="F7596" t="b">
        <v>0</v>
      </c>
      <c r="G7596" t="s">
        <v>27</v>
      </c>
      <c r="H7596" s="4">
        <v>45748.58489583333</v>
      </c>
      <c r="I7596" t="b">
        <v>0</v>
      </c>
      <c r="J7596" t="b">
        <v>1</v>
      </c>
      <c r="K7596" t="s">
        <v>24</v>
      </c>
      <c r="L7596" t="s">
        <v>22</v>
      </c>
      <c r="M7596">
        <v>125000</v>
      </c>
      <c r="O7596" t="s">
        <v>10422</v>
      </c>
      <c r="P7596" t="s">
        <v>10423</v>
      </c>
    </row>
    <row r="7597" spans="1:16" x14ac:dyDescent="0.55000000000000004">
      <c r="A7597" t="s">
        <v>19</v>
      </c>
      <c r="B7597" t="s">
        <v>19</v>
      </c>
      <c r="C7597" t="s">
        <v>10424</v>
      </c>
      <c r="D7597" t="s">
        <v>3973</v>
      </c>
      <c r="E7597" t="s">
        <v>20</v>
      </c>
      <c r="F7597" t="b">
        <v>0</v>
      </c>
      <c r="G7597" t="s">
        <v>27</v>
      </c>
      <c r="H7597" s="4">
        <v>45748.58489583333</v>
      </c>
      <c r="I7597" t="b">
        <v>0</v>
      </c>
      <c r="J7597" t="b">
        <v>0</v>
      </c>
      <c r="K7597" t="s">
        <v>24</v>
      </c>
      <c r="L7597" t="s">
        <v>22</v>
      </c>
      <c r="M7597">
        <v>160000</v>
      </c>
      <c r="O7597" t="s">
        <v>1187</v>
      </c>
      <c r="P7597" t="s">
        <v>193</v>
      </c>
    </row>
    <row r="7598" spans="1:16" x14ac:dyDescent="0.55000000000000004">
      <c r="A7598" t="s">
        <v>2</v>
      </c>
      <c r="B7598" t="s">
        <v>10425</v>
      </c>
      <c r="C7598" t="s">
        <v>213</v>
      </c>
      <c r="D7598" t="s">
        <v>3973</v>
      </c>
      <c r="E7598" t="s">
        <v>20</v>
      </c>
      <c r="F7598" t="b">
        <v>0</v>
      </c>
      <c r="G7598" t="s">
        <v>41</v>
      </c>
      <c r="H7598" s="4">
        <v>45748.585370370369</v>
      </c>
      <c r="I7598" t="b">
        <v>1</v>
      </c>
      <c r="J7598" t="b">
        <v>1</v>
      </c>
      <c r="K7598" t="s">
        <v>24</v>
      </c>
      <c r="L7598" t="s">
        <v>22</v>
      </c>
      <c r="M7598">
        <v>137300</v>
      </c>
      <c r="O7598" t="s">
        <v>1172</v>
      </c>
      <c r="P7598" t="s">
        <v>8932</v>
      </c>
    </row>
    <row r="7599" spans="1:16" x14ac:dyDescent="0.55000000000000004">
      <c r="A7599" t="s">
        <v>1</v>
      </c>
      <c r="B7599" t="s">
        <v>10426</v>
      </c>
      <c r="C7599" t="s">
        <v>140</v>
      </c>
      <c r="D7599" t="s">
        <v>3957</v>
      </c>
      <c r="E7599" t="s">
        <v>20</v>
      </c>
      <c r="F7599" t="b">
        <v>0</v>
      </c>
      <c r="G7599" t="s">
        <v>35</v>
      </c>
      <c r="H7599" s="4">
        <v>45748.585555555554</v>
      </c>
      <c r="I7599" t="b">
        <v>0</v>
      </c>
      <c r="J7599" t="b">
        <v>1</v>
      </c>
      <c r="K7599" t="s">
        <v>24</v>
      </c>
      <c r="L7599" t="s">
        <v>36</v>
      </c>
      <c r="N7599">
        <v>40.779998779296882</v>
      </c>
      <c r="O7599" t="s">
        <v>2944</v>
      </c>
      <c r="P7599" t="s">
        <v>10427</v>
      </c>
    </row>
    <row r="7600" spans="1:16" x14ac:dyDescent="0.55000000000000004">
      <c r="A7600" t="s">
        <v>1</v>
      </c>
      <c r="B7600" t="s">
        <v>10428</v>
      </c>
      <c r="C7600" t="s">
        <v>540</v>
      </c>
      <c r="D7600" t="s">
        <v>3973</v>
      </c>
      <c r="E7600" t="s">
        <v>20</v>
      </c>
      <c r="F7600" t="b">
        <v>0</v>
      </c>
      <c r="G7600" t="s">
        <v>27</v>
      </c>
      <c r="H7600" s="4">
        <v>45748.586226851847</v>
      </c>
      <c r="I7600" t="b">
        <v>0</v>
      </c>
      <c r="J7600" t="b">
        <v>1</v>
      </c>
      <c r="K7600" t="s">
        <v>24</v>
      </c>
      <c r="L7600" t="s">
        <v>22</v>
      </c>
      <c r="M7600">
        <v>137300</v>
      </c>
      <c r="O7600" t="s">
        <v>4535</v>
      </c>
      <c r="P7600" t="s">
        <v>10429</v>
      </c>
    </row>
    <row r="7601" spans="1:16" x14ac:dyDescent="0.55000000000000004">
      <c r="A7601" t="s">
        <v>89</v>
      </c>
      <c r="B7601" t="s">
        <v>10430</v>
      </c>
      <c r="C7601" t="s">
        <v>1118</v>
      </c>
      <c r="D7601" t="s">
        <v>3973</v>
      </c>
      <c r="E7601" t="s">
        <v>51</v>
      </c>
      <c r="F7601" t="b">
        <v>0</v>
      </c>
      <c r="G7601" t="s">
        <v>23</v>
      </c>
      <c r="H7601" s="4">
        <v>45748.604224537034</v>
      </c>
      <c r="I7601" t="b">
        <v>0</v>
      </c>
      <c r="J7601" t="b">
        <v>0</v>
      </c>
      <c r="K7601" t="s">
        <v>24</v>
      </c>
      <c r="L7601" t="s">
        <v>36</v>
      </c>
      <c r="N7601">
        <v>56</v>
      </c>
      <c r="O7601" t="s">
        <v>10431</v>
      </c>
      <c r="P7601" t="s">
        <v>2170</v>
      </c>
    </row>
    <row r="7602" spans="1:16" x14ac:dyDescent="0.55000000000000004">
      <c r="A7602" t="s">
        <v>28</v>
      </c>
      <c r="B7602" t="s">
        <v>10432</v>
      </c>
      <c r="C7602" t="s">
        <v>82</v>
      </c>
      <c r="D7602" t="s">
        <v>3973</v>
      </c>
      <c r="E7602" t="s">
        <v>20</v>
      </c>
      <c r="F7602" t="b">
        <v>0</v>
      </c>
      <c r="G7602" t="s">
        <v>27</v>
      </c>
      <c r="H7602" s="4">
        <v>45748.626597222217</v>
      </c>
      <c r="I7602" t="b">
        <v>0</v>
      </c>
      <c r="J7602" t="b">
        <v>1</v>
      </c>
      <c r="K7602" t="s">
        <v>24</v>
      </c>
      <c r="L7602" t="s">
        <v>22</v>
      </c>
      <c r="M7602">
        <v>200000</v>
      </c>
      <c r="O7602" t="s">
        <v>69</v>
      </c>
      <c r="P7602" t="s">
        <v>10433</v>
      </c>
    </row>
    <row r="7603" spans="1:16" x14ac:dyDescent="0.55000000000000004">
      <c r="A7603" t="s">
        <v>1</v>
      </c>
      <c r="B7603" t="s">
        <v>1</v>
      </c>
      <c r="C7603" t="s">
        <v>118</v>
      </c>
      <c r="D7603" t="s">
        <v>483</v>
      </c>
      <c r="E7603" t="s">
        <v>51</v>
      </c>
      <c r="F7603" t="b">
        <v>0</v>
      </c>
      <c r="G7603" t="s">
        <v>27</v>
      </c>
      <c r="H7603" s="4">
        <v>45748.668356481481</v>
      </c>
      <c r="I7603" t="b">
        <v>0</v>
      </c>
      <c r="J7603" t="b">
        <v>1</v>
      </c>
      <c r="K7603" t="s">
        <v>24</v>
      </c>
      <c r="L7603" t="s">
        <v>36</v>
      </c>
      <c r="N7603">
        <v>80</v>
      </c>
      <c r="O7603" t="s">
        <v>5372</v>
      </c>
      <c r="P7603" t="s">
        <v>10434</v>
      </c>
    </row>
    <row r="7604" spans="1:16" x14ac:dyDescent="0.55000000000000004">
      <c r="A7604" t="s">
        <v>1</v>
      </c>
      <c r="B7604" t="s">
        <v>974</v>
      </c>
      <c r="C7604" t="s">
        <v>3238</v>
      </c>
      <c r="D7604" t="s">
        <v>3973</v>
      </c>
      <c r="E7604" t="s">
        <v>20</v>
      </c>
      <c r="F7604" t="b">
        <v>0</v>
      </c>
      <c r="G7604" t="s">
        <v>41</v>
      </c>
      <c r="H7604" s="4">
        <v>45748.710324074083</v>
      </c>
      <c r="I7604" t="b">
        <v>0</v>
      </c>
      <c r="J7604" t="b">
        <v>1</v>
      </c>
      <c r="K7604" t="s">
        <v>24</v>
      </c>
      <c r="L7604" t="s">
        <v>22</v>
      </c>
      <c r="M7604">
        <v>130000</v>
      </c>
      <c r="O7604" t="s">
        <v>4329</v>
      </c>
      <c r="P7604" t="s">
        <v>10435</v>
      </c>
    </row>
    <row r="7605" spans="1:16" x14ac:dyDescent="0.55000000000000004">
      <c r="A7605" t="s">
        <v>0</v>
      </c>
      <c r="B7605" t="s">
        <v>10436</v>
      </c>
      <c r="C7605" t="s">
        <v>2184</v>
      </c>
      <c r="D7605" t="s">
        <v>2208</v>
      </c>
      <c r="E7605" t="s">
        <v>20</v>
      </c>
      <c r="F7605" t="b">
        <v>0</v>
      </c>
      <c r="G7605" t="s">
        <v>27</v>
      </c>
      <c r="H7605" s="4">
        <v>45748.79179398148</v>
      </c>
      <c r="I7605" t="b">
        <v>0</v>
      </c>
      <c r="J7605" t="b">
        <v>1</v>
      </c>
      <c r="K7605" t="s">
        <v>24</v>
      </c>
      <c r="L7605" t="s">
        <v>22</v>
      </c>
      <c r="M7605">
        <v>50500</v>
      </c>
      <c r="O7605" t="s">
        <v>10437</v>
      </c>
    </row>
    <row r="7606" spans="1:16" x14ac:dyDescent="0.55000000000000004">
      <c r="A7606" t="s">
        <v>0</v>
      </c>
      <c r="B7606" t="s">
        <v>0</v>
      </c>
      <c r="C7606" t="s">
        <v>3052</v>
      </c>
      <c r="D7606" t="s">
        <v>3973</v>
      </c>
      <c r="E7606" t="s">
        <v>51</v>
      </c>
      <c r="F7606" t="b">
        <v>0</v>
      </c>
      <c r="G7606" t="s">
        <v>27</v>
      </c>
      <c r="H7606" s="4">
        <v>45748.833414351851</v>
      </c>
      <c r="I7606" t="b">
        <v>1</v>
      </c>
      <c r="J7606" t="b">
        <v>1</v>
      </c>
      <c r="K7606" t="s">
        <v>24</v>
      </c>
      <c r="L7606" t="s">
        <v>36</v>
      </c>
      <c r="N7606">
        <v>29.235000610351559</v>
      </c>
      <c r="O7606" t="s">
        <v>131</v>
      </c>
      <c r="P7606" t="s">
        <v>2433</v>
      </c>
    </row>
    <row r="7607" spans="1:16" x14ac:dyDescent="0.55000000000000004">
      <c r="A7607" t="s">
        <v>0</v>
      </c>
      <c r="B7607" t="s">
        <v>8552</v>
      </c>
      <c r="C7607" t="s">
        <v>809</v>
      </c>
      <c r="D7607" t="s">
        <v>3957</v>
      </c>
      <c r="E7607" t="s">
        <v>20</v>
      </c>
      <c r="F7607" t="b">
        <v>0</v>
      </c>
      <c r="G7607" t="s">
        <v>41</v>
      </c>
      <c r="H7607" s="4">
        <v>45748.833680555559</v>
      </c>
      <c r="I7607" t="b">
        <v>0</v>
      </c>
      <c r="J7607" t="b">
        <v>0</v>
      </c>
      <c r="K7607" t="s">
        <v>24</v>
      </c>
      <c r="L7607" t="s">
        <v>36</v>
      </c>
      <c r="N7607">
        <v>24.969999313354489</v>
      </c>
      <c r="O7607" t="s">
        <v>8553</v>
      </c>
      <c r="P7607" t="s">
        <v>8554</v>
      </c>
    </row>
    <row r="7608" spans="1:16" x14ac:dyDescent="0.55000000000000004">
      <c r="A7608" t="s">
        <v>2</v>
      </c>
      <c r="B7608" t="s">
        <v>2617</v>
      </c>
      <c r="C7608" t="s">
        <v>151</v>
      </c>
      <c r="D7608" t="s">
        <v>3973</v>
      </c>
      <c r="E7608" t="s">
        <v>20</v>
      </c>
      <c r="F7608" t="b">
        <v>0</v>
      </c>
      <c r="G7608" t="s">
        <v>30</v>
      </c>
      <c r="H7608" s="4">
        <v>45748.835636574076</v>
      </c>
      <c r="I7608" t="b">
        <v>0</v>
      </c>
      <c r="J7608" t="b">
        <v>1</v>
      </c>
      <c r="K7608" t="s">
        <v>24</v>
      </c>
      <c r="L7608" t="s">
        <v>22</v>
      </c>
      <c r="M7608">
        <v>130500</v>
      </c>
      <c r="O7608" t="s">
        <v>9420</v>
      </c>
      <c r="P7608" t="s">
        <v>9421</v>
      </c>
    </row>
    <row r="7609" spans="1:16" x14ac:dyDescent="0.55000000000000004">
      <c r="A7609" t="s">
        <v>0</v>
      </c>
      <c r="B7609" t="s">
        <v>3700</v>
      </c>
      <c r="C7609" t="s">
        <v>85</v>
      </c>
      <c r="D7609" t="s">
        <v>3828</v>
      </c>
      <c r="E7609" t="s">
        <v>20</v>
      </c>
      <c r="F7609" t="b">
        <v>0</v>
      </c>
      <c r="G7609" t="s">
        <v>27</v>
      </c>
      <c r="H7609" s="4">
        <v>45748.875104166669</v>
      </c>
      <c r="I7609" t="b">
        <v>0</v>
      </c>
      <c r="J7609" t="b">
        <v>1</v>
      </c>
      <c r="K7609" t="s">
        <v>24</v>
      </c>
      <c r="L7609" t="s">
        <v>22</v>
      </c>
      <c r="M7609">
        <v>90000</v>
      </c>
      <c r="O7609" t="s">
        <v>10438</v>
      </c>
      <c r="P7609" t="s">
        <v>1297</v>
      </c>
    </row>
    <row r="7610" spans="1:16" x14ac:dyDescent="0.55000000000000004">
      <c r="A7610" t="s">
        <v>25</v>
      </c>
      <c r="B7610" t="s">
        <v>10439</v>
      </c>
      <c r="C7610" t="s">
        <v>10440</v>
      </c>
      <c r="D7610" t="s">
        <v>2208</v>
      </c>
      <c r="E7610" t="s">
        <v>20</v>
      </c>
      <c r="F7610" t="b">
        <v>0</v>
      </c>
      <c r="G7610" t="s">
        <v>30</v>
      </c>
      <c r="H7610" s="4">
        <v>45748.876006944447</v>
      </c>
      <c r="I7610" t="b">
        <v>0</v>
      </c>
      <c r="J7610" t="b">
        <v>1</v>
      </c>
      <c r="K7610" t="s">
        <v>24</v>
      </c>
      <c r="L7610" t="s">
        <v>22</v>
      </c>
      <c r="M7610">
        <v>102505</v>
      </c>
      <c r="O7610" t="s">
        <v>10441</v>
      </c>
      <c r="P7610" t="s">
        <v>10442</v>
      </c>
    </row>
    <row r="7611" spans="1:16" x14ac:dyDescent="0.55000000000000004">
      <c r="A7611" t="s">
        <v>0</v>
      </c>
      <c r="B7611" t="s">
        <v>10443</v>
      </c>
      <c r="C7611" t="s">
        <v>2661</v>
      </c>
      <c r="D7611" t="s">
        <v>3828</v>
      </c>
      <c r="E7611" t="s">
        <v>20</v>
      </c>
      <c r="F7611" t="b">
        <v>0</v>
      </c>
      <c r="G7611" t="s">
        <v>30</v>
      </c>
      <c r="H7611" s="4">
        <v>45748.876018518517</v>
      </c>
      <c r="I7611" t="b">
        <v>0</v>
      </c>
      <c r="J7611" t="b">
        <v>0</v>
      </c>
      <c r="K7611" t="s">
        <v>24</v>
      </c>
      <c r="L7611" t="s">
        <v>22</v>
      </c>
      <c r="M7611">
        <v>82750</v>
      </c>
      <c r="O7611" t="s">
        <v>6929</v>
      </c>
      <c r="P7611" t="s">
        <v>10444</v>
      </c>
    </row>
    <row r="7612" spans="1:16" x14ac:dyDescent="0.55000000000000004">
      <c r="A7612" t="s">
        <v>25</v>
      </c>
      <c r="B7612" t="s">
        <v>10445</v>
      </c>
      <c r="C7612" t="s">
        <v>10446</v>
      </c>
      <c r="D7612" t="s">
        <v>4035</v>
      </c>
      <c r="E7612" t="s">
        <v>20</v>
      </c>
      <c r="F7612" t="b">
        <v>0</v>
      </c>
      <c r="G7612" t="s">
        <v>90</v>
      </c>
      <c r="H7612" s="4">
        <v>45748.884282407409</v>
      </c>
      <c r="I7612" t="b">
        <v>0</v>
      </c>
      <c r="J7612" t="b">
        <v>0</v>
      </c>
      <c r="K7612" t="s">
        <v>90</v>
      </c>
      <c r="L7612" t="s">
        <v>22</v>
      </c>
      <c r="M7612">
        <v>141271.5</v>
      </c>
      <c r="O7612" t="s">
        <v>3757</v>
      </c>
      <c r="P7612" t="s">
        <v>10447</v>
      </c>
    </row>
    <row r="7613" spans="1:16" x14ac:dyDescent="0.55000000000000004">
      <c r="A7613" t="s">
        <v>0</v>
      </c>
      <c r="B7613" t="s">
        <v>0</v>
      </c>
      <c r="C7613" t="s">
        <v>704</v>
      </c>
      <c r="D7613" t="s">
        <v>3973</v>
      </c>
      <c r="E7613" t="s">
        <v>20</v>
      </c>
      <c r="F7613" t="b">
        <v>0</v>
      </c>
      <c r="G7613" t="s">
        <v>30</v>
      </c>
      <c r="H7613" s="4">
        <v>45748.917557870373</v>
      </c>
      <c r="I7613" t="b">
        <v>0</v>
      </c>
      <c r="J7613" t="b">
        <v>0</v>
      </c>
      <c r="K7613" t="s">
        <v>24</v>
      </c>
      <c r="L7613" t="s">
        <v>22</v>
      </c>
      <c r="M7613">
        <v>121000</v>
      </c>
      <c r="O7613" t="s">
        <v>74</v>
      </c>
      <c r="P7613" t="s">
        <v>9875</v>
      </c>
    </row>
    <row r="7614" spans="1:16" x14ac:dyDescent="0.55000000000000004">
      <c r="A7614" t="s">
        <v>0</v>
      </c>
      <c r="B7614" t="s">
        <v>0</v>
      </c>
      <c r="C7614" t="s">
        <v>10448</v>
      </c>
      <c r="D7614" t="s">
        <v>3973</v>
      </c>
      <c r="E7614" t="s">
        <v>51</v>
      </c>
      <c r="F7614" t="b">
        <v>0</v>
      </c>
      <c r="G7614" t="s">
        <v>30</v>
      </c>
      <c r="H7614" s="4">
        <v>45748.917685185188</v>
      </c>
      <c r="I7614" t="b">
        <v>0</v>
      </c>
      <c r="J7614" t="b">
        <v>0</v>
      </c>
      <c r="K7614" t="s">
        <v>24</v>
      </c>
      <c r="L7614" t="s">
        <v>36</v>
      </c>
      <c r="N7614">
        <v>25</v>
      </c>
      <c r="O7614" t="s">
        <v>2169</v>
      </c>
      <c r="P7614" t="s">
        <v>3197</v>
      </c>
    </row>
    <row r="7615" spans="1:16" x14ac:dyDescent="0.55000000000000004">
      <c r="A7615" t="s">
        <v>0</v>
      </c>
      <c r="B7615" t="s">
        <v>3005</v>
      </c>
      <c r="C7615" t="s">
        <v>10448</v>
      </c>
      <c r="D7615" t="s">
        <v>3973</v>
      </c>
      <c r="E7615" t="s">
        <v>51</v>
      </c>
      <c r="F7615" t="b">
        <v>0</v>
      </c>
      <c r="G7615" t="s">
        <v>30</v>
      </c>
      <c r="H7615" s="4">
        <v>45748.917708333327</v>
      </c>
      <c r="I7615" t="b">
        <v>0</v>
      </c>
      <c r="J7615" t="b">
        <v>0</v>
      </c>
      <c r="K7615" t="s">
        <v>24</v>
      </c>
      <c r="L7615" t="s">
        <v>36</v>
      </c>
      <c r="N7615">
        <v>24</v>
      </c>
      <c r="O7615" t="s">
        <v>2169</v>
      </c>
      <c r="P7615" t="s">
        <v>3197</v>
      </c>
    </row>
    <row r="7616" spans="1:16" x14ac:dyDescent="0.55000000000000004">
      <c r="A7616" t="s">
        <v>25</v>
      </c>
      <c r="B7616" t="s">
        <v>25</v>
      </c>
      <c r="C7616" t="s">
        <v>1715</v>
      </c>
      <c r="D7616" t="s">
        <v>3973</v>
      </c>
      <c r="E7616" t="s">
        <v>20</v>
      </c>
      <c r="F7616" t="b">
        <v>0</v>
      </c>
      <c r="G7616" t="s">
        <v>27</v>
      </c>
      <c r="H7616" s="4">
        <v>45748.958449074067</v>
      </c>
      <c r="I7616" t="b">
        <v>1</v>
      </c>
      <c r="J7616" t="b">
        <v>1</v>
      </c>
      <c r="K7616" t="s">
        <v>24</v>
      </c>
      <c r="L7616" t="s">
        <v>22</v>
      </c>
      <c r="M7616">
        <v>92500</v>
      </c>
      <c r="O7616" t="s">
        <v>10449</v>
      </c>
      <c r="P7616" t="s">
        <v>2244</v>
      </c>
    </row>
    <row r="7617" spans="1:16" x14ac:dyDescent="0.55000000000000004">
      <c r="A7617" t="s">
        <v>2</v>
      </c>
      <c r="B7617" t="s">
        <v>1550</v>
      </c>
      <c r="C7617" t="s">
        <v>1715</v>
      </c>
      <c r="D7617" t="s">
        <v>3973</v>
      </c>
      <c r="E7617" t="s">
        <v>20</v>
      </c>
      <c r="F7617" t="b">
        <v>0</v>
      </c>
      <c r="G7617" t="s">
        <v>35</v>
      </c>
      <c r="H7617" s="4">
        <v>45748.96197916667</v>
      </c>
      <c r="I7617" t="b">
        <v>0</v>
      </c>
      <c r="J7617" t="b">
        <v>1</v>
      </c>
      <c r="K7617" t="s">
        <v>24</v>
      </c>
      <c r="L7617" t="s">
        <v>22</v>
      </c>
      <c r="M7617">
        <v>92500</v>
      </c>
      <c r="O7617" t="s">
        <v>10449</v>
      </c>
      <c r="P7617" t="s">
        <v>2244</v>
      </c>
    </row>
    <row r="7618" spans="1:16" x14ac:dyDescent="0.55000000000000004">
      <c r="A7618" t="s">
        <v>28</v>
      </c>
      <c r="B7618" t="s">
        <v>10450</v>
      </c>
      <c r="C7618" t="s">
        <v>39</v>
      </c>
      <c r="D7618" t="s">
        <v>3973</v>
      </c>
      <c r="E7618" t="s">
        <v>20</v>
      </c>
      <c r="F7618" t="b">
        <v>1</v>
      </c>
      <c r="G7618" t="s">
        <v>148</v>
      </c>
      <c r="H7618" s="4">
        <v>45748.975648148153</v>
      </c>
      <c r="I7618" t="b">
        <v>0</v>
      </c>
      <c r="J7618" t="b">
        <v>0</v>
      </c>
      <c r="K7618" t="s">
        <v>148</v>
      </c>
      <c r="L7618" t="s">
        <v>36</v>
      </c>
      <c r="N7618">
        <v>50</v>
      </c>
      <c r="O7618" t="s">
        <v>1667</v>
      </c>
      <c r="P7618" t="s">
        <v>7459</v>
      </c>
    </row>
    <row r="7619" spans="1:16" x14ac:dyDescent="0.55000000000000004">
      <c r="A7619" t="s">
        <v>0</v>
      </c>
      <c r="B7619" t="s">
        <v>1290</v>
      </c>
      <c r="C7619" t="s">
        <v>82</v>
      </c>
      <c r="D7619" t="s">
        <v>4328</v>
      </c>
      <c r="E7619" t="s">
        <v>20</v>
      </c>
      <c r="F7619" t="b">
        <v>0</v>
      </c>
      <c r="G7619" t="s">
        <v>27</v>
      </c>
      <c r="H7619" s="4">
        <v>45749.250057870369</v>
      </c>
      <c r="I7619" t="b">
        <v>1</v>
      </c>
      <c r="J7619" t="b">
        <v>1</v>
      </c>
      <c r="K7619" t="s">
        <v>24</v>
      </c>
      <c r="L7619" t="s">
        <v>22</v>
      </c>
      <c r="M7619">
        <v>215000</v>
      </c>
      <c r="O7619" t="s">
        <v>10120</v>
      </c>
      <c r="P7619" t="s">
        <v>10121</v>
      </c>
    </row>
    <row r="7620" spans="1:16" x14ac:dyDescent="0.55000000000000004">
      <c r="A7620" t="s">
        <v>0</v>
      </c>
      <c r="B7620" t="s">
        <v>420</v>
      </c>
      <c r="C7620" t="s">
        <v>120</v>
      </c>
      <c r="D7620" t="s">
        <v>3973</v>
      </c>
      <c r="E7620" t="s">
        <v>20</v>
      </c>
      <c r="F7620" t="b">
        <v>0</v>
      </c>
      <c r="G7620" t="s">
        <v>35</v>
      </c>
      <c r="H7620" s="4">
        <v>45749.265185185177</v>
      </c>
      <c r="I7620" t="b">
        <v>0</v>
      </c>
      <c r="J7620" t="b">
        <v>0</v>
      </c>
      <c r="K7620" t="s">
        <v>24</v>
      </c>
      <c r="L7620" t="s">
        <v>22</v>
      </c>
      <c r="M7620">
        <v>110000</v>
      </c>
      <c r="O7620" t="s">
        <v>10451</v>
      </c>
    </row>
    <row r="7621" spans="1:16" x14ac:dyDescent="0.55000000000000004">
      <c r="A7621" t="s">
        <v>0</v>
      </c>
      <c r="B7621" t="s">
        <v>0</v>
      </c>
      <c r="C7621" t="s">
        <v>2081</v>
      </c>
      <c r="D7621" t="s">
        <v>3970</v>
      </c>
      <c r="E7621" t="s">
        <v>20</v>
      </c>
      <c r="F7621" t="b">
        <v>0</v>
      </c>
      <c r="G7621" t="s">
        <v>30</v>
      </c>
      <c r="H7621" s="4">
        <v>45749.2653587963</v>
      </c>
      <c r="I7621" t="b">
        <v>0</v>
      </c>
      <c r="J7621" t="b">
        <v>1</v>
      </c>
      <c r="K7621" t="s">
        <v>24</v>
      </c>
      <c r="L7621" t="s">
        <v>22</v>
      </c>
      <c r="M7621">
        <v>121700</v>
      </c>
      <c r="O7621" t="s">
        <v>10195</v>
      </c>
      <c r="P7621" t="s">
        <v>10019</v>
      </c>
    </row>
    <row r="7622" spans="1:16" x14ac:dyDescent="0.55000000000000004">
      <c r="A7622" t="s">
        <v>0</v>
      </c>
      <c r="B7622" t="s">
        <v>10452</v>
      </c>
      <c r="C7622" t="s">
        <v>122</v>
      </c>
      <c r="D7622" t="s">
        <v>3828</v>
      </c>
      <c r="E7622" t="s">
        <v>20</v>
      </c>
      <c r="F7622" t="b">
        <v>0</v>
      </c>
      <c r="G7622" t="s">
        <v>52</v>
      </c>
      <c r="H7622" s="4">
        <v>45749.265532407408</v>
      </c>
      <c r="I7622" t="b">
        <v>1</v>
      </c>
      <c r="J7622" t="b">
        <v>1</v>
      </c>
      <c r="K7622" t="s">
        <v>24</v>
      </c>
      <c r="L7622" t="s">
        <v>36</v>
      </c>
      <c r="N7622">
        <v>75</v>
      </c>
      <c r="O7622" t="s">
        <v>1357</v>
      </c>
      <c r="P7622" t="s">
        <v>126</v>
      </c>
    </row>
    <row r="7623" spans="1:16" x14ac:dyDescent="0.55000000000000004">
      <c r="A7623" t="s">
        <v>0</v>
      </c>
      <c r="B7623" t="s">
        <v>1449</v>
      </c>
      <c r="C7623" t="s">
        <v>73</v>
      </c>
      <c r="D7623" t="s">
        <v>10453</v>
      </c>
      <c r="E7623" t="s">
        <v>20</v>
      </c>
      <c r="F7623" t="b">
        <v>0</v>
      </c>
      <c r="G7623" t="s">
        <v>23</v>
      </c>
      <c r="H7623" s="4">
        <v>45749.27070601852</v>
      </c>
      <c r="I7623" t="b">
        <v>0</v>
      </c>
      <c r="J7623" t="b">
        <v>1</v>
      </c>
      <c r="K7623" t="s">
        <v>24</v>
      </c>
      <c r="L7623" t="s">
        <v>22</v>
      </c>
      <c r="M7623">
        <v>60664</v>
      </c>
      <c r="O7623" t="s">
        <v>10454</v>
      </c>
      <c r="P7623" t="s">
        <v>10455</v>
      </c>
    </row>
    <row r="7624" spans="1:16" x14ac:dyDescent="0.55000000000000004">
      <c r="A7624" t="s">
        <v>0</v>
      </c>
      <c r="B7624" t="s">
        <v>2864</v>
      </c>
      <c r="C7624" t="s">
        <v>10456</v>
      </c>
      <c r="D7624" t="s">
        <v>3970</v>
      </c>
      <c r="E7624" t="s">
        <v>20</v>
      </c>
      <c r="F7624" t="b">
        <v>0</v>
      </c>
      <c r="G7624" t="s">
        <v>106</v>
      </c>
      <c r="H7624" s="4">
        <v>45749.271122685182</v>
      </c>
      <c r="I7624" t="b">
        <v>0</v>
      </c>
      <c r="J7624" t="b">
        <v>0</v>
      </c>
      <c r="K7624" t="s">
        <v>106</v>
      </c>
      <c r="L7624" t="s">
        <v>22</v>
      </c>
      <c r="M7624">
        <v>44400</v>
      </c>
      <c r="O7624" t="s">
        <v>3365</v>
      </c>
      <c r="P7624" t="s">
        <v>1525</v>
      </c>
    </row>
    <row r="7625" spans="1:16" x14ac:dyDescent="0.55000000000000004">
      <c r="A7625" t="s">
        <v>2</v>
      </c>
      <c r="B7625" t="s">
        <v>10457</v>
      </c>
      <c r="C7625" t="s">
        <v>39</v>
      </c>
      <c r="D7625" t="s">
        <v>10458</v>
      </c>
      <c r="E7625" t="s">
        <v>20</v>
      </c>
      <c r="F7625" t="b">
        <v>1</v>
      </c>
      <c r="G7625" t="s">
        <v>314</v>
      </c>
      <c r="H7625" s="4">
        <v>45749.274953703702</v>
      </c>
      <c r="I7625" t="b">
        <v>0</v>
      </c>
      <c r="J7625" t="b">
        <v>1</v>
      </c>
      <c r="K7625" t="s">
        <v>314</v>
      </c>
      <c r="L7625" t="s">
        <v>22</v>
      </c>
      <c r="M7625">
        <v>128150</v>
      </c>
      <c r="O7625" t="s">
        <v>2112</v>
      </c>
      <c r="P7625" t="s">
        <v>10459</v>
      </c>
    </row>
    <row r="7626" spans="1:16" x14ac:dyDescent="0.55000000000000004">
      <c r="A7626" t="s">
        <v>2</v>
      </c>
      <c r="B7626" t="s">
        <v>9572</v>
      </c>
      <c r="C7626" t="s">
        <v>39</v>
      </c>
      <c r="D7626" t="s">
        <v>10458</v>
      </c>
      <c r="E7626" t="s">
        <v>20</v>
      </c>
      <c r="F7626" t="b">
        <v>1</v>
      </c>
      <c r="G7626" t="s">
        <v>359</v>
      </c>
      <c r="H7626" s="4">
        <v>45749.275821759264</v>
      </c>
      <c r="I7626" t="b">
        <v>0</v>
      </c>
      <c r="J7626" t="b">
        <v>1</v>
      </c>
      <c r="K7626" t="s">
        <v>359</v>
      </c>
      <c r="L7626" t="s">
        <v>22</v>
      </c>
      <c r="M7626">
        <v>102550</v>
      </c>
      <c r="O7626" t="s">
        <v>2112</v>
      </c>
      <c r="P7626" t="s">
        <v>9574</v>
      </c>
    </row>
    <row r="7627" spans="1:16" x14ac:dyDescent="0.55000000000000004">
      <c r="A7627" t="s">
        <v>40</v>
      </c>
      <c r="B7627" t="s">
        <v>1276</v>
      </c>
      <c r="C7627" t="s">
        <v>1268</v>
      </c>
      <c r="D7627" t="s">
        <v>4035</v>
      </c>
      <c r="E7627" t="s">
        <v>20</v>
      </c>
      <c r="F7627" t="b">
        <v>0</v>
      </c>
      <c r="G7627" t="s">
        <v>1268</v>
      </c>
      <c r="H7627" s="4">
        <v>45749.276539351849</v>
      </c>
      <c r="I7627" t="b">
        <v>1</v>
      </c>
      <c r="J7627" t="b">
        <v>0</v>
      </c>
      <c r="K7627" t="s">
        <v>1268</v>
      </c>
      <c r="L7627" t="s">
        <v>22</v>
      </c>
      <c r="M7627">
        <v>48000</v>
      </c>
      <c r="O7627" t="s">
        <v>1280</v>
      </c>
      <c r="P7627" t="s">
        <v>10460</v>
      </c>
    </row>
    <row r="7628" spans="1:16" x14ac:dyDescent="0.55000000000000004">
      <c r="A7628" t="s">
        <v>1</v>
      </c>
      <c r="B7628" t="s">
        <v>10461</v>
      </c>
      <c r="C7628" t="s">
        <v>73</v>
      </c>
      <c r="D7628" t="s">
        <v>3973</v>
      </c>
      <c r="E7628" t="s">
        <v>20</v>
      </c>
      <c r="F7628" t="b">
        <v>0</v>
      </c>
      <c r="G7628" t="s">
        <v>23</v>
      </c>
      <c r="H7628" s="4">
        <v>45749.286481481482</v>
      </c>
      <c r="I7628" t="b">
        <v>0</v>
      </c>
      <c r="J7628" t="b">
        <v>0</v>
      </c>
      <c r="K7628" t="s">
        <v>24</v>
      </c>
      <c r="L7628" t="s">
        <v>22</v>
      </c>
      <c r="M7628">
        <v>120000</v>
      </c>
      <c r="O7628" t="s">
        <v>202</v>
      </c>
      <c r="P7628" t="s">
        <v>10462</v>
      </c>
    </row>
    <row r="7629" spans="1:16" x14ac:dyDescent="0.55000000000000004">
      <c r="A7629" t="s">
        <v>89</v>
      </c>
      <c r="B7629" t="s">
        <v>10463</v>
      </c>
      <c r="C7629" t="s">
        <v>39</v>
      </c>
      <c r="D7629" t="s">
        <v>3985</v>
      </c>
      <c r="E7629" t="s">
        <v>20</v>
      </c>
      <c r="F7629" t="b">
        <v>1</v>
      </c>
      <c r="G7629" t="s">
        <v>1217</v>
      </c>
      <c r="H7629" s="4">
        <v>45749.29210648148</v>
      </c>
      <c r="I7629" t="b">
        <v>1</v>
      </c>
      <c r="J7629" t="b">
        <v>0</v>
      </c>
      <c r="K7629" t="s">
        <v>1217</v>
      </c>
      <c r="L7629" t="s">
        <v>22</v>
      </c>
      <c r="M7629">
        <v>157440</v>
      </c>
      <c r="O7629" t="s">
        <v>10464</v>
      </c>
      <c r="P7629" t="s">
        <v>665</v>
      </c>
    </row>
    <row r="7630" spans="1:16" x14ac:dyDescent="0.55000000000000004">
      <c r="A7630" t="s">
        <v>19</v>
      </c>
      <c r="B7630" t="s">
        <v>10465</v>
      </c>
      <c r="C7630" t="s">
        <v>2640</v>
      </c>
      <c r="D7630" t="s">
        <v>3957</v>
      </c>
      <c r="E7630" t="s">
        <v>20</v>
      </c>
      <c r="F7630" t="b">
        <v>0</v>
      </c>
      <c r="G7630" t="s">
        <v>2641</v>
      </c>
      <c r="H7630" s="4">
        <v>45749.297500000001</v>
      </c>
      <c r="I7630" t="b">
        <v>0</v>
      </c>
      <c r="J7630" t="b">
        <v>0</v>
      </c>
      <c r="K7630" t="s">
        <v>2641</v>
      </c>
      <c r="L7630" t="s">
        <v>36</v>
      </c>
      <c r="N7630">
        <v>17.645000457763668</v>
      </c>
      <c r="O7630" t="s">
        <v>7552</v>
      </c>
      <c r="P7630" t="s">
        <v>10466</v>
      </c>
    </row>
    <row r="7631" spans="1:16" x14ac:dyDescent="0.55000000000000004">
      <c r="A7631" t="s">
        <v>1</v>
      </c>
      <c r="B7631" t="s">
        <v>3037</v>
      </c>
      <c r="C7631" t="s">
        <v>10467</v>
      </c>
      <c r="D7631" t="s">
        <v>4035</v>
      </c>
      <c r="F7631" t="b">
        <v>0</v>
      </c>
      <c r="G7631" t="s">
        <v>10467</v>
      </c>
      <c r="H7631" s="4">
        <v>45749.297696759262</v>
      </c>
      <c r="I7631" t="b">
        <v>0</v>
      </c>
      <c r="J7631" t="b">
        <v>0</v>
      </c>
      <c r="L7631" t="s">
        <v>22</v>
      </c>
      <c r="M7631">
        <v>53326.5</v>
      </c>
      <c r="O7631" t="s">
        <v>10468</v>
      </c>
    </row>
    <row r="7632" spans="1:16" x14ac:dyDescent="0.55000000000000004">
      <c r="A7632" t="s">
        <v>0</v>
      </c>
      <c r="B7632" t="s">
        <v>10469</v>
      </c>
      <c r="C7632" t="s">
        <v>143</v>
      </c>
      <c r="D7632" t="s">
        <v>3957</v>
      </c>
      <c r="E7632" t="s">
        <v>20</v>
      </c>
      <c r="F7632" t="b">
        <v>0</v>
      </c>
      <c r="G7632" t="s">
        <v>35</v>
      </c>
      <c r="H7632" s="4">
        <v>45749.348611111112</v>
      </c>
      <c r="I7632" t="b">
        <v>0</v>
      </c>
      <c r="J7632" t="b">
        <v>1</v>
      </c>
      <c r="K7632" t="s">
        <v>24</v>
      </c>
      <c r="L7632" t="s">
        <v>36</v>
      </c>
      <c r="N7632">
        <v>16.510000228881839</v>
      </c>
      <c r="O7632" t="s">
        <v>10470</v>
      </c>
      <c r="P7632" t="s">
        <v>10471</v>
      </c>
    </row>
    <row r="7633" spans="1:16" x14ac:dyDescent="0.55000000000000004">
      <c r="A7633" t="s">
        <v>0</v>
      </c>
      <c r="B7633" t="s">
        <v>0</v>
      </c>
      <c r="C7633" t="s">
        <v>10472</v>
      </c>
      <c r="D7633" t="s">
        <v>7547</v>
      </c>
      <c r="E7633" t="s">
        <v>34</v>
      </c>
      <c r="F7633" t="b">
        <v>0</v>
      </c>
      <c r="G7633" t="s">
        <v>52</v>
      </c>
      <c r="H7633" s="4">
        <v>45749.348969907413</v>
      </c>
      <c r="I7633" t="b">
        <v>0</v>
      </c>
      <c r="J7633" t="b">
        <v>0</v>
      </c>
      <c r="K7633" t="s">
        <v>24</v>
      </c>
      <c r="L7633" t="s">
        <v>36</v>
      </c>
      <c r="N7633">
        <v>15</v>
      </c>
      <c r="O7633" t="s">
        <v>7548</v>
      </c>
      <c r="P7633" t="s">
        <v>61</v>
      </c>
    </row>
    <row r="7634" spans="1:16" x14ac:dyDescent="0.55000000000000004">
      <c r="A7634" t="s">
        <v>139</v>
      </c>
      <c r="B7634" t="s">
        <v>10473</v>
      </c>
      <c r="C7634" t="s">
        <v>3010</v>
      </c>
      <c r="D7634" t="s">
        <v>3957</v>
      </c>
      <c r="E7634" t="s">
        <v>20</v>
      </c>
      <c r="F7634" t="b">
        <v>0</v>
      </c>
      <c r="G7634" t="s">
        <v>27</v>
      </c>
      <c r="H7634" s="4">
        <v>45749.349120370367</v>
      </c>
      <c r="I7634" t="b">
        <v>0</v>
      </c>
      <c r="J7634" t="b">
        <v>0</v>
      </c>
      <c r="K7634" t="s">
        <v>24</v>
      </c>
      <c r="L7634" t="s">
        <v>36</v>
      </c>
      <c r="N7634">
        <v>46.255001068115227</v>
      </c>
      <c r="O7634" t="s">
        <v>3696</v>
      </c>
      <c r="P7634" t="s">
        <v>447</v>
      </c>
    </row>
    <row r="7635" spans="1:16" x14ac:dyDescent="0.55000000000000004">
      <c r="A7635" t="s">
        <v>1</v>
      </c>
      <c r="B7635" t="s">
        <v>8764</v>
      </c>
      <c r="C7635" t="s">
        <v>453</v>
      </c>
      <c r="D7635" t="s">
        <v>3957</v>
      </c>
      <c r="E7635" t="s">
        <v>34</v>
      </c>
      <c r="F7635" t="b">
        <v>0</v>
      </c>
      <c r="G7635" t="s">
        <v>27</v>
      </c>
      <c r="H7635" s="4">
        <v>45749.349224537043</v>
      </c>
      <c r="I7635" t="b">
        <v>0</v>
      </c>
      <c r="J7635" t="b">
        <v>0</v>
      </c>
      <c r="K7635" t="s">
        <v>24</v>
      </c>
      <c r="L7635" t="s">
        <v>36</v>
      </c>
      <c r="N7635">
        <v>51.239997863769531</v>
      </c>
      <c r="O7635" t="s">
        <v>349</v>
      </c>
      <c r="P7635" t="s">
        <v>8765</v>
      </c>
    </row>
    <row r="7636" spans="1:16" x14ac:dyDescent="0.55000000000000004">
      <c r="A7636" t="s">
        <v>2</v>
      </c>
      <c r="B7636" t="s">
        <v>10474</v>
      </c>
      <c r="C7636" t="s">
        <v>155</v>
      </c>
      <c r="D7636" t="s">
        <v>3957</v>
      </c>
      <c r="E7636" t="s">
        <v>20</v>
      </c>
      <c r="F7636" t="b">
        <v>0</v>
      </c>
      <c r="G7636" t="s">
        <v>27</v>
      </c>
      <c r="H7636" s="4">
        <v>45749.349861111114</v>
      </c>
      <c r="I7636" t="b">
        <v>0</v>
      </c>
      <c r="J7636" t="b">
        <v>1</v>
      </c>
      <c r="K7636" t="s">
        <v>24</v>
      </c>
      <c r="L7636" t="s">
        <v>36</v>
      </c>
      <c r="N7636">
        <v>46.060001373291023</v>
      </c>
      <c r="O7636" t="s">
        <v>10475</v>
      </c>
      <c r="P7636" t="s">
        <v>2860</v>
      </c>
    </row>
    <row r="7637" spans="1:16" x14ac:dyDescent="0.55000000000000004">
      <c r="A7637" t="s">
        <v>2</v>
      </c>
      <c r="B7637" t="s">
        <v>692</v>
      </c>
      <c r="C7637" t="s">
        <v>49</v>
      </c>
      <c r="D7637" t="s">
        <v>3973</v>
      </c>
      <c r="E7637" t="s">
        <v>20</v>
      </c>
      <c r="F7637" t="b">
        <v>0</v>
      </c>
      <c r="G7637" t="s">
        <v>27</v>
      </c>
      <c r="H7637" s="4">
        <v>45749.34988425926</v>
      </c>
      <c r="I7637" t="b">
        <v>0</v>
      </c>
      <c r="J7637" t="b">
        <v>1</v>
      </c>
      <c r="K7637" t="s">
        <v>24</v>
      </c>
      <c r="L7637" t="s">
        <v>22</v>
      </c>
      <c r="M7637">
        <v>145000</v>
      </c>
      <c r="O7637" t="s">
        <v>10476</v>
      </c>
      <c r="P7637" t="s">
        <v>10477</v>
      </c>
    </row>
    <row r="7638" spans="1:16" x14ac:dyDescent="0.55000000000000004">
      <c r="A7638" t="s">
        <v>40</v>
      </c>
      <c r="B7638" t="s">
        <v>9322</v>
      </c>
      <c r="C7638" t="s">
        <v>10478</v>
      </c>
      <c r="D7638" t="s">
        <v>3957</v>
      </c>
      <c r="E7638" t="s">
        <v>20</v>
      </c>
      <c r="F7638" t="b">
        <v>0</v>
      </c>
      <c r="G7638" t="s">
        <v>27</v>
      </c>
      <c r="H7638" s="4">
        <v>45749.349907407413</v>
      </c>
      <c r="I7638" t="b">
        <v>0</v>
      </c>
      <c r="J7638" t="b">
        <v>1</v>
      </c>
      <c r="K7638" t="s">
        <v>24</v>
      </c>
      <c r="L7638" t="s">
        <v>36</v>
      </c>
      <c r="N7638">
        <v>46.550003051757813</v>
      </c>
      <c r="O7638" t="s">
        <v>9324</v>
      </c>
      <c r="P7638" t="s">
        <v>9325</v>
      </c>
    </row>
    <row r="7639" spans="1:16" x14ac:dyDescent="0.55000000000000004">
      <c r="A7639" t="s">
        <v>0</v>
      </c>
      <c r="B7639" t="s">
        <v>7445</v>
      </c>
      <c r="C7639" t="s">
        <v>39</v>
      </c>
      <c r="D7639" t="s">
        <v>3828</v>
      </c>
      <c r="E7639" t="s">
        <v>20</v>
      </c>
      <c r="F7639" t="b">
        <v>1</v>
      </c>
      <c r="G7639" t="s">
        <v>27</v>
      </c>
      <c r="H7639" s="4">
        <v>45749.375150462962</v>
      </c>
      <c r="I7639" t="b">
        <v>1</v>
      </c>
      <c r="J7639" t="b">
        <v>0</v>
      </c>
      <c r="K7639" t="s">
        <v>24</v>
      </c>
      <c r="L7639" t="s">
        <v>22</v>
      </c>
      <c r="M7639">
        <v>163085</v>
      </c>
      <c r="O7639" t="s">
        <v>7446</v>
      </c>
      <c r="P7639" t="s">
        <v>709</v>
      </c>
    </row>
    <row r="7640" spans="1:16" x14ac:dyDescent="0.55000000000000004">
      <c r="A7640" t="s">
        <v>0</v>
      </c>
      <c r="B7640" t="s">
        <v>0</v>
      </c>
      <c r="C7640" t="s">
        <v>10479</v>
      </c>
      <c r="D7640" t="s">
        <v>7547</v>
      </c>
      <c r="E7640" t="s">
        <v>34</v>
      </c>
      <c r="F7640" t="b">
        <v>0</v>
      </c>
      <c r="G7640" t="s">
        <v>52</v>
      </c>
      <c r="H7640" s="4">
        <v>45749.390636574077</v>
      </c>
      <c r="I7640" t="b">
        <v>0</v>
      </c>
      <c r="J7640" t="b">
        <v>0</v>
      </c>
      <c r="K7640" t="s">
        <v>24</v>
      </c>
      <c r="L7640" t="s">
        <v>36</v>
      </c>
      <c r="N7640">
        <v>15</v>
      </c>
      <c r="O7640" t="s">
        <v>7548</v>
      </c>
      <c r="P7640" t="s">
        <v>61</v>
      </c>
    </row>
    <row r="7641" spans="1:16" x14ac:dyDescent="0.55000000000000004">
      <c r="A7641" t="s">
        <v>2</v>
      </c>
      <c r="B7641" t="s">
        <v>2561</v>
      </c>
      <c r="C7641" t="s">
        <v>1325</v>
      </c>
      <c r="D7641" t="s">
        <v>3973</v>
      </c>
      <c r="E7641" t="s">
        <v>20</v>
      </c>
      <c r="F7641" t="b">
        <v>0</v>
      </c>
      <c r="G7641" t="s">
        <v>23</v>
      </c>
      <c r="H7641" s="4">
        <v>45749.411817129629</v>
      </c>
      <c r="I7641" t="b">
        <v>0</v>
      </c>
      <c r="J7641" t="b">
        <v>1</v>
      </c>
      <c r="K7641" t="s">
        <v>24</v>
      </c>
      <c r="L7641" t="s">
        <v>22</v>
      </c>
      <c r="M7641">
        <v>136000</v>
      </c>
      <c r="O7641" t="s">
        <v>2457</v>
      </c>
      <c r="P7641" t="s">
        <v>10480</v>
      </c>
    </row>
    <row r="7642" spans="1:16" x14ac:dyDescent="0.55000000000000004">
      <c r="A7642" t="s">
        <v>0</v>
      </c>
      <c r="B7642" t="s">
        <v>0</v>
      </c>
      <c r="C7642" t="s">
        <v>10481</v>
      </c>
      <c r="D7642" t="s">
        <v>7547</v>
      </c>
      <c r="E7642" t="s">
        <v>34</v>
      </c>
      <c r="F7642" t="b">
        <v>0</v>
      </c>
      <c r="G7642" t="s">
        <v>52</v>
      </c>
      <c r="H7642" s="4">
        <v>45749.432337962957</v>
      </c>
      <c r="I7642" t="b">
        <v>0</v>
      </c>
      <c r="J7642" t="b">
        <v>0</v>
      </c>
      <c r="K7642" t="s">
        <v>24</v>
      </c>
      <c r="L7642" t="s">
        <v>36</v>
      </c>
      <c r="N7642">
        <v>15</v>
      </c>
      <c r="O7642" t="s">
        <v>7548</v>
      </c>
      <c r="P7642" t="s">
        <v>61</v>
      </c>
    </row>
    <row r="7643" spans="1:16" x14ac:dyDescent="0.55000000000000004">
      <c r="A7643" t="s">
        <v>0</v>
      </c>
      <c r="B7643" t="s">
        <v>0</v>
      </c>
      <c r="C7643" t="s">
        <v>10482</v>
      </c>
      <c r="D7643" t="s">
        <v>7547</v>
      </c>
      <c r="E7643" t="s">
        <v>34</v>
      </c>
      <c r="F7643" t="b">
        <v>0</v>
      </c>
      <c r="G7643" t="s">
        <v>52</v>
      </c>
      <c r="H7643" s="4">
        <v>45749.432337962957</v>
      </c>
      <c r="I7643" t="b">
        <v>0</v>
      </c>
      <c r="J7643" t="b">
        <v>0</v>
      </c>
      <c r="K7643" t="s">
        <v>24</v>
      </c>
      <c r="L7643" t="s">
        <v>36</v>
      </c>
      <c r="N7643">
        <v>15</v>
      </c>
      <c r="O7643" t="s">
        <v>7548</v>
      </c>
      <c r="P7643" t="s">
        <v>61</v>
      </c>
    </row>
    <row r="7644" spans="1:16" x14ac:dyDescent="0.55000000000000004">
      <c r="A7644" t="s">
        <v>1</v>
      </c>
      <c r="B7644" t="s">
        <v>10483</v>
      </c>
      <c r="C7644" t="s">
        <v>39</v>
      </c>
      <c r="D7644" t="s">
        <v>2208</v>
      </c>
      <c r="E7644" t="s">
        <v>20</v>
      </c>
      <c r="F7644" t="b">
        <v>1</v>
      </c>
      <c r="G7644" t="s">
        <v>27</v>
      </c>
      <c r="H7644" s="4">
        <v>45749.432557870372</v>
      </c>
      <c r="I7644" t="b">
        <v>0</v>
      </c>
      <c r="J7644" t="b">
        <v>1</v>
      </c>
      <c r="K7644" t="s">
        <v>24</v>
      </c>
      <c r="L7644" t="s">
        <v>22</v>
      </c>
      <c r="M7644">
        <v>125000</v>
      </c>
      <c r="O7644" t="s">
        <v>10264</v>
      </c>
      <c r="P7644" t="s">
        <v>48</v>
      </c>
    </row>
    <row r="7645" spans="1:16" x14ac:dyDescent="0.55000000000000004">
      <c r="A7645" t="s">
        <v>0</v>
      </c>
      <c r="B7645" t="s">
        <v>0</v>
      </c>
      <c r="C7645" t="s">
        <v>10484</v>
      </c>
      <c r="D7645" t="s">
        <v>7547</v>
      </c>
      <c r="E7645" t="s">
        <v>34</v>
      </c>
      <c r="F7645" t="b">
        <v>0</v>
      </c>
      <c r="G7645" t="s">
        <v>52</v>
      </c>
      <c r="H7645" s="4">
        <v>45749.473969907413</v>
      </c>
      <c r="I7645" t="b">
        <v>0</v>
      </c>
      <c r="J7645" t="b">
        <v>0</v>
      </c>
      <c r="K7645" t="s">
        <v>24</v>
      </c>
      <c r="L7645" t="s">
        <v>36</v>
      </c>
      <c r="N7645">
        <v>15</v>
      </c>
      <c r="O7645" t="s">
        <v>7548</v>
      </c>
      <c r="P7645" t="s">
        <v>61</v>
      </c>
    </row>
    <row r="7646" spans="1:16" x14ac:dyDescent="0.55000000000000004">
      <c r="A7646" t="s">
        <v>25</v>
      </c>
      <c r="B7646" t="s">
        <v>9370</v>
      </c>
      <c r="C7646" t="s">
        <v>9371</v>
      </c>
      <c r="D7646" t="s">
        <v>3350</v>
      </c>
      <c r="E7646" t="s">
        <v>20</v>
      </c>
      <c r="F7646" t="b">
        <v>0</v>
      </c>
      <c r="G7646" t="s">
        <v>314</v>
      </c>
      <c r="H7646" s="4">
        <v>45749.483020833337</v>
      </c>
      <c r="I7646" t="b">
        <v>1</v>
      </c>
      <c r="J7646" t="b">
        <v>0</v>
      </c>
      <c r="K7646" t="s">
        <v>314</v>
      </c>
      <c r="L7646" t="s">
        <v>22</v>
      </c>
      <c r="M7646">
        <v>40000</v>
      </c>
      <c r="O7646" t="s">
        <v>3350</v>
      </c>
      <c r="P7646" t="s">
        <v>1304</v>
      </c>
    </row>
    <row r="7647" spans="1:16" x14ac:dyDescent="0.55000000000000004">
      <c r="A7647" t="s">
        <v>139</v>
      </c>
      <c r="B7647" t="s">
        <v>2126</v>
      </c>
      <c r="C7647" t="s">
        <v>5388</v>
      </c>
      <c r="D7647" t="s">
        <v>3973</v>
      </c>
      <c r="E7647" t="s">
        <v>20</v>
      </c>
      <c r="F7647" t="b">
        <v>0</v>
      </c>
      <c r="G7647" t="s">
        <v>27</v>
      </c>
      <c r="H7647" s="4">
        <v>45749.500277777777</v>
      </c>
      <c r="I7647" t="b">
        <v>0</v>
      </c>
      <c r="J7647" t="b">
        <v>1</v>
      </c>
      <c r="K7647" t="s">
        <v>24</v>
      </c>
      <c r="L7647" t="s">
        <v>22</v>
      </c>
      <c r="M7647">
        <v>120000</v>
      </c>
      <c r="O7647" t="s">
        <v>482</v>
      </c>
    </row>
    <row r="7648" spans="1:16" x14ac:dyDescent="0.55000000000000004">
      <c r="A7648" t="s">
        <v>0</v>
      </c>
      <c r="B7648" t="s">
        <v>0</v>
      </c>
      <c r="C7648" t="s">
        <v>10485</v>
      </c>
      <c r="D7648" t="s">
        <v>7547</v>
      </c>
      <c r="E7648" t="s">
        <v>34</v>
      </c>
      <c r="F7648" t="b">
        <v>0</v>
      </c>
      <c r="G7648" t="s">
        <v>41</v>
      </c>
      <c r="H7648" s="4">
        <v>45749.500462962962</v>
      </c>
      <c r="I7648" t="b">
        <v>0</v>
      </c>
      <c r="J7648" t="b">
        <v>0</v>
      </c>
      <c r="K7648" t="s">
        <v>24</v>
      </c>
      <c r="L7648" t="s">
        <v>36</v>
      </c>
      <c r="N7648">
        <v>15</v>
      </c>
      <c r="O7648" t="s">
        <v>7548</v>
      </c>
      <c r="P7648" t="s">
        <v>61</v>
      </c>
    </row>
    <row r="7649" spans="1:16" x14ac:dyDescent="0.55000000000000004">
      <c r="A7649" t="s">
        <v>0</v>
      </c>
      <c r="B7649" t="s">
        <v>0</v>
      </c>
      <c r="C7649" t="s">
        <v>569</v>
      </c>
      <c r="D7649" t="s">
        <v>7547</v>
      </c>
      <c r="E7649" t="s">
        <v>34</v>
      </c>
      <c r="F7649" t="b">
        <v>0</v>
      </c>
      <c r="G7649" t="s">
        <v>52</v>
      </c>
      <c r="H7649" s="4">
        <v>45749.515636574077</v>
      </c>
      <c r="I7649" t="b">
        <v>0</v>
      </c>
      <c r="J7649" t="b">
        <v>0</v>
      </c>
      <c r="K7649" t="s">
        <v>24</v>
      </c>
      <c r="L7649" t="s">
        <v>36</v>
      </c>
      <c r="N7649">
        <v>15</v>
      </c>
      <c r="O7649" t="s">
        <v>7548</v>
      </c>
      <c r="P7649" t="s">
        <v>61</v>
      </c>
    </row>
    <row r="7650" spans="1:16" x14ac:dyDescent="0.55000000000000004">
      <c r="A7650" t="s">
        <v>0</v>
      </c>
      <c r="B7650" t="s">
        <v>0</v>
      </c>
      <c r="C7650" t="s">
        <v>10486</v>
      </c>
      <c r="D7650" t="s">
        <v>7547</v>
      </c>
      <c r="E7650" t="s">
        <v>34</v>
      </c>
      <c r="F7650" t="b">
        <v>0</v>
      </c>
      <c r="G7650" t="s">
        <v>52</v>
      </c>
      <c r="H7650" s="4">
        <v>45749.5156712963</v>
      </c>
      <c r="I7650" t="b">
        <v>0</v>
      </c>
      <c r="J7650" t="b">
        <v>0</v>
      </c>
      <c r="K7650" t="s">
        <v>24</v>
      </c>
      <c r="L7650" t="s">
        <v>36</v>
      </c>
      <c r="N7650">
        <v>15</v>
      </c>
      <c r="O7650" t="s">
        <v>7548</v>
      </c>
      <c r="P7650" t="s">
        <v>61</v>
      </c>
    </row>
    <row r="7651" spans="1:16" x14ac:dyDescent="0.55000000000000004">
      <c r="A7651" t="s">
        <v>0</v>
      </c>
      <c r="B7651" t="s">
        <v>1469</v>
      </c>
      <c r="C7651" t="s">
        <v>151</v>
      </c>
      <c r="D7651" t="s">
        <v>2208</v>
      </c>
      <c r="E7651" t="s">
        <v>20</v>
      </c>
      <c r="F7651" t="b">
        <v>0</v>
      </c>
      <c r="G7651" t="s">
        <v>30</v>
      </c>
      <c r="H7651" s="4">
        <v>45749.557060185187</v>
      </c>
      <c r="I7651" t="b">
        <v>0</v>
      </c>
      <c r="J7651" t="b">
        <v>1</v>
      </c>
      <c r="K7651" t="s">
        <v>24</v>
      </c>
      <c r="L7651" t="s">
        <v>22</v>
      </c>
      <c r="M7651">
        <v>111750</v>
      </c>
      <c r="O7651" t="s">
        <v>4353</v>
      </c>
      <c r="P7651" t="s">
        <v>4354</v>
      </c>
    </row>
    <row r="7652" spans="1:16" x14ac:dyDescent="0.55000000000000004">
      <c r="A7652" t="s">
        <v>139</v>
      </c>
      <c r="B7652" t="s">
        <v>10487</v>
      </c>
      <c r="C7652" t="s">
        <v>2887</v>
      </c>
      <c r="D7652" t="s">
        <v>3973</v>
      </c>
      <c r="E7652" t="s">
        <v>20</v>
      </c>
      <c r="F7652" t="b">
        <v>0</v>
      </c>
      <c r="G7652" t="s">
        <v>52</v>
      </c>
      <c r="H7652" s="4">
        <v>45749.557349537034</v>
      </c>
      <c r="I7652" t="b">
        <v>0</v>
      </c>
      <c r="J7652" t="b">
        <v>0</v>
      </c>
      <c r="K7652" t="s">
        <v>24</v>
      </c>
      <c r="L7652" t="s">
        <v>22</v>
      </c>
      <c r="M7652">
        <v>75000</v>
      </c>
      <c r="O7652" t="s">
        <v>737</v>
      </c>
    </row>
    <row r="7653" spans="1:16" x14ac:dyDescent="0.55000000000000004">
      <c r="A7653" t="s">
        <v>2</v>
      </c>
      <c r="B7653" t="s">
        <v>10488</v>
      </c>
      <c r="C7653" t="s">
        <v>606</v>
      </c>
      <c r="D7653" t="s">
        <v>3973</v>
      </c>
      <c r="E7653" t="s">
        <v>51</v>
      </c>
      <c r="F7653" t="b">
        <v>0</v>
      </c>
      <c r="G7653" t="s">
        <v>41</v>
      </c>
      <c r="H7653" s="4">
        <v>45749.558495370373</v>
      </c>
      <c r="I7653" t="b">
        <v>1</v>
      </c>
      <c r="J7653" t="b">
        <v>0</v>
      </c>
      <c r="K7653" t="s">
        <v>24</v>
      </c>
      <c r="L7653" t="s">
        <v>36</v>
      </c>
      <c r="N7653">
        <v>75</v>
      </c>
      <c r="O7653" t="s">
        <v>10489</v>
      </c>
      <c r="P7653" t="s">
        <v>1366</v>
      </c>
    </row>
    <row r="7654" spans="1:16" x14ac:dyDescent="0.55000000000000004">
      <c r="A7654" t="s">
        <v>2</v>
      </c>
      <c r="B7654" t="s">
        <v>2</v>
      </c>
      <c r="C7654" t="s">
        <v>329</v>
      </c>
      <c r="D7654" t="s">
        <v>131</v>
      </c>
      <c r="E7654" t="s">
        <v>20</v>
      </c>
      <c r="F7654" t="b">
        <v>0</v>
      </c>
      <c r="G7654" t="s">
        <v>23</v>
      </c>
      <c r="H7654" s="4">
        <v>45749.578298611108</v>
      </c>
      <c r="I7654" t="b">
        <v>1</v>
      </c>
      <c r="J7654" t="b">
        <v>0</v>
      </c>
      <c r="K7654" t="s">
        <v>24</v>
      </c>
      <c r="L7654" t="s">
        <v>22</v>
      </c>
      <c r="M7654">
        <v>155000</v>
      </c>
      <c r="O7654" t="s">
        <v>131</v>
      </c>
      <c r="P7654" t="s">
        <v>10490</v>
      </c>
    </row>
    <row r="7655" spans="1:16" x14ac:dyDescent="0.55000000000000004">
      <c r="A7655" t="s">
        <v>0</v>
      </c>
      <c r="B7655" t="s">
        <v>10491</v>
      </c>
      <c r="C7655" t="s">
        <v>10448</v>
      </c>
      <c r="D7655" t="s">
        <v>3828</v>
      </c>
      <c r="E7655" t="s">
        <v>20</v>
      </c>
      <c r="F7655" t="b">
        <v>0</v>
      </c>
      <c r="G7655" t="s">
        <v>30</v>
      </c>
      <c r="H7655" s="4">
        <v>45749.598749999997</v>
      </c>
      <c r="I7655" t="b">
        <v>0</v>
      </c>
      <c r="J7655" t="b">
        <v>1</v>
      </c>
      <c r="K7655" t="s">
        <v>24</v>
      </c>
      <c r="L7655" t="s">
        <v>36</v>
      </c>
      <c r="N7655">
        <v>19.5</v>
      </c>
      <c r="O7655" t="s">
        <v>10492</v>
      </c>
      <c r="P7655" t="s">
        <v>10493</v>
      </c>
    </row>
    <row r="7656" spans="1:16" x14ac:dyDescent="0.55000000000000004">
      <c r="A7656" t="s">
        <v>0</v>
      </c>
      <c r="B7656" t="s">
        <v>10494</v>
      </c>
      <c r="C7656" t="s">
        <v>10448</v>
      </c>
      <c r="D7656" t="s">
        <v>3828</v>
      </c>
      <c r="E7656" t="s">
        <v>51</v>
      </c>
      <c r="F7656" t="b">
        <v>0</v>
      </c>
      <c r="G7656" t="s">
        <v>30</v>
      </c>
      <c r="H7656" s="4">
        <v>45749.598749999997</v>
      </c>
      <c r="I7656" t="b">
        <v>0</v>
      </c>
      <c r="J7656" t="b">
        <v>1</v>
      </c>
      <c r="K7656" t="s">
        <v>24</v>
      </c>
      <c r="L7656" t="s">
        <v>36</v>
      </c>
      <c r="N7656">
        <v>19</v>
      </c>
      <c r="O7656" t="s">
        <v>10495</v>
      </c>
      <c r="P7656" t="s">
        <v>3197</v>
      </c>
    </row>
    <row r="7657" spans="1:16" x14ac:dyDescent="0.55000000000000004">
      <c r="A7657" t="s">
        <v>0</v>
      </c>
      <c r="B7657" t="s">
        <v>10496</v>
      </c>
      <c r="C7657" t="s">
        <v>114</v>
      </c>
      <c r="D7657" t="s">
        <v>3973</v>
      </c>
      <c r="E7657" t="s">
        <v>51</v>
      </c>
      <c r="F7657" t="b">
        <v>0</v>
      </c>
      <c r="G7657" t="s">
        <v>27</v>
      </c>
      <c r="H7657" s="4">
        <v>45749.625162037039</v>
      </c>
      <c r="I7657" t="b">
        <v>0</v>
      </c>
      <c r="J7657" t="b">
        <v>1</v>
      </c>
      <c r="K7657" t="s">
        <v>24</v>
      </c>
      <c r="L7657" t="s">
        <v>36</v>
      </c>
      <c r="N7657">
        <v>70</v>
      </c>
      <c r="O7657" t="s">
        <v>1650</v>
      </c>
      <c r="P7657" t="s">
        <v>10497</v>
      </c>
    </row>
    <row r="7658" spans="1:16" x14ac:dyDescent="0.55000000000000004">
      <c r="A7658" t="s">
        <v>0</v>
      </c>
      <c r="B7658" t="s">
        <v>10498</v>
      </c>
      <c r="C7658" t="s">
        <v>10448</v>
      </c>
      <c r="D7658" t="s">
        <v>3973</v>
      </c>
      <c r="E7658" t="s">
        <v>51</v>
      </c>
      <c r="F7658" t="b">
        <v>0</v>
      </c>
      <c r="G7658" t="s">
        <v>30</v>
      </c>
      <c r="H7658" s="4">
        <v>45749.640416666669</v>
      </c>
      <c r="I7658" t="b">
        <v>0</v>
      </c>
      <c r="J7658" t="b">
        <v>0</v>
      </c>
      <c r="K7658" t="s">
        <v>24</v>
      </c>
      <c r="L7658" t="s">
        <v>36</v>
      </c>
      <c r="N7658">
        <v>19</v>
      </c>
      <c r="O7658" t="s">
        <v>10499</v>
      </c>
      <c r="P7658" t="s">
        <v>3197</v>
      </c>
    </row>
    <row r="7659" spans="1:16" x14ac:dyDescent="0.55000000000000004">
      <c r="A7659" t="s">
        <v>40</v>
      </c>
      <c r="B7659" t="s">
        <v>10500</v>
      </c>
      <c r="C7659" t="s">
        <v>1487</v>
      </c>
      <c r="D7659" t="s">
        <v>3600</v>
      </c>
      <c r="E7659" t="s">
        <v>20</v>
      </c>
      <c r="F7659" t="b">
        <v>0</v>
      </c>
      <c r="G7659" t="s">
        <v>27</v>
      </c>
      <c r="H7659" s="4">
        <v>45749.641469907408</v>
      </c>
      <c r="I7659" t="b">
        <v>1</v>
      </c>
      <c r="J7659" t="b">
        <v>0</v>
      </c>
      <c r="K7659" t="s">
        <v>24</v>
      </c>
      <c r="L7659" t="s">
        <v>36</v>
      </c>
      <c r="N7659">
        <v>60</v>
      </c>
      <c r="O7659" t="s">
        <v>10501</v>
      </c>
      <c r="P7659" t="s">
        <v>10502</v>
      </c>
    </row>
    <row r="7660" spans="1:16" x14ac:dyDescent="0.55000000000000004">
      <c r="A7660" t="s">
        <v>40</v>
      </c>
      <c r="B7660" t="s">
        <v>10503</v>
      </c>
      <c r="C7660" t="s">
        <v>158</v>
      </c>
      <c r="D7660" t="s">
        <v>4035</v>
      </c>
      <c r="E7660" t="s">
        <v>20</v>
      </c>
      <c r="F7660" t="b">
        <v>0</v>
      </c>
      <c r="G7660" t="s">
        <v>158</v>
      </c>
      <c r="H7660" s="4">
        <v>45749.644606481481</v>
      </c>
      <c r="I7660" t="b">
        <v>0</v>
      </c>
      <c r="J7660" t="b">
        <v>0</v>
      </c>
      <c r="K7660" t="s">
        <v>158</v>
      </c>
      <c r="L7660" t="s">
        <v>22</v>
      </c>
      <c r="M7660">
        <v>83999.5</v>
      </c>
      <c r="O7660" t="s">
        <v>1438</v>
      </c>
      <c r="P7660" t="s">
        <v>48</v>
      </c>
    </row>
    <row r="7661" spans="1:16" x14ac:dyDescent="0.55000000000000004">
      <c r="A7661" t="s">
        <v>2</v>
      </c>
      <c r="B7661" t="s">
        <v>10504</v>
      </c>
      <c r="C7661" t="s">
        <v>762</v>
      </c>
      <c r="D7661" t="s">
        <v>4035</v>
      </c>
      <c r="E7661" t="s">
        <v>20</v>
      </c>
      <c r="F7661" t="b">
        <v>0</v>
      </c>
      <c r="G7661" t="s">
        <v>762</v>
      </c>
      <c r="H7661" s="4">
        <v>45749.645729166667</v>
      </c>
      <c r="I7661" t="b">
        <v>0</v>
      </c>
      <c r="J7661" t="b">
        <v>0</v>
      </c>
      <c r="K7661" t="s">
        <v>762</v>
      </c>
      <c r="L7661" t="s">
        <v>22</v>
      </c>
      <c r="M7661">
        <v>40000</v>
      </c>
      <c r="O7661" t="s">
        <v>10505</v>
      </c>
      <c r="P7661" t="s">
        <v>10506</v>
      </c>
    </row>
    <row r="7662" spans="1:16" x14ac:dyDescent="0.55000000000000004">
      <c r="A7662" t="s">
        <v>0</v>
      </c>
      <c r="B7662" t="s">
        <v>10507</v>
      </c>
      <c r="C7662" t="s">
        <v>106</v>
      </c>
      <c r="D7662" t="s">
        <v>4035</v>
      </c>
      <c r="E7662" t="s">
        <v>20</v>
      </c>
      <c r="F7662" t="b">
        <v>0</v>
      </c>
      <c r="G7662" t="s">
        <v>106</v>
      </c>
      <c r="H7662" s="4">
        <v>45749.646261574067</v>
      </c>
      <c r="I7662" t="b">
        <v>0</v>
      </c>
      <c r="J7662" t="b">
        <v>0</v>
      </c>
      <c r="K7662" t="s">
        <v>106</v>
      </c>
      <c r="L7662" t="s">
        <v>22</v>
      </c>
      <c r="M7662">
        <v>46000</v>
      </c>
      <c r="O7662" t="s">
        <v>10508</v>
      </c>
      <c r="P7662" t="s">
        <v>3152</v>
      </c>
    </row>
    <row r="7663" spans="1:16" x14ac:dyDescent="0.55000000000000004">
      <c r="A7663" t="s">
        <v>25</v>
      </c>
      <c r="B7663" t="s">
        <v>10509</v>
      </c>
      <c r="C7663" t="s">
        <v>760</v>
      </c>
      <c r="D7663" t="s">
        <v>4035</v>
      </c>
      <c r="E7663" t="s">
        <v>20</v>
      </c>
      <c r="F7663" t="b">
        <v>0</v>
      </c>
      <c r="G7663" t="s">
        <v>760</v>
      </c>
      <c r="H7663" s="4">
        <v>45749.648888888893</v>
      </c>
      <c r="I7663" t="b">
        <v>0</v>
      </c>
      <c r="J7663" t="b">
        <v>0</v>
      </c>
      <c r="K7663" t="s">
        <v>760</v>
      </c>
      <c r="L7663" t="s">
        <v>22</v>
      </c>
      <c r="M7663">
        <v>64213.5</v>
      </c>
      <c r="O7663" t="s">
        <v>742</v>
      </c>
      <c r="P7663" t="s">
        <v>10510</v>
      </c>
    </row>
    <row r="7664" spans="1:16" x14ac:dyDescent="0.55000000000000004">
      <c r="A7664" t="s">
        <v>139</v>
      </c>
      <c r="B7664" t="s">
        <v>10511</v>
      </c>
      <c r="C7664" t="s">
        <v>203</v>
      </c>
      <c r="D7664" t="s">
        <v>3973</v>
      </c>
      <c r="E7664" t="s">
        <v>51</v>
      </c>
      <c r="F7664" t="b">
        <v>0</v>
      </c>
      <c r="G7664" t="s">
        <v>23</v>
      </c>
      <c r="H7664" s="4">
        <v>45749.661226851851</v>
      </c>
      <c r="I7664" t="b">
        <v>0</v>
      </c>
      <c r="J7664" t="b">
        <v>0</v>
      </c>
      <c r="K7664" t="s">
        <v>24</v>
      </c>
      <c r="L7664" t="s">
        <v>36</v>
      </c>
      <c r="N7664">
        <v>50</v>
      </c>
      <c r="O7664" t="s">
        <v>1613</v>
      </c>
      <c r="P7664" t="s">
        <v>10512</v>
      </c>
    </row>
    <row r="7665" spans="1:16" x14ac:dyDescent="0.55000000000000004">
      <c r="A7665" t="s">
        <v>0</v>
      </c>
      <c r="B7665" t="s">
        <v>1290</v>
      </c>
      <c r="C7665" t="s">
        <v>236</v>
      </c>
      <c r="D7665" t="s">
        <v>7658</v>
      </c>
      <c r="E7665" t="s">
        <v>20</v>
      </c>
      <c r="F7665" t="b">
        <v>0</v>
      </c>
      <c r="G7665" t="s">
        <v>27</v>
      </c>
      <c r="H7665" s="4">
        <v>45749.666817129633</v>
      </c>
      <c r="I7665" t="b">
        <v>0</v>
      </c>
      <c r="J7665" t="b">
        <v>1</v>
      </c>
      <c r="K7665" t="s">
        <v>24</v>
      </c>
      <c r="L7665" t="s">
        <v>22</v>
      </c>
      <c r="M7665">
        <v>170000</v>
      </c>
      <c r="O7665" t="s">
        <v>10513</v>
      </c>
      <c r="P7665" t="s">
        <v>10514</v>
      </c>
    </row>
    <row r="7666" spans="1:16" x14ac:dyDescent="0.55000000000000004">
      <c r="A7666" t="s">
        <v>28</v>
      </c>
      <c r="B7666" t="s">
        <v>28</v>
      </c>
      <c r="C7666" t="s">
        <v>774</v>
      </c>
      <c r="D7666" t="s">
        <v>3973</v>
      </c>
      <c r="E7666" t="s">
        <v>20</v>
      </c>
      <c r="F7666" t="b">
        <v>0</v>
      </c>
      <c r="G7666" t="s">
        <v>27</v>
      </c>
      <c r="H7666" s="4">
        <v>45749.683287037027</v>
      </c>
      <c r="I7666" t="b">
        <v>0</v>
      </c>
      <c r="J7666" t="b">
        <v>1</v>
      </c>
      <c r="K7666" t="s">
        <v>24</v>
      </c>
      <c r="L7666" t="s">
        <v>22</v>
      </c>
      <c r="M7666">
        <v>175000</v>
      </c>
      <c r="O7666" t="s">
        <v>10515</v>
      </c>
      <c r="P7666" t="s">
        <v>10516</v>
      </c>
    </row>
    <row r="7667" spans="1:16" x14ac:dyDescent="0.55000000000000004">
      <c r="A7667" t="s">
        <v>1</v>
      </c>
      <c r="B7667" t="s">
        <v>10517</v>
      </c>
      <c r="C7667" t="s">
        <v>49</v>
      </c>
      <c r="D7667" t="s">
        <v>3973</v>
      </c>
      <c r="E7667" t="s">
        <v>51</v>
      </c>
      <c r="F7667" t="b">
        <v>0</v>
      </c>
      <c r="G7667" t="s">
        <v>41</v>
      </c>
      <c r="H7667" s="4">
        <v>45749.708715277768</v>
      </c>
      <c r="I7667" t="b">
        <v>0</v>
      </c>
      <c r="J7667" t="b">
        <v>1</v>
      </c>
      <c r="K7667" t="s">
        <v>24</v>
      </c>
      <c r="L7667" t="s">
        <v>36</v>
      </c>
      <c r="N7667">
        <v>79</v>
      </c>
      <c r="O7667" t="s">
        <v>806</v>
      </c>
      <c r="P7667" t="s">
        <v>2497</v>
      </c>
    </row>
    <row r="7668" spans="1:16" x14ac:dyDescent="0.55000000000000004">
      <c r="A7668" t="s">
        <v>25</v>
      </c>
      <c r="B7668" t="s">
        <v>10518</v>
      </c>
      <c r="C7668" t="s">
        <v>94</v>
      </c>
      <c r="D7668" t="s">
        <v>3973</v>
      </c>
      <c r="E7668" t="s">
        <v>20</v>
      </c>
      <c r="F7668" t="b">
        <v>0</v>
      </c>
      <c r="G7668" t="s">
        <v>30</v>
      </c>
      <c r="H7668" s="4">
        <v>45749.723749999997</v>
      </c>
      <c r="I7668" t="b">
        <v>0</v>
      </c>
      <c r="J7668" t="b">
        <v>1</v>
      </c>
      <c r="K7668" t="s">
        <v>24</v>
      </c>
      <c r="L7668" t="s">
        <v>22</v>
      </c>
      <c r="M7668">
        <v>72500</v>
      </c>
      <c r="O7668" t="s">
        <v>10519</v>
      </c>
      <c r="P7668" t="s">
        <v>448</v>
      </c>
    </row>
    <row r="7669" spans="1:16" x14ac:dyDescent="0.55000000000000004">
      <c r="A7669" t="s">
        <v>28</v>
      </c>
      <c r="B7669" t="s">
        <v>10520</v>
      </c>
      <c r="C7669" t="s">
        <v>39</v>
      </c>
      <c r="D7669" t="s">
        <v>7166</v>
      </c>
      <c r="F7669" t="b">
        <v>1</v>
      </c>
      <c r="G7669" t="s">
        <v>414</v>
      </c>
      <c r="H7669" s="4">
        <v>45749.73128472222</v>
      </c>
      <c r="I7669" t="b">
        <v>0</v>
      </c>
      <c r="J7669" t="b">
        <v>0</v>
      </c>
      <c r="K7669" t="s">
        <v>414</v>
      </c>
      <c r="L7669" t="s">
        <v>36</v>
      </c>
      <c r="N7669">
        <v>50</v>
      </c>
      <c r="O7669" t="s">
        <v>1667</v>
      </c>
    </row>
    <row r="7670" spans="1:16" x14ac:dyDescent="0.55000000000000004">
      <c r="A7670" t="s">
        <v>28</v>
      </c>
      <c r="B7670" t="s">
        <v>10450</v>
      </c>
      <c r="C7670" t="s">
        <v>39</v>
      </c>
      <c r="D7670" t="s">
        <v>3973</v>
      </c>
      <c r="E7670" t="s">
        <v>20</v>
      </c>
      <c r="F7670" t="b">
        <v>1</v>
      </c>
      <c r="G7670" t="s">
        <v>912</v>
      </c>
      <c r="H7670" s="4">
        <v>45749.732465277782</v>
      </c>
      <c r="I7670" t="b">
        <v>0</v>
      </c>
      <c r="J7670" t="b">
        <v>0</v>
      </c>
      <c r="K7670" t="s">
        <v>912</v>
      </c>
      <c r="L7670" t="s">
        <v>36</v>
      </c>
      <c r="N7670">
        <v>50</v>
      </c>
      <c r="O7670" t="s">
        <v>1667</v>
      </c>
      <c r="P7670" t="s">
        <v>7459</v>
      </c>
    </row>
    <row r="7671" spans="1:16" x14ac:dyDescent="0.55000000000000004">
      <c r="A7671" t="s">
        <v>28</v>
      </c>
      <c r="B7671" t="s">
        <v>10450</v>
      </c>
      <c r="C7671" t="s">
        <v>39</v>
      </c>
      <c r="D7671" t="s">
        <v>3973</v>
      </c>
      <c r="E7671" t="s">
        <v>20</v>
      </c>
      <c r="F7671" t="b">
        <v>1</v>
      </c>
      <c r="G7671" t="s">
        <v>148</v>
      </c>
      <c r="H7671" s="4">
        <v>45749.740347222221</v>
      </c>
      <c r="I7671" t="b">
        <v>0</v>
      </c>
      <c r="J7671" t="b">
        <v>0</v>
      </c>
      <c r="K7671" t="s">
        <v>148</v>
      </c>
      <c r="L7671" t="s">
        <v>36</v>
      </c>
      <c r="N7671">
        <v>50</v>
      </c>
      <c r="O7671" t="s">
        <v>1667</v>
      </c>
      <c r="P7671" t="s">
        <v>7459</v>
      </c>
    </row>
    <row r="7672" spans="1:16" x14ac:dyDescent="0.55000000000000004">
      <c r="A7672" t="s">
        <v>2</v>
      </c>
      <c r="B7672" t="s">
        <v>129</v>
      </c>
      <c r="C7672" t="s">
        <v>3862</v>
      </c>
      <c r="D7672" t="s">
        <v>3973</v>
      </c>
      <c r="E7672" t="s">
        <v>20</v>
      </c>
      <c r="F7672" t="b">
        <v>0</v>
      </c>
      <c r="G7672" t="s">
        <v>35</v>
      </c>
      <c r="H7672" s="4">
        <v>45749.767210648148</v>
      </c>
      <c r="I7672" t="b">
        <v>1</v>
      </c>
      <c r="J7672" t="b">
        <v>1</v>
      </c>
      <c r="K7672" t="s">
        <v>24</v>
      </c>
      <c r="L7672" t="s">
        <v>22</v>
      </c>
      <c r="M7672">
        <v>140000</v>
      </c>
      <c r="O7672" t="s">
        <v>10521</v>
      </c>
      <c r="P7672" t="s">
        <v>10522</v>
      </c>
    </row>
    <row r="7673" spans="1:16" x14ac:dyDescent="0.55000000000000004">
      <c r="A7673" t="s">
        <v>19</v>
      </c>
      <c r="B7673" t="s">
        <v>10523</v>
      </c>
      <c r="C7673" t="s">
        <v>158</v>
      </c>
      <c r="D7673" t="s">
        <v>4035</v>
      </c>
      <c r="E7673" t="s">
        <v>20</v>
      </c>
      <c r="F7673" t="b">
        <v>0</v>
      </c>
      <c r="G7673" t="s">
        <v>158</v>
      </c>
      <c r="H7673" s="4">
        <v>45749.769652777781</v>
      </c>
      <c r="I7673" t="b">
        <v>0</v>
      </c>
      <c r="J7673" t="b">
        <v>0</v>
      </c>
      <c r="K7673" t="s">
        <v>158</v>
      </c>
      <c r="L7673" t="s">
        <v>22</v>
      </c>
      <c r="M7673">
        <v>48000</v>
      </c>
      <c r="O7673" t="s">
        <v>1906</v>
      </c>
      <c r="P7673" t="s">
        <v>10524</v>
      </c>
    </row>
    <row r="7674" spans="1:16" x14ac:dyDescent="0.55000000000000004">
      <c r="A7674" t="s">
        <v>0</v>
      </c>
      <c r="B7674" t="s">
        <v>0</v>
      </c>
      <c r="C7674" t="s">
        <v>3519</v>
      </c>
      <c r="D7674" t="s">
        <v>3828</v>
      </c>
      <c r="E7674" t="s">
        <v>20</v>
      </c>
      <c r="F7674" t="b">
        <v>0</v>
      </c>
      <c r="G7674" t="s">
        <v>27</v>
      </c>
      <c r="H7674" s="4">
        <v>45749.791828703703</v>
      </c>
      <c r="I7674" t="b">
        <v>0</v>
      </c>
      <c r="J7674" t="b">
        <v>1</v>
      </c>
      <c r="K7674" t="s">
        <v>24</v>
      </c>
      <c r="L7674" t="s">
        <v>22</v>
      </c>
      <c r="M7674">
        <v>80000</v>
      </c>
      <c r="O7674" t="s">
        <v>10525</v>
      </c>
      <c r="P7674" t="s">
        <v>2435</v>
      </c>
    </row>
    <row r="7675" spans="1:16" x14ac:dyDescent="0.55000000000000004">
      <c r="A7675" t="s">
        <v>0</v>
      </c>
      <c r="B7675" t="s">
        <v>10526</v>
      </c>
      <c r="C7675" t="s">
        <v>2024</v>
      </c>
      <c r="D7675" t="s">
        <v>4084</v>
      </c>
      <c r="E7675" t="s">
        <v>20</v>
      </c>
      <c r="F7675" t="b">
        <v>0</v>
      </c>
      <c r="G7675" t="s">
        <v>27</v>
      </c>
      <c r="H7675" s="4">
        <v>45749.791956018518</v>
      </c>
      <c r="I7675" t="b">
        <v>0</v>
      </c>
      <c r="J7675" t="b">
        <v>1</v>
      </c>
      <c r="K7675" t="s">
        <v>24</v>
      </c>
      <c r="L7675" t="s">
        <v>22</v>
      </c>
      <c r="M7675">
        <v>86000</v>
      </c>
      <c r="O7675" t="s">
        <v>3468</v>
      </c>
      <c r="P7675" t="s">
        <v>1133</v>
      </c>
    </row>
    <row r="7676" spans="1:16" x14ac:dyDescent="0.55000000000000004">
      <c r="A7676" t="s">
        <v>191</v>
      </c>
      <c r="B7676" t="s">
        <v>191</v>
      </c>
      <c r="C7676" t="s">
        <v>199</v>
      </c>
      <c r="D7676" t="s">
        <v>3973</v>
      </c>
      <c r="E7676" t="s">
        <v>51</v>
      </c>
      <c r="F7676" t="b">
        <v>0</v>
      </c>
      <c r="G7676" t="s">
        <v>35</v>
      </c>
      <c r="H7676" s="4">
        <v>45749.808877314812</v>
      </c>
      <c r="I7676" t="b">
        <v>1</v>
      </c>
      <c r="J7676" t="b">
        <v>0</v>
      </c>
      <c r="K7676" t="s">
        <v>24</v>
      </c>
      <c r="L7676" t="s">
        <v>36</v>
      </c>
      <c r="N7676">
        <v>60</v>
      </c>
      <c r="O7676" t="s">
        <v>8063</v>
      </c>
      <c r="P7676" t="s">
        <v>10527</v>
      </c>
    </row>
    <row r="7677" spans="1:16" x14ac:dyDescent="0.55000000000000004">
      <c r="A7677" t="s">
        <v>0</v>
      </c>
      <c r="B7677" t="s">
        <v>288</v>
      </c>
      <c r="C7677" t="s">
        <v>400</v>
      </c>
      <c r="D7677" t="s">
        <v>3828</v>
      </c>
      <c r="E7677" t="s">
        <v>20</v>
      </c>
      <c r="F7677" t="b">
        <v>0</v>
      </c>
      <c r="G7677" t="s">
        <v>30</v>
      </c>
      <c r="H7677" s="4">
        <v>45749.848726851851</v>
      </c>
      <c r="I7677" t="b">
        <v>0</v>
      </c>
      <c r="J7677" t="b">
        <v>1</v>
      </c>
      <c r="K7677" t="s">
        <v>24</v>
      </c>
      <c r="L7677" t="s">
        <v>22</v>
      </c>
      <c r="M7677">
        <v>92600</v>
      </c>
      <c r="O7677" t="s">
        <v>401</v>
      </c>
      <c r="P7677" t="s">
        <v>10528</v>
      </c>
    </row>
    <row r="7678" spans="1:16" x14ac:dyDescent="0.55000000000000004">
      <c r="A7678" t="s">
        <v>28</v>
      </c>
      <c r="B7678" t="s">
        <v>1751</v>
      </c>
      <c r="C7678" t="s">
        <v>49</v>
      </c>
      <c r="D7678" t="s">
        <v>3973</v>
      </c>
      <c r="E7678" t="s">
        <v>20</v>
      </c>
      <c r="F7678" t="b">
        <v>0</v>
      </c>
      <c r="G7678" t="s">
        <v>27</v>
      </c>
      <c r="H7678" s="4">
        <v>45749.849953703713</v>
      </c>
      <c r="I7678" t="b">
        <v>0</v>
      </c>
      <c r="J7678" t="b">
        <v>0</v>
      </c>
      <c r="K7678" t="s">
        <v>24</v>
      </c>
      <c r="L7678" t="s">
        <v>22</v>
      </c>
      <c r="M7678">
        <v>105000</v>
      </c>
      <c r="O7678" t="s">
        <v>3634</v>
      </c>
      <c r="P7678" t="s">
        <v>10529</v>
      </c>
    </row>
    <row r="7679" spans="1:16" x14ac:dyDescent="0.55000000000000004">
      <c r="A7679" t="s">
        <v>2</v>
      </c>
      <c r="B7679" t="s">
        <v>2604</v>
      </c>
      <c r="C7679" t="s">
        <v>7333</v>
      </c>
      <c r="D7679" t="s">
        <v>3828</v>
      </c>
      <c r="E7679" t="s">
        <v>51</v>
      </c>
      <c r="F7679" t="b">
        <v>0</v>
      </c>
      <c r="G7679" t="s">
        <v>23</v>
      </c>
      <c r="H7679" s="4">
        <v>45749.869942129633</v>
      </c>
      <c r="I7679" t="b">
        <v>1</v>
      </c>
      <c r="J7679" t="b">
        <v>0</v>
      </c>
      <c r="K7679" t="s">
        <v>24</v>
      </c>
      <c r="L7679" t="s">
        <v>36</v>
      </c>
      <c r="N7679">
        <v>23.345001220703121</v>
      </c>
      <c r="O7679" t="s">
        <v>10530</v>
      </c>
      <c r="P7679" t="s">
        <v>2060</v>
      </c>
    </row>
    <row r="7680" spans="1:16" x14ac:dyDescent="0.55000000000000004">
      <c r="A7680" t="s">
        <v>40</v>
      </c>
      <c r="B7680" t="s">
        <v>40</v>
      </c>
      <c r="C7680" t="s">
        <v>3268</v>
      </c>
      <c r="D7680" t="s">
        <v>3828</v>
      </c>
      <c r="E7680" t="s">
        <v>20</v>
      </c>
      <c r="F7680" t="b">
        <v>0</v>
      </c>
      <c r="G7680" t="s">
        <v>27</v>
      </c>
      <c r="H7680" s="4">
        <v>45749.890775462962</v>
      </c>
      <c r="I7680" t="b">
        <v>0</v>
      </c>
      <c r="J7680" t="b">
        <v>0</v>
      </c>
      <c r="K7680" t="s">
        <v>24</v>
      </c>
      <c r="L7680" t="s">
        <v>22</v>
      </c>
      <c r="M7680">
        <v>155000</v>
      </c>
      <c r="O7680" t="s">
        <v>109</v>
      </c>
      <c r="P7680" t="s">
        <v>10531</v>
      </c>
    </row>
    <row r="7681" spans="1:16" x14ac:dyDescent="0.55000000000000004">
      <c r="A7681" t="s">
        <v>1</v>
      </c>
      <c r="B7681" t="s">
        <v>2515</v>
      </c>
      <c r="C7681" t="s">
        <v>559</v>
      </c>
      <c r="D7681" t="s">
        <v>3957</v>
      </c>
      <c r="E7681" t="s">
        <v>20</v>
      </c>
      <c r="F7681" t="b">
        <v>0</v>
      </c>
      <c r="G7681" t="s">
        <v>27</v>
      </c>
      <c r="H7681" s="4">
        <v>45749.890914351847</v>
      </c>
      <c r="I7681" t="b">
        <v>0</v>
      </c>
      <c r="J7681" t="b">
        <v>1</v>
      </c>
      <c r="K7681" t="s">
        <v>24</v>
      </c>
      <c r="L7681" t="s">
        <v>36</v>
      </c>
      <c r="N7681">
        <v>37.514999389648438</v>
      </c>
      <c r="O7681" t="s">
        <v>2769</v>
      </c>
      <c r="P7681" t="s">
        <v>10532</v>
      </c>
    </row>
    <row r="7682" spans="1:16" x14ac:dyDescent="0.55000000000000004">
      <c r="A7682" t="s">
        <v>2</v>
      </c>
      <c r="B7682" t="s">
        <v>10533</v>
      </c>
      <c r="C7682" t="s">
        <v>2051</v>
      </c>
      <c r="D7682" t="s">
        <v>3973</v>
      </c>
      <c r="E7682" t="s">
        <v>20</v>
      </c>
      <c r="F7682" t="b">
        <v>0</v>
      </c>
      <c r="G7682" t="s">
        <v>52</v>
      </c>
      <c r="H7682" s="4">
        <v>45749.932256944441</v>
      </c>
      <c r="I7682" t="b">
        <v>1</v>
      </c>
      <c r="J7682" t="b">
        <v>0</v>
      </c>
      <c r="K7682" t="s">
        <v>24</v>
      </c>
      <c r="L7682" t="s">
        <v>22</v>
      </c>
      <c r="M7682">
        <v>54277</v>
      </c>
      <c r="O7682" t="s">
        <v>10534</v>
      </c>
      <c r="P7682" t="s">
        <v>10535</v>
      </c>
    </row>
    <row r="7683" spans="1:16" x14ac:dyDescent="0.55000000000000004">
      <c r="A7683" t="s">
        <v>1</v>
      </c>
      <c r="B7683" t="s">
        <v>3702</v>
      </c>
      <c r="C7683" t="s">
        <v>400</v>
      </c>
      <c r="D7683" t="s">
        <v>3828</v>
      </c>
      <c r="E7683" t="s">
        <v>20</v>
      </c>
      <c r="F7683" t="b">
        <v>0</v>
      </c>
      <c r="G7683" t="s">
        <v>30</v>
      </c>
      <c r="H7683" s="4">
        <v>45749.932997685188</v>
      </c>
      <c r="I7683" t="b">
        <v>0</v>
      </c>
      <c r="J7683" t="b">
        <v>1</v>
      </c>
      <c r="K7683" t="s">
        <v>24</v>
      </c>
      <c r="L7683" t="s">
        <v>22</v>
      </c>
      <c r="M7683">
        <v>87875</v>
      </c>
      <c r="O7683" t="s">
        <v>738</v>
      </c>
    </row>
    <row r="7684" spans="1:16" x14ac:dyDescent="0.55000000000000004">
      <c r="A7684" t="s">
        <v>139</v>
      </c>
      <c r="B7684" t="s">
        <v>277</v>
      </c>
      <c r="C7684" t="s">
        <v>1467</v>
      </c>
      <c r="D7684" t="s">
        <v>5133</v>
      </c>
      <c r="E7684" t="s">
        <v>20</v>
      </c>
      <c r="F7684" t="b">
        <v>0</v>
      </c>
      <c r="G7684" t="s">
        <v>30</v>
      </c>
      <c r="H7684" s="4">
        <v>45749.973749999997</v>
      </c>
      <c r="I7684" t="b">
        <v>0</v>
      </c>
      <c r="J7684" t="b">
        <v>0</v>
      </c>
      <c r="K7684" t="s">
        <v>24</v>
      </c>
      <c r="L7684" t="s">
        <v>22</v>
      </c>
      <c r="M7684">
        <v>50000</v>
      </c>
      <c r="O7684" t="s">
        <v>1882</v>
      </c>
      <c r="P7684" t="s">
        <v>403</v>
      </c>
    </row>
    <row r="7685" spans="1:16" x14ac:dyDescent="0.55000000000000004">
      <c r="A7685" t="s">
        <v>40</v>
      </c>
      <c r="B7685" t="s">
        <v>10536</v>
      </c>
      <c r="C7685" t="s">
        <v>143</v>
      </c>
      <c r="D7685" t="s">
        <v>4035</v>
      </c>
      <c r="E7685" t="s">
        <v>20</v>
      </c>
      <c r="F7685" t="b">
        <v>0</v>
      </c>
      <c r="G7685" t="s">
        <v>27</v>
      </c>
      <c r="H7685" s="4">
        <v>45750.016493055547</v>
      </c>
      <c r="I7685" t="b">
        <v>0</v>
      </c>
      <c r="J7685" t="b">
        <v>1</v>
      </c>
      <c r="K7685" t="s">
        <v>24</v>
      </c>
      <c r="L7685" t="s">
        <v>22</v>
      </c>
      <c r="M7685">
        <v>154500</v>
      </c>
      <c r="O7685" t="s">
        <v>59</v>
      </c>
      <c r="P7685" t="s">
        <v>10537</v>
      </c>
    </row>
    <row r="7686" spans="1:16" x14ac:dyDescent="0.55000000000000004">
      <c r="A7686" t="s">
        <v>139</v>
      </c>
      <c r="B7686" t="s">
        <v>10538</v>
      </c>
      <c r="C7686" t="s">
        <v>1769</v>
      </c>
      <c r="D7686" t="s">
        <v>3973</v>
      </c>
      <c r="E7686" t="s">
        <v>20</v>
      </c>
      <c r="F7686" t="b">
        <v>0</v>
      </c>
      <c r="G7686" t="s">
        <v>41</v>
      </c>
      <c r="H7686" s="4">
        <v>45750.058645833327</v>
      </c>
      <c r="I7686" t="b">
        <v>0</v>
      </c>
      <c r="J7686" t="b">
        <v>1</v>
      </c>
      <c r="K7686" t="s">
        <v>24</v>
      </c>
      <c r="L7686" t="s">
        <v>22</v>
      </c>
      <c r="M7686">
        <v>102310.453125</v>
      </c>
      <c r="O7686" t="s">
        <v>3438</v>
      </c>
      <c r="P7686" t="s">
        <v>10539</v>
      </c>
    </row>
    <row r="7687" spans="1:16" x14ac:dyDescent="0.55000000000000004">
      <c r="A7687" t="s">
        <v>2</v>
      </c>
      <c r="B7687" t="s">
        <v>9495</v>
      </c>
      <c r="C7687" t="s">
        <v>8982</v>
      </c>
      <c r="D7687" t="s">
        <v>3957</v>
      </c>
      <c r="E7687" t="s">
        <v>20</v>
      </c>
      <c r="F7687" t="b">
        <v>0</v>
      </c>
      <c r="G7687" t="s">
        <v>27</v>
      </c>
      <c r="H7687" s="4">
        <v>45750.09988425926</v>
      </c>
      <c r="I7687" t="b">
        <v>0</v>
      </c>
      <c r="J7687" t="b">
        <v>1</v>
      </c>
      <c r="K7687" t="s">
        <v>24</v>
      </c>
      <c r="L7687" t="s">
        <v>36</v>
      </c>
      <c r="N7687">
        <v>56.145000457763672</v>
      </c>
      <c r="O7687" t="s">
        <v>2768</v>
      </c>
      <c r="P7687" t="s">
        <v>128</v>
      </c>
    </row>
    <row r="7688" spans="1:16" x14ac:dyDescent="0.55000000000000004">
      <c r="A7688" t="s">
        <v>0</v>
      </c>
      <c r="B7688" t="s">
        <v>8305</v>
      </c>
      <c r="C7688" t="s">
        <v>82</v>
      </c>
      <c r="D7688" t="s">
        <v>2886</v>
      </c>
      <c r="E7688" t="s">
        <v>20</v>
      </c>
      <c r="F7688" t="b">
        <v>0</v>
      </c>
      <c r="G7688" t="s">
        <v>27</v>
      </c>
      <c r="H7688" s="4">
        <v>45750.250057870369</v>
      </c>
      <c r="I7688" t="b">
        <v>1</v>
      </c>
      <c r="J7688" t="b">
        <v>1</v>
      </c>
      <c r="K7688" t="s">
        <v>24</v>
      </c>
      <c r="L7688" t="s">
        <v>22</v>
      </c>
      <c r="M7688">
        <v>100000</v>
      </c>
      <c r="O7688" t="s">
        <v>2411</v>
      </c>
      <c r="P7688" t="s">
        <v>2996</v>
      </c>
    </row>
    <row r="7689" spans="1:16" x14ac:dyDescent="0.55000000000000004">
      <c r="A7689" t="s">
        <v>0</v>
      </c>
      <c r="B7689" t="s">
        <v>10122</v>
      </c>
      <c r="C7689" t="s">
        <v>386</v>
      </c>
      <c r="D7689" t="s">
        <v>10123</v>
      </c>
      <c r="F7689" t="b">
        <v>0</v>
      </c>
      <c r="G7689" t="s">
        <v>41</v>
      </c>
      <c r="H7689" s="4">
        <v>45750.250347222223</v>
      </c>
      <c r="I7689" t="b">
        <v>1</v>
      </c>
      <c r="J7689" t="b">
        <v>1</v>
      </c>
      <c r="K7689" t="s">
        <v>24</v>
      </c>
      <c r="L7689" t="s">
        <v>36</v>
      </c>
      <c r="N7689">
        <v>36.279998779296882</v>
      </c>
      <c r="O7689" t="s">
        <v>1336</v>
      </c>
      <c r="P7689" t="s">
        <v>280</v>
      </c>
    </row>
    <row r="7690" spans="1:16" x14ac:dyDescent="0.55000000000000004">
      <c r="A7690" t="s">
        <v>0</v>
      </c>
      <c r="B7690" t="s">
        <v>2823</v>
      </c>
      <c r="C7690" t="s">
        <v>2821</v>
      </c>
      <c r="D7690" t="s">
        <v>2208</v>
      </c>
      <c r="E7690" t="s">
        <v>51</v>
      </c>
      <c r="F7690" t="b">
        <v>0</v>
      </c>
      <c r="G7690" t="s">
        <v>41</v>
      </c>
      <c r="H7690" s="4">
        <v>45750.250347222223</v>
      </c>
      <c r="I7690" t="b">
        <v>1</v>
      </c>
      <c r="J7690" t="b">
        <v>0</v>
      </c>
      <c r="K7690" t="s">
        <v>24</v>
      </c>
      <c r="L7690" t="s">
        <v>36</v>
      </c>
      <c r="N7690">
        <v>35.30999755859375</v>
      </c>
      <c r="O7690" t="s">
        <v>923</v>
      </c>
      <c r="P7690" t="s">
        <v>10540</v>
      </c>
    </row>
    <row r="7691" spans="1:16" x14ac:dyDescent="0.55000000000000004">
      <c r="A7691" t="s">
        <v>0</v>
      </c>
      <c r="B7691" t="s">
        <v>10541</v>
      </c>
      <c r="C7691" t="s">
        <v>140</v>
      </c>
      <c r="D7691" t="s">
        <v>3600</v>
      </c>
      <c r="E7691" t="s">
        <v>51</v>
      </c>
      <c r="F7691" t="b">
        <v>0</v>
      </c>
      <c r="G7691" t="s">
        <v>35</v>
      </c>
      <c r="H7691" s="4">
        <v>45750.250532407408</v>
      </c>
      <c r="I7691" t="b">
        <v>1</v>
      </c>
      <c r="J7691" t="b">
        <v>0</v>
      </c>
      <c r="K7691" t="s">
        <v>24</v>
      </c>
      <c r="L7691" t="s">
        <v>36</v>
      </c>
      <c r="N7691">
        <v>77.5</v>
      </c>
      <c r="O7691" t="s">
        <v>10542</v>
      </c>
      <c r="P7691" t="s">
        <v>10543</v>
      </c>
    </row>
    <row r="7692" spans="1:16" x14ac:dyDescent="0.55000000000000004">
      <c r="A7692" t="s">
        <v>0</v>
      </c>
      <c r="B7692" t="s">
        <v>1569</v>
      </c>
      <c r="C7692" t="s">
        <v>151</v>
      </c>
      <c r="D7692" t="s">
        <v>4100</v>
      </c>
      <c r="E7692" t="s">
        <v>20</v>
      </c>
      <c r="F7692" t="b">
        <v>0</v>
      </c>
      <c r="G7692" t="s">
        <v>30</v>
      </c>
      <c r="H7692" s="4">
        <v>45750.250787037039</v>
      </c>
      <c r="I7692" t="b">
        <v>0</v>
      </c>
      <c r="J7692" t="b">
        <v>1</v>
      </c>
      <c r="K7692" t="s">
        <v>24</v>
      </c>
      <c r="L7692" t="s">
        <v>22</v>
      </c>
      <c r="M7692">
        <v>122000</v>
      </c>
      <c r="O7692" t="s">
        <v>1794</v>
      </c>
      <c r="P7692" t="s">
        <v>274</v>
      </c>
    </row>
    <row r="7693" spans="1:16" x14ac:dyDescent="0.55000000000000004">
      <c r="A7693" t="s">
        <v>1</v>
      </c>
      <c r="B7693" t="s">
        <v>10544</v>
      </c>
      <c r="C7693" t="s">
        <v>829</v>
      </c>
      <c r="D7693" t="s">
        <v>3828</v>
      </c>
      <c r="E7693" t="s">
        <v>20</v>
      </c>
      <c r="F7693" t="b">
        <v>0</v>
      </c>
      <c r="G7693" t="s">
        <v>27</v>
      </c>
      <c r="H7693" s="4">
        <v>45750.251203703701</v>
      </c>
      <c r="I7693" t="b">
        <v>0</v>
      </c>
      <c r="J7693" t="b">
        <v>1</v>
      </c>
      <c r="K7693" t="s">
        <v>24</v>
      </c>
      <c r="L7693" t="s">
        <v>22</v>
      </c>
      <c r="M7693">
        <v>122570</v>
      </c>
      <c r="O7693" t="s">
        <v>254</v>
      </c>
      <c r="P7693" t="s">
        <v>10545</v>
      </c>
    </row>
    <row r="7694" spans="1:16" x14ac:dyDescent="0.55000000000000004">
      <c r="A7694" t="s">
        <v>1</v>
      </c>
      <c r="B7694" t="s">
        <v>974</v>
      </c>
      <c r="C7694" t="s">
        <v>3238</v>
      </c>
      <c r="D7694" t="s">
        <v>3828</v>
      </c>
      <c r="E7694" t="s">
        <v>20</v>
      </c>
      <c r="F7694" t="b">
        <v>0</v>
      </c>
      <c r="G7694" t="s">
        <v>41</v>
      </c>
      <c r="H7694" s="4">
        <v>45750.25141203704</v>
      </c>
      <c r="I7694" t="b">
        <v>0</v>
      </c>
      <c r="J7694" t="b">
        <v>0</v>
      </c>
      <c r="K7694" t="s">
        <v>24</v>
      </c>
      <c r="L7694" t="s">
        <v>22</v>
      </c>
      <c r="M7694">
        <v>130000</v>
      </c>
      <c r="O7694" t="s">
        <v>4329</v>
      </c>
      <c r="P7694" t="s">
        <v>10435</v>
      </c>
    </row>
    <row r="7695" spans="1:16" x14ac:dyDescent="0.55000000000000004">
      <c r="A7695" t="s">
        <v>0</v>
      </c>
      <c r="B7695" t="s">
        <v>10546</v>
      </c>
      <c r="C7695" t="s">
        <v>10547</v>
      </c>
      <c r="D7695" t="s">
        <v>4014</v>
      </c>
      <c r="E7695" t="s">
        <v>20</v>
      </c>
      <c r="F7695" t="b">
        <v>0</v>
      </c>
      <c r="G7695" t="s">
        <v>106</v>
      </c>
      <c r="H7695" s="4">
        <v>45750.271111111113</v>
      </c>
      <c r="I7695" t="b">
        <v>1</v>
      </c>
      <c r="J7695" t="b">
        <v>1</v>
      </c>
      <c r="K7695" t="s">
        <v>106</v>
      </c>
      <c r="L7695" t="s">
        <v>22</v>
      </c>
      <c r="M7695">
        <v>272500</v>
      </c>
      <c r="O7695" t="s">
        <v>754</v>
      </c>
      <c r="P7695" t="s">
        <v>10548</v>
      </c>
    </row>
    <row r="7696" spans="1:16" x14ac:dyDescent="0.55000000000000004">
      <c r="A7696" t="s">
        <v>19</v>
      </c>
      <c r="B7696" t="s">
        <v>10549</v>
      </c>
      <c r="C7696" t="s">
        <v>39</v>
      </c>
      <c r="D7696" t="s">
        <v>10359</v>
      </c>
      <c r="E7696" t="s">
        <v>20</v>
      </c>
      <c r="F7696" t="b">
        <v>1</v>
      </c>
      <c r="G7696" t="s">
        <v>1189</v>
      </c>
      <c r="H7696" s="4">
        <v>45750.28701388889</v>
      </c>
      <c r="I7696" t="b">
        <v>0</v>
      </c>
      <c r="J7696" t="b">
        <v>1</v>
      </c>
      <c r="K7696" t="s">
        <v>1189</v>
      </c>
      <c r="L7696" t="s">
        <v>22</v>
      </c>
      <c r="M7696">
        <v>166860</v>
      </c>
      <c r="O7696" t="s">
        <v>254</v>
      </c>
      <c r="P7696" t="s">
        <v>10550</v>
      </c>
    </row>
    <row r="7697" spans="1:16" x14ac:dyDescent="0.55000000000000004">
      <c r="A7697" t="s">
        <v>1</v>
      </c>
      <c r="B7697" t="s">
        <v>168</v>
      </c>
      <c r="C7697" t="s">
        <v>10551</v>
      </c>
      <c r="D7697" t="s">
        <v>4631</v>
      </c>
      <c r="E7697" t="s">
        <v>20</v>
      </c>
      <c r="F7697" t="b">
        <v>0</v>
      </c>
      <c r="G7697" t="s">
        <v>2039</v>
      </c>
      <c r="H7697" s="4">
        <v>45750.288032407407</v>
      </c>
      <c r="I7697" t="b">
        <v>0</v>
      </c>
      <c r="J7697" t="b">
        <v>0</v>
      </c>
      <c r="K7697" t="s">
        <v>2039</v>
      </c>
      <c r="L7697" t="s">
        <v>22</v>
      </c>
      <c r="M7697">
        <v>185000</v>
      </c>
      <c r="O7697" t="s">
        <v>664</v>
      </c>
      <c r="P7697" t="s">
        <v>10552</v>
      </c>
    </row>
    <row r="7698" spans="1:16" x14ac:dyDescent="0.55000000000000004">
      <c r="A7698" t="s">
        <v>0</v>
      </c>
      <c r="B7698" t="s">
        <v>10553</v>
      </c>
      <c r="C7698" t="s">
        <v>509</v>
      </c>
      <c r="D7698" t="s">
        <v>4084</v>
      </c>
      <c r="E7698" t="s">
        <v>20</v>
      </c>
      <c r="F7698" t="b">
        <v>0</v>
      </c>
      <c r="G7698" t="s">
        <v>35</v>
      </c>
      <c r="H7698" s="4">
        <v>45750.292407407411</v>
      </c>
      <c r="I7698" t="b">
        <v>0</v>
      </c>
      <c r="J7698" t="b">
        <v>0</v>
      </c>
      <c r="K7698" t="s">
        <v>24</v>
      </c>
      <c r="L7698" t="s">
        <v>22</v>
      </c>
      <c r="M7698">
        <v>69000</v>
      </c>
      <c r="O7698" t="s">
        <v>10554</v>
      </c>
      <c r="P7698" t="s">
        <v>671</v>
      </c>
    </row>
    <row r="7699" spans="1:16" x14ac:dyDescent="0.55000000000000004">
      <c r="A7699" t="s">
        <v>1</v>
      </c>
      <c r="B7699" t="s">
        <v>7635</v>
      </c>
      <c r="C7699" t="s">
        <v>431</v>
      </c>
      <c r="D7699" t="s">
        <v>3957</v>
      </c>
      <c r="E7699" t="s">
        <v>20</v>
      </c>
      <c r="F7699" t="b">
        <v>0</v>
      </c>
      <c r="G7699" t="s">
        <v>27</v>
      </c>
      <c r="H7699" s="4">
        <v>45750.292870370373</v>
      </c>
      <c r="I7699" t="b">
        <v>0</v>
      </c>
      <c r="J7699" t="b">
        <v>1</v>
      </c>
      <c r="K7699" t="s">
        <v>24</v>
      </c>
      <c r="L7699" t="s">
        <v>36</v>
      </c>
      <c r="N7699">
        <v>31.25</v>
      </c>
      <c r="O7699" t="s">
        <v>2566</v>
      </c>
      <c r="P7699" t="s">
        <v>7636</v>
      </c>
    </row>
    <row r="7700" spans="1:16" x14ac:dyDescent="0.55000000000000004">
      <c r="A7700" t="s">
        <v>1</v>
      </c>
      <c r="B7700" t="s">
        <v>10555</v>
      </c>
      <c r="C7700" t="s">
        <v>118</v>
      </c>
      <c r="D7700" t="s">
        <v>4084</v>
      </c>
      <c r="E7700" t="s">
        <v>20</v>
      </c>
      <c r="F7700" t="b">
        <v>0</v>
      </c>
      <c r="G7700" t="s">
        <v>27</v>
      </c>
      <c r="H7700" s="4">
        <v>45750.293055555558</v>
      </c>
      <c r="I7700" t="b">
        <v>0</v>
      </c>
      <c r="J7700" t="b">
        <v>1</v>
      </c>
      <c r="K7700" t="s">
        <v>24</v>
      </c>
      <c r="L7700" t="s">
        <v>22</v>
      </c>
      <c r="M7700">
        <v>134275</v>
      </c>
      <c r="O7700" t="s">
        <v>10556</v>
      </c>
      <c r="P7700" t="s">
        <v>1587</v>
      </c>
    </row>
    <row r="7701" spans="1:16" x14ac:dyDescent="0.55000000000000004">
      <c r="A7701" t="s">
        <v>19</v>
      </c>
      <c r="B7701" t="s">
        <v>19</v>
      </c>
      <c r="C7701" t="s">
        <v>159</v>
      </c>
      <c r="D7701" t="s">
        <v>4084</v>
      </c>
      <c r="E7701" t="s">
        <v>20</v>
      </c>
      <c r="F7701" t="b">
        <v>0</v>
      </c>
      <c r="G7701" t="s">
        <v>30</v>
      </c>
      <c r="H7701" s="4">
        <v>45750.293425925927</v>
      </c>
      <c r="I7701" t="b">
        <v>0</v>
      </c>
      <c r="J7701" t="b">
        <v>0</v>
      </c>
      <c r="K7701" t="s">
        <v>24</v>
      </c>
      <c r="L7701" t="s">
        <v>22</v>
      </c>
      <c r="M7701">
        <v>155487.5</v>
      </c>
      <c r="O7701" t="s">
        <v>10557</v>
      </c>
      <c r="P7701" t="s">
        <v>193</v>
      </c>
    </row>
    <row r="7702" spans="1:16" x14ac:dyDescent="0.55000000000000004">
      <c r="A7702" t="s">
        <v>2</v>
      </c>
      <c r="B7702" t="s">
        <v>10558</v>
      </c>
      <c r="C7702" t="s">
        <v>1420</v>
      </c>
      <c r="D7702" t="s">
        <v>4220</v>
      </c>
      <c r="E7702" t="s">
        <v>20</v>
      </c>
      <c r="F7702" t="b">
        <v>0</v>
      </c>
      <c r="G7702" t="s">
        <v>1420</v>
      </c>
      <c r="H7702" s="4">
        <v>45750.299178240741</v>
      </c>
      <c r="I7702" t="b">
        <v>0</v>
      </c>
      <c r="J7702" t="b">
        <v>0</v>
      </c>
      <c r="K7702" t="s">
        <v>1420</v>
      </c>
      <c r="L7702" t="s">
        <v>22</v>
      </c>
      <c r="M7702">
        <v>159100</v>
      </c>
      <c r="O7702" t="s">
        <v>1773</v>
      </c>
      <c r="P7702" t="s">
        <v>10559</v>
      </c>
    </row>
    <row r="7703" spans="1:16" x14ac:dyDescent="0.55000000000000004">
      <c r="A7703" t="s">
        <v>0</v>
      </c>
      <c r="B7703" t="s">
        <v>10560</v>
      </c>
      <c r="C7703" t="s">
        <v>39</v>
      </c>
      <c r="D7703" t="s">
        <v>7658</v>
      </c>
      <c r="E7703" t="s">
        <v>20</v>
      </c>
      <c r="F7703" t="b">
        <v>1</v>
      </c>
      <c r="G7703" t="s">
        <v>807</v>
      </c>
      <c r="H7703" s="4">
        <v>45750.303379629629</v>
      </c>
      <c r="I7703" t="b">
        <v>0</v>
      </c>
      <c r="J7703" t="b">
        <v>0</v>
      </c>
      <c r="K7703" t="s">
        <v>807</v>
      </c>
      <c r="L7703" t="s">
        <v>22</v>
      </c>
      <c r="M7703">
        <v>85000</v>
      </c>
      <c r="O7703" t="s">
        <v>10470</v>
      </c>
      <c r="P7703" t="s">
        <v>10471</v>
      </c>
    </row>
    <row r="7704" spans="1:16" x14ac:dyDescent="0.55000000000000004">
      <c r="A7704" t="s">
        <v>0</v>
      </c>
      <c r="B7704" t="s">
        <v>731</v>
      </c>
      <c r="C7704" t="s">
        <v>73</v>
      </c>
      <c r="D7704" t="s">
        <v>3957</v>
      </c>
      <c r="E7704" t="s">
        <v>34</v>
      </c>
      <c r="F7704" t="b">
        <v>0</v>
      </c>
      <c r="G7704" t="s">
        <v>23</v>
      </c>
      <c r="H7704" s="4">
        <v>45750.305833333332</v>
      </c>
      <c r="I7704" t="b">
        <v>0</v>
      </c>
      <c r="J7704" t="b">
        <v>0</v>
      </c>
      <c r="K7704" t="s">
        <v>24</v>
      </c>
      <c r="L7704" t="s">
        <v>36</v>
      </c>
      <c r="N7704">
        <v>22.694999694824219</v>
      </c>
      <c r="O7704" t="s">
        <v>10561</v>
      </c>
      <c r="P7704" t="s">
        <v>10562</v>
      </c>
    </row>
    <row r="7705" spans="1:16" x14ac:dyDescent="0.55000000000000004">
      <c r="A7705" t="s">
        <v>1</v>
      </c>
      <c r="B7705" t="s">
        <v>1</v>
      </c>
      <c r="C7705" t="s">
        <v>192</v>
      </c>
      <c r="D7705" t="s">
        <v>3828</v>
      </c>
      <c r="E7705" t="s">
        <v>20</v>
      </c>
      <c r="F7705" t="b">
        <v>0</v>
      </c>
      <c r="G7705" t="s">
        <v>23</v>
      </c>
      <c r="H7705" s="4">
        <v>45750.306203703702</v>
      </c>
      <c r="I7705" t="b">
        <v>0</v>
      </c>
      <c r="J7705" t="b">
        <v>1</v>
      </c>
      <c r="K7705" t="s">
        <v>24</v>
      </c>
      <c r="L7705" t="s">
        <v>22</v>
      </c>
      <c r="M7705">
        <v>115000</v>
      </c>
      <c r="O7705" t="s">
        <v>10341</v>
      </c>
      <c r="P7705" t="s">
        <v>10342</v>
      </c>
    </row>
    <row r="7706" spans="1:16" x14ac:dyDescent="0.55000000000000004">
      <c r="A7706" t="s">
        <v>1</v>
      </c>
      <c r="B7706" t="s">
        <v>10563</v>
      </c>
      <c r="C7706" t="s">
        <v>39</v>
      </c>
      <c r="D7706" t="s">
        <v>3957</v>
      </c>
      <c r="E7706" t="s">
        <v>20</v>
      </c>
      <c r="F7706" t="b">
        <v>1</v>
      </c>
      <c r="G7706" t="s">
        <v>2641</v>
      </c>
      <c r="H7706" s="4">
        <v>45750.318287037036</v>
      </c>
      <c r="I7706" t="b">
        <v>0</v>
      </c>
      <c r="J7706" t="b">
        <v>0</v>
      </c>
      <c r="K7706" t="s">
        <v>2641</v>
      </c>
      <c r="L7706" t="s">
        <v>36</v>
      </c>
      <c r="N7706">
        <v>15.239999771118161</v>
      </c>
      <c r="O7706" t="s">
        <v>1071</v>
      </c>
      <c r="P7706" t="s">
        <v>10564</v>
      </c>
    </row>
    <row r="7707" spans="1:16" x14ac:dyDescent="0.55000000000000004">
      <c r="A7707" t="s">
        <v>0</v>
      </c>
      <c r="B7707" t="s">
        <v>2382</v>
      </c>
      <c r="C7707" t="s">
        <v>612</v>
      </c>
      <c r="D7707" t="s">
        <v>3957</v>
      </c>
      <c r="E7707" t="s">
        <v>20</v>
      </c>
      <c r="F7707" t="b">
        <v>0</v>
      </c>
      <c r="G7707" t="s">
        <v>27</v>
      </c>
      <c r="H7707" s="4">
        <v>45750.333460648151</v>
      </c>
      <c r="I7707" t="b">
        <v>0</v>
      </c>
      <c r="J7707" t="b">
        <v>1</v>
      </c>
      <c r="K7707" t="s">
        <v>24</v>
      </c>
      <c r="L7707" t="s">
        <v>36</v>
      </c>
      <c r="N7707">
        <v>67.300003051757813</v>
      </c>
      <c r="O7707" t="s">
        <v>2805</v>
      </c>
      <c r="P7707" t="s">
        <v>2608</v>
      </c>
    </row>
    <row r="7708" spans="1:16" x14ac:dyDescent="0.55000000000000004">
      <c r="A7708" t="s">
        <v>139</v>
      </c>
      <c r="B7708" t="s">
        <v>3850</v>
      </c>
      <c r="C7708" t="s">
        <v>64</v>
      </c>
      <c r="D7708" t="s">
        <v>4084</v>
      </c>
      <c r="E7708" t="s">
        <v>20</v>
      </c>
      <c r="F7708" t="b">
        <v>0</v>
      </c>
      <c r="G7708" t="s">
        <v>52</v>
      </c>
      <c r="H7708" s="4">
        <v>45750.334444444437</v>
      </c>
      <c r="I7708" t="b">
        <v>0</v>
      </c>
      <c r="J7708" t="b">
        <v>0</v>
      </c>
      <c r="K7708" t="s">
        <v>24</v>
      </c>
      <c r="L7708" t="s">
        <v>22</v>
      </c>
      <c r="M7708">
        <v>83750</v>
      </c>
      <c r="O7708" t="s">
        <v>10565</v>
      </c>
      <c r="P7708" t="s">
        <v>479</v>
      </c>
    </row>
    <row r="7709" spans="1:16" x14ac:dyDescent="0.55000000000000004">
      <c r="A7709" t="s">
        <v>19</v>
      </c>
      <c r="B7709" t="s">
        <v>10566</v>
      </c>
      <c r="C7709" t="s">
        <v>6296</v>
      </c>
      <c r="D7709" t="s">
        <v>4103</v>
      </c>
      <c r="E7709" t="s">
        <v>20</v>
      </c>
      <c r="F7709" t="b">
        <v>0</v>
      </c>
      <c r="G7709" t="s">
        <v>27</v>
      </c>
      <c r="H7709" s="4">
        <v>45750.334548611107</v>
      </c>
      <c r="I7709" t="b">
        <v>0</v>
      </c>
      <c r="J7709" t="b">
        <v>1</v>
      </c>
      <c r="K7709" t="s">
        <v>24</v>
      </c>
      <c r="L7709" t="s">
        <v>22</v>
      </c>
      <c r="M7709">
        <v>83430</v>
      </c>
      <c r="O7709" t="s">
        <v>254</v>
      </c>
      <c r="P7709" t="s">
        <v>10567</v>
      </c>
    </row>
    <row r="7710" spans="1:16" x14ac:dyDescent="0.55000000000000004">
      <c r="A7710" t="s">
        <v>19</v>
      </c>
      <c r="B7710" t="s">
        <v>7557</v>
      </c>
      <c r="C7710" t="s">
        <v>453</v>
      </c>
      <c r="D7710" t="s">
        <v>3957</v>
      </c>
      <c r="E7710" t="s">
        <v>20</v>
      </c>
      <c r="F7710" t="b">
        <v>0</v>
      </c>
      <c r="G7710" t="s">
        <v>27</v>
      </c>
      <c r="H7710" s="4">
        <v>45750.334618055553</v>
      </c>
      <c r="I7710" t="b">
        <v>0</v>
      </c>
      <c r="J7710" t="b">
        <v>0</v>
      </c>
      <c r="K7710" t="s">
        <v>24</v>
      </c>
      <c r="L7710" t="s">
        <v>36</v>
      </c>
      <c r="N7710">
        <v>51.239997863769531</v>
      </c>
      <c r="O7710" t="s">
        <v>349</v>
      </c>
      <c r="P7710" t="s">
        <v>7558</v>
      </c>
    </row>
    <row r="7711" spans="1:16" x14ac:dyDescent="0.55000000000000004">
      <c r="A7711" t="s">
        <v>1</v>
      </c>
      <c r="B7711" t="s">
        <v>974</v>
      </c>
      <c r="C7711" t="s">
        <v>919</v>
      </c>
      <c r="D7711" t="s">
        <v>3970</v>
      </c>
      <c r="E7711" t="s">
        <v>20</v>
      </c>
      <c r="F7711" t="b">
        <v>0</v>
      </c>
      <c r="G7711" t="s">
        <v>35</v>
      </c>
      <c r="H7711" s="4">
        <v>45750.334907407407</v>
      </c>
      <c r="I7711" t="b">
        <v>0</v>
      </c>
      <c r="J7711" t="b">
        <v>1</v>
      </c>
      <c r="K7711" t="s">
        <v>24</v>
      </c>
      <c r="L7711" t="s">
        <v>22</v>
      </c>
      <c r="M7711">
        <v>112500</v>
      </c>
      <c r="O7711" t="s">
        <v>74</v>
      </c>
      <c r="P7711" t="s">
        <v>1565</v>
      </c>
    </row>
    <row r="7712" spans="1:16" x14ac:dyDescent="0.55000000000000004">
      <c r="A7712" t="s">
        <v>1</v>
      </c>
      <c r="B7712" t="s">
        <v>4047</v>
      </c>
      <c r="C7712" t="s">
        <v>292</v>
      </c>
      <c r="D7712" t="s">
        <v>3957</v>
      </c>
      <c r="E7712" t="s">
        <v>20</v>
      </c>
      <c r="F7712" t="b">
        <v>0</v>
      </c>
      <c r="G7712" t="s">
        <v>30</v>
      </c>
      <c r="H7712" s="4">
        <v>45750.335034722222</v>
      </c>
      <c r="I7712" t="b">
        <v>0</v>
      </c>
      <c r="J7712" t="b">
        <v>1</v>
      </c>
      <c r="K7712" t="s">
        <v>24</v>
      </c>
      <c r="L7712" t="s">
        <v>36</v>
      </c>
      <c r="N7712">
        <v>28.319999694824219</v>
      </c>
      <c r="O7712" t="s">
        <v>800</v>
      </c>
      <c r="P7712" t="s">
        <v>4046</v>
      </c>
    </row>
    <row r="7713" spans="1:16" x14ac:dyDescent="0.55000000000000004">
      <c r="A7713" t="s">
        <v>2</v>
      </c>
      <c r="B7713" t="s">
        <v>10568</v>
      </c>
      <c r="C7713" t="s">
        <v>151</v>
      </c>
      <c r="D7713" t="s">
        <v>3957</v>
      </c>
      <c r="E7713" t="s">
        <v>20</v>
      </c>
      <c r="F7713" t="b">
        <v>0</v>
      </c>
      <c r="G7713" t="s">
        <v>27</v>
      </c>
      <c r="H7713" s="4">
        <v>45750.335266203707</v>
      </c>
      <c r="I7713" t="b">
        <v>1</v>
      </c>
      <c r="J7713" t="b">
        <v>0</v>
      </c>
      <c r="K7713" t="s">
        <v>24</v>
      </c>
      <c r="L7713" t="s">
        <v>36</v>
      </c>
      <c r="N7713">
        <v>50.669998168945313</v>
      </c>
      <c r="O7713" t="s">
        <v>8553</v>
      </c>
      <c r="P7713" t="s">
        <v>9490</v>
      </c>
    </row>
    <row r="7714" spans="1:16" x14ac:dyDescent="0.55000000000000004">
      <c r="A7714" t="s">
        <v>2</v>
      </c>
      <c r="B7714" t="s">
        <v>170</v>
      </c>
      <c r="C7714" t="s">
        <v>10569</v>
      </c>
      <c r="D7714" t="s">
        <v>3957</v>
      </c>
      <c r="E7714" t="s">
        <v>20</v>
      </c>
      <c r="F7714" t="b">
        <v>0</v>
      </c>
      <c r="G7714" t="s">
        <v>27</v>
      </c>
      <c r="H7714" s="4">
        <v>45750.335300925923</v>
      </c>
      <c r="I7714" t="b">
        <v>0</v>
      </c>
      <c r="J7714" t="b">
        <v>1</v>
      </c>
      <c r="K7714" t="s">
        <v>24</v>
      </c>
      <c r="L7714" t="s">
        <v>36</v>
      </c>
      <c r="N7714">
        <v>58.680000305175781</v>
      </c>
      <c r="O7714" t="s">
        <v>10570</v>
      </c>
      <c r="P7714" t="s">
        <v>10571</v>
      </c>
    </row>
    <row r="7715" spans="1:16" x14ac:dyDescent="0.55000000000000004">
      <c r="A7715" t="s">
        <v>2</v>
      </c>
      <c r="B7715" t="s">
        <v>2</v>
      </c>
      <c r="C7715" t="s">
        <v>10572</v>
      </c>
      <c r="D7715" t="s">
        <v>3957</v>
      </c>
      <c r="E7715" t="s">
        <v>20</v>
      </c>
      <c r="F7715" t="b">
        <v>0</v>
      </c>
      <c r="G7715" t="s">
        <v>27</v>
      </c>
      <c r="H7715" s="4">
        <v>45750.335393518522</v>
      </c>
      <c r="I7715" t="b">
        <v>1</v>
      </c>
      <c r="J7715" t="b">
        <v>0</v>
      </c>
      <c r="K7715" t="s">
        <v>24</v>
      </c>
      <c r="L7715" t="s">
        <v>36</v>
      </c>
      <c r="N7715">
        <v>40.805000305175781</v>
      </c>
      <c r="O7715" t="s">
        <v>10573</v>
      </c>
      <c r="P7715" t="s">
        <v>10574</v>
      </c>
    </row>
    <row r="7716" spans="1:16" x14ac:dyDescent="0.55000000000000004">
      <c r="A7716" t="s">
        <v>40</v>
      </c>
      <c r="B7716" t="s">
        <v>10575</v>
      </c>
      <c r="C7716" t="s">
        <v>54</v>
      </c>
      <c r="D7716" t="s">
        <v>3957</v>
      </c>
      <c r="E7716" t="s">
        <v>20</v>
      </c>
      <c r="F7716" t="b">
        <v>0</v>
      </c>
      <c r="G7716" t="s">
        <v>41</v>
      </c>
      <c r="H7716" s="4">
        <v>45750.335555555554</v>
      </c>
      <c r="I7716" t="b">
        <v>0</v>
      </c>
      <c r="J7716" t="b">
        <v>1</v>
      </c>
      <c r="K7716" t="s">
        <v>24</v>
      </c>
      <c r="L7716" t="s">
        <v>36</v>
      </c>
      <c r="N7716">
        <v>68.2449951171875</v>
      </c>
      <c r="O7716" t="s">
        <v>405</v>
      </c>
      <c r="P7716" t="s">
        <v>10576</v>
      </c>
    </row>
    <row r="7717" spans="1:16" x14ac:dyDescent="0.55000000000000004">
      <c r="A7717" t="s">
        <v>2</v>
      </c>
      <c r="B7717" t="s">
        <v>9489</v>
      </c>
      <c r="C7717" t="s">
        <v>64</v>
      </c>
      <c r="D7717" t="s">
        <v>3957</v>
      </c>
      <c r="E7717" t="s">
        <v>20</v>
      </c>
      <c r="F7717" t="b">
        <v>0</v>
      </c>
      <c r="G7717" t="s">
        <v>41</v>
      </c>
      <c r="H7717" s="4">
        <v>45750.3356712963</v>
      </c>
      <c r="I7717" t="b">
        <v>0</v>
      </c>
      <c r="J7717" t="b">
        <v>0</v>
      </c>
      <c r="K7717" t="s">
        <v>24</v>
      </c>
      <c r="L7717" t="s">
        <v>36</v>
      </c>
      <c r="N7717">
        <v>44.825000762939453</v>
      </c>
      <c r="O7717" t="s">
        <v>8553</v>
      </c>
      <c r="P7717" t="s">
        <v>9490</v>
      </c>
    </row>
    <row r="7718" spans="1:16" x14ac:dyDescent="0.55000000000000004">
      <c r="A7718" t="s">
        <v>25</v>
      </c>
      <c r="B7718" t="s">
        <v>9808</v>
      </c>
      <c r="C7718" t="s">
        <v>203</v>
      </c>
      <c r="D7718" t="s">
        <v>3957</v>
      </c>
      <c r="E7718" t="s">
        <v>20</v>
      </c>
      <c r="F7718" t="b">
        <v>0</v>
      </c>
      <c r="G7718" t="s">
        <v>23</v>
      </c>
      <c r="H7718" s="4">
        <v>45750.347557870373</v>
      </c>
      <c r="I7718" t="b">
        <v>0</v>
      </c>
      <c r="J7718" t="b">
        <v>0</v>
      </c>
      <c r="K7718" t="s">
        <v>24</v>
      </c>
      <c r="L7718" t="s">
        <v>36</v>
      </c>
      <c r="N7718">
        <v>22.694999694824219</v>
      </c>
      <c r="O7718" t="s">
        <v>2239</v>
      </c>
      <c r="P7718" t="s">
        <v>9809</v>
      </c>
    </row>
    <row r="7719" spans="1:16" x14ac:dyDescent="0.55000000000000004">
      <c r="A7719" t="s">
        <v>139</v>
      </c>
      <c r="B7719" t="s">
        <v>277</v>
      </c>
      <c r="C7719" t="s">
        <v>2640</v>
      </c>
      <c r="D7719" t="s">
        <v>3957</v>
      </c>
      <c r="E7719" t="s">
        <v>20</v>
      </c>
      <c r="F7719" t="b">
        <v>0</v>
      </c>
      <c r="G7719" t="s">
        <v>2641</v>
      </c>
      <c r="H7719" s="4">
        <v>45750.359953703701</v>
      </c>
      <c r="I7719" t="b">
        <v>0</v>
      </c>
      <c r="J7719" t="b">
        <v>0</v>
      </c>
      <c r="K7719" t="s">
        <v>2641</v>
      </c>
      <c r="L7719" t="s">
        <v>36</v>
      </c>
      <c r="N7719">
        <v>52.880001068115227</v>
      </c>
      <c r="O7719" t="s">
        <v>2805</v>
      </c>
      <c r="P7719" t="s">
        <v>5214</v>
      </c>
    </row>
    <row r="7720" spans="1:16" x14ac:dyDescent="0.55000000000000004">
      <c r="A7720" t="s">
        <v>19</v>
      </c>
      <c r="B7720" t="s">
        <v>10577</v>
      </c>
      <c r="C7720" t="s">
        <v>2640</v>
      </c>
      <c r="D7720" t="s">
        <v>3957</v>
      </c>
      <c r="E7720" t="s">
        <v>20</v>
      </c>
      <c r="F7720" t="b">
        <v>0</v>
      </c>
      <c r="G7720" t="s">
        <v>2641</v>
      </c>
      <c r="H7720" s="4">
        <v>45750.359953703701</v>
      </c>
      <c r="I7720" t="b">
        <v>0</v>
      </c>
      <c r="J7720" t="b">
        <v>0</v>
      </c>
      <c r="K7720" t="s">
        <v>2641</v>
      </c>
      <c r="L7720" t="s">
        <v>36</v>
      </c>
      <c r="N7720">
        <v>17.645000457763668</v>
      </c>
      <c r="O7720" t="s">
        <v>7552</v>
      </c>
      <c r="P7720" t="s">
        <v>10466</v>
      </c>
    </row>
    <row r="7721" spans="1:16" x14ac:dyDescent="0.55000000000000004">
      <c r="A7721" t="s">
        <v>19</v>
      </c>
      <c r="B7721" t="s">
        <v>10578</v>
      </c>
      <c r="C7721" t="s">
        <v>2640</v>
      </c>
      <c r="D7721" t="s">
        <v>3957</v>
      </c>
      <c r="E7721" t="s">
        <v>20</v>
      </c>
      <c r="F7721" t="b">
        <v>0</v>
      </c>
      <c r="G7721" t="s">
        <v>2641</v>
      </c>
      <c r="H7721" s="4">
        <v>45750.36</v>
      </c>
      <c r="I7721" t="b">
        <v>0</v>
      </c>
      <c r="J7721" t="b">
        <v>0</v>
      </c>
      <c r="K7721" t="s">
        <v>2641</v>
      </c>
      <c r="L7721" t="s">
        <v>36</v>
      </c>
      <c r="N7721">
        <v>37.854999542236328</v>
      </c>
      <c r="O7721" t="s">
        <v>2113</v>
      </c>
      <c r="P7721" t="s">
        <v>1323</v>
      </c>
    </row>
    <row r="7722" spans="1:16" x14ac:dyDescent="0.55000000000000004">
      <c r="A7722" t="s">
        <v>40</v>
      </c>
      <c r="B7722" t="s">
        <v>3193</v>
      </c>
      <c r="C7722" t="s">
        <v>315</v>
      </c>
      <c r="D7722" t="s">
        <v>10579</v>
      </c>
      <c r="E7722" t="s">
        <v>34</v>
      </c>
      <c r="F7722" t="b">
        <v>0</v>
      </c>
      <c r="G7722" t="s">
        <v>27</v>
      </c>
      <c r="H7722" s="4">
        <v>45750.376956018517</v>
      </c>
      <c r="I7722" t="b">
        <v>0</v>
      </c>
      <c r="J7722" t="b">
        <v>1</v>
      </c>
      <c r="K7722" t="s">
        <v>24</v>
      </c>
      <c r="L7722" t="s">
        <v>22</v>
      </c>
      <c r="M7722">
        <v>241000</v>
      </c>
      <c r="O7722" t="s">
        <v>59</v>
      </c>
      <c r="P7722" t="s">
        <v>137</v>
      </c>
    </row>
    <row r="7723" spans="1:16" x14ac:dyDescent="0.55000000000000004">
      <c r="A7723" t="s">
        <v>89</v>
      </c>
      <c r="B7723" t="s">
        <v>10580</v>
      </c>
      <c r="C7723" t="s">
        <v>2997</v>
      </c>
      <c r="D7723" t="s">
        <v>4035</v>
      </c>
      <c r="E7723" t="s">
        <v>20</v>
      </c>
      <c r="F7723" t="b">
        <v>0</v>
      </c>
      <c r="G7723" t="s">
        <v>27</v>
      </c>
      <c r="H7723" s="4">
        <v>45750.37699074074</v>
      </c>
      <c r="I7723" t="b">
        <v>0</v>
      </c>
      <c r="J7723" t="b">
        <v>0</v>
      </c>
      <c r="K7723" t="s">
        <v>24</v>
      </c>
      <c r="L7723" t="s">
        <v>22</v>
      </c>
      <c r="M7723">
        <v>87900</v>
      </c>
      <c r="O7723" t="s">
        <v>10581</v>
      </c>
      <c r="P7723" t="s">
        <v>70</v>
      </c>
    </row>
    <row r="7724" spans="1:16" x14ac:dyDescent="0.55000000000000004">
      <c r="A7724" t="s">
        <v>2</v>
      </c>
      <c r="B7724" t="s">
        <v>10582</v>
      </c>
      <c r="C7724" t="s">
        <v>653</v>
      </c>
      <c r="D7724" t="s">
        <v>2208</v>
      </c>
      <c r="E7724" t="s">
        <v>20</v>
      </c>
      <c r="F7724" t="b">
        <v>0</v>
      </c>
      <c r="G7724" t="s">
        <v>27</v>
      </c>
      <c r="H7724" s="4">
        <v>45750.37699074074</v>
      </c>
      <c r="I7724" t="b">
        <v>0</v>
      </c>
      <c r="J7724" t="b">
        <v>1</v>
      </c>
      <c r="K7724" t="s">
        <v>24</v>
      </c>
      <c r="L7724" t="s">
        <v>22</v>
      </c>
      <c r="M7724">
        <v>158000</v>
      </c>
      <c r="O7724" t="s">
        <v>10583</v>
      </c>
      <c r="P7724" t="s">
        <v>3029</v>
      </c>
    </row>
    <row r="7725" spans="1:16" x14ac:dyDescent="0.55000000000000004">
      <c r="A7725" t="s">
        <v>89</v>
      </c>
      <c r="B7725" t="s">
        <v>10584</v>
      </c>
      <c r="C7725" t="s">
        <v>1939</v>
      </c>
      <c r="D7725" t="s">
        <v>3973</v>
      </c>
      <c r="E7725" t="s">
        <v>20</v>
      </c>
      <c r="F7725" t="b">
        <v>0</v>
      </c>
      <c r="G7725" t="s">
        <v>41</v>
      </c>
      <c r="H7725" s="4">
        <v>45750.377476851849</v>
      </c>
      <c r="I7725" t="b">
        <v>0</v>
      </c>
      <c r="J7725" t="b">
        <v>1</v>
      </c>
      <c r="K7725" t="s">
        <v>24</v>
      </c>
      <c r="L7725" t="s">
        <v>22</v>
      </c>
      <c r="M7725">
        <v>209000</v>
      </c>
      <c r="O7725" t="s">
        <v>8648</v>
      </c>
      <c r="P7725" t="s">
        <v>204</v>
      </c>
    </row>
    <row r="7726" spans="1:16" x14ac:dyDescent="0.55000000000000004">
      <c r="A7726" t="s">
        <v>28</v>
      </c>
      <c r="B7726" t="s">
        <v>10585</v>
      </c>
      <c r="C7726" t="s">
        <v>748</v>
      </c>
      <c r="D7726" t="s">
        <v>4035</v>
      </c>
      <c r="E7726" t="s">
        <v>20</v>
      </c>
      <c r="F7726" t="b">
        <v>0</v>
      </c>
      <c r="G7726" t="s">
        <v>158</v>
      </c>
      <c r="H7726" s="4">
        <v>45750.380324074067</v>
      </c>
      <c r="I7726" t="b">
        <v>0</v>
      </c>
      <c r="J7726" t="b">
        <v>0</v>
      </c>
      <c r="K7726" t="s">
        <v>158</v>
      </c>
      <c r="L7726" t="s">
        <v>22</v>
      </c>
      <c r="M7726">
        <v>105480</v>
      </c>
      <c r="O7726" t="s">
        <v>10238</v>
      </c>
      <c r="P7726" t="s">
        <v>10586</v>
      </c>
    </row>
    <row r="7727" spans="1:16" x14ac:dyDescent="0.55000000000000004">
      <c r="A7727" t="s">
        <v>139</v>
      </c>
      <c r="B7727" t="s">
        <v>10587</v>
      </c>
      <c r="C7727" t="s">
        <v>473</v>
      </c>
      <c r="D7727" t="s">
        <v>4035</v>
      </c>
      <c r="E7727" t="s">
        <v>20</v>
      </c>
      <c r="F7727" t="b">
        <v>0</v>
      </c>
      <c r="G7727" t="s">
        <v>473</v>
      </c>
      <c r="H7727" s="4">
        <v>45750.385185185187</v>
      </c>
      <c r="I7727" t="b">
        <v>0</v>
      </c>
      <c r="J7727" t="b">
        <v>0</v>
      </c>
      <c r="K7727" t="s">
        <v>473</v>
      </c>
      <c r="L7727" t="s">
        <v>22</v>
      </c>
      <c r="M7727">
        <v>52000</v>
      </c>
      <c r="O7727" t="s">
        <v>10588</v>
      </c>
      <c r="P7727" t="s">
        <v>193</v>
      </c>
    </row>
    <row r="7728" spans="1:16" x14ac:dyDescent="0.55000000000000004">
      <c r="A7728" t="s">
        <v>0</v>
      </c>
      <c r="B7728" t="s">
        <v>3563</v>
      </c>
      <c r="C7728" t="s">
        <v>509</v>
      </c>
      <c r="D7728" t="s">
        <v>4084</v>
      </c>
      <c r="E7728" t="s">
        <v>20</v>
      </c>
      <c r="F7728" t="b">
        <v>0</v>
      </c>
      <c r="G7728" t="s">
        <v>35</v>
      </c>
      <c r="H7728" s="4">
        <v>45750.417291666658</v>
      </c>
      <c r="I7728" t="b">
        <v>0</v>
      </c>
      <c r="J7728" t="b">
        <v>0</v>
      </c>
      <c r="K7728" t="s">
        <v>24</v>
      </c>
      <c r="L7728" t="s">
        <v>22</v>
      </c>
      <c r="M7728">
        <v>105000</v>
      </c>
      <c r="O7728" t="s">
        <v>10589</v>
      </c>
      <c r="P7728" t="s">
        <v>3392</v>
      </c>
    </row>
    <row r="7729" spans="1:16" x14ac:dyDescent="0.55000000000000004">
      <c r="A7729" t="s">
        <v>0</v>
      </c>
      <c r="B7729" t="s">
        <v>9780</v>
      </c>
      <c r="C7729" t="s">
        <v>10590</v>
      </c>
      <c r="D7729" t="s">
        <v>4084</v>
      </c>
      <c r="E7729" t="s">
        <v>20</v>
      </c>
      <c r="F7729" t="b">
        <v>0</v>
      </c>
      <c r="G7729" t="s">
        <v>30</v>
      </c>
      <c r="H7729" s="4">
        <v>45750.417662037027</v>
      </c>
      <c r="I7729" t="b">
        <v>0</v>
      </c>
      <c r="J7729" t="b">
        <v>0</v>
      </c>
      <c r="K7729" t="s">
        <v>24</v>
      </c>
      <c r="L7729" t="s">
        <v>36</v>
      </c>
      <c r="N7729">
        <v>26.654998779296879</v>
      </c>
      <c r="O7729" t="s">
        <v>9766</v>
      </c>
      <c r="P7729" t="s">
        <v>9767</v>
      </c>
    </row>
    <row r="7730" spans="1:16" x14ac:dyDescent="0.55000000000000004">
      <c r="A7730" t="s">
        <v>0</v>
      </c>
      <c r="B7730" t="s">
        <v>0</v>
      </c>
      <c r="C7730" t="s">
        <v>10591</v>
      </c>
      <c r="D7730" t="s">
        <v>7547</v>
      </c>
      <c r="E7730" t="s">
        <v>34</v>
      </c>
      <c r="F7730" t="b">
        <v>0</v>
      </c>
      <c r="G7730" t="s">
        <v>52</v>
      </c>
      <c r="H7730" s="4">
        <v>45750.501087962963</v>
      </c>
      <c r="I7730" t="b">
        <v>0</v>
      </c>
      <c r="J7730" t="b">
        <v>0</v>
      </c>
      <c r="K7730" t="s">
        <v>24</v>
      </c>
      <c r="L7730" t="s">
        <v>36</v>
      </c>
      <c r="N7730">
        <v>15</v>
      </c>
      <c r="O7730" t="s">
        <v>7548</v>
      </c>
      <c r="P7730" t="s">
        <v>61</v>
      </c>
    </row>
    <row r="7731" spans="1:16" x14ac:dyDescent="0.55000000000000004">
      <c r="A7731" t="s">
        <v>25</v>
      </c>
      <c r="B7731" t="s">
        <v>25</v>
      </c>
      <c r="C7731" t="s">
        <v>1679</v>
      </c>
      <c r="D7731" t="s">
        <v>3973</v>
      </c>
      <c r="E7731" t="s">
        <v>20</v>
      </c>
      <c r="F7731" t="b">
        <v>0</v>
      </c>
      <c r="G7731" t="s">
        <v>27</v>
      </c>
      <c r="H7731" s="4">
        <v>45750.54179398148</v>
      </c>
      <c r="I7731" t="b">
        <v>1</v>
      </c>
      <c r="J7731" t="b">
        <v>0</v>
      </c>
      <c r="K7731" t="s">
        <v>24</v>
      </c>
      <c r="L7731" t="s">
        <v>22</v>
      </c>
      <c r="M7731">
        <v>95000</v>
      </c>
      <c r="O7731" t="s">
        <v>685</v>
      </c>
      <c r="P7731" t="s">
        <v>1621</v>
      </c>
    </row>
    <row r="7732" spans="1:16" x14ac:dyDescent="0.55000000000000004">
      <c r="A7732" t="s">
        <v>28</v>
      </c>
      <c r="B7732" t="s">
        <v>10592</v>
      </c>
      <c r="C7732" t="s">
        <v>453</v>
      </c>
      <c r="D7732" t="s">
        <v>3973</v>
      </c>
      <c r="E7732" t="s">
        <v>20</v>
      </c>
      <c r="F7732" t="b">
        <v>0</v>
      </c>
      <c r="G7732" t="s">
        <v>27</v>
      </c>
      <c r="H7732" s="4">
        <v>45750.543773148151</v>
      </c>
      <c r="I7732" t="b">
        <v>0</v>
      </c>
      <c r="J7732" t="b">
        <v>1</v>
      </c>
      <c r="K7732" t="s">
        <v>24</v>
      </c>
      <c r="L7732" t="s">
        <v>22</v>
      </c>
      <c r="M7732">
        <v>161500</v>
      </c>
      <c r="O7732" t="s">
        <v>6337</v>
      </c>
      <c r="P7732" t="s">
        <v>6516</v>
      </c>
    </row>
    <row r="7733" spans="1:16" x14ac:dyDescent="0.55000000000000004">
      <c r="A7733" t="s">
        <v>2</v>
      </c>
      <c r="B7733" t="s">
        <v>1544</v>
      </c>
      <c r="C7733" t="s">
        <v>808</v>
      </c>
      <c r="D7733" t="s">
        <v>3973</v>
      </c>
      <c r="E7733" t="s">
        <v>20</v>
      </c>
      <c r="F7733" t="b">
        <v>0</v>
      </c>
      <c r="G7733" t="s">
        <v>27</v>
      </c>
      <c r="H7733" s="4">
        <v>45750.543807870366</v>
      </c>
      <c r="I7733" t="b">
        <v>0</v>
      </c>
      <c r="J7733" t="b">
        <v>1</v>
      </c>
      <c r="K7733" t="s">
        <v>24</v>
      </c>
      <c r="L7733" t="s">
        <v>22</v>
      </c>
      <c r="M7733">
        <v>202500</v>
      </c>
      <c r="O7733" t="s">
        <v>10593</v>
      </c>
      <c r="P7733" t="s">
        <v>10594</v>
      </c>
    </row>
    <row r="7734" spans="1:16" x14ac:dyDescent="0.55000000000000004">
      <c r="A7734" t="s">
        <v>0</v>
      </c>
      <c r="B7734" t="s">
        <v>10595</v>
      </c>
      <c r="C7734" t="s">
        <v>2643</v>
      </c>
      <c r="D7734" t="s">
        <v>3957</v>
      </c>
      <c r="E7734" t="s">
        <v>34</v>
      </c>
      <c r="F7734" t="b">
        <v>0</v>
      </c>
      <c r="G7734" t="s">
        <v>35</v>
      </c>
      <c r="H7734" s="4">
        <v>45750.583935185183</v>
      </c>
      <c r="I7734" t="b">
        <v>0</v>
      </c>
      <c r="J7734" t="b">
        <v>0</v>
      </c>
      <c r="K7734" t="s">
        <v>24</v>
      </c>
      <c r="L7734" t="s">
        <v>36</v>
      </c>
      <c r="N7734">
        <v>16.510000228881839</v>
      </c>
      <c r="O7734" t="s">
        <v>10596</v>
      </c>
      <c r="P7734" t="s">
        <v>2256</v>
      </c>
    </row>
    <row r="7735" spans="1:16" x14ac:dyDescent="0.55000000000000004">
      <c r="A7735" t="s">
        <v>2</v>
      </c>
      <c r="B7735" t="s">
        <v>10597</v>
      </c>
      <c r="C7735" t="s">
        <v>33</v>
      </c>
      <c r="D7735" t="s">
        <v>3973</v>
      </c>
      <c r="E7735" t="s">
        <v>51</v>
      </c>
      <c r="F7735" t="b">
        <v>0</v>
      </c>
      <c r="G7735" t="s">
        <v>27</v>
      </c>
      <c r="H7735" s="4">
        <v>45750.585358796299</v>
      </c>
      <c r="I7735" t="b">
        <v>0</v>
      </c>
      <c r="J7735" t="b">
        <v>0</v>
      </c>
      <c r="K7735" t="s">
        <v>24</v>
      </c>
      <c r="L7735" t="s">
        <v>36</v>
      </c>
      <c r="N7735">
        <v>57.5</v>
      </c>
      <c r="O7735" t="s">
        <v>81</v>
      </c>
      <c r="P7735" t="s">
        <v>10598</v>
      </c>
    </row>
    <row r="7736" spans="1:16" x14ac:dyDescent="0.55000000000000004">
      <c r="A7736" t="s">
        <v>2</v>
      </c>
      <c r="B7736" t="s">
        <v>170</v>
      </c>
      <c r="C7736" t="s">
        <v>3562</v>
      </c>
      <c r="D7736" t="s">
        <v>3957</v>
      </c>
      <c r="E7736" t="s">
        <v>20</v>
      </c>
      <c r="F7736" t="b">
        <v>0</v>
      </c>
      <c r="G7736" t="s">
        <v>41</v>
      </c>
      <c r="H7736" s="4">
        <v>45750.585752314822</v>
      </c>
      <c r="I7736" t="b">
        <v>0</v>
      </c>
      <c r="J7736" t="b">
        <v>1</v>
      </c>
      <c r="K7736" t="s">
        <v>24</v>
      </c>
      <c r="L7736" t="s">
        <v>36</v>
      </c>
      <c r="N7736">
        <v>47.439998626708977</v>
      </c>
      <c r="O7736" t="s">
        <v>8586</v>
      </c>
      <c r="P7736" t="s">
        <v>8587</v>
      </c>
    </row>
    <row r="7737" spans="1:16" x14ac:dyDescent="0.55000000000000004">
      <c r="A7737" t="s">
        <v>0</v>
      </c>
      <c r="B7737" t="s">
        <v>1219</v>
      </c>
      <c r="C7737" t="s">
        <v>623</v>
      </c>
      <c r="D7737" t="s">
        <v>3600</v>
      </c>
      <c r="E7737" t="s">
        <v>51</v>
      </c>
      <c r="F7737" t="b">
        <v>0</v>
      </c>
      <c r="G7737" t="s">
        <v>27</v>
      </c>
      <c r="H7737" s="4">
        <v>45750.625104166669</v>
      </c>
      <c r="I7737" t="b">
        <v>0</v>
      </c>
      <c r="J7737" t="b">
        <v>0</v>
      </c>
      <c r="K7737" t="s">
        <v>24</v>
      </c>
      <c r="L7737" t="s">
        <v>36</v>
      </c>
      <c r="N7737">
        <v>75</v>
      </c>
      <c r="O7737" t="s">
        <v>4470</v>
      </c>
      <c r="P7737" t="s">
        <v>863</v>
      </c>
    </row>
    <row r="7738" spans="1:16" x14ac:dyDescent="0.55000000000000004">
      <c r="A7738" t="s">
        <v>0</v>
      </c>
      <c r="B7738" t="s">
        <v>1254</v>
      </c>
      <c r="C7738" t="s">
        <v>859</v>
      </c>
      <c r="D7738" t="s">
        <v>3973</v>
      </c>
      <c r="E7738" t="s">
        <v>51</v>
      </c>
      <c r="F7738" t="b">
        <v>0</v>
      </c>
      <c r="G7738" t="s">
        <v>27</v>
      </c>
      <c r="H7738" s="4">
        <v>45750.625104166669</v>
      </c>
      <c r="I7738" t="b">
        <v>0</v>
      </c>
      <c r="J7738" t="b">
        <v>0</v>
      </c>
      <c r="K7738" t="s">
        <v>24</v>
      </c>
      <c r="L7738" t="s">
        <v>36</v>
      </c>
      <c r="N7738">
        <v>45</v>
      </c>
      <c r="O7738" t="s">
        <v>685</v>
      </c>
      <c r="P7738" t="s">
        <v>2471</v>
      </c>
    </row>
    <row r="7739" spans="1:16" x14ac:dyDescent="0.55000000000000004">
      <c r="A7739" t="s">
        <v>89</v>
      </c>
      <c r="B7739" t="s">
        <v>10599</v>
      </c>
      <c r="C7739" t="s">
        <v>39</v>
      </c>
      <c r="D7739" t="s">
        <v>3973</v>
      </c>
      <c r="E7739" t="s">
        <v>20</v>
      </c>
      <c r="F7739" t="b">
        <v>1</v>
      </c>
      <c r="G7739" t="s">
        <v>27</v>
      </c>
      <c r="H7739" s="4">
        <v>45750.627164351848</v>
      </c>
      <c r="I7739" t="b">
        <v>1</v>
      </c>
      <c r="J7739" t="b">
        <v>1</v>
      </c>
      <c r="K7739" t="s">
        <v>24</v>
      </c>
      <c r="L7739" t="s">
        <v>22</v>
      </c>
      <c r="M7739">
        <v>192500</v>
      </c>
      <c r="O7739" t="s">
        <v>123</v>
      </c>
      <c r="P7739" t="s">
        <v>10600</v>
      </c>
    </row>
    <row r="7740" spans="1:16" x14ac:dyDescent="0.55000000000000004">
      <c r="A7740" t="s">
        <v>2</v>
      </c>
      <c r="B7740" t="s">
        <v>10601</v>
      </c>
      <c r="C7740" t="s">
        <v>653</v>
      </c>
      <c r="D7740" t="s">
        <v>2208</v>
      </c>
      <c r="E7740" t="s">
        <v>20</v>
      </c>
      <c r="F7740" t="b">
        <v>0</v>
      </c>
      <c r="G7740" t="s">
        <v>41</v>
      </c>
      <c r="H7740" s="4">
        <v>45750.627372685187</v>
      </c>
      <c r="I7740" t="b">
        <v>1</v>
      </c>
      <c r="J7740" t="b">
        <v>0</v>
      </c>
      <c r="K7740" t="s">
        <v>24</v>
      </c>
      <c r="L7740" t="s">
        <v>36</v>
      </c>
      <c r="N7740">
        <v>65</v>
      </c>
      <c r="O7740" t="s">
        <v>10602</v>
      </c>
    </row>
    <row r="7741" spans="1:16" x14ac:dyDescent="0.55000000000000004">
      <c r="A7741" t="s">
        <v>0</v>
      </c>
      <c r="B7741" t="s">
        <v>433</v>
      </c>
      <c r="C7741" t="s">
        <v>306</v>
      </c>
      <c r="D7741" t="s">
        <v>3973</v>
      </c>
      <c r="E7741" t="s">
        <v>20</v>
      </c>
      <c r="F7741" t="b">
        <v>0</v>
      </c>
      <c r="G7741" t="s">
        <v>27</v>
      </c>
      <c r="H7741" s="4">
        <v>45750.66679398148</v>
      </c>
      <c r="I7741" t="b">
        <v>1</v>
      </c>
      <c r="J7741" t="b">
        <v>0</v>
      </c>
      <c r="K7741" t="s">
        <v>24</v>
      </c>
      <c r="L7741" t="s">
        <v>22</v>
      </c>
      <c r="M7741">
        <v>115000</v>
      </c>
      <c r="O7741" t="s">
        <v>1936</v>
      </c>
      <c r="P7741" t="s">
        <v>10603</v>
      </c>
    </row>
    <row r="7742" spans="1:16" x14ac:dyDescent="0.55000000000000004">
      <c r="A7742" t="s">
        <v>1</v>
      </c>
      <c r="B7742" t="s">
        <v>10604</v>
      </c>
      <c r="C7742" t="s">
        <v>453</v>
      </c>
      <c r="D7742" t="s">
        <v>2208</v>
      </c>
      <c r="E7742" t="s">
        <v>20</v>
      </c>
      <c r="F7742" t="b">
        <v>0</v>
      </c>
      <c r="G7742" t="s">
        <v>27</v>
      </c>
      <c r="H7742" s="4">
        <v>45750.667870370373</v>
      </c>
      <c r="I7742" t="b">
        <v>0</v>
      </c>
      <c r="J7742" t="b">
        <v>0</v>
      </c>
      <c r="K7742" t="s">
        <v>24</v>
      </c>
      <c r="L7742" t="s">
        <v>22</v>
      </c>
      <c r="M7742">
        <v>117500</v>
      </c>
      <c r="O7742" t="s">
        <v>10605</v>
      </c>
      <c r="P7742" t="s">
        <v>1689</v>
      </c>
    </row>
    <row r="7743" spans="1:16" x14ac:dyDescent="0.55000000000000004">
      <c r="A7743" t="s">
        <v>0</v>
      </c>
      <c r="B7743" t="s">
        <v>1507</v>
      </c>
      <c r="C7743" t="s">
        <v>877</v>
      </c>
      <c r="D7743" t="s">
        <v>3973</v>
      </c>
      <c r="E7743" t="s">
        <v>20</v>
      </c>
      <c r="F7743" t="b">
        <v>0</v>
      </c>
      <c r="G7743" t="s">
        <v>27</v>
      </c>
      <c r="H7743" s="4">
        <v>45750.708425925928</v>
      </c>
      <c r="I7743" t="b">
        <v>0</v>
      </c>
      <c r="J7743" t="b">
        <v>1</v>
      </c>
      <c r="K7743" t="s">
        <v>24</v>
      </c>
      <c r="L7743" t="s">
        <v>22</v>
      </c>
      <c r="M7743">
        <v>87800</v>
      </c>
      <c r="O7743" t="s">
        <v>2623</v>
      </c>
      <c r="P7743" t="s">
        <v>10606</v>
      </c>
    </row>
    <row r="7744" spans="1:16" x14ac:dyDescent="0.55000000000000004">
      <c r="A7744" t="s">
        <v>0</v>
      </c>
      <c r="B7744" t="s">
        <v>0</v>
      </c>
      <c r="C7744" t="s">
        <v>2977</v>
      </c>
      <c r="D7744" t="s">
        <v>2208</v>
      </c>
      <c r="E7744" t="s">
        <v>51</v>
      </c>
      <c r="F7744" t="b">
        <v>0</v>
      </c>
      <c r="G7744" t="s">
        <v>27</v>
      </c>
      <c r="H7744" s="4">
        <v>45750.708460648151</v>
      </c>
      <c r="I7744" t="b">
        <v>0</v>
      </c>
      <c r="J7744" t="b">
        <v>0</v>
      </c>
      <c r="K7744" t="s">
        <v>24</v>
      </c>
      <c r="L7744" t="s">
        <v>36</v>
      </c>
      <c r="N7744">
        <v>32</v>
      </c>
      <c r="O7744" t="s">
        <v>1814</v>
      </c>
      <c r="P7744" t="s">
        <v>753</v>
      </c>
    </row>
    <row r="7745" spans="1:16" x14ac:dyDescent="0.55000000000000004">
      <c r="A7745" t="s">
        <v>0</v>
      </c>
      <c r="B7745" t="s">
        <v>0</v>
      </c>
      <c r="C7745" t="s">
        <v>9025</v>
      </c>
      <c r="D7745" t="s">
        <v>3973</v>
      </c>
      <c r="E7745" t="s">
        <v>20</v>
      </c>
      <c r="F7745" t="b">
        <v>0</v>
      </c>
      <c r="G7745" t="s">
        <v>27</v>
      </c>
      <c r="H7745" s="4">
        <v>45750.708495370367</v>
      </c>
      <c r="I7745" t="b">
        <v>0</v>
      </c>
      <c r="J7745" t="b">
        <v>1</v>
      </c>
      <c r="K7745" t="s">
        <v>24</v>
      </c>
      <c r="L7745" t="s">
        <v>22</v>
      </c>
      <c r="M7745">
        <v>75000</v>
      </c>
      <c r="O7745" t="s">
        <v>1493</v>
      </c>
      <c r="P7745" t="s">
        <v>204</v>
      </c>
    </row>
    <row r="7746" spans="1:16" x14ac:dyDescent="0.55000000000000004">
      <c r="A7746" t="s">
        <v>0</v>
      </c>
      <c r="B7746" t="s">
        <v>10607</v>
      </c>
      <c r="C7746" t="s">
        <v>39</v>
      </c>
      <c r="D7746" t="s">
        <v>3973</v>
      </c>
      <c r="E7746" t="s">
        <v>51</v>
      </c>
      <c r="F7746" t="b">
        <v>1</v>
      </c>
      <c r="G7746" t="s">
        <v>30</v>
      </c>
      <c r="H7746" s="4">
        <v>45750.709224537037</v>
      </c>
      <c r="I7746" t="b">
        <v>0</v>
      </c>
      <c r="J7746" t="b">
        <v>0</v>
      </c>
      <c r="K7746" t="s">
        <v>24</v>
      </c>
      <c r="L7746" t="s">
        <v>36</v>
      </c>
      <c r="N7746">
        <v>35</v>
      </c>
      <c r="O7746" t="s">
        <v>1961</v>
      </c>
      <c r="P7746" t="s">
        <v>671</v>
      </c>
    </row>
    <row r="7747" spans="1:16" x14ac:dyDescent="0.55000000000000004">
      <c r="A7747" t="s">
        <v>40</v>
      </c>
      <c r="B7747" t="s">
        <v>10608</v>
      </c>
      <c r="C7747" t="s">
        <v>155</v>
      </c>
      <c r="D7747" t="s">
        <v>3828</v>
      </c>
      <c r="E7747" t="s">
        <v>51</v>
      </c>
      <c r="F7747" t="b">
        <v>0</v>
      </c>
      <c r="G7747" t="s">
        <v>27</v>
      </c>
      <c r="H7747" s="4">
        <v>45750.710266203707</v>
      </c>
      <c r="I7747" t="b">
        <v>1</v>
      </c>
      <c r="J7747" t="b">
        <v>0</v>
      </c>
      <c r="K7747" t="s">
        <v>24</v>
      </c>
      <c r="L7747" t="s">
        <v>36</v>
      </c>
      <c r="N7747">
        <v>57.5</v>
      </c>
      <c r="O7747" t="s">
        <v>10609</v>
      </c>
      <c r="P7747" t="s">
        <v>10610</v>
      </c>
    </row>
    <row r="7748" spans="1:16" x14ac:dyDescent="0.55000000000000004">
      <c r="A7748" t="s">
        <v>40</v>
      </c>
      <c r="B7748" t="s">
        <v>10611</v>
      </c>
      <c r="C7748" t="s">
        <v>1648</v>
      </c>
      <c r="D7748" t="s">
        <v>2208</v>
      </c>
      <c r="E7748" t="s">
        <v>20</v>
      </c>
      <c r="F7748" t="b">
        <v>0</v>
      </c>
      <c r="G7748" t="s">
        <v>27</v>
      </c>
      <c r="H7748" s="4">
        <v>45750.710300925923</v>
      </c>
      <c r="I7748" t="b">
        <v>0</v>
      </c>
      <c r="J7748" t="b">
        <v>0</v>
      </c>
      <c r="K7748" t="s">
        <v>24</v>
      </c>
      <c r="L7748" t="s">
        <v>22</v>
      </c>
      <c r="M7748">
        <v>110000</v>
      </c>
      <c r="O7748" t="s">
        <v>10612</v>
      </c>
      <c r="P7748" t="s">
        <v>10613</v>
      </c>
    </row>
    <row r="7749" spans="1:16" x14ac:dyDescent="0.55000000000000004">
      <c r="A7749" t="s">
        <v>0</v>
      </c>
      <c r="B7749" t="s">
        <v>10614</v>
      </c>
      <c r="C7749" t="s">
        <v>1270</v>
      </c>
      <c r="D7749" t="s">
        <v>2208</v>
      </c>
      <c r="E7749" t="s">
        <v>20</v>
      </c>
      <c r="F7749" t="b">
        <v>0</v>
      </c>
      <c r="G7749" t="s">
        <v>23</v>
      </c>
      <c r="H7749" s="4">
        <v>45750.722627314812</v>
      </c>
      <c r="I7749" t="b">
        <v>0</v>
      </c>
      <c r="J7749" t="b">
        <v>1</v>
      </c>
      <c r="K7749" t="s">
        <v>24</v>
      </c>
      <c r="L7749" t="s">
        <v>22</v>
      </c>
      <c r="M7749">
        <v>65000</v>
      </c>
      <c r="O7749" t="s">
        <v>10399</v>
      </c>
      <c r="P7749" t="s">
        <v>10400</v>
      </c>
    </row>
    <row r="7750" spans="1:16" x14ac:dyDescent="0.55000000000000004">
      <c r="A7750" t="s">
        <v>0</v>
      </c>
      <c r="B7750" t="s">
        <v>2900</v>
      </c>
      <c r="C7750" t="s">
        <v>3896</v>
      </c>
      <c r="D7750" t="s">
        <v>4084</v>
      </c>
      <c r="E7750" t="s">
        <v>20</v>
      </c>
      <c r="F7750" t="b">
        <v>0</v>
      </c>
      <c r="G7750" t="s">
        <v>41</v>
      </c>
      <c r="H7750" s="4">
        <v>45750.750486111108</v>
      </c>
      <c r="I7750" t="b">
        <v>0</v>
      </c>
      <c r="J7750" t="b">
        <v>0</v>
      </c>
      <c r="K7750" t="s">
        <v>24</v>
      </c>
      <c r="L7750" t="s">
        <v>36</v>
      </c>
      <c r="N7750">
        <v>29.95999908447266</v>
      </c>
      <c r="O7750" t="s">
        <v>10360</v>
      </c>
    </row>
    <row r="7751" spans="1:16" x14ac:dyDescent="0.55000000000000004">
      <c r="A7751" t="s">
        <v>40</v>
      </c>
      <c r="B7751" t="s">
        <v>9463</v>
      </c>
      <c r="C7751" t="s">
        <v>3515</v>
      </c>
      <c r="D7751" t="s">
        <v>2208</v>
      </c>
      <c r="E7751" t="s">
        <v>20</v>
      </c>
      <c r="F7751" t="b">
        <v>0</v>
      </c>
      <c r="G7751" t="s">
        <v>27</v>
      </c>
      <c r="H7751" s="4">
        <v>45750.793726851851</v>
      </c>
      <c r="I7751" t="b">
        <v>0</v>
      </c>
      <c r="J7751" t="b">
        <v>1</v>
      </c>
      <c r="K7751" t="s">
        <v>24</v>
      </c>
      <c r="L7751" t="s">
        <v>22</v>
      </c>
      <c r="M7751">
        <v>125525</v>
      </c>
      <c r="O7751" t="s">
        <v>9464</v>
      </c>
      <c r="P7751" t="s">
        <v>9465</v>
      </c>
    </row>
    <row r="7752" spans="1:16" x14ac:dyDescent="0.55000000000000004">
      <c r="A7752" t="s">
        <v>2</v>
      </c>
      <c r="B7752" t="s">
        <v>10615</v>
      </c>
      <c r="C7752" t="s">
        <v>1645</v>
      </c>
      <c r="D7752" t="s">
        <v>3600</v>
      </c>
      <c r="E7752" t="s">
        <v>20</v>
      </c>
      <c r="F7752" t="b">
        <v>0</v>
      </c>
      <c r="G7752" t="s">
        <v>41</v>
      </c>
      <c r="H7752" s="4">
        <v>45750.793912037043</v>
      </c>
      <c r="I7752" t="b">
        <v>0</v>
      </c>
      <c r="J7752" t="b">
        <v>0</v>
      </c>
      <c r="K7752" t="s">
        <v>24</v>
      </c>
      <c r="L7752" t="s">
        <v>36</v>
      </c>
      <c r="N7752">
        <v>81</v>
      </c>
      <c r="O7752" t="s">
        <v>2055</v>
      </c>
      <c r="P7752" t="s">
        <v>10616</v>
      </c>
    </row>
    <row r="7753" spans="1:16" x14ac:dyDescent="0.55000000000000004">
      <c r="A7753" t="s">
        <v>0</v>
      </c>
      <c r="B7753" t="s">
        <v>10617</v>
      </c>
      <c r="C7753" t="s">
        <v>236</v>
      </c>
      <c r="D7753" t="s">
        <v>3973</v>
      </c>
      <c r="E7753" t="s">
        <v>20</v>
      </c>
      <c r="F7753" t="b">
        <v>0</v>
      </c>
      <c r="G7753" t="s">
        <v>27</v>
      </c>
      <c r="H7753" s="4">
        <v>45750.833541666667</v>
      </c>
      <c r="I7753" t="b">
        <v>0</v>
      </c>
      <c r="J7753" t="b">
        <v>0</v>
      </c>
      <c r="K7753" t="s">
        <v>24</v>
      </c>
      <c r="L7753" t="s">
        <v>22</v>
      </c>
      <c r="M7753">
        <v>97500</v>
      </c>
      <c r="O7753" t="s">
        <v>685</v>
      </c>
      <c r="P7753" t="s">
        <v>3684</v>
      </c>
    </row>
    <row r="7754" spans="1:16" x14ac:dyDescent="0.55000000000000004">
      <c r="A7754" t="s">
        <v>2</v>
      </c>
      <c r="B7754" t="s">
        <v>10618</v>
      </c>
      <c r="C7754" t="s">
        <v>29</v>
      </c>
      <c r="D7754" t="s">
        <v>3973</v>
      </c>
      <c r="E7754" t="s">
        <v>20</v>
      </c>
      <c r="F7754" t="b">
        <v>0</v>
      </c>
      <c r="G7754" t="s">
        <v>27</v>
      </c>
      <c r="H7754" s="4">
        <v>45750.835289351853</v>
      </c>
      <c r="I7754" t="b">
        <v>0</v>
      </c>
      <c r="J7754" t="b">
        <v>0</v>
      </c>
      <c r="K7754" t="s">
        <v>24</v>
      </c>
      <c r="L7754" t="s">
        <v>22</v>
      </c>
      <c r="M7754">
        <v>125000</v>
      </c>
      <c r="O7754" t="s">
        <v>10619</v>
      </c>
      <c r="P7754" t="s">
        <v>3589</v>
      </c>
    </row>
    <row r="7755" spans="1:16" x14ac:dyDescent="0.55000000000000004">
      <c r="A7755" t="s">
        <v>1</v>
      </c>
      <c r="B7755" t="s">
        <v>10300</v>
      </c>
      <c r="C7755" t="s">
        <v>316</v>
      </c>
      <c r="D7755" t="s">
        <v>3973</v>
      </c>
      <c r="E7755" t="s">
        <v>20</v>
      </c>
      <c r="F7755" t="b">
        <v>0</v>
      </c>
      <c r="G7755" t="s">
        <v>35</v>
      </c>
      <c r="H7755" s="4">
        <v>45750.875625000001</v>
      </c>
      <c r="I7755" t="b">
        <v>0</v>
      </c>
      <c r="J7755" t="b">
        <v>1</v>
      </c>
      <c r="K7755" t="s">
        <v>24</v>
      </c>
      <c r="L7755" t="s">
        <v>22</v>
      </c>
      <c r="M7755">
        <v>157000</v>
      </c>
      <c r="O7755" t="s">
        <v>402</v>
      </c>
      <c r="P7755" t="s">
        <v>10301</v>
      </c>
    </row>
    <row r="7756" spans="1:16" x14ac:dyDescent="0.55000000000000004">
      <c r="A7756" t="s">
        <v>0</v>
      </c>
      <c r="B7756" t="s">
        <v>10620</v>
      </c>
      <c r="C7756" t="s">
        <v>151</v>
      </c>
      <c r="D7756" t="s">
        <v>3973</v>
      </c>
      <c r="E7756" t="s">
        <v>20</v>
      </c>
      <c r="F7756" t="b">
        <v>0</v>
      </c>
      <c r="G7756" t="s">
        <v>30</v>
      </c>
      <c r="H7756" s="4">
        <v>45750.875810185193</v>
      </c>
      <c r="I7756" t="b">
        <v>0</v>
      </c>
      <c r="J7756" t="b">
        <v>0</v>
      </c>
      <c r="K7756" t="s">
        <v>24</v>
      </c>
      <c r="L7756" t="s">
        <v>36</v>
      </c>
      <c r="N7756">
        <v>26</v>
      </c>
      <c r="O7756" t="s">
        <v>934</v>
      </c>
      <c r="P7756" t="s">
        <v>2046</v>
      </c>
    </row>
    <row r="7757" spans="1:16" x14ac:dyDescent="0.55000000000000004">
      <c r="A7757" t="s">
        <v>40</v>
      </c>
      <c r="B7757" t="s">
        <v>8176</v>
      </c>
      <c r="C7757" t="s">
        <v>192</v>
      </c>
      <c r="D7757" t="s">
        <v>3600</v>
      </c>
      <c r="E7757" t="s">
        <v>20</v>
      </c>
      <c r="F7757" t="b">
        <v>0</v>
      </c>
      <c r="G7757" t="s">
        <v>27</v>
      </c>
      <c r="H7757" s="4">
        <v>45750.877013888887</v>
      </c>
      <c r="I7757" t="b">
        <v>0</v>
      </c>
      <c r="J7757" t="b">
        <v>1</v>
      </c>
      <c r="K7757" t="s">
        <v>24</v>
      </c>
      <c r="L7757" t="s">
        <v>22</v>
      </c>
      <c r="M7757">
        <v>267161.9375</v>
      </c>
      <c r="O7757" t="s">
        <v>10621</v>
      </c>
      <c r="P7757" t="s">
        <v>10622</v>
      </c>
    </row>
    <row r="7758" spans="1:16" x14ac:dyDescent="0.55000000000000004">
      <c r="A7758" t="s">
        <v>28</v>
      </c>
      <c r="B7758" t="s">
        <v>10623</v>
      </c>
      <c r="C7758" t="s">
        <v>120</v>
      </c>
      <c r="D7758" t="s">
        <v>3973</v>
      </c>
      <c r="E7758" t="s">
        <v>20</v>
      </c>
      <c r="F7758" t="b">
        <v>0</v>
      </c>
      <c r="G7758" t="s">
        <v>23</v>
      </c>
      <c r="H7758" s="4">
        <v>45750.889814814807</v>
      </c>
      <c r="I7758" t="b">
        <v>0</v>
      </c>
      <c r="J7758" t="b">
        <v>1</v>
      </c>
      <c r="K7758" t="s">
        <v>24</v>
      </c>
      <c r="L7758" t="s">
        <v>22</v>
      </c>
      <c r="M7758">
        <v>150000</v>
      </c>
      <c r="O7758" t="s">
        <v>10624</v>
      </c>
      <c r="P7758" t="s">
        <v>10625</v>
      </c>
    </row>
    <row r="7759" spans="1:16" x14ac:dyDescent="0.55000000000000004">
      <c r="A7759" t="s">
        <v>40</v>
      </c>
      <c r="B7759" t="s">
        <v>10626</v>
      </c>
      <c r="C7759" t="s">
        <v>236</v>
      </c>
      <c r="D7759" t="s">
        <v>5535</v>
      </c>
      <c r="E7759" t="s">
        <v>20</v>
      </c>
      <c r="F7759" t="b">
        <v>0</v>
      </c>
      <c r="G7759" t="s">
        <v>27</v>
      </c>
      <c r="H7759" s="4">
        <v>45751.001956018517</v>
      </c>
      <c r="I7759" t="b">
        <v>0</v>
      </c>
      <c r="J7759" t="b">
        <v>1</v>
      </c>
      <c r="K7759" t="s">
        <v>24</v>
      </c>
      <c r="L7759" t="s">
        <v>22</v>
      </c>
      <c r="M7759">
        <v>108267</v>
      </c>
      <c r="O7759" t="s">
        <v>2609</v>
      </c>
      <c r="P7759" t="s">
        <v>10627</v>
      </c>
    </row>
    <row r="7760" spans="1:16" x14ac:dyDescent="0.55000000000000004">
      <c r="A7760" t="s">
        <v>2</v>
      </c>
      <c r="B7760" t="s">
        <v>1059</v>
      </c>
      <c r="C7760" t="s">
        <v>10628</v>
      </c>
      <c r="D7760" t="s">
        <v>5123</v>
      </c>
      <c r="E7760" t="s">
        <v>20</v>
      </c>
      <c r="F7760" t="b">
        <v>0</v>
      </c>
      <c r="G7760" t="s">
        <v>27</v>
      </c>
      <c r="H7760" s="4">
        <v>45751.002025462964</v>
      </c>
      <c r="I7760" t="b">
        <v>0</v>
      </c>
      <c r="J7760" t="b">
        <v>1</v>
      </c>
      <c r="K7760" t="s">
        <v>24</v>
      </c>
      <c r="L7760" t="s">
        <v>22</v>
      </c>
      <c r="M7760">
        <v>135000</v>
      </c>
      <c r="O7760" t="s">
        <v>428</v>
      </c>
      <c r="P7760" t="s">
        <v>4240</v>
      </c>
    </row>
    <row r="7761" spans="1:16" x14ac:dyDescent="0.55000000000000004">
      <c r="A7761" t="s">
        <v>139</v>
      </c>
      <c r="B7761" t="s">
        <v>1634</v>
      </c>
      <c r="C7761" t="s">
        <v>3705</v>
      </c>
      <c r="D7761" t="s">
        <v>3973</v>
      </c>
      <c r="E7761" t="s">
        <v>51</v>
      </c>
      <c r="F7761" t="b">
        <v>0</v>
      </c>
      <c r="G7761" t="s">
        <v>52</v>
      </c>
      <c r="H7761" s="4">
        <v>45751.042743055557</v>
      </c>
      <c r="I7761" t="b">
        <v>0</v>
      </c>
      <c r="J7761" t="b">
        <v>1</v>
      </c>
      <c r="K7761" t="s">
        <v>24</v>
      </c>
      <c r="L7761" t="s">
        <v>36</v>
      </c>
      <c r="N7761">
        <v>56.5</v>
      </c>
      <c r="O7761" t="s">
        <v>2694</v>
      </c>
      <c r="P7761" t="s">
        <v>10629</v>
      </c>
    </row>
    <row r="7762" spans="1:16" x14ac:dyDescent="0.55000000000000004">
      <c r="A7762" t="s">
        <v>0</v>
      </c>
      <c r="B7762" t="s">
        <v>0</v>
      </c>
      <c r="C7762" t="s">
        <v>3252</v>
      </c>
      <c r="D7762" t="s">
        <v>7547</v>
      </c>
      <c r="E7762" t="s">
        <v>34</v>
      </c>
      <c r="F7762" t="b">
        <v>0</v>
      </c>
      <c r="G7762" t="s">
        <v>52</v>
      </c>
      <c r="H7762" s="4">
        <v>45751.042754629627</v>
      </c>
      <c r="I7762" t="b">
        <v>0</v>
      </c>
      <c r="J7762" t="b">
        <v>0</v>
      </c>
      <c r="K7762" t="s">
        <v>24</v>
      </c>
      <c r="L7762" t="s">
        <v>36</v>
      </c>
      <c r="N7762">
        <v>15</v>
      </c>
      <c r="O7762" t="s">
        <v>7548</v>
      </c>
      <c r="P7762" t="s">
        <v>61</v>
      </c>
    </row>
    <row r="7763" spans="1:16" x14ac:dyDescent="0.55000000000000004">
      <c r="A7763" t="s">
        <v>89</v>
      </c>
      <c r="B7763" t="s">
        <v>10630</v>
      </c>
      <c r="C7763" t="s">
        <v>10631</v>
      </c>
      <c r="D7763" t="s">
        <v>3973</v>
      </c>
      <c r="E7763" t="s">
        <v>20</v>
      </c>
      <c r="F7763" t="b">
        <v>0</v>
      </c>
      <c r="G7763" t="s">
        <v>27</v>
      </c>
      <c r="H7763" s="4">
        <v>45751.085370370369</v>
      </c>
      <c r="I7763" t="b">
        <v>0</v>
      </c>
      <c r="J7763" t="b">
        <v>0</v>
      </c>
      <c r="K7763" t="s">
        <v>24</v>
      </c>
      <c r="L7763" t="s">
        <v>36</v>
      </c>
      <c r="N7763">
        <v>37.5</v>
      </c>
      <c r="O7763" t="s">
        <v>6089</v>
      </c>
      <c r="P7763" t="s">
        <v>10632</v>
      </c>
    </row>
    <row r="7764" spans="1:16" x14ac:dyDescent="0.55000000000000004">
      <c r="A7764" t="s">
        <v>0</v>
      </c>
      <c r="B7764" t="s">
        <v>8305</v>
      </c>
      <c r="C7764" t="s">
        <v>82</v>
      </c>
      <c r="D7764" t="s">
        <v>3828</v>
      </c>
      <c r="E7764" t="s">
        <v>20</v>
      </c>
      <c r="F7764" t="b">
        <v>0</v>
      </c>
      <c r="G7764" t="s">
        <v>27</v>
      </c>
      <c r="H7764" s="4">
        <v>45751.250057870369</v>
      </c>
      <c r="I7764" t="b">
        <v>1</v>
      </c>
      <c r="J7764" t="b">
        <v>1</v>
      </c>
      <c r="K7764" t="s">
        <v>24</v>
      </c>
      <c r="L7764" t="s">
        <v>22</v>
      </c>
      <c r="M7764">
        <v>100000</v>
      </c>
      <c r="O7764" t="s">
        <v>2411</v>
      </c>
      <c r="P7764" t="s">
        <v>2996</v>
      </c>
    </row>
    <row r="7765" spans="1:16" x14ac:dyDescent="0.55000000000000004">
      <c r="A7765" t="s">
        <v>0</v>
      </c>
      <c r="B7765" t="s">
        <v>10633</v>
      </c>
      <c r="C7765" t="s">
        <v>1325</v>
      </c>
      <c r="D7765" t="s">
        <v>3828</v>
      </c>
      <c r="E7765" t="s">
        <v>20</v>
      </c>
      <c r="F7765" t="b">
        <v>0</v>
      </c>
      <c r="G7765" t="s">
        <v>41</v>
      </c>
      <c r="H7765" s="4">
        <v>45751.250092592592</v>
      </c>
      <c r="I7765" t="b">
        <v>1</v>
      </c>
      <c r="J7765" t="b">
        <v>1</v>
      </c>
      <c r="K7765" t="s">
        <v>24</v>
      </c>
      <c r="L7765" t="s">
        <v>36</v>
      </c>
      <c r="N7765">
        <v>21.5</v>
      </c>
      <c r="O7765" t="s">
        <v>10634</v>
      </c>
    </row>
    <row r="7766" spans="1:16" x14ac:dyDescent="0.55000000000000004">
      <c r="A7766" t="s">
        <v>0</v>
      </c>
      <c r="B7766" t="s">
        <v>10635</v>
      </c>
      <c r="C7766" t="s">
        <v>143</v>
      </c>
      <c r="D7766" t="s">
        <v>3828</v>
      </c>
      <c r="E7766" t="s">
        <v>51</v>
      </c>
      <c r="F7766" t="b">
        <v>0</v>
      </c>
      <c r="G7766" t="s">
        <v>35</v>
      </c>
      <c r="H7766" s="4">
        <v>45751.2502662037</v>
      </c>
      <c r="I7766" t="b">
        <v>0</v>
      </c>
      <c r="J7766" t="b">
        <v>0</v>
      </c>
      <c r="K7766" t="s">
        <v>24</v>
      </c>
      <c r="L7766" t="s">
        <v>36</v>
      </c>
      <c r="N7766">
        <v>44.819999694824219</v>
      </c>
      <c r="O7766" t="s">
        <v>1396</v>
      </c>
      <c r="P7766" t="s">
        <v>10636</v>
      </c>
    </row>
    <row r="7767" spans="1:16" x14ac:dyDescent="0.55000000000000004">
      <c r="A7767" t="s">
        <v>1</v>
      </c>
      <c r="B7767" t="s">
        <v>844</v>
      </c>
      <c r="C7767" t="s">
        <v>82</v>
      </c>
      <c r="D7767" t="s">
        <v>3828</v>
      </c>
      <c r="E7767" t="s">
        <v>20</v>
      </c>
      <c r="F7767" t="b">
        <v>0</v>
      </c>
      <c r="G7767" t="s">
        <v>27</v>
      </c>
      <c r="H7767" s="4">
        <v>45751.251180555562</v>
      </c>
      <c r="I7767" t="b">
        <v>0</v>
      </c>
      <c r="J7767" t="b">
        <v>1</v>
      </c>
      <c r="K7767" t="s">
        <v>24</v>
      </c>
      <c r="L7767" t="s">
        <v>22</v>
      </c>
      <c r="M7767">
        <v>174500</v>
      </c>
      <c r="O7767" t="s">
        <v>341</v>
      </c>
      <c r="P7767" t="s">
        <v>302</v>
      </c>
    </row>
    <row r="7768" spans="1:16" x14ac:dyDescent="0.55000000000000004">
      <c r="A7768" t="s">
        <v>1</v>
      </c>
      <c r="B7768" t="s">
        <v>1</v>
      </c>
      <c r="C7768" t="s">
        <v>749</v>
      </c>
      <c r="D7768" t="s">
        <v>10637</v>
      </c>
      <c r="E7768" t="s">
        <v>34</v>
      </c>
      <c r="F7768" t="b">
        <v>0</v>
      </c>
      <c r="G7768" t="s">
        <v>30</v>
      </c>
      <c r="H7768" s="4">
        <v>45751.251585648148</v>
      </c>
      <c r="I7768" t="b">
        <v>0</v>
      </c>
      <c r="J7768" t="b">
        <v>1</v>
      </c>
      <c r="K7768" t="s">
        <v>24</v>
      </c>
      <c r="L7768" t="s">
        <v>22</v>
      </c>
      <c r="M7768">
        <v>125520</v>
      </c>
      <c r="O7768" t="s">
        <v>3243</v>
      </c>
      <c r="P7768" t="s">
        <v>149</v>
      </c>
    </row>
    <row r="7769" spans="1:16" x14ac:dyDescent="0.55000000000000004">
      <c r="A7769" t="s">
        <v>1</v>
      </c>
      <c r="B7769" t="s">
        <v>1</v>
      </c>
      <c r="C7769" t="s">
        <v>2081</v>
      </c>
      <c r="D7769" t="s">
        <v>3828</v>
      </c>
      <c r="E7769" t="s">
        <v>20</v>
      </c>
      <c r="F7769" t="b">
        <v>0</v>
      </c>
      <c r="G7769" t="s">
        <v>30</v>
      </c>
      <c r="H7769" s="4">
        <v>45751.251585648148</v>
      </c>
      <c r="I7769" t="b">
        <v>0</v>
      </c>
      <c r="J7769" t="b">
        <v>1</v>
      </c>
      <c r="K7769" t="s">
        <v>24</v>
      </c>
      <c r="L7769" t="s">
        <v>22</v>
      </c>
      <c r="M7769">
        <v>137500</v>
      </c>
      <c r="O7769" t="s">
        <v>8893</v>
      </c>
      <c r="P7769" t="s">
        <v>8894</v>
      </c>
    </row>
    <row r="7770" spans="1:16" x14ac:dyDescent="0.55000000000000004">
      <c r="A7770" t="s">
        <v>1</v>
      </c>
      <c r="B7770" t="s">
        <v>10638</v>
      </c>
      <c r="C7770" t="s">
        <v>23</v>
      </c>
      <c r="D7770" t="s">
        <v>3970</v>
      </c>
      <c r="E7770" t="s">
        <v>20</v>
      </c>
      <c r="F7770" t="b">
        <v>0</v>
      </c>
      <c r="G7770" t="s">
        <v>52</v>
      </c>
      <c r="H7770" s="4">
        <v>45751.251759259263</v>
      </c>
      <c r="I7770" t="b">
        <v>0</v>
      </c>
      <c r="J7770" t="b">
        <v>0</v>
      </c>
      <c r="K7770" t="s">
        <v>24</v>
      </c>
      <c r="L7770" t="s">
        <v>22</v>
      </c>
      <c r="M7770">
        <v>80000</v>
      </c>
      <c r="O7770" t="s">
        <v>10639</v>
      </c>
      <c r="P7770" t="s">
        <v>10640</v>
      </c>
    </row>
    <row r="7771" spans="1:16" x14ac:dyDescent="0.55000000000000004">
      <c r="A7771" t="s">
        <v>40</v>
      </c>
      <c r="B7771" t="s">
        <v>5568</v>
      </c>
      <c r="C7771" t="s">
        <v>484</v>
      </c>
      <c r="D7771" t="s">
        <v>3970</v>
      </c>
      <c r="E7771" t="s">
        <v>20</v>
      </c>
      <c r="F7771" t="b">
        <v>0</v>
      </c>
      <c r="G7771" t="s">
        <v>27</v>
      </c>
      <c r="H7771" s="4">
        <v>45751.251909722218</v>
      </c>
      <c r="I7771" t="b">
        <v>0</v>
      </c>
      <c r="J7771" t="b">
        <v>1</v>
      </c>
      <c r="K7771" t="s">
        <v>24</v>
      </c>
      <c r="L7771" t="s">
        <v>22</v>
      </c>
      <c r="M7771">
        <v>193000</v>
      </c>
      <c r="O7771" t="s">
        <v>10641</v>
      </c>
      <c r="P7771" t="s">
        <v>5569</v>
      </c>
    </row>
    <row r="7772" spans="1:16" x14ac:dyDescent="0.55000000000000004">
      <c r="A7772" t="s">
        <v>2</v>
      </c>
      <c r="B7772" t="s">
        <v>10281</v>
      </c>
      <c r="C7772" t="s">
        <v>10642</v>
      </c>
      <c r="D7772" t="s">
        <v>3970</v>
      </c>
      <c r="E7772" t="s">
        <v>20</v>
      </c>
      <c r="F7772" t="b">
        <v>0</v>
      </c>
      <c r="G7772" t="s">
        <v>27</v>
      </c>
      <c r="H7772" s="4">
        <v>45751.253287037027</v>
      </c>
      <c r="I7772" t="b">
        <v>1</v>
      </c>
      <c r="J7772" t="b">
        <v>1</v>
      </c>
      <c r="K7772" t="s">
        <v>24</v>
      </c>
      <c r="L7772" t="s">
        <v>22</v>
      </c>
      <c r="M7772">
        <v>115000</v>
      </c>
      <c r="O7772" t="s">
        <v>3591</v>
      </c>
      <c r="P7772" t="s">
        <v>10283</v>
      </c>
    </row>
    <row r="7773" spans="1:16" x14ac:dyDescent="0.55000000000000004">
      <c r="A7773" t="s">
        <v>40</v>
      </c>
      <c r="B7773" t="s">
        <v>5579</v>
      </c>
      <c r="C7773" t="s">
        <v>39</v>
      </c>
      <c r="D7773" t="s">
        <v>10643</v>
      </c>
      <c r="E7773" t="s">
        <v>20</v>
      </c>
      <c r="F7773" t="b">
        <v>1</v>
      </c>
      <c r="G7773" t="s">
        <v>30</v>
      </c>
      <c r="H7773" s="4">
        <v>45751.253958333327</v>
      </c>
      <c r="I7773" t="b">
        <v>0</v>
      </c>
      <c r="J7773" t="b">
        <v>1</v>
      </c>
      <c r="K7773" t="s">
        <v>24</v>
      </c>
      <c r="L7773" t="s">
        <v>22</v>
      </c>
      <c r="M7773">
        <v>106500</v>
      </c>
      <c r="O7773" t="s">
        <v>10644</v>
      </c>
      <c r="P7773" t="s">
        <v>5580</v>
      </c>
    </row>
    <row r="7774" spans="1:16" x14ac:dyDescent="0.55000000000000004">
      <c r="A7774" t="s">
        <v>40</v>
      </c>
      <c r="B7774" t="s">
        <v>10645</v>
      </c>
      <c r="C7774" t="s">
        <v>39</v>
      </c>
      <c r="D7774" t="s">
        <v>3973</v>
      </c>
      <c r="E7774" t="s">
        <v>20</v>
      </c>
      <c r="F7774" t="b">
        <v>1</v>
      </c>
      <c r="G7774" t="s">
        <v>106</v>
      </c>
      <c r="H7774" s="4">
        <v>45751.271226851852</v>
      </c>
      <c r="I7774" t="b">
        <v>0</v>
      </c>
      <c r="J7774" t="b">
        <v>0</v>
      </c>
      <c r="K7774" t="s">
        <v>106</v>
      </c>
      <c r="L7774" t="s">
        <v>22</v>
      </c>
      <c r="M7774">
        <v>139000</v>
      </c>
      <c r="O7774" t="s">
        <v>10646</v>
      </c>
      <c r="P7774" t="s">
        <v>10647</v>
      </c>
    </row>
    <row r="7775" spans="1:16" x14ac:dyDescent="0.55000000000000004">
      <c r="A7775" t="s">
        <v>1</v>
      </c>
      <c r="B7775" t="s">
        <v>10648</v>
      </c>
      <c r="C7775" t="s">
        <v>39</v>
      </c>
      <c r="D7775" t="s">
        <v>10649</v>
      </c>
      <c r="E7775" t="s">
        <v>34</v>
      </c>
      <c r="F7775" t="b">
        <v>1</v>
      </c>
      <c r="G7775" t="s">
        <v>699</v>
      </c>
      <c r="H7775" s="4">
        <v>45751.274340277778</v>
      </c>
      <c r="I7775" t="b">
        <v>0</v>
      </c>
      <c r="J7775" t="b">
        <v>0</v>
      </c>
      <c r="K7775" t="s">
        <v>699</v>
      </c>
      <c r="L7775" t="s">
        <v>36</v>
      </c>
      <c r="N7775">
        <v>25</v>
      </c>
      <c r="O7775" t="s">
        <v>1283</v>
      </c>
      <c r="P7775" t="s">
        <v>700</v>
      </c>
    </row>
    <row r="7776" spans="1:16" x14ac:dyDescent="0.55000000000000004">
      <c r="A7776" t="s">
        <v>0</v>
      </c>
      <c r="B7776" t="s">
        <v>10650</v>
      </c>
      <c r="C7776" t="s">
        <v>10651</v>
      </c>
      <c r="D7776" t="s">
        <v>6424</v>
      </c>
      <c r="E7776" t="s">
        <v>20</v>
      </c>
      <c r="F7776" t="b">
        <v>0</v>
      </c>
      <c r="G7776" t="s">
        <v>282</v>
      </c>
      <c r="H7776" s="4">
        <v>45751.276805555557</v>
      </c>
      <c r="I7776" t="b">
        <v>1</v>
      </c>
      <c r="J7776" t="b">
        <v>0</v>
      </c>
      <c r="K7776" t="s">
        <v>282</v>
      </c>
      <c r="L7776" t="s">
        <v>22</v>
      </c>
      <c r="M7776">
        <v>99850</v>
      </c>
      <c r="O7776" t="s">
        <v>5898</v>
      </c>
    </row>
    <row r="7777" spans="1:16" x14ac:dyDescent="0.55000000000000004">
      <c r="A7777" t="s">
        <v>1</v>
      </c>
      <c r="B7777" t="s">
        <v>4047</v>
      </c>
      <c r="C7777" t="s">
        <v>192</v>
      </c>
      <c r="D7777" t="s">
        <v>3970</v>
      </c>
      <c r="E7777" t="s">
        <v>20</v>
      </c>
      <c r="F7777" t="b">
        <v>0</v>
      </c>
      <c r="G7777" t="s">
        <v>23</v>
      </c>
      <c r="H7777" s="4">
        <v>45751.284525462957</v>
      </c>
      <c r="I7777" t="b">
        <v>0</v>
      </c>
      <c r="J7777" t="b">
        <v>1</v>
      </c>
      <c r="K7777" t="s">
        <v>24</v>
      </c>
      <c r="L7777" t="s">
        <v>22</v>
      </c>
      <c r="M7777">
        <v>140000</v>
      </c>
      <c r="O7777" t="s">
        <v>800</v>
      </c>
      <c r="P7777" t="s">
        <v>4046</v>
      </c>
    </row>
    <row r="7778" spans="1:16" x14ac:dyDescent="0.55000000000000004">
      <c r="A7778" t="s">
        <v>2</v>
      </c>
      <c r="B7778" t="s">
        <v>2</v>
      </c>
      <c r="C7778" t="s">
        <v>39</v>
      </c>
      <c r="D7778" t="s">
        <v>3985</v>
      </c>
      <c r="E7778" t="s">
        <v>20</v>
      </c>
      <c r="F7778" t="b">
        <v>1</v>
      </c>
      <c r="G7778" t="s">
        <v>2260</v>
      </c>
      <c r="H7778" s="4">
        <v>45751.302118055559</v>
      </c>
      <c r="I7778" t="b">
        <v>1</v>
      </c>
      <c r="J7778" t="b">
        <v>1</v>
      </c>
      <c r="K7778" t="s">
        <v>2260</v>
      </c>
      <c r="L7778" t="s">
        <v>22</v>
      </c>
      <c r="M7778">
        <v>175000</v>
      </c>
      <c r="O7778" t="s">
        <v>5141</v>
      </c>
      <c r="P7778" t="s">
        <v>10652</v>
      </c>
    </row>
    <row r="7779" spans="1:16" x14ac:dyDescent="0.55000000000000004">
      <c r="A7779" t="s">
        <v>1</v>
      </c>
      <c r="B7779" t="s">
        <v>265</v>
      </c>
      <c r="C7779" t="s">
        <v>39</v>
      </c>
      <c r="D7779" t="s">
        <v>3828</v>
      </c>
      <c r="E7779" t="s">
        <v>20</v>
      </c>
      <c r="F7779" t="b">
        <v>1</v>
      </c>
      <c r="G7779" t="s">
        <v>1247</v>
      </c>
      <c r="H7779" s="4">
        <v>45751.303888888891</v>
      </c>
      <c r="I7779" t="b">
        <v>0</v>
      </c>
      <c r="J7779" t="b">
        <v>0</v>
      </c>
      <c r="K7779" t="s">
        <v>1247</v>
      </c>
      <c r="L7779" t="s">
        <v>22</v>
      </c>
      <c r="M7779">
        <v>216000</v>
      </c>
      <c r="O7779" t="s">
        <v>254</v>
      </c>
      <c r="P7779" t="s">
        <v>770</v>
      </c>
    </row>
    <row r="7780" spans="1:16" x14ac:dyDescent="0.55000000000000004">
      <c r="A7780" t="s">
        <v>89</v>
      </c>
      <c r="B7780" t="s">
        <v>10653</v>
      </c>
      <c r="C7780" t="s">
        <v>39</v>
      </c>
      <c r="D7780" t="s">
        <v>3985</v>
      </c>
      <c r="E7780" t="s">
        <v>20</v>
      </c>
      <c r="F7780" t="b">
        <v>1</v>
      </c>
      <c r="G7780" t="s">
        <v>1217</v>
      </c>
      <c r="H7780" s="4">
        <v>45751.311759259261</v>
      </c>
      <c r="I7780" t="b">
        <v>0</v>
      </c>
      <c r="J7780" t="b">
        <v>0</v>
      </c>
      <c r="K7780" t="s">
        <v>1217</v>
      </c>
      <c r="L7780" t="s">
        <v>22</v>
      </c>
      <c r="M7780">
        <v>47232</v>
      </c>
      <c r="O7780" t="s">
        <v>4027</v>
      </c>
      <c r="P7780" t="s">
        <v>4028</v>
      </c>
    </row>
    <row r="7781" spans="1:16" x14ac:dyDescent="0.55000000000000004">
      <c r="A7781" t="s">
        <v>28</v>
      </c>
      <c r="B7781" t="s">
        <v>10520</v>
      </c>
      <c r="C7781" t="s">
        <v>39</v>
      </c>
      <c r="D7781" t="s">
        <v>3973</v>
      </c>
      <c r="E7781" t="s">
        <v>20</v>
      </c>
      <c r="F7781" t="b">
        <v>1</v>
      </c>
      <c r="G7781" t="s">
        <v>106</v>
      </c>
      <c r="H7781" s="4">
        <v>45751.313020833331</v>
      </c>
      <c r="I7781" t="b">
        <v>0</v>
      </c>
      <c r="J7781" t="b">
        <v>0</v>
      </c>
      <c r="K7781" t="s">
        <v>106</v>
      </c>
      <c r="L7781" t="s">
        <v>36</v>
      </c>
      <c r="N7781">
        <v>50</v>
      </c>
      <c r="O7781" t="s">
        <v>1667</v>
      </c>
    </row>
    <row r="7782" spans="1:16" x14ac:dyDescent="0.55000000000000004">
      <c r="A7782" t="s">
        <v>28</v>
      </c>
      <c r="B7782" t="s">
        <v>10520</v>
      </c>
      <c r="C7782" t="s">
        <v>39</v>
      </c>
      <c r="D7782" t="s">
        <v>3973</v>
      </c>
      <c r="E7782" t="s">
        <v>20</v>
      </c>
      <c r="F7782" t="b">
        <v>1</v>
      </c>
      <c r="G7782" t="s">
        <v>217</v>
      </c>
      <c r="H7782" s="4">
        <v>45751.316574074073</v>
      </c>
      <c r="I7782" t="b">
        <v>0</v>
      </c>
      <c r="J7782" t="b">
        <v>0</v>
      </c>
      <c r="K7782" t="s">
        <v>217</v>
      </c>
      <c r="L7782" t="s">
        <v>36</v>
      </c>
      <c r="N7782">
        <v>50</v>
      </c>
      <c r="O7782" t="s">
        <v>1667</v>
      </c>
    </row>
    <row r="7783" spans="1:16" x14ac:dyDescent="0.55000000000000004">
      <c r="A7783" t="s">
        <v>1</v>
      </c>
      <c r="B7783" t="s">
        <v>101</v>
      </c>
      <c r="C7783" t="s">
        <v>278</v>
      </c>
      <c r="D7783" t="s">
        <v>3970</v>
      </c>
      <c r="E7783" t="s">
        <v>20</v>
      </c>
      <c r="F7783" t="b">
        <v>0</v>
      </c>
      <c r="G7783" t="s">
        <v>23</v>
      </c>
      <c r="H7783" s="4">
        <v>45751.326238425929</v>
      </c>
      <c r="I7783" t="b">
        <v>0</v>
      </c>
      <c r="J7783" t="b">
        <v>1</v>
      </c>
      <c r="K7783" t="s">
        <v>24</v>
      </c>
      <c r="L7783" t="s">
        <v>22</v>
      </c>
      <c r="M7783">
        <v>106300</v>
      </c>
      <c r="O7783" t="s">
        <v>2328</v>
      </c>
      <c r="P7783" t="s">
        <v>10654</v>
      </c>
    </row>
    <row r="7784" spans="1:16" x14ac:dyDescent="0.55000000000000004">
      <c r="A7784" t="s">
        <v>19</v>
      </c>
      <c r="B7784" t="s">
        <v>10655</v>
      </c>
      <c r="C7784" t="s">
        <v>10656</v>
      </c>
      <c r="D7784" t="s">
        <v>3957</v>
      </c>
      <c r="E7784" t="s">
        <v>34</v>
      </c>
      <c r="F7784" t="b">
        <v>0</v>
      </c>
      <c r="G7784" t="s">
        <v>27</v>
      </c>
      <c r="H7784" s="4">
        <v>45751.334432870368</v>
      </c>
      <c r="I7784" t="b">
        <v>0</v>
      </c>
      <c r="J7784" t="b">
        <v>0</v>
      </c>
      <c r="K7784" t="s">
        <v>24</v>
      </c>
      <c r="L7784" t="s">
        <v>36</v>
      </c>
      <c r="N7784">
        <v>49.895000457763672</v>
      </c>
      <c r="O7784" t="s">
        <v>9715</v>
      </c>
      <c r="P7784" t="s">
        <v>7558</v>
      </c>
    </row>
    <row r="7785" spans="1:16" x14ac:dyDescent="0.55000000000000004">
      <c r="A7785" t="s">
        <v>1</v>
      </c>
      <c r="B7785" t="s">
        <v>10657</v>
      </c>
      <c r="C7785" t="s">
        <v>9565</v>
      </c>
      <c r="D7785" t="s">
        <v>3957</v>
      </c>
      <c r="E7785" t="s">
        <v>20</v>
      </c>
      <c r="F7785" t="b">
        <v>0</v>
      </c>
      <c r="G7785" t="s">
        <v>27</v>
      </c>
      <c r="H7785" s="4">
        <v>45751.334467592591</v>
      </c>
      <c r="I7785" t="b">
        <v>0</v>
      </c>
      <c r="J7785" t="b">
        <v>1</v>
      </c>
      <c r="K7785" t="s">
        <v>24</v>
      </c>
      <c r="L7785" t="s">
        <v>36</v>
      </c>
      <c r="N7785">
        <v>51.239997863769531</v>
      </c>
      <c r="O7785" t="s">
        <v>1370</v>
      </c>
      <c r="P7785" t="s">
        <v>8978</v>
      </c>
    </row>
    <row r="7786" spans="1:16" x14ac:dyDescent="0.55000000000000004">
      <c r="A7786" t="s">
        <v>40</v>
      </c>
      <c r="B7786" t="s">
        <v>10658</v>
      </c>
      <c r="C7786" t="s">
        <v>10659</v>
      </c>
      <c r="D7786" t="s">
        <v>3957</v>
      </c>
      <c r="E7786" t="s">
        <v>20</v>
      </c>
      <c r="F7786" t="b">
        <v>0</v>
      </c>
      <c r="G7786" t="s">
        <v>27</v>
      </c>
      <c r="H7786" s="4">
        <v>45751.336689814823</v>
      </c>
      <c r="I7786" t="b">
        <v>0</v>
      </c>
      <c r="J7786" t="b">
        <v>1</v>
      </c>
      <c r="K7786" t="s">
        <v>24</v>
      </c>
      <c r="L7786" t="s">
        <v>36</v>
      </c>
      <c r="N7786">
        <v>40.635002136230469</v>
      </c>
      <c r="O7786" t="s">
        <v>2113</v>
      </c>
      <c r="P7786" t="s">
        <v>8761</v>
      </c>
    </row>
    <row r="7787" spans="1:16" x14ac:dyDescent="0.55000000000000004">
      <c r="A7787" t="s">
        <v>89</v>
      </c>
      <c r="B7787" t="s">
        <v>10660</v>
      </c>
      <c r="C7787" t="s">
        <v>39</v>
      </c>
      <c r="D7787" t="s">
        <v>3973</v>
      </c>
      <c r="E7787" t="s">
        <v>105</v>
      </c>
      <c r="F7787" t="b">
        <v>1</v>
      </c>
      <c r="G7787" t="s">
        <v>762</v>
      </c>
      <c r="H7787" s="4">
        <v>45751.353935185187</v>
      </c>
      <c r="I7787" t="b">
        <v>1</v>
      </c>
      <c r="J7787" t="b">
        <v>0</v>
      </c>
      <c r="K7787" t="s">
        <v>762</v>
      </c>
      <c r="L7787" t="s">
        <v>36</v>
      </c>
      <c r="N7787">
        <v>22.5</v>
      </c>
      <c r="O7787" t="s">
        <v>10661</v>
      </c>
      <c r="P7787" t="s">
        <v>10662</v>
      </c>
    </row>
    <row r="7788" spans="1:16" x14ac:dyDescent="0.55000000000000004">
      <c r="A7788" t="s">
        <v>19</v>
      </c>
      <c r="B7788" t="s">
        <v>1672</v>
      </c>
      <c r="C7788" t="s">
        <v>49</v>
      </c>
      <c r="D7788" t="s">
        <v>3973</v>
      </c>
      <c r="E7788" t="s">
        <v>20</v>
      </c>
      <c r="F7788" t="b">
        <v>0</v>
      </c>
      <c r="G7788" t="s">
        <v>41</v>
      </c>
      <c r="H7788" s="4">
        <v>45751.375173611108</v>
      </c>
      <c r="I7788" t="b">
        <v>0</v>
      </c>
      <c r="J7788" t="b">
        <v>1</v>
      </c>
      <c r="K7788" t="s">
        <v>24</v>
      </c>
      <c r="L7788" t="s">
        <v>22</v>
      </c>
      <c r="M7788">
        <v>210500</v>
      </c>
      <c r="O7788" t="s">
        <v>835</v>
      </c>
      <c r="P7788" t="s">
        <v>1673</v>
      </c>
    </row>
    <row r="7789" spans="1:16" x14ac:dyDescent="0.55000000000000004">
      <c r="A7789" t="s">
        <v>1</v>
      </c>
      <c r="B7789" t="s">
        <v>10663</v>
      </c>
      <c r="C7789" t="s">
        <v>1959</v>
      </c>
      <c r="D7789" t="s">
        <v>3973</v>
      </c>
      <c r="E7789" t="s">
        <v>20</v>
      </c>
      <c r="F7789" t="b">
        <v>0</v>
      </c>
      <c r="G7789" t="s">
        <v>41</v>
      </c>
      <c r="H7789" s="4">
        <v>45751.375185185178</v>
      </c>
      <c r="I7789" t="b">
        <v>0</v>
      </c>
      <c r="J7789" t="b">
        <v>1</v>
      </c>
      <c r="K7789" t="s">
        <v>24</v>
      </c>
      <c r="L7789" t="s">
        <v>22</v>
      </c>
      <c r="M7789">
        <v>242500</v>
      </c>
      <c r="O7789" t="s">
        <v>10664</v>
      </c>
      <c r="P7789" t="s">
        <v>1955</v>
      </c>
    </row>
    <row r="7790" spans="1:16" x14ac:dyDescent="0.55000000000000004">
      <c r="A7790" t="s">
        <v>139</v>
      </c>
      <c r="B7790" t="s">
        <v>10665</v>
      </c>
      <c r="C7790" t="s">
        <v>1233</v>
      </c>
      <c r="D7790" t="s">
        <v>3973</v>
      </c>
      <c r="E7790" t="s">
        <v>20</v>
      </c>
      <c r="F7790" t="b">
        <v>0</v>
      </c>
      <c r="G7790" t="s">
        <v>30</v>
      </c>
      <c r="H7790" s="4">
        <v>45751.375706018523</v>
      </c>
      <c r="I7790" t="b">
        <v>0</v>
      </c>
      <c r="J7790" t="b">
        <v>0</v>
      </c>
      <c r="K7790" t="s">
        <v>24</v>
      </c>
      <c r="L7790" t="s">
        <v>22</v>
      </c>
      <c r="M7790">
        <v>168000</v>
      </c>
      <c r="O7790" t="s">
        <v>299</v>
      </c>
      <c r="P7790" t="s">
        <v>10666</v>
      </c>
    </row>
    <row r="7791" spans="1:16" x14ac:dyDescent="0.55000000000000004">
      <c r="A7791" t="s">
        <v>1</v>
      </c>
      <c r="B7791" t="s">
        <v>3690</v>
      </c>
      <c r="C7791" t="s">
        <v>1910</v>
      </c>
      <c r="D7791" t="s">
        <v>4084</v>
      </c>
      <c r="E7791" t="s">
        <v>20</v>
      </c>
      <c r="F7791" t="b">
        <v>0</v>
      </c>
      <c r="G7791" t="s">
        <v>27</v>
      </c>
      <c r="H7791" s="4">
        <v>45751.376203703701</v>
      </c>
      <c r="I7791" t="b">
        <v>1</v>
      </c>
      <c r="J7791" t="b">
        <v>0</v>
      </c>
      <c r="K7791" t="s">
        <v>24</v>
      </c>
      <c r="L7791" t="s">
        <v>22</v>
      </c>
      <c r="M7791">
        <v>106500</v>
      </c>
      <c r="O7791" t="s">
        <v>10330</v>
      </c>
      <c r="P7791" t="s">
        <v>10331</v>
      </c>
    </row>
    <row r="7792" spans="1:16" x14ac:dyDescent="0.55000000000000004">
      <c r="A7792" t="s">
        <v>28</v>
      </c>
      <c r="B7792" t="s">
        <v>10520</v>
      </c>
      <c r="C7792" t="s">
        <v>39</v>
      </c>
      <c r="D7792" t="s">
        <v>3973</v>
      </c>
      <c r="E7792" t="s">
        <v>20</v>
      </c>
      <c r="F7792" t="b">
        <v>1</v>
      </c>
      <c r="G7792" t="s">
        <v>27</v>
      </c>
      <c r="H7792" s="4">
        <v>45751.378599537027</v>
      </c>
      <c r="I7792" t="b">
        <v>0</v>
      </c>
      <c r="J7792" t="b">
        <v>0</v>
      </c>
      <c r="K7792" t="s">
        <v>24</v>
      </c>
      <c r="L7792" t="s">
        <v>36</v>
      </c>
      <c r="N7792">
        <v>50</v>
      </c>
      <c r="O7792" t="s">
        <v>1667</v>
      </c>
    </row>
    <row r="7793" spans="1:16" x14ac:dyDescent="0.55000000000000004">
      <c r="A7793" t="s">
        <v>28</v>
      </c>
      <c r="B7793" t="s">
        <v>10667</v>
      </c>
      <c r="C7793" t="s">
        <v>106</v>
      </c>
      <c r="D7793" t="s">
        <v>4035</v>
      </c>
      <c r="E7793" t="s">
        <v>20</v>
      </c>
      <c r="F7793" t="b">
        <v>0</v>
      </c>
      <c r="G7793" t="s">
        <v>106</v>
      </c>
      <c r="H7793" s="4">
        <v>45751.396296296298</v>
      </c>
      <c r="I7793" t="b">
        <v>0</v>
      </c>
      <c r="J7793" t="b">
        <v>0</v>
      </c>
      <c r="K7793" t="s">
        <v>106</v>
      </c>
      <c r="L7793" t="s">
        <v>22</v>
      </c>
      <c r="M7793">
        <v>157410</v>
      </c>
      <c r="O7793" t="s">
        <v>10668</v>
      </c>
      <c r="P7793" t="s">
        <v>10669</v>
      </c>
    </row>
    <row r="7794" spans="1:16" x14ac:dyDescent="0.55000000000000004">
      <c r="A7794" t="s">
        <v>2</v>
      </c>
      <c r="B7794" t="s">
        <v>10670</v>
      </c>
      <c r="C7794" t="s">
        <v>940</v>
      </c>
      <c r="D7794" t="s">
        <v>4035</v>
      </c>
      <c r="E7794" t="s">
        <v>20</v>
      </c>
      <c r="F7794" t="b">
        <v>0</v>
      </c>
      <c r="G7794" t="s">
        <v>941</v>
      </c>
      <c r="H7794" s="4">
        <v>45751.400567129633</v>
      </c>
      <c r="I7794" t="b">
        <v>0</v>
      </c>
      <c r="J7794" t="b">
        <v>0</v>
      </c>
      <c r="K7794" t="s">
        <v>941</v>
      </c>
      <c r="L7794" t="s">
        <v>22</v>
      </c>
      <c r="M7794">
        <v>70000</v>
      </c>
      <c r="O7794" t="s">
        <v>10671</v>
      </c>
      <c r="P7794" t="s">
        <v>10672</v>
      </c>
    </row>
    <row r="7795" spans="1:16" x14ac:dyDescent="0.55000000000000004">
      <c r="A7795" t="s">
        <v>2</v>
      </c>
      <c r="B7795" t="s">
        <v>10673</v>
      </c>
      <c r="C7795" t="s">
        <v>71</v>
      </c>
      <c r="D7795" t="s">
        <v>3973</v>
      </c>
      <c r="E7795" t="s">
        <v>20</v>
      </c>
      <c r="F7795" t="b">
        <v>0</v>
      </c>
      <c r="G7795" t="s">
        <v>27</v>
      </c>
      <c r="H7795" s="4">
        <v>45751.420254629629</v>
      </c>
      <c r="I7795" t="b">
        <v>0</v>
      </c>
      <c r="J7795" t="b">
        <v>1</v>
      </c>
      <c r="K7795" t="s">
        <v>24</v>
      </c>
      <c r="L7795" t="s">
        <v>22</v>
      </c>
      <c r="M7795">
        <v>161975</v>
      </c>
      <c r="O7795" t="s">
        <v>1101</v>
      </c>
      <c r="P7795" t="s">
        <v>10674</v>
      </c>
    </row>
    <row r="7796" spans="1:16" x14ac:dyDescent="0.55000000000000004">
      <c r="A7796" t="s">
        <v>2</v>
      </c>
      <c r="B7796" t="s">
        <v>117</v>
      </c>
      <c r="C7796" t="s">
        <v>889</v>
      </c>
      <c r="D7796" t="s">
        <v>4084</v>
      </c>
      <c r="E7796" t="s">
        <v>20</v>
      </c>
      <c r="F7796" t="b">
        <v>0</v>
      </c>
      <c r="G7796" t="s">
        <v>27</v>
      </c>
      <c r="H7796" s="4">
        <v>45751.420266203713</v>
      </c>
      <c r="I7796" t="b">
        <v>0</v>
      </c>
      <c r="J7796" t="b">
        <v>0</v>
      </c>
      <c r="K7796" t="s">
        <v>24</v>
      </c>
      <c r="L7796" t="s">
        <v>22</v>
      </c>
      <c r="M7796">
        <v>189000</v>
      </c>
      <c r="O7796" t="s">
        <v>772</v>
      </c>
      <c r="P7796" t="s">
        <v>1161</v>
      </c>
    </row>
    <row r="7797" spans="1:16" x14ac:dyDescent="0.55000000000000004">
      <c r="A7797" t="s">
        <v>2</v>
      </c>
      <c r="B7797" t="s">
        <v>10675</v>
      </c>
      <c r="C7797" t="s">
        <v>140</v>
      </c>
      <c r="D7797" t="s">
        <v>4084</v>
      </c>
      <c r="E7797" t="s">
        <v>20</v>
      </c>
      <c r="F7797" t="b">
        <v>0</v>
      </c>
      <c r="G7797" t="s">
        <v>35</v>
      </c>
      <c r="H7797" s="4">
        <v>45751.45888888889</v>
      </c>
      <c r="I7797" t="b">
        <v>1</v>
      </c>
      <c r="J7797" t="b">
        <v>0</v>
      </c>
      <c r="K7797" t="s">
        <v>24</v>
      </c>
      <c r="L7797" t="s">
        <v>22</v>
      </c>
      <c r="M7797">
        <v>115000</v>
      </c>
      <c r="O7797" t="s">
        <v>1559</v>
      </c>
      <c r="P7797" t="s">
        <v>10676</v>
      </c>
    </row>
    <row r="7798" spans="1:16" x14ac:dyDescent="0.55000000000000004">
      <c r="A7798" t="s">
        <v>139</v>
      </c>
      <c r="B7798" t="s">
        <v>10677</v>
      </c>
      <c r="C7798" t="s">
        <v>49</v>
      </c>
      <c r="D7798" t="s">
        <v>3973</v>
      </c>
      <c r="E7798" t="s">
        <v>20</v>
      </c>
      <c r="F7798" t="b">
        <v>0</v>
      </c>
      <c r="G7798" t="s">
        <v>35</v>
      </c>
      <c r="H7798" s="4">
        <v>45751.462210648147</v>
      </c>
      <c r="I7798" t="b">
        <v>0</v>
      </c>
      <c r="J7798" t="b">
        <v>1</v>
      </c>
      <c r="K7798" t="s">
        <v>24</v>
      </c>
      <c r="L7798" t="s">
        <v>22</v>
      </c>
      <c r="M7798">
        <v>130000</v>
      </c>
      <c r="O7798" t="s">
        <v>10678</v>
      </c>
      <c r="P7798" t="s">
        <v>10679</v>
      </c>
    </row>
    <row r="7799" spans="1:16" x14ac:dyDescent="0.55000000000000004">
      <c r="A7799" t="s">
        <v>25</v>
      </c>
      <c r="B7799" t="s">
        <v>10327</v>
      </c>
      <c r="C7799" t="s">
        <v>1316</v>
      </c>
      <c r="D7799" t="s">
        <v>4084</v>
      </c>
      <c r="E7799" t="s">
        <v>20</v>
      </c>
      <c r="F7799" t="b">
        <v>0</v>
      </c>
      <c r="G7799" t="s">
        <v>41</v>
      </c>
      <c r="H7799" s="4">
        <v>45751.500243055547</v>
      </c>
      <c r="I7799" t="b">
        <v>0</v>
      </c>
      <c r="J7799" t="b">
        <v>0</v>
      </c>
      <c r="K7799" t="s">
        <v>24</v>
      </c>
      <c r="L7799" t="s">
        <v>22</v>
      </c>
      <c r="M7799">
        <v>120000</v>
      </c>
      <c r="O7799" t="s">
        <v>1317</v>
      </c>
      <c r="P7799" t="s">
        <v>10328</v>
      </c>
    </row>
    <row r="7800" spans="1:16" x14ac:dyDescent="0.55000000000000004">
      <c r="A7800" t="s">
        <v>40</v>
      </c>
      <c r="B7800" t="s">
        <v>10680</v>
      </c>
      <c r="C7800" t="s">
        <v>748</v>
      </c>
      <c r="D7800" t="s">
        <v>4035</v>
      </c>
      <c r="E7800" t="s">
        <v>20</v>
      </c>
      <c r="F7800" t="b">
        <v>0</v>
      </c>
      <c r="G7800" t="s">
        <v>158</v>
      </c>
      <c r="H7800" s="4">
        <v>45751.519583333327</v>
      </c>
      <c r="I7800" t="b">
        <v>0</v>
      </c>
      <c r="J7800" t="b">
        <v>0</v>
      </c>
      <c r="K7800" t="s">
        <v>158</v>
      </c>
      <c r="L7800" t="s">
        <v>22</v>
      </c>
      <c r="M7800">
        <v>83999.5</v>
      </c>
      <c r="O7800" t="s">
        <v>5619</v>
      </c>
      <c r="P7800" t="s">
        <v>10681</v>
      </c>
    </row>
    <row r="7801" spans="1:16" x14ac:dyDescent="0.55000000000000004">
      <c r="A7801" t="s">
        <v>0</v>
      </c>
      <c r="B7801" t="s">
        <v>10682</v>
      </c>
      <c r="C7801" t="s">
        <v>158</v>
      </c>
      <c r="D7801" t="s">
        <v>4035</v>
      </c>
      <c r="E7801" t="s">
        <v>20</v>
      </c>
      <c r="F7801" t="b">
        <v>0</v>
      </c>
      <c r="G7801" t="s">
        <v>158</v>
      </c>
      <c r="H7801" s="4">
        <v>45751.519606481481</v>
      </c>
      <c r="I7801" t="b">
        <v>0</v>
      </c>
      <c r="J7801" t="b">
        <v>0</v>
      </c>
      <c r="K7801" t="s">
        <v>158</v>
      </c>
      <c r="L7801" t="s">
        <v>22</v>
      </c>
      <c r="M7801">
        <v>79550</v>
      </c>
      <c r="O7801" t="s">
        <v>1319</v>
      </c>
      <c r="P7801" t="s">
        <v>10683</v>
      </c>
    </row>
    <row r="7802" spans="1:16" x14ac:dyDescent="0.55000000000000004">
      <c r="A7802" t="s">
        <v>0</v>
      </c>
      <c r="B7802" t="s">
        <v>10684</v>
      </c>
      <c r="C7802" t="s">
        <v>278</v>
      </c>
      <c r="D7802" t="s">
        <v>3828</v>
      </c>
      <c r="E7802" t="s">
        <v>51</v>
      </c>
      <c r="F7802" t="b">
        <v>0</v>
      </c>
      <c r="G7802" t="s">
        <v>23</v>
      </c>
      <c r="H7802" s="4">
        <v>45751.534421296303</v>
      </c>
      <c r="I7802" t="b">
        <v>1</v>
      </c>
      <c r="J7802" t="b">
        <v>0</v>
      </c>
      <c r="K7802" t="s">
        <v>24</v>
      </c>
      <c r="L7802" t="s">
        <v>36</v>
      </c>
      <c r="N7802">
        <v>46</v>
      </c>
      <c r="O7802" t="s">
        <v>2138</v>
      </c>
    </row>
    <row r="7803" spans="1:16" x14ac:dyDescent="0.55000000000000004">
      <c r="A7803" t="s">
        <v>139</v>
      </c>
      <c r="B7803" t="s">
        <v>10685</v>
      </c>
      <c r="C7803" t="s">
        <v>10686</v>
      </c>
      <c r="D7803" t="s">
        <v>2208</v>
      </c>
      <c r="E7803" t="s">
        <v>20</v>
      </c>
      <c r="F7803" t="b">
        <v>0</v>
      </c>
      <c r="G7803" t="s">
        <v>30</v>
      </c>
      <c r="H7803" s="4">
        <v>45751.542326388888</v>
      </c>
      <c r="I7803" t="b">
        <v>0</v>
      </c>
      <c r="J7803" t="b">
        <v>0</v>
      </c>
      <c r="K7803" t="s">
        <v>24</v>
      </c>
      <c r="L7803" t="s">
        <v>22</v>
      </c>
      <c r="M7803">
        <v>90000</v>
      </c>
      <c r="O7803" t="s">
        <v>7461</v>
      </c>
    </row>
    <row r="7804" spans="1:16" x14ac:dyDescent="0.55000000000000004">
      <c r="A7804" t="s">
        <v>2</v>
      </c>
      <c r="B7804" t="s">
        <v>10687</v>
      </c>
      <c r="C7804" t="s">
        <v>538</v>
      </c>
      <c r="D7804" t="s">
        <v>3828</v>
      </c>
      <c r="E7804" t="s">
        <v>20</v>
      </c>
      <c r="F7804" t="b">
        <v>0</v>
      </c>
      <c r="G7804" t="s">
        <v>27</v>
      </c>
      <c r="H7804" s="4">
        <v>45751.545011574082</v>
      </c>
      <c r="I7804" t="b">
        <v>0</v>
      </c>
      <c r="J7804" t="b">
        <v>1</v>
      </c>
      <c r="K7804" t="s">
        <v>24</v>
      </c>
      <c r="L7804" t="s">
        <v>22</v>
      </c>
      <c r="M7804">
        <v>126000</v>
      </c>
      <c r="O7804" t="s">
        <v>487</v>
      </c>
      <c r="P7804" t="s">
        <v>10688</v>
      </c>
    </row>
    <row r="7805" spans="1:16" x14ac:dyDescent="0.55000000000000004">
      <c r="A7805" t="s">
        <v>19</v>
      </c>
      <c r="B7805" t="s">
        <v>10689</v>
      </c>
      <c r="C7805" t="s">
        <v>327</v>
      </c>
      <c r="D7805" t="s">
        <v>3973</v>
      </c>
      <c r="E7805" t="s">
        <v>20</v>
      </c>
      <c r="F7805" t="b">
        <v>0</v>
      </c>
      <c r="G7805" t="s">
        <v>52</v>
      </c>
      <c r="H7805" s="4">
        <v>45751.560879629629</v>
      </c>
      <c r="I7805" t="b">
        <v>0</v>
      </c>
      <c r="J7805" t="b">
        <v>1</v>
      </c>
      <c r="K7805" t="s">
        <v>24</v>
      </c>
      <c r="L7805" t="s">
        <v>22</v>
      </c>
      <c r="M7805">
        <v>175000</v>
      </c>
      <c r="O7805" t="s">
        <v>4535</v>
      </c>
      <c r="P7805" t="s">
        <v>416</v>
      </c>
    </row>
    <row r="7806" spans="1:16" x14ac:dyDescent="0.55000000000000004">
      <c r="A7806" t="s">
        <v>25</v>
      </c>
      <c r="B7806" t="s">
        <v>10690</v>
      </c>
      <c r="C7806" t="s">
        <v>4008</v>
      </c>
      <c r="D7806" t="s">
        <v>3957</v>
      </c>
      <c r="E7806" t="s">
        <v>20</v>
      </c>
      <c r="F7806" t="b">
        <v>0</v>
      </c>
      <c r="G7806" t="s">
        <v>1247</v>
      </c>
      <c r="H7806" s="4">
        <v>45751.574016203696</v>
      </c>
      <c r="I7806" t="b">
        <v>0</v>
      </c>
      <c r="J7806" t="b">
        <v>0</v>
      </c>
      <c r="K7806" t="s">
        <v>1247</v>
      </c>
      <c r="L7806" t="s">
        <v>36</v>
      </c>
      <c r="N7806">
        <v>13.04999923706055</v>
      </c>
      <c r="O7806" t="s">
        <v>9487</v>
      </c>
      <c r="P7806" t="s">
        <v>10691</v>
      </c>
    </row>
    <row r="7807" spans="1:16" x14ac:dyDescent="0.55000000000000004">
      <c r="A7807" t="s">
        <v>19</v>
      </c>
      <c r="B7807" t="s">
        <v>8595</v>
      </c>
      <c r="C7807" t="s">
        <v>192</v>
      </c>
      <c r="D7807" t="s">
        <v>3957</v>
      </c>
      <c r="E7807" t="s">
        <v>20</v>
      </c>
      <c r="F7807" t="b">
        <v>0</v>
      </c>
      <c r="G7807" t="s">
        <v>23</v>
      </c>
      <c r="H7807" s="4">
        <v>45751.576238425929</v>
      </c>
      <c r="I7807" t="b">
        <v>0</v>
      </c>
      <c r="J7807" t="b">
        <v>1</v>
      </c>
      <c r="K7807" t="s">
        <v>24</v>
      </c>
      <c r="L7807" t="s">
        <v>36</v>
      </c>
      <c r="N7807">
        <v>12.985000610351561</v>
      </c>
      <c r="O7807" t="s">
        <v>254</v>
      </c>
      <c r="P7807" t="s">
        <v>1637</v>
      </c>
    </row>
    <row r="7808" spans="1:16" x14ac:dyDescent="0.55000000000000004">
      <c r="A7808" t="s">
        <v>0</v>
      </c>
      <c r="B7808" t="s">
        <v>10692</v>
      </c>
      <c r="C7808" t="s">
        <v>39</v>
      </c>
      <c r="D7808" t="s">
        <v>4093</v>
      </c>
      <c r="E7808" t="s">
        <v>20</v>
      </c>
      <c r="F7808" t="b">
        <v>1</v>
      </c>
      <c r="G7808" t="s">
        <v>30</v>
      </c>
      <c r="H7808" s="4">
        <v>45751.583981481483</v>
      </c>
      <c r="I7808" t="b">
        <v>0</v>
      </c>
      <c r="J7808" t="b">
        <v>1</v>
      </c>
      <c r="K7808" t="s">
        <v>24</v>
      </c>
      <c r="L7808" t="s">
        <v>36</v>
      </c>
      <c r="N7808">
        <v>42.5</v>
      </c>
      <c r="O7808" t="s">
        <v>4094</v>
      </c>
      <c r="P7808" t="s">
        <v>6757</v>
      </c>
    </row>
    <row r="7809" spans="1:16" x14ac:dyDescent="0.55000000000000004">
      <c r="A7809" t="s">
        <v>19</v>
      </c>
      <c r="B7809" t="s">
        <v>19</v>
      </c>
      <c r="C7809" t="s">
        <v>159</v>
      </c>
      <c r="D7809" t="s">
        <v>4084</v>
      </c>
      <c r="E7809" t="s">
        <v>20</v>
      </c>
      <c r="F7809" t="b">
        <v>0</v>
      </c>
      <c r="G7809" t="s">
        <v>30</v>
      </c>
      <c r="H7809" s="4">
        <v>45751.585046296299</v>
      </c>
      <c r="I7809" t="b">
        <v>0</v>
      </c>
      <c r="J7809" t="b">
        <v>0</v>
      </c>
      <c r="K7809" t="s">
        <v>24</v>
      </c>
      <c r="L7809" t="s">
        <v>22</v>
      </c>
      <c r="M7809">
        <v>155487.5</v>
      </c>
      <c r="O7809" t="s">
        <v>10557</v>
      </c>
      <c r="P7809" t="s">
        <v>193</v>
      </c>
    </row>
    <row r="7810" spans="1:16" x14ac:dyDescent="0.55000000000000004">
      <c r="A7810" t="s">
        <v>2</v>
      </c>
      <c r="B7810" t="s">
        <v>10693</v>
      </c>
      <c r="C7810" t="s">
        <v>82</v>
      </c>
      <c r="D7810" t="s">
        <v>3973</v>
      </c>
      <c r="E7810" t="s">
        <v>20</v>
      </c>
      <c r="F7810" t="b">
        <v>0</v>
      </c>
      <c r="G7810" t="s">
        <v>35</v>
      </c>
      <c r="H7810" s="4">
        <v>45751.587141203701</v>
      </c>
      <c r="I7810" t="b">
        <v>1</v>
      </c>
      <c r="J7810" t="b">
        <v>0</v>
      </c>
      <c r="K7810" t="s">
        <v>24</v>
      </c>
      <c r="L7810" t="s">
        <v>22</v>
      </c>
      <c r="M7810">
        <v>200000</v>
      </c>
      <c r="O7810" t="s">
        <v>10694</v>
      </c>
      <c r="P7810" t="s">
        <v>10695</v>
      </c>
    </row>
    <row r="7811" spans="1:16" x14ac:dyDescent="0.55000000000000004">
      <c r="A7811" t="s">
        <v>139</v>
      </c>
      <c r="B7811" t="s">
        <v>10696</v>
      </c>
      <c r="C7811" t="s">
        <v>120</v>
      </c>
      <c r="D7811" t="s">
        <v>3973</v>
      </c>
      <c r="E7811" t="s">
        <v>20</v>
      </c>
      <c r="F7811" t="b">
        <v>0</v>
      </c>
      <c r="G7811" t="s">
        <v>35</v>
      </c>
      <c r="H7811" s="4">
        <v>45751.62537037037</v>
      </c>
      <c r="I7811" t="b">
        <v>0</v>
      </c>
      <c r="J7811" t="b">
        <v>0</v>
      </c>
      <c r="K7811" t="s">
        <v>24</v>
      </c>
      <c r="L7811" t="s">
        <v>36</v>
      </c>
      <c r="N7811">
        <v>100</v>
      </c>
      <c r="O7811" t="s">
        <v>10697</v>
      </c>
      <c r="P7811" t="s">
        <v>8672</v>
      </c>
    </row>
    <row r="7812" spans="1:16" x14ac:dyDescent="0.55000000000000004">
      <c r="A7812" t="s">
        <v>0</v>
      </c>
      <c r="B7812" t="s">
        <v>10698</v>
      </c>
      <c r="C7812" t="s">
        <v>559</v>
      </c>
      <c r="D7812" t="s">
        <v>3973</v>
      </c>
      <c r="E7812" t="s">
        <v>20</v>
      </c>
      <c r="F7812" t="b">
        <v>0</v>
      </c>
      <c r="G7812" t="s">
        <v>27</v>
      </c>
      <c r="H7812" s="4">
        <v>45751.626122685193</v>
      </c>
      <c r="I7812" t="b">
        <v>0</v>
      </c>
      <c r="J7812" t="b">
        <v>1</v>
      </c>
      <c r="K7812" t="s">
        <v>24</v>
      </c>
      <c r="L7812" t="s">
        <v>22</v>
      </c>
      <c r="M7812">
        <v>76044.5</v>
      </c>
      <c r="O7812" t="s">
        <v>1355</v>
      </c>
      <c r="P7812" t="s">
        <v>10699</v>
      </c>
    </row>
    <row r="7813" spans="1:16" x14ac:dyDescent="0.55000000000000004">
      <c r="A7813" t="s">
        <v>2</v>
      </c>
      <c r="B7813" t="s">
        <v>10700</v>
      </c>
      <c r="C7813" t="s">
        <v>114</v>
      </c>
      <c r="D7813" t="s">
        <v>3828</v>
      </c>
      <c r="E7813" t="s">
        <v>20</v>
      </c>
      <c r="F7813" t="b">
        <v>0</v>
      </c>
      <c r="G7813" t="s">
        <v>27</v>
      </c>
      <c r="H7813" s="4">
        <v>45751.628287037027</v>
      </c>
      <c r="I7813" t="b">
        <v>0</v>
      </c>
      <c r="J7813" t="b">
        <v>0</v>
      </c>
      <c r="K7813" t="s">
        <v>24</v>
      </c>
      <c r="L7813" t="s">
        <v>22</v>
      </c>
      <c r="M7813">
        <v>110240</v>
      </c>
      <c r="O7813" t="s">
        <v>4329</v>
      </c>
      <c r="P7813" t="s">
        <v>10701</v>
      </c>
    </row>
    <row r="7814" spans="1:16" x14ac:dyDescent="0.55000000000000004">
      <c r="A7814" t="s">
        <v>2</v>
      </c>
      <c r="B7814" t="s">
        <v>117</v>
      </c>
      <c r="C7814" t="s">
        <v>390</v>
      </c>
      <c r="D7814" t="s">
        <v>3973</v>
      </c>
      <c r="E7814" t="s">
        <v>20</v>
      </c>
      <c r="F7814" t="b">
        <v>0</v>
      </c>
      <c r="G7814" t="s">
        <v>27</v>
      </c>
      <c r="H7814" s="4">
        <v>45751.628495370373</v>
      </c>
      <c r="I7814" t="b">
        <v>0</v>
      </c>
      <c r="J7814" t="b">
        <v>0</v>
      </c>
      <c r="K7814" t="s">
        <v>24</v>
      </c>
      <c r="L7814" t="s">
        <v>22</v>
      </c>
      <c r="M7814">
        <v>147500</v>
      </c>
      <c r="O7814" t="s">
        <v>10702</v>
      </c>
      <c r="P7814" t="s">
        <v>10703</v>
      </c>
    </row>
    <row r="7815" spans="1:16" x14ac:dyDescent="0.55000000000000004">
      <c r="A7815" t="s">
        <v>2</v>
      </c>
      <c r="B7815" t="s">
        <v>10704</v>
      </c>
      <c r="C7815" t="s">
        <v>114</v>
      </c>
      <c r="D7815" t="s">
        <v>3828</v>
      </c>
      <c r="E7815" t="s">
        <v>20</v>
      </c>
      <c r="F7815" t="b">
        <v>0</v>
      </c>
      <c r="G7815" t="s">
        <v>35</v>
      </c>
      <c r="H7815" s="4">
        <v>45751.628680555557</v>
      </c>
      <c r="I7815" t="b">
        <v>0</v>
      </c>
      <c r="J7815" t="b">
        <v>0</v>
      </c>
      <c r="K7815" t="s">
        <v>24</v>
      </c>
      <c r="L7815" t="s">
        <v>22</v>
      </c>
      <c r="M7815">
        <v>157560</v>
      </c>
      <c r="O7815" t="s">
        <v>4329</v>
      </c>
      <c r="P7815" t="s">
        <v>10701</v>
      </c>
    </row>
    <row r="7816" spans="1:16" x14ac:dyDescent="0.55000000000000004">
      <c r="A7816" t="s">
        <v>1</v>
      </c>
      <c r="B7816" t="s">
        <v>10705</v>
      </c>
      <c r="C7816" t="s">
        <v>164</v>
      </c>
      <c r="D7816" t="s">
        <v>4035</v>
      </c>
      <c r="E7816" t="s">
        <v>20</v>
      </c>
      <c r="F7816" t="b">
        <v>0</v>
      </c>
      <c r="G7816" t="s">
        <v>158</v>
      </c>
      <c r="H7816" s="4">
        <v>45751.644606481481</v>
      </c>
      <c r="I7816" t="b">
        <v>0</v>
      </c>
      <c r="J7816" t="b">
        <v>0</v>
      </c>
      <c r="K7816" t="s">
        <v>158</v>
      </c>
      <c r="L7816" t="s">
        <v>22</v>
      </c>
      <c r="M7816">
        <v>40000</v>
      </c>
      <c r="O7816" t="s">
        <v>10706</v>
      </c>
      <c r="P7816" t="s">
        <v>10707</v>
      </c>
    </row>
    <row r="7817" spans="1:16" x14ac:dyDescent="0.55000000000000004">
      <c r="A7817" t="s">
        <v>0</v>
      </c>
      <c r="B7817" t="s">
        <v>0</v>
      </c>
      <c r="C7817" t="s">
        <v>10708</v>
      </c>
      <c r="D7817" t="s">
        <v>3600</v>
      </c>
      <c r="E7817" t="s">
        <v>51</v>
      </c>
      <c r="F7817" t="b">
        <v>0</v>
      </c>
      <c r="G7817" t="s">
        <v>30</v>
      </c>
      <c r="H7817" s="4">
        <v>45751.667314814818</v>
      </c>
      <c r="I7817" t="b">
        <v>1</v>
      </c>
      <c r="J7817" t="b">
        <v>0</v>
      </c>
      <c r="K7817" t="s">
        <v>24</v>
      </c>
      <c r="L7817" t="s">
        <v>36</v>
      </c>
      <c r="N7817">
        <v>55</v>
      </c>
      <c r="O7817" t="s">
        <v>10709</v>
      </c>
      <c r="P7817" t="s">
        <v>10710</v>
      </c>
    </row>
    <row r="7818" spans="1:16" x14ac:dyDescent="0.55000000000000004">
      <c r="A7818" t="s">
        <v>1</v>
      </c>
      <c r="B7818" t="s">
        <v>10711</v>
      </c>
      <c r="C7818" t="s">
        <v>33</v>
      </c>
      <c r="D7818" t="s">
        <v>3973</v>
      </c>
      <c r="E7818" t="s">
        <v>51</v>
      </c>
      <c r="F7818" t="b">
        <v>0</v>
      </c>
      <c r="G7818" t="s">
        <v>27</v>
      </c>
      <c r="H7818" s="4">
        <v>45751.711782407408</v>
      </c>
      <c r="I7818" t="b">
        <v>1</v>
      </c>
      <c r="J7818" t="b">
        <v>0</v>
      </c>
      <c r="K7818" t="s">
        <v>24</v>
      </c>
      <c r="L7818" t="s">
        <v>36</v>
      </c>
      <c r="N7818">
        <v>74</v>
      </c>
      <c r="O7818" t="s">
        <v>1853</v>
      </c>
      <c r="P7818" t="s">
        <v>10712</v>
      </c>
    </row>
    <row r="7819" spans="1:16" x14ac:dyDescent="0.55000000000000004">
      <c r="A7819" t="s">
        <v>2</v>
      </c>
      <c r="B7819" t="s">
        <v>10713</v>
      </c>
      <c r="C7819" t="s">
        <v>538</v>
      </c>
      <c r="D7819" t="s">
        <v>3973</v>
      </c>
      <c r="E7819" t="s">
        <v>20</v>
      </c>
      <c r="F7819" t="b">
        <v>0</v>
      </c>
      <c r="G7819" t="s">
        <v>27</v>
      </c>
      <c r="H7819" s="4">
        <v>45751.711793981478</v>
      </c>
      <c r="I7819" t="b">
        <v>1</v>
      </c>
      <c r="J7819" t="b">
        <v>0</v>
      </c>
      <c r="K7819" t="s">
        <v>24</v>
      </c>
      <c r="L7819" t="s">
        <v>22</v>
      </c>
      <c r="M7819">
        <v>90000</v>
      </c>
      <c r="O7819" t="s">
        <v>778</v>
      </c>
      <c r="P7819" t="s">
        <v>10714</v>
      </c>
    </row>
    <row r="7820" spans="1:16" x14ac:dyDescent="0.55000000000000004">
      <c r="A7820" t="s">
        <v>191</v>
      </c>
      <c r="B7820" t="s">
        <v>10715</v>
      </c>
      <c r="C7820" t="s">
        <v>82</v>
      </c>
      <c r="D7820" t="s">
        <v>3973</v>
      </c>
      <c r="E7820" t="s">
        <v>20</v>
      </c>
      <c r="F7820" t="b">
        <v>0</v>
      </c>
      <c r="G7820" t="s">
        <v>35</v>
      </c>
      <c r="H7820" s="4">
        <v>45751.753854166673</v>
      </c>
      <c r="I7820" t="b">
        <v>0</v>
      </c>
      <c r="J7820" t="b">
        <v>0</v>
      </c>
      <c r="K7820" t="s">
        <v>24</v>
      </c>
      <c r="L7820" t="s">
        <v>22</v>
      </c>
      <c r="M7820">
        <v>96500</v>
      </c>
      <c r="O7820" t="s">
        <v>2420</v>
      </c>
    </row>
    <row r="7821" spans="1:16" x14ac:dyDescent="0.55000000000000004">
      <c r="A7821" t="s">
        <v>28</v>
      </c>
      <c r="B7821" t="s">
        <v>28</v>
      </c>
      <c r="C7821" t="s">
        <v>83</v>
      </c>
      <c r="D7821" t="s">
        <v>3973</v>
      </c>
      <c r="E7821" t="s">
        <v>51</v>
      </c>
      <c r="F7821" t="b">
        <v>0</v>
      </c>
      <c r="G7821" t="s">
        <v>27</v>
      </c>
      <c r="H7821" s="4">
        <v>45751.792800925927</v>
      </c>
      <c r="I7821" t="b">
        <v>0</v>
      </c>
      <c r="J7821" t="b">
        <v>0</v>
      </c>
      <c r="K7821" t="s">
        <v>24</v>
      </c>
      <c r="L7821" t="s">
        <v>36</v>
      </c>
      <c r="N7821">
        <v>56.5</v>
      </c>
      <c r="O7821" t="s">
        <v>6571</v>
      </c>
      <c r="P7821" t="s">
        <v>10716</v>
      </c>
    </row>
    <row r="7822" spans="1:16" x14ac:dyDescent="0.55000000000000004">
      <c r="A7822" t="s">
        <v>191</v>
      </c>
      <c r="B7822" t="s">
        <v>10717</v>
      </c>
      <c r="C7822" t="s">
        <v>39</v>
      </c>
      <c r="D7822" t="s">
        <v>3973</v>
      </c>
      <c r="E7822" t="s">
        <v>51</v>
      </c>
      <c r="F7822" t="b">
        <v>1</v>
      </c>
      <c r="G7822" t="s">
        <v>27</v>
      </c>
      <c r="H7822" s="4">
        <v>45751.795162037037</v>
      </c>
      <c r="I7822" t="b">
        <v>0</v>
      </c>
      <c r="J7822" t="b">
        <v>0</v>
      </c>
      <c r="K7822" t="s">
        <v>24</v>
      </c>
      <c r="L7822" t="s">
        <v>36</v>
      </c>
      <c r="N7822">
        <v>75.709999084472656</v>
      </c>
      <c r="O7822" t="s">
        <v>396</v>
      </c>
      <c r="P7822" t="s">
        <v>10718</v>
      </c>
    </row>
    <row r="7823" spans="1:16" x14ac:dyDescent="0.55000000000000004">
      <c r="A7823" t="s">
        <v>89</v>
      </c>
      <c r="B7823" t="s">
        <v>10719</v>
      </c>
      <c r="C7823" t="s">
        <v>801</v>
      </c>
      <c r="D7823" t="s">
        <v>3973</v>
      </c>
      <c r="E7823" t="s">
        <v>20</v>
      </c>
      <c r="F7823" t="b">
        <v>0</v>
      </c>
      <c r="G7823" t="s">
        <v>35</v>
      </c>
      <c r="H7823" s="4">
        <v>45751.795497685183</v>
      </c>
      <c r="I7823" t="b">
        <v>0</v>
      </c>
      <c r="J7823" t="b">
        <v>0</v>
      </c>
      <c r="K7823" t="s">
        <v>24</v>
      </c>
      <c r="L7823" t="s">
        <v>22</v>
      </c>
      <c r="M7823">
        <v>115000</v>
      </c>
      <c r="O7823" t="s">
        <v>10720</v>
      </c>
      <c r="P7823" t="s">
        <v>10721</v>
      </c>
    </row>
    <row r="7824" spans="1:16" x14ac:dyDescent="0.55000000000000004">
      <c r="A7824" t="s">
        <v>40</v>
      </c>
      <c r="B7824" t="s">
        <v>10722</v>
      </c>
      <c r="C7824" t="s">
        <v>39</v>
      </c>
      <c r="D7824" t="s">
        <v>3600</v>
      </c>
      <c r="E7824" t="s">
        <v>20</v>
      </c>
      <c r="F7824" t="b">
        <v>1</v>
      </c>
      <c r="G7824" t="s">
        <v>106</v>
      </c>
      <c r="H7824" s="4">
        <v>45751.812962962962</v>
      </c>
      <c r="I7824" t="b">
        <v>1</v>
      </c>
      <c r="J7824" t="b">
        <v>0</v>
      </c>
      <c r="K7824" t="s">
        <v>106</v>
      </c>
      <c r="L7824" t="s">
        <v>22</v>
      </c>
      <c r="M7824">
        <v>102500</v>
      </c>
      <c r="O7824" t="s">
        <v>10723</v>
      </c>
      <c r="P7824" t="s">
        <v>10724</v>
      </c>
    </row>
    <row r="7825" spans="1:16" x14ac:dyDescent="0.55000000000000004">
      <c r="A7825" t="s">
        <v>40</v>
      </c>
      <c r="B7825" t="s">
        <v>2487</v>
      </c>
      <c r="C7825" t="s">
        <v>73</v>
      </c>
      <c r="D7825" t="s">
        <v>3957</v>
      </c>
      <c r="E7825" t="s">
        <v>20</v>
      </c>
      <c r="F7825" t="b">
        <v>0</v>
      </c>
      <c r="G7825" t="s">
        <v>23</v>
      </c>
      <c r="H7825" s="4">
        <v>45751.826238425929</v>
      </c>
      <c r="I7825" t="b">
        <v>0</v>
      </c>
      <c r="J7825" t="b">
        <v>0</v>
      </c>
      <c r="K7825" t="s">
        <v>24</v>
      </c>
      <c r="L7825" t="s">
        <v>36</v>
      </c>
      <c r="N7825">
        <v>54.130001068115227</v>
      </c>
      <c r="O7825" t="s">
        <v>2623</v>
      </c>
      <c r="P7825" t="s">
        <v>10725</v>
      </c>
    </row>
    <row r="7826" spans="1:16" x14ac:dyDescent="0.55000000000000004">
      <c r="A7826" t="s">
        <v>0</v>
      </c>
      <c r="B7826" t="s">
        <v>10726</v>
      </c>
      <c r="C7826" t="s">
        <v>82</v>
      </c>
      <c r="D7826" t="s">
        <v>3600</v>
      </c>
      <c r="E7826" t="s">
        <v>20</v>
      </c>
      <c r="F7826" t="b">
        <v>0</v>
      </c>
      <c r="G7826" t="s">
        <v>35</v>
      </c>
      <c r="H7826" s="4">
        <v>45751.878692129627</v>
      </c>
      <c r="I7826" t="b">
        <v>1</v>
      </c>
      <c r="J7826" t="b">
        <v>0</v>
      </c>
      <c r="K7826" t="s">
        <v>24</v>
      </c>
      <c r="L7826" t="s">
        <v>36</v>
      </c>
      <c r="N7826">
        <v>70</v>
      </c>
      <c r="O7826" t="s">
        <v>2678</v>
      </c>
      <c r="P7826" t="s">
        <v>10727</v>
      </c>
    </row>
    <row r="7827" spans="1:16" x14ac:dyDescent="0.55000000000000004">
      <c r="A7827" t="s">
        <v>0</v>
      </c>
      <c r="B7827" t="s">
        <v>10728</v>
      </c>
      <c r="C7827" t="s">
        <v>292</v>
      </c>
      <c r="D7827" t="s">
        <v>3600</v>
      </c>
      <c r="E7827" t="s">
        <v>51</v>
      </c>
      <c r="F7827" t="b">
        <v>0</v>
      </c>
      <c r="G7827" t="s">
        <v>30</v>
      </c>
      <c r="H7827" s="4">
        <v>45751.917280092603</v>
      </c>
      <c r="I7827" t="b">
        <v>1</v>
      </c>
      <c r="J7827" t="b">
        <v>0</v>
      </c>
      <c r="K7827" t="s">
        <v>24</v>
      </c>
      <c r="L7827" t="s">
        <v>36</v>
      </c>
      <c r="N7827">
        <v>46.5</v>
      </c>
      <c r="O7827" t="s">
        <v>3190</v>
      </c>
      <c r="P7827" t="s">
        <v>10729</v>
      </c>
    </row>
    <row r="7828" spans="1:16" x14ac:dyDescent="0.55000000000000004">
      <c r="A7828" t="s">
        <v>0</v>
      </c>
      <c r="B7828" t="s">
        <v>10730</v>
      </c>
      <c r="C7828" t="s">
        <v>167</v>
      </c>
      <c r="D7828" t="s">
        <v>3957</v>
      </c>
      <c r="E7828" t="s">
        <v>34</v>
      </c>
      <c r="F7828" t="b">
        <v>0</v>
      </c>
      <c r="G7828" t="s">
        <v>35</v>
      </c>
      <c r="H7828" s="4">
        <v>45751.958668981482</v>
      </c>
      <c r="I7828" t="b">
        <v>0</v>
      </c>
      <c r="J7828" t="b">
        <v>0</v>
      </c>
      <c r="K7828" t="s">
        <v>24</v>
      </c>
      <c r="L7828" t="s">
        <v>36</v>
      </c>
      <c r="N7828">
        <v>16.510000228881839</v>
      </c>
      <c r="O7828" t="s">
        <v>10731</v>
      </c>
      <c r="P7828" t="s">
        <v>320</v>
      </c>
    </row>
    <row r="7829" spans="1:16" x14ac:dyDescent="0.55000000000000004">
      <c r="A7829" t="s">
        <v>0</v>
      </c>
      <c r="B7829" t="s">
        <v>731</v>
      </c>
      <c r="C7829" t="s">
        <v>1008</v>
      </c>
      <c r="D7829" t="s">
        <v>3957</v>
      </c>
      <c r="E7829" t="s">
        <v>34</v>
      </c>
      <c r="F7829" t="b">
        <v>0</v>
      </c>
      <c r="G7829" t="s">
        <v>52</v>
      </c>
      <c r="H7829" s="4">
        <v>45751.959317129629</v>
      </c>
      <c r="I7829" t="b">
        <v>1</v>
      </c>
      <c r="J7829" t="b">
        <v>0</v>
      </c>
      <c r="K7829" t="s">
        <v>24</v>
      </c>
      <c r="L7829" t="s">
        <v>36</v>
      </c>
      <c r="N7829">
        <v>22.694999694824219</v>
      </c>
      <c r="O7829" t="s">
        <v>1694</v>
      </c>
      <c r="P7829" t="s">
        <v>150</v>
      </c>
    </row>
    <row r="7830" spans="1:16" x14ac:dyDescent="0.55000000000000004">
      <c r="A7830" t="s">
        <v>2</v>
      </c>
      <c r="B7830" t="s">
        <v>10732</v>
      </c>
      <c r="C7830" t="s">
        <v>39</v>
      </c>
      <c r="D7830" t="s">
        <v>3828</v>
      </c>
      <c r="E7830" t="s">
        <v>20</v>
      </c>
      <c r="F7830" t="b">
        <v>1</v>
      </c>
      <c r="G7830" t="s">
        <v>35</v>
      </c>
      <c r="H7830" s="4">
        <v>45752.045358796298</v>
      </c>
      <c r="I7830" t="b">
        <v>0</v>
      </c>
      <c r="J7830" t="b">
        <v>1</v>
      </c>
      <c r="K7830" t="s">
        <v>24</v>
      </c>
      <c r="L7830" t="s">
        <v>22</v>
      </c>
      <c r="M7830">
        <v>122000</v>
      </c>
      <c r="O7830" t="s">
        <v>10733</v>
      </c>
      <c r="P7830" t="s">
        <v>10734</v>
      </c>
    </row>
    <row r="7831" spans="1:16" x14ac:dyDescent="0.55000000000000004">
      <c r="A7831" t="s">
        <v>2</v>
      </c>
      <c r="B7831" t="s">
        <v>10735</v>
      </c>
      <c r="C7831" t="s">
        <v>613</v>
      </c>
      <c r="D7831" t="s">
        <v>2208</v>
      </c>
      <c r="E7831" t="s">
        <v>20</v>
      </c>
      <c r="F7831" t="b">
        <v>0</v>
      </c>
      <c r="G7831" t="s">
        <v>27</v>
      </c>
      <c r="H7831" s="4">
        <v>45752.086678240739</v>
      </c>
      <c r="I7831" t="b">
        <v>1</v>
      </c>
      <c r="J7831" t="b">
        <v>1</v>
      </c>
      <c r="K7831" t="s">
        <v>24</v>
      </c>
      <c r="L7831" t="s">
        <v>22</v>
      </c>
      <c r="M7831">
        <v>100000</v>
      </c>
      <c r="O7831" t="s">
        <v>2647</v>
      </c>
    </row>
    <row r="7832" spans="1:16" x14ac:dyDescent="0.55000000000000004">
      <c r="A7832" t="s">
        <v>2</v>
      </c>
      <c r="B7832" t="s">
        <v>10736</v>
      </c>
      <c r="C7832" t="s">
        <v>372</v>
      </c>
      <c r="D7832" t="s">
        <v>3973</v>
      </c>
      <c r="E7832" t="s">
        <v>20</v>
      </c>
      <c r="F7832" t="b">
        <v>0</v>
      </c>
      <c r="G7832" t="s">
        <v>35</v>
      </c>
      <c r="H7832" s="4">
        <v>45752.087187500001</v>
      </c>
      <c r="I7832" t="b">
        <v>0</v>
      </c>
      <c r="J7832" t="b">
        <v>0</v>
      </c>
      <c r="K7832" t="s">
        <v>24</v>
      </c>
      <c r="L7832" t="s">
        <v>22</v>
      </c>
      <c r="M7832">
        <v>210000</v>
      </c>
      <c r="O7832" t="s">
        <v>892</v>
      </c>
      <c r="P7832" t="s">
        <v>10737</v>
      </c>
    </row>
    <row r="7833" spans="1:16" x14ac:dyDescent="0.55000000000000004">
      <c r="A7833" t="s">
        <v>40</v>
      </c>
      <c r="B7833" t="s">
        <v>4466</v>
      </c>
      <c r="C7833" t="s">
        <v>2657</v>
      </c>
      <c r="D7833" t="s">
        <v>3973</v>
      </c>
      <c r="E7833" t="s">
        <v>20</v>
      </c>
      <c r="F7833" t="b">
        <v>0</v>
      </c>
      <c r="G7833" t="s">
        <v>30</v>
      </c>
      <c r="H7833" s="4">
        <v>45752.12667824074</v>
      </c>
      <c r="I7833" t="b">
        <v>0</v>
      </c>
      <c r="J7833" t="b">
        <v>1</v>
      </c>
      <c r="K7833" t="s">
        <v>24</v>
      </c>
      <c r="L7833" t="s">
        <v>22</v>
      </c>
      <c r="M7833">
        <v>150000</v>
      </c>
      <c r="O7833" t="s">
        <v>3322</v>
      </c>
      <c r="P7833" t="s">
        <v>4467</v>
      </c>
    </row>
    <row r="7834" spans="1:16" x14ac:dyDescent="0.55000000000000004">
      <c r="A7834" t="s">
        <v>1</v>
      </c>
      <c r="B7834" t="s">
        <v>10738</v>
      </c>
      <c r="C7834" t="s">
        <v>94</v>
      </c>
      <c r="D7834" t="s">
        <v>3973</v>
      </c>
      <c r="E7834" t="s">
        <v>20</v>
      </c>
      <c r="F7834" t="b">
        <v>0</v>
      </c>
      <c r="G7834" t="s">
        <v>30</v>
      </c>
      <c r="H7834" s="4">
        <v>45752.208993055552</v>
      </c>
      <c r="I7834" t="b">
        <v>0</v>
      </c>
      <c r="J7834" t="b">
        <v>1</v>
      </c>
      <c r="K7834" t="s">
        <v>24</v>
      </c>
      <c r="L7834" t="s">
        <v>22</v>
      </c>
      <c r="M7834">
        <v>97375</v>
      </c>
      <c r="O7834" t="s">
        <v>444</v>
      </c>
      <c r="P7834" t="s">
        <v>10739</v>
      </c>
    </row>
    <row r="7835" spans="1:16" x14ac:dyDescent="0.55000000000000004">
      <c r="A7835" t="s">
        <v>0</v>
      </c>
      <c r="B7835" t="s">
        <v>10740</v>
      </c>
      <c r="C7835" t="s">
        <v>1325</v>
      </c>
      <c r="D7835" t="s">
        <v>2208</v>
      </c>
      <c r="E7835" t="s">
        <v>20</v>
      </c>
      <c r="F7835" t="b">
        <v>0</v>
      </c>
      <c r="G7835" t="s">
        <v>41</v>
      </c>
      <c r="H7835" s="4">
        <v>45752.250347222223</v>
      </c>
      <c r="I7835" t="b">
        <v>0</v>
      </c>
      <c r="J7835" t="b">
        <v>1</v>
      </c>
      <c r="K7835" t="s">
        <v>24</v>
      </c>
      <c r="L7835" t="s">
        <v>36</v>
      </c>
      <c r="N7835">
        <v>65</v>
      </c>
      <c r="O7835" t="s">
        <v>10741</v>
      </c>
    </row>
    <row r="7836" spans="1:16" x14ac:dyDescent="0.55000000000000004">
      <c r="A7836" t="s">
        <v>0</v>
      </c>
      <c r="B7836" t="s">
        <v>2005</v>
      </c>
      <c r="C7836" t="s">
        <v>3681</v>
      </c>
      <c r="D7836" t="s">
        <v>3973</v>
      </c>
      <c r="E7836" t="s">
        <v>20</v>
      </c>
      <c r="F7836" t="b">
        <v>0</v>
      </c>
      <c r="G7836" t="s">
        <v>41</v>
      </c>
      <c r="H7836" s="4">
        <v>45752.250347222223</v>
      </c>
      <c r="I7836" t="b">
        <v>0</v>
      </c>
      <c r="J7836" t="b">
        <v>0</v>
      </c>
      <c r="K7836" t="s">
        <v>24</v>
      </c>
      <c r="L7836" t="s">
        <v>36</v>
      </c>
      <c r="N7836">
        <v>38.224998474121087</v>
      </c>
      <c r="O7836" t="s">
        <v>10742</v>
      </c>
      <c r="P7836" t="s">
        <v>9470</v>
      </c>
    </row>
    <row r="7837" spans="1:16" x14ac:dyDescent="0.55000000000000004">
      <c r="A7837" t="s">
        <v>0</v>
      </c>
      <c r="B7837" t="s">
        <v>10743</v>
      </c>
      <c r="C7837" t="s">
        <v>316</v>
      </c>
      <c r="D7837" t="s">
        <v>3600</v>
      </c>
      <c r="E7837" t="s">
        <v>20</v>
      </c>
      <c r="F7837" t="b">
        <v>0</v>
      </c>
      <c r="G7837" t="s">
        <v>35</v>
      </c>
      <c r="H7837" s="4">
        <v>45752.250462962962</v>
      </c>
      <c r="I7837" t="b">
        <v>0</v>
      </c>
      <c r="J7837" t="b">
        <v>1</v>
      </c>
      <c r="K7837" t="s">
        <v>24</v>
      </c>
      <c r="L7837" t="s">
        <v>22</v>
      </c>
      <c r="M7837">
        <v>141000</v>
      </c>
      <c r="O7837" t="s">
        <v>173</v>
      </c>
      <c r="P7837" t="s">
        <v>10744</v>
      </c>
    </row>
    <row r="7838" spans="1:16" x14ac:dyDescent="0.55000000000000004">
      <c r="A7838" t="s">
        <v>1</v>
      </c>
      <c r="B7838" t="s">
        <v>10745</v>
      </c>
      <c r="C7838" t="s">
        <v>82</v>
      </c>
      <c r="D7838" t="s">
        <v>3828</v>
      </c>
      <c r="E7838" t="s">
        <v>20</v>
      </c>
      <c r="F7838" t="b">
        <v>0</v>
      </c>
      <c r="G7838" t="s">
        <v>27</v>
      </c>
      <c r="H7838" s="4">
        <v>45752.251087962963</v>
      </c>
      <c r="I7838" t="b">
        <v>0</v>
      </c>
      <c r="J7838" t="b">
        <v>1</v>
      </c>
      <c r="K7838" t="s">
        <v>24</v>
      </c>
      <c r="L7838" t="s">
        <v>22</v>
      </c>
      <c r="M7838">
        <v>141452</v>
      </c>
      <c r="O7838" t="s">
        <v>1741</v>
      </c>
      <c r="P7838" t="s">
        <v>10746</v>
      </c>
    </row>
    <row r="7839" spans="1:16" x14ac:dyDescent="0.55000000000000004">
      <c r="A7839" t="s">
        <v>1</v>
      </c>
      <c r="B7839" t="s">
        <v>974</v>
      </c>
      <c r="C7839" t="s">
        <v>118</v>
      </c>
      <c r="D7839" t="s">
        <v>3828</v>
      </c>
      <c r="E7839" t="s">
        <v>20</v>
      </c>
      <c r="F7839" t="b">
        <v>0</v>
      </c>
      <c r="G7839" t="s">
        <v>27</v>
      </c>
      <c r="H7839" s="4">
        <v>45752.251099537039</v>
      </c>
      <c r="I7839" t="b">
        <v>0</v>
      </c>
      <c r="J7839" t="b">
        <v>1</v>
      </c>
      <c r="K7839" t="s">
        <v>24</v>
      </c>
      <c r="L7839" t="s">
        <v>22</v>
      </c>
      <c r="M7839">
        <v>152955</v>
      </c>
      <c r="O7839" t="s">
        <v>254</v>
      </c>
      <c r="P7839" t="s">
        <v>10747</v>
      </c>
    </row>
    <row r="7840" spans="1:16" x14ac:dyDescent="0.55000000000000004">
      <c r="A7840" t="s">
        <v>1</v>
      </c>
      <c r="B7840" t="s">
        <v>10748</v>
      </c>
      <c r="C7840" t="s">
        <v>1325</v>
      </c>
      <c r="D7840" t="s">
        <v>3828</v>
      </c>
      <c r="E7840" t="s">
        <v>20</v>
      </c>
      <c r="F7840" t="b">
        <v>0</v>
      </c>
      <c r="G7840" t="s">
        <v>41</v>
      </c>
      <c r="H7840" s="4">
        <v>45752.251192129632</v>
      </c>
      <c r="I7840" t="b">
        <v>0</v>
      </c>
      <c r="J7840" t="b">
        <v>1</v>
      </c>
      <c r="K7840" t="s">
        <v>24</v>
      </c>
      <c r="L7840" t="s">
        <v>22</v>
      </c>
      <c r="M7840">
        <v>140450</v>
      </c>
      <c r="O7840" t="s">
        <v>2057</v>
      </c>
      <c r="P7840" t="s">
        <v>10749</v>
      </c>
    </row>
    <row r="7841" spans="1:16" x14ac:dyDescent="0.55000000000000004">
      <c r="A7841" t="s">
        <v>19</v>
      </c>
      <c r="B7841" t="s">
        <v>10750</v>
      </c>
      <c r="C7841" t="s">
        <v>180</v>
      </c>
      <c r="D7841" t="s">
        <v>10751</v>
      </c>
      <c r="E7841" t="s">
        <v>20</v>
      </c>
      <c r="F7841" t="b">
        <v>0</v>
      </c>
      <c r="G7841" t="s">
        <v>41</v>
      </c>
      <c r="H7841" s="4">
        <v>45752.251192129632</v>
      </c>
      <c r="I7841" t="b">
        <v>0</v>
      </c>
      <c r="J7841" t="b">
        <v>1</v>
      </c>
      <c r="K7841" t="s">
        <v>24</v>
      </c>
      <c r="L7841" t="s">
        <v>22</v>
      </c>
      <c r="M7841">
        <v>168000</v>
      </c>
      <c r="O7841" t="s">
        <v>2224</v>
      </c>
      <c r="P7841" t="s">
        <v>10752</v>
      </c>
    </row>
    <row r="7842" spans="1:16" x14ac:dyDescent="0.55000000000000004">
      <c r="A7842" t="s">
        <v>1</v>
      </c>
      <c r="B7842" t="s">
        <v>10300</v>
      </c>
      <c r="C7842" t="s">
        <v>316</v>
      </c>
      <c r="D7842" t="s">
        <v>3828</v>
      </c>
      <c r="E7842" t="s">
        <v>20</v>
      </c>
      <c r="F7842" t="b">
        <v>0</v>
      </c>
      <c r="G7842" t="s">
        <v>35</v>
      </c>
      <c r="H7842" s="4">
        <v>45752.251296296286</v>
      </c>
      <c r="I7842" t="b">
        <v>0</v>
      </c>
      <c r="J7842" t="b">
        <v>1</v>
      </c>
      <c r="K7842" t="s">
        <v>24</v>
      </c>
      <c r="L7842" t="s">
        <v>22</v>
      </c>
      <c r="M7842">
        <v>157000</v>
      </c>
      <c r="O7842" t="s">
        <v>402</v>
      </c>
      <c r="P7842" t="s">
        <v>10301</v>
      </c>
    </row>
    <row r="7843" spans="1:16" x14ac:dyDescent="0.55000000000000004">
      <c r="A7843" t="s">
        <v>1</v>
      </c>
      <c r="B7843" t="s">
        <v>10753</v>
      </c>
      <c r="C7843" t="s">
        <v>10754</v>
      </c>
      <c r="D7843" t="s">
        <v>10755</v>
      </c>
      <c r="E7843" t="s">
        <v>20</v>
      </c>
      <c r="F7843" t="b">
        <v>0</v>
      </c>
      <c r="G7843" t="s">
        <v>35</v>
      </c>
      <c r="H7843" s="4">
        <v>45752.251296296286</v>
      </c>
      <c r="I7843" t="b">
        <v>0</v>
      </c>
      <c r="J7843" t="b">
        <v>1</v>
      </c>
      <c r="K7843" t="s">
        <v>24</v>
      </c>
      <c r="L7843" t="s">
        <v>22</v>
      </c>
      <c r="M7843">
        <v>187262.40625</v>
      </c>
      <c r="O7843" t="s">
        <v>10755</v>
      </c>
    </row>
    <row r="7844" spans="1:16" x14ac:dyDescent="0.55000000000000004">
      <c r="A7844" t="s">
        <v>0</v>
      </c>
      <c r="B7844" t="s">
        <v>0</v>
      </c>
      <c r="C7844" t="s">
        <v>10756</v>
      </c>
      <c r="D7844" t="s">
        <v>4035</v>
      </c>
      <c r="E7844" t="s">
        <v>20</v>
      </c>
      <c r="F7844" t="b">
        <v>0</v>
      </c>
      <c r="G7844" t="s">
        <v>414</v>
      </c>
      <c r="H7844" s="4">
        <v>45752.256388888891</v>
      </c>
      <c r="I7844" t="b">
        <v>1</v>
      </c>
      <c r="J7844" t="b">
        <v>0</v>
      </c>
      <c r="K7844" t="s">
        <v>414</v>
      </c>
      <c r="L7844" t="s">
        <v>22</v>
      </c>
      <c r="M7844">
        <v>38120</v>
      </c>
      <c r="O7844" t="s">
        <v>10757</v>
      </c>
      <c r="P7844" t="s">
        <v>1996</v>
      </c>
    </row>
    <row r="7845" spans="1:16" x14ac:dyDescent="0.55000000000000004">
      <c r="A7845" t="s">
        <v>1</v>
      </c>
      <c r="B7845" t="s">
        <v>10758</v>
      </c>
      <c r="C7845" t="s">
        <v>5242</v>
      </c>
      <c r="D7845" t="s">
        <v>7543</v>
      </c>
      <c r="E7845" t="s">
        <v>20</v>
      </c>
      <c r="F7845" t="b">
        <v>0</v>
      </c>
      <c r="G7845" t="s">
        <v>314</v>
      </c>
      <c r="H7845" s="4">
        <v>45752.274583333332</v>
      </c>
      <c r="I7845" t="b">
        <v>0</v>
      </c>
      <c r="J7845" t="b">
        <v>0</v>
      </c>
      <c r="K7845" t="s">
        <v>314</v>
      </c>
      <c r="L7845" t="s">
        <v>22</v>
      </c>
      <c r="M7845">
        <v>90000</v>
      </c>
      <c r="O7845" t="s">
        <v>10759</v>
      </c>
      <c r="P7845" t="s">
        <v>700</v>
      </c>
    </row>
    <row r="7846" spans="1:16" x14ac:dyDescent="0.55000000000000004">
      <c r="A7846" t="s">
        <v>28</v>
      </c>
      <c r="B7846" t="s">
        <v>3113</v>
      </c>
      <c r="C7846" t="s">
        <v>73</v>
      </c>
      <c r="D7846" t="s">
        <v>3828</v>
      </c>
      <c r="E7846" t="s">
        <v>20</v>
      </c>
      <c r="F7846" t="b">
        <v>0</v>
      </c>
      <c r="G7846" t="s">
        <v>23</v>
      </c>
      <c r="H7846" s="4">
        <v>45752.284004629633</v>
      </c>
      <c r="I7846" t="b">
        <v>0</v>
      </c>
      <c r="J7846" t="b">
        <v>0</v>
      </c>
      <c r="K7846" t="s">
        <v>24</v>
      </c>
      <c r="L7846" t="s">
        <v>36</v>
      </c>
      <c r="N7846">
        <v>62.5</v>
      </c>
      <c r="O7846" t="s">
        <v>1683</v>
      </c>
      <c r="P7846" t="s">
        <v>10760</v>
      </c>
    </row>
    <row r="7847" spans="1:16" x14ac:dyDescent="0.55000000000000004">
      <c r="A7847" t="s">
        <v>1</v>
      </c>
      <c r="B7847" t="s">
        <v>1</v>
      </c>
      <c r="C7847" t="s">
        <v>4029</v>
      </c>
      <c r="D7847" t="s">
        <v>3968</v>
      </c>
      <c r="E7847" t="s">
        <v>20</v>
      </c>
      <c r="F7847" t="b">
        <v>0</v>
      </c>
      <c r="G7847" t="s">
        <v>4029</v>
      </c>
      <c r="H7847" s="4">
        <v>45752.284618055557</v>
      </c>
      <c r="I7847" t="b">
        <v>0</v>
      </c>
      <c r="J7847" t="b">
        <v>0</v>
      </c>
      <c r="K7847" t="s">
        <v>4029</v>
      </c>
      <c r="L7847" t="s">
        <v>22</v>
      </c>
      <c r="M7847">
        <v>50000</v>
      </c>
      <c r="O7847" t="s">
        <v>10761</v>
      </c>
    </row>
    <row r="7848" spans="1:16" x14ac:dyDescent="0.55000000000000004">
      <c r="A7848" t="s">
        <v>0</v>
      </c>
      <c r="B7848" t="s">
        <v>10762</v>
      </c>
      <c r="C7848" t="s">
        <v>1623</v>
      </c>
      <c r="D7848" t="s">
        <v>3957</v>
      </c>
      <c r="E7848" t="s">
        <v>20</v>
      </c>
      <c r="F7848" t="b">
        <v>0</v>
      </c>
      <c r="G7848" t="s">
        <v>23</v>
      </c>
      <c r="H7848" s="4">
        <v>45752.325590277767</v>
      </c>
      <c r="I7848" t="b">
        <v>1</v>
      </c>
      <c r="J7848" t="b">
        <v>0</v>
      </c>
      <c r="K7848" t="s">
        <v>24</v>
      </c>
      <c r="L7848" t="s">
        <v>36</v>
      </c>
      <c r="N7848">
        <v>22.694999694824219</v>
      </c>
      <c r="O7848" t="s">
        <v>10763</v>
      </c>
    </row>
    <row r="7849" spans="1:16" x14ac:dyDescent="0.55000000000000004">
      <c r="A7849" t="s">
        <v>0</v>
      </c>
      <c r="B7849" t="s">
        <v>10764</v>
      </c>
      <c r="C7849" t="s">
        <v>10765</v>
      </c>
      <c r="D7849" t="s">
        <v>3957</v>
      </c>
      <c r="E7849" t="s">
        <v>20</v>
      </c>
      <c r="F7849" t="b">
        <v>0</v>
      </c>
      <c r="G7849" t="s">
        <v>30</v>
      </c>
      <c r="H7849" s="4">
        <v>45752.334166666667</v>
      </c>
      <c r="I7849" t="b">
        <v>0</v>
      </c>
      <c r="J7849" t="b">
        <v>0</v>
      </c>
      <c r="K7849" t="s">
        <v>24</v>
      </c>
      <c r="L7849" t="s">
        <v>36</v>
      </c>
      <c r="N7849">
        <v>26.654998779296879</v>
      </c>
      <c r="O7849" t="s">
        <v>8594</v>
      </c>
      <c r="P7849" t="s">
        <v>119</v>
      </c>
    </row>
    <row r="7850" spans="1:16" x14ac:dyDescent="0.55000000000000004">
      <c r="A7850" t="s">
        <v>0</v>
      </c>
      <c r="B7850" t="s">
        <v>0</v>
      </c>
      <c r="C7850" t="s">
        <v>10766</v>
      </c>
      <c r="D7850" t="s">
        <v>7547</v>
      </c>
      <c r="E7850" t="s">
        <v>34</v>
      </c>
      <c r="F7850" t="b">
        <v>0</v>
      </c>
      <c r="G7850" t="s">
        <v>52</v>
      </c>
      <c r="H7850" s="4">
        <v>45752.334328703713</v>
      </c>
      <c r="I7850" t="b">
        <v>0</v>
      </c>
      <c r="J7850" t="b">
        <v>0</v>
      </c>
      <c r="K7850" t="s">
        <v>24</v>
      </c>
      <c r="L7850" t="s">
        <v>36</v>
      </c>
      <c r="N7850">
        <v>15</v>
      </c>
      <c r="O7850" t="s">
        <v>7548</v>
      </c>
      <c r="P7850" t="s">
        <v>61</v>
      </c>
    </row>
    <row r="7851" spans="1:16" x14ac:dyDescent="0.55000000000000004">
      <c r="A7851" t="s">
        <v>2</v>
      </c>
      <c r="B7851" t="s">
        <v>10767</v>
      </c>
      <c r="C7851" t="s">
        <v>3347</v>
      </c>
      <c r="D7851" t="s">
        <v>4090</v>
      </c>
      <c r="E7851" t="s">
        <v>20</v>
      </c>
      <c r="F7851" t="b">
        <v>0</v>
      </c>
      <c r="G7851" t="s">
        <v>27</v>
      </c>
      <c r="H7851" s="4">
        <v>45752.334872685176</v>
      </c>
      <c r="I7851" t="b">
        <v>1</v>
      </c>
      <c r="J7851" t="b">
        <v>0</v>
      </c>
      <c r="K7851" t="s">
        <v>24</v>
      </c>
      <c r="L7851" t="s">
        <v>36</v>
      </c>
      <c r="N7851">
        <v>65.5</v>
      </c>
      <c r="O7851" t="s">
        <v>2503</v>
      </c>
      <c r="P7851" t="s">
        <v>1342</v>
      </c>
    </row>
    <row r="7852" spans="1:16" x14ac:dyDescent="0.55000000000000004">
      <c r="A7852" t="s">
        <v>1</v>
      </c>
      <c r="B7852" t="s">
        <v>10768</v>
      </c>
      <c r="C7852" t="s">
        <v>167</v>
      </c>
      <c r="D7852" t="s">
        <v>3970</v>
      </c>
      <c r="E7852" t="s">
        <v>20</v>
      </c>
      <c r="F7852" t="b">
        <v>0</v>
      </c>
      <c r="G7852" t="s">
        <v>35</v>
      </c>
      <c r="H7852" s="4">
        <v>45752.417164351849</v>
      </c>
      <c r="I7852" t="b">
        <v>0</v>
      </c>
      <c r="J7852" t="b">
        <v>0</v>
      </c>
      <c r="K7852" t="s">
        <v>24</v>
      </c>
      <c r="L7852" t="s">
        <v>22</v>
      </c>
      <c r="M7852">
        <v>126875</v>
      </c>
      <c r="O7852" t="s">
        <v>6473</v>
      </c>
      <c r="P7852" t="s">
        <v>10769</v>
      </c>
    </row>
    <row r="7853" spans="1:16" x14ac:dyDescent="0.55000000000000004">
      <c r="A7853" t="s">
        <v>40</v>
      </c>
      <c r="B7853" t="s">
        <v>4466</v>
      </c>
      <c r="C7853" t="s">
        <v>3321</v>
      </c>
      <c r="D7853" t="s">
        <v>4090</v>
      </c>
      <c r="E7853" t="s">
        <v>20</v>
      </c>
      <c r="F7853" t="b">
        <v>0</v>
      </c>
      <c r="G7853" t="s">
        <v>27</v>
      </c>
      <c r="H7853" s="4">
        <v>45752.418194444443</v>
      </c>
      <c r="I7853" t="b">
        <v>0</v>
      </c>
      <c r="J7853" t="b">
        <v>1</v>
      </c>
      <c r="K7853" t="s">
        <v>24</v>
      </c>
      <c r="L7853" t="s">
        <v>22</v>
      </c>
      <c r="M7853">
        <v>150000</v>
      </c>
      <c r="O7853" t="s">
        <v>3322</v>
      </c>
      <c r="P7853" t="s">
        <v>4467</v>
      </c>
    </row>
    <row r="7854" spans="1:16" x14ac:dyDescent="0.55000000000000004">
      <c r="A7854" t="s">
        <v>1</v>
      </c>
      <c r="B7854" t="s">
        <v>10770</v>
      </c>
      <c r="C7854" t="s">
        <v>192</v>
      </c>
      <c r="D7854" t="s">
        <v>4084</v>
      </c>
      <c r="E7854" t="s">
        <v>20</v>
      </c>
      <c r="F7854" t="b">
        <v>0</v>
      </c>
      <c r="G7854" t="s">
        <v>23</v>
      </c>
      <c r="H7854" s="4">
        <v>45752.45071759259</v>
      </c>
      <c r="I7854" t="b">
        <v>0</v>
      </c>
      <c r="J7854" t="b">
        <v>0</v>
      </c>
      <c r="K7854" t="s">
        <v>24</v>
      </c>
      <c r="L7854" t="s">
        <v>22</v>
      </c>
      <c r="M7854">
        <v>210000</v>
      </c>
      <c r="O7854" t="s">
        <v>1308</v>
      </c>
      <c r="P7854" t="s">
        <v>10771</v>
      </c>
    </row>
    <row r="7855" spans="1:16" x14ac:dyDescent="0.55000000000000004">
      <c r="A7855" t="s">
        <v>0</v>
      </c>
      <c r="B7855" t="s">
        <v>1975</v>
      </c>
      <c r="C7855" t="s">
        <v>957</v>
      </c>
      <c r="D7855" t="s">
        <v>4084</v>
      </c>
      <c r="E7855" t="s">
        <v>20</v>
      </c>
      <c r="F7855" t="b">
        <v>0</v>
      </c>
      <c r="G7855" t="s">
        <v>27</v>
      </c>
      <c r="H7855" s="4">
        <v>45752.458425925928</v>
      </c>
      <c r="I7855" t="b">
        <v>0</v>
      </c>
      <c r="J7855" t="b">
        <v>0</v>
      </c>
      <c r="K7855" t="s">
        <v>24</v>
      </c>
      <c r="L7855" t="s">
        <v>22</v>
      </c>
      <c r="M7855">
        <v>112500</v>
      </c>
      <c r="O7855" t="s">
        <v>10772</v>
      </c>
      <c r="P7855" t="s">
        <v>119</v>
      </c>
    </row>
    <row r="7856" spans="1:16" x14ac:dyDescent="0.55000000000000004">
      <c r="A7856" t="s">
        <v>0</v>
      </c>
      <c r="B7856" t="s">
        <v>731</v>
      </c>
      <c r="C7856" t="s">
        <v>1025</v>
      </c>
      <c r="D7856" t="s">
        <v>3957</v>
      </c>
      <c r="E7856" t="s">
        <v>34</v>
      </c>
      <c r="F7856" t="b">
        <v>0</v>
      </c>
      <c r="G7856" t="s">
        <v>27</v>
      </c>
      <c r="H7856" s="4">
        <v>45752.458449074067</v>
      </c>
      <c r="I7856" t="b">
        <v>1</v>
      </c>
      <c r="J7856" t="b">
        <v>0</v>
      </c>
      <c r="K7856" t="s">
        <v>24</v>
      </c>
      <c r="L7856" t="s">
        <v>36</v>
      </c>
      <c r="N7856">
        <v>27.979999542236332</v>
      </c>
      <c r="O7856" t="s">
        <v>10773</v>
      </c>
    </row>
    <row r="7857" spans="1:16" x14ac:dyDescent="0.55000000000000004">
      <c r="A7857" t="s">
        <v>139</v>
      </c>
      <c r="B7857" t="s">
        <v>2126</v>
      </c>
      <c r="C7857" t="s">
        <v>2271</v>
      </c>
      <c r="D7857" t="s">
        <v>3973</v>
      </c>
      <c r="E7857" t="s">
        <v>20</v>
      </c>
      <c r="F7857" t="b">
        <v>0</v>
      </c>
      <c r="G7857" t="s">
        <v>27</v>
      </c>
      <c r="H7857" s="4">
        <v>45752.458483796298</v>
      </c>
      <c r="I7857" t="b">
        <v>0</v>
      </c>
      <c r="J7857" t="b">
        <v>1</v>
      </c>
      <c r="K7857" t="s">
        <v>24</v>
      </c>
      <c r="L7857" t="s">
        <v>22</v>
      </c>
      <c r="M7857">
        <v>75000</v>
      </c>
      <c r="O7857" t="s">
        <v>482</v>
      </c>
      <c r="P7857" t="s">
        <v>10774</v>
      </c>
    </row>
    <row r="7858" spans="1:16" x14ac:dyDescent="0.55000000000000004">
      <c r="A7858" t="s">
        <v>0</v>
      </c>
      <c r="B7858" t="s">
        <v>10775</v>
      </c>
      <c r="C7858" t="s">
        <v>1164</v>
      </c>
      <c r="D7858" t="s">
        <v>3973</v>
      </c>
      <c r="E7858" t="s">
        <v>20</v>
      </c>
      <c r="F7858" t="b">
        <v>0</v>
      </c>
      <c r="G7858" t="s">
        <v>41</v>
      </c>
      <c r="H7858" s="4">
        <v>45752.458703703713</v>
      </c>
      <c r="I7858" t="b">
        <v>0</v>
      </c>
      <c r="J7858" t="b">
        <v>1</v>
      </c>
      <c r="K7858" t="s">
        <v>24</v>
      </c>
      <c r="L7858" t="s">
        <v>22</v>
      </c>
      <c r="M7858">
        <v>119500</v>
      </c>
      <c r="O7858" t="s">
        <v>482</v>
      </c>
    </row>
    <row r="7859" spans="1:16" x14ac:dyDescent="0.55000000000000004">
      <c r="A7859" t="s">
        <v>0</v>
      </c>
      <c r="B7859" t="s">
        <v>10776</v>
      </c>
      <c r="C7859" t="s">
        <v>750</v>
      </c>
      <c r="D7859" t="s">
        <v>4084</v>
      </c>
      <c r="E7859" t="s">
        <v>20</v>
      </c>
      <c r="F7859" t="b">
        <v>0</v>
      </c>
      <c r="G7859" t="s">
        <v>35</v>
      </c>
      <c r="H7859" s="4">
        <v>45752.45890046296</v>
      </c>
      <c r="I7859" t="b">
        <v>0</v>
      </c>
      <c r="J7859" t="b">
        <v>0</v>
      </c>
      <c r="K7859" t="s">
        <v>24</v>
      </c>
      <c r="L7859" t="s">
        <v>22</v>
      </c>
      <c r="M7859">
        <v>50200</v>
      </c>
      <c r="O7859" t="s">
        <v>1172</v>
      </c>
      <c r="P7859" t="s">
        <v>10777</v>
      </c>
    </row>
    <row r="7860" spans="1:16" x14ac:dyDescent="0.55000000000000004">
      <c r="A7860" t="s">
        <v>19</v>
      </c>
      <c r="B7860" t="s">
        <v>5799</v>
      </c>
      <c r="C7860" t="s">
        <v>749</v>
      </c>
      <c r="D7860" t="s">
        <v>4084</v>
      </c>
      <c r="E7860" t="s">
        <v>20</v>
      </c>
      <c r="F7860" t="b">
        <v>0</v>
      </c>
      <c r="G7860" t="s">
        <v>30</v>
      </c>
      <c r="H7860" s="4">
        <v>45752.459710648152</v>
      </c>
      <c r="I7860" t="b">
        <v>0</v>
      </c>
      <c r="J7860" t="b">
        <v>0</v>
      </c>
      <c r="K7860" t="s">
        <v>24</v>
      </c>
      <c r="L7860" t="s">
        <v>22</v>
      </c>
      <c r="M7860">
        <v>145080</v>
      </c>
      <c r="O7860" t="s">
        <v>3243</v>
      </c>
      <c r="P7860" t="s">
        <v>5800</v>
      </c>
    </row>
    <row r="7861" spans="1:16" x14ac:dyDescent="0.55000000000000004">
      <c r="A7861" t="s">
        <v>2</v>
      </c>
      <c r="B7861" t="s">
        <v>2</v>
      </c>
      <c r="C7861" t="s">
        <v>7428</v>
      </c>
      <c r="D7861" t="s">
        <v>7658</v>
      </c>
      <c r="E7861" t="s">
        <v>20</v>
      </c>
      <c r="F7861" t="b">
        <v>0</v>
      </c>
      <c r="G7861" t="s">
        <v>226</v>
      </c>
      <c r="H7861" s="4">
        <v>45752.489050925928</v>
      </c>
      <c r="I7861" t="b">
        <v>0</v>
      </c>
      <c r="J7861" t="b">
        <v>0</v>
      </c>
      <c r="K7861" t="s">
        <v>226</v>
      </c>
      <c r="L7861" t="s">
        <v>22</v>
      </c>
      <c r="M7861">
        <v>65000</v>
      </c>
      <c r="O7861" t="s">
        <v>7429</v>
      </c>
      <c r="P7861" t="s">
        <v>7430</v>
      </c>
    </row>
    <row r="7862" spans="1:16" x14ac:dyDescent="0.55000000000000004">
      <c r="A7862" t="s">
        <v>0</v>
      </c>
      <c r="B7862" t="s">
        <v>10778</v>
      </c>
      <c r="C7862" t="s">
        <v>10779</v>
      </c>
      <c r="D7862" t="s">
        <v>3973</v>
      </c>
      <c r="E7862" t="s">
        <v>51</v>
      </c>
      <c r="F7862" t="b">
        <v>0</v>
      </c>
      <c r="G7862" t="s">
        <v>23</v>
      </c>
      <c r="H7862" s="4">
        <v>45752.492268518523</v>
      </c>
      <c r="I7862" t="b">
        <v>1</v>
      </c>
      <c r="J7862" t="b">
        <v>0</v>
      </c>
      <c r="K7862" t="s">
        <v>24</v>
      </c>
      <c r="L7862" t="s">
        <v>36</v>
      </c>
      <c r="N7862">
        <v>36</v>
      </c>
      <c r="O7862" t="s">
        <v>10431</v>
      </c>
    </row>
    <row r="7863" spans="1:16" x14ac:dyDescent="0.55000000000000004">
      <c r="A7863" t="s">
        <v>0</v>
      </c>
      <c r="B7863" t="s">
        <v>0</v>
      </c>
      <c r="C7863" t="s">
        <v>10780</v>
      </c>
      <c r="D7863" t="s">
        <v>7547</v>
      </c>
      <c r="E7863" t="s">
        <v>34</v>
      </c>
      <c r="F7863" t="b">
        <v>0</v>
      </c>
      <c r="G7863" t="s">
        <v>23</v>
      </c>
      <c r="H7863" s="4">
        <v>45752.492303240739</v>
      </c>
      <c r="I7863" t="b">
        <v>0</v>
      </c>
      <c r="J7863" t="b">
        <v>0</v>
      </c>
      <c r="K7863" t="s">
        <v>24</v>
      </c>
      <c r="L7863" t="s">
        <v>36</v>
      </c>
      <c r="N7863">
        <v>15</v>
      </c>
      <c r="O7863" t="s">
        <v>7548</v>
      </c>
      <c r="P7863" t="s">
        <v>61</v>
      </c>
    </row>
    <row r="7864" spans="1:16" x14ac:dyDescent="0.55000000000000004">
      <c r="A7864" t="s">
        <v>0</v>
      </c>
      <c r="B7864" t="s">
        <v>0</v>
      </c>
      <c r="C7864" t="s">
        <v>10781</v>
      </c>
      <c r="D7864" t="s">
        <v>7547</v>
      </c>
      <c r="E7864" t="s">
        <v>34</v>
      </c>
      <c r="F7864" t="b">
        <v>0</v>
      </c>
      <c r="G7864" t="s">
        <v>23</v>
      </c>
      <c r="H7864" s="4">
        <v>45752.492303240739</v>
      </c>
      <c r="I7864" t="b">
        <v>0</v>
      </c>
      <c r="J7864" t="b">
        <v>0</v>
      </c>
      <c r="K7864" t="s">
        <v>24</v>
      </c>
      <c r="L7864" t="s">
        <v>36</v>
      </c>
      <c r="N7864">
        <v>15</v>
      </c>
      <c r="O7864" t="s">
        <v>7548</v>
      </c>
      <c r="P7864" t="s">
        <v>61</v>
      </c>
    </row>
    <row r="7865" spans="1:16" x14ac:dyDescent="0.55000000000000004">
      <c r="A7865" t="s">
        <v>0</v>
      </c>
      <c r="B7865" t="s">
        <v>10782</v>
      </c>
      <c r="C7865" t="s">
        <v>179</v>
      </c>
      <c r="D7865" t="s">
        <v>4084</v>
      </c>
      <c r="E7865" t="s">
        <v>20</v>
      </c>
      <c r="F7865" t="b">
        <v>0</v>
      </c>
      <c r="G7865" t="s">
        <v>27</v>
      </c>
      <c r="H7865" s="4">
        <v>45752.500324074077</v>
      </c>
      <c r="I7865" t="b">
        <v>0</v>
      </c>
      <c r="J7865" t="b">
        <v>0</v>
      </c>
      <c r="K7865" t="s">
        <v>24</v>
      </c>
      <c r="L7865" t="s">
        <v>22</v>
      </c>
      <c r="M7865">
        <v>67000</v>
      </c>
      <c r="O7865" t="s">
        <v>10783</v>
      </c>
      <c r="P7865" t="s">
        <v>3054</v>
      </c>
    </row>
    <row r="7866" spans="1:16" x14ac:dyDescent="0.55000000000000004">
      <c r="A7866" t="s">
        <v>0</v>
      </c>
      <c r="B7866" t="s">
        <v>0</v>
      </c>
      <c r="C7866" t="s">
        <v>9046</v>
      </c>
      <c r="D7866" t="s">
        <v>7547</v>
      </c>
      <c r="E7866" t="s">
        <v>34</v>
      </c>
      <c r="F7866" t="b">
        <v>0</v>
      </c>
      <c r="G7866" t="s">
        <v>52</v>
      </c>
      <c r="H7866" s="4">
        <v>45752.500983796293</v>
      </c>
      <c r="I7866" t="b">
        <v>0</v>
      </c>
      <c r="J7866" t="b">
        <v>0</v>
      </c>
      <c r="K7866" t="s">
        <v>24</v>
      </c>
      <c r="L7866" t="s">
        <v>36</v>
      </c>
      <c r="N7866">
        <v>15</v>
      </c>
      <c r="O7866" t="s">
        <v>7548</v>
      </c>
      <c r="P7866" t="s">
        <v>61</v>
      </c>
    </row>
    <row r="7867" spans="1:16" x14ac:dyDescent="0.55000000000000004">
      <c r="A7867" t="s">
        <v>2</v>
      </c>
      <c r="B7867" t="s">
        <v>10784</v>
      </c>
      <c r="C7867" t="s">
        <v>1270</v>
      </c>
      <c r="D7867" t="s">
        <v>3973</v>
      </c>
      <c r="E7867" t="s">
        <v>20</v>
      </c>
      <c r="F7867" t="b">
        <v>0</v>
      </c>
      <c r="G7867" t="s">
        <v>27</v>
      </c>
      <c r="H7867" s="4">
        <v>45752.501585648148</v>
      </c>
      <c r="I7867" t="b">
        <v>0</v>
      </c>
      <c r="J7867" t="b">
        <v>1</v>
      </c>
      <c r="K7867" t="s">
        <v>24</v>
      </c>
      <c r="L7867" t="s">
        <v>22</v>
      </c>
      <c r="M7867">
        <v>138100</v>
      </c>
      <c r="O7867" t="s">
        <v>1172</v>
      </c>
      <c r="P7867" t="s">
        <v>10785</v>
      </c>
    </row>
    <row r="7868" spans="1:16" x14ac:dyDescent="0.55000000000000004">
      <c r="A7868" t="s">
        <v>0</v>
      </c>
      <c r="B7868" t="s">
        <v>10786</v>
      </c>
      <c r="C7868" t="s">
        <v>486</v>
      </c>
      <c r="D7868" t="s">
        <v>10164</v>
      </c>
      <c r="E7868" t="s">
        <v>105</v>
      </c>
      <c r="F7868" t="b">
        <v>0</v>
      </c>
      <c r="G7868" t="s">
        <v>27</v>
      </c>
      <c r="H7868" s="4">
        <v>45752.583414351851</v>
      </c>
      <c r="I7868" t="b">
        <v>1</v>
      </c>
      <c r="J7868" t="b">
        <v>0</v>
      </c>
      <c r="K7868" t="s">
        <v>24</v>
      </c>
      <c r="L7868" t="s">
        <v>36</v>
      </c>
      <c r="N7868">
        <v>47</v>
      </c>
      <c r="O7868" t="s">
        <v>776</v>
      </c>
      <c r="P7868" t="s">
        <v>2948</v>
      </c>
    </row>
    <row r="7869" spans="1:16" x14ac:dyDescent="0.55000000000000004">
      <c r="A7869" t="s">
        <v>0</v>
      </c>
      <c r="B7869" t="s">
        <v>10787</v>
      </c>
      <c r="C7869" t="s">
        <v>180</v>
      </c>
      <c r="D7869" t="s">
        <v>3957</v>
      </c>
      <c r="E7869" t="s">
        <v>20</v>
      </c>
      <c r="F7869" t="b">
        <v>0</v>
      </c>
      <c r="G7869" t="s">
        <v>41</v>
      </c>
      <c r="H7869" s="4">
        <v>45752.583703703713</v>
      </c>
      <c r="I7869" t="b">
        <v>0</v>
      </c>
      <c r="J7869" t="b">
        <v>0</v>
      </c>
      <c r="K7869" t="s">
        <v>24</v>
      </c>
      <c r="L7869" t="s">
        <v>36</v>
      </c>
      <c r="N7869">
        <v>36.75</v>
      </c>
      <c r="O7869" t="s">
        <v>8550</v>
      </c>
      <c r="P7869" t="s">
        <v>10788</v>
      </c>
    </row>
    <row r="7870" spans="1:16" x14ac:dyDescent="0.55000000000000004">
      <c r="A7870" t="s">
        <v>89</v>
      </c>
      <c r="B7870" t="s">
        <v>10789</v>
      </c>
      <c r="C7870" t="s">
        <v>1226</v>
      </c>
      <c r="D7870" t="s">
        <v>3973</v>
      </c>
      <c r="E7870" t="s">
        <v>20</v>
      </c>
      <c r="F7870" t="b">
        <v>0</v>
      </c>
      <c r="G7870" t="s">
        <v>52</v>
      </c>
      <c r="H7870" s="4">
        <v>45752.669664351852</v>
      </c>
      <c r="I7870" t="b">
        <v>1</v>
      </c>
      <c r="J7870" t="b">
        <v>0</v>
      </c>
      <c r="K7870" t="s">
        <v>24</v>
      </c>
      <c r="L7870" t="s">
        <v>36</v>
      </c>
      <c r="N7870">
        <v>65</v>
      </c>
      <c r="O7870" t="s">
        <v>10790</v>
      </c>
      <c r="P7870" t="s">
        <v>10791</v>
      </c>
    </row>
    <row r="7871" spans="1:16" x14ac:dyDescent="0.55000000000000004">
      <c r="A7871" t="s">
        <v>0</v>
      </c>
      <c r="B7871" t="s">
        <v>9114</v>
      </c>
      <c r="C7871" t="s">
        <v>1041</v>
      </c>
      <c r="D7871" t="s">
        <v>3957</v>
      </c>
      <c r="E7871" t="s">
        <v>34</v>
      </c>
      <c r="F7871" t="b">
        <v>0</v>
      </c>
      <c r="G7871" t="s">
        <v>41</v>
      </c>
      <c r="H7871" s="4">
        <v>45752.917037037027</v>
      </c>
      <c r="I7871" t="b">
        <v>0</v>
      </c>
      <c r="J7871" t="b">
        <v>0</v>
      </c>
      <c r="K7871" t="s">
        <v>24</v>
      </c>
      <c r="L7871" t="s">
        <v>36</v>
      </c>
      <c r="N7871">
        <v>24.33499908447266</v>
      </c>
      <c r="O7871" t="s">
        <v>1567</v>
      </c>
      <c r="P7871" t="s">
        <v>48</v>
      </c>
    </row>
    <row r="7872" spans="1:16" x14ac:dyDescent="0.55000000000000004">
      <c r="A7872" t="s">
        <v>1</v>
      </c>
      <c r="B7872" t="s">
        <v>10792</v>
      </c>
      <c r="C7872" t="s">
        <v>192</v>
      </c>
      <c r="D7872" t="s">
        <v>5535</v>
      </c>
      <c r="E7872" t="s">
        <v>20</v>
      </c>
      <c r="F7872" t="b">
        <v>0</v>
      </c>
      <c r="G7872" t="s">
        <v>52</v>
      </c>
      <c r="H7872" s="4">
        <v>45753.000983796293</v>
      </c>
      <c r="I7872" t="b">
        <v>0</v>
      </c>
      <c r="J7872" t="b">
        <v>0</v>
      </c>
      <c r="K7872" t="s">
        <v>24</v>
      </c>
      <c r="L7872" t="s">
        <v>22</v>
      </c>
      <c r="M7872">
        <v>108267</v>
      </c>
      <c r="O7872" t="s">
        <v>1911</v>
      </c>
      <c r="P7872" t="s">
        <v>10793</v>
      </c>
    </row>
    <row r="7873" spans="1:16" x14ac:dyDescent="0.55000000000000004">
      <c r="A7873" t="s">
        <v>191</v>
      </c>
      <c r="B7873" t="s">
        <v>10794</v>
      </c>
      <c r="C7873" t="s">
        <v>39</v>
      </c>
      <c r="D7873" t="s">
        <v>10359</v>
      </c>
      <c r="E7873" t="s">
        <v>20</v>
      </c>
      <c r="F7873" t="b">
        <v>1</v>
      </c>
      <c r="G7873" t="s">
        <v>158</v>
      </c>
      <c r="H7873" s="4">
        <v>45753.003379629627</v>
      </c>
      <c r="I7873" t="b">
        <v>0</v>
      </c>
      <c r="J7873" t="b">
        <v>1</v>
      </c>
      <c r="K7873" t="s">
        <v>158</v>
      </c>
      <c r="L7873" t="s">
        <v>22</v>
      </c>
      <c r="M7873">
        <v>153985</v>
      </c>
      <c r="O7873" t="s">
        <v>9220</v>
      </c>
      <c r="P7873" t="s">
        <v>10795</v>
      </c>
    </row>
    <row r="7874" spans="1:16" x14ac:dyDescent="0.55000000000000004">
      <c r="A7874" t="s">
        <v>0</v>
      </c>
      <c r="B7874" t="s">
        <v>0</v>
      </c>
      <c r="C7874" t="s">
        <v>10796</v>
      </c>
      <c r="D7874" t="s">
        <v>7547</v>
      </c>
      <c r="E7874" t="s">
        <v>34</v>
      </c>
      <c r="F7874" t="b">
        <v>0</v>
      </c>
      <c r="G7874" t="s">
        <v>23</v>
      </c>
      <c r="H7874" s="4">
        <v>45753.033935185187</v>
      </c>
      <c r="I7874" t="b">
        <v>0</v>
      </c>
      <c r="J7874" t="b">
        <v>0</v>
      </c>
      <c r="K7874" t="s">
        <v>24</v>
      </c>
      <c r="L7874" t="s">
        <v>36</v>
      </c>
      <c r="N7874">
        <v>15</v>
      </c>
      <c r="O7874" t="s">
        <v>7548</v>
      </c>
      <c r="P7874" t="s">
        <v>61</v>
      </c>
    </row>
    <row r="7875" spans="1:16" x14ac:dyDescent="0.55000000000000004">
      <c r="A7875" t="s">
        <v>0</v>
      </c>
      <c r="B7875" t="s">
        <v>2221</v>
      </c>
      <c r="C7875" t="s">
        <v>3790</v>
      </c>
      <c r="D7875" t="s">
        <v>3828</v>
      </c>
      <c r="E7875" t="s">
        <v>20</v>
      </c>
      <c r="F7875" t="b">
        <v>0</v>
      </c>
      <c r="G7875" t="s">
        <v>41</v>
      </c>
      <c r="H7875" s="4">
        <v>45753.250416666669</v>
      </c>
      <c r="I7875" t="b">
        <v>0</v>
      </c>
      <c r="J7875" t="b">
        <v>1</v>
      </c>
      <c r="K7875" t="s">
        <v>24</v>
      </c>
      <c r="L7875" t="s">
        <v>36</v>
      </c>
      <c r="N7875">
        <v>37.860000610351563</v>
      </c>
      <c r="O7875" t="s">
        <v>2985</v>
      </c>
      <c r="P7875" t="s">
        <v>119</v>
      </c>
    </row>
    <row r="7876" spans="1:16" x14ac:dyDescent="0.55000000000000004">
      <c r="A7876" t="s">
        <v>0</v>
      </c>
      <c r="B7876" t="s">
        <v>2005</v>
      </c>
      <c r="C7876" t="s">
        <v>3681</v>
      </c>
      <c r="D7876" t="s">
        <v>3828</v>
      </c>
      <c r="E7876" t="s">
        <v>20</v>
      </c>
      <c r="F7876" t="b">
        <v>0</v>
      </c>
      <c r="G7876" t="s">
        <v>41</v>
      </c>
      <c r="H7876" s="4">
        <v>45753.250416666669</v>
      </c>
      <c r="I7876" t="b">
        <v>0</v>
      </c>
      <c r="J7876" t="b">
        <v>0</v>
      </c>
      <c r="K7876" t="s">
        <v>24</v>
      </c>
      <c r="L7876" t="s">
        <v>36</v>
      </c>
      <c r="N7876">
        <v>38.224998474121087</v>
      </c>
      <c r="O7876" t="s">
        <v>9469</v>
      </c>
      <c r="P7876" t="s">
        <v>9470</v>
      </c>
    </row>
    <row r="7877" spans="1:16" x14ac:dyDescent="0.55000000000000004">
      <c r="A7877" t="s">
        <v>0</v>
      </c>
      <c r="B7877" t="s">
        <v>0</v>
      </c>
      <c r="C7877" t="s">
        <v>509</v>
      </c>
      <c r="D7877" t="s">
        <v>3828</v>
      </c>
      <c r="E7877" t="s">
        <v>20</v>
      </c>
      <c r="F7877" t="b">
        <v>0</v>
      </c>
      <c r="G7877" t="s">
        <v>35</v>
      </c>
      <c r="H7877" s="4">
        <v>45753.250578703701</v>
      </c>
      <c r="I7877" t="b">
        <v>1</v>
      </c>
      <c r="J7877" t="b">
        <v>1</v>
      </c>
      <c r="K7877" t="s">
        <v>24</v>
      </c>
      <c r="L7877" t="s">
        <v>36</v>
      </c>
      <c r="N7877">
        <v>27.5</v>
      </c>
      <c r="O7877" t="s">
        <v>10797</v>
      </c>
      <c r="P7877" t="s">
        <v>107</v>
      </c>
    </row>
    <row r="7878" spans="1:16" x14ac:dyDescent="0.55000000000000004">
      <c r="A7878" t="s">
        <v>1</v>
      </c>
      <c r="B7878" t="s">
        <v>10798</v>
      </c>
      <c r="C7878" t="s">
        <v>49</v>
      </c>
      <c r="D7878" t="s">
        <v>3828</v>
      </c>
      <c r="E7878" t="s">
        <v>20</v>
      </c>
      <c r="F7878" t="b">
        <v>0</v>
      </c>
      <c r="G7878" t="s">
        <v>41</v>
      </c>
      <c r="H7878" s="4">
        <v>45753.251423611109</v>
      </c>
      <c r="I7878" t="b">
        <v>0</v>
      </c>
      <c r="J7878" t="b">
        <v>1</v>
      </c>
      <c r="K7878" t="s">
        <v>24</v>
      </c>
      <c r="L7878" t="s">
        <v>22</v>
      </c>
      <c r="M7878">
        <v>138000</v>
      </c>
      <c r="O7878" t="s">
        <v>1738</v>
      </c>
      <c r="P7878" t="s">
        <v>1089</v>
      </c>
    </row>
    <row r="7879" spans="1:16" x14ac:dyDescent="0.55000000000000004">
      <c r="A7879" t="s">
        <v>19</v>
      </c>
      <c r="B7879" t="s">
        <v>19</v>
      </c>
      <c r="C7879" t="s">
        <v>2064</v>
      </c>
      <c r="D7879" t="s">
        <v>3828</v>
      </c>
      <c r="E7879" t="s">
        <v>20</v>
      </c>
      <c r="F7879" t="b">
        <v>0</v>
      </c>
      <c r="G7879" t="s">
        <v>41</v>
      </c>
      <c r="H7879" s="4">
        <v>45753.251423611109</v>
      </c>
      <c r="I7879" t="b">
        <v>0</v>
      </c>
      <c r="J7879" t="b">
        <v>0</v>
      </c>
      <c r="K7879" t="s">
        <v>24</v>
      </c>
      <c r="L7879" t="s">
        <v>22</v>
      </c>
      <c r="M7879">
        <v>162492.5</v>
      </c>
      <c r="O7879" t="s">
        <v>2065</v>
      </c>
      <c r="P7879" t="s">
        <v>10799</v>
      </c>
    </row>
    <row r="7880" spans="1:16" x14ac:dyDescent="0.55000000000000004">
      <c r="A7880" t="s">
        <v>40</v>
      </c>
      <c r="B7880" t="s">
        <v>10800</v>
      </c>
      <c r="C7880" t="s">
        <v>322</v>
      </c>
      <c r="D7880" t="s">
        <v>3957</v>
      </c>
      <c r="E7880" t="s">
        <v>20</v>
      </c>
      <c r="F7880" t="b">
        <v>0</v>
      </c>
      <c r="G7880" t="s">
        <v>41</v>
      </c>
      <c r="H7880" s="4">
        <v>45753.256354166668</v>
      </c>
      <c r="I7880" t="b">
        <v>0</v>
      </c>
      <c r="J7880" t="b">
        <v>1</v>
      </c>
      <c r="K7880" t="s">
        <v>24</v>
      </c>
      <c r="L7880" t="s">
        <v>36</v>
      </c>
      <c r="N7880">
        <v>68.2449951171875</v>
      </c>
      <c r="O7880" t="s">
        <v>405</v>
      </c>
      <c r="P7880" t="s">
        <v>10801</v>
      </c>
    </row>
    <row r="7881" spans="1:16" x14ac:dyDescent="0.55000000000000004">
      <c r="A7881" t="s">
        <v>2</v>
      </c>
      <c r="B7881" t="s">
        <v>10802</v>
      </c>
      <c r="C7881" t="s">
        <v>819</v>
      </c>
      <c r="D7881" t="s">
        <v>4035</v>
      </c>
      <c r="E7881" t="s">
        <v>20</v>
      </c>
      <c r="F7881" t="b">
        <v>0</v>
      </c>
      <c r="G7881" t="s">
        <v>820</v>
      </c>
      <c r="H7881" s="4">
        <v>45753.259097222217</v>
      </c>
      <c r="I7881" t="b">
        <v>1</v>
      </c>
      <c r="J7881" t="b">
        <v>0</v>
      </c>
      <c r="K7881" t="s">
        <v>820</v>
      </c>
      <c r="L7881" t="s">
        <v>22</v>
      </c>
      <c r="M7881">
        <v>40000</v>
      </c>
      <c r="O7881" t="s">
        <v>10803</v>
      </c>
      <c r="P7881" t="s">
        <v>128</v>
      </c>
    </row>
    <row r="7882" spans="1:16" x14ac:dyDescent="0.55000000000000004">
      <c r="A7882" t="s">
        <v>2</v>
      </c>
      <c r="B7882" t="s">
        <v>10804</v>
      </c>
      <c r="C7882" t="s">
        <v>39</v>
      </c>
      <c r="D7882" t="s">
        <v>10805</v>
      </c>
      <c r="E7882" t="s">
        <v>20</v>
      </c>
      <c r="F7882" t="b">
        <v>1</v>
      </c>
      <c r="G7882" t="s">
        <v>1189</v>
      </c>
      <c r="H7882" s="4">
        <v>45753.263437499998</v>
      </c>
      <c r="I7882" t="b">
        <v>0</v>
      </c>
      <c r="J7882" t="b">
        <v>1</v>
      </c>
      <c r="K7882" t="s">
        <v>1189</v>
      </c>
      <c r="L7882" t="s">
        <v>22</v>
      </c>
      <c r="M7882">
        <v>377500</v>
      </c>
      <c r="O7882" t="s">
        <v>3649</v>
      </c>
    </row>
    <row r="7883" spans="1:16" x14ac:dyDescent="0.55000000000000004">
      <c r="A7883" t="s">
        <v>0</v>
      </c>
      <c r="B7883" t="s">
        <v>0</v>
      </c>
      <c r="C7883" t="s">
        <v>10133</v>
      </c>
      <c r="D7883" t="s">
        <v>1214</v>
      </c>
      <c r="F7883" t="b">
        <v>0</v>
      </c>
      <c r="G7883" t="s">
        <v>1247</v>
      </c>
      <c r="H7883" s="4">
        <v>45753.288402777784</v>
      </c>
      <c r="I7883" t="b">
        <v>0</v>
      </c>
      <c r="J7883" t="b">
        <v>0</v>
      </c>
      <c r="K7883" t="s">
        <v>1247</v>
      </c>
      <c r="L7883" t="s">
        <v>22</v>
      </c>
      <c r="M7883">
        <v>50000</v>
      </c>
      <c r="O7883" t="s">
        <v>1214</v>
      </c>
      <c r="P7883" t="s">
        <v>338</v>
      </c>
    </row>
    <row r="7884" spans="1:16" x14ac:dyDescent="0.55000000000000004">
      <c r="A7884" t="s">
        <v>0</v>
      </c>
      <c r="B7884" t="s">
        <v>0</v>
      </c>
      <c r="C7884" t="s">
        <v>3711</v>
      </c>
      <c r="D7884" t="s">
        <v>4035</v>
      </c>
      <c r="E7884" t="s">
        <v>20</v>
      </c>
      <c r="F7884" t="b">
        <v>0</v>
      </c>
      <c r="G7884" t="s">
        <v>23</v>
      </c>
      <c r="H7884" s="4">
        <v>45753.290185185193</v>
      </c>
      <c r="I7884" t="b">
        <v>0</v>
      </c>
      <c r="J7884" t="b">
        <v>1</v>
      </c>
      <c r="K7884" t="s">
        <v>24</v>
      </c>
      <c r="L7884" t="s">
        <v>22</v>
      </c>
      <c r="M7884">
        <v>121000</v>
      </c>
      <c r="O7884" t="s">
        <v>1857</v>
      </c>
      <c r="P7884" t="s">
        <v>2136</v>
      </c>
    </row>
    <row r="7885" spans="1:16" x14ac:dyDescent="0.55000000000000004">
      <c r="A7885" t="s">
        <v>0</v>
      </c>
      <c r="B7885" t="s">
        <v>10806</v>
      </c>
      <c r="C7885" t="s">
        <v>73</v>
      </c>
      <c r="D7885" t="s">
        <v>4084</v>
      </c>
      <c r="E7885" t="s">
        <v>20</v>
      </c>
      <c r="F7885" t="b">
        <v>0</v>
      </c>
      <c r="G7885" t="s">
        <v>23</v>
      </c>
      <c r="H7885" s="4">
        <v>45753.290289351848</v>
      </c>
      <c r="I7885" t="b">
        <v>0</v>
      </c>
      <c r="J7885" t="b">
        <v>0</v>
      </c>
      <c r="K7885" t="s">
        <v>24</v>
      </c>
      <c r="L7885" t="s">
        <v>22</v>
      </c>
      <c r="M7885">
        <v>100000</v>
      </c>
      <c r="O7885" t="s">
        <v>10807</v>
      </c>
    </row>
    <row r="7886" spans="1:16" x14ac:dyDescent="0.55000000000000004">
      <c r="A7886" t="s">
        <v>28</v>
      </c>
      <c r="B7886" t="s">
        <v>10808</v>
      </c>
      <c r="C7886" t="s">
        <v>73</v>
      </c>
      <c r="D7886" t="s">
        <v>4328</v>
      </c>
      <c r="E7886" t="s">
        <v>51</v>
      </c>
      <c r="F7886" t="b">
        <v>0</v>
      </c>
      <c r="G7886" t="s">
        <v>23</v>
      </c>
      <c r="H7886" s="4">
        <v>45753.290335648147</v>
      </c>
      <c r="I7886" t="b">
        <v>0</v>
      </c>
      <c r="J7886" t="b">
        <v>0</v>
      </c>
      <c r="K7886" t="s">
        <v>24</v>
      </c>
      <c r="L7886" t="s">
        <v>36</v>
      </c>
      <c r="N7886">
        <v>65</v>
      </c>
      <c r="O7886" t="s">
        <v>1683</v>
      </c>
      <c r="P7886" t="s">
        <v>10809</v>
      </c>
    </row>
    <row r="7887" spans="1:16" x14ac:dyDescent="0.55000000000000004">
      <c r="A7887" t="s">
        <v>0</v>
      </c>
      <c r="B7887" t="s">
        <v>3563</v>
      </c>
      <c r="C7887" t="s">
        <v>509</v>
      </c>
      <c r="D7887" t="s">
        <v>4084</v>
      </c>
      <c r="E7887" t="s">
        <v>20</v>
      </c>
      <c r="F7887" t="b">
        <v>0</v>
      </c>
      <c r="G7887" t="s">
        <v>35</v>
      </c>
      <c r="H7887" s="4">
        <v>45753.292361111111</v>
      </c>
      <c r="I7887" t="b">
        <v>0</v>
      </c>
      <c r="J7887" t="b">
        <v>0</v>
      </c>
      <c r="K7887" t="s">
        <v>24</v>
      </c>
      <c r="L7887" t="s">
        <v>22</v>
      </c>
      <c r="M7887">
        <v>105000</v>
      </c>
      <c r="O7887" t="s">
        <v>10589</v>
      </c>
      <c r="P7887" t="s">
        <v>3392</v>
      </c>
    </row>
    <row r="7888" spans="1:16" x14ac:dyDescent="0.55000000000000004">
      <c r="A7888" t="s">
        <v>89</v>
      </c>
      <c r="B7888" t="s">
        <v>10810</v>
      </c>
      <c r="C7888" t="s">
        <v>2640</v>
      </c>
      <c r="D7888" t="s">
        <v>4220</v>
      </c>
      <c r="E7888" t="s">
        <v>20</v>
      </c>
      <c r="F7888" t="b">
        <v>0</v>
      </c>
      <c r="G7888" t="s">
        <v>2641</v>
      </c>
      <c r="H7888" s="4">
        <v>45753.298495370371</v>
      </c>
      <c r="I7888" t="b">
        <v>0</v>
      </c>
      <c r="J7888" t="b">
        <v>0</v>
      </c>
      <c r="K7888" t="s">
        <v>2641</v>
      </c>
      <c r="L7888" t="s">
        <v>22</v>
      </c>
      <c r="M7888">
        <v>159900</v>
      </c>
      <c r="O7888" t="s">
        <v>1773</v>
      </c>
      <c r="P7888" t="s">
        <v>10811</v>
      </c>
    </row>
    <row r="7889" spans="1:16" x14ac:dyDescent="0.55000000000000004">
      <c r="A7889" t="s">
        <v>2</v>
      </c>
      <c r="B7889" t="s">
        <v>2314</v>
      </c>
      <c r="C7889" t="s">
        <v>114</v>
      </c>
      <c r="D7889" t="s">
        <v>4084</v>
      </c>
      <c r="E7889" t="s">
        <v>20</v>
      </c>
      <c r="F7889" t="b">
        <v>0</v>
      </c>
      <c r="G7889" t="s">
        <v>35</v>
      </c>
      <c r="H7889" s="4">
        <v>45753.298668981479</v>
      </c>
      <c r="I7889" t="b">
        <v>0</v>
      </c>
      <c r="J7889" t="b">
        <v>1</v>
      </c>
      <c r="K7889" t="s">
        <v>24</v>
      </c>
      <c r="L7889" t="s">
        <v>22</v>
      </c>
      <c r="M7889">
        <v>162000</v>
      </c>
      <c r="O7889" t="s">
        <v>173</v>
      </c>
      <c r="P7889" t="s">
        <v>10812</v>
      </c>
    </row>
    <row r="7890" spans="1:16" x14ac:dyDescent="0.55000000000000004">
      <c r="A7890" t="s">
        <v>19</v>
      </c>
      <c r="B7890" t="s">
        <v>10813</v>
      </c>
      <c r="C7890" t="s">
        <v>431</v>
      </c>
      <c r="D7890" t="s">
        <v>3970</v>
      </c>
      <c r="E7890" t="s">
        <v>20</v>
      </c>
      <c r="F7890" t="b">
        <v>0</v>
      </c>
      <c r="G7890" t="s">
        <v>27</v>
      </c>
      <c r="H7890" s="4">
        <v>45753.33452546296</v>
      </c>
      <c r="I7890" t="b">
        <v>0</v>
      </c>
      <c r="J7890" t="b">
        <v>1</v>
      </c>
      <c r="K7890" t="s">
        <v>24</v>
      </c>
      <c r="L7890" t="s">
        <v>22</v>
      </c>
      <c r="M7890">
        <v>221000</v>
      </c>
      <c r="O7890" t="s">
        <v>1176</v>
      </c>
      <c r="P7890" t="s">
        <v>10814</v>
      </c>
    </row>
    <row r="7891" spans="1:16" x14ac:dyDescent="0.55000000000000004">
      <c r="A7891" t="s">
        <v>1</v>
      </c>
      <c r="B7891" t="s">
        <v>10555</v>
      </c>
      <c r="C7891" t="s">
        <v>118</v>
      </c>
      <c r="D7891" t="s">
        <v>4084</v>
      </c>
      <c r="E7891" t="s">
        <v>20</v>
      </c>
      <c r="F7891" t="b">
        <v>0</v>
      </c>
      <c r="G7891" t="s">
        <v>27</v>
      </c>
      <c r="H7891" s="4">
        <v>45753.334722222222</v>
      </c>
      <c r="I7891" t="b">
        <v>0</v>
      </c>
      <c r="J7891" t="b">
        <v>1</v>
      </c>
      <c r="K7891" t="s">
        <v>24</v>
      </c>
      <c r="L7891" t="s">
        <v>22</v>
      </c>
      <c r="M7891">
        <v>134275</v>
      </c>
      <c r="O7891" t="s">
        <v>10556</v>
      </c>
      <c r="P7891" t="s">
        <v>1587</v>
      </c>
    </row>
    <row r="7892" spans="1:16" x14ac:dyDescent="0.55000000000000004">
      <c r="A7892" t="s">
        <v>0</v>
      </c>
      <c r="B7892" t="s">
        <v>3639</v>
      </c>
      <c r="C7892" t="s">
        <v>1474</v>
      </c>
      <c r="D7892" t="s">
        <v>3957</v>
      </c>
      <c r="E7892" t="s">
        <v>34</v>
      </c>
      <c r="F7892" t="b">
        <v>0</v>
      </c>
      <c r="G7892" t="s">
        <v>27</v>
      </c>
      <c r="H7892" s="4">
        <v>45753.458472222221</v>
      </c>
      <c r="I7892" t="b">
        <v>1</v>
      </c>
      <c r="J7892" t="b">
        <v>0</v>
      </c>
      <c r="K7892" t="s">
        <v>24</v>
      </c>
      <c r="L7892" t="s">
        <v>36</v>
      </c>
      <c r="N7892">
        <v>27.979999542236332</v>
      </c>
      <c r="O7892" t="s">
        <v>3668</v>
      </c>
      <c r="P7892" t="s">
        <v>10815</v>
      </c>
    </row>
    <row r="7893" spans="1:16" x14ac:dyDescent="0.55000000000000004">
      <c r="A7893" t="s">
        <v>0</v>
      </c>
      <c r="B7893" t="s">
        <v>8712</v>
      </c>
      <c r="C7893" t="s">
        <v>623</v>
      </c>
      <c r="D7893" t="s">
        <v>3957</v>
      </c>
      <c r="E7893" t="s">
        <v>34</v>
      </c>
      <c r="F7893" t="b">
        <v>0</v>
      </c>
      <c r="G7893" t="s">
        <v>27</v>
      </c>
      <c r="H7893" s="4">
        <v>45753.458518518521</v>
      </c>
      <c r="I7893" t="b">
        <v>0</v>
      </c>
      <c r="J7893" t="b">
        <v>0</v>
      </c>
      <c r="K7893" t="s">
        <v>24</v>
      </c>
      <c r="L7893" t="s">
        <v>36</v>
      </c>
      <c r="N7893">
        <v>27.435001373291019</v>
      </c>
      <c r="O7893" t="s">
        <v>8713</v>
      </c>
      <c r="P7893" t="s">
        <v>190</v>
      </c>
    </row>
    <row r="7894" spans="1:16" x14ac:dyDescent="0.55000000000000004">
      <c r="A7894" t="s">
        <v>0</v>
      </c>
      <c r="B7894" t="s">
        <v>0</v>
      </c>
      <c r="C7894" t="s">
        <v>10816</v>
      </c>
      <c r="D7894" t="s">
        <v>7547</v>
      </c>
      <c r="E7894" t="s">
        <v>34</v>
      </c>
      <c r="F7894" t="b">
        <v>0</v>
      </c>
      <c r="G7894" t="s">
        <v>52</v>
      </c>
      <c r="H7894" s="4">
        <v>45753.459456018521</v>
      </c>
      <c r="I7894" t="b">
        <v>0</v>
      </c>
      <c r="J7894" t="b">
        <v>0</v>
      </c>
      <c r="K7894" t="s">
        <v>24</v>
      </c>
      <c r="L7894" t="s">
        <v>36</v>
      </c>
      <c r="N7894">
        <v>15</v>
      </c>
      <c r="O7894" t="s">
        <v>7548</v>
      </c>
      <c r="P7894" t="s">
        <v>61</v>
      </c>
    </row>
    <row r="7895" spans="1:16" x14ac:dyDescent="0.55000000000000004">
      <c r="A7895" t="s">
        <v>25</v>
      </c>
      <c r="B7895" t="s">
        <v>10327</v>
      </c>
      <c r="C7895" t="s">
        <v>1316</v>
      </c>
      <c r="D7895" t="s">
        <v>4084</v>
      </c>
      <c r="E7895" t="s">
        <v>20</v>
      </c>
      <c r="F7895" t="b">
        <v>0</v>
      </c>
      <c r="G7895" t="s">
        <v>41</v>
      </c>
      <c r="H7895" s="4">
        <v>45753.500532407408</v>
      </c>
      <c r="I7895" t="b">
        <v>0</v>
      </c>
      <c r="J7895" t="b">
        <v>0</v>
      </c>
      <c r="K7895" t="s">
        <v>24</v>
      </c>
      <c r="L7895" t="s">
        <v>22</v>
      </c>
      <c r="M7895">
        <v>120000</v>
      </c>
      <c r="O7895" t="s">
        <v>1317</v>
      </c>
      <c r="P7895" t="s">
        <v>10328</v>
      </c>
    </row>
    <row r="7896" spans="1:16" x14ac:dyDescent="0.55000000000000004">
      <c r="A7896" t="s">
        <v>0</v>
      </c>
      <c r="B7896" t="s">
        <v>10553</v>
      </c>
      <c r="C7896" t="s">
        <v>509</v>
      </c>
      <c r="D7896" t="s">
        <v>4084</v>
      </c>
      <c r="E7896" t="s">
        <v>20</v>
      </c>
      <c r="F7896" t="b">
        <v>0</v>
      </c>
      <c r="G7896" t="s">
        <v>35</v>
      </c>
      <c r="H7896" s="4">
        <v>45753.500706018523</v>
      </c>
      <c r="I7896" t="b">
        <v>0</v>
      </c>
      <c r="J7896" t="b">
        <v>0</v>
      </c>
      <c r="K7896" t="s">
        <v>24</v>
      </c>
      <c r="L7896" t="s">
        <v>22</v>
      </c>
      <c r="M7896">
        <v>69000</v>
      </c>
      <c r="O7896" t="s">
        <v>10554</v>
      </c>
      <c r="P7896" t="s">
        <v>671</v>
      </c>
    </row>
    <row r="7897" spans="1:16" x14ac:dyDescent="0.55000000000000004">
      <c r="A7897" t="s">
        <v>0</v>
      </c>
      <c r="B7897" t="s">
        <v>10817</v>
      </c>
      <c r="C7897" t="s">
        <v>2883</v>
      </c>
      <c r="D7897" t="s">
        <v>4093</v>
      </c>
      <c r="E7897" t="s">
        <v>20</v>
      </c>
      <c r="F7897" t="b">
        <v>0</v>
      </c>
      <c r="G7897" t="s">
        <v>30</v>
      </c>
      <c r="H7897" s="4">
        <v>45753.500798611109</v>
      </c>
      <c r="I7897" t="b">
        <v>0</v>
      </c>
      <c r="J7897" t="b">
        <v>1</v>
      </c>
      <c r="K7897" t="s">
        <v>24</v>
      </c>
      <c r="L7897" t="s">
        <v>36</v>
      </c>
      <c r="N7897">
        <v>35</v>
      </c>
      <c r="O7897" t="s">
        <v>1511</v>
      </c>
      <c r="P7897" t="s">
        <v>3297</v>
      </c>
    </row>
    <row r="7898" spans="1:16" x14ac:dyDescent="0.55000000000000004">
      <c r="A7898" t="s">
        <v>139</v>
      </c>
      <c r="B7898" t="s">
        <v>3850</v>
      </c>
      <c r="C7898" t="s">
        <v>64</v>
      </c>
      <c r="D7898" t="s">
        <v>4084</v>
      </c>
      <c r="E7898" t="s">
        <v>20</v>
      </c>
      <c r="F7898" t="b">
        <v>0</v>
      </c>
      <c r="G7898" t="s">
        <v>52</v>
      </c>
      <c r="H7898" s="4">
        <v>45753.501157407409</v>
      </c>
      <c r="I7898" t="b">
        <v>0</v>
      </c>
      <c r="J7898" t="b">
        <v>0</v>
      </c>
      <c r="K7898" t="s">
        <v>24</v>
      </c>
      <c r="L7898" t="s">
        <v>22</v>
      </c>
      <c r="M7898">
        <v>83750</v>
      </c>
      <c r="O7898" t="s">
        <v>10565</v>
      </c>
      <c r="P7898" t="s">
        <v>479</v>
      </c>
    </row>
    <row r="7899" spans="1:16" x14ac:dyDescent="0.55000000000000004">
      <c r="A7899" t="s">
        <v>1</v>
      </c>
      <c r="B7899" t="s">
        <v>10818</v>
      </c>
      <c r="C7899" t="s">
        <v>749</v>
      </c>
      <c r="D7899" t="s">
        <v>4084</v>
      </c>
      <c r="E7899" t="s">
        <v>20</v>
      </c>
      <c r="F7899" t="b">
        <v>0</v>
      </c>
      <c r="G7899" t="s">
        <v>30</v>
      </c>
      <c r="H7899" s="4">
        <v>45753.505844907413</v>
      </c>
      <c r="I7899" t="b">
        <v>0</v>
      </c>
      <c r="J7899" t="b">
        <v>0</v>
      </c>
      <c r="K7899" t="s">
        <v>24</v>
      </c>
      <c r="L7899" t="s">
        <v>22</v>
      </c>
      <c r="M7899">
        <v>155000</v>
      </c>
      <c r="O7899" t="s">
        <v>3243</v>
      </c>
      <c r="P7899" t="s">
        <v>10819</v>
      </c>
    </row>
    <row r="7900" spans="1:16" x14ac:dyDescent="0.55000000000000004">
      <c r="A7900" t="s">
        <v>2</v>
      </c>
      <c r="B7900" t="s">
        <v>10820</v>
      </c>
      <c r="C7900" t="s">
        <v>327</v>
      </c>
      <c r="D7900" t="s">
        <v>3973</v>
      </c>
      <c r="E7900" t="s">
        <v>20</v>
      </c>
      <c r="F7900" t="b">
        <v>0</v>
      </c>
      <c r="G7900" t="s">
        <v>27</v>
      </c>
      <c r="H7900" s="4">
        <v>45753.50608796296</v>
      </c>
      <c r="I7900" t="b">
        <v>0</v>
      </c>
      <c r="J7900" t="b">
        <v>1</v>
      </c>
      <c r="K7900" t="s">
        <v>24</v>
      </c>
      <c r="L7900" t="s">
        <v>22</v>
      </c>
      <c r="M7900">
        <v>158500</v>
      </c>
      <c r="O7900" t="s">
        <v>4535</v>
      </c>
      <c r="P7900" t="s">
        <v>10821</v>
      </c>
    </row>
    <row r="7901" spans="1:16" x14ac:dyDescent="0.55000000000000004">
      <c r="A7901" t="s">
        <v>2</v>
      </c>
      <c r="B7901" t="s">
        <v>117</v>
      </c>
      <c r="C7901" t="s">
        <v>889</v>
      </c>
      <c r="D7901" t="s">
        <v>4084</v>
      </c>
      <c r="E7901" t="s">
        <v>20</v>
      </c>
      <c r="F7901" t="b">
        <v>0</v>
      </c>
      <c r="G7901" t="s">
        <v>27</v>
      </c>
      <c r="H7901" s="4">
        <v>45753.506296296298</v>
      </c>
      <c r="I7901" t="b">
        <v>0</v>
      </c>
      <c r="J7901" t="b">
        <v>0</v>
      </c>
      <c r="K7901" t="s">
        <v>24</v>
      </c>
      <c r="L7901" t="s">
        <v>22</v>
      </c>
      <c r="M7901">
        <v>189000</v>
      </c>
      <c r="O7901" t="s">
        <v>772</v>
      </c>
      <c r="P7901" t="s">
        <v>1161</v>
      </c>
    </row>
    <row r="7902" spans="1:16" x14ac:dyDescent="0.55000000000000004">
      <c r="A7902" t="s">
        <v>28</v>
      </c>
      <c r="B7902" t="s">
        <v>10822</v>
      </c>
      <c r="C7902" t="s">
        <v>39</v>
      </c>
      <c r="D7902" t="s">
        <v>7658</v>
      </c>
      <c r="E7902" t="s">
        <v>20</v>
      </c>
      <c r="F7902" t="b">
        <v>1</v>
      </c>
      <c r="G7902" t="s">
        <v>311</v>
      </c>
      <c r="H7902" s="4">
        <v>45753.510335648149</v>
      </c>
      <c r="I7902" t="b">
        <v>0</v>
      </c>
      <c r="J7902" t="b">
        <v>0</v>
      </c>
      <c r="K7902" t="s">
        <v>311</v>
      </c>
      <c r="L7902" t="s">
        <v>22</v>
      </c>
      <c r="M7902">
        <v>75000</v>
      </c>
      <c r="O7902" t="s">
        <v>312</v>
      </c>
      <c r="P7902" t="s">
        <v>10823</v>
      </c>
    </row>
    <row r="7903" spans="1:16" x14ac:dyDescent="0.55000000000000004">
      <c r="A7903" t="s">
        <v>0</v>
      </c>
      <c r="B7903" t="s">
        <v>10824</v>
      </c>
      <c r="C7903" t="s">
        <v>2305</v>
      </c>
      <c r="D7903" t="s">
        <v>3957</v>
      </c>
      <c r="E7903" t="s">
        <v>20</v>
      </c>
      <c r="F7903" t="b">
        <v>0</v>
      </c>
      <c r="G7903" t="s">
        <v>27</v>
      </c>
      <c r="H7903" s="4">
        <v>45753.583449074067</v>
      </c>
      <c r="I7903" t="b">
        <v>0</v>
      </c>
      <c r="J7903" t="b">
        <v>1</v>
      </c>
      <c r="K7903" t="s">
        <v>24</v>
      </c>
      <c r="L7903" t="s">
        <v>36</v>
      </c>
      <c r="N7903">
        <v>27.979999542236332</v>
      </c>
      <c r="O7903" t="s">
        <v>1982</v>
      </c>
      <c r="P7903" t="s">
        <v>10825</v>
      </c>
    </row>
    <row r="7904" spans="1:16" x14ac:dyDescent="0.55000000000000004">
      <c r="A7904" t="s">
        <v>0</v>
      </c>
      <c r="B7904" t="s">
        <v>10826</v>
      </c>
      <c r="C7904" t="s">
        <v>120</v>
      </c>
      <c r="D7904" t="s">
        <v>3957</v>
      </c>
      <c r="E7904" t="s">
        <v>20</v>
      </c>
      <c r="F7904" t="b">
        <v>0</v>
      </c>
      <c r="G7904" t="s">
        <v>35</v>
      </c>
      <c r="H7904" s="4">
        <v>45753.583935185183</v>
      </c>
      <c r="I7904" t="b">
        <v>0</v>
      </c>
      <c r="J7904" t="b">
        <v>1</v>
      </c>
      <c r="K7904" t="s">
        <v>24</v>
      </c>
      <c r="L7904" t="s">
        <v>36</v>
      </c>
      <c r="N7904">
        <v>16.510000228881839</v>
      </c>
      <c r="O7904" t="s">
        <v>800</v>
      </c>
      <c r="P7904" t="s">
        <v>9939</v>
      </c>
    </row>
    <row r="7905" spans="1:16" x14ac:dyDescent="0.55000000000000004">
      <c r="A7905" t="s">
        <v>1</v>
      </c>
      <c r="B7905" t="s">
        <v>852</v>
      </c>
      <c r="C7905" t="s">
        <v>151</v>
      </c>
      <c r="D7905" t="s">
        <v>3973</v>
      </c>
      <c r="E7905" t="s">
        <v>20</v>
      </c>
      <c r="F7905" t="b">
        <v>0</v>
      </c>
      <c r="G7905" t="s">
        <v>30</v>
      </c>
      <c r="H7905" s="4">
        <v>45753.589155092603</v>
      </c>
      <c r="I7905" t="b">
        <v>0</v>
      </c>
      <c r="J7905" t="b">
        <v>1</v>
      </c>
      <c r="K7905" t="s">
        <v>24</v>
      </c>
      <c r="L7905" t="s">
        <v>22</v>
      </c>
      <c r="M7905">
        <v>246500</v>
      </c>
      <c r="O7905" t="s">
        <v>407</v>
      </c>
    </row>
    <row r="7906" spans="1:16" x14ac:dyDescent="0.55000000000000004">
      <c r="A7906" t="s">
        <v>1</v>
      </c>
      <c r="B7906" t="s">
        <v>10827</v>
      </c>
      <c r="C7906" t="s">
        <v>3155</v>
      </c>
      <c r="D7906" t="s">
        <v>7853</v>
      </c>
      <c r="E7906" t="s">
        <v>20</v>
      </c>
      <c r="F7906" t="b">
        <v>0</v>
      </c>
      <c r="G7906" t="s">
        <v>30</v>
      </c>
      <c r="H7906" s="4">
        <v>45753.589155092603</v>
      </c>
      <c r="I7906" t="b">
        <v>0</v>
      </c>
      <c r="J7906" t="b">
        <v>1</v>
      </c>
      <c r="K7906" t="s">
        <v>24</v>
      </c>
      <c r="L7906" t="s">
        <v>22</v>
      </c>
      <c r="M7906">
        <v>74066.25</v>
      </c>
      <c r="O7906" t="s">
        <v>3281</v>
      </c>
      <c r="P7906" t="s">
        <v>10828</v>
      </c>
    </row>
    <row r="7907" spans="1:16" x14ac:dyDescent="0.55000000000000004">
      <c r="A7907" t="s">
        <v>89</v>
      </c>
      <c r="B7907" t="s">
        <v>6804</v>
      </c>
      <c r="C7907" t="s">
        <v>151</v>
      </c>
      <c r="D7907" t="s">
        <v>3973</v>
      </c>
      <c r="E7907" t="s">
        <v>20</v>
      </c>
      <c r="F7907" t="b">
        <v>0</v>
      </c>
      <c r="G7907" t="s">
        <v>30</v>
      </c>
      <c r="H7907" s="4">
        <v>45753.589178240742</v>
      </c>
      <c r="I7907" t="b">
        <v>0</v>
      </c>
      <c r="J7907" t="b">
        <v>1</v>
      </c>
      <c r="K7907" t="s">
        <v>24</v>
      </c>
      <c r="L7907" t="s">
        <v>22</v>
      </c>
      <c r="M7907">
        <v>177000</v>
      </c>
      <c r="O7907" t="s">
        <v>407</v>
      </c>
      <c r="P7907" t="s">
        <v>6805</v>
      </c>
    </row>
    <row r="7908" spans="1:16" x14ac:dyDescent="0.55000000000000004">
      <c r="A7908" t="s">
        <v>1</v>
      </c>
      <c r="B7908" t="s">
        <v>10829</v>
      </c>
      <c r="C7908" t="s">
        <v>39</v>
      </c>
      <c r="D7908" t="s">
        <v>7658</v>
      </c>
      <c r="E7908" t="s">
        <v>20</v>
      </c>
      <c r="F7908" t="b">
        <v>1</v>
      </c>
      <c r="G7908" t="s">
        <v>158</v>
      </c>
      <c r="H7908" s="4">
        <v>45753.7578587963</v>
      </c>
      <c r="I7908" t="b">
        <v>1</v>
      </c>
      <c r="J7908" t="b">
        <v>0</v>
      </c>
      <c r="K7908" t="s">
        <v>158</v>
      </c>
      <c r="L7908" t="s">
        <v>22</v>
      </c>
      <c r="M7908">
        <v>150000</v>
      </c>
      <c r="O7908" t="s">
        <v>3789</v>
      </c>
      <c r="P7908" t="s">
        <v>10830</v>
      </c>
    </row>
    <row r="7909" spans="1:16" x14ac:dyDescent="0.55000000000000004">
      <c r="A7909" t="s">
        <v>40</v>
      </c>
      <c r="B7909" t="s">
        <v>8582</v>
      </c>
      <c r="C7909" t="s">
        <v>966</v>
      </c>
      <c r="D7909" t="s">
        <v>3957</v>
      </c>
      <c r="E7909" t="s">
        <v>20</v>
      </c>
      <c r="F7909" t="b">
        <v>0</v>
      </c>
      <c r="G7909" t="s">
        <v>27</v>
      </c>
      <c r="H7909" s="4">
        <v>45753.839398148149</v>
      </c>
      <c r="I7909" t="b">
        <v>0</v>
      </c>
      <c r="J7909" t="b">
        <v>1</v>
      </c>
      <c r="K7909" t="s">
        <v>24</v>
      </c>
      <c r="L7909" t="s">
        <v>36</v>
      </c>
      <c r="N7909">
        <v>51.489997863769531</v>
      </c>
      <c r="O7909" t="s">
        <v>254</v>
      </c>
      <c r="P7909" t="s">
        <v>1307</v>
      </c>
    </row>
    <row r="7910" spans="1:16" x14ac:dyDescent="0.55000000000000004">
      <c r="A7910" t="s">
        <v>0</v>
      </c>
      <c r="B7910" t="s">
        <v>10831</v>
      </c>
      <c r="C7910" t="s">
        <v>1007</v>
      </c>
      <c r="D7910" t="s">
        <v>5123</v>
      </c>
      <c r="E7910" t="s">
        <v>20</v>
      </c>
      <c r="F7910" t="b">
        <v>0</v>
      </c>
      <c r="G7910" t="s">
        <v>35</v>
      </c>
      <c r="H7910" s="4">
        <v>45754.000601851847</v>
      </c>
      <c r="I7910" t="b">
        <v>0</v>
      </c>
      <c r="J7910" t="b">
        <v>0</v>
      </c>
      <c r="K7910" t="s">
        <v>24</v>
      </c>
      <c r="L7910" t="s">
        <v>36</v>
      </c>
      <c r="N7910">
        <v>16.510000228881839</v>
      </c>
      <c r="O7910" t="s">
        <v>3286</v>
      </c>
      <c r="P7910" t="s">
        <v>10832</v>
      </c>
    </row>
    <row r="7911" spans="1:16" x14ac:dyDescent="0.55000000000000004">
      <c r="A7911" t="s">
        <v>0</v>
      </c>
      <c r="B7911" t="s">
        <v>0</v>
      </c>
      <c r="C7911" t="s">
        <v>2596</v>
      </c>
      <c r="D7911" t="s">
        <v>10833</v>
      </c>
      <c r="E7911" t="s">
        <v>20</v>
      </c>
      <c r="F7911" t="b">
        <v>0</v>
      </c>
      <c r="G7911" t="s">
        <v>30</v>
      </c>
      <c r="H7911" s="4">
        <v>45754.000787037039</v>
      </c>
      <c r="I7911" t="b">
        <v>0</v>
      </c>
      <c r="J7911" t="b">
        <v>1</v>
      </c>
      <c r="K7911" t="s">
        <v>24</v>
      </c>
      <c r="L7911" t="s">
        <v>36</v>
      </c>
      <c r="N7911">
        <v>42.5</v>
      </c>
      <c r="O7911" t="s">
        <v>102</v>
      </c>
      <c r="P7911" t="s">
        <v>6757</v>
      </c>
    </row>
    <row r="7912" spans="1:16" x14ac:dyDescent="0.55000000000000004">
      <c r="A7912" t="s">
        <v>1</v>
      </c>
      <c r="B7912" t="s">
        <v>8245</v>
      </c>
      <c r="C7912" t="s">
        <v>7555</v>
      </c>
      <c r="D7912" t="s">
        <v>5123</v>
      </c>
      <c r="E7912" t="s">
        <v>20</v>
      </c>
      <c r="F7912" t="b">
        <v>0</v>
      </c>
      <c r="G7912" t="s">
        <v>30</v>
      </c>
      <c r="H7912" s="4">
        <v>45754.00582175926</v>
      </c>
      <c r="I7912" t="b">
        <v>0</v>
      </c>
      <c r="J7912" t="b">
        <v>1</v>
      </c>
      <c r="K7912" t="s">
        <v>24</v>
      </c>
      <c r="L7912" t="s">
        <v>22</v>
      </c>
      <c r="M7912">
        <v>162500</v>
      </c>
      <c r="O7912" t="s">
        <v>59</v>
      </c>
      <c r="P7912" t="s">
        <v>2179</v>
      </c>
    </row>
    <row r="7913" spans="1:16" x14ac:dyDescent="0.55000000000000004">
      <c r="A7913" t="s">
        <v>0</v>
      </c>
      <c r="B7913" t="s">
        <v>1098</v>
      </c>
      <c r="C7913" t="s">
        <v>82</v>
      </c>
      <c r="D7913" t="s">
        <v>3828</v>
      </c>
      <c r="E7913" t="s">
        <v>20</v>
      </c>
      <c r="F7913" t="b">
        <v>0</v>
      </c>
      <c r="G7913" t="s">
        <v>27</v>
      </c>
      <c r="H7913" s="4">
        <v>45754.250115740739</v>
      </c>
      <c r="I7913" t="b">
        <v>0</v>
      </c>
      <c r="J7913" t="b">
        <v>1</v>
      </c>
      <c r="K7913" t="s">
        <v>24</v>
      </c>
      <c r="L7913" t="s">
        <v>22</v>
      </c>
      <c r="M7913">
        <v>120000</v>
      </c>
      <c r="O7913" t="s">
        <v>202</v>
      </c>
      <c r="P7913" t="s">
        <v>10834</v>
      </c>
    </row>
    <row r="7914" spans="1:16" x14ac:dyDescent="0.55000000000000004">
      <c r="A7914" t="s">
        <v>0</v>
      </c>
      <c r="B7914" t="s">
        <v>7623</v>
      </c>
      <c r="C7914" t="s">
        <v>82</v>
      </c>
      <c r="D7914" t="s">
        <v>2208</v>
      </c>
      <c r="E7914" t="s">
        <v>20</v>
      </c>
      <c r="F7914" t="b">
        <v>0</v>
      </c>
      <c r="G7914" t="s">
        <v>27</v>
      </c>
      <c r="H7914" s="4">
        <v>45754.250115740739</v>
      </c>
      <c r="I7914" t="b">
        <v>0</v>
      </c>
      <c r="J7914" t="b">
        <v>1</v>
      </c>
      <c r="K7914" t="s">
        <v>24</v>
      </c>
      <c r="L7914" t="s">
        <v>22</v>
      </c>
      <c r="M7914">
        <v>201500</v>
      </c>
      <c r="O7914" t="s">
        <v>7420</v>
      </c>
      <c r="P7914" t="s">
        <v>2951</v>
      </c>
    </row>
    <row r="7915" spans="1:16" x14ac:dyDescent="0.55000000000000004">
      <c r="A7915" t="s">
        <v>0</v>
      </c>
      <c r="B7915" t="s">
        <v>0</v>
      </c>
      <c r="C7915" t="s">
        <v>10835</v>
      </c>
      <c r="D7915" t="s">
        <v>3383</v>
      </c>
      <c r="E7915" t="s">
        <v>20</v>
      </c>
      <c r="F7915" t="b">
        <v>0</v>
      </c>
      <c r="G7915" t="s">
        <v>41</v>
      </c>
      <c r="H7915" s="4">
        <v>45754.250462962962</v>
      </c>
      <c r="I7915" t="b">
        <v>0</v>
      </c>
      <c r="J7915" t="b">
        <v>1</v>
      </c>
      <c r="K7915" t="s">
        <v>24</v>
      </c>
      <c r="L7915" t="s">
        <v>22</v>
      </c>
      <c r="M7915">
        <v>85000</v>
      </c>
      <c r="O7915" t="s">
        <v>10836</v>
      </c>
      <c r="P7915" t="s">
        <v>280</v>
      </c>
    </row>
    <row r="7916" spans="1:16" x14ac:dyDescent="0.55000000000000004">
      <c r="A7916" t="s">
        <v>2</v>
      </c>
      <c r="B7916" t="s">
        <v>638</v>
      </c>
      <c r="C7916" t="s">
        <v>213</v>
      </c>
      <c r="D7916" t="s">
        <v>3828</v>
      </c>
      <c r="E7916" t="s">
        <v>20</v>
      </c>
      <c r="F7916" t="b">
        <v>0</v>
      </c>
      <c r="G7916" t="s">
        <v>41</v>
      </c>
      <c r="H7916" s="4">
        <v>45754.256354166668</v>
      </c>
      <c r="I7916" t="b">
        <v>0</v>
      </c>
      <c r="J7916" t="b">
        <v>1</v>
      </c>
      <c r="K7916" t="s">
        <v>24</v>
      </c>
      <c r="L7916" t="s">
        <v>22</v>
      </c>
      <c r="M7916">
        <v>128114.578125</v>
      </c>
      <c r="O7916" t="s">
        <v>7801</v>
      </c>
      <c r="P7916" t="s">
        <v>7802</v>
      </c>
    </row>
    <row r="7917" spans="1:16" x14ac:dyDescent="0.55000000000000004">
      <c r="A7917" t="s">
        <v>2</v>
      </c>
      <c r="B7917" t="s">
        <v>10837</v>
      </c>
      <c r="C7917" t="s">
        <v>242</v>
      </c>
      <c r="D7917" t="s">
        <v>6229</v>
      </c>
      <c r="E7917" t="s">
        <v>20</v>
      </c>
      <c r="F7917" t="b">
        <v>0</v>
      </c>
      <c r="G7917" t="s">
        <v>35</v>
      </c>
      <c r="H7917" s="4">
        <v>45754.256666666668</v>
      </c>
      <c r="I7917" t="b">
        <v>1</v>
      </c>
      <c r="J7917" t="b">
        <v>0</v>
      </c>
      <c r="K7917" t="s">
        <v>24</v>
      </c>
      <c r="L7917" t="s">
        <v>22</v>
      </c>
      <c r="M7917">
        <v>125000</v>
      </c>
      <c r="O7917" t="s">
        <v>6229</v>
      </c>
      <c r="P7917" t="s">
        <v>10838</v>
      </c>
    </row>
    <row r="7918" spans="1:16" x14ac:dyDescent="0.55000000000000004">
      <c r="A7918" t="s">
        <v>0</v>
      </c>
      <c r="B7918" t="s">
        <v>10839</v>
      </c>
      <c r="C7918" t="s">
        <v>298</v>
      </c>
      <c r="D7918" t="s">
        <v>4035</v>
      </c>
      <c r="E7918" t="s">
        <v>20</v>
      </c>
      <c r="F7918" t="b">
        <v>0</v>
      </c>
      <c r="G7918" t="s">
        <v>298</v>
      </c>
      <c r="H7918" s="4">
        <v>45754.260717592602</v>
      </c>
      <c r="I7918" t="b">
        <v>0</v>
      </c>
      <c r="J7918" t="b">
        <v>0</v>
      </c>
      <c r="K7918" t="s">
        <v>298</v>
      </c>
      <c r="L7918" t="s">
        <v>22</v>
      </c>
      <c r="M7918">
        <v>43199.5</v>
      </c>
      <c r="O7918" t="s">
        <v>6909</v>
      </c>
    </row>
    <row r="7919" spans="1:16" x14ac:dyDescent="0.55000000000000004">
      <c r="A7919" t="s">
        <v>1</v>
      </c>
      <c r="B7919" t="s">
        <v>10840</v>
      </c>
      <c r="C7919" t="s">
        <v>298</v>
      </c>
      <c r="D7919" t="s">
        <v>4035</v>
      </c>
      <c r="E7919" t="s">
        <v>20</v>
      </c>
      <c r="F7919" t="b">
        <v>0</v>
      </c>
      <c r="G7919" t="s">
        <v>298</v>
      </c>
      <c r="H7919" s="4">
        <v>45754.260763888888</v>
      </c>
      <c r="I7919" t="b">
        <v>0</v>
      </c>
      <c r="J7919" t="b">
        <v>0</v>
      </c>
      <c r="K7919" t="s">
        <v>298</v>
      </c>
      <c r="L7919" t="s">
        <v>22</v>
      </c>
      <c r="M7919">
        <v>73000</v>
      </c>
      <c r="O7919" t="s">
        <v>10841</v>
      </c>
      <c r="P7919" t="s">
        <v>10842</v>
      </c>
    </row>
    <row r="7920" spans="1:16" x14ac:dyDescent="0.55000000000000004">
      <c r="A7920" t="s">
        <v>2</v>
      </c>
      <c r="B7920" t="s">
        <v>10843</v>
      </c>
      <c r="C7920" t="s">
        <v>10844</v>
      </c>
      <c r="D7920" t="s">
        <v>4014</v>
      </c>
      <c r="E7920" t="s">
        <v>20</v>
      </c>
      <c r="F7920" t="b">
        <v>0</v>
      </c>
      <c r="G7920" t="s">
        <v>1879</v>
      </c>
      <c r="H7920" s="4">
        <v>45754.260983796303</v>
      </c>
      <c r="I7920" t="b">
        <v>1</v>
      </c>
      <c r="J7920" t="b">
        <v>1</v>
      </c>
      <c r="K7920" t="s">
        <v>1879</v>
      </c>
      <c r="L7920" t="s">
        <v>22</v>
      </c>
      <c r="M7920">
        <v>173000</v>
      </c>
      <c r="O7920" t="s">
        <v>2844</v>
      </c>
      <c r="P7920" t="s">
        <v>128</v>
      </c>
    </row>
    <row r="7921" spans="1:16" x14ac:dyDescent="0.55000000000000004">
      <c r="A7921" t="s">
        <v>19</v>
      </c>
      <c r="B7921" t="s">
        <v>10845</v>
      </c>
      <c r="C7921" t="s">
        <v>39</v>
      </c>
      <c r="D7921" t="s">
        <v>5312</v>
      </c>
      <c r="E7921" t="s">
        <v>20</v>
      </c>
      <c r="F7921" t="b">
        <v>1</v>
      </c>
      <c r="G7921" t="s">
        <v>625</v>
      </c>
      <c r="H7921" s="4">
        <v>45754.262129629627</v>
      </c>
      <c r="I7921" t="b">
        <v>0</v>
      </c>
      <c r="J7921" t="b">
        <v>0</v>
      </c>
      <c r="K7921" t="s">
        <v>625</v>
      </c>
      <c r="L7921" t="s">
        <v>22</v>
      </c>
      <c r="M7921">
        <v>135000</v>
      </c>
      <c r="O7921" t="s">
        <v>10846</v>
      </c>
      <c r="P7921" t="s">
        <v>10847</v>
      </c>
    </row>
    <row r="7922" spans="1:16" x14ac:dyDescent="0.55000000000000004">
      <c r="A7922" t="s">
        <v>19</v>
      </c>
      <c r="B7922" t="s">
        <v>10848</v>
      </c>
      <c r="C7922" t="s">
        <v>39</v>
      </c>
      <c r="D7922" t="s">
        <v>10849</v>
      </c>
      <c r="E7922" t="s">
        <v>20</v>
      </c>
      <c r="F7922" t="b">
        <v>1</v>
      </c>
      <c r="G7922" t="s">
        <v>5138</v>
      </c>
      <c r="H7922" s="4">
        <v>45754.266921296286</v>
      </c>
      <c r="I7922" t="b">
        <v>0</v>
      </c>
      <c r="J7922" t="b">
        <v>0</v>
      </c>
      <c r="K7922" t="s">
        <v>5138</v>
      </c>
      <c r="L7922" t="s">
        <v>22</v>
      </c>
      <c r="M7922">
        <v>60000</v>
      </c>
      <c r="O7922" t="s">
        <v>10850</v>
      </c>
      <c r="P7922" t="s">
        <v>48</v>
      </c>
    </row>
    <row r="7923" spans="1:16" x14ac:dyDescent="0.55000000000000004">
      <c r="A7923" t="s">
        <v>1</v>
      </c>
      <c r="B7923" t="s">
        <v>2587</v>
      </c>
      <c r="C7923" t="s">
        <v>211</v>
      </c>
      <c r="D7923" t="s">
        <v>3828</v>
      </c>
      <c r="E7923" t="s">
        <v>20</v>
      </c>
      <c r="F7923" t="b">
        <v>0</v>
      </c>
      <c r="G7923" t="s">
        <v>23</v>
      </c>
      <c r="H7923" s="4">
        <v>45754.268437500003</v>
      </c>
      <c r="I7923" t="b">
        <v>0</v>
      </c>
      <c r="J7923" t="b">
        <v>0</v>
      </c>
      <c r="K7923" t="s">
        <v>24</v>
      </c>
      <c r="L7923" t="s">
        <v>22</v>
      </c>
      <c r="M7923">
        <v>106750</v>
      </c>
      <c r="O7923" t="s">
        <v>10851</v>
      </c>
    </row>
    <row r="7924" spans="1:16" x14ac:dyDescent="0.55000000000000004">
      <c r="A7924" t="s">
        <v>1</v>
      </c>
      <c r="B7924" t="s">
        <v>8598</v>
      </c>
      <c r="C7924" t="s">
        <v>2640</v>
      </c>
      <c r="D7924" t="s">
        <v>3957</v>
      </c>
      <c r="E7924" t="s">
        <v>20</v>
      </c>
      <c r="F7924" t="b">
        <v>0</v>
      </c>
      <c r="G7924" t="s">
        <v>2641</v>
      </c>
      <c r="H7924" s="4">
        <v>45754.275092592587</v>
      </c>
      <c r="I7924" t="b">
        <v>0</v>
      </c>
      <c r="J7924" t="b">
        <v>0</v>
      </c>
      <c r="K7924" t="s">
        <v>2641</v>
      </c>
      <c r="L7924" t="s">
        <v>36</v>
      </c>
      <c r="N7924">
        <v>37.854999542236328</v>
      </c>
      <c r="O7924" t="s">
        <v>2113</v>
      </c>
      <c r="P7924" t="s">
        <v>8599</v>
      </c>
    </row>
    <row r="7925" spans="1:16" x14ac:dyDescent="0.55000000000000004">
      <c r="A7925" t="s">
        <v>40</v>
      </c>
      <c r="B7925" t="s">
        <v>10852</v>
      </c>
      <c r="C7925" t="s">
        <v>985</v>
      </c>
      <c r="D7925" t="s">
        <v>3600</v>
      </c>
      <c r="E7925" t="s">
        <v>20</v>
      </c>
      <c r="F7925" t="b">
        <v>0</v>
      </c>
      <c r="G7925" t="s">
        <v>41</v>
      </c>
      <c r="H7925" s="4">
        <v>45754.29409722222</v>
      </c>
      <c r="I7925" t="b">
        <v>1</v>
      </c>
      <c r="J7925" t="b">
        <v>0</v>
      </c>
      <c r="K7925" t="s">
        <v>24</v>
      </c>
      <c r="L7925" t="s">
        <v>36</v>
      </c>
      <c r="N7925">
        <v>75</v>
      </c>
      <c r="O7925" t="s">
        <v>2678</v>
      </c>
      <c r="P7925" t="s">
        <v>10853</v>
      </c>
    </row>
    <row r="7926" spans="1:16" x14ac:dyDescent="0.55000000000000004">
      <c r="A7926" t="s">
        <v>0</v>
      </c>
      <c r="B7926" t="s">
        <v>10854</v>
      </c>
      <c r="C7926" t="s">
        <v>292</v>
      </c>
      <c r="D7926" t="s">
        <v>3970</v>
      </c>
      <c r="E7926" t="s">
        <v>20</v>
      </c>
      <c r="F7926" t="b">
        <v>0</v>
      </c>
      <c r="G7926" t="s">
        <v>30</v>
      </c>
      <c r="H7926" s="4">
        <v>45754.334409722222</v>
      </c>
      <c r="I7926" t="b">
        <v>0</v>
      </c>
      <c r="J7926" t="b">
        <v>1</v>
      </c>
      <c r="K7926" t="s">
        <v>24</v>
      </c>
      <c r="L7926" t="s">
        <v>22</v>
      </c>
      <c r="M7926">
        <v>82500</v>
      </c>
      <c r="O7926" t="s">
        <v>800</v>
      </c>
      <c r="P7926" t="s">
        <v>10855</v>
      </c>
    </row>
    <row r="7927" spans="1:16" x14ac:dyDescent="0.55000000000000004">
      <c r="A7927" t="s">
        <v>0</v>
      </c>
      <c r="B7927" t="s">
        <v>10856</v>
      </c>
      <c r="C7927" t="s">
        <v>58</v>
      </c>
      <c r="D7927" t="s">
        <v>3970</v>
      </c>
      <c r="E7927" t="s">
        <v>20</v>
      </c>
      <c r="F7927" t="b">
        <v>0</v>
      </c>
      <c r="G7927" t="s">
        <v>27</v>
      </c>
      <c r="H7927" s="4">
        <v>45754.416875000003</v>
      </c>
      <c r="I7927" t="b">
        <v>0</v>
      </c>
      <c r="J7927" t="b">
        <v>1</v>
      </c>
      <c r="K7927" t="s">
        <v>24</v>
      </c>
      <c r="L7927" t="s">
        <v>22</v>
      </c>
      <c r="M7927">
        <v>110000</v>
      </c>
      <c r="O7927" t="s">
        <v>10857</v>
      </c>
      <c r="P7927" t="s">
        <v>2583</v>
      </c>
    </row>
    <row r="7928" spans="1:16" x14ac:dyDescent="0.55000000000000004">
      <c r="A7928" t="s">
        <v>0</v>
      </c>
      <c r="B7928" t="s">
        <v>10858</v>
      </c>
      <c r="C7928" t="s">
        <v>10859</v>
      </c>
      <c r="D7928" t="s">
        <v>9365</v>
      </c>
      <c r="E7928" t="s">
        <v>631</v>
      </c>
      <c r="F7928" t="b">
        <v>0</v>
      </c>
      <c r="G7928" t="s">
        <v>27</v>
      </c>
      <c r="H7928" s="4">
        <v>45754.417002314818</v>
      </c>
      <c r="I7928" t="b">
        <v>0</v>
      </c>
      <c r="J7928" t="b">
        <v>0</v>
      </c>
      <c r="K7928" t="s">
        <v>24</v>
      </c>
      <c r="L7928" t="s">
        <v>36</v>
      </c>
      <c r="N7928">
        <v>25</v>
      </c>
      <c r="O7928" t="s">
        <v>0</v>
      </c>
      <c r="P7928" t="s">
        <v>10860</v>
      </c>
    </row>
    <row r="7929" spans="1:16" x14ac:dyDescent="0.55000000000000004">
      <c r="A7929" t="s">
        <v>0</v>
      </c>
      <c r="B7929" t="s">
        <v>0</v>
      </c>
      <c r="C7929" t="s">
        <v>10861</v>
      </c>
      <c r="D7929" t="s">
        <v>7547</v>
      </c>
      <c r="E7929" t="s">
        <v>34</v>
      </c>
      <c r="F7929" t="b">
        <v>0</v>
      </c>
      <c r="G7929" t="s">
        <v>52</v>
      </c>
      <c r="H7929" s="4">
        <v>45754.417951388888</v>
      </c>
      <c r="I7929" t="b">
        <v>0</v>
      </c>
      <c r="J7929" t="b">
        <v>0</v>
      </c>
      <c r="K7929" t="s">
        <v>24</v>
      </c>
      <c r="L7929" t="s">
        <v>36</v>
      </c>
      <c r="N7929">
        <v>15</v>
      </c>
      <c r="O7929" t="s">
        <v>7548</v>
      </c>
      <c r="P7929" t="s">
        <v>61</v>
      </c>
    </row>
    <row r="7930" spans="1:16" x14ac:dyDescent="0.55000000000000004">
      <c r="A7930" t="s">
        <v>19</v>
      </c>
      <c r="B7930" t="s">
        <v>10862</v>
      </c>
      <c r="C7930" t="s">
        <v>2573</v>
      </c>
      <c r="D7930" t="s">
        <v>3957</v>
      </c>
      <c r="E7930" t="s">
        <v>34</v>
      </c>
      <c r="F7930" t="b">
        <v>0</v>
      </c>
      <c r="G7930" t="s">
        <v>27</v>
      </c>
      <c r="H7930" s="4">
        <v>45754.418055555558</v>
      </c>
      <c r="I7930" t="b">
        <v>0</v>
      </c>
      <c r="J7930" t="b">
        <v>0</v>
      </c>
      <c r="K7930" t="s">
        <v>24</v>
      </c>
      <c r="L7930" t="s">
        <v>36</v>
      </c>
      <c r="N7930">
        <v>49.895000457763672</v>
      </c>
      <c r="O7930" t="s">
        <v>9715</v>
      </c>
      <c r="P7930" t="s">
        <v>7558</v>
      </c>
    </row>
    <row r="7931" spans="1:16" x14ac:dyDescent="0.55000000000000004">
      <c r="A7931" t="s">
        <v>28</v>
      </c>
      <c r="B7931" t="s">
        <v>6678</v>
      </c>
      <c r="C7931" t="s">
        <v>247</v>
      </c>
      <c r="D7931" t="s">
        <v>3973</v>
      </c>
      <c r="E7931" t="s">
        <v>20</v>
      </c>
      <c r="F7931" t="b">
        <v>0</v>
      </c>
      <c r="G7931" t="s">
        <v>27</v>
      </c>
      <c r="H7931" s="4">
        <v>45754.418946759259</v>
      </c>
      <c r="I7931" t="b">
        <v>0</v>
      </c>
      <c r="J7931" t="b">
        <v>1</v>
      </c>
      <c r="K7931" t="s">
        <v>24</v>
      </c>
      <c r="L7931" t="s">
        <v>22</v>
      </c>
      <c r="M7931">
        <v>103500</v>
      </c>
      <c r="O7931" t="s">
        <v>2418</v>
      </c>
      <c r="P7931" t="s">
        <v>6679</v>
      </c>
    </row>
    <row r="7932" spans="1:16" x14ac:dyDescent="0.55000000000000004">
      <c r="A7932" t="s">
        <v>0</v>
      </c>
      <c r="B7932" t="s">
        <v>10863</v>
      </c>
      <c r="C7932" t="s">
        <v>192</v>
      </c>
      <c r="D7932" t="s">
        <v>3957</v>
      </c>
      <c r="E7932" t="s">
        <v>34</v>
      </c>
      <c r="F7932" t="b">
        <v>0</v>
      </c>
      <c r="G7932" t="s">
        <v>52</v>
      </c>
      <c r="H7932" s="4">
        <v>45754.459606481483</v>
      </c>
      <c r="I7932" t="b">
        <v>0</v>
      </c>
      <c r="J7932" t="b">
        <v>0</v>
      </c>
      <c r="K7932" t="s">
        <v>24</v>
      </c>
      <c r="L7932" t="s">
        <v>36</v>
      </c>
      <c r="N7932">
        <v>22.694999694824219</v>
      </c>
      <c r="O7932" t="s">
        <v>10864</v>
      </c>
      <c r="P7932" t="s">
        <v>3194</v>
      </c>
    </row>
    <row r="7933" spans="1:16" x14ac:dyDescent="0.55000000000000004">
      <c r="A7933" t="s">
        <v>0</v>
      </c>
      <c r="B7933" t="s">
        <v>0</v>
      </c>
      <c r="C7933" t="s">
        <v>10865</v>
      </c>
      <c r="D7933" t="s">
        <v>7547</v>
      </c>
      <c r="E7933" t="s">
        <v>34</v>
      </c>
      <c r="F7933" t="b">
        <v>0</v>
      </c>
      <c r="G7933" t="s">
        <v>52</v>
      </c>
      <c r="H7933" s="4">
        <v>45754.459618055553</v>
      </c>
      <c r="I7933" t="b">
        <v>0</v>
      </c>
      <c r="J7933" t="b">
        <v>0</v>
      </c>
      <c r="K7933" t="s">
        <v>24</v>
      </c>
      <c r="L7933" t="s">
        <v>36</v>
      </c>
      <c r="N7933">
        <v>15</v>
      </c>
      <c r="O7933" t="s">
        <v>7548</v>
      </c>
      <c r="P7933" t="s">
        <v>61</v>
      </c>
    </row>
    <row r="7934" spans="1:16" x14ac:dyDescent="0.55000000000000004">
      <c r="A7934" t="s">
        <v>0</v>
      </c>
      <c r="B7934" t="s">
        <v>0</v>
      </c>
      <c r="C7934" t="s">
        <v>10866</v>
      </c>
      <c r="D7934" t="s">
        <v>7547</v>
      </c>
      <c r="E7934" t="s">
        <v>34</v>
      </c>
      <c r="F7934" t="b">
        <v>0</v>
      </c>
      <c r="G7934" t="s">
        <v>23</v>
      </c>
      <c r="H7934" s="4">
        <v>45754.4766087963</v>
      </c>
      <c r="I7934" t="b">
        <v>0</v>
      </c>
      <c r="J7934" t="b">
        <v>0</v>
      </c>
      <c r="K7934" t="s">
        <v>24</v>
      </c>
      <c r="L7934" t="s">
        <v>36</v>
      </c>
      <c r="N7934">
        <v>15</v>
      </c>
      <c r="O7934" t="s">
        <v>7548</v>
      </c>
      <c r="P7934" t="s">
        <v>61</v>
      </c>
    </row>
    <row r="7935" spans="1:16" x14ac:dyDescent="0.55000000000000004">
      <c r="A7935" t="s">
        <v>0</v>
      </c>
      <c r="B7935" t="s">
        <v>0</v>
      </c>
      <c r="C7935" t="s">
        <v>10867</v>
      </c>
      <c r="D7935" t="s">
        <v>7547</v>
      </c>
      <c r="E7935" t="s">
        <v>34</v>
      </c>
      <c r="F7935" t="b">
        <v>0</v>
      </c>
      <c r="G7935" t="s">
        <v>41</v>
      </c>
      <c r="H7935" s="4">
        <v>45754.500567129631</v>
      </c>
      <c r="I7935" t="b">
        <v>0</v>
      </c>
      <c r="J7935" t="b">
        <v>0</v>
      </c>
      <c r="K7935" t="s">
        <v>24</v>
      </c>
      <c r="L7935" t="s">
        <v>36</v>
      </c>
      <c r="N7935">
        <v>15</v>
      </c>
      <c r="O7935" t="s">
        <v>7548</v>
      </c>
      <c r="P7935" t="s">
        <v>61</v>
      </c>
    </row>
    <row r="7936" spans="1:16" x14ac:dyDescent="0.55000000000000004">
      <c r="A7936" t="s">
        <v>25</v>
      </c>
      <c r="B7936" t="s">
        <v>1160</v>
      </c>
      <c r="C7936" t="s">
        <v>236</v>
      </c>
      <c r="D7936" t="s">
        <v>4084</v>
      </c>
      <c r="E7936" t="s">
        <v>20</v>
      </c>
      <c r="F7936" t="b">
        <v>0</v>
      </c>
      <c r="G7936" t="s">
        <v>27</v>
      </c>
      <c r="H7936" s="4">
        <v>45754.542083333326</v>
      </c>
      <c r="I7936" t="b">
        <v>0</v>
      </c>
      <c r="J7936" t="b">
        <v>0</v>
      </c>
      <c r="K7936" t="s">
        <v>24</v>
      </c>
      <c r="L7936" t="s">
        <v>22</v>
      </c>
      <c r="M7936">
        <v>170000</v>
      </c>
      <c r="O7936" t="s">
        <v>1275</v>
      </c>
      <c r="P7936" t="s">
        <v>10868</v>
      </c>
    </row>
    <row r="7937" spans="1:16" x14ac:dyDescent="0.55000000000000004">
      <c r="A7937" t="s">
        <v>1</v>
      </c>
      <c r="B7937" t="s">
        <v>3690</v>
      </c>
      <c r="C7937" t="s">
        <v>1910</v>
      </c>
      <c r="D7937" t="s">
        <v>4084</v>
      </c>
      <c r="E7937" t="s">
        <v>20</v>
      </c>
      <c r="F7937" t="b">
        <v>0</v>
      </c>
      <c r="G7937" t="s">
        <v>27</v>
      </c>
      <c r="H7937" s="4">
        <v>45754.543217592603</v>
      </c>
      <c r="I7937" t="b">
        <v>1</v>
      </c>
      <c r="J7937" t="b">
        <v>0</v>
      </c>
      <c r="K7937" t="s">
        <v>24</v>
      </c>
      <c r="L7937" t="s">
        <v>22</v>
      </c>
      <c r="M7937">
        <v>106500</v>
      </c>
      <c r="O7937" t="s">
        <v>10330</v>
      </c>
      <c r="P7937" t="s">
        <v>10331</v>
      </c>
    </row>
    <row r="7938" spans="1:16" x14ac:dyDescent="0.55000000000000004">
      <c r="A7938" t="s">
        <v>1</v>
      </c>
      <c r="B7938" t="s">
        <v>2473</v>
      </c>
      <c r="C7938" t="s">
        <v>1845</v>
      </c>
      <c r="D7938" t="s">
        <v>4084</v>
      </c>
      <c r="E7938" t="s">
        <v>20</v>
      </c>
      <c r="F7938" t="b">
        <v>0</v>
      </c>
      <c r="G7938" t="s">
        <v>27</v>
      </c>
      <c r="H7938" s="4">
        <v>45754.543252314812</v>
      </c>
      <c r="I7938" t="b">
        <v>0</v>
      </c>
      <c r="J7938" t="b">
        <v>1</v>
      </c>
      <c r="K7938" t="s">
        <v>24</v>
      </c>
      <c r="L7938" t="s">
        <v>22</v>
      </c>
      <c r="M7938">
        <v>145000</v>
      </c>
      <c r="O7938" t="s">
        <v>1388</v>
      </c>
      <c r="P7938" t="s">
        <v>7462</v>
      </c>
    </row>
    <row r="7939" spans="1:16" x14ac:dyDescent="0.55000000000000004">
      <c r="A7939" t="s">
        <v>1</v>
      </c>
      <c r="B7939" t="s">
        <v>10818</v>
      </c>
      <c r="C7939" t="s">
        <v>749</v>
      </c>
      <c r="D7939" t="s">
        <v>4084</v>
      </c>
      <c r="E7939" t="s">
        <v>20</v>
      </c>
      <c r="F7939" t="b">
        <v>0</v>
      </c>
      <c r="G7939" t="s">
        <v>30</v>
      </c>
      <c r="H7939" s="4">
        <v>45754.543622685182</v>
      </c>
      <c r="I7939" t="b">
        <v>0</v>
      </c>
      <c r="J7939" t="b">
        <v>0</v>
      </c>
      <c r="K7939" t="s">
        <v>24</v>
      </c>
      <c r="L7939" t="s">
        <v>22</v>
      </c>
      <c r="M7939">
        <v>155000</v>
      </c>
      <c r="O7939" t="s">
        <v>3243</v>
      </c>
      <c r="P7939" t="s">
        <v>10819</v>
      </c>
    </row>
    <row r="7940" spans="1:16" x14ac:dyDescent="0.55000000000000004">
      <c r="A7940" t="s">
        <v>0</v>
      </c>
      <c r="B7940" t="s">
        <v>10869</v>
      </c>
      <c r="C7940" t="s">
        <v>486</v>
      </c>
      <c r="D7940" t="s">
        <v>10164</v>
      </c>
      <c r="E7940" t="s">
        <v>20</v>
      </c>
      <c r="F7940" t="b">
        <v>0</v>
      </c>
      <c r="G7940" t="s">
        <v>27</v>
      </c>
      <c r="H7940" s="4">
        <v>45754.583506944437</v>
      </c>
      <c r="I7940" t="b">
        <v>1</v>
      </c>
      <c r="J7940" t="b">
        <v>0</v>
      </c>
      <c r="K7940" t="s">
        <v>24</v>
      </c>
      <c r="L7940" t="s">
        <v>36</v>
      </c>
      <c r="N7940">
        <v>47</v>
      </c>
      <c r="O7940" t="s">
        <v>776</v>
      </c>
      <c r="P7940" t="s">
        <v>2948</v>
      </c>
    </row>
    <row r="7941" spans="1:16" x14ac:dyDescent="0.55000000000000004">
      <c r="A7941" t="s">
        <v>0</v>
      </c>
      <c r="B7941" t="s">
        <v>10870</v>
      </c>
      <c r="C7941" t="s">
        <v>3739</v>
      </c>
      <c r="D7941" t="s">
        <v>3828</v>
      </c>
      <c r="E7941" t="s">
        <v>20</v>
      </c>
      <c r="F7941" t="b">
        <v>0</v>
      </c>
      <c r="G7941" t="s">
        <v>27</v>
      </c>
      <c r="H7941" s="4">
        <v>45754.583564814813</v>
      </c>
      <c r="I7941" t="b">
        <v>0</v>
      </c>
      <c r="J7941" t="b">
        <v>1</v>
      </c>
      <c r="K7941" t="s">
        <v>24</v>
      </c>
      <c r="L7941" t="s">
        <v>22</v>
      </c>
      <c r="M7941">
        <v>50923.5</v>
      </c>
      <c r="O7941" t="s">
        <v>728</v>
      </c>
      <c r="P7941" t="s">
        <v>10871</v>
      </c>
    </row>
    <row r="7942" spans="1:16" x14ac:dyDescent="0.55000000000000004">
      <c r="A7942" t="s">
        <v>0</v>
      </c>
      <c r="B7942" t="s">
        <v>10872</v>
      </c>
      <c r="C7942" t="s">
        <v>1240</v>
      </c>
      <c r="D7942" t="s">
        <v>3973</v>
      </c>
      <c r="E7942" t="s">
        <v>51</v>
      </c>
      <c r="F7942" t="b">
        <v>0</v>
      </c>
      <c r="G7942" t="s">
        <v>27</v>
      </c>
      <c r="H7942" s="4">
        <v>45754.58357638889</v>
      </c>
      <c r="I7942" t="b">
        <v>1</v>
      </c>
      <c r="J7942" t="b">
        <v>0</v>
      </c>
      <c r="K7942" t="s">
        <v>24</v>
      </c>
      <c r="L7942" t="s">
        <v>36</v>
      </c>
      <c r="N7942">
        <v>45.5</v>
      </c>
      <c r="O7942" t="s">
        <v>74</v>
      </c>
      <c r="P7942" t="s">
        <v>927</v>
      </c>
    </row>
    <row r="7943" spans="1:16" x14ac:dyDescent="0.55000000000000004">
      <c r="A7943" t="s">
        <v>0</v>
      </c>
      <c r="B7943" t="s">
        <v>10782</v>
      </c>
      <c r="C7943" t="s">
        <v>179</v>
      </c>
      <c r="D7943" t="s">
        <v>4084</v>
      </c>
      <c r="E7943" t="s">
        <v>20</v>
      </c>
      <c r="F7943" t="b">
        <v>0</v>
      </c>
      <c r="G7943" t="s">
        <v>27</v>
      </c>
      <c r="H7943" s="4">
        <v>45754.583773148152</v>
      </c>
      <c r="I7943" t="b">
        <v>0</v>
      </c>
      <c r="J7943" t="b">
        <v>0</v>
      </c>
      <c r="K7943" t="s">
        <v>24</v>
      </c>
      <c r="L7943" t="s">
        <v>22</v>
      </c>
      <c r="M7943">
        <v>67000</v>
      </c>
      <c r="O7943" t="s">
        <v>10783</v>
      </c>
      <c r="P7943" t="s">
        <v>3054</v>
      </c>
    </row>
    <row r="7944" spans="1:16" x14ac:dyDescent="0.55000000000000004">
      <c r="A7944" t="s">
        <v>25</v>
      </c>
      <c r="B7944" t="s">
        <v>10873</v>
      </c>
      <c r="C7944" t="s">
        <v>192</v>
      </c>
      <c r="D7944" t="s">
        <v>3973</v>
      </c>
      <c r="E7944" t="s">
        <v>51</v>
      </c>
      <c r="F7944" t="b">
        <v>0</v>
      </c>
      <c r="G7944" t="s">
        <v>52</v>
      </c>
      <c r="H7944" s="4">
        <v>45754.584606481483</v>
      </c>
      <c r="I7944" t="b">
        <v>0</v>
      </c>
      <c r="J7944" t="b">
        <v>0</v>
      </c>
      <c r="K7944" t="s">
        <v>24</v>
      </c>
      <c r="L7944" t="s">
        <v>36</v>
      </c>
      <c r="N7944">
        <v>29</v>
      </c>
      <c r="O7944" t="s">
        <v>656</v>
      </c>
      <c r="P7944" t="s">
        <v>274</v>
      </c>
    </row>
    <row r="7945" spans="1:16" x14ac:dyDescent="0.55000000000000004">
      <c r="A7945" t="s">
        <v>2</v>
      </c>
      <c r="B7945" t="s">
        <v>10874</v>
      </c>
      <c r="C7945" t="s">
        <v>39</v>
      </c>
      <c r="D7945" t="s">
        <v>3973</v>
      </c>
      <c r="E7945" t="s">
        <v>51</v>
      </c>
      <c r="F7945" t="b">
        <v>1</v>
      </c>
      <c r="G7945" t="s">
        <v>41</v>
      </c>
      <c r="H7945" s="4">
        <v>45754.585972222223</v>
      </c>
      <c r="I7945" t="b">
        <v>0</v>
      </c>
      <c r="J7945" t="b">
        <v>0</v>
      </c>
      <c r="K7945" t="s">
        <v>24</v>
      </c>
      <c r="L7945" t="s">
        <v>36</v>
      </c>
      <c r="N7945">
        <v>47.5</v>
      </c>
      <c r="O7945" t="s">
        <v>10875</v>
      </c>
      <c r="P7945" t="s">
        <v>2170</v>
      </c>
    </row>
    <row r="7946" spans="1:16" x14ac:dyDescent="0.55000000000000004">
      <c r="A7946" t="s">
        <v>19</v>
      </c>
      <c r="B7946" t="s">
        <v>10845</v>
      </c>
      <c r="C7946" t="s">
        <v>39</v>
      </c>
      <c r="D7946" t="s">
        <v>3985</v>
      </c>
      <c r="E7946" t="s">
        <v>20</v>
      </c>
      <c r="F7946" t="b">
        <v>1</v>
      </c>
      <c r="G7946" t="s">
        <v>625</v>
      </c>
      <c r="H7946" s="4">
        <v>45754.595462962963</v>
      </c>
      <c r="I7946" t="b">
        <v>0</v>
      </c>
      <c r="J7946" t="b">
        <v>0</v>
      </c>
      <c r="K7946" t="s">
        <v>625</v>
      </c>
      <c r="L7946" t="s">
        <v>22</v>
      </c>
      <c r="M7946">
        <v>135000</v>
      </c>
      <c r="O7946" t="s">
        <v>10846</v>
      </c>
      <c r="P7946" t="s">
        <v>10847</v>
      </c>
    </row>
    <row r="7947" spans="1:16" x14ac:dyDescent="0.55000000000000004">
      <c r="A7947" t="s">
        <v>28</v>
      </c>
      <c r="B7947" t="s">
        <v>10876</v>
      </c>
      <c r="C7947" t="s">
        <v>39</v>
      </c>
      <c r="D7947" t="s">
        <v>7658</v>
      </c>
      <c r="E7947" t="s">
        <v>20</v>
      </c>
      <c r="F7947" t="b">
        <v>1</v>
      </c>
      <c r="G7947" t="s">
        <v>310</v>
      </c>
      <c r="H7947" s="4">
        <v>45754.600995370369</v>
      </c>
      <c r="I7947" t="b">
        <v>0</v>
      </c>
      <c r="J7947" t="b">
        <v>0</v>
      </c>
      <c r="K7947" t="s">
        <v>310</v>
      </c>
      <c r="L7947" t="s">
        <v>22</v>
      </c>
      <c r="M7947">
        <v>110000</v>
      </c>
      <c r="O7947" t="s">
        <v>2125</v>
      </c>
      <c r="P7947" t="s">
        <v>10877</v>
      </c>
    </row>
    <row r="7948" spans="1:16" x14ac:dyDescent="0.55000000000000004">
      <c r="A7948" t="s">
        <v>0</v>
      </c>
      <c r="B7948" t="s">
        <v>2956</v>
      </c>
      <c r="C7948" t="s">
        <v>184</v>
      </c>
      <c r="D7948" t="s">
        <v>3600</v>
      </c>
      <c r="E7948" t="s">
        <v>20</v>
      </c>
      <c r="F7948" t="b">
        <v>0</v>
      </c>
      <c r="G7948" t="s">
        <v>30</v>
      </c>
      <c r="H7948" s="4">
        <v>45754.626076388893</v>
      </c>
      <c r="I7948" t="b">
        <v>0</v>
      </c>
      <c r="J7948" t="b">
        <v>1</v>
      </c>
      <c r="K7948" t="s">
        <v>24</v>
      </c>
      <c r="L7948" t="s">
        <v>22</v>
      </c>
      <c r="M7948">
        <v>115000</v>
      </c>
      <c r="O7948" t="s">
        <v>10878</v>
      </c>
      <c r="P7948" t="s">
        <v>10879</v>
      </c>
    </row>
    <row r="7949" spans="1:16" x14ac:dyDescent="0.55000000000000004">
      <c r="A7949" t="s">
        <v>2</v>
      </c>
      <c r="B7949" t="s">
        <v>10880</v>
      </c>
      <c r="C7949" t="s">
        <v>2544</v>
      </c>
      <c r="D7949" t="s">
        <v>10881</v>
      </c>
      <c r="E7949" t="s">
        <v>20</v>
      </c>
      <c r="F7949" t="b">
        <v>0</v>
      </c>
      <c r="G7949" t="s">
        <v>27</v>
      </c>
      <c r="H7949" s="4">
        <v>45754.627152777779</v>
      </c>
      <c r="I7949" t="b">
        <v>1</v>
      </c>
      <c r="J7949" t="b">
        <v>1</v>
      </c>
      <c r="K7949" t="s">
        <v>24</v>
      </c>
      <c r="L7949" t="s">
        <v>36</v>
      </c>
      <c r="N7949">
        <v>68.2449951171875</v>
      </c>
      <c r="O7949" t="s">
        <v>822</v>
      </c>
      <c r="P7949" t="s">
        <v>10882</v>
      </c>
    </row>
    <row r="7950" spans="1:16" x14ac:dyDescent="0.55000000000000004">
      <c r="A7950" t="s">
        <v>2</v>
      </c>
      <c r="B7950" t="s">
        <v>8072</v>
      </c>
      <c r="C7950" t="s">
        <v>322</v>
      </c>
      <c r="D7950" t="s">
        <v>3973</v>
      </c>
      <c r="E7950" t="s">
        <v>20</v>
      </c>
      <c r="F7950" t="b">
        <v>0</v>
      </c>
      <c r="G7950" t="s">
        <v>27</v>
      </c>
      <c r="H7950" s="4">
        <v>45754.627233796287</v>
      </c>
      <c r="I7950" t="b">
        <v>0</v>
      </c>
      <c r="J7950" t="b">
        <v>1</v>
      </c>
      <c r="K7950" t="s">
        <v>24</v>
      </c>
      <c r="L7950" t="s">
        <v>22</v>
      </c>
      <c r="M7950">
        <v>219000</v>
      </c>
      <c r="O7950" t="s">
        <v>1883</v>
      </c>
      <c r="P7950" t="s">
        <v>150</v>
      </c>
    </row>
    <row r="7951" spans="1:16" x14ac:dyDescent="0.55000000000000004">
      <c r="A7951" t="s">
        <v>2</v>
      </c>
      <c r="B7951" t="s">
        <v>1464</v>
      </c>
      <c r="C7951" t="s">
        <v>10883</v>
      </c>
      <c r="D7951" t="s">
        <v>3973</v>
      </c>
      <c r="E7951" t="s">
        <v>20</v>
      </c>
      <c r="F7951" t="b">
        <v>0</v>
      </c>
      <c r="G7951" t="s">
        <v>41</v>
      </c>
      <c r="H7951" s="4">
        <v>45754.62767361111</v>
      </c>
      <c r="I7951" t="b">
        <v>0</v>
      </c>
      <c r="J7951" t="b">
        <v>0</v>
      </c>
      <c r="K7951" t="s">
        <v>24</v>
      </c>
      <c r="L7951" t="s">
        <v>22</v>
      </c>
      <c r="M7951">
        <v>132500</v>
      </c>
      <c r="O7951" t="s">
        <v>200</v>
      </c>
      <c r="P7951" t="s">
        <v>2557</v>
      </c>
    </row>
    <row r="7952" spans="1:16" x14ac:dyDescent="0.55000000000000004">
      <c r="A7952" t="s">
        <v>2</v>
      </c>
      <c r="B7952" t="s">
        <v>10884</v>
      </c>
      <c r="C7952" t="s">
        <v>1638</v>
      </c>
      <c r="D7952" t="s">
        <v>4035</v>
      </c>
      <c r="E7952" t="s">
        <v>20</v>
      </c>
      <c r="F7952" t="b">
        <v>0</v>
      </c>
      <c r="G7952" t="s">
        <v>414</v>
      </c>
      <c r="H7952" s="4">
        <v>45754.632453703707</v>
      </c>
      <c r="I7952" t="b">
        <v>0</v>
      </c>
      <c r="J7952" t="b">
        <v>0</v>
      </c>
      <c r="K7952" t="s">
        <v>414</v>
      </c>
      <c r="L7952" t="s">
        <v>22</v>
      </c>
      <c r="M7952">
        <v>70000</v>
      </c>
      <c r="O7952" t="s">
        <v>10077</v>
      </c>
      <c r="P7952" t="s">
        <v>10078</v>
      </c>
    </row>
    <row r="7953" spans="1:16" x14ac:dyDescent="0.55000000000000004">
      <c r="A7953" t="s">
        <v>28</v>
      </c>
      <c r="B7953" t="s">
        <v>10885</v>
      </c>
      <c r="C7953" t="s">
        <v>425</v>
      </c>
      <c r="D7953" t="s">
        <v>3973</v>
      </c>
      <c r="E7953" t="s">
        <v>20</v>
      </c>
      <c r="F7953" t="b">
        <v>0</v>
      </c>
      <c r="G7953" t="s">
        <v>27</v>
      </c>
      <c r="H7953" s="4">
        <v>45754.668946759259</v>
      </c>
      <c r="I7953" t="b">
        <v>0</v>
      </c>
      <c r="J7953" t="b">
        <v>0</v>
      </c>
      <c r="K7953" t="s">
        <v>24</v>
      </c>
      <c r="L7953" t="s">
        <v>22</v>
      </c>
      <c r="M7953">
        <v>142500</v>
      </c>
      <c r="O7953" t="s">
        <v>69</v>
      </c>
      <c r="P7953" t="s">
        <v>662</v>
      </c>
    </row>
    <row r="7954" spans="1:16" x14ac:dyDescent="0.55000000000000004">
      <c r="A7954" t="s">
        <v>0</v>
      </c>
      <c r="B7954" t="s">
        <v>10886</v>
      </c>
      <c r="D7954" t="s">
        <v>3828</v>
      </c>
      <c r="E7954" t="s">
        <v>20</v>
      </c>
      <c r="F7954" t="b">
        <v>0</v>
      </c>
      <c r="G7954" t="s">
        <v>1420</v>
      </c>
      <c r="H7954" s="4">
        <v>45754.693483796298</v>
      </c>
      <c r="I7954" t="b">
        <v>0</v>
      </c>
      <c r="J7954" t="b">
        <v>0</v>
      </c>
      <c r="K7954" t="s">
        <v>1420</v>
      </c>
      <c r="L7954" t="s">
        <v>22</v>
      </c>
      <c r="M7954">
        <v>60000</v>
      </c>
      <c r="O7954" t="s">
        <v>10887</v>
      </c>
      <c r="P7954" t="s">
        <v>10888</v>
      </c>
    </row>
    <row r="7955" spans="1:16" x14ac:dyDescent="0.55000000000000004">
      <c r="A7955" t="s">
        <v>0</v>
      </c>
      <c r="B7955" t="s">
        <v>1098</v>
      </c>
      <c r="C7955" t="s">
        <v>2701</v>
      </c>
      <c r="D7955" t="s">
        <v>3973</v>
      </c>
      <c r="E7955" t="s">
        <v>51</v>
      </c>
      <c r="F7955" t="b">
        <v>0</v>
      </c>
      <c r="G7955" t="s">
        <v>27</v>
      </c>
      <c r="H7955" s="4">
        <v>45754.709722222222</v>
      </c>
      <c r="I7955" t="b">
        <v>1</v>
      </c>
      <c r="J7955" t="b">
        <v>0</v>
      </c>
      <c r="K7955" t="s">
        <v>24</v>
      </c>
      <c r="L7955" t="s">
        <v>36</v>
      </c>
      <c r="N7955">
        <v>62.5</v>
      </c>
      <c r="O7955" t="s">
        <v>10889</v>
      </c>
      <c r="P7955" t="s">
        <v>10890</v>
      </c>
    </row>
    <row r="7956" spans="1:16" x14ac:dyDescent="0.55000000000000004">
      <c r="A7956" t="s">
        <v>1</v>
      </c>
      <c r="B7956" t="s">
        <v>10891</v>
      </c>
      <c r="C7956" t="s">
        <v>315</v>
      </c>
      <c r="D7956" t="s">
        <v>3973</v>
      </c>
      <c r="E7956" t="s">
        <v>20</v>
      </c>
      <c r="F7956" t="b">
        <v>0</v>
      </c>
      <c r="G7956" t="s">
        <v>27</v>
      </c>
      <c r="H7956" s="4">
        <v>45754.750289351847</v>
      </c>
      <c r="I7956" t="b">
        <v>0</v>
      </c>
      <c r="J7956" t="b">
        <v>1</v>
      </c>
      <c r="K7956" t="s">
        <v>24</v>
      </c>
      <c r="L7956" t="s">
        <v>22</v>
      </c>
      <c r="M7956">
        <v>101050</v>
      </c>
      <c r="O7956" t="s">
        <v>1857</v>
      </c>
    </row>
    <row r="7957" spans="1:16" x14ac:dyDescent="0.55000000000000004">
      <c r="A7957" t="s">
        <v>0</v>
      </c>
      <c r="B7957" t="s">
        <v>10892</v>
      </c>
      <c r="C7957" t="s">
        <v>165</v>
      </c>
      <c r="D7957" t="s">
        <v>3828</v>
      </c>
      <c r="E7957" t="s">
        <v>20</v>
      </c>
      <c r="F7957" t="b">
        <v>0</v>
      </c>
      <c r="G7957" t="s">
        <v>30</v>
      </c>
      <c r="H7957" s="4">
        <v>45754.75104166667</v>
      </c>
      <c r="I7957" t="b">
        <v>1</v>
      </c>
      <c r="J7957" t="b">
        <v>1</v>
      </c>
      <c r="K7957" t="s">
        <v>24</v>
      </c>
      <c r="L7957" t="s">
        <v>22</v>
      </c>
      <c r="M7957">
        <v>55000</v>
      </c>
      <c r="O7957" t="s">
        <v>10893</v>
      </c>
    </row>
    <row r="7958" spans="1:16" x14ac:dyDescent="0.55000000000000004">
      <c r="A7958" t="s">
        <v>0</v>
      </c>
      <c r="B7958" t="s">
        <v>0</v>
      </c>
      <c r="C7958" t="s">
        <v>10894</v>
      </c>
      <c r="D7958" t="s">
        <v>3973</v>
      </c>
      <c r="E7958" t="s">
        <v>20</v>
      </c>
      <c r="F7958" t="b">
        <v>0</v>
      </c>
      <c r="G7958" t="s">
        <v>27</v>
      </c>
      <c r="H7958" s="4">
        <v>45754.751446759263</v>
      </c>
      <c r="I7958" t="b">
        <v>0</v>
      </c>
      <c r="J7958" t="b">
        <v>0</v>
      </c>
      <c r="K7958" t="s">
        <v>24</v>
      </c>
      <c r="L7958" t="s">
        <v>22</v>
      </c>
      <c r="M7958">
        <v>77500</v>
      </c>
      <c r="O7958" t="s">
        <v>10895</v>
      </c>
      <c r="P7958" t="s">
        <v>1876</v>
      </c>
    </row>
    <row r="7959" spans="1:16" x14ac:dyDescent="0.55000000000000004">
      <c r="A7959" t="s">
        <v>2</v>
      </c>
      <c r="B7959" t="s">
        <v>9408</v>
      </c>
      <c r="C7959" t="s">
        <v>122</v>
      </c>
      <c r="D7959" t="s">
        <v>3600</v>
      </c>
      <c r="E7959" t="s">
        <v>20</v>
      </c>
      <c r="F7959" t="b">
        <v>0</v>
      </c>
      <c r="G7959" t="s">
        <v>27</v>
      </c>
      <c r="H7959" s="4">
        <v>45754.752106481479</v>
      </c>
      <c r="I7959" t="b">
        <v>1</v>
      </c>
      <c r="J7959" t="b">
        <v>0</v>
      </c>
      <c r="K7959" t="s">
        <v>24</v>
      </c>
      <c r="L7959" t="s">
        <v>22</v>
      </c>
      <c r="M7959">
        <v>95000</v>
      </c>
      <c r="O7959" t="s">
        <v>9409</v>
      </c>
      <c r="P7959" t="s">
        <v>48</v>
      </c>
    </row>
    <row r="7960" spans="1:16" x14ac:dyDescent="0.55000000000000004">
      <c r="A7960" t="s">
        <v>40</v>
      </c>
      <c r="B7960" t="s">
        <v>10896</v>
      </c>
      <c r="C7960" t="s">
        <v>3249</v>
      </c>
      <c r="D7960" t="s">
        <v>2208</v>
      </c>
      <c r="E7960" t="s">
        <v>20</v>
      </c>
      <c r="F7960" t="b">
        <v>0</v>
      </c>
      <c r="G7960" t="s">
        <v>27</v>
      </c>
      <c r="H7960" s="4">
        <v>45754.752118055563</v>
      </c>
      <c r="I7960" t="b">
        <v>0</v>
      </c>
      <c r="J7960" t="b">
        <v>1</v>
      </c>
      <c r="K7960" t="s">
        <v>24</v>
      </c>
      <c r="L7960" t="s">
        <v>22</v>
      </c>
      <c r="M7960">
        <v>135490</v>
      </c>
      <c r="O7960" t="s">
        <v>10897</v>
      </c>
      <c r="P7960" t="s">
        <v>3773</v>
      </c>
    </row>
    <row r="7961" spans="1:16" x14ac:dyDescent="0.55000000000000004">
      <c r="A7961" t="s">
        <v>2</v>
      </c>
      <c r="B7961" t="s">
        <v>10898</v>
      </c>
      <c r="C7961" t="s">
        <v>82</v>
      </c>
      <c r="D7961" t="s">
        <v>2208</v>
      </c>
      <c r="E7961" t="s">
        <v>51</v>
      </c>
      <c r="F7961" t="b">
        <v>0</v>
      </c>
      <c r="G7961" t="s">
        <v>35</v>
      </c>
      <c r="H7961" s="4">
        <v>45754.752858796302</v>
      </c>
      <c r="I7961" t="b">
        <v>1</v>
      </c>
      <c r="J7961" t="b">
        <v>0</v>
      </c>
      <c r="K7961" t="s">
        <v>24</v>
      </c>
      <c r="L7961" t="s">
        <v>36</v>
      </c>
      <c r="N7961">
        <v>75</v>
      </c>
      <c r="O7961" t="s">
        <v>7050</v>
      </c>
      <c r="P7961" t="s">
        <v>10899</v>
      </c>
    </row>
    <row r="7962" spans="1:16" x14ac:dyDescent="0.55000000000000004">
      <c r="A7962" t="s">
        <v>19</v>
      </c>
      <c r="B7962" t="s">
        <v>19</v>
      </c>
      <c r="C7962" t="s">
        <v>10900</v>
      </c>
      <c r="D7962" t="s">
        <v>3828</v>
      </c>
      <c r="E7962" t="s">
        <v>51</v>
      </c>
      <c r="F7962" t="b">
        <v>0</v>
      </c>
      <c r="G7962" t="s">
        <v>27</v>
      </c>
      <c r="H7962" s="4">
        <v>45754.793055555558</v>
      </c>
      <c r="I7962" t="b">
        <v>0</v>
      </c>
      <c r="J7962" t="b">
        <v>0</v>
      </c>
      <c r="K7962" t="s">
        <v>24</v>
      </c>
      <c r="L7962" t="s">
        <v>36</v>
      </c>
      <c r="N7962">
        <v>62.5</v>
      </c>
      <c r="O7962" t="s">
        <v>10901</v>
      </c>
      <c r="P7962" t="s">
        <v>10902</v>
      </c>
    </row>
    <row r="7963" spans="1:16" x14ac:dyDescent="0.55000000000000004">
      <c r="A7963" t="s">
        <v>40</v>
      </c>
      <c r="B7963" t="s">
        <v>10903</v>
      </c>
      <c r="C7963" t="s">
        <v>44</v>
      </c>
      <c r="D7963" t="s">
        <v>3828</v>
      </c>
      <c r="E7963" t="s">
        <v>20</v>
      </c>
      <c r="F7963" t="b">
        <v>0</v>
      </c>
      <c r="G7963" t="s">
        <v>27</v>
      </c>
      <c r="H7963" s="4">
        <v>45754.793807870366</v>
      </c>
      <c r="I7963" t="b">
        <v>0</v>
      </c>
      <c r="J7963" t="b">
        <v>1</v>
      </c>
      <c r="K7963" t="s">
        <v>24</v>
      </c>
      <c r="L7963" t="s">
        <v>22</v>
      </c>
      <c r="M7963">
        <v>161500</v>
      </c>
      <c r="O7963" t="s">
        <v>1066</v>
      </c>
      <c r="P7963" t="s">
        <v>10904</v>
      </c>
    </row>
    <row r="7964" spans="1:16" x14ac:dyDescent="0.55000000000000004">
      <c r="A7964" t="s">
        <v>2</v>
      </c>
      <c r="B7964" t="s">
        <v>10905</v>
      </c>
      <c r="C7964" t="s">
        <v>188</v>
      </c>
      <c r="D7964" t="s">
        <v>3600</v>
      </c>
      <c r="E7964" t="s">
        <v>51</v>
      </c>
      <c r="F7964" t="b">
        <v>0</v>
      </c>
      <c r="G7964" t="s">
        <v>23</v>
      </c>
      <c r="H7964" s="4">
        <v>45754.810254629629</v>
      </c>
      <c r="I7964" t="b">
        <v>0</v>
      </c>
      <c r="J7964" t="b">
        <v>0</v>
      </c>
      <c r="K7964" t="s">
        <v>24</v>
      </c>
      <c r="L7964" t="s">
        <v>36</v>
      </c>
      <c r="N7964">
        <v>44</v>
      </c>
      <c r="O7964" t="s">
        <v>2341</v>
      </c>
      <c r="P7964" t="s">
        <v>10906</v>
      </c>
    </row>
    <row r="7965" spans="1:16" x14ac:dyDescent="0.55000000000000004">
      <c r="A7965" t="s">
        <v>40</v>
      </c>
      <c r="B7965" t="s">
        <v>10907</v>
      </c>
      <c r="C7965" t="s">
        <v>188</v>
      </c>
      <c r="D7965" t="s">
        <v>3600</v>
      </c>
      <c r="E7965" t="s">
        <v>51</v>
      </c>
      <c r="F7965" t="b">
        <v>0</v>
      </c>
      <c r="G7965" t="s">
        <v>41</v>
      </c>
      <c r="H7965" s="4">
        <v>45754.835810185177</v>
      </c>
      <c r="I7965" t="b">
        <v>0</v>
      </c>
      <c r="J7965" t="b">
        <v>0</v>
      </c>
      <c r="K7965" t="s">
        <v>24</v>
      </c>
      <c r="L7965" t="s">
        <v>36</v>
      </c>
      <c r="N7965">
        <v>44</v>
      </c>
      <c r="O7965" t="s">
        <v>2341</v>
      </c>
      <c r="P7965" t="s">
        <v>10906</v>
      </c>
    </row>
    <row r="7966" spans="1:16" x14ac:dyDescent="0.55000000000000004">
      <c r="A7966" t="s">
        <v>25</v>
      </c>
      <c r="B7966" t="s">
        <v>9326</v>
      </c>
      <c r="C7966" t="s">
        <v>203</v>
      </c>
      <c r="D7966" t="s">
        <v>3957</v>
      </c>
      <c r="E7966" t="s">
        <v>20</v>
      </c>
      <c r="F7966" t="b">
        <v>0</v>
      </c>
      <c r="G7966" t="s">
        <v>23</v>
      </c>
      <c r="H7966" s="4">
        <v>45754.8516087963</v>
      </c>
      <c r="I7966" t="b">
        <v>0</v>
      </c>
      <c r="J7966" t="b">
        <v>0</v>
      </c>
      <c r="K7966" t="s">
        <v>24</v>
      </c>
      <c r="L7966" t="s">
        <v>36</v>
      </c>
      <c r="N7966">
        <v>22.694999694824219</v>
      </c>
      <c r="O7966" t="s">
        <v>2301</v>
      </c>
      <c r="P7966" t="s">
        <v>48</v>
      </c>
    </row>
    <row r="7967" spans="1:16" x14ac:dyDescent="0.55000000000000004">
      <c r="A7967" t="s">
        <v>0</v>
      </c>
      <c r="B7967" t="s">
        <v>3554</v>
      </c>
      <c r="C7967" t="s">
        <v>325</v>
      </c>
      <c r="D7967" t="s">
        <v>3828</v>
      </c>
      <c r="E7967" t="s">
        <v>20</v>
      </c>
      <c r="F7967" t="b">
        <v>0</v>
      </c>
      <c r="G7967" t="s">
        <v>27</v>
      </c>
      <c r="H7967" s="4">
        <v>45754.875208333331</v>
      </c>
      <c r="I7967" t="b">
        <v>0</v>
      </c>
      <c r="J7967" t="b">
        <v>1</v>
      </c>
      <c r="K7967" t="s">
        <v>24</v>
      </c>
      <c r="L7967" t="s">
        <v>22</v>
      </c>
      <c r="M7967">
        <v>57500</v>
      </c>
      <c r="O7967" t="s">
        <v>10908</v>
      </c>
      <c r="P7967" t="s">
        <v>2400</v>
      </c>
    </row>
    <row r="7968" spans="1:16" x14ac:dyDescent="0.55000000000000004">
      <c r="A7968" t="s">
        <v>0</v>
      </c>
      <c r="B7968" t="s">
        <v>10909</v>
      </c>
      <c r="C7968" t="s">
        <v>316</v>
      </c>
      <c r="D7968" t="s">
        <v>3973</v>
      </c>
      <c r="E7968" t="s">
        <v>51</v>
      </c>
      <c r="F7968" t="b">
        <v>0</v>
      </c>
      <c r="G7968" t="s">
        <v>27</v>
      </c>
      <c r="H7968" s="4">
        <v>45754.877256944441</v>
      </c>
      <c r="I7968" t="b">
        <v>0</v>
      </c>
      <c r="J7968" t="b">
        <v>0</v>
      </c>
      <c r="K7968" t="s">
        <v>24</v>
      </c>
      <c r="L7968" t="s">
        <v>36</v>
      </c>
      <c r="N7968">
        <v>55</v>
      </c>
      <c r="O7968" t="s">
        <v>1137</v>
      </c>
      <c r="P7968" t="s">
        <v>10910</v>
      </c>
    </row>
    <row r="7969" spans="1:16" x14ac:dyDescent="0.55000000000000004">
      <c r="A7969" t="s">
        <v>25</v>
      </c>
      <c r="B7969" t="s">
        <v>10911</v>
      </c>
      <c r="C7969" t="s">
        <v>39</v>
      </c>
      <c r="D7969" t="s">
        <v>7658</v>
      </c>
      <c r="E7969" t="s">
        <v>20</v>
      </c>
      <c r="F7969" t="b">
        <v>1</v>
      </c>
      <c r="G7969" t="s">
        <v>645</v>
      </c>
      <c r="H7969" s="4">
        <v>45754.88858796296</v>
      </c>
      <c r="I7969" t="b">
        <v>0</v>
      </c>
      <c r="J7969" t="b">
        <v>0</v>
      </c>
      <c r="K7969" t="s">
        <v>645</v>
      </c>
      <c r="L7969" t="s">
        <v>22</v>
      </c>
      <c r="M7969">
        <v>60000</v>
      </c>
      <c r="O7969" t="s">
        <v>2119</v>
      </c>
      <c r="P7969" t="s">
        <v>2630</v>
      </c>
    </row>
    <row r="7970" spans="1:16" x14ac:dyDescent="0.55000000000000004">
      <c r="A7970" t="s">
        <v>2</v>
      </c>
      <c r="B7970" t="s">
        <v>10912</v>
      </c>
      <c r="C7970" t="s">
        <v>327</v>
      </c>
      <c r="D7970" t="s">
        <v>2208</v>
      </c>
      <c r="E7970" t="s">
        <v>20</v>
      </c>
      <c r="F7970" t="b">
        <v>0</v>
      </c>
      <c r="G7970" t="s">
        <v>27</v>
      </c>
      <c r="H7970" s="4">
        <v>45754.91878472222</v>
      </c>
      <c r="I7970" t="b">
        <v>0</v>
      </c>
      <c r="J7970" t="b">
        <v>0</v>
      </c>
      <c r="K7970" t="s">
        <v>24</v>
      </c>
      <c r="L7970" t="s">
        <v>22</v>
      </c>
      <c r="M7970">
        <v>120000</v>
      </c>
      <c r="O7970" t="s">
        <v>10913</v>
      </c>
      <c r="P7970" t="s">
        <v>10914</v>
      </c>
    </row>
    <row r="7971" spans="1:16" x14ac:dyDescent="0.55000000000000004">
      <c r="A7971" t="s">
        <v>2</v>
      </c>
      <c r="B7971" t="s">
        <v>10915</v>
      </c>
      <c r="C7971" t="s">
        <v>122</v>
      </c>
      <c r="D7971" t="s">
        <v>3828</v>
      </c>
      <c r="E7971" t="s">
        <v>20</v>
      </c>
      <c r="F7971" t="b">
        <v>0</v>
      </c>
      <c r="G7971" t="s">
        <v>35</v>
      </c>
      <c r="H7971" s="4">
        <v>45754.91946759259</v>
      </c>
      <c r="I7971" t="b">
        <v>1</v>
      </c>
      <c r="J7971" t="b">
        <v>0</v>
      </c>
      <c r="K7971" t="s">
        <v>24</v>
      </c>
      <c r="L7971" t="s">
        <v>22</v>
      </c>
      <c r="M7971">
        <v>115492.5</v>
      </c>
      <c r="O7971" t="s">
        <v>10916</v>
      </c>
      <c r="P7971" t="s">
        <v>10917</v>
      </c>
    </row>
    <row r="7972" spans="1:16" x14ac:dyDescent="0.55000000000000004">
      <c r="A7972" t="s">
        <v>0</v>
      </c>
      <c r="B7972" t="s">
        <v>10918</v>
      </c>
      <c r="C7972" t="s">
        <v>236</v>
      </c>
      <c r="D7972" t="s">
        <v>3957</v>
      </c>
      <c r="E7972" t="s">
        <v>34</v>
      </c>
      <c r="F7972" t="b">
        <v>0</v>
      </c>
      <c r="G7972" t="s">
        <v>27</v>
      </c>
      <c r="H7972" s="4">
        <v>45754.958645833343</v>
      </c>
      <c r="I7972" t="b">
        <v>0</v>
      </c>
      <c r="J7972" t="b">
        <v>0</v>
      </c>
      <c r="K7972" t="s">
        <v>24</v>
      </c>
      <c r="L7972" t="s">
        <v>36</v>
      </c>
      <c r="N7972">
        <v>27.29000091552734</v>
      </c>
      <c r="O7972" t="s">
        <v>10919</v>
      </c>
      <c r="P7972" t="s">
        <v>10205</v>
      </c>
    </row>
    <row r="7973" spans="1:16" x14ac:dyDescent="0.55000000000000004">
      <c r="A7973" t="s">
        <v>0</v>
      </c>
      <c r="B7973" t="s">
        <v>0</v>
      </c>
      <c r="C7973" t="s">
        <v>76</v>
      </c>
      <c r="D7973" t="s">
        <v>3973</v>
      </c>
      <c r="E7973" t="s">
        <v>20</v>
      </c>
      <c r="F7973" t="b">
        <v>0</v>
      </c>
      <c r="G7973" t="s">
        <v>41</v>
      </c>
      <c r="H7973" s="4">
        <v>45754.958796296298</v>
      </c>
      <c r="I7973" t="b">
        <v>0</v>
      </c>
      <c r="J7973" t="b">
        <v>0</v>
      </c>
      <c r="K7973" t="s">
        <v>24</v>
      </c>
      <c r="L7973" t="s">
        <v>22</v>
      </c>
      <c r="M7973">
        <v>82500</v>
      </c>
      <c r="O7973" t="s">
        <v>10920</v>
      </c>
      <c r="P7973" t="s">
        <v>2430</v>
      </c>
    </row>
    <row r="7974" spans="1:16" x14ac:dyDescent="0.55000000000000004">
      <c r="A7974" t="s">
        <v>0</v>
      </c>
      <c r="B7974" t="s">
        <v>433</v>
      </c>
      <c r="C7974" t="s">
        <v>49</v>
      </c>
      <c r="D7974" t="s">
        <v>3828</v>
      </c>
      <c r="E7974" t="s">
        <v>20</v>
      </c>
      <c r="F7974" t="b">
        <v>0</v>
      </c>
      <c r="G7974" t="s">
        <v>41</v>
      </c>
      <c r="H7974" s="4">
        <v>45755.250254629631</v>
      </c>
      <c r="I7974" t="b">
        <v>0</v>
      </c>
      <c r="J7974" t="b">
        <v>0</v>
      </c>
      <c r="K7974" t="s">
        <v>24</v>
      </c>
      <c r="L7974" t="s">
        <v>22</v>
      </c>
      <c r="M7974">
        <v>82500</v>
      </c>
      <c r="O7974" t="s">
        <v>10921</v>
      </c>
      <c r="P7974" t="s">
        <v>10922</v>
      </c>
    </row>
    <row r="7975" spans="1:16" x14ac:dyDescent="0.55000000000000004">
      <c r="A7975" t="s">
        <v>0</v>
      </c>
      <c r="B7975" t="s">
        <v>993</v>
      </c>
      <c r="C7975" t="s">
        <v>3766</v>
      </c>
      <c r="D7975" t="s">
        <v>2208</v>
      </c>
      <c r="E7975" t="s">
        <v>20</v>
      </c>
      <c r="F7975" t="b">
        <v>0</v>
      </c>
      <c r="G7975" t="s">
        <v>35</v>
      </c>
      <c r="H7975" s="4">
        <v>45755.250462962962</v>
      </c>
      <c r="I7975" t="b">
        <v>0</v>
      </c>
      <c r="J7975" t="b">
        <v>1</v>
      </c>
      <c r="K7975" t="s">
        <v>24</v>
      </c>
      <c r="L7975" t="s">
        <v>22</v>
      </c>
      <c r="M7975">
        <v>85881.5</v>
      </c>
      <c r="O7975" t="s">
        <v>5333</v>
      </c>
      <c r="P7975" t="s">
        <v>496</v>
      </c>
    </row>
    <row r="7976" spans="1:16" x14ac:dyDescent="0.55000000000000004">
      <c r="A7976" t="s">
        <v>0</v>
      </c>
      <c r="B7976" t="s">
        <v>0</v>
      </c>
      <c r="C7976" t="s">
        <v>704</v>
      </c>
      <c r="D7976" t="s">
        <v>7669</v>
      </c>
      <c r="E7976" t="s">
        <v>20</v>
      </c>
      <c r="F7976" t="b">
        <v>0</v>
      </c>
      <c r="G7976" t="s">
        <v>30</v>
      </c>
      <c r="H7976" s="4">
        <v>45755.250613425917</v>
      </c>
      <c r="I7976" t="b">
        <v>0</v>
      </c>
      <c r="J7976" t="b">
        <v>0</v>
      </c>
      <c r="K7976" t="s">
        <v>24</v>
      </c>
      <c r="L7976" t="s">
        <v>22</v>
      </c>
      <c r="M7976">
        <v>121000</v>
      </c>
      <c r="O7976" t="s">
        <v>74</v>
      </c>
      <c r="P7976" t="s">
        <v>9875</v>
      </c>
    </row>
    <row r="7977" spans="1:16" x14ac:dyDescent="0.55000000000000004">
      <c r="A7977" t="s">
        <v>1</v>
      </c>
      <c r="B7977" t="s">
        <v>10923</v>
      </c>
      <c r="C7977" t="s">
        <v>140</v>
      </c>
      <c r="D7977" t="s">
        <v>3600</v>
      </c>
      <c r="E7977" t="s">
        <v>51</v>
      </c>
      <c r="F7977" t="b">
        <v>0</v>
      </c>
      <c r="G7977" t="s">
        <v>35</v>
      </c>
      <c r="H7977" s="4">
        <v>45755.262453703697</v>
      </c>
      <c r="I7977" t="b">
        <v>0</v>
      </c>
      <c r="J7977" t="b">
        <v>0</v>
      </c>
      <c r="K7977" t="s">
        <v>24</v>
      </c>
      <c r="L7977" t="s">
        <v>36</v>
      </c>
      <c r="N7977">
        <v>110</v>
      </c>
      <c r="O7977" t="s">
        <v>2472</v>
      </c>
      <c r="P7977" t="s">
        <v>10924</v>
      </c>
    </row>
    <row r="7978" spans="1:16" x14ac:dyDescent="0.55000000000000004">
      <c r="A7978" t="s">
        <v>1</v>
      </c>
      <c r="B7978" t="s">
        <v>10925</v>
      </c>
      <c r="C7978" t="s">
        <v>140</v>
      </c>
      <c r="D7978" t="s">
        <v>10926</v>
      </c>
      <c r="E7978" t="s">
        <v>51</v>
      </c>
      <c r="F7978" t="b">
        <v>0</v>
      </c>
      <c r="G7978" t="s">
        <v>35</v>
      </c>
      <c r="H7978" s="4">
        <v>45755.262453703697</v>
      </c>
      <c r="I7978" t="b">
        <v>0</v>
      </c>
      <c r="J7978" t="b">
        <v>0</v>
      </c>
      <c r="K7978" t="s">
        <v>24</v>
      </c>
      <c r="L7978" t="s">
        <v>36</v>
      </c>
      <c r="N7978">
        <v>110</v>
      </c>
      <c r="O7978" t="s">
        <v>10926</v>
      </c>
      <c r="P7978" t="s">
        <v>2188</v>
      </c>
    </row>
    <row r="7979" spans="1:16" x14ac:dyDescent="0.55000000000000004">
      <c r="A7979" t="s">
        <v>19</v>
      </c>
      <c r="B7979" t="s">
        <v>10358</v>
      </c>
      <c r="C7979" t="s">
        <v>39</v>
      </c>
      <c r="D7979" t="s">
        <v>4014</v>
      </c>
      <c r="E7979" t="s">
        <v>20</v>
      </c>
      <c r="F7979" t="b">
        <v>1</v>
      </c>
      <c r="G7979" t="s">
        <v>1189</v>
      </c>
      <c r="H7979" s="4">
        <v>45755.268692129634</v>
      </c>
      <c r="I7979" t="b">
        <v>0</v>
      </c>
      <c r="J7979" t="b">
        <v>1</v>
      </c>
      <c r="K7979" t="s">
        <v>1189</v>
      </c>
      <c r="L7979" t="s">
        <v>22</v>
      </c>
      <c r="M7979">
        <v>166860</v>
      </c>
      <c r="O7979" t="s">
        <v>254</v>
      </c>
    </row>
    <row r="7980" spans="1:16" x14ac:dyDescent="0.55000000000000004">
      <c r="A7980" t="s">
        <v>1</v>
      </c>
      <c r="B7980" t="s">
        <v>135</v>
      </c>
      <c r="C7980" t="s">
        <v>39</v>
      </c>
      <c r="D7980" t="s">
        <v>10805</v>
      </c>
      <c r="E7980" t="s">
        <v>20</v>
      </c>
      <c r="F7980" t="b">
        <v>1</v>
      </c>
      <c r="G7980" t="s">
        <v>1189</v>
      </c>
      <c r="H7980" s="4">
        <v>45755.268692129634</v>
      </c>
      <c r="I7980" t="b">
        <v>0</v>
      </c>
      <c r="J7980" t="b">
        <v>1</v>
      </c>
      <c r="K7980" t="s">
        <v>1189</v>
      </c>
      <c r="L7980" t="s">
        <v>22</v>
      </c>
      <c r="M7980">
        <v>213210</v>
      </c>
      <c r="O7980" t="s">
        <v>254</v>
      </c>
    </row>
    <row r="7981" spans="1:16" x14ac:dyDescent="0.55000000000000004">
      <c r="A7981" t="s">
        <v>2</v>
      </c>
      <c r="B7981" t="s">
        <v>10927</v>
      </c>
      <c r="C7981" t="s">
        <v>870</v>
      </c>
      <c r="D7981" t="s">
        <v>4035</v>
      </c>
      <c r="E7981" t="s">
        <v>20</v>
      </c>
      <c r="F7981" t="b">
        <v>0</v>
      </c>
      <c r="G7981" t="s">
        <v>870</v>
      </c>
      <c r="H7981" s="4">
        <v>45755.270497685182</v>
      </c>
      <c r="I7981" t="b">
        <v>0</v>
      </c>
      <c r="J7981" t="b">
        <v>0</v>
      </c>
      <c r="K7981" t="s">
        <v>870</v>
      </c>
      <c r="L7981" t="s">
        <v>22</v>
      </c>
      <c r="M7981">
        <v>90999.5</v>
      </c>
      <c r="O7981" t="s">
        <v>10928</v>
      </c>
      <c r="P7981" t="s">
        <v>10929</v>
      </c>
    </row>
    <row r="7982" spans="1:16" x14ac:dyDescent="0.55000000000000004">
      <c r="A7982" t="s">
        <v>2</v>
      </c>
      <c r="B7982" t="s">
        <v>10930</v>
      </c>
      <c r="C7982" t="s">
        <v>49</v>
      </c>
      <c r="D7982" t="s">
        <v>3973</v>
      </c>
      <c r="E7982" t="s">
        <v>631</v>
      </c>
      <c r="F7982" t="b">
        <v>0</v>
      </c>
      <c r="G7982" t="s">
        <v>52</v>
      </c>
      <c r="H7982" s="4">
        <v>45755.305821759262</v>
      </c>
      <c r="I7982" t="b">
        <v>0</v>
      </c>
      <c r="J7982" t="b">
        <v>0</v>
      </c>
      <c r="K7982" t="s">
        <v>24</v>
      </c>
      <c r="L7982" t="s">
        <v>36</v>
      </c>
      <c r="N7982">
        <v>16.89999961853027</v>
      </c>
      <c r="O7982" t="s">
        <v>10931</v>
      </c>
    </row>
    <row r="7983" spans="1:16" x14ac:dyDescent="0.55000000000000004">
      <c r="A7983" t="s">
        <v>0</v>
      </c>
      <c r="B7983" t="s">
        <v>3885</v>
      </c>
      <c r="C7983" t="s">
        <v>6400</v>
      </c>
      <c r="D7983" t="s">
        <v>4090</v>
      </c>
      <c r="E7983" t="s">
        <v>20</v>
      </c>
      <c r="F7983" t="b">
        <v>0</v>
      </c>
      <c r="G7983" t="s">
        <v>27</v>
      </c>
      <c r="H7983" s="4">
        <v>45755.333449074067</v>
      </c>
      <c r="I7983" t="b">
        <v>0</v>
      </c>
      <c r="J7983" t="b">
        <v>0</v>
      </c>
      <c r="K7983" t="s">
        <v>24</v>
      </c>
      <c r="L7983" t="s">
        <v>36</v>
      </c>
      <c r="N7983">
        <v>27.5</v>
      </c>
      <c r="O7983" t="s">
        <v>10932</v>
      </c>
      <c r="P7983" t="s">
        <v>1329</v>
      </c>
    </row>
    <row r="7984" spans="1:16" x14ac:dyDescent="0.55000000000000004">
      <c r="A7984" t="s">
        <v>1</v>
      </c>
      <c r="B7984" t="s">
        <v>10933</v>
      </c>
      <c r="C7984" t="s">
        <v>2633</v>
      </c>
      <c r="D7984" t="s">
        <v>3957</v>
      </c>
      <c r="E7984" t="s">
        <v>20</v>
      </c>
      <c r="F7984" t="b">
        <v>0</v>
      </c>
      <c r="G7984" t="s">
        <v>27</v>
      </c>
      <c r="H7984" s="4">
        <v>45755.345601851863</v>
      </c>
      <c r="I7984" t="b">
        <v>0</v>
      </c>
      <c r="J7984" t="b">
        <v>1</v>
      </c>
      <c r="K7984" t="s">
        <v>24</v>
      </c>
      <c r="L7984" t="s">
        <v>36</v>
      </c>
      <c r="N7984">
        <v>17.684999465942379</v>
      </c>
      <c r="O7984" t="s">
        <v>1982</v>
      </c>
      <c r="P7984" t="s">
        <v>10934</v>
      </c>
    </row>
    <row r="7985" spans="1:16" x14ac:dyDescent="0.55000000000000004">
      <c r="A7985" t="s">
        <v>40</v>
      </c>
      <c r="B7985" t="s">
        <v>40</v>
      </c>
      <c r="C7985" t="s">
        <v>5766</v>
      </c>
      <c r="D7985" t="s">
        <v>3973</v>
      </c>
      <c r="E7985" t="s">
        <v>20</v>
      </c>
      <c r="F7985" t="b">
        <v>0</v>
      </c>
      <c r="G7985" t="s">
        <v>27</v>
      </c>
      <c r="H7985" s="4">
        <v>45755.346203703702</v>
      </c>
      <c r="I7985" t="b">
        <v>0</v>
      </c>
      <c r="J7985" t="b">
        <v>1</v>
      </c>
      <c r="K7985" t="s">
        <v>24</v>
      </c>
      <c r="L7985" t="s">
        <v>22</v>
      </c>
      <c r="M7985">
        <v>152500</v>
      </c>
      <c r="O7985" t="s">
        <v>3672</v>
      </c>
      <c r="P7985" t="s">
        <v>10935</v>
      </c>
    </row>
    <row r="7986" spans="1:16" x14ac:dyDescent="0.55000000000000004">
      <c r="A7986" t="s">
        <v>2</v>
      </c>
      <c r="B7986" t="s">
        <v>170</v>
      </c>
      <c r="C7986" t="s">
        <v>7610</v>
      </c>
      <c r="D7986" t="s">
        <v>3957</v>
      </c>
      <c r="E7986" t="s">
        <v>20</v>
      </c>
      <c r="F7986" t="b">
        <v>0</v>
      </c>
      <c r="G7986" t="s">
        <v>30</v>
      </c>
      <c r="H7986" s="4">
        <v>45755.34710648148</v>
      </c>
      <c r="I7986" t="b">
        <v>0</v>
      </c>
      <c r="J7986" t="b">
        <v>0</v>
      </c>
      <c r="K7986" t="s">
        <v>24</v>
      </c>
      <c r="L7986" t="s">
        <v>36</v>
      </c>
      <c r="N7986">
        <v>45.745002746582031</v>
      </c>
      <c r="O7986" t="s">
        <v>10936</v>
      </c>
      <c r="P7986" t="s">
        <v>10937</v>
      </c>
    </row>
    <row r="7987" spans="1:16" x14ac:dyDescent="0.55000000000000004">
      <c r="A7987" t="s">
        <v>1</v>
      </c>
      <c r="B7987" t="s">
        <v>10938</v>
      </c>
      <c r="C7987" t="s">
        <v>192</v>
      </c>
      <c r="D7987" t="s">
        <v>3970</v>
      </c>
      <c r="E7987" t="s">
        <v>20</v>
      </c>
      <c r="F7987" t="b">
        <v>0</v>
      </c>
      <c r="G7987" t="s">
        <v>52</v>
      </c>
      <c r="H7987" s="4">
        <v>45755.375914351847</v>
      </c>
      <c r="I7987" t="b">
        <v>0</v>
      </c>
      <c r="J7987" t="b">
        <v>1</v>
      </c>
      <c r="K7987" t="s">
        <v>24</v>
      </c>
      <c r="L7987" t="s">
        <v>22</v>
      </c>
      <c r="M7987">
        <v>97570</v>
      </c>
      <c r="O7987" t="s">
        <v>599</v>
      </c>
      <c r="P7987" t="s">
        <v>2145</v>
      </c>
    </row>
    <row r="7988" spans="1:16" x14ac:dyDescent="0.55000000000000004">
      <c r="A7988" t="s">
        <v>0</v>
      </c>
      <c r="B7988" t="s">
        <v>0</v>
      </c>
      <c r="C7988" t="s">
        <v>10939</v>
      </c>
      <c r="D7988" t="s">
        <v>7547</v>
      </c>
      <c r="E7988" t="s">
        <v>34</v>
      </c>
      <c r="F7988" t="b">
        <v>0</v>
      </c>
      <c r="G7988" t="s">
        <v>52</v>
      </c>
      <c r="H7988" s="4">
        <v>45755.375937500001</v>
      </c>
      <c r="I7988" t="b">
        <v>0</v>
      </c>
      <c r="J7988" t="b">
        <v>0</v>
      </c>
      <c r="K7988" t="s">
        <v>24</v>
      </c>
      <c r="L7988" t="s">
        <v>36</v>
      </c>
      <c r="N7988">
        <v>15</v>
      </c>
      <c r="O7988" t="s">
        <v>7548</v>
      </c>
      <c r="P7988" t="s">
        <v>61</v>
      </c>
    </row>
    <row r="7989" spans="1:16" x14ac:dyDescent="0.55000000000000004">
      <c r="A7989" t="s">
        <v>2</v>
      </c>
      <c r="B7989" t="s">
        <v>2314</v>
      </c>
      <c r="C7989" t="s">
        <v>114</v>
      </c>
      <c r="D7989" t="s">
        <v>4084</v>
      </c>
      <c r="E7989" t="s">
        <v>20</v>
      </c>
      <c r="F7989" t="b">
        <v>0</v>
      </c>
      <c r="G7989" t="s">
        <v>41</v>
      </c>
      <c r="H7989" s="4">
        <v>45755.388171296298</v>
      </c>
      <c r="I7989" t="b">
        <v>0</v>
      </c>
      <c r="J7989" t="b">
        <v>1</v>
      </c>
      <c r="K7989" t="s">
        <v>24</v>
      </c>
      <c r="L7989" t="s">
        <v>22</v>
      </c>
      <c r="M7989">
        <v>162000</v>
      </c>
      <c r="O7989" t="s">
        <v>173</v>
      </c>
      <c r="P7989" t="s">
        <v>10812</v>
      </c>
    </row>
    <row r="7990" spans="1:16" x14ac:dyDescent="0.55000000000000004">
      <c r="A7990" t="s">
        <v>89</v>
      </c>
      <c r="B7990" t="s">
        <v>10940</v>
      </c>
      <c r="C7990" t="s">
        <v>903</v>
      </c>
      <c r="D7990" t="s">
        <v>6851</v>
      </c>
      <c r="E7990" t="s">
        <v>20</v>
      </c>
      <c r="F7990" t="b">
        <v>0</v>
      </c>
      <c r="G7990" t="s">
        <v>903</v>
      </c>
      <c r="H7990" s="4">
        <v>45755.394513888888</v>
      </c>
      <c r="I7990" t="b">
        <v>1</v>
      </c>
      <c r="J7990" t="b">
        <v>0</v>
      </c>
      <c r="K7990" t="s">
        <v>903</v>
      </c>
      <c r="L7990" t="s">
        <v>22</v>
      </c>
      <c r="M7990">
        <v>137500</v>
      </c>
      <c r="O7990" t="s">
        <v>10941</v>
      </c>
      <c r="P7990" t="s">
        <v>10942</v>
      </c>
    </row>
    <row r="7991" spans="1:16" x14ac:dyDescent="0.55000000000000004">
      <c r="A7991" t="s">
        <v>0</v>
      </c>
      <c r="B7991" t="s">
        <v>0</v>
      </c>
      <c r="C7991" t="s">
        <v>10943</v>
      </c>
      <c r="D7991" t="s">
        <v>7547</v>
      </c>
      <c r="E7991" t="s">
        <v>34</v>
      </c>
      <c r="F7991" t="b">
        <v>0</v>
      </c>
      <c r="G7991" t="s">
        <v>23</v>
      </c>
      <c r="H7991" s="4">
        <v>45755.440937500003</v>
      </c>
      <c r="I7991" t="b">
        <v>0</v>
      </c>
      <c r="J7991" t="b">
        <v>0</v>
      </c>
      <c r="K7991" t="s">
        <v>24</v>
      </c>
      <c r="L7991" t="s">
        <v>36</v>
      </c>
      <c r="N7991">
        <v>15</v>
      </c>
      <c r="O7991" t="s">
        <v>7548</v>
      </c>
      <c r="P7991" t="s">
        <v>61</v>
      </c>
    </row>
    <row r="7992" spans="1:16" x14ac:dyDescent="0.55000000000000004">
      <c r="A7992" t="s">
        <v>25</v>
      </c>
      <c r="B7992" t="s">
        <v>1577</v>
      </c>
      <c r="C7992" t="s">
        <v>1518</v>
      </c>
      <c r="D7992" t="s">
        <v>3957</v>
      </c>
      <c r="E7992" t="s">
        <v>34</v>
      </c>
      <c r="F7992" t="b">
        <v>0</v>
      </c>
      <c r="G7992" t="s">
        <v>27</v>
      </c>
      <c r="H7992" s="4">
        <v>45755.458483796298</v>
      </c>
      <c r="I7992" t="b">
        <v>1</v>
      </c>
      <c r="J7992" t="b">
        <v>0</v>
      </c>
      <c r="K7992" t="s">
        <v>24</v>
      </c>
      <c r="L7992" t="s">
        <v>36</v>
      </c>
      <c r="N7992">
        <v>23.694999694824219</v>
      </c>
      <c r="O7992" t="s">
        <v>3286</v>
      </c>
      <c r="P7992" t="s">
        <v>2041</v>
      </c>
    </row>
    <row r="7993" spans="1:16" x14ac:dyDescent="0.55000000000000004">
      <c r="A7993" t="s">
        <v>0</v>
      </c>
      <c r="B7993" t="s">
        <v>257</v>
      </c>
      <c r="C7993" t="s">
        <v>49</v>
      </c>
      <c r="D7993" t="s">
        <v>3957</v>
      </c>
      <c r="E7993" t="s">
        <v>34</v>
      </c>
      <c r="F7993" t="b">
        <v>0</v>
      </c>
      <c r="G7993" t="s">
        <v>41</v>
      </c>
      <c r="H7993" s="4">
        <v>45755.458599537043</v>
      </c>
      <c r="I7993" t="b">
        <v>0</v>
      </c>
      <c r="J7993" t="b">
        <v>1</v>
      </c>
      <c r="K7993" t="s">
        <v>24</v>
      </c>
      <c r="L7993" t="s">
        <v>36</v>
      </c>
      <c r="N7993">
        <v>24.33499908447266</v>
      </c>
      <c r="O7993" t="s">
        <v>10944</v>
      </c>
    </row>
    <row r="7994" spans="1:16" x14ac:dyDescent="0.55000000000000004">
      <c r="A7994" t="s">
        <v>139</v>
      </c>
      <c r="B7994" t="s">
        <v>3850</v>
      </c>
      <c r="C7994" t="s">
        <v>64</v>
      </c>
      <c r="D7994" t="s">
        <v>4084</v>
      </c>
      <c r="E7994" t="s">
        <v>20</v>
      </c>
      <c r="F7994" t="b">
        <v>0</v>
      </c>
      <c r="G7994" t="s">
        <v>52</v>
      </c>
      <c r="H7994" s="4">
        <v>45755.459293981483</v>
      </c>
      <c r="I7994" t="b">
        <v>0</v>
      </c>
      <c r="J7994" t="b">
        <v>0</v>
      </c>
      <c r="K7994" t="s">
        <v>24</v>
      </c>
      <c r="L7994" t="s">
        <v>22</v>
      </c>
      <c r="M7994">
        <v>83750</v>
      </c>
      <c r="O7994" t="s">
        <v>10565</v>
      </c>
      <c r="P7994" t="s">
        <v>479</v>
      </c>
    </row>
    <row r="7995" spans="1:16" x14ac:dyDescent="0.55000000000000004">
      <c r="A7995" t="s">
        <v>40</v>
      </c>
      <c r="B7995" t="s">
        <v>10945</v>
      </c>
      <c r="C7995" t="s">
        <v>166</v>
      </c>
      <c r="D7995" t="s">
        <v>4093</v>
      </c>
      <c r="E7995" t="s">
        <v>51</v>
      </c>
      <c r="F7995" t="b">
        <v>0</v>
      </c>
      <c r="G7995" t="s">
        <v>27</v>
      </c>
      <c r="H7995" s="4">
        <v>45755.471122685187</v>
      </c>
      <c r="I7995" t="b">
        <v>0</v>
      </c>
      <c r="J7995" t="b">
        <v>1</v>
      </c>
      <c r="K7995" t="s">
        <v>24</v>
      </c>
      <c r="L7995" t="s">
        <v>36</v>
      </c>
      <c r="N7995">
        <v>85</v>
      </c>
      <c r="O7995" t="s">
        <v>4684</v>
      </c>
      <c r="P7995" t="s">
        <v>4996</v>
      </c>
    </row>
    <row r="7996" spans="1:16" x14ac:dyDescent="0.55000000000000004">
      <c r="A7996" t="s">
        <v>2</v>
      </c>
      <c r="B7996" t="s">
        <v>3961</v>
      </c>
      <c r="C7996" t="s">
        <v>372</v>
      </c>
      <c r="D7996" t="s">
        <v>3957</v>
      </c>
      <c r="E7996" t="s">
        <v>34</v>
      </c>
      <c r="F7996" t="b">
        <v>0</v>
      </c>
      <c r="G7996" t="s">
        <v>41</v>
      </c>
      <c r="H7996" s="4">
        <v>45755.471435185187</v>
      </c>
      <c r="I7996" t="b">
        <v>1</v>
      </c>
      <c r="J7996" t="b">
        <v>0</v>
      </c>
      <c r="K7996" t="s">
        <v>24</v>
      </c>
      <c r="L7996" t="s">
        <v>36</v>
      </c>
      <c r="N7996">
        <v>54.420001983642578</v>
      </c>
      <c r="O7996" t="s">
        <v>3962</v>
      </c>
      <c r="P7996" t="s">
        <v>409</v>
      </c>
    </row>
    <row r="7997" spans="1:16" x14ac:dyDescent="0.55000000000000004">
      <c r="A7997" t="s">
        <v>0</v>
      </c>
      <c r="B7997" t="s">
        <v>0</v>
      </c>
      <c r="C7997" t="s">
        <v>2231</v>
      </c>
      <c r="D7997" t="s">
        <v>3828</v>
      </c>
      <c r="E7997" t="s">
        <v>219</v>
      </c>
      <c r="F7997" t="b">
        <v>0</v>
      </c>
      <c r="G7997" t="s">
        <v>27</v>
      </c>
      <c r="H7997" s="4">
        <v>45755.500069444453</v>
      </c>
      <c r="I7997" t="b">
        <v>0</v>
      </c>
      <c r="J7997" t="b">
        <v>1</v>
      </c>
      <c r="K7997" t="s">
        <v>24</v>
      </c>
      <c r="L7997" t="s">
        <v>36</v>
      </c>
      <c r="N7997">
        <v>27.5</v>
      </c>
      <c r="O7997" t="s">
        <v>10946</v>
      </c>
      <c r="P7997" t="s">
        <v>943</v>
      </c>
    </row>
    <row r="7998" spans="1:16" x14ac:dyDescent="0.55000000000000004">
      <c r="A7998" t="s">
        <v>0</v>
      </c>
      <c r="B7998" t="s">
        <v>0</v>
      </c>
      <c r="C7998" t="s">
        <v>9443</v>
      </c>
      <c r="D7998" t="s">
        <v>7547</v>
      </c>
      <c r="E7998" t="s">
        <v>34</v>
      </c>
      <c r="F7998" t="b">
        <v>0</v>
      </c>
      <c r="G7998" t="s">
        <v>41</v>
      </c>
      <c r="H7998" s="4">
        <v>45755.500381944446</v>
      </c>
      <c r="I7998" t="b">
        <v>0</v>
      </c>
      <c r="J7998" t="b">
        <v>0</v>
      </c>
      <c r="K7998" t="s">
        <v>24</v>
      </c>
      <c r="L7998" t="s">
        <v>36</v>
      </c>
      <c r="N7998">
        <v>15</v>
      </c>
      <c r="O7998" t="s">
        <v>7548</v>
      </c>
      <c r="P7998" t="s">
        <v>61</v>
      </c>
    </row>
    <row r="7999" spans="1:16" x14ac:dyDescent="0.55000000000000004">
      <c r="A7999" t="s">
        <v>40</v>
      </c>
      <c r="B7999" t="s">
        <v>10947</v>
      </c>
      <c r="C7999" t="s">
        <v>423</v>
      </c>
      <c r="D7999" t="s">
        <v>3828</v>
      </c>
      <c r="E7999" t="s">
        <v>51</v>
      </c>
      <c r="F7999" t="b">
        <v>0</v>
      </c>
      <c r="G7999" t="s">
        <v>27</v>
      </c>
      <c r="H7999" s="4">
        <v>45755.512789351851</v>
      </c>
      <c r="I7999" t="b">
        <v>1</v>
      </c>
      <c r="J7999" t="b">
        <v>0</v>
      </c>
      <c r="K7999" t="s">
        <v>24</v>
      </c>
      <c r="L7999" t="s">
        <v>36</v>
      </c>
      <c r="N7999">
        <v>65</v>
      </c>
      <c r="O7999" t="s">
        <v>10948</v>
      </c>
      <c r="P7999" t="s">
        <v>10949</v>
      </c>
    </row>
    <row r="8000" spans="1:16" x14ac:dyDescent="0.55000000000000004">
      <c r="A8000" t="s">
        <v>89</v>
      </c>
      <c r="B8000" t="s">
        <v>6500</v>
      </c>
      <c r="C8000" t="s">
        <v>10950</v>
      </c>
      <c r="D8000" t="s">
        <v>3973</v>
      </c>
      <c r="E8000" t="s">
        <v>20</v>
      </c>
      <c r="F8000" t="b">
        <v>0</v>
      </c>
      <c r="G8000" t="s">
        <v>27</v>
      </c>
      <c r="H8000" s="4">
        <v>45755.512916666667</v>
      </c>
      <c r="I8000" t="b">
        <v>0</v>
      </c>
      <c r="J8000" t="b">
        <v>1</v>
      </c>
      <c r="K8000" t="s">
        <v>24</v>
      </c>
      <c r="L8000" t="s">
        <v>22</v>
      </c>
      <c r="M8000">
        <v>110000</v>
      </c>
      <c r="O8000" t="s">
        <v>3628</v>
      </c>
      <c r="P8000" t="s">
        <v>266</v>
      </c>
    </row>
    <row r="8001" spans="1:16" x14ac:dyDescent="0.55000000000000004">
      <c r="A8001" t="s">
        <v>0</v>
      </c>
      <c r="B8001" t="s">
        <v>3858</v>
      </c>
      <c r="C8001" t="s">
        <v>10448</v>
      </c>
      <c r="D8001" t="s">
        <v>3828</v>
      </c>
      <c r="E8001" t="s">
        <v>51</v>
      </c>
      <c r="F8001" t="b">
        <v>0</v>
      </c>
      <c r="G8001" t="s">
        <v>30</v>
      </c>
      <c r="H8001" s="4">
        <v>45755.542407407411</v>
      </c>
      <c r="I8001" t="b">
        <v>0</v>
      </c>
      <c r="J8001" t="b">
        <v>1</v>
      </c>
      <c r="K8001" t="s">
        <v>24</v>
      </c>
      <c r="L8001" t="s">
        <v>36</v>
      </c>
      <c r="N8001">
        <v>23.14999961853027</v>
      </c>
      <c r="O8001" t="s">
        <v>10951</v>
      </c>
      <c r="P8001" t="s">
        <v>10952</v>
      </c>
    </row>
    <row r="8002" spans="1:16" x14ac:dyDescent="0.55000000000000004">
      <c r="A8002" t="s">
        <v>0</v>
      </c>
      <c r="B8002" t="s">
        <v>0</v>
      </c>
      <c r="C8002" t="s">
        <v>8486</v>
      </c>
      <c r="D8002" t="s">
        <v>7547</v>
      </c>
      <c r="E8002" t="s">
        <v>34</v>
      </c>
      <c r="F8002" t="b">
        <v>0</v>
      </c>
      <c r="G8002" t="s">
        <v>52</v>
      </c>
      <c r="H8002" s="4">
        <v>45755.542604166672</v>
      </c>
      <c r="I8002" t="b">
        <v>0</v>
      </c>
      <c r="J8002" t="b">
        <v>0</v>
      </c>
      <c r="K8002" t="s">
        <v>24</v>
      </c>
      <c r="L8002" t="s">
        <v>36</v>
      </c>
      <c r="N8002">
        <v>15</v>
      </c>
      <c r="O8002" t="s">
        <v>7548</v>
      </c>
      <c r="P8002" t="s">
        <v>61</v>
      </c>
    </row>
    <row r="8003" spans="1:16" x14ac:dyDescent="0.55000000000000004">
      <c r="A8003" t="s">
        <v>1</v>
      </c>
      <c r="B8003" t="s">
        <v>10953</v>
      </c>
      <c r="C8003" t="s">
        <v>64</v>
      </c>
      <c r="D8003" t="s">
        <v>3600</v>
      </c>
      <c r="E8003" t="s">
        <v>20</v>
      </c>
      <c r="F8003" t="b">
        <v>0</v>
      </c>
      <c r="G8003" t="s">
        <v>52</v>
      </c>
      <c r="H8003" s="4">
        <v>45755.554282407407</v>
      </c>
      <c r="I8003" t="b">
        <v>0</v>
      </c>
      <c r="J8003" t="b">
        <v>0</v>
      </c>
      <c r="K8003" t="s">
        <v>24</v>
      </c>
      <c r="L8003" t="s">
        <v>22</v>
      </c>
      <c r="M8003">
        <v>80000</v>
      </c>
      <c r="O8003" t="s">
        <v>95</v>
      </c>
      <c r="P8003" t="s">
        <v>10954</v>
      </c>
    </row>
    <row r="8004" spans="1:16" x14ac:dyDescent="0.55000000000000004">
      <c r="A8004" t="s">
        <v>2</v>
      </c>
      <c r="B8004" t="s">
        <v>2</v>
      </c>
      <c r="C8004" t="s">
        <v>87</v>
      </c>
      <c r="D8004" t="s">
        <v>131</v>
      </c>
      <c r="E8004" t="s">
        <v>20</v>
      </c>
      <c r="F8004" t="b">
        <v>0</v>
      </c>
      <c r="G8004" t="s">
        <v>41</v>
      </c>
      <c r="H8004" s="4">
        <v>45755.554652777777</v>
      </c>
      <c r="I8004" t="b">
        <v>1</v>
      </c>
      <c r="J8004" t="b">
        <v>0</v>
      </c>
      <c r="K8004" t="s">
        <v>24</v>
      </c>
      <c r="L8004" t="s">
        <v>22</v>
      </c>
      <c r="M8004">
        <v>130000</v>
      </c>
      <c r="O8004" t="s">
        <v>131</v>
      </c>
      <c r="P8004" t="s">
        <v>9382</v>
      </c>
    </row>
    <row r="8005" spans="1:16" x14ac:dyDescent="0.55000000000000004">
      <c r="A8005" t="s">
        <v>0</v>
      </c>
      <c r="B8005" t="s">
        <v>9304</v>
      </c>
      <c r="C8005" t="s">
        <v>167</v>
      </c>
      <c r="D8005" t="s">
        <v>3957</v>
      </c>
      <c r="E8005" t="s">
        <v>20</v>
      </c>
      <c r="F8005" t="b">
        <v>0</v>
      </c>
      <c r="G8005" t="s">
        <v>35</v>
      </c>
      <c r="H8005" s="4">
        <v>45755.583819444437</v>
      </c>
      <c r="I8005" t="b">
        <v>0</v>
      </c>
      <c r="J8005" t="b">
        <v>1</v>
      </c>
      <c r="K8005" t="s">
        <v>24</v>
      </c>
      <c r="L8005" t="s">
        <v>36</v>
      </c>
      <c r="N8005">
        <v>40.770000457763672</v>
      </c>
      <c r="O8005" t="s">
        <v>2546</v>
      </c>
      <c r="P8005" t="s">
        <v>9305</v>
      </c>
    </row>
    <row r="8006" spans="1:16" x14ac:dyDescent="0.55000000000000004">
      <c r="A8006" t="s">
        <v>19</v>
      </c>
      <c r="B8006" t="s">
        <v>10955</v>
      </c>
      <c r="C8006" t="s">
        <v>94</v>
      </c>
      <c r="D8006" t="s">
        <v>3973</v>
      </c>
      <c r="E8006" t="s">
        <v>105</v>
      </c>
      <c r="F8006" t="b">
        <v>0</v>
      </c>
      <c r="G8006" t="s">
        <v>30</v>
      </c>
      <c r="H8006" s="4">
        <v>45755.584050925929</v>
      </c>
      <c r="I8006" t="b">
        <v>1</v>
      </c>
      <c r="J8006" t="b">
        <v>0</v>
      </c>
      <c r="K8006" t="s">
        <v>24</v>
      </c>
      <c r="L8006" t="s">
        <v>22</v>
      </c>
      <c r="M8006">
        <v>120000</v>
      </c>
      <c r="O8006" t="s">
        <v>482</v>
      </c>
      <c r="P8006" t="s">
        <v>1478</v>
      </c>
    </row>
    <row r="8007" spans="1:16" x14ac:dyDescent="0.55000000000000004">
      <c r="A8007" t="s">
        <v>1</v>
      </c>
      <c r="B8007" t="s">
        <v>8997</v>
      </c>
      <c r="C8007" t="s">
        <v>82</v>
      </c>
      <c r="D8007" t="s">
        <v>3957</v>
      </c>
      <c r="E8007" t="s">
        <v>34</v>
      </c>
      <c r="F8007" t="b">
        <v>0</v>
      </c>
      <c r="G8007" t="s">
        <v>27</v>
      </c>
      <c r="H8007" s="4">
        <v>45755.595555555563</v>
      </c>
      <c r="I8007" t="b">
        <v>0</v>
      </c>
      <c r="J8007" t="b">
        <v>1</v>
      </c>
      <c r="K8007" t="s">
        <v>24</v>
      </c>
      <c r="L8007" t="s">
        <v>36</v>
      </c>
      <c r="N8007">
        <v>55</v>
      </c>
      <c r="O8007" t="s">
        <v>254</v>
      </c>
      <c r="P8007" t="s">
        <v>596</v>
      </c>
    </row>
    <row r="8008" spans="1:16" x14ac:dyDescent="0.55000000000000004">
      <c r="A8008" t="s">
        <v>1</v>
      </c>
      <c r="B8008" t="s">
        <v>9782</v>
      </c>
      <c r="C8008" t="s">
        <v>400</v>
      </c>
      <c r="D8008" t="s">
        <v>3957</v>
      </c>
      <c r="E8008" t="s">
        <v>20</v>
      </c>
      <c r="F8008" t="b">
        <v>0</v>
      </c>
      <c r="G8008" t="s">
        <v>30</v>
      </c>
      <c r="H8008" s="4">
        <v>45755.595891203702</v>
      </c>
      <c r="I8008" t="b">
        <v>0</v>
      </c>
      <c r="J8008" t="b">
        <v>1</v>
      </c>
      <c r="K8008" t="s">
        <v>24</v>
      </c>
      <c r="L8008" t="s">
        <v>36</v>
      </c>
      <c r="N8008">
        <v>110.25</v>
      </c>
      <c r="O8008" t="s">
        <v>401</v>
      </c>
      <c r="P8008" t="s">
        <v>9783</v>
      </c>
    </row>
    <row r="8009" spans="1:16" x14ac:dyDescent="0.55000000000000004">
      <c r="A8009" t="s">
        <v>2</v>
      </c>
      <c r="B8009" t="s">
        <v>10956</v>
      </c>
      <c r="C8009" t="s">
        <v>985</v>
      </c>
      <c r="D8009" t="s">
        <v>3973</v>
      </c>
      <c r="E8009" t="s">
        <v>20</v>
      </c>
      <c r="F8009" t="b">
        <v>0</v>
      </c>
      <c r="G8009" t="s">
        <v>27</v>
      </c>
      <c r="H8009" s="4">
        <v>45755.596226851849</v>
      </c>
      <c r="I8009" t="b">
        <v>0</v>
      </c>
      <c r="J8009" t="b">
        <v>1</v>
      </c>
      <c r="K8009" t="s">
        <v>24</v>
      </c>
      <c r="L8009" t="s">
        <v>22</v>
      </c>
      <c r="M8009">
        <v>142500</v>
      </c>
      <c r="O8009" t="s">
        <v>1906</v>
      </c>
    </row>
    <row r="8010" spans="1:16" x14ac:dyDescent="0.55000000000000004">
      <c r="A8010" t="s">
        <v>19</v>
      </c>
      <c r="B8010" t="s">
        <v>9385</v>
      </c>
      <c r="C8010" t="s">
        <v>140</v>
      </c>
      <c r="D8010" t="s">
        <v>3600</v>
      </c>
      <c r="E8010" t="s">
        <v>51</v>
      </c>
      <c r="F8010" t="b">
        <v>0</v>
      </c>
      <c r="G8010" t="s">
        <v>41</v>
      </c>
      <c r="H8010" s="4">
        <v>45755.596435185187</v>
      </c>
      <c r="I8010" t="b">
        <v>0</v>
      </c>
      <c r="J8010" t="b">
        <v>0</v>
      </c>
      <c r="K8010" t="s">
        <v>24</v>
      </c>
      <c r="L8010" t="s">
        <v>36</v>
      </c>
      <c r="N8010">
        <v>110</v>
      </c>
      <c r="O8010" t="s">
        <v>2569</v>
      </c>
      <c r="P8010" t="s">
        <v>2188</v>
      </c>
    </row>
    <row r="8011" spans="1:16" x14ac:dyDescent="0.55000000000000004">
      <c r="A8011" t="s">
        <v>25</v>
      </c>
      <c r="B8011" t="s">
        <v>1451</v>
      </c>
      <c r="C8011" t="s">
        <v>140</v>
      </c>
      <c r="D8011" t="s">
        <v>2208</v>
      </c>
      <c r="E8011" t="s">
        <v>51</v>
      </c>
      <c r="F8011" t="b">
        <v>0</v>
      </c>
      <c r="G8011" t="s">
        <v>35</v>
      </c>
      <c r="H8011" s="4">
        <v>45755.625486111108</v>
      </c>
      <c r="I8011" t="b">
        <v>1</v>
      </c>
      <c r="J8011" t="b">
        <v>0</v>
      </c>
      <c r="K8011" t="s">
        <v>24</v>
      </c>
      <c r="L8011" t="s">
        <v>36</v>
      </c>
      <c r="N8011">
        <v>77.5</v>
      </c>
      <c r="O8011" t="s">
        <v>1852</v>
      </c>
      <c r="P8011" t="s">
        <v>10957</v>
      </c>
    </row>
    <row r="8012" spans="1:16" x14ac:dyDescent="0.55000000000000004">
      <c r="A8012" t="s">
        <v>0</v>
      </c>
      <c r="B8012" t="s">
        <v>10958</v>
      </c>
      <c r="C8012" t="s">
        <v>122</v>
      </c>
      <c r="D8012" t="s">
        <v>3828</v>
      </c>
      <c r="E8012" t="s">
        <v>20</v>
      </c>
      <c r="F8012" t="b">
        <v>0</v>
      </c>
      <c r="G8012" t="s">
        <v>27</v>
      </c>
      <c r="H8012" s="4">
        <v>45755.63784722222</v>
      </c>
      <c r="I8012" t="b">
        <v>1</v>
      </c>
      <c r="J8012" t="b">
        <v>1</v>
      </c>
      <c r="K8012" t="s">
        <v>24</v>
      </c>
      <c r="L8012" t="s">
        <v>22</v>
      </c>
      <c r="M8012">
        <v>115000</v>
      </c>
      <c r="O8012" t="s">
        <v>10959</v>
      </c>
      <c r="P8012" t="s">
        <v>48</v>
      </c>
    </row>
    <row r="8013" spans="1:16" x14ac:dyDescent="0.55000000000000004">
      <c r="A8013" t="s">
        <v>2</v>
      </c>
      <c r="B8013" t="s">
        <v>2171</v>
      </c>
      <c r="C8013" t="s">
        <v>725</v>
      </c>
      <c r="D8013" t="s">
        <v>3973</v>
      </c>
      <c r="E8013" t="s">
        <v>20</v>
      </c>
      <c r="F8013" t="b">
        <v>0</v>
      </c>
      <c r="G8013" t="s">
        <v>27</v>
      </c>
      <c r="H8013" s="4">
        <v>45755.679513888892</v>
      </c>
      <c r="I8013" t="b">
        <v>0</v>
      </c>
      <c r="J8013" t="b">
        <v>0</v>
      </c>
      <c r="K8013" t="s">
        <v>24</v>
      </c>
      <c r="L8013" t="s">
        <v>22</v>
      </c>
      <c r="M8013">
        <v>120000</v>
      </c>
      <c r="O8013" t="s">
        <v>10960</v>
      </c>
      <c r="P8013" t="s">
        <v>10961</v>
      </c>
    </row>
    <row r="8014" spans="1:16" x14ac:dyDescent="0.55000000000000004">
      <c r="A8014" t="s">
        <v>2</v>
      </c>
      <c r="B8014" t="s">
        <v>10962</v>
      </c>
      <c r="C8014" t="s">
        <v>465</v>
      </c>
      <c r="D8014" t="s">
        <v>3828</v>
      </c>
      <c r="E8014" t="s">
        <v>20</v>
      </c>
      <c r="F8014" t="b">
        <v>0</v>
      </c>
      <c r="G8014" t="s">
        <v>27</v>
      </c>
      <c r="H8014" s="4">
        <v>45755.679513888892</v>
      </c>
      <c r="I8014" t="b">
        <v>0</v>
      </c>
      <c r="J8014" t="b">
        <v>1</v>
      </c>
      <c r="K8014" t="s">
        <v>24</v>
      </c>
      <c r="L8014" t="s">
        <v>22</v>
      </c>
      <c r="M8014">
        <v>100050</v>
      </c>
      <c r="O8014" t="s">
        <v>724</v>
      </c>
      <c r="P8014" t="s">
        <v>10963</v>
      </c>
    </row>
    <row r="8015" spans="1:16" x14ac:dyDescent="0.55000000000000004">
      <c r="A8015" t="s">
        <v>28</v>
      </c>
      <c r="B8015" t="s">
        <v>10964</v>
      </c>
      <c r="C8015" t="s">
        <v>181</v>
      </c>
      <c r="D8015" t="s">
        <v>3973</v>
      </c>
      <c r="E8015" t="s">
        <v>20</v>
      </c>
      <c r="F8015" t="b">
        <v>0</v>
      </c>
      <c r="G8015" t="s">
        <v>41</v>
      </c>
      <c r="H8015" s="4">
        <v>45755.720706018517</v>
      </c>
      <c r="I8015" t="b">
        <v>0</v>
      </c>
      <c r="J8015" t="b">
        <v>0</v>
      </c>
      <c r="K8015" t="s">
        <v>24</v>
      </c>
      <c r="L8015" t="s">
        <v>22</v>
      </c>
      <c r="M8015">
        <v>120000</v>
      </c>
      <c r="O8015" t="s">
        <v>1770</v>
      </c>
    </row>
    <row r="8016" spans="1:16" x14ac:dyDescent="0.55000000000000004">
      <c r="A8016" t="s">
        <v>2</v>
      </c>
      <c r="B8016" t="s">
        <v>10965</v>
      </c>
      <c r="C8016" t="s">
        <v>10966</v>
      </c>
      <c r="D8016" t="s">
        <v>2208</v>
      </c>
      <c r="E8016" t="s">
        <v>20</v>
      </c>
      <c r="F8016" t="b">
        <v>0</v>
      </c>
      <c r="G8016" t="s">
        <v>27</v>
      </c>
      <c r="H8016" s="4">
        <v>45755.721122685187</v>
      </c>
      <c r="I8016" t="b">
        <v>1</v>
      </c>
      <c r="J8016" t="b">
        <v>0</v>
      </c>
      <c r="K8016" t="s">
        <v>24</v>
      </c>
      <c r="L8016" t="s">
        <v>36</v>
      </c>
      <c r="N8016">
        <v>39.5</v>
      </c>
      <c r="O8016" t="s">
        <v>2220</v>
      </c>
    </row>
    <row r="8017" spans="1:16" x14ac:dyDescent="0.55000000000000004">
      <c r="A8017" t="s">
        <v>2</v>
      </c>
      <c r="B8017" t="s">
        <v>10967</v>
      </c>
      <c r="C8017" t="s">
        <v>372</v>
      </c>
      <c r="D8017" t="s">
        <v>3828</v>
      </c>
      <c r="E8017" t="s">
        <v>20</v>
      </c>
      <c r="F8017" t="b">
        <v>0</v>
      </c>
      <c r="G8017" t="s">
        <v>41</v>
      </c>
      <c r="H8017" s="4">
        <v>45755.721319444441</v>
      </c>
      <c r="I8017" t="b">
        <v>1</v>
      </c>
      <c r="J8017" t="b">
        <v>1</v>
      </c>
      <c r="K8017" t="s">
        <v>24</v>
      </c>
      <c r="L8017" t="s">
        <v>36</v>
      </c>
      <c r="N8017">
        <v>71</v>
      </c>
      <c r="O8017" t="s">
        <v>2911</v>
      </c>
      <c r="P8017" t="s">
        <v>193</v>
      </c>
    </row>
    <row r="8018" spans="1:16" x14ac:dyDescent="0.55000000000000004">
      <c r="A8018" t="s">
        <v>89</v>
      </c>
      <c r="B8018" t="s">
        <v>2726</v>
      </c>
      <c r="C8018" t="s">
        <v>1106</v>
      </c>
      <c r="D8018" t="s">
        <v>3600</v>
      </c>
      <c r="E8018" t="s">
        <v>51</v>
      </c>
      <c r="F8018" t="b">
        <v>0</v>
      </c>
      <c r="G8018" t="s">
        <v>30</v>
      </c>
      <c r="H8018" s="4">
        <v>45755.750648148147</v>
      </c>
      <c r="I8018" t="b">
        <v>1</v>
      </c>
      <c r="J8018" t="b">
        <v>0</v>
      </c>
      <c r="K8018" t="s">
        <v>24</v>
      </c>
      <c r="L8018" t="s">
        <v>36</v>
      </c>
      <c r="N8018">
        <v>55</v>
      </c>
      <c r="O8018" t="s">
        <v>3339</v>
      </c>
      <c r="P8018" t="s">
        <v>3427</v>
      </c>
    </row>
    <row r="8019" spans="1:16" x14ac:dyDescent="0.55000000000000004">
      <c r="A8019" t="s">
        <v>2</v>
      </c>
      <c r="B8019" t="s">
        <v>10968</v>
      </c>
      <c r="C8019" t="s">
        <v>1693</v>
      </c>
      <c r="D8019" t="s">
        <v>3828</v>
      </c>
      <c r="E8019" t="s">
        <v>20</v>
      </c>
      <c r="F8019" t="b">
        <v>0</v>
      </c>
      <c r="G8019" t="s">
        <v>27</v>
      </c>
      <c r="H8019" s="4">
        <v>45755.762743055559</v>
      </c>
      <c r="I8019" t="b">
        <v>0</v>
      </c>
      <c r="J8019" t="b">
        <v>0</v>
      </c>
      <c r="K8019" t="s">
        <v>24</v>
      </c>
      <c r="L8019" t="s">
        <v>22</v>
      </c>
      <c r="M8019">
        <v>133820</v>
      </c>
      <c r="O8019" t="s">
        <v>563</v>
      </c>
      <c r="P8019" t="s">
        <v>10969</v>
      </c>
    </row>
    <row r="8020" spans="1:16" x14ac:dyDescent="0.55000000000000004">
      <c r="A8020" t="s">
        <v>40</v>
      </c>
      <c r="B8020" t="s">
        <v>10970</v>
      </c>
      <c r="C8020" t="s">
        <v>158</v>
      </c>
      <c r="D8020" t="s">
        <v>4035</v>
      </c>
      <c r="E8020" t="s">
        <v>20</v>
      </c>
      <c r="F8020" t="b">
        <v>0</v>
      </c>
      <c r="G8020" t="s">
        <v>158</v>
      </c>
      <c r="H8020" s="4">
        <v>45755.764444444438</v>
      </c>
      <c r="I8020" t="b">
        <v>0</v>
      </c>
      <c r="J8020" t="b">
        <v>0</v>
      </c>
      <c r="K8020" t="s">
        <v>158</v>
      </c>
      <c r="L8020" t="s">
        <v>22</v>
      </c>
      <c r="M8020">
        <v>83999.5</v>
      </c>
      <c r="O8020" t="s">
        <v>1906</v>
      </c>
      <c r="P8020" t="s">
        <v>10971</v>
      </c>
    </row>
    <row r="8021" spans="1:16" x14ac:dyDescent="0.55000000000000004">
      <c r="A8021" t="s">
        <v>28</v>
      </c>
      <c r="B8021" t="s">
        <v>10972</v>
      </c>
      <c r="C8021" t="s">
        <v>158</v>
      </c>
      <c r="D8021" t="s">
        <v>4035</v>
      </c>
      <c r="E8021" t="s">
        <v>20</v>
      </c>
      <c r="F8021" t="b">
        <v>0</v>
      </c>
      <c r="G8021" t="s">
        <v>158</v>
      </c>
      <c r="H8021" s="4">
        <v>45755.764513888891</v>
      </c>
      <c r="I8021" t="b">
        <v>0</v>
      </c>
      <c r="J8021" t="b">
        <v>0</v>
      </c>
      <c r="K8021" t="s">
        <v>158</v>
      </c>
      <c r="L8021" t="s">
        <v>22</v>
      </c>
      <c r="M8021">
        <v>87799.5</v>
      </c>
      <c r="O8021" t="s">
        <v>1906</v>
      </c>
      <c r="P8021" t="s">
        <v>10973</v>
      </c>
    </row>
    <row r="8022" spans="1:16" x14ac:dyDescent="0.55000000000000004">
      <c r="A8022" t="s">
        <v>40</v>
      </c>
      <c r="B8022" t="s">
        <v>10974</v>
      </c>
      <c r="C8022" t="s">
        <v>39</v>
      </c>
      <c r="D8022" t="s">
        <v>3828</v>
      </c>
      <c r="E8022" t="s">
        <v>51</v>
      </c>
      <c r="F8022" t="b">
        <v>1</v>
      </c>
      <c r="G8022" t="s">
        <v>27</v>
      </c>
      <c r="H8022" s="4">
        <v>45755.8044212963</v>
      </c>
      <c r="I8022" t="b">
        <v>0</v>
      </c>
      <c r="J8022" t="b">
        <v>1</v>
      </c>
      <c r="K8022" t="s">
        <v>24</v>
      </c>
      <c r="L8022" t="s">
        <v>36</v>
      </c>
      <c r="N8022">
        <v>47.385002136230469</v>
      </c>
      <c r="O8022" t="s">
        <v>1066</v>
      </c>
      <c r="P8022" t="s">
        <v>10975</v>
      </c>
    </row>
    <row r="8023" spans="1:16" x14ac:dyDescent="0.55000000000000004">
      <c r="A8023" t="s">
        <v>0</v>
      </c>
      <c r="B8023" t="s">
        <v>1632</v>
      </c>
      <c r="C8023" t="s">
        <v>2765</v>
      </c>
      <c r="D8023" t="s">
        <v>3957</v>
      </c>
      <c r="E8023" t="s">
        <v>20</v>
      </c>
      <c r="F8023" t="b">
        <v>0</v>
      </c>
      <c r="G8023" t="s">
        <v>52</v>
      </c>
      <c r="H8023" s="4">
        <v>45755.834224537037</v>
      </c>
      <c r="I8023" t="b">
        <v>0</v>
      </c>
      <c r="J8023" t="b">
        <v>0</v>
      </c>
      <c r="K8023" t="s">
        <v>24</v>
      </c>
      <c r="L8023" t="s">
        <v>36</v>
      </c>
      <c r="N8023">
        <v>11.335000038146971</v>
      </c>
      <c r="O8023" t="s">
        <v>377</v>
      </c>
      <c r="P8023" t="s">
        <v>10976</v>
      </c>
    </row>
    <row r="8024" spans="1:16" x14ac:dyDescent="0.55000000000000004">
      <c r="A8024" t="s">
        <v>19</v>
      </c>
      <c r="B8024" t="s">
        <v>19</v>
      </c>
      <c r="C8024" t="s">
        <v>845</v>
      </c>
      <c r="D8024" t="s">
        <v>3828</v>
      </c>
      <c r="E8024" t="s">
        <v>20</v>
      </c>
      <c r="F8024" t="b">
        <v>0</v>
      </c>
      <c r="G8024" t="s">
        <v>27</v>
      </c>
      <c r="H8024" s="4">
        <v>45755.845555555563</v>
      </c>
      <c r="I8024" t="b">
        <v>0</v>
      </c>
      <c r="J8024" t="b">
        <v>1</v>
      </c>
      <c r="K8024" t="s">
        <v>24</v>
      </c>
      <c r="L8024" t="s">
        <v>22</v>
      </c>
      <c r="M8024">
        <v>145000</v>
      </c>
      <c r="O8024" t="s">
        <v>10977</v>
      </c>
      <c r="P8024" t="s">
        <v>1095</v>
      </c>
    </row>
    <row r="8025" spans="1:16" x14ac:dyDescent="0.55000000000000004">
      <c r="A8025" t="s">
        <v>28</v>
      </c>
      <c r="B8025" t="s">
        <v>604</v>
      </c>
      <c r="C8025" t="s">
        <v>10978</v>
      </c>
      <c r="D8025" t="s">
        <v>2208</v>
      </c>
      <c r="E8025" t="s">
        <v>20</v>
      </c>
      <c r="F8025" t="b">
        <v>0</v>
      </c>
      <c r="G8025" t="s">
        <v>27</v>
      </c>
      <c r="H8025" s="4">
        <v>45755.845555555563</v>
      </c>
      <c r="I8025" t="b">
        <v>0</v>
      </c>
      <c r="J8025" t="b">
        <v>1</v>
      </c>
      <c r="K8025" t="s">
        <v>24</v>
      </c>
      <c r="L8025" t="s">
        <v>22</v>
      </c>
      <c r="M8025">
        <v>190000</v>
      </c>
      <c r="O8025" t="s">
        <v>10979</v>
      </c>
      <c r="P8025" t="s">
        <v>2097</v>
      </c>
    </row>
    <row r="8026" spans="1:16" x14ac:dyDescent="0.55000000000000004">
      <c r="A8026" t="s">
        <v>1</v>
      </c>
      <c r="B8026" t="s">
        <v>10980</v>
      </c>
      <c r="C8026" t="s">
        <v>140</v>
      </c>
      <c r="D8026" t="s">
        <v>3957</v>
      </c>
      <c r="E8026" t="s">
        <v>20</v>
      </c>
      <c r="F8026" t="b">
        <v>0</v>
      </c>
      <c r="G8026" t="s">
        <v>35</v>
      </c>
      <c r="H8026" s="4">
        <v>45755.84579861111</v>
      </c>
      <c r="I8026" t="b">
        <v>0</v>
      </c>
      <c r="J8026" t="b">
        <v>1</v>
      </c>
      <c r="K8026" t="s">
        <v>24</v>
      </c>
      <c r="L8026" t="s">
        <v>36</v>
      </c>
      <c r="N8026">
        <v>40.779998779296882</v>
      </c>
      <c r="O8026" t="s">
        <v>254</v>
      </c>
      <c r="P8026" t="s">
        <v>1079</v>
      </c>
    </row>
    <row r="8027" spans="1:16" x14ac:dyDescent="0.55000000000000004">
      <c r="A8027" t="s">
        <v>2</v>
      </c>
      <c r="B8027" t="s">
        <v>422</v>
      </c>
      <c r="C8027" t="s">
        <v>1182</v>
      </c>
      <c r="D8027" t="s">
        <v>2208</v>
      </c>
      <c r="E8027" t="s">
        <v>20</v>
      </c>
      <c r="F8027" t="b">
        <v>0</v>
      </c>
      <c r="G8027" t="s">
        <v>27</v>
      </c>
      <c r="H8027" s="4">
        <v>45755.846076388887</v>
      </c>
      <c r="I8027" t="b">
        <v>0</v>
      </c>
      <c r="J8027" t="b">
        <v>1</v>
      </c>
      <c r="K8027" t="s">
        <v>24</v>
      </c>
      <c r="L8027" t="s">
        <v>22</v>
      </c>
      <c r="M8027">
        <v>90900</v>
      </c>
      <c r="O8027" t="s">
        <v>7285</v>
      </c>
      <c r="P8027" t="s">
        <v>10981</v>
      </c>
    </row>
    <row r="8028" spans="1:16" x14ac:dyDescent="0.55000000000000004">
      <c r="A8028" t="s">
        <v>2</v>
      </c>
      <c r="B8028" t="s">
        <v>2679</v>
      </c>
      <c r="C8028" t="s">
        <v>140</v>
      </c>
      <c r="D8028" t="s">
        <v>3973</v>
      </c>
      <c r="E8028" t="s">
        <v>51</v>
      </c>
      <c r="F8028" t="b">
        <v>0</v>
      </c>
      <c r="G8028" t="s">
        <v>27</v>
      </c>
      <c r="H8028" s="4">
        <v>45755.846192129633</v>
      </c>
      <c r="I8028" t="b">
        <v>1</v>
      </c>
      <c r="J8028" t="b">
        <v>0</v>
      </c>
      <c r="K8028" t="s">
        <v>24</v>
      </c>
      <c r="L8028" t="s">
        <v>36</v>
      </c>
      <c r="N8028">
        <v>65</v>
      </c>
      <c r="O8028" t="s">
        <v>10982</v>
      </c>
      <c r="P8028" t="s">
        <v>2188</v>
      </c>
    </row>
    <row r="8029" spans="1:16" x14ac:dyDescent="0.55000000000000004">
      <c r="A8029" t="s">
        <v>40</v>
      </c>
      <c r="B8029" t="s">
        <v>10974</v>
      </c>
      <c r="C8029" t="s">
        <v>10983</v>
      </c>
      <c r="D8029" t="s">
        <v>2208</v>
      </c>
      <c r="E8029" t="s">
        <v>20</v>
      </c>
      <c r="F8029" t="b">
        <v>0</v>
      </c>
      <c r="G8029" t="s">
        <v>27</v>
      </c>
      <c r="H8029" s="4">
        <v>45755.887812499997</v>
      </c>
      <c r="I8029" t="b">
        <v>0</v>
      </c>
      <c r="J8029" t="b">
        <v>0</v>
      </c>
      <c r="K8029" t="s">
        <v>24</v>
      </c>
      <c r="L8029" t="s">
        <v>36</v>
      </c>
      <c r="N8029">
        <v>60</v>
      </c>
      <c r="O8029" t="s">
        <v>847</v>
      </c>
      <c r="P8029" t="s">
        <v>10975</v>
      </c>
    </row>
    <row r="8030" spans="1:16" x14ac:dyDescent="0.55000000000000004">
      <c r="A8030" t="s">
        <v>2</v>
      </c>
      <c r="B8030" t="s">
        <v>506</v>
      </c>
      <c r="C8030" t="s">
        <v>231</v>
      </c>
      <c r="D8030" t="s">
        <v>2208</v>
      </c>
      <c r="E8030" t="s">
        <v>51</v>
      </c>
      <c r="F8030" t="b">
        <v>0</v>
      </c>
      <c r="G8030" t="s">
        <v>41</v>
      </c>
      <c r="H8030" s="4">
        <v>45755.887986111113</v>
      </c>
      <c r="I8030" t="b">
        <v>1</v>
      </c>
      <c r="J8030" t="b">
        <v>1</v>
      </c>
      <c r="K8030" t="s">
        <v>24</v>
      </c>
      <c r="L8030" t="s">
        <v>36</v>
      </c>
      <c r="N8030">
        <v>65</v>
      </c>
      <c r="O8030" t="s">
        <v>144</v>
      </c>
      <c r="P8030" t="s">
        <v>10984</v>
      </c>
    </row>
    <row r="8031" spans="1:16" x14ac:dyDescent="0.55000000000000004">
      <c r="A8031" t="s">
        <v>0</v>
      </c>
      <c r="B8031" t="s">
        <v>10985</v>
      </c>
      <c r="C8031" t="s">
        <v>49</v>
      </c>
      <c r="D8031" t="s">
        <v>3957</v>
      </c>
      <c r="E8031" t="s">
        <v>34</v>
      </c>
      <c r="F8031" t="b">
        <v>0</v>
      </c>
      <c r="G8031" t="s">
        <v>41</v>
      </c>
      <c r="H8031" s="4">
        <v>45755.916932870372</v>
      </c>
      <c r="I8031" t="b">
        <v>0</v>
      </c>
      <c r="J8031" t="b">
        <v>0</v>
      </c>
      <c r="K8031" t="s">
        <v>24</v>
      </c>
      <c r="L8031" t="s">
        <v>36</v>
      </c>
      <c r="N8031">
        <v>24.33499908447266</v>
      </c>
      <c r="O8031" t="s">
        <v>10250</v>
      </c>
      <c r="P8031" t="s">
        <v>618</v>
      </c>
    </row>
    <row r="8032" spans="1:16" x14ac:dyDescent="0.55000000000000004">
      <c r="A8032" t="s">
        <v>2</v>
      </c>
      <c r="B8032" t="s">
        <v>9401</v>
      </c>
      <c r="C8032" t="s">
        <v>633</v>
      </c>
      <c r="D8032" t="s">
        <v>2208</v>
      </c>
      <c r="E8032" t="s">
        <v>20</v>
      </c>
      <c r="F8032" t="b">
        <v>0</v>
      </c>
      <c r="G8032" t="s">
        <v>27</v>
      </c>
      <c r="H8032" s="4">
        <v>45755.929351851853</v>
      </c>
      <c r="I8032" t="b">
        <v>0</v>
      </c>
      <c r="J8032" t="b">
        <v>1</v>
      </c>
      <c r="K8032" t="s">
        <v>24</v>
      </c>
      <c r="L8032" t="s">
        <v>22</v>
      </c>
      <c r="M8032">
        <v>135000</v>
      </c>
      <c r="O8032" t="s">
        <v>3506</v>
      </c>
      <c r="P8032" t="s">
        <v>9402</v>
      </c>
    </row>
    <row r="8033" spans="1:16" x14ac:dyDescent="0.55000000000000004">
      <c r="A8033" t="s">
        <v>2</v>
      </c>
      <c r="B8033" t="s">
        <v>369</v>
      </c>
      <c r="C8033" t="s">
        <v>8874</v>
      </c>
      <c r="D8033" t="s">
        <v>3973</v>
      </c>
      <c r="E8033" t="s">
        <v>631</v>
      </c>
      <c r="F8033" t="b">
        <v>0</v>
      </c>
      <c r="G8033" t="s">
        <v>41</v>
      </c>
      <c r="H8033" s="4">
        <v>45755.971516203703</v>
      </c>
      <c r="I8033" t="b">
        <v>0</v>
      </c>
      <c r="J8033" t="b">
        <v>0</v>
      </c>
      <c r="K8033" t="s">
        <v>24</v>
      </c>
      <c r="L8033" t="s">
        <v>22</v>
      </c>
      <c r="M8033">
        <v>87000</v>
      </c>
      <c r="O8033" t="s">
        <v>91</v>
      </c>
      <c r="P8033" t="s">
        <v>9439</v>
      </c>
    </row>
    <row r="8034" spans="1:16" x14ac:dyDescent="0.55000000000000004">
      <c r="A8034" t="s">
        <v>25</v>
      </c>
      <c r="B8034" t="s">
        <v>10986</v>
      </c>
      <c r="C8034" t="s">
        <v>2157</v>
      </c>
      <c r="D8034" t="s">
        <v>4035</v>
      </c>
      <c r="E8034" t="s">
        <v>20</v>
      </c>
      <c r="F8034" t="b">
        <v>0</v>
      </c>
      <c r="G8034" t="s">
        <v>27</v>
      </c>
      <c r="H8034" s="4">
        <v>45756.000069444453</v>
      </c>
      <c r="I8034" t="b">
        <v>1</v>
      </c>
      <c r="J8034" t="b">
        <v>0</v>
      </c>
      <c r="K8034" t="s">
        <v>24</v>
      </c>
      <c r="L8034" t="s">
        <v>22</v>
      </c>
      <c r="M8034">
        <v>142560</v>
      </c>
      <c r="O8034" t="s">
        <v>1275</v>
      </c>
      <c r="P8034" t="s">
        <v>10987</v>
      </c>
    </row>
    <row r="8035" spans="1:16" x14ac:dyDescent="0.55000000000000004">
      <c r="A8035" t="s">
        <v>139</v>
      </c>
      <c r="B8035" t="s">
        <v>235</v>
      </c>
      <c r="C8035" t="s">
        <v>622</v>
      </c>
      <c r="D8035" t="s">
        <v>3973</v>
      </c>
      <c r="E8035" t="s">
        <v>20</v>
      </c>
      <c r="F8035" t="b">
        <v>0</v>
      </c>
      <c r="G8035" t="s">
        <v>35</v>
      </c>
      <c r="H8035" s="4">
        <v>45756.000543981478</v>
      </c>
      <c r="I8035" t="b">
        <v>1</v>
      </c>
      <c r="J8035" t="b">
        <v>0</v>
      </c>
      <c r="K8035" t="s">
        <v>24</v>
      </c>
      <c r="L8035" t="s">
        <v>22</v>
      </c>
      <c r="M8035">
        <v>150000</v>
      </c>
      <c r="O8035" t="s">
        <v>10988</v>
      </c>
    </row>
    <row r="8036" spans="1:16" x14ac:dyDescent="0.55000000000000004">
      <c r="A8036" t="s">
        <v>0</v>
      </c>
      <c r="B8036" t="s">
        <v>10989</v>
      </c>
      <c r="C8036" t="s">
        <v>39</v>
      </c>
      <c r="D8036" t="s">
        <v>3828</v>
      </c>
      <c r="E8036" t="s">
        <v>20</v>
      </c>
      <c r="F8036" t="b">
        <v>1</v>
      </c>
      <c r="G8036" t="s">
        <v>1420</v>
      </c>
      <c r="H8036" s="4">
        <v>45756.000717592593</v>
      </c>
      <c r="I8036" t="b">
        <v>0</v>
      </c>
      <c r="J8036" t="b">
        <v>0</v>
      </c>
      <c r="K8036" t="s">
        <v>1420</v>
      </c>
      <c r="L8036" t="s">
        <v>22</v>
      </c>
      <c r="M8036">
        <v>135000</v>
      </c>
      <c r="O8036" t="s">
        <v>1893</v>
      </c>
      <c r="P8036" t="s">
        <v>3555</v>
      </c>
    </row>
    <row r="8037" spans="1:16" x14ac:dyDescent="0.55000000000000004">
      <c r="A8037" t="s">
        <v>2</v>
      </c>
      <c r="B8037" t="s">
        <v>2</v>
      </c>
      <c r="C8037" t="s">
        <v>774</v>
      </c>
      <c r="D8037" t="s">
        <v>3828</v>
      </c>
      <c r="E8037" t="s">
        <v>20</v>
      </c>
      <c r="F8037" t="b">
        <v>0</v>
      </c>
      <c r="G8037" t="s">
        <v>27</v>
      </c>
      <c r="H8037" s="4">
        <v>45756.054375</v>
      </c>
      <c r="I8037" t="b">
        <v>1</v>
      </c>
      <c r="J8037" t="b">
        <v>1</v>
      </c>
      <c r="K8037" t="s">
        <v>24</v>
      </c>
      <c r="L8037" t="s">
        <v>22</v>
      </c>
      <c r="M8037">
        <v>124500</v>
      </c>
      <c r="O8037" t="s">
        <v>10990</v>
      </c>
      <c r="P8037" t="s">
        <v>882</v>
      </c>
    </row>
    <row r="8038" spans="1:16" x14ac:dyDescent="0.55000000000000004">
      <c r="A8038" t="s">
        <v>0</v>
      </c>
      <c r="B8038" t="s">
        <v>5144</v>
      </c>
      <c r="C8038" t="s">
        <v>26</v>
      </c>
      <c r="D8038" t="s">
        <v>3973</v>
      </c>
      <c r="E8038" t="s">
        <v>20</v>
      </c>
      <c r="F8038" t="b">
        <v>0</v>
      </c>
      <c r="G8038" t="s">
        <v>27</v>
      </c>
      <c r="H8038" s="4">
        <v>45756.083391203712</v>
      </c>
      <c r="I8038" t="b">
        <v>0</v>
      </c>
      <c r="J8038" t="b">
        <v>1</v>
      </c>
      <c r="K8038" t="s">
        <v>24</v>
      </c>
      <c r="L8038" t="s">
        <v>22</v>
      </c>
      <c r="M8038">
        <v>110000</v>
      </c>
      <c r="O8038" t="s">
        <v>3838</v>
      </c>
      <c r="P8038" t="s">
        <v>5145</v>
      </c>
    </row>
    <row r="8039" spans="1:16" x14ac:dyDescent="0.55000000000000004">
      <c r="A8039" t="s">
        <v>2</v>
      </c>
      <c r="B8039" t="s">
        <v>10991</v>
      </c>
      <c r="C8039" t="s">
        <v>39</v>
      </c>
      <c r="D8039" t="s">
        <v>112</v>
      </c>
      <c r="E8039" t="s">
        <v>51</v>
      </c>
      <c r="F8039" t="b">
        <v>1</v>
      </c>
      <c r="G8039" t="s">
        <v>27</v>
      </c>
      <c r="H8039" s="4">
        <v>45756.179351851853</v>
      </c>
      <c r="I8039" t="b">
        <v>0</v>
      </c>
      <c r="J8039" t="b">
        <v>0</v>
      </c>
      <c r="K8039" t="s">
        <v>24</v>
      </c>
      <c r="L8039" t="s">
        <v>36</v>
      </c>
      <c r="N8039">
        <v>60</v>
      </c>
      <c r="O8039" t="s">
        <v>112</v>
      </c>
      <c r="P8039" t="s">
        <v>10992</v>
      </c>
    </row>
    <row r="8040" spans="1:16" x14ac:dyDescent="0.55000000000000004">
      <c r="A8040" t="s">
        <v>0</v>
      </c>
      <c r="B8040" t="s">
        <v>3337</v>
      </c>
      <c r="C8040" t="s">
        <v>82</v>
      </c>
      <c r="D8040" t="s">
        <v>4357</v>
      </c>
      <c r="E8040" t="s">
        <v>20</v>
      </c>
      <c r="F8040" t="b">
        <v>0</v>
      </c>
      <c r="G8040" t="s">
        <v>27</v>
      </c>
      <c r="H8040" s="4">
        <v>45756.250011574077</v>
      </c>
      <c r="I8040" t="b">
        <v>1</v>
      </c>
      <c r="J8040" t="b">
        <v>0</v>
      </c>
      <c r="K8040" t="s">
        <v>24</v>
      </c>
      <c r="L8040" t="s">
        <v>22</v>
      </c>
      <c r="M8040">
        <v>129472</v>
      </c>
      <c r="O8040" t="s">
        <v>3872</v>
      </c>
      <c r="P8040" t="s">
        <v>10993</v>
      </c>
    </row>
    <row r="8041" spans="1:16" x14ac:dyDescent="0.55000000000000004">
      <c r="A8041" t="s">
        <v>0</v>
      </c>
      <c r="B8041" t="s">
        <v>0</v>
      </c>
      <c r="C8041" t="s">
        <v>10994</v>
      </c>
      <c r="D8041" t="s">
        <v>4072</v>
      </c>
      <c r="E8041" t="s">
        <v>20</v>
      </c>
      <c r="F8041" t="b">
        <v>0</v>
      </c>
      <c r="G8041" t="s">
        <v>41</v>
      </c>
      <c r="H8041" s="4">
        <v>45756.250289351847</v>
      </c>
      <c r="I8041" t="b">
        <v>0</v>
      </c>
      <c r="J8041" t="b">
        <v>0</v>
      </c>
      <c r="K8041" t="s">
        <v>24</v>
      </c>
      <c r="L8041" t="s">
        <v>36</v>
      </c>
      <c r="N8041">
        <v>41.159999847412109</v>
      </c>
      <c r="O8041" t="s">
        <v>10995</v>
      </c>
      <c r="P8041" t="s">
        <v>2158</v>
      </c>
    </row>
    <row r="8042" spans="1:16" x14ac:dyDescent="0.55000000000000004">
      <c r="A8042" t="s">
        <v>1</v>
      </c>
      <c r="B8042" t="s">
        <v>1999</v>
      </c>
      <c r="C8042" t="s">
        <v>1521</v>
      </c>
      <c r="D8042" t="s">
        <v>7879</v>
      </c>
      <c r="E8042" t="s">
        <v>20</v>
      </c>
      <c r="F8042" t="b">
        <v>0</v>
      </c>
      <c r="G8042" t="s">
        <v>52</v>
      </c>
      <c r="H8042" s="4">
        <v>45756.262615740743</v>
      </c>
      <c r="I8042" t="b">
        <v>0</v>
      </c>
      <c r="J8042" t="b">
        <v>0</v>
      </c>
      <c r="K8042" t="s">
        <v>24</v>
      </c>
      <c r="L8042" t="s">
        <v>22</v>
      </c>
      <c r="M8042">
        <v>113000</v>
      </c>
      <c r="O8042" t="s">
        <v>1549</v>
      </c>
      <c r="P8042" t="s">
        <v>4971</v>
      </c>
    </row>
    <row r="8043" spans="1:16" x14ac:dyDescent="0.55000000000000004">
      <c r="A8043" t="s">
        <v>2</v>
      </c>
      <c r="B8043" t="s">
        <v>10996</v>
      </c>
      <c r="C8043" t="s">
        <v>500</v>
      </c>
      <c r="D8043" t="s">
        <v>3828</v>
      </c>
      <c r="E8043" t="s">
        <v>20</v>
      </c>
      <c r="F8043" t="b">
        <v>0</v>
      </c>
      <c r="G8043" t="s">
        <v>41</v>
      </c>
      <c r="H8043" s="4">
        <v>45756.26295138889</v>
      </c>
      <c r="I8043" t="b">
        <v>1</v>
      </c>
      <c r="J8043" t="b">
        <v>1</v>
      </c>
      <c r="K8043" t="s">
        <v>24</v>
      </c>
      <c r="L8043" t="s">
        <v>22</v>
      </c>
      <c r="M8043">
        <v>177943.5</v>
      </c>
      <c r="O8043" t="s">
        <v>3918</v>
      </c>
      <c r="P8043" t="s">
        <v>10997</v>
      </c>
    </row>
    <row r="8044" spans="1:16" x14ac:dyDescent="0.55000000000000004">
      <c r="A8044" t="s">
        <v>40</v>
      </c>
      <c r="B8044" t="s">
        <v>10998</v>
      </c>
      <c r="C8044" t="s">
        <v>633</v>
      </c>
      <c r="D8044" t="s">
        <v>3973</v>
      </c>
      <c r="E8044" t="s">
        <v>20</v>
      </c>
      <c r="F8044" t="b">
        <v>0</v>
      </c>
      <c r="G8044" t="s">
        <v>27</v>
      </c>
      <c r="H8044" s="4">
        <v>45756.265914351847</v>
      </c>
      <c r="I8044" t="b">
        <v>0</v>
      </c>
      <c r="J8044" t="b">
        <v>1</v>
      </c>
      <c r="K8044" t="s">
        <v>24</v>
      </c>
      <c r="L8044" t="s">
        <v>22</v>
      </c>
      <c r="M8044">
        <v>180000</v>
      </c>
      <c r="O8044" t="s">
        <v>202</v>
      </c>
      <c r="P8044" t="s">
        <v>10999</v>
      </c>
    </row>
    <row r="8045" spans="1:16" x14ac:dyDescent="0.55000000000000004">
      <c r="A8045" t="s">
        <v>1</v>
      </c>
      <c r="B8045" t="s">
        <v>11000</v>
      </c>
      <c r="C8045" t="s">
        <v>49</v>
      </c>
      <c r="D8045" t="s">
        <v>3828</v>
      </c>
      <c r="E8045" t="s">
        <v>20</v>
      </c>
      <c r="F8045" t="b">
        <v>0</v>
      </c>
      <c r="G8045" t="s">
        <v>41</v>
      </c>
      <c r="H8045" s="4">
        <v>45756.266053240739</v>
      </c>
      <c r="I8045" t="b">
        <v>0</v>
      </c>
      <c r="J8045" t="b">
        <v>1</v>
      </c>
      <c r="K8045" t="s">
        <v>24</v>
      </c>
      <c r="L8045" t="s">
        <v>22</v>
      </c>
      <c r="M8045">
        <v>184000</v>
      </c>
      <c r="O8045" t="s">
        <v>1738</v>
      </c>
      <c r="P8045" t="s">
        <v>1089</v>
      </c>
    </row>
    <row r="8046" spans="1:16" x14ac:dyDescent="0.55000000000000004">
      <c r="A8046" t="s">
        <v>40</v>
      </c>
      <c r="B8046" t="s">
        <v>10998</v>
      </c>
      <c r="C8046" t="s">
        <v>114</v>
      </c>
      <c r="D8046" t="s">
        <v>3973</v>
      </c>
      <c r="E8046" t="s">
        <v>20</v>
      </c>
      <c r="F8046" t="b">
        <v>0</v>
      </c>
      <c r="G8046" t="s">
        <v>41</v>
      </c>
      <c r="H8046" s="4">
        <v>45756.268460648149</v>
      </c>
      <c r="I8046" t="b">
        <v>0</v>
      </c>
      <c r="J8046" t="b">
        <v>1</v>
      </c>
      <c r="K8046" t="s">
        <v>24</v>
      </c>
      <c r="L8046" t="s">
        <v>22</v>
      </c>
      <c r="M8046">
        <v>180000</v>
      </c>
      <c r="O8046" t="s">
        <v>202</v>
      </c>
      <c r="P8046" t="s">
        <v>10999</v>
      </c>
    </row>
    <row r="8047" spans="1:16" x14ac:dyDescent="0.55000000000000004">
      <c r="A8047" t="s">
        <v>40</v>
      </c>
      <c r="B8047" t="s">
        <v>10998</v>
      </c>
      <c r="C8047" t="s">
        <v>11001</v>
      </c>
      <c r="D8047" t="s">
        <v>3973</v>
      </c>
      <c r="E8047" t="s">
        <v>20</v>
      </c>
      <c r="F8047" t="b">
        <v>0</v>
      </c>
      <c r="G8047" t="s">
        <v>41</v>
      </c>
      <c r="H8047" s="4">
        <v>45756.268587962957</v>
      </c>
      <c r="I8047" t="b">
        <v>0</v>
      </c>
      <c r="J8047" t="b">
        <v>1</v>
      </c>
      <c r="K8047" t="s">
        <v>24</v>
      </c>
      <c r="L8047" t="s">
        <v>22</v>
      </c>
      <c r="M8047">
        <v>180000</v>
      </c>
      <c r="O8047" t="s">
        <v>202</v>
      </c>
      <c r="P8047" t="s">
        <v>10999</v>
      </c>
    </row>
    <row r="8048" spans="1:16" x14ac:dyDescent="0.55000000000000004">
      <c r="A8048" t="s">
        <v>40</v>
      </c>
      <c r="B8048" t="s">
        <v>10998</v>
      </c>
      <c r="C8048" t="s">
        <v>82</v>
      </c>
      <c r="D8048" t="s">
        <v>3973</v>
      </c>
      <c r="E8048" t="s">
        <v>20</v>
      </c>
      <c r="F8048" t="b">
        <v>0</v>
      </c>
      <c r="G8048" t="s">
        <v>41</v>
      </c>
      <c r="H8048" s="4">
        <v>45756.268599537027</v>
      </c>
      <c r="I8048" t="b">
        <v>0</v>
      </c>
      <c r="J8048" t="b">
        <v>1</v>
      </c>
      <c r="K8048" t="s">
        <v>24</v>
      </c>
      <c r="L8048" t="s">
        <v>22</v>
      </c>
      <c r="M8048">
        <v>180000</v>
      </c>
      <c r="O8048" t="s">
        <v>202</v>
      </c>
      <c r="P8048" t="s">
        <v>10999</v>
      </c>
    </row>
    <row r="8049" spans="1:16" x14ac:dyDescent="0.55000000000000004">
      <c r="A8049" t="s">
        <v>2</v>
      </c>
      <c r="B8049" t="s">
        <v>10281</v>
      </c>
      <c r="C8049" t="s">
        <v>140</v>
      </c>
      <c r="D8049" t="s">
        <v>2208</v>
      </c>
      <c r="E8049" t="s">
        <v>20</v>
      </c>
      <c r="F8049" t="b">
        <v>0</v>
      </c>
      <c r="G8049" t="s">
        <v>35</v>
      </c>
      <c r="H8049" s="4">
        <v>45756.268634259257</v>
      </c>
      <c r="I8049" t="b">
        <v>1</v>
      </c>
      <c r="J8049" t="b">
        <v>1</v>
      </c>
      <c r="K8049" t="s">
        <v>24</v>
      </c>
      <c r="L8049" t="s">
        <v>22</v>
      </c>
      <c r="M8049">
        <v>115000</v>
      </c>
      <c r="O8049" t="s">
        <v>3591</v>
      </c>
      <c r="P8049" t="s">
        <v>10283</v>
      </c>
    </row>
    <row r="8050" spans="1:16" x14ac:dyDescent="0.55000000000000004">
      <c r="A8050" t="s">
        <v>1</v>
      </c>
      <c r="B8050" t="s">
        <v>11002</v>
      </c>
      <c r="C8050" t="s">
        <v>192</v>
      </c>
      <c r="D8050" t="s">
        <v>3828</v>
      </c>
      <c r="E8050" t="s">
        <v>20</v>
      </c>
      <c r="F8050" t="b">
        <v>0</v>
      </c>
      <c r="G8050" t="s">
        <v>23</v>
      </c>
      <c r="H8050" s="4">
        <v>45756.280682870369</v>
      </c>
      <c r="I8050" t="b">
        <v>0</v>
      </c>
      <c r="J8050" t="b">
        <v>0</v>
      </c>
      <c r="K8050" t="s">
        <v>24</v>
      </c>
      <c r="L8050" t="s">
        <v>22</v>
      </c>
      <c r="M8050">
        <v>91979</v>
      </c>
      <c r="O8050" t="s">
        <v>3314</v>
      </c>
      <c r="P8050" t="s">
        <v>221</v>
      </c>
    </row>
    <row r="8051" spans="1:16" x14ac:dyDescent="0.55000000000000004">
      <c r="A8051" t="s">
        <v>0</v>
      </c>
      <c r="B8051" t="s">
        <v>10886</v>
      </c>
      <c r="D8051" t="s">
        <v>3828</v>
      </c>
      <c r="E8051" t="s">
        <v>20</v>
      </c>
      <c r="F8051" t="b">
        <v>0</v>
      </c>
      <c r="G8051" t="s">
        <v>1420</v>
      </c>
      <c r="H8051" s="4">
        <v>45756.287303240737</v>
      </c>
      <c r="I8051" t="b">
        <v>0</v>
      </c>
      <c r="J8051" t="b">
        <v>0</v>
      </c>
      <c r="K8051" t="s">
        <v>1420</v>
      </c>
      <c r="L8051" t="s">
        <v>22</v>
      </c>
      <c r="M8051">
        <v>60000</v>
      </c>
      <c r="O8051" t="s">
        <v>10887</v>
      </c>
      <c r="P8051" t="s">
        <v>10888</v>
      </c>
    </row>
    <row r="8052" spans="1:16" x14ac:dyDescent="0.55000000000000004">
      <c r="A8052" t="s">
        <v>0</v>
      </c>
      <c r="B8052" t="s">
        <v>875</v>
      </c>
      <c r="C8052" t="s">
        <v>3072</v>
      </c>
      <c r="D8052" t="s">
        <v>9609</v>
      </c>
      <c r="E8052" t="s">
        <v>20</v>
      </c>
      <c r="F8052" t="b">
        <v>0</v>
      </c>
      <c r="G8052" t="s">
        <v>27</v>
      </c>
      <c r="H8052" s="4">
        <v>45756.29184027778</v>
      </c>
      <c r="I8052" t="b">
        <v>0</v>
      </c>
      <c r="J8052" t="b">
        <v>0</v>
      </c>
      <c r="K8052" t="s">
        <v>24</v>
      </c>
      <c r="L8052" t="s">
        <v>36</v>
      </c>
      <c r="N8052">
        <v>35</v>
      </c>
      <c r="O8052" t="s">
        <v>2342</v>
      </c>
      <c r="P8052" t="s">
        <v>11003</v>
      </c>
    </row>
    <row r="8053" spans="1:16" x14ac:dyDescent="0.55000000000000004">
      <c r="A8053" t="s">
        <v>2</v>
      </c>
      <c r="B8053" t="s">
        <v>307</v>
      </c>
      <c r="C8053" t="s">
        <v>11004</v>
      </c>
      <c r="D8053" t="s">
        <v>3957</v>
      </c>
      <c r="E8053" t="s">
        <v>20</v>
      </c>
      <c r="F8053" t="b">
        <v>0</v>
      </c>
      <c r="G8053" t="s">
        <v>27</v>
      </c>
      <c r="H8053" s="4">
        <v>45756.30978009259</v>
      </c>
      <c r="I8053" t="b">
        <v>0</v>
      </c>
      <c r="J8053" t="b">
        <v>1</v>
      </c>
      <c r="K8053" t="s">
        <v>24</v>
      </c>
      <c r="L8053" t="s">
        <v>36</v>
      </c>
      <c r="N8053">
        <v>45.745002746582031</v>
      </c>
      <c r="O8053" t="s">
        <v>8773</v>
      </c>
      <c r="P8053" t="s">
        <v>8774</v>
      </c>
    </row>
    <row r="8054" spans="1:16" x14ac:dyDescent="0.55000000000000004">
      <c r="A8054" t="s">
        <v>0</v>
      </c>
      <c r="B8054" t="s">
        <v>10824</v>
      </c>
      <c r="C8054" t="s">
        <v>3740</v>
      </c>
      <c r="D8054" t="s">
        <v>3957</v>
      </c>
      <c r="E8054" t="s">
        <v>20</v>
      </c>
      <c r="F8054" t="b">
        <v>0</v>
      </c>
      <c r="G8054" t="s">
        <v>27</v>
      </c>
      <c r="H8054" s="4">
        <v>45756.333518518521</v>
      </c>
      <c r="I8054" t="b">
        <v>0</v>
      </c>
      <c r="J8054" t="b">
        <v>1</v>
      </c>
      <c r="K8054" t="s">
        <v>24</v>
      </c>
      <c r="L8054" t="s">
        <v>36</v>
      </c>
      <c r="N8054">
        <v>24.014999389648441</v>
      </c>
      <c r="O8054" t="s">
        <v>1982</v>
      </c>
      <c r="P8054" t="s">
        <v>10825</v>
      </c>
    </row>
    <row r="8055" spans="1:16" x14ac:dyDescent="0.55000000000000004">
      <c r="A8055" t="s">
        <v>1</v>
      </c>
      <c r="B8055" t="s">
        <v>11005</v>
      </c>
      <c r="C8055" t="s">
        <v>449</v>
      </c>
      <c r="D8055" t="s">
        <v>3957</v>
      </c>
      <c r="E8055" t="s">
        <v>20</v>
      </c>
      <c r="F8055" t="b">
        <v>0</v>
      </c>
      <c r="G8055" t="s">
        <v>30</v>
      </c>
      <c r="H8055" s="4">
        <v>45756.334293981483</v>
      </c>
      <c r="I8055" t="b">
        <v>0</v>
      </c>
      <c r="J8055" t="b">
        <v>1</v>
      </c>
      <c r="K8055" t="s">
        <v>24</v>
      </c>
      <c r="L8055" t="s">
        <v>36</v>
      </c>
      <c r="N8055">
        <v>36.775001525878913</v>
      </c>
      <c r="O8055" t="s">
        <v>1071</v>
      </c>
    </row>
    <row r="8056" spans="1:16" x14ac:dyDescent="0.55000000000000004">
      <c r="A8056" t="s">
        <v>1</v>
      </c>
      <c r="B8056" t="s">
        <v>11006</v>
      </c>
      <c r="C8056" t="s">
        <v>292</v>
      </c>
      <c r="D8056" t="s">
        <v>3957</v>
      </c>
      <c r="E8056" t="s">
        <v>20</v>
      </c>
      <c r="F8056" t="b">
        <v>0</v>
      </c>
      <c r="G8056" t="s">
        <v>30</v>
      </c>
      <c r="H8056" s="4">
        <v>45756.349664351852</v>
      </c>
      <c r="I8056" t="b">
        <v>0</v>
      </c>
      <c r="J8056" t="b">
        <v>1</v>
      </c>
      <c r="K8056" t="s">
        <v>24</v>
      </c>
      <c r="L8056" t="s">
        <v>36</v>
      </c>
      <c r="N8056">
        <v>28.319999694824219</v>
      </c>
      <c r="O8056" t="s">
        <v>254</v>
      </c>
      <c r="P8056" t="s">
        <v>3411</v>
      </c>
    </row>
    <row r="8057" spans="1:16" x14ac:dyDescent="0.55000000000000004">
      <c r="A8057" t="s">
        <v>2</v>
      </c>
      <c r="B8057" t="s">
        <v>506</v>
      </c>
      <c r="C8057" t="s">
        <v>327</v>
      </c>
      <c r="D8057" t="s">
        <v>3828</v>
      </c>
      <c r="E8057" t="s">
        <v>20</v>
      </c>
      <c r="F8057" t="b">
        <v>0</v>
      </c>
      <c r="G8057" t="s">
        <v>35</v>
      </c>
      <c r="H8057" s="4">
        <v>45756.352175925917</v>
      </c>
      <c r="I8057" t="b">
        <v>0</v>
      </c>
      <c r="J8057" t="b">
        <v>1</v>
      </c>
      <c r="K8057" t="s">
        <v>24</v>
      </c>
      <c r="L8057" t="s">
        <v>22</v>
      </c>
      <c r="M8057">
        <v>135000</v>
      </c>
      <c r="O8057" t="s">
        <v>3150</v>
      </c>
      <c r="P8057" t="s">
        <v>11007</v>
      </c>
    </row>
    <row r="8058" spans="1:16" x14ac:dyDescent="0.55000000000000004">
      <c r="A8058" t="s">
        <v>1</v>
      </c>
      <c r="B8058" t="s">
        <v>4043</v>
      </c>
      <c r="C8058" t="s">
        <v>87</v>
      </c>
      <c r="D8058" t="s">
        <v>3957</v>
      </c>
      <c r="E8058" t="s">
        <v>34</v>
      </c>
      <c r="F8058" t="b">
        <v>0</v>
      </c>
      <c r="G8058" t="s">
        <v>30</v>
      </c>
      <c r="H8058" s="4">
        <v>45756.39135416667</v>
      </c>
      <c r="I8058" t="b">
        <v>0</v>
      </c>
      <c r="J8058" t="b">
        <v>1</v>
      </c>
      <c r="K8058" t="s">
        <v>24</v>
      </c>
      <c r="L8058" t="s">
        <v>22</v>
      </c>
      <c r="M8058">
        <v>117731</v>
      </c>
      <c r="O8058" t="s">
        <v>800</v>
      </c>
      <c r="P8058" t="s">
        <v>4046</v>
      </c>
    </row>
    <row r="8059" spans="1:16" x14ac:dyDescent="0.55000000000000004">
      <c r="A8059" t="s">
        <v>0</v>
      </c>
      <c r="B8059" t="s">
        <v>11008</v>
      </c>
      <c r="C8059" t="s">
        <v>748</v>
      </c>
      <c r="D8059" t="s">
        <v>4035</v>
      </c>
      <c r="E8059" t="s">
        <v>20</v>
      </c>
      <c r="F8059" t="b">
        <v>0</v>
      </c>
      <c r="G8059" t="s">
        <v>158</v>
      </c>
      <c r="H8059" s="4">
        <v>45756.395254629628</v>
      </c>
      <c r="I8059" t="b">
        <v>1</v>
      </c>
      <c r="J8059" t="b">
        <v>0</v>
      </c>
      <c r="K8059" t="s">
        <v>158</v>
      </c>
      <c r="L8059" t="s">
        <v>22</v>
      </c>
      <c r="M8059">
        <v>83723.5</v>
      </c>
      <c r="O8059" t="s">
        <v>11009</v>
      </c>
      <c r="P8059" t="s">
        <v>2205</v>
      </c>
    </row>
    <row r="8060" spans="1:16" x14ac:dyDescent="0.55000000000000004">
      <c r="A8060" t="s">
        <v>0</v>
      </c>
      <c r="B8060" t="s">
        <v>0</v>
      </c>
      <c r="C8060" t="s">
        <v>11010</v>
      </c>
      <c r="D8060" t="s">
        <v>7547</v>
      </c>
      <c r="E8060" t="s">
        <v>34</v>
      </c>
      <c r="F8060" t="b">
        <v>0</v>
      </c>
      <c r="G8060" t="s">
        <v>41</v>
      </c>
      <c r="H8060" s="4">
        <v>45756.45884259259</v>
      </c>
      <c r="I8060" t="b">
        <v>0</v>
      </c>
      <c r="J8060" t="b">
        <v>0</v>
      </c>
      <c r="K8060" t="s">
        <v>24</v>
      </c>
      <c r="L8060" t="s">
        <v>36</v>
      </c>
      <c r="N8060">
        <v>15</v>
      </c>
      <c r="O8060" t="s">
        <v>7548</v>
      </c>
      <c r="P8060" t="s">
        <v>61</v>
      </c>
    </row>
    <row r="8061" spans="1:16" x14ac:dyDescent="0.55000000000000004">
      <c r="A8061" t="s">
        <v>25</v>
      </c>
      <c r="B8061" t="s">
        <v>11011</v>
      </c>
      <c r="C8061" t="s">
        <v>2883</v>
      </c>
      <c r="D8061" t="s">
        <v>4093</v>
      </c>
      <c r="E8061" t="s">
        <v>20</v>
      </c>
      <c r="F8061" t="b">
        <v>0</v>
      </c>
      <c r="G8061" t="s">
        <v>30</v>
      </c>
      <c r="H8061" s="4">
        <v>45756.459282407413</v>
      </c>
      <c r="I8061" t="b">
        <v>0</v>
      </c>
      <c r="J8061" t="b">
        <v>1</v>
      </c>
      <c r="K8061" t="s">
        <v>24</v>
      </c>
      <c r="L8061" t="s">
        <v>36</v>
      </c>
      <c r="N8061">
        <v>60</v>
      </c>
      <c r="O8061" t="s">
        <v>1511</v>
      </c>
      <c r="P8061" t="s">
        <v>119</v>
      </c>
    </row>
    <row r="8062" spans="1:16" x14ac:dyDescent="0.55000000000000004">
      <c r="A8062" t="s">
        <v>2</v>
      </c>
      <c r="B8062" t="s">
        <v>7007</v>
      </c>
      <c r="C8062" t="s">
        <v>47</v>
      </c>
      <c r="D8062" t="s">
        <v>2208</v>
      </c>
      <c r="E8062" t="s">
        <v>20</v>
      </c>
      <c r="F8062" t="b">
        <v>0</v>
      </c>
      <c r="G8062" t="s">
        <v>27</v>
      </c>
      <c r="H8062" s="4">
        <v>45756.476446759261</v>
      </c>
      <c r="I8062" t="b">
        <v>1</v>
      </c>
      <c r="J8062" t="b">
        <v>0</v>
      </c>
      <c r="K8062" t="s">
        <v>24</v>
      </c>
      <c r="L8062" t="s">
        <v>22</v>
      </c>
      <c r="M8062">
        <v>138100</v>
      </c>
      <c r="O8062" t="s">
        <v>1172</v>
      </c>
      <c r="P8062" t="s">
        <v>7008</v>
      </c>
    </row>
    <row r="8063" spans="1:16" x14ac:dyDescent="0.55000000000000004">
      <c r="A8063" t="s">
        <v>1</v>
      </c>
      <c r="B8063" t="s">
        <v>11012</v>
      </c>
      <c r="C8063" t="s">
        <v>278</v>
      </c>
      <c r="D8063" t="s">
        <v>3970</v>
      </c>
      <c r="E8063" t="s">
        <v>20</v>
      </c>
      <c r="F8063" t="b">
        <v>0</v>
      </c>
      <c r="G8063" t="s">
        <v>23</v>
      </c>
      <c r="H8063" s="4">
        <v>45756.488946759258</v>
      </c>
      <c r="I8063" t="b">
        <v>0</v>
      </c>
      <c r="J8063" t="b">
        <v>1</v>
      </c>
      <c r="K8063" t="s">
        <v>24</v>
      </c>
      <c r="L8063" t="s">
        <v>22</v>
      </c>
      <c r="M8063">
        <v>149500</v>
      </c>
      <c r="O8063" t="s">
        <v>2328</v>
      </c>
      <c r="P8063" t="s">
        <v>10654</v>
      </c>
    </row>
    <row r="8064" spans="1:16" x14ac:dyDescent="0.55000000000000004">
      <c r="A8064" t="s">
        <v>0</v>
      </c>
      <c r="B8064" t="s">
        <v>0</v>
      </c>
      <c r="C8064" t="s">
        <v>7560</v>
      </c>
      <c r="D8064" t="s">
        <v>7547</v>
      </c>
      <c r="E8064" t="s">
        <v>34</v>
      </c>
      <c r="F8064" t="b">
        <v>0</v>
      </c>
      <c r="G8064" t="s">
        <v>41</v>
      </c>
      <c r="H8064" s="4">
        <v>45756.500532407408</v>
      </c>
      <c r="I8064" t="b">
        <v>0</v>
      </c>
      <c r="J8064" t="b">
        <v>0</v>
      </c>
      <c r="K8064" t="s">
        <v>24</v>
      </c>
      <c r="L8064" t="s">
        <v>36</v>
      </c>
      <c r="N8064">
        <v>15</v>
      </c>
      <c r="O8064" t="s">
        <v>7548</v>
      </c>
      <c r="P8064" t="s">
        <v>61</v>
      </c>
    </row>
    <row r="8065" spans="1:16" x14ac:dyDescent="0.55000000000000004">
      <c r="A8065" t="s">
        <v>89</v>
      </c>
      <c r="B8065" t="s">
        <v>3543</v>
      </c>
      <c r="C8065" t="s">
        <v>2580</v>
      </c>
      <c r="D8065" t="s">
        <v>3973</v>
      </c>
      <c r="E8065" t="s">
        <v>51</v>
      </c>
      <c r="F8065" t="b">
        <v>0</v>
      </c>
      <c r="G8065" t="s">
        <v>27</v>
      </c>
      <c r="H8065" s="4">
        <v>45756.517962962957</v>
      </c>
      <c r="I8065" t="b">
        <v>0</v>
      </c>
      <c r="J8065" t="b">
        <v>0</v>
      </c>
      <c r="K8065" t="s">
        <v>24</v>
      </c>
      <c r="L8065" t="s">
        <v>36</v>
      </c>
      <c r="N8065">
        <v>77.5</v>
      </c>
      <c r="O8065" t="s">
        <v>2586</v>
      </c>
      <c r="P8065" t="s">
        <v>11013</v>
      </c>
    </row>
    <row r="8066" spans="1:16" x14ac:dyDescent="0.55000000000000004">
      <c r="A8066" t="s">
        <v>40</v>
      </c>
      <c r="B8066" t="s">
        <v>11014</v>
      </c>
      <c r="C8066" t="s">
        <v>160</v>
      </c>
      <c r="D8066" t="s">
        <v>3828</v>
      </c>
      <c r="E8066" t="s">
        <v>51</v>
      </c>
      <c r="F8066" t="b">
        <v>0</v>
      </c>
      <c r="G8066" t="s">
        <v>27</v>
      </c>
      <c r="H8066" s="4">
        <v>45756.518101851849</v>
      </c>
      <c r="I8066" t="b">
        <v>1</v>
      </c>
      <c r="J8066" t="b">
        <v>1</v>
      </c>
      <c r="K8066" t="s">
        <v>24</v>
      </c>
      <c r="L8066" t="s">
        <v>36</v>
      </c>
      <c r="N8066">
        <v>55</v>
      </c>
      <c r="O8066" t="s">
        <v>11015</v>
      </c>
      <c r="P8066" t="s">
        <v>48</v>
      </c>
    </row>
    <row r="8067" spans="1:16" x14ac:dyDescent="0.55000000000000004">
      <c r="A8067" t="s">
        <v>2</v>
      </c>
      <c r="B8067" t="s">
        <v>1686</v>
      </c>
      <c r="C8067" t="s">
        <v>304</v>
      </c>
      <c r="D8067" t="s">
        <v>131</v>
      </c>
      <c r="F8067" t="b">
        <v>0</v>
      </c>
      <c r="G8067" t="s">
        <v>41</v>
      </c>
      <c r="H8067" s="4">
        <v>45756.518287037034</v>
      </c>
      <c r="I8067" t="b">
        <v>1</v>
      </c>
      <c r="J8067" t="b">
        <v>0</v>
      </c>
      <c r="K8067" t="s">
        <v>24</v>
      </c>
      <c r="L8067" t="s">
        <v>36</v>
      </c>
      <c r="N8067">
        <v>65</v>
      </c>
      <c r="O8067" t="s">
        <v>131</v>
      </c>
      <c r="P8067" t="s">
        <v>11016</v>
      </c>
    </row>
    <row r="8068" spans="1:16" x14ac:dyDescent="0.55000000000000004">
      <c r="A8068" t="s">
        <v>0</v>
      </c>
      <c r="B8068" t="s">
        <v>11017</v>
      </c>
      <c r="C8068" t="s">
        <v>2636</v>
      </c>
      <c r="D8068" t="s">
        <v>4093</v>
      </c>
      <c r="E8068" t="s">
        <v>105</v>
      </c>
      <c r="F8068" t="b">
        <v>0</v>
      </c>
      <c r="G8068" t="s">
        <v>804</v>
      </c>
      <c r="H8068" s="4">
        <v>45756.523240740738</v>
      </c>
      <c r="I8068" t="b">
        <v>1</v>
      </c>
      <c r="J8068" t="b">
        <v>0</v>
      </c>
      <c r="K8068" t="s">
        <v>804</v>
      </c>
      <c r="L8068" t="s">
        <v>36</v>
      </c>
      <c r="N8068">
        <v>10</v>
      </c>
      <c r="O8068" t="s">
        <v>761</v>
      </c>
    </row>
    <row r="8069" spans="1:16" x14ac:dyDescent="0.55000000000000004">
      <c r="A8069" t="s">
        <v>0</v>
      </c>
      <c r="B8069" t="s">
        <v>11018</v>
      </c>
      <c r="C8069" t="s">
        <v>114</v>
      </c>
      <c r="D8069" t="s">
        <v>3828</v>
      </c>
      <c r="E8069" t="s">
        <v>20</v>
      </c>
      <c r="F8069" t="b">
        <v>0</v>
      </c>
      <c r="G8069" t="s">
        <v>27</v>
      </c>
      <c r="H8069" s="4">
        <v>45756.541759259257</v>
      </c>
      <c r="I8069" t="b">
        <v>0</v>
      </c>
      <c r="J8069" t="b">
        <v>0</v>
      </c>
      <c r="K8069" t="s">
        <v>24</v>
      </c>
      <c r="L8069" t="s">
        <v>22</v>
      </c>
      <c r="M8069">
        <v>84700</v>
      </c>
      <c r="O8069" t="s">
        <v>1166</v>
      </c>
      <c r="P8069" t="s">
        <v>11019</v>
      </c>
    </row>
    <row r="8070" spans="1:16" x14ac:dyDescent="0.55000000000000004">
      <c r="A8070" t="s">
        <v>0</v>
      </c>
      <c r="B8070" t="s">
        <v>0</v>
      </c>
      <c r="C8070" t="s">
        <v>2758</v>
      </c>
      <c r="D8070" t="s">
        <v>7547</v>
      </c>
      <c r="E8070" t="s">
        <v>34</v>
      </c>
      <c r="F8070" t="b">
        <v>0</v>
      </c>
      <c r="G8070" t="s">
        <v>41</v>
      </c>
      <c r="H8070" s="4">
        <v>45756.542175925933</v>
      </c>
      <c r="I8070" t="b">
        <v>0</v>
      </c>
      <c r="J8070" t="b">
        <v>0</v>
      </c>
      <c r="K8070" t="s">
        <v>24</v>
      </c>
      <c r="L8070" t="s">
        <v>36</v>
      </c>
      <c r="N8070">
        <v>15</v>
      </c>
      <c r="O8070" t="s">
        <v>7548</v>
      </c>
      <c r="P8070" t="s">
        <v>61</v>
      </c>
    </row>
    <row r="8071" spans="1:16" x14ac:dyDescent="0.55000000000000004">
      <c r="A8071" t="s">
        <v>28</v>
      </c>
      <c r="B8071" t="s">
        <v>348</v>
      </c>
      <c r="C8071" t="s">
        <v>300</v>
      </c>
      <c r="D8071" t="s">
        <v>3973</v>
      </c>
      <c r="E8071" t="s">
        <v>20</v>
      </c>
      <c r="F8071" t="b">
        <v>0</v>
      </c>
      <c r="G8071" t="s">
        <v>27</v>
      </c>
      <c r="H8071" s="4">
        <v>45756.557534722233</v>
      </c>
      <c r="I8071" t="b">
        <v>0</v>
      </c>
      <c r="J8071" t="b">
        <v>1</v>
      </c>
      <c r="K8071" t="s">
        <v>24</v>
      </c>
      <c r="L8071" t="s">
        <v>22</v>
      </c>
      <c r="M8071">
        <v>180000</v>
      </c>
      <c r="O8071" t="s">
        <v>11020</v>
      </c>
      <c r="P8071" t="s">
        <v>11021</v>
      </c>
    </row>
    <row r="8072" spans="1:16" x14ac:dyDescent="0.55000000000000004">
      <c r="A8072" t="s">
        <v>2</v>
      </c>
      <c r="B8072" t="s">
        <v>11022</v>
      </c>
      <c r="C8072" t="s">
        <v>1806</v>
      </c>
      <c r="D8072" t="s">
        <v>3957</v>
      </c>
      <c r="E8072" t="s">
        <v>20</v>
      </c>
      <c r="F8072" t="b">
        <v>0</v>
      </c>
      <c r="G8072" t="s">
        <v>41</v>
      </c>
      <c r="H8072" s="4">
        <v>45756.560127314813</v>
      </c>
      <c r="I8072" t="b">
        <v>0</v>
      </c>
      <c r="J8072" t="b">
        <v>0</v>
      </c>
      <c r="K8072" t="s">
        <v>24</v>
      </c>
      <c r="L8072" t="s">
        <v>36</v>
      </c>
      <c r="N8072">
        <v>56.475002288818359</v>
      </c>
      <c r="O8072" t="s">
        <v>349</v>
      </c>
      <c r="P8072" t="s">
        <v>11023</v>
      </c>
    </row>
    <row r="8073" spans="1:16" x14ac:dyDescent="0.55000000000000004">
      <c r="A8073" t="s">
        <v>2</v>
      </c>
      <c r="B8073" t="s">
        <v>11024</v>
      </c>
      <c r="C8073" t="s">
        <v>6939</v>
      </c>
      <c r="D8073" t="s">
        <v>3973</v>
      </c>
      <c r="E8073" t="s">
        <v>20</v>
      </c>
      <c r="F8073" t="b">
        <v>0</v>
      </c>
      <c r="G8073" t="s">
        <v>314</v>
      </c>
      <c r="H8073" s="4">
        <v>45756.566134259258</v>
      </c>
      <c r="I8073" t="b">
        <v>0</v>
      </c>
      <c r="J8073" t="b">
        <v>0</v>
      </c>
      <c r="K8073" t="s">
        <v>314</v>
      </c>
      <c r="L8073" t="s">
        <v>22</v>
      </c>
      <c r="M8073">
        <v>350000</v>
      </c>
      <c r="O8073" t="s">
        <v>11025</v>
      </c>
      <c r="P8073" t="s">
        <v>11026</v>
      </c>
    </row>
    <row r="8074" spans="1:16" x14ac:dyDescent="0.55000000000000004">
      <c r="A8074" t="s">
        <v>1</v>
      </c>
      <c r="B8074" t="s">
        <v>11027</v>
      </c>
      <c r="C8074" t="s">
        <v>82</v>
      </c>
      <c r="D8074" t="s">
        <v>3828</v>
      </c>
      <c r="E8074" t="s">
        <v>20</v>
      </c>
      <c r="F8074" t="b">
        <v>0</v>
      </c>
      <c r="G8074" t="s">
        <v>27</v>
      </c>
      <c r="H8074" s="4">
        <v>45756.599039351851</v>
      </c>
      <c r="I8074" t="b">
        <v>0</v>
      </c>
      <c r="J8074" t="b">
        <v>1</v>
      </c>
      <c r="K8074" t="s">
        <v>24</v>
      </c>
      <c r="L8074" t="s">
        <v>22</v>
      </c>
      <c r="M8074">
        <v>171500</v>
      </c>
      <c r="O8074" t="s">
        <v>11028</v>
      </c>
      <c r="P8074" t="s">
        <v>447</v>
      </c>
    </row>
    <row r="8075" spans="1:16" x14ac:dyDescent="0.55000000000000004">
      <c r="A8075" t="s">
        <v>89</v>
      </c>
      <c r="B8075" t="s">
        <v>2726</v>
      </c>
      <c r="C8075" t="s">
        <v>84</v>
      </c>
      <c r="D8075" t="s">
        <v>3973</v>
      </c>
      <c r="E8075" t="s">
        <v>20</v>
      </c>
      <c r="F8075" t="b">
        <v>0</v>
      </c>
      <c r="G8075" t="s">
        <v>41</v>
      </c>
      <c r="H8075" s="4">
        <v>45756.625462962962</v>
      </c>
      <c r="I8075" t="b">
        <v>0</v>
      </c>
      <c r="J8075" t="b">
        <v>1</v>
      </c>
      <c r="K8075" t="s">
        <v>24</v>
      </c>
      <c r="L8075" t="s">
        <v>22</v>
      </c>
      <c r="M8075">
        <v>96150</v>
      </c>
      <c r="O8075" t="s">
        <v>11029</v>
      </c>
      <c r="P8075" t="s">
        <v>753</v>
      </c>
    </row>
    <row r="8076" spans="1:16" x14ac:dyDescent="0.55000000000000004">
      <c r="A8076" t="s">
        <v>40</v>
      </c>
      <c r="B8076" t="s">
        <v>5403</v>
      </c>
      <c r="C8076" t="s">
        <v>199</v>
      </c>
      <c r="D8076" t="s">
        <v>3828</v>
      </c>
      <c r="E8076" t="s">
        <v>20</v>
      </c>
      <c r="F8076" t="b">
        <v>0</v>
      </c>
      <c r="G8076" t="s">
        <v>27</v>
      </c>
      <c r="H8076" s="4">
        <v>45756.642962962957</v>
      </c>
      <c r="I8076" t="b">
        <v>0</v>
      </c>
      <c r="J8076" t="b">
        <v>0</v>
      </c>
      <c r="K8076" t="s">
        <v>24</v>
      </c>
      <c r="L8076" t="s">
        <v>22</v>
      </c>
      <c r="M8076">
        <v>127500</v>
      </c>
      <c r="O8076" t="s">
        <v>1422</v>
      </c>
      <c r="P8076" t="s">
        <v>11030</v>
      </c>
    </row>
    <row r="8077" spans="1:16" x14ac:dyDescent="0.55000000000000004">
      <c r="A8077" t="s">
        <v>1</v>
      </c>
      <c r="B8077" t="s">
        <v>9394</v>
      </c>
      <c r="C8077" t="s">
        <v>371</v>
      </c>
      <c r="D8077" t="s">
        <v>2208</v>
      </c>
      <c r="E8077" t="s">
        <v>20</v>
      </c>
      <c r="F8077" t="b">
        <v>0</v>
      </c>
      <c r="G8077" t="s">
        <v>27</v>
      </c>
      <c r="H8077" s="4">
        <v>45756.643113425933</v>
      </c>
      <c r="I8077" t="b">
        <v>0</v>
      </c>
      <c r="J8077" t="b">
        <v>0</v>
      </c>
      <c r="K8077" t="s">
        <v>24</v>
      </c>
      <c r="L8077" t="s">
        <v>22</v>
      </c>
      <c r="M8077">
        <v>95000</v>
      </c>
      <c r="O8077" t="s">
        <v>5491</v>
      </c>
      <c r="P8077" t="s">
        <v>9395</v>
      </c>
    </row>
    <row r="8078" spans="1:16" x14ac:dyDescent="0.55000000000000004">
      <c r="A8078" t="s">
        <v>2</v>
      </c>
      <c r="B8078" t="s">
        <v>11031</v>
      </c>
      <c r="C8078" t="s">
        <v>42</v>
      </c>
      <c r="D8078" t="s">
        <v>3973</v>
      </c>
      <c r="E8078" t="s">
        <v>51</v>
      </c>
      <c r="F8078" t="b">
        <v>0</v>
      </c>
      <c r="G8078" t="s">
        <v>27</v>
      </c>
      <c r="H8078" s="4">
        <v>45756.643171296288</v>
      </c>
      <c r="I8078" t="b">
        <v>0</v>
      </c>
      <c r="J8078" t="b">
        <v>0</v>
      </c>
      <c r="K8078" t="s">
        <v>24</v>
      </c>
      <c r="L8078" t="s">
        <v>36</v>
      </c>
      <c r="N8078">
        <v>95</v>
      </c>
      <c r="O8078" t="s">
        <v>1137</v>
      </c>
      <c r="P8078" t="s">
        <v>48</v>
      </c>
    </row>
    <row r="8079" spans="1:16" x14ac:dyDescent="0.55000000000000004">
      <c r="A8079" t="s">
        <v>89</v>
      </c>
      <c r="B8079" t="s">
        <v>11032</v>
      </c>
      <c r="C8079" t="s">
        <v>192</v>
      </c>
      <c r="D8079" t="s">
        <v>131</v>
      </c>
      <c r="F8079" t="b">
        <v>0</v>
      </c>
      <c r="G8079" t="s">
        <v>23</v>
      </c>
      <c r="H8079" s="4">
        <v>45756.655648148153</v>
      </c>
      <c r="I8079" t="b">
        <v>1</v>
      </c>
      <c r="J8079" t="b">
        <v>0</v>
      </c>
      <c r="K8079" t="s">
        <v>24</v>
      </c>
      <c r="L8079" t="s">
        <v>36</v>
      </c>
      <c r="N8079">
        <v>33</v>
      </c>
      <c r="O8079" t="s">
        <v>131</v>
      </c>
    </row>
    <row r="8080" spans="1:16" x14ac:dyDescent="0.55000000000000004">
      <c r="A8080" t="s">
        <v>2</v>
      </c>
      <c r="B8080" t="s">
        <v>11033</v>
      </c>
      <c r="C8080" t="s">
        <v>1338</v>
      </c>
      <c r="D8080" t="s">
        <v>3828</v>
      </c>
      <c r="E8080" t="s">
        <v>51</v>
      </c>
      <c r="F8080" t="b">
        <v>0</v>
      </c>
      <c r="G8080" t="s">
        <v>27</v>
      </c>
      <c r="H8080" s="4">
        <v>45756.684652777767</v>
      </c>
      <c r="I8080" t="b">
        <v>1</v>
      </c>
      <c r="J8080" t="b">
        <v>0</v>
      </c>
      <c r="K8080" t="s">
        <v>24</v>
      </c>
      <c r="L8080" t="s">
        <v>36</v>
      </c>
      <c r="N8080">
        <v>65</v>
      </c>
      <c r="O8080" t="s">
        <v>9838</v>
      </c>
      <c r="P8080" t="s">
        <v>11034</v>
      </c>
    </row>
    <row r="8081" spans="1:16" x14ac:dyDescent="0.55000000000000004">
      <c r="A8081" t="s">
        <v>2</v>
      </c>
      <c r="B8081" t="s">
        <v>1302</v>
      </c>
      <c r="C8081" t="s">
        <v>1722</v>
      </c>
      <c r="D8081" t="s">
        <v>3973</v>
      </c>
      <c r="F8081" t="b">
        <v>0</v>
      </c>
      <c r="G8081" t="s">
        <v>41</v>
      </c>
      <c r="H8081" s="4">
        <v>45756.685162037043</v>
      </c>
      <c r="I8081" t="b">
        <v>0</v>
      </c>
      <c r="J8081" t="b">
        <v>1</v>
      </c>
      <c r="K8081" t="s">
        <v>24</v>
      </c>
      <c r="L8081" t="s">
        <v>36</v>
      </c>
      <c r="N8081">
        <v>67.5</v>
      </c>
      <c r="O8081" t="s">
        <v>2016</v>
      </c>
      <c r="P8081" t="s">
        <v>11035</v>
      </c>
    </row>
    <row r="8082" spans="1:16" x14ac:dyDescent="0.55000000000000004">
      <c r="A8082" t="s">
        <v>0</v>
      </c>
      <c r="B8082" t="s">
        <v>1782</v>
      </c>
      <c r="C8082" t="s">
        <v>801</v>
      </c>
      <c r="D8082" t="s">
        <v>2208</v>
      </c>
      <c r="E8082" t="s">
        <v>20</v>
      </c>
      <c r="F8082" t="b">
        <v>0</v>
      </c>
      <c r="G8082" t="s">
        <v>27</v>
      </c>
      <c r="H8082" s="4">
        <v>45756.726435185177</v>
      </c>
      <c r="I8082" t="b">
        <v>0</v>
      </c>
      <c r="J8082" t="b">
        <v>1</v>
      </c>
      <c r="K8082" t="s">
        <v>24</v>
      </c>
      <c r="L8082" t="s">
        <v>22</v>
      </c>
      <c r="M8082">
        <v>88500</v>
      </c>
      <c r="O8082" t="s">
        <v>11036</v>
      </c>
      <c r="P8082" t="s">
        <v>11037</v>
      </c>
    </row>
    <row r="8083" spans="1:16" x14ac:dyDescent="0.55000000000000004">
      <c r="A8083" t="s">
        <v>0</v>
      </c>
      <c r="B8083" t="s">
        <v>11038</v>
      </c>
      <c r="C8083" t="s">
        <v>151</v>
      </c>
      <c r="D8083" t="s">
        <v>3828</v>
      </c>
      <c r="E8083" t="s">
        <v>20</v>
      </c>
      <c r="F8083" t="b">
        <v>0</v>
      </c>
      <c r="G8083" t="s">
        <v>30</v>
      </c>
      <c r="H8083" s="4">
        <v>45756.750821759262</v>
      </c>
      <c r="I8083" t="b">
        <v>0</v>
      </c>
      <c r="J8083" t="b">
        <v>1</v>
      </c>
      <c r="K8083" t="s">
        <v>24</v>
      </c>
      <c r="L8083" t="s">
        <v>22</v>
      </c>
      <c r="M8083">
        <v>67500</v>
      </c>
      <c r="O8083" t="s">
        <v>11039</v>
      </c>
      <c r="P8083" t="s">
        <v>1948</v>
      </c>
    </row>
    <row r="8084" spans="1:16" x14ac:dyDescent="0.55000000000000004">
      <c r="A8084" t="s">
        <v>0</v>
      </c>
      <c r="B8084" t="s">
        <v>0</v>
      </c>
      <c r="C8084" t="s">
        <v>704</v>
      </c>
      <c r="D8084" t="s">
        <v>4084</v>
      </c>
      <c r="E8084" t="s">
        <v>20</v>
      </c>
      <c r="F8084" t="b">
        <v>0</v>
      </c>
      <c r="G8084" t="s">
        <v>30</v>
      </c>
      <c r="H8084" s="4">
        <v>45756.750949074078</v>
      </c>
      <c r="I8084" t="b">
        <v>0</v>
      </c>
      <c r="J8084" t="b">
        <v>0</v>
      </c>
      <c r="K8084" t="s">
        <v>24</v>
      </c>
      <c r="L8084" t="s">
        <v>22</v>
      </c>
      <c r="M8084">
        <v>121000</v>
      </c>
      <c r="O8084" t="s">
        <v>74</v>
      </c>
      <c r="P8084" t="s">
        <v>9875</v>
      </c>
    </row>
    <row r="8085" spans="1:16" x14ac:dyDescent="0.55000000000000004">
      <c r="A8085" t="s">
        <v>2</v>
      </c>
      <c r="B8085" t="s">
        <v>3413</v>
      </c>
      <c r="C8085" t="s">
        <v>39</v>
      </c>
      <c r="D8085" t="s">
        <v>3828</v>
      </c>
      <c r="E8085" t="s">
        <v>20</v>
      </c>
      <c r="F8085" t="b">
        <v>1</v>
      </c>
      <c r="G8085" t="s">
        <v>27</v>
      </c>
      <c r="H8085" s="4">
        <v>45756.767939814818</v>
      </c>
      <c r="I8085" t="b">
        <v>1</v>
      </c>
      <c r="J8085" t="b">
        <v>0</v>
      </c>
      <c r="K8085" t="s">
        <v>24</v>
      </c>
      <c r="L8085" t="s">
        <v>36</v>
      </c>
      <c r="N8085">
        <v>52.5</v>
      </c>
      <c r="O8085" t="s">
        <v>11040</v>
      </c>
      <c r="P8085" t="s">
        <v>11041</v>
      </c>
    </row>
    <row r="8086" spans="1:16" x14ac:dyDescent="0.55000000000000004">
      <c r="A8086" t="s">
        <v>89</v>
      </c>
      <c r="B8086" t="s">
        <v>2377</v>
      </c>
      <c r="C8086" t="s">
        <v>365</v>
      </c>
      <c r="D8086" t="s">
        <v>3973</v>
      </c>
      <c r="E8086" t="s">
        <v>51</v>
      </c>
      <c r="F8086" t="b">
        <v>0</v>
      </c>
      <c r="G8086" t="s">
        <v>27</v>
      </c>
      <c r="H8086" s="4">
        <v>45756.76798611111</v>
      </c>
      <c r="I8086" t="b">
        <v>1</v>
      </c>
      <c r="J8086" t="b">
        <v>0</v>
      </c>
      <c r="K8086" t="s">
        <v>24</v>
      </c>
      <c r="L8086" t="s">
        <v>36</v>
      </c>
      <c r="N8086">
        <v>80</v>
      </c>
      <c r="O8086" t="s">
        <v>2352</v>
      </c>
      <c r="P8086" t="s">
        <v>11042</v>
      </c>
    </row>
    <row r="8087" spans="1:16" x14ac:dyDescent="0.55000000000000004">
      <c r="A8087" t="s">
        <v>2</v>
      </c>
      <c r="B8087" t="s">
        <v>11043</v>
      </c>
      <c r="C8087" t="s">
        <v>73</v>
      </c>
      <c r="D8087" t="s">
        <v>3828</v>
      </c>
      <c r="E8087" t="s">
        <v>20</v>
      </c>
      <c r="F8087" t="b">
        <v>0</v>
      </c>
      <c r="G8087" t="s">
        <v>27</v>
      </c>
      <c r="H8087" s="4">
        <v>45756.76798611111</v>
      </c>
      <c r="I8087" t="b">
        <v>0</v>
      </c>
      <c r="J8087" t="b">
        <v>0</v>
      </c>
      <c r="K8087" t="s">
        <v>24</v>
      </c>
      <c r="L8087" t="s">
        <v>22</v>
      </c>
      <c r="M8087">
        <v>125000</v>
      </c>
      <c r="O8087" t="s">
        <v>7749</v>
      </c>
      <c r="P8087" t="s">
        <v>11044</v>
      </c>
    </row>
    <row r="8088" spans="1:16" x14ac:dyDescent="0.55000000000000004">
      <c r="A8088" t="s">
        <v>2</v>
      </c>
      <c r="B8088" t="s">
        <v>2</v>
      </c>
      <c r="C8088" t="s">
        <v>2749</v>
      </c>
      <c r="D8088" t="s">
        <v>4084</v>
      </c>
      <c r="E8088" t="s">
        <v>20</v>
      </c>
      <c r="F8088" t="b">
        <v>0</v>
      </c>
      <c r="G8088" t="s">
        <v>27</v>
      </c>
      <c r="H8088" s="4">
        <v>45756.768182870372</v>
      </c>
      <c r="I8088" t="b">
        <v>1</v>
      </c>
      <c r="J8088" t="b">
        <v>0</v>
      </c>
      <c r="K8088" t="s">
        <v>24</v>
      </c>
      <c r="L8088" t="s">
        <v>22</v>
      </c>
      <c r="M8088">
        <v>95000</v>
      </c>
      <c r="O8088" t="s">
        <v>202</v>
      </c>
      <c r="P8088" t="s">
        <v>11045</v>
      </c>
    </row>
    <row r="8089" spans="1:16" x14ac:dyDescent="0.55000000000000004">
      <c r="A8089" t="s">
        <v>0</v>
      </c>
      <c r="B8089" t="s">
        <v>11046</v>
      </c>
      <c r="C8089" t="s">
        <v>180</v>
      </c>
      <c r="D8089" t="s">
        <v>3957</v>
      </c>
      <c r="E8089" t="s">
        <v>20</v>
      </c>
      <c r="F8089" t="b">
        <v>0</v>
      </c>
      <c r="G8089" t="s">
        <v>41</v>
      </c>
      <c r="H8089" s="4">
        <v>45756.833645833343</v>
      </c>
      <c r="I8089" t="b">
        <v>0</v>
      </c>
      <c r="J8089" t="b">
        <v>0</v>
      </c>
      <c r="K8089" t="s">
        <v>24</v>
      </c>
      <c r="L8089" t="s">
        <v>36</v>
      </c>
      <c r="N8089">
        <v>36.75</v>
      </c>
      <c r="O8089" t="s">
        <v>8550</v>
      </c>
      <c r="P8089" t="s">
        <v>8551</v>
      </c>
    </row>
    <row r="8090" spans="1:16" x14ac:dyDescent="0.55000000000000004">
      <c r="A8090" t="s">
        <v>0</v>
      </c>
      <c r="B8090" t="s">
        <v>11047</v>
      </c>
      <c r="C8090" t="s">
        <v>118</v>
      </c>
      <c r="D8090" t="s">
        <v>3828</v>
      </c>
      <c r="E8090" t="s">
        <v>20</v>
      </c>
      <c r="F8090" t="b">
        <v>0</v>
      </c>
      <c r="G8090" t="s">
        <v>27</v>
      </c>
      <c r="H8090" s="4">
        <v>45756.875092592592</v>
      </c>
      <c r="I8090" t="b">
        <v>0</v>
      </c>
      <c r="J8090" t="b">
        <v>1</v>
      </c>
      <c r="K8090" t="s">
        <v>24</v>
      </c>
      <c r="L8090" t="s">
        <v>22</v>
      </c>
      <c r="M8090">
        <v>105200</v>
      </c>
      <c r="O8090" t="s">
        <v>546</v>
      </c>
      <c r="P8090" t="s">
        <v>11048</v>
      </c>
    </row>
    <row r="8091" spans="1:16" x14ac:dyDescent="0.55000000000000004">
      <c r="A8091" t="s">
        <v>139</v>
      </c>
      <c r="B8091" t="s">
        <v>11049</v>
      </c>
      <c r="C8091" t="s">
        <v>47</v>
      </c>
      <c r="D8091" t="s">
        <v>3828</v>
      </c>
      <c r="E8091" t="s">
        <v>20</v>
      </c>
      <c r="F8091" t="b">
        <v>0</v>
      </c>
      <c r="G8091" t="s">
        <v>41</v>
      </c>
      <c r="H8091" s="4">
        <v>45756.89334490741</v>
      </c>
      <c r="I8091" t="b">
        <v>0</v>
      </c>
      <c r="J8091" t="b">
        <v>1</v>
      </c>
      <c r="K8091" t="s">
        <v>24</v>
      </c>
      <c r="L8091" t="s">
        <v>22</v>
      </c>
      <c r="M8091">
        <v>137300</v>
      </c>
      <c r="O8091" t="s">
        <v>11050</v>
      </c>
      <c r="P8091" t="s">
        <v>4857</v>
      </c>
    </row>
    <row r="8092" spans="1:16" x14ac:dyDescent="0.55000000000000004">
      <c r="A8092" t="s">
        <v>2</v>
      </c>
      <c r="B8092" t="s">
        <v>2</v>
      </c>
      <c r="C8092" t="s">
        <v>515</v>
      </c>
      <c r="D8092" t="s">
        <v>3973</v>
      </c>
      <c r="E8092" t="s">
        <v>51</v>
      </c>
      <c r="F8092" t="b">
        <v>0</v>
      </c>
      <c r="G8092" t="s">
        <v>35</v>
      </c>
      <c r="H8092" s="4">
        <v>45756.893738425933</v>
      </c>
      <c r="I8092" t="b">
        <v>0</v>
      </c>
      <c r="J8092" t="b">
        <v>1</v>
      </c>
      <c r="K8092" t="s">
        <v>24</v>
      </c>
      <c r="L8092" t="s">
        <v>36</v>
      </c>
      <c r="N8092">
        <v>69.395004272460938</v>
      </c>
      <c r="O8092" t="s">
        <v>3933</v>
      </c>
      <c r="P8092" t="s">
        <v>11051</v>
      </c>
    </row>
    <row r="8093" spans="1:16" x14ac:dyDescent="0.55000000000000004">
      <c r="A8093" t="s">
        <v>2</v>
      </c>
      <c r="B8093" t="s">
        <v>11052</v>
      </c>
      <c r="C8093" t="s">
        <v>1007</v>
      </c>
      <c r="D8093" t="s">
        <v>3973</v>
      </c>
      <c r="E8093" t="s">
        <v>51</v>
      </c>
      <c r="F8093" t="b">
        <v>0</v>
      </c>
      <c r="G8093" t="s">
        <v>30</v>
      </c>
      <c r="H8093" s="4">
        <v>45756.894386574073</v>
      </c>
      <c r="I8093" t="b">
        <v>0</v>
      </c>
      <c r="J8093" t="b">
        <v>1</v>
      </c>
      <c r="K8093" t="s">
        <v>24</v>
      </c>
      <c r="L8093" t="s">
        <v>36</v>
      </c>
      <c r="N8093">
        <v>59</v>
      </c>
      <c r="O8093" t="s">
        <v>3933</v>
      </c>
      <c r="P8093" t="s">
        <v>11053</v>
      </c>
    </row>
    <row r="8094" spans="1:16" x14ac:dyDescent="0.55000000000000004">
      <c r="A8094" t="s">
        <v>139</v>
      </c>
      <c r="B8094" t="s">
        <v>1232</v>
      </c>
      <c r="C8094" t="s">
        <v>465</v>
      </c>
      <c r="D8094" t="s">
        <v>3973</v>
      </c>
      <c r="E8094" t="s">
        <v>20</v>
      </c>
      <c r="F8094" t="b">
        <v>0</v>
      </c>
      <c r="G8094" t="s">
        <v>41</v>
      </c>
      <c r="H8094" s="4">
        <v>45756.916979166657</v>
      </c>
      <c r="I8094" t="b">
        <v>0</v>
      </c>
      <c r="J8094" t="b">
        <v>0</v>
      </c>
      <c r="K8094" t="s">
        <v>24</v>
      </c>
      <c r="L8094" t="s">
        <v>22</v>
      </c>
      <c r="M8094">
        <v>95000</v>
      </c>
      <c r="O8094" t="s">
        <v>3827</v>
      </c>
      <c r="P8094" t="s">
        <v>2400</v>
      </c>
    </row>
    <row r="8095" spans="1:16" x14ac:dyDescent="0.55000000000000004">
      <c r="A8095" t="s">
        <v>2</v>
      </c>
      <c r="B8095" t="s">
        <v>11054</v>
      </c>
      <c r="C8095" t="s">
        <v>489</v>
      </c>
      <c r="D8095" t="s">
        <v>2208</v>
      </c>
      <c r="E8095" t="s">
        <v>20</v>
      </c>
      <c r="F8095" t="b">
        <v>0</v>
      </c>
      <c r="G8095" t="s">
        <v>27</v>
      </c>
      <c r="H8095" s="4">
        <v>45756.934652777767</v>
      </c>
      <c r="I8095" t="b">
        <v>1</v>
      </c>
      <c r="J8095" t="b">
        <v>0</v>
      </c>
      <c r="K8095" t="s">
        <v>24</v>
      </c>
      <c r="L8095" t="s">
        <v>36</v>
      </c>
      <c r="N8095">
        <v>90.354995727539063</v>
      </c>
      <c r="O8095" t="s">
        <v>2425</v>
      </c>
      <c r="P8095" t="s">
        <v>11055</v>
      </c>
    </row>
    <row r="8096" spans="1:16" x14ac:dyDescent="0.55000000000000004">
      <c r="A8096" t="s">
        <v>40</v>
      </c>
      <c r="B8096" t="s">
        <v>11056</v>
      </c>
      <c r="C8096" t="s">
        <v>653</v>
      </c>
      <c r="D8096" t="s">
        <v>3973</v>
      </c>
      <c r="E8096" t="s">
        <v>20</v>
      </c>
      <c r="F8096" t="b">
        <v>0</v>
      </c>
      <c r="G8096" t="s">
        <v>27</v>
      </c>
      <c r="H8096" s="4">
        <v>45756.93478009259</v>
      </c>
      <c r="I8096" t="b">
        <v>0</v>
      </c>
      <c r="J8096" t="b">
        <v>0</v>
      </c>
      <c r="K8096" t="s">
        <v>24</v>
      </c>
      <c r="L8096" t="s">
        <v>22</v>
      </c>
      <c r="M8096">
        <v>132500</v>
      </c>
      <c r="O8096" t="s">
        <v>11057</v>
      </c>
      <c r="P8096" t="s">
        <v>11058</v>
      </c>
    </row>
    <row r="8097" spans="1:16" x14ac:dyDescent="0.55000000000000004">
      <c r="A8097" t="s">
        <v>40</v>
      </c>
      <c r="B8097" t="s">
        <v>11059</v>
      </c>
      <c r="C8097" t="s">
        <v>73</v>
      </c>
      <c r="D8097" t="s">
        <v>3828</v>
      </c>
      <c r="E8097" t="s">
        <v>20</v>
      </c>
      <c r="F8097" t="b">
        <v>0</v>
      </c>
      <c r="G8097" t="s">
        <v>41</v>
      </c>
      <c r="H8097" s="4">
        <v>45756.935115740736</v>
      </c>
      <c r="I8097" t="b">
        <v>0</v>
      </c>
      <c r="J8097" t="b">
        <v>0</v>
      </c>
      <c r="K8097" t="s">
        <v>24</v>
      </c>
      <c r="L8097" t="s">
        <v>36</v>
      </c>
      <c r="N8097">
        <v>47.5</v>
      </c>
      <c r="O8097" t="s">
        <v>11060</v>
      </c>
      <c r="P8097" t="s">
        <v>11061</v>
      </c>
    </row>
    <row r="8098" spans="1:16" x14ac:dyDescent="0.55000000000000004">
      <c r="A8098" t="s">
        <v>2</v>
      </c>
      <c r="B8098" t="s">
        <v>2</v>
      </c>
      <c r="C8098" t="s">
        <v>1636</v>
      </c>
      <c r="D8098" t="s">
        <v>3600</v>
      </c>
      <c r="E8098" t="s">
        <v>51</v>
      </c>
      <c r="F8098" t="b">
        <v>0</v>
      </c>
      <c r="G8098" t="s">
        <v>52</v>
      </c>
      <c r="H8098" s="4">
        <v>45756.936215277783</v>
      </c>
      <c r="I8098" t="b">
        <v>1</v>
      </c>
      <c r="J8098" t="b">
        <v>1</v>
      </c>
      <c r="K8098" t="s">
        <v>24</v>
      </c>
      <c r="L8098" t="s">
        <v>36</v>
      </c>
      <c r="N8098">
        <v>60.130001068115227</v>
      </c>
      <c r="O8098" t="s">
        <v>783</v>
      </c>
      <c r="P8098" t="s">
        <v>11062</v>
      </c>
    </row>
    <row r="8099" spans="1:16" x14ac:dyDescent="0.55000000000000004">
      <c r="A8099" t="s">
        <v>19</v>
      </c>
      <c r="B8099" t="s">
        <v>19</v>
      </c>
      <c r="C8099" t="s">
        <v>829</v>
      </c>
      <c r="D8099" t="s">
        <v>5535</v>
      </c>
      <c r="E8099" t="s">
        <v>20</v>
      </c>
      <c r="F8099" t="b">
        <v>0</v>
      </c>
      <c r="G8099" t="s">
        <v>27</v>
      </c>
      <c r="H8099" s="4">
        <v>45757.015856481477</v>
      </c>
      <c r="I8099" t="b">
        <v>0</v>
      </c>
      <c r="J8099" t="b">
        <v>1</v>
      </c>
      <c r="K8099" t="s">
        <v>24</v>
      </c>
      <c r="L8099" t="s">
        <v>22</v>
      </c>
      <c r="M8099">
        <v>108267</v>
      </c>
      <c r="O8099" t="s">
        <v>11063</v>
      </c>
      <c r="P8099" t="s">
        <v>1095</v>
      </c>
    </row>
    <row r="8100" spans="1:16" x14ac:dyDescent="0.55000000000000004">
      <c r="A8100" t="s">
        <v>1</v>
      </c>
      <c r="B8100" t="s">
        <v>11064</v>
      </c>
      <c r="C8100" t="s">
        <v>2247</v>
      </c>
      <c r="D8100" t="s">
        <v>3828</v>
      </c>
      <c r="E8100" t="s">
        <v>20</v>
      </c>
      <c r="F8100" t="b">
        <v>0</v>
      </c>
      <c r="G8100" t="s">
        <v>27</v>
      </c>
      <c r="H8100" s="4">
        <v>45757.015868055547</v>
      </c>
      <c r="I8100" t="b">
        <v>1</v>
      </c>
      <c r="J8100" t="b">
        <v>0</v>
      </c>
      <c r="K8100" t="s">
        <v>24</v>
      </c>
      <c r="L8100" t="s">
        <v>22</v>
      </c>
      <c r="M8100">
        <v>120000</v>
      </c>
      <c r="O8100" t="s">
        <v>11065</v>
      </c>
      <c r="P8100" t="s">
        <v>447</v>
      </c>
    </row>
    <row r="8101" spans="1:16" x14ac:dyDescent="0.55000000000000004">
      <c r="A8101" t="s">
        <v>0</v>
      </c>
      <c r="B8101" t="s">
        <v>0</v>
      </c>
      <c r="C8101" t="s">
        <v>11066</v>
      </c>
      <c r="D8101" t="s">
        <v>7547</v>
      </c>
      <c r="E8101" t="s">
        <v>34</v>
      </c>
      <c r="F8101" t="b">
        <v>0</v>
      </c>
      <c r="G8101" t="s">
        <v>41</v>
      </c>
      <c r="H8101" s="4">
        <v>45757.20884259259</v>
      </c>
      <c r="I8101" t="b">
        <v>0</v>
      </c>
      <c r="J8101" t="b">
        <v>0</v>
      </c>
      <c r="K8101" t="s">
        <v>24</v>
      </c>
      <c r="L8101" t="s">
        <v>36</v>
      </c>
      <c r="N8101">
        <v>15</v>
      </c>
      <c r="O8101" t="s">
        <v>7548</v>
      </c>
      <c r="P8101" t="s">
        <v>61</v>
      </c>
    </row>
    <row r="8102" spans="1:16" x14ac:dyDescent="0.55000000000000004">
      <c r="A8102" t="s">
        <v>25</v>
      </c>
      <c r="B8102" t="s">
        <v>4989</v>
      </c>
      <c r="C8102" t="s">
        <v>82</v>
      </c>
      <c r="D8102" t="s">
        <v>4093</v>
      </c>
      <c r="E8102" t="s">
        <v>20</v>
      </c>
      <c r="F8102" t="b">
        <v>0</v>
      </c>
      <c r="G8102" t="s">
        <v>27</v>
      </c>
      <c r="H8102" s="4">
        <v>45757.250011574077</v>
      </c>
      <c r="I8102" t="b">
        <v>0</v>
      </c>
      <c r="J8102" t="b">
        <v>1</v>
      </c>
      <c r="K8102" t="s">
        <v>24</v>
      </c>
      <c r="L8102" t="s">
        <v>36</v>
      </c>
      <c r="N8102">
        <v>74</v>
      </c>
      <c r="O8102" t="s">
        <v>1511</v>
      </c>
      <c r="P8102" t="s">
        <v>4990</v>
      </c>
    </row>
    <row r="8103" spans="1:16" x14ac:dyDescent="0.55000000000000004">
      <c r="A8103" t="s">
        <v>0</v>
      </c>
      <c r="B8103" t="s">
        <v>3561</v>
      </c>
      <c r="C8103" t="s">
        <v>376</v>
      </c>
      <c r="D8103" t="s">
        <v>3828</v>
      </c>
      <c r="E8103" t="s">
        <v>20</v>
      </c>
      <c r="F8103" t="b">
        <v>0</v>
      </c>
      <c r="G8103" t="s">
        <v>52</v>
      </c>
      <c r="H8103" s="4">
        <v>45757.250717592593</v>
      </c>
      <c r="I8103" t="b">
        <v>0</v>
      </c>
      <c r="J8103" t="b">
        <v>0</v>
      </c>
      <c r="K8103" t="s">
        <v>24</v>
      </c>
      <c r="L8103" t="s">
        <v>22</v>
      </c>
      <c r="M8103">
        <v>85000</v>
      </c>
      <c r="O8103" t="s">
        <v>398</v>
      </c>
      <c r="P8103" t="s">
        <v>11067</v>
      </c>
    </row>
    <row r="8104" spans="1:16" x14ac:dyDescent="0.55000000000000004">
      <c r="A8104" t="s">
        <v>0</v>
      </c>
      <c r="B8104" t="s">
        <v>11068</v>
      </c>
      <c r="C8104" t="s">
        <v>3787</v>
      </c>
      <c r="D8104" t="s">
        <v>3828</v>
      </c>
      <c r="E8104" t="s">
        <v>20</v>
      </c>
      <c r="F8104" t="b">
        <v>0</v>
      </c>
      <c r="G8104" t="s">
        <v>52</v>
      </c>
      <c r="H8104" s="4">
        <v>45757.250717592593</v>
      </c>
      <c r="I8104" t="b">
        <v>0</v>
      </c>
      <c r="J8104" t="b">
        <v>0</v>
      </c>
      <c r="K8104" t="s">
        <v>24</v>
      </c>
      <c r="L8104" t="s">
        <v>22</v>
      </c>
      <c r="M8104">
        <v>74000</v>
      </c>
      <c r="O8104" t="s">
        <v>398</v>
      </c>
      <c r="P8104" t="s">
        <v>1374</v>
      </c>
    </row>
    <row r="8105" spans="1:16" x14ac:dyDescent="0.55000000000000004">
      <c r="A8105" t="s">
        <v>1</v>
      </c>
      <c r="B8105" t="s">
        <v>11027</v>
      </c>
      <c r="C8105" t="s">
        <v>82</v>
      </c>
      <c r="D8105" t="s">
        <v>11069</v>
      </c>
      <c r="E8105" t="s">
        <v>20</v>
      </c>
      <c r="F8105" t="b">
        <v>0</v>
      </c>
      <c r="G8105" t="s">
        <v>27</v>
      </c>
      <c r="H8105" s="4">
        <v>45757.250810185193</v>
      </c>
      <c r="I8105" t="b">
        <v>0</v>
      </c>
      <c r="J8105" t="b">
        <v>1</v>
      </c>
      <c r="K8105" t="s">
        <v>24</v>
      </c>
      <c r="L8105" t="s">
        <v>22</v>
      </c>
      <c r="M8105">
        <v>171500</v>
      </c>
      <c r="O8105" t="s">
        <v>11028</v>
      </c>
      <c r="P8105" t="s">
        <v>447</v>
      </c>
    </row>
    <row r="8106" spans="1:16" x14ac:dyDescent="0.55000000000000004">
      <c r="A8106" t="s">
        <v>19</v>
      </c>
      <c r="B8106" t="s">
        <v>11070</v>
      </c>
      <c r="C8106" t="s">
        <v>561</v>
      </c>
      <c r="D8106" t="s">
        <v>3828</v>
      </c>
      <c r="E8106" t="s">
        <v>20</v>
      </c>
      <c r="F8106" t="b">
        <v>0</v>
      </c>
      <c r="G8106" t="s">
        <v>27</v>
      </c>
      <c r="H8106" s="4">
        <v>45757.250833333332</v>
      </c>
      <c r="I8106" t="b">
        <v>0</v>
      </c>
      <c r="J8106" t="b">
        <v>1</v>
      </c>
      <c r="K8106" t="s">
        <v>24</v>
      </c>
      <c r="L8106" t="s">
        <v>22</v>
      </c>
      <c r="M8106">
        <v>157590</v>
      </c>
      <c r="O8106" t="s">
        <v>254</v>
      </c>
      <c r="P8106" t="s">
        <v>11071</v>
      </c>
    </row>
    <row r="8107" spans="1:16" x14ac:dyDescent="0.55000000000000004">
      <c r="A8107" t="s">
        <v>1</v>
      </c>
      <c r="B8107" t="s">
        <v>11072</v>
      </c>
      <c r="C8107" t="s">
        <v>465</v>
      </c>
      <c r="D8107" t="s">
        <v>11073</v>
      </c>
      <c r="E8107" t="s">
        <v>20</v>
      </c>
      <c r="F8107" t="b">
        <v>0</v>
      </c>
      <c r="G8107" t="s">
        <v>41</v>
      </c>
      <c r="H8107" s="4">
        <v>45757.250914351847</v>
      </c>
      <c r="I8107" t="b">
        <v>0</v>
      </c>
      <c r="J8107" t="b">
        <v>0</v>
      </c>
      <c r="K8107" t="s">
        <v>24</v>
      </c>
      <c r="L8107" t="s">
        <v>22</v>
      </c>
      <c r="M8107">
        <v>119000</v>
      </c>
      <c r="O8107" t="s">
        <v>2445</v>
      </c>
      <c r="P8107" t="s">
        <v>2124</v>
      </c>
    </row>
    <row r="8108" spans="1:16" x14ac:dyDescent="0.55000000000000004">
      <c r="A8108" t="s">
        <v>19</v>
      </c>
      <c r="B8108" t="s">
        <v>10750</v>
      </c>
      <c r="C8108" t="s">
        <v>180</v>
      </c>
      <c r="D8108" t="s">
        <v>3600</v>
      </c>
      <c r="E8108" t="s">
        <v>20</v>
      </c>
      <c r="F8108" t="b">
        <v>0</v>
      </c>
      <c r="G8108" t="s">
        <v>41</v>
      </c>
      <c r="H8108" s="4">
        <v>45757.250914351847</v>
      </c>
      <c r="I8108" t="b">
        <v>0</v>
      </c>
      <c r="J8108" t="b">
        <v>1</v>
      </c>
      <c r="K8108" t="s">
        <v>24</v>
      </c>
      <c r="L8108" t="s">
        <v>22</v>
      </c>
      <c r="M8108">
        <v>168000</v>
      </c>
      <c r="O8108" t="s">
        <v>2224</v>
      </c>
      <c r="P8108" t="s">
        <v>10752</v>
      </c>
    </row>
    <row r="8109" spans="1:16" x14ac:dyDescent="0.55000000000000004">
      <c r="A8109" t="s">
        <v>1</v>
      </c>
      <c r="B8109" t="s">
        <v>11074</v>
      </c>
      <c r="C8109" t="s">
        <v>298</v>
      </c>
      <c r="D8109" t="s">
        <v>4109</v>
      </c>
      <c r="E8109" t="s">
        <v>20</v>
      </c>
      <c r="F8109" t="b">
        <v>0</v>
      </c>
      <c r="G8109" t="s">
        <v>298</v>
      </c>
      <c r="H8109" s="4">
        <v>45757.268599537027</v>
      </c>
      <c r="I8109" t="b">
        <v>0</v>
      </c>
      <c r="J8109" t="b">
        <v>0</v>
      </c>
      <c r="K8109" t="s">
        <v>298</v>
      </c>
      <c r="L8109" t="s">
        <v>22</v>
      </c>
      <c r="M8109">
        <v>36000</v>
      </c>
      <c r="O8109" t="s">
        <v>11075</v>
      </c>
      <c r="P8109" t="s">
        <v>193</v>
      </c>
    </row>
    <row r="8110" spans="1:16" x14ac:dyDescent="0.55000000000000004">
      <c r="A8110" t="s">
        <v>2</v>
      </c>
      <c r="B8110" t="s">
        <v>2</v>
      </c>
      <c r="C8110" t="s">
        <v>7428</v>
      </c>
      <c r="D8110" t="s">
        <v>4972</v>
      </c>
      <c r="E8110" t="s">
        <v>20</v>
      </c>
      <c r="F8110" t="b">
        <v>0</v>
      </c>
      <c r="G8110" t="s">
        <v>226</v>
      </c>
      <c r="H8110" s="4">
        <v>45757.273310185177</v>
      </c>
      <c r="I8110" t="b">
        <v>1</v>
      </c>
      <c r="J8110" t="b">
        <v>0</v>
      </c>
      <c r="K8110" t="s">
        <v>226</v>
      </c>
      <c r="L8110" t="s">
        <v>22</v>
      </c>
      <c r="M8110">
        <v>65000</v>
      </c>
      <c r="O8110" t="s">
        <v>7429</v>
      </c>
      <c r="P8110" t="s">
        <v>7430</v>
      </c>
    </row>
    <row r="8111" spans="1:16" x14ac:dyDescent="0.55000000000000004">
      <c r="A8111" t="s">
        <v>28</v>
      </c>
      <c r="B8111" t="s">
        <v>11076</v>
      </c>
      <c r="C8111" t="s">
        <v>39</v>
      </c>
      <c r="D8111" t="s">
        <v>3985</v>
      </c>
      <c r="E8111" t="s">
        <v>20</v>
      </c>
      <c r="F8111" t="b">
        <v>1</v>
      </c>
      <c r="G8111" t="s">
        <v>2012</v>
      </c>
      <c r="H8111" s="4">
        <v>45757.285578703697</v>
      </c>
      <c r="I8111" t="b">
        <v>0</v>
      </c>
      <c r="J8111" t="b">
        <v>0</v>
      </c>
      <c r="K8111" t="s">
        <v>2012</v>
      </c>
      <c r="L8111" t="s">
        <v>22</v>
      </c>
      <c r="M8111">
        <v>275000</v>
      </c>
      <c r="O8111" t="s">
        <v>4053</v>
      </c>
      <c r="P8111" t="s">
        <v>11077</v>
      </c>
    </row>
    <row r="8112" spans="1:16" x14ac:dyDescent="0.55000000000000004">
      <c r="A8112" t="s">
        <v>1</v>
      </c>
      <c r="B8112" t="s">
        <v>168</v>
      </c>
      <c r="C8112" t="s">
        <v>11078</v>
      </c>
      <c r="D8112" t="s">
        <v>3970</v>
      </c>
      <c r="E8112" t="s">
        <v>20</v>
      </c>
      <c r="F8112" t="b">
        <v>0</v>
      </c>
      <c r="G8112" t="s">
        <v>23</v>
      </c>
      <c r="H8112" s="4">
        <v>45757.2893287037</v>
      </c>
      <c r="I8112" t="b">
        <v>0</v>
      </c>
      <c r="J8112" t="b">
        <v>1</v>
      </c>
      <c r="K8112" t="s">
        <v>24</v>
      </c>
      <c r="L8112" t="s">
        <v>22</v>
      </c>
      <c r="M8112">
        <v>207500</v>
      </c>
      <c r="O8112" t="s">
        <v>3656</v>
      </c>
      <c r="P8112" t="s">
        <v>11079</v>
      </c>
    </row>
    <row r="8113" spans="1:16" x14ac:dyDescent="0.55000000000000004">
      <c r="A8113" t="s">
        <v>139</v>
      </c>
      <c r="B8113" t="s">
        <v>11080</v>
      </c>
      <c r="C8113" t="s">
        <v>192</v>
      </c>
      <c r="D8113" t="s">
        <v>3957</v>
      </c>
      <c r="E8113" t="s">
        <v>20</v>
      </c>
      <c r="F8113" t="b">
        <v>0</v>
      </c>
      <c r="G8113" t="s">
        <v>23</v>
      </c>
      <c r="H8113" s="4">
        <v>45757.330937500003</v>
      </c>
      <c r="I8113" t="b">
        <v>0</v>
      </c>
      <c r="J8113" t="b">
        <v>1</v>
      </c>
      <c r="K8113" t="s">
        <v>24</v>
      </c>
      <c r="L8113" t="s">
        <v>36</v>
      </c>
      <c r="N8113">
        <v>12.985000610351561</v>
      </c>
      <c r="O8113" t="s">
        <v>254</v>
      </c>
      <c r="P8113" t="s">
        <v>2174</v>
      </c>
    </row>
    <row r="8114" spans="1:16" x14ac:dyDescent="0.55000000000000004">
      <c r="A8114" t="s">
        <v>0</v>
      </c>
      <c r="B8114" t="s">
        <v>11081</v>
      </c>
      <c r="C8114" t="s">
        <v>278</v>
      </c>
      <c r="D8114" t="s">
        <v>3957</v>
      </c>
      <c r="E8114" t="s">
        <v>20</v>
      </c>
      <c r="F8114" t="b">
        <v>0</v>
      </c>
      <c r="G8114" t="s">
        <v>23</v>
      </c>
      <c r="H8114" s="4">
        <v>45757.330937500003</v>
      </c>
      <c r="I8114" t="b">
        <v>0</v>
      </c>
      <c r="J8114" t="b">
        <v>1</v>
      </c>
      <c r="K8114" t="s">
        <v>24</v>
      </c>
      <c r="L8114" t="s">
        <v>36</v>
      </c>
      <c r="N8114">
        <v>16.014999389648441</v>
      </c>
      <c r="O8114" t="s">
        <v>2913</v>
      </c>
      <c r="P8114" t="s">
        <v>11082</v>
      </c>
    </row>
    <row r="8115" spans="1:16" x14ac:dyDescent="0.55000000000000004">
      <c r="A8115" t="s">
        <v>1</v>
      </c>
      <c r="B8115" t="s">
        <v>11083</v>
      </c>
      <c r="C8115" t="s">
        <v>211</v>
      </c>
      <c r="D8115" t="s">
        <v>3957</v>
      </c>
      <c r="E8115" t="s">
        <v>20</v>
      </c>
      <c r="F8115" t="b">
        <v>0</v>
      </c>
      <c r="G8115" t="s">
        <v>23</v>
      </c>
      <c r="H8115" s="4">
        <v>45757.331018518518</v>
      </c>
      <c r="I8115" t="b">
        <v>0</v>
      </c>
      <c r="J8115" t="b">
        <v>1</v>
      </c>
      <c r="K8115" t="s">
        <v>24</v>
      </c>
      <c r="L8115" t="s">
        <v>36</v>
      </c>
      <c r="N8115">
        <v>31.97499847412109</v>
      </c>
      <c r="O8115" t="s">
        <v>800</v>
      </c>
      <c r="P8115" t="s">
        <v>4046</v>
      </c>
    </row>
    <row r="8116" spans="1:16" x14ac:dyDescent="0.55000000000000004">
      <c r="A8116" t="s">
        <v>2</v>
      </c>
      <c r="B8116" t="s">
        <v>11084</v>
      </c>
      <c r="C8116" t="s">
        <v>118</v>
      </c>
      <c r="D8116" t="s">
        <v>3957</v>
      </c>
      <c r="E8116" t="s">
        <v>20</v>
      </c>
      <c r="F8116" t="b">
        <v>0</v>
      </c>
      <c r="G8116" t="s">
        <v>27</v>
      </c>
      <c r="H8116" s="4">
        <v>45757.33457175926</v>
      </c>
      <c r="I8116" t="b">
        <v>0</v>
      </c>
      <c r="J8116" t="b">
        <v>1</v>
      </c>
      <c r="K8116" t="s">
        <v>24</v>
      </c>
      <c r="L8116" t="s">
        <v>36</v>
      </c>
      <c r="N8116">
        <v>48.400001525878913</v>
      </c>
      <c r="O8116" t="s">
        <v>3778</v>
      </c>
      <c r="P8116" t="s">
        <v>11085</v>
      </c>
    </row>
    <row r="8117" spans="1:16" x14ac:dyDescent="0.55000000000000004">
      <c r="A8117" t="s">
        <v>2</v>
      </c>
      <c r="B8117" t="s">
        <v>9310</v>
      </c>
      <c r="C8117" t="s">
        <v>192</v>
      </c>
      <c r="D8117" t="s">
        <v>3957</v>
      </c>
      <c r="E8117" t="s">
        <v>20</v>
      </c>
      <c r="F8117" t="b">
        <v>0</v>
      </c>
      <c r="G8117" t="s">
        <v>27</v>
      </c>
      <c r="H8117" s="4">
        <v>45757.334606481483</v>
      </c>
      <c r="I8117" t="b">
        <v>0</v>
      </c>
      <c r="J8117" t="b">
        <v>1</v>
      </c>
      <c r="K8117" t="s">
        <v>24</v>
      </c>
      <c r="L8117" t="s">
        <v>36</v>
      </c>
      <c r="N8117">
        <v>54.130001068115227</v>
      </c>
      <c r="O8117" t="s">
        <v>3778</v>
      </c>
      <c r="P8117" t="s">
        <v>2053</v>
      </c>
    </row>
    <row r="8118" spans="1:16" x14ac:dyDescent="0.55000000000000004">
      <c r="A8118" t="s">
        <v>2</v>
      </c>
      <c r="B8118" t="s">
        <v>11086</v>
      </c>
      <c r="C8118" t="s">
        <v>278</v>
      </c>
      <c r="D8118" t="s">
        <v>3957</v>
      </c>
      <c r="E8118" t="s">
        <v>20</v>
      </c>
      <c r="F8118" t="b">
        <v>0</v>
      </c>
      <c r="G8118" t="s">
        <v>41</v>
      </c>
      <c r="H8118" s="4">
        <v>45757.346203703702</v>
      </c>
      <c r="I8118" t="b">
        <v>0</v>
      </c>
      <c r="J8118" t="b">
        <v>1</v>
      </c>
      <c r="K8118" t="s">
        <v>24</v>
      </c>
      <c r="L8118" t="s">
        <v>36</v>
      </c>
      <c r="N8118">
        <v>46.455001831054688</v>
      </c>
      <c r="O8118" t="s">
        <v>2546</v>
      </c>
      <c r="P8118" t="s">
        <v>11087</v>
      </c>
    </row>
    <row r="8119" spans="1:16" x14ac:dyDescent="0.55000000000000004">
      <c r="A8119" t="s">
        <v>2</v>
      </c>
      <c r="B8119" t="s">
        <v>11088</v>
      </c>
      <c r="C8119" t="s">
        <v>1385</v>
      </c>
      <c r="D8119" t="s">
        <v>3957</v>
      </c>
      <c r="E8119" t="s">
        <v>20</v>
      </c>
      <c r="F8119" t="b">
        <v>0</v>
      </c>
      <c r="G8119" t="s">
        <v>41</v>
      </c>
      <c r="H8119" s="4">
        <v>45757.346238425933</v>
      </c>
      <c r="I8119" t="b">
        <v>0</v>
      </c>
      <c r="J8119" t="b">
        <v>1</v>
      </c>
      <c r="K8119" t="s">
        <v>24</v>
      </c>
      <c r="L8119" t="s">
        <v>36</v>
      </c>
      <c r="N8119">
        <v>53.069999694824219</v>
      </c>
      <c r="O8119" t="s">
        <v>11089</v>
      </c>
      <c r="P8119" t="s">
        <v>3523</v>
      </c>
    </row>
    <row r="8120" spans="1:16" x14ac:dyDescent="0.55000000000000004">
      <c r="A8120" t="s">
        <v>2</v>
      </c>
      <c r="B8120" t="s">
        <v>2</v>
      </c>
      <c r="C8120" t="s">
        <v>936</v>
      </c>
      <c r="D8120" t="s">
        <v>4090</v>
      </c>
      <c r="E8120" t="s">
        <v>20</v>
      </c>
      <c r="F8120" t="b">
        <v>0</v>
      </c>
      <c r="G8120" t="s">
        <v>30</v>
      </c>
      <c r="H8120" s="4">
        <v>45757.346805555557</v>
      </c>
      <c r="I8120" t="b">
        <v>0</v>
      </c>
      <c r="J8120" t="b">
        <v>0</v>
      </c>
      <c r="K8120" t="s">
        <v>24</v>
      </c>
      <c r="L8120" t="s">
        <v>36</v>
      </c>
      <c r="N8120">
        <v>42.5</v>
      </c>
      <c r="O8120" t="s">
        <v>9473</v>
      </c>
      <c r="P8120" t="s">
        <v>9474</v>
      </c>
    </row>
    <row r="8121" spans="1:16" x14ac:dyDescent="0.55000000000000004">
      <c r="A8121" t="s">
        <v>0</v>
      </c>
      <c r="B8121" t="s">
        <v>103</v>
      </c>
      <c r="C8121" t="s">
        <v>1111</v>
      </c>
      <c r="D8121" t="s">
        <v>3973</v>
      </c>
      <c r="E8121" t="s">
        <v>20</v>
      </c>
      <c r="F8121" t="b">
        <v>0</v>
      </c>
      <c r="G8121" t="s">
        <v>30</v>
      </c>
      <c r="H8121" s="4">
        <v>45757.375601851847</v>
      </c>
      <c r="I8121" t="b">
        <v>1</v>
      </c>
      <c r="J8121" t="b">
        <v>0</v>
      </c>
      <c r="K8121" t="s">
        <v>24</v>
      </c>
      <c r="L8121" t="s">
        <v>22</v>
      </c>
      <c r="M8121">
        <v>77500</v>
      </c>
      <c r="O8121" t="s">
        <v>11090</v>
      </c>
      <c r="P8121" t="s">
        <v>2835</v>
      </c>
    </row>
    <row r="8122" spans="1:16" x14ac:dyDescent="0.55000000000000004">
      <c r="A8122" t="s">
        <v>1</v>
      </c>
      <c r="B8122" t="s">
        <v>11091</v>
      </c>
      <c r="C8122" t="s">
        <v>24</v>
      </c>
      <c r="D8122" t="s">
        <v>4035</v>
      </c>
      <c r="E8122" t="s">
        <v>20</v>
      </c>
      <c r="F8122" t="b">
        <v>0</v>
      </c>
      <c r="G8122" t="s">
        <v>27</v>
      </c>
      <c r="H8122" s="4">
        <v>45757.376215277778</v>
      </c>
      <c r="I8122" t="b">
        <v>0</v>
      </c>
      <c r="J8122" t="b">
        <v>0</v>
      </c>
      <c r="K8122" t="s">
        <v>24</v>
      </c>
      <c r="L8122" t="s">
        <v>22</v>
      </c>
      <c r="M8122">
        <v>192720</v>
      </c>
      <c r="O8122" t="s">
        <v>2831</v>
      </c>
      <c r="P8122" t="s">
        <v>11092</v>
      </c>
    </row>
    <row r="8123" spans="1:16" x14ac:dyDescent="0.55000000000000004">
      <c r="A8123" t="s">
        <v>28</v>
      </c>
      <c r="B8123" t="s">
        <v>11093</v>
      </c>
      <c r="C8123" t="s">
        <v>49</v>
      </c>
      <c r="D8123" t="s">
        <v>3973</v>
      </c>
      <c r="E8123" t="s">
        <v>20</v>
      </c>
      <c r="F8123" t="b">
        <v>0</v>
      </c>
      <c r="G8123" t="s">
        <v>30</v>
      </c>
      <c r="H8123" s="4">
        <v>45757.388831018521</v>
      </c>
      <c r="I8123" t="b">
        <v>0</v>
      </c>
      <c r="J8123" t="b">
        <v>1</v>
      </c>
      <c r="K8123" t="s">
        <v>24</v>
      </c>
      <c r="L8123" t="s">
        <v>22</v>
      </c>
      <c r="M8123">
        <v>392000</v>
      </c>
      <c r="O8123" t="s">
        <v>1088</v>
      </c>
      <c r="P8123" t="s">
        <v>11094</v>
      </c>
    </row>
    <row r="8124" spans="1:16" x14ac:dyDescent="0.55000000000000004">
      <c r="A8124" t="s">
        <v>0</v>
      </c>
      <c r="B8124" t="s">
        <v>11095</v>
      </c>
      <c r="C8124" t="s">
        <v>3162</v>
      </c>
      <c r="D8124" t="s">
        <v>3973</v>
      </c>
      <c r="E8124" t="s">
        <v>20</v>
      </c>
      <c r="F8124" t="b">
        <v>0</v>
      </c>
      <c r="G8124" t="s">
        <v>27</v>
      </c>
      <c r="H8124" s="4">
        <v>45757.416817129633</v>
      </c>
      <c r="I8124" t="b">
        <v>0</v>
      </c>
      <c r="J8124" t="b">
        <v>0</v>
      </c>
      <c r="K8124" t="s">
        <v>24</v>
      </c>
      <c r="L8124" t="s">
        <v>22</v>
      </c>
      <c r="M8124">
        <v>95000</v>
      </c>
      <c r="O8124" t="s">
        <v>202</v>
      </c>
      <c r="P8124" t="s">
        <v>2279</v>
      </c>
    </row>
    <row r="8125" spans="1:16" x14ac:dyDescent="0.55000000000000004">
      <c r="A8125" t="s">
        <v>2</v>
      </c>
      <c r="B8125" t="s">
        <v>11096</v>
      </c>
      <c r="C8125" t="s">
        <v>653</v>
      </c>
      <c r="D8125" t="s">
        <v>3957</v>
      </c>
      <c r="E8125" t="s">
        <v>34</v>
      </c>
      <c r="F8125" t="b">
        <v>0</v>
      </c>
      <c r="G8125" t="s">
        <v>27</v>
      </c>
      <c r="H8125" s="4">
        <v>45757.417893518519</v>
      </c>
      <c r="I8125" t="b">
        <v>1</v>
      </c>
      <c r="J8125" t="b">
        <v>0</v>
      </c>
      <c r="K8125" t="s">
        <v>24</v>
      </c>
      <c r="L8125" t="s">
        <v>36</v>
      </c>
      <c r="N8125">
        <v>50.965000152587891</v>
      </c>
      <c r="O8125" t="s">
        <v>10864</v>
      </c>
      <c r="P8125" t="s">
        <v>11097</v>
      </c>
    </row>
    <row r="8126" spans="1:16" x14ac:dyDescent="0.55000000000000004">
      <c r="A8126" t="s">
        <v>1</v>
      </c>
      <c r="B8126" t="s">
        <v>11098</v>
      </c>
      <c r="C8126" t="s">
        <v>39</v>
      </c>
      <c r="D8126" t="s">
        <v>4093</v>
      </c>
      <c r="E8126" t="s">
        <v>20</v>
      </c>
      <c r="F8126" t="b">
        <v>1</v>
      </c>
      <c r="G8126" t="s">
        <v>27</v>
      </c>
      <c r="H8126" s="4">
        <v>45757.417928240742</v>
      </c>
      <c r="I8126" t="b">
        <v>0</v>
      </c>
      <c r="J8126" t="b">
        <v>1</v>
      </c>
      <c r="K8126" t="s">
        <v>24</v>
      </c>
      <c r="L8126" t="s">
        <v>22</v>
      </c>
      <c r="M8126">
        <v>172500</v>
      </c>
      <c r="O8126" t="s">
        <v>4094</v>
      </c>
      <c r="P8126" t="s">
        <v>11099</v>
      </c>
    </row>
    <row r="8127" spans="1:16" x14ac:dyDescent="0.55000000000000004">
      <c r="A8127" t="s">
        <v>2</v>
      </c>
      <c r="B8127" t="s">
        <v>8727</v>
      </c>
      <c r="C8127" t="s">
        <v>151</v>
      </c>
      <c r="D8127" t="s">
        <v>3957</v>
      </c>
      <c r="E8127" t="s">
        <v>34</v>
      </c>
      <c r="F8127" t="b">
        <v>0</v>
      </c>
      <c r="G8127" t="s">
        <v>35</v>
      </c>
      <c r="H8127" s="4">
        <v>45757.429907407408</v>
      </c>
      <c r="I8127" t="b">
        <v>1</v>
      </c>
      <c r="J8127" t="b">
        <v>0</v>
      </c>
      <c r="K8127" t="s">
        <v>24</v>
      </c>
      <c r="L8127" t="s">
        <v>36</v>
      </c>
      <c r="N8127">
        <v>50.669998168945313</v>
      </c>
      <c r="O8127" t="s">
        <v>8728</v>
      </c>
      <c r="P8127" t="s">
        <v>8729</v>
      </c>
    </row>
    <row r="8128" spans="1:16" x14ac:dyDescent="0.55000000000000004">
      <c r="A8128" t="s">
        <v>2</v>
      </c>
      <c r="B8128" t="s">
        <v>358</v>
      </c>
      <c r="C8128" t="s">
        <v>82</v>
      </c>
      <c r="D8128" t="s">
        <v>3973</v>
      </c>
      <c r="E8128" t="s">
        <v>20</v>
      </c>
      <c r="F8128" t="b">
        <v>0</v>
      </c>
      <c r="G8128" t="s">
        <v>35</v>
      </c>
      <c r="H8128" s="4">
        <v>45757.430069444446</v>
      </c>
      <c r="I8128" t="b">
        <v>0</v>
      </c>
      <c r="J8128" t="b">
        <v>0</v>
      </c>
      <c r="K8128" t="s">
        <v>24</v>
      </c>
      <c r="L8128" t="s">
        <v>36</v>
      </c>
      <c r="N8128">
        <v>32.5</v>
      </c>
      <c r="O8128" t="s">
        <v>11100</v>
      </c>
      <c r="P8128" t="s">
        <v>11101</v>
      </c>
    </row>
    <row r="8129" spans="1:16" x14ac:dyDescent="0.55000000000000004">
      <c r="A8129" t="s">
        <v>2</v>
      </c>
      <c r="B8129" t="s">
        <v>2</v>
      </c>
      <c r="C8129" t="s">
        <v>260</v>
      </c>
      <c r="D8129" t="s">
        <v>2208</v>
      </c>
      <c r="E8129" t="s">
        <v>20</v>
      </c>
      <c r="F8129" t="b">
        <v>0</v>
      </c>
      <c r="G8129" t="s">
        <v>52</v>
      </c>
      <c r="H8129" s="4">
        <v>45757.430717592593</v>
      </c>
      <c r="I8129" t="b">
        <v>0</v>
      </c>
      <c r="J8129" t="b">
        <v>1</v>
      </c>
      <c r="K8129" t="s">
        <v>24</v>
      </c>
      <c r="L8129" t="s">
        <v>22</v>
      </c>
      <c r="M8129">
        <v>125000</v>
      </c>
      <c r="O8129" t="s">
        <v>11102</v>
      </c>
      <c r="P8129" t="s">
        <v>11103</v>
      </c>
    </row>
    <row r="8130" spans="1:16" x14ac:dyDescent="0.55000000000000004">
      <c r="A8130" t="s">
        <v>0</v>
      </c>
      <c r="B8130" t="s">
        <v>731</v>
      </c>
      <c r="C8130" t="s">
        <v>453</v>
      </c>
      <c r="D8130" t="s">
        <v>3957</v>
      </c>
      <c r="E8130" t="s">
        <v>34</v>
      </c>
      <c r="F8130" t="b">
        <v>0</v>
      </c>
      <c r="G8130" t="s">
        <v>27</v>
      </c>
      <c r="H8130" s="4">
        <v>45757.458379629628</v>
      </c>
      <c r="I8130" t="b">
        <v>0</v>
      </c>
      <c r="J8130" t="b">
        <v>1</v>
      </c>
      <c r="K8130" t="s">
        <v>24</v>
      </c>
      <c r="L8130" t="s">
        <v>36</v>
      </c>
      <c r="N8130">
        <v>68.5</v>
      </c>
      <c r="O8130" t="s">
        <v>9238</v>
      </c>
      <c r="P8130" t="s">
        <v>11104</v>
      </c>
    </row>
    <row r="8131" spans="1:16" x14ac:dyDescent="0.55000000000000004">
      <c r="A8131" t="s">
        <v>0</v>
      </c>
      <c r="B8131" t="s">
        <v>2722</v>
      </c>
      <c r="C8131" t="s">
        <v>1333</v>
      </c>
      <c r="D8131" t="s">
        <v>3957</v>
      </c>
      <c r="E8131" t="s">
        <v>34</v>
      </c>
      <c r="F8131" t="b">
        <v>0</v>
      </c>
      <c r="G8131" t="s">
        <v>27</v>
      </c>
      <c r="H8131" s="4">
        <v>45757.458472222221</v>
      </c>
      <c r="I8131" t="b">
        <v>1</v>
      </c>
      <c r="J8131" t="b">
        <v>1</v>
      </c>
      <c r="K8131" t="s">
        <v>24</v>
      </c>
      <c r="L8131" t="s">
        <v>36</v>
      </c>
      <c r="N8131">
        <v>22.694999694824219</v>
      </c>
      <c r="O8131" t="s">
        <v>4139</v>
      </c>
      <c r="P8131" t="s">
        <v>119</v>
      </c>
    </row>
    <row r="8132" spans="1:16" x14ac:dyDescent="0.55000000000000004">
      <c r="A8132" t="s">
        <v>0</v>
      </c>
      <c r="B8132" t="s">
        <v>11105</v>
      </c>
      <c r="C8132" t="s">
        <v>509</v>
      </c>
      <c r="D8132" t="s">
        <v>3957</v>
      </c>
      <c r="E8132" t="s">
        <v>34</v>
      </c>
      <c r="F8132" t="b">
        <v>0</v>
      </c>
      <c r="G8132" t="s">
        <v>35</v>
      </c>
      <c r="H8132" s="4">
        <v>45757.458796296298</v>
      </c>
      <c r="I8132" t="b">
        <v>0</v>
      </c>
      <c r="J8132" t="b">
        <v>1</v>
      </c>
      <c r="K8132" t="s">
        <v>24</v>
      </c>
      <c r="L8132" t="s">
        <v>36</v>
      </c>
      <c r="N8132">
        <v>16.510000228881839</v>
      </c>
      <c r="O8132" t="s">
        <v>2409</v>
      </c>
      <c r="P8132" t="s">
        <v>11106</v>
      </c>
    </row>
    <row r="8133" spans="1:16" x14ac:dyDescent="0.55000000000000004">
      <c r="A8133" t="s">
        <v>25</v>
      </c>
      <c r="B8133" t="s">
        <v>1577</v>
      </c>
      <c r="C8133" t="s">
        <v>1090</v>
      </c>
      <c r="D8133" t="s">
        <v>3957</v>
      </c>
      <c r="E8133" t="s">
        <v>34</v>
      </c>
      <c r="F8133" t="b">
        <v>0</v>
      </c>
      <c r="G8133" t="s">
        <v>35</v>
      </c>
      <c r="H8133" s="4">
        <v>45757.458807870367</v>
      </c>
      <c r="I8133" t="b">
        <v>0</v>
      </c>
      <c r="J8133" t="b">
        <v>1</v>
      </c>
      <c r="K8133" t="s">
        <v>24</v>
      </c>
      <c r="L8133" t="s">
        <v>36</v>
      </c>
      <c r="N8133">
        <v>16.510000228881839</v>
      </c>
      <c r="O8133" t="s">
        <v>11107</v>
      </c>
      <c r="P8133" t="s">
        <v>11108</v>
      </c>
    </row>
    <row r="8134" spans="1:16" x14ac:dyDescent="0.55000000000000004">
      <c r="A8134" t="s">
        <v>0</v>
      </c>
      <c r="B8134" t="s">
        <v>0</v>
      </c>
      <c r="C8134" t="s">
        <v>11109</v>
      </c>
      <c r="D8134" t="s">
        <v>7547</v>
      </c>
      <c r="E8134" t="s">
        <v>34</v>
      </c>
      <c r="F8134" t="b">
        <v>0</v>
      </c>
      <c r="G8134" t="s">
        <v>41</v>
      </c>
      <c r="H8134" s="4">
        <v>45757.500393518523</v>
      </c>
      <c r="I8134" t="b">
        <v>0</v>
      </c>
      <c r="J8134" t="b">
        <v>0</v>
      </c>
      <c r="K8134" t="s">
        <v>24</v>
      </c>
      <c r="L8134" t="s">
        <v>36</v>
      </c>
      <c r="N8134">
        <v>15</v>
      </c>
      <c r="O8134" t="s">
        <v>7548</v>
      </c>
      <c r="P8134" t="s">
        <v>61</v>
      </c>
    </row>
    <row r="8135" spans="1:16" x14ac:dyDescent="0.55000000000000004">
      <c r="A8135" t="s">
        <v>0</v>
      </c>
      <c r="B8135" t="s">
        <v>0</v>
      </c>
      <c r="C8135" t="s">
        <v>11110</v>
      </c>
      <c r="D8135" t="s">
        <v>7547</v>
      </c>
      <c r="E8135" t="s">
        <v>34</v>
      </c>
      <c r="F8135" t="b">
        <v>0</v>
      </c>
      <c r="G8135" t="s">
        <v>41</v>
      </c>
      <c r="H8135" s="4">
        <v>45757.500393518523</v>
      </c>
      <c r="I8135" t="b">
        <v>0</v>
      </c>
      <c r="J8135" t="b">
        <v>0</v>
      </c>
      <c r="K8135" t="s">
        <v>24</v>
      </c>
      <c r="L8135" t="s">
        <v>36</v>
      </c>
      <c r="N8135">
        <v>15</v>
      </c>
      <c r="O8135" t="s">
        <v>7548</v>
      </c>
      <c r="P8135" t="s">
        <v>61</v>
      </c>
    </row>
    <row r="8136" spans="1:16" x14ac:dyDescent="0.55000000000000004">
      <c r="A8136" t="s">
        <v>19</v>
      </c>
      <c r="B8136" t="s">
        <v>11111</v>
      </c>
      <c r="C8136" t="s">
        <v>985</v>
      </c>
      <c r="D8136" t="s">
        <v>3973</v>
      </c>
      <c r="E8136" t="s">
        <v>20</v>
      </c>
      <c r="F8136" t="b">
        <v>0</v>
      </c>
      <c r="G8136" t="s">
        <v>27</v>
      </c>
      <c r="H8136" s="4">
        <v>45757.500891203701</v>
      </c>
      <c r="I8136" t="b">
        <v>0</v>
      </c>
      <c r="J8136" t="b">
        <v>1</v>
      </c>
      <c r="K8136" t="s">
        <v>24</v>
      </c>
      <c r="L8136" t="s">
        <v>22</v>
      </c>
      <c r="M8136">
        <v>175000</v>
      </c>
      <c r="O8136" t="s">
        <v>10297</v>
      </c>
      <c r="P8136" t="s">
        <v>11112</v>
      </c>
    </row>
    <row r="8137" spans="1:16" x14ac:dyDescent="0.55000000000000004">
      <c r="A8137" t="s">
        <v>2</v>
      </c>
      <c r="B8137" t="s">
        <v>1514</v>
      </c>
      <c r="C8137" t="s">
        <v>774</v>
      </c>
      <c r="D8137" t="s">
        <v>3600</v>
      </c>
      <c r="E8137" t="s">
        <v>20</v>
      </c>
      <c r="F8137" t="b">
        <v>0</v>
      </c>
      <c r="G8137" t="s">
        <v>27</v>
      </c>
      <c r="H8137" s="4">
        <v>45757.501226851848</v>
      </c>
      <c r="I8137" t="b">
        <v>0</v>
      </c>
      <c r="J8137" t="b">
        <v>0</v>
      </c>
      <c r="K8137" t="s">
        <v>24</v>
      </c>
      <c r="L8137" t="s">
        <v>22</v>
      </c>
      <c r="M8137">
        <v>160000</v>
      </c>
      <c r="O8137" t="s">
        <v>123</v>
      </c>
      <c r="P8137" t="s">
        <v>11113</v>
      </c>
    </row>
    <row r="8138" spans="1:16" x14ac:dyDescent="0.55000000000000004">
      <c r="A8138" t="s">
        <v>28</v>
      </c>
      <c r="B8138" t="s">
        <v>11114</v>
      </c>
      <c r="C8138" t="s">
        <v>283</v>
      </c>
      <c r="D8138" t="s">
        <v>4035</v>
      </c>
      <c r="E8138" t="s">
        <v>20</v>
      </c>
      <c r="F8138" t="b">
        <v>0</v>
      </c>
      <c r="G8138" t="s">
        <v>27</v>
      </c>
      <c r="H8138" s="4">
        <v>45757.501226851848</v>
      </c>
      <c r="I8138" t="b">
        <v>0</v>
      </c>
      <c r="J8138" t="b">
        <v>0</v>
      </c>
      <c r="K8138" t="s">
        <v>24</v>
      </c>
      <c r="L8138" t="s">
        <v>22</v>
      </c>
      <c r="M8138">
        <v>211200</v>
      </c>
      <c r="O8138" t="s">
        <v>11115</v>
      </c>
      <c r="P8138" t="s">
        <v>11116</v>
      </c>
    </row>
    <row r="8139" spans="1:16" x14ac:dyDescent="0.55000000000000004">
      <c r="A8139" t="s">
        <v>19</v>
      </c>
      <c r="B8139" t="s">
        <v>11117</v>
      </c>
      <c r="C8139" t="s">
        <v>1008</v>
      </c>
      <c r="D8139" t="s">
        <v>2208</v>
      </c>
      <c r="E8139" t="s">
        <v>20</v>
      </c>
      <c r="F8139" t="b">
        <v>0</v>
      </c>
      <c r="G8139" t="s">
        <v>41</v>
      </c>
      <c r="H8139" s="4">
        <v>45757.51290509259</v>
      </c>
      <c r="I8139" t="b">
        <v>0</v>
      </c>
      <c r="J8139" t="b">
        <v>1</v>
      </c>
      <c r="K8139" t="s">
        <v>24</v>
      </c>
      <c r="L8139" t="s">
        <v>22</v>
      </c>
      <c r="M8139">
        <v>267000</v>
      </c>
      <c r="O8139" t="s">
        <v>11118</v>
      </c>
      <c r="P8139" t="s">
        <v>3411</v>
      </c>
    </row>
    <row r="8140" spans="1:16" x14ac:dyDescent="0.55000000000000004">
      <c r="A8140" t="s">
        <v>40</v>
      </c>
      <c r="B8140" t="s">
        <v>11119</v>
      </c>
      <c r="C8140" t="s">
        <v>82</v>
      </c>
      <c r="D8140" t="s">
        <v>3828</v>
      </c>
      <c r="E8140" t="s">
        <v>20</v>
      </c>
      <c r="F8140" t="b">
        <v>0</v>
      </c>
      <c r="G8140" t="s">
        <v>35</v>
      </c>
      <c r="H8140" s="4">
        <v>45757.513287037043</v>
      </c>
      <c r="I8140" t="b">
        <v>0</v>
      </c>
      <c r="J8140" t="b">
        <v>1</v>
      </c>
      <c r="K8140" t="s">
        <v>24</v>
      </c>
      <c r="L8140" t="s">
        <v>36</v>
      </c>
      <c r="N8140">
        <v>57.5</v>
      </c>
      <c r="O8140" t="s">
        <v>2692</v>
      </c>
      <c r="P8140" t="s">
        <v>3935</v>
      </c>
    </row>
    <row r="8141" spans="1:16" x14ac:dyDescent="0.55000000000000004">
      <c r="A8141" t="s">
        <v>19</v>
      </c>
      <c r="B8141" t="s">
        <v>11120</v>
      </c>
      <c r="C8141" t="s">
        <v>158</v>
      </c>
      <c r="D8141" t="s">
        <v>4035</v>
      </c>
      <c r="E8141" t="s">
        <v>20</v>
      </c>
      <c r="F8141" t="b">
        <v>0</v>
      </c>
      <c r="G8141" t="s">
        <v>158</v>
      </c>
      <c r="H8141" s="4">
        <v>45757.514479166668</v>
      </c>
      <c r="I8141" t="b">
        <v>0</v>
      </c>
      <c r="J8141" t="b">
        <v>0</v>
      </c>
      <c r="K8141" t="s">
        <v>158</v>
      </c>
      <c r="L8141" t="s">
        <v>22</v>
      </c>
      <c r="M8141">
        <v>48000</v>
      </c>
      <c r="O8141" t="s">
        <v>1906</v>
      </c>
      <c r="P8141" t="s">
        <v>11121</v>
      </c>
    </row>
    <row r="8142" spans="1:16" x14ac:dyDescent="0.55000000000000004">
      <c r="A8142" t="s">
        <v>19</v>
      </c>
      <c r="B8142" t="s">
        <v>11122</v>
      </c>
      <c r="C8142" t="s">
        <v>1008</v>
      </c>
      <c r="D8142" t="s">
        <v>2208</v>
      </c>
      <c r="E8142" t="s">
        <v>20</v>
      </c>
      <c r="F8142" t="b">
        <v>0</v>
      </c>
      <c r="G8142" t="s">
        <v>23</v>
      </c>
      <c r="H8142" s="4">
        <v>45757.539351851847</v>
      </c>
      <c r="I8142" t="b">
        <v>0</v>
      </c>
      <c r="J8142" t="b">
        <v>1</v>
      </c>
      <c r="K8142" t="s">
        <v>24</v>
      </c>
      <c r="L8142" t="s">
        <v>22</v>
      </c>
      <c r="M8142">
        <v>342500</v>
      </c>
      <c r="O8142" t="s">
        <v>11118</v>
      </c>
    </row>
    <row r="8143" spans="1:16" x14ac:dyDescent="0.55000000000000004">
      <c r="A8143" t="s">
        <v>0</v>
      </c>
      <c r="B8143" t="s">
        <v>0</v>
      </c>
      <c r="C8143" t="s">
        <v>11123</v>
      </c>
      <c r="D8143" t="s">
        <v>7547</v>
      </c>
      <c r="E8143" t="s">
        <v>34</v>
      </c>
      <c r="F8143" t="b">
        <v>0</v>
      </c>
      <c r="G8143" t="s">
        <v>52</v>
      </c>
      <c r="H8143" s="4">
        <v>45757.542442129627</v>
      </c>
      <c r="I8143" t="b">
        <v>0</v>
      </c>
      <c r="J8143" t="b">
        <v>0</v>
      </c>
      <c r="K8143" t="s">
        <v>24</v>
      </c>
      <c r="L8143" t="s">
        <v>36</v>
      </c>
      <c r="N8143">
        <v>15</v>
      </c>
      <c r="O8143" t="s">
        <v>7548</v>
      </c>
      <c r="P8143" t="s">
        <v>61</v>
      </c>
    </row>
    <row r="8144" spans="1:16" x14ac:dyDescent="0.55000000000000004">
      <c r="A8144" t="s">
        <v>19</v>
      </c>
      <c r="B8144" t="s">
        <v>11124</v>
      </c>
      <c r="C8144" t="s">
        <v>192</v>
      </c>
      <c r="D8144" t="s">
        <v>3957</v>
      </c>
      <c r="E8144" t="s">
        <v>20</v>
      </c>
      <c r="F8144" t="b">
        <v>0</v>
      </c>
      <c r="G8144" t="s">
        <v>23</v>
      </c>
      <c r="H8144" s="4">
        <v>45757.581018518518</v>
      </c>
      <c r="I8144" t="b">
        <v>0</v>
      </c>
      <c r="J8144" t="b">
        <v>1</v>
      </c>
      <c r="K8144" t="s">
        <v>24</v>
      </c>
      <c r="L8144" t="s">
        <v>36</v>
      </c>
      <c r="N8144">
        <v>41.884998321533203</v>
      </c>
      <c r="O8144" t="s">
        <v>1066</v>
      </c>
      <c r="P8144" t="s">
        <v>9002</v>
      </c>
    </row>
    <row r="8145" spans="1:16" x14ac:dyDescent="0.55000000000000004">
      <c r="A8145" t="s">
        <v>19</v>
      </c>
      <c r="B8145" t="s">
        <v>7466</v>
      </c>
      <c r="C8145" t="s">
        <v>2765</v>
      </c>
      <c r="D8145" t="s">
        <v>3957</v>
      </c>
      <c r="E8145" t="s">
        <v>20</v>
      </c>
      <c r="F8145" t="b">
        <v>0</v>
      </c>
      <c r="G8145" t="s">
        <v>23</v>
      </c>
      <c r="H8145" s="4">
        <v>45757.581053240741</v>
      </c>
      <c r="I8145" t="b">
        <v>0</v>
      </c>
      <c r="J8145" t="b">
        <v>1</v>
      </c>
      <c r="K8145" t="s">
        <v>24</v>
      </c>
      <c r="L8145" t="s">
        <v>36</v>
      </c>
      <c r="N8145">
        <v>11.335000038146971</v>
      </c>
      <c r="O8145" t="s">
        <v>254</v>
      </c>
      <c r="P8145" t="s">
        <v>1637</v>
      </c>
    </row>
    <row r="8146" spans="1:16" x14ac:dyDescent="0.55000000000000004">
      <c r="A8146" t="s">
        <v>0</v>
      </c>
      <c r="B8146" t="s">
        <v>11125</v>
      </c>
      <c r="C8146" t="s">
        <v>490</v>
      </c>
      <c r="D8146" t="s">
        <v>3957</v>
      </c>
      <c r="E8146" t="s">
        <v>20</v>
      </c>
      <c r="F8146" t="b">
        <v>0</v>
      </c>
      <c r="G8146" t="s">
        <v>27</v>
      </c>
      <c r="H8146" s="4">
        <v>45757.583483796298</v>
      </c>
      <c r="I8146" t="b">
        <v>0</v>
      </c>
      <c r="J8146" t="b">
        <v>1</v>
      </c>
      <c r="K8146" t="s">
        <v>24</v>
      </c>
      <c r="L8146" t="s">
        <v>36</v>
      </c>
      <c r="N8146">
        <v>27.435001373291019</v>
      </c>
      <c r="O8146" t="s">
        <v>11126</v>
      </c>
      <c r="P8146" t="s">
        <v>119</v>
      </c>
    </row>
    <row r="8147" spans="1:16" x14ac:dyDescent="0.55000000000000004">
      <c r="A8147" t="s">
        <v>25</v>
      </c>
      <c r="B8147" t="s">
        <v>11127</v>
      </c>
      <c r="C8147" t="s">
        <v>2883</v>
      </c>
      <c r="D8147" t="s">
        <v>3828</v>
      </c>
      <c r="E8147" t="s">
        <v>219</v>
      </c>
      <c r="F8147" t="b">
        <v>0</v>
      </c>
      <c r="G8147" t="s">
        <v>30</v>
      </c>
      <c r="H8147" s="4">
        <v>45757.583935185183</v>
      </c>
      <c r="I8147" t="b">
        <v>0</v>
      </c>
      <c r="J8147" t="b">
        <v>0</v>
      </c>
      <c r="K8147" t="s">
        <v>24</v>
      </c>
      <c r="L8147" t="s">
        <v>36</v>
      </c>
      <c r="N8147">
        <v>42</v>
      </c>
      <c r="O8147" t="s">
        <v>11128</v>
      </c>
      <c r="P8147" t="s">
        <v>280</v>
      </c>
    </row>
    <row r="8148" spans="1:16" x14ac:dyDescent="0.55000000000000004">
      <c r="A8148" t="s">
        <v>2</v>
      </c>
      <c r="B8148" t="s">
        <v>2</v>
      </c>
      <c r="C8148" t="s">
        <v>1561</v>
      </c>
      <c r="D8148" t="s">
        <v>3973</v>
      </c>
      <c r="E8148" t="s">
        <v>51</v>
      </c>
      <c r="F8148" t="b">
        <v>0</v>
      </c>
      <c r="G8148" t="s">
        <v>41</v>
      </c>
      <c r="H8148" s="4">
        <v>45757.596087962957</v>
      </c>
      <c r="I8148" t="b">
        <v>0</v>
      </c>
      <c r="J8148" t="b">
        <v>0</v>
      </c>
      <c r="K8148" t="s">
        <v>24</v>
      </c>
      <c r="L8148" t="s">
        <v>36</v>
      </c>
      <c r="N8148">
        <v>52.5</v>
      </c>
      <c r="O8148" t="s">
        <v>7389</v>
      </c>
      <c r="P8148" t="s">
        <v>11129</v>
      </c>
    </row>
    <row r="8149" spans="1:16" x14ac:dyDescent="0.55000000000000004">
      <c r="A8149" t="s">
        <v>0</v>
      </c>
      <c r="B8149" t="s">
        <v>2067</v>
      </c>
      <c r="C8149" t="s">
        <v>172</v>
      </c>
      <c r="D8149" t="s">
        <v>3973</v>
      </c>
      <c r="E8149" t="s">
        <v>20</v>
      </c>
      <c r="F8149" t="b">
        <v>0</v>
      </c>
      <c r="G8149" t="s">
        <v>27</v>
      </c>
      <c r="H8149" s="4">
        <v>45757.625092592592</v>
      </c>
      <c r="I8149" t="b">
        <v>0</v>
      </c>
      <c r="J8149" t="b">
        <v>0</v>
      </c>
      <c r="K8149" t="s">
        <v>24</v>
      </c>
      <c r="L8149" t="s">
        <v>22</v>
      </c>
      <c r="M8149">
        <v>130000</v>
      </c>
      <c r="O8149" t="s">
        <v>11130</v>
      </c>
      <c r="P8149" t="s">
        <v>11131</v>
      </c>
    </row>
    <row r="8150" spans="1:16" x14ac:dyDescent="0.55000000000000004">
      <c r="A8150" t="s">
        <v>0</v>
      </c>
      <c r="B8150" t="s">
        <v>1975</v>
      </c>
      <c r="C8150" t="s">
        <v>49</v>
      </c>
      <c r="D8150" t="s">
        <v>3600</v>
      </c>
      <c r="E8150" t="s">
        <v>51</v>
      </c>
      <c r="F8150" t="b">
        <v>0</v>
      </c>
      <c r="G8150" t="s">
        <v>41</v>
      </c>
      <c r="H8150" s="4">
        <v>45757.625231481477</v>
      </c>
      <c r="I8150" t="b">
        <v>1</v>
      </c>
      <c r="J8150" t="b">
        <v>0</v>
      </c>
      <c r="K8150" t="s">
        <v>24</v>
      </c>
      <c r="L8150" t="s">
        <v>36</v>
      </c>
      <c r="N8150">
        <v>48</v>
      </c>
      <c r="O8150" t="s">
        <v>11132</v>
      </c>
      <c r="P8150" t="s">
        <v>649</v>
      </c>
    </row>
    <row r="8151" spans="1:16" x14ac:dyDescent="0.55000000000000004">
      <c r="A8151" t="s">
        <v>0</v>
      </c>
      <c r="B8151" t="s">
        <v>11133</v>
      </c>
      <c r="C8151" t="s">
        <v>1993</v>
      </c>
      <c r="D8151" t="s">
        <v>2208</v>
      </c>
      <c r="E8151" t="s">
        <v>20</v>
      </c>
      <c r="F8151" t="b">
        <v>0</v>
      </c>
      <c r="G8151" t="s">
        <v>41</v>
      </c>
      <c r="H8151" s="4">
        <v>45757.625231481477</v>
      </c>
      <c r="I8151" t="b">
        <v>1</v>
      </c>
      <c r="J8151" t="b">
        <v>0</v>
      </c>
      <c r="K8151" t="s">
        <v>24</v>
      </c>
      <c r="L8151" t="s">
        <v>22</v>
      </c>
      <c r="M8151">
        <v>74000</v>
      </c>
      <c r="O8151" t="s">
        <v>131</v>
      </c>
      <c r="P8151" t="s">
        <v>883</v>
      </c>
    </row>
    <row r="8152" spans="1:16" x14ac:dyDescent="0.55000000000000004">
      <c r="A8152" t="s">
        <v>0</v>
      </c>
      <c r="B8152" t="s">
        <v>7478</v>
      </c>
      <c r="C8152" t="s">
        <v>2883</v>
      </c>
      <c r="D8152" t="s">
        <v>3828</v>
      </c>
      <c r="E8152" t="s">
        <v>51</v>
      </c>
      <c r="F8152" t="b">
        <v>0</v>
      </c>
      <c r="G8152" t="s">
        <v>30</v>
      </c>
      <c r="H8152" s="4">
        <v>45757.625601851847</v>
      </c>
      <c r="I8152" t="b">
        <v>1</v>
      </c>
      <c r="J8152" t="b">
        <v>0</v>
      </c>
      <c r="K8152" t="s">
        <v>24</v>
      </c>
      <c r="L8152" t="s">
        <v>36</v>
      </c>
      <c r="N8152">
        <v>53.5</v>
      </c>
      <c r="O8152" t="s">
        <v>7479</v>
      </c>
      <c r="P8152" t="s">
        <v>338</v>
      </c>
    </row>
    <row r="8153" spans="1:16" x14ac:dyDescent="0.55000000000000004">
      <c r="A8153" t="s">
        <v>0</v>
      </c>
      <c r="B8153" t="s">
        <v>11134</v>
      </c>
      <c r="C8153" t="s">
        <v>39</v>
      </c>
      <c r="D8153" t="s">
        <v>2208</v>
      </c>
      <c r="E8153" t="s">
        <v>20</v>
      </c>
      <c r="F8153" t="b">
        <v>1</v>
      </c>
      <c r="G8153" t="s">
        <v>30</v>
      </c>
      <c r="H8153" s="4">
        <v>45757.625613425917</v>
      </c>
      <c r="I8153" t="b">
        <v>0</v>
      </c>
      <c r="J8153" t="b">
        <v>0</v>
      </c>
      <c r="K8153" t="s">
        <v>24</v>
      </c>
      <c r="L8153" t="s">
        <v>36</v>
      </c>
      <c r="N8153">
        <v>35.754997253417969</v>
      </c>
      <c r="O8153" t="s">
        <v>11135</v>
      </c>
    </row>
    <row r="8154" spans="1:16" x14ac:dyDescent="0.55000000000000004">
      <c r="A8154" t="s">
        <v>2</v>
      </c>
      <c r="B8154" t="s">
        <v>358</v>
      </c>
      <c r="C8154" t="s">
        <v>44</v>
      </c>
      <c r="D8154" t="s">
        <v>3973</v>
      </c>
      <c r="E8154" t="s">
        <v>51</v>
      </c>
      <c r="F8154" t="b">
        <v>0</v>
      </c>
      <c r="G8154" t="s">
        <v>27</v>
      </c>
      <c r="H8154" s="4">
        <v>45757.626226851848</v>
      </c>
      <c r="I8154" t="b">
        <v>0</v>
      </c>
      <c r="J8154" t="b">
        <v>0</v>
      </c>
      <c r="K8154" t="s">
        <v>24</v>
      </c>
      <c r="L8154" t="s">
        <v>36</v>
      </c>
      <c r="N8154">
        <v>42.5</v>
      </c>
      <c r="O8154" t="s">
        <v>2644</v>
      </c>
      <c r="P8154" t="s">
        <v>11136</v>
      </c>
    </row>
    <row r="8155" spans="1:16" x14ac:dyDescent="0.55000000000000004">
      <c r="A8155" t="s">
        <v>2</v>
      </c>
      <c r="B8155" t="s">
        <v>609</v>
      </c>
      <c r="C8155" t="s">
        <v>2047</v>
      </c>
      <c r="D8155" t="s">
        <v>7853</v>
      </c>
      <c r="E8155" t="s">
        <v>20</v>
      </c>
      <c r="F8155" t="b">
        <v>0</v>
      </c>
      <c r="G8155" t="s">
        <v>27</v>
      </c>
      <c r="H8155" s="4">
        <v>45757.626319444447</v>
      </c>
      <c r="I8155" t="b">
        <v>0</v>
      </c>
      <c r="J8155" t="b">
        <v>1</v>
      </c>
      <c r="K8155" t="s">
        <v>24</v>
      </c>
      <c r="L8155" t="s">
        <v>22</v>
      </c>
      <c r="M8155">
        <v>60000</v>
      </c>
      <c r="O8155" t="s">
        <v>3516</v>
      </c>
      <c r="P8155" t="s">
        <v>2274</v>
      </c>
    </row>
    <row r="8156" spans="1:16" x14ac:dyDescent="0.55000000000000004">
      <c r="A8156" t="s">
        <v>2</v>
      </c>
      <c r="B8156" t="s">
        <v>11137</v>
      </c>
      <c r="C8156" t="s">
        <v>140</v>
      </c>
      <c r="D8156" t="s">
        <v>3828</v>
      </c>
      <c r="E8156" t="s">
        <v>20</v>
      </c>
      <c r="F8156" t="b">
        <v>0</v>
      </c>
      <c r="G8156" t="s">
        <v>27</v>
      </c>
      <c r="H8156" s="4">
        <v>45757.626319444447</v>
      </c>
      <c r="I8156" t="b">
        <v>0</v>
      </c>
      <c r="J8156" t="b">
        <v>1</v>
      </c>
      <c r="K8156" t="s">
        <v>24</v>
      </c>
      <c r="L8156" t="s">
        <v>22</v>
      </c>
      <c r="M8156">
        <v>120050</v>
      </c>
      <c r="O8156" t="s">
        <v>11138</v>
      </c>
      <c r="P8156" t="s">
        <v>11139</v>
      </c>
    </row>
    <row r="8157" spans="1:16" x14ac:dyDescent="0.55000000000000004">
      <c r="A8157" t="s">
        <v>2</v>
      </c>
      <c r="B8157" t="s">
        <v>132</v>
      </c>
      <c r="C8157" t="s">
        <v>2264</v>
      </c>
      <c r="D8157" t="s">
        <v>3973</v>
      </c>
      <c r="E8157" t="s">
        <v>51</v>
      </c>
      <c r="F8157" t="b">
        <v>0</v>
      </c>
      <c r="G8157" t="s">
        <v>41</v>
      </c>
      <c r="H8157" s="4">
        <v>45757.637824074067</v>
      </c>
      <c r="I8157" t="b">
        <v>0</v>
      </c>
      <c r="J8157" t="b">
        <v>0</v>
      </c>
      <c r="K8157" t="s">
        <v>24</v>
      </c>
      <c r="L8157" t="s">
        <v>36</v>
      </c>
      <c r="N8157">
        <v>77</v>
      </c>
      <c r="O8157" t="s">
        <v>1042</v>
      </c>
      <c r="P8157" t="s">
        <v>11140</v>
      </c>
    </row>
    <row r="8158" spans="1:16" x14ac:dyDescent="0.55000000000000004">
      <c r="A8158" t="s">
        <v>2</v>
      </c>
      <c r="B8158" t="s">
        <v>195</v>
      </c>
      <c r="C8158" t="s">
        <v>484</v>
      </c>
      <c r="D8158" t="s">
        <v>3973</v>
      </c>
      <c r="E8158" t="s">
        <v>51</v>
      </c>
      <c r="F8158" t="b">
        <v>0</v>
      </c>
      <c r="G8158" t="s">
        <v>41</v>
      </c>
      <c r="H8158" s="4">
        <v>45757.63795138889</v>
      </c>
      <c r="I8158" t="b">
        <v>0</v>
      </c>
      <c r="J8158" t="b">
        <v>0</v>
      </c>
      <c r="K8158" t="s">
        <v>24</v>
      </c>
      <c r="L8158" t="s">
        <v>36</v>
      </c>
      <c r="N8158">
        <v>78.5</v>
      </c>
      <c r="O8158" t="s">
        <v>1613</v>
      </c>
      <c r="P8158" t="s">
        <v>11141</v>
      </c>
    </row>
    <row r="8159" spans="1:16" x14ac:dyDescent="0.55000000000000004">
      <c r="A8159" t="s">
        <v>28</v>
      </c>
      <c r="B8159" t="s">
        <v>11142</v>
      </c>
      <c r="C8159" t="s">
        <v>164</v>
      </c>
      <c r="D8159" t="s">
        <v>4035</v>
      </c>
      <c r="E8159" t="s">
        <v>20</v>
      </c>
      <c r="F8159" t="b">
        <v>0</v>
      </c>
      <c r="G8159" t="s">
        <v>158</v>
      </c>
      <c r="H8159" s="4">
        <v>45757.639502314807</v>
      </c>
      <c r="I8159" t="b">
        <v>0</v>
      </c>
      <c r="J8159" t="b">
        <v>0</v>
      </c>
      <c r="K8159" t="s">
        <v>158</v>
      </c>
      <c r="L8159" t="s">
        <v>22</v>
      </c>
      <c r="M8159">
        <v>96100</v>
      </c>
      <c r="O8159" t="s">
        <v>1831</v>
      </c>
      <c r="P8159" t="s">
        <v>11143</v>
      </c>
    </row>
    <row r="8160" spans="1:16" x14ac:dyDescent="0.55000000000000004">
      <c r="A8160" t="s">
        <v>28</v>
      </c>
      <c r="B8160" t="s">
        <v>11144</v>
      </c>
      <c r="C8160" t="s">
        <v>164</v>
      </c>
      <c r="D8160" t="s">
        <v>4035</v>
      </c>
      <c r="E8160" t="s">
        <v>20</v>
      </c>
      <c r="F8160" t="b">
        <v>0</v>
      </c>
      <c r="G8160" t="s">
        <v>158</v>
      </c>
      <c r="H8160" s="4">
        <v>45757.639525462961</v>
      </c>
      <c r="I8160" t="b">
        <v>0</v>
      </c>
      <c r="J8160" t="b">
        <v>0</v>
      </c>
      <c r="K8160" t="s">
        <v>158</v>
      </c>
      <c r="L8160" t="s">
        <v>22</v>
      </c>
      <c r="M8160">
        <v>87799.5</v>
      </c>
      <c r="O8160" t="s">
        <v>1831</v>
      </c>
      <c r="P8160" t="s">
        <v>2889</v>
      </c>
    </row>
    <row r="8161" spans="1:16" x14ac:dyDescent="0.55000000000000004">
      <c r="A8161" t="s">
        <v>28</v>
      </c>
      <c r="B8161" t="s">
        <v>11145</v>
      </c>
      <c r="C8161" t="s">
        <v>11146</v>
      </c>
      <c r="D8161" t="s">
        <v>4035</v>
      </c>
      <c r="E8161" t="s">
        <v>20</v>
      </c>
      <c r="F8161" t="b">
        <v>0</v>
      </c>
      <c r="G8161" t="s">
        <v>158</v>
      </c>
      <c r="H8161" s="4">
        <v>45757.63957175926</v>
      </c>
      <c r="I8161" t="b">
        <v>0</v>
      </c>
      <c r="J8161" t="b">
        <v>0</v>
      </c>
      <c r="K8161" t="s">
        <v>158</v>
      </c>
      <c r="L8161" t="s">
        <v>22</v>
      </c>
      <c r="M8161">
        <v>64000</v>
      </c>
      <c r="O8161" t="s">
        <v>11147</v>
      </c>
      <c r="P8161" t="s">
        <v>11148</v>
      </c>
    </row>
    <row r="8162" spans="1:16" x14ac:dyDescent="0.55000000000000004">
      <c r="A8162" t="s">
        <v>0</v>
      </c>
      <c r="B8162" t="s">
        <v>1219</v>
      </c>
      <c r="C8162" t="s">
        <v>570</v>
      </c>
      <c r="D8162" t="s">
        <v>3828</v>
      </c>
      <c r="E8162" t="s">
        <v>20</v>
      </c>
      <c r="F8162" t="b">
        <v>0</v>
      </c>
      <c r="G8162" t="s">
        <v>27</v>
      </c>
      <c r="H8162" s="4">
        <v>45757.666712962957</v>
      </c>
      <c r="I8162" t="b">
        <v>0</v>
      </c>
      <c r="J8162" t="b">
        <v>0</v>
      </c>
      <c r="K8162" t="s">
        <v>24</v>
      </c>
      <c r="L8162" t="s">
        <v>22</v>
      </c>
      <c r="M8162">
        <v>100237.5</v>
      </c>
      <c r="O8162" t="s">
        <v>11149</v>
      </c>
      <c r="P8162" t="s">
        <v>119</v>
      </c>
    </row>
    <row r="8163" spans="1:16" x14ac:dyDescent="0.55000000000000004">
      <c r="A8163" t="s">
        <v>139</v>
      </c>
      <c r="B8163" t="s">
        <v>11150</v>
      </c>
      <c r="C8163" t="s">
        <v>24</v>
      </c>
      <c r="D8163" t="s">
        <v>3973</v>
      </c>
      <c r="E8163" t="s">
        <v>20</v>
      </c>
      <c r="F8163" t="b">
        <v>0</v>
      </c>
      <c r="G8163" t="s">
        <v>27</v>
      </c>
      <c r="H8163" s="4">
        <v>45757.679236111107</v>
      </c>
      <c r="I8163" t="b">
        <v>0</v>
      </c>
      <c r="J8163" t="b">
        <v>1</v>
      </c>
      <c r="K8163" t="s">
        <v>24</v>
      </c>
      <c r="L8163" t="s">
        <v>22</v>
      </c>
      <c r="M8163">
        <v>122500</v>
      </c>
      <c r="O8163" t="s">
        <v>11151</v>
      </c>
      <c r="P8163" t="s">
        <v>11152</v>
      </c>
    </row>
    <row r="8164" spans="1:16" x14ac:dyDescent="0.55000000000000004">
      <c r="A8164" t="s">
        <v>40</v>
      </c>
      <c r="B8164" t="s">
        <v>11153</v>
      </c>
      <c r="C8164" t="s">
        <v>82</v>
      </c>
      <c r="D8164" t="s">
        <v>3600</v>
      </c>
      <c r="E8164" t="s">
        <v>51</v>
      </c>
      <c r="F8164" t="b">
        <v>0</v>
      </c>
      <c r="G8164" t="s">
        <v>41</v>
      </c>
      <c r="H8164" s="4">
        <v>45757.679513888892</v>
      </c>
      <c r="I8164" t="b">
        <v>1</v>
      </c>
      <c r="J8164" t="b">
        <v>0</v>
      </c>
      <c r="K8164" t="s">
        <v>24</v>
      </c>
      <c r="L8164" t="s">
        <v>36</v>
      </c>
      <c r="N8164">
        <v>82.5</v>
      </c>
      <c r="O8164" t="s">
        <v>11154</v>
      </c>
      <c r="P8164" t="s">
        <v>11155</v>
      </c>
    </row>
    <row r="8165" spans="1:16" x14ac:dyDescent="0.55000000000000004">
      <c r="A8165" t="s">
        <v>28</v>
      </c>
      <c r="B8165" t="s">
        <v>28</v>
      </c>
      <c r="C8165" t="s">
        <v>2974</v>
      </c>
      <c r="D8165" t="s">
        <v>3973</v>
      </c>
      <c r="E8165" t="s">
        <v>51</v>
      </c>
      <c r="F8165" t="b">
        <v>0</v>
      </c>
      <c r="G8165" t="s">
        <v>27</v>
      </c>
      <c r="H8165" s="4">
        <v>45757.709166666667</v>
      </c>
      <c r="I8165" t="b">
        <v>0</v>
      </c>
      <c r="J8165" t="b">
        <v>0</v>
      </c>
      <c r="K8165" t="s">
        <v>24</v>
      </c>
      <c r="L8165" t="s">
        <v>36</v>
      </c>
      <c r="N8165">
        <v>72.5</v>
      </c>
      <c r="O8165" t="s">
        <v>458</v>
      </c>
      <c r="P8165" t="s">
        <v>11156</v>
      </c>
    </row>
    <row r="8166" spans="1:16" x14ac:dyDescent="0.55000000000000004">
      <c r="A8166" t="s">
        <v>40</v>
      </c>
      <c r="B8166" t="s">
        <v>40</v>
      </c>
      <c r="C8166" t="s">
        <v>1060</v>
      </c>
      <c r="D8166" t="s">
        <v>131</v>
      </c>
      <c r="E8166" t="s">
        <v>20</v>
      </c>
      <c r="F8166" t="b">
        <v>0</v>
      </c>
      <c r="G8166" t="s">
        <v>35</v>
      </c>
      <c r="H8166" s="4">
        <v>45757.721446759257</v>
      </c>
      <c r="I8166" t="b">
        <v>1</v>
      </c>
      <c r="J8166" t="b">
        <v>0</v>
      </c>
      <c r="K8166" t="s">
        <v>24</v>
      </c>
      <c r="L8166" t="s">
        <v>22</v>
      </c>
      <c r="M8166">
        <v>152500</v>
      </c>
      <c r="O8166" t="s">
        <v>131</v>
      </c>
    </row>
    <row r="8167" spans="1:16" x14ac:dyDescent="0.55000000000000004">
      <c r="A8167" t="s">
        <v>0</v>
      </c>
      <c r="B8167" t="s">
        <v>1449</v>
      </c>
      <c r="C8167" t="s">
        <v>76</v>
      </c>
      <c r="D8167" t="s">
        <v>4035</v>
      </c>
      <c r="E8167" t="s">
        <v>20</v>
      </c>
      <c r="F8167" t="b">
        <v>0</v>
      </c>
      <c r="G8167" t="s">
        <v>41</v>
      </c>
      <c r="H8167" s="4">
        <v>45757.750231481477</v>
      </c>
      <c r="I8167" t="b">
        <v>0</v>
      </c>
      <c r="J8167" t="b">
        <v>0</v>
      </c>
      <c r="K8167" t="s">
        <v>24</v>
      </c>
      <c r="L8167" t="s">
        <v>22</v>
      </c>
      <c r="M8167">
        <v>95040</v>
      </c>
      <c r="O8167" t="s">
        <v>11157</v>
      </c>
      <c r="P8167" t="s">
        <v>11158</v>
      </c>
    </row>
    <row r="8168" spans="1:16" x14ac:dyDescent="0.55000000000000004">
      <c r="A8168" t="s">
        <v>0</v>
      </c>
      <c r="B8168" t="s">
        <v>257</v>
      </c>
      <c r="C8168" t="s">
        <v>1325</v>
      </c>
      <c r="D8168" t="s">
        <v>3973</v>
      </c>
      <c r="E8168" t="s">
        <v>20</v>
      </c>
      <c r="F8168" t="b">
        <v>0</v>
      </c>
      <c r="G8168" t="s">
        <v>41</v>
      </c>
      <c r="H8168" s="4">
        <v>45757.750231481477</v>
      </c>
      <c r="I8168" t="b">
        <v>0</v>
      </c>
      <c r="J8168" t="b">
        <v>1</v>
      </c>
      <c r="K8168" t="s">
        <v>24</v>
      </c>
      <c r="L8168" t="s">
        <v>22</v>
      </c>
      <c r="M8168">
        <v>130000</v>
      </c>
      <c r="O8168" t="s">
        <v>74</v>
      </c>
      <c r="P8168" t="s">
        <v>557</v>
      </c>
    </row>
    <row r="8169" spans="1:16" x14ac:dyDescent="0.55000000000000004">
      <c r="A8169" t="s">
        <v>2</v>
      </c>
      <c r="B8169" t="s">
        <v>291</v>
      </c>
      <c r="C8169" t="s">
        <v>3062</v>
      </c>
      <c r="D8169" t="s">
        <v>2208</v>
      </c>
      <c r="E8169" t="s">
        <v>51</v>
      </c>
      <c r="F8169" t="b">
        <v>0</v>
      </c>
      <c r="G8169" t="s">
        <v>27</v>
      </c>
      <c r="H8169" s="4">
        <v>45757.751238425917</v>
      </c>
      <c r="I8169" t="b">
        <v>0</v>
      </c>
      <c r="J8169" t="b">
        <v>0</v>
      </c>
      <c r="K8169" t="s">
        <v>24</v>
      </c>
      <c r="L8169" t="s">
        <v>36</v>
      </c>
      <c r="N8169">
        <v>38</v>
      </c>
      <c r="O8169" t="s">
        <v>2741</v>
      </c>
      <c r="P8169" t="s">
        <v>11136</v>
      </c>
    </row>
    <row r="8170" spans="1:16" x14ac:dyDescent="0.55000000000000004">
      <c r="A8170" t="s">
        <v>2</v>
      </c>
      <c r="B8170" t="s">
        <v>543</v>
      </c>
      <c r="C8170" t="s">
        <v>213</v>
      </c>
      <c r="D8170" t="s">
        <v>3973</v>
      </c>
      <c r="E8170" t="s">
        <v>51</v>
      </c>
      <c r="F8170" t="b">
        <v>0</v>
      </c>
      <c r="G8170" t="s">
        <v>27</v>
      </c>
      <c r="H8170" s="4">
        <v>45757.751307870371</v>
      </c>
      <c r="I8170" t="b">
        <v>0</v>
      </c>
      <c r="J8170" t="b">
        <v>0</v>
      </c>
      <c r="K8170" t="s">
        <v>24</v>
      </c>
      <c r="L8170" t="s">
        <v>36</v>
      </c>
      <c r="N8170">
        <v>87.5</v>
      </c>
      <c r="O8170" t="s">
        <v>10702</v>
      </c>
      <c r="P8170" t="s">
        <v>11159</v>
      </c>
    </row>
    <row r="8171" spans="1:16" x14ac:dyDescent="0.55000000000000004">
      <c r="A8171" t="s">
        <v>0</v>
      </c>
      <c r="B8171" t="s">
        <v>11160</v>
      </c>
      <c r="C8171" t="s">
        <v>39</v>
      </c>
      <c r="D8171" t="s">
        <v>3973</v>
      </c>
      <c r="E8171" t="s">
        <v>20</v>
      </c>
      <c r="F8171" t="b">
        <v>1</v>
      </c>
      <c r="G8171" t="s">
        <v>41</v>
      </c>
      <c r="H8171" s="4">
        <v>45757.762673611112</v>
      </c>
      <c r="I8171" t="b">
        <v>0</v>
      </c>
      <c r="J8171" t="b">
        <v>0</v>
      </c>
      <c r="K8171" t="s">
        <v>24</v>
      </c>
      <c r="L8171" t="s">
        <v>36</v>
      </c>
      <c r="N8171">
        <v>35</v>
      </c>
      <c r="O8171" t="s">
        <v>11161</v>
      </c>
      <c r="P8171" t="s">
        <v>1303</v>
      </c>
    </row>
    <row r="8172" spans="1:16" x14ac:dyDescent="0.55000000000000004">
      <c r="A8172" t="s">
        <v>2</v>
      </c>
      <c r="B8172" t="s">
        <v>6435</v>
      </c>
      <c r="C8172" t="s">
        <v>1352</v>
      </c>
      <c r="D8172" t="s">
        <v>3828</v>
      </c>
      <c r="E8172" t="s">
        <v>20</v>
      </c>
      <c r="F8172" t="b">
        <v>0</v>
      </c>
      <c r="G8172" t="s">
        <v>41</v>
      </c>
      <c r="H8172" s="4">
        <v>45757.762800925928</v>
      </c>
      <c r="I8172" t="b">
        <v>0</v>
      </c>
      <c r="J8172" t="b">
        <v>0</v>
      </c>
      <c r="K8172" t="s">
        <v>24</v>
      </c>
      <c r="L8172" t="s">
        <v>22</v>
      </c>
      <c r="M8172">
        <v>117200</v>
      </c>
      <c r="O8172" t="s">
        <v>446</v>
      </c>
      <c r="P8172" t="s">
        <v>6436</v>
      </c>
    </row>
    <row r="8173" spans="1:16" x14ac:dyDescent="0.55000000000000004">
      <c r="A8173" t="s">
        <v>0</v>
      </c>
      <c r="B8173" t="s">
        <v>4251</v>
      </c>
      <c r="C8173" t="s">
        <v>3519</v>
      </c>
      <c r="D8173" t="s">
        <v>3973</v>
      </c>
      <c r="E8173" t="s">
        <v>20</v>
      </c>
      <c r="F8173" t="b">
        <v>0</v>
      </c>
      <c r="G8173" t="s">
        <v>27</v>
      </c>
      <c r="H8173" s="4">
        <v>45757.79178240741</v>
      </c>
      <c r="I8173" t="b">
        <v>1</v>
      </c>
      <c r="J8173" t="b">
        <v>0</v>
      </c>
      <c r="K8173" t="s">
        <v>24</v>
      </c>
      <c r="L8173" t="s">
        <v>22</v>
      </c>
      <c r="M8173">
        <v>70000</v>
      </c>
      <c r="O8173" t="s">
        <v>1670</v>
      </c>
      <c r="P8173" t="s">
        <v>1075</v>
      </c>
    </row>
    <row r="8174" spans="1:16" x14ac:dyDescent="0.55000000000000004">
      <c r="A8174" t="s">
        <v>0</v>
      </c>
      <c r="B8174" t="s">
        <v>11162</v>
      </c>
      <c r="C8174" t="s">
        <v>10133</v>
      </c>
      <c r="D8174" t="s">
        <v>3828</v>
      </c>
      <c r="E8174" t="s">
        <v>51</v>
      </c>
      <c r="F8174" t="b">
        <v>0</v>
      </c>
      <c r="G8174" t="s">
        <v>1247</v>
      </c>
      <c r="H8174" s="4">
        <v>45757.81449074074</v>
      </c>
      <c r="I8174" t="b">
        <v>1</v>
      </c>
      <c r="J8174" t="b">
        <v>0</v>
      </c>
      <c r="K8174" t="s">
        <v>1247</v>
      </c>
      <c r="L8174" t="s">
        <v>22</v>
      </c>
      <c r="M8174">
        <v>50000</v>
      </c>
      <c r="O8174" t="s">
        <v>1214</v>
      </c>
      <c r="P8174" t="s">
        <v>338</v>
      </c>
    </row>
    <row r="8175" spans="1:16" x14ac:dyDescent="0.55000000000000004">
      <c r="A8175" t="s">
        <v>19</v>
      </c>
      <c r="B8175" t="s">
        <v>10577</v>
      </c>
      <c r="C8175" t="s">
        <v>1270</v>
      </c>
      <c r="D8175" t="s">
        <v>3957</v>
      </c>
      <c r="E8175" t="s">
        <v>20</v>
      </c>
      <c r="F8175" t="b">
        <v>0</v>
      </c>
      <c r="G8175" t="s">
        <v>23</v>
      </c>
      <c r="H8175" s="4">
        <v>45757.830937500003</v>
      </c>
      <c r="I8175" t="b">
        <v>0</v>
      </c>
      <c r="J8175" t="b">
        <v>1</v>
      </c>
      <c r="K8175" t="s">
        <v>24</v>
      </c>
      <c r="L8175" t="s">
        <v>36</v>
      </c>
      <c r="N8175">
        <v>15.659999847412109</v>
      </c>
      <c r="O8175" t="s">
        <v>7552</v>
      </c>
      <c r="P8175" t="s">
        <v>10466</v>
      </c>
    </row>
    <row r="8176" spans="1:16" x14ac:dyDescent="0.55000000000000004">
      <c r="A8176" t="s">
        <v>0</v>
      </c>
      <c r="B8176" t="s">
        <v>11163</v>
      </c>
      <c r="C8176" t="s">
        <v>315</v>
      </c>
      <c r="D8176" t="s">
        <v>3600</v>
      </c>
      <c r="E8176" t="s">
        <v>20</v>
      </c>
      <c r="F8176" t="b">
        <v>0</v>
      </c>
      <c r="G8176" t="s">
        <v>27</v>
      </c>
      <c r="H8176" s="4">
        <v>45757.833379629628</v>
      </c>
      <c r="I8176" t="b">
        <v>0</v>
      </c>
      <c r="J8176" t="b">
        <v>1</v>
      </c>
      <c r="K8176" t="s">
        <v>24</v>
      </c>
      <c r="L8176" t="s">
        <v>22</v>
      </c>
      <c r="M8176">
        <v>176000</v>
      </c>
      <c r="O8176" t="s">
        <v>173</v>
      </c>
      <c r="P8176" t="s">
        <v>11164</v>
      </c>
    </row>
    <row r="8177" spans="1:16" x14ac:dyDescent="0.55000000000000004">
      <c r="A8177" t="s">
        <v>0</v>
      </c>
      <c r="B8177" t="s">
        <v>11165</v>
      </c>
      <c r="C8177" t="s">
        <v>1347</v>
      </c>
      <c r="D8177" t="s">
        <v>3957</v>
      </c>
      <c r="E8177" t="s">
        <v>34</v>
      </c>
      <c r="F8177" t="b">
        <v>0</v>
      </c>
      <c r="G8177" t="s">
        <v>35</v>
      </c>
      <c r="H8177" s="4">
        <v>45757.83384259259</v>
      </c>
      <c r="I8177" t="b">
        <v>0</v>
      </c>
      <c r="J8177" t="b">
        <v>1</v>
      </c>
      <c r="K8177" t="s">
        <v>24</v>
      </c>
      <c r="L8177" t="s">
        <v>36</v>
      </c>
      <c r="N8177">
        <v>9.6999998092651367</v>
      </c>
      <c r="O8177" t="s">
        <v>450</v>
      </c>
      <c r="P8177" t="s">
        <v>11166</v>
      </c>
    </row>
    <row r="8178" spans="1:16" x14ac:dyDescent="0.55000000000000004">
      <c r="A8178" t="s">
        <v>1</v>
      </c>
      <c r="B8178" t="s">
        <v>467</v>
      </c>
      <c r="C8178" t="s">
        <v>919</v>
      </c>
      <c r="D8178" t="s">
        <v>3973</v>
      </c>
      <c r="E8178" t="s">
        <v>20</v>
      </c>
      <c r="F8178" t="b">
        <v>0</v>
      </c>
      <c r="G8178" t="s">
        <v>35</v>
      </c>
      <c r="H8178" s="4">
        <v>45757.834317129629</v>
      </c>
      <c r="I8178" t="b">
        <v>0</v>
      </c>
      <c r="J8178" t="b">
        <v>0</v>
      </c>
      <c r="K8178" t="s">
        <v>24</v>
      </c>
      <c r="L8178" t="s">
        <v>22</v>
      </c>
      <c r="M8178">
        <v>112500</v>
      </c>
      <c r="O8178" t="s">
        <v>74</v>
      </c>
      <c r="P8178" t="s">
        <v>1565</v>
      </c>
    </row>
    <row r="8179" spans="1:16" x14ac:dyDescent="0.55000000000000004">
      <c r="A8179" t="s">
        <v>2</v>
      </c>
      <c r="B8179" t="s">
        <v>2</v>
      </c>
      <c r="C8179" t="s">
        <v>3057</v>
      </c>
      <c r="D8179" t="s">
        <v>3828</v>
      </c>
      <c r="E8179" t="s">
        <v>51</v>
      </c>
      <c r="F8179" t="b">
        <v>0</v>
      </c>
      <c r="G8179" t="s">
        <v>27</v>
      </c>
      <c r="H8179" s="4">
        <v>45757.834502314807</v>
      </c>
      <c r="I8179" t="b">
        <v>1</v>
      </c>
      <c r="J8179" t="b">
        <v>1</v>
      </c>
      <c r="K8179" t="s">
        <v>24</v>
      </c>
      <c r="L8179" t="s">
        <v>36</v>
      </c>
      <c r="N8179">
        <v>72.5</v>
      </c>
      <c r="O8179" t="s">
        <v>144</v>
      </c>
      <c r="P8179" t="s">
        <v>3417</v>
      </c>
    </row>
    <row r="8180" spans="1:16" x14ac:dyDescent="0.55000000000000004">
      <c r="A8180" t="s">
        <v>2</v>
      </c>
      <c r="B8180" t="s">
        <v>132</v>
      </c>
      <c r="C8180" t="s">
        <v>505</v>
      </c>
      <c r="D8180" t="s">
        <v>3600</v>
      </c>
      <c r="E8180" t="s">
        <v>20</v>
      </c>
      <c r="F8180" t="b">
        <v>0</v>
      </c>
      <c r="G8180" t="s">
        <v>27</v>
      </c>
      <c r="H8180" s="4">
        <v>45757.834502314807</v>
      </c>
      <c r="I8180" t="b">
        <v>1</v>
      </c>
      <c r="J8180" t="b">
        <v>0</v>
      </c>
      <c r="K8180" t="s">
        <v>24</v>
      </c>
      <c r="L8180" t="s">
        <v>22</v>
      </c>
      <c r="M8180">
        <v>60000</v>
      </c>
      <c r="O8180" t="s">
        <v>95</v>
      </c>
      <c r="P8180" t="s">
        <v>11167</v>
      </c>
    </row>
    <row r="8181" spans="1:16" x14ac:dyDescent="0.55000000000000004">
      <c r="A8181" t="s">
        <v>40</v>
      </c>
      <c r="B8181" t="s">
        <v>11168</v>
      </c>
      <c r="C8181" t="s">
        <v>2182</v>
      </c>
      <c r="D8181" t="s">
        <v>3828</v>
      </c>
      <c r="E8181" t="s">
        <v>51</v>
      </c>
      <c r="F8181" t="b">
        <v>0</v>
      </c>
      <c r="G8181" t="s">
        <v>41</v>
      </c>
      <c r="H8181" s="4">
        <v>45757.846087962957</v>
      </c>
      <c r="I8181" t="b">
        <v>1</v>
      </c>
      <c r="J8181" t="b">
        <v>0</v>
      </c>
      <c r="K8181" t="s">
        <v>24</v>
      </c>
      <c r="L8181" t="s">
        <v>36</v>
      </c>
      <c r="N8181">
        <v>60.435001373291023</v>
      </c>
      <c r="O8181" t="s">
        <v>11169</v>
      </c>
      <c r="P8181" t="s">
        <v>11170</v>
      </c>
    </row>
    <row r="8182" spans="1:16" x14ac:dyDescent="0.55000000000000004">
      <c r="A8182" t="s">
        <v>40</v>
      </c>
      <c r="B8182" t="s">
        <v>9545</v>
      </c>
      <c r="C8182" t="s">
        <v>928</v>
      </c>
      <c r="D8182" t="s">
        <v>3957</v>
      </c>
      <c r="E8182" t="s">
        <v>20</v>
      </c>
      <c r="F8182" t="b">
        <v>0</v>
      </c>
      <c r="G8182" t="s">
        <v>41</v>
      </c>
      <c r="H8182" s="4">
        <v>45757.846238425933</v>
      </c>
      <c r="I8182" t="b">
        <v>0</v>
      </c>
      <c r="J8182" t="b">
        <v>0</v>
      </c>
      <c r="K8182" t="s">
        <v>24</v>
      </c>
      <c r="L8182" t="s">
        <v>36</v>
      </c>
      <c r="N8182">
        <v>55.06500244140625</v>
      </c>
      <c r="O8182" t="s">
        <v>567</v>
      </c>
      <c r="P8182" t="s">
        <v>9546</v>
      </c>
    </row>
    <row r="8183" spans="1:16" x14ac:dyDescent="0.55000000000000004">
      <c r="A8183" t="s">
        <v>2</v>
      </c>
      <c r="B8183" t="s">
        <v>2564</v>
      </c>
      <c r="C8183" t="s">
        <v>670</v>
      </c>
      <c r="D8183" t="s">
        <v>3600</v>
      </c>
      <c r="E8183" t="s">
        <v>20</v>
      </c>
      <c r="F8183" t="b">
        <v>0</v>
      </c>
      <c r="G8183" t="s">
        <v>35</v>
      </c>
      <c r="H8183" s="4">
        <v>45757.846446759257</v>
      </c>
      <c r="I8183" t="b">
        <v>1</v>
      </c>
      <c r="J8183" t="b">
        <v>0</v>
      </c>
      <c r="K8183" t="s">
        <v>24</v>
      </c>
      <c r="L8183" t="s">
        <v>36</v>
      </c>
      <c r="N8183">
        <v>60</v>
      </c>
      <c r="O8183" t="s">
        <v>2009</v>
      </c>
      <c r="P8183" t="s">
        <v>918</v>
      </c>
    </row>
    <row r="8184" spans="1:16" x14ac:dyDescent="0.55000000000000004">
      <c r="A8184" t="s">
        <v>28</v>
      </c>
      <c r="B8184" t="s">
        <v>11171</v>
      </c>
      <c r="C8184" t="s">
        <v>39</v>
      </c>
      <c r="D8184" t="s">
        <v>7658</v>
      </c>
      <c r="E8184" t="s">
        <v>20</v>
      </c>
      <c r="F8184" t="b">
        <v>1</v>
      </c>
      <c r="G8184" t="s">
        <v>106</v>
      </c>
      <c r="H8184" s="4">
        <v>45757.848773148151</v>
      </c>
      <c r="I8184" t="b">
        <v>0</v>
      </c>
      <c r="J8184" t="b">
        <v>0</v>
      </c>
      <c r="K8184" t="s">
        <v>106</v>
      </c>
      <c r="L8184" t="s">
        <v>22</v>
      </c>
      <c r="M8184">
        <v>100000</v>
      </c>
      <c r="O8184" t="s">
        <v>11172</v>
      </c>
      <c r="P8184" t="s">
        <v>1472</v>
      </c>
    </row>
    <row r="8185" spans="1:16" x14ac:dyDescent="0.55000000000000004">
      <c r="A8185" t="s">
        <v>25</v>
      </c>
      <c r="B8185" t="s">
        <v>11173</v>
      </c>
      <c r="C8185" t="s">
        <v>845</v>
      </c>
      <c r="D8185" t="s">
        <v>3600</v>
      </c>
      <c r="E8185" t="s">
        <v>20</v>
      </c>
      <c r="F8185" t="b">
        <v>0</v>
      </c>
      <c r="G8185" t="s">
        <v>27</v>
      </c>
      <c r="H8185" s="4">
        <v>45757.875034722223</v>
      </c>
      <c r="I8185" t="b">
        <v>0</v>
      </c>
      <c r="J8185" t="b">
        <v>1</v>
      </c>
      <c r="K8185" t="s">
        <v>24</v>
      </c>
      <c r="L8185" t="s">
        <v>22</v>
      </c>
      <c r="M8185">
        <v>260590</v>
      </c>
      <c r="O8185" t="s">
        <v>254</v>
      </c>
      <c r="P8185" t="s">
        <v>11174</v>
      </c>
    </row>
    <row r="8186" spans="1:16" x14ac:dyDescent="0.55000000000000004">
      <c r="A8186" t="s">
        <v>0</v>
      </c>
      <c r="B8186" t="s">
        <v>11175</v>
      </c>
      <c r="C8186" t="s">
        <v>184</v>
      </c>
      <c r="D8186" t="s">
        <v>3828</v>
      </c>
      <c r="E8186" t="s">
        <v>20</v>
      </c>
      <c r="F8186" t="b">
        <v>0</v>
      </c>
      <c r="G8186" t="s">
        <v>30</v>
      </c>
      <c r="H8186" s="4">
        <v>45757.875613425917</v>
      </c>
      <c r="I8186" t="b">
        <v>0</v>
      </c>
      <c r="J8186" t="b">
        <v>0</v>
      </c>
      <c r="K8186" t="s">
        <v>24</v>
      </c>
      <c r="L8186" t="s">
        <v>22</v>
      </c>
      <c r="M8186">
        <v>53000</v>
      </c>
      <c r="O8186" t="s">
        <v>11176</v>
      </c>
      <c r="P8186" t="s">
        <v>11177</v>
      </c>
    </row>
    <row r="8187" spans="1:16" x14ac:dyDescent="0.55000000000000004">
      <c r="A8187" t="s">
        <v>0</v>
      </c>
      <c r="B8187" t="s">
        <v>11178</v>
      </c>
      <c r="C8187" t="s">
        <v>1356</v>
      </c>
      <c r="D8187" t="s">
        <v>3828</v>
      </c>
      <c r="E8187" t="s">
        <v>20</v>
      </c>
      <c r="F8187" t="b">
        <v>0</v>
      </c>
      <c r="G8187" t="s">
        <v>52</v>
      </c>
      <c r="H8187" s="4">
        <v>45757.875740740739</v>
      </c>
      <c r="I8187" t="b">
        <v>1</v>
      </c>
      <c r="J8187" t="b">
        <v>1</v>
      </c>
      <c r="K8187" t="s">
        <v>24</v>
      </c>
      <c r="L8187" t="s">
        <v>22</v>
      </c>
      <c r="M8187">
        <v>49500</v>
      </c>
      <c r="O8187" t="s">
        <v>11179</v>
      </c>
      <c r="P8187" t="s">
        <v>280</v>
      </c>
    </row>
    <row r="8188" spans="1:16" x14ac:dyDescent="0.55000000000000004">
      <c r="A8188" t="s">
        <v>2</v>
      </c>
      <c r="B8188" t="s">
        <v>11180</v>
      </c>
      <c r="C8188" t="s">
        <v>981</v>
      </c>
      <c r="D8188" t="s">
        <v>3600</v>
      </c>
      <c r="E8188" t="s">
        <v>20</v>
      </c>
      <c r="F8188" t="b">
        <v>0</v>
      </c>
      <c r="G8188" t="s">
        <v>27</v>
      </c>
      <c r="H8188" s="4">
        <v>45757.876157407409</v>
      </c>
      <c r="I8188" t="b">
        <v>0</v>
      </c>
      <c r="J8188" t="b">
        <v>1</v>
      </c>
      <c r="K8188" t="s">
        <v>24</v>
      </c>
      <c r="L8188" t="s">
        <v>22</v>
      </c>
      <c r="M8188">
        <v>150000</v>
      </c>
      <c r="O8188" t="s">
        <v>2632</v>
      </c>
      <c r="P8188" t="s">
        <v>11181</v>
      </c>
    </row>
    <row r="8189" spans="1:16" x14ac:dyDescent="0.55000000000000004">
      <c r="A8189" t="s">
        <v>2</v>
      </c>
      <c r="B8189" t="s">
        <v>11182</v>
      </c>
      <c r="C8189" t="s">
        <v>981</v>
      </c>
      <c r="D8189" t="s">
        <v>3600</v>
      </c>
      <c r="E8189" t="s">
        <v>20</v>
      </c>
      <c r="F8189" t="b">
        <v>0</v>
      </c>
      <c r="G8189" t="s">
        <v>27</v>
      </c>
      <c r="H8189" s="4">
        <v>45757.876273148147</v>
      </c>
      <c r="I8189" t="b">
        <v>0</v>
      </c>
      <c r="J8189" t="b">
        <v>1</v>
      </c>
      <c r="K8189" t="s">
        <v>24</v>
      </c>
      <c r="L8189" t="s">
        <v>22</v>
      </c>
      <c r="M8189">
        <v>225000</v>
      </c>
      <c r="O8189" t="s">
        <v>2632</v>
      </c>
      <c r="P8189" t="s">
        <v>11183</v>
      </c>
    </row>
    <row r="8190" spans="1:16" x14ac:dyDescent="0.55000000000000004">
      <c r="A8190" t="s">
        <v>2</v>
      </c>
      <c r="B8190" t="s">
        <v>11184</v>
      </c>
      <c r="C8190" t="s">
        <v>889</v>
      </c>
      <c r="D8190" t="s">
        <v>3600</v>
      </c>
      <c r="E8190" t="s">
        <v>51</v>
      </c>
      <c r="F8190" t="b">
        <v>0</v>
      </c>
      <c r="G8190" t="s">
        <v>35</v>
      </c>
      <c r="H8190" s="4">
        <v>45757.929942129631</v>
      </c>
      <c r="I8190" t="b">
        <v>0</v>
      </c>
      <c r="J8190" t="b">
        <v>0</v>
      </c>
      <c r="K8190" t="s">
        <v>24</v>
      </c>
      <c r="L8190" t="s">
        <v>36</v>
      </c>
      <c r="N8190">
        <v>50</v>
      </c>
      <c r="O8190" t="s">
        <v>1012</v>
      </c>
      <c r="P8190" t="s">
        <v>11185</v>
      </c>
    </row>
    <row r="8191" spans="1:16" x14ac:dyDescent="0.55000000000000004">
      <c r="A8191" t="s">
        <v>2</v>
      </c>
      <c r="B8191" t="s">
        <v>11186</v>
      </c>
      <c r="C8191" t="s">
        <v>365</v>
      </c>
      <c r="D8191" t="s">
        <v>2208</v>
      </c>
      <c r="F8191" t="b">
        <v>0</v>
      </c>
      <c r="G8191" t="s">
        <v>27</v>
      </c>
      <c r="H8191" s="4">
        <v>45757.959548611107</v>
      </c>
      <c r="I8191" t="b">
        <v>1</v>
      </c>
      <c r="J8191" t="b">
        <v>0</v>
      </c>
      <c r="K8191" t="s">
        <v>24</v>
      </c>
      <c r="L8191" t="s">
        <v>36</v>
      </c>
      <c r="N8191">
        <v>120</v>
      </c>
      <c r="O8191" t="s">
        <v>319</v>
      </c>
      <c r="P8191" t="s">
        <v>11187</v>
      </c>
    </row>
    <row r="8192" spans="1:16" x14ac:dyDescent="0.55000000000000004">
      <c r="A8192" t="s">
        <v>0</v>
      </c>
      <c r="B8192" t="s">
        <v>11188</v>
      </c>
      <c r="C8192" t="s">
        <v>335</v>
      </c>
      <c r="D8192" t="s">
        <v>2532</v>
      </c>
      <c r="E8192" t="s">
        <v>34</v>
      </c>
      <c r="F8192" t="b">
        <v>0</v>
      </c>
      <c r="G8192" t="s">
        <v>27</v>
      </c>
      <c r="H8192" s="4">
        <v>45758.000034722223</v>
      </c>
      <c r="I8192" t="b">
        <v>0</v>
      </c>
      <c r="J8192" t="b">
        <v>0</v>
      </c>
      <c r="K8192" t="s">
        <v>24</v>
      </c>
      <c r="L8192" t="s">
        <v>36</v>
      </c>
      <c r="N8192">
        <v>30</v>
      </c>
      <c r="O8192" t="s">
        <v>11189</v>
      </c>
      <c r="P8192" t="s">
        <v>11190</v>
      </c>
    </row>
    <row r="8193" spans="1:16" x14ac:dyDescent="0.55000000000000004">
      <c r="A8193" t="s">
        <v>2</v>
      </c>
      <c r="B8193" t="s">
        <v>11191</v>
      </c>
      <c r="C8193" t="s">
        <v>142</v>
      </c>
      <c r="D8193" t="s">
        <v>5535</v>
      </c>
      <c r="E8193" t="s">
        <v>20</v>
      </c>
      <c r="F8193" t="b">
        <v>0</v>
      </c>
      <c r="G8193" t="s">
        <v>27</v>
      </c>
      <c r="H8193" s="4">
        <v>45758.001157407409</v>
      </c>
      <c r="I8193" t="b">
        <v>0</v>
      </c>
      <c r="J8193" t="b">
        <v>1</v>
      </c>
      <c r="K8193" t="s">
        <v>24</v>
      </c>
      <c r="L8193" t="s">
        <v>22</v>
      </c>
      <c r="M8193">
        <v>108267</v>
      </c>
      <c r="O8193" t="s">
        <v>1903</v>
      </c>
      <c r="P8193" t="s">
        <v>11192</v>
      </c>
    </row>
    <row r="8194" spans="1:16" x14ac:dyDescent="0.55000000000000004">
      <c r="A8194" t="s">
        <v>2</v>
      </c>
      <c r="B8194" t="s">
        <v>1167</v>
      </c>
      <c r="C8194" t="s">
        <v>29</v>
      </c>
      <c r="D8194" t="s">
        <v>5535</v>
      </c>
      <c r="E8194" t="s">
        <v>20</v>
      </c>
      <c r="F8194" t="b">
        <v>0</v>
      </c>
      <c r="G8194" t="s">
        <v>27</v>
      </c>
      <c r="H8194" s="4">
        <v>45758.001157407409</v>
      </c>
      <c r="I8194" t="b">
        <v>1</v>
      </c>
      <c r="J8194" t="b">
        <v>1</v>
      </c>
      <c r="K8194" t="s">
        <v>24</v>
      </c>
      <c r="L8194" t="s">
        <v>22</v>
      </c>
      <c r="M8194">
        <v>88582</v>
      </c>
      <c r="O8194" t="s">
        <v>77</v>
      </c>
      <c r="P8194" t="s">
        <v>9340</v>
      </c>
    </row>
    <row r="8195" spans="1:16" x14ac:dyDescent="0.55000000000000004">
      <c r="A8195" t="s">
        <v>2</v>
      </c>
      <c r="B8195" t="s">
        <v>195</v>
      </c>
      <c r="C8195" t="s">
        <v>908</v>
      </c>
      <c r="D8195" t="s">
        <v>3828</v>
      </c>
      <c r="E8195" t="s">
        <v>51</v>
      </c>
      <c r="F8195" t="b">
        <v>0</v>
      </c>
      <c r="G8195" t="s">
        <v>27</v>
      </c>
      <c r="H8195" s="4">
        <v>45758.001168981478</v>
      </c>
      <c r="I8195" t="b">
        <v>0</v>
      </c>
      <c r="J8195" t="b">
        <v>0</v>
      </c>
      <c r="K8195" t="s">
        <v>24</v>
      </c>
      <c r="L8195" t="s">
        <v>36</v>
      </c>
      <c r="N8195">
        <v>62.5</v>
      </c>
      <c r="O8195" t="s">
        <v>11193</v>
      </c>
      <c r="P8195" t="s">
        <v>4259</v>
      </c>
    </row>
    <row r="8196" spans="1:16" x14ac:dyDescent="0.55000000000000004">
      <c r="A8196" t="s">
        <v>40</v>
      </c>
      <c r="B8196" t="s">
        <v>9341</v>
      </c>
      <c r="C8196" t="s">
        <v>748</v>
      </c>
      <c r="D8196" t="s">
        <v>4035</v>
      </c>
      <c r="E8196" t="s">
        <v>20</v>
      </c>
      <c r="F8196" t="b">
        <v>0</v>
      </c>
      <c r="G8196" t="s">
        <v>158</v>
      </c>
      <c r="H8196" s="4">
        <v>45758.014479166668</v>
      </c>
      <c r="I8196" t="b">
        <v>0</v>
      </c>
      <c r="J8196" t="b">
        <v>0</v>
      </c>
      <c r="K8196" t="s">
        <v>158</v>
      </c>
      <c r="L8196" t="s">
        <v>22</v>
      </c>
      <c r="M8196">
        <v>83999.5</v>
      </c>
      <c r="O8196" t="s">
        <v>2768</v>
      </c>
      <c r="P8196" t="s">
        <v>3411</v>
      </c>
    </row>
    <row r="8197" spans="1:16" x14ac:dyDescent="0.55000000000000004">
      <c r="A8197" t="s">
        <v>2</v>
      </c>
      <c r="B8197" t="s">
        <v>11194</v>
      </c>
      <c r="C8197" t="s">
        <v>122</v>
      </c>
      <c r="D8197" t="s">
        <v>2208</v>
      </c>
      <c r="E8197" t="s">
        <v>20</v>
      </c>
      <c r="F8197" t="b">
        <v>0</v>
      </c>
      <c r="G8197" t="s">
        <v>27</v>
      </c>
      <c r="H8197" s="4">
        <v>45758.084606481483</v>
      </c>
      <c r="I8197" t="b">
        <v>0</v>
      </c>
      <c r="J8197" t="b">
        <v>1</v>
      </c>
      <c r="K8197" t="s">
        <v>24</v>
      </c>
      <c r="L8197" t="s">
        <v>22</v>
      </c>
      <c r="M8197">
        <v>91700</v>
      </c>
      <c r="O8197" t="s">
        <v>366</v>
      </c>
      <c r="P8197" t="s">
        <v>11195</v>
      </c>
    </row>
    <row r="8198" spans="1:16" x14ac:dyDescent="0.55000000000000004">
      <c r="A8198" t="s">
        <v>2</v>
      </c>
      <c r="B8198" t="s">
        <v>6435</v>
      </c>
      <c r="C8198" t="s">
        <v>1352</v>
      </c>
      <c r="D8198" t="s">
        <v>3973</v>
      </c>
      <c r="E8198" t="s">
        <v>20</v>
      </c>
      <c r="F8198" t="b">
        <v>0</v>
      </c>
      <c r="G8198" t="s">
        <v>27</v>
      </c>
      <c r="H8198" s="4">
        <v>45758.095879629633</v>
      </c>
      <c r="I8198" t="b">
        <v>0</v>
      </c>
      <c r="J8198" t="b">
        <v>0</v>
      </c>
      <c r="K8198" t="s">
        <v>24</v>
      </c>
      <c r="L8198" t="s">
        <v>22</v>
      </c>
      <c r="M8198">
        <v>117200</v>
      </c>
      <c r="O8198" t="s">
        <v>446</v>
      </c>
      <c r="P8198" t="s">
        <v>6436</v>
      </c>
    </row>
    <row r="8199" spans="1:16" x14ac:dyDescent="0.55000000000000004">
      <c r="A8199" t="s">
        <v>0</v>
      </c>
      <c r="B8199" t="s">
        <v>0</v>
      </c>
      <c r="C8199" t="s">
        <v>11196</v>
      </c>
      <c r="D8199" t="s">
        <v>7547</v>
      </c>
      <c r="E8199" t="s">
        <v>34</v>
      </c>
      <c r="F8199" t="b">
        <v>0</v>
      </c>
      <c r="G8199" t="s">
        <v>52</v>
      </c>
      <c r="H8199" s="4">
        <v>45758.125775462962</v>
      </c>
      <c r="I8199" t="b">
        <v>0</v>
      </c>
      <c r="J8199" t="b">
        <v>0</v>
      </c>
      <c r="K8199" t="s">
        <v>24</v>
      </c>
      <c r="L8199" t="s">
        <v>36</v>
      </c>
      <c r="N8199">
        <v>15</v>
      </c>
      <c r="O8199" t="s">
        <v>7548</v>
      </c>
      <c r="P8199" t="s">
        <v>61</v>
      </c>
    </row>
    <row r="8200" spans="1:16" x14ac:dyDescent="0.55000000000000004">
      <c r="A8200" t="s">
        <v>2</v>
      </c>
      <c r="B8200" t="s">
        <v>1231</v>
      </c>
      <c r="C8200" t="s">
        <v>33</v>
      </c>
      <c r="D8200" t="s">
        <v>3973</v>
      </c>
      <c r="E8200" t="s">
        <v>20</v>
      </c>
      <c r="F8200" t="b">
        <v>0</v>
      </c>
      <c r="G8200" t="s">
        <v>27</v>
      </c>
      <c r="H8200" s="4">
        <v>45758.137546296297</v>
      </c>
      <c r="I8200" t="b">
        <v>0</v>
      </c>
      <c r="J8200" t="b">
        <v>1</v>
      </c>
      <c r="K8200" t="s">
        <v>24</v>
      </c>
      <c r="L8200" t="s">
        <v>22</v>
      </c>
      <c r="M8200">
        <v>170000</v>
      </c>
      <c r="O8200" t="s">
        <v>2742</v>
      </c>
      <c r="P8200" t="s">
        <v>11197</v>
      </c>
    </row>
    <row r="8201" spans="1:16" x14ac:dyDescent="0.55000000000000004">
      <c r="A8201" t="s">
        <v>0</v>
      </c>
      <c r="B8201" t="s">
        <v>433</v>
      </c>
      <c r="C8201" t="s">
        <v>49</v>
      </c>
      <c r="D8201" t="s">
        <v>3828</v>
      </c>
      <c r="E8201" t="s">
        <v>20</v>
      </c>
      <c r="F8201" t="b">
        <v>0</v>
      </c>
      <c r="G8201" t="s">
        <v>41</v>
      </c>
      <c r="H8201" s="4">
        <v>45758.250358796293</v>
      </c>
      <c r="I8201" t="b">
        <v>0</v>
      </c>
      <c r="J8201" t="b">
        <v>0</v>
      </c>
      <c r="K8201" t="s">
        <v>24</v>
      </c>
      <c r="L8201" t="s">
        <v>22</v>
      </c>
      <c r="M8201">
        <v>82500</v>
      </c>
      <c r="O8201" t="s">
        <v>10921</v>
      </c>
      <c r="P8201" t="s">
        <v>10922</v>
      </c>
    </row>
    <row r="8202" spans="1:16" x14ac:dyDescent="0.55000000000000004">
      <c r="A8202" t="s">
        <v>0</v>
      </c>
      <c r="B8202" t="s">
        <v>1254</v>
      </c>
      <c r="C8202" t="s">
        <v>151</v>
      </c>
      <c r="D8202" t="s">
        <v>3828</v>
      </c>
      <c r="E8202" t="s">
        <v>20</v>
      </c>
      <c r="F8202" t="b">
        <v>0</v>
      </c>
      <c r="G8202" t="s">
        <v>30</v>
      </c>
      <c r="H8202" s="4">
        <v>45758.250671296293</v>
      </c>
      <c r="I8202" t="b">
        <v>0</v>
      </c>
      <c r="J8202" t="b">
        <v>1</v>
      </c>
      <c r="K8202" t="s">
        <v>24</v>
      </c>
      <c r="L8202" t="s">
        <v>22</v>
      </c>
      <c r="M8202">
        <v>137500</v>
      </c>
      <c r="O8202" t="s">
        <v>11198</v>
      </c>
      <c r="P8202" t="s">
        <v>1622</v>
      </c>
    </row>
    <row r="8203" spans="1:16" x14ac:dyDescent="0.55000000000000004">
      <c r="A8203" t="s">
        <v>2</v>
      </c>
      <c r="B8203" t="s">
        <v>11199</v>
      </c>
      <c r="C8203" t="s">
        <v>500</v>
      </c>
      <c r="D8203" t="s">
        <v>3828</v>
      </c>
      <c r="E8203" t="s">
        <v>20</v>
      </c>
      <c r="F8203" t="b">
        <v>0</v>
      </c>
      <c r="G8203" t="s">
        <v>41</v>
      </c>
      <c r="H8203" s="4">
        <v>45758.262650462973</v>
      </c>
      <c r="I8203" t="b">
        <v>1</v>
      </c>
      <c r="J8203" t="b">
        <v>1</v>
      </c>
      <c r="K8203" t="s">
        <v>24</v>
      </c>
      <c r="L8203" t="s">
        <v>22</v>
      </c>
      <c r="M8203">
        <v>177943.5</v>
      </c>
      <c r="O8203" t="s">
        <v>3918</v>
      </c>
      <c r="P8203" t="s">
        <v>10997</v>
      </c>
    </row>
    <row r="8204" spans="1:16" x14ac:dyDescent="0.55000000000000004">
      <c r="A8204" t="s">
        <v>1</v>
      </c>
      <c r="B8204" t="s">
        <v>974</v>
      </c>
      <c r="C8204" t="s">
        <v>316</v>
      </c>
      <c r="D8204" t="s">
        <v>3600</v>
      </c>
      <c r="E8204" t="s">
        <v>20</v>
      </c>
      <c r="F8204" t="b">
        <v>0</v>
      </c>
      <c r="G8204" t="s">
        <v>35</v>
      </c>
      <c r="H8204" s="4">
        <v>45758.266030092593</v>
      </c>
      <c r="I8204" t="b">
        <v>0</v>
      </c>
      <c r="J8204" t="b">
        <v>0</v>
      </c>
      <c r="K8204" t="s">
        <v>24</v>
      </c>
      <c r="L8204" t="s">
        <v>36</v>
      </c>
      <c r="N8204">
        <v>150</v>
      </c>
      <c r="O8204" t="s">
        <v>11200</v>
      </c>
      <c r="P8204" t="s">
        <v>3535</v>
      </c>
    </row>
    <row r="8205" spans="1:16" x14ac:dyDescent="0.55000000000000004">
      <c r="A8205" t="s">
        <v>1</v>
      </c>
      <c r="B8205" t="s">
        <v>467</v>
      </c>
      <c r="C8205" t="s">
        <v>11201</v>
      </c>
      <c r="D8205" t="s">
        <v>4100</v>
      </c>
      <c r="E8205" t="s">
        <v>20</v>
      </c>
      <c r="F8205" t="b">
        <v>0</v>
      </c>
      <c r="G8205" t="s">
        <v>30</v>
      </c>
      <c r="H8205" s="4">
        <v>45758.266111111108</v>
      </c>
      <c r="I8205" t="b">
        <v>0</v>
      </c>
      <c r="J8205" t="b">
        <v>1</v>
      </c>
      <c r="K8205" t="s">
        <v>24</v>
      </c>
      <c r="L8205" t="s">
        <v>22</v>
      </c>
      <c r="M8205">
        <v>127450</v>
      </c>
      <c r="O8205" t="s">
        <v>3503</v>
      </c>
      <c r="P8205" t="s">
        <v>4166</v>
      </c>
    </row>
    <row r="8206" spans="1:16" x14ac:dyDescent="0.55000000000000004">
      <c r="A8206" t="s">
        <v>2</v>
      </c>
      <c r="B8206" t="s">
        <v>10996</v>
      </c>
      <c r="C8206" t="s">
        <v>500</v>
      </c>
      <c r="D8206" t="s">
        <v>3973</v>
      </c>
      <c r="E8206" t="s">
        <v>20</v>
      </c>
      <c r="F8206" t="b">
        <v>0</v>
      </c>
      <c r="G8206" t="s">
        <v>41</v>
      </c>
      <c r="H8206" s="4">
        <v>45758.266585648147</v>
      </c>
      <c r="I8206" t="b">
        <v>0</v>
      </c>
      <c r="J8206" t="b">
        <v>1</v>
      </c>
      <c r="K8206" t="s">
        <v>24</v>
      </c>
      <c r="L8206" t="s">
        <v>22</v>
      </c>
      <c r="M8206">
        <v>131400</v>
      </c>
      <c r="O8206" t="s">
        <v>11202</v>
      </c>
      <c r="P8206" t="s">
        <v>10997</v>
      </c>
    </row>
    <row r="8207" spans="1:16" x14ac:dyDescent="0.55000000000000004">
      <c r="A8207" t="s">
        <v>2</v>
      </c>
      <c r="B8207" t="s">
        <v>307</v>
      </c>
      <c r="C8207" t="s">
        <v>538</v>
      </c>
      <c r="D8207" t="s">
        <v>4014</v>
      </c>
      <c r="E8207" t="s">
        <v>20</v>
      </c>
      <c r="F8207" t="b">
        <v>0</v>
      </c>
      <c r="G8207" t="s">
        <v>35</v>
      </c>
      <c r="H8207" s="4">
        <v>45758.266909722217</v>
      </c>
      <c r="I8207" t="b">
        <v>0</v>
      </c>
      <c r="J8207" t="b">
        <v>0</v>
      </c>
      <c r="K8207" t="s">
        <v>24</v>
      </c>
      <c r="L8207" t="s">
        <v>22</v>
      </c>
      <c r="M8207">
        <v>100000</v>
      </c>
      <c r="O8207" t="s">
        <v>6276</v>
      </c>
      <c r="P8207" t="s">
        <v>6277</v>
      </c>
    </row>
    <row r="8208" spans="1:16" x14ac:dyDescent="0.55000000000000004">
      <c r="A8208" t="s">
        <v>1</v>
      </c>
      <c r="B8208" t="s">
        <v>11203</v>
      </c>
      <c r="C8208" t="s">
        <v>140</v>
      </c>
      <c r="D8208" t="s">
        <v>3828</v>
      </c>
      <c r="E8208" t="s">
        <v>219</v>
      </c>
      <c r="F8208" t="b">
        <v>0</v>
      </c>
      <c r="G8208" t="s">
        <v>35</v>
      </c>
      <c r="H8208" s="4">
        <v>45758.266909722217</v>
      </c>
      <c r="I8208" t="b">
        <v>0</v>
      </c>
      <c r="J8208" t="b">
        <v>0</v>
      </c>
      <c r="K8208" t="s">
        <v>24</v>
      </c>
      <c r="L8208" t="s">
        <v>36</v>
      </c>
      <c r="N8208">
        <v>85</v>
      </c>
      <c r="O8208" t="s">
        <v>11204</v>
      </c>
      <c r="P8208" t="s">
        <v>2188</v>
      </c>
    </row>
    <row r="8209" spans="1:16" x14ac:dyDescent="0.55000000000000004">
      <c r="A8209" t="s">
        <v>40</v>
      </c>
      <c r="B8209" t="s">
        <v>2354</v>
      </c>
      <c r="C8209" t="s">
        <v>24</v>
      </c>
      <c r="D8209" t="s">
        <v>131</v>
      </c>
      <c r="E8209" t="s">
        <v>20</v>
      </c>
      <c r="F8209" t="b">
        <v>0</v>
      </c>
      <c r="G8209" t="s">
        <v>52</v>
      </c>
      <c r="H8209" s="4">
        <v>45758.267766203702</v>
      </c>
      <c r="I8209" t="b">
        <v>1</v>
      </c>
      <c r="J8209" t="b">
        <v>1</v>
      </c>
      <c r="K8209" t="s">
        <v>24</v>
      </c>
      <c r="L8209" t="s">
        <v>22</v>
      </c>
      <c r="M8209">
        <v>142500</v>
      </c>
      <c r="O8209" t="s">
        <v>131</v>
      </c>
      <c r="P8209" t="s">
        <v>11205</v>
      </c>
    </row>
    <row r="8210" spans="1:16" x14ac:dyDescent="0.55000000000000004">
      <c r="A8210" t="s">
        <v>0</v>
      </c>
      <c r="B8210" t="s">
        <v>11206</v>
      </c>
      <c r="C8210" t="s">
        <v>820</v>
      </c>
      <c r="D8210" t="s">
        <v>4035</v>
      </c>
      <c r="E8210" t="s">
        <v>20</v>
      </c>
      <c r="F8210" t="b">
        <v>0</v>
      </c>
      <c r="G8210" t="s">
        <v>820</v>
      </c>
      <c r="H8210" s="4">
        <v>45758.269236111111</v>
      </c>
      <c r="I8210" t="b">
        <v>0</v>
      </c>
      <c r="J8210" t="b">
        <v>0</v>
      </c>
      <c r="K8210" t="s">
        <v>820</v>
      </c>
      <c r="L8210" t="s">
        <v>22</v>
      </c>
      <c r="M8210">
        <v>32000</v>
      </c>
      <c r="O8210" t="s">
        <v>1642</v>
      </c>
      <c r="P8210" t="s">
        <v>1297</v>
      </c>
    </row>
    <row r="8211" spans="1:16" x14ac:dyDescent="0.55000000000000004">
      <c r="A8211" t="s">
        <v>0</v>
      </c>
      <c r="B8211" t="s">
        <v>1449</v>
      </c>
      <c r="C8211" t="s">
        <v>820</v>
      </c>
      <c r="D8211" t="s">
        <v>4035</v>
      </c>
      <c r="E8211" t="s">
        <v>20</v>
      </c>
      <c r="F8211" t="b">
        <v>0</v>
      </c>
      <c r="G8211" t="s">
        <v>820</v>
      </c>
      <c r="H8211" s="4">
        <v>45758.269236111111</v>
      </c>
      <c r="I8211" t="b">
        <v>0</v>
      </c>
      <c r="J8211" t="b">
        <v>0</v>
      </c>
      <c r="K8211" t="s">
        <v>820</v>
      </c>
      <c r="L8211" t="s">
        <v>22</v>
      </c>
      <c r="M8211">
        <v>42808.5</v>
      </c>
      <c r="O8211" t="s">
        <v>6278</v>
      </c>
      <c r="P8211" t="s">
        <v>11207</v>
      </c>
    </row>
    <row r="8212" spans="1:16" x14ac:dyDescent="0.55000000000000004">
      <c r="A8212" t="s">
        <v>0</v>
      </c>
      <c r="B8212" t="s">
        <v>288</v>
      </c>
      <c r="C8212" t="s">
        <v>1271</v>
      </c>
      <c r="D8212" t="s">
        <v>4035</v>
      </c>
      <c r="E8212" t="s">
        <v>20</v>
      </c>
      <c r="F8212" t="b">
        <v>0</v>
      </c>
      <c r="G8212" t="s">
        <v>90</v>
      </c>
      <c r="H8212" s="4">
        <v>45758.270729166667</v>
      </c>
      <c r="I8212" t="b">
        <v>0</v>
      </c>
      <c r="J8212" t="b">
        <v>0</v>
      </c>
      <c r="K8212" t="s">
        <v>90</v>
      </c>
      <c r="L8212" t="s">
        <v>22</v>
      </c>
      <c r="M8212">
        <v>95040</v>
      </c>
      <c r="O8212" t="s">
        <v>11208</v>
      </c>
      <c r="P8212" t="s">
        <v>204</v>
      </c>
    </row>
    <row r="8213" spans="1:16" x14ac:dyDescent="0.55000000000000004">
      <c r="A8213" t="s">
        <v>0</v>
      </c>
      <c r="B8213" t="s">
        <v>11162</v>
      </c>
      <c r="C8213" t="s">
        <v>1247</v>
      </c>
      <c r="D8213" t="s">
        <v>3383</v>
      </c>
      <c r="E8213" t="s">
        <v>51</v>
      </c>
      <c r="F8213" t="b">
        <v>0</v>
      </c>
      <c r="G8213" t="s">
        <v>1247</v>
      </c>
      <c r="H8213" s="4">
        <v>45758.277106481481</v>
      </c>
      <c r="I8213" t="b">
        <v>1</v>
      </c>
      <c r="J8213" t="b">
        <v>0</v>
      </c>
      <c r="K8213" t="s">
        <v>1247</v>
      </c>
      <c r="L8213" t="s">
        <v>22</v>
      </c>
      <c r="M8213">
        <v>50000</v>
      </c>
      <c r="O8213" t="s">
        <v>1214</v>
      </c>
      <c r="P8213" t="s">
        <v>338</v>
      </c>
    </row>
    <row r="8214" spans="1:16" x14ac:dyDescent="0.55000000000000004">
      <c r="A8214" t="s">
        <v>0</v>
      </c>
      <c r="B8214" t="s">
        <v>0</v>
      </c>
      <c r="C8214" t="s">
        <v>2716</v>
      </c>
      <c r="D8214" t="s">
        <v>2208</v>
      </c>
      <c r="E8214" t="s">
        <v>20</v>
      </c>
      <c r="F8214" t="b">
        <v>0</v>
      </c>
      <c r="G8214" t="s">
        <v>23</v>
      </c>
      <c r="H8214" s="4">
        <v>45758.278460648151</v>
      </c>
      <c r="I8214" t="b">
        <v>0</v>
      </c>
      <c r="J8214" t="b">
        <v>1</v>
      </c>
      <c r="K8214" t="s">
        <v>24</v>
      </c>
      <c r="L8214" t="s">
        <v>22</v>
      </c>
      <c r="M8214">
        <v>172000</v>
      </c>
      <c r="O8214" t="s">
        <v>7652</v>
      </c>
      <c r="P8214" t="s">
        <v>2136</v>
      </c>
    </row>
    <row r="8215" spans="1:16" x14ac:dyDescent="0.55000000000000004">
      <c r="A8215" t="s">
        <v>2</v>
      </c>
      <c r="B8215" t="s">
        <v>1409</v>
      </c>
      <c r="C8215" t="s">
        <v>851</v>
      </c>
      <c r="D8215" t="s">
        <v>5133</v>
      </c>
      <c r="E8215" t="s">
        <v>20</v>
      </c>
      <c r="F8215" t="b">
        <v>0</v>
      </c>
      <c r="G8215" t="s">
        <v>27</v>
      </c>
      <c r="H8215" s="4">
        <v>45758.307916666658</v>
      </c>
      <c r="I8215" t="b">
        <v>0</v>
      </c>
      <c r="J8215" t="b">
        <v>1</v>
      </c>
      <c r="K8215" t="s">
        <v>24</v>
      </c>
      <c r="L8215" t="s">
        <v>22</v>
      </c>
      <c r="M8215">
        <v>132712.96875</v>
      </c>
      <c r="O8215" t="s">
        <v>7439</v>
      </c>
      <c r="P8215" t="s">
        <v>11209</v>
      </c>
    </row>
    <row r="8216" spans="1:16" x14ac:dyDescent="0.55000000000000004">
      <c r="A8216" t="s">
        <v>19</v>
      </c>
      <c r="B8216" t="s">
        <v>11210</v>
      </c>
      <c r="C8216" t="s">
        <v>484</v>
      </c>
      <c r="D8216" t="s">
        <v>3957</v>
      </c>
      <c r="E8216" t="s">
        <v>20</v>
      </c>
      <c r="F8216" t="b">
        <v>0</v>
      </c>
      <c r="G8216" t="s">
        <v>27</v>
      </c>
      <c r="H8216" s="4">
        <v>45758.349039351851</v>
      </c>
      <c r="I8216" t="b">
        <v>0</v>
      </c>
      <c r="J8216" t="b">
        <v>1</v>
      </c>
      <c r="K8216" t="s">
        <v>24</v>
      </c>
      <c r="L8216" t="s">
        <v>36</v>
      </c>
      <c r="N8216">
        <v>49.895000457763672</v>
      </c>
      <c r="O8216" t="s">
        <v>2768</v>
      </c>
      <c r="P8216" t="s">
        <v>11211</v>
      </c>
    </row>
    <row r="8217" spans="1:16" x14ac:dyDescent="0.55000000000000004">
      <c r="A8217" t="s">
        <v>1</v>
      </c>
      <c r="B8217" t="s">
        <v>6015</v>
      </c>
      <c r="C8217" t="s">
        <v>829</v>
      </c>
      <c r="D8217" t="s">
        <v>3957</v>
      </c>
      <c r="E8217" t="s">
        <v>20</v>
      </c>
      <c r="F8217" t="b">
        <v>0</v>
      </c>
      <c r="G8217" t="s">
        <v>27</v>
      </c>
      <c r="H8217" s="4">
        <v>45758.349108796298</v>
      </c>
      <c r="I8217" t="b">
        <v>0</v>
      </c>
      <c r="J8217" t="b">
        <v>1</v>
      </c>
      <c r="K8217" t="s">
        <v>24</v>
      </c>
      <c r="L8217" t="s">
        <v>36</v>
      </c>
      <c r="N8217">
        <v>51.239997863769531</v>
      </c>
      <c r="O8217" t="s">
        <v>254</v>
      </c>
      <c r="P8217" t="s">
        <v>3411</v>
      </c>
    </row>
    <row r="8218" spans="1:16" x14ac:dyDescent="0.55000000000000004">
      <c r="A8218" t="s">
        <v>19</v>
      </c>
      <c r="B8218" t="s">
        <v>7557</v>
      </c>
      <c r="C8218" t="s">
        <v>453</v>
      </c>
      <c r="D8218" t="s">
        <v>3957</v>
      </c>
      <c r="E8218" t="s">
        <v>20</v>
      </c>
      <c r="F8218" t="b">
        <v>0</v>
      </c>
      <c r="G8218" t="s">
        <v>27</v>
      </c>
      <c r="H8218" s="4">
        <v>45758.349108796298</v>
      </c>
      <c r="I8218" t="b">
        <v>0</v>
      </c>
      <c r="J8218" t="b">
        <v>0</v>
      </c>
      <c r="K8218" t="s">
        <v>24</v>
      </c>
      <c r="L8218" t="s">
        <v>36</v>
      </c>
      <c r="N8218">
        <v>51.239997863769531</v>
      </c>
      <c r="O8218" t="s">
        <v>349</v>
      </c>
      <c r="P8218" t="s">
        <v>7558</v>
      </c>
    </row>
    <row r="8219" spans="1:16" x14ac:dyDescent="0.55000000000000004">
      <c r="A8219" t="s">
        <v>2</v>
      </c>
      <c r="B8219" t="s">
        <v>170</v>
      </c>
      <c r="C8219" t="s">
        <v>829</v>
      </c>
      <c r="D8219" t="s">
        <v>3957</v>
      </c>
      <c r="E8219" t="s">
        <v>20</v>
      </c>
      <c r="F8219" t="b">
        <v>0</v>
      </c>
      <c r="G8219" t="s">
        <v>27</v>
      </c>
      <c r="H8219" s="4">
        <v>45758.349583333344</v>
      </c>
      <c r="I8219" t="b">
        <v>0</v>
      </c>
      <c r="J8219" t="b">
        <v>1</v>
      </c>
      <c r="K8219" t="s">
        <v>24</v>
      </c>
      <c r="L8219" t="s">
        <v>36</v>
      </c>
      <c r="N8219">
        <v>54.985000610351563</v>
      </c>
      <c r="O8219" t="s">
        <v>254</v>
      </c>
      <c r="P8219" t="s">
        <v>8769</v>
      </c>
    </row>
    <row r="8220" spans="1:16" x14ac:dyDescent="0.55000000000000004">
      <c r="A8220" t="s">
        <v>40</v>
      </c>
      <c r="B8220" t="s">
        <v>9050</v>
      </c>
      <c r="C8220" t="s">
        <v>11212</v>
      </c>
      <c r="D8220" t="s">
        <v>3957</v>
      </c>
      <c r="E8220" t="s">
        <v>20</v>
      </c>
      <c r="F8220" t="b">
        <v>0</v>
      </c>
      <c r="G8220" t="s">
        <v>27</v>
      </c>
      <c r="H8220" s="4">
        <v>45758.349687499998</v>
      </c>
      <c r="I8220" t="b">
        <v>0</v>
      </c>
      <c r="J8220" t="b">
        <v>1</v>
      </c>
      <c r="K8220" t="s">
        <v>24</v>
      </c>
      <c r="L8220" t="s">
        <v>36</v>
      </c>
      <c r="N8220">
        <v>58.680000305175781</v>
      </c>
      <c r="O8220" t="s">
        <v>91</v>
      </c>
      <c r="P8220" t="s">
        <v>9052</v>
      </c>
    </row>
    <row r="8221" spans="1:16" x14ac:dyDescent="0.55000000000000004">
      <c r="A8221" t="s">
        <v>40</v>
      </c>
      <c r="B8221" t="s">
        <v>8576</v>
      </c>
      <c r="C8221" t="s">
        <v>3608</v>
      </c>
      <c r="D8221" t="s">
        <v>3957</v>
      </c>
      <c r="E8221" t="s">
        <v>20</v>
      </c>
      <c r="F8221" t="b">
        <v>0</v>
      </c>
      <c r="G8221" t="s">
        <v>41</v>
      </c>
      <c r="H8221" s="4">
        <v>45758.350104166668</v>
      </c>
      <c r="I8221" t="b">
        <v>0</v>
      </c>
      <c r="J8221" t="b">
        <v>0</v>
      </c>
      <c r="K8221" t="s">
        <v>24</v>
      </c>
      <c r="L8221" t="s">
        <v>36</v>
      </c>
      <c r="N8221">
        <v>38.125</v>
      </c>
      <c r="O8221" t="s">
        <v>377</v>
      </c>
      <c r="P8221" t="s">
        <v>8577</v>
      </c>
    </row>
    <row r="8222" spans="1:16" x14ac:dyDescent="0.55000000000000004">
      <c r="A8222" t="s">
        <v>2</v>
      </c>
      <c r="B8222" t="s">
        <v>9278</v>
      </c>
      <c r="C8222" t="s">
        <v>167</v>
      </c>
      <c r="D8222" t="s">
        <v>3957</v>
      </c>
      <c r="E8222" t="s">
        <v>20</v>
      </c>
      <c r="F8222" t="b">
        <v>0</v>
      </c>
      <c r="G8222" t="s">
        <v>30</v>
      </c>
      <c r="H8222" s="4">
        <v>45758.350972222222</v>
      </c>
      <c r="I8222" t="b">
        <v>0</v>
      </c>
      <c r="J8222" t="b">
        <v>0</v>
      </c>
      <c r="K8222" t="s">
        <v>24</v>
      </c>
      <c r="L8222" t="s">
        <v>36</v>
      </c>
      <c r="N8222">
        <v>57.060001373291023</v>
      </c>
      <c r="O8222" t="s">
        <v>2805</v>
      </c>
      <c r="P8222" t="s">
        <v>9279</v>
      </c>
    </row>
    <row r="8223" spans="1:16" x14ac:dyDescent="0.55000000000000004">
      <c r="A8223" t="s">
        <v>0</v>
      </c>
      <c r="B8223" t="s">
        <v>7447</v>
      </c>
      <c r="C8223" t="s">
        <v>585</v>
      </c>
      <c r="D8223" t="s">
        <v>4084</v>
      </c>
      <c r="E8223" t="s">
        <v>20</v>
      </c>
      <c r="F8223" t="b">
        <v>0</v>
      </c>
      <c r="G8223" t="s">
        <v>41</v>
      </c>
      <c r="H8223" s="4">
        <v>45758.375474537039</v>
      </c>
      <c r="I8223" t="b">
        <v>0</v>
      </c>
      <c r="J8223" t="b">
        <v>0</v>
      </c>
      <c r="K8223" t="s">
        <v>24</v>
      </c>
      <c r="L8223" t="s">
        <v>22</v>
      </c>
      <c r="M8223">
        <v>125000</v>
      </c>
      <c r="O8223" t="s">
        <v>374</v>
      </c>
      <c r="P8223" t="s">
        <v>7448</v>
      </c>
    </row>
    <row r="8224" spans="1:16" x14ac:dyDescent="0.55000000000000004">
      <c r="A8224" t="s">
        <v>2</v>
      </c>
      <c r="B8224" t="s">
        <v>11213</v>
      </c>
      <c r="C8224" t="s">
        <v>379</v>
      </c>
      <c r="D8224" t="s">
        <v>3828</v>
      </c>
      <c r="E8224" t="s">
        <v>20</v>
      </c>
      <c r="F8224" t="b">
        <v>0</v>
      </c>
      <c r="G8224" t="s">
        <v>27</v>
      </c>
      <c r="H8224" s="4">
        <v>45758.391296296293</v>
      </c>
      <c r="I8224" t="b">
        <v>1</v>
      </c>
      <c r="J8224" t="b">
        <v>1</v>
      </c>
      <c r="K8224" t="s">
        <v>24</v>
      </c>
      <c r="L8224" t="s">
        <v>22</v>
      </c>
      <c r="M8224">
        <v>125000</v>
      </c>
      <c r="O8224" t="s">
        <v>1289</v>
      </c>
    </row>
    <row r="8225" spans="1:16" x14ac:dyDescent="0.55000000000000004">
      <c r="A8225" t="s">
        <v>1</v>
      </c>
      <c r="B8225" t="s">
        <v>10818</v>
      </c>
      <c r="C8225" t="s">
        <v>749</v>
      </c>
      <c r="D8225" t="s">
        <v>4084</v>
      </c>
      <c r="E8225" t="s">
        <v>20</v>
      </c>
      <c r="F8225" t="b">
        <v>0</v>
      </c>
      <c r="G8225" t="s">
        <v>30</v>
      </c>
      <c r="H8225" s="4">
        <v>45758.432812500003</v>
      </c>
      <c r="I8225" t="b">
        <v>0</v>
      </c>
      <c r="J8225" t="b">
        <v>0</v>
      </c>
      <c r="K8225" t="s">
        <v>24</v>
      </c>
      <c r="L8225" t="s">
        <v>22</v>
      </c>
      <c r="M8225">
        <v>155000</v>
      </c>
      <c r="O8225" t="s">
        <v>3243</v>
      </c>
      <c r="P8225" t="s">
        <v>10819</v>
      </c>
    </row>
    <row r="8226" spans="1:16" x14ac:dyDescent="0.55000000000000004">
      <c r="A8226" t="s">
        <v>1</v>
      </c>
      <c r="B8226" t="s">
        <v>11214</v>
      </c>
      <c r="C8226" t="s">
        <v>1521</v>
      </c>
      <c r="D8226" t="s">
        <v>4084</v>
      </c>
      <c r="E8226" t="s">
        <v>20</v>
      </c>
      <c r="F8226" t="b">
        <v>0</v>
      </c>
      <c r="G8226" t="s">
        <v>52</v>
      </c>
      <c r="H8226" s="4">
        <v>45758.432858796303</v>
      </c>
      <c r="I8226" t="b">
        <v>0</v>
      </c>
      <c r="J8226" t="b">
        <v>0</v>
      </c>
      <c r="K8226" t="s">
        <v>24</v>
      </c>
      <c r="L8226" t="s">
        <v>22</v>
      </c>
      <c r="M8226">
        <v>135000</v>
      </c>
      <c r="O8226" t="s">
        <v>1549</v>
      </c>
    </row>
    <row r="8227" spans="1:16" x14ac:dyDescent="0.55000000000000004">
      <c r="A8227" t="s">
        <v>0</v>
      </c>
      <c r="B8227" t="s">
        <v>11215</v>
      </c>
      <c r="C8227" t="s">
        <v>236</v>
      </c>
      <c r="D8227" t="s">
        <v>3957</v>
      </c>
      <c r="E8227" t="s">
        <v>34</v>
      </c>
      <c r="F8227" t="b">
        <v>0</v>
      </c>
      <c r="G8227" t="s">
        <v>27</v>
      </c>
      <c r="H8227" s="4">
        <v>45758.458541666667</v>
      </c>
      <c r="I8227" t="b">
        <v>0</v>
      </c>
      <c r="J8227" t="b">
        <v>1</v>
      </c>
      <c r="K8227" t="s">
        <v>24</v>
      </c>
      <c r="L8227" t="s">
        <v>36</v>
      </c>
      <c r="N8227">
        <v>27.29000091552734</v>
      </c>
      <c r="O8227" t="s">
        <v>11216</v>
      </c>
    </row>
    <row r="8228" spans="1:16" x14ac:dyDescent="0.55000000000000004">
      <c r="A8228" t="s">
        <v>0</v>
      </c>
      <c r="B8228" t="s">
        <v>0</v>
      </c>
      <c r="C8228" t="s">
        <v>6802</v>
      </c>
      <c r="D8228" t="s">
        <v>4084</v>
      </c>
      <c r="E8228" t="s">
        <v>20</v>
      </c>
      <c r="F8228" t="b">
        <v>0</v>
      </c>
      <c r="G8228" t="s">
        <v>35</v>
      </c>
      <c r="H8228" s="4">
        <v>45758.458854166667</v>
      </c>
      <c r="I8228" t="b">
        <v>1</v>
      </c>
      <c r="J8228" t="b">
        <v>0</v>
      </c>
      <c r="K8228" t="s">
        <v>24</v>
      </c>
      <c r="L8228" t="s">
        <v>22</v>
      </c>
      <c r="M8228">
        <v>97500</v>
      </c>
      <c r="O8228" t="s">
        <v>482</v>
      </c>
      <c r="P8228" t="s">
        <v>2752</v>
      </c>
    </row>
    <row r="8229" spans="1:16" x14ac:dyDescent="0.55000000000000004">
      <c r="A8229" t="s">
        <v>1</v>
      </c>
      <c r="B8229" t="s">
        <v>2473</v>
      </c>
      <c r="C8229" t="s">
        <v>1845</v>
      </c>
      <c r="D8229" t="s">
        <v>4084</v>
      </c>
      <c r="E8229" t="s">
        <v>20</v>
      </c>
      <c r="F8229" t="b">
        <v>0</v>
      </c>
      <c r="G8229" t="s">
        <v>27</v>
      </c>
      <c r="H8229" s="4">
        <v>45758.474166666667</v>
      </c>
      <c r="I8229" t="b">
        <v>0</v>
      </c>
      <c r="J8229" t="b">
        <v>0</v>
      </c>
      <c r="K8229" t="s">
        <v>24</v>
      </c>
      <c r="L8229" t="s">
        <v>22</v>
      </c>
      <c r="M8229">
        <v>145000</v>
      </c>
      <c r="O8229" t="s">
        <v>1388</v>
      </c>
      <c r="P8229" t="s">
        <v>7462</v>
      </c>
    </row>
    <row r="8230" spans="1:16" x14ac:dyDescent="0.55000000000000004">
      <c r="A8230" t="s">
        <v>28</v>
      </c>
      <c r="B8230" t="s">
        <v>11217</v>
      </c>
      <c r="C8230" t="s">
        <v>24</v>
      </c>
      <c r="D8230" t="s">
        <v>3973</v>
      </c>
      <c r="E8230" t="s">
        <v>20</v>
      </c>
      <c r="F8230" t="b">
        <v>0</v>
      </c>
      <c r="G8230" t="s">
        <v>27</v>
      </c>
      <c r="H8230" s="4">
        <v>45758.474722222221</v>
      </c>
      <c r="I8230" t="b">
        <v>0</v>
      </c>
      <c r="J8230" t="b">
        <v>0</v>
      </c>
      <c r="K8230" t="s">
        <v>24</v>
      </c>
      <c r="L8230" t="s">
        <v>22</v>
      </c>
      <c r="M8230">
        <v>175000</v>
      </c>
      <c r="O8230" t="s">
        <v>3748</v>
      </c>
      <c r="P8230" t="s">
        <v>2582</v>
      </c>
    </row>
    <row r="8231" spans="1:16" x14ac:dyDescent="0.55000000000000004">
      <c r="A8231" t="s">
        <v>0</v>
      </c>
      <c r="B8231" t="s">
        <v>785</v>
      </c>
      <c r="C8231" t="s">
        <v>1017</v>
      </c>
      <c r="D8231" t="s">
        <v>4084</v>
      </c>
      <c r="E8231" t="s">
        <v>20</v>
      </c>
      <c r="F8231" t="b">
        <v>0</v>
      </c>
      <c r="G8231" t="s">
        <v>35</v>
      </c>
      <c r="H8231" s="4">
        <v>45758.500590277778</v>
      </c>
      <c r="I8231" t="b">
        <v>0</v>
      </c>
      <c r="J8231" t="b">
        <v>0</v>
      </c>
      <c r="K8231" t="s">
        <v>24</v>
      </c>
      <c r="L8231" t="s">
        <v>22</v>
      </c>
      <c r="M8231">
        <v>100000</v>
      </c>
      <c r="O8231" t="s">
        <v>4873</v>
      </c>
      <c r="P8231" t="s">
        <v>221</v>
      </c>
    </row>
    <row r="8232" spans="1:16" x14ac:dyDescent="0.55000000000000004">
      <c r="A8232" t="s">
        <v>0</v>
      </c>
      <c r="B8232" t="s">
        <v>0</v>
      </c>
      <c r="C8232" t="s">
        <v>3934</v>
      </c>
      <c r="D8232" t="s">
        <v>7547</v>
      </c>
      <c r="E8232" t="s">
        <v>34</v>
      </c>
      <c r="F8232" t="b">
        <v>0</v>
      </c>
      <c r="G8232" t="s">
        <v>35</v>
      </c>
      <c r="H8232" s="4">
        <v>45758.500648148147</v>
      </c>
      <c r="I8232" t="b">
        <v>0</v>
      </c>
      <c r="J8232" t="b">
        <v>0</v>
      </c>
      <c r="K8232" t="s">
        <v>24</v>
      </c>
      <c r="L8232" t="s">
        <v>36</v>
      </c>
      <c r="N8232">
        <v>15</v>
      </c>
      <c r="O8232" t="s">
        <v>7548</v>
      </c>
      <c r="P8232" t="s">
        <v>61</v>
      </c>
    </row>
    <row r="8233" spans="1:16" x14ac:dyDescent="0.55000000000000004">
      <c r="A8233" t="s">
        <v>19</v>
      </c>
      <c r="B8233" t="s">
        <v>11070</v>
      </c>
      <c r="C8233" t="s">
        <v>561</v>
      </c>
      <c r="D8233" t="s">
        <v>3108</v>
      </c>
      <c r="E8233" t="s">
        <v>20</v>
      </c>
      <c r="F8233" t="b">
        <v>0</v>
      </c>
      <c r="G8233" t="s">
        <v>27</v>
      </c>
      <c r="H8233" s="4">
        <v>45758.515706018523</v>
      </c>
      <c r="I8233" t="b">
        <v>0</v>
      </c>
      <c r="J8233" t="b">
        <v>1</v>
      </c>
      <c r="K8233" t="s">
        <v>24</v>
      </c>
      <c r="L8233" t="s">
        <v>22</v>
      </c>
      <c r="M8233">
        <v>157590</v>
      </c>
      <c r="O8233" t="s">
        <v>254</v>
      </c>
      <c r="P8233" t="s">
        <v>11071</v>
      </c>
    </row>
    <row r="8234" spans="1:16" x14ac:dyDescent="0.55000000000000004">
      <c r="A8234" t="s">
        <v>191</v>
      </c>
      <c r="B8234" t="s">
        <v>11218</v>
      </c>
      <c r="C8234" t="s">
        <v>172</v>
      </c>
      <c r="D8234" t="s">
        <v>3973</v>
      </c>
      <c r="E8234" t="s">
        <v>20</v>
      </c>
      <c r="F8234" t="b">
        <v>0</v>
      </c>
      <c r="G8234" t="s">
        <v>27</v>
      </c>
      <c r="H8234" s="4">
        <v>45758.516550925917</v>
      </c>
      <c r="I8234" t="b">
        <v>0</v>
      </c>
      <c r="J8234" t="b">
        <v>1</v>
      </c>
      <c r="K8234" t="s">
        <v>24</v>
      </c>
      <c r="L8234" t="s">
        <v>22</v>
      </c>
      <c r="M8234">
        <v>137300</v>
      </c>
      <c r="O8234" t="s">
        <v>4535</v>
      </c>
      <c r="P8234" t="s">
        <v>11219</v>
      </c>
    </row>
    <row r="8235" spans="1:16" x14ac:dyDescent="0.55000000000000004">
      <c r="A8235" t="s">
        <v>19</v>
      </c>
      <c r="B8235" t="s">
        <v>11220</v>
      </c>
      <c r="C8235" t="s">
        <v>158</v>
      </c>
      <c r="D8235" t="s">
        <v>4035</v>
      </c>
      <c r="E8235" t="s">
        <v>20</v>
      </c>
      <c r="F8235" t="b">
        <v>0</v>
      </c>
      <c r="G8235" t="s">
        <v>158</v>
      </c>
      <c r="H8235" s="4">
        <v>45758.518449074072</v>
      </c>
      <c r="I8235" t="b">
        <v>0</v>
      </c>
      <c r="J8235" t="b">
        <v>0</v>
      </c>
      <c r="K8235" t="s">
        <v>158</v>
      </c>
      <c r="L8235" t="s">
        <v>22</v>
      </c>
      <c r="M8235">
        <v>83999.5</v>
      </c>
      <c r="O8235" t="s">
        <v>1906</v>
      </c>
      <c r="P8235" t="s">
        <v>11221</v>
      </c>
    </row>
    <row r="8236" spans="1:16" x14ac:dyDescent="0.55000000000000004">
      <c r="A8236" t="s">
        <v>19</v>
      </c>
      <c r="B8236" t="s">
        <v>11222</v>
      </c>
      <c r="C8236" t="s">
        <v>158</v>
      </c>
      <c r="D8236" t="s">
        <v>4035</v>
      </c>
      <c r="E8236" t="s">
        <v>20</v>
      </c>
      <c r="F8236" t="b">
        <v>0</v>
      </c>
      <c r="G8236" t="s">
        <v>158</v>
      </c>
      <c r="H8236" s="4">
        <v>45758.518564814818</v>
      </c>
      <c r="I8236" t="b">
        <v>0</v>
      </c>
      <c r="J8236" t="b">
        <v>0</v>
      </c>
      <c r="K8236" t="s">
        <v>158</v>
      </c>
      <c r="L8236" t="s">
        <v>22</v>
      </c>
      <c r="M8236">
        <v>48000</v>
      </c>
      <c r="O8236" t="s">
        <v>1906</v>
      </c>
      <c r="P8236" t="s">
        <v>2146</v>
      </c>
    </row>
    <row r="8237" spans="1:16" x14ac:dyDescent="0.55000000000000004">
      <c r="A8237" t="s">
        <v>89</v>
      </c>
      <c r="B8237" t="s">
        <v>11223</v>
      </c>
      <c r="C8237" t="s">
        <v>158</v>
      </c>
      <c r="D8237" t="s">
        <v>4035</v>
      </c>
      <c r="E8237" t="s">
        <v>20</v>
      </c>
      <c r="F8237" t="b">
        <v>0</v>
      </c>
      <c r="G8237" t="s">
        <v>158</v>
      </c>
      <c r="H8237" s="4">
        <v>45758.518576388888</v>
      </c>
      <c r="I8237" t="b">
        <v>0</v>
      </c>
      <c r="J8237" t="b">
        <v>0</v>
      </c>
      <c r="K8237" t="s">
        <v>158</v>
      </c>
      <c r="L8237" t="s">
        <v>22</v>
      </c>
      <c r="M8237">
        <v>72060</v>
      </c>
      <c r="O8237" t="s">
        <v>1906</v>
      </c>
      <c r="P8237" t="s">
        <v>11224</v>
      </c>
    </row>
    <row r="8238" spans="1:16" x14ac:dyDescent="0.55000000000000004">
      <c r="A8238" t="s">
        <v>1</v>
      </c>
      <c r="B8238" t="s">
        <v>10770</v>
      </c>
      <c r="C8238" t="s">
        <v>192</v>
      </c>
      <c r="D8238" t="s">
        <v>4084</v>
      </c>
      <c r="E8238" t="s">
        <v>20</v>
      </c>
      <c r="F8238" t="b">
        <v>0</v>
      </c>
      <c r="G8238" t="s">
        <v>23</v>
      </c>
      <c r="H8238" s="4">
        <v>45758.528969907413</v>
      </c>
      <c r="I8238" t="b">
        <v>0</v>
      </c>
      <c r="J8238" t="b">
        <v>0</v>
      </c>
      <c r="K8238" t="s">
        <v>24</v>
      </c>
      <c r="L8238" t="s">
        <v>22</v>
      </c>
      <c r="M8238">
        <v>210000</v>
      </c>
      <c r="O8238" t="s">
        <v>1308</v>
      </c>
      <c r="P8238" t="s">
        <v>10771</v>
      </c>
    </row>
    <row r="8239" spans="1:16" x14ac:dyDescent="0.55000000000000004">
      <c r="A8239" t="s">
        <v>0</v>
      </c>
      <c r="B8239" t="s">
        <v>2166</v>
      </c>
      <c r="C8239" t="s">
        <v>192</v>
      </c>
      <c r="D8239" t="s">
        <v>4084</v>
      </c>
      <c r="E8239" t="s">
        <v>20</v>
      </c>
      <c r="F8239" t="b">
        <v>0</v>
      </c>
      <c r="G8239" t="s">
        <v>23</v>
      </c>
      <c r="H8239" s="4">
        <v>45758.528969907413</v>
      </c>
      <c r="I8239" t="b">
        <v>0</v>
      </c>
      <c r="J8239" t="b">
        <v>0</v>
      </c>
      <c r="K8239" t="s">
        <v>24</v>
      </c>
      <c r="L8239" t="s">
        <v>22</v>
      </c>
      <c r="M8239">
        <v>106500</v>
      </c>
      <c r="O8239" t="s">
        <v>374</v>
      </c>
      <c r="P8239" t="s">
        <v>4086</v>
      </c>
    </row>
    <row r="8240" spans="1:16" x14ac:dyDescent="0.55000000000000004">
      <c r="A8240" t="s">
        <v>2</v>
      </c>
      <c r="B8240" t="s">
        <v>2</v>
      </c>
      <c r="C8240" t="s">
        <v>60</v>
      </c>
      <c r="D8240" t="s">
        <v>3828</v>
      </c>
      <c r="E8240" t="s">
        <v>20</v>
      </c>
      <c r="F8240" t="b">
        <v>0</v>
      </c>
      <c r="G8240" t="s">
        <v>27</v>
      </c>
      <c r="H8240" s="4">
        <v>45758.557916666658</v>
      </c>
      <c r="I8240" t="b">
        <v>1</v>
      </c>
      <c r="J8240" t="b">
        <v>1</v>
      </c>
      <c r="K8240" t="s">
        <v>24</v>
      </c>
      <c r="L8240" t="s">
        <v>22</v>
      </c>
      <c r="M8240">
        <v>82500</v>
      </c>
      <c r="O8240" t="s">
        <v>1203</v>
      </c>
      <c r="P8240" t="s">
        <v>3443</v>
      </c>
    </row>
    <row r="8241" spans="1:16" x14ac:dyDescent="0.55000000000000004">
      <c r="A8241" t="s">
        <v>2</v>
      </c>
      <c r="B8241" t="s">
        <v>11225</v>
      </c>
      <c r="C8241" t="s">
        <v>11226</v>
      </c>
      <c r="D8241" t="s">
        <v>3973</v>
      </c>
      <c r="E8241" t="s">
        <v>20</v>
      </c>
      <c r="F8241" t="b">
        <v>0</v>
      </c>
      <c r="G8241" t="s">
        <v>30</v>
      </c>
      <c r="H8241" s="4">
        <v>45758.55940972222</v>
      </c>
      <c r="I8241" t="b">
        <v>0</v>
      </c>
      <c r="J8241" t="b">
        <v>0</v>
      </c>
      <c r="K8241" t="s">
        <v>24</v>
      </c>
      <c r="L8241" t="s">
        <v>22</v>
      </c>
      <c r="M8241">
        <v>125000</v>
      </c>
      <c r="O8241" t="s">
        <v>11227</v>
      </c>
      <c r="P8241" t="s">
        <v>11228</v>
      </c>
    </row>
    <row r="8242" spans="1:16" x14ac:dyDescent="0.55000000000000004">
      <c r="A8242" t="s">
        <v>40</v>
      </c>
      <c r="B8242" t="s">
        <v>3420</v>
      </c>
      <c r="C8242" t="s">
        <v>440</v>
      </c>
      <c r="D8242" t="s">
        <v>4328</v>
      </c>
      <c r="E8242" t="s">
        <v>51</v>
      </c>
      <c r="F8242" t="b">
        <v>0</v>
      </c>
      <c r="G8242" t="s">
        <v>52</v>
      </c>
      <c r="H8242" s="4">
        <v>45758.559502314813</v>
      </c>
      <c r="I8242" t="b">
        <v>0</v>
      </c>
      <c r="J8242" t="b">
        <v>0</v>
      </c>
      <c r="K8242" t="s">
        <v>24</v>
      </c>
      <c r="L8242" t="s">
        <v>36</v>
      </c>
      <c r="N8242">
        <v>67.5</v>
      </c>
      <c r="O8242" t="s">
        <v>11229</v>
      </c>
      <c r="P8242" t="s">
        <v>11230</v>
      </c>
    </row>
    <row r="8243" spans="1:16" x14ac:dyDescent="0.55000000000000004">
      <c r="A8243" t="s">
        <v>1</v>
      </c>
      <c r="B8243" t="s">
        <v>11231</v>
      </c>
      <c r="C8243" t="s">
        <v>83</v>
      </c>
      <c r="D8243" t="s">
        <v>3957</v>
      </c>
      <c r="E8243" t="s">
        <v>20</v>
      </c>
      <c r="F8243" t="b">
        <v>0</v>
      </c>
      <c r="G8243" t="s">
        <v>27</v>
      </c>
      <c r="H8243" s="4">
        <v>45758.59915509259</v>
      </c>
      <c r="I8243" t="b">
        <v>0</v>
      </c>
      <c r="J8243" t="b">
        <v>0</v>
      </c>
      <c r="K8243" t="s">
        <v>24</v>
      </c>
      <c r="L8243" t="s">
        <v>36</v>
      </c>
      <c r="N8243">
        <v>41.505001068115227</v>
      </c>
      <c r="O8243" t="s">
        <v>1370</v>
      </c>
      <c r="P8243" t="s">
        <v>11232</v>
      </c>
    </row>
    <row r="8244" spans="1:16" x14ac:dyDescent="0.55000000000000004">
      <c r="A8244" t="s">
        <v>139</v>
      </c>
      <c r="B8244" t="s">
        <v>11080</v>
      </c>
      <c r="C8244" t="s">
        <v>151</v>
      </c>
      <c r="D8244" t="s">
        <v>3957</v>
      </c>
      <c r="E8244" t="s">
        <v>20</v>
      </c>
      <c r="F8244" t="b">
        <v>0</v>
      </c>
      <c r="G8244" t="s">
        <v>30</v>
      </c>
      <c r="H8244" s="4">
        <v>45758.599490740737</v>
      </c>
      <c r="I8244" t="b">
        <v>0</v>
      </c>
      <c r="J8244" t="b">
        <v>1</v>
      </c>
      <c r="K8244" t="s">
        <v>24</v>
      </c>
      <c r="L8244" t="s">
        <v>36</v>
      </c>
      <c r="N8244">
        <v>15.24499988555908</v>
      </c>
      <c r="O8244" t="s">
        <v>254</v>
      </c>
      <c r="P8244" t="s">
        <v>2174</v>
      </c>
    </row>
    <row r="8245" spans="1:16" x14ac:dyDescent="0.55000000000000004">
      <c r="A8245" t="s">
        <v>2</v>
      </c>
      <c r="B8245" t="s">
        <v>11233</v>
      </c>
      <c r="C8245" t="s">
        <v>3545</v>
      </c>
      <c r="D8245" t="s">
        <v>3957</v>
      </c>
      <c r="E8245" t="s">
        <v>20</v>
      </c>
      <c r="F8245" t="b">
        <v>0</v>
      </c>
      <c r="G8245" t="s">
        <v>27</v>
      </c>
      <c r="H8245" s="4">
        <v>45758.599849537037</v>
      </c>
      <c r="I8245" t="b">
        <v>0</v>
      </c>
      <c r="J8245" t="b">
        <v>1</v>
      </c>
      <c r="K8245" t="s">
        <v>24</v>
      </c>
      <c r="L8245" t="s">
        <v>36</v>
      </c>
      <c r="N8245">
        <v>50.965000152587891</v>
      </c>
      <c r="O8245" t="s">
        <v>734</v>
      </c>
      <c r="P8245" t="s">
        <v>11234</v>
      </c>
    </row>
    <row r="8246" spans="1:16" x14ac:dyDescent="0.55000000000000004">
      <c r="A8246" t="s">
        <v>2</v>
      </c>
      <c r="B8246" t="s">
        <v>11235</v>
      </c>
      <c r="C8246" t="s">
        <v>82</v>
      </c>
      <c r="D8246" t="s">
        <v>3828</v>
      </c>
      <c r="E8246" t="s">
        <v>51</v>
      </c>
      <c r="F8246" t="b">
        <v>0</v>
      </c>
      <c r="G8246" t="s">
        <v>41</v>
      </c>
      <c r="H8246" s="4">
        <v>45758.600069444437</v>
      </c>
      <c r="I8246" t="b">
        <v>0</v>
      </c>
      <c r="J8246" t="b">
        <v>0</v>
      </c>
      <c r="K8246" t="s">
        <v>24</v>
      </c>
      <c r="L8246" t="s">
        <v>36</v>
      </c>
      <c r="N8246">
        <v>57.5</v>
      </c>
      <c r="O8246" t="s">
        <v>99</v>
      </c>
      <c r="P8246" t="s">
        <v>2088</v>
      </c>
    </row>
    <row r="8247" spans="1:16" x14ac:dyDescent="0.55000000000000004">
      <c r="A8247" t="s">
        <v>2</v>
      </c>
      <c r="B8247" t="s">
        <v>9011</v>
      </c>
      <c r="C8247" t="s">
        <v>203</v>
      </c>
      <c r="D8247" t="s">
        <v>3957</v>
      </c>
      <c r="E8247" t="s">
        <v>20</v>
      </c>
      <c r="F8247" t="b">
        <v>0</v>
      </c>
      <c r="G8247" t="s">
        <v>30</v>
      </c>
      <c r="H8247" s="4">
        <v>45758.600972222222</v>
      </c>
      <c r="I8247" t="b">
        <v>0</v>
      </c>
      <c r="J8247" t="b">
        <v>1</v>
      </c>
      <c r="K8247" t="s">
        <v>24</v>
      </c>
      <c r="L8247" t="s">
        <v>36</v>
      </c>
      <c r="N8247">
        <v>50.870002746582031</v>
      </c>
      <c r="O8247" t="s">
        <v>1495</v>
      </c>
      <c r="P8247" t="s">
        <v>9012</v>
      </c>
    </row>
    <row r="8248" spans="1:16" x14ac:dyDescent="0.55000000000000004">
      <c r="A8248" t="s">
        <v>2</v>
      </c>
      <c r="B8248" t="s">
        <v>2</v>
      </c>
      <c r="C8248" t="s">
        <v>2154</v>
      </c>
      <c r="D8248" t="s">
        <v>131</v>
      </c>
      <c r="E8248" t="s">
        <v>20</v>
      </c>
      <c r="F8248" t="b">
        <v>0</v>
      </c>
      <c r="G8248" t="s">
        <v>27</v>
      </c>
      <c r="H8248" s="4">
        <v>45758.641250000001</v>
      </c>
      <c r="I8248" t="b">
        <v>1</v>
      </c>
      <c r="J8248" t="b">
        <v>0</v>
      </c>
      <c r="K8248" t="s">
        <v>24</v>
      </c>
      <c r="L8248" t="s">
        <v>22</v>
      </c>
      <c r="M8248">
        <v>115000</v>
      </c>
      <c r="O8248" t="s">
        <v>131</v>
      </c>
      <c r="P8248" t="s">
        <v>11016</v>
      </c>
    </row>
    <row r="8249" spans="1:16" x14ac:dyDescent="0.55000000000000004">
      <c r="A8249" t="s">
        <v>2</v>
      </c>
      <c r="B8249" t="s">
        <v>2</v>
      </c>
      <c r="C8249" t="s">
        <v>801</v>
      </c>
      <c r="D8249" t="s">
        <v>131</v>
      </c>
      <c r="E8249" t="s">
        <v>20</v>
      </c>
      <c r="F8249" t="b">
        <v>0</v>
      </c>
      <c r="G8249" t="s">
        <v>27</v>
      </c>
      <c r="H8249" s="4">
        <v>45758.641296296293</v>
      </c>
      <c r="I8249" t="b">
        <v>1</v>
      </c>
      <c r="J8249" t="b">
        <v>0</v>
      </c>
      <c r="K8249" t="s">
        <v>24</v>
      </c>
      <c r="L8249" t="s">
        <v>36</v>
      </c>
      <c r="N8249">
        <v>72.600006103515625</v>
      </c>
      <c r="O8249" t="s">
        <v>131</v>
      </c>
      <c r="P8249" t="s">
        <v>11236</v>
      </c>
    </row>
    <row r="8250" spans="1:16" x14ac:dyDescent="0.55000000000000004">
      <c r="A8250" t="s">
        <v>0</v>
      </c>
      <c r="B8250" t="s">
        <v>1801</v>
      </c>
      <c r="C8250" t="s">
        <v>167</v>
      </c>
      <c r="D8250" t="s">
        <v>3973</v>
      </c>
      <c r="E8250" t="s">
        <v>20</v>
      </c>
      <c r="F8250" t="b">
        <v>0</v>
      </c>
      <c r="G8250" t="s">
        <v>27</v>
      </c>
      <c r="H8250" s="4">
        <v>45758.641539351847</v>
      </c>
      <c r="I8250" t="b">
        <v>0</v>
      </c>
      <c r="J8250" t="b">
        <v>0</v>
      </c>
      <c r="K8250" t="s">
        <v>24</v>
      </c>
      <c r="L8250" t="s">
        <v>22</v>
      </c>
      <c r="M8250">
        <v>115000</v>
      </c>
      <c r="O8250" t="s">
        <v>131</v>
      </c>
      <c r="P8250" t="s">
        <v>11237</v>
      </c>
    </row>
    <row r="8251" spans="1:16" x14ac:dyDescent="0.55000000000000004">
      <c r="A8251" t="s">
        <v>2</v>
      </c>
      <c r="B8251" t="s">
        <v>11238</v>
      </c>
      <c r="C8251" t="s">
        <v>11239</v>
      </c>
      <c r="D8251" t="s">
        <v>3828</v>
      </c>
      <c r="E8251" t="s">
        <v>20</v>
      </c>
      <c r="F8251" t="b">
        <v>0</v>
      </c>
      <c r="G8251" t="s">
        <v>41</v>
      </c>
      <c r="H8251" s="4">
        <v>45758.64166666667</v>
      </c>
      <c r="I8251" t="b">
        <v>0</v>
      </c>
      <c r="J8251" t="b">
        <v>0</v>
      </c>
      <c r="K8251" t="s">
        <v>24</v>
      </c>
      <c r="L8251" t="s">
        <v>22</v>
      </c>
      <c r="M8251">
        <v>84500</v>
      </c>
      <c r="O8251" t="s">
        <v>11240</v>
      </c>
      <c r="P8251" t="s">
        <v>11241</v>
      </c>
    </row>
    <row r="8252" spans="1:16" x14ac:dyDescent="0.55000000000000004">
      <c r="A8252" t="s">
        <v>40</v>
      </c>
      <c r="B8252" t="s">
        <v>11242</v>
      </c>
      <c r="C8252" t="s">
        <v>82</v>
      </c>
      <c r="D8252" t="s">
        <v>4328</v>
      </c>
      <c r="E8252" t="s">
        <v>51</v>
      </c>
      <c r="F8252" t="b">
        <v>0</v>
      </c>
      <c r="G8252" t="s">
        <v>35</v>
      </c>
      <c r="H8252" s="4">
        <v>45758.642118055563</v>
      </c>
      <c r="I8252" t="b">
        <v>0</v>
      </c>
      <c r="J8252" t="b">
        <v>0</v>
      </c>
      <c r="K8252" t="s">
        <v>24</v>
      </c>
      <c r="L8252" t="s">
        <v>36</v>
      </c>
      <c r="N8252">
        <v>78</v>
      </c>
      <c r="O8252" t="s">
        <v>3475</v>
      </c>
      <c r="P8252" t="s">
        <v>3935</v>
      </c>
    </row>
    <row r="8253" spans="1:16" x14ac:dyDescent="0.55000000000000004">
      <c r="A8253" t="s">
        <v>0</v>
      </c>
      <c r="B8253" t="s">
        <v>2221</v>
      </c>
      <c r="C8253" t="s">
        <v>6296</v>
      </c>
      <c r="D8253" t="s">
        <v>3973</v>
      </c>
      <c r="E8253" t="s">
        <v>20</v>
      </c>
      <c r="F8253" t="b">
        <v>0</v>
      </c>
      <c r="G8253" t="s">
        <v>27</v>
      </c>
      <c r="H8253" s="4">
        <v>45758.666759259257</v>
      </c>
      <c r="I8253" t="b">
        <v>0</v>
      </c>
      <c r="J8253" t="b">
        <v>0</v>
      </c>
      <c r="K8253" t="s">
        <v>24</v>
      </c>
      <c r="L8253" t="s">
        <v>22</v>
      </c>
      <c r="M8253">
        <v>62500</v>
      </c>
      <c r="O8253" t="s">
        <v>11243</v>
      </c>
      <c r="P8253" t="s">
        <v>11244</v>
      </c>
    </row>
    <row r="8254" spans="1:16" x14ac:dyDescent="0.55000000000000004">
      <c r="A8254" t="s">
        <v>2</v>
      </c>
      <c r="B8254" t="s">
        <v>117</v>
      </c>
      <c r="C8254" t="s">
        <v>167</v>
      </c>
      <c r="D8254" t="s">
        <v>4328</v>
      </c>
      <c r="E8254" t="s">
        <v>20</v>
      </c>
      <c r="F8254" t="b">
        <v>0</v>
      </c>
      <c r="G8254" t="s">
        <v>27</v>
      </c>
      <c r="H8254" s="4">
        <v>45758.682962962957</v>
      </c>
      <c r="I8254" t="b">
        <v>0</v>
      </c>
      <c r="J8254" t="b">
        <v>0</v>
      </c>
      <c r="K8254" t="s">
        <v>24</v>
      </c>
      <c r="L8254" t="s">
        <v>22</v>
      </c>
      <c r="M8254">
        <v>190000</v>
      </c>
      <c r="O8254" t="s">
        <v>2937</v>
      </c>
      <c r="P8254" t="s">
        <v>11245</v>
      </c>
    </row>
    <row r="8255" spans="1:16" x14ac:dyDescent="0.55000000000000004">
      <c r="A8255" t="s">
        <v>2</v>
      </c>
      <c r="B8255" t="s">
        <v>11246</v>
      </c>
      <c r="C8255" t="s">
        <v>143</v>
      </c>
      <c r="D8255" t="s">
        <v>4328</v>
      </c>
      <c r="E8255" t="s">
        <v>51</v>
      </c>
      <c r="F8255" t="b">
        <v>0</v>
      </c>
      <c r="G8255" t="s">
        <v>27</v>
      </c>
      <c r="H8255" s="4">
        <v>45758.683032407411</v>
      </c>
      <c r="I8255" t="b">
        <v>1</v>
      </c>
      <c r="J8255" t="b">
        <v>0</v>
      </c>
      <c r="K8255" t="s">
        <v>24</v>
      </c>
      <c r="L8255" t="s">
        <v>36</v>
      </c>
      <c r="N8255">
        <v>57.5</v>
      </c>
      <c r="O8255" t="s">
        <v>11247</v>
      </c>
      <c r="P8255" t="s">
        <v>11248</v>
      </c>
    </row>
    <row r="8256" spans="1:16" x14ac:dyDescent="0.55000000000000004">
      <c r="A8256" t="s">
        <v>1</v>
      </c>
      <c r="B8256" t="s">
        <v>11249</v>
      </c>
      <c r="C8256" t="s">
        <v>73</v>
      </c>
      <c r="D8256" t="s">
        <v>3973</v>
      </c>
      <c r="E8256" t="s">
        <v>20</v>
      </c>
      <c r="F8256" t="b">
        <v>0</v>
      </c>
      <c r="G8256" t="s">
        <v>23</v>
      </c>
      <c r="H8256" s="4">
        <v>45758.695462962962</v>
      </c>
      <c r="I8256" t="b">
        <v>0</v>
      </c>
      <c r="J8256" t="b">
        <v>0</v>
      </c>
      <c r="K8256" t="s">
        <v>24</v>
      </c>
      <c r="L8256" t="s">
        <v>22</v>
      </c>
      <c r="M8256">
        <v>160000</v>
      </c>
      <c r="O8256" t="s">
        <v>3476</v>
      </c>
      <c r="P8256" t="s">
        <v>11250</v>
      </c>
    </row>
    <row r="8257" spans="1:16" x14ac:dyDescent="0.55000000000000004">
      <c r="A8257" t="s">
        <v>0</v>
      </c>
      <c r="B8257" t="s">
        <v>2153</v>
      </c>
      <c r="C8257" t="s">
        <v>1096</v>
      </c>
      <c r="D8257" t="s">
        <v>4178</v>
      </c>
      <c r="E8257" t="s">
        <v>20</v>
      </c>
      <c r="F8257" t="b">
        <v>0</v>
      </c>
      <c r="G8257" t="s">
        <v>27</v>
      </c>
      <c r="H8257" s="4">
        <v>45758.708402777767</v>
      </c>
      <c r="I8257" t="b">
        <v>1</v>
      </c>
      <c r="J8257" t="b">
        <v>0</v>
      </c>
      <c r="K8257" t="s">
        <v>24</v>
      </c>
      <c r="L8257" t="s">
        <v>36</v>
      </c>
      <c r="N8257">
        <v>55</v>
      </c>
      <c r="O8257" t="s">
        <v>74</v>
      </c>
      <c r="P8257" t="s">
        <v>11251</v>
      </c>
    </row>
    <row r="8258" spans="1:16" x14ac:dyDescent="0.55000000000000004">
      <c r="A8258" t="s">
        <v>0</v>
      </c>
      <c r="B8258" t="s">
        <v>11252</v>
      </c>
      <c r="C8258" t="s">
        <v>120</v>
      </c>
      <c r="D8258" t="s">
        <v>3973</v>
      </c>
      <c r="E8258" t="s">
        <v>20</v>
      </c>
      <c r="F8258" t="b">
        <v>0</v>
      </c>
      <c r="G8258" t="s">
        <v>35</v>
      </c>
      <c r="H8258" s="4">
        <v>45758.724386574067</v>
      </c>
      <c r="I8258" t="b">
        <v>0</v>
      </c>
      <c r="J8258" t="b">
        <v>1</v>
      </c>
      <c r="K8258" t="s">
        <v>24</v>
      </c>
      <c r="L8258" t="s">
        <v>22</v>
      </c>
      <c r="M8258">
        <v>87500</v>
      </c>
      <c r="O8258" t="s">
        <v>11253</v>
      </c>
      <c r="P8258" t="s">
        <v>1687</v>
      </c>
    </row>
    <row r="8259" spans="1:16" x14ac:dyDescent="0.55000000000000004">
      <c r="A8259" t="s">
        <v>0</v>
      </c>
      <c r="B8259" t="s">
        <v>257</v>
      </c>
      <c r="C8259" t="s">
        <v>540</v>
      </c>
      <c r="D8259" t="s">
        <v>3973</v>
      </c>
      <c r="E8259" t="s">
        <v>20</v>
      </c>
      <c r="F8259" t="b">
        <v>0</v>
      </c>
      <c r="G8259" t="s">
        <v>27</v>
      </c>
      <c r="H8259" s="4">
        <v>45758.750081018523</v>
      </c>
      <c r="I8259" t="b">
        <v>1</v>
      </c>
      <c r="J8259" t="b">
        <v>1</v>
      </c>
      <c r="K8259" t="s">
        <v>24</v>
      </c>
      <c r="L8259" t="s">
        <v>22</v>
      </c>
      <c r="M8259">
        <v>195000</v>
      </c>
      <c r="O8259" t="s">
        <v>11254</v>
      </c>
    </row>
    <row r="8260" spans="1:16" x14ac:dyDescent="0.55000000000000004">
      <c r="A8260" t="s">
        <v>2</v>
      </c>
      <c r="B8260" t="s">
        <v>506</v>
      </c>
      <c r="C8260" t="s">
        <v>242</v>
      </c>
      <c r="D8260" t="s">
        <v>4328</v>
      </c>
      <c r="E8260" t="s">
        <v>51</v>
      </c>
      <c r="F8260" t="b">
        <v>0</v>
      </c>
      <c r="G8260" t="s">
        <v>27</v>
      </c>
      <c r="H8260" s="4">
        <v>45758.766261574077</v>
      </c>
      <c r="I8260" t="b">
        <v>1</v>
      </c>
      <c r="J8260" t="b">
        <v>0</v>
      </c>
      <c r="K8260" t="s">
        <v>24</v>
      </c>
      <c r="L8260" t="s">
        <v>36</v>
      </c>
      <c r="N8260">
        <v>75</v>
      </c>
      <c r="O8260" t="s">
        <v>11255</v>
      </c>
      <c r="P8260" t="s">
        <v>11256</v>
      </c>
    </row>
    <row r="8261" spans="1:16" x14ac:dyDescent="0.55000000000000004">
      <c r="A8261" t="s">
        <v>2</v>
      </c>
      <c r="B8261" t="s">
        <v>11257</v>
      </c>
      <c r="C8261" t="s">
        <v>134</v>
      </c>
      <c r="D8261" t="s">
        <v>4328</v>
      </c>
      <c r="E8261" t="s">
        <v>51</v>
      </c>
      <c r="F8261" t="b">
        <v>0</v>
      </c>
      <c r="G8261" t="s">
        <v>27</v>
      </c>
      <c r="H8261" s="4">
        <v>45758.766296296293</v>
      </c>
      <c r="I8261" t="b">
        <v>1</v>
      </c>
      <c r="J8261" t="b">
        <v>0</v>
      </c>
      <c r="K8261" t="s">
        <v>24</v>
      </c>
      <c r="L8261" t="s">
        <v>36</v>
      </c>
      <c r="N8261">
        <v>65</v>
      </c>
      <c r="O8261" t="s">
        <v>156</v>
      </c>
      <c r="P8261" t="s">
        <v>11258</v>
      </c>
    </row>
    <row r="8262" spans="1:16" x14ac:dyDescent="0.55000000000000004">
      <c r="A8262" t="s">
        <v>0</v>
      </c>
      <c r="B8262" t="s">
        <v>11259</v>
      </c>
      <c r="C8262" t="s">
        <v>39</v>
      </c>
      <c r="D8262" t="s">
        <v>7658</v>
      </c>
      <c r="E8262" t="s">
        <v>20</v>
      </c>
      <c r="F8262" t="b">
        <v>1</v>
      </c>
      <c r="G8262" t="s">
        <v>158</v>
      </c>
      <c r="H8262" s="4">
        <v>45758.768541666657</v>
      </c>
      <c r="I8262" t="b">
        <v>0</v>
      </c>
      <c r="J8262" t="b">
        <v>0</v>
      </c>
      <c r="K8262" t="s">
        <v>158</v>
      </c>
      <c r="L8262" t="s">
        <v>22</v>
      </c>
      <c r="M8262">
        <v>40000</v>
      </c>
      <c r="O8262" t="s">
        <v>1964</v>
      </c>
      <c r="P8262" t="s">
        <v>415</v>
      </c>
    </row>
    <row r="8263" spans="1:16" x14ac:dyDescent="0.55000000000000004">
      <c r="A8263" t="s">
        <v>0</v>
      </c>
      <c r="B8263" t="s">
        <v>11260</v>
      </c>
      <c r="C8263" t="s">
        <v>713</v>
      </c>
      <c r="D8263" t="s">
        <v>2208</v>
      </c>
      <c r="E8263" t="s">
        <v>20</v>
      </c>
      <c r="F8263" t="b">
        <v>0</v>
      </c>
      <c r="G8263" t="s">
        <v>23</v>
      </c>
      <c r="H8263" s="4">
        <v>45758.778483796297</v>
      </c>
      <c r="I8263" t="b">
        <v>0</v>
      </c>
      <c r="J8263" t="b">
        <v>1</v>
      </c>
      <c r="K8263" t="s">
        <v>24</v>
      </c>
      <c r="L8263" t="s">
        <v>22</v>
      </c>
      <c r="M8263">
        <v>84212</v>
      </c>
      <c r="O8263" t="s">
        <v>2723</v>
      </c>
      <c r="P8263" t="s">
        <v>126</v>
      </c>
    </row>
    <row r="8264" spans="1:16" x14ac:dyDescent="0.55000000000000004">
      <c r="A8264" t="s">
        <v>0</v>
      </c>
      <c r="B8264" t="s">
        <v>11261</v>
      </c>
      <c r="C8264" t="s">
        <v>11262</v>
      </c>
      <c r="D8264" t="s">
        <v>3828</v>
      </c>
      <c r="E8264" t="s">
        <v>20</v>
      </c>
      <c r="F8264" t="b">
        <v>0</v>
      </c>
      <c r="G8264" t="s">
        <v>27</v>
      </c>
      <c r="H8264" s="4">
        <v>45758.791747685187</v>
      </c>
      <c r="I8264" t="b">
        <v>0</v>
      </c>
      <c r="J8264" t="b">
        <v>0</v>
      </c>
      <c r="K8264" t="s">
        <v>24</v>
      </c>
      <c r="L8264" t="s">
        <v>36</v>
      </c>
      <c r="N8264">
        <v>18</v>
      </c>
      <c r="O8264" t="s">
        <v>11263</v>
      </c>
      <c r="P8264" t="s">
        <v>11264</v>
      </c>
    </row>
    <row r="8265" spans="1:16" x14ac:dyDescent="0.55000000000000004">
      <c r="A8265" t="s">
        <v>2</v>
      </c>
      <c r="B8265" t="s">
        <v>543</v>
      </c>
      <c r="C8265" t="s">
        <v>92</v>
      </c>
      <c r="D8265" t="s">
        <v>3828</v>
      </c>
      <c r="E8265" t="s">
        <v>51</v>
      </c>
      <c r="F8265" t="b">
        <v>0</v>
      </c>
      <c r="G8265" t="s">
        <v>35</v>
      </c>
      <c r="H8265" s="4">
        <v>45758.80878472222</v>
      </c>
      <c r="I8265" t="b">
        <v>1</v>
      </c>
      <c r="J8265" t="b">
        <v>0</v>
      </c>
      <c r="K8265" t="s">
        <v>24</v>
      </c>
      <c r="L8265" t="s">
        <v>36</v>
      </c>
      <c r="N8265">
        <v>45</v>
      </c>
      <c r="O8265" t="s">
        <v>11265</v>
      </c>
      <c r="P8265" t="s">
        <v>11266</v>
      </c>
    </row>
    <row r="8266" spans="1:16" x14ac:dyDescent="0.55000000000000004">
      <c r="A8266" t="s">
        <v>2</v>
      </c>
      <c r="B8266" t="s">
        <v>11267</v>
      </c>
      <c r="C8266" t="s">
        <v>423</v>
      </c>
      <c r="D8266" t="s">
        <v>4328</v>
      </c>
      <c r="E8266" t="s">
        <v>20</v>
      </c>
      <c r="F8266" t="b">
        <v>0</v>
      </c>
      <c r="G8266" t="s">
        <v>27</v>
      </c>
      <c r="H8266" s="4">
        <v>45758.849594907413</v>
      </c>
      <c r="I8266" t="b">
        <v>0</v>
      </c>
      <c r="J8266" t="b">
        <v>1</v>
      </c>
      <c r="K8266" t="s">
        <v>24</v>
      </c>
      <c r="L8266" t="s">
        <v>22</v>
      </c>
      <c r="M8266">
        <v>85000</v>
      </c>
      <c r="O8266" t="s">
        <v>11268</v>
      </c>
      <c r="P8266" t="s">
        <v>11269</v>
      </c>
    </row>
    <row r="8267" spans="1:16" x14ac:dyDescent="0.55000000000000004">
      <c r="A8267" t="s">
        <v>2</v>
      </c>
      <c r="B8267" t="s">
        <v>11270</v>
      </c>
      <c r="C8267" t="s">
        <v>39</v>
      </c>
      <c r="D8267" t="s">
        <v>3828</v>
      </c>
      <c r="E8267" t="s">
        <v>51</v>
      </c>
      <c r="F8267" t="b">
        <v>1</v>
      </c>
      <c r="G8267" t="s">
        <v>27</v>
      </c>
      <c r="H8267" s="4">
        <v>45758.891261574077</v>
      </c>
      <c r="I8267" t="b">
        <v>0</v>
      </c>
      <c r="J8267" t="b">
        <v>0</v>
      </c>
      <c r="K8267" t="s">
        <v>24</v>
      </c>
      <c r="L8267" t="s">
        <v>36</v>
      </c>
      <c r="N8267">
        <v>64.5</v>
      </c>
      <c r="O8267" t="s">
        <v>3251</v>
      </c>
      <c r="P8267" t="s">
        <v>119</v>
      </c>
    </row>
    <row r="8268" spans="1:16" x14ac:dyDescent="0.55000000000000004">
      <c r="A8268" t="s">
        <v>2</v>
      </c>
      <c r="B8268" t="s">
        <v>11271</v>
      </c>
      <c r="C8268" t="s">
        <v>151</v>
      </c>
      <c r="D8268" t="s">
        <v>2208</v>
      </c>
      <c r="E8268" t="s">
        <v>20</v>
      </c>
      <c r="F8268" t="b">
        <v>0</v>
      </c>
      <c r="G8268" t="s">
        <v>27</v>
      </c>
      <c r="H8268" s="4">
        <v>45758.89135416667</v>
      </c>
      <c r="I8268" t="b">
        <v>0</v>
      </c>
      <c r="J8268" t="b">
        <v>0</v>
      </c>
      <c r="K8268" t="s">
        <v>24</v>
      </c>
      <c r="L8268" t="s">
        <v>36</v>
      </c>
      <c r="N8268">
        <v>57.5</v>
      </c>
      <c r="O8268" t="s">
        <v>11272</v>
      </c>
      <c r="P8268" t="s">
        <v>11273</v>
      </c>
    </row>
    <row r="8269" spans="1:16" x14ac:dyDescent="0.55000000000000004">
      <c r="A8269" t="s">
        <v>0</v>
      </c>
      <c r="B8269" t="s">
        <v>11274</v>
      </c>
      <c r="C8269" t="s">
        <v>372</v>
      </c>
      <c r="D8269" t="s">
        <v>3828</v>
      </c>
      <c r="E8269" t="s">
        <v>20</v>
      </c>
      <c r="F8269" t="b">
        <v>0</v>
      </c>
      <c r="G8269" t="s">
        <v>27</v>
      </c>
      <c r="H8269" s="4">
        <v>45758.916701388887</v>
      </c>
      <c r="I8269" t="b">
        <v>0</v>
      </c>
      <c r="J8269" t="b">
        <v>0</v>
      </c>
      <c r="K8269" t="s">
        <v>24</v>
      </c>
      <c r="L8269" t="s">
        <v>22</v>
      </c>
      <c r="M8269">
        <v>62500</v>
      </c>
      <c r="O8269" t="s">
        <v>930</v>
      </c>
      <c r="P8269" t="s">
        <v>2335</v>
      </c>
    </row>
    <row r="8270" spans="1:16" x14ac:dyDescent="0.55000000000000004">
      <c r="A8270" t="s">
        <v>19</v>
      </c>
      <c r="B8270" t="s">
        <v>19</v>
      </c>
      <c r="C8270" t="s">
        <v>919</v>
      </c>
      <c r="D8270" t="s">
        <v>3973</v>
      </c>
      <c r="E8270" t="s">
        <v>20</v>
      </c>
      <c r="F8270" t="b">
        <v>0</v>
      </c>
      <c r="G8270" t="s">
        <v>35</v>
      </c>
      <c r="H8270" s="4">
        <v>45758.917210648149</v>
      </c>
      <c r="I8270" t="b">
        <v>0</v>
      </c>
      <c r="J8270" t="b">
        <v>0</v>
      </c>
      <c r="K8270" t="s">
        <v>24</v>
      </c>
      <c r="L8270" t="s">
        <v>22</v>
      </c>
      <c r="M8270">
        <v>112500</v>
      </c>
      <c r="O8270" t="s">
        <v>74</v>
      </c>
      <c r="P8270" t="s">
        <v>1565</v>
      </c>
    </row>
    <row r="8271" spans="1:16" x14ac:dyDescent="0.55000000000000004">
      <c r="A8271" t="s">
        <v>2</v>
      </c>
      <c r="B8271" t="s">
        <v>11275</v>
      </c>
      <c r="C8271" t="s">
        <v>58</v>
      </c>
      <c r="D8271" t="s">
        <v>3828</v>
      </c>
      <c r="E8271" t="s">
        <v>20</v>
      </c>
      <c r="F8271" t="b">
        <v>0</v>
      </c>
      <c r="G8271" t="s">
        <v>27</v>
      </c>
      <c r="H8271" s="4">
        <v>45758.933032407411</v>
      </c>
      <c r="I8271" t="b">
        <v>0</v>
      </c>
      <c r="J8271" t="b">
        <v>0</v>
      </c>
      <c r="K8271" t="s">
        <v>24</v>
      </c>
      <c r="L8271" t="s">
        <v>22</v>
      </c>
      <c r="M8271">
        <v>142000</v>
      </c>
      <c r="O8271" t="s">
        <v>9431</v>
      </c>
      <c r="P8271" t="s">
        <v>11276</v>
      </c>
    </row>
    <row r="8272" spans="1:16" x14ac:dyDescent="0.55000000000000004">
      <c r="A8272" t="s">
        <v>2</v>
      </c>
      <c r="B8272" t="s">
        <v>11277</v>
      </c>
      <c r="C8272" t="s">
        <v>3293</v>
      </c>
      <c r="D8272" t="s">
        <v>3828</v>
      </c>
      <c r="E8272" t="s">
        <v>51</v>
      </c>
      <c r="F8272" t="b">
        <v>0</v>
      </c>
      <c r="G8272" t="s">
        <v>27</v>
      </c>
      <c r="H8272" s="4">
        <v>45758.933078703703</v>
      </c>
      <c r="I8272" t="b">
        <v>0</v>
      </c>
      <c r="J8272" t="b">
        <v>0</v>
      </c>
      <c r="K8272" t="s">
        <v>24</v>
      </c>
      <c r="L8272" t="s">
        <v>36</v>
      </c>
      <c r="N8272">
        <v>44</v>
      </c>
      <c r="O8272" t="s">
        <v>11278</v>
      </c>
      <c r="P8272" t="s">
        <v>11279</v>
      </c>
    </row>
    <row r="8273" spans="1:16" x14ac:dyDescent="0.55000000000000004">
      <c r="A8273" t="s">
        <v>0</v>
      </c>
      <c r="B8273" t="s">
        <v>11280</v>
      </c>
      <c r="C8273" t="s">
        <v>11281</v>
      </c>
      <c r="D8273" t="s">
        <v>3828</v>
      </c>
      <c r="E8273" t="s">
        <v>20</v>
      </c>
      <c r="F8273" t="b">
        <v>0</v>
      </c>
      <c r="G8273" t="s">
        <v>27</v>
      </c>
      <c r="H8273" s="4">
        <v>45758.958402777767</v>
      </c>
      <c r="I8273" t="b">
        <v>0</v>
      </c>
      <c r="J8273" t="b">
        <v>0</v>
      </c>
      <c r="K8273" t="s">
        <v>24</v>
      </c>
      <c r="L8273" t="s">
        <v>22</v>
      </c>
      <c r="M8273">
        <v>58500</v>
      </c>
      <c r="O8273" t="s">
        <v>11282</v>
      </c>
      <c r="P8273" t="s">
        <v>1680</v>
      </c>
    </row>
    <row r="8274" spans="1:16" x14ac:dyDescent="0.55000000000000004">
      <c r="A8274" t="s">
        <v>0</v>
      </c>
      <c r="B8274" t="s">
        <v>11283</v>
      </c>
      <c r="C8274" t="s">
        <v>118</v>
      </c>
      <c r="D8274" t="s">
        <v>5535</v>
      </c>
      <c r="E8274" t="s">
        <v>20</v>
      </c>
      <c r="F8274" t="b">
        <v>0</v>
      </c>
      <c r="G8274" t="s">
        <v>27</v>
      </c>
      <c r="H8274" s="4">
        <v>45759.000081018523</v>
      </c>
      <c r="I8274" t="b">
        <v>1</v>
      </c>
      <c r="J8274" t="b">
        <v>1</v>
      </c>
      <c r="K8274" t="s">
        <v>24</v>
      </c>
      <c r="L8274" t="s">
        <v>22</v>
      </c>
      <c r="M8274">
        <v>108267</v>
      </c>
      <c r="O8274" t="s">
        <v>77</v>
      </c>
      <c r="P8274" t="s">
        <v>11284</v>
      </c>
    </row>
    <row r="8275" spans="1:16" x14ac:dyDescent="0.55000000000000004">
      <c r="A8275" t="s">
        <v>2</v>
      </c>
      <c r="B8275" t="s">
        <v>1409</v>
      </c>
      <c r="C8275" t="s">
        <v>713</v>
      </c>
      <c r="D8275" t="s">
        <v>5535</v>
      </c>
      <c r="E8275" t="s">
        <v>20</v>
      </c>
      <c r="F8275" t="b">
        <v>0</v>
      </c>
      <c r="G8275" t="s">
        <v>35</v>
      </c>
      <c r="H8275" s="4">
        <v>45759.016967592594</v>
      </c>
      <c r="I8275" t="b">
        <v>0</v>
      </c>
      <c r="J8275" t="b">
        <v>1</v>
      </c>
      <c r="K8275" t="s">
        <v>24</v>
      </c>
      <c r="L8275" t="s">
        <v>22</v>
      </c>
      <c r="M8275">
        <v>108267</v>
      </c>
      <c r="O8275" t="s">
        <v>7439</v>
      </c>
      <c r="P8275" t="s">
        <v>11209</v>
      </c>
    </row>
    <row r="8276" spans="1:16" x14ac:dyDescent="0.55000000000000004">
      <c r="A8276" t="s">
        <v>0</v>
      </c>
      <c r="B8276" t="s">
        <v>11285</v>
      </c>
      <c r="C8276" t="s">
        <v>315</v>
      </c>
      <c r="D8276" t="s">
        <v>3828</v>
      </c>
      <c r="E8276" t="s">
        <v>20</v>
      </c>
      <c r="F8276" t="b">
        <v>0</v>
      </c>
      <c r="G8276" t="s">
        <v>27</v>
      </c>
      <c r="H8276" s="4">
        <v>45759.041759259257</v>
      </c>
      <c r="I8276" t="b">
        <v>0</v>
      </c>
      <c r="J8276" t="b">
        <v>1</v>
      </c>
      <c r="K8276" t="s">
        <v>24</v>
      </c>
      <c r="L8276" t="s">
        <v>22</v>
      </c>
      <c r="M8276">
        <v>170500</v>
      </c>
      <c r="O8276" t="s">
        <v>5680</v>
      </c>
      <c r="P8276" t="s">
        <v>11286</v>
      </c>
    </row>
    <row r="8277" spans="1:16" x14ac:dyDescent="0.55000000000000004">
      <c r="A8277" t="s">
        <v>25</v>
      </c>
      <c r="B8277" t="s">
        <v>11287</v>
      </c>
      <c r="C8277" t="s">
        <v>33</v>
      </c>
      <c r="D8277" t="s">
        <v>2208</v>
      </c>
      <c r="E8277" t="s">
        <v>20</v>
      </c>
      <c r="F8277" t="b">
        <v>0</v>
      </c>
      <c r="G8277" t="s">
        <v>35</v>
      </c>
      <c r="H8277" s="4">
        <v>45759.08390046296</v>
      </c>
      <c r="I8277" t="b">
        <v>0</v>
      </c>
      <c r="J8277" t="b">
        <v>1</v>
      </c>
      <c r="K8277" t="s">
        <v>24</v>
      </c>
      <c r="L8277" t="s">
        <v>22</v>
      </c>
      <c r="M8277">
        <v>109100</v>
      </c>
      <c r="O8277" t="s">
        <v>366</v>
      </c>
      <c r="P8277" t="s">
        <v>126</v>
      </c>
    </row>
    <row r="8278" spans="1:16" x14ac:dyDescent="0.55000000000000004">
      <c r="A8278" t="s">
        <v>2</v>
      </c>
      <c r="B8278" t="s">
        <v>439</v>
      </c>
      <c r="C8278" t="s">
        <v>242</v>
      </c>
      <c r="D8278" t="s">
        <v>3828</v>
      </c>
      <c r="E8278" t="s">
        <v>20</v>
      </c>
      <c r="F8278" t="b">
        <v>0</v>
      </c>
      <c r="G8278" t="s">
        <v>27</v>
      </c>
      <c r="H8278" s="4">
        <v>45759.099745370368</v>
      </c>
      <c r="I8278" t="b">
        <v>1</v>
      </c>
      <c r="J8278" t="b">
        <v>0</v>
      </c>
      <c r="K8278" t="s">
        <v>24</v>
      </c>
      <c r="L8278" t="s">
        <v>22</v>
      </c>
      <c r="M8278">
        <v>167392.5</v>
      </c>
      <c r="O8278" t="s">
        <v>1912</v>
      </c>
      <c r="P8278" t="s">
        <v>11288</v>
      </c>
    </row>
    <row r="8279" spans="1:16" x14ac:dyDescent="0.55000000000000004">
      <c r="A8279" t="s">
        <v>0</v>
      </c>
      <c r="B8279" t="s">
        <v>11274</v>
      </c>
      <c r="C8279" t="s">
        <v>372</v>
      </c>
      <c r="D8279" t="s">
        <v>3973</v>
      </c>
      <c r="E8279" t="s">
        <v>20</v>
      </c>
      <c r="F8279" t="b">
        <v>0</v>
      </c>
      <c r="G8279" t="s">
        <v>27</v>
      </c>
      <c r="H8279" s="4">
        <v>45759.250057870369</v>
      </c>
      <c r="I8279" t="b">
        <v>0</v>
      </c>
      <c r="J8279" t="b">
        <v>0</v>
      </c>
      <c r="K8279" t="s">
        <v>24</v>
      </c>
      <c r="L8279" t="s">
        <v>22</v>
      </c>
      <c r="M8279">
        <v>62500</v>
      </c>
      <c r="O8279" t="s">
        <v>930</v>
      </c>
      <c r="P8279" t="s">
        <v>2335</v>
      </c>
    </row>
    <row r="8280" spans="1:16" x14ac:dyDescent="0.55000000000000004">
      <c r="A8280" t="s">
        <v>0</v>
      </c>
      <c r="B8280" t="s">
        <v>288</v>
      </c>
      <c r="C8280" t="s">
        <v>11289</v>
      </c>
      <c r="D8280" t="s">
        <v>4100</v>
      </c>
      <c r="E8280" t="s">
        <v>20</v>
      </c>
      <c r="F8280" t="b">
        <v>0</v>
      </c>
      <c r="G8280" t="s">
        <v>30</v>
      </c>
      <c r="H8280" s="4">
        <v>45759.250509259262</v>
      </c>
      <c r="I8280" t="b">
        <v>0</v>
      </c>
      <c r="J8280" t="b">
        <v>0</v>
      </c>
      <c r="K8280" t="s">
        <v>24</v>
      </c>
      <c r="L8280" t="s">
        <v>22</v>
      </c>
      <c r="M8280">
        <v>154374</v>
      </c>
      <c r="O8280" t="s">
        <v>45</v>
      </c>
      <c r="P8280" t="s">
        <v>48</v>
      </c>
    </row>
    <row r="8281" spans="1:16" x14ac:dyDescent="0.55000000000000004">
      <c r="A8281" t="s">
        <v>0</v>
      </c>
      <c r="B8281" t="s">
        <v>3561</v>
      </c>
      <c r="C8281" t="s">
        <v>376</v>
      </c>
      <c r="D8281" t="s">
        <v>4205</v>
      </c>
      <c r="E8281" t="s">
        <v>20</v>
      </c>
      <c r="F8281" t="b">
        <v>0</v>
      </c>
      <c r="G8281" t="s">
        <v>52</v>
      </c>
      <c r="H8281" s="4">
        <v>45759.250694444447</v>
      </c>
      <c r="I8281" t="b">
        <v>0</v>
      </c>
      <c r="J8281" t="b">
        <v>0</v>
      </c>
      <c r="K8281" t="s">
        <v>24</v>
      </c>
      <c r="L8281" t="s">
        <v>22</v>
      </c>
      <c r="M8281">
        <v>85000</v>
      </c>
      <c r="O8281" t="s">
        <v>398</v>
      </c>
      <c r="P8281" t="s">
        <v>11067</v>
      </c>
    </row>
    <row r="8282" spans="1:16" x14ac:dyDescent="0.55000000000000004">
      <c r="A8282" t="s">
        <v>1</v>
      </c>
      <c r="B8282" t="s">
        <v>974</v>
      </c>
      <c r="C8282" t="s">
        <v>316</v>
      </c>
      <c r="D8282" t="s">
        <v>3828</v>
      </c>
      <c r="E8282" t="s">
        <v>20</v>
      </c>
      <c r="F8282" t="b">
        <v>0</v>
      </c>
      <c r="G8282" t="s">
        <v>35</v>
      </c>
      <c r="H8282" s="4">
        <v>45759.251134259262</v>
      </c>
      <c r="I8282" t="b">
        <v>0</v>
      </c>
      <c r="J8282" t="b">
        <v>0</v>
      </c>
      <c r="K8282" t="s">
        <v>24</v>
      </c>
      <c r="L8282" t="s">
        <v>22</v>
      </c>
      <c r="M8282">
        <v>150000</v>
      </c>
      <c r="O8282" t="s">
        <v>11290</v>
      </c>
      <c r="P8282" t="s">
        <v>3535</v>
      </c>
    </row>
    <row r="8283" spans="1:16" x14ac:dyDescent="0.55000000000000004">
      <c r="A8283" t="s">
        <v>0</v>
      </c>
      <c r="B8283" t="s">
        <v>11162</v>
      </c>
      <c r="C8283" t="s">
        <v>10133</v>
      </c>
      <c r="D8283" t="s">
        <v>1214</v>
      </c>
      <c r="E8283" t="s">
        <v>20</v>
      </c>
      <c r="F8283" t="b">
        <v>0</v>
      </c>
      <c r="G8283" t="s">
        <v>1247</v>
      </c>
      <c r="H8283" s="4">
        <v>45759.260520833333</v>
      </c>
      <c r="I8283" t="b">
        <v>1</v>
      </c>
      <c r="J8283" t="b">
        <v>0</v>
      </c>
      <c r="K8283" t="s">
        <v>1247</v>
      </c>
      <c r="L8283" t="s">
        <v>22</v>
      </c>
      <c r="M8283">
        <v>50000</v>
      </c>
      <c r="O8283" t="s">
        <v>1214</v>
      </c>
      <c r="P8283" t="s">
        <v>338</v>
      </c>
    </row>
    <row r="8284" spans="1:16" x14ac:dyDescent="0.55000000000000004">
      <c r="A8284" t="s">
        <v>0</v>
      </c>
      <c r="B8284" t="s">
        <v>1248</v>
      </c>
      <c r="C8284" t="s">
        <v>3306</v>
      </c>
      <c r="D8284" t="s">
        <v>2208</v>
      </c>
      <c r="E8284" t="s">
        <v>20</v>
      </c>
      <c r="F8284" t="b">
        <v>0</v>
      </c>
      <c r="G8284" t="s">
        <v>23</v>
      </c>
      <c r="H8284" s="4">
        <v>45759.262488425928</v>
      </c>
      <c r="I8284" t="b">
        <v>0</v>
      </c>
      <c r="J8284" t="b">
        <v>1</v>
      </c>
      <c r="K8284" t="s">
        <v>24</v>
      </c>
      <c r="L8284" t="s">
        <v>36</v>
      </c>
      <c r="N8284">
        <v>32.739997863769531</v>
      </c>
      <c r="O8284" t="s">
        <v>11291</v>
      </c>
      <c r="P8284" t="s">
        <v>11292</v>
      </c>
    </row>
    <row r="8285" spans="1:16" x14ac:dyDescent="0.55000000000000004">
      <c r="A8285" t="s">
        <v>1</v>
      </c>
      <c r="B8285" t="s">
        <v>844</v>
      </c>
      <c r="C8285" t="s">
        <v>82</v>
      </c>
      <c r="D8285" t="s">
        <v>3828</v>
      </c>
      <c r="E8285" t="s">
        <v>20</v>
      </c>
      <c r="F8285" t="b">
        <v>0</v>
      </c>
      <c r="G8285" t="s">
        <v>27</v>
      </c>
      <c r="H8285" s="4">
        <v>45759.265682870369</v>
      </c>
      <c r="I8285" t="b">
        <v>0</v>
      </c>
      <c r="J8285" t="b">
        <v>1</v>
      </c>
      <c r="K8285" t="s">
        <v>24</v>
      </c>
      <c r="L8285" t="s">
        <v>22</v>
      </c>
      <c r="M8285">
        <v>207500</v>
      </c>
      <c r="O8285" t="s">
        <v>341</v>
      </c>
      <c r="P8285" t="s">
        <v>302</v>
      </c>
    </row>
    <row r="8286" spans="1:16" x14ac:dyDescent="0.55000000000000004">
      <c r="A8286" t="s">
        <v>2</v>
      </c>
      <c r="B8286" t="s">
        <v>11293</v>
      </c>
      <c r="C8286" t="s">
        <v>8928</v>
      </c>
      <c r="D8286" t="s">
        <v>4035</v>
      </c>
      <c r="E8286" t="s">
        <v>20</v>
      </c>
      <c r="F8286" t="b">
        <v>0</v>
      </c>
      <c r="G8286" t="s">
        <v>8928</v>
      </c>
      <c r="H8286" s="4">
        <v>45759.285532407397</v>
      </c>
      <c r="I8286" t="b">
        <v>0</v>
      </c>
      <c r="J8286" t="b">
        <v>0</v>
      </c>
      <c r="K8286" t="s">
        <v>8928</v>
      </c>
      <c r="L8286" t="s">
        <v>22</v>
      </c>
      <c r="M8286">
        <v>70400</v>
      </c>
      <c r="O8286" t="s">
        <v>10366</v>
      </c>
      <c r="P8286" t="s">
        <v>10367</v>
      </c>
    </row>
    <row r="8287" spans="1:16" x14ac:dyDescent="0.55000000000000004">
      <c r="A8287" t="s">
        <v>0</v>
      </c>
      <c r="B8287" t="s">
        <v>11294</v>
      </c>
      <c r="C8287" t="s">
        <v>180</v>
      </c>
      <c r="D8287" t="s">
        <v>3970</v>
      </c>
      <c r="E8287" t="s">
        <v>20</v>
      </c>
      <c r="F8287" t="b">
        <v>0</v>
      </c>
      <c r="G8287" t="s">
        <v>41</v>
      </c>
      <c r="H8287" s="4">
        <v>45759.292615740742</v>
      </c>
      <c r="I8287" t="b">
        <v>0</v>
      </c>
      <c r="J8287" t="b">
        <v>1</v>
      </c>
      <c r="K8287" t="s">
        <v>24</v>
      </c>
      <c r="L8287" t="s">
        <v>22</v>
      </c>
      <c r="M8287">
        <v>100000</v>
      </c>
      <c r="O8287" t="s">
        <v>1313</v>
      </c>
      <c r="P8287" t="s">
        <v>221</v>
      </c>
    </row>
    <row r="8288" spans="1:16" x14ac:dyDescent="0.55000000000000004">
      <c r="A8288" t="s">
        <v>28</v>
      </c>
      <c r="B8288" t="s">
        <v>11295</v>
      </c>
      <c r="C8288" t="s">
        <v>465</v>
      </c>
      <c r="D8288" t="s">
        <v>3973</v>
      </c>
      <c r="E8288" t="s">
        <v>20</v>
      </c>
      <c r="F8288" t="b">
        <v>0</v>
      </c>
      <c r="G8288" t="s">
        <v>41</v>
      </c>
      <c r="H8288" s="4">
        <v>45759.292615740742</v>
      </c>
      <c r="I8288" t="b">
        <v>0</v>
      </c>
      <c r="J8288" t="b">
        <v>0</v>
      </c>
      <c r="K8288" t="s">
        <v>24</v>
      </c>
      <c r="L8288" t="s">
        <v>22</v>
      </c>
      <c r="M8288">
        <v>155000</v>
      </c>
      <c r="O8288" t="s">
        <v>202</v>
      </c>
      <c r="P8288" t="s">
        <v>10152</v>
      </c>
    </row>
    <row r="8289" spans="1:16" x14ac:dyDescent="0.55000000000000004">
      <c r="A8289" t="s">
        <v>19</v>
      </c>
      <c r="B8289" t="s">
        <v>1272</v>
      </c>
      <c r="C8289" t="s">
        <v>11296</v>
      </c>
      <c r="D8289" t="s">
        <v>7658</v>
      </c>
      <c r="E8289" t="s">
        <v>20</v>
      </c>
      <c r="F8289" t="b">
        <v>0</v>
      </c>
      <c r="G8289" t="s">
        <v>27</v>
      </c>
      <c r="H8289" s="4">
        <v>45759.292974537027</v>
      </c>
      <c r="I8289" t="b">
        <v>1</v>
      </c>
      <c r="J8289" t="b">
        <v>1</v>
      </c>
      <c r="K8289" t="s">
        <v>24</v>
      </c>
      <c r="L8289" t="s">
        <v>22</v>
      </c>
      <c r="M8289">
        <v>102500</v>
      </c>
      <c r="O8289" t="s">
        <v>1490</v>
      </c>
      <c r="P8289" t="s">
        <v>11297</v>
      </c>
    </row>
    <row r="8290" spans="1:16" x14ac:dyDescent="0.55000000000000004">
      <c r="A8290" t="s">
        <v>40</v>
      </c>
      <c r="B8290" t="s">
        <v>1786</v>
      </c>
      <c r="C8290" t="s">
        <v>11298</v>
      </c>
      <c r="D8290" t="s">
        <v>7658</v>
      </c>
      <c r="E8290" t="s">
        <v>20</v>
      </c>
      <c r="F8290" t="b">
        <v>0</v>
      </c>
      <c r="G8290" t="s">
        <v>27</v>
      </c>
      <c r="H8290" s="4">
        <v>45759.292974537027</v>
      </c>
      <c r="I8290" t="b">
        <v>0</v>
      </c>
      <c r="J8290" t="b">
        <v>1</v>
      </c>
      <c r="K8290" t="s">
        <v>24</v>
      </c>
      <c r="L8290" t="s">
        <v>22</v>
      </c>
      <c r="M8290">
        <v>172000</v>
      </c>
      <c r="O8290" t="s">
        <v>1980</v>
      </c>
      <c r="P8290" t="s">
        <v>6219</v>
      </c>
    </row>
    <row r="8291" spans="1:16" x14ac:dyDescent="0.55000000000000004">
      <c r="A8291" t="s">
        <v>19</v>
      </c>
      <c r="B8291" t="s">
        <v>11299</v>
      </c>
      <c r="C8291" t="s">
        <v>335</v>
      </c>
      <c r="D8291" t="s">
        <v>3973</v>
      </c>
      <c r="E8291" t="s">
        <v>20</v>
      </c>
      <c r="F8291" t="b">
        <v>0</v>
      </c>
      <c r="G8291" t="s">
        <v>27</v>
      </c>
      <c r="H8291" s="4">
        <v>45759.333425925928</v>
      </c>
      <c r="I8291" t="b">
        <v>0</v>
      </c>
      <c r="J8291" t="b">
        <v>0</v>
      </c>
      <c r="K8291" t="s">
        <v>24</v>
      </c>
      <c r="L8291" t="s">
        <v>22</v>
      </c>
      <c r="M8291">
        <v>100635</v>
      </c>
      <c r="O8291" t="s">
        <v>109</v>
      </c>
      <c r="P8291" t="s">
        <v>603</v>
      </c>
    </row>
    <row r="8292" spans="1:16" x14ac:dyDescent="0.55000000000000004">
      <c r="A8292" t="s">
        <v>2</v>
      </c>
      <c r="B8292" t="s">
        <v>132</v>
      </c>
      <c r="C8292" t="s">
        <v>2289</v>
      </c>
      <c r="D8292" t="s">
        <v>4090</v>
      </c>
      <c r="E8292" t="s">
        <v>20</v>
      </c>
      <c r="F8292" t="b">
        <v>0</v>
      </c>
      <c r="G8292" t="s">
        <v>27</v>
      </c>
      <c r="H8292" s="4">
        <v>45759.334652777783</v>
      </c>
      <c r="I8292" t="b">
        <v>1</v>
      </c>
      <c r="J8292" t="b">
        <v>0</v>
      </c>
      <c r="K8292" t="s">
        <v>24</v>
      </c>
      <c r="L8292" t="s">
        <v>36</v>
      </c>
      <c r="N8292">
        <v>67.5</v>
      </c>
      <c r="O8292" t="s">
        <v>2503</v>
      </c>
      <c r="P8292" t="s">
        <v>11300</v>
      </c>
    </row>
    <row r="8293" spans="1:16" x14ac:dyDescent="0.55000000000000004">
      <c r="A8293" t="s">
        <v>89</v>
      </c>
      <c r="B8293" t="s">
        <v>11301</v>
      </c>
      <c r="C8293" t="s">
        <v>864</v>
      </c>
      <c r="D8293" t="s">
        <v>3957</v>
      </c>
      <c r="E8293" t="s">
        <v>20</v>
      </c>
      <c r="F8293" t="b">
        <v>0</v>
      </c>
      <c r="G8293" t="s">
        <v>27</v>
      </c>
      <c r="H8293" s="4">
        <v>45759.334756944438</v>
      </c>
      <c r="I8293" t="b">
        <v>0</v>
      </c>
      <c r="J8293" t="b">
        <v>1</v>
      </c>
      <c r="K8293" t="s">
        <v>24</v>
      </c>
      <c r="L8293" t="s">
        <v>36</v>
      </c>
      <c r="N8293">
        <v>49.504997253417969</v>
      </c>
      <c r="O8293" t="s">
        <v>2768</v>
      </c>
      <c r="P8293" t="s">
        <v>11302</v>
      </c>
    </row>
    <row r="8294" spans="1:16" x14ac:dyDescent="0.55000000000000004">
      <c r="A8294" t="s">
        <v>0</v>
      </c>
      <c r="B8294" t="s">
        <v>3908</v>
      </c>
      <c r="C8294" t="s">
        <v>379</v>
      </c>
      <c r="D8294" t="s">
        <v>3828</v>
      </c>
      <c r="E8294" t="s">
        <v>20</v>
      </c>
      <c r="F8294" t="b">
        <v>0</v>
      </c>
      <c r="G8294" t="s">
        <v>30</v>
      </c>
      <c r="H8294" s="4">
        <v>45759.375590277778</v>
      </c>
      <c r="I8294" t="b">
        <v>1</v>
      </c>
      <c r="J8294" t="b">
        <v>0</v>
      </c>
      <c r="K8294" t="s">
        <v>24</v>
      </c>
      <c r="L8294" t="s">
        <v>22</v>
      </c>
      <c r="M8294">
        <v>82500</v>
      </c>
      <c r="O8294" t="s">
        <v>11303</v>
      </c>
    </row>
    <row r="8295" spans="1:16" x14ac:dyDescent="0.55000000000000004">
      <c r="A8295" t="s">
        <v>2</v>
      </c>
      <c r="B8295" t="s">
        <v>11304</v>
      </c>
      <c r="C8295" t="s">
        <v>166</v>
      </c>
      <c r="D8295" t="s">
        <v>4093</v>
      </c>
      <c r="E8295" t="s">
        <v>51</v>
      </c>
      <c r="F8295" t="b">
        <v>0</v>
      </c>
      <c r="G8295" t="s">
        <v>27</v>
      </c>
      <c r="H8295" s="4">
        <v>45759.418055555558</v>
      </c>
      <c r="I8295" t="b">
        <v>0</v>
      </c>
      <c r="J8295" t="b">
        <v>1</v>
      </c>
      <c r="K8295" t="s">
        <v>24</v>
      </c>
      <c r="L8295" t="s">
        <v>36</v>
      </c>
      <c r="N8295">
        <v>50</v>
      </c>
      <c r="O8295" t="s">
        <v>4684</v>
      </c>
      <c r="P8295" t="s">
        <v>11305</v>
      </c>
    </row>
    <row r="8296" spans="1:16" x14ac:dyDescent="0.55000000000000004">
      <c r="A8296" t="s">
        <v>2</v>
      </c>
      <c r="B8296" t="s">
        <v>307</v>
      </c>
      <c r="C8296" t="s">
        <v>3081</v>
      </c>
      <c r="D8296" t="s">
        <v>3973</v>
      </c>
      <c r="E8296" t="s">
        <v>20</v>
      </c>
      <c r="F8296" t="b">
        <v>0</v>
      </c>
      <c r="G8296" t="s">
        <v>27</v>
      </c>
      <c r="H8296" s="4">
        <v>45759.418067129627</v>
      </c>
      <c r="I8296" t="b">
        <v>0</v>
      </c>
      <c r="J8296" t="b">
        <v>1</v>
      </c>
      <c r="K8296" t="s">
        <v>24</v>
      </c>
      <c r="L8296" t="s">
        <v>22</v>
      </c>
      <c r="M8296">
        <v>76500</v>
      </c>
      <c r="O8296" t="s">
        <v>2418</v>
      </c>
      <c r="P8296" t="s">
        <v>11306</v>
      </c>
    </row>
    <row r="8297" spans="1:16" x14ac:dyDescent="0.55000000000000004">
      <c r="A8297" t="s">
        <v>0</v>
      </c>
      <c r="B8297" t="s">
        <v>0</v>
      </c>
      <c r="C8297" t="s">
        <v>11307</v>
      </c>
      <c r="D8297" t="s">
        <v>7547</v>
      </c>
      <c r="E8297" t="s">
        <v>34</v>
      </c>
      <c r="F8297" t="b">
        <v>0</v>
      </c>
      <c r="G8297" t="s">
        <v>52</v>
      </c>
      <c r="H8297" s="4">
        <v>45759.459131944437</v>
      </c>
      <c r="I8297" t="b">
        <v>0</v>
      </c>
      <c r="J8297" t="b">
        <v>0</v>
      </c>
      <c r="K8297" t="s">
        <v>24</v>
      </c>
      <c r="L8297" t="s">
        <v>36</v>
      </c>
      <c r="N8297">
        <v>15</v>
      </c>
      <c r="O8297" t="s">
        <v>7548</v>
      </c>
      <c r="P8297" t="s">
        <v>61</v>
      </c>
    </row>
    <row r="8298" spans="1:16" x14ac:dyDescent="0.55000000000000004">
      <c r="A8298" t="s">
        <v>2</v>
      </c>
      <c r="B8298" t="s">
        <v>11308</v>
      </c>
      <c r="C8298" t="s">
        <v>151</v>
      </c>
      <c r="D8298" t="s">
        <v>3973</v>
      </c>
      <c r="E8298" t="s">
        <v>20</v>
      </c>
      <c r="F8298" t="b">
        <v>0</v>
      </c>
      <c r="G8298" t="s">
        <v>30</v>
      </c>
      <c r="H8298" s="4">
        <v>45759.459537037037</v>
      </c>
      <c r="I8298" t="b">
        <v>0</v>
      </c>
      <c r="J8298" t="b">
        <v>1</v>
      </c>
      <c r="K8298" t="s">
        <v>24</v>
      </c>
      <c r="L8298" t="s">
        <v>36</v>
      </c>
      <c r="N8298">
        <v>61.735000610351563</v>
      </c>
      <c r="O8298" t="s">
        <v>2143</v>
      </c>
      <c r="P8298" t="s">
        <v>10070</v>
      </c>
    </row>
    <row r="8299" spans="1:16" x14ac:dyDescent="0.55000000000000004">
      <c r="A8299" t="s">
        <v>0</v>
      </c>
      <c r="B8299" t="s">
        <v>0</v>
      </c>
      <c r="C8299" t="s">
        <v>11309</v>
      </c>
      <c r="D8299" t="s">
        <v>7547</v>
      </c>
      <c r="E8299" t="s">
        <v>34</v>
      </c>
      <c r="F8299" t="b">
        <v>0</v>
      </c>
      <c r="G8299" t="s">
        <v>52</v>
      </c>
      <c r="H8299" s="4">
        <v>45759.500763888893</v>
      </c>
      <c r="I8299" t="b">
        <v>0</v>
      </c>
      <c r="J8299" t="b">
        <v>0</v>
      </c>
      <c r="K8299" t="s">
        <v>24</v>
      </c>
      <c r="L8299" t="s">
        <v>36</v>
      </c>
      <c r="N8299">
        <v>15</v>
      </c>
      <c r="O8299" t="s">
        <v>7548</v>
      </c>
      <c r="P8299" t="s">
        <v>61</v>
      </c>
    </row>
    <row r="8300" spans="1:16" x14ac:dyDescent="0.55000000000000004">
      <c r="A8300" t="s">
        <v>89</v>
      </c>
      <c r="B8300" t="s">
        <v>11310</v>
      </c>
      <c r="C8300" t="s">
        <v>192</v>
      </c>
      <c r="D8300" t="s">
        <v>4328</v>
      </c>
      <c r="E8300" t="s">
        <v>20</v>
      </c>
      <c r="F8300" t="b">
        <v>0</v>
      </c>
      <c r="G8300" t="s">
        <v>27</v>
      </c>
      <c r="H8300" s="4">
        <v>45759.501319444447</v>
      </c>
      <c r="I8300" t="b">
        <v>0</v>
      </c>
      <c r="J8300" t="b">
        <v>1</v>
      </c>
      <c r="K8300" t="s">
        <v>24</v>
      </c>
      <c r="L8300" t="s">
        <v>22</v>
      </c>
      <c r="M8300">
        <v>170000</v>
      </c>
      <c r="O8300" t="s">
        <v>123</v>
      </c>
      <c r="P8300" t="s">
        <v>11311</v>
      </c>
    </row>
    <row r="8301" spans="1:16" x14ac:dyDescent="0.55000000000000004">
      <c r="A8301" t="s">
        <v>89</v>
      </c>
      <c r="B8301" t="s">
        <v>11312</v>
      </c>
      <c r="C8301" t="s">
        <v>5343</v>
      </c>
      <c r="D8301" t="s">
        <v>3973</v>
      </c>
      <c r="E8301" t="s">
        <v>20</v>
      </c>
      <c r="F8301" t="b">
        <v>0</v>
      </c>
      <c r="G8301" t="s">
        <v>27</v>
      </c>
      <c r="H8301" s="4">
        <v>45759.54314814815</v>
      </c>
      <c r="I8301" t="b">
        <v>0</v>
      </c>
      <c r="J8301" t="b">
        <v>1</v>
      </c>
      <c r="K8301" t="s">
        <v>24</v>
      </c>
      <c r="L8301" t="s">
        <v>22</v>
      </c>
      <c r="M8301">
        <v>176500</v>
      </c>
      <c r="O8301" t="s">
        <v>4535</v>
      </c>
    </row>
    <row r="8302" spans="1:16" x14ac:dyDescent="0.55000000000000004">
      <c r="A8302" t="s">
        <v>25</v>
      </c>
      <c r="B8302" t="s">
        <v>11313</v>
      </c>
      <c r="C8302" t="s">
        <v>56</v>
      </c>
      <c r="D8302" t="s">
        <v>9677</v>
      </c>
      <c r="E8302" t="s">
        <v>20</v>
      </c>
      <c r="F8302" t="b">
        <v>0</v>
      </c>
      <c r="G8302" t="s">
        <v>23</v>
      </c>
      <c r="H8302" s="4">
        <v>45759.553738425922</v>
      </c>
      <c r="I8302" t="b">
        <v>0</v>
      </c>
      <c r="J8302" t="b">
        <v>1</v>
      </c>
      <c r="K8302" t="s">
        <v>24</v>
      </c>
      <c r="L8302" t="s">
        <v>22</v>
      </c>
      <c r="M8302">
        <v>110000</v>
      </c>
      <c r="O8302" t="s">
        <v>11314</v>
      </c>
      <c r="P8302" t="s">
        <v>11315</v>
      </c>
    </row>
    <row r="8303" spans="1:16" x14ac:dyDescent="0.55000000000000004">
      <c r="A8303" t="s">
        <v>2</v>
      </c>
      <c r="B8303" t="s">
        <v>2</v>
      </c>
      <c r="C8303" t="s">
        <v>2749</v>
      </c>
      <c r="D8303" t="s">
        <v>3973</v>
      </c>
      <c r="E8303" t="s">
        <v>20</v>
      </c>
      <c r="F8303" t="b">
        <v>0</v>
      </c>
      <c r="G8303" t="s">
        <v>41</v>
      </c>
      <c r="H8303" s="4">
        <v>45759.625439814823</v>
      </c>
      <c r="I8303" t="b">
        <v>1</v>
      </c>
      <c r="J8303" t="b">
        <v>0</v>
      </c>
      <c r="K8303" t="s">
        <v>24</v>
      </c>
      <c r="L8303" t="s">
        <v>22</v>
      </c>
      <c r="M8303">
        <v>95000</v>
      </c>
      <c r="O8303" t="s">
        <v>202</v>
      </c>
      <c r="P8303" t="s">
        <v>11316</v>
      </c>
    </row>
    <row r="8304" spans="1:16" x14ac:dyDescent="0.55000000000000004">
      <c r="A8304" t="s">
        <v>191</v>
      </c>
      <c r="B8304" t="s">
        <v>191</v>
      </c>
      <c r="C8304" t="s">
        <v>334</v>
      </c>
      <c r="D8304" t="s">
        <v>2208</v>
      </c>
      <c r="E8304" t="s">
        <v>20</v>
      </c>
      <c r="F8304" t="b">
        <v>0</v>
      </c>
      <c r="G8304" t="s">
        <v>27</v>
      </c>
      <c r="H8304" s="4">
        <v>45759.62636574074</v>
      </c>
      <c r="I8304" t="b">
        <v>0</v>
      </c>
      <c r="J8304" t="b">
        <v>1</v>
      </c>
      <c r="K8304" t="s">
        <v>24</v>
      </c>
      <c r="L8304" t="s">
        <v>22</v>
      </c>
      <c r="M8304">
        <v>103500</v>
      </c>
      <c r="O8304" t="s">
        <v>11317</v>
      </c>
      <c r="P8304" t="s">
        <v>11318</v>
      </c>
    </row>
    <row r="8305" spans="1:16" x14ac:dyDescent="0.55000000000000004">
      <c r="A8305" t="s">
        <v>2</v>
      </c>
      <c r="B8305" t="s">
        <v>11319</v>
      </c>
      <c r="C8305" t="s">
        <v>39</v>
      </c>
      <c r="D8305" t="s">
        <v>7658</v>
      </c>
      <c r="E8305" t="s">
        <v>20</v>
      </c>
      <c r="F8305" t="b">
        <v>1</v>
      </c>
      <c r="G8305" t="s">
        <v>62</v>
      </c>
      <c r="H8305" s="4">
        <v>45759.629074074073</v>
      </c>
      <c r="I8305" t="b">
        <v>1</v>
      </c>
      <c r="J8305" t="b">
        <v>0</v>
      </c>
      <c r="K8305" t="s">
        <v>62</v>
      </c>
      <c r="L8305" t="s">
        <v>22</v>
      </c>
      <c r="M8305">
        <v>70000</v>
      </c>
      <c r="O8305" t="s">
        <v>679</v>
      </c>
      <c r="P8305" t="s">
        <v>11320</v>
      </c>
    </row>
    <row r="8306" spans="1:16" x14ac:dyDescent="0.55000000000000004">
      <c r="A8306" t="s">
        <v>2</v>
      </c>
      <c r="B8306" t="s">
        <v>11321</v>
      </c>
      <c r="C8306" t="s">
        <v>39</v>
      </c>
      <c r="D8306" t="s">
        <v>7658</v>
      </c>
      <c r="E8306" t="s">
        <v>20</v>
      </c>
      <c r="F8306" t="b">
        <v>1</v>
      </c>
      <c r="G8306" t="s">
        <v>1268</v>
      </c>
      <c r="H8306" s="4">
        <v>45759.715254629627</v>
      </c>
      <c r="I8306" t="b">
        <v>0</v>
      </c>
      <c r="J8306" t="b">
        <v>0</v>
      </c>
      <c r="K8306" t="s">
        <v>1268</v>
      </c>
      <c r="L8306" t="s">
        <v>22</v>
      </c>
      <c r="M8306">
        <v>70000</v>
      </c>
      <c r="O8306" t="s">
        <v>11322</v>
      </c>
      <c r="P8306" t="s">
        <v>11323</v>
      </c>
    </row>
    <row r="8307" spans="1:16" x14ac:dyDescent="0.55000000000000004">
      <c r="A8307" t="s">
        <v>19</v>
      </c>
      <c r="B8307" t="s">
        <v>11324</v>
      </c>
      <c r="C8307" t="s">
        <v>2247</v>
      </c>
      <c r="D8307" t="s">
        <v>3957</v>
      </c>
      <c r="E8307" t="s">
        <v>20</v>
      </c>
      <c r="F8307" t="b">
        <v>0</v>
      </c>
      <c r="G8307" t="s">
        <v>27</v>
      </c>
      <c r="H8307" s="4">
        <v>45759.834189814806</v>
      </c>
      <c r="I8307" t="b">
        <v>0</v>
      </c>
      <c r="J8307" t="b">
        <v>0</v>
      </c>
      <c r="K8307" t="s">
        <v>24</v>
      </c>
      <c r="L8307" t="s">
        <v>36</v>
      </c>
      <c r="N8307">
        <v>41.505001068115227</v>
      </c>
      <c r="O8307" t="s">
        <v>1370</v>
      </c>
      <c r="P8307" t="s">
        <v>8839</v>
      </c>
    </row>
    <row r="8308" spans="1:16" x14ac:dyDescent="0.55000000000000004">
      <c r="A8308" t="s">
        <v>25</v>
      </c>
      <c r="B8308" t="s">
        <v>11325</v>
      </c>
      <c r="C8308" t="s">
        <v>56</v>
      </c>
      <c r="D8308" t="s">
        <v>11326</v>
      </c>
      <c r="E8308" t="s">
        <v>20</v>
      </c>
      <c r="F8308" t="b">
        <v>0</v>
      </c>
      <c r="G8308" t="s">
        <v>23</v>
      </c>
      <c r="H8308" s="4">
        <v>45759.845405092587</v>
      </c>
      <c r="I8308" t="b">
        <v>0</v>
      </c>
      <c r="J8308" t="b">
        <v>1</v>
      </c>
      <c r="K8308" t="s">
        <v>24</v>
      </c>
      <c r="L8308" t="s">
        <v>22</v>
      </c>
      <c r="M8308">
        <v>120000</v>
      </c>
      <c r="O8308" t="s">
        <v>11314</v>
      </c>
      <c r="P8308" t="s">
        <v>11327</v>
      </c>
    </row>
    <row r="8309" spans="1:16" x14ac:dyDescent="0.55000000000000004">
      <c r="A8309" t="s">
        <v>2</v>
      </c>
      <c r="B8309" t="s">
        <v>11328</v>
      </c>
      <c r="C8309" t="s">
        <v>151</v>
      </c>
      <c r="D8309" t="s">
        <v>5831</v>
      </c>
      <c r="E8309" t="s">
        <v>34</v>
      </c>
      <c r="F8309" t="b">
        <v>0</v>
      </c>
      <c r="G8309" t="s">
        <v>41</v>
      </c>
      <c r="H8309" s="4">
        <v>45759.876643518517</v>
      </c>
      <c r="I8309" t="b">
        <v>0</v>
      </c>
      <c r="J8309" t="b">
        <v>1</v>
      </c>
      <c r="K8309" t="s">
        <v>24</v>
      </c>
      <c r="L8309" t="s">
        <v>22</v>
      </c>
      <c r="M8309">
        <v>257000</v>
      </c>
      <c r="O8309" t="s">
        <v>59</v>
      </c>
      <c r="P8309" t="s">
        <v>6332</v>
      </c>
    </row>
    <row r="8310" spans="1:16" x14ac:dyDescent="0.55000000000000004">
      <c r="A8310" t="s">
        <v>40</v>
      </c>
      <c r="B8310" t="s">
        <v>11329</v>
      </c>
      <c r="C8310" t="s">
        <v>456</v>
      </c>
      <c r="D8310" t="s">
        <v>5535</v>
      </c>
      <c r="E8310" t="s">
        <v>20</v>
      </c>
      <c r="F8310" t="b">
        <v>0</v>
      </c>
      <c r="G8310" t="s">
        <v>27</v>
      </c>
      <c r="H8310" s="4">
        <v>45760.001307870371</v>
      </c>
      <c r="I8310" t="b">
        <v>0</v>
      </c>
      <c r="J8310" t="b">
        <v>1</v>
      </c>
      <c r="K8310" t="s">
        <v>24</v>
      </c>
      <c r="L8310" t="s">
        <v>22</v>
      </c>
      <c r="M8310">
        <v>88582</v>
      </c>
      <c r="O8310" t="s">
        <v>11330</v>
      </c>
      <c r="P8310" t="s">
        <v>11331</v>
      </c>
    </row>
    <row r="8311" spans="1:16" x14ac:dyDescent="0.55000000000000004">
      <c r="A8311" t="s">
        <v>0</v>
      </c>
      <c r="B8311" t="s">
        <v>1098</v>
      </c>
      <c r="C8311" t="s">
        <v>82</v>
      </c>
      <c r="D8311" t="s">
        <v>4357</v>
      </c>
      <c r="E8311" t="s">
        <v>20</v>
      </c>
      <c r="F8311" t="b">
        <v>0</v>
      </c>
      <c r="G8311" t="s">
        <v>27</v>
      </c>
      <c r="H8311" s="4">
        <v>45760.250057870369</v>
      </c>
      <c r="I8311" t="b">
        <v>0</v>
      </c>
      <c r="J8311" t="b">
        <v>0</v>
      </c>
      <c r="K8311" t="s">
        <v>24</v>
      </c>
      <c r="L8311" t="s">
        <v>22</v>
      </c>
      <c r="M8311">
        <v>145000</v>
      </c>
      <c r="O8311" t="s">
        <v>11332</v>
      </c>
      <c r="P8311" t="s">
        <v>11333</v>
      </c>
    </row>
    <row r="8312" spans="1:16" x14ac:dyDescent="0.55000000000000004">
      <c r="A8312" t="s">
        <v>1</v>
      </c>
      <c r="B8312" t="s">
        <v>1</v>
      </c>
      <c r="C8312" t="s">
        <v>465</v>
      </c>
      <c r="D8312" t="s">
        <v>3383</v>
      </c>
      <c r="E8312" t="s">
        <v>20</v>
      </c>
      <c r="F8312" t="b">
        <v>0</v>
      </c>
      <c r="G8312" t="s">
        <v>41</v>
      </c>
      <c r="H8312" s="4">
        <v>45760.251180555562</v>
      </c>
      <c r="I8312" t="b">
        <v>0</v>
      </c>
      <c r="J8312" t="b">
        <v>0</v>
      </c>
      <c r="K8312" t="s">
        <v>24</v>
      </c>
      <c r="L8312" t="s">
        <v>22</v>
      </c>
      <c r="M8312">
        <v>119000</v>
      </c>
      <c r="O8312" t="s">
        <v>512</v>
      </c>
      <c r="P8312" t="s">
        <v>2124</v>
      </c>
    </row>
    <row r="8313" spans="1:16" x14ac:dyDescent="0.55000000000000004">
      <c r="A8313" t="s">
        <v>1</v>
      </c>
      <c r="B8313" t="s">
        <v>296</v>
      </c>
      <c r="C8313" t="s">
        <v>774</v>
      </c>
      <c r="D8313" t="s">
        <v>4014</v>
      </c>
      <c r="E8313" t="s">
        <v>20</v>
      </c>
      <c r="F8313" t="b">
        <v>0</v>
      </c>
      <c r="G8313" t="s">
        <v>41</v>
      </c>
      <c r="H8313" s="4">
        <v>45760.251180555562</v>
      </c>
      <c r="I8313" t="b">
        <v>0</v>
      </c>
      <c r="J8313" t="b">
        <v>1</v>
      </c>
      <c r="K8313" t="s">
        <v>24</v>
      </c>
      <c r="L8313" t="s">
        <v>22</v>
      </c>
      <c r="M8313">
        <v>91100</v>
      </c>
      <c r="O8313" t="s">
        <v>11334</v>
      </c>
      <c r="P8313" t="s">
        <v>2774</v>
      </c>
    </row>
    <row r="8314" spans="1:16" x14ac:dyDescent="0.55000000000000004">
      <c r="A8314" t="s">
        <v>2</v>
      </c>
      <c r="B8314" t="s">
        <v>2</v>
      </c>
      <c r="C8314" t="s">
        <v>7194</v>
      </c>
      <c r="D8314" t="s">
        <v>5535</v>
      </c>
      <c r="E8314" t="s">
        <v>20</v>
      </c>
      <c r="F8314" t="b">
        <v>0</v>
      </c>
      <c r="G8314" t="s">
        <v>35</v>
      </c>
      <c r="H8314" s="4">
        <v>45760.252083333333</v>
      </c>
      <c r="I8314" t="b">
        <v>0</v>
      </c>
      <c r="J8314" t="b">
        <v>0</v>
      </c>
      <c r="K8314" t="s">
        <v>24</v>
      </c>
      <c r="L8314" t="s">
        <v>22</v>
      </c>
      <c r="M8314">
        <v>88582</v>
      </c>
      <c r="O8314" t="s">
        <v>1275</v>
      </c>
      <c r="P8314" t="s">
        <v>11335</v>
      </c>
    </row>
    <row r="8315" spans="1:16" x14ac:dyDescent="0.55000000000000004">
      <c r="A8315" t="s">
        <v>25</v>
      </c>
      <c r="B8315" t="s">
        <v>11336</v>
      </c>
      <c r="C8315" t="s">
        <v>11212</v>
      </c>
      <c r="D8315" t="s">
        <v>3957</v>
      </c>
      <c r="E8315" t="s">
        <v>20</v>
      </c>
      <c r="F8315" t="b">
        <v>0</v>
      </c>
      <c r="G8315" t="s">
        <v>35</v>
      </c>
      <c r="H8315" s="4">
        <v>45760.33394675926</v>
      </c>
      <c r="I8315" t="b">
        <v>0</v>
      </c>
      <c r="J8315" t="b">
        <v>1</v>
      </c>
      <c r="K8315" t="s">
        <v>24</v>
      </c>
      <c r="L8315" t="s">
        <v>36</v>
      </c>
      <c r="N8315">
        <v>42.784999847412109</v>
      </c>
      <c r="O8315" t="s">
        <v>91</v>
      </c>
      <c r="P8315" t="s">
        <v>11337</v>
      </c>
    </row>
    <row r="8316" spans="1:16" x14ac:dyDescent="0.55000000000000004">
      <c r="A8316" t="s">
        <v>1</v>
      </c>
      <c r="B8316" t="s">
        <v>11338</v>
      </c>
      <c r="C8316" t="s">
        <v>39</v>
      </c>
      <c r="D8316" t="s">
        <v>3973</v>
      </c>
      <c r="E8316" t="s">
        <v>20</v>
      </c>
      <c r="F8316" t="b">
        <v>1</v>
      </c>
      <c r="G8316" t="s">
        <v>27</v>
      </c>
      <c r="H8316" s="4">
        <v>45760.33489583333</v>
      </c>
      <c r="I8316" t="b">
        <v>1</v>
      </c>
      <c r="J8316" t="b">
        <v>0</v>
      </c>
      <c r="K8316" t="s">
        <v>24</v>
      </c>
      <c r="L8316" t="s">
        <v>36</v>
      </c>
      <c r="N8316">
        <v>102.85500335693359</v>
      </c>
      <c r="O8316" t="s">
        <v>10790</v>
      </c>
      <c r="P8316" t="s">
        <v>11339</v>
      </c>
    </row>
    <row r="8317" spans="1:16" x14ac:dyDescent="0.55000000000000004">
      <c r="A8317" t="s">
        <v>2</v>
      </c>
      <c r="B8317" t="s">
        <v>9128</v>
      </c>
      <c r="C8317" t="s">
        <v>10057</v>
      </c>
      <c r="D8317" t="s">
        <v>3957</v>
      </c>
      <c r="E8317" t="s">
        <v>20</v>
      </c>
      <c r="F8317" t="b">
        <v>0</v>
      </c>
      <c r="G8317" t="s">
        <v>27</v>
      </c>
      <c r="H8317" s="4">
        <v>45760.334907407407</v>
      </c>
      <c r="I8317" t="b">
        <v>0</v>
      </c>
      <c r="J8317" t="b">
        <v>0</v>
      </c>
      <c r="K8317" t="s">
        <v>24</v>
      </c>
      <c r="L8317" t="s">
        <v>36</v>
      </c>
      <c r="N8317">
        <v>45.745002746582031</v>
      </c>
      <c r="O8317" t="s">
        <v>1608</v>
      </c>
      <c r="P8317" t="s">
        <v>9129</v>
      </c>
    </row>
    <row r="8318" spans="1:16" x14ac:dyDescent="0.55000000000000004">
      <c r="A8318" t="s">
        <v>1</v>
      </c>
      <c r="B8318" t="s">
        <v>11340</v>
      </c>
      <c r="C8318" t="s">
        <v>2765</v>
      </c>
      <c r="D8318" t="s">
        <v>3957</v>
      </c>
      <c r="E8318" t="s">
        <v>20</v>
      </c>
      <c r="F8318" t="b">
        <v>0</v>
      </c>
      <c r="G8318" t="s">
        <v>23</v>
      </c>
      <c r="H8318" s="4">
        <v>45760.347326388888</v>
      </c>
      <c r="I8318" t="b">
        <v>0</v>
      </c>
      <c r="J8318" t="b">
        <v>1</v>
      </c>
      <c r="K8318" t="s">
        <v>24</v>
      </c>
      <c r="L8318" t="s">
        <v>36</v>
      </c>
      <c r="N8318">
        <v>23.264999389648441</v>
      </c>
      <c r="O8318" t="s">
        <v>254</v>
      </c>
      <c r="P8318" t="s">
        <v>119</v>
      </c>
    </row>
    <row r="8319" spans="1:16" x14ac:dyDescent="0.55000000000000004">
      <c r="A8319" t="s">
        <v>0</v>
      </c>
      <c r="B8319" t="s">
        <v>10334</v>
      </c>
      <c r="C8319" t="s">
        <v>192</v>
      </c>
      <c r="D8319" t="s">
        <v>3957</v>
      </c>
      <c r="E8319" t="s">
        <v>34</v>
      </c>
      <c r="F8319" t="b">
        <v>0</v>
      </c>
      <c r="G8319" t="s">
        <v>52</v>
      </c>
      <c r="H8319" s="4">
        <v>45760.417523148149</v>
      </c>
      <c r="I8319" t="b">
        <v>1</v>
      </c>
      <c r="J8319" t="b">
        <v>0</v>
      </c>
      <c r="K8319" t="s">
        <v>24</v>
      </c>
      <c r="L8319" t="s">
        <v>36</v>
      </c>
      <c r="N8319">
        <v>22.694999694824219</v>
      </c>
      <c r="O8319" t="s">
        <v>3668</v>
      </c>
    </row>
    <row r="8320" spans="1:16" x14ac:dyDescent="0.55000000000000004">
      <c r="A8320" t="s">
        <v>0</v>
      </c>
      <c r="B8320" t="s">
        <v>11341</v>
      </c>
      <c r="C8320" t="s">
        <v>11342</v>
      </c>
      <c r="D8320" t="s">
        <v>3957</v>
      </c>
      <c r="E8320" t="s">
        <v>34</v>
      </c>
      <c r="F8320" t="b">
        <v>0</v>
      </c>
      <c r="G8320" t="s">
        <v>27</v>
      </c>
      <c r="H8320" s="4">
        <v>45760.458425925928</v>
      </c>
      <c r="I8320" t="b">
        <v>0</v>
      </c>
      <c r="J8320" t="b">
        <v>1</v>
      </c>
      <c r="K8320" t="s">
        <v>24</v>
      </c>
      <c r="L8320" t="s">
        <v>36</v>
      </c>
      <c r="N8320">
        <v>24.014999389648441</v>
      </c>
      <c r="O8320" t="s">
        <v>11343</v>
      </c>
      <c r="P8320" t="s">
        <v>10276</v>
      </c>
    </row>
    <row r="8321" spans="1:16" x14ac:dyDescent="0.55000000000000004">
      <c r="A8321" t="s">
        <v>0</v>
      </c>
      <c r="B8321" t="s">
        <v>11344</v>
      </c>
      <c r="C8321" t="s">
        <v>329</v>
      </c>
      <c r="D8321" t="s">
        <v>3957</v>
      </c>
      <c r="E8321" t="s">
        <v>34</v>
      </c>
      <c r="F8321" t="b">
        <v>0</v>
      </c>
      <c r="G8321" t="s">
        <v>27</v>
      </c>
      <c r="H8321" s="4">
        <v>45760.458495370367</v>
      </c>
      <c r="I8321" t="b">
        <v>0</v>
      </c>
      <c r="J8321" t="b">
        <v>1</v>
      </c>
      <c r="K8321" t="s">
        <v>24</v>
      </c>
      <c r="L8321" t="s">
        <v>36</v>
      </c>
      <c r="N8321">
        <v>26.389999389648441</v>
      </c>
      <c r="O8321" t="s">
        <v>11345</v>
      </c>
      <c r="P8321" t="s">
        <v>11346</v>
      </c>
    </row>
    <row r="8322" spans="1:16" x14ac:dyDescent="0.55000000000000004">
      <c r="A8322" t="s">
        <v>0</v>
      </c>
      <c r="B8322" t="s">
        <v>0</v>
      </c>
      <c r="C8322" t="s">
        <v>11347</v>
      </c>
      <c r="D8322" t="s">
        <v>7547</v>
      </c>
      <c r="E8322" t="s">
        <v>34</v>
      </c>
      <c r="F8322" t="b">
        <v>0</v>
      </c>
      <c r="G8322" t="s">
        <v>27</v>
      </c>
      <c r="H8322" s="4">
        <v>45760.500173611108</v>
      </c>
      <c r="I8322" t="b">
        <v>0</v>
      </c>
      <c r="J8322" t="b">
        <v>0</v>
      </c>
      <c r="K8322" t="s">
        <v>24</v>
      </c>
      <c r="L8322" t="s">
        <v>36</v>
      </c>
      <c r="N8322">
        <v>15</v>
      </c>
      <c r="O8322" t="s">
        <v>7548</v>
      </c>
      <c r="P8322" t="s">
        <v>61</v>
      </c>
    </row>
    <row r="8323" spans="1:16" x14ac:dyDescent="0.55000000000000004">
      <c r="A8323" t="s">
        <v>0</v>
      </c>
      <c r="B8323" t="s">
        <v>0</v>
      </c>
      <c r="C8323" t="s">
        <v>11348</v>
      </c>
      <c r="D8323" t="s">
        <v>7547</v>
      </c>
      <c r="E8323" t="s">
        <v>34</v>
      </c>
      <c r="F8323" t="b">
        <v>0</v>
      </c>
      <c r="G8323" t="s">
        <v>27</v>
      </c>
      <c r="H8323" s="4">
        <v>45760.500185185178</v>
      </c>
      <c r="I8323" t="b">
        <v>0</v>
      </c>
      <c r="J8323" t="b">
        <v>0</v>
      </c>
      <c r="K8323" t="s">
        <v>24</v>
      </c>
      <c r="L8323" t="s">
        <v>36</v>
      </c>
      <c r="N8323">
        <v>15</v>
      </c>
      <c r="O8323" t="s">
        <v>7548</v>
      </c>
      <c r="P8323" t="s">
        <v>61</v>
      </c>
    </row>
    <row r="8324" spans="1:16" x14ac:dyDescent="0.55000000000000004">
      <c r="A8324" t="s">
        <v>28</v>
      </c>
      <c r="B8324" t="s">
        <v>1751</v>
      </c>
      <c r="C8324" t="s">
        <v>1270</v>
      </c>
      <c r="D8324" t="s">
        <v>3973</v>
      </c>
      <c r="E8324" t="s">
        <v>20</v>
      </c>
      <c r="F8324" t="b">
        <v>0</v>
      </c>
      <c r="G8324" t="s">
        <v>23</v>
      </c>
      <c r="H8324" s="4">
        <v>45760.514074074083</v>
      </c>
      <c r="I8324" t="b">
        <v>0</v>
      </c>
      <c r="J8324" t="b">
        <v>1</v>
      </c>
      <c r="K8324" t="s">
        <v>24</v>
      </c>
      <c r="L8324" t="s">
        <v>22</v>
      </c>
      <c r="M8324">
        <v>170000</v>
      </c>
      <c r="O8324" t="s">
        <v>123</v>
      </c>
      <c r="P8324" t="s">
        <v>11349</v>
      </c>
    </row>
    <row r="8325" spans="1:16" x14ac:dyDescent="0.55000000000000004">
      <c r="A8325" t="s">
        <v>0</v>
      </c>
      <c r="B8325" t="s">
        <v>0</v>
      </c>
      <c r="C8325" t="s">
        <v>2655</v>
      </c>
      <c r="D8325" t="s">
        <v>7547</v>
      </c>
      <c r="E8325" t="s">
        <v>34</v>
      </c>
      <c r="F8325" t="b">
        <v>0</v>
      </c>
      <c r="G8325" t="s">
        <v>41</v>
      </c>
      <c r="H8325" s="4">
        <v>45760.542164351849</v>
      </c>
      <c r="I8325" t="b">
        <v>0</v>
      </c>
      <c r="J8325" t="b">
        <v>0</v>
      </c>
      <c r="K8325" t="s">
        <v>24</v>
      </c>
      <c r="L8325" t="s">
        <v>36</v>
      </c>
      <c r="N8325">
        <v>15</v>
      </c>
      <c r="O8325" t="s">
        <v>7548</v>
      </c>
      <c r="P8325" t="s">
        <v>61</v>
      </c>
    </row>
    <row r="8326" spans="1:16" x14ac:dyDescent="0.55000000000000004">
      <c r="A8326" t="s">
        <v>2</v>
      </c>
      <c r="B8326" t="s">
        <v>2</v>
      </c>
      <c r="C8326" t="s">
        <v>2936</v>
      </c>
      <c r="D8326" t="s">
        <v>3973</v>
      </c>
      <c r="E8326" t="s">
        <v>20</v>
      </c>
      <c r="F8326" t="b">
        <v>0</v>
      </c>
      <c r="G8326" t="s">
        <v>27</v>
      </c>
      <c r="H8326" s="4">
        <v>45760.543182870373</v>
      </c>
      <c r="I8326" t="b">
        <v>0</v>
      </c>
      <c r="J8326" t="b">
        <v>1</v>
      </c>
      <c r="K8326" t="s">
        <v>24</v>
      </c>
      <c r="L8326" t="s">
        <v>22</v>
      </c>
      <c r="M8326">
        <v>145000</v>
      </c>
      <c r="O8326" t="s">
        <v>123</v>
      </c>
      <c r="P8326" t="s">
        <v>11350</v>
      </c>
    </row>
    <row r="8327" spans="1:16" x14ac:dyDescent="0.55000000000000004">
      <c r="A8327" t="s">
        <v>2</v>
      </c>
      <c r="B8327" t="s">
        <v>7315</v>
      </c>
      <c r="C8327" t="s">
        <v>172</v>
      </c>
      <c r="D8327" t="s">
        <v>3973</v>
      </c>
      <c r="E8327" t="s">
        <v>20</v>
      </c>
      <c r="F8327" t="b">
        <v>0</v>
      </c>
      <c r="G8327" t="s">
        <v>41</v>
      </c>
      <c r="H8327" s="4">
        <v>45760.543425925927</v>
      </c>
      <c r="I8327" t="b">
        <v>0</v>
      </c>
      <c r="J8327" t="b">
        <v>1</v>
      </c>
      <c r="K8327" t="s">
        <v>24</v>
      </c>
      <c r="L8327" t="s">
        <v>22</v>
      </c>
      <c r="M8327">
        <v>162500</v>
      </c>
      <c r="O8327" t="s">
        <v>4535</v>
      </c>
      <c r="P8327" t="s">
        <v>1447</v>
      </c>
    </row>
    <row r="8328" spans="1:16" x14ac:dyDescent="0.55000000000000004">
      <c r="A8328" t="s">
        <v>0</v>
      </c>
      <c r="B8328" t="s">
        <v>2002</v>
      </c>
      <c r="C8328" t="s">
        <v>292</v>
      </c>
      <c r="D8328" t="s">
        <v>3957</v>
      </c>
      <c r="E8328" t="s">
        <v>20</v>
      </c>
      <c r="F8328" t="b">
        <v>0</v>
      </c>
      <c r="G8328" t="s">
        <v>30</v>
      </c>
      <c r="H8328" s="4">
        <v>45760.834074074082</v>
      </c>
      <c r="I8328" t="b">
        <v>0</v>
      </c>
      <c r="J8328" t="b">
        <v>1</v>
      </c>
      <c r="K8328" t="s">
        <v>24</v>
      </c>
      <c r="L8328" t="s">
        <v>36</v>
      </c>
      <c r="N8328">
        <v>22.694999694824219</v>
      </c>
      <c r="O8328" t="s">
        <v>9702</v>
      </c>
      <c r="P8328" t="s">
        <v>9703</v>
      </c>
    </row>
    <row r="8329" spans="1:16" x14ac:dyDescent="0.55000000000000004">
      <c r="A8329" t="s">
        <v>2</v>
      </c>
      <c r="B8329" t="s">
        <v>11351</v>
      </c>
      <c r="C8329" t="s">
        <v>172</v>
      </c>
      <c r="D8329" t="s">
        <v>3957</v>
      </c>
      <c r="E8329" t="s">
        <v>20</v>
      </c>
      <c r="F8329" t="b">
        <v>0</v>
      </c>
      <c r="G8329" t="s">
        <v>30</v>
      </c>
      <c r="H8329" s="4">
        <v>45760.835868055547</v>
      </c>
      <c r="I8329" t="b">
        <v>0</v>
      </c>
      <c r="J8329" t="b">
        <v>1</v>
      </c>
      <c r="K8329" t="s">
        <v>24</v>
      </c>
      <c r="L8329" t="s">
        <v>36</v>
      </c>
      <c r="N8329">
        <v>61.159996032714837</v>
      </c>
      <c r="O8329" t="s">
        <v>11352</v>
      </c>
      <c r="P8329" t="s">
        <v>11353</v>
      </c>
    </row>
    <row r="8330" spans="1:16" x14ac:dyDescent="0.55000000000000004">
      <c r="A8330" t="s">
        <v>0</v>
      </c>
      <c r="B8330" t="s">
        <v>731</v>
      </c>
      <c r="C8330" t="s">
        <v>49</v>
      </c>
      <c r="D8330" t="s">
        <v>3957</v>
      </c>
      <c r="E8330" t="s">
        <v>34</v>
      </c>
      <c r="F8330" t="b">
        <v>0</v>
      </c>
      <c r="G8330" t="s">
        <v>41</v>
      </c>
      <c r="H8330" s="4">
        <v>45760.958680555559</v>
      </c>
      <c r="I8330" t="b">
        <v>1</v>
      </c>
      <c r="J8330" t="b">
        <v>0</v>
      </c>
      <c r="K8330" t="s">
        <v>24</v>
      </c>
      <c r="L8330" t="s">
        <v>36</v>
      </c>
      <c r="N8330">
        <v>24.33499908447266</v>
      </c>
      <c r="O8330" t="s">
        <v>8716</v>
      </c>
      <c r="P8330" t="s">
        <v>1303</v>
      </c>
    </row>
    <row r="8331" spans="1:16" x14ac:dyDescent="0.55000000000000004">
      <c r="A8331" t="s">
        <v>2</v>
      </c>
      <c r="B8331" t="s">
        <v>5088</v>
      </c>
      <c r="C8331" t="s">
        <v>449</v>
      </c>
      <c r="D8331" t="s">
        <v>5535</v>
      </c>
      <c r="E8331" t="s">
        <v>20</v>
      </c>
      <c r="F8331" t="b">
        <v>0</v>
      </c>
      <c r="G8331" t="s">
        <v>27</v>
      </c>
      <c r="H8331" s="4">
        <v>45761.001516203702</v>
      </c>
      <c r="I8331" t="b">
        <v>0</v>
      </c>
      <c r="J8331" t="b">
        <v>0</v>
      </c>
      <c r="K8331" t="s">
        <v>24</v>
      </c>
      <c r="L8331" t="s">
        <v>22</v>
      </c>
      <c r="M8331">
        <v>88582</v>
      </c>
      <c r="O8331" t="s">
        <v>11354</v>
      </c>
      <c r="P8331" t="s">
        <v>11355</v>
      </c>
    </row>
    <row r="8332" spans="1:16" x14ac:dyDescent="0.55000000000000004">
      <c r="A8332" t="s">
        <v>2</v>
      </c>
      <c r="B8332" t="s">
        <v>11356</v>
      </c>
      <c r="C8332" t="s">
        <v>236</v>
      </c>
      <c r="D8332" t="s">
        <v>5535</v>
      </c>
      <c r="E8332" t="s">
        <v>20</v>
      </c>
      <c r="F8332" t="b">
        <v>0</v>
      </c>
      <c r="G8332" t="s">
        <v>41</v>
      </c>
      <c r="H8332" s="4">
        <v>45761.001759259263</v>
      </c>
      <c r="I8332" t="b">
        <v>0</v>
      </c>
      <c r="J8332" t="b">
        <v>1</v>
      </c>
      <c r="K8332" t="s">
        <v>24</v>
      </c>
      <c r="L8332" t="s">
        <v>22</v>
      </c>
      <c r="M8332">
        <v>88582</v>
      </c>
      <c r="O8332" t="s">
        <v>11357</v>
      </c>
    </row>
    <row r="8333" spans="1:16" x14ac:dyDescent="0.55000000000000004">
      <c r="A8333" t="s">
        <v>40</v>
      </c>
      <c r="B8333" t="s">
        <v>3087</v>
      </c>
      <c r="C8333" t="s">
        <v>1423</v>
      </c>
      <c r="D8333" t="s">
        <v>3828</v>
      </c>
      <c r="E8333" t="s">
        <v>20</v>
      </c>
      <c r="F8333" t="b">
        <v>0</v>
      </c>
      <c r="G8333" t="s">
        <v>27</v>
      </c>
      <c r="H8333" s="4">
        <v>45761.084849537037</v>
      </c>
      <c r="I8333" t="b">
        <v>0</v>
      </c>
      <c r="J8333" t="b">
        <v>1</v>
      </c>
      <c r="K8333" t="s">
        <v>24</v>
      </c>
      <c r="L8333" t="s">
        <v>22</v>
      </c>
      <c r="M8333">
        <v>147500</v>
      </c>
      <c r="O8333" t="s">
        <v>487</v>
      </c>
      <c r="P8333" t="s">
        <v>11358</v>
      </c>
    </row>
    <row r="8334" spans="1:16" x14ac:dyDescent="0.55000000000000004">
      <c r="A8334" t="s">
        <v>0</v>
      </c>
      <c r="B8334" t="s">
        <v>1449</v>
      </c>
      <c r="C8334" t="s">
        <v>3560</v>
      </c>
      <c r="D8334" t="s">
        <v>3828</v>
      </c>
      <c r="E8334" t="s">
        <v>20</v>
      </c>
      <c r="F8334" t="b">
        <v>0</v>
      </c>
      <c r="G8334" t="s">
        <v>41</v>
      </c>
      <c r="H8334" s="4">
        <v>45761.250208333331</v>
      </c>
      <c r="I8334" t="b">
        <v>0</v>
      </c>
      <c r="J8334" t="b">
        <v>1</v>
      </c>
      <c r="K8334" t="s">
        <v>24</v>
      </c>
      <c r="L8334" t="s">
        <v>22</v>
      </c>
      <c r="M8334">
        <v>78447.203125</v>
      </c>
      <c r="O8334" t="s">
        <v>11359</v>
      </c>
      <c r="P8334" t="s">
        <v>2028</v>
      </c>
    </row>
    <row r="8335" spans="1:16" x14ac:dyDescent="0.55000000000000004">
      <c r="A8335" t="s">
        <v>1</v>
      </c>
      <c r="B8335" t="s">
        <v>1</v>
      </c>
      <c r="C8335" t="s">
        <v>465</v>
      </c>
      <c r="D8335" t="s">
        <v>3828</v>
      </c>
      <c r="E8335" t="s">
        <v>20</v>
      </c>
      <c r="F8335" t="b">
        <v>0</v>
      </c>
      <c r="G8335" t="s">
        <v>41</v>
      </c>
      <c r="H8335" s="4">
        <v>45761.251006944447</v>
      </c>
      <c r="I8335" t="b">
        <v>0</v>
      </c>
      <c r="J8335" t="b">
        <v>0</v>
      </c>
      <c r="K8335" t="s">
        <v>24</v>
      </c>
      <c r="L8335" t="s">
        <v>22</v>
      </c>
      <c r="M8335">
        <v>119000</v>
      </c>
      <c r="O8335" t="s">
        <v>512</v>
      </c>
      <c r="P8335" t="s">
        <v>2124</v>
      </c>
    </row>
    <row r="8336" spans="1:16" x14ac:dyDescent="0.55000000000000004">
      <c r="A8336" t="s">
        <v>1</v>
      </c>
      <c r="B8336" t="s">
        <v>1</v>
      </c>
      <c r="C8336" t="s">
        <v>11360</v>
      </c>
      <c r="D8336" t="s">
        <v>3970</v>
      </c>
      <c r="E8336" t="s">
        <v>20</v>
      </c>
      <c r="F8336" t="b">
        <v>0</v>
      </c>
      <c r="G8336" t="s">
        <v>30</v>
      </c>
      <c r="H8336" s="4">
        <v>45761.251331018517</v>
      </c>
      <c r="I8336" t="b">
        <v>0</v>
      </c>
      <c r="J8336" t="b">
        <v>0</v>
      </c>
      <c r="K8336" t="s">
        <v>24</v>
      </c>
      <c r="L8336" t="s">
        <v>22</v>
      </c>
      <c r="M8336">
        <v>95000</v>
      </c>
      <c r="O8336" t="s">
        <v>3266</v>
      </c>
      <c r="P8336" t="s">
        <v>48</v>
      </c>
    </row>
    <row r="8337" spans="1:16" x14ac:dyDescent="0.55000000000000004">
      <c r="A8337" t="s">
        <v>2</v>
      </c>
      <c r="B8337" t="s">
        <v>11361</v>
      </c>
      <c r="C8337" t="s">
        <v>39</v>
      </c>
      <c r="D8337" t="s">
        <v>112</v>
      </c>
      <c r="E8337" t="s">
        <v>51</v>
      </c>
      <c r="F8337" t="b">
        <v>1</v>
      </c>
      <c r="G8337" t="s">
        <v>41</v>
      </c>
      <c r="H8337" s="4">
        <v>45761.251863425918</v>
      </c>
      <c r="I8337" t="b">
        <v>1</v>
      </c>
      <c r="J8337" t="b">
        <v>0</v>
      </c>
      <c r="K8337" t="s">
        <v>24</v>
      </c>
      <c r="L8337" t="s">
        <v>36</v>
      </c>
      <c r="N8337">
        <v>32.5</v>
      </c>
      <c r="O8337" t="s">
        <v>112</v>
      </c>
      <c r="P8337" t="s">
        <v>11362</v>
      </c>
    </row>
    <row r="8338" spans="1:16" x14ac:dyDescent="0.55000000000000004">
      <c r="A8338" t="s">
        <v>2</v>
      </c>
      <c r="B8338" t="s">
        <v>2</v>
      </c>
      <c r="C8338" t="s">
        <v>2268</v>
      </c>
      <c r="D8338" t="s">
        <v>3828</v>
      </c>
      <c r="E8338" t="s">
        <v>20</v>
      </c>
      <c r="F8338" t="b">
        <v>0</v>
      </c>
      <c r="G8338" t="s">
        <v>52</v>
      </c>
      <c r="H8338" s="4">
        <v>45761.252615740741</v>
      </c>
      <c r="I8338" t="b">
        <v>0</v>
      </c>
      <c r="J8338" t="b">
        <v>1</v>
      </c>
      <c r="K8338" t="s">
        <v>24</v>
      </c>
      <c r="L8338" t="s">
        <v>22</v>
      </c>
      <c r="M8338">
        <v>157000</v>
      </c>
      <c r="O8338" t="s">
        <v>3009</v>
      </c>
      <c r="P8338" t="s">
        <v>11363</v>
      </c>
    </row>
    <row r="8339" spans="1:16" x14ac:dyDescent="0.55000000000000004">
      <c r="A8339" t="s">
        <v>0</v>
      </c>
      <c r="B8339" t="s">
        <v>11364</v>
      </c>
      <c r="C8339" t="s">
        <v>39</v>
      </c>
      <c r="D8339" t="s">
        <v>7658</v>
      </c>
      <c r="E8339" t="s">
        <v>20</v>
      </c>
      <c r="F8339" t="b">
        <v>1</v>
      </c>
      <c r="G8339" t="s">
        <v>127</v>
      </c>
      <c r="H8339" s="4">
        <v>45761.254814814813</v>
      </c>
      <c r="I8339" t="b">
        <v>1</v>
      </c>
      <c r="J8339" t="b">
        <v>0</v>
      </c>
      <c r="K8339" t="s">
        <v>127</v>
      </c>
      <c r="L8339" t="s">
        <v>22</v>
      </c>
      <c r="M8339">
        <v>60000</v>
      </c>
      <c r="O8339" t="s">
        <v>1477</v>
      </c>
      <c r="P8339" t="s">
        <v>11365</v>
      </c>
    </row>
    <row r="8340" spans="1:16" x14ac:dyDescent="0.55000000000000004">
      <c r="A8340" t="s">
        <v>1</v>
      </c>
      <c r="B8340" t="s">
        <v>101</v>
      </c>
      <c r="C8340" t="s">
        <v>39</v>
      </c>
      <c r="D8340" t="s">
        <v>7658</v>
      </c>
      <c r="E8340" t="s">
        <v>20</v>
      </c>
      <c r="F8340" t="b">
        <v>1</v>
      </c>
      <c r="G8340" t="s">
        <v>666</v>
      </c>
      <c r="H8340" s="4">
        <v>45761.256516203714</v>
      </c>
      <c r="I8340" t="b">
        <v>0</v>
      </c>
      <c r="J8340" t="b">
        <v>0</v>
      </c>
      <c r="K8340" t="s">
        <v>666</v>
      </c>
      <c r="L8340" t="s">
        <v>22</v>
      </c>
      <c r="M8340">
        <v>70000</v>
      </c>
      <c r="O8340" t="s">
        <v>239</v>
      </c>
      <c r="P8340" t="s">
        <v>11366</v>
      </c>
    </row>
    <row r="8341" spans="1:16" x14ac:dyDescent="0.55000000000000004">
      <c r="A8341" t="s">
        <v>1</v>
      </c>
      <c r="B8341" t="s">
        <v>296</v>
      </c>
      <c r="C8341" t="s">
        <v>39</v>
      </c>
      <c r="D8341" t="s">
        <v>7658</v>
      </c>
      <c r="E8341" t="s">
        <v>20</v>
      </c>
      <c r="F8341" t="b">
        <v>1</v>
      </c>
      <c r="G8341" t="s">
        <v>804</v>
      </c>
      <c r="H8341" s="4">
        <v>45761.257800925923</v>
      </c>
      <c r="I8341" t="b">
        <v>0</v>
      </c>
      <c r="J8341" t="b">
        <v>0</v>
      </c>
      <c r="K8341" t="s">
        <v>804</v>
      </c>
      <c r="L8341" t="s">
        <v>22</v>
      </c>
      <c r="M8341">
        <v>147500</v>
      </c>
      <c r="O8341" t="s">
        <v>11367</v>
      </c>
      <c r="P8341" t="s">
        <v>595</v>
      </c>
    </row>
    <row r="8342" spans="1:16" x14ac:dyDescent="0.55000000000000004">
      <c r="A8342" t="s">
        <v>0</v>
      </c>
      <c r="B8342" t="s">
        <v>0</v>
      </c>
      <c r="C8342" t="s">
        <v>11368</v>
      </c>
      <c r="D8342" t="s">
        <v>1667</v>
      </c>
      <c r="E8342" t="s">
        <v>219</v>
      </c>
      <c r="F8342" t="b">
        <v>0</v>
      </c>
      <c r="G8342" t="s">
        <v>807</v>
      </c>
      <c r="H8342" s="4">
        <v>45761.263171296298</v>
      </c>
      <c r="I8342" t="b">
        <v>0</v>
      </c>
      <c r="J8342" t="b">
        <v>0</v>
      </c>
      <c r="K8342" t="s">
        <v>807</v>
      </c>
      <c r="L8342" t="s">
        <v>36</v>
      </c>
      <c r="N8342">
        <v>50</v>
      </c>
      <c r="O8342" t="s">
        <v>1667</v>
      </c>
    </row>
    <row r="8343" spans="1:16" x14ac:dyDescent="0.55000000000000004">
      <c r="A8343" t="s">
        <v>1</v>
      </c>
      <c r="B8343" t="s">
        <v>8438</v>
      </c>
      <c r="C8343" t="s">
        <v>211</v>
      </c>
      <c r="D8343" t="s">
        <v>3828</v>
      </c>
      <c r="E8343" t="s">
        <v>20</v>
      </c>
      <c r="F8343" t="b">
        <v>0</v>
      </c>
      <c r="G8343" t="s">
        <v>23</v>
      </c>
      <c r="H8343" s="4">
        <v>45761.263969907413</v>
      </c>
      <c r="I8343" t="b">
        <v>0</v>
      </c>
      <c r="J8343" t="b">
        <v>1</v>
      </c>
      <c r="K8343" t="s">
        <v>24</v>
      </c>
      <c r="L8343" t="s">
        <v>22</v>
      </c>
      <c r="M8343">
        <v>69703.96875</v>
      </c>
      <c r="O8343" t="s">
        <v>8439</v>
      </c>
      <c r="P8343" t="s">
        <v>193</v>
      </c>
    </row>
    <row r="8344" spans="1:16" x14ac:dyDescent="0.55000000000000004">
      <c r="A8344" t="s">
        <v>0</v>
      </c>
      <c r="B8344" t="s">
        <v>2166</v>
      </c>
      <c r="C8344" t="s">
        <v>167</v>
      </c>
      <c r="D8344" t="s">
        <v>4084</v>
      </c>
      <c r="E8344" t="s">
        <v>20</v>
      </c>
      <c r="F8344" t="b">
        <v>0</v>
      </c>
      <c r="G8344" t="s">
        <v>35</v>
      </c>
      <c r="H8344" s="4">
        <v>45761.292199074072</v>
      </c>
      <c r="I8344" t="b">
        <v>1</v>
      </c>
      <c r="J8344" t="b">
        <v>0</v>
      </c>
      <c r="K8344" t="s">
        <v>24</v>
      </c>
      <c r="L8344" t="s">
        <v>22</v>
      </c>
      <c r="M8344">
        <v>100000</v>
      </c>
      <c r="O8344" t="s">
        <v>374</v>
      </c>
      <c r="P8344" t="s">
        <v>4874</v>
      </c>
    </row>
    <row r="8345" spans="1:16" x14ac:dyDescent="0.55000000000000004">
      <c r="A8345" t="s">
        <v>2</v>
      </c>
      <c r="B8345" t="s">
        <v>7431</v>
      </c>
      <c r="C8345" t="s">
        <v>172</v>
      </c>
      <c r="D8345" t="s">
        <v>2208</v>
      </c>
      <c r="E8345" t="s">
        <v>20</v>
      </c>
      <c r="F8345" t="b">
        <v>0</v>
      </c>
      <c r="G8345" t="s">
        <v>27</v>
      </c>
      <c r="H8345" s="4">
        <v>45761.293217592603</v>
      </c>
      <c r="I8345" t="b">
        <v>0</v>
      </c>
      <c r="J8345" t="b">
        <v>0</v>
      </c>
      <c r="K8345" t="s">
        <v>24</v>
      </c>
      <c r="L8345" t="s">
        <v>22</v>
      </c>
      <c r="M8345">
        <v>180000</v>
      </c>
      <c r="O8345" t="s">
        <v>2868</v>
      </c>
      <c r="P8345" t="s">
        <v>7432</v>
      </c>
    </row>
    <row r="8346" spans="1:16" x14ac:dyDescent="0.55000000000000004">
      <c r="A8346" t="s">
        <v>1</v>
      </c>
      <c r="B8346" t="s">
        <v>11369</v>
      </c>
      <c r="C8346" t="s">
        <v>1546</v>
      </c>
      <c r="D8346" t="s">
        <v>3957</v>
      </c>
      <c r="E8346" t="s">
        <v>34</v>
      </c>
      <c r="F8346" t="b">
        <v>0</v>
      </c>
      <c r="G8346" t="s">
        <v>27</v>
      </c>
      <c r="H8346" s="4">
        <v>45761.334282407413</v>
      </c>
      <c r="I8346" t="b">
        <v>0</v>
      </c>
      <c r="J8346" t="b">
        <v>1</v>
      </c>
      <c r="K8346" t="s">
        <v>24</v>
      </c>
      <c r="L8346" t="s">
        <v>36</v>
      </c>
      <c r="N8346">
        <v>49</v>
      </c>
      <c r="O8346" t="s">
        <v>254</v>
      </c>
      <c r="P8346" t="s">
        <v>596</v>
      </c>
    </row>
    <row r="8347" spans="1:16" x14ac:dyDescent="0.55000000000000004">
      <c r="A8347" t="s">
        <v>2</v>
      </c>
      <c r="B8347" t="s">
        <v>11370</v>
      </c>
      <c r="C8347" t="s">
        <v>39</v>
      </c>
      <c r="D8347" t="s">
        <v>112</v>
      </c>
      <c r="E8347" t="s">
        <v>51</v>
      </c>
      <c r="F8347" t="b">
        <v>1</v>
      </c>
      <c r="G8347" t="s">
        <v>41</v>
      </c>
      <c r="H8347" s="4">
        <v>45761.376863425918</v>
      </c>
      <c r="I8347" t="b">
        <v>1</v>
      </c>
      <c r="J8347" t="b">
        <v>0</v>
      </c>
      <c r="K8347" t="s">
        <v>24</v>
      </c>
      <c r="L8347" t="s">
        <v>36</v>
      </c>
      <c r="N8347">
        <v>12.5</v>
      </c>
      <c r="O8347" t="s">
        <v>112</v>
      </c>
      <c r="P8347" t="s">
        <v>866</v>
      </c>
    </row>
    <row r="8348" spans="1:16" x14ac:dyDescent="0.55000000000000004">
      <c r="A8348" t="s">
        <v>0</v>
      </c>
      <c r="B8348" t="s">
        <v>0</v>
      </c>
      <c r="C8348" t="s">
        <v>11371</v>
      </c>
      <c r="D8348" t="s">
        <v>7547</v>
      </c>
      <c r="E8348" t="s">
        <v>34</v>
      </c>
      <c r="F8348" t="b">
        <v>0</v>
      </c>
      <c r="G8348" t="s">
        <v>41</v>
      </c>
      <c r="H8348" s="4">
        <v>45761.417002314818</v>
      </c>
      <c r="I8348" t="b">
        <v>0</v>
      </c>
      <c r="J8348" t="b">
        <v>0</v>
      </c>
      <c r="K8348" t="s">
        <v>24</v>
      </c>
      <c r="L8348" t="s">
        <v>36</v>
      </c>
      <c r="N8348">
        <v>15</v>
      </c>
      <c r="O8348" t="s">
        <v>7548</v>
      </c>
      <c r="P8348" t="s">
        <v>61</v>
      </c>
    </row>
    <row r="8349" spans="1:16" x14ac:dyDescent="0.55000000000000004">
      <c r="A8349" t="s">
        <v>0</v>
      </c>
      <c r="B8349" t="s">
        <v>2628</v>
      </c>
      <c r="C8349" t="s">
        <v>2776</v>
      </c>
      <c r="D8349" t="s">
        <v>2208</v>
      </c>
      <c r="E8349" t="s">
        <v>20</v>
      </c>
      <c r="F8349" t="b">
        <v>0</v>
      </c>
      <c r="G8349" t="s">
        <v>35</v>
      </c>
      <c r="H8349" s="4">
        <v>45761.417094907411</v>
      </c>
      <c r="I8349" t="b">
        <v>0</v>
      </c>
      <c r="J8349" t="b">
        <v>1</v>
      </c>
      <c r="K8349" t="s">
        <v>24</v>
      </c>
      <c r="L8349" t="s">
        <v>22</v>
      </c>
      <c r="M8349">
        <v>85881.5</v>
      </c>
      <c r="O8349" t="s">
        <v>5333</v>
      </c>
      <c r="P8349" t="s">
        <v>496</v>
      </c>
    </row>
    <row r="8350" spans="1:16" x14ac:dyDescent="0.55000000000000004">
      <c r="A8350" t="s">
        <v>89</v>
      </c>
      <c r="B8350" t="s">
        <v>11372</v>
      </c>
      <c r="C8350" t="s">
        <v>11373</v>
      </c>
      <c r="D8350" t="s">
        <v>9365</v>
      </c>
      <c r="E8350" t="s">
        <v>631</v>
      </c>
      <c r="F8350" t="b">
        <v>0</v>
      </c>
      <c r="G8350" t="s">
        <v>106</v>
      </c>
      <c r="H8350" s="4">
        <v>45761.422731481478</v>
      </c>
      <c r="I8350" t="b">
        <v>0</v>
      </c>
      <c r="J8350" t="b">
        <v>0</v>
      </c>
      <c r="K8350" t="s">
        <v>106</v>
      </c>
      <c r="L8350" t="s">
        <v>36</v>
      </c>
      <c r="N8350">
        <v>49</v>
      </c>
      <c r="O8350" t="s">
        <v>1266</v>
      </c>
      <c r="P8350" t="s">
        <v>11374</v>
      </c>
    </row>
    <row r="8351" spans="1:16" x14ac:dyDescent="0.55000000000000004">
      <c r="A8351" t="s">
        <v>0</v>
      </c>
      <c r="B8351" t="s">
        <v>0</v>
      </c>
      <c r="C8351" t="s">
        <v>2698</v>
      </c>
      <c r="D8351" t="s">
        <v>3957</v>
      </c>
      <c r="E8351" t="s">
        <v>34</v>
      </c>
      <c r="F8351" t="b">
        <v>0</v>
      </c>
      <c r="G8351" t="s">
        <v>41</v>
      </c>
      <c r="H8351" s="4">
        <v>45761.458599537043</v>
      </c>
      <c r="I8351" t="b">
        <v>0</v>
      </c>
      <c r="J8351" t="b">
        <v>0</v>
      </c>
      <c r="K8351" t="s">
        <v>24</v>
      </c>
      <c r="L8351" t="s">
        <v>36</v>
      </c>
      <c r="N8351">
        <v>24.33499908447266</v>
      </c>
      <c r="O8351" t="s">
        <v>11375</v>
      </c>
      <c r="P8351" t="s">
        <v>1314</v>
      </c>
    </row>
    <row r="8352" spans="1:16" x14ac:dyDescent="0.55000000000000004">
      <c r="A8352" t="s">
        <v>40</v>
      </c>
      <c r="B8352" t="s">
        <v>40</v>
      </c>
      <c r="C8352" t="s">
        <v>11376</v>
      </c>
      <c r="D8352" t="s">
        <v>11377</v>
      </c>
      <c r="E8352" t="s">
        <v>20</v>
      </c>
      <c r="F8352" t="b">
        <v>0</v>
      </c>
      <c r="G8352" t="s">
        <v>27</v>
      </c>
      <c r="H8352" s="4">
        <v>45761.459988425922</v>
      </c>
      <c r="I8352" t="b">
        <v>0</v>
      </c>
      <c r="J8352" t="b">
        <v>1</v>
      </c>
      <c r="K8352" t="s">
        <v>24</v>
      </c>
      <c r="L8352" t="s">
        <v>22</v>
      </c>
      <c r="M8352">
        <v>152500</v>
      </c>
      <c r="O8352" t="s">
        <v>3672</v>
      </c>
      <c r="P8352" t="s">
        <v>10935</v>
      </c>
    </row>
    <row r="8353" spans="1:16" x14ac:dyDescent="0.55000000000000004">
      <c r="A8353" t="s">
        <v>0</v>
      </c>
      <c r="B8353" t="s">
        <v>0</v>
      </c>
      <c r="C8353" t="s">
        <v>11378</v>
      </c>
      <c r="D8353" t="s">
        <v>7547</v>
      </c>
      <c r="E8353" t="s">
        <v>34</v>
      </c>
      <c r="F8353" t="b">
        <v>0</v>
      </c>
      <c r="G8353" t="s">
        <v>41</v>
      </c>
      <c r="H8353" s="4">
        <v>45761.500335648147</v>
      </c>
      <c r="I8353" t="b">
        <v>0</v>
      </c>
      <c r="J8353" t="b">
        <v>0</v>
      </c>
      <c r="K8353" t="s">
        <v>24</v>
      </c>
      <c r="L8353" t="s">
        <v>36</v>
      </c>
      <c r="N8353">
        <v>15</v>
      </c>
      <c r="O8353" t="s">
        <v>7548</v>
      </c>
      <c r="P8353" t="s">
        <v>61</v>
      </c>
    </row>
    <row r="8354" spans="1:16" x14ac:dyDescent="0.55000000000000004">
      <c r="A8354" t="s">
        <v>1</v>
      </c>
      <c r="B8354" t="s">
        <v>4043</v>
      </c>
      <c r="C8354" t="s">
        <v>11379</v>
      </c>
      <c r="D8354" t="s">
        <v>4178</v>
      </c>
      <c r="F8354" t="b">
        <v>0</v>
      </c>
      <c r="G8354" t="s">
        <v>30</v>
      </c>
      <c r="H8354" s="4">
        <v>45761.501342592594</v>
      </c>
      <c r="I8354" t="b">
        <v>0</v>
      </c>
      <c r="J8354" t="b">
        <v>1</v>
      </c>
      <c r="K8354" t="s">
        <v>24</v>
      </c>
      <c r="L8354" t="s">
        <v>22</v>
      </c>
      <c r="M8354">
        <v>117731</v>
      </c>
      <c r="O8354" t="s">
        <v>800</v>
      </c>
      <c r="P8354" t="s">
        <v>4046</v>
      </c>
    </row>
    <row r="8355" spans="1:16" x14ac:dyDescent="0.55000000000000004">
      <c r="A8355" t="s">
        <v>40</v>
      </c>
      <c r="B8355" t="s">
        <v>11380</v>
      </c>
      <c r="C8355" t="s">
        <v>293</v>
      </c>
      <c r="D8355" t="s">
        <v>3973</v>
      </c>
      <c r="E8355" t="s">
        <v>20</v>
      </c>
      <c r="F8355" t="b">
        <v>0</v>
      </c>
      <c r="G8355" t="s">
        <v>27</v>
      </c>
      <c r="H8355" s="4">
        <v>45761.50172453704</v>
      </c>
      <c r="I8355" t="b">
        <v>1</v>
      </c>
      <c r="J8355" t="b">
        <v>0</v>
      </c>
      <c r="K8355" t="s">
        <v>24</v>
      </c>
      <c r="L8355" t="s">
        <v>22</v>
      </c>
      <c r="M8355">
        <v>174000</v>
      </c>
      <c r="O8355" t="s">
        <v>91</v>
      </c>
      <c r="P8355" t="s">
        <v>11381</v>
      </c>
    </row>
    <row r="8356" spans="1:16" x14ac:dyDescent="0.55000000000000004">
      <c r="A8356" t="s">
        <v>1</v>
      </c>
      <c r="B8356" t="s">
        <v>11382</v>
      </c>
      <c r="C8356" t="s">
        <v>158</v>
      </c>
      <c r="D8356" t="s">
        <v>4035</v>
      </c>
      <c r="E8356" t="s">
        <v>20</v>
      </c>
      <c r="F8356" t="b">
        <v>0</v>
      </c>
      <c r="G8356" t="s">
        <v>158</v>
      </c>
      <c r="H8356" s="4">
        <v>45761.503032407411</v>
      </c>
      <c r="I8356" t="b">
        <v>0</v>
      </c>
      <c r="J8356" t="b">
        <v>0</v>
      </c>
      <c r="K8356" t="s">
        <v>158</v>
      </c>
      <c r="L8356" t="s">
        <v>22</v>
      </c>
      <c r="M8356">
        <v>87599.5</v>
      </c>
      <c r="O8356" t="s">
        <v>1906</v>
      </c>
      <c r="P8356" t="s">
        <v>2672</v>
      </c>
    </row>
    <row r="8357" spans="1:16" x14ac:dyDescent="0.55000000000000004">
      <c r="A8357" t="s">
        <v>40</v>
      </c>
      <c r="B8357" t="s">
        <v>40</v>
      </c>
      <c r="C8357" t="s">
        <v>5766</v>
      </c>
      <c r="D8357" t="s">
        <v>3973</v>
      </c>
      <c r="E8357" t="s">
        <v>20</v>
      </c>
      <c r="F8357" t="b">
        <v>0</v>
      </c>
      <c r="G8357" t="s">
        <v>27</v>
      </c>
      <c r="H8357" s="4">
        <v>45761.543240740742</v>
      </c>
      <c r="I8357" t="b">
        <v>0</v>
      </c>
      <c r="J8357" t="b">
        <v>1</v>
      </c>
      <c r="K8357" t="s">
        <v>24</v>
      </c>
      <c r="L8357" t="s">
        <v>22</v>
      </c>
      <c r="M8357">
        <v>152500</v>
      </c>
      <c r="O8357" t="s">
        <v>3672</v>
      </c>
      <c r="P8357" t="s">
        <v>10935</v>
      </c>
    </row>
    <row r="8358" spans="1:16" x14ac:dyDescent="0.55000000000000004">
      <c r="A8358" t="s">
        <v>89</v>
      </c>
      <c r="B8358" t="s">
        <v>11383</v>
      </c>
      <c r="C8358" t="s">
        <v>42</v>
      </c>
      <c r="D8358" t="s">
        <v>3973</v>
      </c>
      <c r="E8358" t="s">
        <v>20</v>
      </c>
      <c r="F8358" t="b">
        <v>0</v>
      </c>
      <c r="G8358" t="s">
        <v>27</v>
      </c>
      <c r="H8358" s="4">
        <v>45761.543391203697</v>
      </c>
      <c r="I8358" t="b">
        <v>0</v>
      </c>
      <c r="J8358" t="b">
        <v>1</v>
      </c>
      <c r="K8358" t="s">
        <v>24</v>
      </c>
      <c r="L8358" t="s">
        <v>22</v>
      </c>
      <c r="M8358">
        <v>212000</v>
      </c>
      <c r="O8358" t="s">
        <v>3126</v>
      </c>
      <c r="P8358" t="s">
        <v>1749</v>
      </c>
    </row>
    <row r="8359" spans="1:16" x14ac:dyDescent="0.55000000000000004">
      <c r="A8359" t="s">
        <v>89</v>
      </c>
      <c r="B8359" t="s">
        <v>11384</v>
      </c>
      <c r="C8359" t="s">
        <v>11385</v>
      </c>
      <c r="D8359" t="s">
        <v>11386</v>
      </c>
      <c r="E8359" t="s">
        <v>105</v>
      </c>
      <c r="F8359" t="b">
        <v>0</v>
      </c>
      <c r="G8359" t="s">
        <v>314</v>
      </c>
      <c r="H8359" s="4">
        <v>45761.550300925926</v>
      </c>
      <c r="I8359" t="b">
        <v>1</v>
      </c>
      <c r="J8359" t="b">
        <v>0</v>
      </c>
      <c r="K8359" t="s">
        <v>314</v>
      </c>
      <c r="L8359" t="s">
        <v>36</v>
      </c>
      <c r="N8359">
        <v>74.5</v>
      </c>
      <c r="O8359" t="s">
        <v>11387</v>
      </c>
      <c r="P8359" t="s">
        <v>11388</v>
      </c>
    </row>
    <row r="8360" spans="1:16" x14ac:dyDescent="0.55000000000000004">
      <c r="A8360" t="s">
        <v>25</v>
      </c>
      <c r="B8360" t="s">
        <v>6223</v>
      </c>
      <c r="C8360" t="s">
        <v>211</v>
      </c>
      <c r="D8360" t="s">
        <v>3957</v>
      </c>
      <c r="E8360" t="s">
        <v>20</v>
      </c>
      <c r="F8360" t="b">
        <v>0</v>
      </c>
      <c r="G8360" t="s">
        <v>52</v>
      </c>
      <c r="H8360" s="4">
        <v>45761.584097222221</v>
      </c>
      <c r="I8360" t="b">
        <v>0</v>
      </c>
      <c r="J8360" t="b">
        <v>1</v>
      </c>
      <c r="K8360" t="s">
        <v>24</v>
      </c>
      <c r="L8360" t="s">
        <v>36</v>
      </c>
      <c r="N8360">
        <v>22.694999694824219</v>
      </c>
      <c r="O8360" t="s">
        <v>800</v>
      </c>
      <c r="P8360" t="s">
        <v>6224</v>
      </c>
    </row>
    <row r="8361" spans="1:16" x14ac:dyDescent="0.55000000000000004">
      <c r="A8361" t="s">
        <v>19</v>
      </c>
      <c r="B8361" t="s">
        <v>11389</v>
      </c>
      <c r="C8361" t="s">
        <v>440</v>
      </c>
      <c r="D8361" t="s">
        <v>3957</v>
      </c>
      <c r="E8361" t="s">
        <v>20</v>
      </c>
      <c r="F8361" t="b">
        <v>0</v>
      </c>
      <c r="G8361" t="s">
        <v>27</v>
      </c>
      <c r="H8361" s="4">
        <v>45761.584282407413</v>
      </c>
      <c r="I8361" t="b">
        <v>0</v>
      </c>
      <c r="J8361" t="b">
        <v>1</v>
      </c>
      <c r="K8361" t="s">
        <v>24</v>
      </c>
      <c r="L8361" t="s">
        <v>36</v>
      </c>
      <c r="N8361">
        <v>46.050003051757813</v>
      </c>
      <c r="O8361" t="s">
        <v>2112</v>
      </c>
      <c r="P8361" t="s">
        <v>1750</v>
      </c>
    </row>
    <row r="8362" spans="1:16" x14ac:dyDescent="0.55000000000000004">
      <c r="A8362" t="s">
        <v>2</v>
      </c>
      <c r="B8362" t="s">
        <v>11390</v>
      </c>
      <c r="C8362" t="s">
        <v>213</v>
      </c>
      <c r="D8362" t="s">
        <v>3957</v>
      </c>
      <c r="E8362" t="s">
        <v>20</v>
      </c>
      <c r="F8362" t="b">
        <v>0</v>
      </c>
      <c r="G8362" t="s">
        <v>27</v>
      </c>
      <c r="H8362" s="4">
        <v>45761.58494212963</v>
      </c>
      <c r="I8362" t="b">
        <v>0</v>
      </c>
      <c r="J8362" t="b">
        <v>1</v>
      </c>
      <c r="K8362" t="s">
        <v>24</v>
      </c>
      <c r="L8362" t="s">
        <v>36</v>
      </c>
      <c r="N8362">
        <v>46.404998779296882</v>
      </c>
      <c r="O8362" t="s">
        <v>7801</v>
      </c>
      <c r="P8362" t="s">
        <v>7802</v>
      </c>
    </row>
    <row r="8363" spans="1:16" x14ac:dyDescent="0.55000000000000004">
      <c r="A8363" t="s">
        <v>1</v>
      </c>
      <c r="B8363" t="s">
        <v>11391</v>
      </c>
      <c r="C8363" t="s">
        <v>6939</v>
      </c>
      <c r="D8363" t="s">
        <v>3973</v>
      </c>
      <c r="E8363" t="s">
        <v>20</v>
      </c>
      <c r="F8363" t="b">
        <v>0</v>
      </c>
      <c r="G8363" t="s">
        <v>314</v>
      </c>
      <c r="H8363" s="4">
        <v>45761.592048611114</v>
      </c>
      <c r="I8363" t="b">
        <v>0</v>
      </c>
      <c r="J8363" t="b">
        <v>0</v>
      </c>
      <c r="K8363" t="s">
        <v>314</v>
      </c>
      <c r="L8363" t="s">
        <v>22</v>
      </c>
      <c r="M8363">
        <v>140000</v>
      </c>
      <c r="O8363" t="s">
        <v>11392</v>
      </c>
      <c r="P8363" t="s">
        <v>11393</v>
      </c>
    </row>
    <row r="8364" spans="1:16" x14ac:dyDescent="0.55000000000000004">
      <c r="A8364" t="s">
        <v>89</v>
      </c>
      <c r="B8364" t="s">
        <v>11394</v>
      </c>
      <c r="C8364" t="s">
        <v>140</v>
      </c>
      <c r="D8364" t="s">
        <v>3973</v>
      </c>
      <c r="E8364" t="s">
        <v>51</v>
      </c>
      <c r="F8364" t="b">
        <v>0</v>
      </c>
      <c r="G8364" t="s">
        <v>35</v>
      </c>
      <c r="H8364" s="4">
        <v>45761.625520833331</v>
      </c>
      <c r="I8364" t="b">
        <v>1</v>
      </c>
      <c r="J8364" t="b">
        <v>0</v>
      </c>
      <c r="K8364" t="s">
        <v>24</v>
      </c>
      <c r="L8364" t="s">
        <v>36</v>
      </c>
      <c r="N8364">
        <v>47.5</v>
      </c>
      <c r="O8364" t="s">
        <v>74</v>
      </c>
      <c r="P8364" t="s">
        <v>11395</v>
      </c>
    </row>
    <row r="8365" spans="1:16" x14ac:dyDescent="0.55000000000000004">
      <c r="A8365" t="s">
        <v>40</v>
      </c>
      <c r="B8365" t="s">
        <v>40</v>
      </c>
      <c r="C8365" t="s">
        <v>1693</v>
      </c>
      <c r="D8365" t="s">
        <v>3828</v>
      </c>
      <c r="E8365" t="s">
        <v>51</v>
      </c>
      <c r="F8365" t="b">
        <v>0</v>
      </c>
      <c r="G8365" t="s">
        <v>27</v>
      </c>
      <c r="H8365" s="4">
        <v>45761.626550925917</v>
      </c>
      <c r="I8365" t="b">
        <v>1</v>
      </c>
      <c r="J8365" t="b">
        <v>1</v>
      </c>
      <c r="K8365" t="s">
        <v>24</v>
      </c>
      <c r="L8365" t="s">
        <v>36</v>
      </c>
      <c r="N8365">
        <v>62.5</v>
      </c>
      <c r="O8365" t="s">
        <v>2862</v>
      </c>
      <c r="P8365" t="s">
        <v>11396</v>
      </c>
    </row>
    <row r="8366" spans="1:16" x14ac:dyDescent="0.55000000000000004">
      <c r="A8366" t="s">
        <v>2</v>
      </c>
      <c r="B8366" t="s">
        <v>11397</v>
      </c>
      <c r="C8366" t="s">
        <v>39</v>
      </c>
      <c r="D8366" t="s">
        <v>3973</v>
      </c>
      <c r="E8366" t="s">
        <v>20</v>
      </c>
      <c r="F8366" t="b">
        <v>1</v>
      </c>
      <c r="G8366" t="s">
        <v>158</v>
      </c>
      <c r="H8366" s="4">
        <v>45761.628148148149</v>
      </c>
      <c r="I8366" t="b">
        <v>0</v>
      </c>
      <c r="J8366" t="b">
        <v>0</v>
      </c>
      <c r="K8366" t="s">
        <v>158</v>
      </c>
      <c r="L8366" t="s">
        <v>22</v>
      </c>
      <c r="M8366">
        <v>100000</v>
      </c>
      <c r="O8366" t="s">
        <v>11398</v>
      </c>
      <c r="P8366" t="s">
        <v>11399</v>
      </c>
    </row>
    <row r="8367" spans="1:16" x14ac:dyDescent="0.55000000000000004">
      <c r="A8367" t="s">
        <v>0</v>
      </c>
      <c r="B8367" t="s">
        <v>11400</v>
      </c>
      <c r="C8367" t="s">
        <v>114</v>
      </c>
      <c r="D8367" t="s">
        <v>3828</v>
      </c>
      <c r="E8367" t="s">
        <v>20</v>
      </c>
      <c r="F8367" t="b">
        <v>0</v>
      </c>
      <c r="G8367" t="s">
        <v>27</v>
      </c>
      <c r="H8367" s="4">
        <v>45761.66679398148</v>
      </c>
      <c r="I8367" t="b">
        <v>0</v>
      </c>
      <c r="J8367" t="b">
        <v>0</v>
      </c>
      <c r="K8367" t="s">
        <v>24</v>
      </c>
      <c r="L8367" t="s">
        <v>22</v>
      </c>
      <c r="M8367">
        <v>100869</v>
      </c>
      <c r="O8367" t="s">
        <v>5914</v>
      </c>
      <c r="P8367" t="s">
        <v>351</v>
      </c>
    </row>
    <row r="8368" spans="1:16" x14ac:dyDescent="0.55000000000000004">
      <c r="A8368" t="s">
        <v>139</v>
      </c>
      <c r="B8368" t="s">
        <v>915</v>
      </c>
      <c r="C8368" t="s">
        <v>1917</v>
      </c>
      <c r="D8368" t="s">
        <v>3973</v>
      </c>
      <c r="E8368" t="s">
        <v>20</v>
      </c>
      <c r="F8368" t="b">
        <v>0</v>
      </c>
      <c r="G8368" t="s">
        <v>41</v>
      </c>
      <c r="H8368" s="4">
        <v>45761.666990740741</v>
      </c>
      <c r="I8368" t="b">
        <v>0</v>
      </c>
      <c r="J8368" t="b">
        <v>1</v>
      </c>
      <c r="K8368" t="s">
        <v>24</v>
      </c>
      <c r="L8368" t="s">
        <v>22</v>
      </c>
      <c r="M8368">
        <v>97500</v>
      </c>
      <c r="O8368" t="s">
        <v>11401</v>
      </c>
      <c r="P8368" t="s">
        <v>11402</v>
      </c>
    </row>
    <row r="8369" spans="1:16" x14ac:dyDescent="0.55000000000000004">
      <c r="A8369" t="s">
        <v>0</v>
      </c>
      <c r="B8369" t="s">
        <v>11403</v>
      </c>
      <c r="C8369" t="s">
        <v>400</v>
      </c>
      <c r="D8369" t="s">
        <v>131</v>
      </c>
      <c r="E8369" t="s">
        <v>20</v>
      </c>
      <c r="F8369" t="b">
        <v>0</v>
      </c>
      <c r="G8369" t="s">
        <v>30</v>
      </c>
      <c r="H8369" s="4">
        <v>45761.667256944442</v>
      </c>
      <c r="I8369" t="b">
        <v>1</v>
      </c>
      <c r="J8369" t="b">
        <v>0</v>
      </c>
      <c r="K8369" t="s">
        <v>24</v>
      </c>
      <c r="L8369" t="s">
        <v>22</v>
      </c>
      <c r="M8369">
        <v>72500</v>
      </c>
      <c r="O8369" t="s">
        <v>131</v>
      </c>
      <c r="P8369" t="s">
        <v>1671</v>
      </c>
    </row>
    <row r="8370" spans="1:16" x14ac:dyDescent="0.55000000000000004">
      <c r="A8370" t="s">
        <v>139</v>
      </c>
      <c r="B8370" t="s">
        <v>9072</v>
      </c>
      <c r="C8370" t="s">
        <v>842</v>
      </c>
      <c r="D8370" t="s">
        <v>3973</v>
      </c>
      <c r="E8370" t="s">
        <v>20</v>
      </c>
      <c r="F8370" t="b">
        <v>0</v>
      </c>
      <c r="G8370" t="s">
        <v>30</v>
      </c>
      <c r="H8370" s="4">
        <v>45761.708923611113</v>
      </c>
      <c r="I8370" t="b">
        <v>0</v>
      </c>
      <c r="J8370" t="b">
        <v>0</v>
      </c>
      <c r="K8370" t="s">
        <v>24</v>
      </c>
      <c r="L8370" t="s">
        <v>22</v>
      </c>
      <c r="M8370">
        <v>137500</v>
      </c>
      <c r="O8370" t="s">
        <v>5528</v>
      </c>
      <c r="P8370" t="s">
        <v>1860</v>
      </c>
    </row>
    <row r="8371" spans="1:16" x14ac:dyDescent="0.55000000000000004">
      <c r="A8371" t="s">
        <v>0</v>
      </c>
      <c r="B8371" t="s">
        <v>257</v>
      </c>
      <c r="C8371" t="s">
        <v>87</v>
      </c>
      <c r="D8371" t="s">
        <v>131</v>
      </c>
      <c r="F8371" t="b">
        <v>0</v>
      </c>
      <c r="G8371" t="s">
        <v>30</v>
      </c>
      <c r="H8371" s="4">
        <v>45761.70894675926</v>
      </c>
      <c r="I8371" t="b">
        <v>1</v>
      </c>
      <c r="J8371" t="b">
        <v>0</v>
      </c>
      <c r="K8371" t="s">
        <v>24</v>
      </c>
      <c r="L8371" t="s">
        <v>36</v>
      </c>
      <c r="N8371">
        <v>37.5</v>
      </c>
      <c r="O8371" t="s">
        <v>131</v>
      </c>
      <c r="P8371" t="s">
        <v>204</v>
      </c>
    </row>
    <row r="8372" spans="1:16" x14ac:dyDescent="0.55000000000000004">
      <c r="A8372" t="s">
        <v>2</v>
      </c>
      <c r="B8372" t="s">
        <v>11404</v>
      </c>
      <c r="C8372" t="s">
        <v>140</v>
      </c>
      <c r="D8372" t="s">
        <v>3600</v>
      </c>
      <c r="E8372" t="s">
        <v>51</v>
      </c>
      <c r="F8372" t="b">
        <v>0</v>
      </c>
      <c r="G8372" t="s">
        <v>27</v>
      </c>
      <c r="H8372" s="4">
        <v>45761.70988425926</v>
      </c>
      <c r="I8372" t="b">
        <v>0</v>
      </c>
      <c r="J8372" t="b">
        <v>0</v>
      </c>
      <c r="K8372" t="s">
        <v>24</v>
      </c>
      <c r="L8372" t="s">
        <v>36</v>
      </c>
      <c r="N8372">
        <v>65</v>
      </c>
      <c r="O8372" t="s">
        <v>1875</v>
      </c>
      <c r="P8372" t="s">
        <v>11405</v>
      </c>
    </row>
    <row r="8373" spans="1:16" x14ac:dyDescent="0.55000000000000004">
      <c r="A8373" t="s">
        <v>28</v>
      </c>
      <c r="B8373" t="s">
        <v>948</v>
      </c>
      <c r="C8373" t="s">
        <v>425</v>
      </c>
      <c r="D8373" t="s">
        <v>3973</v>
      </c>
      <c r="E8373" t="s">
        <v>20</v>
      </c>
      <c r="F8373" t="b">
        <v>0</v>
      </c>
      <c r="G8373" t="s">
        <v>27</v>
      </c>
      <c r="H8373" s="4">
        <v>45761.751689814817</v>
      </c>
      <c r="I8373" t="b">
        <v>0</v>
      </c>
      <c r="J8373" t="b">
        <v>0</v>
      </c>
      <c r="K8373" t="s">
        <v>24</v>
      </c>
      <c r="L8373" t="s">
        <v>22</v>
      </c>
      <c r="M8373">
        <v>150000</v>
      </c>
      <c r="O8373" t="s">
        <v>69</v>
      </c>
      <c r="P8373" t="s">
        <v>11406</v>
      </c>
    </row>
    <row r="8374" spans="1:16" x14ac:dyDescent="0.55000000000000004">
      <c r="A8374" t="s">
        <v>28</v>
      </c>
      <c r="B8374" t="s">
        <v>948</v>
      </c>
      <c r="C8374" t="s">
        <v>425</v>
      </c>
      <c r="D8374" t="s">
        <v>3973</v>
      </c>
      <c r="E8374" t="s">
        <v>20</v>
      </c>
      <c r="F8374" t="b">
        <v>0</v>
      </c>
      <c r="G8374" t="s">
        <v>27</v>
      </c>
      <c r="H8374" s="4">
        <v>45761.75172453704</v>
      </c>
      <c r="I8374" t="b">
        <v>0</v>
      </c>
      <c r="J8374" t="b">
        <v>0</v>
      </c>
      <c r="K8374" t="s">
        <v>24</v>
      </c>
      <c r="L8374" t="s">
        <v>22</v>
      </c>
      <c r="M8374">
        <v>142500</v>
      </c>
      <c r="O8374" t="s">
        <v>69</v>
      </c>
      <c r="P8374" t="s">
        <v>11407</v>
      </c>
    </row>
    <row r="8375" spans="1:16" x14ac:dyDescent="0.55000000000000004">
      <c r="A8375" t="s">
        <v>40</v>
      </c>
      <c r="B8375" t="s">
        <v>11408</v>
      </c>
      <c r="C8375" t="s">
        <v>39</v>
      </c>
      <c r="D8375" t="s">
        <v>7658</v>
      </c>
      <c r="E8375" t="s">
        <v>20</v>
      </c>
      <c r="F8375" t="b">
        <v>1</v>
      </c>
      <c r="G8375" t="s">
        <v>41</v>
      </c>
      <c r="H8375" s="4">
        <v>45761.751863425918</v>
      </c>
      <c r="I8375" t="b">
        <v>0</v>
      </c>
      <c r="J8375" t="b">
        <v>0</v>
      </c>
      <c r="K8375" t="s">
        <v>24</v>
      </c>
      <c r="L8375" t="s">
        <v>22</v>
      </c>
      <c r="M8375">
        <v>140000</v>
      </c>
      <c r="O8375" t="s">
        <v>11409</v>
      </c>
      <c r="P8375" t="s">
        <v>11410</v>
      </c>
    </row>
    <row r="8376" spans="1:16" x14ac:dyDescent="0.55000000000000004">
      <c r="A8376" t="s">
        <v>0</v>
      </c>
      <c r="B8376" t="s">
        <v>2222</v>
      </c>
      <c r="C8376" t="s">
        <v>213</v>
      </c>
      <c r="D8376" t="s">
        <v>3828</v>
      </c>
      <c r="E8376" t="s">
        <v>20</v>
      </c>
      <c r="F8376" t="b">
        <v>0</v>
      </c>
      <c r="G8376" t="s">
        <v>41</v>
      </c>
      <c r="H8376" s="4">
        <v>45761.791875000003</v>
      </c>
      <c r="I8376" t="b">
        <v>0</v>
      </c>
      <c r="J8376" t="b">
        <v>1</v>
      </c>
      <c r="K8376" t="s">
        <v>24</v>
      </c>
      <c r="L8376" t="s">
        <v>22</v>
      </c>
      <c r="M8376">
        <v>62500</v>
      </c>
      <c r="O8376" t="s">
        <v>11411</v>
      </c>
      <c r="P8376" t="s">
        <v>204</v>
      </c>
    </row>
    <row r="8377" spans="1:16" x14ac:dyDescent="0.55000000000000004">
      <c r="A8377" t="s">
        <v>40</v>
      </c>
      <c r="B8377" t="s">
        <v>11412</v>
      </c>
      <c r="C8377" t="s">
        <v>2757</v>
      </c>
      <c r="D8377" t="s">
        <v>3828</v>
      </c>
      <c r="E8377" t="s">
        <v>20</v>
      </c>
      <c r="F8377" t="b">
        <v>0</v>
      </c>
      <c r="G8377" t="s">
        <v>27</v>
      </c>
      <c r="H8377" s="4">
        <v>45761.793240740742</v>
      </c>
      <c r="I8377" t="b">
        <v>0</v>
      </c>
      <c r="J8377" t="b">
        <v>1</v>
      </c>
      <c r="K8377" t="s">
        <v>24</v>
      </c>
      <c r="L8377" t="s">
        <v>22</v>
      </c>
      <c r="M8377">
        <v>114635.5</v>
      </c>
      <c r="O8377" t="s">
        <v>11413</v>
      </c>
      <c r="P8377" t="s">
        <v>1039</v>
      </c>
    </row>
    <row r="8378" spans="1:16" x14ac:dyDescent="0.55000000000000004">
      <c r="A8378" t="s">
        <v>2</v>
      </c>
      <c r="B8378" t="s">
        <v>2338</v>
      </c>
      <c r="C8378" t="s">
        <v>1007</v>
      </c>
      <c r="D8378" t="s">
        <v>4178</v>
      </c>
      <c r="E8378" t="s">
        <v>20</v>
      </c>
      <c r="F8378" t="b">
        <v>0</v>
      </c>
      <c r="G8378" t="s">
        <v>27</v>
      </c>
      <c r="H8378" s="4">
        <v>45761.793252314812</v>
      </c>
      <c r="I8378" t="b">
        <v>0</v>
      </c>
      <c r="J8378" t="b">
        <v>1</v>
      </c>
      <c r="K8378" t="s">
        <v>24</v>
      </c>
      <c r="L8378" t="s">
        <v>36</v>
      </c>
      <c r="N8378">
        <v>57.060001373291023</v>
      </c>
      <c r="O8378" t="s">
        <v>487</v>
      </c>
      <c r="P8378" t="s">
        <v>9951</v>
      </c>
    </row>
    <row r="8379" spans="1:16" x14ac:dyDescent="0.55000000000000004">
      <c r="A8379" t="s">
        <v>28</v>
      </c>
      <c r="B8379" t="s">
        <v>11414</v>
      </c>
      <c r="C8379" t="s">
        <v>653</v>
      </c>
      <c r="D8379" t="s">
        <v>3973</v>
      </c>
      <c r="E8379" t="s">
        <v>51</v>
      </c>
      <c r="F8379" t="b">
        <v>0</v>
      </c>
      <c r="G8379" t="s">
        <v>27</v>
      </c>
      <c r="H8379" s="4">
        <v>45761.793356481481</v>
      </c>
      <c r="I8379" t="b">
        <v>0</v>
      </c>
      <c r="J8379" t="b">
        <v>0</v>
      </c>
      <c r="K8379" t="s">
        <v>24</v>
      </c>
      <c r="L8379" t="s">
        <v>36</v>
      </c>
      <c r="N8379">
        <v>74.81500244140625</v>
      </c>
      <c r="O8379" t="s">
        <v>396</v>
      </c>
    </row>
    <row r="8380" spans="1:16" x14ac:dyDescent="0.55000000000000004">
      <c r="A8380" t="s">
        <v>2</v>
      </c>
      <c r="B8380" t="s">
        <v>8583</v>
      </c>
      <c r="C8380" t="s">
        <v>969</v>
      </c>
      <c r="D8380" t="s">
        <v>3957</v>
      </c>
      <c r="E8380" t="s">
        <v>20</v>
      </c>
      <c r="F8380" t="b">
        <v>0</v>
      </c>
      <c r="G8380" t="s">
        <v>41</v>
      </c>
      <c r="H8380" s="4">
        <v>45761.834351851852</v>
      </c>
      <c r="I8380" t="b">
        <v>0</v>
      </c>
      <c r="J8380" t="b">
        <v>0</v>
      </c>
      <c r="K8380" t="s">
        <v>24</v>
      </c>
      <c r="L8380" t="s">
        <v>36</v>
      </c>
      <c r="N8380">
        <v>46.404998779296882</v>
      </c>
      <c r="O8380" t="s">
        <v>3357</v>
      </c>
      <c r="P8380" t="s">
        <v>11415</v>
      </c>
    </row>
    <row r="8381" spans="1:16" x14ac:dyDescent="0.55000000000000004">
      <c r="A8381" t="s">
        <v>89</v>
      </c>
      <c r="B8381" t="s">
        <v>11416</v>
      </c>
      <c r="C8381" t="s">
        <v>39</v>
      </c>
      <c r="D8381" t="s">
        <v>7658</v>
      </c>
      <c r="E8381" t="s">
        <v>20</v>
      </c>
      <c r="F8381" t="b">
        <v>1</v>
      </c>
      <c r="G8381" t="s">
        <v>903</v>
      </c>
      <c r="H8381" s="4">
        <v>45761.885381944441</v>
      </c>
      <c r="I8381" t="b">
        <v>1</v>
      </c>
      <c r="J8381" t="b">
        <v>0</v>
      </c>
      <c r="K8381" t="s">
        <v>903</v>
      </c>
      <c r="L8381" t="s">
        <v>22</v>
      </c>
      <c r="M8381">
        <v>140000</v>
      </c>
      <c r="O8381" t="s">
        <v>11417</v>
      </c>
      <c r="P8381" t="s">
        <v>2147</v>
      </c>
    </row>
    <row r="8382" spans="1:16" x14ac:dyDescent="0.55000000000000004">
      <c r="A8382" t="s">
        <v>1</v>
      </c>
      <c r="B8382" t="s">
        <v>3217</v>
      </c>
      <c r="C8382" t="s">
        <v>236</v>
      </c>
      <c r="D8382" t="s">
        <v>3600</v>
      </c>
      <c r="E8382" t="s">
        <v>20</v>
      </c>
      <c r="F8382" t="b">
        <v>0</v>
      </c>
      <c r="G8382" t="s">
        <v>27</v>
      </c>
      <c r="H8382" s="4">
        <v>45762.000104166669</v>
      </c>
      <c r="I8382" t="b">
        <v>0</v>
      </c>
      <c r="J8382" t="b">
        <v>0</v>
      </c>
      <c r="K8382" t="s">
        <v>24</v>
      </c>
      <c r="L8382" t="s">
        <v>36</v>
      </c>
      <c r="N8382">
        <v>85</v>
      </c>
      <c r="O8382" t="s">
        <v>11418</v>
      </c>
      <c r="P8382" t="s">
        <v>11419</v>
      </c>
    </row>
    <row r="8383" spans="1:16" x14ac:dyDescent="0.55000000000000004">
      <c r="A8383" t="s">
        <v>139</v>
      </c>
      <c r="B8383" t="s">
        <v>11420</v>
      </c>
      <c r="C8383" t="s">
        <v>49</v>
      </c>
      <c r="D8383" t="s">
        <v>3828</v>
      </c>
      <c r="E8383" t="s">
        <v>20</v>
      </c>
      <c r="F8383" t="b">
        <v>0</v>
      </c>
      <c r="G8383" t="s">
        <v>41</v>
      </c>
      <c r="H8383" s="4">
        <v>45762.0002662037</v>
      </c>
      <c r="I8383" t="b">
        <v>0</v>
      </c>
      <c r="J8383" t="b">
        <v>0</v>
      </c>
      <c r="K8383" t="s">
        <v>24</v>
      </c>
      <c r="L8383" t="s">
        <v>22</v>
      </c>
      <c r="M8383">
        <v>97406.3984375</v>
      </c>
      <c r="O8383" t="s">
        <v>11421</v>
      </c>
      <c r="P8383" t="s">
        <v>11422</v>
      </c>
    </row>
    <row r="8384" spans="1:16" x14ac:dyDescent="0.55000000000000004">
      <c r="A8384" t="s">
        <v>2</v>
      </c>
      <c r="B8384" t="s">
        <v>5442</v>
      </c>
      <c r="C8384" t="s">
        <v>213</v>
      </c>
      <c r="D8384" t="s">
        <v>5535</v>
      </c>
      <c r="E8384" t="s">
        <v>20</v>
      </c>
      <c r="F8384" t="b">
        <v>0</v>
      </c>
      <c r="G8384" t="s">
        <v>27</v>
      </c>
      <c r="H8384" s="4">
        <v>45762.001539351862</v>
      </c>
      <c r="I8384" t="b">
        <v>0</v>
      </c>
      <c r="J8384" t="b">
        <v>1</v>
      </c>
      <c r="K8384" t="s">
        <v>24</v>
      </c>
      <c r="L8384" t="s">
        <v>22</v>
      </c>
      <c r="M8384">
        <v>88582</v>
      </c>
      <c r="O8384" t="s">
        <v>11423</v>
      </c>
      <c r="P8384" t="s">
        <v>11424</v>
      </c>
    </row>
    <row r="8385" spans="1:16" x14ac:dyDescent="0.55000000000000004">
      <c r="A8385" t="s">
        <v>28</v>
      </c>
      <c r="B8385" t="s">
        <v>10885</v>
      </c>
      <c r="C8385" t="s">
        <v>425</v>
      </c>
      <c r="D8385" t="s">
        <v>3973</v>
      </c>
      <c r="E8385" t="s">
        <v>20</v>
      </c>
      <c r="F8385" t="b">
        <v>0</v>
      </c>
      <c r="G8385" t="s">
        <v>27</v>
      </c>
      <c r="H8385" s="4">
        <v>45762.001747685194</v>
      </c>
      <c r="I8385" t="b">
        <v>0</v>
      </c>
      <c r="J8385" t="b">
        <v>0</v>
      </c>
      <c r="K8385" t="s">
        <v>24</v>
      </c>
      <c r="L8385" t="s">
        <v>22</v>
      </c>
      <c r="M8385">
        <v>142500</v>
      </c>
      <c r="O8385" t="s">
        <v>69</v>
      </c>
      <c r="P8385" t="s">
        <v>662</v>
      </c>
    </row>
    <row r="8386" spans="1:16" x14ac:dyDescent="0.55000000000000004">
      <c r="A8386" t="s">
        <v>25</v>
      </c>
      <c r="B8386" t="s">
        <v>11425</v>
      </c>
      <c r="C8386" t="s">
        <v>1339</v>
      </c>
      <c r="D8386" t="s">
        <v>2208</v>
      </c>
      <c r="E8386" t="s">
        <v>20</v>
      </c>
      <c r="F8386" t="b">
        <v>0</v>
      </c>
      <c r="G8386" t="s">
        <v>30</v>
      </c>
      <c r="H8386" s="4">
        <v>45762.167280092603</v>
      </c>
      <c r="I8386" t="b">
        <v>0</v>
      </c>
      <c r="J8386" t="b">
        <v>1</v>
      </c>
      <c r="K8386" t="s">
        <v>24</v>
      </c>
      <c r="L8386" t="s">
        <v>22</v>
      </c>
      <c r="M8386">
        <v>46988</v>
      </c>
      <c r="O8386" t="s">
        <v>4758</v>
      </c>
      <c r="P8386" t="s">
        <v>3307</v>
      </c>
    </row>
    <row r="8387" spans="1:16" x14ac:dyDescent="0.55000000000000004">
      <c r="A8387" t="s">
        <v>0</v>
      </c>
      <c r="B8387" t="s">
        <v>11426</v>
      </c>
      <c r="C8387" t="s">
        <v>82</v>
      </c>
      <c r="D8387" t="s">
        <v>4109</v>
      </c>
      <c r="E8387" t="s">
        <v>20</v>
      </c>
      <c r="F8387" t="b">
        <v>0</v>
      </c>
      <c r="G8387" t="s">
        <v>27</v>
      </c>
      <c r="H8387" s="4">
        <v>45762.250034722223</v>
      </c>
      <c r="I8387" t="b">
        <v>0</v>
      </c>
      <c r="J8387" t="b">
        <v>1</v>
      </c>
      <c r="K8387" t="s">
        <v>24</v>
      </c>
      <c r="L8387" t="s">
        <v>22</v>
      </c>
      <c r="M8387">
        <v>180000</v>
      </c>
      <c r="O8387" t="s">
        <v>3445</v>
      </c>
      <c r="P8387" t="s">
        <v>11427</v>
      </c>
    </row>
    <row r="8388" spans="1:16" x14ac:dyDescent="0.55000000000000004">
      <c r="A8388" t="s">
        <v>0</v>
      </c>
      <c r="B8388" t="s">
        <v>0</v>
      </c>
      <c r="C8388" t="s">
        <v>1917</v>
      </c>
      <c r="D8388" t="s">
        <v>2208</v>
      </c>
      <c r="E8388" t="s">
        <v>20</v>
      </c>
      <c r="F8388" t="b">
        <v>0</v>
      </c>
      <c r="G8388" t="s">
        <v>41</v>
      </c>
      <c r="H8388" s="4">
        <v>45762.250254629631</v>
      </c>
      <c r="I8388" t="b">
        <v>1</v>
      </c>
      <c r="J8388" t="b">
        <v>1</v>
      </c>
      <c r="K8388" t="s">
        <v>24</v>
      </c>
      <c r="L8388" t="s">
        <v>22</v>
      </c>
      <c r="M8388">
        <v>97500</v>
      </c>
      <c r="O8388" t="s">
        <v>11428</v>
      </c>
      <c r="P8388" t="s">
        <v>11429</v>
      </c>
    </row>
    <row r="8389" spans="1:16" x14ac:dyDescent="0.55000000000000004">
      <c r="A8389" t="s">
        <v>139</v>
      </c>
      <c r="B8389" t="s">
        <v>11430</v>
      </c>
      <c r="C8389" t="s">
        <v>1100</v>
      </c>
      <c r="D8389" t="s">
        <v>3973</v>
      </c>
      <c r="E8389" t="s">
        <v>20</v>
      </c>
      <c r="F8389" t="b">
        <v>0</v>
      </c>
      <c r="G8389" t="s">
        <v>41</v>
      </c>
      <c r="H8389" s="4">
        <v>45762.250300925924</v>
      </c>
      <c r="I8389" t="b">
        <v>0</v>
      </c>
      <c r="J8389" t="b">
        <v>1</v>
      </c>
      <c r="K8389" t="s">
        <v>24</v>
      </c>
      <c r="L8389" t="s">
        <v>22</v>
      </c>
      <c r="M8389">
        <v>90000</v>
      </c>
      <c r="O8389" t="s">
        <v>11431</v>
      </c>
      <c r="P8389" t="s">
        <v>11432</v>
      </c>
    </row>
    <row r="8390" spans="1:16" x14ac:dyDescent="0.55000000000000004">
      <c r="A8390" t="s">
        <v>2</v>
      </c>
      <c r="B8390" t="s">
        <v>2</v>
      </c>
      <c r="C8390" t="s">
        <v>1815</v>
      </c>
      <c r="D8390" t="s">
        <v>3973</v>
      </c>
      <c r="E8390" t="s">
        <v>20</v>
      </c>
      <c r="F8390" t="b">
        <v>0</v>
      </c>
      <c r="G8390" t="s">
        <v>41</v>
      </c>
      <c r="H8390" s="4">
        <v>45762.251493055563</v>
      </c>
      <c r="I8390" t="b">
        <v>0</v>
      </c>
      <c r="J8390" t="b">
        <v>0</v>
      </c>
      <c r="K8390" t="s">
        <v>24</v>
      </c>
      <c r="L8390" t="s">
        <v>22</v>
      </c>
      <c r="M8390">
        <v>110000</v>
      </c>
      <c r="O8390" t="s">
        <v>11433</v>
      </c>
      <c r="P8390" t="s">
        <v>3102</v>
      </c>
    </row>
    <row r="8391" spans="1:16" x14ac:dyDescent="0.55000000000000004">
      <c r="A8391" t="s">
        <v>25</v>
      </c>
      <c r="B8391" t="s">
        <v>25</v>
      </c>
      <c r="C8391" t="s">
        <v>255</v>
      </c>
      <c r="D8391" t="s">
        <v>3968</v>
      </c>
      <c r="E8391" t="s">
        <v>20</v>
      </c>
      <c r="F8391" t="b">
        <v>0</v>
      </c>
      <c r="G8391" t="s">
        <v>255</v>
      </c>
      <c r="H8391" s="4">
        <v>45762.253333333327</v>
      </c>
      <c r="I8391" t="b">
        <v>0</v>
      </c>
      <c r="J8391" t="b">
        <v>0</v>
      </c>
      <c r="K8391" t="s">
        <v>255</v>
      </c>
      <c r="L8391" t="s">
        <v>22</v>
      </c>
      <c r="M8391">
        <v>60000</v>
      </c>
      <c r="O8391" t="s">
        <v>11434</v>
      </c>
      <c r="P8391" t="s">
        <v>11435</v>
      </c>
    </row>
    <row r="8392" spans="1:16" x14ac:dyDescent="0.55000000000000004">
      <c r="A8392" t="s">
        <v>2</v>
      </c>
      <c r="B8392" t="s">
        <v>2</v>
      </c>
      <c r="C8392" t="s">
        <v>9180</v>
      </c>
      <c r="D8392" t="s">
        <v>3957</v>
      </c>
      <c r="E8392" t="s">
        <v>20</v>
      </c>
      <c r="F8392" t="b">
        <v>0</v>
      </c>
      <c r="G8392" t="s">
        <v>27</v>
      </c>
      <c r="H8392" s="4">
        <v>45762.334629629629</v>
      </c>
      <c r="I8392" t="b">
        <v>0</v>
      </c>
      <c r="J8392" t="b">
        <v>1</v>
      </c>
      <c r="K8392" t="s">
        <v>24</v>
      </c>
      <c r="L8392" t="s">
        <v>36</v>
      </c>
      <c r="N8392">
        <v>45.745002746582031</v>
      </c>
      <c r="O8392" t="s">
        <v>9181</v>
      </c>
      <c r="P8392" t="s">
        <v>9182</v>
      </c>
    </row>
    <row r="8393" spans="1:16" x14ac:dyDescent="0.55000000000000004">
      <c r="A8393" t="s">
        <v>28</v>
      </c>
      <c r="B8393" t="s">
        <v>11436</v>
      </c>
      <c r="C8393" t="s">
        <v>757</v>
      </c>
      <c r="D8393" t="s">
        <v>2208</v>
      </c>
      <c r="E8393" t="s">
        <v>20</v>
      </c>
      <c r="F8393" t="b">
        <v>0</v>
      </c>
      <c r="G8393" t="s">
        <v>27</v>
      </c>
      <c r="H8393" s="4">
        <v>45762.334641203714</v>
      </c>
      <c r="I8393" t="b">
        <v>0</v>
      </c>
      <c r="J8393" t="b">
        <v>1</v>
      </c>
      <c r="K8393" t="s">
        <v>24</v>
      </c>
      <c r="L8393" t="s">
        <v>22</v>
      </c>
      <c r="M8393">
        <v>133417.5</v>
      </c>
      <c r="O8393" t="s">
        <v>11437</v>
      </c>
      <c r="P8393" t="s">
        <v>11438</v>
      </c>
    </row>
    <row r="8394" spans="1:16" x14ac:dyDescent="0.55000000000000004">
      <c r="A8394" t="s">
        <v>0</v>
      </c>
      <c r="B8394" t="s">
        <v>11439</v>
      </c>
      <c r="C8394" t="s">
        <v>172</v>
      </c>
      <c r="D8394" t="s">
        <v>11440</v>
      </c>
      <c r="E8394" t="s">
        <v>20</v>
      </c>
      <c r="F8394" t="b">
        <v>0</v>
      </c>
      <c r="G8394" t="s">
        <v>27</v>
      </c>
      <c r="H8394" s="4">
        <v>45762.375115740739</v>
      </c>
      <c r="I8394" t="b">
        <v>1</v>
      </c>
      <c r="J8394" t="b">
        <v>0</v>
      </c>
      <c r="K8394" t="s">
        <v>24</v>
      </c>
      <c r="L8394" t="s">
        <v>22</v>
      </c>
      <c r="M8394">
        <v>107500</v>
      </c>
      <c r="O8394" t="s">
        <v>11441</v>
      </c>
    </row>
    <row r="8395" spans="1:16" x14ac:dyDescent="0.55000000000000004">
      <c r="A8395" t="s">
        <v>0</v>
      </c>
      <c r="B8395" t="s">
        <v>0</v>
      </c>
      <c r="C8395" t="s">
        <v>11442</v>
      </c>
      <c r="D8395" t="s">
        <v>7547</v>
      </c>
      <c r="E8395" t="s">
        <v>34</v>
      </c>
      <c r="F8395" t="b">
        <v>0</v>
      </c>
      <c r="G8395" t="s">
        <v>35</v>
      </c>
      <c r="H8395" s="4">
        <v>45762.417094907411</v>
      </c>
      <c r="I8395" t="b">
        <v>0</v>
      </c>
      <c r="J8395" t="b">
        <v>0</v>
      </c>
      <c r="K8395" t="s">
        <v>24</v>
      </c>
      <c r="L8395" t="s">
        <v>36</v>
      </c>
      <c r="N8395">
        <v>15</v>
      </c>
      <c r="O8395" t="s">
        <v>7548</v>
      </c>
      <c r="P8395" t="s">
        <v>61</v>
      </c>
    </row>
    <row r="8396" spans="1:16" x14ac:dyDescent="0.55000000000000004">
      <c r="A8396" t="s">
        <v>19</v>
      </c>
      <c r="B8396" t="s">
        <v>11443</v>
      </c>
      <c r="C8396" t="s">
        <v>39</v>
      </c>
      <c r="D8396" t="s">
        <v>4093</v>
      </c>
      <c r="E8396" t="s">
        <v>20</v>
      </c>
      <c r="F8396" t="b">
        <v>1</v>
      </c>
      <c r="G8396" t="s">
        <v>52</v>
      </c>
      <c r="H8396" s="4">
        <v>45762.41783564815</v>
      </c>
      <c r="I8396" t="b">
        <v>0</v>
      </c>
      <c r="J8396" t="b">
        <v>1</v>
      </c>
      <c r="K8396" t="s">
        <v>24</v>
      </c>
      <c r="L8396" t="s">
        <v>22</v>
      </c>
      <c r="M8396">
        <v>125832</v>
      </c>
      <c r="O8396" t="s">
        <v>1684</v>
      </c>
      <c r="P8396" t="s">
        <v>1876</v>
      </c>
    </row>
    <row r="8397" spans="1:16" x14ac:dyDescent="0.55000000000000004">
      <c r="A8397" t="s">
        <v>2</v>
      </c>
      <c r="B8397" t="s">
        <v>11444</v>
      </c>
      <c r="C8397" t="s">
        <v>352</v>
      </c>
      <c r="D8397" t="s">
        <v>3957</v>
      </c>
      <c r="E8397" t="s">
        <v>34</v>
      </c>
      <c r="F8397" t="b">
        <v>0</v>
      </c>
      <c r="G8397" t="s">
        <v>30</v>
      </c>
      <c r="H8397" s="4">
        <v>45762.418946759259</v>
      </c>
      <c r="I8397" t="b">
        <v>0</v>
      </c>
      <c r="J8397" t="b">
        <v>1</v>
      </c>
      <c r="K8397" t="s">
        <v>24</v>
      </c>
      <c r="L8397" t="s">
        <v>36</v>
      </c>
      <c r="N8397">
        <v>62.560001373291023</v>
      </c>
      <c r="O8397" t="s">
        <v>341</v>
      </c>
      <c r="P8397" t="s">
        <v>1428</v>
      </c>
    </row>
    <row r="8398" spans="1:16" x14ac:dyDescent="0.55000000000000004">
      <c r="A8398" t="s">
        <v>1</v>
      </c>
      <c r="B8398" t="s">
        <v>11445</v>
      </c>
      <c r="C8398" t="s">
        <v>151</v>
      </c>
      <c r="D8398" t="s">
        <v>3973</v>
      </c>
      <c r="E8398" t="s">
        <v>20</v>
      </c>
      <c r="F8398" t="b">
        <v>0</v>
      </c>
      <c r="G8398" t="s">
        <v>30</v>
      </c>
      <c r="H8398" s="4">
        <v>45762.458831018521</v>
      </c>
      <c r="I8398" t="b">
        <v>0</v>
      </c>
      <c r="J8398" t="b">
        <v>1</v>
      </c>
      <c r="K8398" t="s">
        <v>24</v>
      </c>
      <c r="L8398" t="s">
        <v>22</v>
      </c>
      <c r="M8398">
        <v>287500</v>
      </c>
      <c r="O8398" t="s">
        <v>69</v>
      </c>
    </row>
    <row r="8399" spans="1:16" x14ac:dyDescent="0.55000000000000004">
      <c r="A8399" t="s">
        <v>0</v>
      </c>
      <c r="B8399" t="s">
        <v>5467</v>
      </c>
      <c r="C8399" t="s">
        <v>1353</v>
      </c>
      <c r="D8399" t="s">
        <v>4093</v>
      </c>
      <c r="E8399" t="s">
        <v>51</v>
      </c>
      <c r="F8399" t="b">
        <v>0</v>
      </c>
      <c r="G8399" t="s">
        <v>52</v>
      </c>
      <c r="H8399" s="4">
        <v>45762.459004629629</v>
      </c>
      <c r="I8399" t="b">
        <v>0</v>
      </c>
      <c r="J8399" t="b">
        <v>1</v>
      </c>
      <c r="K8399" t="s">
        <v>24</v>
      </c>
      <c r="L8399" t="s">
        <v>36</v>
      </c>
      <c r="N8399">
        <v>29.5</v>
      </c>
      <c r="O8399" t="s">
        <v>2579</v>
      </c>
      <c r="P8399" t="s">
        <v>10218</v>
      </c>
    </row>
    <row r="8400" spans="1:16" x14ac:dyDescent="0.55000000000000004">
      <c r="A8400" t="s">
        <v>40</v>
      </c>
      <c r="B8400" t="s">
        <v>11446</v>
      </c>
      <c r="C8400" t="s">
        <v>11447</v>
      </c>
      <c r="D8400" t="s">
        <v>3828</v>
      </c>
      <c r="E8400" t="s">
        <v>20</v>
      </c>
      <c r="F8400" t="b">
        <v>0</v>
      </c>
      <c r="G8400" t="s">
        <v>27</v>
      </c>
      <c r="H8400" s="4">
        <v>45762.45957175926</v>
      </c>
      <c r="I8400" t="b">
        <v>0</v>
      </c>
      <c r="J8400" t="b">
        <v>1</v>
      </c>
      <c r="K8400" t="s">
        <v>24</v>
      </c>
      <c r="L8400" t="s">
        <v>22</v>
      </c>
      <c r="M8400">
        <v>132500</v>
      </c>
      <c r="O8400" t="s">
        <v>1144</v>
      </c>
      <c r="P8400" t="s">
        <v>11448</v>
      </c>
    </row>
    <row r="8401" spans="1:16" x14ac:dyDescent="0.55000000000000004">
      <c r="A8401" t="s">
        <v>89</v>
      </c>
      <c r="B8401" t="s">
        <v>11449</v>
      </c>
      <c r="C8401" t="s">
        <v>1268</v>
      </c>
      <c r="D8401" t="s">
        <v>4035</v>
      </c>
      <c r="E8401" t="s">
        <v>20</v>
      </c>
      <c r="F8401" t="b">
        <v>0</v>
      </c>
      <c r="G8401" t="s">
        <v>1268</v>
      </c>
      <c r="H8401" s="4">
        <v>45762.508611111109</v>
      </c>
      <c r="I8401" t="b">
        <v>0</v>
      </c>
      <c r="J8401" t="b">
        <v>0</v>
      </c>
      <c r="K8401" t="s">
        <v>1268</v>
      </c>
      <c r="L8401" t="s">
        <v>22</v>
      </c>
      <c r="M8401">
        <v>70800</v>
      </c>
      <c r="O8401" t="s">
        <v>11450</v>
      </c>
      <c r="P8401" t="s">
        <v>11451</v>
      </c>
    </row>
    <row r="8402" spans="1:16" x14ac:dyDescent="0.55000000000000004">
      <c r="A8402" t="s">
        <v>2</v>
      </c>
      <c r="B8402" t="s">
        <v>1520</v>
      </c>
      <c r="C8402" t="s">
        <v>114</v>
      </c>
      <c r="D8402" t="s">
        <v>3973</v>
      </c>
      <c r="E8402" t="s">
        <v>20</v>
      </c>
      <c r="F8402" t="b">
        <v>0</v>
      </c>
      <c r="G8402" t="s">
        <v>23</v>
      </c>
      <c r="H8402" s="4">
        <v>45762.517939814818</v>
      </c>
      <c r="I8402" t="b">
        <v>0</v>
      </c>
      <c r="J8402" t="b">
        <v>0</v>
      </c>
      <c r="K8402" t="s">
        <v>24</v>
      </c>
      <c r="L8402" t="s">
        <v>22</v>
      </c>
      <c r="M8402">
        <v>190000</v>
      </c>
      <c r="O8402" t="s">
        <v>11452</v>
      </c>
      <c r="P8402" t="s">
        <v>11453</v>
      </c>
    </row>
    <row r="8403" spans="1:16" x14ac:dyDescent="0.55000000000000004">
      <c r="A8403" t="s">
        <v>0</v>
      </c>
      <c r="B8403" t="s">
        <v>1070</v>
      </c>
      <c r="C8403" t="s">
        <v>306</v>
      </c>
      <c r="D8403" t="s">
        <v>3973</v>
      </c>
      <c r="E8403" t="s">
        <v>20</v>
      </c>
      <c r="F8403" t="b">
        <v>0</v>
      </c>
      <c r="G8403" t="s">
        <v>27</v>
      </c>
      <c r="H8403" s="4">
        <v>45762.54178240741</v>
      </c>
      <c r="I8403" t="b">
        <v>1</v>
      </c>
      <c r="J8403" t="b">
        <v>1</v>
      </c>
      <c r="K8403" t="s">
        <v>24</v>
      </c>
      <c r="L8403" t="s">
        <v>36</v>
      </c>
      <c r="N8403">
        <v>49</v>
      </c>
      <c r="O8403" t="s">
        <v>74</v>
      </c>
      <c r="P8403" t="s">
        <v>1372</v>
      </c>
    </row>
    <row r="8404" spans="1:16" x14ac:dyDescent="0.55000000000000004">
      <c r="A8404" t="s">
        <v>0</v>
      </c>
      <c r="B8404" t="s">
        <v>10776</v>
      </c>
      <c r="C8404" t="s">
        <v>750</v>
      </c>
      <c r="D8404" t="s">
        <v>2532</v>
      </c>
      <c r="E8404" t="s">
        <v>20</v>
      </c>
      <c r="F8404" t="b">
        <v>0</v>
      </c>
      <c r="G8404" t="s">
        <v>35</v>
      </c>
      <c r="H8404" s="4">
        <v>45762.542037037027</v>
      </c>
      <c r="I8404" t="b">
        <v>0</v>
      </c>
      <c r="J8404" t="b">
        <v>1</v>
      </c>
      <c r="K8404" t="s">
        <v>24</v>
      </c>
      <c r="L8404" t="s">
        <v>22</v>
      </c>
      <c r="M8404">
        <v>50200</v>
      </c>
      <c r="O8404" t="s">
        <v>1172</v>
      </c>
      <c r="P8404" t="s">
        <v>10777</v>
      </c>
    </row>
    <row r="8405" spans="1:16" x14ac:dyDescent="0.55000000000000004">
      <c r="A8405" t="s">
        <v>25</v>
      </c>
      <c r="B8405" t="s">
        <v>25</v>
      </c>
      <c r="C8405" t="s">
        <v>10983</v>
      </c>
      <c r="D8405" t="s">
        <v>3973</v>
      </c>
      <c r="E8405" t="s">
        <v>20</v>
      </c>
      <c r="F8405" t="b">
        <v>0</v>
      </c>
      <c r="G8405" t="s">
        <v>52</v>
      </c>
      <c r="H8405" s="4">
        <v>45762.542233796303</v>
      </c>
      <c r="I8405" t="b">
        <v>0</v>
      </c>
      <c r="J8405" t="b">
        <v>0</v>
      </c>
      <c r="K8405" t="s">
        <v>24</v>
      </c>
      <c r="L8405" t="s">
        <v>22</v>
      </c>
      <c r="M8405">
        <v>100000</v>
      </c>
      <c r="O8405" t="s">
        <v>1567</v>
      </c>
      <c r="P8405" t="s">
        <v>11454</v>
      </c>
    </row>
    <row r="8406" spans="1:16" x14ac:dyDescent="0.55000000000000004">
      <c r="A8406" t="s">
        <v>89</v>
      </c>
      <c r="B8406" t="s">
        <v>11455</v>
      </c>
      <c r="C8406" t="s">
        <v>236</v>
      </c>
      <c r="D8406" t="s">
        <v>81</v>
      </c>
      <c r="E8406" t="s">
        <v>20</v>
      </c>
      <c r="F8406" t="b">
        <v>0</v>
      </c>
      <c r="G8406" t="s">
        <v>27</v>
      </c>
      <c r="H8406" s="4">
        <v>45762.542951388888</v>
      </c>
      <c r="I8406" t="b">
        <v>0</v>
      </c>
      <c r="J8406" t="b">
        <v>1</v>
      </c>
      <c r="K8406" t="s">
        <v>24</v>
      </c>
      <c r="L8406" t="s">
        <v>22</v>
      </c>
      <c r="M8406">
        <v>195000</v>
      </c>
      <c r="O8406" t="s">
        <v>81</v>
      </c>
      <c r="P8406" t="s">
        <v>11456</v>
      </c>
    </row>
    <row r="8407" spans="1:16" x14ac:dyDescent="0.55000000000000004">
      <c r="A8407" t="s">
        <v>139</v>
      </c>
      <c r="B8407" t="s">
        <v>11457</v>
      </c>
      <c r="C8407" t="s">
        <v>120</v>
      </c>
      <c r="D8407" t="s">
        <v>3973</v>
      </c>
      <c r="E8407" t="s">
        <v>20</v>
      </c>
      <c r="F8407" t="b">
        <v>0</v>
      </c>
      <c r="G8407" t="s">
        <v>35</v>
      </c>
      <c r="H8407" s="4">
        <v>45762.583738425928</v>
      </c>
      <c r="I8407" t="b">
        <v>1</v>
      </c>
      <c r="J8407" t="b">
        <v>0</v>
      </c>
      <c r="K8407" t="s">
        <v>24</v>
      </c>
      <c r="L8407" t="s">
        <v>22</v>
      </c>
      <c r="M8407">
        <v>97500</v>
      </c>
      <c r="O8407" t="s">
        <v>10702</v>
      </c>
      <c r="P8407" t="s">
        <v>726</v>
      </c>
    </row>
    <row r="8408" spans="1:16" x14ac:dyDescent="0.55000000000000004">
      <c r="A8408" t="s">
        <v>1</v>
      </c>
      <c r="B8408" t="s">
        <v>844</v>
      </c>
      <c r="C8408" t="s">
        <v>151</v>
      </c>
      <c r="D8408" t="s">
        <v>11458</v>
      </c>
      <c r="E8408" t="s">
        <v>20</v>
      </c>
      <c r="F8408" t="b">
        <v>0</v>
      </c>
      <c r="G8408" t="s">
        <v>30</v>
      </c>
      <c r="H8408" s="4">
        <v>45762.584398148138</v>
      </c>
      <c r="I8408" t="b">
        <v>0</v>
      </c>
      <c r="J8408" t="b">
        <v>1</v>
      </c>
      <c r="K8408" t="s">
        <v>24</v>
      </c>
      <c r="L8408" t="s">
        <v>22</v>
      </c>
      <c r="M8408">
        <v>142500</v>
      </c>
      <c r="O8408" t="s">
        <v>341</v>
      </c>
      <c r="P8408" t="s">
        <v>302</v>
      </c>
    </row>
    <row r="8409" spans="1:16" x14ac:dyDescent="0.55000000000000004">
      <c r="A8409" t="s">
        <v>40</v>
      </c>
      <c r="B8409" t="s">
        <v>40</v>
      </c>
      <c r="C8409" t="s">
        <v>2902</v>
      </c>
      <c r="D8409" t="s">
        <v>3828</v>
      </c>
      <c r="E8409" t="s">
        <v>20</v>
      </c>
      <c r="F8409" t="b">
        <v>0</v>
      </c>
      <c r="G8409" t="s">
        <v>27</v>
      </c>
      <c r="H8409" s="4">
        <v>45762.584618055553</v>
      </c>
      <c r="I8409" t="b">
        <v>0</v>
      </c>
      <c r="J8409" t="b">
        <v>1</v>
      </c>
      <c r="K8409" t="s">
        <v>24</v>
      </c>
      <c r="L8409" t="s">
        <v>22</v>
      </c>
      <c r="M8409">
        <v>107138.90625</v>
      </c>
      <c r="O8409" t="s">
        <v>11459</v>
      </c>
      <c r="P8409" t="s">
        <v>11460</v>
      </c>
    </row>
    <row r="8410" spans="1:16" x14ac:dyDescent="0.55000000000000004">
      <c r="A8410" t="s">
        <v>2</v>
      </c>
      <c r="B8410" t="s">
        <v>195</v>
      </c>
      <c r="C8410" t="s">
        <v>713</v>
      </c>
      <c r="D8410" t="s">
        <v>7853</v>
      </c>
      <c r="E8410" t="s">
        <v>20</v>
      </c>
      <c r="F8410" t="b">
        <v>0</v>
      </c>
      <c r="G8410" t="s">
        <v>27</v>
      </c>
      <c r="H8410" s="4">
        <v>45762.584652777783</v>
      </c>
      <c r="I8410" t="b">
        <v>1</v>
      </c>
      <c r="J8410" t="b">
        <v>1</v>
      </c>
      <c r="K8410" t="s">
        <v>24</v>
      </c>
      <c r="L8410" t="s">
        <v>22</v>
      </c>
      <c r="M8410">
        <v>176938.65625</v>
      </c>
      <c r="O8410" t="s">
        <v>3704</v>
      </c>
      <c r="P8410" t="s">
        <v>11461</v>
      </c>
    </row>
    <row r="8411" spans="1:16" x14ac:dyDescent="0.55000000000000004">
      <c r="A8411" t="s">
        <v>191</v>
      </c>
      <c r="B8411" t="s">
        <v>11462</v>
      </c>
      <c r="C8411" t="s">
        <v>3387</v>
      </c>
      <c r="D8411" t="s">
        <v>3973</v>
      </c>
      <c r="E8411" t="s">
        <v>51</v>
      </c>
      <c r="F8411" t="b">
        <v>0</v>
      </c>
      <c r="G8411" t="s">
        <v>27</v>
      </c>
      <c r="H8411" s="4">
        <v>45762.584745370368</v>
      </c>
      <c r="I8411" t="b">
        <v>0</v>
      </c>
      <c r="J8411" t="b">
        <v>0</v>
      </c>
      <c r="K8411" t="s">
        <v>24</v>
      </c>
      <c r="L8411" t="s">
        <v>36</v>
      </c>
      <c r="N8411">
        <v>115</v>
      </c>
      <c r="O8411" t="s">
        <v>81</v>
      </c>
      <c r="P8411" t="s">
        <v>11463</v>
      </c>
    </row>
    <row r="8412" spans="1:16" x14ac:dyDescent="0.55000000000000004">
      <c r="A8412" t="s">
        <v>0</v>
      </c>
      <c r="B8412" t="s">
        <v>343</v>
      </c>
      <c r="C8412" t="s">
        <v>142</v>
      </c>
      <c r="D8412" t="s">
        <v>3828</v>
      </c>
      <c r="E8412" t="s">
        <v>20</v>
      </c>
      <c r="F8412" t="b">
        <v>0</v>
      </c>
      <c r="G8412" t="s">
        <v>27</v>
      </c>
      <c r="H8412" s="4">
        <v>45762.625104166669</v>
      </c>
      <c r="I8412" t="b">
        <v>1</v>
      </c>
      <c r="J8412" t="b">
        <v>0</v>
      </c>
      <c r="K8412" t="s">
        <v>24</v>
      </c>
      <c r="L8412" t="s">
        <v>36</v>
      </c>
      <c r="N8412">
        <v>67.5</v>
      </c>
      <c r="O8412" t="s">
        <v>1444</v>
      </c>
      <c r="P8412" t="s">
        <v>11464</v>
      </c>
    </row>
    <row r="8413" spans="1:16" x14ac:dyDescent="0.55000000000000004">
      <c r="A8413" t="s">
        <v>0</v>
      </c>
      <c r="B8413" t="s">
        <v>11465</v>
      </c>
      <c r="C8413" t="s">
        <v>236</v>
      </c>
      <c r="D8413" t="s">
        <v>131</v>
      </c>
      <c r="F8413" t="b">
        <v>0</v>
      </c>
      <c r="G8413" t="s">
        <v>27</v>
      </c>
      <c r="H8413" s="4">
        <v>45762.625104166669</v>
      </c>
      <c r="I8413" t="b">
        <v>0</v>
      </c>
      <c r="J8413" t="b">
        <v>0</v>
      </c>
      <c r="K8413" t="s">
        <v>24</v>
      </c>
      <c r="L8413" t="s">
        <v>36</v>
      </c>
      <c r="N8413">
        <v>77.5</v>
      </c>
      <c r="O8413" t="s">
        <v>131</v>
      </c>
      <c r="P8413" t="s">
        <v>10506</v>
      </c>
    </row>
    <row r="8414" spans="1:16" x14ac:dyDescent="0.55000000000000004">
      <c r="A8414" t="s">
        <v>40</v>
      </c>
      <c r="B8414" t="s">
        <v>40</v>
      </c>
      <c r="C8414" t="s">
        <v>810</v>
      </c>
      <c r="D8414" t="s">
        <v>81</v>
      </c>
      <c r="E8414" t="s">
        <v>20</v>
      </c>
      <c r="F8414" t="b">
        <v>0</v>
      </c>
      <c r="G8414" t="s">
        <v>27</v>
      </c>
      <c r="H8414" s="4">
        <v>45762.626238425917</v>
      </c>
      <c r="I8414" t="b">
        <v>0</v>
      </c>
      <c r="J8414" t="b">
        <v>1</v>
      </c>
      <c r="K8414" t="s">
        <v>24</v>
      </c>
      <c r="L8414" t="s">
        <v>22</v>
      </c>
      <c r="M8414">
        <v>170000</v>
      </c>
      <c r="O8414" t="s">
        <v>81</v>
      </c>
      <c r="P8414" t="s">
        <v>764</v>
      </c>
    </row>
    <row r="8415" spans="1:16" x14ac:dyDescent="0.55000000000000004">
      <c r="A8415" t="s">
        <v>1</v>
      </c>
      <c r="B8415" t="s">
        <v>11466</v>
      </c>
      <c r="C8415" t="s">
        <v>810</v>
      </c>
      <c r="D8415" t="s">
        <v>81</v>
      </c>
      <c r="E8415" t="s">
        <v>20</v>
      </c>
      <c r="F8415" t="b">
        <v>0</v>
      </c>
      <c r="G8415" t="s">
        <v>27</v>
      </c>
      <c r="H8415" s="4">
        <v>45762.626261574071</v>
      </c>
      <c r="I8415" t="b">
        <v>0</v>
      </c>
      <c r="J8415" t="b">
        <v>1</v>
      </c>
      <c r="K8415" t="s">
        <v>24</v>
      </c>
      <c r="L8415" t="s">
        <v>22</v>
      </c>
      <c r="M8415">
        <v>212500</v>
      </c>
      <c r="O8415" t="s">
        <v>81</v>
      </c>
      <c r="P8415" t="s">
        <v>9016</v>
      </c>
    </row>
    <row r="8416" spans="1:16" x14ac:dyDescent="0.55000000000000004">
      <c r="A8416" t="s">
        <v>40</v>
      </c>
      <c r="B8416" t="s">
        <v>5403</v>
      </c>
      <c r="C8416" t="s">
        <v>2681</v>
      </c>
      <c r="D8416" t="s">
        <v>3828</v>
      </c>
      <c r="E8416" t="s">
        <v>20</v>
      </c>
      <c r="F8416" t="b">
        <v>0</v>
      </c>
      <c r="G8416" t="s">
        <v>27</v>
      </c>
      <c r="H8416" s="4">
        <v>45762.626284722217</v>
      </c>
      <c r="I8416" t="b">
        <v>0</v>
      </c>
      <c r="J8416" t="b">
        <v>0</v>
      </c>
      <c r="K8416" t="s">
        <v>24</v>
      </c>
      <c r="L8416" t="s">
        <v>22</v>
      </c>
      <c r="M8416">
        <v>135000</v>
      </c>
      <c r="O8416" t="s">
        <v>1422</v>
      </c>
      <c r="P8416" t="s">
        <v>7417</v>
      </c>
    </row>
    <row r="8417" spans="1:16" x14ac:dyDescent="0.55000000000000004">
      <c r="A8417" t="s">
        <v>2</v>
      </c>
      <c r="B8417" t="s">
        <v>2</v>
      </c>
      <c r="C8417" t="s">
        <v>1393</v>
      </c>
      <c r="D8417" t="s">
        <v>3973</v>
      </c>
      <c r="E8417" t="s">
        <v>20</v>
      </c>
      <c r="F8417" t="b">
        <v>0</v>
      </c>
      <c r="G8417" t="s">
        <v>41</v>
      </c>
      <c r="H8417" s="4">
        <v>45762.666967592602</v>
      </c>
      <c r="I8417" t="b">
        <v>1</v>
      </c>
      <c r="J8417" t="b">
        <v>0</v>
      </c>
      <c r="K8417" t="s">
        <v>24</v>
      </c>
      <c r="L8417" t="s">
        <v>22</v>
      </c>
      <c r="M8417">
        <v>160000</v>
      </c>
      <c r="O8417" t="s">
        <v>131</v>
      </c>
      <c r="P8417" t="s">
        <v>1054</v>
      </c>
    </row>
    <row r="8418" spans="1:16" x14ac:dyDescent="0.55000000000000004">
      <c r="A8418" t="s">
        <v>0</v>
      </c>
      <c r="B8418" t="s">
        <v>993</v>
      </c>
      <c r="C8418" t="s">
        <v>143</v>
      </c>
      <c r="D8418" t="s">
        <v>3828</v>
      </c>
      <c r="E8418" t="s">
        <v>51</v>
      </c>
      <c r="F8418" t="b">
        <v>0</v>
      </c>
      <c r="G8418" t="s">
        <v>35</v>
      </c>
      <c r="H8418" s="4">
        <v>45762.667037037027</v>
      </c>
      <c r="I8418" t="b">
        <v>1</v>
      </c>
      <c r="J8418" t="b">
        <v>0</v>
      </c>
      <c r="K8418" t="s">
        <v>24</v>
      </c>
      <c r="L8418" t="s">
        <v>36</v>
      </c>
      <c r="N8418">
        <v>26</v>
      </c>
      <c r="O8418" t="s">
        <v>1367</v>
      </c>
      <c r="P8418" t="s">
        <v>496</v>
      </c>
    </row>
    <row r="8419" spans="1:16" x14ac:dyDescent="0.55000000000000004">
      <c r="A8419" t="s">
        <v>0</v>
      </c>
      <c r="B8419" t="s">
        <v>218</v>
      </c>
      <c r="C8419" t="s">
        <v>33</v>
      </c>
      <c r="D8419" t="s">
        <v>3828</v>
      </c>
      <c r="E8419" t="s">
        <v>219</v>
      </c>
      <c r="F8419" t="b">
        <v>0</v>
      </c>
      <c r="G8419" t="s">
        <v>35</v>
      </c>
      <c r="H8419" s="4">
        <v>45762.667037037027</v>
      </c>
      <c r="I8419" t="b">
        <v>0</v>
      </c>
      <c r="J8419" t="b">
        <v>0</v>
      </c>
      <c r="K8419" t="s">
        <v>24</v>
      </c>
      <c r="L8419" t="s">
        <v>22</v>
      </c>
      <c r="M8419">
        <v>50000</v>
      </c>
      <c r="O8419" t="s">
        <v>1024</v>
      </c>
      <c r="P8419" t="s">
        <v>1321</v>
      </c>
    </row>
    <row r="8420" spans="1:16" x14ac:dyDescent="0.55000000000000004">
      <c r="A8420" t="s">
        <v>2</v>
      </c>
      <c r="B8420" t="s">
        <v>11267</v>
      </c>
      <c r="C8420" t="s">
        <v>423</v>
      </c>
      <c r="D8420" t="s">
        <v>3973</v>
      </c>
      <c r="E8420" t="s">
        <v>631</v>
      </c>
      <c r="F8420" t="b">
        <v>0</v>
      </c>
      <c r="G8420" t="s">
        <v>27</v>
      </c>
      <c r="H8420" s="4">
        <v>45762.667962962973</v>
      </c>
      <c r="I8420" t="b">
        <v>0</v>
      </c>
      <c r="J8420" t="b">
        <v>1</v>
      </c>
      <c r="K8420" t="s">
        <v>24</v>
      </c>
      <c r="L8420" t="s">
        <v>22</v>
      </c>
      <c r="M8420">
        <v>77500</v>
      </c>
      <c r="O8420" t="s">
        <v>3208</v>
      </c>
      <c r="P8420" t="s">
        <v>11269</v>
      </c>
    </row>
    <row r="8421" spans="1:16" x14ac:dyDescent="0.55000000000000004">
      <c r="A8421" t="s">
        <v>40</v>
      </c>
      <c r="B8421" t="s">
        <v>7490</v>
      </c>
      <c r="C8421" t="s">
        <v>825</v>
      </c>
      <c r="D8421" t="s">
        <v>3828</v>
      </c>
      <c r="E8421" t="s">
        <v>20</v>
      </c>
      <c r="F8421" t="b">
        <v>0</v>
      </c>
      <c r="G8421" t="s">
        <v>27</v>
      </c>
      <c r="H8421" s="4">
        <v>45762.668009259258</v>
      </c>
      <c r="I8421" t="b">
        <v>1</v>
      </c>
      <c r="J8421" t="b">
        <v>1</v>
      </c>
      <c r="K8421" t="s">
        <v>24</v>
      </c>
      <c r="L8421" t="s">
        <v>22</v>
      </c>
      <c r="M8421">
        <v>147500</v>
      </c>
      <c r="O8421" t="s">
        <v>2576</v>
      </c>
      <c r="P8421" t="s">
        <v>7491</v>
      </c>
    </row>
    <row r="8422" spans="1:16" x14ac:dyDescent="0.55000000000000004">
      <c r="A8422" t="s">
        <v>2</v>
      </c>
      <c r="B8422" t="s">
        <v>11267</v>
      </c>
      <c r="C8422" t="s">
        <v>423</v>
      </c>
      <c r="D8422" t="s">
        <v>3973</v>
      </c>
      <c r="E8422" t="s">
        <v>631</v>
      </c>
      <c r="F8422" t="b">
        <v>0</v>
      </c>
      <c r="G8422" t="s">
        <v>41</v>
      </c>
      <c r="H8422" s="4">
        <v>45762.668391203697</v>
      </c>
      <c r="I8422" t="b">
        <v>0</v>
      </c>
      <c r="J8422" t="b">
        <v>1</v>
      </c>
      <c r="K8422" t="s">
        <v>24</v>
      </c>
      <c r="L8422" t="s">
        <v>22</v>
      </c>
      <c r="M8422">
        <v>77500</v>
      </c>
      <c r="O8422" t="s">
        <v>3208</v>
      </c>
      <c r="P8422" t="s">
        <v>11269</v>
      </c>
    </row>
    <row r="8423" spans="1:16" x14ac:dyDescent="0.55000000000000004">
      <c r="A8423" t="s">
        <v>2</v>
      </c>
      <c r="B8423" t="s">
        <v>11467</v>
      </c>
      <c r="C8423" t="s">
        <v>192</v>
      </c>
      <c r="D8423" t="s">
        <v>3828</v>
      </c>
      <c r="E8423" t="s">
        <v>20</v>
      </c>
      <c r="F8423" t="b">
        <v>0</v>
      </c>
      <c r="G8423" t="s">
        <v>27</v>
      </c>
      <c r="H8423" s="4">
        <v>45762.709594907406</v>
      </c>
      <c r="I8423" t="b">
        <v>1</v>
      </c>
      <c r="J8423" t="b">
        <v>1</v>
      </c>
      <c r="K8423" t="s">
        <v>24</v>
      </c>
      <c r="L8423" t="s">
        <v>36</v>
      </c>
      <c r="N8423">
        <v>45</v>
      </c>
      <c r="O8423" t="s">
        <v>1357</v>
      </c>
      <c r="P8423" t="s">
        <v>11468</v>
      </c>
    </row>
    <row r="8424" spans="1:16" x14ac:dyDescent="0.55000000000000004">
      <c r="A8424" t="s">
        <v>2</v>
      </c>
      <c r="B8424" t="s">
        <v>11469</v>
      </c>
      <c r="C8424" t="s">
        <v>615</v>
      </c>
      <c r="D8424" t="s">
        <v>3828</v>
      </c>
      <c r="E8424" t="s">
        <v>20</v>
      </c>
      <c r="F8424" t="b">
        <v>0</v>
      </c>
      <c r="G8424" t="s">
        <v>27</v>
      </c>
      <c r="H8424" s="4">
        <v>45762.709675925929</v>
      </c>
      <c r="I8424" t="b">
        <v>1</v>
      </c>
      <c r="J8424" t="b">
        <v>0</v>
      </c>
      <c r="K8424" t="s">
        <v>24</v>
      </c>
      <c r="L8424" t="s">
        <v>22</v>
      </c>
      <c r="M8424">
        <v>123866.5</v>
      </c>
      <c r="O8424" t="s">
        <v>11470</v>
      </c>
      <c r="P8424" t="s">
        <v>11471</v>
      </c>
    </row>
    <row r="8425" spans="1:16" x14ac:dyDescent="0.55000000000000004">
      <c r="A8425" t="s">
        <v>2</v>
      </c>
      <c r="B8425" t="s">
        <v>2</v>
      </c>
      <c r="C8425" t="s">
        <v>11472</v>
      </c>
      <c r="D8425" t="s">
        <v>3828</v>
      </c>
      <c r="E8425" t="s">
        <v>20</v>
      </c>
      <c r="F8425" t="b">
        <v>0</v>
      </c>
      <c r="G8425" t="s">
        <v>35</v>
      </c>
      <c r="H8425" s="4">
        <v>45762.710277777784</v>
      </c>
      <c r="I8425" t="b">
        <v>1</v>
      </c>
      <c r="J8425" t="b">
        <v>0</v>
      </c>
      <c r="K8425" t="s">
        <v>24</v>
      </c>
      <c r="L8425" t="s">
        <v>36</v>
      </c>
      <c r="N8425">
        <v>71.100006103515625</v>
      </c>
      <c r="O8425" t="s">
        <v>11473</v>
      </c>
      <c r="P8425" t="s">
        <v>11474</v>
      </c>
    </row>
    <row r="8426" spans="1:16" x14ac:dyDescent="0.55000000000000004">
      <c r="A8426" t="s">
        <v>25</v>
      </c>
      <c r="B8426" t="s">
        <v>25</v>
      </c>
      <c r="C8426" t="s">
        <v>1985</v>
      </c>
      <c r="D8426" t="s">
        <v>3973</v>
      </c>
      <c r="E8426" t="s">
        <v>51</v>
      </c>
      <c r="F8426" t="b">
        <v>0</v>
      </c>
      <c r="G8426" t="s">
        <v>27</v>
      </c>
      <c r="H8426" s="4">
        <v>45762.750150462962</v>
      </c>
      <c r="I8426" t="b">
        <v>1</v>
      </c>
      <c r="J8426" t="b">
        <v>0</v>
      </c>
      <c r="K8426" t="s">
        <v>24</v>
      </c>
      <c r="L8426" t="s">
        <v>36</v>
      </c>
      <c r="N8426">
        <v>51.5</v>
      </c>
      <c r="O8426" t="s">
        <v>74</v>
      </c>
      <c r="P8426" t="s">
        <v>48</v>
      </c>
    </row>
    <row r="8427" spans="1:16" x14ac:dyDescent="0.55000000000000004">
      <c r="A8427" t="s">
        <v>2</v>
      </c>
      <c r="B8427" t="s">
        <v>11475</v>
      </c>
      <c r="C8427" t="s">
        <v>540</v>
      </c>
      <c r="D8427" t="s">
        <v>3828</v>
      </c>
      <c r="E8427" t="s">
        <v>20</v>
      </c>
      <c r="F8427" t="b">
        <v>0</v>
      </c>
      <c r="G8427" t="s">
        <v>27</v>
      </c>
      <c r="H8427" s="4">
        <v>45762.751307870371</v>
      </c>
      <c r="I8427" t="b">
        <v>0</v>
      </c>
      <c r="J8427" t="b">
        <v>1</v>
      </c>
      <c r="K8427" t="s">
        <v>24</v>
      </c>
      <c r="L8427" t="s">
        <v>22</v>
      </c>
      <c r="M8427">
        <v>167500</v>
      </c>
      <c r="O8427" t="s">
        <v>11476</v>
      </c>
      <c r="P8427" t="s">
        <v>11477</v>
      </c>
    </row>
    <row r="8428" spans="1:16" x14ac:dyDescent="0.55000000000000004">
      <c r="A8428" t="s">
        <v>2</v>
      </c>
      <c r="B8428" t="s">
        <v>9401</v>
      </c>
      <c r="C8428" t="s">
        <v>633</v>
      </c>
      <c r="D8428" t="s">
        <v>3973</v>
      </c>
      <c r="E8428" t="s">
        <v>20</v>
      </c>
      <c r="F8428" t="b">
        <v>0</v>
      </c>
      <c r="G8428" t="s">
        <v>41</v>
      </c>
      <c r="H8428" s="4">
        <v>45762.751689814817</v>
      </c>
      <c r="I8428" t="b">
        <v>0</v>
      </c>
      <c r="J8428" t="b">
        <v>1</v>
      </c>
      <c r="K8428" t="s">
        <v>24</v>
      </c>
      <c r="L8428" t="s">
        <v>22</v>
      </c>
      <c r="M8428">
        <v>135000</v>
      </c>
      <c r="O8428" t="s">
        <v>3506</v>
      </c>
      <c r="P8428" t="s">
        <v>9402</v>
      </c>
    </row>
    <row r="8429" spans="1:16" x14ac:dyDescent="0.55000000000000004">
      <c r="A8429" t="s">
        <v>0</v>
      </c>
      <c r="B8429" t="s">
        <v>11478</v>
      </c>
      <c r="C8429" t="s">
        <v>179</v>
      </c>
      <c r="D8429" t="s">
        <v>3828</v>
      </c>
      <c r="E8429" t="s">
        <v>20</v>
      </c>
      <c r="F8429" t="b">
        <v>0</v>
      </c>
      <c r="G8429" t="s">
        <v>27</v>
      </c>
      <c r="H8429" s="4">
        <v>45762.791817129633</v>
      </c>
      <c r="I8429" t="b">
        <v>0</v>
      </c>
      <c r="J8429" t="b">
        <v>1</v>
      </c>
      <c r="K8429" t="s">
        <v>24</v>
      </c>
      <c r="L8429" t="s">
        <v>22</v>
      </c>
      <c r="M8429">
        <v>100500</v>
      </c>
      <c r="O8429" t="s">
        <v>3877</v>
      </c>
      <c r="P8429" t="s">
        <v>11479</v>
      </c>
    </row>
    <row r="8430" spans="1:16" x14ac:dyDescent="0.55000000000000004">
      <c r="A8430" t="s">
        <v>2</v>
      </c>
      <c r="B8430" t="s">
        <v>195</v>
      </c>
      <c r="C8430" t="s">
        <v>774</v>
      </c>
      <c r="D8430" t="s">
        <v>3828</v>
      </c>
      <c r="E8430" t="s">
        <v>20</v>
      </c>
      <c r="F8430" t="b">
        <v>0</v>
      </c>
      <c r="G8430" t="s">
        <v>27</v>
      </c>
      <c r="H8430" s="4">
        <v>45762.792951388888</v>
      </c>
      <c r="I8430" t="b">
        <v>1</v>
      </c>
      <c r="J8430" t="b">
        <v>1</v>
      </c>
      <c r="K8430" t="s">
        <v>24</v>
      </c>
      <c r="L8430" t="s">
        <v>22</v>
      </c>
      <c r="M8430">
        <v>150500</v>
      </c>
      <c r="O8430" t="s">
        <v>11480</v>
      </c>
      <c r="P8430" t="s">
        <v>11481</v>
      </c>
    </row>
    <row r="8431" spans="1:16" x14ac:dyDescent="0.55000000000000004">
      <c r="A8431" t="s">
        <v>89</v>
      </c>
      <c r="B8431" t="s">
        <v>3215</v>
      </c>
      <c r="C8431" t="s">
        <v>82</v>
      </c>
      <c r="D8431" t="s">
        <v>3973</v>
      </c>
      <c r="E8431" t="s">
        <v>20</v>
      </c>
      <c r="F8431" t="b">
        <v>0</v>
      </c>
      <c r="G8431" t="s">
        <v>27</v>
      </c>
      <c r="H8431" s="4">
        <v>45762.792951388888</v>
      </c>
      <c r="I8431" t="b">
        <v>0</v>
      </c>
      <c r="J8431" t="b">
        <v>1</v>
      </c>
      <c r="K8431" t="s">
        <v>24</v>
      </c>
      <c r="L8431" t="s">
        <v>22</v>
      </c>
      <c r="M8431">
        <v>65000</v>
      </c>
      <c r="O8431" t="s">
        <v>11482</v>
      </c>
      <c r="P8431" t="s">
        <v>11483</v>
      </c>
    </row>
    <row r="8432" spans="1:16" x14ac:dyDescent="0.55000000000000004">
      <c r="A8432" t="s">
        <v>89</v>
      </c>
      <c r="B8432" t="s">
        <v>11484</v>
      </c>
      <c r="C8432" t="s">
        <v>1398</v>
      </c>
      <c r="D8432" t="s">
        <v>3973</v>
      </c>
      <c r="E8432" t="s">
        <v>20</v>
      </c>
      <c r="F8432" t="b">
        <v>0</v>
      </c>
      <c r="G8432" t="s">
        <v>27</v>
      </c>
      <c r="H8432" s="4">
        <v>45762.793078703697</v>
      </c>
      <c r="I8432" t="b">
        <v>1</v>
      </c>
      <c r="J8432" t="b">
        <v>0</v>
      </c>
      <c r="K8432" t="s">
        <v>24</v>
      </c>
      <c r="L8432" t="s">
        <v>22</v>
      </c>
      <c r="M8432">
        <v>130000</v>
      </c>
      <c r="O8432" t="s">
        <v>2791</v>
      </c>
      <c r="P8432" t="s">
        <v>11485</v>
      </c>
    </row>
    <row r="8433" spans="1:16" x14ac:dyDescent="0.55000000000000004">
      <c r="A8433" t="s">
        <v>2</v>
      </c>
      <c r="B8433" t="s">
        <v>7615</v>
      </c>
      <c r="C8433" t="s">
        <v>1439</v>
      </c>
      <c r="D8433" t="s">
        <v>3828</v>
      </c>
      <c r="E8433" t="s">
        <v>20</v>
      </c>
      <c r="F8433" t="b">
        <v>0</v>
      </c>
      <c r="G8433" t="s">
        <v>41</v>
      </c>
      <c r="H8433" s="4">
        <v>45762.793229166673</v>
      </c>
      <c r="I8433" t="b">
        <v>0</v>
      </c>
      <c r="J8433" t="b">
        <v>1</v>
      </c>
      <c r="K8433" t="s">
        <v>24</v>
      </c>
      <c r="L8433" t="s">
        <v>22</v>
      </c>
      <c r="M8433">
        <v>148427.5</v>
      </c>
      <c r="O8433" t="s">
        <v>11486</v>
      </c>
      <c r="P8433" t="s">
        <v>7617</v>
      </c>
    </row>
    <row r="8434" spans="1:16" x14ac:dyDescent="0.55000000000000004">
      <c r="A8434" t="s">
        <v>40</v>
      </c>
      <c r="B8434" t="s">
        <v>40</v>
      </c>
      <c r="C8434" t="s">
        <v>1090</v>
      </c>
      <c r="D8434" t="s">
        <v>3973</v>
      </c>
      <c r="E8434" t="s">
        <v>20</v>
      </c>
      <c r="F8434" t="b">
        <v>0</v>
      </c>
      <c r="G8434" t="s">
        <v>30</v>
      </c>
      <c r="H8434" s="4">
        <v>45762.793958333343</v>
      </c>
      <c r="I8434" t="b">
        <v>1</v>
      </c>
      <c r="J8434" t="b">
        <v>0</v>
      </c>
      <c r="K8434" t="s">
        <v>24</v>
      </c>
      <c r="L8434" t="s">
        <v>22</v>
      </c>
      <c r="M8434">
        <v>145000</v>
      </c>
      <c r="O8434" t="s">
        <v>5239</v>
      </c>
      <c r="P8434" t="s">
        <v>11487</v>
      </c>
    </row>
    <row r="8435" spans="1:16" x14ac:dyDescent="0.55000000000000004">
      <c r="A8435" t="s">
        <v>0</v>
      </c>
      <c r="B8435" t="s">
        <v>565</v>
      </c>
      <c r="C8435" t="s">
        <v>236</v>
      </c>
      <c r="D8435" t="s">
        <v>3973</v>
      </c>
      <c r="E8435" t="s">
        <v>20</v>
      </c>
      <c r="F8435" t="b">
        <v>0</v>
      </c>
      <c r="G8435" t="s">
        <v>27</v>
      </c>
      <c r="H8435" s="4">
        <v>45762.833506944437</v>
      </c>
      <c r="I8435" t="b">
        <v>1</v>
      </c>
      <c r="J8435" t="b">
        <v>0</v>
      </c>
      <c r="K8435" t="s">
        <v>24</v>
      </c>
      <c r="L8435" t="s">
        <v>22</v>
      </c>
      <c r="M8435">
        <v>110500</v>
      </c>
      <c r="O8435" t="s">
        <v>2467</v>
      </c>
      <c r="P8435" t="s">
        <v>3781</v>
      </c>
    </row>
    <row r="8436" spans="1:16" x14ac:dyDescent="0.55000000000000004">
      <c r="A8436" t="s">
        <v>2</v>
      </c>
      <c r="B8436" t="s">
        <v>9006</v>
      </c>
      <c r="C8436" t="s">
        <v>3687</v>
      </c>
      <c r="D8436" t="s">
        <v>3957</v>
      </c>
      <c r="E8436" t="s">
        <v>20</v>
      </c>
      <c r="F8436" t="b">
        <v>0</v>
      </c>
      <c r="G8436" t="s">
        <v>27</v>
      </c>
      <c r="H8436" s="4">
        <v>45762.834618055553</v>
      </c>
      <c r="I8436" t="b">
        <v>0</v>
      </c>
      <c r="J8436" t="b">
        <v>1</v>
      </c>
      <c r="K8436" t="s">
        <v>24</v>
      </c>
      <c r="L8436" t="s">
        <v>36</v>
      </c>
      <c r="N8436">
        <v>45.654998779296882</v>
      </c>
      <c r="O8436" t="s">
        <v>2112</v>
      </c>
      <c r="P8436" t="s">
        <v>9007</v>
      </c>
    </row>
    <row r="8437" spans="1:16" x14ac:dyDescent="0.55000000000000004">
      <c r="A8437" t="s">
        <v>2</v>
      </c>
      <c r="B8437" t="s">
        <v>11488</v>
      </c>
      <c r="C8437" t="s">
        <v>11489</v>
      </c>
      <c r="D8437" t="s">
        <v>81</v>
      </c>
      <c r="E8437" t="s">
        <v>20</v>
      </c>
      <c r="F8437" t="b">
        <v>0</v>
      </c>
      <c r="G8437" t="s">
        <v>27</v>
      </c>
      <c r="H8437" s="4">
        <v>45762.834629629629</v>
      </c>
      <c r="I8437" t="b">
        <v>1</v>
      </c>
      <c r="J8437" t="b">
        <v>1</v>
      </c>
      <c r="K8437" t="s">
        <v>24</v>
      </c>
      <c r="L8437" t="s">
        <v>22</v>
      </c>
      <c r="M8437">
        <v>130000</v>
      </c>
      <c r="O8437" t="s">
        <v>81</v>
      </c>
    </row>
    <row r="8438" spans="1:16" x14ac:dyDescent="0.55000000000000004">
      <c r="A8438" t="s">
        <v>1</v>
      </c>
      <c r="B8438" t="s">
        <v>11490</v>
      </c>
      <c r="C8438" t="s">
        <v>975</v>
      </c>
      <c r="D8438" t="s">
        <v>303</v>
      </c>
      <c r="E8438" t="s">
        <v>51</v>
      </c>
      <c r="F8438" t="b">
        <v>0</v>
      </c>
      <c r="G8438" t="s">
        <v>27</v>
      </c>
      <c r="H8438" s="4">
        <v>45762.875104166669</v>
      </c>
      <c r="I8438" t="b">
        <v>0</v>
      </c>
      <c r="J8438" t="b">
        <v>0</v>
      </c>
      <c r="K8438" t="s">
        <v>24</v>
      </c>
      <c r="L8438" t="s">
        <v>36</v>
      </c>
      <c r="N8438">
        <v>47.5</v>
      </c>
      <c r="O8438" t="s">
        <v>303</v>
      </c>
      <c r="P8438" t="s">
        <v>11491</v>
      </c>
    </row>
    <row r="8439" spans="1:16" x14ac:dyDescent="0.55000000000000004">
      <c r="A8439" t="s">
        <v>40</v>
      </c>
      <c r="B8439" t="s">
        <v>11492</v>
      </c>
      <c r="C8439" t="s">
        <v>39</v>
      </c>
      <c r="D8439" t="s">
        <v>2208</v>
      </c>
      <c r="E8439" t="s">
        <v>20</v>
      </c>
      <c r="F8439" t="b">
        <v>1</v>
      </c>
      <c r="G8439" t="s">
        <v>27</v>
      </c>
      <c r="H8439" s="4">
        <v>45762.876296296286</v>
      </c>
      <c r="I8439" t="b">
        <v>0</v>
      </c>
      <c r="J8439" t="b">
        <v>1</v>
      </c>
      <c r="K8439" t="s">
        <v>24</v>
      </c>
      <c r="L8439" t="s">
        <v>22</v>
      </c>
      <c r="M8439">
        <v>131000</v>
      </c>
      <c r="O8439" t="s">
        <v>11493</v>
      </c>
      <c r="P8439" t="s">
        <v>11494</v>
      </c>
    </row>
    <row r="8440" spans="1:16" x14ac:dyDescent="0.55000000000000004">
      <c r="A8440" t="s">
        <v>40</v>
      </c>
      <c r="B8440" t="s">
        <v>5403</v>
      </c>
      <c r="C8440" t="s">
        <v>5404</v>
      </c>
      <c r="D8440" t="s">
        <v>3973</v>
      </c>
      <c r="E8440" t="s">
        <v>20</v>
      </c>
      <c r="F8440" t="b">
        <v>0</v>
      </c>
      <c r="G8440" t="s">
        <v>35</v>
      </c>
      <c r="H8440" s="4">
        <v>45762.877071759263</v>
      </c>
      <c r="I8440" t="b">
        <v>0</v>
      </c>
      <c r="J8440" t="b">
        <v>0</v>
      </c>
      <c r="K8440" t="s">
        <v>24</v>
      </c>
      <c r="L8440" t="s">
        <v>22</v>
      </c>
      <c r="M8440">
        <v>135000</v>
      </c>
      <c r="O8440" t="s">
        <v>1422</v>
      </c>
      <c r="P8440" t="s">
        <v>5405</v>
      </c>
    </row>
    <row r="8441" spans="1:16" x14ac:dyDescent="0.55000000000000004">
      <c r="A8441" t="s">
        <v>0</v>
      </c>
      <c r="B8441" t="s">
        <v>0</v>
      </c>
      <c r="C8441" t="s">
        <v>921</v>
      </c>
      <c r="D8441" t="s">
        <v>3973</v>
      </c>
      <c r="E8441" t="s">
        <v>20</v>
      </c>
      <c r="F8441" t="b">
        <v>0</v>
      </c>
      <c r="G8441" t="s">
        <v>27</v>
      </c>
      <c r="H8441" s="4">
        <v>45762.916805555556</v>
      </c>
      <c r="I8441" t="b">
        <v>0</v>
      </c>
      <c r="J8441" t="b">
        <v>1</v>
      </c>
      <c r="K8441" t="s">
        <v>24</v>
      </c>
      <c r="L8441" t="s">
        <v>22</v>
      </c>
      <c r="M8441">
        <v>80000</v>
      </c>
      <c r="O8441" t="s">
        <v>11495</v>
      </c>
      <c r="P8441" t="s">
        <v>204</v>
      </c>
    </row>
    <row r="8442" spans="1:16" x14ac:dyDescent="0.55000000000000004">
      <c r="A8442" t="s">
        <v>0</v>
      </c>
      <c r="B8442" t="s">
        <v>11496</v>
      </c>
      <c r="C8442" t="s">
        <v>167</v>
      </c>
      <c r="D8442" t="s">
        <v>3600</v>
      </c>
      <c r="E8442" t="s">
        <v>51</v>
      </c>
      <c r="F8442" t="b">
        <v>0</v>
      </c>
      <c r="G8442" t="s">
        <v>35</v>
      </c>
      <c r="H8442" s="4">
        <v>45762.917037037027</v>
      </c>
      <c r="I8442" t="b">
        <v>0</v>
      </c>
      <c r="J8442" t="b">
        <v>1</v>
      </c>
      <c r="K8442" t="s">
        <v>24</v>
      </c>
      <c r="L8442" t="s">
        <v>36</v>
      </c>
      <c r="N8442">
        <v>65</v>
      </c>
      <c r="O8442" t="s">
        <v>1480</v>
      </c>
      <c r="P8442" t="s">
        <v>618</v>
      </c>
    </row>
    <row r="8443" spans="1:16" x14ac:dyDescent="0.55000000000000004">
      <c r="A8443" t="s">
        <v>25</v>
      </c>
      <c r="B8443" t="s">
        <v>11497</v>
      </c>
      <c r="C8443" t="s">
        <v>192</v>
      </c>
      <c r="D8443" t="s">
        <v>3828</v>
      </c>
      <c r="E8443" t="s">
        <v>20</v>
      </c>
      <c r="F8443" t="b">
        <v>0</v>
      </c>
      <c r="G8443" t="s">
        <v>52</v>
      </c>
      <c r="H8443" s="4">
        <v>45762.917337962957</v>
      </c>
      <c r="I8443" t="b">
        <v>0</v>
      </c>
      <c r="J8443" t="b">
        <v>1</v>
      </c>
      <c r="K8443" t="s">
        <v>24</v>
      </c>
      <c r="L8443" t="s">
        <v>22</v>
      </c>
      <c r="M8443">
        <v>110000</v>
      </c>
      <c r="O8443" t="s">
        <v>11498</v>
      </c>
      <c r="P8443" t="s">
        <v>11499</v>
      </c>
    </row>
    <row r="8444" spans="1:16" x14ac:dyDescent="0.55000000000000004">
      <c r="A8444" t="s">
        <v>2</v>
      </c>
      <c r="B8444" t="s">
        <v>911</v>
      </c>
      <c r="C8444" t="s">
        <v>622</v>
      </c>
      <c r="D8444" t="s">
        <v>3600</v>
      </c>
      <c r="E8444" t="s">
        <v>20</v>
      </c>
      <c r="F8444" t="b">
        <v>0</v>
      </c>
      <c r="G8444" t="s">
        <v>27</v>
      </c>
      <c r="H8444" s="4">
        <v>45762.917905092603</v>
      </c>
      <c r="I8444" t="b">
        <v>0</v>
      </c>
      <c r="J8444" t="b">
        <v>0</v>
      </c>
      <c r="K8444" t="s">
        <v>24</v>
      </c>
      <c r="L8444" t="s">
        <v>22</v>
      </c>
      <c r="M8444">
        <v>115000</v>
      </c>
      <c r="O8444" t="s">
        <v>533</v>
      </c>
      <c r="P8444" t="s">
        <v>11500</v>
      </c>
    </row>
    <row r="8445" spans="1:16" x14ac:dyDescent="0.55000000000000004">
      <c r="A8445" t="s">
        <v>2</v>
      </c>
      <c r="B8445" t="s">
        <v>11501</v>
      </c>
      <c r="C8445" t="s">
        <v>114</v>
      </c>
      <c r="D8445" t="s">
        <v>3828</v>
      </c>
      <c r="E8445" t="s">
        <v>20</v>
      </c>
      <c r="F8445" t="b">
        <v>0</v>
      </c>
      <c r="G8445" t="s">
        <v>30</v>
      </c>
      <c r="H8445" s="4">
        <v>45762.918946759259</v>
      </c>
      <c r="I8445" t="b">
        <v>1</v>
      </c>
      <c r="J8445" t="b">
        <v>1</v>
      </c>
      <c r="K8445" t="s">
        <v>24</v>
      </c>
      <c r="L8445" t="s">
        <v>22</v>
      </c>
      <c r="M8445">
        <v>107500</v>
      </c>
      <c r="O8445" t="s">
        <v>1066</v>
      </c>
      <c r="P8445" t="s">
        <v>119</v>
      </c>
    </row>
    <row r="8446" spans="1:16" x14ac:dyDescent="0.55000000000000004">
      <c r="A8446" t="s">
        <v>2</v>
      </c>
      <c r="B8446" t="s">
        <v>11502</v>
      </c>
      <c r="C8446" t="s">
        <v>8874</v>
      </c>
      <c r="D8446" t="s">
        <v>3973</v>
      </c>
      <c r="E8446" t="s">
        <v>20</v>
      </c>
      <c r="F8446" t="b">
        <v>0</v>
      </c>
      <c r="G8446" t="s">
        <v>27</v>
      </c>
      <c r="H8446" s="4">
        <v>45762.959594907406</v>
      </c>
      <c r="I8446" t="b">
        <v>0</v>
      </c>
      <c r="J8446" t="b">
        <v>0</v>
      </c>
      <c r="K8446" t="s">
        <v>24</v>
      </c>
      <c r="L8446" t="s">
        <v>22</v>
      </c>
      <c r="M8446">
        <v>88850</v>
      </c>
      <c r="O8446" t="s">
        <v>91</v>
      </c>
      <c r="P8446" t="s">
        <v>9439</v>
      </c>
    </row>
    <row r="8447" spans="1:16" x14ac:dyDescent="0.55000000000000004">
      <c r="A8447" t="s">
        <v>0</v>
      </c>
      <c r="B8447" t="s">
        <v>11503</v>
      </c>
      <c r="C8447" t="s">
        <v>39</v>
      </c>
      <c r="D8447" t="s">
        <v>7658</v>
      </c>
      <c r="E8447" t="s">
        <v>20</v>
      </c>
      <c r="F8447" t="b">
        <v>1</v>
      </c>
      <c r="G8447" t="s">
        <v>645</v>
      </c>
      <c r="H8447" s="4">
        <v>45762.972893518519</v>
      </c>
      <c r="I8447" t="b">
        <v>0</v>
      </c>
      <c r="J8447" t="b">
        <v>0</v>
      </c>
      <c r="K8447" t="s">
        <v>645</v>
      </c>
      <c r="L8447" t="s">
        <v>22</v>
      </c>
      <c r="M8447">
        <v>55000</v>
      </c>
      <c r="O8447" t="s">
        <v>11504</v>
      </c>
      <c r="P8447" t="s">
        <v>1687</v>
      </c>
    </row>
    <row r="8448" spans="1:16" x14ac:dyDescent="0.55000000000000004">
      <c r="A8448" t="s">
        <v>0</v>
      </c>
      <c r="B8448" t="s">
        <v>11505</v>
      </c>
      <c r="C8448" t="s">
        <v>3318</v>
      </c>
      <c r="D8448" t="s">
        <v>11506</v>
      </c>
      <c r="E8448" t="s">
        <v>20</v>
      </c>
      <c r="F8448" t="b">
        <v>0</v>
      </c>
      <c r="G8448" t="s">
        <v>27</v>
      </c>
      <c r="H8448" s="4">
        <v>45763.000104166669</v>
      </c>
      <c r="I8448" t="b">
        <v>0</v>
      </c>
      <c r="J8448" t="b">
        <v>1</v>
      </c>
      <c r="K8448" t="s">
        <v>24</v>
      </c>
      <c r="L8448" t="s">
        <v>36</v>
      </c>
      <c r="N8448">
        <v>72.360000610351563</v>
      </c>
      <c r="O8448" t="s">
        <v>11507</v>
      </c>
      <c r="P8448" t="s">
        <v>11508</v>
      </c>
    </row>
    <row r="8449" spans="1:16" x14ac:dyDescent="0.55000000000000004">
      <c r="A8449" t="s">
        <v>1</v>
      </c>
      <c r="B8449" t="s">
        <v>11509</v>
      </c>
      <c r="C8449" t="s">
        <v>151</v>
      </c>
      <c r="D8449" t="s">
        <v>3828</v>
      </c>
      <c r="E8449" t="s">
        <v>20</v>
      </c>
      <c r="F8449" t="b">
        <v>0</v>
      </c>
      <c r="G8449" t="s">
        <v>30</v>
      </c>
      <c r="H8449" s="4">
        <v>45763.001064814824</v>
      </c>
      <c r="I8449" t="b">
        <v>0</v>
      </c>
      <c r="J8449" t="b">
        <v>1</v>
      </c>
      <c r="K8449" t="s">
        <v>24</v>
      </c>
      <c r="L8449" t="s">
        <v>22</v>
      </c>
      <c r="M8449">
        <v>137500</v>
      </c>
      <c r="O8449" t="s">
        <v>11510</v>
      </c>
      <c r="P8449" t="s">
        <v>11511</v>
      </c>
    </row>
    <row r="8450" spans="1:16" x14ac:dyDescent="0.55000000000000004">
      <c r="A8450" t="s">
        <v>2</v>
      </c>
      <c r="B8450" t="s">
        <v>11512</v>
      </c>
      <c r="C8450" t="s">
        <v>1423</v>
      </c>
      <c r="D8450" t="s">
        <v>5535</v>
      </c>
      <c r="E8450" t="s">
        <v>20</v>
      </c>
      <c r="F8450" t="b">
        <v>0</v>
      </c>
      <c r="G8450" t="s">
        <v>27</v>
      </c>
      <c r="H8450" s="4">
        <v>45763.001238425917</v>
      </c>
      <c r="I8450" t="b">
        <v>0</v>
      </c>
      <c r="J8450" t="b">
        <v>0</v>
      </c>
      <c r="K8450" t="s">
        <v>24</v>
      </c>
      <c r="L8450" t="s">
        <v>22</v>
      </c>
      <c r="M8450">
        <v>88582</v>
      </c>
      <c r="O8450" t="s">
        <v>11513</v>
      </c>
      <c r="P8450" t="s">
        <v>11514</v>
      </c>
    </row>
    <row r="8451" spans="1:16" x14ac:dyDescent="0.55000000000000004">
      <c r="A8451" t="s">
        <v>89</v>
      </c>
      <c r="B8451" t="s">
        <v>11515</v>
      </c>
      <c r="C8451" t="s">
        <v>71</v>
      </c>
      <c r="D8451" t="s">
        <v>3973</v>
      </c>
      <c r="E8451" t="s">
        <v>20</v>
      </c>
      <c r="F8451" t="b">
        <v>0</v>
      </c>
      <c r="G8451" t="s">
        <v>27</v>
      </c>
      <c r="H8451" s="4">
        <v>45763.00141203704</v>
      </c>
      <c r="I8451" t="b">
        <v>0</v>
      </c>
      <c r="J8451" t="b">
        <v>0</v>
      </c>
      <c r="K8451" t="s">
        <v>24</v>
      </c>
      <c r="L8451" t="s">
        <v>22</v>
      </c>
      <c r="M8451">
        <v>160000</v>
      </c>
      <c r="O8451" t="s">
        <v>11516</v>
      </c>
      <c r="P8451" t="s">
        <v>11517</v>
      </c>
    </row>
    <row r="8452" spans="1:16" x14ac:dyDescent="0.55000000000000004">
      <c r="A8452" t="s">
        <v>40</v>
      </c>
      <c r="B8452" t="s">
        <v>11518</v>
      </c>
      <c r="C8452" t="s">
        <v>327</v>
      </c>
      <c r="D8452" t="s">
        <v>3973</v>
      </c>
      <c r="E8452" t="s">
        <v>20</v>
      </c>
      <c r="F8452" t="b">
        <v>0</v>
      </c>
      <c r="G8452" t="s">
        <v>27</v>
      </c>
      <c r="H8452" s="4">
        <v>45763.042986111112</v>
      </c>
      <c r="I8452" t="b">
        <v>0</v>
      </c>
      <c r="J8452" t="b">
        <v>1</v>
      </c>
      <c r="K8452" t="s">
        <v>24</v>
      </c>
      <c r="L8452" t="s">
        <v>36</v>
      </c>
      <c r="N8452">
        <v>75</v>
      </c>
      <c r="O8452" t="s">
        <v>123</v>
      </c>
      <c r="P8452" t="s">
        <v>796</v>
      </c>
    </row>
    <row r="8453" spans="1:16" x14ac:dyDescent="0.55000000000000004">
      <c r="A8453" t="s">
        <v>0</v>
      </c>
      <c r="B8453" t="s">
        <v>7081</v>
      </c>
      <c r="C8453" t="s">
        <v>82</v>
      </c>
      <c r="D8453" t="s">
        <v>2308</v>
      </c>
      <c r="E8453" t="s">
        <v>51</v>
      </c>
      <c r="F8453" t="b">
        <v>0</v>
      </c>
      <c r="G8453" t="s">
        <v>27</v>
      </c>
      <c r="H8453" s="4">
        <v>45763.250011574077</v>
      </c>
      <c r="I8453" t="b">
        <v>0</v>
      </c>
      <c r="J8453" t="b">
        <v>0</v>
      </c>
      <c r="K8453" t="s">
        <v>24</v>
      </c>
      <c r="L8453" t="s">
        <v>36</v>
      </c>
      <c r="N8453">
        <v>19</v>
      </c>
      <c r="O8453" t="s">
        <v>7082</v>
      </c>
      <c r="P8453" t="s">
        <v>6381</v>
      </c>
    </row>
    <row r="8454" spans="1:16" x14ac:dyDescent="0.55000000000000004">
      <c r="A8454" t="s">
        <v>0</v>
      </c>
      <c r="B8454" t="s">
        <v>11274</v>
      </c>
      <c r="C8454" t="s">
        <v>372</v>
      </c>
      <c r="D8454" t="s">
        <v>2208</v>
      </c>
      <c r="E8454" t="s">
        <v>20</v>
      </c>
      <c r="F8454" t="b">
        <v>0</v>
      </c>
      <c r="G8454" t="s">
        <v>27</v>
      </c>
      <c r="H8454" s="4">
        <v>45763.250011574077</v>
      </c>
      <c r="I8454" t="b">
        <v>0</v>
      </c>
      <c r="J8454" t="b">
        <v>0</v>
      </c>
      <c r="K8454" t="s">
        <v>24</v>
      </c>
      <c r="L8454" t="s">
        <v>22</v>
      </c>
      <c r="M8454">
        <v>62500</v>
      </c>
      <c r="O8454" t="s">
        <v>930</v>
      </c>
      <c r="P8454" t="s">
        <v>2335</v>
      </c>
    </row>
    <row r="8455" spans="1:16" x14ac:dyDescent="0.55000000000000004">
      <c r="A8455" t="s">
        <v>0</v>
      </c>
      <c r="B8455" t="s">
        <v>0</v>
      </c>
      <c r="C8455" t="s">
        <v>3042</v>
      </c>
      <c r="D8455" t="s">
        <v>3828</v>
      </c>
      <c r="E8455" t="s">
        <v>20</v>
      </c>
      <c r="F8455" t="b">
        <v>0</v>
      </c>
      <c r="G8455" t="s">
        <v>35</v>
      </c>
      <c r="H8455" s="4">
        <v>45763.250428240739</v>
      </c>
      <c r="I8455" t="b">
        <v>0</v>
      </c>
      <c r="J8455" t="b">
        <v>0</v>
      </c>
      <c r="K8455" t="s">
        <v>24</v>
      </c>
      <c r="L8455" t="s">
        <v>22</v>
      </c>
      <c r="M8455">
        <v>51500</v>
      </c>
      <c r="O8455" t="s">
        <v>11519</v>
      </c>
      <c r="P8455" t="s">
        <v>10205</v>
      </c>
    </row>
    <row r="8456" spans="1:16" x14ac:dyDescent="0.55000000000000004">
      <c r="A8456" t="s">
        <v>0</v>
      </c>
      <c r="B8456" t="s">
        <v>11520</v>
      </c>
      <c r="C8456" t="s">
        <v>1446</v>
      </c>
      <c r="D8456" t="s">
        <v>3973</v>
      </c>
      <c r="E8456" t="s">
        <v>20</v>
      </c>
      <c r="F8456" t="b">
        <v>0</v>
      </c>
      <c r="G8456" t="s">
        <v>52</v>
      </c>
      <c r="H8456" s="4">
        <v>45763.25072916667</v>
      </c>
      <c r="I8456" t="b">
        <v>0</v>
      </c>
      <c r="J8456" t="b">
        <v>1</v>
      </c>
      <c r="K8456" t="s">
        <v>24</v>
      </c>
      <c r="L8456" t="s">
        <v>36</v>
      </c>
      <c r="N8456">
        <v>26.60000038146973</v>
      </c>
      <c r="O8456" t="s">
        <v>11521</v>
      </c>
      <c r="P8456" t="s">
        <v>249</v>
      </c>
    </row>
    <row r="8457" spans="1:16" x14ac:dyDescent="0.55000000000000004">
      <c r="A8457" t="s">
        <v>19</v>
      </c>
      <c r="B8457" t="s">
        <v>11522</v>
      </c>
      <c r="C8457" t="s">
        <v>49</v>
      </c>
      <c r="D8457" t="s">
        <v>4072</v>
      </c>
      <c r="E8457" t="s">
        <v>20</v>
      </c>
      <c r="F8457" t="b">
        <v>0</v>
      </c>
      <c r="G8457" t="s">
        <v>41</v>
      </c>
      <c r="H8457" s="4">
        <v>45763.250914351847</v>
      </c>
      <c r="I8457" t="b">
        <v>0</v>
      </c>
      <c r="J8457" t="b">
        <v>0</v>
      </c>
      <c r="K8457" t="s">
        <v>24</v>
      </c>
      <c r="L8457" t="s">
        <v>22</v>
      </c>
      <c r="M8457">
        <v>140157.84375</v>
      </c>
      <c r="O8457" t="s">
        <v>10025</v>
      </c>
      <c r="P8457" t="s">
        <v>249</v>
      </c>
    </row>
    <row r="8458" spans="1:16" x14ac:dyDescent="0.55000000000000004">
      <c r="A8458" t="s">
        <v>1</v>
      </c>
      <c r="B8458" t="s">
        <v>974</v>
      </c>
      <c r="C8458" t="s">
        <v>1521</v>
      </c>
      <c r="D8458" t="s">
        <v>4205</v>
      </c>
      <c r="E8458" t="s">
        <v>20</v>
      </c>
      <c r="F8458" t="b">
        <v>0</v>
      </c>
      <c r="G8458" t="s">
        <v>52</v>
      </c>
      <c r="H8458" s="4">
        <v>45763.25141203704</v>
      </c>
      <c r="I8458" t="b">
        <v>0</v>
      </c>
      <c r="J8458" t="b">
        <v>1</v>
      </c>
      <c r="K8458" t="s">
        <v>24</v>
      </c>
      <c r="L8458" t="s">
        <v>22</v>
      </c>
      <c r="M8458">
        <v>150500</v>
      </c>
      <c r="O8458" t="s">
        <v>6504</v>
      </c>
      <c r="P8458" t="s">
        <v>302</v>
      </c>
    </row>
    <row r="8459" spans="1:16" x14ac:dyDescent="0.55000000000000004">
      <c r="A8459" t="s">
        <v>2</v>
      </c>
      <c r="B8459" t="s">
        <v>195</v>
      </c>
      <c r="C8459" t="s">
        <v>322</v>
      </c>
      <c r="D8459" t="s">
        <v>11523</v>
      </c>
      <c r="E8459" t="s">
        <v>20</v>
      </c>
      <c r="F8459" t="b">
        <v>0</v>
      </c>
      <c r="G8459" t="s">
        <v>41</v>
      </c>
      <c r="H8459" s="4">
        <v>45763.251493055563</v>
      </c>
      <c r="I8459" t="b">
        <v>0</v>
      </c>
      <c r="J8459" t="b">
        <v>0</v>
      </c>
      <c r="K8459" t="s">
        <v>24</v>
      </c>
      <c r="L8459" t="s">
        <v>36</v>
      </c>
      <c r="N8459">
        <v>70</v>
      </c>
      <c r="O8459" t="s">
        <v>847</v>
      </c>
      <c r="P8459" t="s">
        <v>11524</v>
      </c>
    </row>
    <row r="8460" spans="1:16" x14ac:dyDescent="0.55000000000000004">
      <c r="A8460" t="s">
        <v>2</v>
      </c>
      <c r="B8460" t="s">
        <v>2</v>
      </c>
      <c r="C8460" t="s">
        <v>1815</v>
      </c>
      <c r="D8460" t="s">
        <v>3828</v>
      </c>
      <c r="E8460" t="s">
        <v>20</v>
      </c>
      <c r="F8460" t="b">
        <v>0</v>
      </c>
      <c r="G8460" t="s">
        <v>41</v>
      </c>
      <c r="H8460" s="4">
        <v>45763.251840277779</v>
      </c>
      <c r="I8460" t="b">
        <v>0</v>
      </c>
      <c r="J8460" t="b">
        <v>0</v>
      </c>
      <c r="K8460" t="s">
        <v>24</v>
      </c>
      <c r="L8460" t="s">
        <v>22</v>
      </c>
      <c r="M8460">
        <v>110000</v>
      </c>
      <c r="O8460" t="s">
        <v>11525</v>
      </c>
      <c r="P8460" t="s">
        <v>3102</v>
      </c>
    </row>
    <row r="8461" spans="1:16" x14ac:dyDescent="0.55000000000000004">
      <c r="A8461" t="s">
        <v>40</v>
      </c>
      <c r="B8461" t="s">
        <v>11526</v>
      </c>
      <c r="C8461" t="s">
        <v>283</v>
      </c>
      <c r="D8461" t="s">
        <v>3973</v>
      </c>
      <c r="E8461" t="s">
        <v>20</v>
      </c>
      <c r="F8461" t="b">
        <v>0</v>
      </c>
      <c r="G8461" t="s">
        <v>35</v>
      </c>
      <c r="H8461" s="4">
        <v>45763.252442129633</v>
      </c>
      <c r="I8461" t="b">
        <v>0</v>
      </c>
      <c r="J8461" t="b">
        <v>0</v>
      </c>
      <c r="K8461" t="s">
        <v>24</v>
      </c>
      <c r="L8461" t="s">
        <v>22</v>
      </c>
      <c r="M8461">
        <v>195000</v>
      </c>
      <c r="O8461" t="s">
        <v>9920</v>
      </c>
      <c r="P8461" t="s">
        <v>11527</v>
      </c>
    </row>
    <row r="8462" spans="1:16" x14ac:dyDescent="0.55000000000000004">
      <c r="A8462" t="s">
        <v>139</v>
      </c>
      <c r="B8462" t="s">
        <v>2126</v>
      </c>
      <c r="C8462" t="s">
        <v>11528</v>
      </c>
      <c r="D8462" t="s">
        <v>1667</v>
      </c>
      <c r="E8462" t="s">
        <v>219</v>
      </c>
      <c r="F8462" t="b">
        <v>0</v>
      </c>
      <c r="G8462" t="s">
        <v>1063</v>
      </c>
      <c r="H8462" s="4">
        <v>45763.272488425922</v>
      </c>
      <c r="I8462" t="b">
        <v>0</v>
      </c>
      <c r="J8462" t="b">
        <v>0</v>
      </c>
      <c r="K8462" t="s">
        <v>1063</v>
      </c>
      <c r="L8462" t="s">
        <v>36</v>
      </c>
      <c r="N8462">
        <v>30</v>
      </c>
      <c r="O8462" t="s">
        <v>1667</v>
      </c>
      <c r="P8462" t="s">
        <v>942</v>
      </c>
    </row>
    <row r="8463" spans="1:16" x14ac:dyDescent="0.55000000000000004">
      <c r="A8463" t="s">
        <v>0</v>
      </c>
      <c r="B8463" t="s">
        <v>0</v>
      </c>
      <c r="C8463" t="s">
        <v>11528</v>
      </c>
      <c r="D8463" t="s">
        <v>1667</v>
      </c>
      <c r="E8463" t="s">
        <v>219</v>
      </c>
      <c r="F8463" t="b">
        <v>0</v>
      </c>
      <c r="G8463" t="s">
        <v>1063</v>
      </c>
      <c r="H8463" s="4">
        <v>45763.272488425922</v>
      </c>
      <c r="I8463" t="b">
        <v>1</v>
      </c>
      <c r="J8463" t="b">
        <v>0</v>
      </c>
      <c r="K8463" t="s">
        <v>1063</v>
      </c>
      <c r="L8463" t="s">
        <v>36</v>
      </c>
      <c r="N8463">
        <v>30</v>
      </c>
      <c r="O8463" t="s">
        <v>1667</v>
      </c>
    </row>
    <row r="8464" spans="1:16" x14ac:dyDescent="0.55000000000000004">
      <c r="A8464" t="s">
        <v>0</v>
      </c>
      <c r="B8464" t="s">
        <v>5906</v>
      </c>
      <c r="C8464" t="s">
        <v>298</v>
      </c>
      <c r="D8464" t="s">
        <v>3973</v>
      </c>
      <c r="E8464" t="s">
        <v>20</v>
      </c>
      <c r="F8464" t="b">
        <v>0</v>
      </c>
      <c r="G8464" t="s">
        <v>298</v>
      </c>
      <c r="H8464" s="4">
        <v>45763.274016203701</v>
      </c>
      <c r="I8464" t="b">
        <v>0</v>
      </c>
      <c r="J8464" t="b">
        <v>0</v>
      </c>
      <c r="K8464" t="s">
        <v>298</v>
      </c>
      <c r="L8464" t="s">
        <v>22</v>
      </c>
      <c r="M8464">
        <v>53560</v>
      </c>
      <c r="O8464" t="s">
        <v>5908</v>
      </c>
      <c r="P8464" t="s">
        <v>1503</v>
      </c>
    </row>
    <row r="8465" spans="1:16" x14ac:dyDescent="0.55000000000000004">
      <c r="A8465" t="s">
        <v>0</v>
      </c>
      <c r="B8465" t="s">
        <v>0</v>
      </c>
      <c r="C8465" t="s">
        <v>3376</v>
      </c>
      <c r="D8465" t="s">
        <v>1667</v>
      </c>
      <c r="E8465" t="s">
        <v>219</v>
      </c>
      <c r="F8465" t="b">
        <v>0</v>
      </c>
      <c r="G8465" t="s">
        <v>3377</v>
      </c>
      <c r="H8465" s="4">
        <v>45763.290497685193</v>
      </c>
      <c r="I8465" t="b">
        <v>1</v>
      </c>
      <c r="J8465" t="b">
        <v>0</v>
      </c>
      <c r="K8465" t="s">
        <v>3377</v>
      </c>
      <c r="L8465" t="s">
        <v>36</v>
      </c>
      <c r="N8465">
        <v>30</v>
      </c>
      <c r="O8465" t="s">
        <v>1667</v>
      </c>
      <c r="P8465" t="s">
        <v>942</v>
      </c>
    </row>
    <row r="8466" spans="1:16" x14ac:dyDescent="0.55000000000000004">
      <c r="A8466" t="s">
        <v>0</v>
      </c>
      <c r="B8466" t="s">
        <v>11529</v>
      </c>
      <c r="C8466" t="s">
        <v>713</v>
      </c>
      <c r="D8466" t="s">
        <v>4072</v>
      </c>
      <c r="E8466" t="s">
        <v>20</v>
      </c>
      <c r="F8466" t="b">
        <v>0</v>
      </c>
      <c r="G8466" t="s">
        <v>23</v>
      </c>
      <c r="H8466" s="4">
        <v>45763.293043981481</v>
      </c>
      <c r="I8466" t="b">
        <v>0</v>
      </c>
      <c r="J8466" t="b">
        <v>1</v>
      </c>
      <c r="K8466" t="s">
        <v>24</v>
      </c>
      <c r="L8466" t="s">
        <v>22</v>
      </c>
      <c r="M8466">
        <v>58327.5</v>
      </c>
      <c r="O8466" t="s">
        <v>2723</v>
      </c>
      <c r="P8466" t="s">
        <v>3813</v>
      </c>
    </row>
    <row r="8467" spans="1:16" x14ac:dyDescent="0.55000000000000004">
      <c r="A8467" t="s">
        <v>40</v>
      </c>
      <c r="B8467" t="s">
        <v>11530</v>
      </c>
      <c r="C8467" t="s">
        <v>1050</v>
      </c>
      <c r="D8467" t="s">
        <v>2208</v>
      </c>
      <c r="E8467" t="s">
        <v>20</v>
      </c>
      <c r="F8467" t="b">
        <v>0</v>
      </c>
      <c r="G8467" t="s">
        <v>27</v>
      </c>
      <c r="H8467" s="4">
        <v>45763.293379629627</v>
      </c>
      <c r="I8467" t="b">
        <v>1</v>
      </c>
      <c r="J8467" t="b">
        <v>1</v>
      </c>
      <c r="K8467" t="s">
        <v>24</v>
      </c>
      <c r="L8467" t="s">
        <v>22</v>
      </c>
      <c r="M8467">
        <v>197500</v>
      </c>
      <c r="O8467" t="s">
        <v>3267</v>
      </c>
      <c r="P8467" t="s">
        <v>11531</v>
      </c>
    </row>
    <row r="8468" spans="1:16" x14ac:dyDescent="0.55000000000000004">
      <c r="A8468" t="s">
        <v>0</v>
      </c>
      <c r="B8468" t="s">
        <v>11532</v>
      </c>
      <c r="C8468" t="s">
        <v>11533</v>
      </c>
      <c r="D8468" t="s">
        <v>3973</v>
      </c>
      <c r="E8468" t="s">
        <v>20</v>
      </c>
      <c r="F8468" t="b">
        <v>0</v>
      </c>
      <c r="G8468" t="s">
        <v>52</v>
      </c>
      <c r="H8468" s="4">
        <v>45763.294791666667</v>
      </c>
      <c r="I8468" t="b">
        <v>0</v>
      </c>
      <c r="J8468" t="b">
        <v>0</v>
      </c>
      <c r="K8468" t="s">
        <v>24</v>
      </c>
      <c r="L8468" t="s">
        <v>22</v>
      </c>
      <c r="M8468">
        <v>72500</v>
      </c>
      <c r="O8468" t="s">
        <v>202</v>
      </c>
      <c r="P8468" t="s">
        <v>11534</v>
      </c>
    </row>
    <row r="8469" spans="1:16" x14ac:dyDescent="0.55000000000000004">
      <c r="A8469" t="s">
        <v>25</v>
      </c>
      <c r="B8469" t="s">
        <v>3917</v>
      </c>
      <c r="C8469" t="s">
        <v>11535</v>
      </c>
      <c r="D8469" t="s">
        <v>3957</v>
      </c>
      <c r="E8469" t="s">
        <v>20</v>
      </c>
      <c r="F8469" t="b">
        <v>0</v>
      </c>
      <c r="G8469" t="s">
        <v>27</v>
      </c>
      <c r="H8469" s="4">
        <v>45763.333483796298</v>
      </c>
      <c r="I8469" t="b">
        <v>0</v>
      </c>
      <c r="J8469" t="b">
        <v>0</v>
      </c>
      <c r="K8469" t="s">
        <v>24</v>
      </c>
      <c r="L8469" t="s">
        <v>36</v>
      </c>
      <c r="N8469">
        <v>27.435001373291019</v>
      </c>
      <c r="O8469" t="s">
        <v>11536</v>
      </c>
      <c r="P8469" t="s">
        <v>11537</v>
      </c>
    </row>
    <row r="8470" spans="1:16" x14ac:dyDescent="0.55000000000000004">
      <c r="A8470" t="s">
        <v>19</v>
      </c>
      <c r="B8470" t="s">
        <v>8762</v>
      </c>
      <c r="C8470" t="s">
        <v>8763</v>
      </c>
      <c r="D8470" t="s">
        <v>3957</v>
      </c>
      <c r="E8470" t="s">
        <v>20</v>
      </c>
      <c r="F8470" t="b">
        <v>0</v>
      </c>
      <c r="G8470" t="s">
        <v>27</v>
      </c>
      <c r="H8470" s="4">
        <v>45763.334224537037</v>
      </c>
      <c r="I8470" t="b">
        <v>0</v>
      </c>
      <c r="J8470" t="b">
        <v>1</v>
      </c>
      <c r="K8470" t="s">
        <v>24</v>
      </c>
      <c r="L8470" t="s">
        <v>36</v>
      </c>
      <c r="N8470">
        <v>49.895000457763672</v>
      </c>
      <c r="O8470" t="s">
        <v>2112</v>
      </c>
      <c r="P8470" t="s">
        <v>1750</v>
      </c>
    </row>
    <row r="8471" spans="1:16" x14ac:dyDescent="0.55000000000000004">
      <c r="A8471" t="s">
        <v>139</v>
      </c>
      <c r="B8471" t="s">
        <v>11538</v>
      </c>
      <c r="C8471" t="s">
        <v>3740</v>
      </c>
      <c r="D8471" t="s">
        <v>3957</v>
      </c>
      <c r="E8471" t="s">
        <v>20</v>
      </c>
      <c r="F8471" t="b">
        <v>0</v>
      </c>
      <c r="G8471" t="s">
        <v>27</v>
      </c>
      <c r="H8471" s="4">
        <v>45763.334270833337</v>
      </c>
      <c r="I8471" t="b">
        <v>0</v>
      </c>
      <c r="J8471" t="b">
        <v>0</v>
      </c>
      <c r="K8471" t="s">
        <v>24</v>
      </c>
      <c r="L8471" t="s">
        <v>36</v>
      </c>
      <c r="N8471">
        <v>51.579998016357422</v>
      </c>
      <c r="O8471" t="s">
        <v>1982</v>
      </c>
    </row>
    <row r="8472" spans="1:16" x14ac:dyDescent="0.55000000000000004">
      <c r="A8472" t="s">
        <v>1</v>
      </c>
      <c r="B8472" t="s">
        <v>11539</v>
      </c>
      <c r="C8472" t="s">
        <v>49</v>
      </c>
      <c r="D8472" t="s">
        <v>3957</v>
      </c>
      <c r="E8472" t="s">
        <v>20</v>
      </c>
      <c r="F8472" t="b">
        <v>0</v>
      </c>
      <c r="G8472" t="s">
        <v>41</v>
      </c>
      <c r="H8472" s="4">
        <v>45763.334421296298</v>
      </c>
      <c r="I8472" t="b">
        <v>0</v>
      </c>
      <c r="J8472" t="b">
        <v>0</v>
      </c>
      <c r="K8472" t="s">
        <v>24</v>
      </c>
      <c r="L8472" t="s">
        <v>36</v>
      </c>
      <c r="N8472">
        <v>43.979999542236328</v>
      </c>
      <c r="O8472" t="s">
        <v>11540</v>
      </c>
      <c r="P8472" t="s">
        <v>11541</v>
      </c>
    </row>
    <row r="8473" spans="1:16" x14ac:dyDescent="0.55000000000000004">
      <c r="A8473" t="s">
        <v>19</v>
      </c>
      <c r="B8473" t="s">
        <v>10465</v>
      </c>
      <c r="C8473" t="s">
        <v>2640</v>
      </c>
      <c r="D8473" t="s">
        <v>3957</v>
      </c>
      <c r="E8473" t="s">
        <v>20</v>
      </c>
      <c r="F8473" t="b">
        <v>0</v>
      </c>
      <c r="G8473" t="s">
        <v>2641</v>
      </c>
      <c r="H8473" s="4">
        <v>45763.340312499997</v>
      </c>
      <c r="I8473" t="b">
        <v>0</v>
      </c>
      <c r="J8473" t="b">
        <v>0</v>
      </c>
      <c r="K8473" t="s">
        <v>2641</v>
      </c>
      <c r="L8473" t="s">
        <v>36</v>
      </c>
      <c r="N8473">
        <v>17.645000457763668</v>
      </c>
      <c r="O8473" t="s">
        <v>7552</v>
      </c>
      <c r="P8473" t="s">
        <v>10466</v>
      </c>
    </row>
    <row r="8474" spans="1:16" x14ac:dyDescent="0.55000000000000004">
      <c r="A8474" t="s">
        <v>89</v>
      </c>
      <c r="B8474" t="s">
        <v>11542</v>
      </c>
      <c r="C8474" t="s">
        <v>2640</v>
      </c>
      <c r="D8474" t="s">
        <v>3957</v>
      </c>
      <c r="E8474" t="s">
        <v>20</v>
      </c>
      <c r="F8474" t="b">
        <v>0</v>
      </c>
      <c r="G8474" t="s">
        <v>2641</v>
      </c>
      <c r="H8474" s="4">
        <v>45763.340370370373</v>
      </c>
      <c r="I8474" t="b">
        <v>0</v>
      </c>
      <c r="J8474" t="b">
        <v>0</v>
      </c>
      <c r="K8474" t="s">
        <v>2641</v>
      </c>
      <c r="L8474" t="s">
        <v>36</v>
      </c>
      <c r="N8474">
        <v>44.290000915527337</v>
      </c>
      <c r="O8474" t="s">
        <v>2986</v>
      </c>
      <c r="P8474" t="s">
        <v>9332</v>
      </c>
    </row>
    <row r="8475" spans="1:16" x14ac:dyDescent="0.55000000000000004">
      <c r="A8475" t="s">
        <v>0</v>
      </c>
      <c r="B8475" t="s">
        <v>0</v>
      </c>
      <c r="C8475" t="s">
        <v>10894</v>
      </c>
      <c r="D8475" t="s">
        <v>2208</v>
      </c>
      <c r="E8475" t="s">
        <v>20</v>
      </c>
      <c r="F8475" t="b">
        <v>0</v>
      </c>
      <c r="G8475" t="s">
        <v>27</v>
      </c>
      <c r="H8475" s="4">
        <v>45763.416770833333</v>
      </c>
      <c r="I8475" t="b">
        <v>0</v>
      </c>
      <c r="J8475" t="b">
        <v>0</v>
      </c>
      <c r="K8475" t="s">
        <v>24</v>
      </c>
      <c r="L8475" t="s">
        <v>22</v>
      </c>
      <c r="M8475">
        <v>77500</v>
      </c>
      <c r="O8475" t="s">
        <v>10895</v>
      </c>
      <c r="P8475" t="s">
        <v>1876</v>
      </c>
    </row>
    <row r="8476" spans="1:16" x14ac:dyDescent="0.55000000000000004">
      <c r="A8476" t="s">
        <v>0</v>
      </c>
      <c r="B8476" t="s">
        <v>11543</v>
      </c>
      <c r="C8476" t="s">
        <v>167</v>
      </c>
      <c r="D8476" t="s">
        <v>11544</v>
      </c>
      <c r="E8476" t="s">
        <v>20</v>
      </c>
      <c r="F8476" t="b">
        <v>0</v>
      </c>
      <c r="G8476" t="s">
        <v>35</v>
      </c>
      <c r="H8476" s="4">
        <v>45763.417094907411</v>
      </c>
      <c r="I8476" t="b">
        <v>0</v>
      </c>
      <c r="J8476" t="b">
        <v>1</v>
      </c>
      <c r="K8476" t="s">
        <v>24</v>
      </c>
      <c r="L8476" t="s">
        <v>22</v>
      </c>
      <c r="M8476">
        <v>163500</v>
      </c>
      <c r="O8476" t="s">
        <v>524</v>
      </c>
      <c r="P8476" t="s">
        <v>753</v>
      </c>
    </row>
    <row r="8477" spans="1:16" x14ac:dyDescent="0.55000000000000004">
      <c r="A8477" t="s">
        <v>139</v>
      </c>
      <c r="B8477" t="s">
        <v>11545</v>
      </c>
      <c r="C8477" t="s">
        <v>84</v>
      </c>
      <c r="D8477" t="s">
        <v>3957</v>
      </c>
      <c r="E8477" t="s">
        <v>34</v>
      </c>
      <c r="F8477" t="b">
        <v>0</v>
      </c>
      <c r="G8477" t="s">
        <v>41</v>
      </c>
      <c r="H8477" s="4">
        <v>45763.458726851852</v>
      </c>
      <c r="I8477" t="b">
        <v>0</v>
      </c>
      <c r="J8477" t="b">
        <v>1</v>
      </c>
      <c r="K8477" t="s">
        <v>24</v>
      </c>
      <c r="L8477" t="s">
        <v>36</v>
      </c>
      <c r="N8477">
        <v>42.5</v>
      </c>
      <c r="O8477" t="s">
        <v>3873</v>
      </c>
    </row>
    <row r="8478" spans="1:16" x14ac:dyDescent="0.55000000000000004">
      <c r="A8478" t="s">
        <v>139</v>
      </c>
      <c r="B8478" t="s">
        <v>277</v>
      </c>
      <c r="C8478" t="s">
        <v>6784</v>
      </c>
      <c r="D8478" t="s">
        <v>3973</v>
      </c>
      <c r="E8478" t="s">
        <v>20</v>
      </c>
      <c r="F8478" t="b">
        <v>0</v>
      </c>
      <c r="G8478" t="s">
        <v>30</v>
      </c>
      <c r="H8478" s="4">
        <v>45763.459027777782</v>
      </c>
      <c r="I8478" t="b">
        <v>0</v>
      </c>
      <c r="J8478" t="b">
        <v>1</v>
      </c>
      <c r="K8478" t="s">
        <v>24</v>
      </c>
      <c r="L8478" t="s">
        <v>22</v>
      </c>
      <c r="M8478">
        <v>95000</v>
      </c>
      <c r="O8478" t="s">
        <v>469</v>
      </c>
      <c r="P8478" t="s">
        <v>11546</v>
      </c>
    </row>
    <row r="8479" spans="1:16" x14ac:dyDescent="0.55000000000000004">
      <c r="A8479" t="s">
        <v>40</v>
      </c>
      <c r="B8479" t="s">
        <v>7601</v>
      </c>
      <c r="C8479" t="s">
        <v>395</v>
      </c>
      <c r="D8479" t="s">
        <v>4328</v>
      </c>
      <c r="E8479" t="s">
        <v>20</v>
      </c>
      <c r="F8479" t="b">
        <v>0</v>
      </c>
      <c r="G8479" t="s">
        <v>27</v>
      </c>
      <c r="H8479" s="4">
        <v>45763.501585648148</v>
      </c>
      <c r="I8479" t="b">
        <v>0</v>
      </c>
      <c r="J8479" t="b">
        <v>1</v>
      </c>
      <c r="K8479" t="s">
        <v>24</v>
      </c>
      <c r="L8479" t="s">
        <v>22</v>
      </c>
      <c r="M8479">
        <v>165000</v>
      </c>
      <c r="O8479" t="s">
        <v>123</v>
      </c>
      <c r="P8479" t="s">
        <v>7602</v>
      </c>
    </row>
    <row r="8480" spans="1:16" x14ac:dyDescent="0.55000000000000004">
      <c r="A8480" t="s">
        <v>28</v>
      </c>
      <c r="B8480" t="s">
        <v>11547</v>
      </c>
      <c r="C8480" t="s">
        <v>82</v>
      </c>
      <c r="D8480" t="s">
        <v>3973</v>
      </c>
      <c r="E8480" t="s">
        <v>20</v>
      </c>
      <c r="F8480" t="b">
        <v>0</v>
      </c>
      <c r="G8480" t="s">
        <v>41</v>
      </c>
      <c r="H8480" s="4">
        <v>45763.502222222232</v>
      </c>
      <c r="I8480" t="b">
        <v>0</v>
      </c>
      <c r="J8480" t="b">
        <v>1</v>
      </c>
      <c r="K8480" t="s">
        <v>24</v>
      </c>
      <c r="L8480" t="s">
        <v>22</v>
      </c>
      <c r="M8480">
        <v>176500</v>
      </c>
      <c r="O8480" t="s">
        <v>4535</v>
      </c>
      <c r="P8480" t="s">
        <v>201</v>
      </c>
    </row>
    <row r="8481" spans="1:16" x14ac:dyDescent="0.55000000000000004">
      <c r="A8481" t="s">
        <v>191</v>
      </c>
      <c r="B8481" t="s">
        <v>11548</v>
      </c>
      <c r="C8481" t="s">
        <v>39</v>
      </c>
      <c r="D8481" t="s">
        <v>11549</v>
      </c>
      <c r="E8481" t="s">
        <v>20</v>
      </c>
      <c r="F8481" t="b">
        <v>1</v>
      </c>
      <c r="G8481" t="s">
        <v>1334</v>
      </c>
      <c r="H8481" s="4">
        <v>45763.50403935185</v>
      </c>
      <c r="I8481" t="b">
        <v>1</v>
      </c>
      <c r="J8481" t="b">
        <v>0</v>
      </c>
      <c r="K8481" t="s">
        <v>1334</v>
      </c>
      <c r="L8481" t="s">
        <v>22</v>
      </c>
      <c r="M8481">
        <v>27400</v>
      </c>
      <c r="O8481" t="s">
        <v>11549</v>
      </c>
      <c r="P8481" t="s">
        <v>11550</v>
      </c>
    </row>
    <row r="8482" spans="1:16" x14ac:dyDescent="0.55000000000000004">
      <c r="A8482" t="s">
        <v>19</v>
      </c>
      <c r="B8482" t="s">
        <v>3832</v>
      </c>
      <c r="C8482" t="s">
        <v>952</v>
      </c>
      <c r="D8482" t="s">
        <v>4035</v>
      </c>
      <c r="E8482" t="s">
        <v>20</v>
      </c>
      <c r="F8482" t="b">
        <v>0</v>
      </c>
      <c r="G8482" t="s">
        <v>106</v>
      </c>
      <c r="H8482" s="4">
        <v>45763.505914351852</v>
      </c>
      <c r="I8482" t="b">
        <v>0</v>
      </c>
      <c r="J8482" t="b">
        <v>0</v>
      </c>
      <c r="K8482" t="s">
        <v>106</v>
      </c>
      <c r="L8482" t="s">
        <v>22</v>
      </c>
      <c r="M8482">
        <v>132000</v>
      </c>
      <c r="O8482" t="s">
        <v>11551</v>
      </c>
      <c r="P8482" t="s">
        <v>3633</v>
      </c>
    </row>
    <row r="8483" spans="1:16" x14ac:dyDescent="0.55000000000000004">
      <c r="A8483" t="s">
        <v>0</v>
      </c>
      <c r="B8483" t="s">
        <v>11552</v>
      </c>
      <c r="C8483" t="s">
        <v>11553</v>
      </c>
      <c r="D8483" t="s">
        <v>4035</v>
      </c>
      <c r="E8483" t="s">
        <v>20</v>
      </c>
      <c r="F8483" t="b">
        <v>0</v>
      </c>
      <c r="G8483" t="s">
        <v>314</v>
      </c>
      <c r="H8483" s="4">
        <v>45763.523020833331</v>
      </c>
      <c r="I8483" t="b">
        <v>0</v>
      </c>
      <c r="J8483" t="b">
        <v>0</v>
      </c>
      <c r="K8483" t="s">
        <v>314</v>
      </c>
      <c r="L8483" t="s">
        <v>22</v>
      </c>
      <c r="M8483">
        <v>85695.5</v>
      </c>
      <c r="O8483" t="s">
        <v>11554</v>
      </c>
      <c r="P8483" t="s">
        <v>11555</v>
      </c>
    </row>
    <row r="8484" spans="1:16" x14ac:dyDescent="0.55000000000000004">
      <c r="A8484" t="s">
        <v>0</v>
      </c>
      <c r="B8484" t="s">
        <v>2602</v>
      </c>
      <c r="C8484" t="s">
        <v>985</v>
      </c>
      <c r="D8484" t="s">
        <v>3828</v>
      </c>
      <c r="E8484" t="s">
        <v>51</v>
      </c>
      <c r="F8484" t="b">
        <v>0</v>
      </c>
      <c r="G8484" t="s">
        <v>27</v>
      </c>
      <c r="H8484" s="4">
        <v>45763.541712962957</v>
      </c>
      <c r="I8484" t="b">
        <v>0</v>
      </c>
      <c r="J8484" t="b">
        <v>0</v>
      </c>
      <c r="K8484" t="s">
        <v>24</v>
      </c>
      <c r="L8484" t="s">
        <v>36</v>
      </c>
      <c r="N8484">
        <v>59.5</v>
      </c>
      <c r="O8484" t="s">
        <v>2807</v>
      </c>
      <c r="P8484" t="s">
        <v>11556</v>
      </c>
    </row>
    <row r="8485" spans="1:16" x14ac:dyDescent="0.55000000000000004">
      <c r="A8485" t="s">
        <v>0</v>
      </c>
      <c r="B8485" t="s">
        <v>7185</v>
      </c>
      <c r="C8485" t="s">
        <v>306</v>
      </c>
      <c r="D8485" t="s">
        <v>131</v>
      </c>
      <c r="F8485" t="b">
        <v>0</v>
      </c>
      <c r="G8485" t="s">
        <v>27</v>
      </c>
      <c r="H8485" s="4">
        <v>45763.541747685187</v>
      </c>
      <c r="I8485" t="b">
        <v>1</v>
      </c>
      <c r="J8485" t="b">
        <v>0</v>
      </c>
      <c r="K8485" t="s">
        <v>24</v>
      </c>
      <c r="L8485" t="s">
        <v>36</v>
      </c>
      <c r="N8485">
        <v>36.5</v>
      </c>
      <c r="O8485" t="s">
        <v>131</v>
      </c>
      <c r="P8485" t="s">
        <v>1545</v>
      </c>
    </row>
    <row r="8486" spans="1:16" x14ac:dyDescent="0.55000000000000004">
      <c r="A8486" t="s">
        <v>139</v>
      </c>
      <c r="B8486" t="s">
        <v>1634</v>
      </c>
      <c r="C8486" t="s">
        <v>825</v>
      </c>
      <c r="D8486" t="s">
        <v>3973</v>
      </c>
      <c r="E8486" t="s">
        <v>51</v>
      </c>
      <c r="F8486" t="b">
        <v>0</v>
      </c>
      <c r="G8486" t="s">
        <v>30</v>
      </c>
      <c r="H8486" s="4">
        <v>45763.58394675926</v>
      </c>
      <c r="I8486" t="b">
        <v>0</v>
      </c>
      <c r="J8486" t="b">
        <v>1</v>
      </c>
      <c r="K8486" t="s">
        <v>24</v>
      </c>
      <c r="L8486" t="s">
        <v>36</v>
      </c>
      <c r="N8486">
        <v>52.5</v>
      </c>
      <c r="O8486" t="s">
        <v>131</v>
      </c>
      <c r="P8486" t="s">
        <v>1109</v>
      </c>
    </row>
    <row r="8487" spans="1:16" x14ac:dyDescent="0.55000000000000004">
      <c r="A8487" t="s">
        <v>1</v>
      </c>
      <c r="B8487" t="s">
        <v>11557</v>
      </c>
      <c r="C8487" t="s">
        <v>151</v>
      </c>
      <c r="D8487" t="s">
        <v>3973</v>
      </c>
      <c r="E8487" t="s">
        <v>20</v>
      </c>
      <c r="F8487" t="b">
        <v>0</v>
      </c>
      <c r="G8487" t="s">
        <v>30</v>
      </c>
      <c r="H8487" s="4">
        <v>45763.584652777783</v>
      </c>
      <c r="I8487" t="b">
        <v>0</v>
      </c>
      <c r="J8487" t="b">
        <v>1</v>
      </c>
      <c r="K8487" t="s">
        <v>24</v>
      </c>
      <c r="L8487" t="s">
        <v>22</v>
      </c>
      <c r="M8487">
        <v>140500</v>
      </c>
      <c r="O8487" t="s">
        <v>2663</v>
      </c>
      <c r="P8487" t="s">
        <v>2072</v>
      </c>
    </row>
    <row r="8488" spans="1:16" x14ac:dyDescent="0.55000000000000004">
      <c r="A8488" t="s">
        <v>89</v>
      </c>
      <c r="B8488" t="s">
        <v>11558</v>
      </c>
      <c r="C8488" t="s">
        <v>293</v>
      </c>
      <c r="D8488" t="s">
        <v>3973</v>
      </c>
      <c r="E8488" t="s">
        <v>20</v>
      </c>
      <c r="F8488" t="b">
        <v>0</v>
      </c>
      <c r="G8488" t="s">
        <v>27</v>
      </c>
      <c r="H8488" s="4">
        <v>45763.585104166668</v>
      </c>
      <c r="I8488" t="b">
        <v>0</v>
      </c>
      <c r="J8488" t="b">
        <v>1</v>
      </c>
      <c r="K8488" t="s">
        <v>24</v>
      </c>
      <c r="L8488" t="s">
        <v>22</v>
      </c>
      <c r="M8488">
        <v>140000</v>
      </c>
      <c r="O8488" t="s">
        <v>11559</v>
      </c>
      <c r="P8488" t="s">
        <v>11560</v>
      </c>
    </row>
    <row r="8489" spans="1:16" x14ac:dyDescent="0.55000000000000004">
      <c r="A8489" t="s">
        <v>40</v>
      </c>
      <c r="B8489" t="s">
        <v>40</v>
      </c>
      <c r="C8489" t="s">
        <v>11561</v>
      </c>
      <c r="D8489" t="s">
        <v>3828</v>
      </c>
      <c r="E8489" t="s">
        <v>51</v>
      </c>
      <c r="F8489" t="b">
        <v>0</v>
      </c>
      <c r="G8489" t="s">
        <v>41</v>
      </c>
      <c r="H8489" s="4">
        <v>45763.585277777784</v>
      </c>
      <c r="I8489" t="b">
        <v>1</v>
      </c>
      <c r="J8489" t="b">
        <v>0</v>
      </c>
      <c r="K8489" t="s">
        <v>24</v>
      </c>
      <c r="L8489" t="s">
        <v>36</v>
      </c>
      <c r="N8489">
        <v>70</v>
      </c>
      <c r="O8489" t="s">
        <v>11562</v>
      </c>
      <c r="P8489" t="s">
        <v>161</v>
      </c>
    </row>
    <row r="8490" spans="1:16" x14ac:dyDescent="0.55000000000000004">
      <c r="A8490" t="s">
        <v>25</v>
      </c>
      <c r="B8490" t="s">
        <v>11563</v>
      </c>
      <c r="C8490" t="s">
        <v>680</v>
      </c>
      <c r="D8490" t="s">
        <v>3600</v>
      </c>
      <c r="E8490" t="s">
        <v>51</v>
      </c>
      <c r="F8490" t="b">
        <v>0</v>
      </c>
      <c r="G8490" t="s">
        <v>41</v>
      </c>
      <c r="H8490" s="4">
        <v>45763.625196759262</v>
      </c>
      <c r="I8490" t="b">
        <v>1</v>
      </c>
      <c r="J8490" t="b">
        <v>0</v>
      </c>
      <c r="K8490" t="s">
        <v>24</v>
      </c>
      <c r="L8490" t="s">
        <v>22</v>
      </c>
      <c r="M8490">
        <v>80000</v>
      </c>
      <c r="O8490" t="s">
        <v>11564</v>
      </c>
      <c r="P8490" t="s">
        <v>11565</v>
      </c>
    </row>
    <row r="8491" spans="1:16" x14ac:dyDescent="0.55000000000000004">
      <c r="A8491" t="s">
        <v>2</v>
      </c>
      <c r="B8491" t="s">
        <v>11566</v>
      </c>
      <c r="C8491" t="s">
        <v>140</v>
      </c>
      <c r="D8491" t="s">
        <v>3828</v>
      </c>
      <c r="E8491" t="s">
        <v>51</v>
      </c>
      <c r="F8491" t="b">
        <v>0</v>
      </c>
      <c r="G8491" t="s">
        <v>27</v>
      </c>
      <c r="H8491" s="4">
        <v>45763.626643518517</v>
      </c>
      <c r="I8491" t="b">
        <v>0</v>
      </c>
      <c r="J8491" t="b">
        <v>0</v>
      </c>
      <c r="K8491" t="s">
        <v>24</v>
      </c>
      <c r="L8491" t="s">
        <v>36</v>
      </c>
      <c r="N8491">
        <v>62.5</v>
      </c>
      <c r="O8491" t="s">
        <v>11567</v>
      </c>
      <c r="P8491" t="s">
        <v>11568</v>
      </c>
    </row>
    <row r="8492" spans="1:16" x14ac:dyDescent="0.55000000000000004">
      <c r="A8492" t="s">
        <v>40</v>
      </c>
      <c r="B8492" t="s">
        <v>10903</v>
      </c>
      <c r="C8492" t="s">
        <v>386</v>
      </c>
      <c r="D8492" t="s">
        <v>3828</v>
      </c>
      <c r="E8492" t="s">
        <v>20</v>
      </c>
      <c r="F8492" t="b">
        <v>0</v>
      </c>
      <c r="G8492" t="s">
        <v>41</v>
      </c>
      <c r="H8492" s="4">
        <v>45763.666886574072</v>
      </c>
      <c r="I8492" t="b">
        <v>0</v>
      </c>
      <c r="J8492" t="b">
        <v>1</v>
      </c>
      <c r="K8492" t="s">
        <v>24</v>
      </c>
      <c r="L8492" t="s">
        <v>22</v>
      </c>
      <c r="M8492">
        <v>161500</v>
      </c>
      <c r="O8492" t="s">
        <v>1066</v>
      </c>
      <c r="P8492" t="s">
        <v>10904</v>
      </c>
    </row>
    <row r="8493" spans="1:16" x14ac:dyDescent="0.55000000000000004">
      <c r="A8493" t="s">
        <v>1</v>
      </c>
      <c r="B8493" t="s">
        <v>2820</v>
      </c>
      <c r="C8493" t="s">
        <v>143</v>
      </c>
      <c r="D8493" t="s">
        <v>3973</v>
      </c>
      <c r="E8493" t="s">
        <v>51</v>
      </c>
      <c r="F8493" t="b">
        <v>0</v>
      </c>
      <c r="G8493" t="s">
        <v>35</v>
      </c>
      <c r="H8493" s="4">
        <v>45763.667141203703</v>
      </c>
      <c r="I8493" t="b">
        <v>0</v>
      </c>
      <c r="J8493" t="b">
        <v>0</v>
      </c>
      <c r="K8493" t="s">
        <v>24</v>
      </c>
      <c r="L8493" t="s">
        <v>36</v>
      </c>
      <c r="N8493">
        <v>54.5</v>
      </c>
      <c r="O8493" t="s">
        <v>1783</v>
      </c>
      <c r="P8493" t="s">
        <v>11569</v>
      </c>
    </row>
    <row r="8494" spans="1:16" x14ac:dyDescent="0.55000000000000004">
      <c r="A8494" t="s">
        <v>0</v>
      </c>
      <c r="B8494" t="s">
        <v>11570</v>
      </c>
      <c r="C8494" t="s">
        <v>3084</v>
      </c>
      <c r="D8494" t="s">
        <v>3973</v>
      </c>
      <c r="E8494" t="s">
        <v>51</v>
      </c>
      <c r="F8494" t="b">
        <v>0</v>
      </c>
      <c r="G8494" t="s">
        <v>30</v>
      </c>
      <c r="H8494" s="4">
        <v>45763.667986111112</v>
      </c>
      <c r="I8494" t="b">
        <v>1</v>
      </c>
      <c r="J8494" t="b">
        <v>0</v>
      </c>
      <c r="K8494" t="s">
        <v>24</v>
      </c>
      <c r="L8494" t="s">
        <v>36</v>
      </c>
      <c r="N8494">
        <v>26.5</v>
      </c>
      <c r="O8494" t="s">
        <v>539</v>
      </c>
      <c r="P8494" t="s">
        <v>11571</v>
      </c>
    </row>
    <row r="8495" spans="1:16" x14ac:dyDescent="0.55000000000000004">
      <c r="A8495" t="s">
        <v>1</v>
      </c>
      <c r="B8495" t="s">
        <v>3342</v>
      </c>
      <c r="C8495" t="s">
        <v>517</v>
      </c>
      <c r="D8495" t="s">
        <v>3973</v>
      </c>
      <c r="E8495" t="s">
        <v>51</v>
      </c>
      <c r="F8495" t="b">
        <v>0</v>
      </c>
      <c r="G8495" t="s">
        <v>41</v>
      </c>
      <c r="H8495" s="4">
        <v>45763.708703703713</v>
      </c>
      <c r="I8495" t="b">
        <v>0</v>
      </c>
      <c r="J8495" t="b">
        <v>0</v>
      </c>
      <c r="K8495" t="s">
        <v>24</v>
      </c>
      <c r="L8495" t="s">
        <v>36</v>
      </c>
      <c r="N8495">
        <v>42</v>
      </c>
      <c r="O8495" t="s">
        <v>131</v>
      </c>
      <c r="P8495" t="s">
        <v>11572</v>
      </c>
    </row>
    <row r="8496" spans="1:16" x14ac:dyDescent="0.55000000000000004">
      <c r="A8496" t="s">
        <v>40</v>
      </c>
      <c r="B8496" t="s">
        <v>11573</v>
      </c>
      <c r="C8496" t="s">
        <v>179</v>
      </c>
      <c r="D8496" t="s">
        <v>3600</v>
      </c>
      <c r="E8496" t="s">
        <v>51</v>
      </c>
      <c r="F8496" t="b">
        <v>0</v>
      </c>
      <c r="G8496" t="s">
        <v>27</v>
      </c>
      <c r="H8496" s="4">
        <v>45763.709849537037</v>
      </c>
      <c r="I8496" t="b">
        <v>0</v>
      </c>
      <c r="J8496" t="b">
        <v>0</v>
      </c>
      <c r="K8496" t="s">
        <v>24</v>
      </c>
      <c r="L8496" t="s">
        <v>22</v>
      </c>
      <c r="M8496">
        <v>140000</v>
      </c>
      <c r="O8496" t="s">
        <v>451</v>
      </c>
      <c r="P8496" t="s">
        <v>8188</v>
      </c>
    </row>
    <row r="8497" spans="1:16" x14ac:dyDescent="0.55000000000000004">
      <c r="A8497" t="s">
        <v>2</v>
      </c>
      <c r="B8497" t="s">
        <v>11574</v>
      </c>
      <c r="C8497" t="s">
        <v>143</v>
      </c>
      <c r="D8497" t="s">
        <v>4178</v>
      </c>
      <c r="E8497" t="s">
        <v>20</v>
      </c>
      <c r="F8497" t="b">
        <v>0</v>
      </c>
      <c r="G8497" t="s">
        <v>27</v>
      </c>
      <c r="H8497" s="4">
        <v>45763.709907407407</v>
      </c>
      <c r="I8497" t="b">
        <v>0</v>
      </c>
      <c r="J8497" t="b">
        <v>1</v>
      </c>
      <c r="K8497" t="s">
        <v>24</v>
      </c>
      <c r="L8497" t="s">
        <v>22</v>
      </c>
      <c r="M8497">
        <v>207000</v>
      </c>
      <c r="O8497" t="s">
        <v>59</v>
      </c>
      <c r="P8497" t="s">
        <v>2020</v>
      </c>
    </row>
    <row r="8498" spans="1:16" x14ac:dyDescent="0.55000000000000004">
      <c r="A8498" t="s">
        <v>0</v>
      </c>
      <c r="B8498" t="s">
        <v>2714</v>
      </c>
      <c r="C8498" t="s">
        <v>559</v>
      </c>
      <c r="D8498" t="s">
        <v>3973</v>
      </c>
      <c r="E8498" t="s">
        <v>20</v>
      </c>
      <c r="F8498" t="b">
        <v>0</v>
      </c>
      <c r="G8498" t="s">
        <v>27</v>
      </c>
      <c r="H8498" s="4">
        <v>45763.7500462963</v>
      </c>
      <c r="I8498" t="b">
        <v>0</v>
      </c>
      <c r="J8498" t="b">
        <v>0</v>
      </c>
      <c r="K8498" t="s">
        <v>24</v>
      </c>
      <c r="L8498" t="s">
        <v>22</v>
      </c>
      <c r="M8498">
        <v>76044.5</v>
      </c>
      <c r="O8498" t="s">
        <v>11575</v>
      </c>
    </row>
    <row r="8499" spans="1:16" x14ac:dyDescent="0.55000000000000004">
      <c r="A8499" t="s">
        <v>0</v>
      </c>
      <c r="B8499" t="s">
        <v>3319</v>
      </c>
      <c r="C8499" t="s">
        <v>39</v>
      </c>
      <c r="D8499" t="s">
        <v>3828</v>
      </c>
      <c r="E8499" t="s">
        <v>20</v>
      </c>
      <c r="F8499" t="b">
        <v>1</v>
      </c>
      <c r="G8499" t="s">
        <v>27</v>
      </c>
      <c r="H8499" s="4">
        <v>45763.7500462963</v>
      </c>
      <c r="I8499" t="b">
        <v>0</v>
      </c>
      <c r="J8499" t="b">
        <v>1</v>
      </c>
      <c r="K8499" t="s">
        <v>24</v>
      </c>
      <c r="L8499" t="s">
        <v>22</v>
      </c>
      <c r="M8499">
        <v>95305</v>
      </c>
      <c r="O8499" t="s">
        <v>3320</v>
      </c>
      <c r="P8499" t="s">
        <v>3683</v>
      </c>
    </row>
    <row r="8500" spans="1:16" x14ac:dyDescent="0.55000000000000004">
      <c r="A8500" t="s">
        <v>1</v>
      </c>
      <c r="B8500" t="s">
        <v>1257</v>
      </c>
      <c r="C8500" t="s">
        <v>151</v>
      </c>
      <c r="D8500" t="s">
        <v>3973</v>
      </c>
      <c r="E8500" t="s">
        <v>20</v>
      </c>
      <c r="F8500" t="b">
        <v>0</v>
      </c>
      <c r="G8500" t="s">
        <v>30</v>
      </c>
      <c r="H8500" s="4">
        <v>45763.750601851847</v>
      </c>
      <c r="I8500" t="b">
        <v>0</v>
      </c>
      <c r="J8500" t="b">
        <v>0</v>
      </c>
      <c r="K8500" t="s">
        <v>24</v>
      </c>
      <c r="L8500" t="s">
        <v>22</v>
      </c>
      <c r="M8500">
        <v>192500</v>
      </c>
      <c r="O8500" t="s">
        <v>556</v>
      </c>
    </row>
    <row r="8501" spans="1:16" x14ac:dyDescent="0.55000000000000004">
      <c r="A8501" t="s">
        <v>1</v>
      </c>
      <c r="B8501" t="s">
        <v>11576</v>
      </c>
      <c r="C8501" t="s">
        <v>332</v>
      </c>
      <c r="D8501" t="s">
        <v>2208</v>
      </c>
      <c r="E8501" t="s">
        <v>20</v>
      </c>
      <c r="F8501" t="b">
        <v>0</v>
      </c>
      <c r="G8501" t="s">
        <v>41</v>
      </c>
      <c r="H8501" s="4">
        <v>45763.751006944447</v>
      </c>
      <c r="I8501" t="b">
        <v>0</v>
      </c>
      <c r="J8501" t="b">
        <v>1</v>
      </c>
      <c r="K8501" t="s">
        <v>24</v>
      </c>
      <c r="L8501" t="s">
        <v>22</v>
      </c>
      <c r="M8501">
        <v>100816.5</v>
      </c>
      <c r="O8501" t="s">
        <v>11577</v>
      </c>
      <c r="P8501" t="s">
        <v>11578</v>
      </c>
    </row>
    <row r="8502" spans="1:16" x14ac:dyDescent="0.55000000000000004">
      <c r="A8502" t="s">
        <v>2</v>
      </c>
      <c r="B8502" t="s">
        <v>2</v>
      </c>
      <c r="C8502" t="s">
        <v>1815</v>
      </c>
      <c r="D8502" t="s">
        <v>3973</v>
      </c>
      <c r="E8502" t="s">
        <v>20</v>
      </c>
      <c r="F8502" t="b">
        <v>0</v>
      </c>
      <c r="G8502" t="s">
        <v>41</v>
      </c>
      <c r="H8502" s="4">
        <v>45763.791932870372</v>
      </c>
      <c r="I8502" t="b">
        <v>0</v>
      </c>
      <c r="J8502" t="b">
        <v>0</v>
      </c>
      <c r="K8502" t="s">
        <v>24</v>
      </c>
      <c r="L8502" t="s">
        <v>22</v>
      </c>
      <c r="M8502">
        <v>110000</v>
      </c>
      <c r="O8502" t="s">
        <v>11433</v>
      </c>
      <c r="P8502" t="s">
        <v>3102</v>
      </c>
    </row>
    <row r="8503" spans="1:16" x14ac:dyDescent="0.55000000000000004">
      <c r="A8503" t="s">
        <v>19</v>
      </c>
      <c r="B8503" t="s">
        <v>11579</v>
      </c>
      <c r="C8503" t="s">
        <v>140</v>
      </c>
      <c r="D8503" t="s">
        <v>3973</v>
      </c>
      <c r="E8503" t="s">
        <v>20</v>
      </c>
      <c r="F8503" t="b">
        <v>0</v>
      </c>
      <c r="G8503" t="s">
        <v>35</v>
      </c>
      <c r="H8503" s="4">
        <v>45763.792199074072</v>
      </c>
      <c r="I8503" t="b">
        <v>0</v>
      </c>
      <c r="J8503" t="b">
        <v>1</v>
      </c>
      <c r="K8503" t="s">
        <v>24</v>
      </c>
      <c r="L8503" t="s">
        <v>22</v>
      </c>
      <c r="M8503">
        <v>145000</v>
      </c>
      <c r="O8503" t="s">
        <v>11580</v>
      </c>
      <c r="P8503" t="s">
        <v>11581</v>
      </c>
    </row>
    <row r="8504" spans="1:16" x14ac:dyDescent="0.55000000000000004">
      <c r="A8504" t="s">
        <v>0</v>
      </c>
      <c r="B8504" t="s">
        <v>3830</v>
      </c>
      <c r="C8504" t="s">
        <v>3084</v>
      </c>
      <c r="D8504" t="s">
        <v>3828</v>
      </c>
      <c r="E8504" t="s">
        <v>51</v>
      </c>
      <c r="F8504" t="b">
        <v>0</v>
      </c>
      <c r="G8504" t="s">
        <v>30</v>
      </c>
      <c r="H8504" s="4">
        <v>45763.792222222219</v>
      </c>
      <c r="I8504" t="b">
        <v>0</v>
      </c>
      <c r="J8504" t="b">
        <v>0</v>
      </c>
      <c r="K8504" t="s">
        <v>24</v>
      </c>
      <c r="L8504" t="s">
        <v>36</v>
      </c>
      <c r="N8504">
        <v>26</v>
      </c>
      <c r="O8504" t="s">
        <v>3768</v>
      </c>
      <c r="P8504" t="s">
        <v>11571</v>
      </c>
    </row>
    <row r="8505" spans="1:16" x14ac:dyDescent="0.55000000000000004">
      <c r="A8505" t="s">
        <v>25</v>
      </c>
      <c r="B8505" t="s">
        <v>11582</v>
      </c>
      <c r="C8505" t="s">
        <v>192</v>
      </c>
      <c r="D8505" t="s">
        <v>3973</v>
      </c>
      <c r="E8505" t="s">
        <v>20</v>
      </c>
      <c r="F8505" t="b">
        <v>0</v>
      </c>
      <c r="G8505" t="s">
        <v>52</v>
      </c>
      <c r="H8505" s="4">
        <v>45763.792430555557</v>
      </c>
      <c r="I8505" t="b">
        <v>0</v>
      </c>
      <c r="J8505" t="b">
        <v>1</v>
      </c>
      <c r="K8505" t="s">
        <v>24</v>
      </c>
      <c r="L8505" t="s">
        <v>22</v>
      </c>
      <c r="M8505">
        <v>105750</v>
      </c>
      <c r="O8505" t="s">
        <v>408</v>
      </c>
      <c r="P8505" t="s">
        <v>11583</v>
      </c>
    </row>
    <row r="8506" spans="1:16" x14ac:dyDescent="0.55000000000000004">
      <c r="A8506" t="s">
        <v>1</v>
      </c>
      <c r="B8506" t="s">
        <v>11584</v>
      </c>
      <c r="C8506" t="s">
        <v>1397</v>
      </c>
      <c r="D8506" t="s">
        <v>6932</v>
      </c>
      <c r="E8506" t="s">
        <v>51</v>
      </c>
      <c r="F8506" t="b">
        <v>0</v>
      </c>
      <c r="G8506" t="s">
        <v>27</v>
      </c>
      <c r="H8506" s="4">
        <v>45763.792557870373</v>
      </c>
      <c r="I8506" t="b">
        <v>0</v>
      </c>
      <c r="J8506" t="b">
        <v>0</v>
      </c>
      <c r="K8506" t="s">
        <v>24</v>
      </c>
      <c r="L8506" t="s">
        <v>36</v>
      </c>
      <c r="N8506">
        <v>63.5</v>
      </c>
      <c r="O8506" t="s">
        <v>1613</v>
      </c>
      <c r="P8506" t="s">
        <v>1870</v>
      </c>
    </row>
    <row r="8507" spans="1:16" x14ac:dyDescent="0.55000000000000004">
      <c r="A8507" t="s">
        <v>0</v>
      </c>
      <c r="B8507" t="s">
        <v>3319</v>
      </c>
      <c r="C8507" t="s">
        <v>990</v>
      </c>
      <c r="D8507" t="s">
        <v>3973</v>
      </c>
      <c r="E8507" t="s">
        <v>20</v>
      </c>
      <c r="F8507" t="b">
        <v>0</v>
      </c>
      <c r="G8507" t="s">
        <v>27</v>
      </c>
      <c r="H8507" s="4">
        <v>45763.833379629628</v>
      </c>
      <c r="I8507" t="b">
        <v>0</v>
      </c>
      <c r="J8507" t="b">
        <v>1</v>
      </c>
      <c r="K8507" t="s">
        <v>24</v>
      </c>
      <c r="L8507" t="s">
        <v>22</v>
      </c>
      <c r="M8507">
        <v>98165.5</v>
      </c>
      <c r="O8507" t="s">
        <v>8830</v>
      </c>
      <c r="P8507" t="s">
        <v>3683</v>
      </c>
    </row>
    <row r="8508" spans="1:16" x14ac:dyDescent="0.55000000000000004">
      <c r="A8508" t="s">
        <v>0</v>
      </c>
      <c r="B8508" t="s">
        <v>9146</v>
      </c>
      <c r="C8508" t="s">
        <v>151</v>
      </c>
      <c r="D8508" t="s">
        <v>3973</v>
      </c>
      <c r="E8508" t="s">
        <v>20</v>
      </c>
      <c r="F8508" t="b">
        <v>0</v>
      </c>
      <c r="G8508" t="s">
        <v>30</v>
      </c>
      <c r="H8508" s="4">
        <v>45763.83388888889</v>
      </c>
      <c r="I8508" t="b">
        <v>0</v>
      </c>
      <c r="J8508" t="b">
        <v>1</v>
      </c>
      <c r="K8508" t="s">
        <v>24</v>
      </c>
      <c r="L8508" t="s">
        <v>22</v>
      </c>
      <c r="M8508">
        <v>93500</v>
      </c>
      <c r="O8508" t="s">
        <v>9147</v>
      </c>
      <c r="P8508" t="s">
        <v>11585</v>
      </c>
    </row>
    <row r="8509" spans="1:16" x14ac:dyDescent="0.55000000000000004">
      <c r="A8509" t="s">
        <v>25</v>
      </c>
      <c r="B8509" t="s">
        <v>11586</v>
      </c>
      <c r="C8509" t="s">
        <v>2788</v>
      </c>
      <c r="D8509" t="s">
        <v>2208</v>
      </c>
      <c r="E8509" t="s">
        <v>20</v>
      </c>
      <c r="F8509" t="b">
        <v>0</v>
      </c>
      <c r="G8509" t="s">
        <v>52</v>
      </c>
      <c r="H8509" s="4">
        <v>45763.834120370368</v>
      </c>
      <c r="I8509" t="b">
        <v>0</v>
      </c>
      <c r="J8509" t="b">
        <v>0</v>
      </c>
      <c r="K8509" t="s">
        <v>24</v>
      </c>
      <c r="L8509" t="s">
        <v>36</v>
      </c>
      <c r="N8509">
        <v>41.189998626708977</v>
      </c>
      <c r="O8509" t="s">
        <v>11587</v>
      </c>
      <c r="P8509" t="s">
        <v>11588</v>
      </c>
    </row>
    <row r="8510" spans="1:16" x14ac:dyDescent="0.55000000000000004">
      <c r="A8510" t="s">
        <v>0</v>
      </c>
      <c r="B8510" t="s">
        <v>11529</v>
      </c>
      <c r="C8510" t="s">
        <v>1986</v>
      </c>
      <c r="D8510" t="s">
        <v>3828</v>
      </c>
      <c r="E8510" t="s">
        <v>20</v>
      </c>
      <c r="F8510" t="b">
        <v>0</v>
      </c>
      <c r="G8510" t="s">
        <v>23</v>
      </c>
      <c r="H8510" s="4">
        <v>45763.834710648152</v>
      </c>
      <c r="I8510" t="b">
        <v>0</v>
      </c>
      <c r="J8510" t="b">
        <v>1</v>
      </c>
      <c r="K8510" t="s">
        <v>24</v>
      </c>
      <c r="L8510" t="s">
        <v>22</v>
      </c>
      <c r="M8510">
        <v>58327.5</v>
      </c>
      <c r="O8510" t="s">
        <v>2723</v>
      </c>
      <c r="P8510" t="s">
        <v>3813</v>
      </c>
    </row>
    <row r="8511" spans="1:16" x14ac:dyDescent="0.55000000000000004">
      <c r="A8511" t="s">
        <v>2</v>
      </c>
      <c r="B8511" t="s">
        <v>2</v>
      </c>
      <c r="C8511" t="s">
        <v>3615</v>
      </c>
      <c r="D8511" t="s">
        <v>3973</v>
      </c>
      <c r="E8511" t="s">
        <v>51</v>
      </c>
      <c r="F8511" t="b">
        <v>0</v>
      </c>
      <c r="G8511" t="s">
        <v>27</v>
      </c>
      <c r="H8511" s="4">
        <v>45763.835046296299</v>
      </c>
      <c r="I8511" t="b">
        <v>0</v>
      </c>
      <c r="J8511" t="b">
        <v>0</v>
      </c>
      <c r="K8511" t="s">
        <v>24</v>
      </c>
      <c r="L8511" t="s">
        <v>36</v>
      </c>
      <c r="N8511">
        <v>72.5</v>
      </c>
      <c r="O8511" t="s">
        <v>1301</v>
      </c>
      <c r="P8511" t="s">
        <v>11589</v>
      </c>
    </row>
    <row r="8512" spans="1:16" x14ac:dyDescent="0.55000000000000004">
      <c r="A8512" t="s">
        <v>89</v>
      </c>
      <c r="B8512" t="s">
        <v>11590</v>
      </c>
      <c r="C8512" t="s">
        <v>192</v>
      </c>
      <c r="D8512" t="s">
        <v>3973</v>
      </c>
      <c r="E8512" t="s">
        <v>20</v>
      </c>
      <c r="F8512" t="b">
        <v>0</v>
      </c>
      <c r="G8512" t="s">
        <v>27</v>
      </c>
      <c r="H8512" s="4">
        <v>45763.835104166668</v>
      </c>
      <c r="I8512" t="b">
        <v>0</v>
      </c>
      <c r="J8512" t="b">
        <v>1</v>
      </c>
      <c r="K8512" t="s">
        <v>24</v>
      </c>
      <c r="L8512" t="s">
        <v>22</v>
      </c>
      <c r="M8512">
        <v>142500</v>
      </c>
      <c r="O8512" t="s">
        <v>11591</v>
      </c>
      <c r="P8512" t="s">
        <v>11592</v>
      </c>
    </row>
    <row r="8513" spans="1:16" x14ac:dyDescent="0.55000000000000004">
      <c r="A8513" t="s">
        <v>40</v>
      </c>
      <c r="B8513" t="s">
        <v>11573</v>
      </c>
      <c r="C8513" t="s">
        <v>179</v>
      </c>
      <c r="D8513" t="s">
        <v>3828</v>
      </c>
      <c r="E8513" t="s">
        <v>20</v>
      </c>
      <c r="F8513" t="b">
        <v>0</v>
      </c>
      <c r="G8513" t="s">
        <v>35</v>
      </c>
      <c r="H8513" s="4">
        <v>45763.835636574076</v>
      </c>
      <c r="I8513" t="b">
        <v>0</v>
      </c>
      <c r="J8513" t="b">
        <v>0</v>
      </c>
      <c r="K8513" t="s">
        <v>24</v>
      </c>
      <c r="L8513" t="s">
        <v>22</v>
      </c>
      <c r="M8513">
        <v>150000</v>
      </c>
      <c r="O8513" t="s">
        <v>707</v>
      </c>
      <c r="P8513" t="s">
        <v>11593</v>
      </c>
    </row>
    <row r="8514" spans="1:16" x14ac:dyDescent="0.55000000000000004">
      <c r="A8514" t="s">
        <v>1</v>
      </c>
      <c r="B8514" t="s">
        <v>11594</v>
      </c>
      <c r="C8514" t="s">
        <v>82</v>
      </c>
      <c r="D8514" t="s">
        <v>3973</v>
      </c>
      <c r="E8514" t="s">
        <v>20</v>
      </c>
      <c r="F8514" t="b">
        <v>0</v>
      </c>
      <c r="G8514" t="s">
        <v>27</v>
      </c>
      <c r="H8514" s="4">
        <v>45763.875891203701</v>
      </c>
      <c r="I8514" t="b">
        <v>1</v>
      </c>
      <c r="J8514" t="b">
        <v>0</v>
      </c>
      <c r="K8514" t="s">
        <v>24</v>
      </c>
      <c r="L8514" t="s">
        <v>22</v>
      </c>
      <c r="M8514">
        <v>237500</v>
      </c>
      <c r="O8514" t="s">
        <v>69</v>
      </c>
      <c r="P8514" t="s">
        <v>11595</v>
      </c>
    </row>
    <row r="8515" spans="1:16" x14ac:dyDescent="0.55000000000000004">
      <c r="A8515" t="s">
        <v>2</v>
      </c>
      <c r="B8515" t="s">
        <v>11596</v>
      </c>
      <c r="C8515" t="s">
        <v>39</v>
      </c>
      <c r="D8515" t="s">
        <v>3828</v>
      </c>
      <c r="E8515" t="s">
        <v>20</v>
      </c>
      <c r="F8515" t="b">
        <v>1</v>
      </c>
      <c r="G8515" t="s">
        <v>27</v>
      </c>
      <c r="H8515" s="4">
        <v>45763.876597222217</v>
      </c>
      <c r="I8515" t="b">
        <v>0</v>
      </c>
      <c r="J8515" t="b">
        <v>0</v>
      </c>
      <c r="K8515" t="s">
        <v>24</v>
      </c>
      <c r="L8515" t="s">
        <v>22</v>
      </c>
      <c r="M8515">
        <v>105512.5</v>
      </c>
      <c r="O8515" t="s">
        <v>11597</v>
      </c>
      <c r="P8515" t="s">
        <v>11598</v>
      </c>
    </row>
    <row r="8516" spans="1:16" x14ac:dyDescent="0.55000000000000004">
      <c r="A8516" t="s">
        <v>2</v>
      </c>
      <c r="B8516" t="s">
        <v>195</v>
      </c>
      <c r="C8516" t="s">
        <v>11599</v>
      </c>
      <c r="D8516" t="s">
        <v>3828</v>
      </c>
      <c r="E8516" t="s">
        <v>20</v>
      </c>
      <c r="F8516" t="b">
        <v>0</v>
      </c>
      <c r="G8516" t="s">
        <v>23</v>
      </c>
      <c r="H8516" s="4">
        <v>45763.876689814817</v>
      </c>
      <c r="I8516" t="b">
        <v>0</v>
      </c>
      <c r="J8516" t="b">
        <v>1</v>
      </c>
      <c r="K8516" t="s">
        <v>24</v>
      </c>
      <c r="L8516" t="s">
        <v>22</v>
      </c>
      <c r="M8516">
        <v>172500</v>
      </c>
      <c r="O8516" t="s">
        <v>11600</v>
      </c>
      <c r="P8516" t="s">
        <v>11601</v>
      </c>
    </row>
    <row r="8517" spans="1:16" x14ac:dyDescent="0.55000000000000004">
      <c r="A8517" t="s">
        <v>40</v>
      </c>
      <c r="B8517" t="s">
        <v>11602</v>
      </c>
      <c r="C8517" t="s">
        <v>9910</v>
      </c>
      <c r="D8517" t="s">
        <v>3973</v>
      </c>
      <c r="E8517" t="s">
        <v>51</v>
      </c>
      <c r="F8517" t="b">
        <v>0</v>
      </c>
      <c r="G8517" t="s">
        <v>27</v>
      </c>
      <c r="H8517" s="4">
        <v>45763.918379629627</v>
      </c>
      <c r="I8517" t="b">
        <v>1</v>
      </c>
      <c r="J8517" t="b">
        <v>0</v>
      </c>
      <c r="K8517" t="s">
        <v>24</v>
      </c>
      <c r="L8517" t="s">
        <v>36</v>
      </c>
      <c r="N8517">
        <v>64</v>
      </c>
      <c r="O8517" t="s">
        <v>11603</v>
      </c>
      <c r="P8517" t="s">
        <v>1169</v>
      </c>
    </row>
    <row r="8518" spans="1:16" x14ac:dyDescent="0.55000000000000004">
      <c r="A8518" t="s">
        <v>1</v>
      </c>
      <c r="B8518" t="s">
        <v>11604</v>
      </c>
      <c r="C8518" t="s">
        <v>192</v>
      </c>
      <c r="D8518" t="s">
        <v>3600</v>
      </c>
      <c r="E8518" t="s">
        <v>51</v>
      </c>
      <c r="F8518" t="b">
        <v>0</v>
      </c>
      <c r="G8518" t="s">
        <v>23</v>
      </c>
      <c r="H8518" s="4">
        <v>45763.959826388891</v>
      </c>
      <c r="I8518" t="b">
        <v>0</v>
      </c>
      <c r="J8518" t="b">
        <v>0</v>
      </c>
      <c r="K8518" t="s">
        <v>24</v>
      </c>
      <c r="L8518" t="s">
        <v>36</v>
      </c>
      <c r="N8518">
        <v>50</v>
      </c>
      <c r="O8518" t="s">
        <v>11605</v>
      </c>
    </row>
    <row r="8519" spans="1:16" x14ac:dyDescent="0.55000000000000004">
      <c r="A8519" t="s">
        <v>40</v>
      </c>
      <c r="B8519" t="s">
        <v>10903</v>
      </c>
      <c r="C8519" t="s">
        <v>44</v>
      </c>
      <c r="D8519" t="s">
        <v>3973</v>
      </c>
      <c r="E8519" t="s">
        <v>20</v>
      </c>
      <c r="F8519" t="b">
        <v>0</v>
      </c>
      <c r="G8519" t="s">
        <v>27</v>
      </c>
      <c r="H8519" s="4">
        <v>45763.960127314807</v>
      </c>
      <c r="I8519" t="b">
        <v>0</v>
      </c>
      <c r="J8519" t="b">
        <v>1</v>
      </c>
      <c r="K8519" t="s">
        <v>24</v>
      </c>
      <c r="L8519" t="s">
        <v>22</v>
      </c>
      <c r="M8519">
        <v>161500</v>
      </c>
      <c r="O8519" t="s">
        <v>1066</v>
      </c>
      <c r="P8519" t="s">
        <v>10904</v>
      </c>
    </row>
    <row r="8520" spans="1:16" x14ac:dyDescent="0.55000000000000004">
      <c r="A8520" t="s">
        <v>89</v>
      </c>
      <c r="B8520" t="s">
        <v>11484</v>
      </c>
      <c r="C8520" t="s">
        <v>3387</v>
      </c>
      <c r="D8520" t="s">
        <v>3973</v>
      </c>
      <c r="E8520" t="s">
        <v>51</v>
      </c>
      <c r="F8520" t="b">
        <v>0</v>
      </c>
      <c r="G8520" t="s">
        <v>41</v>
      </c>
      <c r="H8520" s="4">
        <v>45763.96020833333</v>
      </c>
      <c r="I8520" t="b">
        <v>1</v>
      </c>
      <c r="J8520" t="b">
        <v>0</v>
      </c>
      <c r="K8520" t="s">
        <v>24</v>
      </c>
      <c r="L8520" t="s">
        <v>36</v>
      </c>
      <c r="N8520">
        <v>87.5</v>
      </c>
      <c r="O8520" t="s">
        <v>1812</v>
      </c>
      <c r="P8520" t="s">
        <v>11606</v>
      </c>
    </row>
    <row r="8521" spans="1:16" x14ac:dyDescent="0.55000000000000004">
      <c r="A8521" t="s">
        <v>0</v>
      </c>
      <c r="B8521" t="s">
        <v>766</v>
      </c>
      <c r="C8521" t="s">
        <v>10408</v>
      </c>
      <c r="D8521" t="s">
        <v>5123</v>
      </c>
      <c r="E8521" t="s">
        <v>20</v>
      </c>
      <c r="F8521" t="b">
        <v>0</v>
      </c>
      <c r="G8521" t="s">
        <v>41</v>
      </c>
      <c r="H8521" s="4">
        <v>45764.000219907408</v>
      </c>
      <c r="I8521" t="b">
        <v>1</v>
      </c>
      <c r="J8521" t="b">
        <v>0</v>
      </c>
      <c r="K8521" t="s">
        <v>24</v>
      </c>
      <c r="L8521" t="s">
        <v>22</v>
      </c>
      <c r="M8521">
        <v>46500</v>
      </c>
      <c r="O8521" t="s">
        <v>3205</v>
      </c>
      <c r="P8521" t="s">
        <v>1075</v>
      </c>
    </row>
    <row r="8522" spans="1:16" x14ac:dyDescent="0.55000000000000004">
      <c r="A8522" t="s">
        <v>0</v>
      </c>
      <c r="B8522" t="s">
        <v>2714</v>
      </c>
      <c r="C8522" t="s">
        <v>486</v>
      </c>
      <c r="D8522" t="s">
        <v>3973</v>
      </c>
      <c r="E8522" t="s">
        <v>20</v>
      </c>
      <c r="F8522" t="b">
        <v>0</v>
      </c>
      <c r="G8522" t="s">
        <v>27</v>
      </c>
      <c r="H8522" s="4">
        <v>45764.041747685187</v>
      </c>
      <c r="I8522" t="b">
        <v>0</v>
      </c>
      <c r="J8522" t="b">
        <v>0</v>
      </c>
      <c r="K8522" t="s">
        <v>24</v>
      </c>
      <c r="L8522" t="s">
        <v>22</v>
      </c>
      <c r="M8522">
        <v>98165.5</v>
      </c>
      <c r="O8522" t="s">
        <v>3612</v>
      </c>
      <c r="P8522" t="s">
        <v>11607</v>
      </c>
    </row>
    <row r="8523" spans="1:16" x14ac:dyDescent="0.55000000000000004">
      <c r="A8523" t="s">
        <v>2</v>
      </c>
      <c r="B8523" t="s">
        <v>11608</v>
      </c>
      <c r="C8523" t="s">
        <v>639</v>
      </c>
      <c r="D8523" t="s">
        <v>2532</v>
      </c>
      <c r="E8523" t="s">
        <v>20</v>
      </c>
      <c r="F8523" t="b">
        <v>0</v>
      </c>
      <c r="G8523" t="s">
        <v>27</v>
      </c>
      <c r="H8523" s="4">
        <v>45764.043194444443</v>
      </c>
      <c r="I8523" t="b">
        <v>1</v>
      </c>
      <c r="J8523" t="b">
        <v>1</v>
      </c>
      <c r="K8523" t="s">
        <v>24</v>
      </c>
      <c r="L8523" t="s">
        <v>36</v>
      </c>
      <c r="N8523">
        <v>20</v>
      </c>
      <c r="O8523" t="s">
        <v>954</v>
      </c>
      <c r="P8523" t="s">
        <v>11609</v>
      </c>
    </row>
    <row r="8524" spans="1:16" x14ac:dyDescent="0.55000000000000004">
      <c r="A8524" t="s">
        <v>1</v>
      </c>
      <c r="B8524" t="s">
        <v>11610</v>
      </c>
      <c r="C8524" t="s">
        <v>49</v>
      </c>
      <c r="D8524" t="s">
        <v>3828</v>
      </c>
      <c r="E8524" t="s">
        <v>20</v>
      </c>
      <c r="F8524" t="b">
        <v>0</v>
      </c>
      <c r="G8524" t="s">
        <v>41</v>
      </c>
      <c r="H8524" s="4">
        <v>45764.084374999999</v>
      </c>
      <c r="I8524" t="b">
        <v>0</v>
      </c>
      <c r="J8524" t="b">
        <v>1</v>
      </c>
      <c r="K8524" t="s">
        <v>24</v>
      </c>
      <c r="L8524" t="s">
        <v>22</v>
      </c>
      <c r="M8524">
        <v>269000</v>
      </c>
      <c r="O8524" t="s">
        <v>1738</v>
      </c>
      <c r="P8524" t="s">
        <v>11611</v>
      </c>
    </row>
    <row r="8525" spans="1:16" x14ac:dyDescent="0.55000000000000004">
      <c r="A8525" t="s">
        <v>2</v>
      </c>
      <c r="B8525" t="s">
        <v>11612</v>
      </c>
      <c r="C8525" t="s">
        <v>94</v>
      </c>
      <c r="D8525" t="s">
        <v>3957</v>
      </c>
      <c r="E8525" t="s">
        <v>20</v>
      </c>
      <c r="F8525" t="b">
        <v>0</v>
      </c>
      <c r="G8525" t="s">
        <v>27</v>
      </c>
      <c r="H8525" s="4">
        <v>45764.084930555553</v>
      </c>
      <c r="I8525" t="b">
        <v>1</v>
      </c>
      <c r="J8525" t="b">
        <v>0</v>
      </c>
      <c r="K8525" t="s">
        <v>24</v>
      </c>
      <c r="L8525" t="s">
        <v>36</v>
      </c>
      <c r="N8525">
        <v>36.909999847412109</v>
      </c>
      <c r="O8525" t="s">
        <v>11613</v>
      </c>
      <c r="P8525" t="s">
        <v>11614</v>
      </c>
    </row>
    <row r="8526" spans="1:16" x14ac:dyDescent="0.55000000000000004">
      <c r="A8526" t="s">
        <v>1</v>
      </c>
      <c r="B8526" t="s">
        <v>11615</v>
      </c>
      <c r="C8526" t="s">
        <v>54</v>
      </c>
      <c r="D8526" t="s">
        <v>3828</v>
      </c>
      <c r="E8526" t="s">
        <v>51</v>
      </c>
      <c r="F8526" t="b">
        <v>0</v>
      </c>
      <c r="G8526" t="s">
        <v>27</v>
      </c>
      <c r="H8526" s="4">
        <v>45764.085034722222</v>
      </c>
      <c r="I8526" t="b">
        <v>0</v>
      </c>
      <c r="J8526" t="b">
        <v>0</v>
      </c>
      <c r="K8526" t="s">
        <v>24</v>
      </c>
      <c r="L8526" t="s">
        <v>36</v>
      </c>
      <c r="N8526">
        <v>68</v>
      </c>
      <c r="O8526" t="s">
        <v>10948</v>
      </c>
      <c r="P8526" t="s">
        <v>11616</v>
      </c>
    </row>
    <row r="8527" spans="1:16" x14ac:dyDescent="0.55000000000000004">
      <c r="A8527" t="s">
        <v>25</v>
      </c>
      <c r="B8527" t="s">
        <v>11617</v>
      </c>
      <c r="C8527" t="s">
        <v>39</v>
      </c>
      <c r="D8527" t="s">
        <v>7658</v>
      </c>
      <c r="E8527" t="s">
        <v>20</v>
      </c>
      <c r="F8527" t="b">
        <v>1</v>
      </c>
      <c r="G8527" t="s">
        <v>473</v>
      </c>
      <c r="H8527" s="4">
        <v>45764.123530092591</v>
      </c>
      <c r="I8527" t="b">
        <v>0</v>
      </c>
      <c r="J8527" t="b">
        <v>0</v>
      </c>
      <c r="K8527" t="s">
        <v>473</v>
      </c>
      <c r="L8527" t="s">
        <v>22</v>
      </c>
      <c r="M8527">
        <v>100000</v>
      </c>
      <c r="O8527" t="s">
        <v>3418</v>
      </c>
      <c r="P8527" t="s">
        <v>48</v>
      </c>
    </row>
    <row r="8528" spans="1:16" x14ac:dyDescent="0.55000000000000004">
      <c r="A8528" t="s">
        <v>0</v>
      </c>
      <c r="B8528" t="s">
        <v>10272</v>
      </c>
      <c r="C8528" t="s">
        <v>2736</v>
      </c>
      <c r="D8528" t="s">
        <v>3970</v>
      </c>
      <c r="E8528" t="s">
        <v>20</v>
      </c>
      <c r="F8528" t="b">
        <v>0</v>
      </c>
      <c r="G8528" t="s">
        <v>27</v>
      </c>
      <c r="H8528" s="4">
        <v>45764.249988425923</v>
      </c>
      <c r="I8528" t="b">
        <v>0</v>
      </c>
      <c r="J8528" t="b">
        <v>1</v>
      </c>
      <c r="K8528" t="s">
        <v>24</v>
      </c>
      <c r="L8528" t="s">
        <v>22</v>
      </c>
      <c r="M8528">
        <v>87500</v>
      </c>
      <c r="O8528" t="s">
        <v>10273</v>
      </c>
      <c r="P8528" t="s">
        <v>10274</v>
      </c>
    </row>
    <row r="8529" spans="1:16" x14ac:dyDescent="0.55000000000000004">
      <c r="A8529" t="s">
        <v>0</v>
      </c>
      <c r="B8529" t="s">
        <v>10111</v>
      </c>
      <c r="C8529" t="s">
        <v>82</v>
      </c>
      <c r="D8529" t="s">
        <v>3383</v>
      </c>
      <c r="E8529" t="s">
        <v>51</v>
      </c>
      <c r="F8529" t="b">
        <v>0</v>
      </c>
      <c r="G8529" t="s">
        <v>27</v>
      </c>
      <c r="H8529" s="4">
        <v>45764.249988425923</v>
      </c>
      <c r="I8529" t="b">
        <v>1</v>
      </c>
      <c r="J8529" t="b">
        <v>0</v>
      </c>
      <c r="K8529" t="s">
        <v>24</v>
      </c>
      <c r="L8529" t="s">
        <v>36</v>
      </c>
      <c r="N8529">
        <v>57.5</v>
      </c>
      <c r="O8529" t="s">
        <v>2450</v>
      </c>
      <c r="P8529" t="s">
        <v>10112</v>
      </c>
    </row>
    <row r="8530" spans="1:16" x14ac:dyDescent="0.55000000000000004">
      <c r="A8530" t="s">
        <v>0</v>
      </c>
      <c r="B8530" t="s">
        <v>11274</v>
      </c>
      <c r="C8530" t="s">
        <v>372</v>
      </c>
      <c r="D8530" t="s">
        <v>2208</v>
      </c>
      <c r="E8530" t="s">
        <v>20</v>
      </c>
      <c r="F8530" t="b">
        <v>0</v>
      </c>
      <c r="G8530" t="s">
        <v>27</v>
      </c>
      <c r="H8530" s="4">
        <v>45764.249988425923</v>
      </c>
      <c r="I8530" t="b">
        <v>1</v>
      </c>
      <c r="J8530" t="b">
        <v>0</v>
      </c>
      <c r="K8530" t="s">
        <v>24</v>
      </c>
      <c r="L8530" t="s">
        <v>22</v>
      </c>
      <c r="M8530">
        <v>62500</v>
      </c>
      <c r="O8530" t="s">
        <v>930</v>
      </c>
      <c r="P8530" t="s">
        <v>2335</v>
      </c>
    </row>
    <row r="8531" spans="1:16" x14ac:dyDescent="0.55000000000000004">
      <c r="A8531" t="s">
        <v>0</v>
      </c>
      <c r="B8531" t="s">
        <v>1219</v>
      </c>
      <c r="C8531" t="s">
        <v>787</v>
      </c>
      <c r="D8531" t="s">
        <v>11618</v>
      </c>
      <c r="E8531" t="s">
        <v>20</v>
      </c>
      <c r="F8531" t="b">
        <v>0</v>
      </c>
      <c r="G8531" t="s">
        <v>41</v>
      </c>
      <c r="H8531" s="4">
        <v>45764.250381944446</v>
      </c>
      <c r="I8531" t="b">
        <v>0</v>
      </c>
      <c r="J8531" t="b">
        <v>1</v>
      </c>
      <c r="K8531" t="s">
        <v>24</v>
      </c>
      <c r="L8531" t="s">
        <v>22</v>
      </c>
      <c r="M8531">
        <v>100000</v>
      </c>
      <c r="O8531" t="s">
        <v>1238</v>
      </c>
      <c r="P8531" t="s">
        <v>119</v>
      </c>
    </row>
    <row r="8532" spans="1:16" x14ac:dyDescent="0.55000000000000004">
      <c r="A8532" t="s">
        <v>25</v>
      </c>
      <c r="B8532" t="s">
        <v>11619</v>
      </c>
      <c r="C8532" t="s">
        <v>167</v>
      </c>
      <c r="D8532" t="s">
        <v>3828</v>
      </c>
      <c r="E8532" t="s">
        <v>20</v>
      </c>
      <c r="F8532" t="b">
        <v>0</v>
      </c>
      <c r="G8532" t="s">
        <v>35</v>
      </c>
      <c r="H8532" s="4">
        <v>45764.250532407408</v>
      </c>
      <c r="I8532" t="b">
        <v>0</v>
      </c>
      <c r="J8532" t="b">
        <v>0</v>
      </c>
      <c r="K8532" t="s">
        <v>24</v>
      </c>
      <c r="L8532" t="s">
        <v>22</v>
      </c>
      <c r="M8532">
        <v>112500</v>
      </c>
      <c r="O8532" t="s">
        <v>3301</v>
      </c>
      <c r="P8532" t="s">
        <v>11620</v>
      </c>
    </row>
    <row r="8533" spans="1:16" x14ac:dyDescent="0.55000000000000004">
      <c r="A8533" t="s">
        <v>0</v>
      </c>
      <c r="B8533" t="s">
        <v>0</v>
      </c>
      <c r="C8533" t="s">
        <v>3330</v>
      </c>
      <c r="D8533" t="s">
        <v>3828</v>
      </c>
      <c r="E8533" t="s">
        <v>51</v>
      </c>
      <c r="F8533" t="b">
        <v>0</v>
      </c>
      <c r="G8533" t="s">
        <v>30</v>
      </c>
      <c r="H8533" s="4">
        <v>45764.250625000001</v>
      </c>
      <c r="I8533" t="b">
        <v>0</v>
      </c>
      <c r="J8533" t="b">
        <v>0</v>
      </c>
      <c r="K8533" t="s">
        <v>24</v>
      </c>
      <c r="L8533" t="s">
        <v>22</v>
      </c>
      <c r="M8533">
        <v>76212</v>
      </c>
      <c r="O8533" t="s">
        <v>9345</v>
      </c>
      <c r="P8533" t="s">
        <v>9346</v>
      </c>
    </row>
    <row r="8534" spans="1:16" x14ac:dyDescent="0.55000000000000004">
      <c r="A8534" t="s">
        <v>1</v>
      </c>
      <c r="B8534" t="s">
        <v>663</v>
      </c>
      <c r="C8534" t="s">
        <v>11621</v>
      </c>
      <c r="D8534" t="s">
        <v>11622</v>
      </c>
      <c r="E8534" t="s">
        <v>20</v>
      </c>
      <c r="F8534" t="b">
        <v>0</v>
      </c>
      <c r="G8534" t="s">
        <v>35</v>
      </c>
      <c r="H8534" s="4">
        <v>45764.251226851848</v>
      </c>
      <c r="I8534" t="b">
        <v>0</v>
      </c>
      <c r="J8534" t="b">
        <v>1</v>
      </c>
      <c r="K8534" t="s">
        <v>24</v>
      </c>
      <c r="L8534" t="s">
        <v>22</v>
      </c>
      <c r="M8534">
        <v>124350</v>
      </c>
      <c r="O8534" t="s">
        <v>664</v>
      </c>
      <c r="P8534" t="s">
        <v>9347</v>
      </c>
    </row>
    <row r="8535" spans="1:16" x14ac:dyDescent="0.55000000000000004">
      <c r="A8535" t="s">
        <v>2</v>
      </c>
      <c r="B8535" t="s">
        <v>8109</v>
      </c>
      <c r="C8535" t="s">
        <v>82</v>
      </c>
      <c r="D8535" t="s">
        <v>4205</v>
      </c>
      <c r="E8535" t="s">
        <v>20</v>
      </c>
      <c r="F8535" t="b">
        <v>0</v>
      </c>
      <c r="G8535" t="s">
        <v>27</v>
      </c>
      <c r="H8535" s="4">
        <v>45764.251481481479</v>
      </c>
      <c r="I8535" t="b">
        <v>0</v>
      </c>
      <c r="J8535" t="b">
        <v>1</v>
      </c>
      <c r="K8535" t="s">
        <v>24</v>
      </c>
      <c r="L8535" t="s">
        <v>22</v>
      </c>
      <c r="M8535">
        <v>165500</v>
      </c>
      <c r="O8535" t="s">
        <v>5006</v>
      </c>
      <c r="P8535" t="s">
        <v>5569</v>
      </c>
    </row>
    <row r="8536" spans="1:16" x14ac:dyDescent="0.55000000000000004">
      <c r="A8536" t="s">
        <v>2</v>
      </c>
      <c r="B8536" t="s">
        <v>9495</v>
      </c>
      <c r="C8536" t="s">
        <v>1216</v>
      </c>
      <c r="D8536" t="s">
        <v>3828</v>
      </c>
      <c r="E8536" t="s">
        <v>20</v>
      </c>
      <c r="F8536" t="b">
        <v>0</v>
      </c>
      <c r="G8536" t="s">
        <v>30</v>
      </c>
      <c r="H8536" s="4">
        <v>45764.252488425933</v>
      </c>
      <c r="I8536" t="b">
        <v>0</v>
      </c>
      <c r="J8536" t="b">
        <v>1</v>
      </c>
      <c r="K8536" t="s">
        <v>24</v>
      </c>
      <c r="L8536" t="s">
        <v>22</v>
      </c>
      <c r="M8536">
        <v>232500</v>
      </c>
      <c r="O8536" t="s">
        <v>5006</v>
      </c>
      <c r="P8536" t="s">
        <v>128</v>
      </c>
    </row>
    <row r="8537" spans="1:16" x14ac:dyDescent="0.55000000000000004">
      <c r="A8537" t="s">
        <v>0</v>
      </c>
      <c r="B8537" t="s">
        <v>3574</v>
      </c>
      <c r="C8537" t="s">
        <v>11623</v>
      </c>
      <c r="D8537" t="s">
        <v>1667</v>
      </c>
      <c r="E8537" t="s">
        <v>219</v>
      </c>
      <c r="F8537" t="b">
        <v>0</v>
      </c>
      <c r="G8537" t="s">
        <v>1063</v>
      </c>
      <c r="H8537" s="4">
        <v>45764.255798611113</v>
      </c>
      <c r="I8537" t="b">
        <v>1</v>
      </c>
      <c r="J8537" t="b">
        <v>0</v>
      </c>
      <c r="K8537" t="s">
        <v>1063</v>
      </c>
      <c r="L8537" t="s">
        <v>36</v>
      </c>
      <c r="N8537">
        <v>30</v>
      </c>
      <c r="O8537" t="s">
        <v>1667</v>
      </c>
      <c r="P8537" t="s">
        <v>942</v>
      </c>
    </row>
    <row r="8538" spans="1:16" x14ac:dyDescent="0.55000000000000004">
      <c r="A8538" t="s">
        <v>0</v>
      </c>
      <c r="B8538" t="s">
        <v>11624</v>
      </c>
      <c r="C8538" t="s">
        <v>1591</v>
      </c>
      <c r="D8538" t="s">
        <v>131</v>
      </c>
      <c r="F8538" t="b">
        <v>0</v>
      </c>
      <c r="G8538" t="s">
        <v>23</v>
      </c>
      <c r="H8538" s="4">
        <v>45764.277384259258</v>
      </c>
      <c r="I8538" t="b">
        <v>1</v>
      </c>
      <c r="J8538" t="b">
        <v>0</v>
      </c>
      <c r="K8538" t="s">
        <v>24</v>
      </c>
      <c r="L8538" t="s">
        <v>36</v>
      </c>
      <c r="N8538">
        <v>23.75</v>
      </c>
      <c r="O8538" t="s">
        <v>131</v>
      </c>
      <c r="P8538" t="s">
        <v>320</v>
      </c>
    </row>
    <row r="8539" spans="1:16" x14ac:dyDescent="0.55000000000000004">
      <c r="A8539" t="s">
        <v>2</v>
      </c>
      <c r="B8539" t="s">
        <v>11625</v>
      </c>
      <c r="C8539" t="s">
        <v>39</v>
      </c>
      <c r="D8539" t="s">
        <v>7658</v>
      </c>
      <c r="E8539" t="s">
        <v>20</v>
      </c>
      <c r="F8539" t="b">
        <v>1</v>
      </c>
      <c r="G8539" t="s">
        <v>3446</v>
      </c>
      <c r="H8539" s="4">
        <v>45764.278032407397</v>
      </c>
      <c r="I8539" t="b">
        <v>1</v>
      </c>
      <c r="J8539" t="b">
        <v>0</v>
      </c>
      <c r="K8539" t="s">
        <v>3446</v>
      </c>
      <c r="L8539" t="s">
        <v>22</v>
      </c>
      <c r="M8539">
        <v>100000</v>
      </c>
      <c r="O8539" t="s">
        <v>11626</v>
      </c>
      <c r="P8539" t="s">
        <v>11627</v>
      </c>
    </row>
    <row r="8540" spans="1:16" x14ac:dyDescent="0.55000000000000004">
      <c r="A8540" t="s">
        <v>89</v>
      </c>
      <c r="B8540" t="s">
        <v>11628</v>
      </c>
      <c r="C8540" t="s">
        <v>39</v>
      </c>
      <c r="D8540" t="s">
        <v>7658</v>
      </c>
      <c r="E8540" t="s">
        <v>20</v>
      </c>
      <c r="F8540" t="b">
        <v>1</v>
      </c>
      <c r="G8540" t="s">
        <v>11629</v>
      </c>
      <c r="H8540" s="4">
        <v>45764.299027777779</v>
      </c>
      <c r="I8540" t="b">
        <v>0</v>
      </c>
      <c r="J8540" t="b">
        <v>0</v>
      </c>
      <c r="K8540" t="s">
        <v>11629</v>
      </c>
      <c r="L8540" t="s">
        <v>22</v>
      </c>
      <c r="M8540">
        <v>100000</v>
      </c>
      <c r="O8540" t="s">
        <v>11630</v>
      </c>
      <c r="P8540" t="s">
        <v>11631</v>
      </c>
    </row>
    <row r="8541" spans="1:16" x14ac:dyDescent="0.55000000000000004">
      <c r="A8541" t="s">
        <v>19</v>
      </c>
      <c r="B8541" t="s">
        <v>10577</v>
      </c>
      <c r="C8541" t="s">
        <v>2640</v>
      </c>
      <c r="D8541" t="s">
        <v>3957</v>
      </c>
      <c r="E8541" t="s">
        <v>20</v>
      </c>
      <c r="F8541" t="b">
        <v>0</v>
      </c>
      <c r="G8541" t="s">
        <v>2641</v>
      </c>
      <c r="H8541" s="4">
        <v>45764.324629629627</v>
      </c>
      <c r="I8541" t="b">
        <v>0</v>
      </c>
      <c r="J8541" t="b">
        <v>0</v>
      </c>
      <c r="K8541" t="s">
        <v>2641</v>
      </c>
      <c r="L8541" t="s">
        <v>36</v>
      </c>
      <c r="N8541">
        <v>17.645000457763668</v>
      </c>
      <c r="O8541" t="s">
        <v>7552</v>
      </c>
      <c r="P8541" t="s">
        <v>10466</v>
      </c>
    </row>
    <row r="8542" spans="1:16" x14ac:dyDescent="0.55000000000000004">
      <c r="A8542" t="s">
        <v>0</v>
      </c>
      <c r="B8542" t="s">
        <v>10526</v>
      </c>
      <c r="C8542" t="s">
        <v>2024</v>
      </c>
      <c r="D8542" t="s">
        <v>4084</v>
      </c>
      <c r="E8542" t="s">
        <v>20</v>
      </c>
      <c r="F8542" t="b">
        <v>0</v>
      </c>
      <c r="G8542" t="s">
        <v>27</v>
      </c>
      <c r="H8542" s="4">
        <v>45764.333634259259</v>
      </c>
      <c r="I8542" t="b">
        <v>0</v>
      </c>
      <c r="J8542" t="b">
        <v>1</v>
      </c>
      <c r="K8542" t="s">
        <v>24</v>
      </c>
      <c r="L8542" t="s">
        <v>22</v>
      </c>
      <c r="M8542">
        <v>86000</v>
      </c>
      <c r="O8542" t="s">
        <v>3468</v>
      </c>
      <c r="P8542" t="s">
        <v>1133</v>
      </c>
    </row>
    <row r="8543" spans="1:16" x14ac:dyDescent="0.55000000000000004">
      <c r="A8543" t="s">
        <v>25</v>
      </c>
      <c r="B8543" t="s">
        <v>11632</v>
      </c>
      <c r="C8543" t="s">
        <v>180</v>
      </c>
      <c r="D8543" t="s">
        <v>4084</v>
      </c>
      <c r="E8543" t="s">
        <v>20</v>
      </c>
      <c r="F8543" t="b">
        <v>0</v>
      </c>
      <c r="G8543" t="s">
        <v>41</v>
      </c>
      <c r="H8543" s="4">
        <v>45764.333831018521</v>
      </c>
      <c r="I8543" t="b">
        <v>0</v>
      </c>
      <c r="J8543" t="b">
        <v>0</v>
      </c>
      <c r="K8543" t="s">
        <v>24</v>
      </c>
      <c r="L8543" t="s">
        <v>22</v>
      </c>
      <c r="M8543">
        <v>142000</v>
      </c>
      <c r="O8543" t="s">
        <v>11633</v>
      </c>
      <c r="P8543" t="s">
        <v>11634</v>
      </c>
    </row>
    <row r="8544" spans="1:16" x14ac:dyDescent="0.55000000000000004">
      <c r="A8544" t="s">
        <v>28</v>
      </c>
      <c r="B8544" t="s">
        <v>10432</v>
      </c>
      <c r="C8544" t="s">
        <v>82</v>
      </c>
      <c r="D8544" t="s">
        <v>3973</v>
      </c>
      <c r="E8544" t="s">
        <v>20</v>
      </c>
      <c r="F8544" t="b">
        <v>0</v>
      </c>
      <c r="G8544" t="s">
        <v>27</v>
      </c>
      <c r="H8544" s="4">
        <v>45764.375937500001</v>
      </c>
      <c r="I8544" t="b">
        <v>0</v>
      </c>
      <c r="J8544" t="b">
        <v>0</v>
      </c>
      <c r="K8544" t="s">
        <v>24</v>
      </c>
      <c r="L8544" t="s">
        <v>22</v>
      </c>
      <c r="M8544">
        <v>190000</v>
      </c>
      <c r="O8544" t="s">
        <v>1855</v>
      </c>
      <c r="P8544" t="s">
        <v>11635</v>
      </c>
    </row>
    <row r="8545" spans="1:16" x14ac:dyDescent="0.55000000000000004">
      <c r="A8545" t="s">
        <v>28</v>
      </c>
      <c r="B8545" t="s">
        <v>11636</v>
      </c>
      <c r="C8545" t="s">
        <v>606</v>
      </c>
      <c r="D8545" t="s">
        <v>3973</v>
      </c>
      <c r="E8545" t="s">
        <v>20</v>
      </c>
      <c r="F8545" t="b">
        <v>0</v>
      </c>
      <c r="G8545" t="s">
        <v>27</v>
      </c>
      <c r="H8545" s="4">
        <v>45764.375949074078</v>
      </c>
      <c r="I8545" t="b">
        <v>0</v>
      </c>
      <c r="J8545" t="b">
        <v>1</v>
      </c>
      <c r="K8545" t="s">
        <v>24</v>
      </c>
      <c r="L8545" t="s">
        <v>22</v>
      </c>
      <c r="M8545">
        <v>172500</v>
      </c>
      <c r="O8545" t="s">
        <v>2431</v>
      </c>
      <c r="P8545" t="s">
        <v>11637</v>
      </c>
    </row>
    <row r="8546" spans="1:16" x14ac:dyDescent="0.55000000000000004">
      <c r="A8546" t="s">
        <v>19</v>
      </c>
      <c r="B8546" t="s">
        <v>9475</v>
      </c>
      <c r="C8546" t="s">
        <v>659</v>
      </c>
      <c r="D8546" t="s">
        <v>3973</v>
      </c>
      <c r="E8546" t="s">
        <v>20</v>
      </c>
      <c r="F8546" t="b">
        <v>0</v>
      </c>
      <c r="G8546" t="s">
        <v>41</v>
      </c>
      <c r="H8546" s="4">
        <v>45764.377106481479</v>
      </c>
      <c r="I8546" t="b">
        <v>0</v>
      </c>
      <c r="J8546" t="b">
        <v>0</v>
      </c>
      <c r="K8546" t="s">
        <v>24</v>
      </c>
      <c r="L8546" t="s">
        <v>22</v>
      </c>
      <c r="M8546">
        <v>128500</v>
      </c>
      <c r="O8546" t="s">
        <v>2696</v>
      </c>
      <c r="P8546" t="s">
        <v>9476</v>
      </c>
    </row>
    <row r="8547" spans="1:16" x14ac:dyDescent="0.55000000000000004">
      <c r="A8547" t="s">
        <v>139</v>
      </c>
      <c r="B8547" t="s">
        <v>11638</v>
      </c>
      <c r="C8547" t="s">
        <v>386</v>
      </c>
      <c r="D8547" t="s">
        <v>2208</v>
      </c>
      <c r="E8547" t="s">
        <v>20</v>
      </c>
      <c r="F8547" t="b">
        <v>0</v>
      </c>
      <c r="G8547" t="s">
        <v>41</v>
      </c>
      <c r="H8547" s="4">
        <v>45764.417071759257</v>
      </c>
      <c r="I8547" t="b">
        <v>0</v>
      </c>
      <c r="J8547" t="b">
        <v>1</v>
      </c>
      <c r="K8547" t="s">
        <v>24</v>
      </c>
      <c r="L8547" t="s">
        <v>22</v>
      </c>
      <c r="M8547">
        <v>257500</v>
      </c>
      <c r="O8547" t="s">
        <v>11639</v>
      </c>
    </row>
    <row r="8548" spans="1:16" x14ac:dyDescent="0.55000000000000004">
      <c r="A8548" t="s">
        <v>89</v>
      </c>
      <c r="B8548" t="s">
        <v>11640</v>
      </c>
      <c r="C8548" t="s">
        <v>7585</v>
      </c>
      <c r="D8548" t="s">
        <v>2208</v>
      </c>
      <c r="E8548" t="s">
        <v>34</v>
      </c>
      <c r="F8548" t="b">
        <v>0</v>
      </c>
      <c r="G8548" t="s">
        <v>27</v>
      </c>
      <c r="H8548" s="4">
        <v>45764.418321759258</v>
      </c>
      <c r="I8548" t="b">
        <v>0</v>
      </c>
      <c r="J8548" t="b">
        <v>1</v>
      </c>
      <c r="K8548" t="s">
        <v>24</v>
      </c>
      <c r="L8548" t="s">
        <v>22</v>
      </c>
      <c r="M8548">
        <v>135000</v>
      </c>
      <c r="O8548" t="s">
        <v>428</v>
      </c>
      <c r="P8548" t="s">
        <v>11641</v>
      </c>
    </row>
    <row r="8549" spans="1:16" x14ac:dyDescent="0.55000000000000004">
      <c r="A8549" t="s">
        <v>2</v>
      </c>
      <c r="B8549" t="s">
        <v>506</v>
      </c>
      <c r="C8549" t="s">
        <v>7585</v>
      </c>
      <c r="D8549" t="s">
        <v>2208</v>
      </c>
      <c r="E8549" t="s">
        <v>34</v>
      </c>
      <c r="F8549" t="b">
        <v>0</v>
      </c>
      <c r="G8549" t="s">
        <v>30</v>
      </c>
      <c r="H8549" s="4">
        <v>45764.419374999998</v>
      </c>
      <c r="I8549" t="b">
        <v>0</v>
      </c>
      <c r="J8549" t="b">
        <v>1</v>
      </c>
      <c r="K8549" t="s">
        <v>24</v>
      </c>
      <c r="L8549" t="s">
        <v>22</v>
      </c>
      <c r="M8549">
        <v>135000</v>
      </c>
      <c r="O8549" t="s">
        <v>428</v>
      </c>
      <c r="P8549" t="s">
        <v>4786</v>
      </c>
    </row>
    <row r="8550" spans="1:16" x14ac:dyDescent="0.55000000000000004">
      <c r="A8550" t="s">
        <v>28</v>
      </c>
      <c r="B8550" t="s">
        <v>8959</v>
      </c>
      <c r="C8550" t="s">
        <v>151</v>
      </c>
      <c r="D8550" t="s">
        <v>3957</v>
      </c>
      <c r="E8550" t="s">
        <v>34</v>
      </c>
      <c r="F8550" t="b">
        <v>0</v>
      </c>
      <c r="G8550" t="s">
        <v>30</v>
      </c>
      <c r="H8550" s="4">
        <v>45764.459652777783</v>
      </c>
      <c r="I8550" t="b">
        <v>0</v>
      </c>
      <c r="J8550" t="b">
        <v>0</v>
      </c>
      <c r="K8550" t="s">
        <v>24</v>
      </c>
      <c r="L8550" t="s">
        <v>36</v>
      </c>
      <c r="N8550">
        <v>40.81500244140625</v>
      </c>
      <c r="O8550" t="s">
        <v>8728</v>
      </c>
      <c r="P8550" t="s">
        <v>8958</v>
      </c>
    </row>
    <row r="8551" spans="1:16" x14ac:dyDescent="0.55000000000000004">
      <c r="A8551" t="s">
        <v>19</v>
      </c>
      <c r="B8551" t="s">
        <v>19</v>
      </c>
      <c r="C8551" t="s">
        <v>336</v>
      </c>
      <c r="D8551" t="s">
        <v>3973</v>
      </c>
      <c r="E8551" t="s">
        <v>20</v>
      </c>
      <c r="F8551" t="b">
        <v>0</v>
      </c>
      <c r="G8551" t="s">
        <v>30</v>
      </c>
      <c r="H8551" s="4">
        <v>45764.459652777783</v>
      </c>
      <c r="I8551" t="b">
        <v>0</v>
      </c>
      <c r="J8551" t="b">
        <v>1</v>
      </c>
      <c r="K8551" t="s">
        <v>24</v>
      </c>
      <c r="L8551" t="s">
        <v>22</v>
      </c>
      <c r="M8551">
        <v>160000.578125</v>
      </c>
      <c r="O8551" t="s">
        <v>8752</v>
      </c>
      <c r="P8551" t="s">
        <v>8753</v>
      </c>
    </row>
    <row r="8552" spans="1:16" x14ac:dyDescent="0.55000000000000004">
      <c r="A8552" t="s">
        <v>2</v>
      </c>
      <c r="B8552" t="s">
        <v>195</v>
      </c>
      <c r="C8552" t="s">
        <v>3479</v>
      </c>
      <c r="D8552" t="s">
        <v>2208</v>
      </c>
      <c r="E8552" t="s">
        <v>20</v>
      </c>
      <c r="F8552" t="b">
        <v>0</v>
      </c>
      <c r="G8552" t="s">
        <v>27</v>
      </c>
      <c r="H8552" s="4">
        <v>45764.459814814807</v>
      </c>
      <c r="I8552" t="b">
        <v>0</v>
      </c>
      <c r="J8552" t="b">
        <v>1</v>
      </c>
      <c r="K8552" t="s">
        <v>24</v>
      </c>
      <c r="L8552" t="s">
        <v>22</v>
      </c>
      <c r="M8552">
        <v>172500</v>
      </c>
      <c r="O8552" t="s">
        <v>11642</v>
      </c>
      <c r="P8552" t="s">
        <v>11601</v>
      </c>
    </row>
    <row r="8553" spans="1:16" x14ac:dyDescent="0.55000000000000004">
      <c r="A8553" t="s">
        <v>0</v>
      </c>
      <c r="B8553" t="s">
        <v>11643</v>
      </c>
      <c r="C8553" t="s">
        <v>39</v>
      </c>
      <c r="D8553" t="s">
        <v>11644</v>
      </c>
      <c r="E8553" t="s">
        <v>51</v>
      </c>
      <c r="F8553" t="b">
        <v>1</v>
      </c>
      <c r="G8553" t="s">
        <v>106</v>
      </c>
      <c r="H8553" s="4">
        <v>45764.462048611109</v>
      </c>
      <c r="I8553" t="b">
        <v>1</v>
      </c>
      <c r="J8553" t="b">
        <v>0</v>
      </c>
      <c r="K8553" t="s">
        <v>106</v>
      </c>
      <c r="L8553" t="s">
        <v>36</v>
      </c>
      <c r="N8553">
        <v>32.5</v>
      </c>
      <c r="O8553" t="s">
        <v>11645</v>
      </c>
      <c r="P8553" t="s">
        <v>3012</v>
      </c>
    </row>
    <row r="8554" spans="1:16" x14ac:dyDescent="0.55000000000000004">
      <c r="A8554" t="s">
        <v>19</v>
      </c>
      <c r="B8554" t="s">
        <v>11646</v>
      </c>
      <c r="C8554" t="s">
        <v>11647</v>
      </c>
      <c r="D8554" t="s">
        <v>4093</v>
      </c>
      <c r="E8554" t="s">
        <v>20</v>
      </c>
      <c r="F8554" t="b">
        <v>0</v>
      </c>
      <c r="G8554" t="s">
        <v>23</v>
      </c>
      <c r="H8554" s="4">
        <v>45764.485868055563</v>
      </c>
      <c r="I8554" t="b">
        <v>0</v>
      </c>
      <c r="J8554" t="b">
        <v>1</v>
      </c>
      <c r="K8554" t="s">
        <v>24</v>
      </c>
      <c r="L8554" t="s">
        <v>22</v>
      </c>
      <c r="M8554">
        <v>122500</v>
      </c>
      <c r="O8554" t="s">
        <v>4094</v>
      </c>
      <c r="P8554" t="s">
        <v>6367</v>
      </c>
    </row>
    <row r="8555" spans="1:16" x14ac:dyDescent="0.55000000000000004">
      <c r="A8555" t="s">
        <v>1</v>
      </c>
      <c r="B8555" t="s">
        <v>1104</v>
      </c>
      <c r="C8555" t="s">
        <v>2231</v>
      </c>
      <c r="D8555" t="s">
        <v>3973</v>
      </c>
      <c r="E8555" t="s">
        <v>20</v>
      </c>
      <c r="F8555" t="b">
        <v>0</v>
      </c>
      <c r="G8555" t="s">
        <v>27</v>
      </c>
      <c r="H8555" s="4">
        <v>45764.5002662037</v>
      </c>
      <c r="I8555" t="b">
        <v>0</v>
      </c>
      <c r="J8555" t="b">
        <v>0</v>
      </c>
      <c r="K8555" t="s">
        <v>24</v>
      </c>
      <c r="L8555" t="s">
        <v>22</v>
      </c>
      <c r="M8555">
        <v>70000</v>
      </c>
      <c r="O8555" t="s">
        <v>4325</v>
      </c>
      <c r="P8555" t="s">
        <v>11648</v>
      </c>
    </row>
    <row r="8556" spans="1:16" x14ac:dyDescent="0.55000000000000004">
      <c r="A8556" t="s">
        <v>2</v>
      </c>
      <c r="B8556" t="s">
        <v>11649</v>
      </c>
      <c r="C8556" t="s">
        <v>39</v>
      </c>
      <c r="D8556" t="s">
        <v>112</v>
      </c>
      <c r="E8556" t="s">
        <v>51</v>
      </c>
      <c r="F8556" t="b">
        <v>1</v>
      </c>
      <c r="G8556" t="s">
        <v>27</v>
      </c>
      <c r="H8556" s="4">
        <v>45764.501481481479</v>
      </c>
      <c r="I8556" t="b">
        <v>1</v>
      </c>
      <c r="J8556" t="b">
        <v>0</v>
      </c>
      <c r="K8556" t="s">
        <v>24</v>
      </c>
      <c r="L8556" t="s">
        <v>36</v>
      </c>
      <c r="N8556">
        <v>50</v>
      </c>
      <c r="O8556" t="s">
        <v>112</v>
      </c>
    </row>
    <row r="8557" spans="1:16" x14ac:dyDescent="0.55000000000000004">
      <c r="A8557" t="s">
        <v>1</v>
      </c>
      <c r="B8557" t="s">
        <v>10125</v>
      </c>
      <c r="C8557" t="s">
        <v>213</v>
      </c>
      <c r="D8557" t="s">
        <v>3828</v>
      </c>
      <c r="E8557" t="s">
        <v>20</v>
      </c>
      <c r="F8557" t="b">
        <v>0</v>
      </c>
      <c r="G8557" t="s">
        <v>41</v>
      </c>
      <c r="H8557" s="4">
        <v>45764.542766203696</v>
      </c>
      <c r="I8557" t="b">
        <v>0</v>
      </c>
      <c r="J8557" t="b">
        <v>1</v>
      </c>
      <c r="K8557" t="s">
        <v>24</v>
      </c>
      <c r="L8557" t="s">
        <v>22</v>
      </c>
      <c r="M8557">
        <v>232500</v>
      </c>
      <c r="O8557" t="s">
        <v>5006</v>
      </c>
      <c r="P8557" t="s">
        <v>8156</v>
      </c>
    </row>
    <row r="8558" spans="1:16" x14ac:dyDescent="0.55000000000000004">
      <c r="A8558" t="s">
        <v>1</v>
      </c>
      <c r="B8558" t="s">
        <v>9836</v>
      </c>
      <c r="C8558" t="s">
        <v>49</v>
      </c>
      <c r="D8558" t="s">
        <v>3973</v>
      </c>
      <c r="E8558" t="s">
        <v>20</v>
      </c>
      <c r="F8558" t="b">
        <v>0</v>
      </c>
      <c r="G8558" t="s">
        <v>41</v>
      </c>
      <c r="H8558" s="4">
        <v>45764.542766203696</v>
      </c>
      <c r="I8558" t="b">
        <v>0</v>
      </c>
      <c r="J8558" t="b">
        <v>1</v>
      </c>
      <c r="K8558" t="s">
        <v>24</v>
      </c>
      <c r="L8558" t="s">
        <v>22</v>
      </c>
      <c r="M8558">
        <v>135000</v>
      </c>
      <c r="O8558" t="s">
        <v>4351</v>
      </c>
      <c r="P8558" t="s">
        <v>9837</v>
      </c>
    </row>
    <row r="8559" spans="1:16" x14ac:dyDescent="0.55000000000000004">
      <c r="A8559" t="s">
        <v>2</v>
      </c>
      <c r="B8559" t="s">
        <v>11650</v>
      </c>
      <c r="C8559" t="s">
        <v>5404</v>
      </c>
      <c r="D8559" t="s">
        <v>3828</v>
      </c>
      <c r="E8559" t="s">
        <v>20</v>
      </c>
      <c r="F8559" t="b">
        <v>0</v>
      </c>
      <c r="G8559" t="s">
        <v>27</v>
      </c>
      <c r="H8559" s="4">
        <v>45764.543240740742</v>
      </c>
      <c r="I8559" t="b">
        <v>0</v>
      </c>
      <c r="J8559" t="b">
        <v>1</v>
      </c>
      <c r="K8559" t="s">
        <v>24</v>
      </c>
      <c r="L8559" t="s">
        <v>22</v>
      </c>
      <c r="M8559">
        <v>75000</v>
      </c>
      <c r="O8559" t="s">
        <v>11651</v>
      </c>
      <c r="P8559" t="s">
        <v>119</v>
      </c>
    </row>
    <row r="8560" spans="1:16" x14ac:dyDescent="0.55000000000000004">
      <c r="A8560" t="s">
        <v>1</v>
      </c>
      <c r="B8560" t="s">
        <v>11652</v>
      </c>
      <c r="C8560" t="s">
        <v>192</v>
      </c>
      <c r="D8560" t="s">
        <v>4328</v>
      </c>
      <c r="E8560" t="s">
        <v>20</v>
      </c>
      <c r="F8560" t="b">
        <v>0</v>
      </c>
      <c r="G8560" t="s">
        <v>23</v>
      </c>
      <c r="H8560" s="4">
        <v>45764.569201388891</v>
      </c>
      <c r="I8560" t="b">
        <v>0</v>
      </c>
      <c r="J8560" t="b">
        <v>0</v>
      </c>
      <c r="K8560" t="s">
        <v>24</v>
      </c>
      <c r="L8560" t="s">
        <v>36</v>
      </c>
      <c r="N8560">
        <v>72.5</v>
      </c>
      <c r="O8560" t="s">
        <v>11653</v>
      </c>
      <c r="P8560" t="s">
        <v>979</v>
      </c>
    </row>
    <row r="8561" spans="1:16" x14ac:dyDescent="0.55000000000000004">
      <c r="A8561" t="s">
        <v>2</v>
      </c>
      <c r="B8561" t="s">
        <v>11654</v>
      </c>
      <c r="C8561" t="s">
        <v>39</v>
      </c>
      <c r="D8561" t="s">
        <v>2208</v>
      </c>
      <c r="E8561" t="s">
        <v>20</v>
      </c>
      <c r="F8561" t="b">
        <v>1</v>
      </c>
      <c r="G8561" t="s">
        <v>23</v>
      </c>
      <c r="H8561" s="4">
        <v>45764.569409722222</v>
      </c>
      <c r="I8561" t="b">
        <v>0</v>
      </c>
      <c r="J8561" t="b">
        <v>1</v>
      </c>
      <c r="K8561" t="s">
        <v>24</v>
      </c>
      <c r="L8561" t="s">
        <v>22</v>
      </c>
      <c r="M8561">
        <v>98975</v>
      </c>
      <c r="O8561" t="s">
        <v>599</v>
      </c>
      <c r="P8561" t="s">
        <v>11655</v>
      </c>
    </row>
    <row r="8562" spans="1:16" x14ac:dyDescent="0.55000000000000004">
      <c r="A8562" t="s">
        <v>40</v>
      </c>
      <c r="B8562" t="s">
        <v>11656</v>
      </c>
      <c r="C8562" t="s">
        <v>306</v>
      </c>
      <c r="D8562" t="s">
        <v>3973</v>
      </c>
      <c r="E8562" t="s">
        <v>20</v>
      </c>
      <c r="F8562" t="b">
        <v>0</v>
      </c>
      <c r="G8562" t="s">
        <v>23</v>
      </c>
      <c r="H8562" s="4">
        <v>45764.56962962963</v>
      </c>
      <c r="I8562" t="b">
        <v>0</v>
      </c>
      <c r="J8562" t="b">
        <v>1</v>
      </c>
      <c r="K8562" t="s">
        <v>24</v>
      </c>
      <c r="L8562" t="s">
        <v>22</v>
      </c>
      <c r="M8562">
        <v>143000</v>
      </c>
      <c r="O8562" t="s">
        <v>2768</v>
      </c>
      <c r="P8562" t="s">
        <v>338</v>
      </c>
    </row>
    <row r="8563" spans="1:16" x14ac:dyDescent="0.55000000000000004">
      <c r="A8563" t="s">
        <v>0</v>
      </c>
      <c r="B8563" t="s">
        <v>11657</v>
      </c>
      <c r="C8563" t="s">
        <v>306</v>
      </c>
      <c r="D8563" t="s">
        <v>131</v>
      </c>
      <c r="F8563" t="b">
        <v>0</v>
      </c>
      <c r="G8563" t="s">
        <v>27</v>
      </c>
      <c r="H8563" s="4">
        <v>45764.583414351851</v>
      </c>
      <c r="I8563" t="b">
        <v>1</v>
      </c>
      <c r="J8563" t="b">
        <v>0</v>
      </c>
      <c r="K8563" t="s">
        <v>24</v>
      </c>
      <c r="L8563" t="s">
        <v>36</v>
      </c>
      <c r="N8563">
        <v>30</v>
      </c>
      <c r="O8563" t="s">
        <v>131</v>
      </c>
      <c r="P8563" t="s">
        <v>11658</v>
      </c>
    </row>
    <row r="8564" spans="1:16" x14ac:dyDescent="0.55000000000000004">
      <c r="A8564" t="s">
        <v>1</v>
      </c>
      <c r="B8564" t="s">
        <v>9886</v>
      </c>
      <c r="C8564" t="s">
        <v>39</v>
      </c>
      <c r="D8564" t="s">
        <v>3973</v>
      </c>
      <c r="E8564" t="s">
        <v>20</v>
      </c>
      <c r="F8564" t="b">
        <v>1</v>
      </c>
      <c r="G8564" t="s">
        <v>41</v>
      </c>
      <c r="H8564" s="4">
        <v>45764.585243055553</v>
      </c>
      <c r="I8564" t="b">
        <v>0</v>
      </c>
      <c r="J8564" t="b">
        <v>1</v>
      </c>
      <c r="K8564" t="s">
        <v>24</v>
      </c>
      <c r="L8564" t="s">
        <v>22</v>
      </c>
      <c r="M8564">
        <v>135000</v>
      </c>
      <c r="O8564" t="s">
        <v>202</v>
      </c>
      <c r="P8564" t="s">
        <v>9887</v>
      </c>
    </row>
    <row r="8565" spans="1:16" x14ac:dyDescent="0.55000000000000004">
      <c r="A8565" t="s">
        <v>28</v>
      </c>
      <c r="B8565" t="s">
        <v>8734</v>
      </c>
      <c r="C8565" t="s">
        <v>39</v>
      </c>
      <c r="D8565" t="s">
        <v>3973</v>
      </c>
      <c r="E8565" t="s">
        <v>20</v>
      </c>
      <c r="F8565" t="b">
        <v>1</v>
      </c>
      <c r="G8565" t="s">
        <v>41</v>
      </c>
      <c r="H8565" s="4">
        <v>45764.585497685177</v>
      </c>
      <c r="I8565" t="b">
        <v>0</v>
      </c>
      <c r="J8565" t="b">
        <v>0</v>
      </c>
      <c r="K8565" t="s">
        <v>24</v>
      </c>
      <c r="L8565" t="s">
        <v>22</v>
      </c>
      <c r="M8565">
        <v>185000</v>
      </c>
      <c r="O8565" t="s">
        <v>202</v>
      </c>
      <c r="P8565" t="s">
        <v>8735</v>
      </c>
    </row>
    <row r="8566" spans="1:16" x14ac:dyDescent="0.55000000000000004">
      <c r="A8566" t="s">
        <v>1</v>
      </c>
      <c r="B8566" t="s">
        <v>11659</v>
      </c>
      <c r="C8566" t="s">
        <v>670</v>
      </c>
      <c r="D8566" t="s">
        <v>3973</v>
      </c>
      <c r="E8566" t="s">
        <v>20</v>
      </c>
      <c r="F8566" t="b">
        <v>0</v>
      </c>
      <c r="G8566" t="s">
        <v>41</v>
      </c>
      <c r="H8566" s="4">
        <v>45764.585509259261</v>
      </c>
      <c r="I8566" t="b">
        <v>0</v>
      </c>
      <c r="J8566" t="b">
        <v>1</v>
      </c>
      <c r="K8566" t="s">
        <v>24</v>
      </c>
      <c r="L8566" t="s">
        <v>22</v>
      </c>
      <c r="M8566">
        <v>103950</v>
      </c>
      <c r="O8566" t="s">
        <v>3628</v>
      </c>
      <c r="P8566" t="s">
        <v>11660</v>
      </c>
    </row>
    <row r="8567" spans="1:16" x14ac:dyDescent="0.55000000000000004">
      <c r="A8567" t="s">
        <v>0</v>
      </c>
      <c r="B8567" t="s">
        <v>11661</v>
      </c>
      <c r="C8567" t="s">
        <v>817</v>
      </c>
      <c r="D8567" t="s">
        <v>3973</v>
      </c>
      <c r="E8567" t="s">
        <v>20</v>
      </c>
      <c r="F8567" t="b">
        <v>0</v>
      </c>
      <c r="G8567" t="s">
        <v>27</v>
      </c>
      <c r="H8567" s="4">
        <v>45764.625104166669</v>
      </c>
      <c r="I8567" t="b">
        <v>0</v>
      </c>
      <c r="J8567" t="b">
        <v>0</v>
      </c>
      <c r="K8567" t="s">
        <v>24</v>
      </c>
      <c r="L8567" t="s">
        <v>22</v>
      </c>
      <c r="M8567">
        <v>90000</v>
      </c>
      <c r="O8567" t="s">
        <v>11662</v>
      </c>
      <c r="P8567" t="s">
        <v>11663</v>
      </c>
    </row>
    <row r="8568" spans="1:16" x14ac:dyDescent="0.55000000000000004">
      <c r="A8568" t="s">
        <v>25</v>
      </c>
      <c r="B8568" t="s">
        <v>25</v>
      </c>
      <c r="C8568" t="s">
        <v>371</v>
      </c>
      <c r="D8568" t="s">
        <v>3973</v>
      </c>
      <c r="E8568" t="s">
        <v>20</v>
      </c>
      <c r="F8568" t="b">
        <v>0</v>
      </c>
      <c r="G8568" t="s">
        <v>27</v>
      </c>
      <c r="H8568" s="4">
        <v>45764.625138888892</v>
      </c>
      <c r="I8568" t="b">
        <v>1</v>
      </c>
      <c r="J8568" t="b">
        <v>0</v>
      </c>
      <c r="K8568" t="s">
        <v>24</v>
      </c>
      <c r="L8568" t="s">
        <v>22</v>
      </c>
      <c r="M8568">
        <v>155000</v>
      </c>
      <c r="O8568" t="s">
        <v>2272</v>
      </c>
    </row>
    <row r="8569" spans="1:16" x14ac:dyDescent="0.55000000000000004">
      <c r="A8569" t="s">
        <v>28</v>
      </c>
      <c r="B8569" t="s">
        <v>2598</v>
      </c>
      <c r="C8569" t="s">
        <v>49</v>
      </c>
      <c r="D8569" t="s">
        <v>3828</v>
      </c>
      <c r="E8569" t="s">
        <v>219</v>
      </c>
      <c r="F8569" t="b">
        <v>0</v>
      </c>
      <c r="G8569" t="s">
        <v>41</v>
      </c>
      <c r="H8569" s="4">
        <v>45764.626099537039</v>
      </c>
      <c r="I8569" t="b">
        <v>0</v>
      </c>
      <c r="J8569" t="b">
        <v>0</v>
      </c>
      <c r="K8569" t="s">
        <v>24</v>
      </c>
      <c r="L8569" t="s">
        <v>36</v>
      </c>
      <c r="N8569">
        <v>57.5</v>
      </c>
      <c r="O8569" t="s">
        <v>11664</v>
      </c>
      <c r="P8569" t="s">
        <v>11665</v>
      </c>
    </row>
    <row r="8570" spans="1:16" x14ac:dyDescent="0.55000000000000004">
      <c r="A8570" t="s">
        <v>40</v>
      </c>
      <c r="B8570" t="s">
        <v>11666</v>
      </c>
      <c r="C8570" t="s">
        <v>39</v>
      </c>
      <c r="D8570" t="s">
        <v>3828</v>
      </c>
      <c r="E8570" t="s">
        <v>20</v>
      </c>
      <c r="F8570" t="b">
        <v>1</v>
      </c>
      <c r="G8570" t="s">
        <v>27</v>
      </c>
      <c r="H8570" s="4">
        <v>45764.626481481479</v>
      </c>
      <c r="I8570" t="b">
        <v>0</v>
      </c>
      <c r="J8570" t="b">
        <v>0</v>
      </c>
      <c r="K8570" t="s">
        <v>24</v>
      </c>
      <c r="L8570" t="s">
        <v>22</v>
      </c>
      <c r="M8570">
        <v>148736</v>
      </c>
      <c r="O8570" t="s">
        <v>11667</v>
      </c>
      <c r="P8570" t="s">
        <v>11668</v>
      </c>
    </row>
    <row r="8571" spans="1:16" x14ac:dyDescent="0.55000000000000004">
      <c r="A8571" t="s">
        <v>40</v>
      </c>
      <c r="B8571" t="s">
        <v>3571</v>
      </c>
      <c r="C8571" t="s">
        <v>92</v>
      </c>
      <c r="D8571" t="s">
        <v>3973</v>
      </c>
      <c r="E8571" t="s">
        <v>20</v>
      </c>
      <c r="F8571" t="b">
        <v>0</v>
      </c>
      <c r="G8571" t="s">
        <v>27</v>
      </c>
      <c r="H8571" s="4">
        <v>45764.626770833333</v>
      </c>
      <c r="I8571" t="b">
        <v>0</v>
      </c>
      <c r="J8571" t="b">
        <v>1</v>
      </c>
      <c r="K8571" t="s">
        <v>24</v>
      </c>
      <c r="L8571" t="s">
        <v>22</v>
      </c>
      <c r="M8571">
        <v>146036.5</v>
      </c>
      <c r="O8571" t="s">
        <v>2697</v>
      </c>
      <c r="P8571" t="s">
        <v>11669</v>
      </c>
    </row>
    <row r="8572" spans="1:16" x14ac:dyDescent="0.55000000000000004">
      <c r="A8572" t="s">
        <v>28</v>
      </c>
      <c r="B8572" t="s">
        <v>8775</v>
      </c>
      <c r="C8572" t="s">
        <v>155</v>
      </c>
      <c r="D8572" t="s">
        <v>3973</v>
      </c>
      <c r="E8572" t="s">
        <v>20</v>
      </c>
      <c r="F8572" t="b">
        <v>0</v>
      </c>
      <c r="G8572" t="s">
        <v>41</v>
      </c>
      <c r="H8572" s="4">
        <v>45764.627175925933</v>
      </c>
      <c r="I8572" t="b">
        <v>0</v>
      </c>
      <c r="J8572" t="b">
        <v>1</v>
      </c>
      <c r="K8572" t="s">
        <v>24</v>
      </c>
      <c r="L8572" t="s">
        <v>22</v>
      </c>
      <c r="M8572">
        <v>200000</v>
      </c>
      <c r="O8572" t="s">
        <v>1906</v>
      </c>
      <c r="P8572" t="s">
        <v>8776</v>
      </c>
    </row>
    <row r="8573" spans="1:16" x14ac:dyDescent="0.55000000000000004">
      <c r="A8573" t="s">
        <v>0</v>
      </c>
      <c r="B8573" t="s">
        <v>3563</v>
      </c>
      <c r="C8573" t="s">
        <v>509</v>
      </c>
      <c r="D8573" t="s">
        <v>4084</v>
      </c>
      <c r="E8573" t="s">
        <v>20</v>
      </c>
      <c r="F8573" t="b">
        <v>0</v>
      </c>
      <c r="G8573" t="s">
        <v>35</v>
      </c>
      <c r="H8573" s="4">
        <v>45764.667256944442</v>
      </c>
      <c r="I8573" t="b">
        <v>0</v>
      </c>
      <c r="J8573" t="b">
        <v>0</v>
      </c>
      <c r="K8573" t="s">
        <v>24</v>
      </c>
      <c r="L8573" t="s">
        <v>22</v>
      </c>
      <c r="M8573">
        <v>105000</v>
      </c>
      <c r="O8573" t="s">
        <v>10589</v>
      </c>
      <c r="P8573" t="s">
        <v>3392</v>
      </c>
    </row>
    <row r="8574" spans="1:16" x14ac:dyDescent="0.55000000000000004">
      <c r="A8574" t="s">
        <v>139</v>
      </c>
      <c r="B8574" t="s">
        <v>3850</v>
      </c>
      <c r="C8574" t="s">
        <v>64</v>
      </c>
      <c r="D8574" t="s">
        <v>4084</v>
      </c>
      <c r="E8574" t="s">
        <v>20</v>
      </c>
      <c r="F8574" t="b">
        <v>0</v>
      </c>
      <c r="G8574" t="s">
        <v>52</v>
      </c>
      <c r="H8574" s="4">
        <v>45764.667546296303</v>
      </c>
      <c r="I8574" t="b">
        <v>0</v>
      </c>
      <c r="J8574" t="b">
        <v>0</v>
      </c>
      <c r="K8574" t="s">
        <v>24</v>
      </c>
      <c r="L8574" t="s">
        <v>22</v>
      </c>
      <c r="M8574">
        <v>83750</v>
      </c>
      <c r="O8574" t="s">
        <v>10565</v>
      </c>
      <c r="P8574" t="s">
        <v>479</v>
      </c>
    </row>
    <row r="8575" spans="1:16" x14ac:dyDescent="0.55000000000000004">
      <c r="A8575" t="s">
        <v>19</v>
      </c>
      <c r="B8575" t="s">
        <v>2550</v>
      </c>
      <c r="C8575" t="s">
        <v>39</v>
      </c>
      <c r="D8575" t="s">
        <v>3828</v>
      </c>
      <c r="E8575" t="s">
        <v>20</v>
      </c>
      <c r="F8575" t="b">
        <v>1</v>
      </c>
      <c r="G8575" t="s">
        <v>30</v>
      </c>
      <c r="H8575" s="4">
        <v>45764.667951388888</v>
      </c>
      <c r="I8575" t="b">
        <v>0</v>
      </c>
      <c r="J8575" t="b">
        <v>1</v>
      </c>
      <c r="K8575" t="s">
        <v>24</v>
      </c>
      <c r="L8575" t="s">
        <v>22</v>
      </c>
      <c r="M8575">
        <v>147500</v>
      </c>
      <c r="O8575" t="s">
        <v>1536</v>
      </c>
      <c r="P8575" t="s">
        <v>11670</v>
      </c>
    </row>
    <row r="8576" spans="1:16" x14ac:dyDescent="0.55000000000000004">
      <c r="A8576" t="s">
        <v>1</v>
      </c>
      <c r="B8576" t="s">
        <v>11214</v>
      </c>
      <c r="C8576" t="s">
        <v>1521</v>
      </c>
      <c r="D8576" t="s">
        <v>4084</v>
      </c>
      <c r="E8576" t="s">
        <v>20</v>
      </c>
      <c r="F8576" t="b">
        <v>0</v>
      </c>
      <c r="G8576" t="s">
        <v>52</v>
      </c>
      <c r="H8576" s="4">
        <v>45764.668090277781</v>
      </c>
      <c r="I8576" t="b">
        <v>0</v>
      </c>
      <c r="J8576" t="b">
        <v>0</v>
      </c>
      <c r="K8576" t="s">
        <v>24</v>
      </c>
      <c r="L8576" t="s">
        <v>22</v>
      </c>
      <c r="M8576">
        <v>135000</v>
      </c>
      <c r="O8576" t="s">
        <v>1549</v>
      </c>
    </row>
    <row r="8577" spans="1:16" x14ac:dyDescent="0.55000000000000004">
      <c r="A8577" t="s">
        <v>89</v>
      </c>
      <c r="B8577" t="s">
        <v>11671</v>
      </c>
      <c r="C8577" t="s">
        <v>236</v>
      </c>
      <c r="D8577" t="s">
        <v>3973</v>
      </c>
      <c r="E8577" t="s">
        <v>20</v>
      </c>
      <c r="F8577" t="b">
        <v>0</v>
      </c>
      <c r="G8577" t="s">
        <v>27</v>
      </c>
      <c r="H8577" s="4">
        <v>45764.70857638889</v>
      </c>
      <c r="I8577" t="b">
        <v>1</v>
      </c>
      <c r="J8577" t="b">
        <v>0</v>
      </c>
      <c r="K8577" t="s">
        <v>24</v>
      </c>
      <c r="L8577" t="s">
        <v>22</v>
      </c>
      <c r="M8577">
        <v>135000</v>
      </c>
      <c r="O8577" t="s">
        <v>3780</v>
      </c>
    </row>
    <row r="8578" spans="1:16" x14ac:dyDescent="0.55000000000000004">
      <c r="A8578" t="s">
        <v>0</v>
      </c>
      <c r="B8578" t="s">
        <v>11672</v>
      </c>
      <c r="C8578" t="s">
        <v>120</v>
      </c>
      <c r="D8578" t="s">
        <v>3973</v>
      </c>
      <c r="E8578" t="s">
        <v>51</v>
      </c>
      <c r="F8578" t="b">
        <v>0</v>
      </c>
      <c r="G8578" t="s">
        <v>35</v>
      </c>
      <c r="H8578" s="4">
        <v>45764.708923611113</v>
      </c>
      <c r="I8578" t="b">
        <v>1</v>
      </c>
      <c r="J8578" t="b">
        <v>0</v>
      </c>
      <c r="K8578" t="s">
        <v>24</v>
      </c>
      <c r="L8578" t="s">
        <v>36</v>
      </c>
      <c r="N8578">
        <v>43.5</v>
      </c>
      <c r="O8578" t="s">
        <v>11673</v>
      </c>
      <c r="P8578" t="s">
        <v>4427</v>
      </c>
    </row>
    <row r="8579" spans="1:16" x14ac:dyDescent="0.55000000000000004">
      <c r="A8579" t="s">
        <v>2</v>
      </c>
      <c r="B8579" t="s">
        <v>7615</v>
      </c>
      <c r="C8579" t="s">
        <v>1439</v>
      </c>
      <c r="D8579" t="s">
        <v>3973</v>
      </c>
      <c r="E8579" t="s">
        <v>20</v>
      </c>
      <c r="F8579" t="b">
        <v>0</v>
      </c>
      <c r="G8579" t="s">
        <v>27</v>
      </c>
      <c r="H8579" s="4">
        <v>45764.710104166668</v>
      </c>
      <c r="I8579" t="b">
        <v>0</v>
      </c>
      <c r="J8579" t="b">
        <v>1</v>
      </c>
      <c r="K8579" t="s">
        <v>24</v>
      </c>
      <c r="L8579" t="s">
        <v>22</v>
      </c>
      <c r="M8579">
        <v>161955</v>
      </c>
      <c r="O8579" t="s">
        <v>7616</v>
      </c>
      <c r="P8579" t="s">
        <v>7617</v>
      </c>
    </row>
    <row r="8580" spans="1:16" x14ac:dyDescent="0.55000000000000004">
      <c r="A8580" t="s">
        <v>0</v>
      </c>
      <c r="B8580" t="s">
        <v>11674</v>
      </c>
      <c r="C8580" t="s">
        <v>39</v>
      </c>
      <c r="D8580" t="s">
        <v>7658</v>
      </c>
      <c r="E8580" t="s">
        <v>20</v>
      </c>
      <c r="F8580" t="b">
        <v>1</v>
      </c>
      <c r="G8580" t="s">
        <v>23</v>
      </c>
      <c r="H8580" s="4">
        <v>45764.735763888893</v>
      </c>
      <c r="I8580" t="b">
        <v>0</v>
      </c>
      <c r="J8580" t="b">
        <v>1</v>
      </c>
      <c r="K8580" t="s">
        <v>24</v>
      </c>
      <c r="L8580" t="s">
        <v>22</v>
      </c>
      <c r="M8580">
        <v>100000</v>
      </c>
      <c r="O8580" t="s">
        <v>11675</v>
      </c>
      <c r="P8580" t="s">
        <v>11676</v>
      </c>
    </row>
    <row r="8581" spans="1:16" x14ac:dyDescent="0.55000000000000004">
      <c r="A8581" t="s">
        <v>1</v>
      </c>
      <c r="B8581" t="s">
        <v>11677</v>
      </c>
      <c r="C8581" t="s">
        <v>49</v>
      </c>
      <c r="D8581" t="s">
        <v>81</v>
      </c>
      <c r="E8581" t="s">
        <v>20</v>
      </c>
      <c r="F8581" t="b">
        <v>0</v>
      </c>
      <c r="G8581" t="s">
        <v>41</v>
      </c>
      <c r="H8581" s="4">
        <v>45764.750405092593</v>
      </c>
      <c r="I8581" t="b">
        <v>0</v>
      </c>
      <c r="J8581" t="b">
        <v>1</v>
      </c>
      <c r="K8581" t="s">
        <v>24</v>
      </c>
      <c r="L8581" t="s">
        <v>22</v>
      </c>
      <c r="M8581">
        <v>107500</v>
      </c>
      <c r="O8581" t="s">
        <v>81</v>
      </c>
      <c r="P8581" t="s">
        <v>11678</v>
      </c>
    </row>
    <row r="8582" spans="1:16" x14ac:dyDescent="0.55000000000000004">
      <c r="A8582" t="s">
        <v>2</v>
      </c>
      <c r="B8582" t="s">
        <v>11679</v>
      </c>
      <c r="C8582" t="s">
        <v>39</v>
      </c>
      <c r="D8582" t="s">
        <v>7658</v>
      </c>
      <c r="E8582" t="s">
        <v>20</v>
      </c>
      <c r="F8582" t="b">
        <v>1</v>
      </c>
      <c r="G8582" t="s">
        <v>27</v>
      </c>
      <c r="H8582" s="4">
        <v>45764.750949074078</v>
      </c>
      <c r="I8582" t="b">
        <v>0</v>
      </c>
      <c r="J8582" t="b">
        <v>0</v>
      </c>
      <c r="K8582" t="s">
        <v>24</v>
      </c>
      <c r="L8582" t="s">
        <v>22</v>
      </c>
      <c r="M8582">
        <v>157000</v>
      </c>
      <c r="O8582" t="s">
        <v>3001</v>
      </c>
      <c r="P8582" t="s">
        <v>11680</v>
      </c>
    </row>
    <row r="8583" spans="1:16" x14ac:dyDescent="0.55000000000000004">
      <c r="A8583" t="s">
        <v>40</v>
      </c>
      <c r="B8583" t="s">
        <v>40</v>
      </c>
      <c r="C8583" t="s">
        <v>175</v>
      </c>
      <c r="D8583" t="s">
        <v>3973</v>
      </c>
      <c r="E8583" t="s">
        <v>20</v>
      </c>
      <c r="F8583" t="b">
        <v>0</v>
      </c>
      <c r="G8583" t="s">
        <v>41</v>
      </c>
      <c r="H8583" s="4">
        <v>45764.75199074074</v>
      </c>
      <c r="I8583" t="b">
        <v>0</v>
      </c>
      <c r="J8583" t="b">
        <v>0</v>
      </c>
      <c r="K8583" t="s">
        <v>24</v>
      </c>
      <c r="L8583" t="s">
        <v>22</v>
      </c>
      <c r="M8583">
        <v>137500</v>
      </c>
      <c r="O8583" t="s">
        <v>11681</v>
      </c>
      <c r="P8583" t="s">
        <v>3102</v>
      </c>
    </row>
    <row r="8584" spans="1:16" x14ac:dyDescent="0.55000000000000004">
      <c r="A8584" t="s">
        <v>1</v>
      </c>
      <c r="B8584" t="s">
        <v>11682</v>
      </c>
      <c r="C8584" t="s">
        <v>158</v>
      </c>
      <c r="D8584" t="s">
        <v>4035</v>
      </c>
      <c r="E8584" t="s">
        <v>20</v>
      </c>
      <c r="F8584" t="b">
        <v>0</v>
      </c>
      <c r="G8584" t="s">
        <v>158</v>
      </c>
      <c r="H8584" s="4">
        <v>45764.75304398148</v>
      </c>
      <c r="I8584" t="b">
        <v>0</v>
      </c>
      <c r="J8584" t="b">
        <v>0</v>
      </c>
      <c r="K8584" t="s">
        <v>158</v>
      </c>
      <c r="L8584" t="s">
        <v>22</v>
      </c>
      <c r="M8584">
        <v>40000</v>
      </c>
      <c r="O8584" t="s">
        <v>402</v>
      </c>
      <c r="P8584" t="s">
        <v>11683</v>
      </c>
    </row>
    <row r="8585" spans="1:16" x14ac:dyDescent="0.55000000000000004">
      <c r="A8585" t="s">
        <v>2</v>
      </c>
      <c r="B8585" t="s">
        <v>11684</v>
      </c>
      <c r="C8585" t="s">
        <v>386</v>
      </c>
      <c r="D8585" t="s">
        <v>4607</v>
      </c>
      <c r="E8585" t="s">
        <v>20</v>
      </c>
      <c r="F8585" t="b">
        <v>0</v>
      </c>
      <c r="G8585" t="s">
        <v>23</v>
      </c>
      <c r="H8585" s="4">
        <v>45764.777673611112</v>
      </c>
      <c r="I8585" t="b">
        <v>0</v>
      </c>
      <c r="J8585" t="b">
        <v>1</v>
      </c>
      <c r="K8585" t="s">
        <v>24</v>
      </c>
      <c r="L8585" t="s">
        <v>22</v>
      </c>
      <c r="M8585">
        <v>269000</v>
      </c>
      <c r="O8585" t="s">
        <v>2281</v>
      </c>
      <c r="P8585" t="s">
        <v>11685</v>
      </c>
    </row>
    <row r="8586" spans="1:16" x14ac:dyDescent="0.55000000000000004">
      <c r="A8586" t="s">
        <v>0</v>
      </c>
      <c r="B8586" t="s">
        <v>4251</v>
      </c>
      <c r="C8586" t="s">
        <v>3519</v>
      </c>
      <c r="D8586" t="s">
        <v>3973</v>
      </c>
      <c r="E8586" t="s">
        <v>20</v>
      </c>
      <c r="F8586" t="b">
        <v>0</v>
      </c>
      <c r="G8586" t="s">
        <v>27</v>
      </c>
      <c r="H8586" s="4">
        <v>45764.791770833333</v>
      </c>
      <c r="I8586" t="b">
        <v>1</v>
      </c>
      <c r="J8586" t="b">
        <v>0</v>
      </c>
      <c r="K8586" t="s">
        <v>24</v>
      </c>
      <c r="L8586" t="s">
        <v>22</v>
      </c>
      <c r="M8586">
        <v>70000</v>
      </c>
      <c r="O8586" t="s">
        <v>7499</v>
      </c>
      <c r="P8586" t="s">
        <v>1075</v>
      </c>
    </row>
    <row r="8587" spans="1:16" x14ac:dyDescent="0.55000000000000004">
      <c r="A8587" t="s">
        <v>2</v>
      </c>
      <c r="B8587" t="s">
        <v>2</v>
      </c>
      <c r="C8587" t="s">
        <v>3809</v>
      </c>
      <c r="D8587" t="s">
        <v>3600</v>
      </c>
      <c r="E8587" t="s">
        <v>51</v>
      </c>
      <c r="F8587" t="b">
        <v>0</v>
      </c>
      <c r="G8587" t="s">
        <v>27</v>
      </c>
      <c r="H8587" s="4">
        <v>45764.793171296304</v>
      </c>
      <c r="I8587" t="b">
        <v>1</v>
      </c>
      <c r="J8587" t="b">
        <v>0</v>
      </c>
      <c r="K8587" t="s">
        <v>24</v>
      </c>
      <c r="L8587" t="s">
        <v>36</v>
      </c>
      <c r="N8587">
        <v>55</v>
      </c>
      <c r="O8587" t="s">
        <v>11686</v>
      </c>
      <c r="P8587" t="s">
        <v>11687</v>
      </c>
    </row>
    <row r="8588" spans="1:16" x14ac:dyDescent="0.55000000000000004">
      <c r="A8588" t="s">
        <v>89</v>
      </c>
      <c r="B8588" t="s">
        <v>11688</v>
      </c>
      <c r="C8588" t="s">
        <v>118</v>
      </c>
      <c r="D8588" t="s">
        <v>3973</v>
      </c>
      <c r="E8588" t="s">
        <v>20</v>
      </c>
      <c r="F8588" t="b">
        <v>0</v>
      </c>
      <c r="G8588" t="s">
        <v>27</v>
      </c>
      <c r="H8588" s="4">
        <v>45764.793171296304</v>
      </c>
      <c r="I8588" t="b">
        <v>1</v>
      </c>
      <c r="J8588" t="b">
        <v>1</v>
      </c>
      <c r="K8588" t="s">
        <v>24</v>
      </c>
      <c r="L8588" t="s">
        <v>22</v>
      </c>
      <c r="M8588">
        <v>135000</v>
      </c>
      <c r="O8588" t="s">
        <v>554</v>
      </c>
      <c r="P8588" t="s">
        <v>3078</v>
      </c>
    </row>
    <row r="8589" spans="1:16" x14ac:dyDescent="0.55000000000000004">
      <c r="A8589" t="s">
        <v>40</v>
      </c>
      <c r="B8589" t="s">
        <v>11689</v>
      </c>
      <c r="C8589" t="s">
        <v>283</v>
      </c>
      <c r="D8589" t="s">
        <v>3828</v>
      </c>
      <c r="E8589" t="s">
        <v>219</v>
      </c>
      <c r="F8589" t="b">
        <v>0</v>
      </c>
      <c r="G8589" t="s">
        <v>27</v>
      </c>
      <c r="H8589" s="4">
        <v>45764.793194444443</v>
      </c>
      <c r="I8589" t="b">
        <v>0</v>
      </c>
      <c r="J8589" t="b">
        <v>1</v>
      </c>
      <c r="K8589" t="s">
        <v>24</v>
      </c>
      <c r="L8589" t="s">
        <v>36</v>
      </c>
      <c r="N8589">
        <v>89</v>
      </c>
      <c r="O8589" t="s">
        <v>11690</v>
      </c>
      <c r="P8589" t="s">
        <v>11691</v>
      </c>
    </row>
    <row r="8590" spans="1:16" x14ac:dyDescent="0.55000000000000004">
      <c r="A8590" t="s">
        <v>2</v>
      </c>
      <c r="B8590" t="s">
        <v>11692</v>
      </c>
      <c r="C8590" t="s">
        <v>1722</v>
      </c>
      <c r="D8590" t="s">
        <v>3973</v>
      </c>
      <c r="E8590" t="s">
        <v>20</v>
      </c>
      <c r="F8590" t="b">
        <v>0</v>
      </c>
      <c r="G8590" t="s">
        <v>27</v>
      </c>
      <c r="H8590" s="4">
        <v>45764.79347222222</v>
      </c>
      <c r="I8590" t="b">
        <v>0</v>
      </c>
      <c r="J8590" t="b">
        <v>0</v>
      </c>
      <c r="K8590" t="s">
        <v>24</v>
      </c>
      <c r="L8590" t="s">
        <v>36</v>
      </c>
      <c r="N8590">
        <v>62.5</v>
      </c>
      <c r="O8590" t="s">
        <v>10790</v>
      </c>
      <c r="P8590" t="s">
        <v>11693</v>
      </c>
    </row>
    <row r="8591" spans="1:16" x14ac:dyDescent="0.55000000000000004">
      <c r="A8591" t="s">
        <v>0</v>
      </c>
      <c r="B8591" t="s">
        <v>11694</v>
      </c>
      <c r="C8591" t="s">
        <v>332</v>
      </c>
      <c r="D8591" t="s">
        <v>3973</v>
      </c>
      <c r="E8591" t="s">
        <v>51</v>
      </c>
      <c r="F8591" t="b">
        <v>0</v>
      </c>
      <c r="G8591" t="s">
        <v>41</v>
      </c>
      <c r="H8591" s="4">
        <v>45764.833738425928</v>
      </c>
      <c r="I8591" t="b">
        <v>0</v>
      </c>
      <c r="J8591" t="b">
        <v>0</v>
      </c>
      <c r="K8591" t="s">
        <v>24</v>
      </c>
      <c r="L8591" t="s">
        <v>36</v>
      </c>
      <c r="N8591">
        <v>36</v>
      </c>
      <c r="O8591" t="s">
        <v>458</v>
      </c>
      <c r="P8591" t="s">
        <v>11695</v>
      </c>
    </row>
    <row r="8592" spans="1:16" x14ac:dyDescent="0.55000000000000004">
      <c r="A8592" t="s">
        <v>0</v>
      </c>
      <c r="B8592" t="s">
        <v>11696</v>
      </c>
      <c r="C8592" t="s">
        <v>2536</v>
      </c>
      <c r="D8592" t="s">
        <v>3957</v>
      </c>
      <c r="E8592" t="s">
        <v>20</v>
      </c>
      <c r="F8592" t="b">
        <v>0</v>
      </c>
      <c r="G8592" t="s">
        <v>52</v>
      </c>
      <c r="H8592" s="4">
        <v>45764.834108796298</v>
      </c>
      <c r="I8592" t="b">
        <v>0</v>
      </c>
      <c r="J8592" t="b">
        <v>1</v>
      </c>
      <c r="K8592" t="s">
        <v>24</v>
      </c>
      <c r="L8592" t="s">
        <v>36</v>
      </c>
      <c r="N8592">
        <v>51</v>
      </c>
      <c r="O8592" t="s">
        <v>8531</v>
      </c>
      <c r="P8592" t="s">
        <v>1129</v>
      </c>
    </row>
    <row r="8593" spans="1:16" x14ac:dyDescent="0.55000000000000004">
      <c r="A8593" t="s">
        <v>2</v>
      </c>
      <c r="B8593" t="s">
        <v>170</v>
      </c>
      <c r="C8593" t="s">
        <v>2370</v>
      </c>
      <c r="D8593" t="s">
        <v>3957</v>
      </c>
      <c r="E8593" t="s">
        <v>20</v>
      </c>
      <c r="F8593" t="b">
        <v>0</v>
      </c>
      <c r="G8593" t="s">
        <v>30</v>
      </c>
      <c r="H8593" s="4">
        <v>45764.834675925929</v>
      </c>
      <c r="I8593" t="b">
        <v>0</v>
      </c>
      <c r="J8593" t="b">
        <v>1</v>
      </c>
      <c r="K8593" t="s">
        <v>24</v>
      </c>
      <c r="L8593" t="s">
        <v>36</v>
      </c>
      <c r="N8593">
        <v>50.669998168945313</v>
      </c>
      <c r="O8593" t="s">
        <v>11697</v>
      </c>
      <c r="P8593" t="s">
        <v>11698</v>
      </c>
    </row>
    <row r="8594" spans="1:16" x14ac:dyDescent="0.55000000000000004">
      <c r="A8594" t="s">
        <v>1</v>
      </c>
      <c r="B8594" t="s">
        <v>10770</v>
      </c>
      <c r="C8594" t="s">
        <v>192</v>
      </c>
      <c r="D8594" t="s">
        <v>4084</v>
      </c>
      <c r="E8594" t="s">
        <v>20</v>
      </c>
      <c r="F8594" t="b">
        <v>0</v>
      </c>
      <c r="G8594" t="s">
        <v>23</v>
      </c>
      <c r="H8594" s="4">
        <v>45764.860925925917</v>
      </c>
      <c r="I8594" t="b">
        <v>0</v>
      </c>
      <c r="J8594" t="b">
        <v>0</v>
      </c>
      <c r="K8594" t="s">
        <v>24</v>
      </c>
      <c r="L8594" t="s">
        <v>22</v>
      </c>
      <c r="M8594">
        <v>210000</v>
      </c>
      <c r="O8594" t="s">
        <v>1308</v>
      </c>
      <c r="P8594" t="s">
        <v>10771</v>
      </c>
    </row>
    <row r="8595" spans="1:16" x14ac:dyDescent="0.55000000000000004">
      <c r="A8595" t="s">
        <v>0</v>
      </c>
      <c r="B8595" t="s">
        <v>11699</v>
      </c>
      <c r="C8595" t="s">
        <v>236</v>
      </c>
      <c r="D8595" t="s">
        <v>3600</v>
      </c>
      <c r="E8595" t="s">
        <v>51</v>
      </c>
      <c r="F8595" t="b">
        <v>0</v>
      </c>
      <c r="G8595" t="s">
        <v>27</v>
      </c>
      <c r="H8595" s="4">
        <v>45764.875081018523</v>
      </c>
      <c r="I8595" t="b">
        <v>1</v>
      </c>
      <c r="J8595" t="b">
        <v>0</v>
      </c>
      <c r="K8595" t="s">
        <v>24</v>
      </c>
      <c r="L8595" t="s">
        <v>36</v>
      </c>
      <c r="N8595">
        <v>65</v>
      </c>
      <c r="O8595" t="s">
        <v>11700</v>
      </c>
      <c r="P8595" t="s">
        <v>11701</v>
      </c>
    </row>
    <row r="8596" spans="1:16" x14ac:dyDescent="0.55000000000000004">
      <c r="A8596" t="s">
        <v>139</v>
      </c>
      <c r="B8596" t="s">
        <v>11702</v>
      </c>
      <c r="C8596" t="s">
        <v>3325</v>
      </c>
      <c r="D8596" t="s">
        <v>1051</v>
      </c>
      <c r="E8596" t="s">
        <v>51</v>
      </c>
      <c r="F8596" t="b">
        <v>0</v>
      </c>
      <c r="G8596" t="s">
        <v>30</v>
      </c>
      <c r="H8596" s="4">
        <v>45764.875706018523</v>
      </c>
      <c r="I8596" t="b">
        <v>1</v>
      </c>
      <c r="J8596" t="b">
        <v>1</v>
      </c>
      <c r="K8596" t="s">
        <v>24</v>
      </c>
      <c r="L8596" t="s">
        <v>36</v>
      </c>
      <c r="N8596">
        <v>30</v>
      </c>
      <c r="O8596" t="s">
        <v>1051</v>
      </c>
      <c r="P8596" t="s">
        <v>430</v>
      </c>
    </row>
    <row r="8597" spans="1:16" x14ac:dyDescent="0.55000000000000004">
      <c r="A8597" t="s">
        <v>1</v>
      </c>
      <c r="B8597" t="s">
        <v>1</v>
      </c>
      <c r="C8597" t="s">
        <v>11703</v>
      </c>
      <c r="D8597" t="s">
        <v>3973</v>
      </c>
      <c r="E8597" t="s">
        <v>20</v>
      </c>
      <c r="F8597" t="b">
        <v>0</v>
      </c>
      <c r="G8597" t="s">
        <v>30</v>
      </c>
      <c r="H8597" s="4">
        <v>45764.875706018523</v>
      </c>
      <c r="I8597" t="b">
        <v>0</v>
      </c>
      <c r="J8597" t="b">
        <v>1</v>
      </c>
      <c r="K8597" t="s">
        <v>24</v>
      </c>
      <c r="L8597" t="s">
        <v>22</v>
      </c>
      <c r="M8597">
        <v>115000</v>
      </c>
      <c r="O8597" t="s">
        <v>1262</v>
      </c>
      <c r="P8597" t="s">
        <v>2771</v>
      </c>
    </row>
    <row r="8598" spans="1:16" x14ac:dyDescent="0.55000000000000004">
      <c r="A8598" t="s">
        <v>2</v>
      </c>
      <c r="B8598" t="s">
        <v>11704</v>
      </c>
      <c r="C8598" t="s">
        <v>39</v>
      </c>
      <c r="D8598" t="s">
        <v>3828</v>
      </c>
      <c r="F8598" t="b">
        <v>1</v>
      </c>
      <c r="G8598" t="s">
        <v>27</v>
      </c>
      <c r="H8598" s="4">
        <v>45764.876458333332</v>
      </c>
      <c r="I8598" t="b">
        <v>0</v>
      </c>
      <c r="J8598" t="b">
        <v>0</v>
      </c>
      <c r="K8598" t="s">
        <v>24</v>
      </c>
      <c r="L8598" t="s">
        <v>36</v>
      </c>
      <c r="N8598">
        <v>83</v>
      </c>
      <c r="O8598" t="s">
        <v>2801</v>
      </c>
      <c r="P8598" t="s">
        <v>119</v>
      </c>
    </row>
    <row r="8599" spans="1:16" x14ac:dyDescent="0.55000000000000004">
      <c r="A8599" t="s">
        <v>2</v>
      </c>
      <c r="B8599" t="s">
        <v>11267</v>
      </c>
      <c r="C8599" t="s">
        <v>423</v>
      </c>
      <c r="D8599" t="s">
        <v>3600</v>
      </c>
      <c r="E8599" t="s">
        <v>20</v>
      </c>
      <c r="F8599" t="b">
        <v>0</v>
      </c>
      <c r="G8599" t="s">
        <v>27</v>
      </c>
      <c r="H8599" s="4">
        <v>45764.876481481479</v>
      </c>
      <c r="I8599" t="b">
        <v>0</v>
      </c>
      <c r="J8599" t="b">
        <v>1</v>
      </c>
      <c r="K8599" t="s">
        <v>24</v>
      </c>
      <c r="L8599" t="s">
        <v>22</v>
      </c>
      <c r="M8599">
        <v>85000</v>
      </c>
      <c r="O8599" t="s">
        <v>11268</v>
      </c>
      <c r="P8599" t="s">
        <v>11269</v>
      </c>
    </row>
    <row r="8600" spans="1:16" x14ac:dyDescent="0.55000000000000004">
      <c r="A8600" t="s">
        <v>40</v>
      </c>
      <c r="B8600" t="s">
        <v>11705</v>
      </c>
      <c r="C8600" t="s">
        <v>83</v>
      </c>
      <c r="D8600" t="s">
        <v>3600</v>
      </c>
      <c r="E8600" t="s">
        <v>51</v>
      </c>
      <c r="F8600" t="b">
        <v>0</v>
      </c>
      <c r="G8600" t="s">
        <v>41</v>
      </c>
      <c r="H8600" s="4">
        <v>45764.876921296287</v>
      </c>
      <c r="I8600" t="b">
        <v>1</v>
      </c>
      <c r="J8600" t="b">
        <v>0</v>
      </c>
      <c r="K8600" t="s">
        <v>24</v>
      </c>
      <c r="L8600" t="s">
        <v>36</v>
      </c>
      <c r="N8600">
        <v>50</v>
      </c>
      <c r="O8600" t="s">
        <v>11706</v>
      </c>
    </row>
    <row r="8601" spans="1:16" x14ac:dyDescent="0.55000000000000004">
      <c r="A8601" t="s">
        <v>0</v>
      </c>
      <c r="B8601" t="s">
        <v>11707</v>
      </c>
      <c r="C8601" t="s">
        <v>56</v>
      </c>
      <c r="D8601" t="s">
        <v>3828</v>
      </c>
      <c r="E8601" t="s">
        <v>20</v>
      </c>
      <c r="F8601" t="b">
        <v>0</v>
      </c>
      <c r="G8601" t="s">
        <v>23</v>
      </c>
      <c r="H8601" s="4">
        <v>45764.902407407397</v>
      </c>
      <c r="I8601" t="b">
        <v>0</v>
      </c>
      <c r="J8601" t="b">
        <v>0</v>
      </c>
      <c r="K8601" t="s">
        <v>24</v>
      </c>
      <c r="L8601" t="s">
        <v>22</v>
      </c>
      <c r="M8601">
        <v>96730</v>
      </c>
      <c r="O8601" t="s">
        <v>11708</v>
      </c>
    </row>
    <row r="8602" spans="1:16" x14ac:dyDescent="0.55000000000000004">
      <c r="A8602" t="s">
        <v>0</v>
      </c>
      <c r="B8602" t="s">
        <v>11709</v>
      </c>
      <c r="C8602" t="s">
        <v>3318</v>
      </c>
      <c r="D8602" t="s">
        <v>3828</v>
      </c>
      <c r="E8602" t="s">
        <v>20</v>
      </c>
      <c r="F8602" t="b">
        <v>0</v>
      </c>
      <c r="G8602" t="s">
        <v>27</v>
      </c>
      <c r="H8602" s="4">
        <v>45764.916747685187</v>
      </c>
      <c r="I8602" t="b">
        <v>1</v>
      </c>
      <c r="J8602" t="b">
        <v>1</v>
      </c>
      <c r="K8602" t="s">
        <v>24</v>
      </c>
      <c r="L8602" t="s">
        <v>22</v>
      </c>
      <c r="M8602">
        <v>122500</v>
      </c>
      <c r="O8602" t="s">
        <v>1066</v>
      </c>
      <c r="P8602" t="s">
        <v>11710</v>
      </c>
    </row>
    <row r="8603" spans="1:16" x14ac:dyDescent="0.55000000000000004">
      <c r="A8603" t="s">
        <v>25</v>
      </c>
      <c r="B8603" t="s">
        <v>11711</v>
      </c>
      <c r="C8603" t="s">
        <v>167</v>
      </c>
      <c r="D8603" t="s">
        <v>3973</v>
      </c>
      <c r="E8603" t="s">
        <v>20</v>
      </c>
      <c r="F8603" t="b">
        <v>0</v>
      </c>
      <c r="G8603" t="s">
        <v>35</v>
      </c>
      <c r="H8603" s="4">
        <v>45764.917233796303</v>
      </c>
      <c r="I8603" t="b">
        <v>0</v>
      </c>
      <c r="J8603" t="b">
        <v>0</v>
      </c>
      <c r="K8603" t="s">
        <v>24</v>
      </c>
      <c r="L8603" t="s">
        <v>22</v>
      </c>
      <c r="M8603">
        <v>83025</v>
      </c>
      <c r="O8603" t="s">
        <v>11712</v>
      </c>
      <c r="P8603" t="s">
        <v>11713</v>
      </c>
    </row>
    <row r="8604" spans="1:16" x14ac:dyDescent="0.55000000000000004">
      <c r="A8604" t="s">
        <v>2</v>
      </c>
      <c r="B8604" t="s">
        <v>3617</v>
      </c>
      <c r="C8604" t="s">
        <v>386</v>
      </c>
      <c r="D8604" t="s">
        <v>3828</v>
      </c>
      <c r="E8604" t="s">
        <v>20</v>
      </c>
      <c r="F8604" t="b">
        <v>0</v>
      </c>
      <c r="G8604" t="s">
        <v>27</v>
      </c>
      <c r="H8604" s="4">
        <v>45764.918217592603</v>
      </c>
      <c r="I8604" t="b">
        <v>0</v>
      </c>
      <c r="J8604" t="b">
        <v>1</v>
      </c>
      <c r="K8604" t="s">
        <v>24</v>
      </c>
      <c r="L8604" t="s">
        <v>22</v>
      </c>
      <c r="M8604">
        <v>110000</v>
      </c>
      <c r="O8604" t="s">
        <v>554</v>
      </c>
      <c r="P8604" t="s">
        <v>11714</v>
      </c>
    </row>
    <row r="8605" spans="1:16" x14ac:dyDescent="0.55000000000000004">
      <c r="A8605" t="s">
        <v>2</v>
      </c>
      <c r="B8605" t="s">
        <v>11715</v>
      </c>
      <c r="C8605" t="s">
        <v>39</v>
      </c>
      <c r="D8605" t="s">
        <v>3828</v>
      </c>
      <c r="E8605" t="s">
        <v>51</v>
      </c>
      <c r="F8605" t="b">
        <v>1</v>
      </c>
      <c r="G8605" t="s">
        <v>41</v>
      </c>
      <c r="H8605" s="4">
        <v>45764.918530092589</v>
      </c>
      <c r="I8605" t="b">
        <v>1</v>
      </c>
      <c r="J8605" t="b">
        <v>0</v>
      </c>
      <c r="K8605" t="s">
        <v>24</v>
      </c>
      <c r="L8605" t="s">
        <v>36</v>
      </c>
      <c r="N8605">
        <v>65.425003051757813</v>
      </c>
      <c r="O8605" t="s">
        <v>11716</v>
      </c>
      <c r="P8605" t="s">
        <v>11717</v>
      </c>
    </row>
    <row r="8606" spans="1:16" x14ac:dyDescent="0.55000000000000004">
      <c r="A8606" t="s">
        <v>2</v>
      </c>
      <c r="B8606" t="s">
        <v>11718</v>
      </c>
      <c r="C8606" t="s">
        <v>49</v>
      </c>
      <c r="D8606" t="s">
        <v>3973</v>
      </c>
      <c r="E8606" t="s">
        <v>20</v>
      </c>
      <c r="F8606" t="b">
        <v>0</v>
      </c>
      <c r="G8606" t="s">
        <v>35</v>
      </c>
      <c r="H8606" s="4">
        <v>45764.919085648151</v>
      </c>
      <c r="I8606" t="b">
        <v>0</v>
      </c>
      <c r="J8606" t="b">
        <v>0</v>
      </c>
      <c r="K8606" t="s">
        <v>24</v>
      </c>
      <c r="L8606" t="s">
        <v>36</v>
      </c>
      <c r="N8606">
        <v>85</v>
      </c>
      <c r="O8606" t="s">
        <v>11719</v>
      </c>
      <c r="P8606" t="s">
        <v>11720</v>
      </c>
    </row>
    <row r="8607" spans="1:16" x14ac:dyDescent="0.55000000000000004">
      <c r="A8607" t="s">
        <v>2</v>
      </c>
      <c r="B8607" t="s">
        <v>129</v>
      </c>
      <c r="C8607" t="s">
        <v>1894</v>
      </c>
      <c r="D8607" t="s">
        <v>5535</v>
      </c>
      <c r="E8607" t="s">
        <v>20</v>
      </c>
      <c r="F8607" t="b">
        <v>0</v>
      </c>
      <c r="G8607" t="s">
        <v>23</v>
      </c>
      <c r="H8607" s="4">
        <v>45764.986006944448</v>
      </c>
      <c r="I8607" t="b">
        <v>0</v>
      </c>
      <c r="J8607" t="b">
        <v>1</v>
      </c>
      <c r="K8607" t="s">
        <v>24</v>
      </c>
      <c r="L8607" t="s">
        <v>22</v>
      </c>
      <c r="M8607">
        <v>108267</v>
      </c>
      <c r="O8607" t="s">
        <v>11721</v>
      </c>
      <c r="P8607" t="s">
        <v>11722</v>
      </c>
    </row>
    <row r="8608" spans="1:16" x14ac:dyDescent="0.55000000000000004">
      <c r="A8608" t="s">
        <v>0</v>
      </c>
      <c r="B8608" t="s">
        <v>288</v>
      </c>
      <c r="C8608" t="s">
        <v>94</v>
      </c>
      <c r="D8608" t="s">
        <v>3828</v>
      </c>
      <c r="E8608" t="s">
        <v>20</v>
      </c>
      <c r="F8608" t="b">
        <v>0</v>
      </c>
      <c r="G8608" t="s">
        <v>30</v>
      </c>
      <c r="H8608" s="4">
        <v>45765.000706018523</v>
      </c>
      <c r="I8608" t="b">
        <v>0</v>
      </c>
      <c r="J8608" t="b">
        <v>0</v>
      </c>
      <c r="K8608" t="s">
        <v>24</v>
      </c>
      <c r="L8608" t="s">
        <v>22</v>
      </c>
      <c r="M8608">
        <v>75000</v>
      </c>
      <c r="O8608" t="s">
        <v>11723</v>
      </c>
      <c r="P8608" t="s">
        <v>11724</v>
      </c>
    </row>
    <row r="8609" spans="1:16" x14ac:dyDescent="0.55000000000000004">
      <c r="A8609" t="s">
        <v>0</v>
      </c>
      <c r="B8609" t="s">
        <v>11725</v>
      </c>
      <c r="C8609" t="s">
        <v>39</v>
      </c>
      <c r="D8609" t="s">
        <v>2882</v>
      </c>
      <c r="E8609" t="s">
        <v>20</v>
      </c>
      <c r="F8609" t="b">
        <v>1</v>
      </c>
      <c r="G8609" t="s">
        <v>52</v>
      </c>
      <c r="H8609" s="4">
        <v>45765.000752314823</v>
      </c>
      <c r="I8609" t="b">
        <v>0</v>
      </c>
      <c r="J8609" t="b">
        <v>0</v>
      </c>
      <c r="K8609" t="s">
        <v>24</v>
      </c>
      <c r="L8609" t="s">
        <v>22</v>
      </c>
      <c r="M8609">
        <v>106000</v>
      </c>
      <c r="O8609" t="s">
        <v>374</v>
      </c>
      <c r="P8609" t="s">
        <v>11726</v>
      </c>
    </row>
    <row r="8610" spans="1:16" x14ac:dyDescent="0.55000000000000004">
      <c r="A8610" t="s">
        <v>1</v>
      </c>
      <c r="B8610" t="s">
        <v>8563</v>
      </c>
      <c r="C8610" t="s">
        <v>118</v>
      </c>
      <c r="D8610" t="s">
        <v>5123</v>
      </c>
      <c r="E8610" t="s">
        <v>20</v>
      </c>
      <c r="F8610" t="b">
        <v>0</v>
      </c>
      <c r="G8610" t="s">
        <v>27</v>
      </c>
      <c r="H8610" s="4">
        <v>45765.000949074078</v>
      </c>
      <c r="I8610" t="b">
        <v>0</v>
      </c>
      <c r="J8610" t="b">
        <v>1</v>
      </c>
      <c r="K8610" t="s">
        <v>24</v>
      </c>
      <c r="L8610" t="s">
        <v>36</v>
      </c>
      <c r="N8610">
        <v>39.069999694824219</v>
      </c>
      <c r="O8610" t="s">
        <v>254</v>
      </c>
      <c r="P8610" t="s">
        <v>8564</v>
      </c>
    </row>
    <row r="8611" spans="1:16" x14ac:dyDescent="0.55000000000000004">
      <c r="A8611" t="s">
        <v>1</v>
      </c>
      <c r="B8611" t="s">
        <v>11727</v>
      </c>
      <c r="C8611" t="s">
        <v>120</v>
      </c>
      <c r="D8611" t="s">
        <v>5535</v>
      </c>
      <c r="E8611" t="s">
        <v>20</v>
      </c>
      <c r="F8611" t="b">
        <v>0</v>
      </c>
      <c r="G8611" t="s">
        <v>35</v>
      </c>
      <c r="H8611" s="4">
        <v>45765.001226851848</v>
      </c>
      <c r="I8611" t="b">
        <v>0</v>
      </c>
      <c r="J8611" t="b">
        <v>1</v>
      </c>
      <c r="K8611" t="s">
        <v>24</v>
      </c>
      <c r="L8611" t="s">
        <v>22</v>
      </c>
      <c r="M8611">
        <v>88582</v>
      </c>
      <c r="O8611" t="s">
        <v>5936</v>
      </c>
      <c r="P8611" t="s">
        <v>3535</v>
      </c>
    </row>
    <row r="8612" spans="1:16" x14ac:dyDescent="0.55000000000000004">
      <c r="A8612" t="s">
        <v>2</v>
      </c>
      <c r="B8612" t="s">
        <v>11728</v>
      </c>
      <c r="C8612" t="s">
        <v>293</v>
      </c>
      <c r="D8612" t="s">
        <v>5535</v>
      </c>
      <c r="E8612" t="s">
        <v>20</v>
      </c>
      <c r="F8612" t="b">
        <v>0</v>
      </c>
      <c r="G8612" t="s">
        <v>27</v>
      </c>
      <c r="H8612" s="4">
        <v>45765.001504629632</v>
      </c>
      <c r="I8612" t="b">
        <v>0</v>
      </c>
      <c r="J8612" t="b">
        <v>0</v>
      </c>
      <c r="K8612" t="s">
        <v>24</v>
      </c>
      <c r="L8612" t="s">
        <v>22</v>
      </c>
      <c r="M8612">
        <v>127952</v>
      </c>
      <c r="O8612" t="s">
        <v>43</v>
      </c>
      <c r="P8612" t="s">
        <v>11729</v>
      </c>
    </row>
    <row r="8613" spans="1:16" x14ac:dyDescent="0.55000000000000004">
      <c r="A8613" t="s">
        <v>0</v>
      </c>
      <c r="B8613" t="s">
        <v>0</v>
      </c>
      <c r="C8613" t="s">
        <v>2063</v>
      </c>
      <c r="D8613" t="s">
        <v>2208</v>
      </c>
      <c r="E8613" t="s">
        <v>20</v>
      </c>
      <c r="F8613" t="b">
        <v>0</v>
      </c>
      <c r="G8613" t="s">
        <v>41</v>
      </c>
      <c r="H8613" s="4">
        <v>45765.250289351847</v>
      </c>
      <c r="I8613" t="b">
        <v>0</v>
      </c>
      <c r="J8613" t="b">
        <v>1</v>
      </c>
      <c r="K8613" t="s">
        <v>24</v>
      </c>
      <c r="L8613" t="s">
        <v>36</v>
      </c>
      <c r="N8613">
        <v>34</v>
      </c>
      <c r="O8613" t="s">
        <v>11730</v>
      </c>
      <c r="P8613" t="s">
        <v>262</v>
      </c>
    </row>
    <row r="8614" spans="1:16" x14ac:dyDescent="0.55000000000000004">
      <c r="A8614" t="s">
        <v>0</v>
      </c>
      <c r="B8614" t="s">
        <v>11731</v>
      </c>
      <c r="C8614" t="s">
        <v>1064</v>
      </c>
      <c r="D8614" t="s">
        <v>11732</v>
      </c>
      <c r="E8614" t="s">
        <v>20</v>
      </c>
      <c r="F8614" t="b">
        <v>0</v>
      </c>
      <c r="G8614" t="s">
        <v>41</v>
      </c>
      <c r="H8614" s="4">
        <v>45765.250289351847</v>
      </c>
      <c r="I8614" t="b">
        <v>0</v>
      </c>
      <c r="J8614" t="b">
        <v>0</v>
      </c>
      <c r="K8614" t="s">
        <v>24</v>
      </c>
      <c r="L8614" t="s">
        <v>36</v>
      </c>
      <c r="N8614">
        <v>40</v>
      </c>
      <c r="O8614" t="s">
        <v>11733</v>
      </c>
    </row>
    <row r="8615" spans="1:16" x14ac:dyDescent="0.55000000000000004">
      <c r="A8615" t="s">
        <v>0</v>
      </c>
      <c r="B8615" t="s">
        <v>214</v>
      </c>
      <c r="C8615" t="s">
        <v>2265</v>
      </c>
      <c r="D8615" t="s">
        <v>3973</v>
      </c>
      <c r="E8615" t="s">
        <v>20</v>
      </c>
      <c r="F8615" t="b">
        <v>0</v>
      </c>
      <c r="G8615" t="s">
        <v>41</v>
      </c>
      <c r="H8615" s="4">
        <v>45765.250289351847</v>
      </c>
      <c r="I8615" t="b">
        <v>0</v>
      </c>
      <c r="J8615" t="b">
        <v>0</v>
      </c>
      <c r="K8615" t="s">
        <v>24</v>
      </c>
      <c r="L8615" t="s">
        <v>22</v>
      </c>
      <c r="M8615">
        <v>76820</v>
      </c>
      <c r="O8615" t="s">
        <v>11734</v>
      </c>
      <c r="P8615" t="s">
        <v>11735</v>
      </c>
    </row>
    <row r="8616" spans="1:16" x14ac:dyDescent="0.55000000000000004">
      <c r="A8616" t="s">
        <v>1</v>
      </c>
      <c r="B8616" t="s">
        <v>10125</v>
      </c>
      <c r="C8616" t="s">
        <v>213</v>
      </c>
      <c r="D8616" t="s">
        <v>3973</v>
      </c>
      <c r="E8616" t="s">
        <v>20</v>
      </c>
      <c r="F8616" t="b">
        <v>0</v>
      </c>
      <c r="G8616" t="s">
        <v>41</v>
      </c>
      <c r="H8616" s="4">
        <v>45765.250833333332</v>
      </c>
      <c r="I8616" t="b">
        <v>0</v>
      </c>
      <c r="J8616" t="b">
        <v>1</v>
      </c>
      <c r="K8616" t="s">
        <v>24</v>
      </c>
      <c r="L8616" t="s">
        <v>22</v>
      </c>
      <c r="M8616">
        <v>232500</v>
      </c>
      <c r="O8616" t="s">
        <v>2768</v>
      </c>
      <c r="P8616" t="s">
        <v>149</v>
      </c>
    </row>
    <row r="8617" spans="1:16" x14ac:dyDescent="0.55000000000000004">
      <c r="A8617" t="s">
        <v>1</v>
      </c>
      <c r="B8617" t="s">
        <v>8370</v>
      </c>
      <c r="C8617" t="s">
        <v>2266</v>
      </c>
      <c r="D8617" t="s">
        <v>3828</v>
      </c>
      <c r="E8617" t="s">
        <v>20</v>
      </c>
      <c r="F8617" t="b">
        <v>0</v>
      </c>
      <c r="G8617" t="s">
        <v>41</v>
      </c>
      <c r="H8617" s="4">
        <v>45765.250833333332</v>
      </c>
      <c r="I8617" t="b">
        <v>0</v>
      </c>
      <c r="J8617" t="b">
        <v>1</v>
      </c>
      <c r="K8617" t="s">
        <v>24</v>
      </c>
      <c r="L8617" t="s">
        <v>22</v>
      </c>
      <c r="M8617">
        <v>146091</v>
      </c>
      <c r="O8617" t="s">
        <v>11736</v>
      </c>
      <c r="P8617" t="s">
        <v>447</v>
      </c>
    </row>
    <row r="8618" spans="1:16" x14ac:dyDescent="0.55000000000000004">
      <c r="A8618" t="s">
        <v>1</v>
      </c>
      <c r="B8618" t="s">
        <v>663</v>
      </c>
      <c r="C8618" t="s">
        <v>140</v>
      </c>
      <c r="D8618" t="s">
        <v>3973</v>
      </c>
      <c r="E8618" t="s">
        <v>20</v>
      </c>
      <c r="F8618" t="b">
        <v>0</v>
      </c>
      <c r="G8618" t="s">
        <v>35</v>
      </c>
      <c r="H8618" s="4">
        <v>45765.250972222217</v>
      </c>
      <c r="I8618" t="b">
        <v>0</v>
      </c>
      <c r="J8618" t="b">
        <v>1</v>
      </c>
      <c r="K8618" t="s">
        <v>24</v>
      </c>
      <c r="L8618" t="s">
        <v>22</v>
      </c>
      <c r="M8618">
        <v>124350</v>
      </c>
      <c r="O8618" t="s">
        <v>664</v>
      </c>
      <c r="P8618" t="s">
        <v>9347</v>
      </c>
    </row>
    <row r="8619" spans="1:16" x14ac:dyDescent="0.55000000000000004">
      <c r="A8619" t="s">
        <v>1</v>
      </c>
      <c r="B8619" t="s">
        <v>974</v>
      </c>
      <c r="C8619" t="s">
        <v>1521</v>
      </c>
      <c r="D8619" t="s">
        <v>2208</v>
      </c>
      <c r="E8619" t="s">
        <v>20</v>
      </c>
      <c r="F8619" t="b">
        <v>0</v>
      </c>
      <c r="G8619" t="s">
        <v>52</v>
      </c>
      <c r="H8619" s="4">
        <v>45765.251261574071</v>
      </c>
      <c r="I8619" t="b">
        <v>0</v>
      </c>
      <c r="J8619" t="b">
        <v>1</v>
      </c>
      <c r="K8619" t="s">
        <v>24</v>
      </c>
      <c r="L8619" t="s">
        <v>22</v>
      </c>
      <c r="M8619">
        <v>150500</v>
      </c>
      <c r="O8619" t="s">
        <v>6504</v>
      </c>
      <c r="P8619" t="s">
        <v>302</v>
      </c>
    </row>
    <row r="8620" spans="1:16" x14ac:dyDescent="0.55000000000000004">
      <c r="A8620" t="s">
        <v>2</v>
      </c>
      <c r="B8620" t="s">
        <v>389</v>
      </c>
      <c r="C8620" t="s">
        <v>33</v>
      </c>
      <c r="D8620" t="s">
        <v>2208</v>
      </c>
      <c r="E8620" t="s">
        <v>20</v>
      </c>
      <c r="F8620" t="b">
        <v>0</v>
      </c>
      <c r="G8620" t="s">
        <v>35</v>
      </c>
      <c r="H8620" s="4">
        <v>45765.251655092587</v>
      </c>
      <c r="I8620" t="b">
        <v>1</v>
      </c>
      <c r="J8620" t="b">
        <v>0</v>
      </c>
      <c r="K8620" t="s">
        <v>24</v>
      </c>
      <c r="L8620" t="s">
        <v>36</v>
      </c>
      <c r="N8620">
        <v>61.5</v>
      </c>
      <c r="O8620" t="s">
        <v>319</v>
      </c>
      <c r="P8620" t="s">
        <v>10598</v>
      </c>
    </row>
    <row r="8621" spans="1:16" x14ac:dyDescent="0.55000000000000004">
      <c r="A8621" t="s">
        <v>19</v>
      </c>
      <c r="B8621" t="s">
        <v>11737</v>
      </c>
      <c r="C8621" t="s">
        <v>39</v>
      </c>
      <c r="D8621" t="s">
        <v>7658</v>
      </c>
      <c r="E8621" t="s">
        <v>20</v>
      </c>
      <c r="F8621" t="b">
        <v>1</v>
      </c>
      <c r="G8621" t="s">
        <v>311</v>
      </c>
      <c r="H8621" s="4">
        <v>45765.254537037043</v>
      </c>
      <c r="I8621" t="b">
        <v>0</v>
      </c>
      <c r="J8621" t="b">
        <v>0</v>
      </c>
      <c r="K8621" t="s">
        <v>311</v>
      </c>
      <c r="L8621" t="s">
        <v>22</v>
      </c>
      <c r="M8621">
        <v>105000</v>
      </c>
      <c r="O8621" t="s">
        <v>239</v>
      </c>
      <c r="P8621" t="s">
        <v>11738</v>
      </c>
    </row>
    <row r="8622" spans="1:16" x14ac:dyDescent="0.55000000000000004">
      <c r="A8622" t="s">
        <v>1</v>
      </c>
      <c r="B8622" t="s">
        <v>9354</v>
      </c>
      <c r="C8622" t="s">
        <v>192</v>
      </c>
      <c r="D8622" t="s">
        <v>4328</v>
      </c>
      <c r="E8622" t="s">
        <v>51</v>
      </c>
      <c r="F8622" t="b">
        <v>0</v>
      </c>
      <c r="G8622" t="s">
        <v>23</v>
      </c>
      <c r="H8622" s="4">
        <v>45765.266527777778</v>
      </c>
      <c r="I8622" t="b">
        <v>0</v>
      </c>
      <c r="J8622" t="b">
        <v>0</v>
      </c>
      <c r="K8622" t="s">
        <v>24</v>
      </c>
      <c r="L8622" t="s">
        <v>36</v>
      </c>
      <c r="N8622">
        <v>60</v>
      </c>
      <c r="O8622" t="s">
        <v>2486</v>
      </c>
      <c r="P8622" t="s">
        <v>9355</v>
      </c>
    </row>
    <row r="8623" spans="1:16" x14ac:dyDescent="0.55000000000000004">
      <c r="A8623" t="s">
        <v>25</v>
      </c>
      <c r="B8623" t="s">
        <v>11739</v>
      </c>
      <c r="C8623" t="s">
        <v>2517</v>
      </c>
      <c r="D8623" t="s">
        <v>3970</v>
      </c>
      <c r="E8623" t="s">
        <v>20</v>
      </c>
      <c r="F8623" t="b">
        <v>0</v>
      </c>
      <c r="G8623" t="s">
        <v>30</v>
      </c>
      <c r="H8623" s="4">
        <v>45765.292280092603</v>
      </c>
      <c r="I8623" t="b">
        <v>0</v>
      </c>
      <c r="J8623" t="b">
        <v>0</v>
      </c>
      <c r="K8623" t="s">
        <v>24</v>
      </c>
      <c r="L8623" t="s">
        <v>22</v>
      </c>
      <c r="M8623">
        <v>126850</v>
      </c>
      <c r="O8623" t="s">
        <v>6393</v>
      </c>
      <c r="P8623" t="s">
        <v>11740</v>
      </c>
    </row>
    <row r="8624" spans="1:16" x14ac:dyDescent="0.55000000000000004">
      <c r="A8624" t="s">
        <v>0</v>
      </c>
      <c r="B8624" t="s">
        <v>10776</v>
      </c>
      <c r="C8624" t="s">
        <v>172</v>
      </c>
      <c r="D8624" t="s">
        <v>3828</v>
      </c>
      <c r="E8624" t="s">
        <v>20</v>
      </c>
      <c r="F8624" t="b">
        <v>0</v>
      </c>
      <c r="G8624" t="s">
        <v>27</v>
      </c>
      <c r="H8624" s="4">
        <v>45765.333425925928</v>
      </c>
      <c r="I8624" t="b">
        <v>0</v>
      </c>
      <c r="J8624" t="b">
        <v>1</v>
      </c>
      <c r="K8624" t="s">
        <v>24</v>
      </c>
      <c r="L8624" t="s">
        <v>22</v>
      </c>
      <c r="M8624">
        <v>78600</v>
      </c>
      <c r="O8624" t="s">
        <v>1156</v>
      </c>
      <c r="P8624" t="s">
        <v>11741</v>
      </c>
    </row>
    <row r="8625" spans="1:16" x14ac:dyDescent="0.55000000000000004">
      <c r="A8625" t="s">
        <v>0</v>
      </c>
      <c r="B8625" t="s">
        <v>1246</v>
      </c>
      <c r="C8625" t="s">
        <v>768</v>
      </c>
      <c r="D8625" t="s">
        <v>4084</v>
      </c>
      <c r="E8625" t="s">
        <v>20</v>
      </c>
      <c r="F8625" t="b">
        <v>0</v>
      </c>
      <c r="G8625" t="s">
        <v>27</v>
      </c>
      <c r="H8625" s="4">
        <v>45765.3752662037</v>
      </c>
      <c r="I8625" t="b">
        <v>0</v>
      </c>
      <c r="J8625" t="b">
        <v>0</v>
      </c>
      <c r="K8625" t="s">
        <v>24</v>
      </c>
      <c r="L8625" t="s">
        <v>22</v>
      </c>
      <c r="M8625">
        <v>93176</v>
      </c>
      <c r="O8625" t="s">
        <v>9412</v>
      </c>
    </row>
    <row r="8626" spans="1:16" x14ac:dyDescent="0.55000000000000004">
      <c r="A8626" t="s">
        <v>2</v>
      </c>
      <c r="B8626" t="s">
        <v>8749</v>
      </c>
      <c r="C8626" t="s">
        <v>283</v>
      </c>
      <c r="D8626" t="s">
        <v>3973</v>
      </c>
      <c r="E8626" t="s">
        <v>20</v>
      </c>
      <c r="F8626" t="b">
        <v>0</v>
      </c>
      <c r="G8626" t="s">
        <v>27</v>
      </c>
      <c r="H8626" s="4">
        <v>45765.376597222217</v>
      </c>
      <c r="I8626" t="b">
        <v>0</v>
      </c>
      <c r="J8626" t="b">
        <v>1</v>
      </c>
      <c r="K8626" t="s">
        <v>24</v>
      </c>
      <c r="L8626" t="s">
        <v>22</v>
      </c>
      <c r="M8626">
        <v>186000</v>
      </c>
      <c r="O8626" t="s">
        <v>1773</v>
      </c>
      <c r="P8626" t="s">
        <v>8750</v>
      </c>
    </row>
    <row r="8627" spans="1:16" x14ac:dyDescent="0.55000000000000004">
      <c r="A8627" t="s">
        <v>40</v>
      </c>
      <c r="B8627" t="s">
        <v>11742</v>
      </c>
      <c r="C8627" t="s">
        <v>180</v>
      </c>
      <c r="D8627" t="s">
        <v>3828</v>
      </c>
      <c r="E8627" t="s">
        <v>20</v>
      </c>
      <c r="F8627" t="b">
        <v>0</v>
      </c>
      <c r="G8627" t="s">
        <v>35</v>
      </c>
      <c r="H8627" s="4">
        <v>45765.376759259263</v>
      </c>
      <c r="I8627" t="b">
        <v>0</v>
      </c>
      <c r="J8627" t="b">
        <v>0</v>
      </c>
      <c r="K8627" t="s">
        <v>24</v>
      </c>
      <c r="L8627" t="s">
        <v>22</v>
      </c>
      <c r="M8627">
        <v>154500</v>
      </c>
      <c r="O8627" t="s">
        <v>2224</v>
      </c>
      <c r="P8627" t="s">
        <v>11743</v>
      </c>
    </row>
    <row r="8628" spans="1:16" x14ac:dyDescent="0.55000000000000004">
      <c r="A8628" t="s">
        <v>89</v>
      </c>
      <c r="B8628" t="s">
        <v>11744</v>
      </c>
      <c r="C8628" t="s">
        <v>158</v>
      </c>
      <c r="D8628" t="s">
        <v>4035</v>
      </c>
      <c r="E8628" t="s">
        <v>20</v>
      </c>
      <c r="F8628" t="b">
        <v>0</v>
      </c>
      <c r="G8628" t="s">
        <v>158</v>
      </c>
      <c r="H8628" s="4">
        <v>45765.37777777778</v>
      </c>
      <c r="I8628" t="b">
        <v>1</v>
      </c>
      <c r="J8628" t="b">
        <v>0</v>
      </c>
      <c r="K8628" t="s">
        <v>158</v>
      </c>
      <c r="L8628" t="s">
        <v>22</v>
      </c>
      <c r="M8628">
        <v>60000</v>
      </c>
      <c r="O8628" t="s">
        <v>2057</v>
      </c>
      <c r="P8628" t="s">
        <v>11745</v>
      </c>
    </row>
    <row r="8629" spans="1:16" x14ac:dyDescent="0.55000000000000004">
      <c r="A8629" t="s">
        <v>0</v>
      </c>
      <c r="B8629" t="s">
        <v>0</v>
      </c>
      <c r="C8629" t="s">
        <v>810</v>
      </c>
      <c r="D8629" t="s">
        <v>4084</v>
      </c>
      <c r="E8629" t="s">
        <v>20</v>
      </c>
      <c r="F8629" t="b">
        <v>0</v>
      </c>
      <c r="G8629" t="s">
        <v>27</v>
      </c>
      <c r="H8629" s="4">
        <v>45765.416932870372</v>
      </c>
      <c r="I8629" t="b">
        <v>0</v>
      </c>
      <c r="J8629" t="b">
        <v>0</v>
      </c>
      <c r="K8629" t="s">
        <v>24</v>
      </c>
      <c r="L8629" t="s">
        <v>36</v>
      </c>
      <c r="N8629">
        <v>22.694999694824219</v>
      </c>
      <c r="O8629" t="s">
        <v>4838</v>
      </c>
      <c r="P8629" t="s">
        <v>1198</v>
      </c>
    </row>
    <row r="8630" spans="1:16" x14ac:dyDescent="0.55000000000000004">
      <c r="A8630" t="s">
        <v>0</v>
      </c>
      <c r="B8630" t="s">
        <v>2900</v>
      </c>
      <c r="C8630" t="s">
        <v>3896</v>
      </c>
      <c r="D8630" t="s">
        <v>4084</v>
      </c>
      <c r="E8630" t="s">
        <v>20</v>
      </c>
      <c r="F8630" t="b">
        <v>0</v>
      </c>
      <c r="G8630" t="s">
        <v>41</v>
      </c>
      <c r="H8630" s="4">
        <v>45765.417060185187</v>
      </c>
      <c r="I8630" t="b">
        <v>0</v>
      </c>
      <c r="J8630" t="b">
        <v>0</v>
      </c>
      <c r="K8630" t="s">
        <v>24</v>
      </c>
      <c r="L8630" t="s">
        <v>36</v>
      </c>
      <c r="N8630">
        <v>29.95999908447266</v>
      </c>
      <c r="O8630" t="s">
        <v>10360</v>
      </c>
    </row>
    <row r="8631" spans="1:16" x14ac:dyDescent="0.55000000000000004">
      <c r="A8631" t="s">
        <v>0</v>
      </c>
      <c r="B8631" t="s">
        <v>2900</v>
      </c>
      <c r="C8631" t="s">
        <v>11746</v>
      </c>
      <c r="D8631" t="s">
        <v>4084</v>
      </c>
      <c r="E8631" t="s">
        <v>20</v>
      </c>
      <c r="F8631" t="b">
        <v>0</v>
      </c>
      <c r="G8631" t="s">
        <v>41</v>
      </c>
      <c r="H8631" s="4">
        <v>45765.417060185187</v>
      </c>
      <c r="I8631" t="b">
        <v>0</v>
      </c>
      <c r="J8631" t="b">
        <v>0</v>
      </c>
      <c r="K8631" t="s">
        <v>24</v>
      </c>
      <c r="L8631" t="s">
        <v>36</v>
      </c>
      <c r="N8631">
        <v>29.95999908447266</v>
      </c>
      <c r="O8631" t="s">
        <v>10360</v>
      </c>
    </row>
    <row r="8632" spans="1:16" x14ac:dyDescent="0.55000000000000004">
      <c r="A8632" t="s">
        <v>0</v>
      </c>
      <c r="B8632" t="s">
        <v>11747</v>
      </c>
      <c r="C8632" t="s">
        <v>120</v>
      </c>
      <c r="D8632" t="s">
        <v>3957</v>
      </c>
      <c r="E8632" t="s">
        <v>34</v>
      </c>
      <c r="F8632" t="b">
        <v>0</v>
      </c>
      <c r="G8632" t="s">
        <v>35</v>
      </c>
      <c r="H8632" s="4">
        <v>45765.417141203703</v>
      </c>
      <c r="I8632" t="b">
        <v>0</v>
      </c>
      <c r="J8632" t="b">
        <v>1</v>
      </c>
      <c r="K8632" t="s">
        <v>24</v>
      </c>
      <c r="L8632" t="s">
        <v>36</v>
      </c>
      <c r="N8632">
        <v>15.659999847412109</v>
      </c>
      <c r="O8632" t="s">
        <v>11748</v>
      </c>
      <c r="P8632" t="s">
        <v>204</v>
      </c>
    </row>
    <row r="8633" spans="1:16" x14ac:dyDescent="0.55000000000000004">
      <c r="A8633" t="s">
        <v>1</v>
      </c>
      <c r="B8633" t="s">
        <v>3217</v>
      </c>
      <c r="C8633" t="s">
        <v>122</v>
      </c>
      <c r="D8633" t="s">
        <v>4084</v>
      </c>
      <c r="E8633" t="s">
        <v>20</v>
      </c>
      <c r="F8633" t="b">
        <v>0</v>
      </c>
      <c r="G8633" t="s">
        <v>52</v>
      </c>
      <c r="H8633" s="4">
        <v>45765.417395833327</v>
      </c>
      <c r="I8633" t="b">
        <v>0</v>
      </c>
      <c r="J8633" t="b">
        <v>0</v>
      </c>
      <c r="K8633" t="s">
        <v>24</v>
      </c>
      <c r="L8633" t="s">
        <v>22</v>
      </c>
      <c r="M8633">
        <v>110000</v>
      </c>
      <c r="O8633" t="s">
        <v>374</v>
      </c>
      <c r="P8633" t="s">
        <v>5146</v>
      </c>
    </row>
    <row r="8634" spans="1:16" x14ac:dyDescent="0.55000000000000004">
      <c r="A8634" t="s">
        <v>2</v>
      </c>
      <c r="B8634" t="s">
        <v>4655</v>
      </c>
      <c r="C8634" t="s">
        <v>134</v>
      </c>
      <c r="D8634" t="s">
        <v>2208</v>
      </c>
      <c r="E8634" t="s">
        <v>34</v>
      </c>
      <c r="F8634" t="b">
        <v>0</v>
      </c>
      <c r="G8634" t="s">
        <v>35</v>
      </c>
      <c r="H8634" s="4">
        <v>45765.41846064815</v>
      </c>
      <c r="I8634" t="b">
        <v>0</v>
      </c>
      <c r="J8634" t="b">
        <v>1</v>
      </c>
      <c r="K8634" t="s">
        <v>24</v>
      </c>
      <c r="L8634" t="s">
        <v>22</v>
      </c>
      <c r="M8634">
        <v>175500</v>
      </c>
      <c r="O8634" t="s">
        <v>428</v>
      </c>
      <c r="P8634" t="s">
        <v>4657</v>
      </c>
    </row>
    <row r="8635" spans="1:16" x14ac:dyDescent="0.55000000000000004">
      <c r="A8635" t="s">
        <v>139</v>
      </c>
      <c r="B8635" t="s">
        <v>11749</v>
      </c>
      <c r="C8635" t="s">
        <v>114</v>
      </c>
      <c r="D8635" t="s">
        <v>3957</v>
      </c>
      <c r="E8635" t="s">
        <v>34</v>
      </c>
      <c r="F8635" t="b">
        <v>0</v>
      </c>
      <c r="G8635" t="s">
        <v>27</v>
      </c>
      <c r="H8635" s="4">
        <v>45765.458541666667</v>
      </c>
      <c r="I8635" t="b">
        <v>0</v>
      </c>
      <c r="J8635" t="b">
        <v>1</v>
      </c>
      <c r="K8635" t="s">
        <v>24</v>
      </c>
      <c r="L8635" t="s">
        <v>36</v>
      </c>
      <c r="N8635">
        <v>43.044998168945313</v>
      </c>
      <c r="O8635" t="s">
        <v>11750</v>
      </c>
      <c r="P8635" t="s">
        <v>11751</v>
      </c>
    </row>
    <row r="8636" spans="1:16" x14ac:dyDescent="0.55000000000000004">
      <c r="A8636" t="s">
        <v>0</v>
      </c>
      <c r="B8636" t="s">
        <v>11752</v>
      </c>
      <c r="C8636" t="s">
        <v>125</v>
      </c>
      <c r="D8636" t="s">
        <v>3957</v>
      </c>
      <c r="E8636" t="s">
        <v>34</v>
      </c>
      <c r="F8636" t="b">
        <v>0</v>
      </c>
      <c r="G8636" t="s">
        <v>52</v>
      </c>
      <c r="H8636" s="4">
        <v>45765.458993055552</v>
      </c>
      <c r="I8636" t="b">
        <v>0</v>
      </c>
      <c r="J8636" t="b">
        <v>1</v>
      </c>
      <c r="K8636" t="s">
        <v>24</v>
      </c>
      <c r="L8636" t="s">
        <v>36</v>
      </c>
      <c r="N8636">
        <v>19.579999923706051</v>
      </c>
      <c r="O8636" t="s">
        <v>2409</v>
      </c>
      <c r="P8636" t="s">
        <v>2648</v>
      </c>
    </row>
    <row r="8637" spans="1:16" x14ac:dyDescent="0.55000000000000004">
      <c r="A8637" t="s">
        <v>2</v>
      </c>
      <c r="B8637" t="s">
        <v>11753</v>
      </c>
      <c r="C8637" t="s">
        <v>39</v>
      </c>
      <c r="D8637" t="s">
        <v>3957</v>
      </c>
      <c r="E8637" t="s">
        <v>34</v>
      </c>
      <c r="F8637" t="b">
        <v>1</v>
      </c>
      <c r="G8637" t="s">
        <v>30</v>
      </c>
      <c r="H8637" s="4">
        <v>45765.460682870369</v>
      </c>
      <c r="I8637" t="b">
        <v>0</v>
      </c>
      <c r="J8637" t="b">
        <v>0</v>
      </c>
      <c r="K8637" t="s">
        <v>24</v>
      </c>
      <c r="L8637" t="s">
        <v>36</v>
      </c>
      <c r="N8637">
        <v>34.049999237060547</v>
      </c>
      <c r="O8637" t="s">
        <v>11754</v>
      </c>
      <c r="P8637" t="s">
        <v>11755</v>
      </c>
    </row>
    <row r="8638" spans="1:16" x14ac:dyDescent="0.55000000000000004">
      <c r="A8638" t="s">
        <v>19</v>
      </c>
      <c r="B8638" t="s">
        <v>11756</v>
      </c>
      <c r="C8638" t="s">
        <v>158</v>
      </c>
      <c r="D8638" t="s">
        <v>4035</v>
      </c>
      <c r="E8638" t="s">
        <v>20</v>
      </c>
      <c r="F8638" t="b">
        <v>0</v>
      </c>
      <c r="G8638" t="s">
        <v>158</v>
      </c>
      <c r="H8638" s="4">
        <v>45765.50277777778</v>
      </c>
      <c r="I8638" t="b">
        <v>0</v>
      </c>
      <c r="J8638" t="b">
        <v>0</v>
      </c>
      <c r="K8638" t="s">
        <v>158</v>
      </c>
      <c r="L8638" t="s">
        <v>22</v>
      </c>
      <c r="M8638">
        <v>43254.5</v>
      </c>
      <c r="O8638" t="s">
        <v>1906</v>
      </c>
      <c r="P8638" t="s">
        <v>1876</v>
      </c>
    </row>
    <row r="8639" spans="1:16" x14ac:dyDescent="0.55000000000000004">
      <c r="A8639" t="s">
        <v>89</v>
      </c>
      <c r="B8639" t="s">
        <v>11757</v>
      </c>
      <c r="C8639" t="s">
        <v>164</v>
      </c>
      <c r="D8639" t="s">
        <v>4035</v>
      </c>
      <c r="E8639" t="s">
        <v>20</v>
      </c>
      <c r="F8639" t="b">
        <v>0</v>
      </c>
      <c r="G8639" t="s">
        <v>158</v>
      </c>
      <c r="H8639" s="4">
        <v>45765.502800925933</v>
      </c>
      <c r="I8639" t="b">
        <v>0</v>
      </c>
      <c r="J8639" t="b">
        <v>0</v>
      </c>
      <c r="K8639" t="s">
        <v>158</v>
      </c>
      <c r="L8639" t="s">
        <v>22</v>
      </c>
      <c r="M8639">
        <v>79500</v>
      </c>
      <c r="O8639" t="s">
        <v>1362</v>
      </c>
      <c r="P8639" t="s">
        <v>11758</v>
      </c>
    </row>
    <row r="8640" spans="1:16" x14ac:dyDescent="0.55000000000000004">
      <c r="A8640" t="s">
        <v>40</v>
      </c>
      <c r="B8640" t="s">
        <v>40</v>
      </c>
      <c r="C8640" t="s">
        <v>3479</v>
      </c>
      <c r="D8640" t="s">
        <v>2208</v>
      </c>
      <c r="E8640" t="s">
        <v>20</v>
      </c>
      <c r="F8640" t="b">
        <v>0</v>
      </c>
      <c r="G8640" t="s">
        <v>27</v>
      </c>
      <c r="H8640" s="4">
        <v>45765.543009259258</v>
      </c>
      <c r="I8640" t="b">
        <v>0</v>
      </c>
      <c r="J8640" t="b">
        <v>1</v>
      </c>
      <c r="K8640" t="s">
        <v>24</v>
      </c>
      <c r="L8640" t="s">
        <v>22</v>
      </c>
      <c r="M8640">
        <v>172500</v>
      </c>
      <c r="O8640" t="s">
        <v>11600</v>
      </c>
      <c r="P8640" t="s">
        <v>11601</v>
      </c>
    </row>
    <row r="8641" spans="1:16" x14ac:dyDescent="0.55000000000000004">
      <c r="A8641" t="s">
        <v>0</v>
      </c>
      <c r="B8641" t="s">
        <v>4394</v>
      </c>
      <c r="C8641" t="s">
        <v>39</v>
      </c>
      <c r="D8641" t="s">
        <v>4093</v>
      </c>
      <c r="E8641" t="s">
        <v>51</v>
      </c>
      <c r="F8641" t="b">
        <v>1</v>
      </c>
      <c r="G8641" t="s">
        <v>760</v>
      </c>
      <c r="H8641" s="4">
        <v>45765.546875</v>
      </c>
      <c r="I8641" t="b">
        <v>1</v>
      </c>
      <c r="J8641" t="b">
        <v>0</v>
      </c>
      <c r="K8641" t="s">
        <v>760</v>
      </c>
      <c r="L8641" t="s">
        <v>36</v>
      </c>
      <c r="N8641">
        <v>8</v>
      </c>
      <c r="O8641" t="s">
        <v>761</v>
      </c>
    </row>
    <row r="8642" spans="1:16" x14ac:dyDescent="0.55000000000000004">
      <c r="A8642" t="s">
        <v>0</v>
      </c>
      <c r="B8642" t="s">
        <v>11759</v>
      </c>
      <c r="C8642" t="s">
        <v>1058</v>
      </c>
      <c r="D8642" t="s">
        <v>3828</v>
      </c>
      <c r="E8642" t="s">
        <v>20</v>
      </c>
      <c r="F8642" t="b">
        <v>0</v>
      </c>
      <c r="G8642" t="s">
        <v>27</v>
      </c>
      <c r="H8642" s="4">
        <v>45765.583472222221</v>
      </c>
      <c r="I8642" t="b">
        <v>0</v>
      </c>
      <c r="J8642" t="b">
        <v>0</v>
      </c>
      <c r="K8642" t="s">
        <v>24</v>
      </c>
      <c r="L8642" t="s">
        <v>22</v>
      </c>
      <c r="M8642">
        <v>97859</v>
      </c>
      <c r="O8642" t="s">
        <v>11760</v>
      </c>
      <c r="P8642" t="s">
        <v>11761</v>
      </c>
    </row>
    <row r="8643" spans="1:16" x14ac:dyDescent="0.55000000000000004">
      <c r="A8643" t="s">
        <v>0</v>
      </c>
      <c r="B8643" t="s">
        <v>11762</v>
      </c>
      <c r="C8643" t="s">
        <v>192</v>
      </c>
      <c r="D8643" t="s">
        <v>3973</v>
      </c>
      <c r="E8643" t="s">
        <v>20</v>
      </c>
      <c r="F8643" t="b">
        <v>0</v>
      </c>
      <c r="G8643" t="s">
        <v>52</v>
      </c>
      <c r="H8643" s="4">
        <v>45765.584039351852</v>
      </c>
      <c r="I8643" t="b">
        <v>1</v>
      </c>
      <c r="J8643" t="b">
        <v>0</v>
      </c>
      <c r="K8643" t="s">
        <v>24</v>
      </c>
      <c r="L8643" t="s">
        <v>22</v>
      </c>
      <c r="M8643">
        <v>77500</v>
      </c>
      <c r="O8643" t="s">
        <v>131</v>
      </c>
      <c r="P8643" t="s">
        <v>3436</v>
      </c>
    </row>
    <row r="8644" spans="1:16" x14ac:dyDescent="0.55000000000000004">
      <c r="A8644" t="s">
        <v>0</v>
      </c>
      <c r="B8644" t="s">
        <v>7948</v>
      </c>
      <c r="C8644" t="s">
        <v>151</v>
      </c>
      <c r="D8644" t="s">
        <v>3973</v>
      </c>
      <c r="E8644" t="s">
        <v>20</v>
      </c>
      <c r="F8644" t="b">
        <v>0</v>
      </c>
      <c r="G8644" t="s">
        <v>30</v>
      </c>
      <c r="H8644" s="4">
        <v>45765.584398148138</v>
      </c>
      <c r="I8644" t="b">
        <v>0</v>
      </c>
      <c r="J8644" t="b">
        <v>0</v>
      </c>
      <c r="K8644" t="s">
        <v>24</v>
      </c>
      <c r="L8644" t="s">
        <v>22</v>
      </c>
      <c r="M8644">
        <v>88582</v>
      </c>
      <c r="O8644" t="s">
        <v>675</v>
      </c>
      <c r="P8644" t="s">
        <v>7949</v>
      </c>
    </row>
    <row r="8645" spans="1:16" x14ac:dyDescent="0.55000000000000004">
      <c r="A8645" t="s">
        <v>2</v>
      </c>
      <c r="B8645" t="s">
        <v>170</v>
      </c>
      <c r="C8645" t="s">
        <v>171</v>
      </c>
      <c r="D8645" t="s">
        <v>3957</v>
      </c>
      <c r="E8645" t="s">
        <v>20</v>
      </c>
      <c r="F8645" t="b">
        <v>0</v>
      </c>
      <c r="G8645" t="s">
        <v>27</v>
      </c>
      <c r="H8645" s="4">
        <v>45765.584675925929</v>
      </c>
      <c r="I8645" t="b">
        <v>0</v>
      </c>
      <c r="J8645" t="b">
        <v>1</v>
      </c>
      <c r="K8645" t="s">
        <v>24</v>
      </c>
      <c r="L8645" t="s">
        <v>36</v>
      </c>
      <c r="N8645">
        <v>46.060001373291023</v>
      </c>
      <c r="O8645" t="s">
        <v>7563</v>
      </c>
      <c r="P8645" t="s">
        <v>7564</v>
      </c>
    </row>
    <row r="8646" spans="1:16" x14ac:dyDescent="0.55000000000000004">
      <c r="A8646" t="s">
        <v>2</v>
      </c>
      <c r="B8646" t="s">
        <v>11763</v>
      </c>
      <c r="C8646" t="s">
        <v>1679</v>
      </c>
      <c r="D8646" t="s">
        <v>4084</v>
      </c>
      <c r="E8646" t="s">
        <v>20</v>
      </c>
      <c r="F8646" t="b">
        <v>0</v>
      </c>
      <c r="G8646" t="s">
        <v>27</v>
      </c>
      <c r="H8646" s="4">
        <v>45765.584756944438</v>
      </c>
      <c r="I8646" t="b">
        <v>0</v>
      </c>
      <c r="J8646" t="b">
        <v>1</v>
      </c>
      <c r="K8646" t="s">
        <v>24</v>
      </c>
      <c r="L8646" t="s">
        <v>22</v>
      </c>
      <c r="M8646">
        <v>200905</v>
      </c>
      <c r="O8646" t="s">
        <v>3134</v>
      </c>
      <c r="P8646" t="s">
        <v>11764</v>
      </c>
    </row>
    <row r="8647" spans="1:16" x14ac:dyDescent="0.55000000000000004">
      <c r="A8647" t="s">
        <v>40</v>
      </c>
      <c r="B8647" t="s">
        <v>2487</v>
      </c>
      <c r="C8647" t="s">
        <v>928</v>
      </c>
      <c r="D8647" t="s">
        <v>3957</v>
      </c>
      <c r="E8647" t="s">
        <v>20</v>
      </c>
      <c r="F8647" t="b">
        <v>0</v>
      </c>
      <c r="G8647" t="s">
        <v>27</v>
      </c>
      <c r="H8647" s="4">
        <v>45765.584826388891</v>
      </c>
      <c r="I8647" t="b">
        <v>0</v>
      </c>
      <c r="J8647" t="b">
        <v>0</v>
      </c>
      <c r="K8647" t="s">
        <v>24</v>
      </c>
      <c r="L8647" t="s">
        <v>36</v>
      </c>
      <c r="N8647">
        <v>55.06500244140625</v>
      </c>
      <c r="O8647" t="s">
        <v>567</v>
      </c>
      <c r="P8647" t="s">
        <v>11765</v>
      </c>
    </row>
    <row r="8648" spans="1:16" x14ac:dyDescent="0.55000000000000004">
      <c r="A8648" t="s">
        <v>2</v>
      </c>
      <c r="B8648" t="s">
        <v>11766</v>
      </c>
      <c r="C8648" t="s">
        <v>1216</v>
      </c>
      <c r="D8648" t="s">
        <v>3957</v>
      </c>
      <c r="E8648" t="s">
        <v>20</v>
      </c>
      <c r="F8648" t="b">
        <v>0</v>
      </c>
      <c r="G8648" t="s">
        <v>35</v>
      </c>
      <c r="H8648" s="4">
        <v>45765.585162037038</v>
      </c>
      <c r="I8648" t="b">
        <v>0</v>
      </c>
      <c r="J8648" t="b">
        <v>1</v>
      </c>
      <c r="K8648" t="s">
        <v>24</v>
      </c>
      <c r="L8648" t="s">
        <v>36</v>
      </c>
      <c r="N8648">
        <v>50.669998168945313</v>
      </c>
      <c r="O8648" t="s">
        <v>2768</v>
      </c>
      <c r="P8648" t="s">
        <v>5007</v>
      </c>
    </row>
    <row r="8649" spans="1:16" x14ac:dyDescent="0.55000000000000004">
      <c r="A8649" t="s">
        <v>0</v>
      </c>
      <c r="B8649" t="s">
        <v>103</v>
      </c>
      <c r="C8649" t="s">
        <v>306</v>
      </c>
      <c r="D8649" t="s">
        <v>3828</v>
      </c>
      <c r="E8649" t="s">
        <v>219</v>
      </c>
      <c r="F8649" t="b">
        <v>0</v>
      </c>
      <c r="G8649" t="s">
        <v>27</v>
      </c>
      <c r="H8649" s="4">
        <v>45765.625092592592</v>
      </c>
      <c r="I8649" t="b">
        <v>1</v>
      </c>
      <c r="J8649" t="b">
        <v>1</v>
      </c>
      <c r="K8649" t="s">
        <v>24</v>
      </c>
      <c r="L8649" t="s">
        <v>36</v>
      </c>
      <c r="N8649">
        <v>26</v>
      </c>
      <c r="O8649" t="s">
        <v>11767</v>
      </c>
      <c r="P8649" t="s">
        <v>11768</v>
      </c>
    </row>
    <row r="8650" spans="1:16" x14ac:dyDescent="0.55000000000000004">
      <c r="A8650" t="s">
        <v>0</v>
      </c>
      <c r="B8650" t="s">
        <v>11769</v>
      </c>
      <c r="C8650" t="s">
        <v>39</v>
      </c>
      <c r="D8650" t="s">
        <v>3973</v>
      </c>
      <c r="E8650" t="s">
        <v>51</v>
      </c>
      <c r="F8650" t="b">
        <v>1</v>
      </c>
      <c r="G8650" t="s">
        <v>314</v>
      </c>
      <c r="H8650" s="4">
        <v>45765.635474537034</v>
      </c>
      <c r="I8650" t="b">
        <v>1</v>
      </c>
      <c r="J8650" t="b">
        <v>0</v>
      </c>
      <c r="K8650" t="s">
        <v>314</v>
      </c>
      <c r="L8650" t="s">
        <v>36</v>
      </c>
      <c r="N8650">
        <v>25</v>
      </c>
      <c r="O8650" t="s">
        <v>11770</v>
      </c>
    </row>
    <row r="8651" spans="1:16" x14ac:dyDescent="0.55000000000000004">
      <c r="A8651" t="s">
        <v>40</v>
      </c>
      <c r="B8651" t="s">
        <v>11771</v>
      </c>
      <c r="C8651" t="s">
        <v>591</v>
      </c>
      <c r="D8651" t="s">
        <v>3828</v>
      </c>
      <c r="E8651" t="s">
        <v>51</v>
      </c>
      <c r="F8651" t="b">
        <v>0</v>
      </c>
      <c r="G8651" t="s">
        <v>27</v>
      </c>
      <c r="H8651" s="4">
        <v>45765.668009259258</v>
      </c>
      <c r="I8651" t="b">
        <v>1</v>
      </c>
      <c r="J8651" t="b">
        <v>0</v>
      </c>
      <c r="K8651" t="s">
        <v>24</v>
      </c>
      <c r="L8651" t="s">
        <v>36</v>
      </c>
      <c r="N8651">
        <v>55</v>
      </c>
      <c r="O8651" t="s">
        <v>3222</v>
      </c>
      <c r="P8651" t="s">
        <v>1212</v>
      </c>
    </row>
    <row r="8652" spans="1:16" x14ac:dyDescent="0.55000000000000004">
      <c r="A8652" t="s">
        <v>2</v>
      </c>
      <c r="B8652" t="s">
        <v>422</v>
      </c>
      <c r="C8652" t="s">
        <v>5002</v>
      </c>
      <c r="D8652" t="s">
        <v>2208</v>
      </c>
      <c r="E8652" t="s">
        <v>20</v>
      </c>
      <c r="F8652" t="b">
        <v>0</v>
      </c>
      <c r="G8652" t="s">
        <v>27</v>
      </c>
      <c r="H8652" s="4">
        <v>45765.668020833327</v>
      </c>
      <c r="I8652" t="b">
        <v>0</v>
      </c>
      <c r="J8652" t="b">
        <v>1</v>
      </c>
      <c r="K8652" t="s">
        <v>24</v>
      </c>
      <c r="L8652" t="s">
        <v>22</v>
      </c>
      <c r="M8652">
        <v>85000</v>
      </c>
      <c r="O8652" t="s">
        <v>5003</v>
      </c>
      <c r="P8652" t="s">
        <v>11772</v>
      </c>
    </row>
    <row r="8653" spans="1:16" x14ac:dyDescent="0.55000000000000004">
      <c r="A8653" t="s">
        <v>25</v>
      </c>
      <c r="B8653" t="s">
        <v>11632</v>
      </c>
      <c r="C8653" t="s">
        <v>180</v>
      </c>
      <c r="D8653" t="s">
        <v>4084</v>
      </c>
      <c r="E8653" t="s">
        <v>20</v>
      </c>
      <c r="F8653" t="b">
        <v>0</v>
      </c>
      <c r="G8653" t="s">
        <v>41</v>
      </c>
      <c r="H8653" s="4">
        <v>45765.708738425928</v>
      </c>
      <c r="I8653" t="b">
        <v>0</v>
      </c>
      <c r="J8653" t="b">
        <v>0</v>
      </c>
      <c r="K8653" t="s">
        <v>24</v>
      </c>
      <c r="L8653" t="s">
        <v>22</v>
      </c>
      <c r="M8653">
        <v>142000</v>
      </c>
      <c r="O8653" t="s">
        <v>11633</v>
      </c>
      <c r="P8653" t="s">
        <v>11634</v>
      </c>
    </row>
    <row r="8654" spans="1:16" x14ac:dyDescent="0.55000000000000004">
      <c r="A8654" t="s">
        <v>0</v>
      </c>
      <c r="B8654" t="s">
        <v>10452</v>
      </c>
      <c r="C8654" t="s">
        <v>122</v>
      </c>
      <c r="D8654" t="s">
        <v>4205</v>
      </c>
      <c r="E8654" t="s">
        <v>20</v>
      </c>
      <c r="F8654" t="b">
        <v>0</v>
      </c>
      <c r="G8654" t="s">
        <v>52</v>
      </c>
      <c r="H8654" s="4">
        <v>45765.708993055552</v>
      </c>
      <c r="I8654" t="b">
        <v>1</v>
      </c>
      <c r="J8654" t="b">
        <v>1</v>
      </c>
      <c r="K8654" t="s">
        <v>24</v>
      </c>
      <c r="L8654" t="s">
        <v>36</v>
      </c>
      <c r="N8654">
        <v>75</v>
      </c>
      <c r="O8654" t="s">
        <v>1357</v>
      </c>
      <c r="P8654" t="s">
        <v>126</v>
      </c>
    </row>
    <row r="8655" spans="1:16" x14ac:dyDescent="0.55000000000000004">
      <c r="A8655" t="s">
        <v>2</v>
      </c>
      <c r="B8655" t="s">
        <v>2</v>
      </c>
      <c r="C8655" t="s">
        <v>1937</v>
      </c>
      <c r="D8655" t="s">
        <v>3600</v>
      </c>
      <c r="E8655" t="s">
        <v>51</v>
      </c>
      <c r="F8655" t="b">
        <v>0</v>
      </c>
      <c r="G8655" t="s">
        <v>27</v>
      </c>
      <c r="H8655" s="4">
        <v>45765.709652777783</v>
      </c>
      <c r="I8655" t="b">
        <v>1</v>
      </c>
      <c r="J8655" t="b">
        <v>0</v>
      </c>
      <c r="K8655" t="s">
        <v>24</v>
      </c>
      <c r="L8655" t="s">
        <v>36</v>
      </c>
      <c r="N8655">
        <v>55</v>
      </c>
      <c r="O8655" t="s">
        <v>11773</v>
      </c>
      <c r="P8655" t="s">
        <v>11774</v>
      </c>
    </row>
    <row r="8656" spans="1:16" x14ac:dyDescent="0.55000000000000004">
      <c r="A8656" t="s">
        <v>2</v>
      </c>
      <c r="B8656" t="s">
        <v>11608</v>
      </c>
      <c r="C8656" t="s">
        <v>39</v>
      </c>
      <c r="D8656" t="s">
        <v>3979</v>
      </c>
      <c r="E8656" t="s">
        <v>20</v>
      </c>
      <c r="F8656" t="b">
        <v>1</v>
      </c>
      <c r="G8656" t="s">
        <v>27</v>
      </c>
      <c r="H8656" s="4">
        <v>45765.709652777783</v>
      </c>
      <c r="I8656" t="b">
        <v>1</v>
      </c>
      <c r="J8656" t="b">
        <v>0</v>
      </c>
      <c r="K8656" t="s">
        <v>24</v>
      </c>
      <c r="L8656" t="s">
        <v>22</v>
      </c>
      <c r="M8656">
        <v>145000</v>
      </c>
      <c r="O8656" t="s">
        <v>954</v>
      </c>
    </row>
    <row r="8657" spans="1:16" x14ac:dyDescent="0.55000000000000004">
      <c r="A8657" t="s">
        <v>2</v>
      </c>
      <c r="B8657" t="s">
        <v>11775</v>
      </c>
      <c r="C8657" t="s">
        <v>122</v>
      </c>
      <c r="D8657" t="s">
        <v>3828</v>
      </c>
      <c r="E8657" t="s">
        <v>20</v>
      </c>
      <c r="F8657" t="b">
        <v>0</v>
      </c>
      <c r="G8657" t="s">
        <v>27</v>
      </c>
      <c r="H8657" s="4">
        <v>45765.709756944438</v>
      </c>
      <c r="I8657" t="b">
        <v>1</v>
      </c>
      <c r="J8657" t="b">
        <v>1</v>
      </c>
      <c r="K8657" t="s">
        <v>24</v>
      </c>
      <c r="L8657" t="s">
        <v>22</v>
      </c>
      <c r="M8657">
        <v>131145.5</v>
      </c>
      <c r="O8657" t="s">
        <v>11776</v>
      </c>
      <c r="P8657" t="s">
        <v>11777</v>
      </c>
    </row>
    <row r="8658" spans="1:16" x14ac:dyDescent="0.55000000000000004">
      <c r="A8658" t="s">
        <v>0</v>
      </c>
      <c r="B8658" t="s">
        <v>1801</v>
      </c>
      <c r="C8658" t="s">
        <v>1588</v>
      </c>
      <c r="D8658" t="s">
        <v>3973</v>
      </c>
      <c r="E8658" t="s">
        <v>20</v>
      </c>
      <c r="F8658" t="b">
        <v>0</v>
      </c>
      <c r="G8658" t="s">
        <v>27</v>
      </c>
      <c r="H8658" s="4">
        <v>45765.70988425926</v>
      </c>
      <c r="I8658" t="b">
        <v>0</v>
      </c>
      <c r="J8658" t="b">
        <v>1</v>
      </c>
      <c r="K8658" t="s">
        <v>24</v>
      </c>
      <c r="L8658" t="s">
        <v>22</v>
      </c>
      <c r="M8658">
        <v>100000</v>
      </c>
      <c r="O8658" t="s">
        <v>11778</v>
      </c>
      <c r="P8658" t="s">
        <v>11779</v>
      </c>
    </row>
    <row r="8659" spans="1:16" x14ac:dyDescent="0.55000000000000004">
      <c r="A8659" t="s">
        <v>0</v>
      </c>
      <c r="B8659" t="s">
        <v>2670</v>
      </c>
      <c r="C8659" t="s">
        <v>151</v>
      </c>
      <c r="D8659" t="s">
        <v>3973</v>
      </c>
      <c r="F8659" t="b">
        <v>0</v>
      </c>
      <c r="G8659" t="s">
        <v>30</v>
      </c>
      <c r="H8659" s="4">
        <v>45765.750613425917</v>
      </c>
      <c r="I8659" t="b">
        <v>1</v>
      </c>
      <c r="J8659" t="b">
        <v>0</v>
      </c>
      <c r="K8659" t="s">
        <v>24</v>
      </c>
      <c r="L8659" t="s">
        <v>36</v>
      </c>
      <c r="N8659">
        <v>64</v>
      </c>
      <c r="O8659" t="s">
        <v>1783</v>
      </c>
      <c r="P8659" t="s">
        <v>11780</v>
      </c>
    </row>
    <row r="8660" spans="1:16" x14ac:dyDescent="0.55000000000000004">
      <c r="A8660" t="s">
        <v>0</v>
      </c>
      <c r="B8660" t="s">
        <v>11781</v>
      </c>
      <c r="C8660" t="s">
        <v>2716</v>
      </c>
      <c r="D8660" t="s">
        <v>3973</v>
      </c>
      <c r="E8660" t="s">
        <v>20</v>
      </c>
      <c r="F8660" t="b">
        <v>0</v>
      </c>
      <c r="G8660" t="s">
        <v>52</v>
      </c>
      <c r="H8660" s="4">
        <v>45765.792326388888</v>
      </c>
      <c r="I8660" t="b">
        <v>0</v>
      </c>
      <c r="J8660" t="b">
        <v>0</v>
      </c>
      <c r="K8660" t="s">
        <v>24</v>
      </c>
      <c r="L8660" t="s">
        <v>36</v>
      </c>
      <c r="N8660">
        <v>50</v>
      </c>
      <c r="O8660" t="s">
        <v>74</v>
      </c>
      <c r="P8660" t="s">
        <v>193</v>
      </c>
    </row>
    <row r="8661" spans="1:16" x14ac:dyDescent="0.55000000000000004">
      <c r="A8661" t="s">
        <v>1</v>
      </c>
      <c r="B8661" t="s">
        <v>296</v>
      </c>
      <c r="C8661" t="s">
        <v>213</v>
      </c>
      <c r="D8661" t="s">
        <v>3828</v>
      </c>
      <c r="E8661" t="s">
        <v>20</v>
      </c>
      <c r="F8661" t="b">
        <v>0</v>
      </c>
      <c r="G8661" t="s">
        <v>41</v>
      </c>
      <c r="H8661" s="4">
        <v>45765.792500000003</v>
      </c>
      <c r="I8661" t="b">
        <v>0</v>
      </c>
      <c r="J8661" t="b">
        <v>0</v>
      </c>
      <c r="K8661" t="s">
        <v>24</v>
      </c>
      <c r="L8661" t="s">
        <v>22</v>
      </c>
      <c r="M8661">
        <v>142419.203125</v>
      </c>
      <c r="O8661" t="s">
        <v>11782</v>
      </c>
      <c r="P8661" t="s">
        <v>11783</v>
      </c>
    </row>
    <row r="8662" spans="1:16" x14ac:dyDescent="0.55000000000000004">
      <c r="A8662" t="s">
        <v>2</v>
      </c>
      <c r="B8662" t="s">
        <v>9413</v>
      </c>
      <c r="C8662" t="s">
        <v>1025</v>
      </c>
      <c r="D8662" t="s">
        <v>3600</v>
      </c>
      <c r="E8662" t="s">
        <v>51</v>
      </c>
      <c r="F8662" t="b">
        <v>0</v>
      </c>
      <c r="G8662" t="s">
        <v>35</v>
      </c>
      <c r="H8662" s="4">
        <v>45765.793356481481</v>
      </c>
      <c r="I8662" t="b">
        <v>1</v>
      </c>
      <c r="J8662" t="b">
        <v>0</v>
      </c>
      <c r="K8662" t="s">
        <v>24</v>
      </c>
      <c r="L8662" t="s">
        <v>36</v>
      </c>
      <c r="N8662">
        <v>65</v>
      </c>
      <c r="O8662" t="s">
        <v>9414</v>
      </c>
      <c r="P8662" t="s">
        <v>2177</v>
      </c>
    </row>
    <row r="8663" spans="1:16" x14ac:dyDescent="0.55000000000000004">
      <c r="A8663" t="s">
        <v>0</v>
      </c>
      <c r="B8663" t="s">
        <v>9418</v>
      </c>
      <c r="C8663" t="s">
        <v>316</v>
      </c>
      <c r="D8663" t="s">
        <v>3957</v>
      </c>
      <c r="E8663" t="s">
        <v>20</v>
      </c>
      <c r="F8663" t="b">
        <v>0</v>
      </c>
      <c r="G8663" t="s">
        <v>35</v>
      </c>
      <c r="H8663" s="4">
        <v>45765.833819444437</v>
      </c>
      <c r="I8663" t="b">
        <v>0</v>
      </c>
      <c r="J8663" t="b">
        <v>1</v>
      </c>
      <c r="K8663" t="s">
        <v>24</v>
      </c>
      <c r="L8663" t="s">
        <v>36</v>
      </c>
      <c r="N8663">
        <v>16.510000228881839</v>
      </c>
      <c r="O8663" t="s">
        <v>759</v>
      </c>
      <c r="P8663" t="s">
        <v>9419</v>
      </c>
    </row>
    <row r="8664" spans="1:16" x14ac:dyDescent="0.55000000000000004">
      <c r="A8664" t="s">
        <v>0</v>
      </c>
      <c r="B8664" t="s">
        <v>10817</v>
      </c>
      <c r="C8664" t="s">
        <v>151</v>
      </c>
      <c r="D8664" t="s">
        <v>2208</v>
      </c>
      <c r="E8664" t="s">
        <v>20</v>
      </c>
      <c r="F8664" t="b">
        <v>0</v>
      </c>
      <c r="G8664" t="s">
        <v>30</v>
      </c>
      <c r="H8664" s="4">
        <v>45765.83394675926</v>
      </c>
      <c r="I8664" t="b">
        <v>0</v>
      </c>
      <c r="J8664" t="b">
        <v>1</v>
      </c>
      <c r="K8664" t="s">
        <v>24</v>
      </c>
      <c r="L8664" t="s">
        <v>22</v>
      </c>
      <c r="M8664">
        <v>78400</v>
      </c>
      <c r="O8664" t="s">
        <v>11784</v>
      </c>
      <c r="P8664" t="s">
        <v>11785</v>
      </c>
    </row>
    <row r="8665" spans="1:16" x14ac:dyDescent="0.55000000000000004">
      <c r="A8665" t="s">
        <v>0</v>
      </c>
      <c r="B8665" t="s">
        <v>11786</v>
      </c>
      <c r="C8665" t="s">
        <v>9046</v>
      </c>
      <c r="D8665" t="s">
        <v>3957</v>
      </c>
      <c r="E8665" t="s">
        <v>20</v>
      </c>
      <c r="F8665" t="b">
        <v>0</v>
      </c>
      <c r="G8665" t="s">
        <v>52</v>
      </c>
      <c r="H8665" s="4">
        <v>45765.834016203713</v>
      </c>
      <c r="I8665" t="b">
        <v>1</v>
      </c>
      <c r="J8665" t="b">
        <v>0</v>
      </c>
      <c r="K8665" t="s">
        <v>24</v>
      </c>
      <c r="L8665" t="s">
        <v>36</v>
      </c>
      <c r="N8665">
        <v>19.579999923706051</v>
      </c>
      <c r="O8665" t="s">
        <v>4419</v>
      </c>
    </row>
    <row r="8666" spans="1:16" x14ac:dyDescent="0.55000000000000004">
      <c r="A8666" t="s">
        <v>25</v>
      </c>
      <c r="B8666" t="s">
        <v>11787</v>
      </c>
      <c r="C8666" t="s">
        <v>192</v>
      </c>
      <c r="D8666" t="s">
        <v>3957</v>
      </c>
      <c r="E8666" t="s">
        <v>20</v>
      </c>
      <c r="F8666" t="b">
        <v>0</v>
      </c>
      <c r="G8666" t="s">
        <v>52</v>
      </c>
      <c r="H8666" s="4">
        <v>45765.834062499998</v>
      </c>
      <c r="I8666" t="b">
        <v>0</v>
      </c>
      <c r="J8666" t="b">
        <v>0</v>
      </c>
      <c r="K8666" t="s">
        <v>24</v>
      </c>
      <c r="L8666" t="s">
        <v>36</v>
      </c>
      <c r="N8666">
        <v>22.694999694824219</v>
      </c>
      <c r="O8666" t="s">
        <v>880</v>
      </c>
      <c r="P8666" t="s">
        <v>11788</v>
      </c>
    </row>
    <row r="8667" spans="1:16" x14ac:dyDescent="0.55000000000000004">
      <c r="A8667" t="s">
        <v>19</v>
      </c>
      <c r="B8667" t="s">
        <v>8297</v>
      </c>
      <c r="C8667" t="s">
        <v>151</v>
      </c>
      <c r="D8667" t="s">
        <v>3957</v>
      </c>
      <c r="E8667" t="s">
        <v>20</v>
      </c>
      <c r="F8667" t="b">
        <v>0</v>
      </c>
      <c r="G8667" t="s">
        <v>30</v>
      </c>
      <c r="H8667" s="4">
        <v>45765.834398148138</v>
      </c>
      <c r="I8667" t="b">
        <v>0</v>
      </c>
      <c r="J8667" t="b">
        <v>1</v>
      </c>
      <c r="K8667" t="s">
        <v>24</v>
      </c>
      <c r="L8667" t="s">
        <v>36</v>
      </c>
      <c r="N8667">
        <v>40.81500244140625</v>
      </c>
      <c r="O8667" t="s">
        <v>2768</v>
      </c>
      <c r="P8667" t="s">
        <v>8156</v>
      </c>
    </row>
    <row r="8668" spans="1:16" x14ac:dyDescent="0.55000000000000004">
      <c r="A8668" t="s">
        <v>2</v>
      </c>
      <c r="B8668" t="s">
        <v>7441</v>
      </c>
      <c r="C8668" t="s">
        <v>955</v>
      </c>
      <c r="D8668" t="s">
        <v>3957</v>
      </c>
      <c r="E8668" t="s">
        <v>20</v>
      </c>
      <c r="F8668" t="b">
        <v>0</v>
      </c>
      <c r="G8668" t="s">
        <v>27</v>
      </c>
      <c r="H8668" s="4">
        <v>45765.834687499999</v>
      </c>
      <c r="I8668" t="b">
        <v>0</v>
      </c>
      <c r="J8668" t="b">
        <v>1</v>
      </c>
      <c r="K8668" t="s">
        <v>24</v>
      </c>
      <c r="L8668" t="s">
        <v>36</v>
      </c>
      <c r="N8668">
        <v>46.159999847412109</v>
      </c>
      <c r="O8668" t="s">
        <v>2768</v>
      </c>
      <c r="P8668" t="s">
        <v>128</v>
      </c>
    </row>
    <row r="8669" spans="1:16" x14ac:dyDescent="0.55000000000000004">
      <c r="A8669" t="s">
        <v>40</v>
      </c>
      <c r="B8669" t="s">
        <v>10575</v>
      </c>
      <c r="C8669" t="s">
        <v>54</v>
      </c>
      <c r="D8669" t="s">
        <v>3957</v>
      </c>
      <c r="E8669" t="s">
        <v>20</v>
      </c>
      <c r="F8669" t="b">
        <v>0</v>
      </c>
      <c r="G8669" t="s">
        <v>27</v>
      </c>
      <c r="H8669" s="4">
        <v>45765.834803240738</v>
      </c>
      <c r="I8669" t="b">
        <v>0</v>
      </c>
      <c r="J8669" t="b">
        <v>1</v>
      </c>
      <c r="K8669" t="s">
        <v>24</v>
      </c>
      <c r="L8669" t="s">
        <v>36</v>
      </c>
      <c r="N8669">
        <v>68.2449951171875</v>
      </c>
      <c r="O8669" t="s">
        <v>405</v>
      </c>
      <c r="P8669" t="s">
        <v>10576</v>
      </c>
    </row>
    <row r="8670" spans="1:16" x14ac:dyDescent="0.55000000000000004">
      <c r="A8670" t="s">
        <v>40</v>
      </c>
      <c r="B8670" t="s">
        <v>10800</v>
      </c>
      <c r="C8670" t="s">
        <v>322</v>
      </c>
      <c r="D8670" t="s">
        <v>3957</v>
      </c>
      <c r="E8670" t="s">
        <v>20</v>
      </c>
      <c r="F8670" t="b">
        <v>0</v>
      </c>
      <c r="G8670" t="s">
        <v>27</v>
      </c>
      <c r="H8670" s="4">
        <v>45765.834826388891</v>
      </c>
      <c r="I8670" t="b">
        <v>0</v>
      </c>
      <c r="J8670" t="b">
        <v>1</v>
      </c>
      <c r="K8670" t="s">
        <v>24</v>
      </c>
      <c r="L8670" t="s">
        <v>36</v>
      </c>
      <c r="N8670">
        <v>68.2449951171875</v>
      </c>
      <c r="O8670" t="s">
        <v>405</v>
      </c>
      <c r="P8670" t="s">
        <v>10801</v>
      </c>
    </row>
    <row r="8671" spans="1:16" x14ac:dyDescent="0.55000000000000004">
      <c r="A8671" t="s">
        <v>2</v>
      </c>
      <c r="B8671" t="s">
        <v>11789</v>
      </c>
      <c r="C8671" t="s">
        <v>47</v>
      </c>
      <c r="D8671" t="s">
        <v>3957</v>
      </c>
      <c r="E8671" t="s">
        <v>20</v>
      </c>
      <c r="F8671" t="b">
        <v>0</v>
      </c>
      <c r="G8671" t="s">
        <v>27</v>
      </c>
      <c r="H8671" s="4">
        <v>45765.834826388891</v>
      </c>
      <c r="I8671" t="b">
        <v>0</v>
      </c>
      <c r="J8671" t="b">
        <v>0</v>
      </c>
      <c r="K8671" t="s">
        <v>24</v>
      </c>
      <c r="L8671" t="s">
        <v>36</v>
      </c>
      <c r="N8671">
        <v>46.630001068115227</v>
      </c>
      <c r="O8671" t="s">
        <v>341</v>
      </c>
      <c r="P8671" t="s">
        <v>2022</v>
      </c>
    </row>
    <row r="8672" spans="1:16" x14ac:dyDescent="0.55000000000000004">
      <c r="A8672" t="s">
        <v>25</v>
      </c>
      <c r="B8672" t="s">
        <v>11790</v>
      </c>
      <c r="C8672" t="s">
        <v>39</v>
      </c>
      <c r="D8672" t="s">
        <v>7658</v>
      </c>
      <c r="E8672" t="s">
        <v>20</v>
      </c>
      <c r="F8672" t="b">
        <v>1</v>
      </c>
      <c r="G8672" t="s">
        <v>62</v>
      </c>
      <c r="H8672" s="4">
        <v>45765.920648148152</v>
      </c>
      <c r="I8672" t="b">
        <v>1</v>
      </c>
      <c r="J8672" t="b">
        <v>0</v>
      </c>
      <c r="K8672" t="s">
        <v>62</v>
      </c>
      <c r="L8672" t="s">
        <v>22</v>
      </c>
      <c r="M8672">
        <v>80000</v>
      </c>
      <c r="O8672" t="s">
        <v>679</v>
      </c>
      <c r="P8672" t="s">
        <v>603</v>
      </c>
    </row>
    <row r="8673" spans="1:16" x14ac:dyDescent="0.55000000000000004">
      <c r="A8673" t="s">
        <v>0</v>
      </c>
      <c r="B8673" t="s">
        <v>11791</v>
      </c>
      <c r="C8673" t="s">
        <v>490</v>
      </c>
      <c r="D8673" t="s">
        <v>3957</v>
      </c>
      <c r="E8673" t="s">
        <v>34</v>
      </c>
      <c r="F8673" t="b">
        <v>0</v>
      </c>
      <c r="G8673" t="s">
        <v>27</v>
      </c>
      <c r="H8673" s="4">
        <v>45765.95853009259</v>
      </c>
      <c r="I8673" t="b">
        <v>1</v>
      </c>
      <c r="J8673" t="b">
        <v>0</v>
      </c>
      <c r="K8673" t="s">
        <v>24</v>
      </c>
      <c r="L8673" t="s">
        <v>36</v>
      </c>
      <c r="N8673">
        <v>27.435001373291019</v>
      </c>
      <c r="O8673" t="s">
        <v>9223</v>
      </c>
      <c r="P8673" t="s">
        <v>665</v>
      </c>
    </row>
    <row r="8674" spans="1:16" x14ac:dyDescent="0.55000000000000004">
      <c r="A8674" t="s">
        <v>25</v>
      </c>
      <c r="B8674" t="s">
        <v>1577</v>
      </c>
      <c r="C8674" t="s">
        <v>1065</v>
      </c>
      <c r="D8674" t="s">
        <v>3957</v>
      </c>
      <c r="E8674" t="s">
        <v>34</v>
      </c>
      <c r="F8674" t="b">
        <v>0</v>
      </c>
      <c r="G8674" t="s">
        <v>35</v>
      </c>
      <c r="H8674" s="4">
        <v>45765.958761574067</v>
      </c>
      <c r="I8674" t="b">
        <v>1</v>
      </c>
      <c r="J8674" t="b">
        <v>0</v>
      </c>
      <c r="K8674" t="s">
        <v>24</v>
      </c>
      <c r="L8674" t="s">
        <v>36</v>
      </c>
      <c r="N8674">
        <v>16.510000228881839</v>
      </c>
      <c r="O8674" t="s">
        <v>1961</v>
      </c>
      <c r="P8674" t="s">
        <v>11792</v>
      </c>
    </row>
    <row r="8675" spans="1:16" x14ac:dyDescent="0.55000000000000004">
      <c r="A8675" t="s">
        <v>0</v>
      </c>
      <c r="B8675" t="s">
        <v>10831</v>
      </c>
      <c r="C8675" t="s">
        <v>1007</v>
      </c>
      <c r="D8675" t="s">
        <v>3957</v>
      </c>
      <c r="E8675" t="s">
        <v>34</v>
      </c>
      <c r="F8675" t="b">
        <v>0</v>
      </c>
      <c r="G8675" t="s">
        <v>35</v>
      </c>
      <c r="H8675" s="4">
        <v>45765.958761574067</v>
      </c>
      <c r="I8675" t="b">
        <v>0</v>
      </c>
      <c r="J8675" t="b">
        <v>0</v>
      </c>
      <c r="K8675" t="s">
        <v>24</v>
      </c>
      <c r="L8675" t="s">
        <v>36</v>
      </c>
      <c r="N8675">
        <v>16.510000228881839</v>
      </c>
      <c r="O8675" t="s">
        <v>3286</v>
      </c>
      <c r="P8675" t="s">
        <v>10832</v>
      </c>
    </row>
    <row r="8676" spans="1:16" x14ac:dyDescent="0.55000000000000004">
      <c r="A8676" t="s">
        <v>0</v>
      </c>
      <c r="B8676" t="s">
        <v>11793</v>
      </c>
      <c r="C8676" t="s">
        <v>167</v>
      </c>
      <c r="D8676" t="s">
        <v>3957</v>
      </c>
      <c r="E8676" t="s">
        <v>34</v>
      </c>
      <c r="F8676" t="b">
        <v>0</v>
      </c>
      <c r="G8676" t="s">
        <v>35</v>
      </c>
      <c r="H8676" s="4">
        <v>45765.958784722221</v>
      </c>
      <c r="I8676" t="b">
        <v>0</v>
      </c>
      <c r="J8676" t="b">
        <v>1</v>
      </c>
      <c r="K8676" t="s">
        <v>24</v>
      </c>
      <c r="L8676" t="s">
        <v>36</v>
      </c>
      <c r="N8676">
        <v>16.510000228881839</v>
      </c>
      <c r="O8676" t="s">
        <v>11794</v>
      </c>
      <c r="P8676" t="s">
        <v>11795</v>
      </c>
    </row>
    <row r="8677" spans="1:16" x14ac:dyDescent="0.55000000000000004">
      <c r="A8677" t="s">
        <v>25</v>
      </c>
      <c r="B8677" t="s">
        <v>25</v>
      </c>
      <c r="C8677" t="s">
        <v>1007</v>
      </c>
      <c r="D8677" t="s">
        <v>3957</v>
      </c>
      <c r="E8677" t="s">
        <v>34</v>
      </c>
      <c r="F8677" t="b">
        <v>0</v>
      </c>
      <c r="G8677" t="s">
        <v>35</v>
      </c>
      <c r="H8677" s="4">
        <v>45765.958819444437</v>
      </c>
      <c r="I8677" t="b">
        <v>0</v>
      </c>
      <c r="J8677" t="b">
        <v>0</v>
      </c>
      <c r="K8677" t="s">
        <v>24</v>
      </c>
      <c r="L8677" t="s">
        <v>36</v>
      </c>
      <c r="N8677">
        <v>16.510000228881839</v>
      </c>
      <c r="O8677" t="s">
        <v>1783</v>
      </c>
      <c r="P8677" t="s">
        <v>11796</v>
      </c>
    </row>
    <row r="8678" spans="1:16" x14ac:dyDescent="0.55000000000000004">
      <c r="A8678" t="s">
        <v>2</v>
      </c>
      <c r="B8678" t="s">
        <v>11797</v>
      </c>
      <c r="C8678" t="s">
        <v>571</v>
      </c>
      <c r="D8678" t="s">
        <v>3957</v>
      </c>
      <c r="E8678" t="s">
        <v>34</v>
      </c>
      <c r="F8678" t="b">
        <v>0</v>
      </c>
      <c r="G8678" t="s">
        <v>27</v>
      </c>
      <c r="H8678" s="4">
        <v>45765.959652777783</v>
      </c>
      <c r="I8678" t="b">
        <v>0</v>
      </c>
      <c r="J8678" t="b">
        <v>0</v>
      </c>
      <c r="K8678" t="s">
        <v>24</v>
      </c>
      <c r="L8678" t="s">
        <v>36</v>
      </c>
      <c r="N8678">
        <v>52.409999847412109</v>
      </c>
      <c r="O8678" t="s">
        <v>3930</v>
      </c>
      <c r="P8678" t="s">
        <v>11798</v>
      </c>
    </row>
    <row r="8679" spans="1:16" x14ac:dyDescent="0.55000000000000004">
      <c r="A8679" t="s">
        <v>0</v>
      </c>
      <c r="B8679" t="s">
        <v>1449</v>
      </c>
      <c r="C8679" t="s">
        <v>49</v>
      </c>
      <c r="D8679" t="s">
        <v>2208</v>
      </c>
      <c r="E8679" t="s">
        <v>20</v>
      </c>
      <c r="F8679" t="b">
        <v>0</v>
      </c>
      <c r="G8679" t="s">
        <v>41</v>
      </c>
      <c r="H8679" s="4">
        <v>45766.0003125</v>
      </c>
      <c r="I8679" t="b">
        <v>0</v>
      </c>
      <c r="J8679" t="b">
        <v>1</v>
      </c>
      <c r="K8679" t="s">
        <v>24</v>
      </c>
      <c r="L8679" t="s">
        <v>36</v>
      </c>
      <c r="N8679">
        <v>27.625</v>
      </c>
      <c r="O8679" t="s">
        <v>5126</v>
      </c>
      <c r="P8679" t="s">
        <v>2173</v>
      </c>
    </row>
    <row r="8680" spans="1:16" x14ac:dyDescent="0.55000000000000004">
      <c r="A8680" t="s">
        <v>0</v>
      </c>
      <c r="B8680" t="s">
        <v>11799</v>
      </c>
      <c r="C8680" t="s">
        <v>122</v>
      </c>
      <c r="D8680" t="s">
        <v>3828</v>
      </c>
      <c r="E8680" t="s">
        <v>20</v>
      </c>
      <c r="F8680" t="b">
        <v>0</v>
      </c>
      <c r="G8680" t="s">
        <v>52</v>
      </c>
      <c r="H8680" s="4">
        <v>45766.000659722216</v>
      </c>
      <c r="I8680" t="b">
        <v>0</v>
      </c>
      <c r="J8680" t="b">
        <v>0</v>
      </c>
      <c r="K8680" t="s">
        <v>24</v>
      </c>
      <c r="L8680" t="s">
        <v>22</v>
      </c>
      <c r="M8680">
        <v>120000</v>
      </c>
      <c r="O8680" t="s">
        <v>11800</v>
      </c>
      <c r="P8680" t="s">
        <v>11801</v>
      </c>
    </row>
    <row r="8681" spans="1:16" x14ac:dyDescent="0.55000000000000004">
      <c r="A8681" t="s">
        <v>2</v>
      </c>
      <c r="B8681" t="s">
        <v>11802</v>
      </c>
      <c r="C8681" t="s">
        <v>1050</v>
      </c>
      <c r="D8681" t="s">
        <v>2208</v>
      </c>
      <c r="E8681" t="s">
        <v>20</v>
      </c>
      <c r="F8681" t="b">
        <v>0</v>
      </c>
      <c r="G8681" t="s">
        <v>27</v>
      </c>
      <c r="H8681" s="4">
        <v>45766.001400462963</v>
      </c>
      <c r="I8681" t="b">
        <v>0</v>
      </c>
      <c r="J8681" t="b">
        <v>1</v>
      </c>
      <c r="K8681" t="s">
        <v>24</v>
      </c>
      <c r="L8681" t="s">
        <v>22</v>
      </c>
      <c r="M8681">
        <v>106150</v>
      </c>
      <c r="O8681" t="s">
        <v>3109</v>
      </c>
      <c r="P8681" t="s">
        <v>2128</v>
      </c>
    </row>
    <row r="8682" spans="1:16" x14ac:dyDescent="0.55000000000000004">
      <c r="A8682" t="s">
        <v>40</v>
      </c>
      <c r="B8682" t="s">
        <v>11803</v>
      </c>
      <c r="C8682" t="s">
        <v>2351</v>
      </c>
      <c r="D8682" t="s">
        <v>3957</v>
      </c>
      <c r="E8682" t="s">
        <v>20</v>
      </c>
      <c r="F8682" t="b">
        <v>0</v>
      </c>
      <c r="G8682" t="s">
        <v>23</v>
      </c>
      <c r="H8682" s="4">
        <v>45766.058553240742</v>
      </c>
      <c r="I8682" t="b">
        <v>0</v>
      </c>
      <c r="J8682" t="b">
        <v>1</v>
      </c>
      <c r="K8682" t="s">
        <v>24</v>
      </c>
      <c r="L8682" t="s">
        <v>36</v>
      </c>
      <c r="N8682">
        <v>67.5</v>
      </c>
      <c r="O8682" t="s">
        <v>1650</v>
      </c>
      <c r="P8682" t="s">
        <v>11804</v>
      </c>
    </row>
    <row r="8683" spans="1:16" x14ac:dyDescent="0.55000000000000004">
      <c r="A8683" t="s">
        <v>0</v>
      </c>
      <c r="B8683" t="s">
        <v>11805</v>
      </c>
      <c r="C8683" t="s">
        <v>39</v>
      </c>
      <c r="D8683" t="s">
        <v>3957</v>
      </c>
      <c r="E8683" t="s">
        <v>20</v>
      </c>
      <c r="F8683" t="b">
        <v>1</v>
      </c>
      <c r="G8683" t="s">
        <v>2641</v>
      </c>
      <c r="H8683" s="4">
        <v>45766.063842592594</v>
      </c>
      <c r="I8683" t="b">
        <v>0</v>
      </c>
      <c r="J8683" t="b">
        <v>0</v>
      </c>
      <c r="K8683" t="s">
        <v>2641</v>
      </c>
      <c r="L8683" t="s">
        <v>36</v>
      </c>
      <c r="N8683">
        <v>16.02499961853027</v>
      </c>
      <c r="O8683" t="s">
        <v>2113</v>
      </c>
      <c r="P8683" t="s">
        <v>11806</v>
      </c>
    </row>
    <row r="8684" spans="1:16" x14ac:dyDescent="0.55000000000000004">
      <c r="A8684" t="s">
        <v>0</v>
      </c>
      <c r="B8684" t="s">
        <v>11807</v>
      </c>
      <c r="C8684" t="s">
        <v>236</v>
      </c>
      <c r="D8684" t="s">
        <v>3957</v>
      </c>
      <c r="E8684" t="s">
        <v>20</v>
      </c>
      <c r="F8684" t="b">
        <v>0</v>
      </c>
      <c r="G8684" t="s">
        <v>27</v>
      </c>
      <c r="H8684" s="4">
        <v>45766.083472222221</v>
      </c>
      <c r="I8684" t="b">
        <v>1</v>
      </c>
      <c r="J8684" t="b">
        <v>1</v>
      </c>
      <c r="K8684" t="s">
        <v>24</v>
      </c>
      <c r="L8684" t="s">
        <v>36</v>
      </c>
      <c r="N8684">
        <v>27.29000091552734</v>
      </c>
      <c r="O8684" t="s">
        <v>1066</v>
      </c>
      <c r="P8684" t="s">
        <v>11710</v>
      </c>
    </row>
    <row r="8685" spans="1:16" x14ac:dyDescent="0.55000000000000004">
      <c r="A8685" t="s">
        <v>0</v>
      </c>
      <c r="B8685" t="s">
        <v>8545</v>
      </c>
      <c r="C8685" t="s">
        <v>85</v>
      </c>
      <c r="D8685" t="s">
        <v>3957</v>
      </c>
      <c r="E8685" t="s">
        <v>20</v>
      </c>
      <c r="F8685" t="b">
        <v>0</v>
      </c>
      <c r="G8685" t="s">
        <v>27</v>
      </c>
      <c r="H8685" s="4">
        <v>45766.083541666667</v>
      </c>
      <c r="I8685" t="b">
        <v>0</v>
      </c>
      <c r="J8685" t="b">
        <v>1</v>
      </c>
      <c r="K8685" t="s">
        <v>24</v>
      </c>
      <c r="L8685" t="s">
        <v>36</v>
      </c>
      <c r="N8685">
        <v>26.389999389648441</v>
      </c>
      <c r="O8685" t="s">
        <v>8546</v>
      </c>
      <c r="P8685" t="s">
        <v>863</v>
      </c>
    </row>
    <row r="8686" spans="1:16" x14ac:dyDescent="0.55000000000000004">
      <c r="A8686" t="s">
        <v>1</v>
      </c>
      <c r="B8686" t="s">
        <v>10265</v>
      </c>
      <c r="C8686" t="s">
        <v>1060</v>
      </c>
      <c r="D8686" t="s">
        <v>3957</v>
      </c>
      <c r="E8686" t="s">
        <v>20</v>
      </c>
      <c r="F8686" t="b">
        <v>0</v>
      </c>
      <c r="G8686" t="s">
        <v>41</v>
      </c>
      <c r="H8686" s="4">
        <v>45766.084189814806</v>
      </c>
      <c r="I8686" t="b">
        <v>0</v>
      </c>
      <c r="J8686" t="b">
        <v>1</v>
      </c>
      <c r="K8686" t="s">
        <v>24</v>
      </c>
      <c r="L8686" t="s">
        <v>36</v>
      </c>
      <c r="N8686">
        <v>43.979999542236328</v>
      </c>
      <c r="O8686" t="s">
        <v>405</v>
      </c>
      <c r="P8686" t="s">
        <v>2079</v>
      </c>
    </row>
    <row r="8687" spans="1:16" x14ac:dyDescent="0.55000000000000004">
      <c r="A8687" t="s">
        <v>2</v>
      </c>
      <c r="B8687" t="s">
        <v>8583</v>
      </c>
      <c r="C8687" t="s">
        <v>555</v>
      </c>
      <c r="D8687" t="s">
        <v>3957</v>
      </c>
      <c r="E8687" t="s">
        <v>20</v>
      </c>
      <c r="F8687" t="b">
        <v>0</v>
      </c>
      <c r="G8687" t="s">
        <v>30</v>
      </c>
      <c r="H8687" s="4">
        <v>45766.084444444437</v>
      </c>
      <c r="I8687" t="b">
        <v>0</v>
      </c>
      <c r="J8687" t="b">
        <v>0</v>
      </c>
      <c r="K8687" t="s">
        <v>24</v>
      </c>
      <c r="L8687" t="s">
        <v>36</v>
      </c>
      <c r="N8687">
        <v>50.669998168945313</v>
      </c>
      <c r="O8687" t="s">
        <v>2075</v>
      </c>
      <c r="P8687" t="s">
        <v>8584</v>
      </c>
    </row>
    <row r="8688" spans="1:16" x14ac:dyDescent="0.55000000000000004">
      <c r="A8688" t="s">
        <v>2</v>
      </c>
      <c r="B8688" t="s">
        <v>11808</v>
      </c>
      <c r="C8688" t="s">
        <v>203</v>
      </c>
      <c r="D8688" t="s">
        <v>3957</v>
      </c>
      <c r="E8688" t="s">
        <v>20</v>
      </c>
      <c r="F8688" t="b">
        <v>0</v>
      </c>
      <c r="G8688" t="s">
        <v>27</v>
      </c>
      <c r="H8688" s="4">
        <v>45766.084756944438</v>
      </c>
      <c r="I8688" t="b">
        <v>0</v>
      </c>
      <c r="J8688" t="b">
        <v>0</v>
      </c>
      <c r="K8688" t="s">
        <v>24</v>
      </c>
      <c r="L8688" t="s">
        <v>36</v>
      </c>
      <c r="N8688">
        <v>50.870002746582031</v>
      </c>
      <c r="O8688" t="s">
        <v>563</v>
      </c>
      <c r="P8688" t="s">
        <v>11809</v>
      </c>
    </row>
    <row r="8689" spans="1:16" x14ac:dyDescent="0.55000000000000004">
      <c r="A8689" t="s">
        <v>2</v>
      </c>
      <c r="B8689" t="s">
        <v>9495</v>
      </c>
      <c r="C8689" t="s">
        <v>8982</v>
      </c>
      <c r="D8689" t="s">
        <v>3957</v>
      </c>
      <c r="E8689" t="s">
        <v>20</v>
      </c>
      <c r="F8689" t="b">
        <v>0</v>
      </c>
      <c r="G8689" t="s">
        <v>27</v>
      </c>
      <c r="H8689" s="4">
        <v>45766.084837962961</v>
      </c>
      <c r="I8689" t="b">
        <v>0</v>
      </c>
      <c r="J8689" t="b">
        <v>1</v>
      </c>
      <c r="K8689" t="s">
        <v>24</v>
      </c>
      <c r="L8689" t="s">
        <v>36</v>
      </c>
      <c r="N8689">
        <v>56.145000457763672</v>
      </c>
      <c r="O8689" t="s">
        <v>2768</v>
      </c>
      <c r="P8689" t="s">
        <v>128</v>
      </c>
    </row>
    <row r="8690" spans="1:16" x14ac:dyDescent="0.55000000000000004">
      <c r="A8690" t="s">
        <v>40</v>
      </c>
      <c r="B8690" t="s">
        <v>9322</v>
      </c>
      <c r="C8690" t="s">
        <v>9323</v>
      </c>
      <c r="D8690" t="s">
        <v>3957</v>
      </c>
      <c r="E8690" t="s">
        <v>20</v>
      </c>
      <c r="F8690" t="b">
        <v>0</v>
      </c>
      <c r="G8690" t="s">
        <v>27</v>
      </c>
      <c r="H8690" s="4">
        <v>45766.084861111107</v>
      </c>
      <c r="I8690" t="b">
        <v>0</v>
      </c>
      <c r="J8690" t="b">
        <v>1</v>
      </c>
      <c r="K8690" t="s">
        <v>24</v>
      </c>
      <c r="L8690" t="s">
        <v>36</v>
      </c>
      <c r="N8690">
        <v>58.680000305175781</v>
      </c>
      <c r="O8690" t="s">
        <v>9324</v>
      </c>
      <c r="P8690" t="s">
        <v>9325</v>
      </c>
    </row>
    <row r="8691" spans="1:16" x14ac:dyDescent="0.55000000000000004">
      <c r="A8691" t="s">
        <v>0</v>
      </c>
      <c r="B8691" t="s">
        <v>11810</v>
      </c>
      <c r="C8691" t="s">
        <v>372</v>
      </c>
      <c r="D8691" t="s">
        <v>3828</v>
      </c>
      <c r="E8691" t="s">
        <v>51</v>
      </c>
      <c r="F8691" t="b">
        <v>0</v>
      </c>
      <c r="G8691" t="s">
        <v>27</v>
      </c>
      <c r="H8691" s="4">
        <v>45766.2500462963</v>
      </c>
      <c r="I8691" t="b">
        <v>1</v>
      </c>
      <c r="J8691" t="b">
        <v>0</v>
      </c>
      <c r="K8691" t="s">
        <v>24</v>
      </c>
      <c r="L8691" t="s">
        <v>36</v>
      </c>
      <c r="N8691">
        <v>95</v>
      </c>
      <c r="O8691" t="s">
        <v>88</v>
      </c>
      <c r="P8691" t="s">
        <v>11811</v>
      </c>
    </row>
    <row r="8692" spans="1:16" x14ac:dyDescent="0.55000000000000004">
      <c r="A8692" t="s">
        <v>25</v>
      </c>
      <c r="B8692" t="s">
        <v>11812</v>
      </c>
      <c r="C8692" t="s">
        <v>180</v>
      </c>
      <c r="D8692" t="s">
        <v>3828</v>
      </c>
      <c r="E8692" t="s">
        <v>20</v>
      </c>
      <c r="F8692" t="b">
        <v>0</v>
      </c>
      <c r="G8692" t="s">
        <v>41</v>
      </c>
      <c r="H8692" s="4">
        <v>45766.250277777777</v>
      </c>
      <c r="I8692" t="b">
        <v>0</v>
      </c>
      <c r="J8692" t="b">
        <v>0</v>
      </c>
      <c r="K8692" t="s">
        <v>24</v>
      </c>
      <c r="L8692" t="s">
        <v>22</v>
      </c>
      <c r="M8692">
        <v>108500</v>
      </c>
      <c r="O8692" t="s">
        <v>1479</v>
      </c>
      <c r="P8692" t="s">
        <v>1245</v>
      </c>
    </row>
    <row r="8693" spans="1:16" x14ac:dyDescent="0.55000000000000004">
      <c r="A8693" t="s">
        <v>0</v>
      </c>
      <c r="B8693" t="s">
        <v>11731</v>
      </c>
      <c r="C8693" t="s">
        <v>1064</v>
      </c>
      <c r="D8693" t="s">
        <v>4205</v>
      </c>
      <c r="E8693" t="s">
        <v>34</v>
      </c>
      <c r="F8693" t="b">
        <v>0</v>
      </c>
      <c r="G8693" t="s">
        <v>41</v>
      </c>
      <c r="H8693" s="4">
        <v>45766.250277777777</v>
      </c>
      <c r="I8693" t="b">
        <v>0</v>
      </c>
      <c r="J8693" t="b">
        <v>0</v>
      </c>
      <c r="K8693" t="s">
        <v>24</v>
      </c>
      <c r="L8693" t="s">
        <v>36</v>
      </c>
      <c r="N8693">
        <v>40</v>
      </c>
      <c r="O8693" t="s">
        <v>11733</v>
      </c>
    </row>
    <row r="8694" spans="1:16" x14ac:dyDescent="0.55000000000000004">
      <c r="A8694" t="s">
        <v>0</v>
      </c>
      <c r="B8694" t="s">
        <v>214</v>
      </c>
      <c r="C8694" t="s">
        <v>2265</v>
      </c>
      <c r="D8694" t="s">
        <v>3828</v>
      </c>
      <c r="E8694" t="s">
        <v>20</v>
      </c>
      <c r="F8694" t="b">
        <v>0</v>
      </c>
      <c r="G8694" t="s">
        <v>41</v>
      </c>
      <c r="H8694" s="4">
        <v>45766.250277777777</v>
      </c>
      <c r="I8694" t="b">
        <v>0</v>
      </c>
      <c r="J8694" t="b">
        <v>0</v>
      </c>
      <c r="K8694" t="s">
        <v>24</v>
      </c>
      <c r="L8694" t="s">
        <v>22</v>
      </c>
      <c r="M8694">
        <v>76820</v>
      </c>
      <c r="O8694" t="s">
        <v>11734</v>
      </c>
      <c r="P8694" t="s">
        <v>11735</v>
      </c>
    </row>
    <row r="8695" spans="1:16" x14ac:dyDescent="0.55000000000000004">
      <c r="A8695" t="s">
        <v>25</v>
      </c>
      <c r="B8695" t="s">
        <v>25</v>
      </c>
      <c r="C8695" t="s">
        <v>33</v>
      </c>
      <c r="D8695" t="s">
        <v>3828</v>
      </c>
      <c r="E8695" t="s">
        <v>20</v>
      </c>
      <c r="F8695" t="b">
        <v>0</v>
      </c>
      <c r="G8695" t="s">
        <v>35</v>
      </c>
      <c r="H8695" s="4">
        <v>45766.250405092593</v>
      </c>
      <c r="I8695" t="b">
        <v>1</v>
      </c>
      <c r="J8695" t="b">
        <v>0</v>
      </c>
      <c r="K8695" t="s">
        <v>24</v>
      </c>
      <c r="L8695" t="s">
        <v>22</v>
      </c>
      <c r="M8695">
        <v>102780</v>
      </c>
      <c r="O8695" t="s">
        <v>9563</v>
      </c>
      <c r="P8695" t="s">
        <v>626</v>
      </c>
    </row>
    <row r="8696" spans="1:16" x14ac:dyDescent="0.55000000000000004">
      <c r="A8696" t="s">
        <v>0</v>
      </c>
      <c r="B8696" t="s">
        <v>0</v>
      </c>
      <c r="C8696" t="s">
        <v>2116</v>
      </c>
      <c r="D8696" t="s">
        <v>7036</v>
      </c>
      <c r="E8696" t="s">
        <v>20</v>
      </c>
      <c r="F8696" t="b">
        <v>0</v>
      </c>
      <c r="G8696" t="s">
        <v>35</v>
      </c>
      <c r="H8696" s="4">
        <v>45766.250405092593</v>
      </c>
      <c r="I8696" t="b">
        <v>0</v>
      </c>
      <c r="J8696" t="b">
        <v>0</v>
      </c>
      <c r="K8696" t="s">
        <v>24</v>
      </c>
      <c r="L8696" t="s">
        <v>22</v>
      </c>
      <c r="M8696">
        <v>101287.5</v>
      </c>
      <c r="O8696" t="s">
        <v>522</v>
      </c>
      <c r="P8696" t="s">
        <v>11813</v>
      </c>
    </row>
    <row r="8697" spans="1:16" x14ac:dyDescent="0.55000000000000004">
      <c r="A8697" t="s">
        <v>0</v>
      </c>
      <c r="B8697" t="s">
        <v>9146</v>
      </c>
      <c r="C8697" t="s">
        <v>1923</v>
      </c>
      <c r="D8697" t="s">
        <v>2298</v>
      </c>
      <c r="E8697" t="s">
        <v>20</v>
      </c>
      <c r="F8697" t="b">
        <v>0</v>
      </c>
      <c r="G8697" t="s">
        <v>30</v>
      </c>
      <c r="H8697" s="4">
        <v>45766.250532407408</v>
      </c>
      <c r="I8697" t="b">
        <v>0</v>
      </c>
      <c r="J8697" t="b">
        <v>0</v>
      </c>
      <c r="K8697" t="s">
        <v>24</v>
      </c>
      <c r="L8697" t="s">
        <v>22</v>
      </c>
      <c r="M8697">
        <v>89500</v>
      </c>
      <c r="O8697" t="s">
        <v>9147</v>
      </c>
      <c r="P8697" t="s">
        <v>9148</v>
      </c>
    </row>
    <row r="8698" spans="1:16" x14ac:dyDescent="0.55000000000000004">
      <c r="A8698" t="s">
        <v>25</v>
      </c>
      <c r="B8698" t="s">
        <v>11814</v>
      </c>
      <c r="C8698" t="s">
        <v>151</v>
      </c>
      <c r="D8698" t="s">
        <v>11815</v>
      </c>
      <c r="E8698" t="s">
        <v>20</v>
      </c>
      <c r="F8698" t="b">
        <v>0</v>
      </c>
      <c r="G8698" t="s">
        <v>30</v>
      </c>
      <c r="H8698" s="4">
        <v>45766.250532407408</v>
      </c>
      <c r="I8698" t="b">
        <v>0</v>
      </c>
      <c r="J8698" t="b">
        <v>1</v>
      </c>
      <c r="K8698" t="s">
        <v>24</v>
      </c>
      <c r="L8698" t="s">
        <v>22</v>
      </c>
      <c r="M8698">
        <v>105000</v>
      </c>
      <c r="O8698" t="s">
        <v>2420</v>
      </c>
    </row>
    <row r="8699" spans="1:16" x14ac:dyDescent="0.55000000000000004">
      <c r="A8699" t="s">
        <v>1</v>
      </c>
      <c r="B8699" t="s">
        <v>410</v>
      </c>
      <c r="C8699" t="s">
        <v>49</v>
      </c>
      <c r="D8699" t="s">
        <v>4072</v>
      </c>
      <c r="E8699" t="s">
        <v>20</v>
      </c>
      <c r="F8699" t="b">
        <v>0</v>
      </c>
      <c r="G8699" t="s">
        <v>41</v>
      </c>
      <c r="H8699" s="4">
        <v>45766.250833333332</v>
      </c>
      <c r="I8699" t="b">
        <v>0</v>
      </c>
      <c r="J8699" t="b">
        <v>0</v>
      </c>
      <c r="K8699" t="s">
        <v>24</v>
      </c>
      <c r="L8699" t="s">
        <v>22</v>
      </c>
      <c r="M8699">
        <v>132756.59375</v>
      </c>
      <c r="O8699" t="s">
        <v>10025</v>
      </c>
      <c r="P8699" t="s">
        <v>249</v>
      </c>
    </row>
    <row r="8700" spans="1:16" x14ac:dyDescent="0.55000000000000004">
      <c r="A8700" t="s">
        <v>1</v>
      </c>
      <c r="B8700" t="s">
        <v>467</v>
      </c>
      <c r="C8700" t="s">
        <v>151</v>
      </c>
      <c r="D8700" t="s">
        <v>4100</v>
      </c>
      <c r="E8700" t="s">
        <v>20</v>
      </c>
      <c r="F8700" t="b">
        <v>0</v>
      </c>
      <c r="G8700" t="s">
        <v>30</v>
      </c>
      <c r="H8700" s="4">
        <v>45766.251122685193</v>
      </c>
      <c r="I8700" t="b">
        <v>0</v>
      </c>
      <c r="J8700" t="b">
        <v>1</v>
      </c>
      <c r="K8700" t="s">
        <v>24</v>
      </c>
      <c r="L8700" t="s">
        <v>22</v>
      </c>
      <c r="M8700">
        <v>152955</v>
      </c>
      <c r="O8700" t="s">
        <v>254</v>
      </c>
      <c r="P8700" t="s">
        <v>119</v>
      </c>
    </row>
    <row r="8701" spans="1:16" x14ac:dyDescent="0.55000000000000004">
      <c r="A8701" t="s">
        <v>2</v>
      </c>
      <c r="B8701" t="s">
        <v>11816</v>
      </c>
      <c r="C8701" t="s">
        <v>39</v>
      </c>
      <c r="D8701" t="s">
        <v>3600</v>
      </c>
      <c r="E8701" t="s">
        <v>51</v>
      </c>
      <c r="F8701" t="b">
        <v>1</v>
      </c>
      <c r="G8701" t="s">
        <v>41</v>
      </c>
      <c r="H8701" s="4">
        <v>45766.251655092587</v>
      </c>
      <c r="I8701" t="b">
        <v>1</v>
      </c>
      <c r="J8701" t="b">
        <v>0</v>
      </c>
      <c r="K8701" t="s">
        <v>24</v>
      </c>
      <c r="L8701" t="s">
        <v>36</v>
      </c>
      <c r="N8701">
        <v>80</v>
      </c>
      <c r="O8701" t="s">
        <v>2796</v>
      </c>
      <c r="P8701" t="s">
        <v>11817</v>
      </c>
    </row>
    <row r="8702" spans="1:16" x14ac:dyDescent="0.55000000000000004">
      <c r="A8702" t="s">
        <v>40</v>
      </c>
      <c r="B8702" t="s">
        <v>40</v>
      </c>
      <c r="C8702" t="s">
        <v>395</v>
      </c>
      <c r="D8702" t="s">
        <v>3973</v>
      </c>
      <c r="E8702" t="s">
        <v>20</v>
      </c>
      <c r="F8702" t="b">
        <v>0</v>
      </c>
      <c r="G8702" t="s">
        <v>35</v>
      </c>
      <c r="H8702" s="4">
        <v>45766.252002314817</v>
      </c>
      <c r="I8702" t="b">
        <v>0</v>
      </c>
      <c r="J8702" t="b">
        <v>1</v>
      </c>
      <c r="K8702" t="s">
        <v>24</v>
      </c>
      <c r="L8702" t="s">
        <v>22</v>
      </c>
      <c r="M8702">
        <v>125000</v>
      </c>
      <c r="O8702" t="s">
        <v>123</v>
      </c>
    </row>
    <row r="8703" spans="1:16" x14ac:dyDescent="0.55000000000000004">
      <c r="A8703" t="s">
        <v>40</v>
      </c>
      <c r="B8703" t="s">
        <v>7092</v>
      </c>
      <c r="C8703" t="s">
        <v>555</v>
      </c>
      <c r="D8703" t="s">
        <v>3979</v>
      </c>
      <c r="E8703" t="s">
        <v>20</v>
      </c>
      <c r="F8703" t="b">
        <v>0</v>
      </c>
      <c r="G8703" t="s">
        <v>30</v>
      </c>
      <c r="H8703" s="4">
        <v>45766.25203703704</v>
      </c>
      <c r="I8703" t="b">
        <v>0</v>
      </c>
      <c r="J8703" t="b">
        <v>0</v>
      </c>
      <c r="K8703" t="s">
        <v>24</v>
      </c>
      <c r="L8703" t="s">
        <v>22</v>
      </c>
      <c r="M8703">
        <v>120000</v>
      </c>
      <c r="O8703" t="s">
        <v>75</v>
      </c>
      <c r="P8703" t="s">
        <v>7093</v>
      </c>
    </row>
    <row r="8704" spans="1:16" x14ac:dyDescent="0.55000000000000004">
      <c r="A8704" t="s">
        <v>0</v>
      </c>
      <c r="B8704" t="s">
        <v>5906</v>
      </c>
      <c r="C8704" t="s">
        <v>298</v>
      </c>
      <c r="D8704" t="s">
        <v>4035</v>
      </c>
      <c r="E8704" t="s">
        <v>20</v>
      </c>
      <c r="F8704" t="b">
        <v>0</v>
      </c>
      <c r="G8704" t="s">
        <v>298</v>
      </c>
      <c r="H8704" s="4">
        <v>45766.258298611108</v>
      </c>
      <c r="I8704" t="b">
        <v>0</v>
      </c>
      <c r="J8704" t="b">
        <v>0</v>
      </c>
      <c r="K8704" t="s">
        <v>298</v>
      </c>
      <c r="L8704" t="s">
        <v>22</v>
      </c>
      <c r="M8704">
        <v>53560</v>
      </c>
      <c r="O8704" t="s">
        <v>5908</v>
      </c>
      <c r="P8704" t="s">
        <v>1503</v>
      </c>
    </row>
    <row r="8705" spans="1:16" x14ac:dyDescent="0.55000000000000004">
      <c r="A8705" t="s">
        <v>19</v>
      </c>
      <c r="B8705" t="s">
        <v>11818</v>
      </c>
      <c r="C8705" t="s">
        <v>39</v>
      </c>
      <c r="D8705" t="s">
        <v>11618</v>
      </c>
      <c r="E8705" t="s">
        <v>20</v>
      </c>
      <c r="F8705" t="b">
        <v>1</v>
      </c>
      <c r="G8705" t="s">
        <v>1775</v>
      </c>
      <c r="H8705" s="4">
        <v>45766.265046296299</v>
      </c>
      <c r="I8705" t="b">
        <v>0</v>
      </c>
      <c r="J8705" t="b">
        <v>1</v>
      </c>
      <c r="K8705" t="s">
        <v>1775</v>
      </c>
      <c r="L8705" t="s">
        <v>22</v>
      </c>
      <c r="M8705">
        <v>166860</v>
      </c>
      <c r="O8705" t="s">
        <v>254</v>
      </c>
      <c r="P8705" t="s">
        <v>11819</v>
      </c>
    </row>
    <row r="8706" spans="1:16" x14ac:dyDescent="0.55000000000000004">
      <c r="A8706" t="s">
        <v>40</v>
      </c>
      <c r="B8706" t="s">
        <v>11820</v>
      </c>
      <c r="C8706" t="s">
        <v>39</v>
      </c>
      <c r="D8706" t="s">
        <v>5915</v>
      </c>
      <c r="E8706" t="s">
        <v>20</v>
      </c>
      <c r="F8706" t="b">
        <v>1</v>
      </c>
      <c r="G8706" t="s">
        <v>2846</v>
      </c>
      <c r="H8706" s="4">
        <v>45766.270624999997</v>
      </c>
      <c r="I8706" t="b">
        <v>0</v>
      </c>
      <c r="J8706" t="b">
        <v>1</v>
      </c>
      <c r="K8706" t="s">
        <v>2846</v>
      </c>
      <c r="L8706" t="s">
        <v>22</v>
      </c>
      <c r="M8706">
        <v>157590</v>
      </c>
      <c r="O8706" t="s">
        <v>254</v>
      </c>
      <c r="P8706" t="s">
        <v>11821</v>
      </c>
    </row>
    <row r="8707" spans="1:16" x14ac:dyDescent="0.55000000000000004">
      <c r="A8707" t="s">
        <v>2</v>
      </c>
      <c r="B8707" t="s">
        <v>1286</v>
      </c>
      <c r="C8707" t="s">
        <v>292</v>
      </c>
      <c r="D8707" t="s">
        <v>3970</v>
      </c>
      <c r="E8707" t="s">
        <v>20</v>
      </c>
      <c r="F8707" t="b">
        <v>0</v>
      </c>
      <c r="G8707" t="s">
        <v>30</v>
      </c>
      <c r="H8707" s="4">
        <v>45766.292812500003</v>
      </c>
      <c r="I8707" t="b">
        <v>0</v>
      </c>
      <c r="J8707" t="b">
        <v>1</v>
      </c>
      <c r="K8707" t="s">
        <v>24</v>
      </c>
      <c r="L8707" t="s">
        <v>22</v>
      </c>
      <c r="M8707">
        <v>103000</v>
      </c>
      <c r="O8707" t="s">
        <v>72</v>
      </c>
      <c r="P8707" t="s">
        <v>11822</v>
      </c>
    </row>
    <row r="8708" spans="1:16" x14ac:dyDescent="0.55000000000000004">
      <c r="A8708" t="s">
        <v>0</v>
      </c>
      <c r="B8708" t="s">
        <v>11823</v>
      </c>
      <c r="C8708" t="s">
        <v>400</v>
      </c>
      <c r="D8708" t="s">
        <v>3957</v>
      </c>
      <c r="E8708" t="s">
        <v>20</v>
      </c>
      <c r="F8708" t="b">
        <v>0</v>
      </c>
      <c r="G8708" t="s">
        <v>30</v>
      </c>
      <c r="H8708" s="4">
        <v>45766.333912037036</v>
      </c>
      <c r="I8708" t="b">
        <v>0</v>
      </c>
      <c r="J8708" t="b">
        <v>1</v>
      </c>
      <c r="K8708" t="s">
        <v>24</v>
      </c>
      <c r="L8708" t="s">
        <v>36</v>
      </c>
      <c r="N8708">
        <v>18.069999694824219</v>
      </c>
      <c r="O8708" t="s">
        <v>1162</v>
      </c>
      <c r="P8708" t="s">
        <v>280</v>
      </c>
    </row>
    <row r="8709" spans="1:16" x14ac:dyDescent="0.55000000000000004">
      <c r="A8709" t="s">
        <v>0</v>
      </c>
      <c r="B8709" t="s">
        <v>11824</v>
      </c>
      <c r="C8709" t="s">
        <v>316</v>
      </c>
      <c r="D8709" t="s">
        <v>3970</v>
      </c>
      <c r="E8709" t="s">
        <v>20</v>
      </c>
      <c r="F8709" t="b">
        <v>0</v>
      </c>
      <c r="G8709" t="s">
        <v>35</v>
      </c>
      <c r="H8709" s="4">
        <v>45766.375451388893</v>
      </c>
      <c r="I8709" t="b">
        <v>0</v>
      </c>
      <c r="J8709" t="b">
        <v>1</v>
      </c>
      <c r="K8709" t="s">
        <v>24</v>
      </c>
      <c r="L8709" t="s">
        <v>22</v>
      </c>
      <c r="M8709">
        <v>100000</v>
      </c>
      <c r="O8709" t="s">
        <v>800</v>
      </c>
      <c r="P8709" t="s">
        <v>11825</v>
      </c>
    </row>
    <row r="8710" spans="1:16" x14ac:dyDescent="0.55000000000000004">
      <c r="A8710" t="s">
        <v>0</v>
      </c>
      <c r="B8710" t="s">
        <v>3563</v>
      </c>
      <c r="C8710" t="s">
        <v>509</v>
      </c>
      <c r="D8710" t="s">
        <v>4084</v>
      </c>
      <c r="E8710" t="s">
        <v>20</v>
      </c>
      <c r="F8710" t="b">
        <v>0</v>
      </c>
      <c r="G8710" t="s">
        <v>35</v>
      </c>
      <c r="H8710" s="4">
        <v>45766.375486111108</v>
      </c>
      <c r="I8710" t="b">
        <v>0</v>
      </c>
      <c r="J8710" t="b">
        <v>0</v>
      </c>
      <c r="K8710" t="s">
        <v>24</v>
      </c>
      <c r="L8710" t="s">
        <v>22</v>
      </c>
      <c r="M8710">
        <v>105000</v>
      </c>
      <c r="O8710" t="s">
        <v>10589</v>
      </c>
      <c r="P8710" t="s">
        <v>3392</v>
      </c>
    </row>
    <row r="8711" spans="1:16" x14ac:dyDescent="0.55000000000000004">
      <c r="A8711" t="s">
        <v>0</v>
      </c>
      <c r="B8711" t="s">
        <v>11826</v>
      </c>
      <c r="C8711" t="s">
        <v>1233</v>
      </c>
      <c r="D8711" t="s">
        <v>3973</v>
      </c>
      <c r="E8711" t="s">
        <v>20</v>
      </c>
      <c r="F8711" t="b">
        <v>0</v>
      </c>
      <c r="G8711" t="s">
        <v>30</v>
      </c>
      <c r="H8711" s="4">
        <v>45766.375567129631</v>
      </c>
      <c r="I8711" t="b">
        <v>0</v>
      </c>
      <c r="J8711" t="b">
        <v>0</v>
      </c>
      <c r="K8711" t="s">
        <v>24</v>
      </c>
      <c r="L8711" t="s">
        <v>22</v>
      </c>
      <c r="M8711">
        <v>155000</v>
      </c>
      <c r="O8711" t="s">
        <v>299</v>
      </c>
      <c r="P8711" t="s">
        <v>11827</v>
      </c>
    </row>
    <row r="8712" spans="1:16" x14ac:dyDescent="0.55000000000000004">
      <c r="A8712" t="s">
        <v>0</v>
      </c>
      <c r="B8712" t="s">
        <v>11828</v>
      </c>
      <c r="C8712" t="s">
        <v>122</v>
      </c>
      <c r="D8712" t="s">
        <v>3973</v>
      </c>
      <c r="E8712" t="s">
        <v>20</v>
      </c>
      <c r="F8712" t="b">
        <v>0</v>
      </c>
      <c r="G8712" t="s">
        <v>52</v>
      </c>
      <c r="H8712" s="4">
        <v>45766.375740740739</v>
      </c>
      <c r="I8712" t="b">
        <v>0</v>
      </c>
      <c r="J8712" t="b">
        <v>1</v>
      </c>
      <c r="K8712" t="s">
        <v>24</v>
      </c>
      <c r="L8712" t="s">
        <v>22</v>
      </c>
      <c r="M8712">
        <v>98650</v>
      </c>
      <c r="O8712" t="s">
        <v>173</v>
      </c>
    </row>
    <row r="8713" spans="1:16" x14ac:dyDescent="0.55000000000000004">
      <c r="A8713" t="s">
        <v>0</v>
      </c>
      <c r="B8713" t="s">
        <v>11829</v>
      </c>
      <c r="C8713" t="s">
        <v>24</v>
      </c>
      <c r="D8713" t="s">
        <v>4035</v>
      </c>
      <c r="E8713" t="s">
        <v>20</v>
      </c>
      <c r="F8713" t="b">
        <v>0</v>
      </c>
      <c r="G8713" t="s">
        <v>27</v>
      </c>
      <c r="H8713" s="4">
        <v>45766.376354166663</v>
      </c>
      <c r="I8713" t="b">
        <v>0</v>
      </c>
      <c r="J8713" t="b">
        <v>0</v>
      </c>
      <c r="K8713" t="s">
        <v>24</v>
      </c>
      <c r="L8713" t="s">
        <v>22</v>
      </c>
      <c r="M8713">
        <v>94264.5</v>
      </c>
      <c r="O8713" t="s">
        <v>11830</v>
      </c>
      <c r="P8713" t="s">
        <v>338</v>
      </c>
    </row>
    <row r="8714" spans="1:16" x14ac:dyDescent="0.55000000000000004">
      <c r="A8714" t="s">
        <v>2</v>
      </c>
      <c r="B8714" t="s">
        <v>9367</v>
      </c>
      <c r="C8714" t="s">
        <v>1828</v>
      </c>
      <c r="D8714" t="s">
        <v>3828</v>
      </c>
      <c r="E8714" t="s">
        <v>20</v>
      </c>
      <c r="F8714" t="b">
        <v>0</v>
      </c>
      <c r="G8714" t="s">
        <v>41</v>
      </c>
      <c r="H8714" s="4">
        <v>45766.37667824074</v>
      </c>
      <c r="I8714" t="b">
        <v>0</v>
      </c>
      <c r="J8714" t="b">
        <v>1</v>
      </c>
      <c r="K8714" t="s">
        <v>24</v>
      </c>
      <c r="L8714" t="s">
        <v>22</v>
      </c>
      <c r="M8714">
        <v>90750</v>
      </c>
      <c r="O8714" t="s">
        <v>3185</v>
      </c>
      <c r="P8714" t="s">
        <v>9368</v>
      </c>
    </row>
    <row r="8715" spans="1:16" x14ac:dyDescent="0.55000000000000004">
      <c r="A8715" t="s">
        <v>25</v>
      </c>
      <c r="B8715" t="s">
        <v>10327</v>
      </c>
      <c r="C8715" t="s">
        <v>1316</v>
      </c>
      <c r="D8715" t="s">
        <v>4084</v>
      </c>
      <c r="E8715" t="s">
        <v>20</v>
      </c>
      <c r="F8715" t="b">
        <v>0</v>
      </c>
      <c r="G8715" t="s">
        <v>41</v>
      </c>
      <c r="H8715" s="4">
        <v>45766.417025462957</v>
      </c>
      <c r="I8715" t="b">
        <v>0</v>
      </c>
      <c r="J8715" t="b">
        <v>0</v>
      </c>
      <c r="K8715" t="s">
        <v>24</v>
      </c>
      <c r="L8715" t="s">
        <v>22</v>
      </c>
      <c r="M8715">
        <v>120000</v>
      </c>
      <c r="O8715" t="s">
        <v>1317</v>
      </c>
      <c r="P8715" t="s">
        <v>10328</v>
      </c>
    </row>
    <row r="8716" spans="1:16" x14ac:dyDescent="0.55000000000000004">
      <c r="A8716" t="s">
        <v>0</v>
      </c>
      <c r="B8716" t="s">
        <v>0</v>
      </c>
      <c r="C8716" t="s">
        <v>6802</v>
      </c>
      <c r="D8716" t="s">
        <v>4084</v>
      </c>
      <c r="E8716" t="s">
        <v>20</v>
      </c>
      <c r="F8716" t="b">
        <v>0</v>
      </c>
      <c r="G8716" t="s">
        <v>35</v>
      </c>
      <c r="H8716" s="4">
        <v>45766.417129629634</v>
      </c>
      <c r="I8716" t="b">
        <v>1</v>
      </c>
      <c r="J8716" t="b">
        <v>0</v>
      </c>
      <c r="K8716" t="s">
        <v>24</v>
      </c>
      <c r="L8716" t="s">
        <v>22</v>
      </c>
      <c r="M8716">
        <v>97500</v>
      </c>
      <c r="O8716" t="s">
        <v>482</v>
      </c>
      <c r="P8716" t="s">
        <v>2752</v>
      </c>
    </row>
    <row r="8717" spans="1:16" x14ac:dyDescent="0.55000000000000004">
      <c r="A8717" t="s">
        <v>2</v>
      </c>
      <c r="B8717" t="s">
        <v>10930</v>
      </c>
      <c r="C8717" t="s">
        <v>236</v>
      </c>
      <c r="D8717" t="s">
        <v>2208</v>
      </c>
      <c r="E8717" t="s">
        <v>631</v>
      </c>
      <c r="F8717" t="b">
        <v>0</v>
      </c>
      <c r="G8717" t="s">
        <v>27</v>
      </c>
      <c r="H8717" s="4">
        <v>45766.418124999997</v>
      </c>
      <c r="I8717" t="b">
        <v>0</v>
      </c>
      <c r="J8717" t="b">
        <v>0</v>
      </c>
      <c r="K8717" t="s">
        <v>24</v>
      </c>
      <c r="L8717" t="s">
        <v>36</v>
      </c>
      <c r="N8717">
        <v>25</v>
      </c>
      <c r="O8717" t="s">
        <v>651</v>
      </c>
      <c r="P8717" t="s">
        <v>1955</v>
      </c>
    </row>
    <row r="8718" spans="1:16" x14ac:dyDescent="0.55000000000000004">
      <c r="A8718" t="s">
        <v>40</v>
      </c>
      <c r="B8718" t="s">
        <v>57</v>
      </c>
      <c r="C8718" t="s">
        <v>2458</v>
      </c>
      <c r="D8718" t="s">
        <v>3970</v>
      </c>
      <c r="E8718" t="s">
        <v>20</v>
      </c>
      <c r="F8718" t="b">
        <v>0</v>
      </c>
      <c r="G8718" t="s">
        <v>41</v>
      </c>
      <c r="H8718" s="4">
        <v>45766.418402777781</v>
      </c>
      <c r="I8718" t="b">
        <v>0</v>
      </c>
      <c r="J8718" t="b">
        <v>1</v>
      </c>
      <c r="K8718" t="s">
        <v>24</v>
      </c>
      <c r="L8718" t="s">
        <v>22</v>
      </c>
      <c r="M8718">
        <v>140000</v>
      </c>
      <c r="O8718" t="s">
        <v>75</v>
      </c>
      <c r="P8718" t="s">
        <v>11831</v>
      </c>
    </row>
    <row r="8719" spans="1:16" x14ac:dyDescent="0.55000000000000004">
      <c r="A8719" t="s">
        <v>25</v>
      </c>
      <c r="B8719" t="s">
        <v>1577</v>
      </c>
      <c r="C8719" t="s">
        <v>365</v>
      </c>
      <c r="D8719" t="s">
        <v>3957</v>
      </c>
      <c r="E8719" t="s">
        <v>34</v>
      </c>
      <c r="F8719" t="b">
        <v>0</v>
      </c>
      <c r="G8719" t="s">
        <v>27</v>
      </c>
      <c r="H8719" s="4">
        <v>45766.458449074067</v>
      </c>
      <c r="I8719" t="b">
        <v>0</v>
      </c>
      <c r="J8719" t="b">
        <v>1</v>
      </c>
      <c r="K8719" t="s">
        <v>24</v>
      </c>
      <c r="L8719" t="s">
        <v>36</v>
      </c>
      <c r="N8719">
        <v>22.694999694824219</v>
      </c>
      <c r="O8719" t="s">
        <v>8945</v>
      </c>
      <c r="P8719" t="s">
        <v>11832</v>
      </c>
    </row>
    <row r="8720" spans="1:16" x14ac:dyDescent="0.55000000000000004">
      <c r="A8720" t="s">
        <v>0</v>
      </c>
      <c r="B8720" t="s">
        <v>11833</v>
      </c>
      <c r="C8720" t="s">
        <v>797</v>
      </c>
      <c r="D8720" t="s">
        <v>3957</v>
      </c>
      <c r="E8720" t="s">
        <v>34</v>
      </c>
      <c r="F8720" t="b">
        <v>0</v>
      </c>
      <c r="G8720" t="s">
        <v>41</v>
      </c>
      <c r="H8720" s="4">
        <v>45766.458611111113</v>
      </c>
      <c r="I8720" t="b">
        <v>1</v>
      </c>
      <c r="J8720" t="b">
        <v>0</v>
      </c>
      <c r="K8720" t="s">
        <v>24</v>
      </c>
      <c r="L8720" t="s">
        <v>36</v>
      </c>
      <c r="N8720">
        <v>27.5</v>
      </c>
      <c r="O8720" t="s">
        <v>1551</v>
      </c>
      <c r="P8720" t="s">
        <v>11834</v>
      </c>
    </row>
    <row r="8721" spans="1:16" x14ac:dyDescent="0.55000000000000004">
      <c r="A8721" t="s">
        <v>0</v>
      </c>
      <c r="B8721" t="s">
        <v>1254</v>
      </c>
      <c r="C8721" t="s">
        <v>143</v>
      </c>
      <c r="D8721" t="s">
        <v>3957</v>
      </c>
      <c r="E8721" t="s">
        <v>34</v>
      </c>
      <c r="F8721" t="b">
        <v>0</v>
      </c>
      <c r="G8721" t="s">
        <v>35</v>
      </c>
      <c r="H8721" s="4">
        <v>45766.458796296298</v>
      </c>
      <c r="I8721" t="b">
        <v>0</v>
      </c>
      <c r="J8721" t="b">
        <v>0</v>
      </c>
      <c r="K8721" t="s">
        <v>24</v>
      </c>
      <c r="L8721" t="s">
        <v>36</v>
      </c>
      <c r="N8721">
        <v>16.510000228881839</v>
      </c>
      <c r="O8721" t="s">
        <v>2140</v>
      </c>
      <c r="P8721" t="s">
        <v>11835</v>
      </c>
    </row>
    <row r="8722" spans="1:16" x14ac:dyDescent="0.55000000000000004">
      <c r="A8722" t="s">
        <v>0</v>
      </c>
      <c r="B8722" t="s">
        <v>11836</v>
      </c>
      <c r="C8722" t="s">
        <v>94</v>
      </c>
      <c r="D8722" t="s">
        <v>3973</v>
      </c>
      <c r="E8722" t="s">
        <v>20</v>
      </c>
      <c r="F8722" t="b">
        <v>0</v>
      </c>
      <c r="G8722" t="s">
        <v>30</v>
      </c>
      <c r="H8722" s="4">
        <v>45766.458923611113</v>
      </c>
      <c r="I8722" t="b">
        <v>1</v>
      </c>
      <c r="J8722" t="b">
        <v>1</v>
      </c>
      <c r="K8722" t="s">
        <v>24</v>
      </c>
      <c r="L8722" t="s">
        <v>22</v>
      </c>
      <c r="M8722">
        <v>105000</v>
      </c>
      <c r="O8722" t="s">
        <v>482</v>
      </c>
      <c r="P8722" t="s">
        <v>11837</v>
      </c>
    </row>
    <row r="8723" spans="1:16" x14ac:dyDescent="0.55000000000000004">
      <c r="A8723" t="s">
        <v>0</v>
      </c>
      <c r="B8723" t="s">
        <v>11838</v>
      </c>
      <c r="C8723" t="s">
        <v>11839</v>
      </c>
      <c r="D8723" t="s">
        <v>3957</v>
      </c>
      <c r="E8723" t="s">
        <v>34</v>
      </c>
      <c r="F8723" t="b">
        <v>0</v>
      </c>
      <c r="G8723" t="s">
        <v>30</v>
      </c>
      <c r="H8723" s="4">
        <v>45766.458958333344</v>
      </c>
      <c r="I8723" t="b">
        <v>0</v>
      </c>
      <c r="J8723" t="b">
        <v>0</v>
      </c>
      <c r="K8723" t="s">
        <v>24</v>
      </c>
      <c r="L8723" t="s">
        <v>36</v>
      </c>
      <c r="N8723">
        <v>22.20999908447266</v>
      </c>
      <c r="O8723" t="s">
        <v>11840</v>
      </c>
    </row>
    <row r="8724" spans="1:16" x14ac:dyDescent="0.55000000000000004">
      <c r="A8724" t="s">
        <v>2</v>
      </c>
      <c r="B8724" t="s">
        <v>1302</v>
      </c>
      <c r="C8724" t="s">
        <v>11841</v>
      </c>
      <c r="D8724" t="s">
        <v>3828</v>
      </c>
      <c r="E8724" t="s">
        <v>20</v>
      </c>
      <c r="F8724" t="b">
        <v>0</v>
      </c>
      <c r="G8724" t="s">
        <v>27</v>
      </c>
      <c r="H8724" s="4">
        <v>45766.459687499999</v>
      </c>
      <c r="I8724" t="b">
        <v>0</v>
      </c>
      <c r="J8724" t="b">
        <v>1</v>
      </c>
      <c r="K8724" t="s">
        <v>24</v>
      </c>
      <c r="L8724" t="s">
        <v>36</v>
      </c>
      <c r="N8724">
        <v>62.5</v>
      </c>
      <c r="O8724" t="s">
        <v>11842</v>
      </c>
      <c r="P8724" t="s">
        <v>11843</v>
      </c>
    </row>
    <row r="8725" spans="1:16" x14ac:dyDescent="0.55000000000000004">
      <c r="A8725" t="s">
        <v>0</v>
      </c>
      <c r="B8725" t="s">
        <v>11844</v>
      </c>
      <c r="C8725" t="s">
        <v>293</v>
      </c>
      <c r="D8725" t="s">
        <v>3957</v>
      </c>
      <c r="E8725" t="s">
        <v>34</v>
      </c>
      <c r="F8725" t="b">
        <v>0</v>
      </c>
      <c r="G8725" t="s">
        <v>27</v>
      </c>
      <c r="H8725" s="4">
        <v>45766.45988425926</v>
      </c>
      <c r="I8725" t="b">
        <v>0</v>
      </c>
      <c r="J8725" t="b">
        <v>0</v>
      </c>
      <c r="K8725" t="s">
        <v>24</v>
      </c>
      <c r="L8725" t="s">
        <v>36</v>
      </c>
      <c r="N8725">
        <v>24.969999313354489</v>
      </c>
      <c r="O8725" t="s">
        <v>10864</v>
      </c>
      <c r="P8725" t="s">
        <v>2079</v>
      </c>
    </row>
    <row r="8726" spans="1:16" x14ac:dyDescent="0.55000000000000004">
      <c r="A8726" t="s">
        <v>0</v>
      </c>
      <c r="B8726" t="s">
        <v>11845</v>
      </c>
      <c r="C8726" t="s">
        <v>11846</v>
      </c>
      <c r="D8726" t="s">
        <v>3970</v>
      </c>
      <c r="E8726" t="s">
        <v>20</v>
      </c>
      <c r="F8726" t="b">
        <v>0</v>
      </c>
      <c r="G8726" t="s">
        <v>52</v>
      </c>
      <c r="H8726" s="4">
        <v>45766.500717592593</v>
      </c>
      <c r="I8726" t="b">
        <v>0</v>
      </c>
      <c r="J8726" t="b">
        <v>1</v>
      </c>
      <c r="K8726" t="s">
        <v>24</v>
      </c>
      <c r="L8726" t="s">
        <v>22</v>
      </c>
      <c r="M8726">
        <v>96862.5</v>
      </c>
      <c r="O8726" t="s">
        <v>2409</v>
      </c>
      <c r="P8726" t="s">
        <v>11847</v>
      </c>
    </row>
    <row r="8727" spans="1:16" x14ac:dyDescent="0.55000000000000004">
      <c r="A8727" t="s">
        <v>89</v>
      </c>
      <c r="B8727" t="s">
        <v>7599</v>
      </c>
      <c r="C8727" t="s">
        <v>151</v>
      </c>
      <c r="D8727" t="s">
        <v>3973</v>
      </c>
      <c r="E8727" t="s">
        <v>20</v>
      </c>
      <c r="F8727" t="b">
        <v>0</v>
      </c>
      <c r="G8727" t="s">
        <v>27</v>
      </c>
      <c r="H8727" s="4">
        <v>45766.501469907409</v>
      </c>
      <c r="I8727" t="b">
        <v>1</v>
      </c>
      <c r="J8727" t="b">
        <v>0</v>
      </c>
      <c r="K8727" t="s">
        <v>24</v>
      </c>
      <c r="L8727" t="s">
        <v>22</v>
      </c>
      <c r="M8727">
        <v>235000</v>
      </c>
      <c r="O8727" t="s">
        <v>435</v>
      </c>
      <c r="P8727" t="s">
        <v>7600</v>
      </c>
    </row>
    <row r="8728" spans="1:16" x14ac:dyDescent="0.55000000000000004">
      <c r="A8728" t="s">
        <v>89</v>
      </c>
      <c r="B8728" t="s">
        <v>11848</v>
      </c>
      <c r="C8728" t="s">
        <v>151</v>
      </c>
      <c r="D8728" t="s">
        <v>3973</v>
      </c>
      <c r="E8728" t="s">
        <v>20</v>
      </c>
      <c r="F8728" t="b">
        <v>0</v>
      </c>
      <c r="G8728" t="s">
        <v>41</v>
      </c>
      <c r="H8728" s="4">
        <v>45766.543587962973</v>
      </c>
      <c r="I8728" t="b">
        <v>0</v>
      </c>
      <c r="J8728" t="b">
        <v>1</v>
      </c>
      <c r="K8728" t="s">
        <v>24</v>
      </c>
      <c r="L8728" t="s">
        <v>22</v>
      </c>
      <c r="M8728">
        <v>149750</v>
      </c>
      <c r="O8728" t="s">
        <v>4535</v>
      </c>
      <c r="P8728" t="s">
        <v>11849</v>
      </c>
    </row>
    <row r="8729" spans="1:16" x14ac:dyDescent="0.55000000000000004">
      <c r="A8729" t="s">
        <v>0</v>
      </c>
      <c r="B8729" t="s">
        <v>11850</v>
      </c>
      <c r="C8729" t="s">
        <v>622</v>
      </c>
      <c r="D8729" t="s">
        <v>3957</v>
      </c>
      <c r="E8729" t="s">
        <v>20</v>
      </c>
      <c r="F8729" t="b">
        <v>0</v>
      </c>
      <c r="G8729" t="s">
        <v>35</v>
      </c>
      <c r="H8729" s="4">
        <v>45766.583773148152</v>
      </c>
      <c r="I8729" t="b">
        <v>0</v>
      </c>
      <c r="J8729" t="b">
        <v>1</v>
      </c>
      <c r="K8729" t="s">
        <v>24</v>
      </c>
      <c r="L8729" t="s">
        <v>36</v>
      </c>
      <c r="N8729">
        <v>16.510000228881839</v>
      </c>
      <c r="O8729" t="s">
        <v>8975</v>
      </c>
      <c r="P8729" t="s">
        <v>338</v>
      </c>
    </row>
    <row r="8730" spans="1:16" x14ac:dyDescent="0.55000000000000004">
      <c r="A8730" t="s">
        <v>19</v>
      </c>
      <c r="B8730" t="s">
        <v>11210</v>
      </c>
      <c r="C8730" t="s">
        <v>484</v>
      </c>
      <c r="D8730" t="s">
        <v>3957</v>
      </c>
      <c r="E8730" t="s">
        <v>20</v>
      </c>
      <c r="F8730" t="b">
        <v>0</v>
      </c>
      <c r="G8730" t="s">
        <v>27</v>
      </c>
      <c r="H8730" s="4">
        <v>45766.584247685183</v>
      </c>
      <c r="I8730" t="b">
        <v>0</v>
      </c>
      <c r="J8730" t="b">
        <v>1</v>
      </c>
      <c r="K8730" t="s">
        <v>24</v>
      </c>
      <c r="L8730" t="s">
        <v>36</v>
      </c>
      <c r="N8730">
        <v>49.895000457763672</v>
      </c>
      <c r="O8730" t="s">
        <v>2768</v>
      </c>
      <c r="P8730" t="s">
        <v>11211</v>
      </c>
    </row>
    <row r="8731" spans="1:16" x14ac:dyDescent="0.55000000000000004">
      <c r="A8731" t="s">
        <v>1</v>
      </c>
      <c r="B8731" t="s">
        <v>9800</v>
      </c>
      <c r="C8731" t="s">
        <v>9801</v>
      </c>
      <c r="D8731" t="s">
        <v>3957</v>
      </c>
      <c r="E8731" t="s">
        <v>20</v>
      </c>
      <c r="F8731" t="b">
        <v>0</v>
      </c>
      <c r="G8731" t="s">
        <v>27</v>
      </c>
      <c r="H8731" s="4">
        <v>45766.58425925926</v>
      </c>
      <c r="I8731" t="b">
        <v>0</v>
      </c>
      <c r="J8731" t="b">
        <v>1</v>
      </c>
      <c r="K8731" t="s">
        <v>24</v>
      </c>
      <c r="L8731" t="s">
        <v>36</v>
      </c>
      <c r="N8731">
        <v>49.895000457763672</v>
      </c>
      <c r="O8731" t="s">
        <v>1642</v>
      </c>
      <c r="P8731" t="s">
        <v>3901</v>
      </c>
    </row>
    <row r="8732" spans="1:16" x14ac:dyDescent="0.55000000000000004">
      <c r="A8732" t="s">
        <v>2</v>
      </c>
      <c r="B8732" t="s">
        <v>8583</v>
      </c>
      <c r="C8732" t="s">
        <v>11851</v>
      </c>
      <c r="D8732" t="s">
        <v>3957</v>
      </c>
      <c r="E8732" t="s">
        <v>20</v>
      </c>
      <c r="F8732" t="b">
        <v>0</v>
      </c>
      <c r="G8732" t="s">
        <v>27</v>
      </c>
      <c r="H8732" s="4">
        <v>45766.584687499999</v>
      </c>
      <c r="I8732" t="b">
        <v>0</v>
      </c>
      <c r="J8732" t="b">
        <v>1</v>
      </c>
      <c r="K8732" t="s">
        <v>24</v>
      </c>
      <c r="L8732" t="s">
        <v>36</v>
      </c>
      <c r="N8732">
        <v>45.634998321533203</v>
      </c>
      <c r="O8732" t="s">
        <v>11852</v>
      </c>
      <c r="P8732" t="s">
        <v>11853</v>
      </c>
    </row>
    <row r="8733" spans="1:16" x14ac:dyDescent="0.55000000000000004">
      <c r="A8733" t="s">
        <v>40</v>
      </c>
      <c r="B8733" t="s">
        <v>11854</v>
      </c>
      <c r="C8733" t="s">
        <v>329</v>
      </c>
      <c r="D8733" t="s">
        <v>3973</v>
      </c>
      <c r="E8733" t="s">
        <v>20</v>
      </c>
      <c r="F8733" t="b">
        <v>0</v>
      </c>
      <c r="G8733" t="s">
        <v>27</v>
      </c>
      <c r="H8733" s="4">
        <v>45766.584930555553</v>
      </c>
      <c r="I8733" t="b">
        <v>0</v>
      </c>
      <c r="J8733" t="b">
        <v>1</v>
      </c>
      <c r="K8733" t="s">
        <v>24</v>
      </c>
      <c r="L8733" t="s">
        <v>22</v>
      </c>
      <c r="M8733">
        <v>160000</v>
      </c>
      <c r="O8733" t="s">
        <v>202</v>
      </c>
      <c r="P8733" t="s">
        <v>1133</v>
      </c>
    </row>
    <row r="8734" spans="1:16" x14ac:dyDescent="0.55000000000000004">
      <c r="A8734" t="s">
        <v>0</v>
      </c>
      <c r="B8734" t="s">
        <v>11855</v>
      </c>
      <c r="C8734" t="s">
        <v>3211</v>
      </c>
      <c r="D8734" t="s">
        <v>4084</v>
      </c>
      <c r="E8734" t="s">
        <v>20</v>
      </c>
      <c r="F8734" t="b">
        <v>0</v>
      </c>
      <c r="G8734" t="s">
        <v>27</v>
      </c>
      <c r="H8734" s="4">
        <v>45766.625196759262</v>
      </c>
      <c r="I8734" t="b">
        <v>0</v>
      </c>
      <c r="J8734" t="b">
        <v>1</v>
      </c>
      <c r="K8734" t="s">
        <v>24</v>
      </c>
      <c r="L8734" t="s">
        <v>22</v>
      </c>
      <c r="M8734">
        <v>65779.5</v>
      </c>
      <c r="O8734" t="s">
        <v>11856</v>
      </c>
      <c r="P8734" t="s">
        <v>204</v>
      </c>
    </row>
    <row r="8735" spans="1:16" x14ac:dyDescent="0.55000000000000004">
      <c r="A8735" t="s">
        <v>19</v>
      </c>
      <c r="B8735" t="s">
        <v>11857</v>
      </c>
      <c r="C8735" t="s">
        <v>44</v>
      </c>
      <c r="D8735" t="s">
        <v>3973</v>
      </c>
      <c r="E8735" t="s">
        <v>20</v>
      </c>
      <c r="F8735" t="b">
        <v>0</v>
      </c>
      <c r="G8735" t="s">
        <v>35</v>
      </c>
      <c r="H8735" s="4">
        <v>45766.628750000003</v>
      </c>
      <c r="I8735" t="b">
        <v>0</v>
      </c>
      <c r="J8735" t="b">
        <v>1</v>
      </c>
      <c r="K8735" t="s">
        <v>24</v>
      </c>
      <c r="L8735" t="s">
        <v>22</v>
      </c>
      <c r="M8735">
        <v>234000</v>
      </c>
      <c r="O8735" t="s">
        <v>1489</v>
      </c>
      <c r="P8735" t="s">
        <v>11858</v>
      </c>
    </row>
    <row r="8736" spans="1:16" x14ac:dyDescent="0.55000000000000004">
      <c r="A8736" t="s">
        <v>0</v>
      </c>
      <c r="B8736" t="s">
        <v>10334</v>
      </c>
      <c r="C8736" t="s">
        <v>192</v>
      </c>
      <c r="D8736" t="s">
        <v>4084</v>
      </c>
      <c r="E8736" t="s">
        <v>20</v>
      </c>
      <c r="F8736" t="b">
        <v>0</v>
      </c>
      <c r="G8736" t="s">
        <v>52</v>
      </c>
      <c r="H8736" s="4">
        <v>45766.750821759262</v>
      </c>
      <c r="I8736" t="b">
        <v>1</v>
      </c>
      <c r="J8736" t="b">
        <v>0</v>
      </c>
      <c r="K8736" t="s">
        <v>24</v>
      </c>
      <c r="L8736" t="s">
        <v>36</v>
      </c>
      <c r="N8736">
        <v>22.694999694824219</v>
      </c>
      <c r="O8736" t="s">
        <v>3668</v>
      </c>
    </row>
    <row r="8737" spans="1:16" x14ac:dyDescent="0.55000000000000004">
      <c r="A8737" t="s">
        <v>40</v>
      </c>
      <c r="B8737" t="s">
        <v>40</v>
      </c>
      <c r="C8737" t="s">
        <v>3479</v>
      </c>
      <c r="D8737" t="s">
        <v>3973</v>
      </c>
      <c r="E8737" t="s">
        <v>20</v>
      </c>
      <c r="F8737" t="b">
        <v>0</v>
      </c>
      <c r="G8737" t="s">
        <v>27</v>
      </c>
      <c r="H8737" s="4">
        <v>45766.792962962973</v>
      </c>
      <c r="I8737" t="b">
        <v>0</v>
      </c>
      <c r="J8737" t="b">
        <v>1</v>
      </c>
      <c r="K8737" t="s">
        <v>24</v>
      </c>
      <c r="L8737" t="s">
        <v>22</v>
      </c>
      <c r="M8737">
        <v>172500</v>
      </c>
      <c r="O8737" t="s">
        <v>11600</v>
      </c>
      <c r="P8737" t="s">
        <v>11601</v>
      </c>
    </row>
    <row r="8738" spans="1:16" x14ac:dyDescent="0.55000000000000004">
      <c r="A8738" t="s">
        <v>25</v>
      </c>
      <c r="B8738" t="s">
        <v>11859</v>
      </c>
      <c r="C8738" t="s">
        <v>371</v>
      </c>
      <c r="D8738" t="s">
        <v>3957</v>
      </c>
      <c r="E8738" t="s">
        <v>20</v>
      </c>
      <c r="F8738" t="b">
        <v>0</v>
      </c>
      <c r="G8738" t="s">
        <v>27</v>
      </c>
      <c r="H8738" s="4">
        <v>45766.833506944437</v>
      </c>
      <c r="I8738" t="b">
        <v>1</v>
      </c>
      <c r="J8738" t="b">
        <v>1</v>
      </c>
      <c r="K8738" t="s">
        <v>24</v>
      </c>
      <c r="L8738" t="s">
        <v>36</v>
      </c>
      <c r="N8738">
        <v>26.389999389648441</v>
      </c>
      <c r="O8738" t="s">
        <v>2272</v>
      </c>
      <c r="P8738" t="s">
        <v>11860</v>
      </c>
    </row>
    <row r="8739" spans="1:16" x14ac:dyDescent="0.55000000000000004">
      <c r="A8739" t="s">
        <v>0</v>
      </c>
      <c r="B8739" t="s">
        <v>11861</v>
      </c>
      <c r="C8739" t="s">
        <v>509</v>
      </c>
      <c r="D8739" t="s">
        <v>3957</v>
      </c>
      <c r="E8739" t="s">
        <v>20</v>
      </c>
      <c r="F8739" t="b">
        <v>0</v>
      </c>
      <c r="G8739" t="s">
        <v>35</v>
      </c>
      <c r="H8739" s="4">
        <v>45766.833738425928</v>
      </c>
      <c r="I8739" t="b">
        <v>0</v>
      </c>
      <c r="J8739" t="b">
        <v>1</v>
      </c>
      <c r="K8739" t="s">
        <v>24</v>
      </c>
      <c r="L8739" t="s">
        <v>36</v>
      </c>
      <c r="N8739">
        <v>16.510000228881839</v>
      </c>
      <c r="O8739" t="s">
        <v>648</v>
      </c>
      <c r="P8739" t="s">
        <v>3152</v>
      </c>
    </row>
    <row r="8740" spans="1:16" x14ac:dyDescent="0.55000000000000004">
      <c r="A8740" t="s">
        <v>1</v>
      </c>
      <c r="B8740" t="s">
        <v>11862</v>
      </c>
      <c r="C8740" t="s">
        <v>33</v>
      </c>
      <c r="D8740" t="s">
        <v>3957</v>
      </c>
      <c r="E8740" t="s">
        <v>20</v>
      </c>
      <c r="F8740" t="b">
        <v>0</v>
      </c>
      <c r="G8740" t="s">
        <v>35</v>
      </c>
      <c r="H8740" s="4">
        <v>45766.833796296298</v>
      </c>
      <c r="I8740" t="b">
        <v>0</v>
      </c>
      <c r="J8740" t="b">
        <v>1</v>
      </c>
      <c r="K8740" t="s">
        <v>24</v>
      </c>
      <c r="L8740" t="s">
        <v>36</v>
      </c>
      <c r="N8740">
        <v>13.41500091552734</v>
      </c>
      <c r="O8740" t="s">
        <v>1162</v>
      </c>
      <c r="P8740" t="s">
        <v>3723</v>
      </c>
    </row>
    <row r="8741" spans="1:16" x14ac:dyDescent="0.55000000000000004">
      <c r="A8741" t="s">
        <v>0</v>
      </c>
      <c r="B8741" t="s">
        <v>11863</v>
      </c>
      <c r="C8741" t="s">
        <v>2783</v>
      </c>
      <c r="D8741" t="s">
        <v>3957</v>
      </c>
      <c r="E8741" t="s">
        <v>20</v>
      </c>
      <c r="F8741" t="b">
        <v>0</v>
      </c>
      <c r="G8741" t="s">
        <v>30</v>
      </c>
      <c r="H8741" s="4">
        <v>45766.833912037036</v>
      </c>
      <c r="I8741" t="b">
        <v>0</v>
      </c>
      <c r="J8741" t="b">
        <v>1</v>
      </c>
      <c r="K8741" t="s">
        <v>24</v>
      </c>
      <c r="L8741" t="s">
        <v>36</v>
      </c>
      <c r="N8741">
        <v>26.639999389648441</v>
      </c>
      <c r="O8741" t="s">
        <v>800</v>
      </c>
      <c r="P8741" t="s">
        <v>6224</v>
      </c>
    </row>
    <row r="8742" spans="1:16" x14ac:dyDescent="0.55000000000000004">
      <c r="A8742" t="s">
        <v>25</v>
      </c>
      <c r="B8742" t="s">
        <v>10188</v>
      </c>
      <c r="C8742" t="s">
        <v>276</v>
      </c>
      <c r="D8742" t="s">
        <v>3957</v>
      </c>
      <c r="E8742" t="s">
        <v>20</v>
      </c>
      <c r="F8742" t="b">
        <v>0</v>
      </c>
      <c r="G8742" t="s">
        <v>30</v>
      </c>
      <c r="H8742" s="4">
        <v>45766.833981481483</v>
      </c>
      <c r="I8742" t="b">
        <v>0</v>
      </c>
      <c r="J8742" t="b">
        <v>1</v>
      </c>
      <c r="K8742" t="s">
        <v>24</v>
      </c>
      <c r="L8742" t="s">
        <v>36</v>
      </c>
      <c r="N8742">
        <v>20.22500038146973</v>
      </c>
      <c r="O8742" t="s">
        <v>1330</v>
      </c>
      <c r="P8742" t="s">
        <v>5301</v>
      </c>
    </row>
    <row r="8743" spans="1:16" x14ac:dyDescent="0.55000000000000004">
      <c r="A8743" t="s">
        <v>25</v>
      </c>
      <c r="B8743" t="s">
        <v>8557</v>
      </c>
      <c r="C8743" t="s">
        <v>5091</v>
      </c>
      <c r="D8743" t="s">
        <v>3957</v>
      </c>
      <c r="E8743" t="s">
        <v>20</v>
      </c>
      <c r="F8743" t="b">
        <v>0</v>
      </c>
      <c r="G8743" t="s">
        <v>30</v>
      </c>
      <c r="H8743" s="4">
        <v>45766.833993055552</v>
      </c>
      <c r="I8743" t="b">
        <v>0</v>
      </c>
      <c r="J8743" t="b">
        <v>1</v>
      </c>
      <c r="K8743" t="s">
        <v>24</v>
      </c>
      <c r="L8743" t="s">
        <v>36</v>
      </c>
      <c r="N8743">
        <v>20.22500038146973</v>
      </c>
      <c r="O8743" t="s">
        <v>800</v>
      </c>
      <c r="P8743" t="s">
        <v>6224</v>
      </c>
    </row>
    <row r="8744" spans="1:16" x14ac:dyDescent="0.55000000000000004">
      <c r="A8744" t="s">
        <v>1</v>
      </c>
      <c r="B8744" t="s">
        <v>10305</v>
      </c>
      <c r="C8744" t="s">
        <v>306</v>
      </c>
      <c r="D8744" t="s">
        <v>3957</v>
      </c>
      <c r="E8744" t="s">
        <v>20</v>
      </c>
      <c r="F8744" t="b">
        <v>0</v>
      </c>
      <c r="G8744" t="s">
        <v>27</v>
      </c>
      <c r="H8744" s="4">
        <v>45766.83425925926</v>
      </c>
      <c r="I8744" t="b">
        <v>0</v>
      </c>
      <c r="J8744" t="b">
        <v>1</v>
      </c>
      <c r="K8744" t="s">
        <v>24</v>
      </c>
      <c r="L8744" t="s">
        <v>36</v>
      </c>
      <c r="N8744">
        <v>41.505001068115227</v>
      </c>
      <c r="O8744" t="s">
        <v>2768</v>
      </c>
      <c r="P8744" t="s">
        <v>8156</v>
      </c>
    </row>
    <row r="8745" spans="1:16" x14ac:dyDescent="0.55000000000000004">
      <c r="A8745" t="s">
        <v>1</v>
      </c>
      <c r="B8745" t="s">
        <v>11864</v>
      </c>
      <c r="C8745" t="s">
        <v>140</v>
      </c>
      <c r="D8745" t="s">
        <v>3957</v>
      </c>
      <c r="E8745" t="s">
        <v>20</v>
      </c>
      <c r="F8745" t="b">
        <v>0</v>
      </c>
      <c r="G8745" t="s">
        <v>35</v>
      </c>
      <c r="H8745" s="4">
        <v>45766.834398148138</v>
      </c>
      <c r="I8745" t="b">
        <v>0</v>
      </c>
      <c r="J8745" t="b">
        <v>0</v>
      </c>
      <c r="K8745" t="s">
        <v>24</v>
      </c>
      <c r="L8745" t="s">
        <v>36</v>
      </c>
      <c r="N8745">
        <v>40.779998779296882</v>
      </c>
      <c r="O8745" t="s">
        <v>294</v>
      </c>
      <c r="P8745" t="s">
        <v>11865</v>
      </c>
    </row>
    <row r="8746" spans="1:16" x14ac:dyDescent="0.55000000000000004">
      <c r="A8746" t="s">
        <v>2</v>
      </c>
      <c r="B8746" t="s">
        <v>170</v>
      </c>
      <c r="C8746" t="s">
        <v>801</v>
      </c>
      <c r="D8746" t="s">
        <v>3957</v>
      </c>
      <c r="E8746" t="s">
        <v>20</v>
      </c>
      <c r="F8746" t="b">
        <v>0</v>
      </c>
      <c r="G8746" t="s">
        <v>35</v>
      </c>
      <c r="H8746" s="4">
        <v>45766.835370370369</v>
      </c>
      <c r="I8746" t="b">
        <v>0</v>
      </c>
      <c r="J8746" t="b">
        <v>0</v>
      </c>
      <c r="K8746" t="s">
        <v>24</v>
      </c>
      <c r="L8746" t="s">
        <v>36</v>
      </c>
      <c r="N8746">
        <v>41.880001068115227</v>
      </c>
      <c r="O8746" t="s">
        <v>563</v>
      </c>
      <c r="P8746" t="s">
        <v>11866</v>
      </c>
    </row>
    <row r="8747" spans="1:16" x14ac:dyDescent="0.55000000000000004">
      <c r="A8747" t="s">
        <v>0</v>
      </c>
      <c r="B8747" t="s">
        <v>11505</v>
      </c>
      <c r="C8747" t="s">
        <v>3318</v>
      </c>
      <c r="D8747" t="s">
        <v>3600</v>
      </c>
      <c r="E8747" t="s">
        <v>20</v>
      </c>
      <c r="F8747" t="b">
        <v>0</v>
      </c>
      <c r="G8747" t="s">
        <v>27</v>
      </c>
      <c r="H8747" s="4">
        <v>45766.875081018523</v>
      </c>
      <c r="I8747" t="b">
        <v>0</v>
      </c>
      <c r="J8747" t="b">
        <v>1</v>
      </c>
      <c r="K8747" t="s">
        <v>24</v>
      </c>
      <c r="L8747" t="s">
        <v>22</v>
      </c>
      <c r="M8747">
        <v>236000</v>
      </c>
      <c r="O8747" t="s">
        <v>11867</v>
      </c>
      <c r="P8747" t="s">
        <v>11508</v>
      </c>
    </row>
    <row r="8748" spans="1:16" x14ac:dyDescent="0.55000000000000004">
      <c r="A8748" t="s">
        <v>1</v>
      </c>
      <c r="B8748" t="s">
        <v>11868</v>
      </c>
      <c r="C8748" t="s">
        <v>84</v>
      </c>
      <c r="D8748" t="s">
        <v>3957</v>
      </c>
      <c r="E8748" t="s">
        <v>34</v>
      </c>
      <c r="F8748" t="b">
        <v>0</v>
      </c>
      <c r="G8748" t="s">
        <v>41</v>
      </c>
      <c r="H8748" s="4">
        <v>45766.916979166657</v>
      </c>
      <c r="I8748" t="b">
        <v>0</v>
      </c>
      <c r="J8748" t="b">
        <v>0</v>
      </c>
      <c r="K8748" t="s">
        <v>24</v>
      </c>
      <c r="L8748" t="s">
        <v>36</v>
      </c>
      <c r="N8748">
        <v>43.979999542236328</v>
      </c>
      <c r="O8748" t="s">
        <v>4873</v>
      </c>
      <c r="P8748" t="s">
        <v>190</v>
      </c>
    </row>
    <row r="8749" spans="1:16" x14ac:dyDescent="0.55000000000000004">
      <c r="A8749" t="s">
        <v>0</v>
      </c>
      <c r="B8749" t="s">
        <v>11869</v>
      </c>
      <c r="C8749" t="s">
        <v>122</v>
      </c>
      <c r="D8749" t="s">
        <v>4084</v>
      </c>
      <c r="E8749" t="s">
        <v>20</v>
      </c>
      <c r="F8749" t="b">
        <v>0</v>
      </c>
      <c r="G8749" t="s">
        <v>52</v>
      </c>
      <c r="H8749" s="4">
        <v>45766.91747685185</v>
      </c>
      <c r="I8749" t="b">
        <v>0</v>
      </c>
      <c r="J8749" t="b">
        <v>1</v>
      </c>
      <c r="K8749" t="s">
        <v>24</v>
      </c>
      <c r="L8749" t="s">
        <v>22</v>
      </c>
      <c r="M8749">
        <v>95800</v>
      </c>
      <c r="O8749" t="s">
        <v>11870</v>
      </c>
    </row>
    <row r="8750" spans="1:16" x14ac:dyDescent="0.55000000000000004">
      <c r="A8750" t="s">
        <v>2</v>
      </c>
      <c r="B8750" t="s">
        <v>1302</v>
      </c>
      <c r="C8750" t="s">
        <v>2903</v>
      </c>
      <c r="D8750" t="s">
        <v>2208</v>
      </c>
      <c r="E8750" t="s">
        <v>20</v>
      </c>
      <c r="F8750" t="b">
        <v>0</v>
      </c>
      <c r="G8750" t="s">
        <v>27</v>
      </c>
      <c r="H8750" s="4">
        <v>45766.918043981481</v>
      </c>
      <c r="I8750" t="b">
        <v>0</v>
      </c>
      <c r="J8750" t="b">
        <v>1</v>
      </c>
      <c r="K8750" t="s">
        <v>24</v>
      </c>
      <c r="L8750" t="s">
        <v>36</v>
      </c>
      <c r="N8750">
        <v>62.5</v>
      </c>
      <c r="O8750" t="s">
        <v>11871</v>
      </c>
      <c r="P8750" t="s">
        <v>11693</v>
      </c>
    </row>
    <row r="8751" spans="1:16" x14ac:dyDescent="0.55000000000000004">
      <c r="A8751" t="s">
        <v>2</v>
      </c>
      <c r="B8751" t="s">
        <v>11872</v>
      </c>
      <c r="C8751" t="s">
        <v>11873</v>
      </c>
      <c r="D8751" t="s">
        <v>3957</v>
      </c>
      <c r="E8751" t="s">
        <v>20</v>
      </c>
      <c r="F8751" t="b">
        <v>0</v>
      </c>
      <c r="G8751" t="s">
        <v>27</v>
      </c>
      <c r="H8751" s="4">
        <v>45766.918171296304</v>
      </c>
      <c r="I8751" t="b">
        <v>0</v>
      </c>
      <c r="J8751" t="b">
        <v>0</v>
      </c>
      <c r="K8751" t="s">
        <v>24</v>
      </c>
      <c r="L8751" t="s">
        <v>36</v>
      </c>
      <c r="N8751">
        <v>52.779998779296882</v>
      </c>
      <c r="O8751" t="s">
        <v>11874</v>
      </c>
      <c r="P8751" t="s">
        <v>11875</v>
      </c>
    </row>
    <row r="8752" spans="1:16" x14ac:dyDescent="0.55000000000000004">
      <c r="A8752" t="s">
        <v>0</v>
      </c>
      <c r="B8752" t="s">
        <v>11543</v>
      </c>
      <c r="C8752" t="s">
        <v>167</v>
      </c>
      <c r="D8752" t="s">
        <v>3828</v>
      </c>
      <c r="E8752" t="s">
        <v>20</v>
      </c>
      <c r="F8752" t="b">
        <v>0</v>
      </c>
      <c r="G8752" t="s">
        <v>35</v>
      </c>
      <c r="H8752" s="4">
        <v>45767.250509259262</v>
      </c>
      <c r="I8752" t="b">
        <v>0</v>
      </c>
      <c r="J8752" t="b">
        <v>1</v>
      </c>
      <c r="K8752" t="s">
        <v>24</v>
      </c>
      <c r="L8752" t="s">
        <v>22</v>
      </c>
      <c r="M8752">
        <v>163500</v>
      </c>
      <c r="O8752" t="s">
        <v>524</v>
      </c>
      <c r="P8752" t="s">
        <v>753</v>
      </c>
    </row>
    <row r="8753" spans="1:16" x14ac:dyDescent="0.55000000000000004">
      <c r="A8753" t="s">
        <v>0</v>
      </c>
      <c r="B8753" t="s">
        <v>11520</v>
      </c>
      <c r="C8753" t="s">
        <v>1446</v>
      </c>
      <c r="D8753" t="s">
        <v>11876</v>
      </c>
      <c r="E8753" t="s">
        <v>20</v>
      </c>
      <c r="F8753" t="b">
        <v>0</v>
      </c>
      <c r="G8753" t="s">
        <v>52</v>
      </c>
      <c r="H8753" s="4">
        <v>45767.250787037039</v>
      </c>
      <c r="I8753" t="b">
        <v>0</v>
      </c>
      <c r="J8753" t="b">
        <v>1</v>
      </c>
      <c r="K8753" t="s">
        <v>24</v>
      </c>
      <c r="L8753" t="s">
        <v>36</v>
      </c>
      <c r="N8753">
        <v>26.60000038146973</v>
      </c>
      <c r="O8753" t="s">
        <v>11521</v>
      </c>
      <c r="P8753" t="s">
        <v>249</v>
      </c>
    </row>
    <row r="8754" spans="1:16" x14ac:dyDescent="0.55000000000000004">
      <c r="A8754" t="s">
        <v>1</v>
      </c>
      <c r="B8754" t="s">
        <v>11877</v>
      </c>
      <c r="C8754" t="s">
        <v>680</v>
      </c>
      <c r="D8754" t="s">
        <v>3970</v>
      </c>
      <c r="E8754" t="s">
        <v>20</v>
      </c>
      <c r="F8754" t="b">
        <v>0</v>
      </c>
      <c r="G8754" t="s">
        <v>41</v>
      </c>
      <c r="H8754" s="4">
        <v>45767.251099537039</v>
      </c>
      <c r="I8754" t="b">
        <v>0</v>
      </c>
      <c r="J8754" t="b">
        <v>1</v>
      </c>
      <c r="K8754" t="s">
        <v>24</v>
      </c>
      <c r="L8754" t="s">
        <v>22</v>
      </c>
      <c r="M8754">
        <v>132000</v>
      </c>
      <c r="O8754" t="s">
        <v>11878</v>
      </c>
      <c r="P8754" t="s">
        <v>1340</v>
      </c>
    </row>
    <row r="8755" spans="1:16" x14ac:dyDescent="0.55000000000000004">
      <c r="A8755" t="s">
        <v>1</v>
      </c>
      <c r="B8755" t="s">
        <v>1</v>
      </c>
      <c r="C8755" t="s">
        <v>1325</v>
      </c>
      <c r="D8755" t="s">
        <v>3828</v>
      </c>
      <c r="E8755" t="s">
        <v>20</v>
      </c>
      <c r="F8755" t="b">
        <v>0</v>
      </c>
      <c r="G8755" t="s">
        <v>41</v>
      </c>
      <c r="H8755" s="4">
        <v>45767.251099537039</v>
      </c>
      <c r="I8755" t="b">
        <v>0</v>
      </c>
      <c r="J8755" t="b">
        <v>1</v>
      </c>
      <c r="K8755" t="s">
        <v>24</v>
      </c>
      <c r="L8755" t="s">
        <v>36</v>
      </c>
      <c r="N8755">
        <v>44.230003356933587</v>
      </c>
      <c r="O8755" t="s">
        <v>2457</v>
      </c>
      <c r="P8755" t="s">
        <v>11879</v>
      </c>
    </row>
    <row r="8756" spans="1:16" x14ac:dyDescent="0.55000000000000004">
      <c r="A8756" t="s">
        <v>1</v>
      </c>
      <c r="B8756" t="s">
        <v>152</v>
      </c>
      <c r="C8756" t="s">
        <v>140</v>
      </c>
      <c r="D8756" t="s">
        <v>3600</v>
      </c>
      <c r="E8756" t="s">
        <v>20</v>
      </c>
      <c r="F8756" t="b">
        <v>0</v>
      </c>
      <c r="G8756" t="s">
        <v>35</v>
      </c>
      <c r="H8756" s="4">
        <v>45767.251192129632</v>
      </c>
      <c r="I8756" t="b">
        <v>0</v>
      </c>
      <c r="J8756" t="b">
        <v>1</v>
      </c>
      <c r="K8756" t="s">
        <v>24</v>
      </c>
      <c r="L8756" t="s">
        <v>22</v>
      </c>
      <c r="M8756">
        <v>200000</v>
      </c>
      <c r="O8756" t="s">
        <v>2665</v>
      </c>
      <c r="P8756" t="s">
        <v>11880</v>
      </c>
    </row>
    <row r="8757" spans="1:16" x14ac:dyDescent="0.55000000000000004">
      <c r="A8757" t="s">
        <v>1</v>
      </c>
      <c r="B8757" t="s">
        <v>2587</v>
      </c>
      <c r="C8757" t="s">
        <v>140</v>
      </c>
      <c r="D8757" t="s">
        <v>3828</v>
      </c>
      <c r="E8757" t="s">
        <v>20</v>
      </c>
      <c r="F8757" t="b">
        <v>0</v>
      </c>
      <c r="G8757" t="s">
        <v>35</v>
      </c>
      <c r="H8757" s="4">
        <v>45767.251192129632</v>
      </c>
      <c r="I8757" t="b">
        <v>0</v>
      </c>
      <c r="J8757" t="b">
        <v>1</v>
      </c>
      <c r="K8757" t="s">
        <v>24</v>
      </c>
      <c r="L8757" t="s">
        <v>22</v>
      </c>
      <c r="M8757">
        <v>144750</v>
      </c>
      <c r="O8757" t="s">
        <v>664</v>
      </c>
      <c r="P8757" t="s">
        <v>119</v>
      </c>
    </row>
    <row r="8758" spans="1:16" x14ac:dyDescent="0.55000000000000004">
      <c r="A8758" t="s">
        <v>1</v>
      </c>
      <c r="B8758" t="s">
        <v>663</v>
      </c>
      <c r="C8758" t="s">
        <v>140</v>
      </c>
      <c r="D8758" t="s">
        <v>3828</v>
      </c>
      <c r="E8758" t="s">
        <v>20</v>
      </c>
      <c r="F8758" t="b">
        <v>0</v>
      </c>
      <c r="G8758" t="s">
        <v>35</v>
      </c>
      <c r="H8758" s="4">
        <v>45767.251192129632</v>
      </c>
      <c r="I8758" t="b">
        <v>0</v>
      </c>
      <c r="J8758" t="b">
        <v>1</v>
      </c>
      <c r="K8758" t="s">
        <v>24</v>
      </c>
      <c r="L8758" t="s">
        <v>22</v>
      </c>
      <c r="M8758">
        <v>124350</v>
      </c>
      <c r="O8758" t="s">
        <v>664</v>
      </c>
      <c r="P8758" t="s">
        <v>9347</v>
      </c>
    </row>
    <row r="8759" spans="1:16" x14ac:dyDescent="0.55000000000000004">
      <c r="A8759" t="s">
        <v>40</v>
      </c>
      <c r="B8759" t="s">
        <v>3469</v>
      </c>
      <c r="C8759" t="s">
        <v>11881</v>
      </c>
      <c r="D8759" t="s">
        <v>11882</v>
      </c>
      <c r="E8759" t="s">
        <v>20</v>
      </c>
      <c r="F8759" t="b">
        <v>0</v>
      </c>
      <c r="G8759" t="s">
        <v>41</v>
      </c>
      <c r="H8759" s="4">
        <v>45767.252002314817</v>
      </c>
      <c r="I8759" t="b">
        <v>0</v>
      </c>
      <c r="J8759" t="b">
        <v>0</v>
      </c>
      <c r="K8759" t="s">
        <v>24</v>
      </c>
      <c r="L8759" t="s">
        <v>22</v>
      </c>
      <c r="M8759">
        <v>191624.5</v>
      </c>
      <c r="O8759" t="s">
        <v>11882</v>
      </c>
      <c r="P8759" t="s">
        <v>11883</v>
      </c>
    </row>
    <row r="8760" spans="1:16" x14ac:dyDescent="0.55000000000000004">
      <c r="A8760" t="s">
        <v>2</v>
      </c>
      <c r="B8760" t="s">
        <v>11884</v>
      </c>
      <c r="C8760" t="s">
        <v>1278</v>
      </c>
      <c r="D8760" t="s">
        <v>3828</v>
      </c>
      <c r="E8760" t="s">
        <v>20</v>
      </c>
      <c r="F8760" t="b">
        <v>0</v>
      </c>
      <c r="G8760" t="s">
        <v>30</v>
      </c>
      <c r="H8760" s="4">
        <v>45767.252835648149</v>
      </c>
      <c r="I8760" t="b">
        <v>0</v>
      </c>
      <c r="J8760" t="b">
        <v>1</v>
      </c>
      <c r="K8760" t="s">
        <v>24</v>
      </c>
      <c r="L8760" t="s">
        <v>22</v>
      </c>
      <c r="M8760">
        <v>137000</v>
      </c>
      <c r="O8760" t="s">
        <v>7966</v>
      </c>
      <c r="P8760" t="s">
        <v>11885</v>
      </c>
    </row>
    <row r="8761" spans="1:16" x14ac:dyDescent="0.55000000000000004">
      <c r="A8761" t="s">
        <v>0</v>
      </c>
      <c r="B8761" t="s">
        <v>0</v>
      </c>
      <c r="C8761" t="s">
        <v>11886</v>
      </c>
      <c r="D8761" t="s">
        <v>1667</v>
      </c>
      <c r="E8761" t="s">
        <v>219</v>
      </c>
      <c r="F8761" t="b">
        <v>0</v>
      </c>
      <c r="G8761" t="s">
        <v>997</v>
      </c>
      <c r="H8761" s="4">
        <v>45767.25644675926</v>
      </c>
      <c r="I8761" t="b">
        <v>1</v>
      </c>
      <c r="J8761" t="b">
        <v>0</v>
      </c>
      <c r="K8761" t="s">
        <v>997</v>
      </c>
      <c r="L8761" t="s">
        <v>36</v>
      </c>
      <c r="N8761">
        <v>30</v>
      </c>
      <c r="O8761" t="s">
        <v>1667</v>
      </c>
      <c r="P8761" t="s">
        <v>942</v>
      </c>
    </row>
    <row r="8762" spans="1:16" x14ac:dyDescent="0.55000000000000004">
      <c r="A8762" t="s">
        <v>139</v>
      </c>
      <c r="B8762" t="s">
        <v>1756</v>
      </c>
      <c r="C8762" t="s">
        <v>39</v>
      </c>
      <c r="D8762" t="s">
        <v>7658</v>
      </c>
      <c r="E8762" t="s">
        <v>20</v>
      </c>
      <c r="F8762" t="b">
        <v>1</v>
      </c>
      <c r="G8762" t="s">
        <v>2452</v>
      </c>
      <c r="H8762" s="4">
        <v>45767.275023148148</v>
      </c>
      <c r="I8762" t="b">
        <v>0</v>
      </c>
      <c r="J8762" t="b">
        <v>0</v>
      </c>
      <c r="K8762" t="s">
        <v>2452</v>
      </c>
      <c r="L8762" t="s">
        <v>22</v>
      </c>
      <c r="M8762">
        <v>62500</v>
      </c>
      <c r="O8762" t="s">
        <v>9442</v>
      </c>
      <c r="P8762" t="s">
        <v>671</v>
      </c>
    </row>
    <row r="8763" spans="1:16" x14ac:dyDescent="0.55000000000000004">
      <c r="A8763" t="s">
        <v>1</v>
      </c>
      <c r="B8763" t="s">
        <v>11887</v>
      </c>
      <c r="C8763" t="s">
        <v>39</v>
      </c>
      <c r="D8763" t="s">
        <v>3957</v>
      </c>
      <c r="E8763" t="s">
        <v>20</v>
      </c>
      <c r="F8763" t="b">
        <v>1</v>
      </c>
      <c r="G8763" t="s">
        <v>23</v>
      </c>
      <c r="H8763" s="4">
        <v>45767.316064814811</v>
      </c>
      <c r="I8763" t="b">
        <v>0</v>
      </c>
      <c r="J8763" t="b">
        <v>1</v>
      </c>
      <c r="K8763" t="s">
        <v>24</v>
      </c>
      <c r="L8763" t="s">
        <v>36</v>
      </c>
      <c r="N8763">
        <v>23.264999389648441</v>
      </c>
      <c r="O8763" t="s">
        <v>3104</v>
      </c>
      <c r="P8763" t="s">
        <v>11888</v>
      </c>
    </row>
    <row r="8764" spans="1:16" x14ac:dyDescent="0.55000000000000004">
      <c r="A8764" t="s">
        <v>0</v>
      </c>
      <c r="B8764" t="s">
        <v>8545</v>
      </c>
      <c r="C8764" t="s">
        <v>145</v>
      </c>
      <c r="D8764" t="s">
        <v>3957</v>
      </c>
      <c r="E8764" t="s">
        <v>20</v>
      </c>
      <c r="F8764" t="b">
        <v>0</v>
      </c>
      <c r="G8764" t="s">
        <v>27</v>
      </c>
      <c r="H8764" s="4">
        <v>45767.333541666667</v>
      </c>
      <c r="I8764" t="b">
        <v>0</v>
      </c>
      <c r="J8764" t="b">
        <v>1</v>
      </c>
      <c r="K8764" t="s">
        <v>24</v>
      </c>
      <c r="L8764" t="s">
        <v>36</v>
      </c>
      <c r="N8764">
        <v>26.389999389648441</v>
      </c>
      <c r="O8764" t="s">
        <v>971</v>
      </c>
      <c r="P8764" t="s">
        <v>1851</v>
      </c>
    </row>
    <row r="8765" spans="1:16" x14ac:dyDescent="0.55000000000000004">
      <c r="A8765" t="s">
        <v>0</v>
      </c>
      <c r="B8765" t="s">
        <v>11889</v>
      </c>
      <c r="C8765" t="s">
        <v>167</v>
      </c>
      <c r="D8765" t="s">
        <v>3957</v>
      </c>
      <c r="E8765" t="s">
        <v>20</v>
      </c>
      <c r="F8765" t="b">
        <v>0</v>
      </c>
      <c r="G8765" t="s">
        <v>35</v>
      </c>
      <c r="H8765" s="4">
        <v>45767.33388888889</v>
      </c>
      <c r="I8765" t="b">
        <v>0</v>
      </c>
      <c r="J8765" t="b">
        <v>0</v>
      </c>
      <c r="K8765" t="s">
        <v>24</v>
      </c>
      <c r="L8765" t="s">
        <v>36</v>
      </c>
      <c r="N8765">
        <v>16.510000228881839</v>
      </c>
      <c r="O8765" t="s">
        <v>896</v>
      </c>
      <c r="P8765" t="s">
        <v>11890</v>
      </c>
    </row>
    <row r="8766" spans="1:16" x14ac:dyDescent="0.55000000000000004">
      <c r="A8766" t="s">
        <v>2</v>
      </c>
      <c r="B8766" t="s">
        <v>11891</v>
      </c>
      <c r="C8766" t="s">
        <v>11892</v>
      </c>
      <c r="D8766" t="s">
        <v>3957</v>
      </c>
      <c r="E8766" t="s">
        <v>20</v>
      </c>
      <c r="F8766" t="b">
        <v>0</v>
      </c>
      <c r="G8766" t="s">
        <v>27</v>
      </c>
      <c r="H8766" s="4">
        <v>45767.335023148153</v>
      </c>
      <c r="I8766" t="b">
        <v>0</v>
      </c>
      <c r="J8766" t="b">
        <v>0</v>
      </c>
      <c r="K8766" t="s">
        <v>24</v>
      </c>
      <c r="L8766" t="s">
        <v>36</v>
      </c>
      <c r="N8766">
        <v>51.169998168945313</v>
      </c>
      <c r="O8766" t="s">
        <v>11893</v>
      </c>
      <c r="P8766" t="s">
        <v>11894</v>
      </c>
    </row>
    <row r="8767" spans="1:16" x14ac:dyDescent="0.55000000000000004">
      <c r="A8767" t="s">
        <v>40</v>
      </c>
      <c r="B8767" t="s">
        <v>8585</v>
      </c>
      <c r="C8767" t="s">
        <v>879</v>
      </c>
      <c r="D8767" t="s">
        <v>3957</v>
      </c>
      <c r="E8767" t="s">
        <v>20</v>
      </c>
      <c r="F8767" t="b">
        <v>0</v>
      </c>
      <c r="G8767" t="s">
        <v>27</v>
      </c>
      <c r="H8767" s="4">
        <v>45767.335034722222</v>
      </c>
      <c r="I8767" t="b">
        <v>0</v>
      </c>
      <c r="J8767" t="b">
        <v>0</v>
      </c>
      <c r="K8767" t="s">
        <v>24</v>
      </c>
      <c r="L8767" t="s">
        <v>36</v>
      </c>
      <c r="N8767">
        <v>31.805000305175781</v>
      </c>
      <c r="O8767" t="s">
        <v>377</v>
      </c>
      <c r="P8767" t="s">
        <v>8577</v>
      </c>
    </row>
    <row r="8768" spans="1:16" x14ac:dyDescent="0.55000000000000004">
      <c r="A8768" t="s">
        <v>28</v>
      </c>
      <c r="B8768" t="s">
        <v>11895</v>
      </c>
      <c r="C8768" t="s">
        <v>670</v>
      </c>
      <c r="D8768" t="s">
        <v>3957</v>
      </c>
      <c r="E8768" t="s">
        <v>20</v>
      </c>
      <c r="F8768" t="b">
        <v>0</v>
      </c>
      <c r="G8768" t="s">
        <v>27</v>
      </c>
      <c r="H8768" s="4">
        <v>45767.335104166668</v>
      </c>
      <c r="I8768" t="b">
        <v>0</v>
      </c>
      <c r="J8768" t="b">
        <v>0</v>
      </c>
      <c r="K8768" t="s">
        <v>24</v>
      </c>
      <c r="L8768" t="s">
        <v>36</v>
      </c>
      <c r="N8768">
        <v>41.924999237060547</v>
      </c>
      <c r="O8768" t="s">
        <v>294</v>
      </c>
      <c r="P8768" t="s">
        <v>7878</v>
      </c>
    </row>
    <row r="8769" spans="1:16" x14ac:dyDescent="0.55000000000000004">
      <c r="A8769" t="s">
        <v>2</v>
      </c>
      <c r="B8769" t="s">
        <v>2</v>
      </c>
      <c r="C8769" t="s">
        <v>3691</v>
      </c>
      <c r="D8769" t="s">
        <v>3957</v>
      </c>
      <c r="E8769" t="s">
        <v>20</v>
      </c>
      <c r="F8769" t="b">
        <v>0</v>
      </c>
      <c r="G8769" t="s">
        <v>41</v>
      </c>
      <c r="H8769" s="4">
        <v>45767.335486111107</v>
      </c>
      <c r="I8769" t="b">
        <v>1</v>
      </c>
      <c r="J8769" t="b">
        <v>1</v>
      </c>
      <c r="K8769" t="s">
        <v>24</v>
      </c>
      <c r="L8769" t="s">
        <v>36</v>
      </c>
      <c r="N8769">
        <v>56.475002288818359</v>
      </c>
      <c r="O8769" t="s">
        <v>9004</v>
      </c>
      <c r="P8769" t="s">
        <v>3078</v>
      </c>
    </row>
    <row r="8770" spans="1:16" x14ac:dyDescent="0.55000000000000004">
      <c r="A8770" t="s">
        <v>89</v>
      </c>
      <c r="B8770" t="s">
        <v>11896</v>
      </c>
      <c r="C8770" t="s">
        <v>11897</v>
      </c>
      <c r="D8770" t="s">
        <v>3957</v>
      </c>
      <c r="E8770" t="s">
        <v>20</v>
      </c>
      <c r="F8770" t="b">
        <v>0</v>
      </c>
      <c r="G8770" t="s">
        <v>30</v>
      </c>
      <c r="H8770" s="4">
        <v>45767.336215277777</v>
      </c>
      <c r="I8770" t="b">
        <v>0</v>
      </c>
      <c r="J8770" t="b">
        <v>1</v>
      </c>
      <c r="K8770" t="s">
        <v>24</v>
      </c>
      <c r="L8770" t="s">
        <v>36</v>
      </c>
      <c r="N8770">
        <v>47.555000305175781</v>
      </c>
      <c r="O8770" t="s">
        <v>254</v>
      </c>
      <c r="P8770" t="s">
        <v>11898</v>
      </c>
    </row>
    <row r="8771" spans="1:16" x14ac:dyDescent="0.55000000000000004">
      <c r="A8771" t="s">
        <v>139</v>
      </c>
      <c r="B8771" t="s">
        <v>11899</v>
      </c>
      <c r="C8771" t="s">
        <v>11900</v>
      </c>
      <c r="D8771" t="s">
        <v>3970</v>
      </c>
      <c r="E8771" t="s">
        <v>20</v>
      </c>
      <c r="F8771" t="b">
        <v>0</v>
      </c>
      <c r="G8771" t="s">
        <v>106</v>
      </c>
      <c r="H8771" s="4">
        <v>45767.338125000002</v>
      </c>
      <c r="I8771" t="b">
        <v>1</v>
      </c>
      <c r="J8771" t="b">
        <v>0</v>
      </c>
      <c r="K8771" t="s">
        <v>106</v>
      </c>
      <c r="L8771" t="s">
        <v>22</v>
      </c>
      <c r="M8771">
        <v>100000</v>
      </c>
      <c r="O8771" t="s">
        <v>2040</v>
      </c>
      <c r="P8771" t="s">
        <v>11901</v>
      </c>
    </row>
    <row r="8772" spans="1:16" x14ac:dyDescent="0.55000000000000004">
      <c r="A8772" t="s">
        <v>139</v>
      </c>
      <c r="B8772" t="s">
        <v>9118</v>
      </c>
      <c r="C8772" t="s">
        <v>1278</v>
      </c>
      <c r="D8772" t="s">
        <v>3973</v>
      </c>
      <c r="E8772" t="s">
        <v>20</v>
      </c>
      <c r="F8772" t="b">
        <v>0</v>
      </c>
      <c r="G8772" t="s">
        <v>30</v>
      </c>
      <c r="H8772" s="4">
        <v>45767.375659722216</v>
      </c>
      <c r="I8772" t="b">
        <v>1</v>
      </c>
      <c r="J8772" t="b">
        <v>1</v>
      </c>
      <c r="K8772" t="s">
        <v>24</v>
      </c>
      <c r="L8772" t="s">
        <v>22</v>
      </c>
      <c r="M8772">
        <v>85000</v>
      </c>
      <c r="O8772" t="s">
        <v>9119</v>
      </c>
      <c r="P8772" t="s">
        <v>9120</v>
      </c>
    </row>
    <row r="8773" spans="1:16" x14ac:dyDescent="0.55000000000000004">
      <c r="A8773" t="s">
        <v>2</v>
      </c>
      <c r="B8773" t="s">
        <v>1059</v>
      </c>
      <c r="C8773" t="s">
        <v>1969</v>
      </c>
      <c r="D8773" t="s">
        <v>2208</v>
      </c>
      <c r="E8773" t="s">
        <v>34</v>
      </c>
      <c r="F8773" t="b">
        <v>0</v>
      </c>
      <c r="G8773" t="s">
        <v>27</v>
      </c>
      <c r="H8773" s="4">
        <v>45767.418402777781</v>
      </c>
      <c r="I8773" t="b">
        <v>0</v>
      </c>
      <c r="J8773" t="b">
        <v>1</v>
      </c>
      <c r="K8773" t="s">
        <v>24</v>
      </c>
      <c r="L8773" t="s">
        <v>22</v>
      </c>
      <c r="M8773">
        <v>135000</v>
      </c>
      <c r="O8773" t="s">
        <v>428</v>
      </c>
      <c r="P8773" t="s">
        <v>5460</v>
      </c>
    </row>
    <row r="8774" spans="1:16" x14ac:dyDescent="0.55000000000000004">
      <c r="A8774" t="s">
        <v>0</v>
      </c>
      <c r="B8774" t="s">
        <v>731</v>
      </c>
      <c r="C8774" t="s">
        <v>134</v>
      </c>
      <c r="D8774" t="s">
        <v>3957</v>
      </c>
      <c r="E8774" t="s">
        <v>34</v>
      </c>
      <c r="F8774" t="b">
        <v>0</v>
      </c>
      <c r="G8774" t="s">
        <v>27</v>
      </c>
      <c r="H8774" s="4">
        <v>45767.460104166668</v>
      </c>
      <c r="I8774" t="b">
        <v>1</v>
      </c>
      <c r="J8774" t="b">
        <v>0</v>
      </c>
      <c r="K8774" t="s">
        <v>24</v>
      </c>
      <c r="L8774" t="s">
        <v>36</v>
      </c>
      <c r="N8774">
        <v>25.760000228881839</v>
      </c>
      <c r="O8774" t="s">
        <v>1373</v>
      </c>
      <c r="P8774" t="s">
        <v>3524</v>
      </c>
    </row>
    <row r="8775" spans="1:16" x14ac:dyDescent="0.55000000000000004">
      <c r="A8775" t="s">
        <v>40</v>
      </c>
      <c r="B8775" t="s">
        <v>11902</v>
      </c>
      <c r="C8775" t="s">
        <v>1866</v>
      </c>
      <c r="D8775" t="s">
        <v>4093</v>
      </c>
      <c r="E8775" t="s">
        <v>20</v>
      </c>
      <c r="F8775" t="b">
        <v>0</v>
      </c>
      <c r="G8775" t="s">
        <v>27</v>
      </c>
      <c r="H8775" s="4">
        <v>45767.50172453704</v>
      </c>
      <c r="I8775" t="b">
        <v>0</v>
      </c>
      <c r="J8775" t="b">
        <v>1</v>
      </c>
      <c r="K8775" t="s">
        <v>24</v>
      </c>
      <c r="L8775" t="s">
        <v>22</v>
      </c>
      <c r="M8775">
        <v>120000</v>
      </c>
      <c r="O8775" t="s">
        <v>4684</v>
      </c>
      <c r="P8775" t="s">
        <v>11903</v>
      </c>
    </row>
    <row r="8776" spans="1:16" x14ac:dyDescent="0.55000000000000004">
      <c r="A8776" t="s">
        <v>0</v>
      </c>
      <c r="B8776" t="s">
        <v>0</v>
      </c>
      <c r="C8776" t="s">
        <v>810</v>
      </c>
      <c r="D8776" t="s">
        <v>4084</v>
      </c>
      <c r="E8776" t="s">
        <v>20</v>
      </c>
      <c r="F8776" t="b">
        <v>0</v>
      </c>
      <c r="G8776" t="s">
        <v>27</v>
      </c>
      <c r="H8776" s="4">
        <v>45767.541956018518</v>
      </c>
      <c r="I8776" t="b">
        <v>0</v>
      </c>
      <c r="J8776" t="b">
        <v>0</v>
      </c>
      <c r="K8776" t="s">
        <v>24</v>
      </c>
      <c r="L8776" t="s">
        <v>36</v>
      </c>
      <c r="N8776">
        <v>22.694999694824219</v>
      </c>
      <c r="O8776" t="s">
        <v>4838</v>
      </c>
      <c r="P8776" t="s">
        <v>1198</v>
      </c>
    </row>
    <row r="8777" spans="1:16" x14ac:dyDescent="0.55000000000000004">
      <c r="A8777" t="s">
        <v>0</v>
      </c>
      <c r="B8777" t="s">
        <v>11904</v>
      </c>
      <c r="C8777" t="s">
        <v>114</v>
      </c>
      <c r="D8777" t="s">
        <v>4084</v>
      </c>
      <c r="E8777" t="s">
        <v>20</v>
      </c>
      <c r="F8777" t="b">
        <v>0</v>
      </c>
      <c r="G8777" t="s">
        <v>27</v>
      </c>
      <c r="H8777" s="4">
        <v>45767.541990740741</v>
      </c>
      <c r="I8777" t="b">
        <v>0</v>
      </c>
      <c r="J8777" t="b">
        <v>0</v>
      </c>
      <c r="K8777" t="s">
        <v>24</v>
      </c>
      <c r="L8777" t="s">
        <v>22</v>
      </c>
      <c r="M8777">
        <v>97500</v>
      </c>
      <c r="O8777" t="s">
        <v>1694</v>
      </c>
      <c r="P8777" t="s">
        <v>11905</v>
      </c>
    </row>
    <row r="8778" spans="1:16" x14ac:dyDescent="0.55000000000000004">
      <c r="A8778" t="s">
        <v>0</v>
      </c>
      <c r="B8778" t="s">
        <v>7447</v>
      </c>
      <c r="C8778" t="s">
        <v>585</v>
      </c>
      <c r="D8778" t="s">
        <v>4084</v>
      </c>
      <c r="E8778" t="s">
        <v>20</v>
      </c>
      <c r="F8778" t="b">
        <v>0</v>
      </c>
      <c r="G8778" t="s">
        <v>41</v>
      </c>
      <c r="H8778" s="4">
        <v>45767.54215277778</v>
      </c>
      <c r="I8778" t="b">
        <v>0</v>
      </c>
      <c r="J8778" t="b">
        <v>0</v>
      </c>
      <c r="K8778" t="s">
        <v>24</v>
      </c>
      <c r="L8778" t="s">
        <v>22</v>
      </c>
      <c r="M8778">
        <v>125000</v>
      </c>
      <c r="O8778" t="s">
        <v>374</v>
      </c>
      <c r="P8778" t="s">
        <v>7448</v>
      </c>
    </row>
    <row r="8779" spans="1:16" x14ac:dyDescent="0.55000000000000004">
      <c r="A8779" t="s">
        <v>1</v>
      </c>
      <c r="B8779" t="s">
        <v>3217</v>
      </c>
      <c r="C8779" t="s">
        <v>122</v>
      </c>
      <c r="D8779" t="s">
        <v>4084</v>
      </c>
      <c r="E8779" t="s">
        <v>20</v>
      </c>
      <c r="F8779" t="b">
        <v>0</v>
      </c>
      <c r="G8779" t="s">
        <v>52</v>
      </c>
      <c r="H8779" s="4">
        <v>45767.542534722219</v>
      </c>
      <c r="I8779" t="b">
        <v>0</v>
      </c>
      <c r="J8779" t="b">
        <v>0</v>
      </c>
      <c r="K8779" t="s">
        <v>24</v>
      </c>
      <c r="L8779" t="s">
        <v>22</v>
      </c>
      <c r="M8779">
        <v>110000</v>
      </c>
      <c r="O8779" t="s">
        <v>374</v>
      </c>
      <c r="P8779" t="s">
        <v>5146</v>
      </c>
    </row>
    <row r="8780" spans="1:16" x14ac:dyDescent="0.55000000000000004">
      <c r="A8780" t="s">
        <v>40</v>
      </c>
      <c r="B8780" t="s">
        <v>11906</v>
      </c>
      <c r="C8780" t="s">
        <v>192</v>
      </c>
      <c r="D8780" t="s">
        <v>4084</v>
      </c>
      <c r="E8780" t="s">
        <v>20</v>
      </c>
      <c r="F8780" t="b">
        <v>0</v>
      </c>
      <c r="G8780" t="s">
        <v>23</v>
      </c>
      <c r="H8780" s="4">
        <v>45767.566111111111</v>
      </c>
      <c r="I8780" t="b">
        <v>0</v>
      </c>
      <c r="J8780" t="b">
        <v>0</v>
      </c>
      <c r="K8780" t="s">
        <v>24</v>
      </c>
      <c r="L8780" t="s">
        <v>22</v>
      </c>
      <c r="M8780">
        <v>122520</v>
      </c>
      <c r="O8780" t="s">
        <v>3513</v>
      </c>
      <c r="P8780" t="s">
        <v>149</v>
      </c>
    </row>
    <row r="8781" spans="1:16" x14ac:dyDescent="0.55000000000000004">
      <c r="A8781" t="s">
        <v>0</v>
      </c>
      <c r="B8781" t="s">
        <v>2900</v>
      </c>
      <c r="C8781" t="s">
        <v>3896</v>
      </c>
      <c r="D8781" t="s">
        <v>4084</v>
      </c>
      <c r="E8781" t="s">
        <v>20</v>
      </c>
      <c r="F8781" t="b">
        <v>0</v>
      </c>
      <c r="G8781" t="s">
        <v>41</v>
      </c>
      <c r="H8781" s="4">
        <v>45767.583819444437</v>
      </c>
      <c r="I8781" t="b">
        <v>0</v>
      </c>
      <c r="J8781" t="b">
        <v>0</v>
      </c>
      <c r="K8781" t="s">
        <v>24</v>
      </c>
      <c r="L8781" t="s">
        <v>36</v>
      </c>
      <c r="N8781">
        <v>29.95999908447266</v>
      </c>
      <c r="O8781" t="s">
        <v>10360</v>
      </c>
    </row>
    <row r="8782" spans="1:16" x14ac:dyDescent="0.55000000000000004">
      <c r="A8782" t="s">
        <v>0</v>
      </c>
      <c r="B8782" t="s">
        <v>2900</v>
      </c>
      <c r="C8782" t="s">
        <v>11746</v>
      </c>
      <c r="D8782" t="s">
        <v>4084</v>
      </c>
      <c r="E8782" t="s">
        <v>20</v>
      </c>
      <c r="F8782" t="b">
        <v>0</v>
      </c>
      <c r="G8782" t="s">
        <v>41</v>
      </c>
      <c r="H8782" s="4">
        <v>45767.583819444437</v>
      </c>
      <c r="I8782" t="b">
        <v>0</v>
      </c>
      <c r="J8782" t="b">
        <v>0</v>
      </c>
      <c r="K8782" t="s">
        <v>24</v>
      </c>
      <c r="L8782" t="s">
        <v>36</v>
      </c>
      <c r="N8782">
        <v>29.95999908447266</v>
      </c>
      <c r="O8782" t="s">
        <v>10360</v>
      </c>
    </row>
    <row r="8783" spans="1:16" x14ac:dyDescent="0.55000000000000004">
      <c r="A8783" t="s">
        <v>1</v>
      </c>
      <c r="B8783" t="s">
        <v>9189</v>
      </c>
      <c r="C8783" t="s">
        <v>2073</v>
      </c>
      <c r="D8783" t="s">
        <v>3957</v>
      </c>
      <c r="E8783" t="s">
        <v>20</v>
      </c>
      <c r="F8783" t="b">
        <v>0</v>
      </c>
      <c r="G8783" t="s">
        <v>27</v>
      </c>
      <c r="H8783" s="4">
        <v>45767.584328703713</v>
      </c>
      <c r="I8783" t="b">
        <v>0</v>
      </c>
      <c r="J8783" t="b">
        <v>0</v>
      </c>
      <c r="K8783" t="s">
        <v>24</v>
      </c>
      <c r="L8783" t="s">
        <v>36</v>
      </c>
      <c r="N8783">
        <v>39.069999694824219</v>
      </c>
      <c r="O8783" t="s">
        <v>2988</v>
      </c>
      <c r="P8783" t="s">
        <v>9190</v>
      </c>
    </row>
    <row r="8784" spans="1:16" x14ac:dyDescent="0.55000000000000004">
      <c r="A8784" t="s">
        <v>1</v>
      </c>
      <c r="B8784" t="s">
        <v>10347</v>
      </c>
      <c r="C8784" t="s">
        <v>151</v>
      </c>
      <c r="D8784" t="s">
        <v>4084</v>
      </c>
      <c r="E8784" t="s">
        <v>20</v>
      </c>
      <c r="F8784" t="b">
        <v>0</v>
      </c>
      <c r="G8784" t="s">
        <v>30</v>
      </c>
      <c r="H8784" s="4">
        <v>45767.584814814807</v>
      </c>
      <c r="I8784" t="b">
        <v>0</v>
      </c>
      <c r="J8784" t="b">
        <v>0</v>
      </c>
      <c r="K8784" t="s">
        <v>24</v>
      </c>
      <c r="L8784" t="s">
        <v>22</v>
      </c>
      <c r="M8784">
        <v>138400</v>
      </c>
      <c r="O8784" t="s">
        <v>563</v>
      </c>
      <c r="P8784" t="s">
        <v>3641</v>
      </c>
    </row>
    <row r="8785" spans="1:16" x14ac:dyDescent="0.55000000000000004">
      <c r="A8785" t="s">
        <v>0</v>
      </c>
      <c r="B8785" t="s">
        <v>3019</v>
      </c>
      <c r="C8785" t="s">
        <v>1679</v>
      </c>
      <c r="D8785" t="s">
        <v>4084</v>
      </c>
      <c r="E8785" t="s">
        <v>20</v>
      </c>
      <c r="F8785" t="b">
        <v>0</v>
      </c>
      <c r="G8785" t="s">
        <v>27</v>
      </c>
      <c r="H8785" s="4">
        <v>45767.708622685182</v>
      </c>
      <c r="I8785" t="b">
        <v>1</v>
      </c>
      <c r="J8785" t="b">
        <v>0</v>
      </c>
      <c r="K8785" t="s">
        <v>24</v>
      </c>
      <c r="L8785" t="s">
        <v>36</v>
      </c>
      <c r="N8785">
        <v>24.014999389648441</v>
      </c>
      <c r="O8785" t="s">
        <v>9517</v>
      </c>
    </row>
    <row r="8786" spans="1:16" x14ac:dyDescent="0.55000000000000004">
      <c r="A8786" t="s">
        <v>0</v>
      </c>
      <c r="B8786" t="s">
        <v>2922</v>
      </c>
      <c r="C8786" t="s">
        <v>49</v>
      </c>
      <c r="D8786" t="s">
        <v>4084</v>
      </c>
      <c r="E8786" t="s">
        <v>20</v>
      </c>
      <c r="F8786" t="b">
        <v>0</v>
      </c>
      <c r="G8786" t="s">
        <v>41</v>
      </c>
      <c r="H8786" s="4">
        <v>45767.708761574067</v>
      </c>
      <c r="I8786" t="b">
        <v>1</v>
      </c>
      <c r="J8786" t="b">
        <v>0</v>
      </c>
      <c r="K8786" t="s">
        <v>24</v>
      </c>
      <c r="L8786" t="s">
        <v>22</v>
      </c>
      <c r="M8786">
        <v>100445</v>
      </c>
      <c r="O8786" t="s">
        <v>3630</v>
      </c>
      <c r="P8786" t="s">
        <v>11907</v>
      </c>
    </row>
    <row r="8787" spans="1:16" x14ac:dyDescent="0.55000000000000004">
      <c r="A8787" t="s">
        <v>0</v>
      </c>
      <c r="B8787" t="s">
        <v>11908</v>
      </c>
      <c r="C8787" t="s">
        <v>400</v>
      </c>
      <c r="D8787" t="s">
        <v>3957</v>
      </c>
      <c r="E8787" t="s">
        <v>20</v>
      </c>
      <c r="F8787" t="b">
        <v>0</v>
      </c>
      <c r="G8787" t="s">
        <v>30</v>
      </c>
      <c r="H8787" s="4">
        <v>45767.709016203713</v>
      </c>
      <c r="I8787" t="b">
        <v>0</v>
      </c>
      <c r="J8787" t="b">
        <v>1</v>
      </c>
      <c r="K8787" t="s">
        <v>24</v>
      </c>
      <c r="L8787" t="s">
        <v>36</v>
      </c>
      <c r="N8787">
        <v>36.849998474121087</v>
      </c>
      <c r="O8787" t="s">
        <v>401</v>
      </c>
      <c r="P8787" t="s">
        <v>6224</v>
      </c>
    </row>
    <row r="8788" spans="1:16" x14ac:dyDescent="0.55000000000000004">
      <c r="A8788" t="s">
        <v>0</v>
      </c>
      <c r="B8788" t="s">
        <v>11909</v>
      </c>
      <c r="C8788" t="s">
        <v>192</v>
      </c>
      <c r="D8788" t="s">
        <v>4084</v>
      </c>
      <c r="E8788" t="s">
        <v>860</v>
      </c>
      <c r="F8788" t="b">
        <v>0</v>
      </c>
      <c r="G8788" t="s">
        <v>23</v>
      </c>
      <c r="H8788" s="4">
        <v>45767.774293981478</v>
      </c>
      <c r="I8788" t="b">
        <v>0</v>
      </c>
      <c r="J8788" t="b">
        <v>0</v>
      </c>
      <c r="K8788" t="s">
        <v>24</v>
      </c>
      <c r="L8788" t="s">
        <v>22</v>
      </c>
      <c r="M8788">
        <v>50000</v>
      </c>
      <c r="O8788" t="s">
        <v>11910</v>
      </c>
      <c r="P8788" t="s">
        <v>346</v>
      </c>
    </row>
    <row r="8789" spans="1:16" x14ac:dyDescent="0.55000000000000004">
      <c r="A8789" t="s">
        <v>2</v>
      </c>
      <c r="B8789" t="s">
        <v>11911</v>
      </c>
      <c r="C8789" t="s">
        <v>196</v>
      </c>
      <c r="D8789" t="s">
        <v>2208</v>
      </c>
      <c r="E8789" t="s">
        <v>20</v>
      </c>
      <c r="F8789" t="b">
        <v>0</v>
      </c>
      <c r="G8789" t="s">
        <v>27</v>
      </c>
      <c r="H8789" s="4">
        <v>45767.793344907397</v>
      </c>
      <c r="I8789" t="b">
        <v>0</v>
      </c>
      <c r="J8789" t="b">
        <v>0</v>
      </c>
      <c r="K8789" t="s">
        <v>24</v>
      </c>
      <c r="L8789" t="s">
        <v>22</v>
      </c>
      <c r="M8789">
        <v>125000</v>
      </c>
      <c r="O8789" t="s">
        <v>3433</v>
      </c>
      <c r="P8789" t="s">
        <v>11912</v>
      </c>
    </row>
    <row r="8790" spans="1:16" x14ac:dyDescent="0.55000000000000004">
      <c r="A8790" t="s">
        <v>28</v>
      </c>
      <c r="B8790" t="s">
        <v>11913</v>
      </c>
      <c r="C8790" t="s">
        <v>2712</v>
      </c>
      <c r="D8790" t="s">
        <v>4035</v>
      </c>
      <c r="E8790" t="s">
        <v>20</v>
      </c>
      <c r="F8790" t="b">
        <v>0</v>
      </c>
      <c r="G8790" t="s">
        <v>2713</v>
      </c>
      <c r="H8790" s="4">
        <v>45768.020358796297</v>
      </c>
      <c r="I8790" t="b">
        <v>0</v>
      </c>
      <c r="J8790" t="b">
        <v>0</v>
      </c>
      <c r="K8790" t="s">
        <v>2713</v>
      </c>
      <c r="L8790" t="s">
        <v>22</v>
      </c>
      <c r="M8790">
        <v>52000</v>
      </c>
      <c r="O8790" t="s">
        <v>11914</v>
      </c>
      <c r="P8790" t="s">
        <v>438</v>
      </c>
    </row>
    <row r="8791" spans="1:16" x14ac:dyDescent="0.55000000000000004">
      <c r="A8791" t="s">
        <v>0</v>
      </c>
      <c r="B8791" t="s">
        <v>10334</v>
      </c>
      <c r="C8791" t="s">
        <v>192</v>
      </c>
      <c r="D8791" t="s">
        <v>4084</v>
      </c>
      <c r="E8791" t="s">
        <v>20</v>
      </c>
      <c r="F8791" t="b">
        <v>0</v>
      </c>
      <c r="G8791" t="s">
        <v>23</v>
      </c>
      <c r="H8791" s="4">
        <v>45768.107604166667</v>
      </c>
      <c r="I8791" t="b">
        <v>1</v>
      </c>
      <c r="J8791" t="b">
        <v>1</v>
      </c>
      <c r="K8791" t="s">
        <v>24</v>
      </c>
      <c r="L8791" t="s">
        <v>36</v>
      </c>
      <c r="N8791">
        <v>22.694999694824219</v>
      </c>
      <c r="O8791" t="s">
        <v>3668</v>
      </c>
    </row>
    <row r="8792" spans="1:16" x14ac:dyDescent="0.55000000000000004">
      <c r="A8792" t="s">
        <v>40</v>
      </c>
      <c r="B8792" t="s">
        <v>40</v>
      </c>
      <c r="C8792" t="s">
        <v>5766</v>
      </c>
      <c r="D8792" t="s">
        <v>11915</v>
      </c>
      <c r="E8792" t="s">
        <v>20</v>
      </c>
      <c r="F8792" t="b">
        <v>0</v>
      </c>
      <c r="G8792" t="s">
        <v>30</v>
      </c>
      <c r="H8792" s="4">
        <v>45768.127847222233</v>
      </c>
      <c r="I8792" t="b">
        <v>0</v>
      </c>
      <c r="J8792" t="b">
        <v>1</v>
      </c>
      <c r="K8792" t="s">
        <v>24</v>
      </c>
      <c r="L8792" t="s">
        <v>22</v>
      </c>
      <c r="M8792">
        <v>152500</v>
      </c>
      <c r="O8792" t="s">
        <v>3672</v>
      </c>
    </row>
    <row r="8793" spans="1:16" x14ac:dyDescent="0.55000000000000004">
      <c r="A8793" t="s">
        <v>0</v>
      </c>
      <c r="B8793" t="s">
        <v>218</v>
      </c>
      <c r="C8793" t="s">
        <v>33</v>
      </c>
      <c r="D8793" t="s">
        <v>3828</v>
      </c>
      <c r="E8793" t="s">
        <v>51</v>
      </c>
      <c r="F8793" t="b">
        <v>0</v>
      </c>
      <c r="G8793" t="s">
        <v>35</v>
      </c>
      <c r="H8793" s="4">
        <v>45768.167175925933</v>
      </c>
      <c r="I8793" t="b">
        <v>0</v>
      </c>
      <c r="J8793" t="b">
        <v>0</v>
      </c>
      <c r="K8793" t="s">
        <v>24</v>
      </c>
      <c r="L8793" t="s">
        <v>22</v>
      </c>
      <c r="M8793">
        <v>50000</v>
      </c>
      <c r="O8793" t="s">
        <v>1024</v>
      </c>
      <c r="P8793" t="s">
        <v>1321</v>
      </c>
    </row>
    <row r="8794" spans="1:16" x14ac:dyDescent="0.55000000000000004">
      <c r="A8794" t="s">
        <v>0</v>
      </c>
      <c r="B8794" t="s">
        <v>214</v>
      </c>
      <c r="C8794" t="s">
        <v>2265</v>
      </c>
      <c r="D8794" t="s">
        <v>2208</v>
      </c>
      <c r="E8794" t="s">
        <v>20</v>
      </c>
      <c r="F8794" t="b">
        <v>0</v>
      </c>
      <c r="G8794" t="s">
        <v>41</v>
      </c>
      <c r="H8794" s="4">
        <v>45768.250324074077</v>
      </c>
      <c r="I8794" t="b">
        <v>0</v>
      </c>
      <c r="J8794" t="b">
        <v>0</v>
      </c>
      <c r="K8794" t="s">
        <v>24</v>
      </c>
      <c r="L8794" t="s">
        <v>22</v>
      </c>
      <c r="M8794">
        <v>76820</v>
      </c>
      <c r="O8794" t="s">
        <v>11916</v>
      </c>
      <c r="P8794" t="s">
        <v>11735</v>
      </c>
    </row>
    <row r="8795" spans="1:16" x14ac:dyDescent="0.55000000000000004">
      <c r="A8795" t="s">
        <v>0</v>
      </c>
      <c r="B8795" t="s">
        <v>0</v>
      </c>
      <c r="C8795" t="s">
        <v>2821</v>
      </c>
      <c r="D8795" t="s">
        <v>3828</v>
      </c>
      <c r="E8795" t="s">
        <v>20</v>
      </c>
      <c r="F8795" t="b">
        <v>0</v>
      </c>
      <c r="G8795" t="s">
        <v>41</v>
      </c>
      <c r="H8795" s="4">
        <v>45768.250405092593</v>
      </c>
      <c r="I8795" t="b">
        <v>0</v>
      </c>
      <c r="J8795" t="b">
        <v>0</v>
      </c>
      <c r="K8795" t="s">
        <v>24</v>
      </c>
      <c r="L8795" t="s">
        <v>36</v>
      </c>
      <c r="N8795">
        <v>28.845001220703121</v>
      </c>
      <c r="O8795" t="s">
        <v>11917</v>
      </c>
      <c r="P8795" t="s">
        <v>1314</v>
      </c>
    </row>
    <row r="8796" spans="1:16" x14ac:dyDescent="0.55000000000000004">
      <c r="A8796" t="s">
        <v>0</v>
      </c>
      <c r="B8796" t="s">
        <v>11543</v>
      </c>
      <c r="C8796" t="s">
        <v>167</v>
      </c>
      <c r="D8796" t="s">
        <v>11918</v>
      </c>
      <c r="E8796" t="s">
        <v>20</v>
      </c>
      <c r="F8796" t="b">
        <v>0</v>
      </c>
      <c r="G8796" t="s">
        <v>35</v>
      </c>
      <c r="H8796" s="4">
        <v>45768.250416666669</v>
      </c>
      <c r="I8796" t="b">
        <v>0</v>
      </c>
      <c r="J8796" t="b">
        <v>1</v>
      </c>
      <c r="K8796" t="s">
        <v>24</v>
      </c>
      <c r="L8796" t="s">
        <v>22</v>
      </c>
      <c r="M8796">
        <v>163500</v>
      </c>
      <c r="O8796" t="s">
        <v>524</v>
      </c>
      <c r="P8796" t="s">
        <v>753</v>
      </c>
    </row>
    <row r="8797" spans="1:16" x14ac:dyDescent="0.55000000000000004">
      <c r="A8797" t="s">
        <v>25</v>
      </c>
      <c r="B8797" t="s">
        <v>11814</v>
      </c>
      <c r="C8797" t="s">
        <v>151</v>
      </c>
      <c r="D8797" t="s">
        <v>3970</v>
      </c>
      <c r="E8797" t="s">
        <v>20</v>
      </c>
      <c r="F8797" t="b">
        <v>0</v>
      </c>
      <c r="G8797" t="s">
        <v>30</v>
      </c>
      <c r="H8797" s="4">
        <v>45768.250497685192</v>
      </c>
      <c r="I8797" t="b">
        <v>0</v>
      </c>
      <c r="J8797" t="b">
        <v>1</v>
      </c>
      <c r="K8797" t="s">
        <v>24</v>
      </c>
      <c r="L8797" t="s">
        <v>22</v>
      </c>
      <c r="M8797">
        <v>105000</v>
      </c>
      <c r="O8797" t="s">
        <v>11919</v>
      </c>
    </row>
    <row r="8798" spans="1:16" x14ac:dyDescent="0.55000000000000004">
      <c r="A8798" t="s">
        <v>1</v>
      </c>
      <c r="B8798" t="s">
        <v>10748</v>
      </c>
      <c r="C8798" t="s">
        <v>1325</v>
      </c>
      <c r="D8798" t="s">
        <v>11920</v>
      </c>
      <c r="E8798" t="s">
        <v>20</v>
      </c>
      <c r="F8798" t="b">
        <v>0</v>
      </c>
      <c r="G8798" t="s">
        <v>41</v>
      </c>
      <c r="H8798" s="4">
        <v>45768.250925925917</v>
      </c>
      <c r="I8798" t="b">
        <v>0</v>
      </c>
      <c r="J8798" t="b">
        <v>1</v>
      </c>
      <c r="K8798" t="s">
        <v>24</v>
      </c>
      <c r="L8798" t="s">
        <v>22</v>
      </c>
      <c r="M8798">
        <v>140450</v>
      </c>
      <c r="O8798" t="s">
        <v>2057</v>
      </c>
      <c r="P8798" t="s">
        <v>10749</v>
      </c>
    </row>
    <row r="8799" spans="1:16" x14ac:dyDescent="0.55000000000000004">
      <c r="A8799" t="s">
        <v>2</v>
      </c>
      <c r="B8799" t="s">
        <v>11921</v>
      </c>
      <c r="C8799" t="s">
        <v>322</v>
      </c>
      <c r="D8799" t="s">
        <v>3600</v>
      </c>
      <c r="E8799" t="s">
        <v>51</v>
      </c>
      <c r="F8799" t="b">
        <v>0</v>
      </c>
      <c r="G8799" t="s">
        <v>41</v>
      </c>
      <c r="H8799" s="4">
        <v>45768.251689814817</v>
      </c>
      <c r="I8799" t="b">
        <v>1</v>
      </c>
      <c r="J8799" t="b">
        <v>0</v>
      </c>
      <c r="K8799" t="s">
        <v>24</v>
      </c>
      <c r="L8799" t="s">
        <v>36</v>
      </c>
      <c r="N8799">
        <v>85</v>
      </c>
      <c r="O8799" t="s">
        <v>2796</v>
      </c>
      <c r="P8799" t="s">
        <v>11817</v>
      </c>
    </row>
    <row r="8800" spans="1:16" x14ac:dyDescent="0.55000000000000004">
      <c r="A8800" t="s">
        <v>2</v>
      </c>
      <c r="B8800" t="s">
        <v>11922</v>
      </c>
      <c r="C8800" t="s">
        <v>11923</v>
      </c>
      <c r="D8800" t="s">
        <v>5123</v>
      </c>
      <c r="E8800" t="s">
        <v>20</v>
      </c>
      <c r="F8800" t="b">
        <v>0</v>
      </c>
      <c r="G8800" t="s">
        <v>41</v>
      </c>
      <c r="H8800" s="4">
        <v>45768.251689814817</v>
      </c>
      <c r="I8800" t="b">
        <v>0</v>
      </c>
      <c r="J8800" t="b">
        <v>1</v>
      </c>
      <c r="K8800" t="s">
        <v>24</v>
      </c>
      <c r="L8800" t="s">
        <v>22</v>
      </c>
      <c r="M8800">
        <v>145000</v>
      </c>
      <c r="O8800" t="s">
        <v>11924</v>
      </c>
      <c r="P8800" t="s">
        <v>11925</v>
      </c>
    </row>
    <row r="8801" spans="1:16" x14ac:dyDescent="0.55000000000000004">
      <c r="A8801" t="s">
        <v>2</v>
      </c>
      <c r="B8801" t="s">
        <v>11926</v>
      </c>
      <c r="C8801" t="s">
        <v>39</v>
      </c>
      <c r="D8801" t="s">
        <v>7658</v>
      </c>
      <c r="E8801" t="s">
        <v>20</v>
      </c>
      <c r="F8801" t="b">
        <v>1</v>
      </c>
      <c r="G8801" t="s">
        <v>1775</v>
      </c>
      <c r="H8801" s="4">
        <v>45768.305960648147</v>
      </c>
      <c r="I8801" t="b">
        <v>1</v>
      </c>
      <c r="J8801" t="b">
        <v>0</v>
      </c>
      <c r="K8801" t="s">
        <v>1775</v>
      </c>
      <c r="L8801" t="s">
        <v>22</v>
      </c>
      <c r="M8801">
        <v>50000</v>
      </c>
      <c r="O8801" t="s">
        <v>11927</v>
      </c>
      <c r="P8801" t="s">
        <v>11928</v>
      </c>
    </row>
    <row r="8802" spans="1:16" x14ac:dyDescent="0.55000000000000004">
      <c r="A8802" t="s">
        <v>0</v>
      </c>
      <c r="B8802" t="s">
        <v>11929</v>
      </c>
      <c r="C8802" t="s">
        <v>11930</v>
      </c>
      <c r="D8802" t="s">
        <v>3957</v>
      </c>
      <c r="E8802" t="s">
        <v>34</v>
      </c>
      <c r="F8802" t="b">
        <v>0</v>
      </c>
      <c r="G8802" t="s">
        <v>30</v>
      </c>
      <c r="H8802" s="4">
        <v>45768.458912037036</v>
      </c>
      <c r="I8802" t="b">
        <v>0</v>
      </c>
      <c r="J8802" t="b">
        <v>1</v>
      </c>
      <c r="K8802" t="s">
        <v>24</v>
      </c>
      <c r="L8802" t="s">
        <v>36</v>
      </c>
      <c r="N8802">
        <v>18.069999694824219</v>
      </c>
      <c r="O8802" t="s">
        <v>11931</v>
      </c>
      <c r="P8802" t="s">
        <v>11932</v>
      </c>
    </row>
    <row r="8803" spans="1:16" x14ac:dyDescent="0.55000000000000004">
      <c r="A8803" t="s">
        <v>89</v>
      </c>
      <c r="B8803" t="s">
        <v>11933</v>
      </c>
      <c r="C8803" t="s">
        <v>1118</v>
      </c>
      <c r="D8803" t="s">
        <v>3973</v>
      </c>
      <c r="E8803" t="s">
        <v>51</v>
      </c>
      <c r="F8803" t="b">
        <v>0</v>
      </c>
      <c r="G8803" t="s">
        <v>23</v>
      </c>
      <c r="H8803" s="4">
        <v>45768.497800925928</v>
      </c>
      <c r="I8803" t="b">
        <v>1</v>
      </c>
      <c r="J8803" t="b">
        <v>0</v>
      </c>
      <c r="K8803" t="s">
        <v>24</v>
      </c>
      <c r="L8803" t="s">
        <v>36</v>
      </c>
      <c r="N8803">
        <v>56</v>
      </c>
      <c r="O8803" t="s">
        <v>10431</v>
      </c>
      <c r="P8803" t="s">
        <v>1134</v>
      </c>
    </row>
    <row r="8804" spans="1:16" x14ac:dyDescent="0.55000000000000004">
      <c r="A8804" t="s">
        <v>40</v>
      </c>
      <c r="B8804" t="s">
        <v>11934</v>
      </c>
      <c r="C8804" t="s">
        <v>1017</v>
      </c>
      <c r="D8804" t="s">
        <v>4093</v>
      </c>
      <c r="E8804" t="s">
        <v>20</v>
      </c>
      <c r="F8804" t="b">
        <v>0</v>
      </c>
      <c r="G8804" t="s">
        <v>27</v>
      </c>
      <c r="H8804" s="4">
        <v>45768.501342592594</v>
      </c>
      <c r="I8804" t="b">
        <v>0</v>
      </c>
      <c r="J8804" t="b">
        <v>1</v>
      </c>
      <c r="K8804" t="s">
        <v>24</v>
      </c>
      <c r="L8804" t="s">
        <v>36</v>
      </c>
      <c r="N8804">
        <v>81</v>
      </c>
      <c r="O8804" t="s">
        <v>1511</v>
      </c>
      <c r="P8804" t="s">
        <v>11935</v>
      </c>
    </row>
    <row r="8805" spans="1:16" x14ac:dyDescent="0.55000000000000004">
      <c r="A8805" t="s">
        <v>139</v>
      </c>
      <c r="B8805" t="s">
        <v>2126</v>
      </c>
      <c r="C8805" t="s">
        <v>94</v>
      </c>
      <c r="D8805" t="s">
        <v>483</v>
      </c>
      <c r="E8805" t="s">
        <v>51</v>
      </c>
      <c r="F8805" t="b">
        <v>0</v>
      </c>
      <c r="G8805" t="s">
        <v>30</v>
      </c>
      <c r="H8805" s="4">
        <v>45768.542245370372</v>
      </c>
      <c r="I8805" t="b">
        <v>0</v>
      </c>
      <c r="J8805" t="b">
        <v>1</v>
      </c>
      <c r="K8805" t="s">
        <v>24</v>
      </c>
      <c r="L8805" t="s">
        <v>36</v>
      </c>
      <c r="N8805">
        <v>70</v>
      </c>
      <c r="O8805" t="s">
        <v>5372</v>
      </c>
      <c r="P8805" t="s">
        <v>11936</v>
      </c>
    </row>
    <row r="8806" spans="1:16" x14ac:dyDescent="0.55000000000000004">
      <c r="A8806" t="s">
        <v>2</v>
      </c>
      <c r="B8806" t="s">
        <v>11937</v>
      </c>
      <c r="C8806" t="s">
        <v>503</v>
      </c>
      <c r="D8806" t="s">
        <v>4093</v>
      </c>
      <c r="E8806" t="s">
        <v>51</v>
      </c>
      <c r="F8806" t="b">
        <v>0</v>
      </c>
      <c r="G8806" t="s">
        <v>27</v>
      </c>
      <c r="H8806" s="4">
        <v>45768.543043981481</v>
      </c>
      <c r="I8806" t="b">
        <v>1</v>
      </c>
      <c r="J8806" t="b">
        <v>1</v>
      </c>
      <c r="K8806" t="s">
        <v>24</v>
      </c>
      <c r="L8806" t="s">
        <v>36</v>
      </c>
      <c r="N8806">
        <v>50</v>
      </c>
      <c r="O8806" t="s">
        <v>4684</v>
      </c>
      <c r="P8806" t="s">
        <v>2041</v>
      </c>
    </row>
    <row r="8807" spans="1:16" x14ac:dyDescent="0.55000000000000004">
      <c r="A8807" t="s">
        <v>2</v>
      </c>
      <c r="B8807" t="s">
        <v>11938</v>
      </c>
      <c r="C8807" t="s">
        <v>118</v>
      </c>
      <c r="D8807" t="s">
        <v>4178</v>
      </c>
      <c r="E8807" t="s">
        <v>20</v>
      </c>
      <c r="F8807" t="b">
        <v>0</v>
      </c>
      <c r="G8807" t="s">
        <v>41</v>
      </c>
      <c r="H8807" s="4">
        <v>45768.543576388889</v>
      </c>
      <c r="I8807" t="b">
        <v>0</v>
      </c>
      <c r="J8807" t="b">
        <v>1</v>
      </c>
      <c r="K8807" t="s">
        <v>24</v>
      </c>
      <c r="L8807" t="s">
        <v>22</v>
      </c>
      <c r="M8807">
        <v>121900</v>
      </c>
      <c r="O8807" t="s">
        <v>546</v>
      </c>
      <c r="P8807" t="s">
        <v>271</v>
      </c>
    </row>
    <row r="8808" spans="1:16" x14ac:dyDescent="0.55000000000000004">
      <c r="A8808" t="s">
        <v>2</v>
      </c>
      <c r="B8808" t="s">
        <v>195</v>
      </c>
      <c r="C8808" t="s">
        <v>11939</v>
      </c>
      <c r="D8808" t="s">
        <v>3828</v>
      </c>
      <c r="E8808" t="s">
        <v>51</v>
      </c>
      <c r="F8808" t="b">
        <v>0</v>
      </c>
      <c r="G8808" t="s">
        <v>41</v>
      </c>
      <c r="H8808" s="4">
        <v>45768.543587962973</v>
      </c>
      <c r="I8808" t="b">
        <v>1</v>
      </c>
      <c r="J8808" t="b">
        <v>1</v>
      </c>
      <c r="K8808" t="s">
        <v>24</v>
      </c>
      <c r="L8808" t="s">
        <v>36</v>
      </c>
      <c r="N8808">
        <v>71.095001220703125</v>
      </c>
      <c r="O8808" t="s">
        <v>11940</v>
      </c>
      <c r="P8808" t="s">
        <v>11941</v>
      </c>
    </row>
    <row r="8809" spans="1:16" x14ac:dyDescent="0.55000000000000004">
      <c r="A8809" t="s">
        <v>1</v>
      </c>
      <c r="B8809" t="s">
        <v>11942</v>
      </c>
      <c r="C8809" t="s">
        <v>151</v>
      </c>
      <c r="D8809" t="s">
        <v>3973</v>
      </c>
      <c r="E8809" t="s">
        <v>20</v>
      </c>
      <c r="F8809" t="b">
        <v>0</v>
      </c>
      <c r="G8809" t="s">
        <v>30</v>
      </c>
      <c r="H8809" s="4">
        <v>45768.583854166667</v>
      </c>
      <c r="I8809" t="b">
        <v>0</v>
      </c>
      <c r="J8809" t="b">
        <v>1</v>
      </c>
      <c r="K8809" t="s">
        <v>24</v>
      </c>
      <c r="L8809" t="s">
        <v>22</v>
      </c>
      <c r="M8809">
        <v>171500</v>
      </c>
      <c r="O8809" t="s">
        <v>1883</v>
      </c>
      <c r="P8809" t="s">
        <v>11943</v>
      </c>
    </row>
    <row r="8810" spans="1:16" x14ac:dyDescent="0.55000000000000004">
      <c r="A8810" t="s">
        <v>2</v>
      </c>
      <c r="B8810" t="s">
        <v>11944</v>
      </c>
      <c r="C8810" t="s">
        <v>630</v>
      </c>
      <c r="D8810" t="s">
        <v>3973</v>
      </c>
      <c r="E8810" t="s">
        <v>20</v>
      </c>
      <c r="F8810" t="b">
        <v>0</v>
      </c>
      <c r="G8810" t="s">
        <v>27</v>
      </c>
      <c r="H8810" s="4">
        <v>45768.584849537037</v>
      </c>
      <c r="I8810" t="b">
        <v>1</v>
      </c>
      <c r="J8810" t="b">
        <v>1</v>
      </c>
      <c r="K8810" t="s">
        <v>24</v>
      </c>
      <c r="L8810" t="s">
        <v>22</v>
      </c>
      <c r="M8810">
        <v>130000</v>
      </c>
      <c r="O8810" t="s">
        <v>483</v>
      </c>
      <c r="P8810" t="s">
        <v>11945</v>
      </c>
    </row>
    <row r="8811" spans="1:16" x14ac:dyDescent="0.55000000000000004">
      <c r="A8811" t="s">
        <v>25</v>
      </c>
      <c r="B8811" t="s">
        <v>9138</v>
      </c>
      <c r="C8811" t="s">
        <v>713</v>
      </c>
      <c r="D8811" t="s">
        <v>7853</v>
      </c>
      <c r="E8811" t="s">
        <v>20</v>
      </c>
      <c r="F8811" t="b">
        <v>0</v>
      </c>
      <c r="G8811" t="s">
        <v>23</v>
      </c>
      <c r="H8811" s="4">
        <v>45768.622766203713</v>
      </c>
      <c r="I8811" t="b">
        <v>0</v>
      </c>
      <c r="J8811" t="b">
        <v>1</v>
      </c>
      <c r="K8811" t="s">
        <v>24</v>
      </c>
      <c r="L8811" t="s">
        <v>22</v>
      </c>
      <c r="M8811">
        <v>133120</v>
      </c>
      <c r="O8811" t="s">
        <v>3704</v>
      </c>
      <c r="P8811" t="s">
        <v>1682</v>
      </c>
    </row>
    <row r="8812" spans="1:16" x14ac:dyDescent="0.55000000000000004">
      <c r="A8812" t="s">
        <v>1</v>
      </c>
      <c r="B8812" t="s">
        <v>2402</v>
      </c>
      <c r="C8812" t="s">
        <v>151</v>
      </c>
      <c r="D8812" t="s">
        <v>3828</v>
      </c>
      <c r="E8812" t="s">
        <v>219</v>
      </c>
      <c r="F8812" t="b">
        <v>0</v>
      </c>
      <c r="G8812" t="s">
        <v>30</v>
      </c>
      <c r="H8812" s="4">
        <v>45768.62604166667</v>
      </c>
      <c r="I8812" t="b">
        <v>0</v>
      </c>
      <c r="J8812" t="b">
        <v>1</v>
      </c>
      <c r="K8812" t="s">
        <v>24</v>
      </c>
      <c r="L8812" t="s">
        <v>36</v>
      </c>
      <c r="N8812">
        <v>70</v>
      </c>
      <c r="O8812" t="s">
        <v>11946</v>
      </c>
      <c r="P8812" t="s">
        <v>11947</v>
      </c>
    </row>
    <row r="8813" spans="1:16" x14ac:dyDescent="0.55000000000000004">
      <c r="A8813" t="s">
        <v>2</v>
      </c>
      <c r="B8813" t="s">
        <v>439</v>
      </c>
      <c r="C8813" t="s">
        <v>1216</v>
      </c>
      <c r="D8813" t="s">
        <v>3973</v>
      </c>
      <c r="E8813" t="s">
        <v>20</v>
      </c>
      <c r="F8813" t="b">
        <v>0</v>
      </c>
      <c r="G8813" t="s">
        <v>27</v>
      </c>
      <c r="H8813" s="4">
        <v>45768.626539351862</v>
      </c>
      <c r="I8813" t="b">
        <v>0</v>
      </c>
      <c r="J8813" t="b">
        <v>1</v>
      </c>
      <c r="K8813" t="s">
        <v>24</v>
      </c>
      <c r="L8813" t="s">
        <v>22</v>
      </c>
      <c r="M8813">
        <v>168500</v>
      </c>
      <c r="O8813" t="s">
        <v>11948</v>
      </c>
      <c r="P8813" t="s">
        <v>11949</v>
      </c>
    </row>
    <row r="8814" spans="1:16" x14ac:dyDescent="0.55000000000000004">
      <c r="A8814" t="s">
        <v>0</v>
      </c>
      <c r="B8814" t="s">
        <v>11759</v>
      </c>
      <c r="C8814" t="s">
        <v>975</v>
      </c>
      <c r="D8814" t="s">
        <v>11950</v>
      </c>
      <c r="E8814" t="s">
        <v>20</v>
      </c>
      <c r="F8814" t="b">
        <v>0</v>
      </c>
      <c r="G8814" t="s">
        <v>27</v>
      </c>
      <c r="H8814" s="4">
        <v>45768.66673611111</v>
      </c>
      <c r="I8814" t="b">
        <v>1</v>
      </c>
      <c r="J8814" t="b">
        <v>0</v>
      </c>
      <c r="K8814" t="s">
        <v>24</v>
      </c>
      <c r="L8814" t="s">
        <v>22</v>
      </c>
      <c r="M8814">
        <v>82680</v>
      </c>
      <c r="O8814" t="s">
        <v>11760</v>
      </c>
    </row>
    <row r="8815" spans="1:16" x14ac:dyDescent="0.55000000000000004">
      <c r="A8815" t="s">
        <v>0</v>
      </c>
      <c r="B8815" t="s">
        <v>2760</v>
      </c>
      <c r="C8815" t="s">
        <v>236</v>
      </c>
      <c r="D8815" t="s">
        <v>2208</v>
      </c>
      <c r="E8815" t="s">
        <v>20</v>
      </c>
      <c r="F8815" t="b">
        <v>0</v>
      </c>
      <c r="G8815" t="s">
        <v>27</v>
      </c>
      <c r="H8815" s="4">
        <v>45768.666817129633</v>
      </c>
      <c r="I8815" t="b">
        <v>0</v>
      </c>
      <c r="J8815" t="b">
        <v>1</v>
      </c>
      <c r="K8815" t="s">
        <v>24</v>
      </c>
      <c r="L8815" t="s">
        <v>22</v>
      </c>
      <c r="M8815">
        <v>120000</v>
      </c>
      <c r="O8815" t="s">
        <v>301</v>
      </c>
      <c r="P8815" t="s">
        <v>7484</v>
      </c>
    </row>
    <row r="8816" spans="1:16" x14ac:dyDescent="0.55000000000000004">
      <c r="A8816" t="s">
        <v>1</v>
      </c>
      <c r="B8816" t="s">
        <v>11951</v>
      </c>
      <c r="C8816" t="s">
        <v>49</v>
      </c>
      <c r="D8816" t="s">
        <v>81</v>
      </c>
      <c r="E8816" t="s">
        <v>20</v>
      </c>
      <c r="F8816" t="b">
        <v>0</v>
      </c>
      <c r="G8816" t="s">
        <v>41</v>
      </c>
      <c r="H8816" s="4">
        <v>45768.667592592603</v>
      </c>
      <c r="I8816" t="b">
        <v>0</v>
      </c>
      <c r="J8816" t="b">
        <v>1</v>
      </c>
      <c r="K8816" t="s">
        <v>24</v>
      </c>
      <c r="L8816" t="s">
        <v>22</v>
      </c>
      <c r="M8816">
        <v>107500</v>
      </c>
      <c r="O8816" t="s">
        <v>81</v>
      </c>
      <c r="P8816" t="s">
        <v>11952</v>
      </c>
    </row>
    <row r="8817" spans="1:16" x14ac:dyDescent="0.55000000000000004">
      <c r="A8817" t="s">
        <v>2</v>
      </c>
      <c r="B8817" t="s">
        <v>5442</v>
      </c>
      <c r="C8817" t="s">
        <v>670</v>
      </c>
      <c r="D8817" t="s">
        <v>4753</v>
      </c>
      <c r="E8817" t="s">
        <v>51</v>
      </c>
      <c r="F8817" t="b">
        <v>0</v>
      </c>
      <c r="G8817" t="s">
        <v>27</v>
      </c>
      <c r="H8817" s="4">
        <v>45768.709618055553</v>
      </c>
      <c r="I8817" t="b">
        <v>0</v>
      </c>
      <c r="J8817" t="b">
        <v>1</v>
      </c>
      <c r="K8817" t="s">
        <v>24</v>
      </c>
      <c r="L8817" t="s">
        <v>36</v>
      </c>
      <c r="N8817">
        <v>60</v>
      </c>
      <c r="O8817" t="s">
        <v>289</v>
      </c>
      <c r="P8817" t="s">
        <v>11953</v>
      </c>
    </row>
    <row r="8818" spans="1:16" x14ac:dyDescent="0.55000000000000004">
      <c r="A8818" t="s">
        <v>2</v>
      </c>
      <c r="B8818" t="s">
        <v>11954</v>
      </c>
      <c r="C8818" t="s">
        <v>167</v>
      </c>
      <c r="D8818" t="s">
        <v>3973</v>
      </c>
      <c r="E8818" t="s">
        <v>20</v>
      </c>
      <c r="F8818" t="b">
        <v>0</v>
      </c>
      <c r="G8818" t="s">
        <v>27</v>
      </c>
      <c r="H8818" s="4">
        <v>45768.709849537037</v>
      </c>
      <c r="I8818" t="b">
        <v>0</v>
      </c>
      <c r="J8818" t="b">
        <v>0</v>
      </c>
      <c r="K8818" t="s">
        <v>24</v>
      </c>
      <c r="L8818" t="s">
        <v>22</v>
      </c>
      <c r="M8818">
        <v>140000</v>
      </c>
      <c r="O8818" t="s">
        <v>892</v>
      </c>
      <c r="P8818" t="s">
        <v>11955</v>
      </c>
    </row>
    <row r="8819" spans="1:16" x14ac:dyDescent="0.55000000000000004">
      <c r="A8819" t="s">
        <v>0</v>
      </c>
      <c r="B8819" t="s">
        <v>1724</v>
      </c>
      <c r="C8819" t="s">
        <v>334</v>
      </c>
      <c r="D8819" t="s">
        <v>3828</v>
      </c>
      <c r="E8819" t="s">
        <v>20</v>
      </c>
      <c r="F8819" t="b">
        <v>0</v>
      </c>
      <c r="G8819" t="s">
        <v>27</v>
      </c>
      <c r="H8819" s="4">
        <v>45768.750196759262</v>
      </c>
      <c r="I8819" t="b">
        <v>0</v>
      </c>
      <c r="J8819" t="b">
        <v>1</v>
      </c>
      <c r="K8819" t="s">
        <v>24</v>
      </c>
      <c r="L8819" t="s">
        <v>36</v>
      </c>
      <c r="N8819">
        <v>35</v>
      </c>
      <c r="O8819" t="s">
        <v>11956</v>
      </c>
      <c r="P8819" t="s">
        <v>11957</v>
      </c>
    </row>
    <row r="8820" spans="1:16" x14ac:dyDescent="0.55000000000000004">
      <c r="A8820" t="s">
        <v>25</v>
      </c>
      <c r="B8820" t="s">
        <v>11958</v>
      </c>
      <c r="C8820" t="s">
        <v>624</v>
      </c>
      <c r="D8820" t="s">
        <v>3973</v>
      </c>
      <c r="E8820" t="s">
        <v>20</v>
      </c>
      <c r="F8820" t="b">
        <v>0</v>
      </c>
      <c r="G8820" t="s">
        <v>35</v>
      </c>
      <c r="H8820" s="4">
        <v>45768.750416666669</v>
      </c>
      <c r="I8820" t="b">
        <v>0</v>
      </c>
      <c r="J8820" t="b">
        <v>1</v>
      </c>
      <c r="K8820" t="s">
        <v>24</v>
      </c>
      <c r="L8820" t="s">
        <v>22</v>
      </c>
      <c r="M8820">
        <v>128800</v>
      </c>
      <c r="O8820" t="s">
        <v>65</v>
      </c>
      <c r="P8820" t="s">
        <v>11959</v>
      </c>
    </row>
    <row r="8821" spans="1:16" x14ac:dyDescent="0.55000000000000004">
      <c r="A8821" t="s">
        <v>0</v>
      </c>
      <c r="B8821" t="s">
        <v>0</v>
      </c>
      <c r="C8821" t="s">
        <v>704</v>
      </c>
      <c r="D8821" t="s">
        <v>3973</v>
      </c>
      <c r="E8821" t="s">
        <v>20</v>
      </c>
      <c r="F8821" t="b">
        <v>0</v>
      </c>
      <c r="G8821" t="s">
        <v>30</v>
      </c>
      <c r="H8821" s="4">
        <v>45768.750497685192</v>
      </c>
      <c r="I8821" t="b">
        <v>0</v>
      </c>
      <c r="J8821" t="b">
        <v>0</v>
      </c>
      <c r="K8821" t="s">
        <v>24</v>
      </c>
      <c r="L8821" t="s">
        <v>22</v>
      </c>
      <c r="M8821">
        <v>121000</v>
      </c>
      <c r="O8821" t="s">
        <v>74</v>
      </c>
      <c r="P8821" t="s">
        <v>9875</v>
      </c>
    </row>
    <row r="8822" spans="1:16" x14ac:dyDescent="0.55000000000000004">
      <c r="A8822" t="s">
        <v>1</v>
      </c>
      <c r="B8822" t="s">
        <v>11960</v>
      </c>
      <c r="C8822" t="s">
        <v>82</v>
      </c>
      <c r="D8822" t="s">
        <v>3973</v>
      </c>
      <c r="E8822" t="s">
        <v>20</v>
      </c>
      <c r="F8822" t="b">
        <v>0</v>
      </c>
      <c r="G8822" t="s">
        <v>27</v>
      </c>
      <c r="H8822" s="4">
        <v>45768.750798611109</v>
      </c>
      <c r="I8822" t="b">
        <v>0</v>
      </c>
      <c r="J8822" t="b">
        <v>0</v>
      </c>
      <c r="K8822" t="s">
        <v>24</v>
      </c>
      <c r="L8822" t="s">
        <v>22</v>
      </c>
      <c r="M8822">
        <v>210000</v>
      </c>
      <c r="O8822" t="s">
        <v>1863</v>
      </c>
      <c r="P8822" t="s">
        <v>11961</v>
      </c>
    </row>
    <row r="8823" spans="1:16" x14ac:dyDescent="0.55000000000000004">
      <c r="A8823" t="s">
        <v>2</v>
      </c>
      <c r="B8823" t="s">
        <v>11962</v>
      </c>
      <c r="C8823" t="s">
        <v>242</v>
      </c>
      <c r="D8823" t="s">
        <v>3828</v>
      </c>
      <c r="E8823" t="s">
        <v>20</v>
      </c>
      <c r="F8823" t="b">
        <v>0</v>
      </c>
      <c r="G8823" t="s">
        <v>27</v>
      </c>
      <c r="H8823" s="4">
        <v>45768.751342592594</v>
      </c>
      <c r="I8823" t="b">
        <v>0</v>
      </c>
      <c r="J8823" t="b">
        <v>1</v>
      </c>
      <c r="K8823" t="s">
        <v>24</v>
      </c>
      <c r="L8823" t="s">
        <v>22</v>
      </c>
      <c r="M8823">
        <v>87200</v>
      </c>
      <c r="O8823" t="s">
        <v>2206</v>
      </c>
      <c r="P8823" t="s">
        <v>11963</v>
      </c>
    </row>
    <row r="8824" spans="1:16" x14ac:dyDescent="0.55000000000000004">
      <c r="A8824" t="s">
        <v>40</v>
      </c>
      <c r="B8824" t="s">
        <v>40</v>
      </c>
      <c r="C8824" t="s">
        <v>11964</v>
      </c>
      <c r="D8824" t="s">
        <v>2208</v>
      </c>
      <c r="E8824" t="s">
        <v>20</v>
      </c>
      <c r="F8824" t="b">
        <v>0</v>
      </c>
      <c r="G8824" t="s">
        <v>27</v>
      </c>
      <c r="H8824" s="4">
        <v>45768.751377314817</v>
      </c>
      <c r="I8824" t="b">
        <v>0</v>
      </c>
      <c r="J8824" t="b">
        <v>1</v>
      </c>
      <c r="K8824" t="s">
        <v>24</v>
      </c>
      <c r="L8824" t="s">
        <v>22</v>
      </c>
      <c r="M8824">
        <v>150000</v>
      </c>
      <c r="O8824" t="s">
        <v>11965</v>
      </c>
      <c r="P8824" t="s">
        <v>11955</v>
      </c>
    </row>
    <row r="8825" spans="1:16" x14ac:dyDescent="0.55000000000000004">
      <c r="A8825" t="s">
        <v>1</v>
      </c>
      <c r="B8825" t="s">
        <v>11966</v>
      </c>
      <c r="C8825" t="s">
        <v>151</v>
      </c>
      <c r="D8825" t="s">
        <v>3973</v>
      </c>
      <c r="E8825" t="s">
        <v>51</v>
      </c>
      <c r="F8825" t="b">
        <v>0</v>
      </c>
      <c r="G8825" t="s">
        <v>30</v>
      </c>
      <c r="H8825" s="4">
        <v>45768.792708333327</v>
      </c>
      <c r="I8825" t="b">
        <v>0</v>
      </c>
      <c r="J8825" t="b">
        <v>0</v>
      </c>
      <c r="K8825" t="s">
        <v>24</v>
      </c>
      <c r="L8825" t="s">
        <v>36</v>
      </c>
      <c r="N8825">
        <v>72.5</v>
      </c>
      <c r="O8825" t="s">
        <v>2169</v>
      </c>
    </row>
    <row r="8826" spans="1:16" x14ac:dyDescent="0.55000000000000004">
      <c r="A8826" t="s">
        <v>2</v>
      </c>
      <c r="B8826" t="s">
        <v>543</v>
      </c>
      <c r="C8826" t="s">
        <v>3252</v>
      </c>
      <c r="D8826" t="s">
        <v>3828</v>
      </c>
      <c r="E8826" t="s">
        <v>51</v>
      </c>
      <c r="F8826" t="b">
        <v>0</v>
      </c>
      <c r="G8826" t="s">
        <v>27</v>
      </c>
      <c r="H8826" s="4">
        <v>45768.792951388888</v>
      </c>
      <c r="I8826" t="b">
        <v>1</v>
      </c>
      <c r="J8826" t="b">
        <v>1</v>
      </c>
      <c r="K8826" t="s">
        <v>24</v>
      </c>
      <c r="L8826" t="s">
        <v>36</v>
      </c>
      <c r="N8826">
        <v>37</v>
      </c>
      <c r="O8826" t="s">
        <v>491</v>
      </c>
      <c r="P8826" t="s">
        <v>11967</v>
      </c>
    </row>
    <row r="8827" spans="1:16" x14ac:dyDescent="0.55000000000000004">
      <c r="A8827" t="s">
        <v>19</v>
      </c>
      <c r="B8827" t="s">
        <v>11968</v>
      </c>
      <c r="C8827" t="s">
        <v>24</v>
      </c>
      <c r="D8827" t="s">
        <v>3973</v>
      </c>
      <c r="E8827" t="s">
        <v>20</v>
      </c>
      <c r="F8827" t="b">
        <v>0</v>
      </c>
      <c r="G8827" t="s">
        <v>27</v>
      </c>
      <c r="H8827" s="4">
        <v>45768.793194444443</v>
      </c>
      <c r="I8827" t="b">
        <v>0</v>
      </c>
      <c r="J8827" t="b">
        <v>0</v>
      </c>
      <c r="K8827" t="s">
        <v>24</v>
      </c>
      <c r="L8827" t="s">
        <v>36</v>
      </c>
      <c r="N8827">
        <v>87.5</v>
      </c>
      <c r="O8827" t="s">
        <v>11719</v>
      </c>
      <c r="P8827" t="s">
        <v>11969</v>
      </c>
    </row>
    <row r="8828" spans="1:16" x14ac:dyDescent="0.55000000000000004">
      <c r="A8828" t="s">
        <v>0</v>
      </c>
      <c r="B8828" t="s">
        <v>11970</v>
      </c>
      <c r="C8828" t="s">
        <v>151</v>
      </c>
      <c r="D8828" t="s">
        <v>3973</v>
      </c>
      <c r="E8828" t="s">
        <v>20</v>
      </c>
      <c r="F8828" t="b">
        <v>0</v>
      </c>
      <c r="G8828" t="s">
        <v>30</v>
      </c>
      <c r="H8828" s="4">
        <v>45768.833854166667</v>
      </c>
      <c r="I8828" t="b">
        <v>0</v>
      </c>
      <c r="J8828" t="b">
        <v>1</v>
      </c>
      <c r="K8828" t="s">
        <v>24</v>
      </c>
      <c r="L8828" t="s">
        <v>22</v>
      </c>
      <c r="M8828">
        <v>90000</v>
      </c>
      <c r="O8828" t="s">
        <v>9147</v>
      </c>
      <c r="P8828" t="s">
        <v>11971</v>
      </c>
    </row>
    <row r="8829" spans="1:16" x14ac:dyDescent="0.55000000000000004">
      <c r="A8829" t="s">
        <v>0</v>
      </c>
      <c r="B8829" t="s">
        <v>11972</v>
      </c>
      <c r="C8829" t="s">
        <v>9844</v>
      </c>
      <c r="D8829" t="s">
        <v>3828</v>
      </c>
      <c r="E8829" t="s">
        <v>51</v>
      </c>
      <c r="F8829" t="b">
        <v>0</v>
      </c>
      <c r="G8829" t="s">
        <v>30</v>
      </c>
      <c r="H8829" s="4">
        <v>45768.833877314813</v>
      </c>
      <c r="I8829" t="b">
        <v>1</v>
      </c>
      <c r="J8829" t="b">
        <v>0</v>
      </c>
      <c r="K8829" t="s">
        <v>24</v>
      </c>
      <c r="L8829" t="s">
        <v>36</v>
      </c>
      <c r="N8829">
        <v>59</v>
      </c>
      <c r="O8829" t="s">
        <v>11946</v>
      </c>
      <c r="P8829" t="s">
        <v>11973</v>
      </c>
    </row>
    <row r="8830" spans="1:16" x14ac:dyDescent="0.55000000000000004">
      <c r="A8830" t="s">
        <v>40</v>
      </c>
      <c r="B8830" t="s">
        <v>2487</v>
      </c>
      <c r="C8830" t="s">
        <v>555</v>
      </c>
      <c r="D8830" t="s">
        <v>3957</v>
      </c>
      <c r="E8830" t="s">
        <v>20</v>
      </c>
      <c r="F8830" t="b">
        <v>0</v>
      </c>
      <c r="G8830" t="s">
        <v>30</v>
      </c>
      <c r="H8830" s="4">
        <v>45768.834432870368</v>
      </c>
      <c r="I8830" t="b">
        <v>0</v>
      </c>
      <c r="J8830" t="b">
        <v>0</v>
      </c>
      <c r="K8830" t="s">
        <v>24</v>
      </c>
      <c r="L8830" t="s">
        <v>36</v>
      </c>
      <c r="N8830">
        <v>50.669998168945313</v>
      </c>
      <c r="O8830" t="s">
        <v>2075</v>
      </c>
      <c r="P8830" t="s">
        <v>8584</v>
      </c>
    </row>
    <row r="8831" spans="1:16" x14ac:dyDescent="0.55000000000000004">
      <c r="A8831" t="s">
        <v>2</v>
      </c>
      <c r="B8831" t="s">
        <v>11974</v>
      </c>
      <c r="C8831" t="s">
        <v>39</v>
      </c>
      <c r="D8831" t="s">
        <v>3973</v>
      </c>
      <c r="E8831" t="s">
        <v>20</v>
      </c>
      <c r="F8831" t="b">
        <v>1</v>
      </c>
      <c r="G8831" t="s">
        <v>27</v>
      </c>
      <c r="H8831" s="4">
        <v>45768.834849537037</v>
      </c>
      <c r="I8831" t="b">
        <v>1</v>
      </c>
      <c r="J8831" t="b">
        <v>1</v>
      </c>
      <c r="K8831" t="s">
        <v>24</v>
      </c>
      <c r="L8831" t="s">
        <v>22</v>
      </c>
      <c r="M8831">
        <v>130000</v>
      </c>
      <c r="O8831" t="s">
        <v>131</v>
      </c>
      <c r="P8831" t="s">
        <v>11975</v>
      </c>
    </row>
    <row r="8832" spans="1:16" x14ac:dyDescent="0.55000000000000004">
      <c r="A8832" t="s">
        <v>0</v>
      </c>
      <c r="B8832" t="s">
        <v>11976</v>
      </c>
      <c r="C8832" t="s">
        <v>921</v>
      </c>
      <c r="D8832" t="s">
        <v>3973</v>
      </c>
      <c r="E8832" t="s">
        <v>20</v>
      </c>
      <c r="F8832" t="b">
        <v>0</v>
      </c>
      <c r="G8832" t="s">
        <v>27</v>
      </c>
      <c r="H8832" s="4">
        <v>45768.875208333331</v>
      </c>
      <c r="I8832" t="b">
        <v>0</v>
      </c>
      <c r="J8832" t="b">
        <v>1</v>
      </c>
      <c r="K8832" t="s">
        <v>24</v>
      </c>
      <c r="L8832" t="s">
        <v>22</v>
      </c>
      <c r="M8832">
        <v>80000</v>
      </c>
      <c r="O8832" t="s">
        <v>11495</v>
      </c>
      <c r="P8832" t="s">
        <v>204</v>
      </c>
    </row>
    <row r="8833" spans="1:16" x14ac:dyDescent="0.55000000000000004">
      <c r="A8833" t="s">
        <v>2</v>
      </c>
      <c r="B8833" t="s">
        <v>11977</v>
      </c>
      <c r="C8833" t="s">
        <v>39</v>
      </c>
      <c r="D8833" t="s">
        <v>4109</v>
      </c>
      <c r="E8833" t="s">
        <v>20</v>
      </c>
      <c r="F8833" t="b">
        <v>1</v>
      </c>
      <c r="G8833" t="s">
        <v>41</v>
      </c>
      <c r="H8833" s="4">
        <v>45768.876805555563</v>
      </c>
      <c r="I8833" t="b">
        <v>1</v>
      </c>
      <c r="J8833" t="b">
        <v>1</v>
      </c>
      <c r="K8833" t="s">
        <v>24</v>
      </c>
      <c r="L8833" t="s">
        <v>22</v>
      </c>
      <c r="M8833">
        <v>132000</v>
      </c>
      <c r="O8833" t="s">
        <v>2181</v>
      </c>
      <c r="P8833" t="s">
        <v>11978</v>
      </c>
    </row>
    <row r="8834" spans="1:16" x14ac:dyDescent="0.55000000000000004">
      <c r="A8834" t="s">
        <v>2</v>
      </c>
      <c r="B8834" t="s">
        <v>11979</v>
      </c>
      <c r="C8834" t="s">
        <v>1135</v>
      </c>
      <c r="D8834" t="s">
        <v>3828</v>
      </c>
      <c r="E8834" t="s">
        <v>219</v>
      </c>
      <c r="F8834" t="b">
        <v>0</v>
      </c>
      <c r="G8834" t="s">
        <v>27</v>
      </c>
      <c r="H8834" s="4">
        <v>45768.917939814812</v>
      </c>
      <c r="I8834" t="b">
        <v>0</v>
      </c>
      <c r="J8834" t="b">
        <v>0</v>
      </c>
      <c r="K8834" t="s">
        <v>24</v>
      </c>
      <c r="L8834" t="s">
        <v>36</v>
      </c>
      <c r="N8834">
        <v>52.5</v>
      </c>
      <c r="O8834" t="s">
        <v>3659</v>
      </c>
      <c r="P8834" t="s">
        <v>11980</v>
      </c>
    </row>
    <row r="8835" spans="1:16" x14ac:dyDescent="0.55000000000000004">
      <c r="A8835" t="s">
        <v>2</v>
      </c>
      <c r="B8835" t="s">
        <v>11981</v>
      </c>
      <c r="C8835" t="s">
        <v>986</v>
      </c>
      <c r="D8835" t="s">
        <v>3973</v>
      </c>
      <c r="E8835" t="s">
        <v>51</v>
      </c>
      <c r="F8835" t="b">
        <v>0</v>
      </c>
      <c r="G8835" t="s">
        <v>27</v>
      </c>
      <c r="H8835" s="4">
        <v>45768.91815972222</v>
      </c>
      <c r="I8835" t="b">
        <v>0</v>
      </c>
      <c r="J8835" t="b">
        <v>0</v>
      </c>
      <c r="K8835" t="s">
        <v>24</v>
      </c>
      <c r="L8835" t="s">
        <v>36</v>
      </c>
      <c r="N8835">
        <v>75</v>
      </c>
      <c r="O8835" t="s">
        <v>11982</v>
      </c>
      <c r="P8835" t="s">
        <v>11983</v>
      </c>
    </row>
    <row r="8836" spans="1:16" x14ac:dyDescent="0.55000000000000004">
      <c r="A8836" t="s">
        <v>0</v>
      </c>
      <c r="B8836" t="s">
        <v>0</v>
      </c>
      <c r="C8836" t="s">
        <v>11984</v>
      </c>
      <c r="D8836" t="s">
        <v>3828</v>
      </c>
      <c r="E8836" t="s">
        <v>20</v>
      </c>
      <c r="F8836" t="b">
        <v>0</v>
      </c>
      <c r="G8836" t="s">
        <v>27</v>
      </c>
      <c r="H8836" s="4">
        <v>45768.958402777767</v>
      </c>
      <c r="I8836" t="b">
        <v>1</v>
      </c>
      <c r="J8836" t="b">
        <v>0</v>
      </c>
      <c r="K8836" t="s">
        <v>24</v>
      </c>
      <c r="L8836" t="s">
        <v>22</v>
      </c>
      <c r="M8836">
        <v>67500</v>
      </c>
      <c r="O8836" t="s">
        <v>11985</v>
      </c>
      <c r="P8836" t="s">
        <v>11986</v>
      </c>
    </row>
    <row r="8837" spans="1:16" x14ac:dyDescent="0.55000000000000004">
      <c r="A8837" t="s">
        <v>0</v>
      </c>
      <c r="B8837" t="s">
        <v>11987</v>
      </c>
      <c r="C8837" t="s">
        <v>953</v>
      </c>
      <c r="D8837" t="s">
        <v>3973</v>
      </c>
      <c r="E8837" t="s">
        <v>20</v>
      </c>
      <c r="F8837" t="b">
        <v>0</v>
      </c>
      <c r="G8837" t="s">
        <v>30</v>
      </c>
      <c r="H8837" s="4">
        <v>45769.000543981478</v>
      </c>
      <c r="I8837" t="b">
        <v>1</v>
      </c>
      <c r="J8837" t="b">
        <v>1</v>
      </c>
      <c r="K8837" t="s">
        <v>24</v>
      </c>
      <c r="L8837" t="s">
        <v>22</v>
      </c>
      <c r="M8837">
        <v>109000</v>
      </c>
      <c r="O8837" t="s">
        <v>954</v>
      </c>
      <c r="P8837" t="s">
        <v>11988</v>
      </c>
    </row>
    <row r="8838" spans="1:16" x14ac:dyDescent="0.55000000000000004">
      <c r="A8838" t="s">
        <v>2</v>
      </c>
      <c r="B8838" t="s">
        <v>2</v>
      </c>
      <c r="C8838" t="s">
        <v>801</v>
      </c>
      <c r="D8838" t="s">
        <v>4753</v>
      </c>
      <c r="E8838" t="s">
        <v>20</v>
      </c>
      <c r="F8838" t="b">
        <v>0</v>
      </c>
      <c r="G8838" t="s">
        <v>27</v>
      </c>
      <c r="H8838" s="4">
        <v>45769.001631944448</v>
      </c>
      <c r="I8838" t="b">
        <v>1</v>
      </c>
      <c r="J8838" t="b">
        <v>0</v>
      </c>
      <c r="K8838" t="s">
        <v>24</v>
      </c>
      <c r="L8838" t="s">
        <v>22</v>
      </c>
      <c r="M8838">
        <v>140000</v>
      </c>
      <c r="O8838" t="s">
        <v>289</v>
      </c>
      <c r="P8838" t="s">
        <v>710</v>
      </c>
    </row>
    <row r="8839" spans="1:16" x14ac:dyDescent="0.55000000000000004">
      <c r="A8839" t="s">
        <v>2</v>
      </c>
      <c r="B8839" t="s">
        <v>1059</v>
      </c>
      <c r="C8839" t="s">
        <v>10628</v>
      </c>
      <c r="D8839" t="s">
        <v>5123</v>
      </c>
      <c r="E8839" t="s">
        <v>20</v>
      </c>
      <c r="F8839" t="b">
        <v>0</v>
      </c>
      <c r="G8839" t="s">
        <v>27</v>
      </c>
      <c r="H8839" s="4">
        <v>45769.002025462964</v>
      </c>
      <c r="I8839" t="b">
        <v>0</v>
      </c>
      <c r="J8839" t="b">
        <v>1</v>
      </c>
      <c r="K8839" t="s">
        <v>24</v>
      </c>
      <c r="L8839" t="s">
        <v>22</v>
      </c>
      <c r="M8839">
        <v>135000</v>
      </c>
      <c r="O8839" t="s">
        <v>428</v>
      </c>
      <c r="P8839" t="s">
        <v>4240</v>
      </c>
    </row>
    <row r="8840" spans="1:16" x14ac:dyDescent="0.55000000000000004">
      <c r="A8840" t="s">
        <v>2</v>
      </c>
      <c r="B8840" t="s">
        <v>117</v>
      </c>
      <c r="C8840" t="s">
        <v>889</v>
      </c>
      <c r="D8840" t="s">
        <v>4084</v>
      </c>
      <c r="E8840" t="s">
        <v>20</v>
      </c>
      <c r="F8840" t="b">
        <v>0</v>
      </c>
      <c r="G8840" t="s">
        <v>41</v>
      </c>
      <c r="H8840" s="4">
        <v>45769.002152777779</v>
      </c>
      <c r="I8840" t="b">
        <v>0</v>
      </c>
      <c r="J8840" t="b">
        <v>0</v>
      </c>
      <c r="K8840" t="s">
        <v>24</v>
      </c>
      <c r="L8840" t="s">
        <v>22</v>
      </c>
      <c r="M8840">
        <v>189000</v>
      </c>
      <c r="O8840" t="s">
        <v>772</v>
      </c>
      <c r="P8840" t="s">
        <v>1161</v>
      </c>
    </row>
    <row r="8841" spans="1:16" x14ac:dyDescent="0.55000000000000004">
      <c r="A8841" t="s">
        <v>2</v>
      </c>
      <c r="B8841" t="s">
        <v>11989</v>
      </c>
      <c r="C8841" t="s">
        <v>2293</v>
      </c>
      <c r="D8841" t="s">
        <v>5123</v>
      </c>
      <c r="E8841" t="s">
        <v>20</v>
      </c>
      <c r="F8841" t="b">
        <v>0</v>
      </c>
      <c r="G8841" t="s">
        <v>52</v>
      </c>
      <c r="H8841" s="4">
        <v>45769.003472222219</v>
      </c>
      <c r="I8841" t="b">
        <v>0</v>
      </c>
      <c r="J8841" t="b">
        <v>0</v>
      </c>
      <c r="K8841" t="s">
        <v>24</v>
      </c>
      <c r="L8841" t="s">
        <v>22</v>
      </c>
      <c r="M8841">
        <v>100000</v>
      </c>
      <c r="O8841" t="s">
        <v>374</v>
      </c>
      <c r="P8841" t="s">
        <v>11990</v>
      </c>
    </row>
    <row r="8842" spans="1:16" x14ac:dyDescent="0.55000000000000004">
      <c r="A8842" t="s">
        <v>2</v>
      </c>
      <c r="B8842" t="s">
        <v>6105</v>
      </c>
      <c r="C8842" t="s">
        <v>939</v>
      </c>
      <c r="D8842" t="s">
        <v>4035</v>
      </c>
      <c r="E8842" t="s">
        <v>20</v>
      </c>
      <c r="F8842" t="b">
        <v>0</v>
      </c>
      <c r="G8842" t="s">
        <v>158</v>
      </c>
      <c r="H8842" s="4">
        <v>45769.00409722222</v>
      </c>
      <c r="I8842" t="b">
        <v>0</v>
      </c>
      <c r="J8842" t="b">
        <v>0</v>
      </c>
      <c r="K8842" t="s">
        <v>158</v>
      </c>
      <c r="L8842" t="s">
        <v>22</v>
      </c>
      <c r="M8842">
        <v>68730</v>
      </c>
      <c r="O8842" t="s">
        <v>2768</v>
      </c>
      <c r="P8842" t="s">
        <v>6106</v>
      </c>
    </row>
    <row r="8843" spans="1:16" x14ac:dyDescent="0.55000000000000004">
      <c r="A8843" t="s">
        <v>25</v>
      </c>
      <c r="B8843" t="s">
        <v>11991</v>
      </c>
      <c r="C8843" t="s">
        <v>42</v>
      </c>
      <c r="D8843" t="s">
        <v>2208</v>
      </c>
      <c r="E8843" t="s">
        <v>20</v>
      </c>
      <c r="F8843" t="b">
        <v>0</v>
      </c>
      <c r="G8843" t="s">
        <v>41</v>
      </c>
      <c r="H8843" s="4">
        <v>45769.250219907408</v>
      </c>
      <c r="I8843" t="b">
        <v>0</v>
      </c>
      <c r="J8843" t="b">
        <v>1</v>
      </c>
      <c r="K8843" t="s">
        <v>24</v>
      </c>
      <c r="L8843" t="s">
        <v>22</v>
      </c>
      <c r="M8843">
        <v>153000</v>
      </c>
      <c r="O8843" t="s">
        <v>428</v>
      </c>
      <c r="P8843" t="s">
        <v>11992</v>
      </c>
    </row>
    <row r="8844" spans="1:16" x14ac:dyDescent="0.55000000000000004">
      <c r="A8844" t="s">
        <v>40</v>
      </c>
      <c r="B8844" t="s">
        <v>57</v>
      </c>
      <c r="C8844" t="s">
        <v>44</v>
      </c>
      <c r="D8844" t="s">
        <v>3970</v>
      </c>
      <c r="E8844" t="s">
        <v>20</v>
      </c>
      <c r="F8844" t="b">
        <v>0</v>
      </c>
      <c r="G8844" t="s">
        <v>41</v>
      </c>
      <c r="H8844" s="4">
        <v>45769.252106481479</v>
      </c>
      <c r="I8844" t="b">
        <v>0</v>
      </c>
      <c r="J8844" t="b">
        <v>0</v>
      </c>
      <c r="K8844" t="s">
        <v>24</v>
      </c>
      <c r="L8844" t="s">
        <v>22</v>
      </c>
      <c r="M8844">
        <v>155000</v>
      </c>
      <c r="O8844" t="s">
        <v>5438</v>
      </c>
      <c r="P8844" t="s">
        <v>5439</v>
      </c>
    </row>
    <row r="8845" spans="1:16" x14ac:dyDescent="0.55000000000000004">
      <c r="A8845" t="s">
        <v>40</v>
      </c>
      <c r="B8845" t="s">
        <v>2410</v>
      </c>
      <c r="C8845" t="s">
        <v>4317</v>
      </c>
      <c r="D8845" t="s">
        <v>3108</v>
      </c>
      <c r="E8845" t="s">
        <v>20</v>
      </c>
      <c r="F8845" t="b">
        <v>0</v>
      </c>
      <c r="G8845" t="s">
        <v>4318</v>
      </c>
      <c r="H8845" s="4">
        <v>45769.292534722219</v>
      </c>
      <c r="I8845" t="b">
        <v>1</v>
      </c>
      <c r="J8845" t="b">
        <v>0</v>
      </c>
      <c r="K8845" t="s">
        <v>4318</v>
      </c>
      <c r="L8845" t="s">
        <v>22</v>
      </c>
      <c r="M8845">
        <v>24000</v>
      </c>
      <c r="O8845" t="s">
        <v>2018</v>
      </c>
      <c r="P8845" t="s">
        <v>4319</v>
      </c>
    </row>
    <row r="8846" spans="1:16" x14ac:dyDescent="0.55000000000000004">
      <c r="A8846" t="s">
        <v>25</v>
      </c>
      <c r="B8846" t="s">
        <v>9113</v>
      </c>
      <c r="C8846" t="s">
        <v>1099</v>
      </c>
      <c r="D8846" t="s">
        <v>3957</v>
      </c>
      <c r="E8846" t="s">
        <v>34</v>
      </c>
      <c r="F8846" t="b">
        <v>0</v>
      </c>
      <c r="G8846" t="s">
        <v>27</v>
      </c>
      <c r="H8846" s="4">
        <v>45769.416770833333</v>
      </c>
      <c r="I8846" t="b">
        <v>1</v>
      </c>
      <c r="J8846" t="b">
        <v>0</v>
      </c>
      <c r="K8846" t="s">
        <v>24</v>
      </c>
      <c r="L8846" t="s">
        <v>36</v>
      </c>
      <c r="N8846">
        <v>27.979999542236332</v>
      </c>
      <c r="O8846" t="s">
        <v>319</v>
      </c>
      <c r="P8846" t="s">
        <v>2128</v>
      </c>
    </row>
    <row r="8847" spans="1:16" x14ac:dyDescent="0.55000000000000004">
      <c r="A8847" t="s">
        <v>0</v>
      </c>
      <c r="B8847" t="s">
        <v>8940</v>
      </c>
      <c r="C8847" t="s">
        <v>39</v>
      </c>
      <c r="D8847" t="s">
        <v>3957</v>
      </c>
      <c r="E8847" t="s">
        <v>34</v>
      </c>
      <c r="F8847" t="b">
        <v>1</v>
      </c>
      <c r="G8847" t="s">
        <v>27</v>
      </c>
      <c r="H8847" s="4">
        <v>45769.416875000003</v>
      </c>
      <c r="I8847" t="b">
        <v>0</v>
      </c>
      <c r="J8847" t="b">
        <v>0</v>
      </c>
      <c r="K8847" t="s">
        <v>24</v>
      </c>
      <c r="L8847" t="s">
        <v>36</v>
      </c>
      <c r="N8847">
        <v>26.389999389648441</v>
      </c>
      <c r="O8847" t="s">
        <v>8941</v>
      </c>
      <c r="P8847" t="s">
        <v>8942</v>
      </c>
    </row>
    <row r="8848" spans="1:16" x14ac:dyDescent="0.55000000000000004">
      <c r="A8848" t="s">
        <v>0</v>
      </c>
      <c r="B8848" t="s">
        <v>3030</v>
      </c>
      <c r="C8848" t="s">
        <v>465</v>
      </c>
      <c r="D8848" t="s">
        <v>3957</v>
      </c>
      <c r="E8848" t="s">
        <v>34</v>
      </c>
      <c r="F8848" t="b">
        <v>0</v>
      </c>
      <c r="G8848" t="s">
        <v>41</v>
      </c>
      <c r="H8848" s="4">
        <v>45769.417256944442</v>
      </c>
      <c r="I8848" t="b">
        <v>0</v>
      </c>
      <c r="J8848" t="b">
        <v>1</v>
      </c>
      <c r="K8848" t="s">
        <v>24</v>
      </c>
      <c r="L8848" t="s">
        <v>36</v>
      </c>
      <c r="N8848">
        <v>24.33499908447266</v>
      </c>
      <c r="O8848" t="s">
        <v>5168</v>
      </c>
    </row>
    <row r="8849" spans="1:16" x14ac:dyDescent="0.55000000000000004">
      <c r="A8849" t="s">
        <v>0</v>
      </c>
      <c r="B8849" t="s">
        <v>8282</v>
      </c>
      <c r="C8849" t="s">
        <v>559</v>
      </c>
      <c r="D8849" t="s">
        <v>3957</v>
      </c>
      <c r="E8849" t="s">
        <v>20</v>
      </c>
      <c r="F8849" t="b">
        <v>0</v>
      </c>
      <c r="G8849" t="s">
        <v>27</v>
      </c>
      <c r="H8849" s="4">
        <v>45769.500081018523</v>
      </c>
      <c r="I8849" t="b">
        <v>0</v>
      </c>
      <c r="J8849" t="b">
        <v>1</v>
      </c>
      <c r="K8849" t="s">
        <v>24</v>
      </c>
      <c r="L8849" t="s">
        <v>36</v>
      </c>
      <c r="N8849">
        <v>20.670000076293949</v>
      </c>
      <c r="O8849" t="s">
        <v>259</v>
      </c>
      <c r="P8849" t="s">
        <v>2838</v>
      </c>
    </row>
    <row r="8850" spans="1:16" x14ac:dyDescent="0.55000000000000004">
      <c r="A8850" t="s">
        <v>2</v>
      </c>
      <c r="B8850" t="s">
        <v>11993</v>
      </c>
      <c r="C8850" t="s">
        <v>71</v>
      </c>
      <c r="D8850" t="s">
        <v>3973</v>
      </c>
      <c r="E8850" t="s">
        <v>20</v>
      </c>
      <c r="F8850" t="b">
        <v>0</v>
      </c>
      <c r="G8850" t="s">
        <v>27</v>
      </c>
      <c r="H8850" s="4">
        <v>45769.542928240742</v>
      </c>
      <c r="I8850" t="b">
        <v>0</v>
      </c>
      <c r="J8850" t="b">
        <v>1</v>
      </c>
      <c r="K8850" t="s">
        <v>24</v>
      </c>
      <c r="L8850" t="s">
        <v>22</v>
      </c>
      <c r="M8850">
        <v>138100</v>
      </c>
      <c r="O8850" t="s">
        <v>11994</v>
      </c>
      <c r="P8850" t="s">
        <v>11995</v>
      </c>
    </row>
    <row r="8851" spans="1:16" x14ac:dyDescent="0.55000000000000004">
      <c r="A8851" t="s">
        <v>2</v>
      </c>
      <c r="B8851" t="s">
        <v>11996</v>
      </c>
      <c r="C8851" t="s">
        <v>693</v>
      </c>
      <c r="D8851" t="s">
        <v>3600</v>
      </c>
      <c r="E8851" t="s">
        <v>51</v>
      </c>
      <c r="F8851" t="b">
        <v>0</v>
      </c>
      <c r="G8851" t="s">
        <v>27</v>
      </c>
      <c r="H8851" s="4">
        <v>45769.543229166673</v>
      </c>
      <c r="I8851" t="b">
        <v>1</v>
      </c>
      <c r="J8851" t="b">
        <v>0</v>
      </c>
      <c r="K8851" t="s">
        <v>24</v>
      </c>
      <c r="L8851" t="s">
        <v>36</v>
      </c>
      <c r="N8851">
        <v>40</v>
      </c>
      <c r="O8851" t="s">
        <v>11997</v>
      </c>
      <c r="P8851" t="s">
        <v>11998</v>
      </c>
    </row>
    <row r="8852" spans="1:16" x14ac:dyDescent="0.55000000000000004">
      <c r="A8852" t="s">
        <v>1</v>
      </c>
      <c r="B8852" t="s">
        <v>11999</v>
      </c>
      <c r="C8852" t="s">
        <v>1240</v>
      </c>
      <c r="D8852" t="s">
        <v>7853</v>
      </c>
      <c r="E8852" t="s">
        <v>20</v>
      </c>
      <c r="F8852" t="b">
        <v>0</v>
      </c>
      <c r="G8852" t="s">
        <v>27</v>
      </c>
      <c r="H8852" s="4">
        <v>45769.584340277783</v>
      </c>
      <c r="I8852" t="b">
        <v>0</v>
      </c>
      <c r="J8852" t="b">
        <v>1</v>
      </c>
      <c r="K8852" t="s">
        <v>24</v>
      </c>
      <c r="L8852" t="s">
        <v>22</v>
      </c>
      <c r="M8852">
        <v>45000</v>
      </c>
      <c r="O8852" t="s">
        <v>2897</v>
      </c>
      <c r="P8852" t="s">
        <v>1749</v>
      </c>
    </row>
    <row r="8853" spans="1:16" x14ac:dyDescent="0.55000000000000004">
      <c r="A8853" t="s">
        <v>19</v>
      </c>
      <c r="B8853" t="s">
        <v>9941</v>
      </c>
      <c r="C8853" t="s">
        <v>555</v>
      </c>
      <c r="D8853" t="s">
        <v>3957</v>
      </c>
      <c r="E8853" t="s">
        <v>20</v>
      </c>
      <c r="F8853" t="b">
        <v>0</v>
      </c>
      <c r="G8853" t="s">
        <v>30</v>
      </c>
      <c r="H8853" s="4">
        <v>45769.584976851853</v>
      </c>
      <c r="I8853" t="b">
        <v>0</v>
      </c>
      <c r="J8853" t="b">
        <v>1</v>
      </c>
      <c r="K8853" t="s">
        <v>24</v>
      </c>
      <c r="L8853" t="s">
        <v>36</v>
      </c>
      <c r="N8853">
        <v>40.81500244140625</v>
      </c>
      <c r="O8853" t="s">
        <v>75</v>
      </c>
      <c r="P8853" t="s">
        <v>9942</v>
      </c>
    </row>
    <row r="8854" spans="1:16" x14ac:dyDescent="0.55000000000000004">
      <c r="A8854" t="s">
        <v>89</v>
      </c>
      <c r="B8854" t="s">
        <v>10599</v>
      </c>
      <c r="C8854" t="s">
        <v>39</v>
      </c>
      <c r="D8854" t="s">
        <v>3973</v>
      </c>
      <c r="E8854" t="s">
        <v>20</v>
      </c>
      <c r="F8854" t="b">
        <v>1</v>
      </c>
      <c r="G8854" t="s">
        <v>27</v>
      </c>
      <c r="H8854" s="4">
        <v>45769.627164351848</v>
      </c>
      <c r="I8854" t="b">
        <v>1</v>
      </c>
      <c r="J8854" t="b">
        <v>1</v>
      </c>
      <c r="K8854" t="s">
        <v>24</v>
      </c>
      <c r="L8854" t="s">
        <v>22</v>
      </c>
      <c r="M8854">
        <v>192500</v>
      </c>
      <c r="O8854" t="s">
        <v>123</v>
      </c>
      <c r="P8854" t="s">
        <v>10600</v>
      </c>
    </row>
    <row r="8855" spans="1:16" x14ac:dyDescent="0.55000000000000004">
      <c r="A8855" t="s">
        <v>2</v>
      </c>
      <c r="B8855" t="s">
        <v>12000</v>
      </c>
      <c r="C8855" t="s">
        <v>12001</v>
      </c>
      <c r="D8855" t="s">
        <v>3828</v>
      </c>
      <c r="E8855" t="s">
        <v>20</v>
      </c>
      <c r="F8855" t="b">
        <v>0</v>
      </c>
      <c r="G8855" t="s">
        <v>41</v>
      </c>
      <c r="H8855" s="4">
        <v>45769.710231481477</v>
      </c>
      <c r="I8855" t="b">
        <v>0</v>
      </c>
      <c r="J8855" t="b">
        <v>1</v>
      </c>
      <c r="K8855" t="s">
        <v>24</v>
      </c>
      <c r="L8855" t="s">
        <v>22</v>
      </c>
      <c r="M8855">
        <v>75000</v>
      </c>
      <c r="O8855" t="s">
        <v>12002</v>
      </c>
      <c r="P8855" t="s">
        <v>12003</v>
      </c>
    </row>
    <row r="8856" spans="1:16" x14ac:dyDescent="0.55000000000000004">
      <c r="A8856" t="s">
        <v>2</v>
      </c>
      <c r="B8856" t="s">
        <v>6769</v>
      </c>
      <c r="C8856" t="s">
        <v>5287</v>
      </c>
      <c r="D8856" t="s">
        <v>5243</v>
      </c>
      <c r="E8856" t="s">
        <v>20</v>
      </c>
      <c r="F8856" t="b">
        <v>0</v>
      </c>
      <c r="G8856" t="s">
        <v>27</v>
      </c>
      <c r="H8856" s="4">
        <v>45769.710601851853</v>
      </c>
      <c r="I8856" t="b">
        <v>0</v>
      </c>
      <c r="J8856" t="b">
        <v>1</v>
      </c>
      <c r="K8856" t="s">
        <v>24</v>
      </c>
      <c r="L8856" t="s">
        <v>22</v>
      </c>
      <c r="M8856">
        <v>165000</v>
      </c>
      <c r="O8856" t="s">
        <v>2912</v>
      </c>
      <c r="P8856" t="s">
        <v>6770</v>
      </c>
    </row>
    <row r="8857" spans="1:16" x14ac:dyDescent="0.55000000000000004">
      <c r="A8857" t="s">
        <v>1</v>
      </c>
      <c r="B8857" t="s">
        <v>264</v>
      </c>
      <c r="C8857" t="s">
        <v>304</v>
      </c>
      <c r="D8857" t="s">
        <v>3973</v>
      </c>
      <c r="E8857" t="s">
        <v>20</v>
      </c>
      <c r="F8857" t="b">
        <v>0</v>
      </c>
      <c r="G8857" t="s">
        <v>27</v>
      </c>
      <c r="H8857" s="4">
        <v>45769.792581018519</v>
      </c>
      <c r="I8857" t="b">
        <v>0</v>
      </c>
      <c r="J8857" t="b">
        <v>0</v>
      </c>
      <c r="K8857" t="s">
        <v>24</v>
      </c>
      <c r="L8857" t="s">
        <v>22</v>
      </c>
      <c r="M8857">
        <v>135000</v>
      </c>
      <c r="O8857" t="s">
        <v>12004</v>
      </c>
      <c r="P8857" t="s">
        <v>12005</v>
      </c>
    </row>
    <row r="8858" spans="1:16" x14ac:dyDescent="0.55000000000000004">
      <c r="A8858" t="s">
        <v>25</v>
      </c>
      <c r="B8858" t="s">
        <v>8199</v>
      </c>
      <c r="C8858" t="s">
        <v>985</v>
      </c>
      <c r="D8858" t="s">
        <v>3973</v>
      </c>
      <c r="E8858" t="s">
        <v>51</v>
      </c>
      <c r="F8858" t="b">
        <v>0</v>
      </c>
      <c r="G8858" t="s">
        <v>27</v>
      </c>
      <c r="H8858" s="4">
        <v>45769.833414351851</v>
      </c>
      <c r="I8858" t="b">
        <v>0</v>
      </c>
      <c r="J8858" t="b">
        <v>0</v>
      </c>
      <c r="K8858" t="s">
        <v>24</v>
      </c>
      <c r="L8858" t="s">
        <v>36</v>
      </c>
      <c r="N8858">
        <v>75.5</v>
      </c>
      <c r="O8858" t="s">
        <v>1392</v>
      </c>
      <c r="P8858" t="s">
        <v>2754</v>
      </c>
    </row>
    <row r="8859" spans="1:16" x14ac:dyDescent="0.55000000000000004">
      <c r="A8859" t="s">
        <v>0</v>
      </c>
      <c r="B8859" t="s">
        <v>7592</v>
      </c>
      <c r="C8859" t="s">
        <v>82</v>
      </c>
      <c r="D8859" t="s">
        <v>3973</v>
      </c>
      <c r="E8859" t="s">
        <v>20</v>
      </c>
      <c r="F8859" t="b">
        <v>0</v>
      </c>
      <c r="G8859" t="s">
        <v>27</v>
      </c>
      <c r="H8859" s="4">
        <v>45769.8750462963</v>
      </c>
      <c r="I8859" t="b">
        <v>0</v>
      </c>
      <c r="J8859" t="b">
        <v>1</v>
      </c>
      <c r="K8859" t="s">
        <v>24</v>
      </c>
      <c r="L8859" t="s">
        <v>22</v>
      </c>
      <c r="M8859">
        <v>130000</v>
      </c>
      <c r="O8859" t="s">
        <v>387</v>
      </c>
      <c r="P8859" t="s">
        <v>7593</v>
      </c>
    </row>
    <row r="8860" spans="1:16" x14ac:dyDescent="0.55000000000000004">
      <c r="A8860" t="s">
        <v>2</v>
      </c>
      <c r="B8860" t="s">
        <v>195</v>
      </c>
      <c r="C8860" t="s">
        <v>1243</v>
      </c>
      <c r="D8860" t="s">
        <v>4035</v>
      </c>
      <c r="E8860" t="s">
        <v>20</v>
      </c>
      <c r="F8860" t="b">
        <v>0</v>
      </c>
      <c r="G8860" t="s">
        <v>414</v>
      </c>
      <c r="H8860" s="4">
        <v>45769.882592592592</v>
      </c>
      <c r="I8860" t="b">
        <v>0</v>
      </c>
      <c r="J8860" t="b">
        <v>0</v>
      </c>
      <c r="K8860" t="s">
        <v>414</v>
      </c>
      <c r="L8860" t="s">
        <v>22</v>
      </c>
      <c r="M8860">
        <v>83999.5</v>
      </c>
      <c r="O8860" t="s">
        <v>695</v>
      </c>
      <c r="P8860" t="s">
        <v>7262</v>
      </c>
    </row>
    <row r="8861" spans="1:16" x14ac:dyDescent="0.55000000000000004">
      <c r="A8861" t="s">
        <v>19</v>
      </c>
      <c r="B8861" t="s">
        <v>12006</v>
      </c>
      <c r="C8861" t="s">
        <v>82</v>
      </c>
      <c r="D8861" t="s">
        <v>3973</v>
      </c>
      <c r="E8861" t="s">
        <v>20</v>
      </c>
      <c r="F8861" t="b">
        <v>0</v>
      </c>
      <c r="G8861" t="s">
        <v>27</v>
      </c>
      <c r="H8861" s="4">
        <v>45769.958379629628</v>
      </c>
      <c r="I8861" t="b">
        <v>1</v>
      </c>
      <c r="J8861" t="b">
        <v>1</v>
      </c>
      <c r="K8861" t="s">
        <v>24</v>
      </c>
      <c r="L8861" t="s">
        <v>22</v>
      </c>
      <c r="M8861">
        <v>211500</v>
      </c>
      <c r="O8861" t="s">
        <v>12007</v>
      </c>
    </row>
    <row r="8862" spans="1:16" x14ac:dyDescent="0.55000000000000004">
      <c r="A8862" t="s">
        <v>0</v>
      </c>
      <c r="B8862" t="s">
        <v>1246</v>
      </c>
      <c r="C8862" t="s">
        <v>5180</v>
      </c>
      <c r="D8862" t="s">
        <v>2208</v>
      </c>
      <c r="E8862" t="s">
        <v>20</v>
      </c>
      <c r="F8862" t="b">
        <v>0</v>
      </c>
      <c r="G8862" t="s">
        <v>27</v>
      </c>
      <c r="H8862" s="4">
        <v>45769.958460648151</v>
      </c>
      <c r="I8862" t="b">
        <v>0</v>
      </c>
      <c r="J8862" t="b">
        <v>0</v>
      </c>
      <c r="K8862" t="s">
        <v>24</v>
      </c>
      <c r="L8862" t="s">
        <v>22</v>
      </c>
      <c r="M8862">
        <v>110000</v>
      </c>
      <c r="O8862" t="s">
        <v>5181</v>
      </c>
      <c r="P8862" t="s">
        <v>5182</v>
      </c>
    </row>
    <row r="8863" spans="1:16" x14ac:dyDescent="0.55000000000000004">
      <c r="A8863" t="s">
        <v>19</v>
      </c>
      <c r="B8863" t="s">
        <v>12008</v>
      </c>
      <c r="C8863" t="s">
        <v>71</v>
      </c>
      <c r="D8863" t="s">
        <v>3973</v>
      </c>
      <c r="E8863" t="s">
        <v>20</v>
      </c>
      <c r="F8863" t="b">
        <v>0</v>
      </c>
      <c r="G8863" t="s">
        <v>27</v>
      </c>
      <c r="H8863" s="4">
        <v>45769.960034722222</v>
      </c>
      <c r="I8863" t="b">
        <v>1</v>
      </c>
      <c r="J8863" t="b">
        <v>1</v>
      </c>
      <c r="K8863" t="s">
        <v>24</v>
      </c>
      <c r="L8863" t="s">
        <v>22</v>
      </c>
      <c r="M8863">
        <v>160000</v>
      </c>
      <c r="O8863" t="s">
        <v>1172</v>
      </c>
      <c r="P8863" t="s">
        <v>582</v>
      </c>
    </row>
    <row r="8864" spans="1:16" x14ac:dyDescent="0.55000000000000004">
      <c r="A8864" t="s">
        <v>2</v>
      </c>
      <c r="B8864" t="s">
        <v>2314</v>
      </c>
      <c r="C8864" t="s">
        <v>114</v>
      </c>
      <c r="D8864" t="s">
        <v>3973</v>
      </c>
      <c r="E8864" t="s">
        <v>20</v>
      </c>
      <c r="F8864" t="b">
        <v>0</v>
      </c>
      <c r="G8864" t="s">
        <v>27</v>
      </c>
      <c r="H8864" s="4">
        <v>45769.960069444453</v>
      </c>
      <c r="I8864" t="b">
        <v>0</v>
      </c>
      <c r="J8864" t="b">
        <v>1</v>
      </c>
      <c r="K8864" t="s">
        <v>24</v>
      </c>
      <c r="L8864" t="s">
        <v>22</v>
      </c>
      <c r="M8864">
        <v>162000</v>
      </c>
      <c r="O8864" t="s">
        <v>173</v>
      </c>
      <c r="P8864" t="s">
        <v>12009</v>
      </c>
    </row>
    <row r="8865" spans="1:16" x14ac:dyDescent="0.55000000000000004">
      <c r="A8865" t="s">
        <v>0</v>
      </c>
      <c r="B8865" t="s">
        <v>11987</v>
      </c>
      <c r="C8865" t="s">
        <v>953</v>
      </c>
      <c r="D8865" t="s">
        <v>3973</v>
      </c>
      <c r="E8865" t="s">
        <v>20</v>
      </c>
      <c r="F8865" t="b">
        <v>0</v>
      </c>
      <c r="G8865" t="s">
        <v>30</v>
      </c>
      <c r="H8865" s="4">
        <v>45770.000543981478</v>
      </c>
      <c r="I8865" t="b">
        <v>1</v>
      </c>
      <c r="J8865" t="b">
        <v>1</v>
      </c>
      <c r="K8865" t="s">
        <v>24</v>
      </c>
      <c r="L8865" t="s">
        <v>22</v>
      </c>
      <c r="M8865">
        <v>109000</v>
      </c>
      <c r="O8865" t="s">
        <v>954</v>
      </c>
      <c r="P8865" t="s">
        <v>11988</v>
      </c>
    </row>
    <row r="8866" spans="1:16" x14ac:dyDescent="0.55000000000000004">
      <c r="A8866" t="s">
        <v>2</v>
      </c>
      <c r="B8866" t="s">
        <v>2</v>
      </c>
      <c r="C8866" t="s">
        <v>801</v>
      </c>
      <c r="D8866" t="s">
        <v>4753</v>
      </c>
      <c r="E8866" t="s">
        <v>20</v>
      </c>
      <c r="F8866" t="b">
        <v>0</v>
      </c>
      <c r="G8866" t="s">
        <v>27</v>
      </c>
      <c r="H8866" s="4">
        <v>45770.001631944448</v>
      </c>
      <c r="I8866" t="b">
        <v>1</v>
      </c>
      <c r="J8866" t="b">
        <v>0</v>
      </c>
      <c r="K8866" t="s">
        <v>24</v>
      </c>
      <c r="L8866" t="s">
        <v>22</v>
      </c>
      <c r="M8866">
        <v>140000</v>
      </c>
      <c r="O8866" t="s">
        <v>289</v>
      </c>
      <c r="P8866" t="s">
        <v>710</v>
      </c>
    </row>
    <row r="8867" spans="1:16" x14ac:dyDescent="0.55000000000000004">
      <c r="A8867" t="s">
        <v>2</v>
      </c>
      <c r="B8867" t="s">
        <v>1059</v>
      </c>
      <c r="C8867" t="s">
        <v>10628</v>
      </c>
      <c r="D8867" t="s">
        <v>5123</v>
      </c>
      <c r="E8867" t="s">
        <v>20</v>
      </c>
      <c r="F8867" t="b">
        <v>0</v>
      </c>
      <c r="G8867" t="s">
        <v>27</v>
      </c>
      <c r="H8867" s="4">
        <v>45770.002025462964</v>
      </c>
      <c r="I8867" t="b">
        <v>0</v>
      </c>
      <c r="J8867" t="b">
        <v>1</v>
      </c>
      <c r="K8867" t="s">
        <v>24</v>
      </c>
      <c r="L8867" t="s">
        <v>22</v>
      </c>
      <c r="M8867">
        <v>135000</v>
      </c>
      <c r="O8867" t="s">
        <v>428</v>
      </c>
      <c r="P8867" t="s">
        <v>4240</v>
      </c>
    </row>
    <row r="8868" spans="1:16" x14ac:dyDescent="0.55000000000000004">
      <c r="A8868" t="s">
        <v>2</v>
      </c>
      <c r="B8868" t="s">
        <v>117</v>
      </c>
      <c r="C8868" t="s">
        <v>889</v>
      </c>
      <c r="D8868" t="s">
        <v>4084</v>
      </c>
      <c r="E8868" t="s">
        <v>20</v>
      </c>
      <c r="F8868" t="b">
        <v>0</v>
      </c>
      <c r="G8868" t="s">
        <v>41</v>
      </c>
      <c r="H8868" s="4">
        <v>45770.002152777779</v>
      </c>
      <c r="I8868" t="b">
        <v>0</v>
      </c>
      <c r="J8868" t="b">
        <v>0</v>
      </c>
      <c r="K8868" t="s">
        <v>24</v>
      </c>
      <c r="L8868" t="s">
        <v>22</v>
      </c>
      <c r="M8868">
        <v>189000</v>
      </c>
      <c r="O8868" t="s">
        <v>772</v>
      </c>
      <c r="P8868" t="s">
        <v>1161</v>
      </c>
    </row>
    <row r="8869" spans="1:16" x14ac:dyDescent="0.55000000000000004">
      <c r="A8869" t="s">
        <v>2</v>
      </c>
      <c r="B8869" t="s">
        <v>11989</v>
      </c>
      <c r="C8869" t="s">
        <v>2293</v>
      </c>
      <c r="D8869" t="s">
        <v>5123</v>
      </c>
      <c r="E8869" t="s">
        <v>20</v>
      </c>
      <c r="F8869" t="b">
        <v>0</v>
      </c>
      <c r="G8869" t="s">
        <v>52</v>
      </c>
      <c r="H8869" s="4">
        <v>45770.003472222219</v>
      </c>
      <c r="I8869" t="b">
        <v>0</v>
      </c>
      <c r="J8869" t="b">
        <v>0</v>
      </c>
      <c r="K8869" t="s">
        <v>24</v>
      </c>
      <c r="L8869" t="s">
        <v>22</v>
      </c>
      <c r="M8869">
        <v>100000</v>
      </c>
      <c r="O8869" t="s">
        <v>374</v>
      </c>
      <c r="P8869" t="s">
        <v>11990</v>
      </c>
    </row>
    <row r="8870" spans="1:16" x14ac:dyDescent="0.55000000000000004">
      <c r="A8870" t="s">
        <v>2</v>
      </c>
      <c r="B8870" t="s">
        <v>6105</v>
      </c>
      <c r="C8870" t="s">
        <v>939</v>
      </c>
      <c r="D8870" t="s">
        <v>4035</v>
      </c>
      <c r="E8870" t="s">
        <v>20</v>
      </c>
      <c r="F8870" t="b">
        <v>0</v>
      </c>
      <c r="G8870" t="s">
        <v>158</v>
      </c>
      <c r="H8870" s="4">
        <v>45770.00409722222</v>
      </c>
      <c r="I8870" t="b">
        <v>0</v>
      </c>
      <c r="J8870" t="b">
        <v>0</v>
      </c>
      <c r="K8870" t="s">
        <v>158</v>
      </c>
      <c r="L8870" t="s">
        <v>22</v>
      </c>
      <c r="M8870">
        <v>68730</v>
      </c>
      <c r="O8870" t="s">
        <v>2768</v>
      </c>
      <c r="P8870" t="s">
        <v>6106</v>
      </c>
    </row>
    <row r="8871" spans="1:16" x14ac:dyDescent="0.55000000000000004">
      <c r="A8871" t="s">
        <v>25</v>
      </c>
      <c r="B8871" t="s">
        <v>11991</v>
      </c>
      <c r="C8871" t="s">
        <v>42</v>
      </c>
      <c r="D8871" t="s">
        <v>2208</v>
      </c>
      <c r="E8871" t="s">
        <v>20</v>
      </c>
      <c r="F8871" t="b">
        <v>0</v>
      </c>
      <c r="G8871" t="s">
        <v>41</v>
      </c>
      <c r="H8871" s="4">
        <v>45770.250219907408</v>
      </c>
      <c r="I8871" t="b">
        <v>0</v>
      </c>
      <c r="J8871" t="b">
        <v>1</v>
      </c>
      <c r="K8871" t="s">
        <v>24</v>
      </c>
      <c r="L8871" t="s">
        <v>22</v>
      </c>
      <c r="M8871">
        <v>153000</v>
      </c>
      <c r="O8871" t="s">
        <v>428</v>
      </c>
      <c r="P8871" t="s">
        <v>11992</v>
      </c>
    </row>
    <row r="8872" spans="1:16" x14ac:dyDescent="0.55000000000000004">
      <c r="A8872" t="s">
        <v>40</v>
      </c>
      <c r="B8872" t="s">
        <v>57</v>
      </c>
      <c r="C8872" t="s">
        <v>44</v>
      </c>
      <c r="D8872" t="s">
        <v>3970</v>
      </c>
      <c r="E8872" t="s">
        <v>20</v>
      </c>
      <c r="F8872" t="b">
        <v>0</v>
      </c>
      <c r="G8872" t="s">
        <v>41</v>
      </c>
      <c r="H8872" s="4">
        <v>45770.252106481479</v>
      </c>
      <c r="I8872" t="b">
        <v>0</v>
      </c>
      <c r="J8872" t="b">
        <v>0</v>
      </c>
      <c r="K8872" t="s">
        <v>24</v>
      </c>
      <c r="L8872" t="s">
        <v>22</v>
      </c>
      <c r="M8872">
        <v>155000</v>
      </c>
      <c r="O8872" t="s">
        <v>5438</v>
      </c>
      <c r="P8872" t="s">
        <v>5439</v>
      </c>
    </row>
    <row r="8873" spans="1:16" x14ac:dyDescent="0.55000000000000004">
      <c r="A8873" t="s">
        <v>40</v>
      </c>
      <c r="B8873" t="s">
        <v>2410</v>
      </c>
      <c r="C8873" t="s">
        <v>4317</v>
      </c>
      <c r="D8873" t="s">
        <v>3108</v>
      </c>
      <c r="E8873" t="s">
        <v>20</v>
      </c>
      <c r="F8873" t="b">
        <v>0</v>
      </c>
      <c r="G8873" t="s">
        <v>4318</v>
      </c>
      <c r="H8873" s="4">
        <v>45770.292534722219</v>
      </c>
      <c r="I8873" t="b">
        <v>1</v>
      </c>
      <c r="J8873" t="b">
        <v>0</v>
      </c>
      <c r="K8873" t="s">
        <v>4318</v>
      </c>
      <c r="L8873" t="s">
        <v>22</v>
      </c>
      <c r="M8873">
        <v>24000</v>
      </c>
      <c r="O8873" t="s">
        <v>2018</v>
      </c>
      <c r="P8873" t="s">
        <v>4319</v>
      </c>
    </row>
    <row r="8874" spans="1:16" x14ac:dyDescent="0.55000000000000004">
      <c r="A8874" t="s">
        <v>25</v>
      </c>
      <c r="B8874" t="s">
        <v>9113</v>
      </c>
      <c r="C8874" t="s">
        <v>1099</v>
      </c>
      <c r="D8874" t="s">
        <v>3957</v>
      </c>
      <c r="E8874" t="s">
        <v>34</v>
      </c>
      <c r="F8874" t="b">
        <v>0</v>
      </c>
      <c r="G8874" t="s">
        <v>27</v>
      </c>
      <c r="H8874" s="4">
        <v>45770.416770833333</v>
      </c>
      <c r="I8874" t="b">
        <v>1</v>
      </c>
      <c r="J8874" t="b">
        <v>0</v>
      </c>
      <c r="K8874" t="s">
        <v>24</v>
      </c>
      <c r="L8874" t="s">
        <v>36</v>
      </c>
      <c r="N8874">
        <v>27.979999542236332</v>
      </c>
      <c r="O8874" t="s">
        <v>319</v>
      </c>
      <c r="P8874" t="s">
        <v>2128</v>
      </c>
    </row>
    <row r="8875" spans="1:16" x14ac:dyDescent="0.55000000000000004">
      <c r="A8875" t="s">
        <v>0</v>
      </c>
      <c r="B8875" t="s">
        <v>8940</v>
      </c>
      <c r="C8875" t="s">
        <v>39</v>
      </c>
      <c r="D8875" t="s">
        <v>3957</v>
      </c>
      <c r="E8875" t="s">
        <v>34</v>
      </c>
      <c r="F8875" t="b">
        <v>1</v>
      </c>
      <c r="G8875" t="s">
        <v>27</v>
      </c>
      <c r="H8875" s="4">
        <v>45770.416875000003</v>
      </c>
      <c r="I8875" t="b">
        <v>0</v>
      </c>
      <c r="J8875" t="b">
        <v>0</v>
      </c>
      <c r="K8875" t="s">
        <v>24</v>
      </c>
      <c r="L8875" t="s">
        <v>36</v>
      </c>
      <c r="N8875">
        <v>26.389999389648441</v>
      </c>
      <c r="O8875" t="s">
        <v>8941</v>
      </c>
      <c r="P8875" t="s">
        <v>8942</v>
      </c>
    </row>
    <row r="8876" spans="1:16" x14ac:dyDescent="0.55000000000000004">
      <c r="A8876" t="s">
        <v>1</v>
      </c>
      <c r="B8876" t="s">
        <v>7009</v>
      </c>
      <c r="C8876" t="s">
        <v>180</v>
      </c>
      <c r="D8876" t="s">
        <v>3973</v>
      </c>
      <c r="E8876" t="s">
        <v>20</v>
      </c>
      <c r="F8876" t="b">
        <v>0</v>
      </c>
      <c r="G8876" t="s">
        <v>41</v>
      </c>
      <c r="H8876" s="4">
        <v>45770.417129629634</v>
      </c>
      <c r="I8876" t="b">
        <v>1</v>
      </c>
      <c r="J8876" t="b">
        <v>0</v>
      </c>
      <c r="K8876" t="s">
        <v>24</v>
      </c>
      <c r="L8876" t="s">
        <v>22</v>
      </c>
      <c r="M8876">
        <v>62500</v>
      </c>
      <c r="O8876" t="s">
        <v>7010</v>
      </c>
    </row>
    <row r="8877" spans="1:16" x14ac:dyDescent="0.55000000000000004">
      <c r="A8877" t="s">
        <v>0</v>
      </c>
      <c r="B8877" t="s">
        <v>3030</v>
      </c>
      <c r="C8877" t="s">
        <v>465</v>
      </c>
      <c r="D8877" t="s">
        <v>3957</v>
      </c>
      <c r="E8877" t="s">
        <v>34</v>
      </c>
      <c r="F8877" t="b">
        <v>0</v>
      </c>
      <c r="G8877" t="s">
        <v>41</v>
      </c>
      <c r="H8877" s="4">
        <v>45770.417256944442</v>
      </c>
      <c r="I8877" t="b">
        <v>0</v>
      </c>
      <c r="J8877" t="b">
        <v>1</v>
      </c>
      <c r="K8877" t="s">
        <v>24</v>
      </c>
      <c r="L8877" t="s">
        <v>36</v>
      </c>
      <c r="N8877">
        <v>24.33499908447266</v>
      </c>
      <c r="O8877" t="s">
        <v>5168</v>
      </c>
    </row>
    <row r="8878" spans="1:16" x14ac:dyDescent="0.55000000000000004">
      <c r="A8878" t="s">
        <v>2</v>
      </c>
      <c r="B8878" t="s">
        <v>4385</v>
      </c>
      <c r="C8878" t="s">
        <v>4386</v>
      </c>
      <c r="D8878" t="s">
        <v>2208</v>
      </c>
      <c r="E8878" t="s">
        <v>34</v>
      </c>
      <c r="F8878" t="b">
        <v>0</v>
      </c>
      <c r="G8878" t="s">
        <v>35</v>
      </c>
      <c r="H8878" s="4">
        <v>45770.418506944443</v>
      </c>
      <c r="I8878" t="b">
        <v>0</v>
      </c>
      <c r="J8878" t="b">
        <v>1</v>
      </c>
      <c r="K8878" t="s">
        <v>24</v>
      </c>
      <c r="L8878" t="s">
        <v>22</v>
      </c>
      <c r="M8878">
        <v>165000</v>
      </c>
      <c r="O8878" t="s">
        <v>428</v>
      </c>
      <c r="P8878" t="s">
        <v>4230</v>
      </c>
    </row>
    <row r="8879" spans="1:16" x14ac:dyDescent="0.55000000000000004">
      <c r="A8879" t="s">
        <v>0</v>
      </c>
      <c r="B8879" t="s">
        <v>8282</v>
      </c>
      <c r="C8879" t="s">
        <v>559</v>
      </c>
      <c r="D8879" t="s">
        <v>3957</v>
      </c>
      <c r="E8879" t="s">
        <v>20</v>
      </c>
      <c r="F8879" t="b">
        <v>0</v>
      </c>
      <c r="G8879" t="s">
        <v>27</v>
      </c>
      <c r="H8879" s="4">
        <v>45770.500081018523</v>
      </c>
      <c r="I8879" t="b">
        <v>0</v>
      </c>
      <c r="J8879" t="b">
        <v>1</v>
      </c>
      <c r="K8879" t="s">
        <v>24</v>
      </c>
      <c r="L8879" t="s">
        <v>36</v>
      </c>
      <c r="N8879">
        <v>20.670000076293949</v>
      </c>
      <c r="O8879" t="s">
        <v>259</v>
      </c>
      <c r="P8879" t="s">
        <v>2838</v>
      </c>
    </row>
    <row r="8880" spans="1:16" x14ac:dyDescent="0.55000000000000004">
      <c r="A8880" t="s">
        <v>28</v>
      </c>
      <c r="B8880" t="s">
        <v>12010</v>
      </c>
      <c r="C8880" t="s">
        <v>82</v>
      </c>
      <c r="D8880" t="s">
        <v>3973</v>
      </c>
      <c r="E8880" t="s">
        <v>20</v>
      </c>
      <c r="F8880" t="b">
        <v>0</v>
      </c>
      <c r="G8880" t="s">
        <v>27</v>
      </c>
      <c r="H8880" s="4">
        <v>45770.500902777778</v>
      </c>
      <c r="I8880" t="b">
        <v>0</v>
      </c>
      <c r="J8880" t="b">
        <v>1</v>
      </c>
      <c r="K8880" t="s">
        <v>24</v>
      </c>
      <c r="L8880" t="s">
        <v>22</v>
      </c>
      <c r="M8880">
        <v>179500</v>
      </c>
      <c r="O8880" t="s">
        <v>1172</v>
      </c>
      <c r="P8880" t="s">
        <v>893</v>
      </c>
    </row>
    <row r="8881" spans="1:16" x14ac:dyDescent="0.55000000000000004">
      <c r="A8881" t="s">
        <v>1</v>
      </c>
      <c r="B8881" t="s">
        <v>11382</v>
      </c>
      <c r="C8881" t="s">
        <v>158</v>
      </c>
      <c r="D8881" t="s">
        <v>4035</v>
      </c>
      <c r="E8881" t="s">
        <v>20</v>
      </c>
      <c r="F8881" t="b">
        <v>0</v>
      </c>
      <c r="G8881" t="s">
        <v>158</v>
      </c>
      <c r="H8881" s="4">
        <v>45770.503032407411</v>
      </c>
      <c r="I8881" t="b">
        <v>0</v>
      </c>
      <c r="J8881" t="b">
        <v>0</v>
      </c>
      <c r="K8881" t="s">
        <v>158</v>
      </c>
      <c r="L8881" t="s">
        <v>22</v>
      </c>
      <c r="M8881">
        <v>87599.5</v>
      </c>
      <c r="O8881" t="s">
        <v>1906</v>
      </c>
      <c r="P8881" t="s">
        <v>2672</v>
      </c>
    </row>
    <row r="8882" spans="1:16" x14ac:dyDescent="0.55000000000000004">
      <c r="A8882" t="s">
        <v>0</v>
      </c>
      <c r="B8882" t="s">
        <v>0</v>
      </c>
      <c r="C8882" t="s">
        <v>2023</v>
      </c>
      <c r="D8882" t="s">
        <v>7547</v>
      </c>
      <c r="E8882" t="s">
        <v>34</v>
      </c>
      <c r="F8882" t="b">
        <v>0</v>
      </c>
      <c r="G8882" t="s">
        <v>41</v>
      </c>
      <c r="H8882" s="4">
        <v>45770.542337962957</v>
      </c>
      <c r="I8882" t="b">
        <v>0</v>
      </c>
      <c r="J8882" t="b">
        <v>0</v>
      </c>
      <c r="K8882" t="s">
        <v>24</v>
      </c>
      <c r="L8882" t="s">
        <v>36</v>
      </c>
      <c r="N8882">
        <v>15</v>
      </c>
      <c r="O8882" t="s">
        <v>7548</v>
      </c>
      <c r="P8882" t="s">
        <v>61</v>
      </c>
    </row>
    <row r="8883" spans="1:16" x14ac:dyDescent="0.55000000000000004">
      <c r="A8883" t="s">
        <v>2</v>
      </c>
      <c r="B8883" t="s">
        <v>11993</v>
      </c>
      <c r="C8883" t="s">
        <v>71</v>
      </c>
      <c r="D8883" t="s">
        <v>3973</v>
      </c>
      <c r="E8883" t="s">
        <v>20</v>
      </c>
      <c r="F8883" t="b">
        <v>0</v>
      </c>
      <c r="G8883" t="s">
        <v>27</v>
      </c>
      <c r="H8883" s="4">
        <v>45770.542928240742</v>
      </c>
      <c r="I8883" t="b">
        <v>0</v>
      </c>
      <c r="J8883" t="b">
        <v>1</v>
      </c>
      <c r="K8883" t="s">
        <v>24</v>
      </c>
      <c r="L8883" t="s">
        <v>22</v>
      </c>
      <c r="M8883">
        <v>138100</v>
      </c>
      <c r="O8883" t="s">
        <v>11994</v>
      </c>
      <c r="P8883" t="s">
        <v>11995</v>
      </c>
    </row>
    <row r="8884" spans="1:16" x14ac:dyDescent="0.55000000000000004">
      <c r="A8884" t="s">
        <v>2</v>
      </c>
      <c r="B8884" t="s">
        <v>11996</v>
      </c>
      <c r="C8884" t="s">
        <v>693</v>
      </c>
      <c r="D8884" t="s">
        <v>3600</v>
      </c>
      <c r="E8884" t="s">
        <v>51</v>
      </c>
      <c r="F8884" t="b">
        <v>0</v>
      </c>
      <c r="G8884" t="s">
        <v>27</v>
      </c>
      <c r="H8884" s="4">
        <v>45770.543229166673</v>
      </c>
      <c r="I8884" t="b">
        <v>1</v>
      </c>
      <c r="J8884" t="b">
        <v>0</v>
      </c>
      <c r="K8884" t="s">
        <v>24</v>
      </c>
      <c r="L8884" t="s">
        <v>36</v>
      </c>
      <c r="N8884">
        <v>40</v>
      </c>
      <c r="O8884" t="s">
        <v>11997</v>
      </c>
      <c r="P8884" t="s">
        <v>11998</v>
      </c>
    </row>
    <row r="8885" spans="1:16" x14ac:dyDescent="0.55000000000000004">
      <c r="A8885" t="s">
        <v>1</v>
      </c>
      <c r="B8885" t="s">
        <v>11999</v>
      </c>
      <c r="C8885" t="s">
        <v>1240</v>
      </c>
      <c r="D8885" t="s">
        <v>7853</v>
      </c>
      <c r="E8885" t="s">
        <v>20</v>
      </c>
      <c r="F8885" t="b">
        <v>0</v>
      </c>
      <c r="G8885" t="s">
        <v>27</v>
      </c>
      <c r="H8885" s="4">
        <v>45770.584340277783</v>
      </c>
      <c r="I8885" t="b">
        <v>0</v>
      </c>
      <c r="J8885" t="b">
        <v>1</v>
      </c>
      <c r="K8885" t="s">
        <v>24</v>
      </c>
      <c r="L8885" t="s">
        <v>22</v>
      </c>
      <c r="M8885">
        <v>45000</v>
      </c>
      <c r="O8885" t="s">
        <v>2897</v>
      </c>
      <c r="P8885" t="s">
        <v>1749</v>
      </c>
    </row>
    <row r="8886" spans="1:16" x14ac:dyDescent="0.55000000000000004">
      <c r="A8886" t="s">
        <v>19</v>
      </c>
      <c r="B8886" t="s">
        <v>9941</v>
      </c>
      <c r="C8886" t="s">
        <v>555</v>
      </c>
      <c r="D8886" t="s">
        <v>3957</v>
      </c>
      <c r="E8886" t="s">
        <v>20</v>
      </c>
      <c r="F8886" t="b">
        <v>0</v>
      </c>
      <c r="G8886" t="s">
        <v>30</v>
      </c>
      <c r="H8886" s="4">
        <v>45770.584976851853</v>
      </c>
      <c r="I8886" t="b">
        <v>0</v>
      </c>
      <c r="J8886" t="b">
        <v>1</v>
      </c>
      <c r="K8886" t="s">
        <v>24</v>
      </c>
      <c r="L8886" t="s">
        <v>36</v>
      </c>
      <c r="N8886">
        <v>40.81500244140625</v>
      </c>
      <c r="O8886" t="s">
        <v>75</v>
      </c>
      <c r="P8886" t="s">
        <v>9942</v>
      </c>
    </row>
    <row r="8887" spans="1:16" x14ac:dyDescent="0.55000000000000004">
      <c r="A8887" t="s">
        <v>89</v>
      </c>
      <c r="B8887" t="s">
        <v>10599</v>
      </c>
      <c r="C8887" t="s">
        <v>39</v>
      </c>
      <c r="D8887" t="s">
        <v>3973</v>
      </c>
      <c r="E8887" t="s">
        <v>20</v>
      </c>
      <c r="F8887" t="b">
        <v>1</v>
      </c>
      <c r="G8887" t="s">
        <v>27</v>
      </c>
      <c r="H8887" s="4">
        <v>45770.627164351848</v>
      </c>
      <c r="I8887" t="b">
        <v>1</v>
      </c>
      <c r="J8887" t="b">
        <v>1</v>
      </c>
      <c r="K8887" t="s">
        <v>24</v>
      </c>
      <c r="L8887" t="s">
        <v>22</v>
      </c>
      <c r="M8887">
        <v>192500</v>
      </c>
      <c r="O8887" t="s">
        <v>123</v>
      </c>
      <c r="P8887" t="s">
        <v>10600</v>
      </c>
    </row>
    <row r="8888" spans="1:16" x14ac:dyDescent="0.55000000000000004">
      <c r="A8888" t="s">
        <v>25</v>
      </c>
      <c r="B8888" t="s">
        <v>25</v>
      </c>
      <c r="C8888" t="s">
        <v>555</v>
      </c>
      <c r="D8888" t="s">
        <v>4084</v>
      </c>
      <c r="E8888" t="s">
        <v>20</v>
      </c>
      <c r="F8888" t="b">
        <v>0</v>
      </c>
      <c r="G8888" t="s">
        <v>30</v>
      </c>
      <c r="H8888" s="4">
        <v>45770.627523148149</v>
      </c>
      <c r="I8888" t="b">
        <v>0</v>
      </c>
      <c r="J8888" t="b">
        <v>1</v>
      </c>
      <c r="K8888" t="s">
        <v>24</v>
      </c>
      <c r="L8888" t="s">
        <v>36</v>
      </c>
      <c r="N8888">
        <v>25.2400016784668</v>
      </c>
      <c r="O8888" t="s">
        <v>2075</v>
      </c>
      <c r="P8888" t="s">
        <v>6153</v>
      </c>
    </row>
    <row r="8889" spans="1:16" x14ac:dyDescent="0.55000000000000004">
      <c r="A8889" t="s">
        <v>2</v>
      </c>
      <c r="B8889" t="s">
        <v>12000</v>
      </c>
      <c r="C8889" t="s">
        <v>12001</v>
      </c>
      <c r="D8889" t="s">
        <v>3828</v>
      </c>
      <c r="E8889" t="s">
        <v>20</v>
      </c>
      <c r="F8889" t="b">
        <v>0</v>
      </c>
      <c r="G8889" t="s">
        <v>41</v>
      </c>
      <c r="H8889" s="4">
        <v>45770.710231481477</v>
      </c>
      <c r="I8889" t="b">
        <v>0</v>
      </c>
      <c r="J8889" t="b">
        <v>1</v>
      </c>
      <c r="K8889" t="s">
        <v>24</v>
      </c>
      <c r="L8889" t="s">
        <v>22</v>
      </c>
      <c r="M8889">
        <v>75000</v>
      </c>
      <c r="O8889" t="s">
        <v>12002</v>
      </c>
      <c r="P8889" t="s">
        <v>12003</v>
      </c>
    </row>
    <row r="8890" spans="1:16" x14ac:dyDescent="0.55000000000000004">
      <c r="A8890" t="s">
        <v>2</v>
      </c>
      <c r="B8890" t="s">
        <v>6769</v>
      </c>
      <c r="C8890" t="s">
        <v>5287</v>
      </c>
      <c r="D8890" t="s">
        <v>5243</v>
      </c>
      <c r="E8890" t="s">
        <v>20</v>
      </c>
      <c r="F8890" t="b">
        <v>0</v>
      </c>
      <c r="G8890" t="s">
        <v>27</v>
      </c>
      <c r="H8890" s="4">
        <v>45770.710601851853</v>
      </c>
      <c r="I8890" t="b">
        <v>0</v>
      </c>
      <c r="J8890" t="b">
        <v>1</v>
      </c>
      <c r="K8890" t="s">
        <v>24</v>
      </c>
      <c r="L8890" t="s">
        <v>22</v>
      </c>
      <c r="M8890">
        <v>165000</v>
      </c>
      <c r="O8890" t="s">
        <v>2912</v>
      </c>
      <c r="P8890" t="s">
        <v>6770</v>
      </c>
    </row>
    <row r="8891" spans="1:16" x14ac:dyDescent="0.55000000000000004">
      <c r="A8891" t="s">
        <v>25</v>
      </c>
      <c r="B8891" t="s">
        <v>12011</v>
      </c>
      <c r="C8891" t="s">
        <v>203</v>
      </c>
      <c r="D8891" t="s">
        <v>3973</v>
      </c>
      <c r="E8891" t="s">
        <v>20</v>
      </c>
      <c r="F8891" t="b">
        <v>0</v>
      </c>
      <c r="G8891" t="s">
        <v>23</v>
      </c>
      <c r="H8891" s="4">
        <v>45770.727685185193</v>
      </c>
      <c r="I8891" t="b">
        <v>0</v>
      </c>
      <c r="J8891" t="b">
        <v>1</v>
      </c>
      <c r="K8891" t="s">
        <v>24</v>
      </c>
      <c r="L8891" t="s">
        <v>22</v>
      </c>
      <c r="M8891">
        <v>95000</v>
      </c>
      <c r="O8891" t="s">
        <v>12012</v>
      </c>
      <c r="P8891" t="s">
        <v>2804</v>
      </c>
    </row>
    <row r="8892" spans="1:16" x14ac:dyDescent="0.55000000000000004">
      <c r="A8892" t="s">
        <v>2</v>
      </c>
      <c r="B8892" t="s">
        <v>8530</v>
      </c>
      <c r="C8892" t="s">
        <v>26</v>
      </c>
      <c r="D8892" t="s">
        <v>3957</v>
      </c>
      <c r="E8892" t="s">
        <v>20</v>
      </c>
      <c r="F8892" t="b">
        <v>0</v>
      </c>
      <c r="G8892" t="s">
        <v>23</v>
      </c>
      <c r="H8892" s="4">
        <v>45770.768310185187</v>
      </c>
      <c r="I8892" t="b">
        <v>0</v>
      </c>
      <c r="J8892" t="b">
        <v>1</v>
      </c>
      <c r="K8892" t="s">
        <v>24</v>
      </c>
      <c r="L8892" t="s">
        <v>36</v>
      </c>
      <c r="N8892">
        <v>61.159996032714837</v>
      </c>
      <c r="O8892" t="s">
        <v>8531</v>
      </c>
      <c r="P8892" t="s">
        <v>8532</v>
      </c>
    </row>
    <row r="8893" spans="1:16" x14ac:dyDescent="0.55000000000000004">
      <c r="A8893" t="s">
        <v>1</v>
      </c>
      <c r="B8893" t="s">
        <v>264</v>
      </c>
      <c r="C8893" t="s">
        <v>304</v>
      </c>
      <c r="D8893" t="s">
        <v>3973</v>
      </c>
      <c r="E8893" t="s">
        <v>20</v>
      </c>
      <c r="F8893" t="b">
        <v>0</v>
      </c>
      <c r="G8893" t="s">
        <v>27</v>
      </c>
      <c r="H8893" s="4">
        <v>45770.792581018519</v>
      </c>
      <c r="I8893" t="b">
        <v>0</v>
      </c>
      <c r="J8893" t="b">
        <v>0</v>
      </c>
      <c r="K8893" t="s">
        <v>24</v>
      </c>
      <c r="L8893" t="s">
        <v>22</v>
      </c>
      <c r="M8893">
        <v>135000</v>
      </c>
      <c r="O8893" t="s">
        <v>12004</v>
      </c>
      <c r="P8893" t="s">
        <v>12005</v>
      </c>
    </row>
    <row r="8894" spans="1:16" x14ac:dyDescent="0.55000000000000004">
      <c r="A8894" t="s">
        <v>25</v>
      </c>
      <c r="B8894" t="s">
        <v>8199</v>
      </c>
      <c r="C8894" t="s">
        <v>985</v>
      </c>
      <c r="D8894" t="s">
        <v>3973</v>
      </c>
      <c r="E8894" t="s">
        <v>51</v>
      </c>
      <c r="F8894" t="b">
        <v>0</v>
      </c>
      <c r="G8894" t="s">
        <v>27</v>
      </c>
      <c r="H8894" s="4">
        <v>45770.833414351851</v>
      </c>
      <c r="I8894" t="b">
        <v>0</v>
      </c>
      <c r="J8894" t="b">
        <v>0</v>
      </c>
      <c r="K8894" t="s">
        <v>24</v>
      </c>
      <c r="L8894" t="s">
        <v>36</v>
      </c>
      <c r="N8894">
        <v>75.5</v>
      </c>
      <c r="O8894" t="s">
        <v>1392</v>
      </c>
      <c r="P8894" t="s">
        <v>2754</v>
      </c>
    </row>
    <row r="8895" spans="1:16" x14ac:dyDescent="0.55000000000000004">
      <c r="A8895" t="s">
        <v>0</v>
      </c>
      <c r="B8895" t="s">
        <v>7592</v>
      </c>
      <c r="C8895" t="s">
        <v>82</v>
      </c>
      <c r="D8895" t="s">
        <v>3973</v>
      </c>
      <c r="E8895" t="s">
        <v>20</v>
      </c>
      <c r="F8895" t="b">
        <v>0</v>
      </c>
      <c r="G8895" t="s">
        <v>27</v>
      </c>
      <c r="H8895" s="4">
        <v>45770.8750462963</v>
      </c>
      <c r="I8895" t="b">
        <v>0</v>
      </c>
      <c r="J8895" t="b">
        <v>1</v>
      </c>
      <c r="K8895" t="s">
        <v>24</v>
      </c>
      <c r="L8895" t="s">
        <v>22</v>
      </c>
      <c r="M8895">
        <v>130000</v>
      </c>
      <c r="O8895" t="s">
        <v>387</v>
      </c>
      <c r="P8895" t="s">
        <v>7593</v>
      </c>
    </row>
    <row r="8896" spans="1:16" x14ac:dyDescent="0.55000000000000004">
      <c r="A8896" t="s">
        <v>2</v>
      </c>
      <c r="B8896" t="s">
        <v>195</v>
      </c>
      <c r="C8896" t="s">
        <v>1243</v>
      </c>
      <c r="D8896" t="s">
        <v>4035</v>
      </c>
      <c r="E8896" t="s">
        <v>20</v>
      </c>
      <c r="F8896" t="b">
        <v>0</v>
      </c>
      <c r="G8896" t="s">
        <v>414</v>
      </c>
      <c r="H8896" s="4">
        <v>45770.882592592592</v>
      </c>
      <c r="I8896" t="b">
        <v>0</v>
      </c>
      <c r="J8896" t="b">
        <v>0</v>
      </c>
      <c r="K8896" t="s">
        <v>414</v>
      </c>
      <c r="L8896" t="s">
        <v>22</v>
      </c>
      <c r="M8896">
        <v>83999.5</v>
      </c>
      <c r="O8896" t="s">
        <v>695</v>
      </c>
      <c r="P8896" t="s">
        <v>7262</v>
      </c>
    </row>
    <row r="8897" spans="1:16" x14ac:dyDescent="0.55000000000000004">
      <c r="A8897" t="s">
        <v>19</v>
      </c>
      <c r="B8897" t="s">
        <v>12006</v>
      </c>
      <c r="C8897" t="s">
        <v>82</v>
      </c>
      <c r="D8897" t="s">
        <v>3973</v>
      </c>
      <c r="E8897" t="s">
        <v>20</v>
      </c>
      <c r="F8897" t="b">
        <v>0</v>
      </c>
      <c r="G8897" t="s">
        <v>27</v>
      </c>
      <c r="H8897" s="4">
        <v>45770.958379629628</v>
      </c>
      <c r="I8897" t="b">
        <v>1</v>
      </c>
      <c r="J8897" t="b">
        <v>1</v>
      </c>
      <c r="K8897" t="s">
        <v>24</v>
      </c>
      <c r="L8897" t="s">
        <v>22</v>
      </c>
      <c r="M8897">
        <v>211500</v>
      </c>
      <c r="O8897" t="s">
        <v>12007</v>
      </c>
    </row>
    <row r="8898" spans="1:16" x14ac:dyDescent="0.55000000000000004">
      <c r="A8898" t="s">
        <v>0</v>
      </c>
      <c r="B8898" t="s">
        <v>1246</v>
      </c>
      <c r="C8898" t="s">
        <v>5180</v>
      </c>
      <c r="D8898" t="s">
        <v>2208</v>
      </c>
      <c r="E8898" t="s">
        <v>20</v>
      </c>
      <c r="F8898" t="b">
        <v>0</v>
      </c>
      <c r="G8898" t="s">
        <v>27</v>
      </c>
      <c r="H8898" s="4">
        <v>45770.958460648151</v>
      </c>
      <c r="I8898" t="b">
        <v>0</v>
      </c>
      <c r="J8898" t="b">
        <v>0</v>
      </c>
      <c r="K8898" t="s">
        <v>24</v>
      </c>
      <c r="L8898" t="s">
        <v>22</v>
      </c>
      <c r="M8898">
        <v>110000</v>
      </c>
      <c r="O8898" t="s">
        <v>5181</v>
      </c>
      <c r="P8898" t="s">
        <v>5182</v>
      </c>
    </row>
    <row r="8899" spans="1:16" x14ac:dyDescent="0.55000000000000004">
      <c r="A8899" t="s">
        <v>19</v>
      </c>
      <c r="B8899" t="s">
        <v>12008</v>
      </c>
      <c r="C8899" t="s">
        <v>71</v>
      </c>
      <c r="D8899" t="s">
        <v>3973</v>
      </c>
      <c r="E8899" t="s">
        <v>20</v>
      </c>
      <c r="F8899" t="b">
        <v>0</v>
      </c>
      <c r="G8899" t="s">
        <v>27</v>
      </c>
      <c r="H8899" s="4">
        <v>45770.960034722222</v>
      </c>
      <c r="I8899" t="b">
        <v>1</v>
      </c>
      <c r="J8899" t="b">
        <v>1</v>
      </c>
      <c r="K8899" t="s">
        <v>24</v>
      </c>
      <c r="L8899" t="s">
        <v>22</v>
      </c>
      <c r="M8899">
        <v>160000</v>
      </c>
      <c r="O8899" t="s">
        <v>1172</v>
      </c>
      <c r="P8899" t="s">
        <v>582</v>
      </c>
    </row>
    <row r="8900" spans="1:16" x14ac:dyDescent="0.55000000000000004">
      <c r="A8900" t="s">
        <v>2</v>
      </c>
      <c r="B8900" t="s">
        <v>2314</v>
      </c>
      <c r="C8900" t="s">
        <v>114</v>
      </c>
      <c r="D8900" t="s">
        <v>3973</v>
      </c>
      <c r="E8900" t="s">
        <v>20</v>
      </c>
      <c r="F8900" t="b">
        <v>0</v>
      </c>
      <c r="G8900" t="s">
        <v>27</v>
      </c>
      <c r="H8900" s="4">
        <v>45770.960069444453</v>
      </c>
      <c r="I8900" t="b">
        <v>0</v>
      </c>
      <c r="J8900" t="b">
        <v>1</v>
      </c>
      <c r="K8900" t="s">
        <v>24</v>
      </c>
      <c r="L8900" t="s">
        <v>22</v>
      </c>
      <c r="M8900">
        <v>162000</v>
      </c>
      <c r="O8900" t="s">
        <v>173</v>
      </c>
      <c r="P8900" t="s">
        <v>12009</v>
      </c>
    </row>
    <row r="8901" spans="1:16" x14ac:dyDescent="0.55000000000000004">
      <c r="A8901" t="s">
        <v>0</v>
      </c>
      <c r="B8901" t="s">
        <v>11987</v>
      </c>
      <c r="C8901" t="s">
        <v>953</v>
      </c>
      <c r="D8901" t="s">
        <v>3973</v>
      </c>
      <c r="E8901" t="s">
        <v>20</v>
      </c>
      <c r="F8901" t="b">
        <v>0</v>
      </c>
      <c r="G8901" t="s">
        <v>30</v>
      </c>
      <c r="H8901" s="4">
        <v>45771.000543981478</v>
      </c>
      <c r="I8901" t="b">
        <v>1</v>
      </c>
      <c r="J8901" t="b">
        <v>1</v>
      </c>
      <c r="K8901" t="s">
        <v>24</v>
      </c>
      <c r="L8901" t="s">
        <v>22</v>
      </c>
      <c r="M8901">
        <v>109000</v>
      </c>
      <c r="O8901" t="s">
        <v>954</v>
      </c>
      <c r="P8901" t="s">
        <v>11988</v>
      </c>
    </row>
    <row r="8902" spans="1:16" x14ac:dyDescent="0.55000000000000004">
      <c r="A8902" t="s">
        <v>2</v>
      </c>
      <c r="B8902" t="s">
        <v>2</v>
      </c>
      <c r="C8902" t="s">
        <v>801</v>
      </c>
      <c r="D8902" t="s">
        <v>4753</v>
      </c>
      <c r="E8902" t="s">
        <v>20</v>
      </c>
      <c r="F8902" t="b">
        <v>0</v>
      </c>
      <c r="G8902" t="s">
        <v>27</v>
      </c>
      <c r="H8902" s="4">
        <v>45771.001631944448</v>
      </c>
      <c r="I8902" t="b">
        <v>1</v>
      </c>
      <c r="J8902" t="b">
        <v>0</v>
      </c>
      <c r="K8902" t="s">
        <v>24</v>
      </c>
      <c r="L8902" t="s">
        <v>22</v>
      </c>
      <c r="M8902">
        <v>140000</v>
      </c>
      <c r="O8902" t="s">
        <v>289</v>
      </c>
      <c r="P8902" t="s">
        <v>710</v>
      </c>
    </row>
    <row r="8903" spans="1:16" x14ac:dyDescent="0.55000000000000004">
      <c r="A8903" t="s">
        <v>2</v>
      </c>
      <c r="B8903" t="s">
        <v>1059</v>
      </c>
      <c r="C8903" t="s">
        <v>10628</v>
      </c>
      <c r="D8903" t="s">
        <v>5123</v>
      </c>
      <c r="E8903" t="s">
        <v>20</v>
      </c>
      <c r="F8903" t="b">
        <v>0</v>
      </c>
      <c r="G8903" t="s">
        <v>27</v>
      </c>
      <c r="H8903" s="4">
        <v>45771.002025462964</v>
      </c>
      <c r="I8903" t="b">
        <v>0</v>
      </c>
      <c r="J8903" t="b">
        <v>1</v>
      </c>
      <c r="K8903" t="s">
        <v>24</v>
      </c>
      <c r="L8903" t="s">
        <v>22</v>
      </c>
      <c r="M8903">
        <v>135000</v>
      </c>
      <c r="O8903" t="s">
        <v>428</v>
      </c>
      <c r="P8903" t="s">
        <v>4240</v>
      </c>
    </row>
    <row r="8904" spans="1:16" x14ac:dyDescent="0.55000000000000004">
      <c r="A8904" t="s">
        <v>2</v>
      </c>
      <c r="B8904" t="s">
        <v>117</v>
      </c>
      <c r="C8904" t="s">
        <v>889</v>
      </c>
      <c r="D8904" t="s">
        <v>4084</v>
      </c>
      <c r="E8904" t="s">
        <v>20</v>
      </c>
      <c r="F8904" t="b">
        <v>0</v>
      </c>
      <c r="G8904" t="s">
        <v>41</v>
      </c>
      <c r="H8904" s="4">
        <v>45771.002152777779</v>
      </c>
      <c r="I8904" t="b">
        <v>0</v>
      </c>
      <c r="J8904" t="b">
        <v>0</v>
      </c>
      <c r="K8904" t="s">
        <v>24</v>
      </c>
      <c r="L8904" t="s">
        <v>22</v>
      </c>
      <c r="M8904">
        <v>189000</v>
      </c>
      <c r="O8904" t="s">
        <v>772</v>
      </c>
      <c r="P8904" t="s">
        <v>1161</v>
      </c>
    </row>
    <row r="8905" spans="1:16" x14ac:dyDescent="0.55000000000000004">
      <c r="A8905" t="s">
        <v>2</v>
      </c>
      <c r="B8905" t="s">
        <v>11989</v>
      </c>
      <c r="C8905" t="s">
        <v>2293</v>
      </c>
      <c r="D8905" t="s">
        <v>5123</v>
      </c>
      <c r="E8905" t="s">
        <v>20</v>
      </c>
      <c r="F8905" t="b">
        <v>0</v>
      </c>
      <c r="G8905" t="s">
        <v>52</v>
      </c>
      <c r="H8905" s="4">
        <v>45771.003472222219</v>
      </c>
      <c r="I8905" t="b">
        <v>0</v>
      </c>
      <c r="J8905" t="b">
        <v>0</v>
      </c>
      <c r="K8905" t="s">
        <v>24</v>
      </c>
      <c r="L8905" t="s">
        <v>22</v>
      </c>
      <c r="M8905">
        <v>100000</v>
      </c>
      <c r="O8905" t="s">
        <v>374</v>
      </c>
      <c r="P8905" t="s">
        <v>11990</v>
      </c>
    </row>
    <row r="8906" spans="1:16" x14ac:dyDescent="0.55000000000000004">
      <c r="A8906" t="s">
        <v>2</v>
      </c>
      <c r="B8906" t="s">
        <v>6105</v>
      </c>
      <c r="C8906" t="s">
        <v>939</v>
      </c>
      <c r="D8906" t="s">
        <v>4035</v>
      </c>
      <c r="E8906" t="s">
        <v>20</v>
      </c>
      <c r="F8906" t="b">
        <v>0</v>
      </c>
      <c r="G8906" t="s">
        <v>158</v>
      </c>
      <c r="H8906" s="4">
        <v>45771.00409722222</v>
      </c>
      <c r="I8906" t="b">
        <v>0</v>
      </c>
      <c r="J8906" t="b">
        <v>0</v>
      </c>
      <c r="K8906" t="s">
        <v>158</v>
      </c>
      <c r="L8906" t="s">
        <v>22</v>
      </c>
      <c r="M8906">
        <v>68730</v>
      </c>
      <c r="O8906" t="s">
        <v>2768</v>
      </c>
      <c r="P8906" t="s">
        <v>6106</v>
      </c>
    </row>
    <row r="8907" spans="1:16" x14ac:dyDescent="0.55000000000000004">
      <c r="A8907" t="s">
        <v>25</v>
      </c>
      <c r="B8907" t="s">
        <v>11991</v>
      </c>
      <c r="C8907" t="s">
        <v>42</v>
      </c>
      <c r="D8907" t="s">
        <v>2208</v>
      </c>
      <c r="E8907" t="s">
        <v>20</v>
      </c>
      <c r="F8907" t="b">
        <v>0</v>
      </c>
      <c r="G8907" t="s">
        <v>41</v>
      </c>
      <c r="H8907" s="4">
        <v>45771.250219907408</v>
      </c>
      <c r="I8907" t="b">
        <v>0</v>
      </c>
      <c r="J8907" t="b">
        <v>1</v>
      </c>
      <c r="K8907" t="s">
        <v>24</v>
      </c>
      <c r="L8907" t="s">
        <v>22</v>
      </c>
      <c r="M8907">
        <v>153000</v>
      </c>
      <c r="O8907" t="s">
        <v>428</v>
      </c>
      <c r="P8907" t="s">
        <v>11992</v>
      </c>
    </row>
    <row r="8908" spans="1:16" x14ac:dyDescent="0.55000000000000004">
      <c r="A8908" t="s">
        <v>1</v>
      </c>
      <c r="B8908" t="s">
        <v>6869</v>
      </c>
      <c r="C8908" t="s">
        <v>953</v>
      </c>
      <c r="D8908" t="s">
        <v>5535</v>
      </c>
      <c r="E8908" t="s">
        <v>20</v>
      </c>
      <c r="F8908" t="b">
        <v>0</v>
      </c>
      <c r="G8908" t="s">
        <v>30</v>
      </c>
      <c r="H8908" s="4">
        <v>45771.252025462964</v>
      </c>
      <c r="I8908" t="b">
        <v>0</v>
      </c>
      <c r="J8908" t="b">
        <v>1</v>
      </c>
      <c r="K8908" t="s">
        <v>24</v>
      </c>
      <c r="L8908" t="s">
        <v>22</v>
      </c>
      <c r="M8908">
        <v>108267</v>
      </c>
      <c r="O8908" t="s">
        <v>6870</v>
      </c>
      <c r="P8908" t="s">
        <v>6367</v>
      </c>
    </row>
    <row r="8909" spans="1:16" x14ac:dyDescent="0.55000000000000004">
      <c r="A8909" t="s">
        <v>40</v>
      </c>
      <c r="B8909" t="s">
        <v>57</v>
      </c>
      <c r="C8909" t="s">
        <v>44</v>
      </c>
      <c r="D8909" t="s">
        <v>3970</v>
      </c>
      <c r="E8909" t="s">
        <v>20</v>
      </c>
      <c r="F8909" t="b">
        <v>0</v>
      </c>
      <c r="G8909" t="s">
        <v>41</v>
      </c>
      <c r="H8909" s="4">
        <v>45771.252106481479</v>
      </c>
      <c r="I8909" t="b">
        <v>0</v>
      </c>
      <c r="J8909" t="b">
        <v>0</v>
      </c>
      <c r="K8909" t="s">
        <v>24</v>
      </c>
      <c r="L8909" t="s">
        <v>22</v>
      </c>
      <c r="M8909">
        <v>155000</v>
      </c>
      <c r="O8909" t="s">
        <v>5438</v>
      </c>
      <c r="P8909" t="s">
        <v>5439</v>
      </c>
    </row>
    <row r="8910" spans="1:16" x14ac:dyDescent="0.55000000000000004">
      <c r="A8910" t="s">
        <v>0</v>
      </c>
      <c r="B8910" t="s">
        <v>8807</v>
      </c>
      <c r="C8910" t="s">
        <v>39</v>
      </c>
      <c r="D8910" t="s">
        <v>2208</v>
      </c>
      <c r="E8910" t="s">
        <v>20</v>
      </c>
      <c r="F8910" t="b">
        <v>1</v>
      </c>
      <c r="G8910" t="s">
        <v>1247</v>
      </c>
      <c r="H8910" s="4">
        <v>45771.277222222219</v>
      </c>
      <c r="I8910" t="b">
        <v>0</v>
      </c>
      <c r="J8910" t="b">
        <v>0</v>
      </c>
      <c r="K8910" t="s">
        <v>1247</v>
      </c>
      <c r="L8910" t="s">
        <v>22</v>
      </c>
      <c r="M8910">
        <v>80000</v>
      </c>
      <c r="O8910" t="s">
        <v>12013</v>
      </c>
      <c r="P8910" t="s">
        <v>8809</v>
      </c>
    </row>
    <row r="8911" spans="1:16" x14ac:dyDescent="0.55000000000000004">
      <c r="A8911" t="s">
        <v>40</v>
      </c>
      <c r="B8911" t="s">
        <v>2410</v>
      </c>
      <c r="C8911" t="s">
        <v>4317</v>
      </c>
      <c r="D8911" t="s">
        <v>3108</v>
      </c>
      <c r="E8911" t="s">
        <v>20</v>
      </c>
      <c r="F8911" t="b">
        <v>0</v>
      </c>
      <c r="G8911" t="s">
        <v>4318</v>
      </c>
      <c r="H8911" s="4">
        <v>45771.292534722219</v>
      </c>
      <c r="I8911" t="b">
        <v>1</v>
      </c>
      <c r="J8911" t="b">
        <v>0</v>
      </c>
      <c r="K8911" t="s">
        <v>4318</v>
      </c>
      <c r="L8911" t="s">
        <v>22</v>
      </c>
      <c r="M8911">
        <v>24000</v>
      </c>
      <c r="O8911" t="s">
        <v>2018</v>
      </c>
      <c r="P8911" t="s">
        <v>4319</v>
      </c>
    </row>
    <row r="8912" spans="1:16" x14ac:dyDescent="0.55000000000000004">
      <c r="A8912" t="s">
        <v>25</v>
      </c>
      <c r="B8912" t="s">
        <v>9113</v>
      </c>
      <c r="C8912" t="s">
        <v>1099</v>
      </c>
      <c r="D8912" t="s">
        <v>3957</v>
      </c>
      <c r="E8912" t="s">
        <v>34</v>
      </c>
      <c r="F8912" t="b">
        <v>0</v>
      </c>
      <c r="G8912" t="s">
        <v>27</v>
      </c>
      <c r="H8912" s="4">
        <v>45771.416770833333</v>
      </c>
      <c r="I8912" t="b">
        <v>1</v>
      </c>
      <c r="J8912" t="b">
        <v>0</v>
      </c>
      <c r="K8912" t="s">
        <v>24</v>
      </c>
      <c r="L8912" t="s">
        <v>36</v>
      </c>
      <c r="N8912">
        <v>27.979999542236332</v>
      </c>
      <c r="O8912" t="s">
        <v>319</v>
      </c>
      <c r="P8912" t="s">
        <v>2128</v>
      </c>
    </row>
    <row r="8913" spans="1:16" x14ac:dyDescent="0.55000000000000004">
      <c r="A8913" t="s">
        <v>0</v>
      </c>
      <c r="B8913" t="s">
        <v>8940</v>
      </c>
      <c r="C8913" t="s">
        <v>39</v>
      </c>
      <c r="D8913" t="s">
        <v>3957</v>
      </c>
      <c r="E8913" t="s">
        <v>34</v>
      </c>
      <c r="F8913" t="b">
        <v>1</v>
      </c>
      <c r="G8913" t="s">
        <v>27</v>
      </c>
      <c r="H8913" s="4">
        <v>45771.416875000003</v>
      </c>
      <c r="I8913" t="b">
        <v>0</v>
      </c>
      <c r="J8913" t="b">
        <v>0</v>
      </c>
      <c r="K8913" t="s">
        <v>24</v>
      </c>
      <c r="L8913" t="s">
        <v>36</v>
      </c>
      <c r="N8913">
        <v>26.389999389648441</v>
      </c>
      <c r="O8913" t="s">
        <v>8941</v>
      </c>
      <c r="P8913" t="s">
        <v>8942</v>
      </c>
    </row>
    <row r="8914" spans="1:16" x14ac:dyDescent="0.55000000000000004">
      <c r="A8914" t="s">
        <v>1</v>
      </c>
      <c r="B8914" t="s">
        <v>7009</v>
      </c>
      <c r="C8914" t="s">
        <v>180</v>
      </c>
      <c r="D8914" t="s">
        <v>3973</v>
      </c>
      <c r="E8914" t="s">
        <v>20</v>
      </c>
      <c r="F8914" t="b">
        <v>0</v>
      </c>
      <c r="G8914" t="s">
        <v>41</v>
      </c>
      <c r="H8914" s="4">
        <v>45771.417129629634</v>
      </c>
      <c r="I8914" t="b">
        <v>1</v>
      </c>
      <c r="J8914" t="b">
        <v>0</v>
      </c>
      <c r="K8914" t="s">
        <v>24</v>
      </c>
      <c r="L8914" t="s">
        <v>22</v>
      </c>
      <c r="M8914">
        <v>62500</v>
      </c>
      <c r="O8914" t="s">
        <v>7010</v>
      </c>
    </row>
    <row r="8915" spans="1:16" x14ac:dyDescent="0.55000000000000004">
      <c r="A8915" t="s">
        <v>0</v>
      </c>
      <c r="B8915" t="s">
        <v>3030</v>
      </c>
      <c r="C8915" t="s">
        <v>465</v>
      </c>
      <c r="D8915" t="s">
        <v>3957</v>
      </c>
      <c r="E8915" t="s">
        <v>34</v>
      </c>
      <c r="F8915" t="b">
        <v>0</v>
      </c>
      <c r="G8915" t="s">
        <v>41</v>
      </c>
      <c r="H8915" s="4">
        <v>45771.417256944442</v>
      </c>
      <c r="I8915" t="b">
        <v>0</v>
      </c>
      <c r="J8915" t="b">
        <v>1</v>
      </c>
      <c r="K8915" t="s">
        <v>24</v>
      </c>
      <c r="L8915" t="s">
        <v>36</v>
      </c>
      <c r="N8915">
        <v>24.33499908447266</v>
      </c>
      <c r="O8915" t="s">
        <v>5168</v>
      </c>
    </row>
    <row r="8916" spans="1:16" x14ac:dyDescent="0.55000000000000004">
      <c r="A8916" t="s">
        <v>2</v>
      </c>
      <c r="B8916" t="s">
        <v>4385</v>
      </c>
      <c r="C8916" t="s">
        <v>4386</v>
      </c>
      <c r="D8916" t="s">
        <v>2208</v>
      </c>
      <c r="E8916" t="s">
        <v>34</v>
      </c>
      <c r="F8916" t="b">
        <v>0</v>
      </c>
      <c r="G8916" t="s">
        <v>35</v>
      </c>
      <c r="H8916" s="4">
        <v>45771.418506944443</v>
      </c>
      <c r="I8916" t="b">
        <v>0</v>
      </c>
      <c r="J8916" t="b">
        <v>1</v>
      </c>
      <c r="K8916" t="s">
        <v>24</v>
      </c>
      <c r="L8916" t="s">
        <v>22</v>
      </c>
      <c r="M8916">
        <v>165000</v>
      </c>
      <c r="O8916" t="s">
        <v>428</v>
      </c>
      <c r="P8916" t="s">
        <v>4230</v>
      </c>
    </row>
    <row r="8917" spans="1:16" x14ac:dyDescent="0.55000000000000004">
      <c r="A8917" t="s">
        <v>0</v>
      </c>
      <c r="B8917" t="s">
        <v>8282</v>
      </c>
      <c r="C8917" t="s">
        <v>559</v>
      </c>
      <c r="D8917" t="s">
        <v>3957</v>
      </c>
      <c r="E8917" t="s">
        <v>20</v>
      </c>
      <c r="F8917" t="b">
        <v>0</v>
      </c>
      <c r="G8917" t="s">
        <v>27</v>
      </c>
      <c r="H8917" s="4">
        <v>45771.500081018523</v>
      </c>
      <c r="I8917" t="b">
        <v>0</v>
      </c>
      <c r="J8917" t="b">
        <v>1</v>
      </c>
      <c r="K8917" t="s">
        <v>24</v>
      </c>
      <c r="L8917" t="s">
        <v>36</v>
      </c>
      <c r="N8917">
        <v>20.670000076293949</v>
      </c>
      <c r="O8917" t="s">
        <v>259</v>
      </c>
      <c r="P8917" t="s">
        <v>2838</v>
      </c>
    </row>
    <row r="8918" spans="1:16" x14ac:dyDescent="0.55000000000000004">
      <c r="A8918" t="s">
        <v>28</v>
      </c>
      <c r="B8918" t="s">
        <v>12010</v>
      </c>
      <c r="C8918" t="s">
        <v>82</v>
      </c>
      <c r="D8918" t="s">
        <v>3973</v>
      </c>
      <c r="E8918" t="s">
        <v>20</v>
      </c>
      <c r="F8918" t="b">
        <v>0</v>
      </c>
      <c r="G8918" t="s">
        <v>27</v>
      </c>
      <c r="H8918" s="4">
        <v>45771.500902777778</v>
      </c>
      <c r="I8918" t="b">
        <v>0</v>
      </c>
      <c r="J8918" t="b">
        <v>1</v>
      </c>
      <c r="K8918" t="s">
        <v>24</v>
      </c>
      <c r="L8918" t="s">
        <v>22</v>
      </c>
      <c r="M8918">
        <v>179500</v>
      </c>
      <c r="O8918" t="s">
        <v>1172</v>
      </c>
      <c r="P8918" t="s">
        <v>893</v>
      </c>
    </row>
    <row r="8919" spans="1:16" x14ac:dyDescent="0.55000000000000004">
      <c r="A8919" t="s">
        <v>1</v>
      </c>
      <c r="B8919" t="s">
        <v>11382</v>
      </c>
      <c r="C8919" t="s">
        <v>158</v>
      </c>
      <c r="D8919" t="s">
        <v>4035</v>
      </c>
      <c r="E8919" t="s">
        <v>20</v>
      </c>
      <c r="F8919" t="b">
        <v>0</v>
      </c>
      <c r="G8919" t="s">
        <v>158</v>
      </c>
      <c r="H8919" s="4">
        <v>45771.503032407411</v>
      </c>
      <c r="I8919" t="b">
        <v>0</v>
      </c>
      <c r="J8919" t="b">
        <v>0</v>
      </c>
      <c r="K8919" t="s">
        <v>158</v>
      </c>
      <c r="L8919" t="s">
        <v>22</v>
      </c>
      <c r="M8919">
        <v>87599.5</v>
      </c>
      <c r="O8919" t="s">
        <v>1906</v>
      </c>
      <c r="P8919" t="s">
        <v>2672</v>
      </c>
    </row>
    <row r="8920" spans="1:16" x14ac:dyDescent="0.55000000000000004">
      <c r="A8920" t="s">
        <v>0</v>
      </c>
      <c r="B8920" t="s">
        <v>0</v>
      </c>
      <c r="C8920" t="s">
        <v>2023</v>
      </c>
      <c r="D8920" t="s">
        <v>7547</v>
      </c>
      <c r="E8920" t="s">
        <v>34</v>
      </c>
      <c r="F8920" t="b">
        <v>0</v>
      </c>
      <c r="G8920" t="s">
        <v>41</v>
      </c>
      <c r="H8920" s="4">
        <v>45771.542337962957</v>
      </c>
      <c r="I8920" t="b">
        <v>0</v>
      </c>
      <c r="J8920" t="b">
        <v>0</v>
      </c>
      <c r="K8920" t="s">
        <v>24</v>
      </c>
      <c r="L8920" t="s">
        <v>36</v>
      </c>
      <c r="N8920">
        <v>15</v>
      </c>
      <c r="O8920" t="s">
        <v>7548</v>
      </c>
      <c r="P8920" t="s">
        <v>61</v>
      </c>
    </row>
    <row r="8921" spans="1:16" x14ac:dyDescent="0.55000000000000004">
      <c r="A8921" t="s">
        <v>2</v>
      </c>
      <c r="B8921" t="s">
        <v>11993</v>
      </c>
      <c r="C8921" t="s">
        <v>71</v>
      </c>
      <c r="D8921" t="s">
        <v>3973</v>
      </c>
      <c r="E8921" t="s">
        <v>20</v>
      </c>
      <c r="F8921" t="b">
        <v>0</v>
      </c>
      <c r="G8921" t="s">
        <v>27</v>
      </c>
      <c r="H8921" s="4">
        <v>45771.542928240742</v>
      </c>
      <c r="I8921" t="b">
        <v>0</v>
      </c>
      <c r="J8921" t="b">
        <v>1</v>
      </c>
      <c r="K8921" t="s">
        <v>24</v>
      </c>
      <c r="L8921" t="s">
        <v>22</v>
      </c>
      <c r="M8921">
        <v>138100</v>
      </c>
      <c r="O8921" t="s">
        <v>11994</v>
      </c>
      <c r="P8921" t="s">
        <v>11995</v>
      </c>
    </row>
    <row r="8922" spans="1:16" x14ac:dyDescent="0.55000000000000004">
      <c r="A8922" t="s">
        <v>2</v>
      </c>
      <c r="B8922" t="s">
        <v>11996</v>
      </c>
      <c r="C8922" t="s">
        <v>693</v>
      </c>
      <c r="D8922" t="s">
        <v>3600</v>
      </c>
      <c r="E8922" t="s">
        <v>51</v>
      </c>
      <c r="F8922" t="b">
        <v>0</v>
      </c>
      <c r="G8922" t="s">
        <v>27</v>
      </c>
      <c r="H8922" s="4">
        <v>45771.543229166673</v>
      </c>
      <c r="I8922" t="b">
        <v>1</v>
      </c>
      <c r="J8922" t="b">
        <v>0</v>
      </c>
      <c r="K8922" t="s">
        <v>24</v>
      </c>
      <c r="L8922" t="s">
        <v>36</v>
      </c>
      <c r="N8922">
        <v>40</v>
      </c>
      <c r="O8922" t="s">
        <v>11997</v>
      </c>
      <c r="P8922" t="s">
        <v>11998</v>
      </c>
    </row>
    <row r="8923" spans="1:16" x14ac:dyDescent="0.55000000000000004">
      <c r="A8923" t="s">
        <v>0</v>
      </c>
      <c r="B8923" t="s">
        <v>4394</v>
      </c>
      <c r="C8923" t="s">
        <v>39</v>
      </c>
      <c r="D8923" t="s">
        <v>4093</v>
      </c>
      <c r="E8923" t="s">
        <v>51</v>
      </c>
      <c r="F8923" t="b">
        <v>1</v>
      </c>
      <c r="G8923" t="s">
        <v>760</v>
      </c>
      <c r="H8923" s="4">
        <v>45771.546875</v>
      </c>
      <c r="I8923" t="b">
        <v>1</v>
      </c>
      <c r="J8923" t="b">
        <v>0</v>
      </c>
      <c r="K8923" t="s">
        <v>760</v>
      </c>
      <c r="L8923" t="s">
        <v>36</v>
      </c>
      <c r="N8923">
        <v>8</v>
      </c>
      <c r="O8923" t="s">
        <v>761</v>
      </c>
    </row>
    <row r="8924" spans="1:16" x14ac:dyDescent="0.55000000000000004">
      <c r="A8924" t="s">
        <v>1</v>
      </c>
      <c r="B8924" t="s">
        <v>11999</v>
      </c>
      <c r="C8924" t="s">
        <v>1240</v>
      </c>
      <c r="D8924" t="s">
        <v>7853</v>
      </c>
      <c r="E8924" t="s">
        <v>20</v>
      </c>
      <c r="F8924" t="b">
        <v>0</v>
      </c>
      <c r="G8924" t="s">
        <v>27</v>
      </c>
      <c r="H8924" s="4">
        <v>45771.584340277783</v>
      </c>
      <c r="I8924" t="b">
        <v>0</v>
      </c>
      <c r="J8924" t="b">
        <v>1</v>
      </c>
      <c r="K8924" t="s">
        <v>24</v>
      </c>
      <c r="L8924" t="s">
        <v>22</v>
      </c>
      <c r="M8924">
        <v>45000</v>
      </c>
      <c r="O8924" t="s">
        <v>2897</v>
      </c>
      <c r="P8924" t="s">
        <v>1749</v>
      </c>
    </row>
    <row r="8925" spans="1:16" x14ac:dyDescent="0.55000000000000004">
      <c r="A8925" t="s">
        <v>19</v>
      </c>
      <c r="B8925" t="s">
        <v>9941</v>
      </c>
      <c r="C8925" t="s">
        <v>555</v>
      </c>
      <c r="D8925" t="s">
        <v>3957</v>
      </c>
      <c r="E8925" t="s">
        <v>20</v>
      </c>
      <c r="F8925" t="b">
        <v>0</v>
      </c>
      <c r="G8925" t="s">
        <v>30</v>
      </c>
      <c r="H8925" s="4">
        <v>45771.584976851853</v>
      </c>
      <c r="I8925" t="b">
        <v>0</v>
      </c>
      <c r="J8925" t="b">
        <v>1</v>
      </c>
      <c r="K8925" t="s">
        <v>24</v>
      </c>
      <c r="L8925" t="s">
        <v>36</v>
      </c>
      <c r="N8925">
        <v>40.81500244140625</v>
      </c>
      <c r="O8925" t="s">
        <v>75</v>
      </c>
      <c r="P8925" t="s">
        <v>9942</v>
      </c>
    </row>
    <row r="8926" spans="1:16" x14ac:dyDescent="0.55000000000000004">
      <c r="A8926" t="s">
        <v>89</v>
      </c>
      <c r="B8926" t="s">
        <v>10599</v>
      </c>
      <c r="C8926" t="s">
        <v>39</v>
      </c>
      <c r="D8926" t="s">
        <v>3973</v>
      </c>
      <c r="E8926" t="s">
        <v>20</v>
      </c>
      <c r="F8926" t="b">
        <v>1</v>
      </c>
      <c r="G8926" t="s">
        <v>27</v>
      </c>
      <c r="H8926" s="4">
        <v>45771.627164351848</v>
      </c>
      <c r="I8926" t="b">
        <v>1</v>
      </c>
      <c r="J8926" t="b">
        <v>1</v>
      </c>
      <c r="K8926" t="s">
        <v>24</v>
      </c>
      <c r="L8926" t="s">
        <v>22</v>
      </c>
      <c r="M8926">
        <v>192500</v>
      </c>
      <c r="O8926" t="s">
        <v>123</v>
      </c>
      <c r="P8926" t="s">
        <v>10600</v>
      </c>
    </row>
    <row r="8927" spans="1:16" x14ac:dyDescent="0.55000000000000004">
      <c r="A8927" t="s">
        <v>25</v>
      </c>
      <c r="B8927" t="s">
        <v>25</v>
      </c>
      <c r="C8927" t="s">
        <v>555</v>
      </c>
      <c r="D8927" t="s">
        <v>4084</v>
      </c>
      <c r="E8927" t="s">
        <v>20</v>
      </c>
      <c r="F8927" t="b">
        <v>0</v>
      </c>
      <c r="G8927" t="s">
        <v>30</v>
      </c>
      <c r="H8927" s="4">
        <v>45771.627523148149</v>
      </c>
      <c r="I8927" t="b">
        <v>0</v>
      </c>
      <c r="J8927" t="b">
        <v>1</v>
      </c>
      <c r="K8927" t="s">
        <v>24</v>
      </c>
      <c r="L8927" t="s">
        <v>36</v>
      </c>
      <c r="N8927">
        <v>25.2400016784668</v>
      </c>
      <c r="O8927" t="s">
        <v>2075</v>
      </c>
      <c r="P8927" t="s">
        <v>6153</v>
      </c>
    </row>
    <row r="8928" spans="1:16" x14ac:dyDescent="0.55000000000000004">
      <c r="A8928" t="s">
        <v>2</v>
      </c>
      <c r="B8928" t="s">
        <v>12000</v>
      </c>
      <c r="C8928" t="s">
        <v>12001</v>
      </c>
      <c r="D8928" t="s">
        <v>3828</v>
      </c>
      <c r="E8928" t="s">
        <v>20</v>
      </c>
      <c r="F8928" t="b">
        <v>0</v>
      </c>
      <c r="G8928" t="s">
        <v>41</v>
      </c>
      <c r="H8928" s="4">
        <v>45771.710231481477</v>
      </c>
      <c r="I8928" t="b">
        <v>0</v>
      </c>
      <c r="J8928" t="b">
        <v>1</v>
      </c>
      <c r="K8928" t="s">
        <v>24</v>
      </c>
      <c r="L8928" t="s">
        <v>22</v>
      </c>
      <c r="M8928">
        <v>75000</v>
      </c>
      <c r="O8928" t="s">
        <v>12002</v>
      </c>
      <c r="P8928" t="s">
        <v>12003</v>
      </c>
    </row>
    <row r="8929" spans="1:16" x14ac:dyDescent="0.55000000000000004">
      <c r="A8929" t="s">
        <v>2</v>
      </c>
      <c r="B8929" t="s">
        <v>6769</v>
      </c>
      <c r="C8929" t="s">
        <v>5287</v>
      </c>
      <c r="D8929" t="s">
        <v>5243</v>
      </c>
      <c r="E8929" t="s">
        <v>20</v>
      </c>
      <c r="F8929" t="b">
        <v>0</v>
      </c>
      <c r="G8929" t="s">
        <v>27</v>
      </c>
      <c r="H8929" s="4">
        <v>45771.710601851853</v>
      </c>
      <c r="I8929" t="b">
        <v>0</v>
      </c>
      <c r="J8929" t="b">
        <v>1</v>
      </c>
      <c r="K8929" t="s">
        <v>24</v>
      </c>
      <c r="L8929" t="s">
        <v>22</v>
      </c>
      <c r="M8929">
        <v>165000</v>
      </c>
      <c r="O8929" t="s">
        <v>2912</v>
      </c>
      <c r="P8929" t="s">
        <v>6770</v>
      </c>
    </row>
    <row r="8930" spans="1:16" x14ac:dyDescent="0.55000000000000004">
      <c r="A8930" t="s">
        <v>25</v>
      </c>
      <c r="B8930" t="s">
        <v>12011</v>
      </c>
      <c r="C8930" t="s">
        <v>203</v>
      </c>
      <c r="D8930" t="s">
        <v>3973</v>
      </c>
      <c r="E8930" t="s">
        <v>20</v>
      </c>
      <c r="F8930" t="b">
        <v>0</v>
      </c>
      <c r="G8930" t="s">
        <v>23</v>
      </c>
      <c r="H8930" s="4">
        <v>45771.727685185193</v>
      </c>
      <c r="I8930" t="b">
        <v>0</v>
      </c>
      <c r="J8930" t="b">
        <v>1</v>
      </c>
      <c r="K8930" t="s">
        <v>24</v>
      </c>
      <c r="L8930" t="s">
        <v>22</v>
      </c>
      <c r="M8930">
        <v>95000</v>
      </c>
      <c r="O8930" t="s">
        <v>12012</v>
      </c>
      <c r="P8930" t="s">
        <v>2804</v>
      </c>
    </row>
    <row r="8931" spans="1:16" x14ac:dyDescent="0.55000000000000004">
      <c r="A8931" t="s">
        <v>28</v>
      </c>
      <c r="B8931" t="s">
        <v>10520</v>
      </c>
      <c r="C8931" t="s">
        <v>39</v>
      </c>
      <c r="D8931" t="s">
        <v>7166</v>
      </c>
      <c r="F8931" t="b">
        <v>1</v>
      </c>
      <c r="G8931" t="s">
        <v>414</v>
      </c>
      <c r="H8931" s="4">
        <v>45771.73128472222</v>
      </c>
      <c r="I8931" t="b">
        <v>0</v>
      </c>
      <c r="J8931" t="b">
        <v>0</v>
      </c>
      <c r="K8931" t="s">
        <v>414</v>
      </c>
      <c r="L8931" t="s">
        <v>36</v>
      </c>
      <c r="N8931">
        <v>50</v>
      </c>
      <c r="O8931" t="s">
        <v>1667</v>
      </c>
    </row>
    <row r="8932" spans="1:16" x14ac:dyDescent="0.55000000000000004">
      <c r="A8932" t="s">
        <v>2</v>
      </c>
      <c r="B8932" t="s">
        <v>8530</v>
      </c>
      <c r="C8932" t="s">
        <v>26</v>
      </c>
      <c r="D8932" t="s">
        <v>3957</v>
      </c>
      <c r="E8932" t="s">
        <v>20</v>
      </c>
      <c r="F8932" t="b">
        <v>0</v>
      </c>
      <c r="G8932" t="s">
        <v>23</v>
      </c>
      <c r="H8932" s="4">
        <v>45771.768310185187</v>
      </c>
      <c r="I8932" t="b">
        <v>0</v>
      </c>
      <c r="J8932" t="b">
        <v>1</v>
      </c>
      <c r="K8932" t="s">
        <v>24</v>
      </c>
      <c r="L8932" t="s">
        <v>36</v>
      </c>
      <c r="N8932">
        <v>61.159996032714837</v>
      </c>
      <c r="O8932" t="s">
        <v>8531</v>
      </c>
      <c r="P8932" t="s">
        <v>8532</v>
      </c>
    </row>
    <row r="8933" spans="1:16" x14ac:dyDescent="0.55000000000000004">
      <c r="A8933" t="s">
        <v>1</v>
      </c>
      <c r="B8933" t="s">
        <v>264</v>
      </c>
      <c r="C8933" t="s">
        <v>304</v>
      </c>
      <c r="D8933" t="s">
        <v>3973</v>
      </c>
      <c r="E8933" t="s">
        <v>20</v>
      </c>
      <c r="F8933" t="b">
        <v>0</v>
      </c>
      <c r="G8933" t="s">
        <v>27</v>
      </c>
      <c r="H8933" s="4">
        <v>45771.792581018519</v>
      </c>
      <c r="I8933" t="b">
        <v>0</v>
      </c>
      <c r="J8933" t="b">
        <v>0</v>
      </c>
      <c r="K8933" t="s">
        <v>24</v>
      </c>
      <c r="L8933" t="s">
        <v>22</v>
      </c>
      <c r="M8933">
        <v>135000</v>
      </c>
      <c r="O8933" t="s">
        <v>12004</v>
      </c>
      <c r="P8933" t="s">
        <v>12005</v>
      </c>
    </row>
    <row r="8934" spans="1:16" x14ac:dyDescent="0.55000000000000004">
      <c r="A8934" t="s">
        <v>25</v>
      </c>
      <c r="B8934" t="s">
        <v>8199</v>
      </c>
      <c r="C8934" t="s">
        <v>985</v>
      </c>
      <c r="D8934" t="s">
        <v>3973</v>
      </c>
      <c r="E8934" t="s">
        <v>51</v>
      </c>
      <c r="F8934" t="b">
        <v>0</v>
      </c>
      <c r="G8934" t="s">
        <v>27</v>
      </c>
      <c r="H8934" s="4">
        <v>45771.833414351851</v>
      </c>
      <c r="I8934" t="b">
        <v>0</v>
      </c>
      <c r="J8934" t="b">
        <v>0</v>
      </c>
      <c r="K8934" t="s">
        <v>24</v>
      </c>
      <c r="L8934" t="s">
        <v>36</v>
      </c>
      <c r="N8934">
        <v>75.5</v>
      </c>
      <c r="O8934" t="s">
        <v>1392</v>
      </c>
      <c r="P8934" t="s">
        <v>2754</v>
      </c>
    </row>
    <row r="8935" spans="1:16" x14ac:dyDescent="0.55000000000000004">
      <c r="A8935" t="s">
        <v>1</v>
      </c>
      <c r="B8935" t="s">
        <v>4941</v>
      </c>
      <c r="C8935" t="s">
        <v>2154</v>
      </c>
      <c r="D8935" t="s">
        <v>3973</v>
      </c>
      <c r="E8935" t="s">
        <v>20</v>
      </c>
      <c r="F8935" t="b">
        <v>0</v>
      </c>
      <c r="G8935" t="s">
        <v>27</v>
      </c>
      <c r="H8935" s="4">
        <v>45771.849606481483</v>
      </c>
      <c r="I8935" t="b">
        <v>0</v>
      </c>
      <c r="J8935" t="b">
        <v>0</v>
      </c>
      <c r="K8935" t="s">
        <v>24</v>
      </c>
      <c r="L8935" t="s">
        <v>22</v>
      </c>
      <c r="M8935">
        <v>177500</v>
      </c>
      <c r="O8935" t="s">
        <v>381</v>
      </c>
      <c r="P8935" t="s">
        <v>4942</v>
      </c>
    </row>
    <row r="8936" spans="1:16" x14ac:dyDescent="0.55000000000000004">
      <c r="A8936" t="s">
        <v>0</v>
      </c>
      <c r="B8936" t="s">
        <v>7592</v>
      </c>
      <c r="C8936" t="s">
        <v>82</v>
      </c>
      <c r="D8936" t="s">
        <v>3973</v>
      </c>
      <c r="E8936" t="s">
        <v>20</v>
      </c>
      <c r="F8936" t="b">
        <v>0</v>
      </c>
      <c r="G8936" t="s">
        <v>27</v>
      </c>
      <c r="H8936" s="4">
        <v>45771.8750462963</v>
      </c>
      <c r="I8936" t="b">
        <v>0</v>
      </c>
      <c r="J8936" t="b">
        <v>1</v>
      </c>
      <c r="K8936" t="s">
        <v>24</v>
      </c>
      <c r="L8936" t="s">
        <v>22</v>
      </c>
      <c r="M8936">
        <v>130000</v>
      </c>
      <c r="O8936" t="s">
        <v>387</v>
      </c>
      <c r="P8936" t="s">
        <v>7593</v>
      </c>
    </row>
    <row r="8937" spans="1:16" x14ac:dyDescent="0.55000000000000004">
      <c r="A8937" t="s">
        <v>2</v>
      </c>
      <c r="B8937" t="s">
        <v>195</v>
      </c>
      <c r="C8937" t="s">
        <v>1243</v>
      </c>
      <c r="D8937" t="s">
        <v>4035</v>
      </c>
      <c r="E8937" t="s">
        <v>20</v>
      </c>
      <c r="F8937" t="b">
        <v>0</v>
      </c>
      <c r="G8937" t="s">
        <v>414</v>
      </c>
      <c r="H8937" s="4">
        <v>45771.882592592592</v>
      </c>
      <c r="I8937" t="b">
        <v>0</v>
      </c>
      <c r="J8937" t="b">
        <v>0</v>
      </c>
      <c r="K8937" t="s">
        <v>414</v>
      </c>
      <c r="L8937" t="s">
        <v>22</v>
      </c>
      <c r="M8937">
        <v>83999.5</v>
      </c>
      <c r="O8937" t="s">
        <v>695</v>
      </c>
      <c r="P8937" t="s">
        <v>7262</v>
      </c>
    </row>
    <row r="8938" spans="1:16" x14ac:dyDescent="0.55000000000000004">
      <c r="A8938" t="s">
        <v>0</v>
      </c>
      <c r="B8938" t="s">
        <v>8419</v>
      </c>
      <c r="C8938" t="s">
        <v>167</v>
      </c>
      <c r="D8938" t="s">
        <v>2208</v>
      </c>
      <c r="E8938" t="s">
        <v>20</v>
      </c>
      <c r="F8938" t="b">
        <v>0</v>
      </c>
      <c r="G8938" t="s">
        <v>35</v>
      </c>
      <c r="H8938" s="4">
        <v>45771.917303240742</v>
      </c>
      <c r="I8938" t="b">
        <v>0</v>
      </c>
      <c r="J8938" t="b">
        <v>1</v>
      </c>
      <c r="K8938" t="s">
        <v>24</v>
      </c>
      <c r="L8938" t="s">
        <v>22</v>
      </c>
      <c r="M8938">
        <v>172000</v>
      </c>
      <c r="O8938" t="s">
        <v>8420</v>
      </c>
      <c r="P8938" t="s">
        <v>274</v>
      </c>
    </row>
    <row r="8939" spans="1:16" x14ac:dyDescent="0.55000000000000004">
      <c r="A8939" t="s">
        <v>19</v>
      </c>
      <c r="B8939" t="s">
        <v>12006</v>
      </c>
      <c r="C8939" t="s">
        <v>82</v>
      </c>
      <c r="D8939" t="s">
        <v>3973</v>
      </c>
      <c r="E8939" t="s">
        <v>20</v>
      </c>
      <c r="F8939" t="b">
        <v>0</v>
      </c>
      <c r="G8939" t="s">
        <v>27</v>
      </c>
      <c r="H8939" s="4">
        <v>45771.958379629628</v>
      </c>
      <c r="I8939" t="b">
        <v>1</v>
      </c>
      <c r="J8939" t="b">
        <v>1</v>
      </c>
      <c r="K8939" t="s">
        <v>24</v>
      </c>
      <c r="L8939" t="s">
        <v>22</v>
      </c>
      <c r="M8939">
        <v>211500</v>
      </c>
      <c r="O8939" t="s">
        <v>12007</v>
      </c>
    </row>
    <row r="8940" spans="1:16" x14ac:dyDescent="0.55000000000000004">
      <c r="A8940" t="s">
        <v>0</v>
      </c>
      <c r="B8940" t="s">
        <v>1246</v>
      </c>
      <c r="C8940" t="s">
        <v>5180</v>
      </c>
      <c r="D8940" t="s">
        <v>2208</v>
      </c>
      <c r="E8940" t="s">
        <v>20</v>
      </c>
      <c r="F8940" t="b">
        <v>0</v>
      </c>
      <c r="G8940" t="s">
        <v>27</v>
      </c>
      <c r="H8940" s="4">
        <v>45771.958460648151</v>
      </c>
      <c r="I8940" t="b">
        <v>0</v>
      </c>
      <c r="J8940" t="b">
        <v>0</v>
      </c>
      <c r="K8940" t="s">
        <v>24</v>
      </c>
      <c r="L8940" t="s">
        <v>22</v>
      </c>
      <c r="M8940">
        <v>110000</v>
      </c>
      <c r="O8940" t="s">
        <v>5181</v>
      </c>
      <c r="P8940" t="s">
        <v>5182</v>
      </c>
    </row>
    <row r="8941" spans="1:16" x14ac:dyDescent="0.55000000000000004">
      <c r="A8941" t="s">
        <v>19</v>
      </c>
      <c r="B8941" t="s">
        <v>12008</v>
      </c>
      <c r="C8941" t="s">
        <v>71</v>
      </c>
      <c r="D8941" t="s">
        <v>3973</v>
      </c>
      <c r="E8941" t="s">
        <v>20</v>
      </c>
      <c r="F8941" t="b">
        <v>0</v>
      </c>
      <c r="G8941" t="s">
        <v>27</v>
      </c>
      <c r="H8941" s="4">
        <v>45771.960034722222</v>
      </c>
      <c r="I8941" t="b">
        <v>1</v>
      </c>
      <c r="J8941" t="b">
        <v>1</v>
      </c>
      <c r="K8941" t="s">
        <v>24</v>
      </c>
      <c r="L8941" t="s">
        <v>22</v>
      </c>
      <c r="M8941">
        <v>160000</v>
      </c>
      <c r="O8941" t="s">
        <v>1172</v>
      </c>
      <c r="P8941" t="s">
        <v>582</v>
      </c>
    </row>
    <row r="8942" spans="1:16" x14ac:dyDescent="0.55000000000000004">
      <c r="A8942" t="s">
        <v>2</v>
      </c>
      <c r="B8942" t="s">
        <v>2314</v>
      </c>
      <c r="C8942" t="s">
        <v>114</v>
      </c>
      <c r="D8942" t="s">
        <v>3973</v>
      </c>
      <c r="E8942" t="s">
        <v>20</v>
      </c>
      <c r="F8942" t="b">
        <v>0</v>
      </c>
      <c r="G8942" t="s">
        <v>27</v>
      </c>
      <c r="H8942" s="4">
        <v>45771.960069444453</v>
      </c>
      <c r="I8942" t="b">
        <v>0</v>
      </c>
      <c r="J8942" t="b">
        <v>1</v>
      </c>
      <c r="K8942" t="s">
        <v>24</v>
      </c>
      <c r="L8942" t="s">
        <v>22</v>
      </c>
      <c r="M8942">
        <v>162000</v>
      </c>
      <c r="O8942" t="s">
        <v>173</v>
      </c>
      <c r="P8942" t="s">
        <v>12009</v>
      </c>
    </row>
    <row r="8943" spans="1:16" x14ac:dyDescent="0.55000000000000004">
      <c r="A8943" t="s">
        <v>0</v>
      </c>
      <c r="B8943" t="s">
        <v>11987</v>
      </c>
      <c r="C8943" t="s">
        <v>953</v>
      </c>
      <c r="D8943" t="s">
        <v>3973</v>
      </c>
      <c r="E8943" t="s">
        <v>20</v>
      </c>
      <c r="F8943" t="b">
        <v>0</v>
      </c>
      <c r="G8943" t="s">
        <v>30</v>
      </c>
      <c r="H8943" s="4">
        <v>45772.000543981478</v>
      </c>
      <c r="I8943" t="b">
        <v>1</v>
      </c>
      <c r="J8943" t="b">
        <v>1</v>
      </c>
      <c r="K8943" t="s">
        <v>24</v>
      </c>
      <c r="L8943" t="s">
        <v>22</v>
      </c>
      <c r="M8943">
        <v>109000</v>
      </c>
      <c r="O8943" t="s">
        <v>954</v>
      </c>
      <c r="P8943" t="s">
        <v>11988</v>
      </c>
    </row>
    <row r="8944" spans="1:16" x14ac:dyDescent="0.55000000000000004">
      <c r="A8944" t="s">
        <v>2</v>
      </c>
      <c r="B8944" t="s">
        <v>2</v>
      </c>
      <c r="C8944" t="s">
        <v>801</v>
      </c>
      <c r="D8944" t="s">
        <v>4753</v>
      </c>
      <c r="E8944" t="s">
        <v>20</v>
      </c>
      <c r="F8944" t="b">
        <v>0</v>
      </c>
      <c r="G8944" t="s">
        <v>27</v>
      </c>
      <c r="H8944" s="4">
        <v>45772.001631944448</v>
      </c>
      <c r="I8944" t="b">
        <v>1</v>
      </c>
      <c r="J8944" t="b">
        <v>0</v>
      </c>
      <c r="K8944" t="s">
        <v>24</v>
      </c>
      <c r="L8944" t="s">
        <v>22</v>
      </c>
      <c r="M8944">
        <v>140000</v>
      </c>
      <c r="O8944" t="s">
        <v>289</v>
      </c>
      <c r="P8944" t="s">
        <v>710</v>
      </c>
    </row>
    <row r="8945" spans="1:16" x14ac:dyDescent="0.55000000000000004">
      <c r="A8945" t="s">
        <v>2</v>
      </c>
      <c r="B8945" t="s">
        <v>117</v>
      </c>
      <c r="C8945" t="s">
        <v>889</v>
      </c>
      <c r="D8945" t="s">
        <v>4084</v>
      </c>
      <c r="E8945" t="s">
        <v>20</v>
      </c>
      <c r="F8945" t="b">
        <v>0</v>
      </c>
      <c r="G8945" t="s">
        <v>41</v>
      </c>
      <c r="H8945" s="4">
        <v>45772.002152777779</v>
      </c>
      <c r="I8945" t="b">
        <v>0</v>
      </c>
      <c r="J8945" t="b">
        <v>0</v>
      </c>
      <c r="K8945" t="s">
        <v>24</v>
      </c>
      <c r="L8945" t="s">
        <v>22</v>
      </c>
      <c r="M8945">
        <v>189000</v>
      </c>
      <c r="O8945" t="s">
        <v>772</v>
      </c>
      <c r="P8945" t="s">
        <v>1161</v>
      </c>
    </row>
    <row r="8946" spans="1:16" x14ac:dyDescent="0.55000000000000004">
      <c r="A8946" t="s">
        <v>2</v>
      </c>
      <c r="B8946" t="s">
        <v>11989</v>
      </c>
      <c r="C8946" t="s">
        <v>2293</v>
      </c>
      <c r="D8946" t="s">
        <v>5123</v>
      </c>
      <c r="E8946" t="s">
        <v>20</v>
      </c>
      <c r="F8946" t="b">
        <v>0</v>
      </c>
      <c r="G8946" t="s">
        <v>52</v>
      </c>
      <c r="H8946" s="4">
        <v>45772.003472222219</v>
      </c>
      <c r="I8946" t="b">
        <v>0</v>
      </c>
      <c r="J8946" t="b">
        <v>0</v>
      </c>
      <c r="K8946" t="s">
        <v>24</v>
      </c>
      <c r="L8946" t="s">
        <v>22</v>
      </c>
      <c r="M8946">
        <v>100000</v>
      </c>
      <c r="O8946" t="s">
        <v>374</v>
      </c>
      <c r="P8946" t="s">
        <v>11990</v>
      </c>
    </row>
    <row r="8947" spans="1:16" x14ac:dyDescent="0.55000000000000004">
      <c r="A8947" t="s">
        <v>2</v>
      </c>
      <c r="B8947" t="s">
        <v>6105</v>
      </c>
      <c r="C8947" t="s">
        <v>939</v>
      </c>
      <c r="D8947" t="s">
        <v>4035</v>
      </c>
      <c r="E8947" t="s">
        <v>20</v>
      </c>
      <c r="F8947" t="b">
        <v>0</v>
      </c>
      <c r="G8947" t="s">
        <v>158</v>
      </c>
      <c r="H8947" s="4">
        <v>45772.00409722222</v>
      </c>
      <c r="I8947" t="b">
        <v>0</v>
      </c>
      <c r="J8947" t="b">
        <v>0</v>
      </c>
      <c r="K8947" t="s">
        <v>158</v>
      </c>
      <c r="L8947" t="s">
        <v>22</v>
      </c>
      <c r="M8947">
        <v>68730</v>
      </c>
      <c r="O8947" t="s">
        <v>2768</v>
      </c>
      <c r="P8947" t="s">
        <v>6106</v>
      </c>
    </row>
    <row r="8948" spans="1:16" x14ac:dyDescent="0.55000000000000004">
      <c r="A8948" t="s">
        <v>25</v>
      </c>
      <c r="B8948" t="s">
        <v>11991</v>
      </c>
      <c r="C8948" t="s">
        <v>42</v>
      </c>
      <c r="D8948" t="s">
        <v>2208</v>
      </c>
      <c r="E8948" t="s">
        <v>20</v>
      </c>
      <c r="F8948" t="b">
        <v>0</v>
      </c>
      <c r="G8948" t="s">
        <v>41</v>
      </c>
      <c r="H8948" s="4">
        <v>45772.250219907408</v>
      </c>
      <c r="I8948" t="b">
        <v>0</v>
      </c>
      <c r="J8948" t="b">
        <v>1</v>
      </c>
      <c r="K8948" t="s">
        <v>24</v>
      </c>
      <c r="L8948" t="s">
        <v>22</v>
      </c>
      <c r="M8948">
        <v>153000</v>
      </c>
      <c r="O8948" t="s">
        <v>428</v>
      </c>
      <c r="P8948" t="s">
        <v>11992</v>
      </c>
    </row>
    <row r="8949" spans="1:16" x14ac:dyDescent="0.55000000000000004">
      <c r="A8949" t="s">
        <v>40</v>
      </c>
      <c r="B8949" t="s">
        <v>57</v>
      </c>
      <c r="C8949" t="s">
        <v>44</v>
      </c>
      <c r="D8949" t="s">
        <v>3970</v>
      </c>
      <c r="E8949" t="s">
        <v>20</v>
      </c>
      <c r="F8949" t="b">
        <v>0</v>
      </c>
      <c r="G8949" t="s">
        <v>41</v>
      </c>
      <c r="H8949" s="4">
        <v>45772.252106481479</v>
      </c>
      <c r="I8949" t="b">
        <v>0</v>
      </c>
      <c r="J8949" t="b">
        <v>0</v>
      </c>
      <c r="K8949" t="s">
        <v>24</v>
      </c>
      <c r="L8949" t="s">
        <v>22</v>
      </c>
      <c r="M8949">
        <v>155000</v>
      </c>
      <c r="O8949" t="s">
        <v>5438</v>
      </c>
      <c r="P8949" t="s">
        <v>5439</v>
      </c>
    </row>
    <row r="8950" spans="1:16" x14ac:dyDescent="0.55000000000000004">
      <c r="A8950" t="s">
        <v>40</v>
      </c>
      <c r="B8950" t="s">
        <v>2410</v>
      </c>
      <c r="C8950" t="s">
        <v>4317</v>
      </c>
      <c r="D8950" t="s">
        <v>3108</v>
      </c>
      <c r="E8950" t="s">
        <v>20</v>
      </c>
      <c r="F8950" t="b">
        <v>0</v>
      </c>
      <c r="G8950" t="s">
        <v>4318</v>
      </c>
      <c r="H8950" s="4">
        <v>45772.292534722219</v>
      </c>
      <c r="I8950" t="b">
        <v>1</v>
      </c>
      <c r="J8950" t="b">
        <v>0</v>
      </c>
      <c r="K8950" t="s">
        <v>4318</v>
      </c>
      <c r="L8950" t="s">
        <v>22</v>
      </c>
      <c r="M8950">
        <v>24000</v>
      </c>
      <c r="O8950" t="s">
        <v>2018</v>
      </c>
      <c r="P8950" t="s">
        <v>4319</v>
      </c>
    </row>
    <row r="8951" spans="1:16" x14ac:dyDescent="0.55000000000000004">
      <c r="A8951" t="s">
        <v>25</v>
      </c>
      <c r="B8951" t="s">
        <v>9113</v>
      </c>
      <c r="C8951" t="s">
        <v>1099</v>
      </c>
      <c r="D8951" t="s">
        <v>3957</v>
      </c>
      <c r="E8951" t="s">
        <v>34</v>
      </c>
      <c r="F8951" t="b">
        <v>0</v>
      </c>
      <c r="G8951" t="s">
        <v>27</v>
      </c>
      <c r="H8951" s="4">
        <v>45772.416770833333</v>
      </c>
      <c r="I8951" t="b">
        <v>1</v>
      </c>
      <c r="J8951" t="b">
        <v>0</v>
      </c>
      <c r="K8951" t="s">
        <v>24</v>
      </c>
      <c r="L8951" t="s">
        <v>36</v>
      </c>
      <c r="N8951">
        <v>27.979999542236332</v>
      </c>
      <c r="O8951" t="s">
        <v>319</v>
      </c>
      <c r="P8951" t="s">
        <v>2128</v>
      </c>
    </row>
    <row r="8952" spans="1:16" x14ac:dyDescent="0.55000000000000004">
      <c r="A8952" t="s">
        <v>0</v>
      </c>
      <c r="B8952" t="s">
        <v>8940</v>
      </c>
      <c r="C8952" t="s">
        <v>39</v>
      </c>
      <c r="D8952" t="s">
        <v>3957</v>
      </c>
      <c r="E8952" t="s">
        <v>34</v>
      </c>
      <c r="F8952" t="b">
        <v>1</v>
      </c>
      <c r="G8952" t="s">
        <v>27</v>
      </c>
      <c r="H8952" s="4">
        <v>45772.416875000003</v>
      </c>
      <c r="I8952" t="b">
        <v>0</v>
      </c>
      <c r="J8952" t="b">
        <v>0</v>
      </c>
      <c r="K8952" t="s">
        <v>24</v>
      </c>
      <c r="L8952" t="s">
        <v>36</v>
      </c>
      <c r="N8952">
        <v>26.389999389648441</v>
      </c>
      <c r="O8952" t="s">
        <v>8941</v>
      </c>
      <c r="P8952" t="s">
        <v>8942</v>
      </c>
    </row>
    <row r="8953" spans="1:16" x14ac:dyDescent="0.55000000000000004">
      <c r="A8953" t="s">
        <v>0</v>
      </c>
      <c r="B8953" t="s">
        <v>3030</v>
      </c>
      <c r="C8953" t="s">
        <v>465</v>
      </c>
      <c r="D8953" t="s">
        <v>3957</v>
      </c>
      <c r="E8953" t="s">
        <v>34</v>
      </c>
      <c r="F8953" t="b">
        <v>0</v>
      </c>
      <c r="G8953" t="s">
        <v>41</v>
      </c>
      <c r="H8953" s="4">
        <v>45772.417256944442</v>
      </c>
      <c r="I8953" t="b">
        <v>0</v>
      </c>
      <c r="J8953" t="b">
        <v>1</v>
      </c>
      <c r="K8953" t="s">
        <v>24</v>
      </c>
      <c r="L8953" t="s">
        <v>36</v>
      </c>
      <c r="N8953">
        <v>24.33499908447266</v>
      </c>
      <c r="O8953" t="s">
        <v>5168</v>
      </c>
    </row>
    <row r="8954" spans="1:16" x14ac:dyDescent="0.55000000000000004">
      <c r="A8954" t="s">
        <v>0</v>
      </c>
      <c r="B8954" t="s">
        <v>8282</v>
      </c>
      <c r="C8954" t="s">
        <v>559</v>
      </c>
      <c r="D8954" t="s">
        <v>3957</v>
      </c>
      <c r="E8954" t="s">
        <v>20</v>
      </c>
      <c r="F8954" t="b">
        <v>0</v>
      </c>
      <c r="G8954" t="s">
        <v>27</v>
      </c>
      <c r="H8954" s="4">
        <v>45772.500081018523</v>
      </c>
      <c r="I8954" t="b">
        <v>0</v>
      </c>
      <c r="J8954" t="b">
        <v>1</v>
      </c>
      <c r="K8954" t="s">
        <v>24</v>
      </c>
      <c r="L8954" t="s">
        <v>36</v>
      </c>
      <c r="N8954">
        <v>20.670000076293949</v>
      </c>
      <c r="O8954" t="s">
        <v>259</v>
      </c>
      <c r="P8954" t="s">
        <v>2838</v>
      </c>
    </row>
    <row r="8955" spans="1:16" x14ac:dyDescent="0.55000000000000004">
      <c r="A8955" t="s">
        <v>2</v>
      </c>
      <c r="B8955" t="s">
        <v>11993</v>
      </c>
      <c r="C8955" t="s">
        <v>71</v>
      </c>
      <c r="D8955" t="s">
        <v>3973</v>
      </c>
      <c r="E8955" t="s">
        <v>20</v>
      </c>
      <c r="F8955" t="b">
        <v>0</v>
      </c>
      <c r="G8955" t="s">
        <v>27</v>
      </c>
      <c r="H8955" s="4">
        <v>45772.542928240742</v>
      </c>
      <c r="I8955" t="b">
        <v>0</v>
      </c>
      <c r="J8955" t="b">
        <v>1</v>
      </c>
      <c r="K8955" t="s">
        <v>24</v>
      </c>
      <c r="L8955" t="s">
        <v>22</v>
      </c>
      <c r="M8955">
        <v>138100</v>
      </c>
      <c r="O8955" t="s">
        <v>11994</v>
      </c>
      <c r="P8955" t="s">
        <v>11995</v>
      </c>
    </row>
    <row r="8956" spans="1:16" x14ac:dyDescent="0.55000000000000004">
      <c r="A8956" t="s">
        <v>2</v>
      </c>
      <c r="B8956" t="s">
        <v>11996</v>
      </c>
      <c r="C8956" t="s">
        <v>693</v>
      </c>
      <c r="D8956" t="s">
        <v>3600</v>
      </c>
      <c r="E8956" t="s">
        <v>51</v>
      </c>
      <c r="F8956" t="b">
        <v>0</v>
      </c>
      <c r="G8956" t="s">
        <v>27</v>
      </c>
      <c r="H8956" s="4">
        <v>45772.543229166673</v>
      </c>
      <c r="I8956" t="b">
        <v>1</v>
      </c>
      <c r="J8956" t="b">
        <v>0</v>
      </c>
      <c r="K8956" t="s">
        <v>24</v>
      </c>
      <c r="L8956" t="s">
        <v>36</v>
      </c>
      <c r="N8956">
        <v>40</v>
      </c>
      <c r="O8956" t="s">
        <v>11997</v>
      </c>
      <c r="P8956" t="s">
        <v>11998</v>
      </c>
    </row>
    <row r="8957" spans="1:16" x14ac:dyDescent="0.55000000000000004">
      <c r="A8957" t="s">
        <v>1</v>
      </c>
      <c r="B8957" t="s">
        <v>11999</v>
      </c>
      <c r="C8957" t="s">
        <v>1240</v>
      </c>
      <c r="D8957" t="s">
        <v>7853</v>
      </c>
      <c r="E8957" t="s">
        <v>20</v>
      </c>
      <c r="F8957" t="b">
        <v>0</v>
      </c>
      <c r="G8957" t="s">
        <v>27</v>
      </c>
      <c r="H8957" s="4">
        <v>45772.584340277783</v>
      </c>
      <c r="I8957" t="b">
        <v>0</v>
      </c>
      <c r="J8957" t="b">
        <v>1</v>
      </c>
      <c r="K8957" t="s">
        <v>24</v>
      </c>
      <c r="L8957" t="s">
        <v>22</v>
      </c>
      <c r="M8957">
        <v>45000</v>
      </c>
      <c r="O8957" t="s">
        <v>2897</v>
      </c>
      <c r="P8957" t="s">
        <v>1749</v>
      </c>
    </row>
    <row r="8958" spans="1:16" x14ac:dyDescent="0.55000000000000004">
      <c r="A8958" t="s">
        <v>19</v>
      </c>
      <c r="B8958" t="s">
        <v>9941</v>
      </c>
      <c r="C8958" t="s">
        <v>555</v>
      </c>
      <c r="D8958" t="s">
        <v>3957</v>
      </c>
      <c r="E8958" t="s">
        <v>20</v>
      </c>
      <c r="F8958" t="b">
        <v>0</v>
      </c>
      <c r="G8958" t="s">
        <v>30</v>
      </c>
      <c r="H8958" s="4">
        <v>45772.584976851853</v>
      </c>
      <c r="I8958" t="b">
        <v>0</v>
      </c>
      <c r="J8958" t="b">
        <v>1</v>
      </c>
      <c r="K8958" t="s">
        <v>24</v>
      </c>
      <c r="L8958" t="s">
        <v>36</v>
      </c>
      <c r="N8958">
        <v>40.81500244140625</v>
      </c>
      <c r="O8958" t="s">
        <v>75</v>
      </c>
      <c r="P8958" t="s">
        <v>9942</v>
      </c>
    </row>
    <row r="8959" spans="1:16" x14ac:dyDescent="0.55000000000000004">
      <c r="A8959" t="s">
        <v>89</v>
      </c>
      <c r="B8959" t="s">
        <v>10599</v>
      </c>
      <c r="C8959" t="s">
        <v>39</v>
      </c>
      <c r="D8959" t="s">
        <v>3973</v>
      </c>
      <c r="E8959" t="s">
        <v>20</v>
      </c>
      <c r="F8959" t="b">
        <v>1</v>
      </c>
      <c r="G8959" t="s">
        <v>27</v>
      </c>
      <c r="H8959" s="4">
        <v>45772.627164351848</v>
      </c>
      <c r="I8959" t="b">
        <v>1</v>
      </c>
      <c r="J8959" t="b">
        <v>1</v>
      </c>
      <c r="K8959" t="s">
        <v>24</v>
      </c>
      <c r="L8959" t="s">
        <v>22</v>
      </c>
      <c r="M8959">
        <v>192500</v>
      </c>
      <c r="O8959" t="s">
        <v>123</v>
      </c>
      <c r="P8959" t="s">
        <v>10600</v>
      </c>
    </row>
    <row r="8960" spans="1:16" x14ac:dyDescent="0.55000000000000004">
      <c r="A8960" t="s">
        <v>2</v>
      </c>
      <c r="B8960" t="s">
        <v>12000</v>
      </c>
      <c r="C8960" t="s">
        <v>12001</v>
      </c>
      <c r="D8960" t="s">
        <v>3828</v>
      </c>
      <c r="E8960" t="s">
        <v>20</v>
      </c>
      <c r="F8960" t="b">
        <v>0</v>
      </c>
      <c r="G8960" t="s">
        <v>41</v>
      </c>
      <c r="H8960" s="4">
        <v>45772.710231481477</v>
      </c>
      <c r="I8960" t="b">
        <v>0</v>
      </c>
      <c r="J8960" t="b">
        <v>1</v>
      </c>
      <c r="K8960" t="s">
        <v>24</v>
      </c>
      <c r="L8960" t="s">
        <v>22</v>
      </c>
      <c r="M8960">
        <v>75000</v>
      </c>
      <c r="O8960" t="s">
        <v>12002</v>
      </c>
      <c r="P8960" t="s">
        <v>12003</v>
      </c>
    </row>
    <row r="8961" spans="1:16" x14ac:dyDescent="0.55000000000000004">
      <c r="A8961" t="s">
        <v>2</v>
      </c>
      <c r="B8961" t="s">
        <v>6769</v>
      </c>
      <c r="C8961" t="s">
        <v>5287</v>
      </c>
      <c r="D8961" t="s">
        <v>5243</v>
      </c>
      <c r="E8961" t="s">
        <v>20</v>
      </c>
      <c r="F8961" t="b">
        <v>0</v>
      </c>
      <c r="G8961" t="s">
        <v>27</v>
      </c>
      <c r="H8961" s="4">
        <v>45772.710601851853</v>
      </c>
      <c r="I8961" t="b">
        <v>0</v>
      </c>
      <c r="J8961" t="b">
        <v>1</v>
      </c>
      <c r="K8961" t="s">
        <v>24</v>
      </c>
      <c r="L8961" t="s">
        <v>22</v>
      </c>
      <c r="M8961">
        <v>165000</v>
      </c>
      <c r="O8961" t="s">
        <v>2912</v>
      </c>
      <c r="P8961" t="s">
        <v>6770</v>
      </c>
    </row>
    <row r="8962" spans="1:16" x14ac:dyDescent="0.55000000000000004">
      <c r="A8962" t="s">
        <v>1</v>
      </c>
      <c r="B8962" t="s">
        <v>264</v>
      </c>
      <c r="C8962" t="s">
        <v>304</v>
      </c>
      <c r="D8962" t="s">
        <v>3973</v>
      </c>
      <c r="E8962" t="s">
        <v>20</v>
      </c>
      <c r="F8962" t="b">
        <v>0</v>
      </c>
      <c r="G8962" t="s">
        <v>27</v>
      </c>
      <c r="H8962" s="4">
        <v>45772.792581018519</v>
      </c>
      <c r="I8962" t="b">
        <v>0</v>
      </c>
      <c r="J8962" t="b">
        <v>0</v>
      </c>
      <c r="K8962" t="s">
        <v>24</v>
      </c>
      <c r="L8962" t="s">
        <v>22</v>
      </c>
      <c r="M8962">
        <v>135000</v>
      </c>
      <c r="O8962" t="s">
        <v>12004</v>
      </c>
      <c r="P8962" t="s">
        <v>12005</v>
      </c>
    </row>
    <row r="8963" spans="1:16" x14ac:dyDescent="0.55000000000000004">
      <c r="A8963" t="s">
        <v>25</v>
      </c>
      <c r="B8963" t="s">
        <v>8199</v>
      </c>
      <c r="C8963" t="s">
        <v>985</v>
      </c>
      <c r="D8963" t="s">
        <v>3973</v>
      </c>
      <c r="E8963" t="s">
        <v>51</v>
      </c>
      <c r="F8963" t="b">
        <v>0</v>
      </c>
      <c r="G8963" t="s">
        <v>27</v>
      </c>
      <c r="H8963" s="4">
        <v>45772.833414351851</v>
      </c>
      <c r="I8963" t="b">
        <v>0</v>
      </c>
      <c r="J8963" t="b">
        <v>0</v>
      </c>
      <c r="K8963" t="s">
        <v>24</v>
      </c>
      <c r="L8963" t="s">
        <v>36</v>
      </c>
      <c r="N8963">
        <v>75.5</v>
      </c>
      <c r="O8963" t="s">
        <v>1392</v>
      </c>
      <c r="P8963" t="s">
        <v>2754</v>
      </c>
    </row>
    <row r="8964" spans="1:16" x14ac:dyDescent="0.55000000000000004">
      <c r="A8964" t="s">
        <v>0</v>
      </c>
      <c r="B8964" t="s">
        <v>7592</v>
      </c>
      <c r="C8964" t="s">
        <v>82</v>
      </c>
      <c r="D8964" t="s">
        <v>3973</v>
      </c>
      <c r="E8964" t="s">
        <v>20</v>
      </c>
      <c r="F8964" t="b">
        <v>0</v>
      </c>
      <c r="G8964" t="s">
        <v>27</v>
      </c>
      <c r="H8964" s="4">
        <v>45772.8750462963</v>
      </c>
      <c r="I8964" t="b">
        <v>0</v>
      </c>
      <c r="J8964" t="b">
        <v>1</v>
      </c>
      <c r="K8964" t="s">
        <v>24</v>
      </c>
      <c r="L8964" t="s">
        <v>22</v>
      </c>
      <c r="M8964">
        <v>130000</v>
      </c>
      <c r="O8964" t="s">
        <v>387</v>
      </c>
      <c r="P8964" t="s">
        <v>7593</v>
      </c>
    </row>
    <row r="8965" spans="1:16" x14ac:dyDescent="0.55000000000000004">
      <c r="A8965" t="s">
        <v>2</v>
      </c>
      <c r="B8965" t="s">
        <v>195</v>
      </c>
      <c r="C8965" t="s">
        <v>1243</v>
      </c>
      <c r="D8965" t="s">
        <v>4035</v>
      </c>
      <c r="E8965" t="s">
        <v>20</v>
      </c>
      <c r="F8965" t="b">
        <v>0</v>
      </c>
      <c r="G8965" t="s">
        <v>414</v>
      </c>
      <c r="H8965" s="4">
        <v>45772.882592592592</v>
      </c>
      <c r="I8965" t="b">
        <v>0</v>
      </c>
      <c r="J8965" t="b">
        <v>0</v>
      </c>
      <c r="K8965" t="s">
        <v>414</v>
      </c>
      <c r="L8965" t="s">
        <v>22</v>
      </c>
      <c r="M8965">
        <v>83999.5</v>
      </c>
      <c r="O8965" t="s">
        <v>695</v>
      </c>
      <c r="P8965" t="s">
        <v>7262</v>
      </c>
    </row>
    <row r="8966" spans="1:16" x14ac:dyDescent="0.55000000000000004">
      <c r="A8966" t="s">
        <v>19</v>
      </c>
      <c r="B8966" t="s">
        <v>12006</v>
      </c>
      <c r="C8966" t="s">
        <v>82</v>
      </c>
      <c r="D8966" t="s">
        <v>3973</v>
      </c>
      <c r="E8966" t="s">
        <v>20</v>
      </c>
      <c r="F8966" t="b">
        <v>0</v>
      </c>
      <c r="G8966" t="s">
        <v>27</v>
      </c>
      <c r="H8966" s="4">
        <v>45772.958379629628</v>
      </c>
      <c r="I8966" t="b">
        <v>1</v>
      </c>
      <c r="J8966" t="b">
        <v>1</v>
      </c>
      <c r="K8966" t="s">
        <v>24</v>
      </c>
      <c r="L8966" t="s">
        <v>22</v>
      </c>
      <c r="M8966">
        <v>211500</v>
      </c>
      <c r="O8966" t="s">
        <v>12007</v>
      </c>
    </row>
    <row r="8967" spans="1:16" x14ac:dyDescent="0.55000000000000004">
      <c r="A8967" t="s">
        <v>0</v>
      </c>
      <c r="B8967" t="s">
        <v>1246</v>
      </c>
      <c r="C8967" t="s">
        <v>5180</v>
      </c>
      <c r="D8967" t="s">
        <v>2208</v>
      </c>
      <c r="E8967" t="s">
        <v>20</v>
      </c>
      <c r="F8967" t="b">
        <v>0</v>
      </c>
      <c r="G8967" t="s">
        <v>27</v>
      </c>
      <c r="H8967" s="4">
        <v>45772.958460648151</v>
      </c>
      <c r="I8967" t="b">
        <v>0</v>
      </c>
      <c r="J8967" t="b">
        <v>0</v>
      </c>
      <c r="K8967" t="s">
        <v>24</v>
      </c>
      <c r="L8967" t="s">
        <v>22</v>
      </c>
      <c r="M8967">
        <v>110000</v>
      </c>
      <c r="O8967" t="s">
        <v>5181</v>
      </c>
      <c r="P8967" t="s">
        <v>5182</v>
      </c>
    </row>
    <row r="8968" spans="1:16" x14ac:dyDescent="0.55000000000000004">
      <c r="A8968" t="s">
        <v>19</v>
      </c>
      <c r="B8968" t="s">
        <v>12008</v>
      </c>
      <c r="C8968" t="s">
        <v>71</v>
      </c>
      <c r="D8968" t="s">
        <v>3973</v>
      </c>
      <c r="E8968" t="s">
        <v>20</v>
      </c>
      <c r="F8968" t="b">
        <v>0</v>
      </c>
      <c r="G8968" t="s">
        <v>27</v>
      </c>
      <c r="H8968" s="4">
        <v>45772.960034722222</v>
      </c>
      <c r="I8968" t="b">
        <v>1</v>
      </c>
      <c r="J8968" t="b">
        <v>1</v>
      </c>
      <c r="K8968" t="s">
        <v>24</v>
      </c>
      <c r="L8968" t="s">
        <v>22</v>
      </c>
      <c r="M8968">
        <v>160000</v>
      </c>
      <c r="O8968" t="s">
        <v>1172</v>
      </c>
      <c r="P8968" t="s">
        <v>582</v>
      </c>
    </row>
    <row r="8969" spans="1:16" x14ac:dyDescent="0.55000000000000004">
      <c r="A8969" t="s">
        <v>2</v>
      </c>
      <c r="B8969" t="s">
        <v>2314</v>
      </c>
      <c r="C8969" t="s">
        <v>114</v>
      </c>
      <c r="D8969" t="s">
        <v>3973</v>
      </c>
      <c r="E8969" t="s">
        <v>20</v>
      </c>
      <c r="F8969" t="b">
        <v>0</v>
      </c>
      <c r="G8969" t="s">
        <v>27</v>
      </c>
      <c r="H8969" s="4">
        <v>45772.960069444453</v>
      </c>
      <c r="I8969" t="b">
        <v>0</v>
      </c>
      <c r="J8969" t="b">
        <v>1</v>
      </c>
      <c r="K8969" t="s">
        <v>24</v>
      </c>
      <c r="L8969" t="s">
        <v>22</v>
      </c>
      <c r="M8969">
        <v>162000</v>
      </c>
      <c r="O8969" t="s">
        <v>173</v>
      </c>
      <c r="P8969" t="s">
        <v>12009</v>
      </c>
    </row>
    <row r="8970" spans="1:16" x14ac:dyDescent="0.55000000000000004">
      <c r="A8970" t="s">
        <v>0</v>
      </c>
      <c r="B8970" t="s">
        <v>11987</v>
      </c>
      <c r="C8970" t="s">
        <v>953</v>
      </c>
      <c r="D8970" t="s">
        <v>3973</v>
      </c>
      <c r="E8970" t="s">
        <v>20</v>
      </c>
      <c r="F8970" t="b">
        <v>0</v>
      </c>
      <c r="G8970" t="s">
        <v>30</v>
      </c>
      <c r="H8970" s="4">
        <v>45773.000543981478</v>
      </c>
      <c r="I8970" t="b">
        <v>1</v>
      </c>
      <c r="J8970" t="b">
        <v>1</v>
      </c>
      <c r="K8970" t="s">
        <v>24</v>
      </c>
      <c r="L8970" t="s">
        <v>22</v>
      </c>
      <c r="M8970">
        <v>109000</v>
      </c>
      <c r="O8970" t="s">
        <v>954</v>
      </c>
      <c r="P8970" t="s">
        <v>11988</v>
      </c>
    </row>
    <row r="8971" spans="1:16" x14ac:dyDescent="0.55000000000000004">
      <c r="A8971" t="s">
        <v>2</v>
      </c>
      <c r="B8971" t="s">
        <v>2</v>
      </c>
      <c r="C8971" t="s">
        <v>801</v>
      </c>
      <c r="D8971" t="s">
        <v>4753</v>
      </c>
      <c r="E8971" t="s">
        <v>20</v>
      </c>
      <c r="F8971" t="b">
        <v>0</v>
      </c>
      <c r="G8971" t="s">
        <v>27</v>
      </c>
      <c r="H8971" s="4">
        <v>45773.001631944448</v>
      </c>
      <c r="I8971" t="b">
        <v>1</v>
      </c>
      <c r="J8971" t="b">
        <v>0</v>
      </c>
      <c r="K8971" t="s">
        <v>24</v>
      </c>
      <c r="L8971" t="s">
        <v>22</v>
      </c>
      <c r="M8971">
        <v>140000</v>
      </c>
      <c r="O8971" t="s">
        <v>289</v>
      </c>
      <c r="P8971" t="s">
        <v>710</v>
      </c>
    </row>
    <row r="8972" spans="1:16" x14ac:dyDescent="0.55000000000000004">
      <c r="A8972" t="s">
        <v>2</v>
      </c>
      <c r="B8972" t="s">
        <v>117</v>
      </c>
      <c r="C8972" t="s">
        <v>889</v>
      </c>
      <c r="D8972" t="s">
        <v>4084</v>
      </c>
      <c r="E8972" t="s">
        <v>20</v>
      </c>
      <c r="F8972" t="b">
        <v>0</v>
      </c>
      <c r="G8972" t="s">
        <v>41</v>
      </c>
      <c r="H8972" s="4">
        <v>45773.002152777779</v>
      </c>
      <c r="I8972" t="b">
        <v>0</v>
      </c>
      <c r="J8972" t="b">
        <v>0</v>
      </c>
      <c r="K8972" t="s">
        <v>24</v>
      </c>
      <c r="L8972" t="s">
        <v>22</v>
      </c>
      <c r="M8972">
        <v>189000</v>
      </c>
      <c r="O8972" t="s">
        <v>772</v>
      </c>
      <c r="P8972" t="s">
        <v>1161</v>
      </c>
    </row>
    <row r="8973" spans="1:16" x14ac:dyDescent="0.55000000000000004">
      <c r="A8973" t="s">
        <v>2</v>
      </c>
      <c r="B8973" t="s">
        <v>11989</v>
      </c>
      <c r="C8973" t="s">
        <v>2293</v>
      </c>
      <c r="D8973" t="s">
        <v>5123</v>
      </c>
      <c r="E8973" t="s">
        <v>20</v>
      </c>
      <c r="F8973" t="b">
        <v>0</v>
      </c>
      <c r="G8973" t="s">
        <v>52</v>
      </c>
      <c r="H8973" s="4">
        <v>45773.003472222219</v>
      </c>
      <c r="I8973" t="b">
        <v>0</v>
      </c>
      <c r="J8973" t="b">
        <v>0</v>
      </c>
      <c r="K8973" t="s">
        <v>24</v>
      </c>
      <c r="L8973" t="s">
        <v>22</v>
      </c>
      <c r="M8973">
        <v>100000</v>
      </c>
      <c r="O8973" t="s">
        <v>374</v>
      </c>
      <c r="P8973" t="s">
        <v>11990</v>
      </c>
    </row>
    <row r="8974" spans="1:16" x14ac:dyDescent="0.55000000000000004">
      <c r="A8974" t="s">
        <v>2</v>
      </c>
      <c r="B8974" t="s">
        <v>6105</v>
      </c>
      <c r="C8974" t="s">
        <v>939</v>
      </c>
      <c r="D8974" t="s">
        <v>4035</v>
      </c>
      <c r="E8974" t="s">
        <v>20</v>
      </c>
      <c r="F8974" t="b">
        <v>0</v>
      </c>
      <c r="G8974" t="s">
        <v>158</v>
      </c>
      <c r="H8974" s="4">
        <v>45773.00409722222</v>
      </c>
      <c r="I8974" t="b">
        <v>0</v>
      </c>
      <c r="J8974" t="b">
        <v>0</v>
      </c>
      <c r="K8974" t="s">
        <v>158</v>
      </c>
      <c r="L8974" t="s">
        <v>22</v>
      </c>
      <c r="M8974">
        <v>68730</v>
      </c>
      <c r="O8974" t="s">
        <v>2768</v>
      </c>
      <c r="P8974" t="s">
        <v>6106</v>
      </c>
    </row>
    <row r="8975" spans="1:16" x14ac:dyDescent="0.55000000000000004">
      <c r="A8975" t="s">
        <v>25</v>
      </c>
      <c r="B8975" t="s">
        <v>11991</v>
      </c>
      <c r="C8975" t="s">
        <v>42</v>
      </c>
      <c r="D8975" t="s">
        <v>2208</v>
      </c>
      <c r="E8975" t="s">
        <v>20</v>
      </c>
      <c r="F8975" t="b">
        <v>0</v>
      </c>
      <c r="G8975" t="s">
        <v>41</v>
      </c>
      <c r="H8975" s="4">
        <v>45773.250219907408</v>
      </c>
      <c r="I8975" t="b">
        <v>0</v>
      </c>
      <c r="J8975" t="b">
        <v>1</v>
      </c>
      <c r="K8975" t="s">
        <v>24</v>
      </c>
      <c r="L8975" t="s">
        <v>22</v>
      </c>
      <c r="M8975">
        <v>153000</v>
      </c>
      <c r="O8975" t="s">
        <v>428</v>
      </c>
      <c r="P8975" t="s">
        <v>11992</v>
      </c>
    </row>
    <row r="8976" spans="1:16" x14ac:dyDescent="0.55000000000000004">
      <c r="A8976" t="s">
        <v>40</v>
      </c>
      <c r="B8976" t="s">
        <v>57</v>
      </c>
      <c r="C8976" t="s">
        <v>44</v>
      </c>
      <c r="D8976" t="s">
        <v>3970</v>
      </c>
      <c r="E8976" t="s">
        <v>20</v>
      </c>
      <c r="F8976" t="b">
        <v>0</v>
      </c>
      <c r="G8976" t="s">
        <v>41</v>
      </c>
      <c r="H8976" s="4">
        <v>45773.252106481479</v>
      </c>
      <c r="I8976" t="b">
        <v>0</v>
      </c>
      <c r="J8976" t="b">
        <v>0</v>
      </c>
      <c r="K8976" t="s">
        <v>24</v>
      </c>
      <c r="L8976" t="s">
        <v>22</v>
      </c>
      <c r="M8976">
        <v>155000</v>
      </c>
      <c r="O8976" t="s">
        <v>5438</v>
      </c>
      <c r="P8976" t="s">
        <v>5439</v>
      </c>
    </row>
    <row r="8977" spans="1:16" x14ac:dyDescent="0.55000000000000004">
      <c r="A8977" t="s">
        <v>40</v>
      </c>
      <c r="B8977" t="s">
        <v>2410</v>
      </c>
      <c r="C8977" t="s">
        <v>4317</v>
      </c>
      <c r="D8977" t="s">
        <v>3108</v>
      </c>
      <c r="E8977" t="s">
        <v>20</v>
      </c>
      <c r="F8977" t="b">
        <v>0</v>
      </c>
      <c r="G8977" t="s">
        <v>4318</v>
      </c>
      <c r="H8977" s="4">
        <v>45773.292534722219</v>
      </c>
      <c r="I8977" t="b">
        <v>1</v>
      </c>
      <c r="J8977" t="b">
        <v>0</v>
      </c>
      <c r="K8977" t="s">
        <v>4318</v>
      </c>
      <c r="L8977" t="s">
        <v>22</v>
      </c>
      <c r="M8977">
        <v>24000</v>
      </c>
      <c r="O8977" t="s">
        <v>2018</v>
      </c>
      <c r="P8977" t="s">
        <v>4319</v>
      </c>
    </row>
    <row r="8978" spans="1:16" x14ac:dyDescent="0.55000000000000004">
      <c r="A8978" t="s">
        <v>25</v>
      </c>
      <c r="B8978" t="s">
        <v>9113</v>
      </c>
      <c r="C8978" t="s">
        <v>1099</v>
      </c>
      <c r="D8978" t="s">
        <v>3957</v>
      </c>
      <c r="E8978" t="s">
        <v>34</v>
      </c>
      <c r="F8978" t="b">
        <v>0</v>
      </c>
      <c r="G8978" t="s">
        <v>27</v>
      </c>
      <c r="H8978" s="4">
        <v>45773.416770833333</v>
      </c>
      <c r="I8978" t="b">
        <v>1</v>
      </c>
      <c r="J8978" t="b">
        <v>0</v>
      </c>
      <c r="K8978" t="s">
        <v>24</v>
      </c>
      <c r="L8978" t="s">
        <v>36</v>
      </c>
      <c r="N8978">
        <v>27.979999542236332</v>
      </c>
      <c r="O8978" t="s">
        <v>319</v>
      </c>
      <c r="P8978" t="s">
        <v>2128</v>
      </c>
    </row>
    <row r="8979" spans="1:16" x14ac:dyDescent="0.55000000000000004">
      <c r="A8979" t="s">
        <v>0</v>
      </c>
      <c r="B8979" t="s">
        <v>8940</v>
      </c>
      <c r="C8979" t="s">
        <v>39</v>
      </c>
      <c r="D8979" t="s">
        <v>3957</v>
      </c>
      <c r="E8979" t="s">
        <v>34</v>
      </c>
      <c r="F8979" t="b">
        <v>1</v>
      </c>
      <c r="G8979" t="s">
        <v>27</v>
      </c>
      <c r="H8979" s="4">
        <v>45773.416875000003</v>
      </c>
      <c r="I8979" t="b">
        <v>0</v>
      </c>
      <c r="J8979" t="b">
        <v>0</v>
      </c>
      <c r="K8979" t="s">
        <v>24</v>
      </c>
      <c r="L8979" t="s">
        <v>36</v>
      </c>
      <c r="N8979">
        <v>26.389999389648441</v>
      </c>
      <c r="O8979" t="s">
        <v>8941</v>
      </c>
      <c r="P8979" t="s">
        <v>8942</v>
      </c>
    </row>
    <row r="8980" spans="1:16" x14ac:dyDescent="0.55000000000000004">
      <c r="A8980" t="s">
        <v>0</v>
      </c>
      <c r="B8980" t="s">
        <v>8282</v>
      </c>
      <c r="C8980" t="s">
        <v>559</v>
      </c>
      <c r="D8980" t="s">
        <v>3957</v>
      </c>
      <c r="E8980" t="s">
        <v>20</v>
      </c>
      <c r="F8980" t="b">
        <v>0</v>
      </c>
      <c r="G8980" t="s">
        <v>27</v>
      </c>
      <c r="H8980" s="4">
        <v>45773.500081018523</v>
      </c>
      <c r="I8980" t="b">
        <v>0</v>
      </c>
      <c r="J8980" t="b">
        <v>1</v>
      </c>
      <c r="K8980" t="s">
        <v>24</v>
      </c>
      <c r="L8980" t="s">
        <v>36</v>
      </c>
      <c r="N8980">
        <v>20.670000076293949</v>
      </c>
      <c r="O8980" t="s">
        <v>259</v>
      </c>
      <c r="P8980" t="s">
        <v>2838</v>
      </c>
    </row>
    <row r="8981" spans="1:16" x14ac:dyDescent="0.55000000000000004">
      <c r="A8981" t="s">
        <v>2</v>
      </c>
      <c r="B8981" t="s">
        <v>11993</v>
      </c>
      <c r="C8981" t="s">
        <v>71</v>
      </c>
      <c r="D8981" t="s">
        <v>3973</v>
      </c>
      <c r="E8981" t="s">
        <v>20</v>
      </c>
      <c r="F8981" t="b">
        <v>0</v>
      </c>
      <c r="G8981" t="s">
        <v>27</v>
      </c>
      <c r="H8981" s="4">
        <v>45773.542928240742</v>
      </c>
      <c r="I8981" t="b">
        <v>0</v>
      </c>
      <c r="J8981" t="b">
        <v>1</v>
      </c>
      <c r="K8981" t="s">
        <v>24</v>
      </c>
      <c r="L8981" t="s">
        <v>22</v>
      </c>
      <c r="M8981">
        <v>138100</v>
      </c>
      <c r="O8981" t="s">
        <v>11994</v>
      </c>
      <c r="P8981" t="s">
        <v>11995</v>
      </c>
    </row>
    <row r="8982" spans="1:16" x14ac:dyDescent="0.55000000000000004">
      <c r="A8982" t="s">
        <v>2</v>
      </c>
      <c r="B8982" t="s">
        <v>11996</v>
      </c>
      <c r="C8982" t="s">
        <v>693</v>
      </c>
      <c r="D8982" t="s">
        <v>3600</v>
      </c>
      <c r="E8982" t="s">
        <v>51</v>
      </c>
      <c r="F8982" t="b">
        <v>0</v>
      </c>
      <c r="G8982" t="s">
        <v>27</v>
      </c>
      <c r="H8982" s="4">
        <v>45773.543229166673</v>
      </c>
      <c r="I8982" t="b">
        <v>1</v>
      </c>
      <c r="J8982" t="b">
        <v>0</v>
      </c>
      <c r="K8982" t="s">
        <v>24</v>
      </c>
      <c r="L8982" t="s">
        <v>36</v>
      </c>
      <c r="N8982">
        <v>40</v>
      </c>
      <c r="O8982" t="s">
        <v>11997</v>
      </c>
      <c r="P8982" t="s">
        <v>11998</v>
      </c>
    </row>
    <row r="8983" spans="1:16" x14ac:dyDescent="0.55000000000000004">
      <c r="A8983" t="s">
        <v>1</v>
      </c>
      <c r="B8983" t="s">
        <v>11999</v>
      </c>
      <c r="C8983" t="s">
        <v>1240</v>
      </c>
      <c r="D8983" t="s">
        <v>7853</v>
      </c>
      <c r="E8983" t="s">
        <v>20</v>
      </c>
      <c r="F8983" t="b">
        <v>0</v>
      </c>
      <c r="G8983" t="s">
        <v>27</v>
      </c>
      <c r="H8983" s="4">
        <v>45773.584340277783</v>
      </c>
      <c r="I8983" t="b">
        <v>0</v>
      </c>
      <c r="J8983" t="b">
        <v>1</v>
      </c>
      <c r="K8983" t="s">
        <v>24</v>
      </c>
      <c r="L8983" t="s">
        <v>22</v>
      </c>
      <c r="M8983">
        <v>45000</v>
      </c>
      <c r="O8983" t="s">
        <v>2897</v>
      </c>
      <c r="P8983" t="s">
        <v>1749</v>
      </c>
    </row>
    <row r="8984" spans="1:16" x14ac:dyDescent="0.55000000000000004">
      <c r="A8984" t="s">
        <v>19</v>
      </c>
      <c r="B8984" t="s">
        <v>9941</v>
      </c>
      <c r="C8984" t="s">
        <v>555</v>
      </c>
      <c r="D8984" t="s">
        <v>3957</v>
      </c>
      <c r="E8984" t="s">
        <v>20</v>
      </c>
      <c r="F8984" t="b">
        <v>0</v>
      </c>
      <c r="G8984" t="s">
        <v>30</v>
      </c>
      <c r="H8984" s="4">
        <v>45773.584976851853</v>
      </c>
      <c r="I8984" t="b">
        <v>0</v>
      </c>
      <c r="J8984" t="b">
        <v>1</v>
      </c>
      <c r="K8984" t="s">
        <v>24</v>
      </c>
      <c r="L8984" t="s">
        <v>36</v>
      </c>
      <c r="N8984">
        <v>40.81500244140625</v>
      </c>
      <c r="O8984" t="s">
        <v>75</v>
      </c>
      <c r="P8984" t="s">
        <v>9942</v>
      </c>
    </row>
    <row r="8985" spans="1:16" x14ac:dyDescent="0.55000000000000004">
      <c r="A8985" t="s">
        <v>89</v>
      </c>
      <c r="B8985" t="s">
        <v>10599</v>
      </c>
      <c r="C8985" t="s">
        <v>39</v>
      </c>
      <c r="D8985" t="s">
        <v>3973</v>
      </c>
      <c r="E8985" t="s">
        <v>20</v>
      </c>
      <c r="F8985" t="b">
        <v>1</v>
      </c>
      <c r="G8985" t="s">
        <v>27</v>
      </c>
      <c r="H8985" s="4">
        <v>45773.627164351848</v>
      </c>
      <c r="I8985" t="b">
        <v>1</v>
      </c>
      <c r="J8985" t="b">
        <v>1</v>
      </c>
      <c r="K8985" t="s">
        <v>24</v>
      </c>
      <c r="L8985" t="s">
        <v>22</v>
      </c>
      <c r="M8985">
        <v>192500</v>
      </c>
      <c r="O8985" t="s">
        <v>123</v>
      </c>
      <c r="P8985" t="s">
        <v>10600</v>
      </c>
    </row>
    <row r="8986" spans="1:16" x14ac:dyDescent="0.55000000000000004">
      <c r="A8986" t="s">
        <v>2</v>
      </c>
      <c r="B8986" t="s">
        <v>12000</v>
      </c>
      <c r="C8986" t="s">
        <v>12001</v>
      </c>
      <c r="D8986" t="s">
        <v>3828</v>
      </c>
      <c r="E8986" t="s">
        <v>20</v>
      </c>
      <c r="F8986" t="b">
        <v>0</v>
      </c>
      <c r="G8986" t="s">
        <v>41</v>
      </c>
      <c r="H8986" s="4">
        <v>45773.710231481477</v>
      </c>
      <c r="I8986" t="b">
        <v>0</v>
      </c>
      <c r="J8986" t="b">
        <v>1</v>
      </c>
      <c r="K8986" t="s">
        <v>24</v>
      </c>
      <c r="L8986" t="s">
        <v>22</v>
      </c>
      <c r="M8986">
        <v>75000</v>
      </c>
      <c r="O8986" t="s">
        <v>12002</v>
      </c>
      <c r="P8986" t="s">
        <v>12003</v>
      </c>
    </row>
    <row r="8987" spans="1:16" x14ac:dyDescent="0.55000000000000004">
      <c r="A8987" t="s">
        <v>2</v>
      </c>
      <c r="B8987" t="s">
        <v>6769</v>
      </c>
      <c r="C8987" t="s">
        <v>5287</v>
      </c>
      <c r="D8987" t="s">
        <v>5243</v>
      </c>
      <c r="E8987" t="s">
        <v>20</v>
      </c>
      <c r="F8987" t="b">
        <v>0</v>
      </c>
      <c r="G8987" t="s">
        <v>27</v>
      </c>
      <c r="H8987" s="4">
        <v>45773.710601851853</v>
      </c>
      <c r="I8987" t="b">
        <v>0</v>
      </c>
      <c r="J8987" t="b">
        <v>1</v>
      </c>
      <c r="K8987" t="s">
        <v>24</v>
      </c>
      <c r="L8987" t="s">
        <v>22</v>
      </c>
      <c r="M8987">
        <v>165000</v>
      </c>
      <c r="O8987" t="s">
        <v>2912</v>
      </c>
      <c r="P8987" t="s">
        <v>6770</v>
      </c>
    </row>
    <row r="8988" spans="1:16" x14ac:dyDescent="0.55000000000000004">
      <c r="A8988" t="s">
        <v>1</v>
      </c>
      <c r="B8988" t="s">
        <v>264</v>
      </c>
      <c r="C8988" t="s">
        <v>304</v>
      </c>
      <c r="D8988" t="s">
        <v>3973</v>
      </c>
      <c r="E8988" t="s">
        <v>20</v>
      </c>
      <c r="F8988" t="b">
        <v>0</v>
      </c>
      <c r="G8988" t="s">
        <v>27</v>
      </c>
      <c r="H8988" s="4">
        <v>45773.792581018519</v>
      </c>
      <c r="I8988" t="b">
        <v>0</v>
      </c>
      <c r="J8988" t="b">
        <v>0</v>
      </c>
      <c r="K8988" t="s">
        <v>24</v>
      </c>
      <c r="L8988" t="s">
        <v>22</v>
      </c>
      <c r="M8988">
        <v>135000</v>
      </c>
      <c r="O8988" t="s">
        <v>12004</v>
      </c>
      <c r="P8988" t="s">
        <v>12005</v>
      </c>
    </row>
    <row r="8989" spans="1:16" x14ac:dyDescent="0.55000000000000004">
      <c r="A8989" t="s">
        <v>25</v>
      </c>
      <c r="B8989" t="s">
        <v>8199</v>
      </c>
      <c r="C8989" t="s">
        <v>985</v>
      </c>
      <c r="D8989" t="s">
        <v>3973</v>
      </c>
      <c r="E8989" t="s">
        <v>51</v>
      </c>
      <c r="F8989" t="b">
        <v>0</v>
      </c>
      <c r="G8989" t="s">
        <v>27</v>
      </c>
      <c r="H8989" s="4">
        <v>45773.833414351851</v>
      </c>
      <c r="I8989" t="b">
        <v>0</v>
      </c>
      <c r="J8989" t="b">
        <v>0</v>
      </c>
      <c r="K8989" t="s">
        <v>24</v>
      </c>
      <c r="L8989" t="s">
        <v>36</v>
      </c>
      <c r="N8989">
        <v>75.5</v>
      </c>
      <c r="O8989" t="s">
        <v>1392</v>
      </c>
      <c r="P8989" t="s">
        <v>2754</v>
      </c>
    </row>
    <row r="8990" spans="1:16" x14ac:dyDescent="0.55000000000000004">
      <c r="A8990" t="s">
        <v>2</v>
      </c>
      <c r="B8990" t="s">
        <v>195</v>
      </c>
      <c r="C8990" t="s">
        <v>1243</v>
      </c>
      <c r="D8990" t="s">
        <v>4035</v>
      </c>
      <c r="E8990" t="s">
        <v>20</v>
      </c>
      <c r="F8990" t="b">
        <v>0</v>
      </c>
      <c r="G8990" t="s">
        <v>414</v>
      </c>
      <c r="H8990" s="4">
        <v>45773.882592592592</v>
      </c>
      <c r="I8990" t="b">
        <v>0</v>
      </c>
      <c r="J8990" t="b">
        <v>0</v>
      </c>
      <c r="K8990" t="s">
        <v>414</v>
      </c>
      <c r="L8990" t="s">
        <v>22</v>
      </c>
      <c r="M8990">
        <v>83999.5</v>
      </c>
      <c r="O8990" t="s">
        <v>695</v>
      </c>
      <c r="P8990" t="s">
        <v>7262</v>
      </c>
    </row>
    <row r="8991" spans="1:16" x14ac:dyDescent="0.55000000000000004">
      <c r="A8991" t="s">
        <v>19</v>
      </c>
      <c r="B8991" t="s">
        <v>12006</v>
      </c>
      <c r="C8991" t="s">
        <v>82</v>
      </c>
      <c r="D8991" t="s">
        <v>3973</v>
      </c>
      <c r="E8991" t="s">
        <v>20</v>
      </c>
      <c r="F8991" t="b">
        <v>0</v>
      </c>
      <c r="G8991" t="s">
        <v>27</v>
      </c>
      <c r="H8991" s="4">
        <v>45773.958379629628</v>
      </c>
      <c r="I8991" t="b">
        <v>1</v>
      </c>
      <c r="J8991" t="b">
        <v>1</v>
      </c>
      <c r="K8991" t="s">
        <v>24</v>
      </c>
      <c r="L8991" t="s">
        <v>22</v>
      </c>
      <c r="M8991">
        <v>211500</v>
      </c>
      <c r="O8991" t="s">
        <v>12007</v>
      </c>
    </row>
    <row r="8992" spans="1:16" x14ac:dyDescent="0.55000000000000004">
      <c r="A8992" t="s">
        <v>0</v>
      </c>
      <c r="B8992" t="s">
        <v>1246</v>
      </c>
      <c r="C8992" t="s">
        <v>5180</v>
      </c>
      <c r="D8992" t="s">
        <v>2208</v>
      </c>
      <c r="E8992" t="s">
        <v>20</v>
      </c>
      <c r="F8992" t="b">
        <v>0</v>
      </c>
      <c r="G8992" t="s">
        <v>27</v>
      </c>
      <c r="H8992" s="4">
        <v>45773.958460648151</v>
      </c>
      <c r="I8992" t="b">
        <v>0</v>
      </c>
      <c r="J8992" t="b">
        <v>0</v>
      </c>
      <c r="K8992" t="s">
        <v>24</v>
      </c>
      <c r="L8992" t="s">
        <v>22</v>
      </c>
      <c r="M8992">
        <v>110000</v>
      </c>
      <c r="O8992" t="s">
        <v>5181</v>
      </c>
      <c r="P8992" t="s">
        <v>5182</v>
      </c>
    </row>
    <row r="8993" spans="1:16" x14ac:dyDescent="0.55000000000000004">
      <c r="A8993" t="s">
        <v>19</v>
      </c>
      <c r="B8993" t="s">
        <v>12008</v>
      </c>
      <c r="C8993" t="s">
        <v>71</v>
      </c>
      <c r="D8993" t="s">
        <v>3973</v>
      </c>
      <c r="E8993" t="s">
        <v>20</v>
      </c>
      <c r="F8993" t="b">
        <v>0</v>
      </c>
      <c r="G8993" t="s">
        <v>27</v>
      </c>
      <c r="H8993" s="4">
        <v>45773.960034722222</v>
      </c>
      <c r="I8993" t="b">
        <v>1</v>
      </c>
      <c r="J8993" t="b">
        <v>1</v>
      </c>
      <c r="K8993" t="s">
        <v>24</v>
      </c>
      <c r="L8993" t="s">
        <v>22</v>
      </c>
      <c r="M8993">
        <v>160000</v>
      </c>
      <c r="O8993" t="s">
        <v>1172</v>
      </c>
      <c r="P8993" t="s">
        <v>582</v>
      </c>
    </row>
    <row r="8994" spans="1:16" x14ac:dyDescent="0.55000000000000004">
      <c r="A8994" t="s">
        <v>2</v>
      </c>
      <c r="B8994" t="s">
        <v>2314</v>
      </c>
      <c r="C8994" t="s">
        <v>114</v>
      </c>
      <c r="D8994" t="s">
        <v>3973</v>
      </c>
      <c r="E8994" t="s">
        <v>20</v>
      </c>
      <c r="F8994" t="b">
        <v>0</v>
      </c>
      <c r="G8994" t="s">
        <v>27</v>
      </c>
      <c r="H8994" s="4">
        <v>45773.960069444453</v>
      </c>
      <c r="I8994" t="b">
        <v>0</v>
      </c>
      <c r="J8994" t="b">
        <v>1</v>
      </c>
      <c r="K8994" t="s">
        <v>24</v>
      </c>
      <c r="L8994" t="s">
        <v>22</v>
      </c>
      <c r="M8994">
        <v>162000</v>
      </c>
      <c r="O8994" t="s">
        <v>173</v>
      </c>
      <c r="P8994" t="s">
        <v>12009</v>
      </c>
    </row>
    <row r="8995" spans="1:16" x14ac:dyDescent="0.55000000000000004">
      <c r="A8995" t="s">
        <v>0</v>
      </c>
      <c r="B8995" t="s">
        <v>11987</v>
      </c>
      <c r="C8995" t="s">
        <v>953</v>
      </c>
      <c r="D8995" t="s">
        <v>3973</v>
      </c>
      <c r="E8995" t="s">
        <v>20</v>
      </c>
      <c r="F8995" t="b">
        <v>0</v>
      </c>
      <c r="G8995" t="s">
        <v>30</v>
      </c>
      <c r="H8995" s="4">
        <v>45774.000543981478</v>
      </c>
      <c r="I8995" t="b">
        <v>1</v>
      </c>
      <c r="J8995" t="b">
        <v>1</v>
      </c>
      <c r="K8995" t="s">
        <v>24</v>
      </c>
      <c r="L8995" t="s">
        <v>22</v>
      </c>
      <c r="M8995">
        <v>109000</v>
      </c>
      <c r="O8995" t="s">
        <v>954</v>
      </c>
      <c r="P8995" t="s">
        <v>11988</v>
      </c>
    </row>
    <row r="8996" spans="1:16" x14ac:dyDescent="0.55000000000000004">
      <c r="A8996" t="s">
        <v>2</v>
      </c>
      <c r="B8996" t="s">
        <v>2</v>
      </c>
      <c r="C8996" t="s">
        <v>801</v>
      </c>
      <c r="D8996" t="s">
        <v>4753</v>
      </c>
      <c r="E8996" t="s">
        <v>20</v>
      </c>
      <c r="F8996" t="b">
        <v>0</v>
      </c>
      <c r="G8996" t="s">
        <v>27</v>
      </c>
      <c r="H8996" s="4">
        <v>45774.001631944448</v>
      </c>
      <c r="I8996" t="b">
        <v>1</v>
      </c>
      <c r="J8996" t="b">
        <v>0</v>
      </c>
      <c r="K8996" t="s">
        <v>24</v>
      </c>
      <c r="L8996" t="s">
        <v>22</v>
      </c>
      <c r="M8996">
        <v>140000</v>
      </c>
      <c r="O8996" t="s">
        <v>289</v>
      </c>
      <c r="P8996" t="s">
        <v>710</v>
      </c>
    </row>
    <row r="8997" spans="1:16" x14ac:dyDescent="0.55000000000000004">
      <c r="A8997" t="s">
        <v>2</v>
      </c>
      <c r="B8997" t="s">
        <v>117</v>
      </c>
      <c r="C8997" t="s">
        <v>889</v>
      </c>
      <c r="D8997" t="s">
        <v>4084</v>
      </c>
      <c r="E8997" t="s">
        <v>20</v>
      </c>
      <c r="F8997" t="b">
        <v>0</v>
      </c>
      <c r="G8997" t="s">
        <v>41</v>
      </c>
      <c r="H8997" s="4">
        <v>45774.002152777779</v>
      </c>
      <c r="I8997" t="b">
        <v>0</v>
      </c>
      <c r="J8997" t="b">
        <v>0</v>
      </c>
      <c r="K8997" t="s">
        <v>24</v>
      </c>
      <c r="L8997" t="s">
        <v>22</v>
      </c>
      <c r="M8997">
        <v>189000</v>
      </c>
      <c r="O8997" t="s">
        <v>772</v>
      </c>
      <c r="P8997" t="s">
        <v>1161</v>
      </c>
    </row>
    <row r="8998" spans="1:16" x14ac:dyDescent="0.55000000000000004">
      <c r="A8998" t="s">
        <v>2</v>
      </c>
      <c r="B8998" t="s">
        <v>11989</v>
      </c>
      <c r="C8998" t="s">
        <v>2293</v>
      </c>
      <c r="D8998" t="s">
        <v>5123</v>
      </c>
      <c r="E8998" t="s">
        <v>20</v>
      </c>
      <c r="F8998" t="b">
        <v>0</v>
      </c>
      <c r="G8998" t="s">
        <v>52</v>
      </c>
      <c r="H8998" s="4">
        <v>45774.003472222219</v>
      </c>
      <c r="I8998" t="b">
        <v>0</v>
      </c>
      <c r="J8998" t="b">
        <v>0</v>
      </c>
      <c r="K8998" t="s">
        <v>24</v>
      </c>
      <c r="L8998" t="s">
        <v>22</v>
      </c>
      <c r="M8998">
        <v>100000</v>
      </c>
      <c r="O8998" t="s">
        <v>374</v>
      </c>
      <c r="P8998" t="s">
        <v>11990</v>
      </c>
    </row>
    <row r="8999" spans="1:16" x14ac:dyDescent="0.55000000000000004">
      <c r="A8999" t="s">
        <v>2</v>
      </c>
      <c r="B8999" t="s">
        <v>6105</v>
      </c>
      <c r="C8999" t="s">
        <v>939</v>
      </c>
      <c r="D8999" t="s">
        <v>4035</v>
      </c>
      <c r="E8999" t="s">
        <v>20</v>
      </c>
      <c r="F8999" t="b">
        <v>0</v>
      </c>
      <c r="G8999" t="s">
        <v>158</v>
      </c>
      <c r="H8999" s="4">
        <v>45774.00409722222</v>
      </c>
      <c r="I8999" t="b">
        <v>0</v>
      </c>
      <c r="J8999" t="b">
        <v>0</v>
      </c>
      <c r="K8999" t="s">
        <v>158</v>
      </c>
      <c r="L8999" t="s">
        <v>22</v>
      </c>
      <c r="M8999">
        <v>68730</v>
      </c>
      <c r="O8999" t="s">
        <v>2768</v>
      </c>
      <c r="P8999" t="s">
        <v>6106</v>
      </c>
    </row>
    <row r="9000" spans="1:16" x14ac:dyDescent="0.55000000000000004">
      <c r="A9000" t="s">
        <v>25</v>
      </c>
      <c r="B9000" t="s">
        <v>11991</v>
      </c>
      <c r="C9000" t="s">
        <v>42</v>
      </c>
      <c r="D9000" t="s">
        <v>2208</v>
      </c>
      <c r="E9000" t="s">
        <v>20</v>
      </c>
      <c r="F9000" t="b">
        <v>0</v>
      </c>
      <c r="G9000" t="s">
        <v>41</v>
      </c>
      <c r="H9000" s="4">
        <v>45774.250219907408</v>
      </c>
      <c r="I9000" t="b">
        <v>0</v>
      </c>
      <c r="J9000" t="b">
        <v>1</v>
      </c>
      <c r="K9000" t="s">
        <v>24</v>
      </c>
      <c r="L9000" t="s">
        <v>22</v>
      </c>
      <c r="M9000">
        <v>153000</v>
      </c>
      <c r="O9000" t="s">
        <v>428</v>
      </c>
      <c r="P9000" t="s">
        <v>11992</v>
      </c>
    </row>
    <row r="9001" spans="1:16" x14ac:dyDescent="0.55000000000000004">
      <c r="A9001" t="s">
        <v>40</v>
      </c>
      <c r="B9001" t="s">
        <v>57</v>
      </c>
      <c r="C9001" t="s">
        <v>44</v>
      </c>
      <c r="D9001" t="s">
        <v>3970</v>
      </c>
      <c r="E9001" t="s">
        <v>20</v>
      </c>
      <c r="F9001" t="b">
        <v>0</v>
      </c>
      <c r="G9001" t="s">
        <v>41</v>
      </c>
      <c r="H9001" s="4">
        <v>45774.252106481479</v>
      </c>
      <c r="I9001" t="b">
        <v>0</v>
      </c>
      <c r="J9001" t="b">
        <v>0</v>
      </c>
      <c r="K9001" t="s">
        <v>24</v>
      </c>
      <c r="L9001" t="s">
        <v>22</v>
      </c>
      <c r="M9001">
        <v>155000</v>
      </c>
      <c r="O9001" t="s">
        <v>5438</v>
      </c>
      <c r="P9001" t="s">
        <v>5439</v>
      </c>
    </row>
    <row r="9002" spans="1:16" x14ac:dyDescent="0.55000000000000004">
      <c r="A9002" t="s">
        <v>40</v>
      </c>
      <c r="B9002" t="s">
        <v>2410</v>
      </c>
      <c r="C9002" t="s">
        <v>4317</v>
      </c>
      <c r="D9002" t="s">
        <v>3108</v>
      </c>
      <c r="E9002" t="s">
        <v>20</v>
      </c>
      <c r="F9002" t="b">
        <v>0</v>
      </c>
      <c r="G9002" t="s">
        <v>4318</v>
      </c>
      <c r="H9002" s="4">
        <v>45774.292534722219</v>
      </c>
      <c r="I9002" t="b">
        <v>1</v>
      </c>
      <c r="J9002" t="b">
        <v>0</v>
      </c>
      <c r="K9002" t="s">
        <v>4318</v>
      </c>
      <c r="L9002" t="s">
        <v>22</v>
      </c>
      <c r="M9002">
        <v>24000</v>
      </c>
      <c r="O9002" t="s">
        <v>2018</v>
      </c>
      <c r="P9002" t="s">
        <v>4319</v>
      </c>
    </row>
    <row r="9003" spans="1:16" x14ac:dyDescent="0.55000000000000004">
      <c r="A9003" t="s">
        <v>25</v>
      </c>
      <c r="B9003" t="s">
        <v>9113</v>
      </c>
      <c r="C9003" t="s">
        <v>1099</v>
      </c>
      <c r="D9003" t="s">
        <v>3957</v>
      </c>
      <c r="E9003" t="s">
        <v>34</v>
      </c>
      <c r="F9003" t="b">
        <v>0</v>
      </c>
      <c r="G9003" t="s">
        <v>27</v>
      </c>
      <c r="H9003" s="4">
        <v>45774.416770833333</v>
      </c>
      <c r="I9003" t="b">
        <v>1</v>
      </c>
      <c r="J9003" t="b">
        <v>0</v>
      </c>
      <c r="K9003" t="s">
        <v>24</v>
      </c>
      <c r="L9003" t="s">
        <v>36</v>
      </c>
      <c r="N9003">
        <v>27.979999542236332</v>
      </c>
      <c r="O9003" t="s">
        <v>319</v>
      </c>
      <c r="P9003" t="s">
        <v>2128</v>
      </c>
    </row>
    <row r="9004" spans="1:16" x14ac:dyDescent="0.55000000000000004">
      <c r="A9004" t="s">
        <v>0</v>
      </c>
      <c r="B9004" t="s">
        <v>8940</v>
      </c>
      <c r="C9004" t="s">
        <v>39</v>
      </c>
      <c r="D9004" t="s">
        <v>3957</v>
      </c>
      <c r="E9004" t="s">
        <v>34</v>
      </c>
      <c r="F9004" t="b">
        <v>1</v>
      </c>
      <c r="G9004" t="s">
        <v>27</v>
      </c>
      <c r="H9004" s="4">
        <v>45774.416875000003</v>
      </c>
      <c r="I9004" t="b">
        <v>0</v>
      </c>
      <c r="J9004" t="b">
        <v>0</v>
      </c>
      <c r="K9004" t="s">
        <v>24</v>
      </c>
      <c r="L9004" t="s">
        <v>36</v>
      </c>
      <c r="N9004">
        <v>26.389999389648441</v>
      </c>
      <c r="O9004" t="s">
        <v>8941</v>
      </c>
      <c r="P9004" t="s">
        <v>8942</v>
      </c>
    </row>
    <row r="9005" spans="1:16" x14ac:dyDescent="0.55000000000000004">
      <c r="A9005" t="s">
        <v>0</v>
      </c>
      <c r="B9005" t="s">
        <v>8282</v>
      </c>
      <c r="C9005" t="s">
        <v>559</v>
      </c>
      <c r="D9005" t="s">
        <v>3957</v>
      </c>
      <c r="E9005" t="s">
        <v>20</v>
      </c>
      <c r="F9005" t="b">
        <v>0</v>
      </c>
      <c r="G9005" t="s">
        <v>27</v>
      </c>
      <c r="H9005" s="4">
        <v>45774.500081018523</v>
      </c>
      <c r="I9005" t="b">
        <v>0</v>
      </c>
      <c r="J9005" t="b">
        <v>1</v>
      </c>
      <c r="K9005" t="s">
        <v>24</v>
      </c>
      <c r="L9005" t="s">
        <v>36</v>
      </c>
      <c r="N9005">
        <v>20.670000076293949</v>
      </c>
      <c r="O9005" t="s">
        <v>259</v>
      </c>
      <c r="P9005" t="s">
        <v>2838</v>
      </c>
    </row>
    <row r="9006" spans="1:16" x14ac:dyDescent="0.55000000000000004">
      <c r="A9006" t="s">
        <v>2</v>
      </c>
      <c r="B9006" t="s">
        <v>11993</v>
      </c>
      <c r="C9006" t="s">
        <v>71</v>
      </c>
      <c r="D9006" t="s">
        <v>3973</v>
      </c>
      <c r="E9006" t="s">
        <v>20</v>
      </c>
      <c r="F9006" t="b">
        <v>0</v>
      </c>
      <c r="G9006" t="s">
        <v>27</v>
      </c>
      <c r="H9006" s="4">
        <v>45774.542928240742</v>
      </c>
      <c r="I9006" t="b">
        <v>0</v>
      </c>
      <c r="J9006" t="b">
        <v>1</v>
      </c>
      <c r="K9006" t="s">
        <v>24</v>
      </c>
      <c r="L9006" t="s">
        <v>22</v>
      </c>
      <c r="M9006">
        <v>138100</v>
      </c>
      <c r="O9006" t="s">
        <v>11994</v>
      </c>
      <c r="P9006" t="s">
        <v>11995</v>
      </c>
    </row>
    <row r="9007" spans="1:16" x14ac:dyDescent="0.55000000000000004">
      <c r="A9007" t="s">
        <v>2</v>
      </c>
      <c r="B9007" t="s">
        <v>11996</v>
      </c>
      <c r="C9007" t="s">
        <v>693</v>
      </c>
      <c r="D9007" t="s">
        <v>3600</v>
      </c>
      <c r="E9007" t="s">
        <v>51</v>
      </c>
      <c r="F9007" t="b">
        <v>0</v>
      </c>
      <c r="G9007" t="s">
        <v>27</v>
      </c>
      <c r="H9007" s="4">
        <v>45774.543229166673</v>
      </c>
      <c r="I9007" t="b">
        <v>1</v>
      </c>
      <c r="J9007" t="b">
        <v>0</v>
      </c>
      <c r="K9007" t="s">
        <v>24</v>
      </c>
      <c r="L9007" t="s">
        <v>36</v>
      </c>
      <c r="N9007">
        <v>40</v>
      </c>
      <c r="O9007" t="s">
        <v>11997</v>
      </c>
      <c r="P9007" t="s">
        <v>11998</v>
      </c>
    </row>
    <row r="9008" spans="1:16" x14ac:dyDescent="0.55000000000000004">
      <c r="A9008" t="s">
        <v>1</v>
      </c>
      <c r="B9008" t="s">
        <v>11999</v>
      </c>
      <c r="C9008" t="s">
        <v>1240</v>
      </c>
      <c r="D9008" t="s">
        <v>7853</v>
      </c>
      <c r="E9008" t="s">
        <v>20</v>
      </c>
      <c r="F9008" t="b">
        <v>0</v>
      </c>
      <c r="G9008" t="s">
        <v>27</v>
      </c>
      <c r="H9008" s="4">
        <v>45774.584340277783</v>
      </c>
      <c r="I9008" t="b">
        <v>0</v>
      </c>
      <c r="J9008" t="b">
        <v>1</v>
      </c>
      <c r="K9008" t="s">
        <v>24</v>
      </c>
      <c r="L9008" t="s">
        <v>22</v>
      </c>
      <c r="M9008">
        <v>45000</v>
      </c>
      <c r="O9008" t="s">
        <v>2897</v>
      </c>
      <c r="P9008" t="s">
        <v>1749</v>
      </c>
    </row>
    <row r="9009" spans="1:16" x14ac:dyDescent="0.55000000000000004">
      <c r="A9009" t="s">
        <v>19</v>
      </c>
      <c r="B9009" t="s">
        <v>9941</v>
      </c>
      <c r="C9009" t="s">
        <v>555</v>
      </c>
      <c r="D9009" t="s">
        <v>3957</v>
      </c>
      <c r="E9009" t="s">
        <v>20</v>
      </c>
      <c r="F9009" t="b">
        <v>0</v>
      </c>
      <c r="G9009" t="s">
        <v>30</v>
      </c>
      <c r="H9009" s="4">
        <v>45774.584976851853</v>
      </c>
      <c r="I9009" t="b">
        <v>0</v>
      </c>
      <c r="J9009" t="b">
        <v>1</v>
      </c>
      <c r="K9009" t="s">
        <v>24</v>
      </c>
      <c r="L9009" t="s">
        <v>36</v>
      </c>
      <c r="N9009">
        <v>40.81500244140625</v>
      </c>
      <c r="O9009" t="s">
        <v>75</v>
      </c>
      <c r="P9009" t="s">
        <v>9942</v>
      </c>
    </row>
    <row r="9010" spans="1:16" x14ac:dyDescent="0.55000000000000004">
      <c r="A9010" t="s">
        <v>89</v>
      </c>
      <c r="B9010" t="s">
        <v>10599</v>
      </c>
      <c r="C9010" t="s">
        <v>39</v>
      </c>
      <c r="D9010" t="s">
        <v>3973</v>
      </c>
      <c r="E9010" t="s">
        <v>20</v>
      </c>
      <c r="F9010" t="b">
        <v>1</v>
      </c>
      <c r="G9010" t="s">
        <v>27</v>
      </c>
      <c r="H9010" s="4">
        <v>45774.627164351848</v>
      </c>
      <c r="I9010" t="b">
        <v>1</v>
      </c>
      <c r="J9010" t="b">
        <v>1</v>
      </c>
      <c r="K9010" t="s">
        <v>24</v>
      </c>
      <c r="L9010" t="s">
        <v>22</v>
      </c>
      <c r="M9010">
        <v>192500</v>
      </c>
      <c r="O9010" t="s">
        <v>123</v>
      </c>
      <c r="P9010" t="s">
        <v>10600</v>
      </c>
    </row>
    <row r="9011" spans="1:16" x14ac:dyDescent="0.55000000000000004">
      <c r="A9011" t="s">
        <v>2</v>
      </c>
      <c r="B9011" t="s">
        <v>12000</v>
      </c>
      <c r="C9011" t="s">
        <v>12001</v>
      </c>
      <c r="D9011" t="s">
        <v>3828</v>
      </c>
      <c r="E9011" t="s">
        <v>20</v>
      </c>
      <c r="F9011" t="b">
        <v>0</v>
      </c>
      <c r="G9011" t="s">
        <v>41</v>
      </c>
      <c r="H9011" s="4">
        <v>45774.710231481477</v>
      </c>
      <c r="I9011" t="b">
        <v>0</v>
      </c>
      <c r="J9011" t="b">
        <v>1</v>
      </c>
      <c r="K9011" t="s">
        <v>24</v>
      </c>
      <c r="L9011" t="s">
        <v>22</v>
      </c>
      <c r="M9011">
        <v>75000</v>
      </c>
      <c r="O9011" t="s">
        <v>12002</v>
      </c>
      <c r="P9011" t="s">
        <v>12003</v>
      </c>
    </row>
    <row r="9012" spans="1:16" x14ac:dyDescent="0.55000000000000004">
      <c r="A9012" t="s">
        <v>2</v>
      </c>
      <c r="B9012" t="s">
        <v>6769</v>
      </c>
      <c r="C9012" t="s">
        <v>5287</v>
      </c>
      <c r="D9012" t="s">
        <v>5243</v>
      </c>
      <c r="E9012" t="s">
        <v>20</v>
      </c>
      <c r="F9012" t="b">
        <v>0</v>
      </c>
      <c r="G9012" t="s">
        <v>27</v>
      </c>
      <c r="H9012" s="4">
        <v>45774.710601851853</v>
      </c>
      <c r="I9012" t="b">
        <v>0</v>
      </c>
      <c r="J9012" t="b">
        <v>1</v>
      </c>
      <c r="K9012" t="s">
        <v>24</v>
      </c>
      <c r="L9012" t="s">
        <v>22</v>
      </c>
      <c r="M9012">
        <v>165000</v>
      </c>
      <c r="O9012" t="s">
        <v>2912</v>
      </c>
      <c r="P9012" t="s">
        <v>6770</v>
      </c>
    </row>
    <row r="9013" spans="1:16" x14ac:dyDescent="0.55000000000000004">
      <c r="A9013" t="s">
        <v>1</v>
      </c>
      <c r="B9013" t="s">
        <v>264</v>
      </c>
      <c r="C9013" t="s">
        <v>304</v>
      </c>
      <c r="D9013" t="s">
        <v>3973</v>
      </c>
      <c r="E9013" t="s">
        <v>20</v>
      </c>
      <c r="F9013" t="b">
        <v>0</v>
      </c>
      <c r="G9013" t="s">
        <v>27</v>
      </c>
      <c r="H9013" s="4">
        <v>45774.792581018519</v>
      </c>
      <c r="I9013" t="b">
        <v>0</v>
      </c>
      <c r="J9013" t="b">
        <v>0</v>
      </c>
      <c r="K9013" t="s">
        <v>24</v>
      </c>
      <c r="L9013" t="s">
        <v>22</v>
      </c>
      <c r="M9013">
        <v>135000</v>
      </c>
      <c r="O9013" t="s">
        <v>12004</v>
      </c>
      <c r="P9013" t="s">
        <v>12005</v>
      </c>
    </row>
    <row r="9014" spans="1:16" x14ac:dyDescent="0.55000000000000004">
      <c r="A9014" t="s">
        <v>25</v>
      </c>
      <c r="B9014" t="s">
        <v>8199</v>
      </c>
      <c r="C9014" t="s">
        <v>985</v>
      </c>
      <c r="D9014" t="s">
        <v>3973</v>
      </c>
      <c r="E9014" t="s">
        <v>51</v>
      </c>
      <c r="F9014" t="b">
        <v>0</v>
      </c>
      <c r="G9014" t="s">
        <v>27</v>
      </c>
      <c r="H9014" s="4">
        <v>45774.833414351851</v>
      </c>
      <c r="I9014" t="b">
        <v>0</v>
      </c>
      <c r="J9014" t="b">
        <v>0</v>
      </c>
      <c r="K9014" t="s">
        <v>24</v>
      </c>
      <c r="L9014" t="s">
        <v>36</v>
      </c>
      <c r="N9014">
        <v>75.5</v>
      </c>
      <c r="O9014" t="s">
        <v>1392</v>
      </c>
      <c r="P9014" t="s">
        <v>2754</v>
      </c>
    </row>
    <row r="9015" spans="1:16" x14ac:dyDescent="0.55000000000000004">
      <c r="A9015" t="s">
        <v>2</v>
      </c>
      <c r="B9015" t="s">
        <v>195</v>
      </c>
      <c r="C9015" t="s">
        <v>1243</v>
      </c>
      <c r="D9015" t="s">
        <v>4035</v>
      </c>
      <c r="E9015" t="s">
        <v>20</v>
      </c>
      <c r="F9015" t="b">
        <v>0</v>
      </c>
      <c r="G9015" t="s">
        <v>414</v>
      </c>
      <c r="H9015" s="4">
        <v>45774.882592592592</v>
      </c>
      <c r="I9015" t="b">
        <v>0</v>
      </c>
      <c r="J9015" t="b">
        <v>0</v>
      </c>
      <c r="K9015" t="s">
        <v>414</v>
      </c>
      <c r="L9015" t="s">
        <v>22</v>
      </c>
      <c r="M9015">
        <v>83999.5</v>
      </c>
      <c r="O9015" t="s">
        <v>695</v>
      </c>
      <c r="P9015" t="s">
        <v>7262</v>
      </c>
    </row>
    <row r="9016" spans="1:16" x14ac:dyDescent="0.55000000000000004">
      <c r="A9016" t="s">
        <v>19</v>
      </c>
      <c r="B9016" t="s">
        <v>12006</v>
      </c>
      <c r="C9016" t="s">
        <v>82</v>
      </c>
      <c r="D9016" t="s">
        <v>3973</v>
      </c>
      <c r="E9016" t="s">
        <v>20</v>
      </c>
      <c r="F9016" t="b">
        <v>0</v>
      </c>
      <c r="G9016" t="s">
        <v>27</v>
      </c>
      <c r="H9016" s="4">
        <v>45774.958379629628</v>
      </c>
      <c r="I9016" t="b">
        <v>1</v>
      </c>
      <c r="J9016" t="b">
        <v>1</v>
      </c>
      <c r="K9016" t="s">
        <v>24</v>
      </c>
      <c r="L9016" t="s">
        <v>22</v>
      </c>
      <c r="M9016">
        <v>211500</v>
      </c>
      <c r="O9016" t="s">
        <v>12007</v>
      </c>
    </row>
    <row r="9017" spans="1:16" x14ac:dyDescent="0.55000000000000004">
      <c r="A9017" t="s">
        <v>0</v>
      </c>
      <c r="B9017" t="s">
        <v>1246</v>
      </c>
      <c r="C9017" t="s">
        <v>5180</v>
      </c>
      <c r="D9017" t="s">
        <v>2208</v>
      </c>
      <c r="E9017" t="s">
        <v>20</v>
      </c>
      <c r="F9017" t="b">
        <v>0</v>
      </c>
      <c r="G9017" t="s">
        <v>27</v>
      </c>
      <c r="H9017" s="4">
        <v>45774.958460648151</v>
      </c>
      <c r="I9017" t="b">
        <v>0</v>
      </c>
      <c r="J9017" t="b">
        <v>0</v>
      </c>
      <c r="K9017" t="s">
        <v>24</v>
      </c>
      <c r="L9017" t="s">
        <v>22</v>
      </c>
      <c r="M9017">
        <v>110000</v>
      </c>
      <c r="O9017" t="s">
        <v>5181</v>
      </c>
      <c r="P9017" t="s">
        <v>5182</v>
      </c>
    </row>
    <row r="9018" spans="1:16" x14ac:dyDescent="0.55000000000000004">
      <c r="A9018" t="s">
        <v>19</v>
      </c>
      <c r="B9018" t="s">
        <v>12008</v>
      </c>
      <c r="C9018" t="s">
        <v>71</v>
      </c>
      <c r="D9018" t="s">
        <v>3973</v>
      </c>
      <c r="E9018" t="s">
        <v>20</v>
      </c>
      <c r="F9018" t="b">
        <v>0</v>
      </c>
      <c r="G9018" t="s">
        <v>27</v>
      </c>
      <c r="H9018" s="4">
        <v>45774.960034722222</v>
      </c>
      <c r="I9018" t="b">
        <v>1</v>
      </c>
      <c r="J9018" t="b">
        <v>1</v>
      </c>
      <c r="K9018" t="s">
        <v>24</v>
      </c>
      <c r="L9018" t="s">
        <v>22</v>
      </c>
      <c r="M9018">
        <v>160000</v>
      </c>
      <c r="O9018" t="s">
        <v>1172</v>
      </c>
      <c r="P9018" t="s">
        <v>582</v>
      </c>
    </row>
    <row r="9019" spans="1:16" x14ac:dyDescent="0.55000000000000004">
      <c r="A9019" t="s">
        <v>2</v>
      </c>
      <c r="B9019" t="s">
        <v>2314</v>
      </c>
      <c r="C9019" t="s">
        <v>114</v>
      </c>
      <c r="D9019" t="s">
        <v>3973</v>
      </c>
      <c r="E9019" t="s">
        <v>20</v>
      </c>
      <c r="F9019" t="b">
        <v>0</v>
      </c>
      <c r="G9019" t="s">
        <v>27</v>
      </c>
      <c r="H9019" s="4">
        <v>45774.960069444453</v>
      </c>
      <c r="I9019" t="b">
        <v>0</v>
      </c>
      <c r="J9019" t="b">
        <v>1</v>
      </c>
      <c r="K9019" t="s">
        <v>24</v>
      </c>
      <c r="L9019" t="s">
        <v>22</v>
      </c>
      <c r="M9019">
        <v>162000</v>
      </c>
      <c r="O9019" t="s">
        <v>173</v>
      </c>
      <c r="P9019" t="s">
        <v>12009</v>
      </c>
    </row>
    <row r="9020" spans="1:16" x14ac:dyDescent="0.55000000000000004">
      <c r="A9020" t="s">
        <v>0</v>
      </c>
      <c r="B9020" t="s">
        <v>11987</v>
      </c>
      <c r="C9020" t="s">
        <v>953</v>
      </c>
      <c r="D9020" t="s">
        <v>3973</v>
      </c>
      <c r="E9020" t="s">
        <v>20</v>
      </c>
      <c r="F9020" t="b">
        <v>0</v>
      </c>
      <c r="G9020" t="s">
        <v>30</v>
      </c>
      <c r="H9020" s="4">
        <v>45775.000543981478</v>
      </c>
      <c r="I9020" t="b">
        <v>1</v>
      </c>
      <c r="J9020" t="b">
        <v>1</v>
      </c>
      <c r="K9020" t="s">
        <v>24</v>
      </c>
      <c r="L9020" t="s">
        <v>22</v>
      </c>
      <c r="M9020">
        <v>109000</v>
      </c>
      <c r="O9020" t="s">
        <v>954</v>
      </c>
      <c r="P9020" t="s">
        <v>11988</v>
      </c>
    </row>
    <row r="9021" spans="1:16" x14ac:dyDescent="0.55000000000000004">
      <c r="A9021" t="s">
        <v>2</v>
      </c>
      <c r="B9021" t="s">
        <v>2</v>
      </c>
      <c r="C9021" t="s">
        <v>801</v>
      </c>
      <c r="D9021" t="s">
        <v>4753</v>
      </c>
      <c r="E9021" t="s">
        <v>20</v>
      </c>
      <c r="F9021" t="b">
        <v>0</v>
      </c>
      <c r="G9021" t="s">
        <v>27</v>
      </c>
      <c r="H9021" s="4">
        <v>45775.001631944448</v>
      </c>
      <c r="I9021" t="b">
        <v>1</v>
      </c>
      <c r="J9021" t="b">
        <v>0</v>
      </c>
      <c r="K9021" t="s">
        <v>24</v>
      </c>
      <c r="L9021" t="s">
        <v>22</v>
      </c>
      <c r="M9021">
        <v>140000</v>
      </c>
      <c r="O9021" t="s">
        <v>289</v>
      </c>
      <c r="P9021" t="s">
        <v>710</v>
      </c>
    </row>
    <row r="9022" spans="1:16" x14ac:dyDescent="0.55000000000000004">
      <c r="A9022" t="s">
        <v>2</v>
      </c>
      <c r="B9022" t="s">
        <v>1059</v>
      </c>
      <c r="C9022" t="s">
        <v>10628</v>
      </c>
      <c r="D9022" t="s">
        <v>5123</v>
      </c>
      <c r="E9022" t="s">
        <v>20</v>
      </c>
      <c r="F9022" t="b">
        <v>0</v>
      </c>
      <c r="G9022" t="s">
        <v>27</v>
      </c>
      <c r="H9022" s="4">
        <v>45775.002025462964</v>
      </c>
      <c r="I9022" t="b">
        <v>0</v>
      </c>
      <c r="J9022" t="b">
        <v>1</v>
      </c>
      <c r="K9022" t="s">
        <v>24</v>
      </c>
      <c r="L9022" t="s">
        <v>22</v>
      </c>
      <c r="M9022">
        <v>135000</v>
      </c>
      <c r="O9022" t="s">
        <v>428</v>
      </c>
      <c r="P9022" t="s">
        <v>4240</v>
      </c>
    </row>
    <row r="9023" spans="1:16" x14ac:dyDescent="0.55000000000000004">
      <c r="A9023" t="s">
        <v>2</v>
      </c>
      <c r="B9023" t="s">
        <v>117</v>
      </c>
      <c r="C9023" t="s">
        <v>889</v>
      </c>
      <c r="D9023" t="s">
        <v>4084</v>
      </c>
      <c r="E9023" t="s">
        <v>20</v>
      </c>
      <c r="F9023" t="b">
        <v>0</v>
      </c>
      <c r="G9023" t="s">
        <v>41</v>
      </c>
      <c r="H9023" s="4">
        <v>45775.002152777779</v>
      </c>
      <c r="I9023" t="b">
        <v>0</v>
      </c>
      <c r="J9023" t="b">
        <v>0</v>
      </c>
      <c r="K9023" t="s">
        <v>24</v>
      </c>
      <c r="L9023" t="s">
        <v>22</v>
      </c>
      <c r="M9023">
        <v>189000</v>
      </c>
      <c r="O9023" t="s">
        <v>772</v>
      </c>
      <c r="P9023" t="s">
        <v>1161</v>
      </c>
    </row>
    <row r="9024" spans="1:16" x14ac:dyDescent="0.55000000000000004">
      <c r="A9024" t="s">
        <v>2</v>
      </c>
      <c r="B9024" t="s">
        <v>11989</v>
      </c>
      <c r="C9024" t="s">
        <v>2293</v>
      </c>
      <c r="D9024" t="s">
        <v>5123</v>
      </c>
      <c r="E9024" t="s">
        <v>20</v>
      </c>
      <c r="F9024" t="b">
        <v>0</v>
      </c>
      <c r="G9024" t="s">
        <v>52</v>
      </c>
      <c r="H9024" s="4">
        <v>45775.003472222219</v>
      </c>
      <c r="I9024" t="b">
        <v>0</v>
      </c>
      <c r="J9024" t="b">
        <v>0</v>
      </c>
      <c r="K9024" t="s">
        <v>24</v>
      </c>
      <c r="L9024" t="s">
        <v>22</v>
      </c>
      <c r="M9024">
        <v>100000</v>
      </c>
      <c r="O9024" t="s">
        <v>374</v>
      </c>
      <c r="P9024" t="s">
        <v>11990</v>
      </c>
    </row>
    <row r="9025" spans="1:16" x14ac:dyDescent="0.55000000000000004">
      <c r="A9025" t="s">
        <v>2</v>
      </c>
      <c r="B9025" t="s">
        <v>6105</v>
      </c>
      <c r="C9025" t="s">
        <v>939</v>
      </c>
      <c r="D9025" t="s">
        <v>4035</v>
      </c>
      <c r="E9025" t="s">
        <v>20</v>
      </c>
      <c r="F9025" t="b">
        <v>0</v>
      </c>
      <c r="G9025" t="s">
        <v>158</v>
      </c>
      <c r="H9025" s="4">
        <v>45775.00409722222</v>
      </c>
      <c r="I9025" t="b">
        <v>0</v>
      </c>
      <c r="J9025" t="b">
        <v>0</v>
      </c>
      <c r="K9025" t="s">
        <v>158</v>
      </c>
      <c r="L9025" t="s">
        <v>22</v>
      </c>
      <c r="M9025">
        <v>68730</v>
      </c>
      <c r="O9025" t="s">
        <v>2768</v>
      </c>
      <c r="P9025" t="s">
        <v>6106</v>
      </c>
    </row>
    <row r="9026" spans="1:16" x14ac:dyDescent="0.55000000000000004">
      <c r="A9026" t="s">
        <v>25</v>
      </c>
      <c r="B9026" t="s">
        <v>11991</v>
      </c>
      <c r="C9026" t="s">
        <v>42</v>
      </c>
      <c r="D9026" t="s">
        <v>2208</v>
      </c>
      <c r="E9026" t="s">
        <v>20</v>
      </c>
      <c r="F9026" t="b">
        <v>0</v>
      </c>
      <c r="G9026" t="s">
        <v>41</v>
      </c>
      <c r="H9026" s="4">
        <v>45775.250219907408</v>
      </c>
      <c r="I9026" t="b">
        <v>0</v>
      </c>
      <c r="J9026" t="b">
        <v>1</v>
      </c>
      <c r="K9026" t="s">
        <v>24</v>
      </c>
      <c r="L9026" t="s">
        <v>22</v>
      </c>
      <c r="M9026">
        <v>153000</v>
      </c>
      <c r="O9026" t="s">
        <v>428</v>
      </c>
      <c r="P9026" t="s">
        <v>11992</v>
      </c>
    </row>
    <row r="9027" spans="1:16" x14ac:dyDescent="0.55000000000000004">
      <c r="A9027" t="s">
        <v>40</v>
      </c>
      <c r="B9027" t="s">
        <v>57</v>
      </c>
      <c r="C9027" t="s">
        <v>44</v>
      </c>
      <c r="D9027" t="s">
        <v>3970</v>
      </c>
      <c r="E9027" t="s">
        <v>20</v>
      </c>
      <c r="F9027" t="b">
        <v>0</v>
      </c>
      <c r="G9027" t="s">
        <v>41</v>
      </c>
      <c r="H9027" s="4">
        <v>45775.252106481479</v>
      </c>
      <c r="I9027" t="b">
        <v>0</v>
      </c>
      <c r="J9027" t="b">
        <v>0</v>
      </c>
      <c r="K9027" t="s">
        <v>24</v>
      </c>
      <c r="L9027" t="s">
        <v>22</v>
      </c>
      <c r="M9027">
        <v>155000</v>
      </c>
      <c r="O9027" t="s">
        <v>5438</v>
      </c>
      <c r="P9027" t="s">
        <v>5439</v>
      </c>
    </row>
    <row r="9028" spans="1:16" x14ac:dyDescent="0.55000000000000004">
      <c r="A9028" t="s">
        <v>40</v>
      </c>
      <c r="B9028" t="s">
        <v>2410</v>
      </c>
      <c r="C9028" t="s">
        <v>4317</v>
      </c>
      <c r="D9028" t="s">
        <v>3108</v>
      </c>
      <c r="E9028" t="s">
        <v>20</v>
      </c>
      <c r="F9028" t="b">
        <v>0</v>
      </c>
      <c r="G9028" t="s">
        <v>4318</v>
      </c>
      <c r="H9028" s="4">
        <v>45775.292534722219</v>
      </c>
      <c r="I9028" t="b">
        <v>1</v>
      </c>
      <c r="J9028" t="b">
        <v>0</v>
      </c>
      <c r="K9028" t="s">
        <v>4318</v>
      </c>
      <c r="L9028" t="s">
        <v>22</v>
      </c>
      <c r="M9028">
        <v>24000</v>
      </c>
      <c r="O9028" t="s">
        <v>2018</v>
      </c>
      <c r="P9028" t="s">
        <v>4319</v>
      </c>
    </row>
    <row r="9029" spans="1:16" x14ac:dyDescent="0.55000000000000004">
      <c r="A9029" t="s">
        <v>25</v>
      </c>
      <c r="B9029" t="s">
        <v>9113</v>
      </c>
      <c r="C9029" t="s">
        <v>1099</v>
      </c>
      <c r="D9029" t="s">
        <v>3957</v>
      </c>
      <c r="E9029" t="s">
        <v>34</v>
      </c>
      <c r="F9029" t="b">
        <v>0</v>
      </c>
      <c r="G9029" t="s">
        <v>27</v>
      </c>
      <c r="H9029" s="4">
        <v>45775.416770833333</v>
      </c>
      <c r="I9029" t="b">
        <v>1</v>
      </c>
      <c r="J9029" t="b">
        <v>0</v>
      </c>
      <c r="K9029" t="s">
        <v>24</v>
      </c>
      <c r="L9029" t="s">
        <v>36</v>
      </c>
      <c r="N9029">
        <v>27.979999542236332</v>
      </c>
      <c r="O9029" t="s">
        <v>319</v>
      </c>
      <c r="P9029" t="s">
        <v>2128</v>
      </c>
    </row>
    <row r="9030" spans="1:16" x14ac:dyDescent="0.55000000000000004">
      <c r="A9030" t="s">
        <v>0</v>
      </c>
      <c r="B9030" t="s">
        <v>8940</v>
      </c>
      <c r="C9030" t="s">
        <v>39</v>
      </c>
      <c r="D9030" t="s">
        <v>3957</v>
      </c>
      <c r="E9030" t="s">
        <v>34</v>
      </c>
      <c r="F9030" t="b">
        <v>1</v>
      </c>
      <c r="G9030" t="s">
        <v>27</v>
      </c>
      <c r="H9030" s="4">
        <v>45775.416875000003</v>
      </c>
      <c r="I9030" t="b">
        <v>0</v>
      </c>
      <c r="J9030" t="b">
        <v>0</v>
      </c>
      <c r="K9030" t="s">
        <v>24</v>
      </c>
      <c r="L9030" t="s">
        <v>36</v>
      </c>
      <c r="N9030">
        <v>26.389999389648441</v>
      </c>
      <c r="O9030" t="s">
        <v>8941</v>
      </c>
      <c r="P9030" t="s">
        <v>8942</v>
      </c>
    </row>
    <row r="9031" spans="1:16" x14ac:dyDescent="0.55000000000000004">
      <c r="A9031" t="s">
        <v>1</v>
      </c>
      <c r="B9031" t="s">
        <v>7009</v>
      </c>
      <c r="C9031" t="s">
        <v>180</v>
      </c>
      <c r="D9031" t="s">
        <v>3973</v>
      </c>
      <c r="E9031" t="s">
        <v>20</v>
      </c>
      <c r="F9031" t="b">
        <v>0</v>
      </c>
      <c r="G9031" t="s">
        <v>41</v>
      </c>
      <c r="H9031" s="4">
        <v>45775.417129629634</v>
      </c>
      <c r="I9031" t="b">
        <v>1</v>
      </c>
      <c r="J9031" t="b">
        <v>0</v>
      </c>
      <c r="K9031" t="s">
        <v>24</v>
      </c>
      <c r="L9031" t="s">
        <v>22</v>
      </c>
      <c r="M9031">
        <v>62500</v>
      </c>
      <c r="O9031" t="s">
        <v>7010</v>
      </c>
    </row>
    <row r="9032" spans="1:16" x14ac:dyDescent="0.55000000000000004">
      <c r="A9032" t="s">
        <v>0</v>
      </c>
      <c r="B9032" t="s">
        <v>3030</v>
      </c>
      <c r="C9032" t="s">
        <v>465</v>
      </c>
      <c r="D9032" t="s">
        <v>3957</v>
      </c>
      <c r="E9032" t="s">
        <v>34</v>
      </c>
      <c r="F9032" t="b">
        <v>0</v>
      </c>
      <c r="G9032" t="s">
        <v>41</v>
      </c>
      <c r="H9032" s="4">
        <v>45775.417256944442</v>
      </c>
      <c r="I9032" t="b">
        <v>0</v>
      </c>
      <c r="J9032" t="b">
        <v>1</v>
      </c>
      <c r="K9032" t="s">
        <v>24</v>
      </c>
      <c r="L9032" t="s">
        <v>36</v>
      </c>
      <c r="N9032">
        <v>24.33499908447266</v>
      </c>
      <c r="O9032" t="s">
        <v>5168</v>
      </c>
    </row>
    <row r="9033" spans="1:16" x14ac:dyDescent="0.55000000000000004">
      <c r="A9033" t="s">
        <v>0</v>
      </c>
      <c r="B9033" t="s">
        <v>8282</v>
      </c>
      <c r="C9033" t="s">
        <v>559</v>
      </c>
      <c r="D9033" t="s">
        <v>3957</v>
      </c>
      <c r="E9033" t="s">
        <v>20</v>
      </c>
      <c r="F9033" t="b">
        <v>0</v>
      </c>
      <c r="G9033" t="s">
        <v>27</v>
      </c>
      <c r="H9033" s="4">
        <v>45775.500081018523</v>
      </c>
      <c r="I9033" t="b">
        <v>0</v>
      </c>
      <c r="J9033" t="b">
        <v>1</v>
      </c>
      <c r="K9033" t="s">
        <v>24</v>
      </c>
      <c r="L9033" t="s">
        <v>36</v>
      </c>
      <c r="N9033">
        <v>20.670000076293949</v>
      </c>
      <c r="O9033" t="s">
        <v>259</v>
      </c>
      <c r="P9033" t="s">
        <v>2838</v>
      </c>
    </row>
    <row r="9034" spans="1:16" x14ac:dyDescent="0.55000000000000004">
      <c r="A9034" t="s">
        <v>1</v>
      </c>
      <c r="B9034" t="s">
        <v>11382</v>
      </c>
      <c r="C9034" t="s">
        <v>158</v>
      </c>
      <c r="D9034" t="s">
        <v>4035</v>
      </c>
      <c r="E9034" t="s">
        <v>20</v>
      </c>
      <c r="F9034" t="b">
        <v>0</v>
      </c>
      <c r="G9034" t="s">
        <v>158</v>
      </c>
      <c r="H9034" s="4">
        <v>45775.503032407411</v>
      </c>
      <c r="I9034" t="b">
        <v>0</v>
      </c>
      <c r="J9034" t="b">
        <v>0</v>
      </c>
      <c r="K9034" t="s">
        <v>158</v>
      </c>
      <c r="L9034" t="s">
        <v>22</v>
      </c>
      <c r="M9034">
        <v>87599.5</v>
      </c>
      <c r="O9034" t="s">
        <v>1906</v>
      </c>
      <c r="P9034" t="s">
        <v>2672</v>
      </c>
    </row>
    <row r="9035" spans="1:16" x14ac:dyDescent="0.55000000000000004">
      <c r="A9035" t="s">
        <v>0</v>
      </c>
      <c r="B9035" t="s">
        <v>0</v>
      </c>
      <c r="C9035" t="s">
        <v>2023</v>
      </c>
      <c r="D9035" t="s">
        <v>7547</v>
      </c>
      <c r="E9035" t="s">
        <v>34</v>
      </c>
      <c r="F9035" t="b">
        <v>0</v>
      </c>
      <c r="G9035" t="s">
        <v>41</v>
      </c>
      <c r="H9035" s="4">
        <v>45775.542337962957</v>
      </c>
      <c r="I9035" t="b">
        <v>0</v>
      </c>
      <c r="J9035" t="b">
        <v>0</v>
      </c>
      <c r="K9035" t="s">
        <v>24</v>
      </c>
      <c r="L9035" t="s">
        <v>36</v>
      </c>
      <c r="N9035">
        <v>15</v>
      </c>
      <c r="O9035" t="s">
        <v>7548</v>
      </c>
      <c r="P9035" t="s">
        <v>61</v>
      </c>
    </row>
    <row r="9036" spans="1:16" x14ac:dyDescent="0.55000000000000004">
      <c r="A9036" t="s">
        <v>2</v>
      </c>
      <c r="B9036" t="s">
        <v>11993</v>
      </c>
      <c r="C9036" t="s">
        <v>71</v>
      </c>
      <c r="D9036" t="s">
        <v>3973</v>
      </c>
      <c r="E9036" t="s">
        <v>20</v>
      </c>
      <c r="F9036" t="b">
        <v>0</v>
      </c>
      <c r="G9036" t="s">
        <v>27</v>
      </c>
      <c r="H9036" s="4">
        <v>45775.542928240742</v>
      </c>
      <c r="I9036" t="b">
        <v>0</v>
      </c>
      <c r="J9036" t="b">
        <v>1</v>
      </c>
      <c r="K9036" t="s">
        <v>24</v>
      </c>
      <c r="L9036" t="s">
        <v>22</v>
      </c>
      <c r="M9036">
        <v>138100</v>
      </c>
      <c r="O9036" t="s">
        <v>11994</v>
      </c>
      <c r="P9036" t="s">
        <v>11995</v>
      </c>
    </row>
    <row r="9037" spans="1:16" x14ac:dyDescent="0.55000000000000004">
      <c r="A9037" t="s">
        <v>2</v>
      </c>
      <c r="B9037" t="s">
        <v>11996</v>
      </c>
      <c r="C9037" t="s">
        <v>693</v>
      </c>
      <c r="D9037" t="s">
        <v>3600</v>
      </c>
      <c r="E9037" t="s">
        <v>51</v>
      </c>
      <c r="F9037" t="b">
        <v>0</v>
      </c>
      <c r="G9037" t="s">
        <v>27</v>
      </c>
      <c r="H9037" s="4">
        <v>45775.543229166673</v>
      </c>
      <c r="I9037" t="b">
        <v>1</v>
      </c>
      <c r="J9037" t="b">
        <v>0</v>
      </c>
      <c r="K9037" t="s">
        <v>24</v>
      </c>
      <c r="L9037" t="s">
        <v>36</v>
      </c>
      <c r="N9037">
        <v>40</v>
      </c>
      <c r="O9037" t="s">
        <v>11997</v>
      </c>
      <c r="P9037" t="s">
        <v>11998</v>
      </c>
    </row>
    <row r="9038" spans="1:16" x14ac:dyDescent="0.55000000000000004">
      <c r="A9038" t="s">
        <v>1</v>
      </c>
      <c r="B9038" t="s">
        <v>11999</v>
      </c>
      <c r="C9038" t="s">
        <v>1240</v>
      </c>
      <c r="D9038" t="s">
        <v>7853</v>
      </c>
      <c r="E9038" t="s">
        <v>20</v>
      </c>
      <c r="F9038" t="b">
        <v>0</v>
      </c>
      <c r="G9038" t="s">
        <v>27</v>
      </c>
      <c r="H9038" s="4">
        <v>45775.584340277783</v>
      </c>
      <c r="I9038" t="b">
        <v>0</v>
      </c>
      <c r="J9038" t="b">
        <v>1</v>
      </c>
      <c r="K9038" t="s">
        <v>24</v>
      </c>
      <c r="L9038" t="s">
        <v>22</v>
      </c>
      <c r="M9038">
        <v>45000</v>
      </c>
      <c r="O9038" t="s">
        <v>2897</v>
      </c>
      <c r="P9038" t="s">
        <v>1749</v>
      </c>
    </row>
    <row r="9039" spans="1:16" x14ac:dyDescent="0.55000000000000004">
      <c r="A9039" t="s">
        <v>19</v>
      </c>
      <c r="B9039" t="s">
        <v>9941</v>
      </c>
      <c r="C9039" t="s">
        <v>555</v>
      </c>
      <c r="D9039" t="s">
        <v>3957</v>
      </c>
      <c r="E9039" t="s">
        <v>20</v>
      </c>
      <c r="F9039" t="b">
        <v>0</v>
      </c>
      <c r="G9039" t="s">
        <v>30</v>
      </c>
      <c r="H9039" s="4">
        <v>45775.584976851853</v>
      </c>
      <c r="I9039" t="b">
        <v>0</v>
      </c>
      <c r="J9039" t="b">
        <v>1</v>
      </c>
      <c r="K9039" t="s">
        <v>24</v>
      </c>
      <c r="L9039" t="s">
        <v>36</v>
      </c>
      <c r="N9039">
        <v>40.81500244140625</v>
      </c>
      <c r="O9039" t="s">
        <v>75</v>
      </c>
      <c r="P9039" t="s">
        <v>9942</v>
      </c>
    </row>
    <row r="9040" spans="1:16" x14ac:dyDescent="0.55000000000000004">
      <c r="A9040" t="s">
        <v>89</v>
      </c>
      <c r="B9040" t="s">
        <v>10599</v>
      </c>
      <c r="C9040" t="s">
        <v>39</v>
      </c>
      <c r="D9040" t="s">
        <v>3973</v>
      </c>
      <c r="E9040" t="s">
        <v>20</v>
      </c>
      <c r="F9040" t="b">
        <v>1</v>
      </c>
      <c r="G9040" t="s">
        <v>27</v>
      </c>
      <c r="H9040" s="4">
        <v>45775.627164351848</v>
      </c>
      <c r="I9040" t="b">
        <v>1</v>
      </c>
      <c r="J9040" t="b">
        <v>1</v>
      </c>
      <c r="K9040" t="s">
        <v>24</v>
      </c>
      <c r="L9040" t="s">
        <v>22</v>
      </c>
      <c r="M9040">
        <v>192500</v>
      </c>
      <c r="O9040" t="s">
        <v>123</v>
      </c>
      <c r="P9040" t="s">
        <v>10600</v>
      </c>
    </row>
    <row r="9041" spans="1:16" x14ac:dyDescent="0.55000000000000004">
      <c r="A9041" t="s">
        <v>25</v>
      </c>
      <c r="B9041" t="s">
        <v>25</v>
      </c>
      <c r="C9041" t="s">
        <v>555</v>
      </c>
      <c r="D9041" t="s">
        <v>4084</v>
      </c>
      <c r="E9041" t="s">
        <v>20</v>
      </c>
      <c r="F9041" t="b">
        <v>0</v>
      </c>
      <c r="G9041" t="s">
        <v>30</v>
      </c>
      <c r="H9041" s="4">
        <v>45775.627523148149</v>
      </c>
      <c r="I9041" t="b">
        <v>0</v>
      </c>
      <c r="J9041" t="b">
        <v>1</v>
      </c>
      <c r="K9041" t="s">
        <v>24</v>
      </c>
      <c r="L9041" t="s">
        <v>36</v>
      </c>
      <c r="N9041">
        <v>25.2400016784668</v>
      </c>
      <c r="O9041" t="s">
        <v>2075</v>
      </c>
      <c r="P9041" t="s">
        <v>6153</v>
      </c>
    </row>
    <row r="9042" spans="1:16" x14ac:dyDescent="0.55000000000000004">
      <c r="A9042" t="s">
        <v>2</v>
      </c>
      <c r="B9042" t="s">
        <v>12000</v>
      </c>
      <c r="C9042" t="s">
        <v>12001</v>
      </c>
      <c r="D9042" t="s">
        <v>3828</v>
      </c>
      <c r="E9042" t="s">
        <v>20</v>
      </c>
      <c r="F9042" t="b">
        <v>0</v>
      </c>
      <c r="G9042" t="s">
        <v>41</v>
      </c>
      <c r="H9042" s="4">
        <v>45775.710231481477</v>
      </c>
      <c r="I9042" t="b">
        <v>0</v>
      </c>
      <c r="J9042" t="b">
        <v>1</v>
      </c>
      <c r="K9042" t="s">
        <v>24</v>
      </c>
      <c r="L9042" t="s">
        <v>22</v>
      </c>
      <c r="M9042">
        <v>75000</v>
      </c>
      <c r="O9042" t="s">
        <v>12002</v>
      </c>
      <c r="P9042" t="s">
        <v>12003</v>
      </c>
    </row>
    <row r="9043" spans="1:16" x14ac:dyDescent="0.55000000000000004">
      <c r="A9043" t="s">
        <v>2</v>
      </c>
      <c r="B9043" t="s">
        <v>6769</v>
      </c>
      <c r="C9043" t="s">
        <v>5287</v>
      </c>
      <c r="D9043" t="s">
        <v>5243</v>
      </c>
      <c r="E9043" t="s">
        <v>20</v>
      </c>
      <c r="F9043" t="b">
        <v>0</v>
      </c>
      <c r="G9043" t="s">
        <v>27</v>
      </c>
      <c r="H9043" s="4">
        <v>45775.710601851853</v>
      </c>
      <c r="I9043" t="b">
        <v>0</v>
      </c>
      <c r="J9043" t="b">
        <v>1</v>
      </c>
      <c r="K9043" t="s">
        <v>24</v>
      </c>
      <c r="L9043" t="s">
        <v>22</v>
      </c>
      <c r="M9043">
        <v>165000</v>
      </c>
      <c r="O9043" t="s">
        <v>2912</v>
      </c>
      <c r="P9043" t="s">
        <v>6770</v>
      </c>
    </row>
    <row r="9044" spans="1:16" x14ac:dyDescent="0.55000000000000004">
      <c r="A9044" t="s">
        <v>25</v>
      </c>
      <c r="B9044" t="s">
        <v>12011</v>
      </c>
      <c r="C9044" t="s">
        <v>203</v>
      </c>
      <c r="D9044" t="s">
        <v>3973</v>
      </c>
      <c r="E9044" t="s">
        <v>20</v>
      </c>
      <c r="F9044" t="b">
        <v>0</v>
      </c>
      <c r="G9044" t="s">
        <v>23</v>
      </c>
      <c r="H9044" s="4">
        <v>45775.727685185193</v>
      </c>
      <c r="I9044" t="b">
        <v>0</v>
      </c>
      <c r="J9044" t="b">
        <v>1</v>
      </c>
      <c r="K9044" t="s">
        <v>24</v>
      </c>
      <c r="L9044" t="s">
        <v>22</v>
      </c>
      <c r="M9044">
        <v>95000</v>
      </c>
      <c r="O9044" t="s">
        <v>12012</v>
      </c>
      <c r="P9044" t="s">
        <v>2804</v>
      </c>
    </row>
    <row r="9045" spans="1:16" x14ac:dyDescent="0.55000000000000004">
      <c r="A9045" t="s">
        <v>2</v>
      </c>
      <c r="B9045" t="s">
        <v>8530</v>
      </c>
      <c r="C9045" t="s">
        <v>26</v>
      </c>
      <c r="D9045" t="s">
        <v>3957</v>
      </c>
      <c r="E9045" t="s">
        <v>20</v>
      </c>
      <c r="F9045" t="b">
        <v>0</v>
      </c>
      <c r="G9045" t="s">
        <v>23</v>
      </c>
      <c r="H9045" s="4">
        <v>45775.768310185187</v>
      </c>
      <c r="I9045" t="b">
        <v>0</v>
      </c>
      <c r="J9045" t="b">
        <v>1</v>
      </c>
      <c r="K9045" t="s">
        <v>24</v>
      </c>
      <c r="L9045" t="s">
        <v>36</v>
      </c>
      <c r="N9045">
        <v>61.159996032714837</v>
      </c>
      <c r="O9045" t="s">
        <v>8531</v>
      </c>
      <c r="P9045" t="s">
        <v>8532</v>
      </c>
    </row>
    <row r="9046" spans="1:16" x14ac:dyDescent="0.55000000000000004">
      <c r="A9046" t="s">
        <v>1</v>
      </c>
      <c r="B9046" t="s">
        <v>264</v>
      </c>
      <c r="C9046" t="s">
        <v>304</v>
      </c>
      <c r="D9046" t="s">
        <v>3973</v>
      </c>
      <c r="E9046" t="s">
        <v>20</v>
      </c>
      <c r="F9046" t="b">
        <v>0</v>
      </c>
      <c r="G9046" t="s">
        <v>27</v>
      </c>
      <c r="H9046" s="4">
        <v>45775.792581018519</v>
      </c>
      <c r="I9046" t="b">
        <v>0</v>
      </c>
      <c r="J9046" t="b">
        <v>0</v>
      </c>
      <c r="K9046" t="s">
        <v>24</v>
      </c>
      <c r="L9046" t="s">
        <v>22</v>
      </c>
      <c r="M9046">
        <v>135000</v>
      </c>
      <c r="O9046" t="s">
        <v>12004</v>
      </c>
      <c r="P9046" t="s">
        <v>12005</v>
      </c>
    </row>
    <row r="9047" spans="1:16" x14ac:dyDescent="0.55000000000000004">
      <c r="A9047" t="s">
        <v>25</v>
      </c>
      <c r="B9047" t="s">
        <v>8199</v>
      </c>
      <c r="C9047" t="s">
        <v>985</v>
      </c>
      <c r="D9047" t="s">
        <v>3973</v>
      </c>
      <c r="E9047" t="s">
        <v>51</v>
      </c>
      <c r="F9047" t="b">
        <v>0</v>
      </c>
      <c r="G9047" t="s">
        <v>27</v>
      </c>
      <c r="H9047" s="4">
        <v>45775.833414351851</v>
      </c>
      <c r="I9047" t="b">
        <v>0</v>
      </c>
      <c r="J9047" t="b">
        <v>0</v>
      </c>
      <c r="K9047" t="s">
        <v>24</v>
      </c>
      <c r="L9047" t="s">
        <v>36</v>
      </c>
      <c r="N9047">
        <v>75.5</v>
      </c>
      <c r="O9047" t="s">
        <v>1392</v>
      </c>
      <c r="P9047" t="s">
        <v>2754</v>
      </c>
    </row>
    <row r="9048" spans="1:16" x14ac:dyDescent="0.55000000000000004">
      <c r="A9048" t="s">
        <v>0</v>
      </c>
      <c r="B9048" t="s">
        <v>7592</v>
      </c>
      <c r="C9048" t="s">
        <v>82</v>
      </c>
      <c r="D9048" t="s">
        <v>3973</v>
      </c>
      <c r="E9048" t="s">
        <v>20</v>
      </c>
      <c r="F9048" t="b">
        <v>0</v>
      </c>
      <c r="G9048" t="s">
        <v>27</v>
      </c>
      <c r="H9048" s="4">
        <v>45775.8750462963</v>
      </c>
      <c r="I9048" t="b">
        <v>0</v>
      </c>
      <c r="J9048" t="b">
        <v>1</v>
      </c>
      <c r="K9048" t="s">
        <v>24</v>
      </c>
      <c r="L9048" t="s">
        <v>22</v>
      </c>
      <c r="M9048">
        <v>130000</v>
      </c>
      <c r="O9048" t="s">
        <v>387</v>
      </c>
      <c r="P9048" t="s">
        <v>7593</v>
      </c>
    </row>
    <row r="9049" spans="1:16" x14ac:dyDescent="0.55000000000000004">
      <c r="A9049" t="s">
        <v>2</v>
      </c>
      <c r="B9049" t="s">
        <v>195</v>
      </c>
      <c r="C9049" t="s">
        <v>1243</v>
      </c>
      <c r="D9049" t="s">
        <v>4035</v>
      </c>
      <c r="E9049" t="s">
        <v>20</v>
      </c>
      <c r="F9049" t="b">
        <v>0</v>
      </c>
      <c r="G9049" t="s">
        <v>414</v>
      </c>
      <c r="H9049" s="4">
        <v>45775.882592592592</v>
      </c>
      <c r="I9049" t="b">
        <v>0</v>
      </c>
      <c r="J9049" t="b">
        <v>0</v>
      </c>
      <c r="K9049" t="s">
        <v>414</v>
      </c>
      <c r="L9049" t="s">
        <v>22</v>
      </c>
      <c r="M9049">
        <v>83999.5</v>
      </c>
      <c r="O9049" t="s">
        <v>695</v>
      </c>
      <c r="P9049" t="s">
        <v>7262</v>
      </c>
    </row>
    <row r="9050" spans="1:16" x14ac:dyDescent="0.55000000000000004">
      <c r="A9050" t="s">
        <v>19</v>
      </c>
      <c r="B9050" t="s">
        <v>12006</v>
      </c>
      <c r="C9050" t="s">
        <v>82</v>
      </c>
      <c r="D9050" t="s">
        <v>3973</v>
      </c>
      <c r="E9050" t="s">
        <v>20</v>
      </c>
      <c r="F9050" t="b">
        <v>0</v>
      </c>
      <c r="G9050" t="s">
        <v>27</v>
      </c>
      <c r="H9050" s="4">
        <v>45775.958379629628</v>
      </c>
      <c r="I9050" t="b">
        <v>1</v>
      </c>
      <c r="J9050" t="b">
        <v>1</v>
      </c>
      <c r="K9050" t="s">
        <v>24</v>
      </c>
      <c r="L9050" t="s">
        <v>22</v>
      </c>
      <c r="M9050">
        <v>211500</v>
      </c>
      <c r="O9050" t="s">
        <v>12007</v>
      </c>
    </row>
    <row r="9051" spans="1:16" x14ac:dyDescent="0.55000000000000004">
      <c r="A9051" t="s">
        <v>0</v>
      </c>
      <c r="B9051" t="s">
        <v>1246</v>
      </c>
      <c r="C9051" t="s">
        <v>5180</v>
      </c>
      <c r="D9051" t="s">
        <v>2208</v>
      </c>
      <c r="E9051" t="s">
        <v>20</v>
      </c>
      <c r="F9051" t="b">
        <v>0</v>
      </c>
      <c r="G9051" t="s">
        <v>27</v>
      </c>
      <c r="H9051" s="4">
        <v>45775.958460648151</v>
      </c>
      <c r="I9051" t="b">
        <v>0</v>
      </c>
      <c r="J9051" t="b">
        <v>0</v>
      </c>
      <c r="K9051" t="s">
        <v>24</v>
      </c>
      <c r="L9051" t="s">
        <v>22</v>
      </c>
      <c r="M9051">
        <v>110000</v>
      </c>
      <c r="O9051" t="s">
        <v>5181</v>
      </c>
      <c r="P9051" t="s">
        <v>5182</v>
      </c>
    </row>
    <row r="9052" spans="1:16" x14ac:dyDescent="0.55000000000000004">
      <c r="A9052" t="s">
        <v>19</v>
      </c>
      <c r="B9052" t="s">
        <v>12008</v>
      </c>
      <c r="C9052" t="s">
        <v>71</v>
      </c>
      <c r="D9052" t="s">
        <v>3973</v>
      </c>
      <c r="E9052" t="s">
        <v>20</v>
      </c>
      <c r="F9052" t="b">
        <v>0</v>
      </c>
      <c r="G9052" t="s">
        <v>27</v>
      </c>
      <c r="H9052" s="4">
        <v>45775.960034722222</v>
      </c>
      <c r="I9052" t="b">
        <v>1</v>
      </c>
      <c r="J9052" t="b">
        <v>1</v>
      </c>
      <c r="K9052" t="s">
        <v>24</v>
      </c>
      <c r="L9052" t="s">
        <v>22</v>
      </c>
      <c r="M9052">
        <v>160000</v>
      </c>
      <c r="O9052" t="s">
        <v>1172</v>
      </c>
      <c r="P9052" t="s">
        <v>582</v>
      </c>
    </row>
    <row r="9053" spans="1:16" x14ac:dyDescent="0.55000000000000004">
      <c r="A9053" t="s">
        <v>2</v>
      </c>
      <c r="B9053" t="s">
        <v>2314</v>
      </c>
      <c r="C9053" t="s">
        <v>114</v>
      </c>
      <c r="D9053" t="s">
        <v>3973</v>
      </c>
      <c r="E9053" t="s">
        <v>20</v>
      </c>
      <c r="F9053" t="b">
        <v>0</v>
      </c>
      <c r="G9053" t="s">
        <v>27</v>
      </c>
      <c r="H9053" s="4">
        <v>45775.960069444453</v>
      </c>
      <c r="I9053" t="b">
        <v>0</v>
      </c>
      <c r="J9053" t="b">
        <v>1</v>
      </c>
      <c r="K9053" t="s">
        <v>24</v>
      </c>
      <c r="L9053" t="s">
        <v>22</v>
      </c>
      <c r="M9053">
        <v>162000</v>
      </c>
      <c r="O9053" t="s">
        <v>173</v>
      </c>
      <c r="P9053" t="s">
        <v>12009</v>
      </c>
    </row>
    <row r="9054" spans="1:16" x14ac:dyDescent="0.55000000000000004">
      <c r="A9054" t="s">
        <v>0</v>
      </c>
      <c r="B9054" t="s">
        <v>11987</v>
      </c>
      <c r="C9054" t="s">
        <v>953</v>
      </c>
      <c r="D9054" t="s">
        <v>3973</v>
      </c>
      <c r="E9054" t="s">
        <v>20</v>
      </c>
      <c r="F9054" t="b">
        <v>0</v>
      </c>
      <c r="G9054" t="s">
        <v>30</v>
      </c>
      <c r="H9054" s="4">
        <v>45776.000543981478</v>
      </c>
      <c r="I9054" t="b">
        <v>1</v>
      </c>
      <c r="J9054" t="b">
        <v>1</v>
      </c>
      <c r="K9054" t="s">
        <v>24</v>
      </c>
      <c r="L9054" t="s">
        <v>22</v>
      </c>
      <c r="M9054">
        <v>109000</v>
      </c>
      <c r="O9054" t="s">
        <v>954</v>
      </c>
      <c r="P9054" t="s">
        <v>11988</v>
      </c>
    </row>
    <row r="9055" spans="1:16" x14ac:dyDescent="0.55000000000000004">
      <c r="A9055" t="s">
        <v>2</v>
      </c>
      <c r="B9055" t="s">
        <v>2</v>
      </c>
      <c r="C9055" t="s">
        <v>801</v>
      </c>
      <c r="D9055" t="s">
        <v>4753</v>
      </c>
      <c r="E9055" t="s">
        <v>20</v>
      </c>
      <c r="F9055" t="b">
        <v>0</v>
      </c>
      <c r="G9055" t="s">
        <v>27</v>
      </c>
      <c r="H9055" s="4">
        <v>45776.001631944448</v>
      </c>
      <c r="I9055" t="b">
        <v>1</v>
      </c>
      <c r="J9055" t="b">
        <v>0</v>
      </c>
      <c r="K9055" t="s">
        <v>24</v>
      </c>
      <c r="L9055" t="s">
        <v>22</v>
      </c>
      <c r="M9055">
        <v>140000</v>
      </c>
      <c r="O9055" t="s">
        <v>289</v>
      </c>
      <c r="P9055" t="s">
        <v>710</v>
      </c>
    </row>
    <row r="9056" spans="1:16" x14ac:dyDescent="0.55000000000000004">
      <c r="A9056" t="s">
        <v>2</v>
      </c>
      <c r="B9056" t="s">
        <v>1059</v>
      </c>
      <c r="C9056" t="s">
        <v>10628</v>
      </c>
      <c r="D9056" t="s">
        <v>5123</v>
      </c>
      <c r="E9056" t="s">
        <v>20</v>
      </c>
      <c r="F9056" t="b">
        <v>0</v>
      </c>
      <c r="G9056" t="s">
        <v>27</v>
      </c>
      <c r="H9056" s="4">
        <v>45776.002025462964</v>
      </c>
      <c r="I9056" t="b">
        <v>0</v>
      </c>
      <c r="J9056" t="b">
        <v>1</v>
      </c>
      <c r="K9056" t="s">
        <v>24</v>
      </c>
      <c r="L9056" t="s">
        <v>22</v>
      </c>
      <c r="M9056">
        <v>135000</v>
      </c>
      <c r="O9056" t="s">
        <v>428</v>
      </c>
      <c r="P9056" t="s">
        <v>4240</v>
      </c>
    </row>
    <row r="9057" spans="1:16" x14ac:dyDescent="0.55000000000000004">
      <c r="A9057" t="s">
        <v>2</v>
      </c>
      <c r="B9057" t="s">
        <v>117</v>
      </c>
      <c r="C9057" t="s">
        <v>889</v>
      </c>
      <c r="D9057" t="s">
        <v>4084</v>
      </c>
      <c r="E9057" t="s">
        <v>20</v>
      </c>
      <c r="F9057" t="b">
        <v>0</v>
      </c>
      <c r="G9057" t="s">
        <v>41</v>
      </c>
      <c r="H9057" s="4">
        <v>45776.002152777779</v>
      </c>
      <c r="I9057" t="b">
        <v>0</v>
      </c>
      <c r="J9057" t="b">
        <v>0</v>
      </c>
      <c r="K9057" t="s">
        <v>24</v>
      </c>
      <c r="L9057" t="s">
        <v>22</v>
      </c>
      <c r="M9057">
        <v>189000</v>
      </c>
      <c r="O9057" t="s">
        <v>772</v>
      </c>
      <c r="P9057" t="s">
        <v>1161</v>
      </c>
    </row>
    <row r="9058" spans="1:16" x14ac:dyDescent="0.55000000000000004">
      <c r="A9058" t="s">
        <v>2</v>
      </c>
      <c r="B9058" t="s">
        <v>11989</v>
      </c>
      <c r="C9058" t="s">
        <v>2293</v>
      </c>
      <c r="D9058" t="s">
        <v>5123</v>
      </c>
      <c r="E9058" t="s">
        <v>20</v>
      </c>
      <c r="F9058" t="b">
        <v>0</v>
      </c>
      <c r="G9058" t="s">
        <v>52</v>
      </c>
      <c r="H9058" s="4">
        <v>45776.003472222219</v>
      </c>
      <c r="I9058" t="b">
        <v>0</v>
      </c>
      <c r="J9058" t="b">
        <v>0</v>
      </c>
      <c r="K9058" t="s">
        <v>24</v>
      </c>
      <c r="L9058" t="s">
        <v>22</v>
      </c>
      <c r="M9058">
        <v>100000</v>
      </c>
      <c r="O9058" t="s">
        <v>374</v>
      </c>
      <c r="P9058" t="s">
        <v>11990</v>
      </c>
    </row>
    <row r="9059" spans="1:16" x14ac:dyDescent="0.55000000000000004">
      <c r="A9059" t="s">
        <v>2</v>
      </c>
      <c r="B9059" t="s">
        <v>6105</v>
      </c>
      <c r="C9059" t="s">
        <v>939</v>
      </c>
      <c r="D9059" t="s">
        <v>4035</v>
      </c>
      <c r="E9059" t="s">
        <v>20</v>
      </c>
      <c r="F9059" t="b">
        <v>0</v>
      </c>
      <c r="G9059" t="s">
        <v>158</v>
      </c>
      <c r="H9059" s="4">
        <v>45776.00409722222</v>
      </c>
      <c r="I9059" t="b">
        <v>0</v>
      </c>
      <c r="J9059" t="b">
        <v>0</v>
      </c>
      <c r="K9059" t="s">
        <v>158</v>
      </c>
      <c r="L9059" t="s">
        <v>22</v>
      </c>
      <c r="M9059">
        <v>68730</v>
      </c>
      <c r="O9059" t="s">
        <v>2768</v>
      </c>
      <c r="P9059" t="s">
        <v>6106</v>
      </c>
    </row>
    <row r="9060" spans="1:16" x14ac:dyDescent="0.55000000000000004">
      <c r="A9060" t="s">
        <v>25</v>
      </c>
      <c r="B9060" t="s">
        <v>11991</v>
      </c>
      <c r="C9060" t="s">
        <v>42</v>
      </c>
      <c r="D9060" t="s">
        <v>2208</v>
      </c>
      <c r="E9060" t="s">
        <v>20</v>
      </c>
      <c r="F9060" t="b">
        <v>0</v>
      </c>
      <c r="G9060" t="s">
        <v>41</v>
      </c>
      <c r="H9060" s="4">
        <v>45776.250219907408</v>
      </c>
      <c r="I9060" t="b">
        <v>0</v>
      </c>
      <c r="J9060" t="b">
        <v>1</v>
      </c>
      <c r="K9060" t="s">
        <v>24</v>
      </c>
      <c r="L9060" t="s">
        <v>22</v>
      </c>
      <c r="M9060">
        <v>153000</v>
      </c>
      <c r="O9060" t="s">
        <v>428</v>
      </c>
      <c r="P9060" t="s">
        <v>11992</v>
      </c>
    </row>
    <row r="9061" spans="1:16" x14ac:dyDescent="0.55000000000000004">
      <c r="A9061" t="s">
        <v>40</v>
      </c>
      <c r="B9061" t="s">
        <v>57</v>
      </c>
      <c r="C9061" t="s">
        <v>44</v>
      </c>
      <c r="D9061" t="s">
        <v>3970</v>
      </c>
      <c r="E9061" t="s">
        <v>20</v>
      </c>
      <c r="F9061" t="b">
        <v>0</v>
      </c>
      <c r="G9061" t="s">
        <v>41</v>
      </c>
      <c r="H9061" s="4">
        <v>45776.252106481479</v>
      </c>
      <c r="I9061" t="b">
        <v>0</v>
      </c>
      <c r="J9061" t="b">
        <v>0</v>
      </c>
      <c r="K9061" t="s">
        <v>24</v>
      </c>
      <c r="L9061" t="s">
        <v>22</v>
      </c>
      <c r="M9061">
        <v>155000</v>
      </c>
      <c r="O9061" t="s">
        <v>5438</v>
      </c>
      <c r="P9061" t="s">
        <v>5439</v>
      </c>
    </row>
    <row r="9062" spans="1:16" x14ac:dyDescent="0.55000000000000004">
      <c r="A9062" t="s">
        <v>40</v>
      </c>
      <c r="B9062" t="s">
        <v>2410</v>
      </c>
      <c r="C9062" t="s">
        <v>4317</v>
      </c>
      <c r="D9062" t="s">
        <v>3108</v>
      </c>
      <c r="E9062" t="s">
        <v>20</v>
      </c>
      <c r="F9062" t="b">
        <v>0</v>
      </c>
      <c r="G9062" t="s">
        <v>4318</v>
      </c>
      <c r="H9062" s="4">
        <v>45776.292534722219</v>
      </c>
      <c r="I9062" t="b">
        <v>1</v>
      </c>
      <c r="J9062" t="b">
        <v>0</v>
      </c>
      <c r="K9062" t="s">
        <v>4318</v>
      </c>
      <c r="L9062" t="s">
        <v>22</v>
      </c>
      <c r="M9062">
        <v>24000</v>
      </c>
      <c r="O9062" t="s">
        <v>2018</v>
      </c>
      <c r="P9062" t="s">
        <v>4319</v>
      </c>
    </row>
    <row r="9063" spans="1:16" x14ac:dyDescent="0.55000000000000004">
      <c r="A9063" t="s">
        <v>25</v>
      </c>
      <c r="B9063" t="s">
        <v>9113</v>
      </c>
      <c r="C9063" t="s">
        <v>1099</v>
      </c>
      <c r="D9063" t="s">
        <v>3957</v>
      </c>
      <c r="E9063" t="s">
        <v>34</v>
      </c>
      <c r="F9063" t="b">
        <v>0</v>
      </c>
      <c r="G9063" t="s">
        <v>27</v>
      </c>
      <c r="H9063" s="4">
        <v>45776.416770833333</v>
      </c>
      <c r="I9063" t="b">
        <v>1</v>
      </c>
      <c r="J9063" t="b">
        <v>0</v>
      </c>
      <c r="K9063" t="s">
        <v>24</v>
      </c>
      <c r="L9063" t="s">
        <v>36</v>
      </c>
      <c r="N9063">
        <v>27.979999542236332</v>
      </c>
      <c r="O9063" t="s">
        <v>319</v>
      </c>
      <c r="P9063" t="s">
        <v>2128</v>
      </c>
    </row>
    <row r="9064" spans="1:16" x14ac:dyDescent="0.55000000000000004">
      <c r="A9064" t="s">
        <v>0</v>
      </c>
      <c r="B9064" t="s">
        <v>8940</v>
      </c>
      <c r="C9064" t="s">
        <v>39</v>
      </c>
      <c r="D9064" t="s">
        <v>3957</v>
      </c>
      <c r="E9064" t="s">
        <v>34</v>
      </c>
      <c r="F9064" t="b">
        <v>1</v>
      </c>
      <c r="G9064" t="s">
        <v>27</v>
      </c>
      <c r="H9064" s="4">
        <v>45776.416875000003</v>
      </c>
      <c r="I9064" t="b">
        <v>0</v>
      </c>
      <c r="J9064" t="b">
        <v>0</v>
      </c>
      <c r="K9064" t="s">
        <v>24</v>
      </c>
      <c r="L9064" t="s">
        <v>36</v>
      </c>
      <c r="N9064">
        <v>26.389999389648441</v>
      </c>
      <c r="O9064" t="s">
        <v>8941</v>
      </c>
      <c r="P9064" t="s">
        <v>8942</v>
      </c>
    </row>
    <row r="9065" spans="1:16" x14ac:dyDescent="0.55000000000000004">
      <c r="A9065" t="s">
        <v>1</v>
      </c>
      <c r="B9065" t="s">
        <v>7009</v>
      </c>
      <c r="C9065" t="s">
        <v>180</v>
      </c>
      <c r="D9065" t="s">
        <v>3973</v>
      </c>
      <c r="E9065" t="s">
        <v>20</v>
      </c>
      <c r="F9065" t="b">
        <v>0</v>
      </c>
      <c r="G9065" t="s">
        <v>41</v>
      </c>
      <c r="H9065" s="4">
        <v>45776.417129629634</v>
      </c>
      <c r="I9065" t="b">
        <v>1</v>
      </c>
      <c r="J9065" t="b">
        <v>0</v>
      </c>
      <c r="K9065" t="s">
        <v>24</v>
      </c>
      <c r="L9065" t="s">
        <v>22</v>
      </c>
      <c r="M9065">
        <v>62500</v>
      </c>
      <c r="O9065" t="s">
        <v>7010</v>
      </c>
    </row>
    <row r="9066" spans="1:16" x14ac:dyDescent="0.55000000000000004">
      <c r="A9066" t="s">
        <v>0</v>
      </c>
      <c r="B9066" t="s">
        <v>3030</v>
      </c>
      <c r="C9066" t="s">
        <v>465</v>
      </c>
      <c r="D9066" t="s">
        <v>3957</v>
      </c>
      <c r="E9066" t="s">
        <v>34</v>
      </c>
      <c r="F9066" t="b">
        <v>0</v>
      </c>
      <c r="G9066" t="s">
        <v>41</v>
      </c>
      <c r="H9066" s="4">
        <v>45776.417256944442</v>
      </c>
      <c r="I9066" t="b">
        <v>0</v>
      </c>
      <c r="J9066" t="b">
        <v>1</v>
      </c>
      <c r="K9066" t="s">
        <v>24</v>
      </c>
      <c r="L9066" t="s">
        <v>36</v>
      </c>
      <c r="N9066">
        <v>24.33499908447266</v>
      </c>
      <c r="O9066" t="s">
        <v>5168</v>
      </c>
    </row>
    <row r="9067" spans="1:16" x14ac:dyDescent="0.55000000000000004">
      <c r="A9067" t="s">
        <v>2</v>
      </c>
      <c r="B9067" t="s">
        <v>4385</v>
      </c>
      <c r="C9067" t="s">
        <v>4386</v>
      </c>
      <c r="D9067" t="s">
        <v>2208</v>
      </c>
      <c r="E9067" t="s">
        <v>34</v>
      </c>
      <c r="F9067" t="b">
        <v>0</v>
      </c>
      <c r="G9067" t="s">
        <v>35</v>
      </c>
      <c r="H9067" s="4">
        <v>45776.418506944443</v>
      </c>
      <c r="I9067" t="b">
        <v>0</v>
      </c>
      <c r="J9067" t="b">
        <v>1</v>
      </c>
      <c r="K9067" t="s">
        <v>24</v>
      </c>
      <c r="L9067" t="s">
        <v>22</v>
      </c>
      <c r="M9067">
        <v>165000</v>
      </c>
      <c r="O9067" t="s">
        <v>428</v>
      </c>
      <c r="P9067" t="s">
        <v>4230</v>
      </c>
    </row>
    <row r="9068" spans="1:16" x14ac:dyDescent="0.55000000000000004">
      <c r="A9068" t="s">
        <v>0</v>
      </c>
      <c r="B9068" t="s">
        <v>8282</v>
      </c>
      <c r="C9068" t="s">
        <v>559</v>
      </c>
      <c r="D9068" t="s">
        <v>3957</v>
      </c>
      <c r="E9068" t="s">
        <v>20</v>
      </c>
      <c r="F9068" t="b">
        <v>0</v>
      </c>
      <c r="G9068" t="s">
        <v>27</v>
      </c>
      <c r="H9068" s="4">
        <v>45776.500081018523</v>
      </c>
      <c r="I9068" t="b">
        <v>0</v>
      </c>
      <c r="J9068" t="b">
        <v>1</v>
      </c>
      <c r="K9068" t="s">
        <v>24</v>
      </c>
      <c r="L9068" t="s">
        <v>36</v>
      </c>
      <c r="N9068">
        <v>20.670000076293949</v>
      </c>
      <c r="O9068" t="s">
        <v>259</v>
      </c>
      <c r="P9068" t="s">
        <v>2838</v>
      </c>
    </row>
    <row r="9069" spans="1:16" x14ac:dyDescent="0.55000000000000004">
      <c r="A9069" t="s">
        <v>28</v>
      </c>
      <c r="B9069" t="s">
        <v>12010</v>
      </c>
      <c r="C9069" t="s">
        <v>82</v>
      </c>
      <c r="D9069" t="s">
        <v>3973</v>
      </c>
      <c r="E9069" t="s">
        <v>20</v>
      </c>
      <c r="F9069" t="b">
        <v>0</v>
      </c>
      <c r="G9069" t="s">
        <v>27</v>
      </c>
      <c r="H9069" s="4">
        <v>45776.500902777778</v>
      </c>
      <c r="I9069" t="b">
        <v>0</v>
      </c>
      <c r="J9069" t="b">
        <v>1</v>
      </c>
      <c r="K9069" t="s">
        <v>24</v>
      </c>
      <c r="L9069" t="s">
        <v>22</v>
      </c>
      <c r="M9069">
        <v>179500</v>
      </c>
      <c r="O9069" t="s">
        <v>1172</v>
      </c>
      <c r="P9069" t="s">
        <v>893</v>
      </c>
    </row>
    <row r="9070" spans="1:16" x14ac:dyDescent="0.55000000000000004">
      <c r="A9070" t="s">
        <v>1</v>
      </c>
      <c r="B9070" t="s">
        <v>11382</v>
      </c>
      <c r="C9070" t="s">
        <v>158</v>
      </c>
      <c r="D9070" t="s">
        <v>4035</v>
      </c>
      <c r="E9070" t="s">
        <v>20</v>
      </c>
      <c r="F9070" t="b">
        <v>0</v>
      </c>
      <c r="G9070" t="s">
        <v>158</v>
      </c>
      <c r="H9070" s="4">
        <v>45776.503032407411</v>
      </c>
      <c r="I9070" t="b">
        <v>0</v>
      </c>
      <c r="J9070" t="b">
        <v>0</v>
      </c>
      <c r="K9070" t="s">
        <v>158</v>
      </c>
      <c r="L9070" t="s">
        <v>22</v>
      </c>
      <c r="M9070">
        <v>87599.5</v>
      </c>
      <c r="O9070" t="s">
        <v>1906</v>
      </c>
      <c r="P9070" t="s">
        <v>2672</v>
      </c>
    </row>
    <row r="9071" spans="1:16" x14ac:dyDescent="0.55000000000000004">
      <c r="A9071" t="s">
        <v>0</v>
      </c>
      <c r="B9071" t="s">
        <v>0</v>
      </c>
      <c r="C9071" t="s">
        <v>2023</v>
      </c>
      <c r="D9071" t="s">
        <v>7547</v>
      </c>
      <c r="E9071" t="s">
        <v>34</v>
      </c>
      <c r="F9071" t="b">
        <v>0</v>
      </c>
      <c r="G9071" t="s">
        <v>41</v>
      </c>
      <c r="H9071" s="4">
        <v>45776.542337962957</v>
      </c>
      <c r="I9071" t="b">
        <v>0</v>
      </c>
      <c r="J9071" t="b">
        <v>0</v>
      </c>
      <c r="K9071" t="s">
        <v>24</v>
      </c>
      <c r="L9071" t="s">
        <v>36</v>
      </c>
      <c r="N9071">
        <v>15</v>
      </c>
      <c r="O9071" t="s">
        <v>7548</v>
      </c>
      <c r="P9071" t="s">
        <v>61</v>
      </c>
    </row>
    <row r="9072" spans="1:16" x14ac:dyDescent="0.55000000000000004">
      <c r="A9072" t="s">
        <v>2</v>
      </c>
      <c r="B9072" t="s">
        <v>11993</v>
      </c>
      <c r="C9072" t="s">
        <v>71</v>
      </c>
      <c r="D9072" t="s">
        <v>3973</v>
      </c>
      <c r="E9072" t="s">
        <v>20</v>
      </c>
      <c r="F9072" t="b">
        <v>0</v>
      </c>
      <c r="G9072" t="s">
        <v>27</v>
      </c>
      <c r="H9072" s="4">
        <v>45776.542928240742</v>
      </c>
      <c r="I9072" t="b">
        <v>0</v>
      </c>
      <c r="J9072" t="b">
        <v>1</v>
      </c>
      <c r="K9072" t="s">
        <v>24</v>
      </c>
      <c r="L9072" t="s">
        <v>22</v>
      </c>
      <c r="M9072">
        <v>138100</v>
      </c>
      <c r="O9072" t="s">
        <v>11994</v>
      </c>
      <c r="P9072" t="s">
        <v>11995</v>
      </c>
    </row>
    <row r="9073" spans="1:16" x14ac:dyDescent="0.55000000000000004">
      <c r="A9073" t="s">
        <v>2</v>
      </c>
      <c r="B9073" t="s">
        <v>11996</v>
      </c>
      <c r="C9073" t="s">
        <v>693</v>
      </c>
      <c r="D9073" t="s">
        <v>3600</v>
      </c>
      <c r="E9073" t="s">
        <v>51</v>
      </c>
      <c r="F9073" t="b">
        <v>0</v>
      </c>
      <c r="G9073" t="s">
        <v>27</v>
      </c>
      <c r="H9073" s="4">
        <v>45776.543229166673</v>
      </c>
      <c r="I9073" t="b">
        <v>1</v>
      </c>
      <c r="J9073" t="b">
        <v>0</v>
      </c>
      <c r="K9073" t="s">
        <v>24</v>
      </c>
      <c r="L9073" t="s">
        <v>36</v>
      </c>
      <c r="N9073">
        <v>40</v>
      </c>
      <c r="O9073" t="s">
        <v>11997</v>
      </c>
      <c r="P9073" t="s">
        <v>11998</v>
      </c>
    </row>
    <row r="9074" spans="1:16" x14ac:dyDescent="0.55000000000000004">
      <c r="A9074" t="s">
        <v>1</v>
      </c>
      <c r="B9074" t="s">
        <v>11999</v>
      </c>
      <c r="C9074" t="s">
        <v>1240</v>
      </c>
      <c r="D9074" t="s">
        <v>7853</v>
      </c>
      <c r="E9074" t="s">
        <v>20</v>
      </c>
      <c r="F9074" t="b">
        <v>0</v>
      </c>
      <c r="G9074" t="s">
        <v>27</v>
      </c>
      <c r="H9074" s="4">
        <v>45776.584340277783</v>
      </c>
      <c r="I9074" t="b">
        <v>0</v>
      </c>
      <c r="J9074" t="b">
        <v>1</v>
      </c>
      <c r="K9074" t="s">
        <v>24</v>
      </c>
      <c r="L9074" t="s">
        <v>22</v>
      </c>
      <c r="M9074">
        <v>45000</v>
      </c>
      <c r="O9074" t="s">
        <v>2897</v>
      </c>
      <c r="P9074" t="s">
        <v>1749</v>
      </c>
    </row>
    <row r="9075" spans="1:16" x14ac:dyDescent="0.55000000000000004">
      <c r="A9075" t="s">
        <v>19</v>
      </c>
      <c r="B9075" t="s">
        <v>9941</v>
      </c>
      <c r="C9075" t="s">
        <v>555</v>
      </c>
      <c r="D9075" t="s">
        <v>3957</v>
      </c>
      <c r="E9075" t="s">
        <v>20</v>
      </c>
      <c r="F9075" t="b">
        <v>0</v>
      </c>
      <c r="G9075" t="s">
        <v>30</v>
      </c>
      <c r="H9075" s="4">
        <v>45776.584976851853</v>
      </c>
      <c r="I9075" t="b">
        <v>0</v>
      </c>
      <c r="J9075" t="b">
        <v>1</v>
      </c>
      <c r="K9075" t="s">
        <v>24</v>
      </c>
      <c r="L9075" t="s">
        <v>36</v>
      </c>
      <c r="N9075">
        <v>40.81500244140625</v>
      </c>
      <c r="O9075" t="s">
        <v>75</v>
      </c>
      <c r="P9075" t="s">
        <v>9942</v>
      </c>
    </row>
    <row r="9076" spans="1:16" x14ac:dyDescent="0.55000000000000004">
      <c r="A9076" t="s">
        <v>89</v>
      </c>
      <c r="B9076" t="s">
        <v>10599</v>
      </c>
      <c r="C9076" t="s">
        <v>39</v>
      </c>
      <c r="D9076" t="s">
        <v>3973</v>
      </c>
      <c r="E9076" t="s">
        <v>20</v>
      </c>
      <c r="F9076" t="b">
        <v>1</v>
      </c>
      <c r="G9076" t="s">
        <v>27</v>
      </c>
      <c r="H9076" s="4">
        <v>45776.627164351848</v>
      </c>
      <c r="I9076" t="b">
        <v>1</v>
      </c>
      <c r="J9076" t="b">
        <v>1</v>
      </c>
      <c r="K9076" t="s">
        <v>24</v>
      </c>
      <c r="L9076" t="s">
        <v>22</v>
      </c>
      <c r="M9076">
        <v>192500</v>
      </c>
      <c r="O9076" t="s">
        <v>123</v>
      </c>
      <c r="P9076" t="s">
        <v>10600</v>
      </c>
    </row>
    <row r="9077" spans="1:16" x14ac:dyDescent="0.55000000000000004">
      <c r="A9077" t="s">
        <v>25</v>
      </c>
      <c r="B9077" t="s">
        <v>25</v>
      </c>
      <c r="C9077" t="s">
        <v>555</v>
      </c>
      <c r="D9077" t="s">
        <v>4084</v>
      </c>
      <c r="E9077" t="s">
        <v>20</v>
      </c>
      <c r="F9077" t="b">
        <v>0</v>
      </c>
      <c r="G9077" t="s">
        <v>30</v>
      </c>
      <c r="H9077" s="4">
        <v>45776.627523148149</v>
      </c>
      <c r="I9077" t="b">
        <v>0</v>
      </c>
      <c r="J9077" t="b">
        <v>1</v>
      </c>
      <c r="K9077" t="s">
        <v>24</v>
      </c>
      <c r="L9077" t="s">
        <v>36</v>
      </c>
      <c r="N9077">
        <v>25.2400016784668</v>
      </c>
      <c r="O9077" t="s">
        <v>2075</v>
      </c>
      <c r="P9077" t="s">
        <v>6153</v>
      </c>
    </row>
    <row r="9078" spans="1:16" x14ac:dyDescent="0.55000000000000004">
      <c r="A9078" t="s">
        <v>2</v>
      </c>
      <c r="B9078" t="s">
        <v>12000</v>
      </c>
      <c r="C9078" t="s">
        <v>12001</v>
      </c>
      <c r="D9078" t="s">
        <v>3828</v>
      </c>
      <c r="E9078" t="s">
        <v>20</v>
      </c>
      <c r="F9078" t="b">
        <v>0</v>
      </c>
      <c r="G9078" t="s">
        <v>41</v>
      </c>
      <c r="H9078" s="4">
        <v>45776.710231481477</v>
      </c>
      <c r="I9078" t="b">
        <v>0</v>
      </c>
      <c r="J9078" t="b">
        <v>1</v>
      </c>
      <c r="K9078" t="s">
        <v>24</v>
      </c>
      <c r="L9078" t="s">
        <v>22</v>
      </c>
      <c r="M9078">
        <v>75000</v>
      </c>
      <c r="O9078" t="s">
        <v>12002</v>
      </c>
      <c r="P9078" t="s">
        <v>12003</v>
      </c>
    </row>
    <row r="9079" spans="1:16" x14ac:dyDescent="0.55000000000000004">
      <c r="A9079" t="s">
        <v>2</v>
      </c>
      <c r="B9079" t="s">
        <v>6769</v>
      </c>
      <c r="C9079" t="s">
        <v>5287</v>
      </c>
      <c r="D9079" t="s">
        <v>5243</v>
      </c>
      <c r="E9079" t="s">
        <v>20</v>
      </c>
      <c r="F9079" t="b">
        <v>0</v>
      </c>
      <c r="G9079" t="s">
        <v>27</v>
      </c>
      <c r="H9079" s="4">
        <v>45776.710601851853</v>
      </c>
      <c r="I9079" t="b">
        <v>0</v>
      </c>
      <c r="J9079" t="b">
        <v>1</v>
      </c>
      <c r="K9079" t="s">
        <v>24</v>
      </c>
      <c r="L9079" t="s">
        <v>22</v>
      </c>
      <c r="M9079">
        <v>165000</v>
      </c>
      <c r="O9079" t="s">
        <v>2912</v>
      </c>
      <c r="P9079" t="s">
        <v>6770</v>
      </c>
    </row>
    <row r="9080" spans="1:16" x14ac:dyDescent="0.55000000000000004">
      <c r="A9080" t="s">
        <v>25</v>
      </c>
      <c r="B9080" t="s">
        <v>12011</v>
      </c>
      <c r="C9080" t="s">
        <v>203</v>
      </c>
      <c r="D9080" t="s">
        <v>3973</v>
      </c>
      <c r="E9080" t="s">
        <v>20</v>
      </c>
      <c r="F9080" t="b">
        <v>0</v>
      </c>
      <c r="G9080" t="s">
        <v>23</v>
      </c>
      <c r="H9080" s="4">
        <v>45776.727685185193</v>
      </c>
      <c r="I9080" t="b">
        <v>0</v>
      </c>
      <c r="J9080" t="b">
        <v>1</v>
      </c>
      <c r="K9080" t="s">
        <v>24</v>
      </c>
      <c r="L9080" t="s">
        <v>22</v>
      </c>
      <c r="M9080">
        <v>95000</v>
      </c>
      <c r="O9080" t="s">
        <v>12012</v>
      </c>
      <c r="P9080" t="s">
        <v>2804</v>
      </c>
    </row>
    <row r="9081" spans="1:16" x14ac:dyDescent="0.55000000000000004">
      <c r="A9081" t="s">
        <v>2</v>
      </c>
      <c r="B9081" t="s">
        <v>8530</v>
      </c>
      <c r="C9081" t="s">
        <v>26</v>
      </c>
      <c r="D9081" t="s">
        <v>3957</v>
      </c>
      <c r="E9081" t="s">
        <v>20</v>
      </c>
      <c r="F9081" t="b">
        <v>0</v>
      </c>
      <c r="G9081" t="s">
        <v>23</v>
      </c>
      <c r="H9081" s="4">
        <v>45776.768310185187</v>
      </c>
      <c r="I9081" t="b">
        <v>0</v>
      </c>
      <c r="J9081" t="b">
        <v>1</v>
      </c>
      <c r="K9081" t="s">
        <v>24</v>
      </c>
      <c r="L9081" t="s">
        <v>36</v>
      </c>
      <c r="N9081">
        <v>61.159996032714837</v>
      </c>
      <c r="O9081" t="s">
        <v>8531</v>
      </c>
      <c r="P9081" t="s">
        <v>8532</v>
      </c>
    </row>
    <row r="9082" spans="1:16" x14ac:dyDescent="0.55000000000000004">
      <c r="A9082" t="s">
        <v>1</v>
      </c>
      <c r="B9082" t="s">
        <v>264</v>
      </c>
      <c r="C9082" t="s">
        <v>304</v>
      </c>
      <c r="D9082" t="s">
        <v>3973</v>
      </c>
      <c r="E9082" t="s">
        <v>20</v>
      </c>
      <c r="F9082" t="b">
        <v>0</v>
      </c>
      <c r="G9082" t="s">
        <v>27</v>
      </c>
      <c r="H9082" s="4">
        <v>45776.792581018519</v>
      </c>
      <c r="I9082" t="b">
        <v>0</v>
      </c>
      <c r="J9082" t="b">
        <v>0</v>
      </c>
      <c r="K9082" t="s">
        <v>24</v>
      </c>
      <c r="L9082" t="s">
        <v>22</v>
      </c>
      <c r="M9082">
        <v>135000</v>
      </c>
      <c r="O9082" t="s">
        <v>12004</v>
      </c>
      <c r="P9082" t="s">
        <v>12005</v>
      </c>
    </row>
    <row r="9083" spans="1:16" x14ac:dyDescent="0.55000000000000004">
      <c r="A9083" t="s">
        <v>25</v>
      </c>
      <c r="B9083" t="s">
        <v>8199</v>
      </c>
      <c r="C9083" t="s">
        <v>985</v>
      </c>
      <c r="D9083" t="s">
        <v>3973</v>
      </c>
      <c r="E9083" t="s">
        <v>51</v>
      </c>
      <c r="F9083" t="b">
        <v>0</v>
      </c>
      <c r="G9083" t="s">
        <v>27</v>
      </c>
      <c r="H9083" s="4">
        <v>45776.833414351851</v>
      </c>
      <c r="I9083" t="b">
        <v>0</v>
      </c>
      <c r="J9083" t="b">
        <v>0</v>
      </c>
      <c r="K9083" t="s">
        <v>24</v>
      </c>
      <c r="L9083" t="s">
        <v>36</v>
      </c>
      <c r="N9083">
        <v>75.5</v>
      </c>
      <c r="O9083" t="s">
        <v>1392</v>
      </c>
      <c r="P9083" t="s">
        <v>2754</v>
      </c>
    </row>
    <row r="9084" spans="1:16" x14ac:dyDescent="0.55000000000000004">
      <c r="A9084" t="s">
        <v>0</v>
      </c>
      <c r="B9084" t="s">
        <v>7592</v>
      </c>
      <c r="C9084" t="s">
        <v>82</v>
      </c>
      <c r="D9084" t="s">
        <v>3973</v>
      </c>
      <c r="E9084" t="s">
        <v>20</v>
      </c>
      <c r="F9084" t="b">
        <v>0</v>
      </c>
      <c r="G9084" t="s">
        <v>27</v>
      </c>
      <c r="H9084" s="4">
        <v>45776.8750462963</v>
      </c>
      <c r="I9084" t="b">
        <v>0</v>
      </c>
      <c r="J9084" t="b">
        <v>1</v>
      </c>
      <c r="K9084" t="s">
        <v>24</v>
      </c>
      <c r="L9084" t="s">
        <v>22</v>
      </c>
      <c r="M9084">
        <v>130000</v>
      </c>
      <c r="O9084" t="s">
        <v>387</v>
      </c>
      <c r="P9084" t="s">
        <v>7593</v>
      </c>
    </row>
    <row r="9085" spans="1:16" x14ac:dyDescent="0.55000000000000004">
      <c r="A9085" t="s">
        <v>2</v>
      </c>
      <c r="B9085" t="s">
        <v>195</v>
      </c>
      <c r="C9085" t="s">
        <v>1243</v>
      </c>
      <c r="D9085" t="s">
        <v>4035</v>
      </c>
      <c r="E9085" t="s">
        <v>20</v>
      </c>
      <c r="F9085" t="b">
        <v>0</v>
      </c>
      <c r="G9085" t="s">
        <v>414</v>
      </c>
      <c r="H9085" s="4">
        <v>45776.882592592592</v>
      </c>
      <c r="I9085" t="b">
        <v>0</v>
      </c>
      <c r="J9085" t="b">
        <v>0</v>
      </c>
      <c r="K9085" t="s">
        <v>414</v>
      </c>
      <c r="L9085" t="s">
        <v>22</v>
      </c>
      <c r="M9085">
        <v>83999.5</v>
      </c>
      <c r="O9085" t="s">
        <v>695</v>
      </c>
      <c r="P9085" t="s">
        <v>7262</v>
      </c>
    </row>
    <row r="9086" spans="1:16" x14ac:dyDescent="0.55000000000000004">
      <c r="A9086" t="s">
        <v>19</v>
      </c>
      <c r="B9086" t="s">
        <v>12006</v>
      </c>
      <c r="C9086" t="s">
        <v>82</v>
      </c>
      <c r="D9086" t="s">
        <v>3973</v>
      </c>
      <c r="E9086" t="s">
        <v>20</v>
      </c>
      <c r="F9086" t="b">
        <v>0</v>
      </c>
      <c r="G9086" t="s">
        <v>27</v>
      </c>
      <c r="H9086" s="4">
        <v>45776.958379629628</v>
      </c>
      <c r="I9086" t="b">
        <v>1</v>
      </c>
      <c r="J9086" t="b">
        <v>1</v>
      </c>
      <c r="K9086" t="s">
        <v>24</v>
      </c>
      <c r="L9086" t="s">
        <v>22</v>
      </c>
      <c r="M9086">
        <v>211500</v>
      </c>
      <c r="O9086" t="s">
        <v>12007</v>
      </c>
    </row>
    <row r="9087" spans="1:16" x14ac:dyDescent="0.55000000000000004">
      <c r="A9087" t="s">
        <v>0</v>
      </c>
      <c r="B9087" t="s">
        <v>1246</v>
      </c>
      <c r="C9087" t="s">
        <v>5180</v>
      </c>
      <c r="D9087" t="s">
        <v>2208</v>
      </c>
      <c r="E9087" t="s">
        <v>20</v>
      </c>
      <c r="F9087" t="b">
        <v>0</v>
      </c>
      <c r="G9087" t="s">
        <v>27</v>
      </c>
      <c r="H9087" s="4">
        <v>45776.958460648151</v>
      </c>
      <c r="I9087" t="b">
        <v>0</v>
      </c>
      <c r="J9087" t="b">
        <v>0</v>
      </c>
      <c r="K9087" t="s">
        <v>24</v>
      </c>
      <c r="L9087" t="s">
        <v>22</v>
      </c>
      <c r="M9087">
        <v>110000</v>
      </c>
      <c r="O9087" t="s">
        <v>5181</v>
      </c>
      <c r="P9087" t="s">
        <v>5182</v>
      </c>
    </row>
    <row r="9088" spans="1:16" x14ac:dyDescent="0.55000000000000004">
      <c r="A9088" t="s">
        <v>19</v>
      </c>
      <c r="B9088" t="s">
        <v>12008</v>
      </c>
      <c r="C9088" t="s">
        <v>71</v>
      </c>
      <c r="D9088" t="s">
        <v>3973</v>
      </c>
      <c r="E9088" t="s">
        <v>20</v>
      </c>
      <c r="F9088" t="b">
        <v>0</v>
      </c>
      <c r="G9088" t="s">
        <v>27</v>
      </c>
      <c r="H9088" s="4">
        <v>45776.960034722222</v>
      </c>
      <c r="I9088" t="b">
        <v>1</v>
      </c>
      <c r="J9088" t="b">
        <v>1</v>
      </c>
      <c r="K9088" t="s">
        <v>24</v>
      </c>
      <c r="L9088" t="s">
        <v>22</v>
      </c>
      <c r="M9088">
        <v>160000</v>
      </c>
      <c r="O9088" t="s">
        <v>1172</v>
      </c>
      <c r="P9088" t="s">
        <v>582</v>
      </c>
    </row>
    <row r="9089" spans="1:16" x14ac:dyDescent="0.55000000000000004">
      <c r="A9089" t="s">
        <v>2</v>
      </c>
      <c r="B9089" t="s">
        <v>2314</v>
      </c>
      <c r="C9089" t="s">
        <v>114</v>
      </c>
      <c r="D9089" t="s">
        <v>3973</v>
      </c>
      <c r="E9089" t="s">
        <v>20</v>
      </c>
      <c r="F9089" t="b">
        <v>0</v>
      </c>
      <c r="G9089" t="s">
        <v>27</v>
      </c>
      <c r="H9089" s="4">
        <v>45776.960069444453</v>
      </c>
      <c r="I9089" t="b">
        <v>0</v>
      </c>
      <c r="J9089" t="b">
        <v>1</v>
      </c>
      <c r="K9089" t="s">
        <v>24</v>
      </c>
      <c r="L9089" t="s">
        <v>22</v>
      </c>
      <c r="M9089">
        <v>162000</v>
      </c>
      <c r="O9089" t="s">
        <v>173</v>
      </c>
      <c r="P9089" t="s">
        <v>12009</v>
      </c>
    </row>
    <row r="9090" spans="1:16" x14ac:dyDescent="0.55000000000000004">
      <c r="A9090" t="s">
        <v>0</v>
      </c>
      <c r="B9090" t="s">
        <v>11987</v>
      </c>
      <c r="C9090" t="s">
        <v>953</v>
      </c>
      <c r="D9090" t="s">
        <v>3973</v>
      </c>
      <c r="E9090" t="s">
        <v>20</v>
      </c>
      <c r="F9090" t="b">
        <v>0</v>
      </c>
      <c r="G9090" t="s">
        <v>30</v>
      </c>
      <c r="H9090" s="4">
        <v>45777.000543981478</v>
      </c>
      <c r="I9090" t="b">
        <v>1</v>
      </c>
      <c r="J9090" t="b">
        <v>1</v>
      </c>
      <c r="K9090" t="s">
        <v>24</v>
      </c>
      <c r="L9090" t="s">
        <v>22</v>
      </c>
      <c r="M9090">
        <v>109000</v>
      </c>
      <c r="O9090" t="s">
        <v>954</v>
      </c>
      <c r="P9090" t="s">
        <v>11988</v>
      </c>
    </row>
    <row r="9091" spans="1:16" x14ac:dyDescent="0.55000000000000004">
      <c r="A9091" t="s">
        <v>2</v>
      </c>
      <c r="B9091" t="s">
        <v>2</v>
      </c>
      <c r="C9091" t="s">
        <v>801</v>
      </c>
      <c r="D9091" t="s">
        <v>4753</v>
      </c>
      <c r="E9091" t="s">
        <v>20</v>
      </c>
      <c r="F9091" t="b">
        <v>0</v>
      </c>
      <c r="G9091" t="s">
        <v>27</v>
      </c>
      <c r="H9091" s="4">
        <v>45777.001631944448</v>
      </c>
      <c r="I9091" t="b">
        <v>1</v>
      </c>
      <c r="J9091" t="b">
        <v>0</v>
      </c>
      <c r="K9091" t="s">
        <v>24</v>
      </c>
      <c r="L9091" t="s">
        <v>22</v>
      </c>
      <c r="M9091">
        <v>140000</v>
      </c>
      <c r="O9091" t="s">
        <v>289</v>
      </c>
      <c r="P9091" t="s">
        <v>710</v>
      </c>
    </row>
    <row r="9092" spans="1:16" x14ac:dyDescent="0.55000000000000004">
      <c r="A9092" t="s">
        <v>2</v>
      </c>
      <c r="B9092" t="s">
        <v>1059</v>
      </c>
      <c r="C9092" t="s">
        <v>10628</v>
      </c>
      <c r="D9092" t="s">
        <v>5123</v>
      </c>
      <c r="E9092" t="s">
        <v>20</v>
      </c>
      <c r="F9092" t="b">
        <v>0</v>
      </c>
      <c r="G9092" t="s">
        <v>27</v>
      </c>
      <c r="H9092" s="4">
        <v>45777.002025462964</v>
      </c>
      <c r="I9092" t="b">
        <v>0</v>
      </c>
      <c r="J9092" t="b">
        <v>1</v>
      </c>
      <c r="K9092" t="s">
        <v>24</v>
      </c>
      <c r="L9092" t="s">
        <v>22</v>
      </c>
      <c r="M9092">
        <v>135000</v>
      </c>
      <c r="O9092" t="s">
        <v>428</v>
      </c>
      <c r="P9092" t="s">
        <v>4240</v>
      </c>
    </row>
    <row r="9093" spans="1:16" x14ac:dyDescent="0.55000000000000004">
      <c r="A9093" t="s">
        <v>2</v>
      </c>
      <c r="B9093" t="s">
        <v>117</v>
      </c>
      <c r="C9093" t="s">
        <v>889</v>
      </c>
      <c r="D9093" t="s">
        <v>4084</v>
      </c>
      <c r="E9093" t="s">
        <v>20</v>
      </c>
      <c r="F9093" t="b">
        <v>0</v>
      </c>
      <c r="G9093" t="s">
        <v>41</v>
      </c>
      <c r="H9093" s="4">
        <v>45777.002152777779</v>
      </c>
      <c r="I9093" t="b">
        <v>0</v>
      </c>
      <c r="J9093" t="b">
        <v>0</v>
      </c>
      <c r="K9093" t="s">
        <v>24</v>
      </c>
      <c r="L9093" t="s">
        <v>22</v>
      </c>
      <c r="M9093">
        <v>189000</v>
      </c>
      <c r="O9093" t="s">
        <v>772</v>
      </c>
      <c r="P9093" t="s">
        <v>1161</v>
      </c>
    </row>
    <row r="9094" spans="1:16" x14ac:dyDescent="0.55000000000000004">
      <c r="A9094" t="s">
        <v>2</v>
      </c>
      <c r="B9094" t="s">
        <v>11989</v>
      </c>
      <c r="C9094" t="s">
        <v>2293</v>
      </c>
      <c r="D9094" t="s">
        <v>5123</v>
      </c>
      <c r="E9094" t="s">
        <v>20</v>
      </c>
      <c r="F9094" t="b">
        <v>0</v>
      </c>
      <c r="G9094" t="s">
        <v>52</v>
      </c>
      <c r="H9094" s="4">
        <v>45777.003472222219</v>
      </c>
      <c r="I9094" t="b">
        <v>0</v>
      </c>
      <c r="J9094" t="b">
        <v>0</v>
      </c>
      <c r="K9094" t="s">
        <v>24</v>
      </c>
      <c r="L9094" t="s">
        <v>22</v>
      </c>
      <c r="M9094">
        <v>100000</v>
      </c>
      <c r="O9094" t="s">
        <v>374</v>
      </c>
      <c r="P9094" t="s">
        <v>11990</v>
      </c>
    </row>
    <row r="9095" spans="1:16" x14ac:dyDescent="0.55000000000000004">
      <c r="A9095" t="s">
        <v>2</v>
      </c>
      <c r="B9095" t="s">
        <v>6105</v>
      </c>
      <c r="C9095" t="s">
        <v>939</v>
      </c>
      <c r="D9095" t="s">
        <v>4035</v>
      </c>
      <c r="E9095" t="s">
        <v>20</v>
      </c>
      <c r="F9095" t="b">
        <v>0</v>
      </c>
      <c r="G9095" t="s">
        <v>158</v>
      </c>
      <c r="H9095" s="4">
        <v>45777.00409722222</v>
      </c>
      <c r="I9095" t="b">
        <v>0</v>
      </c>
      <c r="J9095" t="b">
        <v>0</v>
      </c>
      <c r="K9095" t="s">
        <v>158</v>
      </c>
      <c r="L9095" t="s">
        <v>22</v>
      </c>
      <c r="M9095">
        <v>68730</v>
      </c>
      <c r="O9095" t="s">
        <v>2768</v>
      </c>
      <c r="P9095" t="s">
        <v>6106</v>
      </c>
    </row>
    <row r="9096" spans="1:16" x14ac:dyDescent="0.55000000000000004">
      <c r="A9096" t="s">
        <v>25</v>
      </c>
      <c r="B9096" t="s">
        <v>11991</v>
      </c>
      <c r="C9096" t="s">
        <v>42</v>
      </c>
      <c r="D9096" t="s">
        <v>2208</v>
      </c>
      <c r="E9096" t="s">
        <v>20</v>
      </c>
      <c r="F9096" t="b">
        <v>0</v>
      </c>
      <c r="G9096" t="s">
        <v>41</v>
      </c>
      <c r="H9096" s="4">
        <v>45777.250219907408</v>
      </c>
      <c r="I9096" t="b">
        <v>0</v>
      </c>
      <c r="J9096" t="b">
        <v>1</v>
      </c>
      <c r="K9096" t="s">
        <v>24</v>
      </c>
      <c r="L9096" t="s">
        <v>22</v>
      </c>
      <c r="M9096">
        <v>153000</v>
      </c>
      <c r="O9096" t="s">
        <v>428</v>
      </c>
      <c r="P9096" t="s">
        <v>11992</v>
      </c>
    </row>
    <row r="9097" spans="1:16" x14ac:dyDescent="0.55000000000000004">
      <c r="A9097" t="s">
        <v>1</v>
      </c>
      <c r="B9097" t="s">
        <v>6869</v>
      </c>
      <c r="C9097" t="s">
        <v>953</v>
      </c>
      <c r="D9097" t="s">
        <v>5535</v>
      </c>
      <c r="E9097" t="s">
        <v>20</v>
      </c>
      <c r="F9097" t="b">
        <v>0</v>
      </c>
      <c r="G9097" t="s">
        <v>30</v>
      </c>
      <c r="H9097" s="4">
        <v>45777.252025462964</v>
      </c>
      <c r="I9097" t="b">
        <v>0</v>
      </c>
      <c r="J9097" t="b">
        <v>1</v>
      </c>
      <c r="K9097" t="s">
        <v>24</v>
      </c>
      <c r="L9097" t="s">
        <v>22</v>
      </c>
      <c r="M9097">
        <v>108267</v>
      </c>
      <c r="O9097" t="s">
        <v>6870</v>
      </c>
      <c r="P9097" t="s">
        <v>6367</v>
      </c>
    </row>
    <row r="9098" spans="1:16" x14ac:dyDescent="0.55000000000000004">
      <c r="A9098" t="s">
        <v>40</v>
      </c>
      <c r="B9098" t="s">
        <v>57</v>
      </c>
      <c r="C9098" t="s">
        <v>44</v>
      </c>
      <c r="D9098" t="s">
        <v>3970</v>
      </c>
      <c r="E9098" t="s">
        <v>20</v>
      </c>
      <c r="F9098" t="b">
        <v>0</v>
      </c>
      <c r="G9098" t="s">
        <v>41</v>
      </c>
      <c r="H9098" s="4">
        <v>45777.252106481479</v>
      </c>
      <c r="I9098" t="b">
        <v>0</v>
      </c>
      <c r="J9098" t="b">
        <v>0</v>
      </c>
      <c r="K9098" t="s">
        <v>24</v>
      </c>
      <c r="L9098" t="s">
        <v>22</v>
      </c>
      <c r="M9098">
        <v>155000</v>
      </c>
      <c r="O9098" t="s">
        <v>5438</v>
      </c>
      <c r="P9098" t="s">
        <v>5439</v>
      </c>
    </row>
    <row r="9099" spans="1:16" x14ac:dyDescent="0.55000000000000004">
      <c r="A9099" t="s">
        <v>40</v>
      </c>
      <c r="B9099" t="s">
        <v>2410</v>
      </c>
      <c r="C9099" t="s">
        <v>4317</v>
      </c>
      <c r="D9099" t="s">
        <v>3108</v>
      </c>
      <c r="E9099" t="s">
        <v>20</v>
      </c>
      <c r="F9099" t="b">
        <v>0</v>
      </c>
      <c r="G9099" t="s">
        <v>4318</v>
      </c>
      <c r="H9099" s="4">
        <v>45777.292534722219</v>
      </c>
      <c r="I9099" t="b">
        <v>1</v>
      </c>
      <c r="J9099" t="b">
        <v>0</v>
      </c>
      <c r="K9099" t="s">
        <v>4318</v>
      </c>
      <c r="L9099" t="s">
        <v>22</v>
      </c>
      <c r="M9099">
        <v>24000</v>
      </c>
      <c r="O9099" t="s">
        <v>2018</v>
      </c>
      <c r="P9099" t="s">
        <v>4319</v>
      </c>
    </row>
    <row r="9100" spans="1:16" x14ac:dyDescent="0.55000000000000004">
      <c r="A9100" t="s">
        <v>25</v>
      </c>
      <c r="B9100" t="s">
        <v>9113</v>
      </c>
      <c r="C9100" t="s">
        <v>1099</v>
      </c>
      <c r="D9100" t="s">
        <v>3957</v>
      </c>
      <c r="E9100" t="s">
        <v>34</v>
      </c>
      <c r="F9100" t="b">
        <v>0</v>
      </c>
      <c r="G9100" t="s">
        <v>27</v>
      </c>
      <c r="H9100" s="4">
        <v>45777.416770833333</v>
      </c>
      <c r="I9100" t="b">
        <v>1</v>
      </c>
      <c r="J9100" t="b">
        <v>0</v>
      </c>
      <c r="K9100" t="s">
        <v>24</v>
      </c>
      <c r="L9100" t="s">
        <v>36</v>
      </c>
      <c r="N9100">
        <v>27.979999542236332</v>
      </c>
      <c r="O9100" t="s">
        <v>319</v>
      </c>
      <c r="P9100" t="s">
        <v>2128</v>
      </c>
    </row>
    <row r="9101" spans="1:16" x14ac:dyDescent="0.55000000000000004">
      <c r="A9101" t="s">
        <v>0</v>
      </c>
      <c r="B9101" t="s">
        <v>8940</v>
      </c>
      <c r="C9101" t="s">
        <v>39</v>
      </c>
      <c r="D9101" t="s">
        <v>3957</v>
      </c>
      <c r="E9101" t="s">
        <v>34</v>
      </c>
      <c r="F9101" t="b">
        <v>1</v>
      </c>
      <c r="G9101" t="s">
        <v>27</v>
      </c>
      <c r="H9101" s="4">
        <v>45777.416875000003</v>
      </c>
      <c r="I9101" t="b">
        <v>0</v>
      </c>
      <c r="J9101" t="b">
        <v>0</v>
      </c>
      <c r="K9101" t="s">
        <v>24</v>
      </c>
      <c r="L9101" t="s">
        <v>36</v>
      </c>
      <c r="N9101">
        <v>26.389999389648441</v>
      </c>
      <c r="O9101" t="s">
        <v>8941</v>
      </c>
      <c r="P9101" t="s">
        <v>8942</v>
      </c>
    </row>
    <row r="9102" spans="1:16" x14ac:dyDescent="0.55000000000000004">
      <c r="A9102" t="s">
        <v>1</v>
      </c>
      <c r="B9102" t="s">
        <v>7009</v>
      </c>
      <c r="C9102" t="s">
        <v>180</v>
      </c>
      <c r="D9102" t="s">
        <v>3973</v>
      </c>
      <c r="E9102" t="s">
        <v>20</v>
      </c>
      <c r="F9102" t="b">
        <v>0</v>
      </c>
      <c r="G9102" t="s">
        <v>41</v>
      </c>
      <c r="H9102" s="4">
        <v>45777.417129629634</v>
      </c>
      <c r="I9102" t="b">
        <v>1</v>
      </c>
      <c r="J9102" t="b">
        <v>0</v>
      </c>
      <c r="K9102" t="s">
        <v>24</v>
      </c>
      <c r="L9102" t="s">
        <v>22</v>
      </c>
      <c r="M9102">
        <v>62500</v>
      </c>
      <c r="O9102" t="s">
        <v>7010</v>
      </c>
    </row>
    <row r="9103" spans="1:16" x14ac:dyDescent="0.55000000000000004">
      <c r="A9103" t="s">
        <v>0</v>
      </c>
      <c r="B9103" t="s">
        <v>3030</v>
      </c>
      <c r="C9103" t="s">
        <v>465</v>
      </c>
      <c r="D9103" t="s">
        <v>3957</v>
      </c>
      <c r="E9103" t="s">
        <v>34</v>
      </c>
      <c r="F9103" t="b">
        <v>0</v>
      </c>
      <c r="G9103" t="s">
        <v>41</v>
      </c>
      <c r="H9103" s="4">
        <v>45777.417256944442</v>
      </c>
      <c r="I9103" t="b">
        <v>0</v>
      </c>
      <c r="J9103" t="b">
        <v>1</v>
      </c>
      <c r="K9103" t="s">
        <v>24</v>
      </c>
      <c r="L9103" t="s">
        <v>36</v>
      </c>
      <c r="N9103">
        <v>24.33499908447266</v>
      </c>
      <c r="O9103" t="s">
        <v>5168</v>
      </c>
    </row>
    <row r="9104" spans="1:16" x14ac:dyDescent="0.55000000000000004">
      <c r="A9104" t="s">
        <v>2</v>
      </c>
      <c r="B9104" t="s">
        <v>4385</v>
      </c>
      <c r="C9104" t="s">
        <v>4386</v>
      </c>
      <c r="D9104" t="s">
        <v>2208</v>
      </c>
      <c r="E9104" t="s">
        <v>34</v>
      </c>
      <c r="F9104" t="b">
        <v>0</v>
      </c>
      <c r="G9104" t="s">
        <v>35</v>
      </c>
      <c r="H9104" s="4">
        <v>45777.418506944443</v>
      </c>
      <c r="I9104" t="b">
        <v>0</v>
      </c>
      <c r="J9104" t="b">
        <v>1</v>
      </c>
      <c r="K9104" t="s">
        <v>24</v>
      </c>
      <c r="L9104" t="s">
        <v>22</v>
      </c>
      <c r="M9104">
        <v>165000</v>
      </c>
      <c r="O9104" t="s">
        <v>428</v>
      </c>
      <c r="P9104" t="s">
        <v>4230</v>
      </c>
    </row>
    <row r="9105" spans="1:16" x14ac:dyDescent="0.55000000000000004">
      <c r="A9105" t="s">
        <v>0</v>
      </c>
      <c r="B9105" t="s">
        <v>8282</v>
      </c>
      <c r="C9105" t="s">
        <v>559</v>
      </c>
      <c r="D9105" t="s">
        <v>3957</v>
      </c>
      <c r="E9105" t="s">
        <v>20</v>
      </c>
      <c r="F9105" t="b">
        <v>0</v>
      </c>
      <c r="G9105" t="s">
        <v>27</v>
      </c>
      <c r="H9105" s="4">
        <v>45777.500081018523</v>
      </c>
      <c r="I9105" t="b">
        <v>0</v>
      </c>
      <c r="J9105" t="b">
        <v>1</v>
      </c>
      <c r="K9105" t="s">
        <v>24</v>
      </c>
      <c r="L9105" t="s">
        <v>36</v>
      </c>
      <c r="N9105">
        <v>20.670000076293949</v>
      </c>
      <c r="O9105" t="s">
        <v>259</v>
      </c>
      <c r="P9105" t="s">
        <v>2838</v>
      </c>
    </row>
    <row r="9106" spans="1:16" x14ac:dyDescent="0.55000000000000004">
      <c r="A9106" t="s">
        <v>28</v>
      </c>
      <c r="B9106" t="s">
        <v>12010</v>
      </c>
      <c r="C9106" t="s">
        <v>82</v>
      </c>
      <c r="D9106" t="s">
        <v>3973</v>
      </c>
      <c r="E9106" t="s">
        <v>20</v>
      </c>
      <c r="F9106" t="b">
        <v>0</v>
      </c>
      <c r="G9106" t="s">
        <v>27</v>
      </c>
      <c r="H9106" s="4">
        <v>45777.500902777778</v>
      </c>
      <c r="I9106" t="b">
        <v>0</v>
      </c>
      <c r="J9106" t="b">
        <v>1</v>
      </c>
      <c r="K9106" t="s">
        <v>24</v>
      </c>
      <c r="L9106" t="s">
        <v>22</v>
      </c>
      <c r="M9106">
        <v>179500</v>
      </c>
      <c r="O9106" t="s">
        <v>1172</v>
      </c>
      <c r="P9106" t="s">
        <v>893</v>
      </c>
    </row>
    <row r="9107" spans="1:16" x14ac:dyDescent="0.55000000000000004">
      <c r="A9107" t="s">
        <v>1</v>
      </c>
      <c r="B9107" t="s">
        <v>11382</v>
      </c>
      <c r="C9107" t="s">
        <v>158</v>
      </c>
      <c r="D9107" t="s">
        <v>4035</v>
      </c>
      <c r="E9107" t="s">
        <v>20</v>
      </c>
      <c r="F9107" t="b">
        <v>0</v>
      </c>
      <c r="G9107" t="s">
        <v>158</v>
      </c>
      <c r="H9107" s="4">
        <v>45777.503032407411</v>
      </c>
      <c r="I9107" t="b">
        <v>0</v>
      </c>
      <c r="J9107" t="b">
        <v>0</v>
      </c>
      <c r="K9107" t="s">
        <v>158</v>
      </c>
      <c r="L9107" t="s">
        <v>22</v>
      </c>
      <c r="M9107">
        <v>87599.5</v>
      </c>
      <c r="O9107" t="s">
        <v>1906</v>
      </c>
      <c r="P9107" t="s">
        <v>2672</v>
      </c>
    </row>
    <row r="9108" spans="1:16" x14ac:dyDescent="0.55000000000000004">
      <c r="A9108" t="s">
        <v>0</v>
      </c>
      <c r="B9108" t="s">
        <v>0</v>
      </c>
      <c r="C9108" t="s">
        <v>2023</v>
      </c>
      <c r="D9108" t="s">
        <v>7547</v>
      </c>
      <c r="E9108" t="s">
        <v>34</v>
      </c>
      <c r="F9108" t="b">
        <v>0</v>
      </c>
      <c r="G9108" t="s">
        <v>41</v>
      </c>
      <c r="H9108" s="4">
        <v>45777.542337962957</v>
      </c>
      <c r="I9108" t="b">
        <v>0</v>
      </c>
      <c r="J9108" t="b">
        <v>0</v>
      </c>
      <c r="K9108" t="s">
        <v>24</v>
      </c>
      <c r="L9108" t="s">
        <v>36</v>
      </c>
      <c r="N9108">
        <v>15</v>
      </c>
      <c r="O9108" t="s">
        <v>7548</v>
      </c>
      <c r="P9108" t="s">
        <v>61</v>
      </c>
    </row>
    <row r="9109" spans="1:16" x14ac:dyDescent="0.55000000000000004">
      <c r="A9109" t="s">
        <v>2</v>
      </c>
      <c r="B9109" t="s">
        <v>11993</v>
      </c>
      <c r="C9109" t="s">
        <v>71</v>
      </c>
      <c r="D9109" t="s">
        <v>3973</v>
      </c>
      <c r="E9109" t="s">
        <v>20</v>
      </c>
      <c r="F9109" t="b">
        <v>0</v>
      </c>
      <c r="G9109" t="s">
        <v>27</v>
      </c>
      <c r="H9109" s="4">
        <v>45777.542928240742</v>
      </c>
      <c r="I9109" t="b">
        <v>0</v>
      </c>
      <c r="J9109" t="b">
        <v>1</v>
      </c>
      <c r="K9109" t="s">
        <v>24</v>
      </c>
      <c r="L9109" t="s">
        <v>22</v>
      </c>
      <c r="M9109">
        <v>138100</v>
      </c>
      <c r="O9109" t="s">
        <v>11994</v>
      </c>
      <c r="P9109" t="s">
        <v>11995</v>
      </c>
    </row>
    <row r="9110" spans="1:16" x14ac:dyDescent="0.55000000000000004">
      <c r="A9110" t="s">
        <v>2</v>
      </c>
      <c r="B9110" t="s">
        <v>11996</v>
      </c>
      <c r="C9110" t="s">
        <v>693</v>
      </c>
      <c r="D9110" t="s">
        <v>3600</v>
      </c>
      <c r="E9110" t="s">
        <v>51</v>
      </c>
      <c r="F9110" t="b">
        <v>0</v>
      </c>
      <c r="G9110" t="s">
        <v>27</v>
      </c>
      <c r="H9110" s="4">
        <v>45777.543229166673</v>
      </c>
      <c r="I9110" t="b">
        <v>1</v>
      </c>
      <c r="J9110" t="b">
        <v>0</v>
      </c>
      <c r="K9110" t="s">
        <v>24</v>
      </c>
      <c r="L9110" t="s">
        <v>36</v>
      </c>
      <c r="N9110">
        <v>40</v>
      </c>
      <c r="O9110" t="s">
        <v>11997</v>
      </c>
      <c r="P9110" t="s">
        <v>11998</v>
      </c>
    </row>
    <row r="9111" spans="1:16" x14ac:dyDescent="0.55000000000000004">
      <c r="A9111" t="s">
        <v>0</v>
      </c>
      <c r="B9111" t="s">
        <v>4394</v>
      </c>
      <c r="C9111" t="s">
        <v>39</v>
      </c>
      <c r="D9111" t="s">
        <v>4093</v>
      </c>
      <c r="E9111" t="s">
        <v>51</v>
      </c>
      <c r="F9111" t="b">
        <v>1</v>
      </c>
      <c r="G9111" t="s">
        <v>760</v>
      </c>
      <c r="H9111" s="4">
        <v>45777.546875</v>
      </c>
      <c r="I9111" t="b">
        <v>1</v>
      </c>
      <c r="J9111" t="b">
        <v>0</v>
      </c>
      <c r="K9111" t="s">
        <v>760</v>
      </c>
      <c r="L9111" t="s">
        <v>36</v>
      </c>
      <c r="N9111">
        <v>8</v>
      </c>
      <c r="O9111" t="s">
        <v>761</v>
      </c>
    </row>
    <row r="9112" spans="1:16" x14ac:dyDescent="0.55000000000000004">
      <c r="A9112" t="s">
        <v>1</v>
      </c>
      <c r="B9112" t="s">
        <v>11999</v>
      </c>
      <c r="C9112" t="s">
        <v>1240</v>
      </c>
      <c r="D9112" t="s">
        <v>7853</v>
      </c>
      <c r="E9112" t="s">
        <v>20</v>
      </c>
      <c r="F9112" t="b">
        <v>0</v>
      </c>
      <c r="G9112" t="s">
        <v>27</v>
      </c>
      <c r="H9112" s="4">
        <v>45777.584340277783</v>
      </c>
      <c r="I9112" t="b">
        <v>0</v>
      </c>
      <c r="J9112" t="b">
        <v>1</v>
      </c>
      <c r="K9112" t="s">
        <v>24</v>
      </c>
      <c r="L9112" t="s">
        <v>22</v>
      </c>
      <c r="M9112">
        <v>45000</v>
      </c>
      <c r="O9112" t="s">
        <v>2897</v>
      </c>
      <c r="P9112" t="s">
        <v>1749</v>
      </c>
    </row>
    <row r="9113" spans="1:16" x14ac:dyDescent="0.55000000000000004">
      <c r="A9113" t="s">
        <v>19</v>
      </c>
      <c r="B9113" t="s">
        <v>9941</v>
      </c>
      <c r="C9113" t="s">
        <v>555</v>
      </c>
      <c r="D9113" t="s">
        <v>3957</v>
      </c>
      <c r="E9113" t="s">
        <v>20</v>
      </c>
      <c r="F9113" t="b">
        <v>0</v>
      </c>
      <c r="G9113" t="s">
        <v>30</v>
      </c>
      <c r="H9113" s="4">
        <v>45777.584976851853</v>
      </c>
      <c r="I9113" t="b">
        <v>0</v>
      </c>
      <c r="J9113" t="b">
        <v>1</v>
      </c>
      <c r="K9113" t="s">
        <v>24</v>
      </c>
      <c r="L9113" t="s">
        <v>36</v>
      </c>
      <c r="N9113">
        <v>40.81500244140625</v>
      </c>
      <c r="O9113" t="s">
        <v>75</v>
      </c>
      <c r="P9113" t="s">
        <v>9942</v>
      </c>
    </row>
    <row r="9114" spans="1:16" x14ac:dyDescent="0.55000000000000004">
      <c r="A9114" t="s">
        <v>89</v>
      </c>
      <c r="B9114" t="s">
        <v>10599</v>
      </c>
      <c r="C9114" t="s">
        <v>39</v>
      </c>
      <c r="D9114" t="s">
        <v>3973</v>
      </c>
      <c r="E9114" t="s">
        <v>20</v>
      </c>
      <c r="F9114" t="b">
        <v>1</v>
      </c>
      <c r="G9114" t="s">
        <v>27</v>
      </c>
      <c r="H9114" s="4">
        <v>45777.627164351848</v>
      </c>
      <c r="I9114" t="b">
        <v>1</v>
      </c>
      <c r="J9114" t="b">
        <v>1</v>
      </c>
      <c r="K9114" t="s">
        <v>24</v>
      </c>
      <c r="L9114" t="s">
        <v>22</v>
      </c>
      <c r="M9114">
        <v>192500</v>
      </c>
      <c r="O9114" t="s">
        <v>123</v>
      </c>
      <c r="P9114" t="s">
        <v>10600</v>
      </c>
    </row>
    <row r="9115" spans="1:16" x14ac:dyDescent="0.55000000000000004">
      <c r="A9115" t="s">
        <v>25</v>
      </c>
      <c r="B9115" t="s">
        <v>25</v>
      </c>
      <c r="C9115" t="s">
        <v>555</v>
      </c>
      <c r="D9115" t="s">
        <v>4084</v>
      </c>
      <c r="E9115" t="s">
        <v>20</v>
      </c>
      <c r="F9115" t="b">
        <v>0</v>
      </c>
      <c r="G9115" t="s">
        <v>30</v>
      </c>
      <c r="H9115" s="4">
        <v>45777.627523148149</v>
      </c>
      <c r="I9115" t="b">
        <v>0</v>
      </c>
      <c r="J9115" t="b">
        <v>1</v>
      </c>
      <c r="K9115" t="s">
        <v>24</v>
      </c>
      <c r="L9115" t="s">
        <v>36</v>
      </c>
      <c r="N9115">
        <v>25.2400016784668</v>
      </c>
      <c r="O9115" t="s">
        <v>2075</v>
      </c>
      <c r="P9115" t="s">
        <v>6153</v>
      </c>
    </row>
    <row r="9116" spans="1:16" x14ac:dyDescent="0.55000000000000004">
      <c r="A9116" t="s">
        <v>2</v>
      </c>
      <c r="B9116" t="s">
        <v>12000</v>
      </c>
      <c r="C9116" t="s">
        <v>12001</v>
      </c>
      <c r="D9116" t="s">
        <v>3828</v>
      </c>
      <c r="E9116" t="s">
        <v>20</v>
      </c>
      <c r="F9116" t="b">
        <v>0</v>
      </c>
      <c r="G9116" t="s">
        <v>41</v>
      </c>
      <c r="H9116" s="4">
        <v>45777.710231481477</v>
      </c>
      <c r="I9116" t="b">
        <v>0</v>
      </c>
      <c r="J9116" t="b">
        <v>1</v>
      </c>
      <c r="K9116" t="s">
        <v>24</v>
      </c>
      <c r="L9116" t="s">
        <v>22</v>
      </c>
      <c r="M9116">
        <v>75000</v>
      </c>
      <c r="O9116" t="s">
        <v>12002</v>
      </c>
      <c r="P9116" t="s">
        <v>12003</v>
      </c>
    </row>
    <row r="9117" spans="1:16" x14ac:dyDescent="0.55000000000000004">
      <c r="A9117" t="s">
        <v>2</v>
      </c>
      <c r="B9117" t="s">
        <v>6769</v>
      </c>
      <c r="C9117" t="s">
        <v>5287</v>
      </c>
      <c r="D9117" t="s">
        <v>5243</v>
      </c>
      <c r="E9117" t="s">
        <v>20</v>
      </c>
      <c r="F9117" t="b">
        <v>0</v>
      </c>
      <c r="G9117" t="s">
        <v>27</v>
      </c>
      <c r="H9117" s="4">
        <v>45777.710601851853</v>
      </c>
      <c r="I9117" t="b">
        <v>0</v>
      </c>
      <c r="J9117" t="b">
        <v>1</v>
      </c>
      <c r="K9117" t="s">
        <v>24</v>
      </c>
      <c r="L9117" t="s">
        <v>22</v>
      </c>
      <c r="M9117">
        <v>165000</v>
      </c>
      <c r="O9117" t="s">
        <v>2912</v>
      </c>
      <c r="P9117" t="s">
        <v>6770</v>
      </c>
    </row>
    <row r="9118" spans="1:16" x14ac:dyDescent="0.55000000000000004">
      <c r="A9118" t="s">
        <v>25</v>
      </c>
      <c r="B9118" t="s">
        <v>12011</v>
      </c>
      <c r="C9118" t="s">
        <v>203</v>
      </c>
      <c r="D9118" t="s">
        <v>3973</v>
      </c>
      <c r="E9118" t="s">
        <v>20</v>
      </c>
      <c r="F9118" t="b">
        <v>0</v>
      </c>
      <c r="G9118" t="s">
        <v>23</v>
      </c>
      <c r="H9118" s="4">
        <v>45777.727685185193</v>
      </c>
      <c r="I9118" t="b">
        <v>0</v>
      </c>
      <c r="J9118" t="b">
        <v>1</v>
      </c>
      <c r="K9118" t="s">
        <v>24</v>
      </c>
      <c r="L9118" t="s">
        <v>22</v>
      </c>
      <c r="M9118">
        <v>95000</v>
      </c>
      <c r="O9118" t="s">
        <v>12012</v>
      </c>
      <c r="P9118" t="s">
        <v>2804</v>
      </c>
    </row>
    <row r="9119" spans="1:16" x14ac:dyDescent="0.55000000000000004">
      <c r="A9119" t="s">
        <v>28</v>
      </c>
      <c r="B9119" t="s">
        <v>10520</v>
      </c>
      <c r="C9119" t="s">
        <v>39</v>
      </c>
      <c r="D9119" t="s">
        <v>7166</v>
      </c>
      <c r="F9119" t="b">
        <v>1</v>
      </c>
      <c r="G9119" t="s">
        <v>414</v>
      </c>
      <c r="H9119" s="4">
        <v>45777.73128472222</v>
      </c>
      <c r="I9119" t="b">
        <v>0</v>
      </c>
      <c r="J9119" t="b">
        <v>0</v>
      </c>
      <c r="K9119" t="s">
        <v>414</v>
      </c>
      <c r="L9119" t="s">
        <v>36</v>
      </c>
      <c r="N9119">
        <v>50</v>
      </c>
      <c r="O9119" t="s">
        <v>1667</v>
      </c>
    </row>
    <row r="9120" spans="1:16" x14ac:dyDescent="0.55000000000000004">
      <c r="A9120" t="s">
        <v>2</v>
      </c>
      <c r="B9120" t="s">
        <v>8530</v>
      </c>
      <c r="C9120" t="s">
        <v>26</v>
      </c>
      <c r="D9120" t="s">
        <v>3957</v>
      </c>
      <c r="E9120" t="s">
        <v>20</v>
      </c>
      <c r="F9120" t="b">
        <v>0</v>
      </c>
      <c r="G9120" t="s">
        <v>23</v>
      </c>
      <c r="H9120" s="4">
        <v>45777.768310185187</v>
      </c>
      <c r="I9120" t="b">
        <v>0</v>
      </c>
      <c r="J9120" t="b">
        <v>1</v>
      </c>
      <c r="K9120" t="s">
        <v>24</v>
      </c>
      <c r="L9120" t="s">
        <v>36</v>
      </c>
      <c r="N9120">
        <v>61.159996032714837</v>
      </c>
      <c r="O9120" t="s">
        <v>8531</v>
      </c>
      <c r="P9120" t="s">
        <v>8532</v>
      </c>
    </row>
    <row r="9121" spans="1:16" x14ac:dyDescent="0.55000000000000004">
      <c r="A9121" t="s">
        <v>1</v>
      </c>
      <c r="B9121" t="s">
        <v>264</v>
      </c>
      <c r="C9121" t="s">
        <v>304</v>
      </c>
      <c r="D9121" t="s">
        <v>3973</v>
      </c>
      <c r="E9121" t="s">
        <v>20</v>
      </c>
      <c r="F9121" t="b">
        <v>0</v>
      </c>
      <c r="G9121" t="s">
        <v>27</v>
      </c>
      <c r="H9121" s="4">
        <v>45777.792581018519</v>
      </c>
      <c r="I9121" t="b">
        <v>0</v>
      </c>
      <c r="J9121" t="b">
        <v>0</v>
      </c>
      <c r="K9121" t="s">
        <v>24</v>
      </c>
      <c r="L9121" t="s">
        <v>22</v>
      </c>
      <c r="M9121">
        <v>135000</v>
      </c>
      <c r="O9121" t="s">
        <v>12004</v>
      </c>
      <c r="P9121" t="s">
        <v>12005</v>
      </c>
    </row>
    <row r="9122" spans="1:16" x14ac:dyDescent="0.55000000000000004">
      <c r="A9122" t="s">
        <v>25</v>
      </c>
      <c r="B9122" t="s">
        <v>8199</v>
      </c>
      <c r="C9122" t="s">
        <v>985</v>
      </c>
      <c r="D9122" t="s">
        <v>3973</v>
      </c>
      <c r="E9122" t="s">
        <v>51</v>
      </c>
      <c r="F9122" t="b">
        <v>0</v>
      </c>
      <c r="G9122" t="s">
        <v>27</v>
      </c>
      <c r="H9122" s="4">
        <v>45777.833414351851</v>
      </c>
      <c r="I9122" t="b">
        <v>0</v>
      </c>
      <c r="J9122" t="b">
        <v>0</v>
      </c>
      <c r="K9122" t="s">
        <v>24</v>
      </c>
      <c r="L9122" t="s">
        <v>36</v>
      </c>
      <c r="N9122">
        <v>75.5</v>
      </c>
      <c r="O9122" t="s">
        <v>1392</v>
      </c>
      <c r="P9122" t="s">
        <v>2754</v>
      </c>
    </row>
    <row r="9123" spans="1:16" x14ac:dyDescent="0.55000000000000004">
      <c r="A9123" t="s">
        <v>1</v>
      </c>
      <c r="B9123" t="s">
        <v>4941</v>
      </c>
      <c r="C9123" t="s">
        <v>2154</v>
      </c>
      <c r="D9123" t="s">
        <v>3973</v>
      </c>
      <c r="E9123" t="s">
        <v>20</v>
      </c>
      <c r="F9123" t="b">
        <v>0</v>
      </c>
      <c r="G9123" t="s">
        <v>27</v>
      </c>
      <c r="H9123" s="4">
        <v>45777.849606481483</v>
      </c>
      <c r="I9123" t="b">
        <v>0</v>
      </c>
      <c r="J9123" t="b">
        <v>0</v>
      </c>
      <c r="K9123" t="s">
        <v>24</v>
      </c>
      <c r="L9123" t="s">
        <v>22</v>
      </c>
      <c r="M9123">
        <v>177500</v>
      </c>
      <c r="O9123" t="s">
        <v>381</v>
      </c>
      <c r="P9123" t="s">
        <v>4942</v>
      </c>
    </row>
    <row r="9124" spans="1:16" x14ac:dyDescent="0.55000000000000004">
      <c r="A9124" t="s">
        <v>0</v>
      </c>
      <c r="B9124" t="s">
        <v>7592</v>
      </c>
      <c r="C9124" t="s">
        <v>82</v>
      </c>
      <c r="D9124" t="s">
        <v>3973</v>
      </c>
      <c r="E9124" t="s">
        <v>20</v>
      </c>
      <c r="F9124" t="b">
        <v>0</v>
      </c>
      <c r="G9124" t="s">
        <v>27</v>
      </c>
      <c r="H9124" s="4">
        <v>45777.8750462963</v>
      </c>
      <c r="I9124" t="b">
        <v>0</v>
      </c>
      <c r="J9124" t="b">
        <v>1</v>
      </c>
      <c r="K9124" t="s">
        <v>24</v>
      </c>
      <c r="L9124" t="s">
        <v>22</v>
      </c>
      <c r="M9124">
        <v>130000</v>
      </c>
      <c r="O9124" t="s">
        <v>387</v>
      </c>
      <c r="P9124" t="s">
        <v>7593</v>
      </c>
    </row>
    <row r="9125" spans="1:16" x14ac:dyDescent="0.55000000000000004">
      <c r="A9125" t="s">
        <v>2</v>
      </c>
      <c r="B9125" t="s">
        <v>195</v>
      </c>
      <c r="C9125" t="s">
        <v>1243</v>
      </c>
      <c r="D9125" t="s">
        <v>4035</v>
      </c>
      <c r="E9125" t="s">
        <v>20</v>
      </c>
      <c r="F9125" t="b">
        <v>0</v>
      </c>
      <c r="G9125" t="s">
        <v>414</v>
      </c>
      <c r="H9125" s="4">
        <v>45777.882592592592</v>
      </c>
      <c r="I9125" t="b">
        <v>0</v>
      </c>
      <c r="J9125" t="b">
        <v>0</v>
      </c>
      <c r="K9125" t="s">
        <v>414</v>
      </c>
      <c r="L9125" t="s">
        <v>22</v>
      </c>
      <c r="M9125">
        <v>83999.5</v>
      </c>
      <c r="O9125" t="s">
        <v>695</v>
      </c>
      <c r="P9125" t="s">
        <v>7262</v>
      </c>
    </row>
    <row r="9126" spans="1:16" x14ac:dyDescent="0.55000000000000004">
      <c r="A9126" t="s">
        <v>0</v>
      </c>
      <c r="B9126" t="s">
        <v>8419</v>
      </c>
      <c r="C9126" t="s">
        <v>167</v>
      </c>
      <c r="D9126" t="s">
        <v>2208</v>
      </c>
      <c r="E9126" t="s">
        <v>20</v>
      </c>
      <c r="F9126" t="b">
        <v>0</v>
      </c>
      <c r="G9126" t="s">
        <v>35</v>
      </c>
      <c r="H9126" s="4">
        <v>45777.917303240742</v>
      </c>
      <c r="I9126" t="b">
        <v>0</v>
      </c>
      <c r="J9126" t="b">
        <v>1</v>
      </c>
      <c r="K9126" t="s">
        <v>24</v>
      </c>
      <c r="L9126" t="s">
        <v>22</v>
      </c>
      <c r="M9126">
        <v>172000</v>
      </c>
      <c r="O9126" t="s">
        <v>8420</v>
      </c>
      <c r="P9126" t="s">
        <v>274</v>
      </c>
    </row>
    <row r="9127" spans="1:16" x14ac:dyDescent="0.55000000000000004">
      <c r="A9127" t="s">
        <v>19</v>
      </c>
      <c r="B9127" t="s">
        <v>12006</v>
      </c>
      <c r="C9127" t="s">
        <v>82</v>
      </c>
      <c r="D9127" t="s">
        <v>3973</v>
      </c>
      <c r="E9127" t="s">
        <v>20</v>
      </c>
      <c r="F9127" t="b">
        <v>0</v>
      </c>
      <c r="G9127" t="s">
        <v>27</v>
      </c>
      <c r="H9127" s="4">
        <v>45777.958379629628</v>
      </c>
      <c r="I9127" t="b">
        <v>1</v>
      </c>
      <c r="J9127" t="b">
        <v>1</v>
      </c>
      <c r="K9127" t="s">
        <v>24</v>
      </c>
      <c r="L9127" t="s">
        <v>22</v>
      </c>
      <c r="M9127">
        <v>211500</v>
      </c>
      <c r="O9127" t="s">
        <v>12007</v>
      </c>
    </row>
    <row r="9128" spans="1:16" x14ac:dyDescent="0.55000000000000004">
      <c r="A9128" t="s">
        <v>0</v>
      </c>
      <c r="B9128" t="s">
        <v>1246</v>
      </c>
      <c r="C9128" t="s">
        <v>5180</v>
      </c>
      <c r="D9128" t="s">
        <v>2208</v>
      </c>
      <c r="E9128" t="s">
        <v>20</v>
      </c>
      <c r="F9128" t="b">
        <v>0</v>
      </c>
      <c r="G9128" t="s">
        <v>27</v>
      </c>
      <c r="H9128" s="4">
        <v>45777.958460648151</v>
      </c>
      <c r="I9128" t="b">
        <v>0</v>
      </c>
      <c r="J9128" t="b">
        <v>0</v>
      </c>
      <c r="K9128" t="s">
        <v>24</v>
      </c>
      <c r="L9128" t="s">
        <v>22</v>
      </c>
      <c r="M9128">
        <v>110000</v>
      </c>
      <c r="O9128" t="s">
        <v>5181</v>
      </c>
      <c r="P9128" t="s">
        <v>5182</v>
      </c>
    </row>
    <row r="9129" spans="1:16" x14ac:dyDescent="0.55000000000000004">
      <c r="A9129" t="s">
        <v>19</v>
      </c>
      <c r="B9129" t="s">
        <v>12008</v>
      </c>
      <c r="C9129" t="s">
        <v>71</v>
      </c>
      <c r="D9129" t="s">
        <v>3973</v>
      </c>
      <c r="E9129" t="s">
        <v>20</v>
      </c>
      <c r="F9129" t="b">
        <v>0</v>
      </c>
      <c r="G9129" t="s">
        <v>27</v>
      </c>
      <c r="H9129" s="4">
        <v>45777.960034722222</v>
      </c>
      <c r="I9129" t="b">
        <v>1</v>
      </c>
      <c r="J9129" t="b">
        <v>1</v>
      </c>
      <c r="K9129" t="s">
        <v>24</v>
      </c>
      <c r="L9129" t="s">
        <v>22</v>
      </c>
      <c r="M9129">
        <v>160000</v>
      </c>
      <c r="O9129" t="s">
        <v>1172</v>
      </c>
      <c r="P9129" t="s">
        <v>582</v>
      </c>
    </row>
    <row r="9130" spans="1:16" x14ac:dyDescent="0.55000000000000004">
      <c r="A9130" t="s">
        <v>2</v>
      </c>
      <c r="B9130" t="s">
        <v>2314</v>
      </c>
      <c r="C9130" t="s">
        <v>114</v>
      </c>
      <c r="D9130" t="s">
        <v>3973</v>
      </c>
      <c r="E9130" t="s">
        <v>20</v>
      </c>
      <c r="F9130" t="b">
        <v>0</v>
      </c>
      <c r="G9130" t="s">
        <v>27</v>
      </c>
      <c r="H9130" s="4">
        <v>45777.960069444453</v>
      </c>
      <c r="I9130" t="b">
        <v>0</v>
      </c>
      <c r="J9130" t="b">
        <v>1</v>
      </c>
      <c r="K9130" t="s">
        <v>24</v>
      </c>
      <c r="L9130" t="s">
        <v>22</v>
      </c>
      <c r="M9130">
        <v>162000</v>
      </c>
      <c r="O9130" t="s">
        <v>173</v>
      </c>
      <c r="P9130" t="s">
        <v>12009</v>
      </c>
    </row>
    <row r="9131" spans="1:16" x14ac:dyDescent="0.55000000000000004">
      <c r="A9131" t="s">
        <v>0</v>
      </c>
      <c r="B9131" t="s">
        <v>11987</v>
      </c>
      <c r="C9131" t="s">
        <v>953</v>
      </c>
      <c r="D9131" t="s">
        <v>3973</v>
      </c>
      <c r="E9131" t="s">
        <v>20</v>
      </c>
      <c r="F9131" t="b">
        <v>0</v>
      </c>
      <c r="G9131" t="s">
        <v>30</v>
      </c>
      <c r="H9131" s="4">
        <v>45778.000543981478</v>
      </c>
      <c r="I9131" t="b">
        <v>1</v>
      </c>
      <c r="J9131" t="b">
        <v>1</v>
      </c>
      <c r="K9131" t="s">
        <v>24</v>
      </c>
      <c r="L9131" t="s">
        <v>22</v>
      </c>
      <c r="M9131">
        <v>109000</v>
      </c>
      <c r="O9131" t="s">
        <v>954</v>
      </c>
      <c r="P9131" t="s">
        <v>11988</v>
      </c>
    </row>
    <row r="9132" spans="1:16" x14ac:dyDescent="0.55000000000000004">
      <c r="A9132" t="s">
        <v>2</v>
      </c>
      <c r="B9132" t="s">
        <v>2</v>
      </c>
      <c r="C9132" t="s">
        <v>801</v>
      </c>
      <c r="D9132" t="s">
        <v>4753</v>
      </c>
      <c r="E9132" t="s">
        <v>20</v>
      </c>
      <c r="F9132" t="b">
        <v>0</v>
      </c>
      <c r="G9132" t="s">
        <v>27</v>
      </c>
      <c r="H9132" s="4">
        <v>45778.001631944448</v>
      </c>
      <c r="I9132" t="b">
        <v>1</v>
      </c>
      <c r="J9132" t="b">
        <v>0</v>
      </c>
      <c r="K9132" t="s">
        <v>24</v>
      </c>
      <c r="L9132" t="s">
        <v>22</v>
      </c>
      <c r="M9132">
        <v>140000</v>
      </c>
      <c r="O9132" t="s">
        <v>289</v>
      </c>
      <c r="P9132" t="s">
        <v>710</v>
      </c>
    </row>
    <row r="9133" spans="1:16" x14ac:dyDescent="0.55000000000000004">
      <c r="A9133" t="s">
        <v>2</v>
      </c>
      <c r="B9133" t="s">
        <v>1059</v>
      </c>
      <c r="C9133" t="s">
        <v>10628</v>
      </c>
      <c r="D9133" t="s">
        <v>5123</v>
      </c>
      <c r="E9133" t="s">
        <v>20</v>
      </c>
      <c r="F9133" t="b">
        <v>0</v>
      </c>
      <c r="G9133" t="s">
        <v>27</v>
      </c>
      <c r="H9133" s="4">
        <v>45778.002025462964</v>
      </c>
      <c r="I9133" t="b">
        <v>0</v>
      </c>
      <c r="J9133" t="b">
        <v>1</v>
      </c>
      <c r="K9133" t="s">
        <v>24</v>
      </c>
      <c r="L9133" t="s">
        <v>22</v>
      </c>
      <c r="M9133">
        <v>135000</v>
      </c>
      <c r="O9133" t="s">
        <v>428</v>
      </c>
      <c r="P9133" t="s">
        <v>4240</v>
      </c>
    </row>
    <row r="9134" spans="1:16" x14ac:dyDescent="0.55000000000000004">
      <c r="A9134" t="s">
        <v>2</v>
      </c>
      <c r="B9134" t="s">
        <v>117</v>
      </c>
      <c r="C9134" t="s">
        <v>889</v>
      </c>
      <c r="D9134" t="s">
        <v>4084</v>
      </c>
      <c r="E9134" t="s">
        <v>20</v>
      </c>
      <c r="F9134" t="b">
        <v>0</v>
      </c>
      <c r="G9134" t="s">
        <v>41</v>
      </c>
      <c r="H9134" s="4">
        <v>45778.002152777779</v>
      </c>
      <c r="I9134" t="b">
        <v>0</v>
      </c>
      <c r="J9134" t="b">
        <v>0</v>
      </c>
      <c r="K9134" t="s">
        <v>24</v>
      </c>
      <c r="L9134" t="s">
        <v>22</v>
      </c>
      <c r="M9134">
        <v>189000</v>
      </c>
      <c r="O9134" t="s">
        <v>772</v>
      </c>
      <c r="P9134" t="s">
        <v>1161</v>
      </c>
    </row>
    <row r="9135" spans="1:16" x14ac:dyDescent="0.55000000000000004">
      <c r="A9135" t="s">
        <v>2</v>
      </c>
      <c r="B9135" t="s">
        <v>11989</v>
      </c>
      <c r="C9135" t="s">
        <v>2293</v>
      </c>
      <c r="D9135" t="s">
        <v>5123</v>
      </c>
      <c r="E9135" t="s">
        <v>20</v>
      </c>
      <c r="F9135" t="b">
        <v>0</v>
      </c>
      <c r="G9135" t="s">
        <v>52</v>
      </c>
      <c r="H9135" s="4">
        <v>45778.003472222219</v>
      </c>
      <c r="I9135" t="b">
        <v>0</v>
      </c>
      <c r="J9135" t="b">
        <v>0</v>
      </c>
      <c r="K9135" t="s">
        <v>24</v>
      </c>
      <c r="L9135" t="s">
        <v>22</v>
      </c>
      <c r="M9135">
        <v>100000</v>
      </c>
      <c r="O9135" t="s">
        <v>374</v>
      </c>
      <c r="P9135" t="s">
        <v>11990</v>
      </c>
    </row>
    <row r="9136" spans="1:16" x14ac:dyDescent="0.55000000000000004">
      <c r="A9136" t="s">
        <v>2</v>
      </c>
      <c r="B9136" t="s">
        <v>6105</v>
      </c>
      <c r="C9136" t="s">
        <v>939</v>
      </c>
      <c r="D9136" t="s">
        <v>4035</v>
      </c>
      <c r="E9136" t="s">
        <v>20</v>
      </c>
      <c r="F9136" t="b">
        <v>0</v>
      </c>
      <c r="G9136" t="s">
        <v>158</v>
      </c>
      <c r="H9136" s="4">
        <v>45778.00409722222</v>
      </c>
      <c r="I9136" t="b">
        <v>0</v>
      </c>
      <c r="J9136" t="b">
        <v>0</v>
      </c>
      <c r="K9136" t="s">
        <v>158</v>
      </c>
      <c r="L9136" t="s">
        <v>22</v>
      </c>
      <c r="M9136">
        <v>68730</v>
      </c>
      <c r="O9136" t="s">
        <v>2768</v>
      </c>
      <c r="P9136" t="s">
        <v>6106</v>
      </c>
    </row>
    <row r="9137" spans="1:16" x14ac:dyDescent="0.55000000000000004">
      <c r="A9137" t="s">
        <v>25</v>
      </c>
      <c r="B9137" t="s">
        <v>11991</v>
      </c>
      <c r="C9137" t="s">
        <v>42</v>
      </c>
      <c r="D9137" t="s">
        <v>2208</v>
      </c>
      <c r="E9137" t="s">
        <v>20</v>
      </c>
      <c r="F9137" t="b">
        <v>0</v>
      </c>
      <c r="G9137" t="s">
        <v>41</v>
      </c>
      <c r="H9137" s="4">
        <v>45778.250219907408</v>
      </c>
      <c r="I9137" t="b">
        <v>0</v>
      </c>
      <c r="J9137" t="b">
        <v>1</v>
      </c>
      <c r="K9137" t="s">
        <v>24</v>
      </c>
      <c r="L9137" t="s">
        <v>22</v>
      </c>
      <c r="M9137">
        <v>153000</v>
      </c>
      <c r="O9137" t="s">
        <v>428</v>
      </c>
      <c r="P9137" t="s">
        <v>11992</v>
      </c>
    </row>
    <row r="9138" spans="1:16" x14ac:dyDescent="0.55000000000000004">
      <c r="A9138" t="s">
        <v>0</v>
      </c>
      <c r="B9138" t="s">
        <v>0</v>
      </c>
      <c r="C9138" t="s">
        <v>585</v>
      </c>
      <c r="D9138" t="s">
        <v>3828</v>
      </c>
      <c r="E9138" t="s">
        <v>20</v>
      </c>
      <c r="F9138" t="b">
        <v>0</v>
      </c>
      <c r="G9138" t="s">
        <v>41</v>
      </c>
      <c r="H9138" s="4">
        <v>45778.250277777777</v>
      </c>
      <c r="I9138" t="b">
        <v>0</v>
      </c>
      <c r="J9138" t="b">
        <v>0</v>
      </c>
      <c r="K9138" t="s">
        <v>24</v>
      </c>
      <c r="L9138" t="s">
        <v>36</v>
      </c>
      <c r="N9138">
        <v>38.650001525878913</v>
      </c>
      <c r="O9138" t="s">
        <v>4416</v>
      </c>
    </row>
    <row r="9139" spans="1:16" x14ac:dyDescent="0.55000000000000004">
      <c r="A9139" t="s">
        <v>1</v>
      </c>
      <c r="B9139" t="s">
        <v>5432</v>
      </c>
      <c r="C9139" t="s">
        <v>5433</v>
      </c>
      <c r="D9139" t="s">
        <v>4302</v>
      </c>
      <c r="E9139" t="s">
        <v>20</v>
      </c>
      <c r="F9139" t="b">
        <v>0</v>
      </c>
      <c r="G9139" t="s">
        <v>35</v>
      </c>
      <c r="H9139" s="4">
        <v>45778.251527777778</v>
      </c>
      <c r="I9139" t="b">
        <v>0</v>
      </c>
      <c r="J9139" t="b">
        <v>0</v>
      </c>
      <c r="K9139" t="s">
        <v>24</v>
      </c>
      <c r="L9139" t="s">
        <v>22</v>
      </c>
      <c r="M9139">
        <v>105383</v>
      </c>
      <c r="O9139" t="s">
        <v>5434</v>
      </c>
    </row>
    <row r="9140" spans="1:16" x14ac:dyDescent="0.55000000000000004">
      <c r="A9140" t="s">
        <v>1</v>
      </c>
      <c r="B9140" t="s">
        <v>6869</v>
      </c>
      <c r="C9140" t="s">
        <v>953</v>
      </c>
      <c r="D9140" t="s">
        <v>5535</v>
      </c>
      <c r="E9140" t="s">
        <v>20</v>
      </c>
      <c r="F9140" t="b">
        <v>0</v>
      </c>
      <c r="G9140" t="s">
        <v>30</v>
      </c>
      <c r="H9140" s="4">
        <v>45778.252025462964</v>
      </c>
      <c r="I9140" t="b">
        <v>0</v>
      </c>
      <c r="J9140" t="b">
        <v>1</v>
      </c>
      <c r="K9140" t="s">
        <v>24</v>
      </c>
      <c r="L9140" t="s">
        <v>22</v>
      </c>
      <c r="M9140">
        <v>108267</v>
      </c>
      <c r="O9140" t="s">
        <v>6870</v>
      </c>
      <c r="P9140" t="s">
        <v>6367</v>
      </c>
    </row>
    <row r="9141" spans="1:16" x14ac:dyDescent="0.55000000000000004">
      <c r="A9141" t="s">
        <v>40</v>
      </c>
      <c r="B9141" t="s">
        <v>57</v>
      </c>
      <c r="C9141" t="s">
        <v>44</v>
      </c>
      <c r="D9141" t="s">
        <v>3970</v>
      </c>
      <c r="E9141" t="s">
        <v>20</v>
      </c>
      <c r="F9141" t="b">
        <v>0</v>
      </c>
      <c r="G9141" t="s">
        <v>41</v>
      </c>
      <c r="H9141" s="4">
        <v>45778.252106481479</v>
      </c>
      <c r="I9141" t="b">
        <v>0</v>
      </c>
      <c r="J9141" t="b">
        <v>0</v>
      </c>
      <c r="K9141" t="s">
        <v>24</v>
      </c>
      <c r="L9141" t="s">
        <v>22</v>
      </c>
      <c r="M9141">
        <v>155000</v>
      </c>
      <c r="O9141" t="s">
        <v>5438</v>
      </c>
      <c r="P9141" t="s">
        <v>5439</v>
      </c>
    </row>
    <row r="9142" spans="1:16" x14ac:dyDescent="0.55000000000000004">
      <c r="A9142" t="s">
        <v>0</v>
      </c>
      <c r="B9142" t="s">
        <v>8807</v>
      </c>
      <c r="C9142" t="s">
        <v>39</v>
      </c>
      <c r="D9142" t="s">
        <v>2208</v>
      </c>
      <c r="E9142" t="s">
        <v>20</v>
      </c>
      <c r="F9142" t="b">
        <v>1</v>
      </c>
      <c r="G9142" t="s">
        <v>1247</v>
      </c>
      <c r="H9142" s="4">
        <v>45778.277222222219</v>
      </c>
      <c r="I9142" t="b">
        <v>0</v>
      </c>
      <c r="J9142" t="b">
        <v>0</v>
      </c>
      <c r="K9142" t="s">
        <v>1247</v>
      </c>
      <c r="L9142" t="s">
        <v>22</v>
      </c>
      <c r="M9142">
        <v>80000</v>
      </c>
      <c r="O9142" t="s">
        <v>12013</v>
      </c>
      <c r="P9142" t="s">
        <v>8809</v>
      </c>
    </row>
    <row r="9143" spans="1:16" x14ac:dyDescent="0.55000000000000004">
      <c r="A9143" t="s">
        <v>40</v>
      </c>
      <c r="B9143" t="s">
        <v>2410</v>
      </c>
      <c r="C9143" t="s">
        <v>4317</v>
      </c>
      <c r="D9143" t="s">
        <v>3108</v>
      </c>
      <c r="E9143" t="s">
        <v>20</v>
      </c>
      <c r="F9143" t="b">
        <v>0</v>
      </c>
      <c r="G9143" t="s">
        <v>4318</v>
      </c>
      <c r="H9143" s="4">
        <v>45778.292534722219</v>
      </c>
      <c r="I9143" t="b">
        <v>1</v>
      </c>
      <c r="J9143" t="b">
        <v>0</v>
      </c>
      <c r="K9143" t="s">
        <v>4318</v>
      </c>
      <c r="L9143" t="s">
        <v>22</v>
      </c>
      <c r="M9143">
        <v>24000</v>
      </c>
      <c r="O9143" t="s">
        <v>2018</v>
      </c>
      <c r="P9143" t="s">
        <v>4319</v>
      </c>
    </row>
    <row r="9144" spans="1:16" x14ac:dyDescent="0.55000000000000004">
      <c r="A9144" t="s">
        <v>25</v>
      </c>
      <c r="B9144" t="s">
        <v>9113</v>
      </c>
      <c r="C9144" t="s">
        <v>1099</v>
      </c>
      <c r="D9144" t="s">
        <v>3957</v>
      </c>
      <c r="E9144" t="s">
        <v>34</v>
      </c>
      <c r="F9144" t="b">
        <v>0</v>
      </c>
      <c r="G9144" t="s">
        <v>27</v>
      </c>
      <c r="H9144" s="4">
        <v>45778.416770833333</v>
      </c>
      <c r="I9144" t="b">
        <v>1</v>
      </c>
      <c r="J9144" t="b">
        <v>0</v>
      </c>
      <c r="K9144" t="s">
        <v>24</v>
      </c>
      <c r="L9144" t="s">
        <v>36</v>
      </c>
      <c r="N9144">
        <v>27.979999542236332</v>
      </c>
      <c r="O9144" t="s">
        <v>319</v>
      </c>
      <c r="P9144" t="s">
        <v>2128</v>
      </c>
    </row>
    <row r="9145" spans="1:16" x14ac:dyDescent="0.55000000000000004">
      <c r="A9145" t="s">
        <v>0</v>
      </c>
      <c r="B9145" t="s">
        <v>8940</v>
      </c>
      <c r="C9145" t="s">
        <v>39</v>
      </c>
      <c r="D9145" t="s">
        <v>3957</v>
      </c>
      <c r="E9145" t="s">
        <v>34</v>
      </c>
      <c r="F9145" t="b">
        <v>1</v>
      </c>
      <c r="G9145" t="s">
        <v>27</v>
      </c>
      <c r="H9145" s="4">
        <v>45778.416875000003</v>
      </c>
      <c r="I9145" t="b">
        <v>0</v>
      </c>
      <c r="J9145" t="b">
        <v>0</v>
      </c>
      <c r="K9145" t="s">
        <v>24</v>
      </c>
      <c r="L9145" t="s">
        <v>36</v>
      </c>
      <c r="N9145">
        <v>26.389999389648441</v>
      </c>
      <c r="O9145" t="s">
        <v>8941</v>
      </c>
      <c r="P9145" t="s">
        <v>8942</v>
      </c>
    </row>
    <row r="9146" spans="1:16" x14ac:dyDescent="0.55000000000000004">
      <c r="A9146" t="s">
        <v>1</v>
      </c>
      <c r="B9146" t="s">
        <v>7009</v>
      </c>
      <c r="C9146" t="s">
        <v>180</v>
      </c>
      <c r="D9146" t="s">
        <v>3973</v>
      </c>
      <c r="E9146" t="s">
        <v>20</v>
      </c>
      <c r="F9146" t="b">
        <v>0</v>
      </c>
      <c r="G9146" t="s">
        <v>41</v>
      </c>
      <c r="H9146" s="4">
        <v>45778.417129629634</v>
      </c>
      <c r="I9146" t="b">
        <v>1</v>
      </c>
      <c r="J9146" t="b">
        <v>0</v>
      </c>
      <c r="K9146" t="s">
        <v>24</v>
      </c>
      <c r="L9146" t="s">
        <v>22</v>
      </c>
      <c r="M9146">
        <v>62500</v>
      </c>
      <c r="O9146" t="s">
        <v>7010</v>
      </c>
    </row>
    <row r="9147" spans="1:16" x14ac:dyDescent="0.55000000000000004">
      <c r="A9147" t="s">
        <v>0</v>
      </c>
      <c r="B9147" t="s">
        <v>3030</v>
      </c>
      <c r="C9147" t="s">
        <v>465</v>
      </c>
      <c r="D9147" t="s">
        <v>3957</v>
      </c>
      <c r="E9147" t="s">
        <v>34</v>
      </c>
      <c r="F9147" t="b">
        <v>0</v>
      </c>
      <c r="G9147" t="s">
        <v>41</v>
      </c>
      <c r="H9147" s="4">
        <v>45778.417256944442</v>
      </c>
      <c r="I9147" t="b">
        <v>0</v>
      </c>
      <c r="J9147" t="b">
        <v>1</v>
      </c>
      <c r="K9147" t="s">
        <v>24</v>
      </c>
      <c r="L9147" t="s">
        <v>36</v>
      </c>
      <c r="N9147">
        <v>24.33499908447266</v>
      </c>
      <c r="O9147" t="s">
        <v>5168</v>
      </c>
    </row>
    <row r="9148" spans="1:16" x14ac:dyDescent="0.55000000000000004">
      <c r="A9148" t="s">
        <v>2</v>
      </c>
      <c r="B9148" t="s">
        <v>4385</v>
      </c>
      <c r="C9148" t="s">
        <v>4386</v>
      </c>
      <c r="D9148" t="s">
        <v>2208</v>
      </c>
      <c r="E9148" t="s">
        <v>34</v>
      </c>
      <c r="F9148" t="b">
        <v>0</v>
      </c>
      <c r="G9148" t="s">
        <v>35</v>
      </c>
      <c r="H9148" s="4">
        <v>45778.418506944443</v>
      </c>
      <c r="I9148" t="b">
        <v>0</v>
      </c>
      <c r="J9148" t="b">
        <v>1</v>
      </c>
      <c r="K9148" t="s">
        <v>24</v>
      </c>
      <c r="L9148" t="s">
        <v>22</v>
      </c>
      <c r="M9148">
        <v>165000</v>
      </c>
      <c r="O9148" t="s">
        <v>428</v>
      </c>
      <c r="P9148" t="s">
        <v>4230</v>
      </c>
    </row>
    <row r="9149" spans="1:16" x14ac:dyDescent="0.55000000000000004">
      <c r="A9149" t="s">
        <v>0</v>
      </c>
      <c r="B9149" t="s">
        <v>8282</v>
      </c>
      <c r="C9149" t="s">
        <v>559</v>
      </c>
      <c r="D9149" t="s">
        <v>3957</v>
      </c>
      <c r="E9149" t="s">
        <v>20</v>
      </c>
      <c r="F9149" t="b">
        <v>0</v>
      </c>
      <c r="G9149" t="s">
        <v>27</v>
      </c>
      <c r="H9149" s="4">
        <v>45778.500081018523</v>
      </c>
      <c r="I9149" t="b">
        <v>0</v>
      </c>
      <c r="J9149" t="b">
        <v>1</v>
      </c>
      <c r="K9149" t="s">
        <v>24</v>
      </c>
      <c r="L9149" t="s">
        <v>36</v>
      </c>
      <c r="N9149">
        <v>20.670000076293949</v>
      </c>
      <c r="O9149" t="s">
        <v>259</v>
      </c>
      <c r="P9149" t="s">
        <v>2838</v>
      </c>
    </row>
    <row r="9150" spans="1:16" x14ac:dyDescent="0.55000000000000004">
      <c r="A9150" t="s">
        <v>28</v>
      </c>
      <c r="B9150" t="s">
        <v>12010</v>
      </c>
      <c r="C9150" t="s">
        <v>82</v>
      </c>
      <c r="D9150" t="s">
        <v>3973</v>
      </c>
      <c r="E9150" t="s">
        <v>20</v>
      </c>
      <c r="F9150" t="b">
        <v>0</v>
      </c>
      <c r="G9150" t="s">
        <v>27</v>
      </c>
      <c r="H9150" s="4">
        <v>45778.500902777778</v>
      </c>
      <c r="I9150" t="b">
        <v>0</v>
      </c>
      <c r="J9150" t="b">
        <v>1</v>
      </c>
      <c r="K9150" t="s">
        <v>24</v>
      </c>
      <c r="L9150" t="s">
        <v>22</v>
      </c>
      <c r="M9150">
        <v>179500</v>
      </c>
      <c r="O9150" t="s">
        <v>1172</v>
      </c>
      <c r="P9150" t="s">
        <v>893</v>
      </c>
    </row>
    <row r="9151" spans="1:16" x14ac:dyDescent="0.55000000000000004">
      <c r="A9151" t="s">
        <v>1</v>
      </c>
      <c r="B9151" t="s">
        <v>11382</v>
      </c>
      <c r="C9151" t="s">
        <v>158</v>
      </c>
      <c r="D9151" t="s">
        <v>4035</v>
      </c>
      <c r="E9151" t="s">
        <v>20</v>
      </c>
      <c r="F9151" t="b">
        <v>0</v>
      </c>
      <c r="G9151" t="s">
        <v>158</v>
      </c>
      <c r="H9151" s="4">
        <v>45778.503032407411</v>
      </c>
      <c r="I9151" t="b">
        <v>0</v>
      </c>
      <c r="J9151" t="b">
        <v>0</v>
      </c>
      <c r="K9151" t="s">
        <v>158</v>
      </c>
      <c r="L9151" t="s">
        <v>22</v>
      </c>
      <c r="M9151">
        <v>87599.5</v>
      </c>
      <c r="O9151" t="s">
        <v>1906</v>
      </c>
      <c r="P9151" t="s">
        <v>2672</v>
      </c>
    </row>
    <row r="9152" spans="1:16" x14ac:dyDescent="0.55000000000000004">
      <c r="A9152" t="s">
        <v>0</v>
      </c>
      <c r="B9152" t="s">
        <v>0</v>
      </c>
      <c r="C9152" t="s">
        <v>2023</v>
      </c>
      <c r="D9152" t="s">
        <v>7547</v>
      </c>
      <c r="E9152" t="s">
        <v>34</v>
      </c>
      <c r="F9152" t="b">
        <v>0</v>
      </c>
      <c r="G9152" t="s">
        <v>41</v>
      </c>
      <c r="H9152" s="4">
        <v>45778.542337962957</v>
      </c>
      <c r="I9152" t="b">
        <v>0</v>
      </c>
      <c r="J9152" t="b">
        <v>0</v>
      </c>
      <c r="K9152" t="s">
        <v>24</v>
      </c>
      <c r="L9152" t="s">
        <v>36</v>
      </c>
      <c r="N9152">
        <v>15</v>
      </c>
      <c r="O9152" t="s">
        <v>7548</v>
      </c>
      <c r="P9152" t="s">
        <v>61</v>
      </c>
    </row>
    <row r="9153" spans="1:16" x14ac:dyDescent="0.55000000000000004">
      <c r="A9153" t="s">
        <v>2</v>
      </c>
      <c r="B9153" t="s">
        <v>11993</v>
      </c>
      <c r="C9153" t="s">
        <v>71</v>
      </c>
      <c r="D9153" t="s">
        <v>3973</v>
      </c>
      <c r="E9153" t="s">
        <v>20</v>
      </c>
      <c r="F9153" t="b">
        <v>0</v>
      </c>
      <c r="G9153" t="s">
        <v>27</v>
      </c>
      <c r="H9153" s="4">
        <v>45778.542928240742</v>
      </c>
      <c r="I9153" t="b">
        <v>0</v>
      </c>
      <c r="J9153" t="b">
        <v>1</v>
      </c>
      <c r="K9153" t="s">
        <v>24</v>
      </c>
      <c r="L9153" t="s">
        <v>22</v>
      </c>
      <c r="M9153">
        <v>138100</v>
      </c>
      <c r="O9153" t="s">
        <v>11994</v>
      </c>
      <c r="P9153" t="s">
        <v>11995</v>
      </c>
    </row>
    <row r="9154" spans="1:16" x14ac:dyDescent="0.55000000000000004">
      <c r="A9154" t="s">
        <v>2</v>
      </c>
      <c r="B9154" t="s">
        <v>11996</v>
      </c>
      <c r="C9154" t="s">
        <v>693</v>
      </c>
      <c r="D9154" t="s">
        <v>3600</v>
      </c>
      <c r="E9154" t="s">
        <v>51</v>
      </c>
      <c r="F9154" t="b">
        <v>0</v>
      </c>
      <c r="G9154" t="s">
        <v>27</v>
      </c>
      <c r="H9154" s="4">
        <v>45778.543229166673</v>
      </c>
      <c r="I9154" t="b">
        <v>1</v>
      </c>
      <c r="J9154" t="b">
        <v>0</v>
      </c>
      <c r="K9154" t="s">
        <v>24</v>
      </c>
      <c r="L9154" t="s">
        <v>36</v>
      </c>
      <c r="N9154">
        <v>40</v>
      </c>
      <c r="O9154" t="s">
        <v>11997</v>
      </c>
      <c r="P9154" t="s">
        <v>11998</v>
      </c>
    </row>
    <row r="9155" spans="1:16" x14ac:dyDescent="0.55000000000000004">
      <c r="A9155" t="s">
        <v>0</v>
      </c>
      <c r="B9155" t="s">
        <v>4394</v>
      </c>
      <c r="C9155" t="s">
        <v>39</v>
      </c>
      <c r="D9155" t="s">
        <v>4093</v>
      </c>
      <c r="E9155" t="s">
        <v>51</v>
      </c>
      <c r="F9155" t="b">
        <v>1</v>
      </c>
      <c r="G9155" t="s">
        <v>760</v>
      </c>
      <c r="H9155" s="4">
        <v>45778.546875</v>
      </c>
      <c r="I9155" t="b">
        <v>1</v>
      </c>
      <c r="J9155" t="b">
        <v>0</v>
      </c>
      <c r="K9155" t="s">
        <v>760</v>
      </c>
      <c r="L9155" t="s">
        <v>36</v>
      </c>
      <c r="N9155">
        <v>8</v>
      </c>
      <c r="O9155" t="s">
        <v>761</v>
      </c>
    </row>
    <row r="9156" spans="1:16" x14ac:dyDescent="0.55000000000000004">
      <c r="A9156" t="s">
        <v>1</v>
      </c>
      <c r="B9156" t="s">
        <v>11999</v>
      </c>
      <c r="C9156" t="s">
        <v>1240</v>
      </c>
      <c r="D9156" t="s">
        <v>7853</v>
      </c>
      <c r="E9156" t="s">
        <v>20</v>
      </c>
      <c r="F9156" t="b">
        <v>0</v>
      </c>
      <c r="G9156" t="s">
        <v>27</v>
      </c>
      <c r="H9156" s="4">
        <v>45778.584340277783</v>
      </c>
      <c r="I9156" t="b">
        <v>0</v>
      </c>
      <c r="J9156" t="b">
        <v>1</v>
      </c>
      <c r="K9156" t="s">
        <v>24</v>
      </c>
      <c r="L9156" t="s">
        <v>22</v>
      </c>
      <c r="M9156">
        <v>45000</v>
      </c>
      <c r="O9156" t="s">
        <v>2897</v>
      </c>
      <c r="P9156" t="s">
        <v>1749</v>
      </c>
    </row>
    <row r="9157" spans="1:16" x14ac:dyDescent="0.55000000000000004">
      <c r="A9157" t="s">
        <v>19</v>
      </c>
      <c r="B9157" t="s">
        <v>9941</v>
      </c>
      <c r="C9157" t="s">
        <v>555</v>
      </c>
      <c r="D9157" t="s">
        <v>3957</v>
      </c>
      <c r="E9157" t="s">
        <v>20</v>
      </c>
      <c r="F9157" t="b">
        <v>0</v>
      </c>
      <c r="G9157" t="s">
        <v>30</v>
      </c>
      <c r="H9157" s="4">
        <v>45778.584976851853</v>
      </c>
      <c r="I9157" t="b">
        <v>0</v>
      </c>
      <c r="J9157" t="b">
        <v>1</v>
      </c>
      <c r="K9157" t="s">
        <v>24</v>
      </c>
      <c r="L9157" t="s">
        <v>36</v>
      </c>
      <c r="N9157">
        <v>40.81500244140625</v>
      </c>
      <c r="O9157" t="s">
        <v>75</v>
      </c>
      <c r="P9157" t="s">
        <v>9942</v>
      </c>
    </row>
    <row r="9158" spans="1:16" x14ac:dyDescent="0.55000000000000004">
      <c r="A9158" t="s">
        <v>89</v>
      </c>
      <c r="B9158" t="s">
        <v>10599</v>
      </c>
      <c r="C9158" t="s">
        <v>39</v>
      </c>
      <c r="D9158" t="s">
        <v>3973</v>
      </c>
      <c r="E9158" t="s">
        <v>20</v>
      </c>
      <c r="F9158" t="b">
        <v>1</v>
      </c>
      <c r="G9158" t="s">
        <v>27</v>
      </c>
      <c r="H9158" s="4">
        <v>45778.627164351848</v>
      </c>
      <c r="I9158" t="b">
        <v>1</v>
      </c>
      <c r="J9158" t="b">
        <v>1</v>
      </c>
      <c r="K9158" t="s">
        <v>24</v>
      </c>
      <c r="L9158" t="s">
        <v>22</v>
      </c>
      <c r="M9158">
        <v>192500</v>
      </c>
      <c r="O9158" t="s">
        <v>123</v>
      </c>
      <c r="P9158" t="s">
        <v>10600</v>
      </c>
    </row>
    <row r="9159" spans="1:16" x14ac:dyDescent="0.55000000000000004">
      <c r="A9159" t="s">
        <v>25</v>
      </c>
      <c r="B9159" t="s">
        <v>25</v>
      </c>
      <c r="C9159" t="s">
        <v>555</v>
      </c>
      <c r="D9159" t="s">
        <v>4084</v>
      </c>
      <c r="E9159" t="s">
        <v>20</v>
      </c>
      <c r="F9159" t="b">
        <v>0</v>
      </c>
      <c r="G9159" t="s">
        <v>30</v>
      </c>
      <c r="H9159" s="4">
        <v>45778.627523148149</v>
      </c>
      <c r="I9159" t="b">
        <v>0</v>
      </c>
      <c r="J9159" t="b">
        <v>1</v>
      </c>
      <c r="K9159" t="s">
        <v>24</v>
      </c>
      <c r="L9159" t="s">
        <v>36</v>
      </c>
      <c r="N9159">
        <v>25.2400016784668</v>
      </c>
      <c r="O9159" t="s">
        <v>2075</v>
      </c>
      <c r="P9159" t="s">
        <v>6153</v>
      </c>
    </row>
    <row r="9160" spans="1:16" x14ac:dyDescent="0.55000000000000004">
      <c r="A9160" t="s">
        <v>2</v>
      </c>
      <c r="B9160" t="s">
        <v>12000</v>
      </c>
      <c r="C9160" t="s">
        <v>12001</v>
      </c>
      <c r="D9160" t="s">
        <v>3828</v>
      </c>
      <c r="E9160" t="s">
        <v>20</v>
      </c>
      <c r="F9160" t="b">
        <v>0</v>
      </c>
      <c r="G9160" t="s">
        <v>41</v>
      </c>
      <c r="H9160" s="4">
        <v>45778.710231481477</v>
      </c>
      <c r="I9160" t="b">
        <v>0</v>
      </c>
      <c r="J9160" t="b">
        <v>1</v>
      </c>
      <c r="K9160" t="s">
        <v>24</v>
      </c>
      <c r="L9160" t="s">
        <v>22</v>
      </c>
      <c r="M9160">
        <v>75000</v>
      </c>
      <c r="O9160" t="s">
        <v>12002</v>
      </c>
      <c r="P9160" t="s">
        <v>12003</v>
      </c>
    </row>
    <row r="9161" spans="1:16" x14ac:dyDescent="0.55000000000000004">
      <c r="A9161" t="s">
        <v>2</v>
      </c>
      <c r="B9161" t="s">
        <v>6769</v>
      </c>
      <c r="C9161" t="s">
        <v>5287</v>
      </c>
      <c r="D9161" t="s">
        <v>5243</v>
      </c>
      <c r="E9161" t="s">
        <v>20</v>
      </c>
      <c r="F9161" t="b">
        <v>0</v>
      </c>
      <c r="G9161" t="s">
        <v>27</v>
      </c>
      <c r="H9161" s="4">
        <v>45778.710601851853</v>
      </c>
      <c r="I9161" t="b">
        <v>0</v>
      </c>
      <c r="J9161" t="b">
        <v>1</v>
      </c>
      <c r="K9161" t="s">
        <v>24</v>
      </c>
      <c r="L9161" t="s">
        <v>22</v>
      </c>
      <c r="M9161">
        <v>165000</v>
      </c>
      <c r="O9161" t="s">
        <v>2912</v>
      </c>
      <c r="P9161" t="s">
        <v>6770</v>
      </c>
    </row>
    <row r="9162" spans="1:16" x14ac:dyDescent="0.55000000000000004">
      <c r="A9162" t="s">
        <v>25</v>
      </c>
      <c r="B9162" t="s">
        <v>12011</v>
      </c>
      <c r="C9162" t="s">
        <v>203</v>
      </c>
      <c r="D9162" t="s">
        <v>3973</v>
      </c>
      <c r="E9162" t="s">
        <v>20</v>
      </c>
      <c r="F9162" t="b">
        <v>0</v>
      </c>
      <c r="G9162" t="s">
        <v>23</v>
      </c>
      <c r="H9162" s="4">
        <v>45778.727685185193</v>
      </c>
      <c r="I9162" t="b">
        <v>0</v>
      </c>
      <c r="J9162" t="b">
        <v>1</v>
      </c>
      <c r="K9162" t="s">
        <v>24</v>
      </c>
      <c r="L9162" t="s">
        <v>22</v>
      </c>
      <c r="M9162">
        <v>95000</v>
      </c>
      <c r="O9162" t="s">
        <v>12012</v>
      </c>
      <c r="P9162" t="s">
        <v>2804</v>
      </c>
    </row>
    <row r="9163" spans="1:16" x14ac:dyDescent="0.55000000000000004">
      <c r="A9163" t="s">
        <v>28</v>
      </c>
      <c r="B9163" t="s">
        <v>10520</v>
      </c>
      <c r="C9163" t="s">
        <v>39</v>
      </c>
      <c r="D9163" t="s">
        <v>7166</v>
      </c>
      <c r="F9163" t="b">
        <v>1</v>
      </c>
      <c r="G9163" t="s">
        <v>414</v>
      </c>
      <c r="H9163" s="4">
        <v>45778.73128472222</v>
      </c>
      <c r="I9163" t="b">
        <v>0</v>
      </c>
      <c r="J9163" t="b">
        <v>0</v>
      </c>
      <c r="K9163" t="s">
        <v>414</v>
      </c>
      <c r="L9163" t="s">
        <v>36</v>
      </c>
      <c r="N9163">
        <v>50</v>
      </c>
      <c r="O9163" t="s">
        <v>1667</v>
      </c>
    </row>
    <row r="9164" spans="1:16" x14ac:dyDescent="0.55000000000000004">
      <c r="A9164" t="s">
        <v>2</v>
      </c>
      <c r="B9164" t="s">
        <v>8530</v>
      </c>
      <c r="C9164" t="s">
        <v>26</v>
      </c>
      <c r="D9164" t="s">
        <v>3957</v>
      </c>
      <c r="E9164" t="s">
        <v>20</v>
      </c>
      <c r="F9164" t="b">
        <v>0</v>
      </c>
      <c r="G9164" t="s">
        <v>23</v>
      </c>
      <c r="H9164" s="4">
        <v>45778.768310185187</v>
      </c>
      <c r="I9164" t="b">
        <v>0</v>
      </c>
      <c r="J9164" t="b">
        <v>1</v>
      </c>
      <c r="K9164" t="s">
        <v>24</v>
      </c>
      <c r="L9164" t="s">
        <v>36</v>
      </c>
      <c r="N9164">
        <v>61.159996032714837</v>
      </c>
      <c r="O9164" t="s">
        <v>8531</v>
      </c>
      <c r="P9164" t="s">
        <v>8532</v>
      </c>
    </row>
    <row r="9165" spans="1:16" x14ac:dyDescent="0.55000000000000004">
      <c r="A9165" t="s">
        <v>1</v>
      </c>
      <c r="B9165" t="s">
        <v>264</v>
      </c>
      <c r="C9165" t="s">
        <v>304</v>
      </c>
      <c r="D9165" t="s">
        <v>3973</v>
      </c>
      <c r="E9165" t="s">
        <v>20</v>
      </c>
      <c r="F9165" t="b">
        <v>0</v>
      </c>
      <c r="G9165" t="s">
        <v>27</v>
      </c>
      <c r="H9165" s="4">
        <v>45778.792581018519</v>
      </c>
      <c r="I9165" t="b">
        <v>0</v>
      </c>
      <c r="J9165" t="b">
        <v>0</v>
      </c>
      <c r="K9165" t="s">
        <v>24</v>
      </c>
      <c r="L9165" t="s">
        <v>22</v>
      </c>
      <c r="M9165">
        <v>135000</v>
      </c>
      <c r="O9165" t="s">
        <v>12004</v>
      </c>
      <c r="P9165" t="s">
        <v>12005</v>
      </c>
    </row>
    <row r="9166" spans="1:16" x14ac:dyDescent="0.55000000000000004">
      <c r="A9166" t="s">
        <v>25</v>
      </c>
      <c r="B9166" t="s">
        <v>8199</v>
      </c>
      <c r="C9166" t="s">
        <v>985</v>
      </c>
      <c r="D9166" t="s">
        <v>3973</v>
      </c>
      <c r="E9166" t="s">
        <v>51</v>
      </c>
      <c r="F9166" t="b">
        <v>0</v>
      </c>
      <c r="G9166" t="s">
        <v>27</v>
      </c>
      <c r="H9166" s="4">
        <v>45778.833414351851</v>
      </c>
      <c r="I9166" t="b">
        <v>0</v>
      </c>
      <c r="J9166" t="b">
        <v>0</v>
      </c>
      <c r="K9166" t="s">
        <v>24</v>
      </c>
      <c r="L9166" t="s">
        <v>36</v>
      </c>
      <c r="N9166">
        <v>75.5</v>
      </c>
      <c r="O9166" t="s">
        <v>1392</v>
      </c>
      <c r="P9166" t="s">
        <v>2754</v>
      </c>
    </row>
    <row r="9167" spans="1:16" x14ac:dyDescent="0.55000000000000004">
      <c r="A9167" t="s">
        <v>1</v>
      </c>
      <c r="B9167" t="s">
        <v>4941</v>
      </c>
      <c r="C9167" t="s">
        <v>2154</v>
      </c>
      <c r="D9167" t="s">
        <v>3973</v>
      </c>
      <c r="E9167" t="s">
        <v>20</v>
      </c>
      <c r="F9167" t="b">
        <v>0</v>
      </c>
      <c r="G9167" t="s">
        <v>27</v>
      </c>
      <c r="H9167" s="4">
        <v>45778.849606481483</v>
      </c>
      <c r="I9167" t="b">
        <v>0</v>
      </c>
      <c r="J9167" t="b">
        <v>0</v>
      </c>
      <c r="K9167" t="s">
        <v>24</v>
      </c>
      <c r="L9167" t="s">
        <v>22</v>
      </c>
      <c r="M9167">
        <v>177500</v>
      </c>
      <c r="O9167" t="s">
        <v>381</v>
      </c>
      <c r="P9167" t="s">
        <v>4942</v>
      </c>
    </row>
    <row r="9168" spans="1:16" x14ac:dyDescent="0.55000000000000004">
      <c r="A9168" t="s">
        <v>0</v>
      </c>
      <c r="B9168" t="s">
        <v>7592</v>
      </c>
      <c r="C9168" t="s">
        <v>82</v>
      </c>
      <c r="D9168" t="s">
        <v>3973</v>
      </c>
      <c r="E9168" t="s">
        <v>20</v>
      </c>
      <c r="F9168" t="b">
        <v>0</v>
      </c>
      <c r="G9168" t="s">
        <v>27</v>
      </c>
      <c r="H9168" s="4">
        <v>45778.8750462963</v>
      </c>
      <c r="I9168" t="b">
        <v>0</v>
      </c>
      <c r="J9168" t="b">
        <v>1</v>
      </c>
      <c r="K9168" t="s">
        <v>24</v>
      </c>
      <c r="L9168" t="s">
        <v>22</v>
      </c>
      <c r="M9168">
        <v>130000</v>
      </c>
      <c r="O9168" t="s">
        <v>387</v>
      </c>
      <c r="P9168" t="s">
        <v>7593</v>
      </c>
    </row>
    <row r="9169" spans="1:16" x14ac:dyDescent="0.55000000000000004">
      <c r="A9169" t="s">
        <v>2</v>
      </c>
      <c r="B9169" t="s">
        <v>195</v>
      </c>
      <c r="C9169" t="s">
        <v>1243</v>
      </c>
      <c r="D9169" t="s">
        <v>4035</v>
      </c>
      <c r="E9169" t="s">
        <v>20</v>
      </c>
      <c r="F9169" t="b">
        <v>0</v>
      </c>
      <c r="G9169" t="s">
        <v>414</v>
      </c>
      <c r="H9169" s="4">
        <v>45778.882592592592</v>
      </c>
      <c r="I9169" t="b">
        <v>0</v>
      </c>
      <c r="J9169" t="b">
        <v>0</v>
      </c>
      <c r="K9169" t="s">
        <v>414</v>
      </c>
      <c r="L9169" t="s">
        <v>22</v>
      </c>
      <c r="M9169">
        <v>83999.5</v>
      </c>
      <c r="O9169" t="s">
        <v>695</v>
      </c>
      <c r="P9169" t="s">
        <v>7262</v>
      </c>
    </row>
    <row r="9170" spans="1:16" x14ac:dyDescent="0.55000000000000004">
      <c r="A9170" t="s">
        <v>0</v>
      </c>
      <c r="B9170" t="s">
        <v>8419</v>
      </c>
      <c r="C9170" t="s">
        <v>167</v>
      </c>
      <c r="D9170" t="s">
        <v>2208</v>
      </c>
      <c r="E9170" t="s">
        <v>20</v>
      </c>
      <c r="F9170" t="b">
        <v>0</v>
      </c>
      <c r="G9170" t="s">
        <v>35</v>
      </c>
      <c r="H9170" s="4">
        <v>45778.917303240742</v>
      </c>
      <c r="I9170" t="b">
        <v>0</v>
      </c>
      <c r="J9170" t="b">
        <v>1</v>
      </c>
      <c r="K9170" t="s">
        <v>24</v>
      </c>
      <c r="L9170" t="s">
        <v>22</v>
      </c>
      <c r="M9170">
        <v>172000</v>
      </c>
      <c r="O9170" t="s">
        <v>8420</v>
      </c>
      <c r="P9170" t="s">
        <v>274</v>
      </c>
    </row>
    <row r="9171" spans="1:16" x14ac:dyDescent="0.55000000000000004">
      <c r="A9171" t="s">
        <v>19</v>
      </c>
      <c r="B9171" t="s">
        <v>12006</v>
      </c>
      <c r="C9171" t="s">
        <v>82</v>
      </c>
      <c r="D9171" t="s">
        <v>3973</v>
      </c>
      <c r="E9171" t="s">
        <v>20</v>
      </c>
      <c r="F9171" t="b">
        <v>0</v>
      </c>
      <c r="G9171" t="s">
        <v>27</v>
      </c>
      <c r="H9171" s="4">
        <v>45778.958379629628</v>
      </c>
      <c r="I9171" t="b">
        <v>1</v>
      </c>
      <c r="J9171" t="b">
        <v>1</v>
      </c>
      <c r="K9171" t="s">
        <v>24</v>
      </c>
      <c r="L9171" t="s">
        <v>22</v>
      </c>
      <c r="M9171">
        <v>211500</v>
      </c>
      <c r="O9171" t="s">
        <v>12007</v>
      </c>
    </row>
    <row r="9172" spans="1:16" x14ac:dyDescent="0.55000000000000004">
      <c r="A9172" t="s">
        <v>0</v>
      </c>
      <c r="B9172" t="s">
        <v>1246</v>
      </c>
      <c r="C9172" t="s">
        <v>5180</v>
      </c>
      <c r="D9172" t="s">
        <v>2208</v>
      </c>
      <c r="E9172" t="s">
        <v>20</v>
      </c>
      <c r="F9172" t="b">
        <v>0</v>
      </c>
      <c r="G9172" t="s">
        <v>27</v>
      </c>
      <c r="H9172" s="4">
        <v>45778.958460648151</v>
      </c>
      <c r="I9172" t="b">
        <v>0</v>
      </c>
      <c r="J9172" t="b">
        <v>0</v>
      </c>
      <c r="K9172" t="s">
        <v>24</v>
      </c>
      <c r="L9172" t="s">
        <v>22</v>
      </c>
      <c r="M9172">
        <v>110000</v>
      </c>
      <c r="O9172" t="s">
        <v>5181</v>
      </c>
      <c r="P9172" t="s">
        <v>5182</v>
      </c>
    </row>
    <row r="9173" spans="1:16" x14ac:dyDescent="0.55000000000000004">
      <c r="A9173" t="s">
        <v>19</v>
      </c>
      <c r="B9173" t="s">
        <v>12008</v>
      </c>
      <c r="C9173" t="s">
        <v>71</v>
      </c>
      <c r="D9173" t="s">
        <v>3973</v>
      </c>
      <c r="E9173" t="s">
        <v>20</v>
      </c>
      <c r="F9173" t="b">
        <v>0</v>
      </c>
      <c r="G9173" t="s">
        <v>27</v>
      </c>
      <c r="H9173" s="4">
        <v>45778.960034722222</v>
      </c>
      <c r="I9173" t="b">
        <v>1</v>
      </c>
      <c r="J9173" t="b">
        <v>1</v>
      </c>
      <c r="K9173" t="s">
        <v>24</v>
      </c>
      <c r="L9173" t="s">
        <v>22</v>
      </c>
      <c r="M9173">
        <v>160000</v>
      </c>
      <c r="O9173" t="s">
        <v>1172</v>
      </c>
      <c r="P9173" t="s">
        <v>582</v>
      </c>
    </row>
    <row r="9174" spans="1:16" x14ac:dyDescent="0.55000000000000004">
      <c r="A9174" t="s">
        <v>2</v>
      </c>
      <c r="B9174" t="s">
        <v>2314</v>
      </c>
      <c r="C9174" t="s">
        <v>114</v>
      </c>
      <c r="D9174" t="s">
        <v>3973</v>
      </c>
      <c r="E9174" t="s">
        <v>20</v>
      </c>
      <c r="F9174" t="b">
        <v>0</v>
      </c>
      <c r="G9174" t="s">
        <v>27</v>
      </c>
      <c r="H9174" s="4">
        <v>45778.960069444453</v>
      </c>
      <c r="I9174" t="b">
        <v>0</v>
      </c>
      <c r="J9174" t="b">
        <v>1</v>
      </c>
      <c r="K9174" t="s">
        <v>24</v>
      </c>
      <c r="L9174" t="s">
        <v>22</v>
      </c>
      <c r="M9174">
        <v>162000</v>
      </c>
      <c r="O9174" t="s">
        <v>173</v>
      </c>
      <c r="P9174" t="s">
        <v>12009</v>
      </c>
    </row>
    <row r="9175" spans="1:16" x14ac:dyDescent="0.55000000000000004">
      <c r="A9175" t="s">
        <v>0</v>
      </c>
      <c r="B9175" t="s">
        <v>11987</v>
      </c>
      <c r="C9175" t="s">
        <v>953</v>
      </c>
      <c r="D9175" t="s">
        <v>3973</v>
      </c>
      <c r="E9175" t="s">
        <v>20</v>
      </c>
      <c r="F9175" t="b">
        <v>0</v>
      </c>
      <c r="G9175" t="s">
        <v>30</v>
      </c>
      <c r="H9175" s="4">
        <v>45779.000543981478</v>
      </c>
      <c r="I9175" t="b">
        <v>1</v>
      </c>
      <c r="J9175" t="b">
        <v>1</v>
      </c>
      <c r="K9175" t="s">
        <v>24</v>
      </c>
      <c r="L9175" t="s">
        <v>22</v>
      </c>
      <c r="M9175">
        <v>109000</v>
      </c>
      <c r="O9175" t="s">
        <v>954</v>
      </c>
      <c r="P9175" t="s">
        <v>11988</v>
      </c>
    </row>
    <row r="9176" spans="1:16" x14ac:dyDescent="0.55000000000000004">
      <c r="A9176" t="s">
        <v>2</v>
      </c>
      <c r="B9176" t="s">
        <v>2</v>
      </c>
      <c r="C9176" t="s">
        <v>801</v>
      </c>
      <c r="D9176" t="s">
        <v>4753</v>
      </c>
      <c r="E9176" t="s">
        <v>20</v>
      </c>
      <c r="F9176" t="b">
        <v>0</v>
      </c>
      <c r="G9176" t="s">
        <v>27</v>
      </c>
      <c r="H9176" s="4">
        <v>45779.001631944448</v>
      </c>
      <c r="I9176" t="b">
        <v>1</v>
      </c>
      <c r="J9176" t="b">
        <v>0</v>
      </c>
      <c r="K9176" t="s">
        <v>24</v>
      </c>
      <c r="L9176" t="s">
        <v>22</v>
      </c>
      <c r="M9176">
        <v>140000</v>
      </c>
      <c r="O9176" t="s">
        <v>289</v>
      </c>
      <c r="P9176" t="s">
        <v>710</v>
      </c>
    </row>
    <row r="9177" spans="1:16" x14ac:dyDescent="0.55000000000000004">
      <c r="A9177" t="s">
        <v>2</v>
      </c>
      <c r="B9177" t="s">
        <v>1059</v>
      </c>
      <c r="C9177" t="s">
        <v>10628</v>
      </c>
      <c r="D9177" t="s">
        <v>5123</v>
      </c>
      <c r="E9177" t="s">
        <v>20</v>
      </c>
      <c r="F9177" t="b">
        <v>0</v>
      </c>
      <c r="G9177" t="s">
        <v>27</v>
      </c>
      <c r="H9177" s="4">
        <v>45779.002025462964</v>
      </c>
      <c r="I9177" t="b">
        <v>0</v>
      </c>
      <c r="J9177" t="b">
        <v>1</v>
      </c>
      <c r="K9177" t="s">
        <v>24</v>
      </c>
      <c r="L9177" t="s">
        <v>22</v>
      </c>
      <c r="M9177">
        <v>135000</v>
      </c>
      <c r="O9177" t="s">
        <v>428</v>
      </c>
      <c r="P9177" t="s">
        <v>4240</v>
      </c>
    </row>
    <row r="9178" spans="1:16" x14ac:dyDescent="0.55000000000000004">
      <c r="A9178" t="s">
        <v>2</v>
      </c>
      <c r="B9178" t="s">
        <v>117</v>
      </c>
      <c r="C9178" t="s">
        <v>889</v>
      </c>
      <c r="D9178" t="s">
        <v>4084</v>
      </c>
      <c r="E9178" t="s">
        <v>20</v>
      </c>
      <c r="F9178" t="b">
        <v>0</v>
      </c>
      <c r="G9178" t="s">
        <v>41</v>
      </c>
      <c r="H9178" s="4">
        <v>45779.002152777779</v>
      </c>
      <c r="I9178" t="b">
        <v>0</v>
      </c>
      <c r="J9178" t="b">
        <v>0</v>
      </c>
      <c r="K9178" t="s">
        <v>24</v>
      </c>
      <c r="L9178" t="s">
        <v>22</v>
      </c>
      <c r="M9178">
        <v>189000</v>
      </c>
      <c r="O9178" t="s">
        <v>772</v>
      </c>
      <c r="P9178" t="s">
        <v>1161</v>
      </c>
    </row>
    <row r="9179" spans="1:16" x14ac:dyDescent="0.55000000000000004">
      <c r="A9179" t="s">
        <v>40</v>
      </c>
      <c r="B9179" t="s">
        <v>12014</v>
      </c>
      <c r="C9179" t="s">
        <v>12015</v>
      </c>
      <c r="D9179" t="s">
        <v>4014</v>
      </c>
      <c r="E9179" t="s">
        <v>20</v>
      </c>
      <c r="F9179" t="b">
        <v>0</v>
      </c>
      <c r="G9179" t="s">
        <v>30</v>
      </c>
      <c r="H9179" s="4">
        <v>45779.003067129634</v>
      </c>
      <c r="I9179" t="b">
        <v>1</v>
      </c>
      <c r="J9179" t="b">
        <v>1</v>
      </c>
      <c r="K9179" t="s">
        <v>24</v>
      </c>
      <c r="L9179" t="s">
        <v>22</v>
      </c>
      <c r="M9179">
        <v>153000</v>
      </c>
      <c r="O9179" t="s">
        <v>722</v>
      </c>
      <c r="P9179" t="s">
        <v>12016</v>
      </c>
    </row>
    <row r="9180" spans="1:16" x14ac:dyDescent="0.55000000000000004">
      <c r="A9180" t="s">
        <v>2</v>
      </c>
      <c r="B9180" t="s">
        <v>11989</v>
      </c>
      <c r="C9180" t="s">
        <v>2293</v>
      </c>
      <c r="D9180" t="s">
        <v>5123</v>
      </c>
      <c r="E9180" t="s">
        <v>20</v>
      </c>
      <c r="F9180" t="b">
        <v>0</v>
      </c>
      <c r="G9180" t="s">
        <v>52</v>
      </c>
      <c r="H9180" s="4">
        <v>45779.003472222219</v>
      </c>
      <c r="I9180" t="b">
        <v>0</v>
      </c>
      <c r="J9180" t="b">
        <v>0</v>
      </c>
      <c r="K9180" t="s">
        <v>24</v>
      </c>
      <c r="L9180" t="s">
        <v>22</v>
      </c>
      <c r="M9180">
        <v>100000</v>
      </c>
      <c r="O9180" t="s">
        <v>374</v>
      </c>
      <c r="P9180" t="s">
        <v>11990</v>
      </c>
    </row>
    <row r="9181" spans="1:16" x14ac:dyDescent="0.55000000000000004">
      <c r="A9181" t="s">
        <v>2</v>
      </c>
      <c r="B9181" t="s">
        <v>6105</v>
      </c>
      <c r="C9181" t="s">
        <v>939</v>
      </c>
      <c r="D9181" t="s">
        <v>4035</v>
      </c>
      <c r="E9181" t="s">
        <v>20</v>
      </c>
      <c r="F9181" t="b">
        <v>0</v>
      </c>
      <c r="G9181" t="s">
        <v>158</v>
      </c>
      <c r="H9181" s="4">
        <v>45779.00409722222</v>
      </c>
      <c r="I9181" t="b">
        <v>0</v>
      </c>
      <c r="J9181" t="b">
        <v>0</v>
      </c>
      <c r="K9181" t="s">
        <v>158</v>
      </c>
      <c r="L9181" t="s">
        <v>22</v>
      </c>
      <c r="M9181">
        <v>68730</v>
      </c>
      <c r="O9181" t="s">
        <v>2768</v>
      </c>
      <c r="P9181" t="s">
        <v>6106</v>
      </c>
    </row>
    <row r="9182" spans="1:16" x14ac:dyDescent="0.55000000000000004">
      <c r="A9182" t="s">
        <v>2</v>
      </c>
      <c r="B9182" t="s">
        <v>12017</v>
      </c>
      <c r="C9182" t="s">
        <v>386</v>
      </c>
      <c r="D9182" t="s">
        <v>3828</v>
      </c>
      <c r="E9182" t="s">
        <v>20</v>
      </c>
      <c r="F9182" t="b">
        <v>0</v>
      </c>
      <c r="G9182" t="s">
        <v>23</v>
      </c>
      <c r="H9182" s="4">
        <v>45779.011493055557</v>
      </c>
      <c r="I9182" t="b">
        <v>0</v>
      </c>
      <c r="J9182" t="b">
        <v>1</v>
      </c>
      <c r="K9182" t="s">
        <v>24</v>
      </c>
      <c r="L9182" t="s">
        <v>36</v>
      </c>
      <c r="N9182">
        <v>55</v>
      </c>
      <c r="O9182" t="s">
        <v>3923</v>
      </c>
      <c r="P9182" t="s">
        <v>12018</v>
      </c>
    </row>
    <row r="9183" spans="1:16" x14ac:dyDescent="0.55000000000000004">
      <c r="A9183" t="s">
        <v>0</v>
      </c>
      <c r="B9183" t="s">
        <v>12019</v>
      </c>
      <c r="C9183" t="s">
        <v>606</v>
      </c>
      <c r="D9183" t="s">
        <v>2208</v>
      </c>
      <c r="E9183" t="s">
        <v>20</v>
      </c>
      <c r="F9183" t="b">
        <v>0</v>
      </c>
      <c r="G9183" t="s">
        <v>27</v>
      </c>
      <c r="H9183" s="4">
        <v>45779.083425925928</v>
      </c>
      <c r="I9183" t="b">
        <v>0</v>
      </c>
      <c r="J9183" t="b">
        <v>1</v>
      </c>
      <c r="K9183" t="s">
        <v>24</v>
      </c>
      <c r="L9183" t="s">
        <v>22</v>
      </c>
      <c r="M9183">
        <v>113932.5</v>
      </c>
      <c r="O9183" t="s">
        <v>12020</v>
      </c>
      <c r="P9183" t="s">
        <v>12021</v>
      </c>
    </row>
    <row r="9184" spans="1:16" x14ac:dyDescent="0.55000000000000004">
      <c r="A9184" t="s">
        <v>1</v>
      </c>
      <c r="B9184" t="s">
        <v>12022</v>
      </c>
      <c r="C9184" t="s">
        <v>49</v>
      </c>
      <c r="D9184" t="s">
        <v>3828</v>
      </c>
      <c r="E9184" t="s">
        <v>20</v>
      </c>
      <c r="F9184" t="b">
        <v>0</v>
      </c>
      <c r="G9184" t="s">
        <v>41</v>
      </c>
      <c r="H9184" s="4">
        <v>45779.126423611109</v>
      </c>
      <c r="I9184" t="b">
        <v>0</v>
      </c>
      <c r="J9184" t="b">
        <v>1</v>
      </c>
      <c r="K9184" t="s">
        <v>24</v>
      </c>
      <c r="L9184" t="s">
        <v>22</v>
      </c>
      <c r="M9184">
        <v>283233</v>
      </c>
      <c r="O9184" t="s">
        <v>43</v>
      </c>
      <c r="P9184" t="s">
        <v>3214</v>
      </c>
    </row>
    <row r="9185" spans="1:16" x14ac:dyDescent="0.55000000000000004">
      <c r="A9185" t="s">
        <v>25</v>
      </c>
      <c r="B9185" t="s">
        <v>11991</v>
      </c>
      <c r="C9185" t="s">
        <v>42</v>
      </c>
      <c r="D9185" t="s">
        <v>2208</v>
      </c>
      <c r="E9185" t="s">
        <v>20</v>
      </c>
      <c r="F9185" t="b">
        <v>0</v>
      </c>
      <c r="G9185" t="s">
        <v>41</v>
      </c>
      <c r="H9185" s="4">
        <v>45779.250219907408</v>
      </c>
      <c r="I9185" t="b">
        <v>0</v>
      </c>
      <c r="J9185" t="b">
        <v>1</v>
      </c>
      <c r="K9185" t="s">
        <v>24</v>
      </c>
      <c r="L9185" t="s">
        <v>22</v>
      </c>
      <c r="M9185">
        <v>153000</v>
      </c>
      <c r="O9185" t="s">
        <v>428</v>
      </c>
      <c r="P9185" t="s">
        <v>11992</v>
      </c>
    </row>
    <row r="9186" spans="1:16" x14ac:dyDescent="0.55000000000000004">
      <c r="A9186" t="s">
        <v>0</v>
      </c>
      <c r="B9186" t="s">
        <v>250</v>
      </c>
      <c r="C9186" t="s">
        <v>213</v>
      </c>
      <c r="D9186" t="s">
        <v>3828</v>
      </c>
      <c r="E9186" t="s">
        <v>20</v>
      </c>
      <c r="F9186" t="b">
        <v>0</v>
      </c>
      <c r="G9186" t="s">
        <v>41</v>
      </c>
      <c r="H9186" s="4">
        <v>45779.250277777777</v>
      </c>
      <c r="I9186" t="b">
        <v>0</v>
      </c>
      <c r="J9186" t="b">
        <v>0</v>
      </c>
      <c r="K9186" t="s">
        <v>24</v>
      </c>
      <c r="L9186" t="s">
        <v>22</v>
      </c>
      <c r="M9186">
        <v>117500</v>
      </c>
      <c r="O9186" t="s">
        <v>4468</v>
      </c>
      <c r="P9186" t="s">
        <v>726</v>
      </c>
    </row>
    <row r="9187" spans="1:16" x14ac:dyDescent="0.55000000000000004">
      <c r="A9187" t="s">
        <v>0</v>
      </c>
      <c r="B9187" t="s">
        <v>12023</v>
      </c>
      <c r="C9187" t="s">
        <v>167</v>
      </c>
      <c r="D9187" t="s">
        <v>4753</v>
      </c>
      <c r="E9187" t="s">
        <v>20</v>
      </c>
      <c r="F9187" t="b">
        <v>0</v>
      </c>
      <c r="G9187" t="s">
        <v>35</v>
      </c>
      <c r="H9187" s="4">
        <v>45779.250532407408</v>
      </c>
      <c r="I9187" t="b">
        <v>1</v>
      </c>
      <c r="J9187" t="b">
        <v>1</v>
      </c>
      <c r="K9187" t="s">
        <v>24</v>
      </c>
      <c r="L9187" t="s">
        <v>36</v>
      </c>
      <c r="N9187">
        <v>72.5</v>
      </c>
      <c r="O9187" t="s">
        <v>289</v>
      </c>
      <c r="P9187" t="s">
        <v>3734</v>
      </c>
    </row>
    <row r="9188" spans="1:16" x14ac:dyDescent="0.55000000000000004">
      <c r="A9188" t="s">
        <v>0</v>
      </c>
      <c r="B9188" t="s">
        <v>0</v>
      </c>
      <c r="C9188" t="s">
        <v>1017</v>
      </c>
      <c r="D9188" t="s">
        <v>3973</v>
      </c>
      <c r="E9188" t="s">
        <v>20</v>
      </c>
      <c r="F9188" t="b">
        <v>0</v>
      </c>
      <c r="G9188" t="s">
        <v>35</v>
      </c>
      <c r="H9188" s="4">
        <v>45779.250532407408</v>
      </c>
      <c r="I9188" t="b">
        <v>0</v>
      </c>
      <c r="J9188" t="b">
        <v>0</v>
      </c>
      <c r="K9188" t="s">
        <v>24</v>
      </c>
      <c r="L9188" t="s">
        <v>22</v>
      </c>
      <c r="M9188">
        <v>57500</v>
      </c>
      <c r="O9188" t="s">
        <v>12024</v>
      </c>
      <c r="P9188" t="s">
        <v>12025</v>
      </c>
    </row>
    <row r="9189" spans="1:16" x14ac:dyDescent="0.55000000000000004">
      <c r="A9189" t="s">
        <v>0</v>
      </c>
      <c r="B9189" t="s">
        <v>0</v>
      </c>
      <c r="C9189" t="s">
        <v>704</v>
      </c>
      <c r="D9189" t="s">
        <v>2882</v>
      </c>
      <c r="E9189" t="s">
        <v>51</v>
      </c>
      <c r="F9189" t="b">
        <v>0</v>
      </c>
      <c r="G9189" t="s">
        <v>30</v>
      </c>
      <c r="H9189" s="4">
        <v>45779.25068287037</v>
      </c>
      <c r="I9189" t="b">
        <v>0</v>
      </c>
      <c r="J9189" t="b">
        <v>1</v>
      </c>
      <c r="K9189" t="s">
        <v>24</v>
      </c>
      <c r="L9189" t="s">
        <v>22</v>
      </c>
      <c r="M9189">
        <v>121000</v>
      </c>
      <c r="O9189" t="s">
        <v>74</v>
      </c>
      <c r="P9189" t="s">
        <v>9875</v>
      </c>
    </row>
    <row r="9190" spans="1:16" x14ac:dyDescent="0.55000000000000004">
      <c r="A9190" t="s">
        <v>40</v>
      </c>
      <c r="B9190" t="s">
        <v>57</v>
      </c>
      <c r="C9190" t="s">
        <v>44</v>
      </c>
      <c r="D9190" t="s">
        <v>3970</v>
      </c>
      <c r="E9190" t="s">
        <v>20</v>
      </c>
      <c r="F9190" t="b">
        <v>0</v>
      </c>
      <c r="G9190" t="s">
        <v>41</v>
      </c>
      <c r="H9190" s="4">
        <v>45779.252106481479</v>
      </c>
      <c r="I9190" t="b">
        <v>0</v>
      </c>
      <c r="J9190" t="b">
        <v>0</v>
      </c>
      <c r="K9190" t="s">
        <v>24</v>
      </c>
      <c r="L9190" t="s">
        <v>22</v>
      </c>
      <c r="M9190">
        <v>155000</v>
      </c>
      <c r="O9190" t="s">
        <v>5438</v>
      </c>
      <c r="P9190" t="s">
        <v>5439</v>
      </c>
    </row>
    <row r="9191" spans="1:16" x14ac:dyDescent="0.55000000000000004">
      <c r="A9191" t="s">
        <v>40</v>
      </c>
      <c r="B9191" t="s">
        <v>57</v>
      </c>
      <c r="C9191" t="s">
        <v>44</v>
      </c>
      <c r="D9191" t="s">
        <v>5123</v>
      </c>
      <c r="E9191" t="s">
        <v>20</v>
      </c>
      <c r="F9191" t="b">
        <v>0</v>
      </c>
      <c r="G9191" t="s">
        <v>41</v>
      </c>
      <c r="H9191" s="4">
        <v>45779.252245370371</v>
      </c>
      <c r="I9191" t="b">
        <v>0</v>
      </c>
      <c r="J9191" t="b">
        <v>0</v>
      </c>
      <c r="K9191" t="s">
        <v>24</v>
      </c>
      <c r="L9191" t="s">
        <v>22</v>
      </c>
      <c r="M9191">
        <v>155000</v>
      </c>
      <c r="O9191" t="s">
        <v>5438</v>
      </c>
      <c r="P9191" t="s">
        <v>5439</v>
      </c>
    </row>
    <row r="9192" spans="1:16" x14ac:dyDescent="0.55000000000000004">
      <c r="A9192" t="s">
        <v>2</v>
      </c>
      <c r="B9192" t="s">
        <v>9094</v>
      </c>
      <c r="C9192" t="s">
        <v>386</v>
      </c>
      <c r="D9192" t="s">
        <v>3828</v>
      </c>
      <c r="E9192" t="s">
        <v>20</v>
      </c>
      <c r="F9192" t="b">
        <v>0</v>
      </c>
      <c r="G9192" t="s">
        <v>41</v>
      </c>
      <c r="H9192" s="4">
        <v>45779.252303240741</v>
      </c>
      <c r="I9192" t="b">
        <v>0</v>
      </c>
      <c r="J9192" t="b">
        <v>1</v>
      </c>
      <c r="K9192" t="s">
        <v>24</v>
      </c>
      <c r="L9192" t="s">
        <v>22</v>
      </c>
      <c r="M9192">
        <v>118500</v>
      </c>
      <c r="O9192" t="s">
        <v>9095</v>
      </c>
      <c r="P9192" t="s">
        <v>9096</v>
      </c>
    </row>
    <row r="9193" spans="1:16" x14ac:dyDescent="0.55000000000000004">
      <c r="A9193" t="s">
        <v>0</v>
      </c>
      <c r="B9193" t="s">
        <v>4660</v>
      </c>
      <c r="C9193" t="s">
        <v>39</v>
      </c>
      <c r="D9193" t="s">
        <v>7658</v>
      </c>
      <c r="E9193" t="s">
        <v>20</v>
      </c>
      <c r="F9193" t="b">
        <v>1</v>
      </c>
      <c r="G9193" t="s">
        <v>1532</v>
      </c>
      <c r="H9193" s="4">
        <v>45779.27652777778</v>
      </c>
      <c r="I9193" t="b">
        <v>0</v>
      </c>
      <c r="J9193" t="b">
        <v>0</v>
      </c>
      <c r="K9193" t="s">
        <v>1532</v>
      </c>
      <c r="L9193" t="s">
        <v>22</v>
      </c>
      <c r="M9193">
        <v>50000</v>
      </c>
      <c r="O9193" t="s">
        <v>1533</v>
      </c>
      <c r="P9193" t="s">
        <v>204</v>
      </c>
    </row>
    <row r="9194" spans="1:16" x14ac:dyDescent="0.55000000000000004">
      <c r="A9194" t="s">
        <v>2</v>
      </c>
      <c r="B9194" t="s">
        <v>3520</v>
      </c>
      <c r="C9194" t="s">
        <v>809</v>
      </c>
      <c r="D9194" t="s">
        <v>3973</v>
      </c>
      <c r="E9194" t="s">
        <v>20</v>
      </c>
      <c r="F9194" t="b">
        <v>0</v>
      </c>
      <c r="G9194" t="s">
        <v>41</v>
      </c>
      <c r="H9194" s="4">
        <v>45779.292002314818</v>
      </c>
      <c r="I9194" t="b">
        <v>0</v>
      </c>
      <c r="J9194" t="b">
        <v>0</v>
      </c>
      <c r="K9194" t="s">
        <v>24</v>
      </c>
      <c r="L9194" t="s">
        <v>36</v>
      </c>
      <c r="N9194">
        <v>48</v>
      </c>
      <c r="O9194" t="s">
        <v>202</v>
      </c>
      <c r="P9194" t="s">
        <v>11534</v>
      </c>
    </row>
    <row r="9195" spans="1:16" x14ac:dyDescent="0.55000000000000004">
      <c r="A9195" t="s">
        <v>40</v>
      </c>
      <c r="B9195" t="s">
        <v>2410</v>
      </c>
      <c r="C9195" t="s">
        <v>4317</v>
      </c>
      <c r="D9195" t="s">
        <v>3108</v>
      </c>
      <c r="E9195" t="s">
        <v>20</v>
      </c>
      <c r="F9195" t="b">
        <v>0</v>
      </c>
      <c r="G9195" t="s">
        <v>4318</v>
      </c>
      <c r="H9195" s="4">
        <v>45779.292534722219</v>
      </c>
      <c r="I9195" t="b">
        <v>1</v>
      </c>
      <c r="J9195" t="b">
        <v>0</v>
      </c>
      <c r="K9195" t="s">
        <v>4318</v>
      </c>
      <c r="L9195" t="s">
        <v>22</v>
      </c>
      <c r="M9195">
        <v>24000</v>
      </c>
      <c r="O9195" t="s">
        <v>2018</v>
      </c>
      <c r="P9195" t="s">
        <v>4319</v>
      </c>
    </row>
    <row r="9196" spans="1:16" x14ac:dyDescent="0.55000000000000004">
      <c r="A9196" t="s">
        <v>2</v>
      </c>
      <c r="B9196" t="s">
        <v>12026</v>
      </c>
      <c r="C9196" t="s">
        <v>118</v>
      </c>
      <c r="D9196" t="s">
        <v>3957</v>
      </c>
      <c r="E9196" t="s">
        <v>34</v>
      </c>
      <c r="F9196" t="b">
        <v>0</v>
      </c>
      <c r="G9196" t="s">
        <v>27</v>
      </c>
      <c r="H9196" s="4">
        <v>45779.334606481483</v>
      </c>
      <c r="I9196" t="b">
        <v>0</v>
      </c>
      <c r="J9196" t="b">
        <v>1</v>
      </c>
      <c r="K9196" t="s">
        <v>24</v>
      </c>
      <c r="L9196" t="s">
        <v>36</v>
      </c>
      <c r="N9196">
        <v>55</v>
      </c>
      <c r="O9196" t="s">
        <v>254</v>
      </c>
      <c r="P9196" t="s">
        <v>12027</v>
      </c>
    </row>
    <row r="9197" spans="1:16" x14ac:dyDescent="0.55000000000000004">
      <c r="A9197" t="s">
        <v>1</v>
      </c>
      <c r="B9197" t="s">
        <v>12028</v>
      </c>
      <c r="C9197" t="s">
        <v>12029</v>
      </c>
      <c r="D9197" t="s">
        <v>4090</v>
      </c>
      <c r="E9197" t="s">
        <v>20</v>
      </c>
      <c r="F9197" t="b">
        <v>0</v>
      </c>
      <c r="G9197" t="s">
        <v>35</v>
      </c>
      <c r="H9197" s="4">
        <v>45779.334826388891</v>
      </c>
      <c r="I9197" t="b">
        <v>0</v>
      </c>
      <c r="J9197" t="b">
        <v>0</v>
      </c>
      <c r="K9197" t="s">
        <v>24</v>
      </c>
      <c r="L9197" t="s">
        <v>36</v>
      </c>
      <c r="N9197">
        <v>94</v>
      </c>
      <c r="O9197" t="s">
        <v>1822</v>
      </c>
      <c r="P9197" t="s">
        <v>1242</v>
      </c>
    </row>
    <row r="9198" spans="1:16" x14ac:dyDescent="0.55000000000000004">
      <c r="A9198" t="s">
        <v>2</v>
      </c>
      <c r="B9198" t="s">
        <v>12030</v>
      </c>
      <c r="C9198" t="s">
        <v>322</v>
      </c>
      <c r="D9198" t="s">
        <v>2208</v>
      </c>
      <c r="E9198" t="s">
        <v>20</v>
      </c>
      <c r="F9198" t="b">
        <v>0</v>
      </c>
      <c r="G9198" t="s">
        <v>27</v>
      </c>
      <c r="H9198" s="4">
        <v>45779.335300925923</v>
      </c>
      <c r="I9198" t="b">
        <v>0</v>
      </c>
      <c r="J9198" t="b">
        <v>1</v>
      </c>
      <c r="K9198" t="s">
        <v>24</v>
      </c>
      <c r="L9198" t="s">
        <v>22</v>
      </c>
      <c r="M9198">
        <v>203500</v>
      </c>
      <c r="O9198" t="s">
        <v>405</v>
      </c>
      <c r="P9198" t="s">
        <v>12031</v>
      </c>
    </row>
    <row r="9199" spans="1:16" x14ac:dyDescent="0.55000000000000004">
      <c r="A9199" t="s">
        <v>2</v>
      </c>
      <c r="B9199" t="s">
        <v>506</v>
      </c>
      <c r="C9199" t="s">
        <v>12032</v>
      </c>
      <c r="D9199" t="s">
        <v>4090</v>
      </c>
      <c r="E9199" t="s">
        <v>20</v>
      </c>
      <c r="F9199" t="b">
        <v>0</v>
      </c>
      <c r="G9199" t="s">
        <v>27</v>
      </c>
      <c r="H9199" s="4">
        <v>45779.335324074083</v>
      </c>
      <c r="I9199" t="b">
        <v>1</v>
      </c>
      <c r="J9199" t="b">
        <v>0</v>
      </c>
      <c r="K9199" t="s">
        <v>24</v>
      </c>
      <c r="L9199" t="s">
        <v>36</v>
      </c>
      <c r="N9199">
        <v>62.5</v>
      </c>
      <c r="O9199" t="s">
        <v>12033</v>
      </c>
      <c r="P9199" t="s">
        <v>12034</v>
      </c>
    </row>
    <row r="9200" spans="1:16" x14ac:dyDescent="0.55000000000000004">
      <c r="A9200" t="s">
        <v>0</v>
      </c>
      <c r="B9200" t="s">
        <v>12035</v>
      </c>
      <c r="C9200" t="s">
        <v>1118</v>
      </c>
      <c r="D9200" t="s">
        <v>3973</v>
      </c>
      <c r="E9200" t="s">
        <v>51</v>
      </c>
      <c r="F9200" t="b">
        <v>0</v>
      </c>
      <c r="G9200" t="s">
        <v>23</v>
      </c>
      <c r="H9200" s="4">
        <v>45779.39130787037</v>
      </c>
      <c r="I9200" t="b">
        <v>1</v>
      </c>
      <c r="J9200" t="b">
        <v>0</v>
      </c>
      <c r="K9200" t="s">
        <v>24</v>
      </c>
      <c r="L9200" t="s">
        <v>36</v>
      </c>
      <c r="N9200">
        <v>30</v>
      </c>
      <c r="O9200" t="s">
        <v>803</v>
      </c>
      <c r="P9200" t="s">
        <v>12036</v>
      </c>
    </row>
    <row r="9201" spans="1:16" x14ac:dyDescent="0.55000000000000004">
      <c r="A9201" t="s">
        <v>25</v>
      </c>
      <c r="B9201" t="s">
        <v>9113</v>
      </c>
      <c r="C9201" t="s">
        <v>1099</v>
      </c>
      <c r="D9201" t="s">
        <v>3957</v>
      </c>
      <c r="E9201" t="s">
        <v>34</v>
      </c>
      <c r="F9201" t="b">
        <v>0</v>
      </c>
      <c r="G9201" t="s">
        <v>27</v>
      </c>
      <c r="H9201" s="4">
        <v>45779.416770833333</v>
      </c>
      <c r="I9201" t="b">
        <v>1</v>
      </c>
      <c r="J9201" t="b">
        <v>0</v>
      </c>
      <c r="K9201" t="s">
        <v>24</v>
      </c>
      <c r="L9201" t="s">
        <v>36</v>
      </c>
      <c r="N9201">
        <v>27.979999542236332</v>
      </c>
      <c r="O9201" t="s">
        <v>319</v>
      </c>
      <c r="P9201" t="s">
        <v>2128</v>
      </c>
    </row>
    <row r="9202" spans="1:16" x14ac:dyDescent="0.55000000000000004">
      <c r="A9202" t="s">
        <v>0</v>
      </c>
      <c r="B9202" t="s">
        <v>8940</v>
      </c>
      <c r="C9202" t="s">
        <v>39</v>
      </c>
      <c r="D9202" t="s">
        <v>3957</v>
      </c>
      <c r="E9202" t="s">
        <v>34</v>
      </c>
      <c r="F9202" t="b">
        <v>1</v>
      </c>
      <c r="G9202" t="s">
        <v>27</v>
      </c>
      <c r="H9202" s="4">
        <v>45779.416875000003</v>
      </c>
      <c r="I9202" t="b">
        <v>0</v>
      </c>
      <c r="J9202" t="b">
        <v>0</v>
      </c>
      <c r="K9202" t="s">
        <v>24</v>
      </c>
      <c r="L9202" t="s">
        <v>36</v>
      </c>
      <c r="N9202">
        <v>26.389999389648441</v>
      </c>
      <c r="O9202" t="s">
        <v>8941</v>
      </c>
      <c r="P9202" t="s">
        <v>8942</v>
      </c>
    </row>
    <row r="9203" spans="1:16" x14ac:dyDescent="0.55000000000000004">
      <c r="A9203" t="s">
        <v>1</v>
      </c>
      <c r="B9203" t="s">
        <v>7009</v>
      </c>
      <c r="C9203" t="s">
        <v>180</v>
      </c>
      <c r="D9203" t="s">
        <v>3973</v>
      </c>
      <c r="E9203" t="s">
        <v>20</v>
      </c>
      <c r="F9203" t="b">
        <v>0</v>
      </c>
      <c r="G9203" t="s">
        <v>41</v>
      </c>
      <c r="H9203" s="4">
        <v>45779.417129629634</v>
      </c>
      <c r="I9203" t="b">
        <v>1</v>
      </c>
      <c r="J9203" t="b">
        <v>0</v>
      </c>
      <c r="K9203" t="s">
        <v>24</v>
      </c>
      <c r="L9203" t="s">
        <v>22</v>
      </c>
      <c r="M9203">
        <v>62500</v>
      </c>
      <c r="O9203" t="s">
        <v>7010</v>
      </c>
    </row>
    <row r="9204" spans="1:16" x14ac:dyDescent="0.55000000000000004">
      <c r="A9204" t="s">
        <v>0</v>
      </c>
      <c r="B9204" t="s">
        <v>3030</v>
      </c>
      <c r="C9204" t="s">
        <v>465</v>
      </c>
      <c r="D9204" t="s">
        <v>3957</v>
      </c>
      <c r="E9204" t="s">
        <v>34</v>
      </c>
      <c r="F9204" t="b">
        <v>0</v>
      </c>
      <c r="G9204" t="s">
        <v>41</v>
      </c>
      <c r="H9204" s="4">
        <v>45779.417256944442</v>
      </c>
      <c r="I9204" t="b">
        <v>0</v>
      </c>
      <c r="J9204" t="b">
        <v>1</v>
      </c>
      <c r="K9204" t="s">
        <v>24</v>
      </c>
      <c r="L9204" t="s">
        <v>36</v>
      </c>
      <c r="N9204">
        <v>24.33499908447266</v>
      </c>
      <c r="O9204" t="s">
        <v>5168</v>
      </c>
    </row>
    <row r="9205" spans="1:16" x14ac:dyDescent="0.55000000000000004">
      <c r="A9205" t="s">
        <v>2</v>
      </c>
      <c r="B9205" t="s">
        <v>4385</v>
      </c>
      <c r="C9205" t="s">
        <v>4386</v>
      </c>
      <c r="D9205" t="s">
        <v>2208</v>
      </c>
      <c r="E9205" t="s">
        <v>34</v>
      </c>
      <c r="F9205" t="b">
        <v>0</v>
      </c>
      <c r="G9205" t="s">
        <v>35</v>
      </c>
      <c r="H9205" s="4">
        <v>45779.418506944443</v>
      </c>
      <c r="I9205" t="b">
        <v>0</v>
      </c>
      <c r="J9205" t="b">
        <v>1</v>
      </c>
      <c r="K9205" t="s">
        <v>24</v>
      </c>
      <c r="L9205" t="s">
        <v>22</v>
      </c>
      <c r="M9205">
        <v>165000</v>
      </c>
      <c r="O9205" t="s">
        <v>428</v>
      </c>
      <c r="P9205" t="s">
        <v>4230</v>
      </c>
    </row>
    <row r="9206" spans="1:16" x14ac:dyDescent="0.55000000000000004">
      <c r="A9206" t="s">
        <v>2</v>
      </c>
      <c r="B9206" t="s">
        <v>12037</v>
      </c>
      <c r="C9206" t="s">
        <v>39</v>
      </c>
      <c r="D9206" t="s">
        <v>112</v>
      </c>
      <c r="E9206" t="s">
        <v>51</v>
      </c>
      <c r="F9206" t="b">
        <v>1</v>
      </c>
      <c r="G9206" t="s">
        <v>27</v>
      </c>
      <c r="H9206" s="4">
        <v>45779.418611111112</v>
      </c>
      <c r="I9206" t="b">
        <v>1</v>
      </c>
      <c r="J9206" t="b">
        <v>0</v>
      </c>
      <c r="K9206" t="s">
        <v>24</v>
      </c>
      <c r="L9206" t="s">
        <v>36</v>
      </c>
      <c r="N9206">
        <v>37.5</v>
      </c>
      <c r="O9206" t="s">
        <v>112</v>
      </c>
      <c r="P9206" t="s">
        <v>409</v>
      </c>
    </row>
    <row r="9207" spans="1:16" x14ac:dyDescent="0.55000000000000004">
      <c r="A9207" t="s">
        <v>2</v>
      </c>
      <c r="B9207" t="s">
        <v>6326</v>
      </c>
      <c r="C9207" t="s">
        <v>7585</v>
      </c>
      <c r="D9207" t="s">
        <v>2208</v>
      </c>
      <c r="E9207" t="s">
        <v>34</v>
      </c>
      <c r="F9207" t="b">
        <v>0</v>
      </c>
      <c r="G9207" t="s">
        <v>27</v>
      </c>
      <c r="H9207" s="4">
        <v>45779.418796296297</v>
      </c>
      <c r="I9207" t="b">
        <v>0</v>
      </c>
      <c r="J9207" t="b">
        <v>1</v>
      </c>
      <c r="K9207" t="s">
        <v>24</v>
      </c>
      <c r="L9207" t="s">
        <v>22</v>
      </c>
      <c r="M9207">
        <v>165000</v>
      </c>
      <c r="O9207" t="s">
        <v>428</v>
      </c>
      <c r="P9207" t="s">
        <v>8347</v>
      </c>
    </row>
    <row r="9208" spans="1:16" x14ac:dyDescent="0.55000000000000004">
      <c r="A9208" t="s">
        <v>2</v>
      </c>
      <c r="B9208" t="s">
        <v>307</v>
      </c>
      <c r="C9208" t="s">
        <v>615</v>
      </c>
      <c r="D9208" t="s">
        <v>3973</v>
      </c>
      <c r="E9208" t="s">
        <v>20</v>
      </c>
      <c r="F9208" t="b">
        <v>0</v>
      </c>
      <c r="G9208" t="s">
        <v>41</v>
      </c>
      <c r="H9208" s="4">
        <v>45779.460821759261</v>
      </c>
      <c r="I9208" t="b">
        <v>0</v>
      </c>
      <c r="J9208" t="b">
        <v>1</v>
      </c>
      <c r="K9208" t="s">
        <v>24</v>
      </c>
      <c r="L9208" t="s">
        <v>22</v>
      </c>
      <c r="M9208">
        <v>143253.875</v>
      </c>
      <c r="O9208" t="s">
        <v>2892</v>
      </c>
      <c r="P9208" t="s">
        <v>12038</v>
      </c>
    </row>
    <row r="9209" spans="1:16" x14ac:dyDescent="0.55000000000000004">
      <c r="A9209" t="s">
        <v>40</v>
      </c>
      <c r="B9209" t="s">
        <v>9483</v>
      </c>
      <c r="C9209" t="s">
        <v>39</v>
      </c>
      <c r="D9209" t="s">
        <v>112</v>
      </c>
      <c r="E9209" t="s">
        <v>51</v>
      </c>
      <c r="F9209" t="b">
        <v>1</v>
      </c>
      <c r="G9209" t="s">
        <v>35</v>
      </c>
      <c r="H9209" s="4">
        <v>45779.460879629631</v>
      </c>
      <c r="I9209" t="b">
        <v>1</v>
      </c>
      <c r="J9209" t="b">
        <v>0</v>
      </c>
      <c r="K9209" t="s">
        <v>24</v>
      </c>
      <c r="L9209" t="s">
        <v>36</v>
      </c>
      <c r="N9209">
        <v>21</v>
      </c>
      <c r="O9209" t="s">
        <v>112</v>
      </c>
      <c r="P9209" t="s">
        <v>9484</v>
      </c>
    </row>
    <row r="9210" spans="1:16" x14ac:dyDescent="0.55000000000000004">
      <c r="A9210" t="s">
        <v>2</v>
      </c>
      <c r="B9210" t="s">
        <v>12039</v>
      </c>
      <c r="C9210" t="s">
        <v>114</v>
      </c>
      <c r="D9210" t="s">
        <v>4109</v>
      </c>
      <c r="E9210" t="s">
        <v>20</v>
      </c>
      <c r="F9210" t="b">
        <v>0</v>
      </c>
      <c r="G9210" t="s">
        <v>35</v>
      </c>
      <c r="H9210" s="4">
        <v>45779.460879629631</v>
      </c>
      <c r="I9210" t="b">
        <v>0</v>
      </c>
      <c r="J9210" t="b">
        <v>0</v>
      </c>
      <c r="K9210" t="s">
        <v>24</v>
      </c>
      <c r="L9210" t="s">
        <v>22</v>
      </c>
      <c r="M9210">
        <v>237500</v>
      </c>
      <c r="O9210" t="s">
        <v>12040</v>
      </c>
      <c r="P9210" t="s">
        <v>12041</v>
      </c>
    </row>
    <row r="9211" spans="1:16" x14ac:dyDescent="0.55000000000000004">
      <c r="A9211" t="s">
        <v>0</v>
      </c>
      <c r="B9211" t="s">
        <v>8282</v>
      </c>
      <c r="C9211" t="s">
        <v>559</v>
      </c>
      <c r="D9211" t="s">
        <v>3957</v>
      </c>
      <c r="E9211" t="s">
        <v>20</v>
      </c>
      <c r="F9211" t="b">
        <v>0</v>
      </c>
      <c r="G9211" t="s">
        <v>27</v>
      </c>
      <c r="H9211" s="4">
        <v>45779.500081018523</v>
      </c>
      <c r="I9211" t="b">
        <v>0</v>
      </c>
      <c r="J9211" t="b">
        <v>1</v>
      </c>
      <c r="K9211" t="s">
        <v>24</v>
      </c>
      <c r="L9211" t="s">
        <v>36</v>
      </c>
      <c r="N9211">
        <v>20.670000076293949</v>
      </c>
      <c r="O9211" t="s">
        <v>259</v>
      </c>
      <c r="P9211" t="s">
        <v>2838</v>
      </c>
    </row>
    <row r="9212" spans="1:16" x14ac:dyDescent="0.55000000000000004">
      <c r="A9212" t="s">
        <v>0</v>
      </c>
      <c r="B9212" t="s">
        <v>10870</v>
      </c>
      <c r="C9212" t="s">
        <v>3739</v>
      </c>
      <c r="D9212" t="s">
        <v>3828</v>
      </c>
      <c r="E9212" t="s">
        <v>20</v>
      </c>
      <c r="F9212" t="b">
        <v>0</v>
      </c>
      <c r="G9212" t="s">
        <v>27</v>
      </c>
      <c r="H9212" s="4">
        <v>45779.500127314823</v>
      </c>
      <c r="I9212" t="b">
        <v>0</v>
      </c>
      <c r="J9212" t="b">
        <v>1</v>
      </c>
      <c r="K9212" t="s">
        <v>24</v>
      </c>
      <c r="L9212" t="s">
        <v>22</v>
      </c>
      <c r="M9212">
        <v>50923.5</v>
      </c>
      <c r="O9212" t="s">
        <v>728</v>
      </c>
      <c r="P9212" t="s">
        <v>10871</v>
      </c>
    </row>
    <row r="9213" spans="1:16" x14ac:dyDescent="0.55000000000000004">
      <c r="A9213" t="s">
        <v>0</v>
      </c>
      <c r="B9213" t="s">
        <v>3282</v>
      </c>
      <c r="C9213" t="s">
        <v>276</v>
      </c>
      <c r="D9213" t="s">
        <v>3973</v>
      </c>
      <c r="E9213" t="s">
        <v>20</v>
      </c>
      <c r="F9213" t="b">
        <v>0</v>
      </c>
      <c r="G9213" t="s">
        <v>30</v>
      </c>
      <c r="H9213" s="4">
        <v>45779.500833333332</v>
      </c>
      <c r="I9213" t="b">
        <v>0</v>
      </c>
      <c r="J9213" t="b">
        <v>1</v>
      </c>
      <c r="K9213" t="s">
        <v>24</v>
      </c>
      <c r="L9213" t="s">
        <v>36</v>
      </c>
      <c r="N9213">
        <v>24.5</v>
      </c>
      <c r="O9213" t="s">
        <v>1020</v>
      </c>
    </row>
    <row r="9214" spans="1:16" x14ac:dyDescent="0.55000000000000004">
      <c r="A9214" t="s">
        <v>28</v>
      </c>
      <c r="B9214" t="s">
        <v>12010</v>
      </c>
      <c r="C9214" t="s">
        <v>82</v>
      </c>
      <c r="D9214" t="s">
        <v>3973</v>
      </c>
      <c r="E9214" t="s">
        <v>20</v>
      </c>
      <c r="F9214" t="b">
        <v>0</v>
      </c>
      <c r="G9214" t="s">
        <v>27</v>
      </c>
      <c r="H9214" s="4">
        <v>45779.500902777778</v>
      </c>
      <c r="I9214" t="b">
        <v>0</v>
      </c>
      <c r="J9214" t="b">
        <v>1</v>
      </c>
      <c r="K9214" t="s">
        <v>24</v>
      </c>
      <c r="L9214" t="s">
        <v>22</v>
      </c>
      <c r="M9214">
        <v>179500</v>
      </c>
      <c r="O9214" t="s">
        <v>1172</v>
      </c>
      <c r="P9214" t="s">
        <v>893</v>
      </c>
    </row>
    <row r="9215" spans="1:16" x14ac:dyDescent="0.55000000000000004">
      <c r="A9215" t="s">
        <v>1</v>
      </c>
      <c r="B9215" t="s">
        <v>11382</v>
      </c>
      <c r="C9215" t="s">
        <v>158</v>
      </c>
      <c r="D9215" t="s">
        <v>4035</v>
      </c>
      <c r="E9215" t="s">
        <v>20</v>
      </c>
      <c r="F9215" t="b">
        <v>0</v>
      </c>
      <c r="G9215" t="s">
        <v>158</v>
      </c>
      <c r="H9215" s="4">
        <v>45779.503032407411</v>
      </c>
      <c r="I9215" t="b">
        <v>0</v>
      </c>
      <c r="J9215" t="b">
        <v>0</v>
      </c>
      <c r="K9215" t="s">
        <v>158</v>
      </c>
      <c r="L9215" t="s">
        <v>22</v>
      </c>
      <c r="M9215">
        <v>87599.5</v>
      </c>
      <c r="O9215" t="s">
        <v>1906</v>
      </c>
      <c r="P9215" t="s">
        <v>2672</v>
      </c>
    </row>
    <row r="9216" spans="1:16" x14ac:dyDescent="0.55000000000000004">
      <c r="A9216" t="s">
        <v>0</v>
      </c>
      <c r="B9216" t="s">
        <v>0</v>
      </c>
      <c r="C9216" t="s">
        <v>2023</v>
      </c>
      <c r="D9216" t="s">
        <v>7547</v>
      </c>
      <c r="E9216" t="s">
        <v>34</v>
      </c>
      <c r="F9216" t="b">
        <v>0</v>
      </c>
      <c r="G9216" t="s">
        <v>41</v>
      </c>
      <c r="H9216" s="4">
        <v>45779.542337962957</v>
      </c>
      <c r="I9216" t="b">
        <v>0</v>
      </c>
      <c r="J9216" t="b">
        <v>0</v>
      </c>
      <c r="K9216" t="s">
        <v>24</v>
      </c>
      <c r="L9216" t="s">
        <v>36</v>
      </c>
      <c r="N9216">
        <v>15</v>
      </c>
      <c r="O9216" t="s">
        <v>7548</v>
      </c>
      <c r="P9216" t="s">
        <v>61</v>
      </c>
    </row>
    <row r="9217" spans="1:16" x14ac:dyDescent="0.55000000000000004">
      <c r="A9217" t="s">
        <v>2</v>
      </c>
      <c r="B9217" t="s">
        <v>11993</v>
      </c>
      <c r="C9217" t="s">
        <v>71</v>
      </c>
      <c r="D9217" t="s">
        <v>3973</v>
      </c>
      <c r="E9217" t="s">
        <v>20</v>
      </c>
      <c r="F9217" t="b">
        <v>0</v>
      </c>
      <c r="G9217" t="s">
        <v>27</v>
      </c>
      <c r="H9217" s="4">
        <v>45779.542928240742</v>
      </c>
      <c r="I9217" t="b">
        <v>0</v>
      </c>
      <c r="J9217" t="b">
        <v>1</v>
      </c>
      <c r="K9217" t="s">
        <v>24</v>
      </c>
      <c r="L9217" t="s">
        <v>22</v>
      </c>
      <c r="M9217">
        <v>138100</v>
      </c>
      <c r="O9217" t="s">
        <v>11994</v>
      </c>
      <c r="P9217" t="s">
        <v>11995</v>
      </c>
    </row>
    <row r="9218" spans="1:16" x14ac:dyDescent="0.55000000000000004">
      <c r="A9218" t="s">
        <v>2</v>
      </c>
      <c r="B9218" t="s">
        <v>11996</v>
      </c>
      <c r="C9218" t="s">
        <v>693</v>
      </c>
      <c r="D9218" t="s">
        <v>3600</v>
      </c>
      <c r="E9218" t="s">
        <v>51</v>
      </c>
      <c r="F9218" t="b">
        <v>0</v>
      </c>
      <c r="G9218" t="s">
        <v>27</v>
      </c>
      <c r="H9218" s="4">
        <v>45779.543229166673</v>
      </c>
      <c r="I9218" t="b">
        <v>1</v>
      </c>
      <c r="J9218" t="b">
        <v>0</v>
      </c>
      <c r="K9218" t="s">
        <v>24</v>
      </c>
      <c r="L9218" t="s">
        <v>36</v>
      </c>
      <c r="N9218">
        <v>40</v>
      </c>
      <c r="O9218" t="s">
        <v>11997</v>
      </c>
      <c r="P9218" t="s">
        <v>11998</v>
      </c>
    </row>
    <row r="9219" spans="1:16" x14ac:dyDescent="0.55000000000000004">
      <c r="A9219" t="s">
        <v>0</v>
      </c>
      <c r="B9219" t="s">
        <v>12042</v>
      </c>
      <c r="C9219" t="s">
        <v>325</v>
      </c>
      <c r="D9219" t="s">
        <v>3973</v>
      </c>
      <c r="E9219" t="s">
        <v>20</v>
      </c>
      <c r="F9219" t="b">
        <v>0</v>
      </c>
      <c r="G9219" t="s">
        <v>27</v>
      </c>
      <c r="H9219" s="4">
        <v>45779.583460648151</v>
      </c>
      <c r="I9219" t="b">
        <v>0</v>
      </c>
      <c r="J9219" t="b">
        <v>0</v>
      </c>
      <c r="K9219" t="s">
        <v>24</v>
      </c>
      <c r="L9219" t="s">
        <v>22</v>
      </c>
      <c r="M9219">
        <v>80000</v>
      </c>
      <c r="O9219" t="s">
        <v>12043</v>
      </c>
      <c r="P9219" t="s">
        <v>12044</v>
      </c>
    </row>
    <row r="9220" spans="1:16" x14ac:dyDescent="0.55000000000000004">
      <c r="A9220" t="s">
        <v>1</v>
      </c>
      <c r="B9220" t="s">
        <v>11999</v>
      </c>
      <c r="C9220" t="s">
        <v>1240</v>
      </c>
      <c r="D9220" t="s">
        <v>7853</v>
      </c>
      <c r="E9220" t="s">
        <v>20</v>
      </c>
      <c r="F9220" t="b">
        <v>0</v>
      </c>
      <c r="G9220" t="s">
        <v>27</v>
      </c>
      <c r="H9220" s="4">
        <v>45779.584340277783</v>
      </c>
      <c r="I9220" t="b">
        <v>0</v>
      </c>
      <c r="J9220" t="b">
        <v>1</v>
      </c>
      <c r="K9220" t="s">
        <v>24</v>
      </c>
      <c r="L9220" t="s">
        <v>22</v>
      </c>
      <c r="M9220">
        <v>45000</v>
      </c>
      <c r="O9220" t="s">
        <v>2897</v>
      </c>
      <c r="P9220" t="s">
        <v>1749</v>
      </c>
    </row>
    <row r="9221" spans="1:16" x14ac:dyDescent="0.55000000000000004">
      <c r="A9221" t="s">
        <v>28</v>
      </c>
      <c r="B9221" t="s">
        <v>7608</v>
      </c>
      <c r="C9221" t="s">
        <v>140</v>
      </c>
      <c r="D9221" t="s">
        <v>3957</v>
      </c>
      <c r="E9221" t="s">
        <v>20</v>
      </c>
      <c r="F9221" t="b">
        <v>0</v>
      </c>
      <c r="G9221" t="s">
        <v>35</v>
      </c>
      <c r="H9221" s="4">
        <v>45779.584861111107</v>
      </c>
      <c r="I9221" t="b">
        <v>0</v>
      </c>
      <c r="J9221" t="b">
        <v>0</v>
      </c>
      <c r="K9221" t="s">
        <v>24</v>
      </c>
      <c r="L9221" t="s">
        <v>36</v>
      </c>
      <c r="N9221">
        <v>40.779998779296882</v>
      </c>
      <c r="O9221" t="s">
        <v>405</v>
      </c>
      <c r="P9221" t="s">
        <v>7609</v>
      </c>
    </row>
    <row r="9222" spans="1:16" x14ac:dyDescent="0.55000000000000004">
      <c r="A9222" t="s">
        <v>19</v>
      </c>
      <c r="B9222" t="s">
        <v>9941</v>
      </c>
      <c r="C9222" t="s">
        <v>555</v>
      </c>
      <c r="D9222" t="s">
        <v>3957</v>
      </c>
      <c r="E9222" t="s">
        <v>20</v>
      </c>
      <c r="F9222" t="b">
        <v>0</v>
      </c>
      <c r="G9222" t="s">
        <v>30</v>
      </c>
      <c r="H9222" s="4">
        <v>45779.584976851853</v>
      </c>
      <c r="I9222" t="b">
        <v>0</v>
      </c>
      <c r="J9222" t="b">
        <v>1</v>
      </c>
      <c r="K9222" t="s">
        <v>24</v>
      </c>
      <c r="L9222" t="s">
        <v>36</v>
      </c>
      <c r="N9222">
        <v>40.81500244140625</v>
      </c>
      <c r="O9222" t="s">
        <v>75</v>
      </c>
      <c r="P9222" t="s">
        <v>9942</v>
      </c>
    </row>
    <row r="9223" spans="1:16" x14ac:dyDescent="0.55000000000000004">
      <c r="A9223" t="s">
        <v>28</v>
      </c>
      <c r="B9223" t="s">
        <v>948</v>
      </c>
      <c r="C9223" t="s">
        <v>23</v>
      </c>
      <c r="D9223" t="s">
        <v>744</v>
      </c>
      <c r="E9223" t="s">
        <v>20</v>
      </c>
      <c r="F9223" t="b">
        <v>0</v>
      </c>
      <c r="G9223" t="s">
        <v>52</v>
      </c>
      <c r="H9223" s="4">
        <v>45779.585127314807</v>
      </c>
      <c r="I9223" t="b">
        <v>0</v>
      </c>
      <c r="J9223" t="b">
        <v>0</v>
      </c>
      <c r="K9223" t="s">
        <v>24</v>
      </c>
      <c r="L9223" t="s">
        <v>22</v>
      </c>
      <c r="M9223">
        <v>161000</v>
      </c>
      <c r="O9223" t="s">
        <v>12045</v>
      </c>
      <c r="P9223" t="s">
        <v>32</v>
      </c>
    </row>
    <row r="9224" spans="1:16" x14ac:dyDescent="0.55000000000000004">
      <c r="A9224" t="s">
        <v>28</v>
      </c>
      <c r="B9224" t="s">
        <v>7469</v>
      </c>
      <c r="C9224" t="s">
        <v>24</v>
      </c>
      <c r="D9224" t="s">
        <v>3973</v>
      </c>
      <c r="E9224" t="s">
        <v>20</v>
      </c>
      <c r="F9224" t="b">
        <v>0</v>
      </c>
      <c r="G9224" t="s">
        <v>27</v>
      </c>
      <c r="H9224" s="4">
        <v>45779.585509259261</v>
      </c>
      <c r="I9224" t="b">
        <v>0</v>
      </c>
      <c r="J9224" t="b">
        <v>0</v>
      </c>
      <c r="K9224" t="s">
        <v>24</v>
      </c>
      <c r="L9224" t="s">
        <v>22</v>
      </c>
      <c r="M9224">
        <v>155000</v>
      </c>
      <c r="O9224" t="s">
        <v>7470</v>
      </c>
      <c r="P9224" t="s">
        <v>7471</v>
      </c>
    </row>
    <row r="9225" spans="1:16" x14ac:dyDescent="0.55000000000000004">
      <c r="A9225" t="s">
        <v>2</v>
      </c>
      <c r="B9225" t="s">
        <v>2</v>
      </c>
      <c r="C9225" t="s">
        <v>1778</v>
      </c>
      <c r="D9225" t="s">
        <v>3828</v>
      </c>
      <c r="E9225" t="s">
        <v>20</v>
      </c>
      <c r="F9225" t="b">
        <v>0</v>
      </c>
      <c r="G9225" t="s">
        <v>41</v>
      </c>
      <c r="H9225" s="4">
        <v>45779.585625</v>
      </c>
      <c r="I9225" t="b">
        <v>1</v>
      </c>
      <c r="J9225" t="b">
        <v>1</v>
      </c>
      <c r="K9225" t="s">
        <v>24</v>
      </c>
      <c r="L9225" t="s">
        <v>22</v>
      </c>
      <c r="M9225">
        <v>128825</v>
      </c>
      <c r="O9225" t="s">
        <v>2409</v>
      </c>
      <c r="P9225" t="s">
        <v>9447</v>
      </c>
    </row>
    <row r="9226" spans="1:16" x14ac:dyDescent="0.55000000000000004">
      <c r="A9226" t="s">
        <v>2</v>
      </c>
      <c r="B9226" t="s">
        <v>2</v>
      </c>
      <c r="C9226" t="s">
        <v>336</v>
      </c>
      <c r="D9226" t="s">
        <v>3973</v>
      </c>
      <c r="E9226" t="s">
        <v>20</v>
      </c>
      <c r="F9226" t="b">
        <v>0</v>
      </c>
      <c r="G9226" t="s">
        <v>30</v>
      </c>
      <c r="H9226" s="4">
        <v>45779.626608796287</v>
      </c>
      <c r="I9226" t="b">
        <v>0</v>
      </c>
      <c r="J9226" t="b">
        <v>0</v>
      </c>
      <c r="K9226" t="s">
        <v>24</v>
      </c>
      <c r="L9226" t="s">
        <v>22</v>
      </c>
      <c r="M9226">
        <v>120000</v>
      </c>
      <c r="O9226" t="s">
        <v>12046</v>
      </c>
      <c r="P9226" t="s">
        <v>1757</v>
      </c>
    </row>
    <row r="9227" spans="1:16" x14ac:dyDescent="0.55000000000000004">
      <c r="A9227" t="s">
        <v>2</v>
      </c>
      <c r="B9227" t="s">
        <v>12047</v>
      </c>
      <c r="C9227" t="s">
        <v>436</v>
      </c>
      <c r="D9227" t="s">
        <v>131</v>
      </c>
      <c r="E9227" t="s">
        <v>20</v>
      </c>
      <c r="F9227" t="b">
        <v>0</v>
      </c>
      <c r="G9227" t="s">
        <v>27</v>
      </c>
      <c r="H9227" s="4">
        <v>45779.627060185187</v>
      </c>
      <c r="I9227" t="b">
        <v>0</v>
      </c>
      <c r="J9227" t="b">
        <v>0</v>
      </c>
      <c r="K9227" t="s">
        <v>24</v>
      </c>
      <c r="L9227" t="s">
        <v>22</v>
      </c>
      <c r="M9227">
        <v>105000</v>
      </c>
      <c r="O9227" t="s">
        <v>131</v>
      </c>
      <c r="P9227" t="s">
        <v>2856</v>
      </c>
    </row>
    <row r="9228" spans="1:16" x14ac:dyDescent="0.55000000000000004">
      <c r="A9228" t="s">
        <v>89</v>
      </c>
      <c r="B9228" t="s">
        <v>10599</v>
      </c>
      <c r="C9228" t="s">
        <v>39</v>
      </c>
      <c r="D9228" t="s">
        <v>3973</v>
      </c>
      <c r="E9228" t="s">
        <v>20</v>
      </c>
      <c r="F9228" t="b">
        <v>1</v>
      </c>
      <c r="G9228" t="s">
        <v>27</v>
      </c>
      <c r="H9228" s="4">
        <v>45779.627164351848</v>
      </c>
      <c r="I9228" t="b">
        <v>1</v>
      </c>
      <c r="J9228" t="b">
        <v>1</v>
      </c>
      <c r="K9228" t="s">
        <v>24</v>
      </c>
      <c r="L9228" t="s">
        <v>22</v>
      </c>
      <c r="M9228">
        <v>192500</v>
      </c>
      <c r="O9228" t="s">
        <v>123</v>
      </c>
      <c r="P9228" t="s">
        <v>10600</v>
      </c>
    </row>
    <row r="9229" spans="1:16" x14ac:dyDescent="0.55000000000000004">
      <c r="A9229" t="s">
        <v>25</v>
      </c>
      <c r="B9229" t="s">
        <v>25</v>
      </c>
      <c r="C9229" t="s">
        <v>555</v>
      </c>
      <c r="D9229" t="s">
        <v>4084</v>
      </c>
      <c r="E9229" t="s">
        <v>20</v>
      </c>
      <c r="F9229" t="b">
        <v>0</v>
      </c>
      <c r="G9229" t="s">
        <v>30</v>
      </c>
      <c r="H9229" s="4">
        <v>45779.627523148149</v>
      </c>
      <c r="I9229" t="b">
        <v>0</v>
      </c>
      <c r="J9229" t="b">
        <v>1</v>
      </c>
      <c r="K9229" t="s">
        <v>24</v>
      </c>
      <c r="L9229" t="s">
        <v>36</v>
      </c>
      <c r="N9229">
        <v>25.2400016784668</v>
      </c>
      <c r="O9229" t="s">
        <v>2075</v>
      </c>
      <c r="P9229" t="s">
        <v>6153</v>
      </c>
    </row>
    <row r="9230" spans="1:16" x14ac:dyDescent="0.55000000000000004">
      <c r="A9230" t="s">
        <v>1</v>
      </c>
      <c r="B9230" t="s">
        <v>2601</v>
      </c>
      <c r="C9230" t="s">
        <v>12048</v>
      </c>
      <c r="D9230" t="s">
        <v>3828</v>
      </c>
      <c r="E9230" t="s">
        <v>20</v>
      </c>
      <c r="F9230" t="b">
        <v>0</v>
      </c>
      <c r="G9230" t="s">
        <v>23</v>
      </c>
      <c r="H9230" s="4">
        <v>45779.641574074078</v>
      </c>
      <c r="I9230" t="b">
        <v>0</v>
      </c>
      <c r="J9230" t="b">
        <v>0</v>
      </c>
      <c r="K9230" t="s">
        <v>24</v>
      </c>
      <c r="L9230" t="s">
        <v>22</v>
      </c>
      <c r="M9230">
        <v>154271.640625</v>
      </c>
      <c r="O9230" t="s">
        <v>12049</v>
      </c>
      <c r="P9230" t="s">
        <v>12050</v>
      </c>
    </row>
    <row r="9231" spans="1:16" x14ac:dyDescent="0.55000000000000004">
      <c r="A9231" t="s">
        <v>2</v>
      </c>
      <c r="B9231" t="s">
        <v>12051</v>
      </c>
      <c r="C9231" t="s">
        <v>606</v>
      </c>
      <c r="D9231" t="s">
        <v>3828</v>
      </c>
      <c r="E9231" t="s">
        <v>51</v>
      </c>
      <c r="F9231" t="b">
        <v>0</v>
      </c>
      <c r="G9231" t="s">
        <v>27</v>
      </c>
      <c r="H9231" s="4">
        <v>45779.66673611111</v>
      </c>
      <c r="I9231" t="b">
        <v>1</v>
      </c>
      <c r="J9231" t="b">
        <v>0</v>
      </c>
      <c r="K9231" t="s">
        <v>24</v>
      </c>
      <c r="L9231" t="s">
        <v>36</v>
      </c>
      <c r="N9231">
        <v>85</v>
      </c>
      <c r="O9231" t="s">
        <v>10489</v>
      </c>
      <c r="P9231" t="s">
        <v>338</v>
      </c>
    </row>
    <row r="9232" spans="1:16" x14ac:dyDescent="0.55000000000000004">
      <c r="A9232" t="s">
        <v>139</v>
      </c>
      <c r="B9232" t="s">
        <v>12052</v>
      </c>
      <c r="C9232" t="s">
        <v>2936</v>
      </c>
      <c r="D9232" t="s">
        <v>3973</v>
      </c>
      <c r="E9232" t="s">
        <v>20</v>
      </c>
      <c r="F9232" t="b">
        <v>0</v>
      </c>
      <c r="G9232" t="s">
        <v>35</v>
      </c>
      <c r="H9232" s="4">
        <v>45779.667245370372</v>
      </c>
      <c r="I9232" t="b">
        <v>0</v>
      </c>
      <c r="J9232" t="b">
        <v>0</v>
      </c>
      <c r="K9232" t="s">
        <v>24</v>
      </c>
      <c r="L9232" t="s">
        <v>22</v>
      </c>
      <c r="M9232">
        <v>135000</v>
      </c>
      <c r="O9232" t="s">
        <v>12053</v>
      </c>
      <c r="P9232" t="s">
        <v>1152</v>
      </c>
    </row>
    <row r="9233" spans="1:16" x14ac:dyDescent="0.55000000000000004">
      <c r="A9233" t="s">
        <v>1</v>
      </c>
      <c r="B9233" t="s">
        <v>3250</v>
      </c>
      <c r="C9233" t="s">
        <v>39</v>
      </c>
      <c r="D9233" t="s">
        <v>3973</v>
      </c>
      <c r="E9233" t="s">
        <v>51</v>
      </c>
      <c r="F9233" t="b">
        <v>1</v>
      </c>
      <c r="G9233" t="s">
        <v>35</v>
      </c>
      <c r="H9233" s="4">
        <v>45779.66815972222</v>
      </c>
      <c r="I9233" t="b">
        <v>0</v>
      </c>
      <c r="J9233" t="b">
        <v>0</v>
      </c>
      <c r="K9233" t="s">
        <v>24</v>
      </c>
      <c r="L9233" t="s">
        <v>36</v>
      </c>
      <c r="N9233">
        <v>65</v>
      </c>
      <c r="O9233" t="s">
        <v>10982</v>
      </c>
      <c r="P9233" t="s">
        <v>1242</v>
      </c>
    </row>
    <row r="9234" spans="1:16" x14ac:dyDescent="0.55000000000000004">
      <c r="A9234" t="s">
        <v>0</v>
      </c>
      <c r="B9234" t="s">
        <v>12054</v>
      </c>
      <c r="C9234" t="s">
        <v>985</v>
      </c>
      <c r="D9234" t="s">
        <v>3973</v>
      </c>
      <c r="E9234" t="s">
        <v>51</v>
      </c>
      <c r="F9234" t="b">
        <v>0</v>
      </c>
      <c r="G9234" t="s">
        <v>27</v>
      </c>
      <c r="H9234" s="4">
        <v>45779.708437499998</v>
      </c>
      <c r="I9234" t="b">
        <v>1</v>
      </c>
      <c r="J9234" t="b">
        <v>0</v>
      </c>
      <c r="K9234" t="s">
        <v>24</v>
      </c>
      <c r="L9234" t="s">
        <v>36</v>
      </c>
      <c r="N9234">
        <v>62.5</v>
      </c>
      <c r="O9234" t="s">
        <v>81</v>
      </c>
      <c r="P9234" t="s">
        <v>7465</v>
      </c>
    </row>
    <row r="9235" spans="1:16" x14ac:dyDescent="0.55000000000000004">
      <c r="A9235" t="s">
        <v>2</v>
      </c>
      <c r="B9235" t="s">
        <v>12000</v>
      </c>
      <c r="C9235" t="s">
        <v>12001</v>
      </c>
      <c r="D9235" t="s">
        <v>3828</v>
      </c>
      <c r="E9235" t="s">
        <v>20</v>
      </c>
      <c r="F9235" t="b">
        <v>0</v>
      </c>
      <c r="G9235" t="s">
        <v>41</v>
      </c>
      <c r="H9235" s="4">
        <v>45779.710231481477</v>
      </c>
      <c r="I9235" t="b">
        <v>0</v>
      </c>
      <c r="J9235" t="b">
        <v>1</v>
      </c>
      <c r="K9235" t="s">
        <v>24</v>
      </c>
      <c r="L9235" t="s">
        <v>22</v>
      </c>
      <c r="M9235">
        <v>75000</v>
      </c>
      <c r="O9235" t="s">
        <v>12002</v>
      </c>
      <c r="P9235" t="s">
        <v>12003</v>
      </c>
    </row>
    <row r="9236" spans="1:16" x14ac:dyDescent="0.55000000000000004">
      <c r="A9236" t="s">
        <v>2</v>
      </c>
      <c r="B9236" t="s">
        <v>9401</v>
      </c>
      <c r="C9236" t="s">
        <v>633</v>
      </c>
      <c r="D9236" t="s">
        <v>2208</v>
      </c>
      <c r="E9236" t="s">
        <v>20</v>
      </c>
      <c r="F9236" t="b">
        <v>0</v>
      </c>
      <c r="G9236" t="s">
        <v>27</v>
      </c>
      <c r="H9236" s="4">
        <v>45779.710277777784</v>
      </c>
      <c r="I9236" t="b">
        <v>0</v>
      </c>
      <c r="J9236" t="b">
        <v>1</v>
      </c>
      <c r="K9236" t="s">
        <v>24</v>
      </c>
      <c r="L9236" t="s">
        <v>22</v>
      </c>
      <c r="M9236">
        <v>135000</v>
      </c>
      <c r="O9236" t="s">
        <v>3506</v>
      </c>
      <c r="P9236" t="s">
        <v>9402</v>
      </c>
    </row>
    <row r="9237" spans="1:16" x14ac:dyDescent="0.55000000000000004">
      <c r="A9237" t="s">
        <v>2</v>
      </c>
      <c r="B9237" t="s">
        <v>6769</v>
      </c>
      <c r="C9237" t="s">
        <v>5287</v>
      </c>
      <c r="D9237" t="s">
        <v>5243</v>
      </c>
      <c r="E9237" t="s">
        <v>20</v>
      </c>
      <c r="F9237" t="b">
        <v>0</v>
      </c>
      <c r="G9237" t="s">
        <v>27</v>
      </c>
      <c r="H9237" s="4">
        <v>45779.710601851853</v>
      </c>
      <c r="I9237" t="b">
        <v>0</v>
      </c>
      <c r="J9237" t="b">
        <v>1</v>
      </c>
      <c r="K9237" t="s">
        <v>24</v>
      </c>
      <c r="L9237" t="s">
        <v>22</v>
      </c>
      <c r="M9237">
        <v>165000</v>
      </c>
      <c r="O9237" t="s">
        <v>2912</v>
      </c>
      <c r="P9237" t="s">
        <v>6770</v>
      </c>
    </row>
    <row r="9238" spans="1:16" x14ac:dyDescent="0.55000000000000004">
      <c r="A9238" t="s">
        <v>25</v>
      </c>
      <c r="B9238" t="s">
        <v>12011</v>
      </c>
      <c r="C9238" t="s">
        <v>203</v>
      </c>
      <c r="D9238" t="s">
        <v>3973</v>
      </c>
      <c r="E9238" t="s">
        <v>20</v>
      </c>
      <c r="F9238" t="b">
        <v>0</v>
      </c>
      <c r="G9238" t="s">
        <v>23</v>
      </c>
      <c r="H9238" s="4">
        <v>45779.727685185193</v>
      </c>
      <c r="I9238" t="b">
        <v>0</v>
      </c>
      <c r="J9238" t="b">
        <v>1</v>
      </c>
      <c r="K9238" t="s">
        <v>24</v>
      </c>
      <c r="L9238" t="s">
        <v>22</v>
      </c>
      <c r="M9238">
        <v>95000</v>
      </c>
      <c r="O9238" t="s">
        <v>12012</v>
      </c>
      <c r="P9238" t="s">
        <v>2804</v>
      </c>
    </row>
    <row r="9239" spans="1:16" x14ac:dyDescent="0.55000000000000004">
      <c r="A9239" t="s">
        <v>139</v>
      </c>
      <c r="B9239" t="s">
        <v>2126</v>
      </c>
      <c r="C9239" t="s">
        <v>2102</v>
      </c>
      <c r="D9239" t="s">
        <v>3973</v>
      </c>
      <c r="E9239" t="s">
        <v>20</v>
      </c>
      <c r="F9239" t="b">
        <v>0</v>
      </c>
      <c r="G9239" t="s">
        <v>41</v>
      </c>
      <c r="H9239" s="4">
        <v>45779.750324074077</v>
      </c>
      <c r="I9239" t="b">
        <v>0</v>
      </c>
      <c r="J9239" t="b">
        <v>0</v>
      </c>
      <c r="K9239" t="s">
        <v>24</v>
      </c>
      <c r="L9239" t="s">
        <v>22</v>
      </c>
      <c r="M9239">
        <v>90000</v>
      </c>
      <c r="O9239" t="s">
        <v>12055</v>
      </c>
    </row>
    <row r="9240" spans="1:16" x14ac:dyDescent="0.55000000000000004">
      <c r="A9240" t="s">
        <v>28</v>
      </c>
      <c r="B9240" t="s">
        <v>3623</v>
      </c>
      <c r="C9240" t="s">
        <v>606</v>
      </c>
      <c r="D9240" t="s">
        <v>3973</v>
      </c>
      <c r="E9240" t="s">
        <v>20</v>
      </c>
      <c r="F9240" t="b">
        <v>0</v>
      </c>
      <c r="G9240" t="s">
        <v>27</v>
      </c>
      <c r="H9240" s="4">
        <v>45779.751192129632</v>
      </c>
      <c r="I9240" t="b">
        <v>0</v>
      </c>
      <c r="J9240" t="b">
        <v>0</v>
      </c>
      <c r="K9240" t="s">
        <v>24</v>
      </c>
      <c r="L9240" t="s">
        <v>22</v>
      </c>
      <c r="M9240">
        <v>165000</v>
      </c>
      <c r="O9240" t="s">
        <v>729</v>
      </c>
      <c r="P9240" t="s">
        <v>12056</v>
      </c>
    </row>
    <row r="9241" spans="1:16" x14ac:dyDescent="0.55000000000000004">
      <c r="A9241" t="s">
        <v>2</v>
      </c>
      <c r="B9241" t="s">
        <v>8530</v>
      </c>
      <c r="C9241" t="s">
        <v>26</v>
      </c>
      <c r="D9241" t="s">
        <v>3957</v>
      </c>
      <c r="E9241" t="s">
        <v>20</v>
      </c>
      <c r="F9241" t="b">
        <v>0</v>
      </c>
      <c r="G9241" t="s">
        <v>23</v>
      </c>
      <c r="H9241" s="4">
        <v>45779.768310185187</v>
      </c>
      <c r="I9241" t="b">
        <v>0</v>
      </c>
      <c r="J9241" t="b">
        <v>1</v>
      </c>
      <c r="K9241" t="s">
        <v>24</v>
      </c>
      <c r="L9241" t="s">
        <v>36</v>
      </c>
      <c r="N9241">
        <v>61.159996032714837</v>
      </c>
      <c r="O9241" t="s">
        <v>8531</v>
      </c>
      <c r="P9241" t="s">
        <v>8532</v>
      </c>
    </row>
    <row r="9242" spans="1:16" x14ac:dyDescent="0.55000000000000004">
      <c r="A9242" t="s">
        <v>1</v>
      </c>
      <c r="B9242" t="s">
        <v>264</v>
      </c>
      <c r="C9242" t="s">
        <v>304</v>
      </c>
      <c r="D9242" t="s">
        <v>3973</v>
      </c>
      <c r="E9242" t="s">
        <v>20</v>
      </c>
      <c r="F9242" t="b">
        <v>0</v>
      </c>
      <c r="G9242" t="s">
        <v>27</v>
      </c>
      <c r="H9242" s="4">
        <v>45779.792581018519</v>
      </c>
      <c r="I9242" t="b">
        <v>0</v>
      </c>
      <c r="J9242" t="b">
        <v>0</v>
      </c>
      <c r="K9242" t="s">
        <v>24</v>
      </c>
      <c r="L9242" t="s">
        <v>22</v>
      </c>
      <c r="M9242">
        <v>135000</v>
      </c>
      <c r="O9242" t="s">
        <v>12004</v>
      </c>
      <c r="P9242" t="s">
        <v>12005</v>
      </c>
    </row>
    <row r="9243" spans="1:16" x14ac:dyDescent="0.55000000000000004">
      <c r="A9243" t="s">
        <v>2</v>
      </c>
      <c r="B9243" t="s">
        <v>2</v>
      </c>
      <c r="C9243" t="s">
        <v>612</v>
      </c>
      <c r="D9243" t="s">
        <v>3973</v>
      </c>
      <c r="E9243" t="s">
        <v>20</v>
      </c>
      <c r="F9243" t="b">
        <v>0</v>
      </c>
      <c r="G9243" t="s">
        <v>27</v>
      </c>
      <c r="H9243" s="4">
        <v>45779.792928240742</v>
      </c>
      <c r="I9243" t="b">
        <v>0</v>
      </c>
      <c r="J9243" t="b">
        <v>1</v>
      </c>
      <c r="K9243" t="s">
        <v>24</v>
      </c>
      <c r="L9243" t="s">
        <v>22</v>
      </c>
      <c r="M9243">
        <v>105000</v>
      </c>
      <c r="O9243" t="s">
        <v>12057</v>
      </c>
      <c r="P9243" t="s">
        <v>12058</v>
      </c>
    </row>
    <row r="9244" spans="1:16" x14ac:dyDescent="0.55000000000000004">
      <c r="A9244" t="s">
        <v>25</v>
      </c>
      <c r="B9244" t="s">
        <v>12059</v>
      </c>
      <c r="C9244" t="s">
        <v>203</v>
      </c>
      <c r="D9244" t="s">
        <v>2208</v>
      </c>
      <c r="E9244" t="s">
        <v>20</v>
      </c>
      <c r="F9244" t="b">
        <v>0</v>
      </c>
      <c r="G9244" t="s">
        <v>23</v>
      </c>
      <c r="H9244" s="4">
        <v>45779.80809027778</v>
      </c>
      <c r="I9244" t="b">
        <v>0</v>
      </c>
      <c r="J9244" t="b">
        <v>0</v>
      </c>
      <c r="K9244" t="s">
        <v>24</v>
      </c>
      <c r="L9244" t="s">
        <v>22</v>
      </c>
      <c r="M9244">
        <v>107800</v>
      </c>
      <c r="O9244" t="s">
        <v>12060</v>
      </c>
      <c r="P9244" t="s">
        <v>12061</v>
      </c>
    </row>
    <row r="9245" spans="1:16" x14ac:dyDescent="0.55000000000000004">
      <c r="A9245" t="s">
        <v>25</v>
      </c>
      <c r="B9245" t="s">
        <v>8199</v>
      </c>
      <c r="C9245" t="s">
        <v>985</v>
      </c>
      <c r="D9245" t="s">
        <v>3973</v>
      </c>
      <c r="E9245" t="s">
        <v>51</v>
      </c>
      <c r="F9245" t="b">
        <v>0</v>
      </c>
      <c r="G9245" t="s">
        <v>27</v>
      </c>
      <c r="H9245" s="4">
        <v>45779.833414351851</v>
      </c>
      <c r="I9245" t="b">
        <v>0</v>
      </c>
      <c r="J9245" t="b">
        <v>0</v>
      </c>
      <c r="K9245" t="s">
        <v>24</v>
      </c>
      <c r="L9245" t="s">
        <v>36</v>
      </c>
      <c r="N9245">
        <v>75.5</v>
      </c>
      <c r="O9245" t="s">
        <v>1392</v>
      </c>
      <c r="P9245" t="s">
        <v>2754</v>
      </c>
    </row>
    <row r="9246" spans="1:16" x14ac:dyDescent="0.55000000000000004">
      <c r="A9246" t="s">
        <v>1</v>
      </c>
      <c r="B9246" t="s">
        <v>12062</v>
      </c>
      <c r="C9246" t="s">
        <v>82</v>
      </c>
      <c r="D9246" t="s">
        <v>3973</v>
      </c>
      <c r="E9246" t="s">
        <v>20</v>
      </c>
      <c r="F9246" t="b">
        <v>0</v>
      </c>
      <c r="G9246" t="s">
        <v>27</v>
      </c>
      <c r="H9246" s="4">
        <v>45779.833437499998</v>
      </c>
      <c r="I9246" t="b">
        <v>0</v>
      </c>
      <c r="J9246" t="b">
        <v>1</v>
      </c>
      <c r="K9246" t="s">
        <v>24</v>
      </c>
      <c r="L9246" t="s">
        <v>22</v>
      </c>
      <c r="M9246">
        <v>90935</v>
      </c>
      <c r="O9246" t="s">
        <v>6480</v>
      </c>
      <c r="P9246" t="s">
        <v>12063</v>
      </c>
    </row>
    <row r="9247" spans="1:16" x14ac:dyDescent="0.55000000000000004">
      <c r="A9247" t="s">
        <v>2</v>
      </c>
      <c r="B9247" t="s">
        <v>2875</v>
      </c>
      <c r="C9247" t="s">
        <v>39</v>
      </c>
      <c r="D9247" t="s">
        <v>3973</v>
      </c>
      <c r="E9247" t="s">
        <v>20</v>
      </c>
      <c r="F9247" t="b">
        <v>1</v>
      </c>
      <c r="G9247" t="s">
        <v>27</v>
      </c>
      <c r="H9247" s="4">
        <v>45779.835277777784</v>
      </c>
      <c r="I9247" t="b">
        <v>1</v>
      </c>
      <c r="J9247" t="b">
        <v>0</v>
      </c>
      <c r="K9247" t="s">
        <v>24</v>
      </c>
      <c r="L9247" t="s">
        <v>22</v>
      </c>
      <c r="M9247">
        <v>122500</v>
      </c>
      <c r="O9247" t="s">
        <v>12064</v>
      </c>
      <c r="P9247" t="s">
        <v>2802</v>
      </c>
    </row>
    <row r="9248" spans="1:16" x14ac:dyDescent="0.55000000000000004">
      <c r="A9248" t="s">
        <v>2</v>
      </c>
      <c r="B9248" t="s">
        <v>12065</v>
      </c>
      <c r="C9248" t="s">
        <v>1588</v>
      </c>
      <c r="D9248" t="s">
        <v>3828</v>
      </c>
      <c r="E9248" t="s">
        <v>20</v>
      </c>
      <c r="F9248" t="b">
        <v>0</v>
      </c>
      <c r="G9248" t="s">
        <v>41</v>
      </c>
      <c r="H9248" s="4">
        <v>45779.835682870369</v>
      </c>
      <c r="I9248" t="b">
        <v>1</v>
      </c>
      <c r="J9248" t="b">
        <v>1</v>
      </c>
      <c r="K9248" t="s">
        <v>24</v>
      </c>
      <c r="L9248" t="s">
        <v>22</v>
      </c>
      <c r="M9248">
        <v>138500</v>
      </c>
      <c r="O9248" t="s">
        <v>12066</v>
      </c>
      <c r="P9248" t="s">
        <v>12067</v>
      </c>
    </row>
    <row r="9249" spans="1:16" x14ac:dyDescent="0.55000000000000004">
      <c r="A9249" t="s">
        <v>1</v>
      </c>
      <c r="B9249" t="s">
        <v>4941</v>
      </c>
      <c r="C9249" t="s">
        <v>2154</v>
      </c>
      <c r="D9249" t="s">
        <v>3973</v>
      </c>
      <c r="E9249" t="s">
        <v>20</v>
      </c>
      <c r="F9249" t="b">
        <v>0</v>
      </c>
      <c r="G9249" t="s">
        <v>27</v>
      </c>
      <c r="H9249" s="4">
        <v>45779.849606481483</v>
      </c>
      <c r="I9249" t="b">
        <v>0</v>
      </c>
      <c r="J9249" t="b">
        <v>0</v>
      </c>
      <c r="K9249" t="s">
        <v>24</v>
      </c>
      <c r="L9249" t="s">
        <v>22</v>
      </c>
      <c r="M9249">
        <v>177500</v>
      </c>
      <c r="O9249" t="s">
        <v>381</v>
      </c>
      <c r="P9249" t="s">
        <v>4942</v>
      </c>
    </row>
    <row r="9250" spans="1:16" x14ac:dyDescent="0.55000000000000004">
      <c r="A9250" t="s">
        <v>0</v>
      </c>
      <c r="B9250" t="s">
        <v>7592</v>
      </c>
      <c r="C9250" t="s">
        <v>82</v>
      </c>
      <c r="D9250" t="s">
        <v>3973</v>
      </c>
      <c r="E9250" t="s">
        <v>20</v>
      </c>
      <c r="F9250" t="b">
        <v>0</v>
      </c>
      <c r="G9250" t="s">
        <v>27</v>
      </c>
      <c r="H9250" s="4">
        <v>45779.8750462963</v>
      </c>
      <c r="I9250" t="b">
        <v>0</v>
      </c>
      <c r="J9250" t="b">
        <v>1</v>
      </c>
      <c r="K9250" t="s">
        <v>24</v>
      </c>
      <c r="L9250" t="s">
        <v>22</v>
      </c>
      <c r="M9250">
        <v>130000</v>
      </c>
      <c r="O9250" t="s">
        <v>387</v>
      </c>
      <c r="P9250" t="s">
        <v>7593</v>
      </c>
    </row>
    <row r="9251" spans="1:16" x14ac:dyDescent="0.55000000000000004">
      <c r="A9251" t="s">
        <v>40</v>
      </c>
      <c r="B9251" t="s">
        <v>40</v>
      </c>
      <c r="C9251" t="s">
        <v>11897</v>
      </c>
      <c r="D9251" t="s">
        <v>3828</v>
      </c>
      <c r="E9251" t="s">
        <v>20</v>
      </c>
      <c r="F9251" t="b">
        <v>0</v>
      </c>
      <c r="G9251" t="s">
        <v>30</v>
      </c>
      <c r="H9251" s="4">
        <v>45779.877974537027</v>
      </c>
      <c r="I9251" t="b">
        <v>1</v>
      </c>
      <c r="J9251" t="b">
        <v>0</v>
      </c>
      <c r="K9251" t="s">
        <v>24</v>
      </c>
      <c r="L9251" t="s">
        <v>22</v>
      </c>
      <c r="M9251">
        <v>115000</v>
      </c>
      <c r="O9251" t="s">
        <v>12068</v>
      </c>
      <c r="P9251" t="s">
        <v>12069</v>
      </c>
    </row>
    <row r="9252" spans="1:16" x14ac:dyDescent="0.55000000000000004">
      <c r="A9252" t="s">
        <v>2</v>
      </c>
      <c r="B9252" t="s">
        <v>195</v>
      </c>
      <c r="C9252" t="s">
        <v>1243</v>
      </c>
      <c r="D9252" t="s">
        <v>4035</v>
      </c>
      <c r="E9252" t="s">
        <v>20</v>
      </c>
      <c r="F9252" t="b">
        <v>0</v>
      </c>
      <c r="G9252" t="s">
        <v>414</v>
      </c>
      <c r="H9252" s="4">
        <v>45779.882592592592</v>
      </c>
      <c r="I9252" t="b">
        <v>0</v>
      </c>
      <c r="J9252" t="b">
        <v>0</v>
      </c>
      <c r="K9252" t="s">
        <v>414</v>
      </c>
      <c r="L9252" t="s">
        <v>22</v>
      </c>
      <c r="M9252">
        <v>83999.5</v>
      </c>
      <c r="O9252" t="s">
        <v>695</v>
      </c>
      <c r="P9252" t="s">
        <v>7262</v>
      </c>
    </row>
    <row r="9253" spans="1:16" x14ac:dyDescent="0.55000000000000004">
      <c r="A9253" t="s">
        <v>2</v>
      </c>
      <c r="B9253" t="s">
        <v>12070</v>
      </c>
      <c r="C9253" t="s">
        <v>2539</v>
      </c>
      <c r="D9253" t="s">
        <v>3828</v>
      </c>
      <c r="E9253" t="s">
        <v>219</v>
      </c>
      <c r="F9253" t="b">
        <v>0</v>
      </c>
      <c r="G9253" t="s">
        <v>23</v>
      </c>
      <c r="H9253" s="4">
        <v>45779.906504629631</v>
      </c>
      <c r="I9253" t="b">
        <v>1</v>
      </c>
      <c r="J9253" t="b">
        <v>0</v>
      </c>
      <c r="K9253" t="s">
        <v>24</v>
      </c>
      <c r="L9253" t="s">
        <v>36</v>
      </c>
      <c r="N9253">
        <v>92.5</v>
      </c>
      <c r="O9253" t="s">
        <v>6991</v>
      </c>
      <c r="P9253" t="s">
        <v>12071</v>
      </c>
    </row>
    <row r="9254" spans="1:16" x14ac:dyDescent="0.55000000000000004">
      <c r="A9254" t="s">
        <v>2</v>
      </c>
      <c r="B9254" t="s">
        <v>12051</v>
      </c>
      <c r="C9254" t="s">
        <v>606</v>
      </c>
      <c r="D9254" t="s">
        <v>3828</v>
      </c>
      <c r="E9254" t="s">
        <v>51</v>
      </c>
      <c r="F9254" t="b">
        <v>0</v>
      </c>
      <c r="G9254" t="s">
        <v>41</v>
      </c>
      <c r="H9254" s="4">
        <v>45779.918981481482</v>
      </c>
      <c r="I9254" t="b">
        <v>1</v>
      </c>
      <c r="J9254" t="b">
        <v>0</v>
      </c>
      <c r="K9254" t="s">
        <v>24</v>
      </c>
      <c r="L9254" t="s">
        <v>36</v>
      </c>
      <c r="N9254">
        <v>72.5</v>
      </c>
      <c r="O9254" t="s">
        <v>3796</v>
      </c>
      <c r="P9254" t="s">
        <v>12072</v>
      </c>
    </row>
    <row r="9255" spans="1:16" x14ac:dyDescent="0.55000000000000004">
      <c r="A9255" t="s">
        <v>28</v>
      </c>
      <c r="B9255" t="s">
        <v>12073</v>
      </c>
      <c r="C9255" t="s">
        <v>203</v>
      </c>
      <c r="D9255" t="s">
        <v>3973</v>
      </c>
      <c r="E9255" t="s">
        <v>51</v>
      </c>
      <c r="F9255" t="b">
        <v>0</v>
      </c>
      <c r="G9255" t="s">
        <v>23</v>
      </c>
      <c r="H9255" s="4">
        <v>45779.948344907411</v>
      </c>
      <c r="I9255" t="b">
        <v>0</v>
      </c>
      <c r="J9255" t="b">
        <v>0</v>
      </c>
      <c r="K9255" t="s">
        <v>24</v>
      </c>
      <c r="L9255" t="s">
        <v>36</v>
      </c>
      <c r="N9255">
        <v>67.5</v>
      </c>
      <c r="O9255" t="s">
        <v>3527</v>
      </c>
      <c r="P9255" t="s">
        <v>12074</v>
      </c>
    </row>
    <row r="9256" spans="1:16" x14ac:dyDescent="0.55000000000000004">
      <c r="A9256" t="s">
        <v>19</v>
      </c>
      <c r="B9256" t="s">
        <v>12006</v>
      </c>
      <c r="C9256" t="s">
        <v>82</v>
      </c>
      <c r="D9256" t="s">
        <v>3973</v>
      </c>
      <c r="E9256" t="s">
        <v>20</v>
      </c>
      <c r="F9256" t="b">
        <v>0</v>
      </c>
      <c r="G9256" t="s">
        <v>27</v>
      </c>
      <c r="H9256" s="4">
        <v>45779.958379629628</v>
      </c>
      <c r="I9256" t="b">
        <v>1</v>
      </c>
      <c r="J9256" t="b">
        <v>1</v>
      </c>
      <c r="K9256" t="s">
        <v>24</v>
      </c>
      <c r="L9256" t="s">
        <v>22</v>
      </c>
      <c r="M9256">
        <v>211500</v>
      </c>
      <c r="O9256" t="s">
        <v>12007</v>
      </c>
    </row>
    <row r="9257" spans="1:16" x14ac:dyDescent="0.55000000000000004">
      <c r="A9257" t="s">
        <v>0</v>
      </c>
      <c r="B9257" t="s">
        <v>1246</v>
      </c>
      <c r="C9257" t="s">
        <v>5180</v>
      </c>
      <c r="D9257" t="s">
        <v>2208</v>
      </c>
      <c r="E9257" t="s">
        <v>20</v>
      </c>
      <c r="F9257" t="b">
        <v>0</v>
      </c>
      <c r="G9257" t="s">
        <v>27</v>
      </c>
      <c r="H9257" s="4">
        <v>45779.958460648151</v>
      </c>
      <c r="I9257" t="b">
        <v>0</v>
      </c>
      <c r="J9257" t="b">
        <v>0</v>
      </c>
      <c r="K9257" t="s">
        <v>24</v>
      </c>
      <c r="L9257" t="s">
        <v>22</v>
      </c>
      <c r="M9257">
        <v>110000</v>
      </c>
      <c r="O9257" t="s">
        <v>5181</v>
      </c>
      <c r="P9257" t="s">
        <v>5182</v>
      </c>
    </row>
    <row r="9258" spans="1:16" x14ac:dyDescent="0.55000000000000004">
      <c r="A9258" t="s">
        <v>19</v>
      </c>
      <c r="B9258" t="s">
        <v>12008</v>
      </c>
      <c r="C9258" t="s">
        <v>71</v>
      </c>
      <c r="D9258" t="s">
        <v>3973</v>
      </c>
      <c r="E9258" t="s">
        <v>20</v>
      </c>
      <c r="F9258" t="b">
        <v>0</v>
      </c>
      <c r="G9258" t="s">
        <v>27</v>
      </c>
      <c r="H9258" s="4">
        <v>45779.960034722222</v>
      </c>
      <c r="I9258" t="b">
        <v>1</v>
      </c>
      <c r="J9258" t="b">
        <v>1</v>
      </c>
      <c r="K9258" t="s">
        <v>24</v>
      </c>
      <c r="L9258" t="s">
        <v>22</v>
      </c>
      <c r="M9258">
        <v>160000</v>
      </c>
      <c r="O9258" t="s">
        <v>1172</v>
      </c>
      <c r="P9258" t="s">
        <v>582</v>
      </c>
    </row>
    <row r="9259" spans="1:16" x14ac:dyDescent="0.55000000000000004">
      <c r="A9259" t="s">
        <v>2</v>
      </c>
      <c r="B9259" t="s">
        <v>2314</v>
      </c>
      <c r="C9259" t="s">
        <v>114</v>
      </c>
      <c r="D9259" t="s">
        <v>3973</v>
      </c>
      <c r="E9259" t="s">
        <v>20</v>
      </c>
      <c r="F9259" t="b">
        <v>0</v>
      </c>
      <c r="G9259" t="s">
        <v>27</v>
      </c>
      <c r="H9259" s="4">
        <v>45779.960069444453</v>
      </c>
      <c r="I9259" t="b">
        <v>0</v>
      </c>
      <c r="J9259" t="b">
        <v>1</v>
      </c>
      <c r="K9259" t="s">
        <v>24</v>
      </c>
      <c r="L9259" t="s">
        <v>22</v>
      </c>
      <c r="M9259">
        <v>162000</v>
      </c>
      <c r="O9259" t="s">
        <v>173</v>
      </c>
      <c r="P9259" t="s">
        <v>12009</v>
      </c>
    </row>
    <row r="9260" spans="1:16" x14ac:dyDescent="0.55000000000000004">
      <c r="A9260" t="s">
        <v>0</v>
      </c>
      <c r="B9260" t="s">
        <v>2449</v>
      </c>
      <c r="C9260" t="s">
        <v>192</v>
      </c>
      <c r="D9260" t="s">
        <v>3973</v>
      </c>
      <c r="E9260" t="s">
        <v>20</v>
      </c>
      <c r="F9260" t="b">
        <v>0</v>
      </c>
      <c r="G9260" t="s">
        <v>23</v>
      </c>
      <c r="H9260" s="4">
        <v>45779.974641203713</v>
      </c>
      <c r="I9260" t="b">
        <v>0</v>
      </c>
      <c r="J9260" t="b">
        <v>0</v>
      </c>
      <c r="K9260" t="s">
        <v>24</v>
      </c>
      <c r="L9260" t="s">
        <v>22</v>
      </c>
      <c r="M9260">
        <v>124500</v>
      </c>
      <c r="O9260" t="s">
        <v>91</v>
      </c>
      <c r="P9260" t="s">
        <v>12075</v>
      </c>
    </row>
    <row r="9261" spans="1:16" x14ac:dyDescent="0.55000000000000004">
      <c r="A9261" t="s">
        <v>0</v>
      </c>
      <c r="B9261" t="s">
        <v>12076</v>
      </c>
      <c r="C9261" t="s">
        <v>360</v>
      </c>
      <c r="D9261" t="s">
        <v>3828</v>
      </c>
      <c r="E9261" t="s">
        <v>20</v>
      </c>
      <c r="F9261" t="b">
        <v>0</v>
      </c>
      <c r="G9261" t="s">
        <v>27</v>
      </c>
      <c r="H9261" s="4">
        <v>45780.000115740739</v>
      </c>
      <c r="I9261" t="b">
        <v>1</v>
      </c>
      <c r="J9261" t="b">
        <v>0</v>
      </c>
      <c r="K9261" t="s">
        <v>24</v>
      </c>
      <c r="L9261" t="s">
        <v>22</v>
      </c>
      <c r="M9261">
        <v>117300</v>
      </c>
      <c r="O9261" t="s">
        <v>12077</v>
      </c>
      <c r="P9261" t="s">
        <v>12078</v>
      </c>
    </row>
    <row r="9262" spans="1:16" x14ac:dyDescent="0.55000000000000004">
      <c r="A9262" t="s">
        <v>40</v>
      </c>
      <c r="B9262" t="s">
        <v>1786</v>
      </c>
      <c r="C9262" t="s">
        <v>622</v>
      </c>
      <c r="D9262" t="s">
        <v>254</v>
      </c>
      <c r="E9262" t="s">
        <v>20</v>
      </c>
      <c r="F9262" t="b">
        <v>0</v>
      </c>
      <c r="G9262" t="s">
        <v>35</v>
      </c>
      <c r="H9262" s="4">
        <v>45780.002523148149</v>
      </c>
      <c r="I9262" t="b">
        <v>0</v>
      </c>
      <c r="J9262" t="b">
        <v>1</v>
      </c>
      <c r="K9262" t="s">
        <v>24</v>
      </c>
      <c r="L9262" t="s">
        <v>22</v>
      </c>
      <c r="M9262">
        <v>177675</v>
      </c>
      <c r="O9262" t="s">
        <v>254</v>
      </c>
      <c r="P9262" t="s">
        <v>12079</v>
      </c>
    </row>
    <row r="9263" spans="1:16" x14ac:dyDescent="0.55000000000000004">
      <c r="A9263" t="s">
        <v>25</v>
      </c>
      <c r="B9263" t="s">
        <v>3710</v>
      </c>
      <c r="C9263" t="s">
        <v>2234</v>
      </c>
      <c r="D9263" t="s">
        <v>3828</v>
      </c>
      <c r="E9263" t="s">
        <v>20</v>
      </c>
      <c r="F9263" t="b">
        <v>0</v>
      </c>
      <c r="G9263" t="s">
        <v>30</v>
      </c>
      <c r="H9263" s="4">
        <v>45780.084097222221</v>
      </c>
      <c r="I9263" t="b">
        <v>0</v>
      </c>
      <c r="J9263" t="b">
        <v>0</v>
      </c>
      <c r="K9263" t="s">
        <v>24</v>
      </c>
      <c r="L9263" t="s">
        <v>22</v>
      </c>
      <c r="M9263">
        <v>72500</v>
      </c>
      <c r="O9263" t="s">
        <v>3433</v>
      </c>
      <c r="P9263" t="s">
        <v>12080</v>
      </c>
    </row>
    <row r="9264" spans="1:16" x14ac:dyDescent="0.55000000000000004">
      <c r="A9264" t="s">
        <v>1</v>
      </c>
      <c r="B9264" t="s">
        <v>12081</v>
      </c>
      <c r="C9264" t="s">
        <v>87</v>
      </c>
      <c r="D9264" t="s">
        <v>3957</v>
      </c>
      <c r="E9264" t="s">
        <v>20</v>
      </c>
      <c r="F9264" t="b">
        <v>0</v>
      </c>
      <c r="G9264" t="s">
        <v>30</v>
      </c>
      <c r="H9264" s="4">
        <v>45780.126712962963</v>
      </c>
      <c r="I9264" t="b">
        <v>0</v>
      </c>
      <c r="J9264" t="b">
        <v>0</v>
      </c>
      <c r="K9264" t="s">
        <v>24</v>
      </c>
      <c r="L9264" t="s">
        <v>36</v>
      </c>
      <c r="N9264">
        <v>33.954998016357422</v>
      </c>
      <c r="O9264" t="s">
        <v>294</v>
      </c>
      <c r="P9264" t="s">
        <v>12082</v>
      </c>
    </row>
    <row r="9265" spans="1:16" x14ac:dyDescent="0.55000000000000004">
      <c r="A9265" t="s">
        <v>0</v>
      </c>
      <c r="B9265" t="s">
        <v>12019</v>
      </c>
      <c r="C9265" t="s">
        <v>606</v>
      </c>
      <c r="D9265" t="s">
        <v>261</v>
      </c>
      <c r="E9265" t="s">
        <v>20</v>
      </c>
      <c r="F9265" t="b">
        <v>0</v>
      </c>
      <c r="G9265" t="s">
        <v>27</v>
      </c>
      <c r="H9265" s="4">
        <v>45780.250069444453</v>
      </c>
      <c r="I9265" t="b">
        <v>0</v>
      </c>
      <c r="J9265" t="b">
        <v>1</v>
      </c>
      <c r="K9265" t="s">
        <v>24</v>
      </c>
      <c r="L9265" t="s">
        <v>22</v>
      </c>
      <c r="M9265">
        <v>113932.5</v>
      </c>
      <c r="O9265" t="s">
        <v>12020</v>
      </c>
      <c r="P9265" t="s">
        <v>12021</v>
      </c>
    </row>
    <row r="9266" spans="1:16" x14ac:dyDescent="0.55000000000000004">
      <c r="A9266" t="s">
        <v>0</v>
      </c>
      <c r="B9266" t="s">
        <v>12083</v>
      </c>
      <c r="C9266" t="s">
        <v>386</v>
      </c>
      <c r="D9266" t="s">
        <v>2882</v>
      </c>
      <c r="E9266" t="s">
        <v>51</v>
      </c>
      <c r="F9266" t="b">
        <v>0</v>
      </c>
      <c r="G9266" t="s">
        <v>41</v>
      </c>
      <c r="H9266" s="4">
        <v>45780.250509259262</v>
      </c>
      <c r="I9266" t="b">
        <v>0</v>
      </c>
      <c r="J9266" t="b">
        <v>0</v>
      </c>
      <c r="K9266" t="s">
        <v>24</v>
      </c>
      <c r="L9266" t="s">
        <v>36</v>
      </c>
      <c r="N9266">
        <v>39.375</v>
      </c>
      <c r="O9266" t="s">
        <v>4932</v>
      </c>
      <c r="P9266" t="s">
        <v>12084</v>
      </c>
    </row>
    <row r="9267" spans="1:16" x14ac:dyDescent="0.55000000000000004">
      <c r="A9267" t="s">
        <v>1</v>
      </c>
      <c r="B9267" t="s">
        <v>12028</v>
      </c>
      <c r="C9267" t="s">
        <v>39</v>
      </c>
      <c r="D9267" t="s">
        <v>2208</v>
      </c>
      <c r="E9267" t="s">
        <v>20</v>
      </c>
      <c r="F9267" t="b">
        <v>1</v>
      </c>
      <c r="G9267" t="s">
        <v>35</v>
      </c>
      <c r="H9267" s="4">
        <v>45780.251585648148</v>
      </c>
      <c r="I9267" t="b">
        <v>0</v>
      </c>
      <c r="J9267" t="b">
        <v>0</v>
      </c>
      <c r="K9267" t="s">
        <v>24</v>
      </c>
      <c r="L9267" t="s">
        <v>36</v>
      </c>
      <c r="N9267">
        <v>77.5</v>
      </c>
      <c r="O9267" t="s">
        <v>3727</v>
      </c>
      <c r="P9267" t="s">
        <v>12085</v>
      </c>
    </row>
    <row r="9268" spans="1:16" x14ac:dyDescent="0.55000000000000004">
      <c r="A9268" t="s">
        <v>1</v>
      </c>
      <c r="B9268" t="s">
        <v>7996</v>
      </c>
      <c r="C9268" t="s">
        <v>12086</v>
      </c>
      <c r="D9268" t="s">
        <v>3970</v>
      </c>
      <c r="E9268" t="s">
        <v>20</v>
      </c>
      <c r="F9268" t="b">
        <v>0</v>
      </c>
      <c r="G9268" t="s">
        <v>106</v>
      </c>
      <c r="H9268" s="4">
        <v>45780.255428240736</v>
      </c>
      <c r="I9268" t="b">
        <v>0</v>
      </c>
      <c r="J9268" t="b">
        <v>0</v>
      </c>
      <c r="K9268" t="s">
        <v>106</v>
      </c>
      <c r="L9268" t="s">
        <v>22</v>
      </c>
      <c r="M9268">
        <v>206000</v>
      </c>
      <c r="O9268" t="s">
        <v>1117</v>
      </c>
      <c r="P9268" t="s">
        <v>12087</v>
      </c>
    </row>
    <row r="9269" spans="1:16" x14ac:dyDescent="0.55000000000000004">
      <c r="A9269" t="s">
        <v>0</v>
      </c>
      <c r="B9269" t="s">
        <v>12088</v>
      </c>
      <c r="C9269" t="s">
        <v>859</v>
      </c>
      <c r="D9269" t="s">
        <v>3957</v>
      </c>
      <c r="E9269" t="s">
        <v>20</v>
      </c>
      <c r="F9269" t="b">
        <v>0</v>
      </c>
      <c r="G9269" t="s">
        <v>27</v>
      </c>
      <c r="H9269" s="4">
        <v>45780.333738425928</v>
      </c>
      <c r="I9269" t="b">
        <v>0</v>
      </c>
      <c r="J9269" t="b">
        <v>1</v>
      </c>
      <c r="K9269" t="s">
        <v>24</v>
      </c>
      <c r="L9269" t="s">
        <v>36</v>
      </c>
      <c r="N9269">
        <v>24.014999389648441</v>
      </c>
      <c r="O9269" t="s">
        <v>7468</v>
      </c>
      <c r="P9269" t="s">
        <v>12089</v>
      </c>
    </row>
    <row r="9270" spans="1:16" x14ac:dyDescent="0.55000000000000004">
      <c r="A9270" t="s">
        <v>139</v>
      </c>
      <c r="B9270" t="s">
        <v>12090</v>
      </c>
      <c r="C9270" t="s">
        <v>1008</v>
      </c>
      <c r="D9270" t="s">
        <v>3957</v>
      </c>
      <c r="E9270" t="s">
        <v>20</v>
      </c>
      <c r="F9270" t="b">
        <v>0</v>
      </c>
      <c r="G9270" t="s">
        <v>52</v>
      </c>
      <c r="H9270" s="4">
        <v>45780.334398148138</v>
      </c>
      <c r="I9270" t="b">
        <v>0</v>
      </c>
      <c r="J9270" t="b">
        <v>0</v>
      </c>
      <c r="K9270" t="s">
        <v>24</v>
      </c>
      <c r="L9270" t="s">
        <v>36</v>
      </c>
      <c r="N9270">
        <v>41.849998474121087</v>
      </c>
      <c r="O9270" t="s">
        <v>2988</v>
      </c>
      <c r="P9270" t="s">
        <v>12091</v>
      </c>
    </row>
    <row r="9271" spans="1:16" x14ac:dyDescent="0.55000000000000004">
      <c r="A9271" t="s">
        <v>28</v>
      </c>
      <c r="B9271" t="s">
        <v>7414</v>
      </c>
      <c r="C9271" t="s">
        <v>151</v>
      </c>
      <c r="D9271" t="s">
        <v>3957</v>
      </c>
      <c r="E9271" t="s">
        <v>20</v>
      </c>
      <c r="F9271" t="b">
        <v>0</v>
      </c>
      <c r="G9271" t="s">
        <v>30</v>
      </c>
      <c r="H9271" s="4">
        <v>45780.335023148153</v>
      </c>
      <c r="I9271" t="b">
        <v>0</v>
      </c>
      <c r="J9271" t="b">
        <v>1</v>
      </c>
      <c r="K9271" t="s">
        <v>24</v>
      </c>
      <c r="L9271" t="s">
        <v>36</v>
      </c>
      <c r="N9271">
        <v>40.81500244140625</v>
      </c>
      <c r="O9271" t="s">
        <v>2075</v>
      </c>
      <c r="P9271" t="s">
        <v>12092</v>
      </c>
    </row>
    <row r="9272" spans="1:16" x14ac:dyDescent="0.55000000000000004">
      <c r="A9272" t="s">
        <v>2</v>
      </c>
      <c r="B9272" t="s">
        <v>667</v>
      </c>
      <c r="C9272" t="s">
        <v>774</v>
      </c>
      <c r="D9272" t="s">
        <v>4090</v>
      </c>
      <c r="E9272" t="s">
        <v>20</v>
      </c>
      <c r="F9272" t="b">
        <v>0</v>
      </c>
      <c r="G9272" t="s">
        <v>27</v>
      </c>
      <c r="H9272" s="4">
        <v>45780.335289351853</v>
      </c>
      <c r="I9272" t="b">
        <v>1</v>
      </c>
      <c r="J9272" t="b">
        <v>0</v>
      </c>
      <c r="K9272" t="s">
        <v>24</v>
      </c>
      <c r="L9272" t="s">
        <v>36</v>
      </c>
      <c r="N9272">
        <v>61</v>
      </c>
      <c r="O9272" t="s">
        <v>12093</v>
      </c>
      <c r="P9272" t="s">
        <v>12094</v>
      </c>
    </row>
    <row r="9273" spans="1:16" x14ac:dyDescent="0.55000000000000004">
      <c r="A9273" t="s">
        <v>0</v>
      </c>
      <c r="B9273" t="s">
        <v>1290</v>
      </c>
      <c r="C9273" t="s">
        <v>236</v>
      </c>
      <c r="D9273" t="s">
        <v>2208</v>
      </c>
      <c r="E9273" t="s">
        <v>20</v>
      </c>
      <c r="F9273" t="b">
        <v>0</v>
      </c>
      <c r="G9273" t="s">
        <v>27</v>
      </c>
      <c r="H9273" s="4">
        <v>45780.375231481477</v>
      </c>
      <c r="I9273" t="b">
        <v>0</v>
      </c>
      <c r="J9273" t="b">
        <v>1</v>
      </c>
      <c r="K9273" t="s">
        <v>24</v>
      </c>
      <c r="L9273" t="s">
        <v>22</v>
      </c>
      <c r="M9273">
        <v>170000</v>
      </c>
      <c r="O9273" t="s">
        <v>10513</v>
      </c>
      <c r="P9273" t="s">
        <v>10514</v>
      </c>
    </row>
    <row r="9274" spans="1:16" x14ac:dyDescent="0.55000000000000004">
      <c r="A9274" t="s">
        <v>0</v>
      </c>
      <c r="B9274" t="s">
        <v>12076</v>
      </c>
      <c r="C9274" t="s">
        <v>360</v>
      </c>
      <c r="D9274" t="s">
        <v>3973</v>
      </c>
      <c r="E9274" t="s">
        <v>20</v>
      </c>
      <c r="F9274" t="b">
        <v>0</v>
      </c>
      <c r="G9274" t="s">
        <v>27</v>
      </c>
      <c r="H9274" s="4">
        <v>45780.416863425933</v>
      </c>
      <c r="I9274" t="b">
        <v>1</v>
      </c>
      <c r="J9274" t="b">
        <v>0</v>
      </c>
      <c r="K9274" t="s">
        <v>24</v>
      </c>
      <c r="L9274" t="s">
        <v>22</v>
      </c>
      <c r="M9274">
        <v>117300</v>
      </c>
      <c r="O9274" t="s">
        <v>12077</v>
      </c>
      <c r="P9274" t="s">
        <v>12078</v>
      </c>
    </row>
    <row r="9275" spans="1:16" x14ac:dyDescent="0.55000000000000004">
      <c r="A9275" t="s">
        <v>89</v>
      </c>
      <c r="B9275" t="s">
        <v>12095</v>
      </c>
      <c r="C9275" t="s">
        <v>82</v>
      </c>
      <c r="D9275" t="s">
        <v>3973</v>
      </c>
      <c r="E9275" t="s">
        <v>20</v>
      </c>
      <c r="F9275" t="b">
        <v>0</v>
      </c>
      <c r="G9275" t="s">
        <v>27</v>
      </c>
      <c r="H9275" s="4">
        <v>45780.418576388889</v>
      </c>
      <c r="I9275" t="b">
        <v>0</v>
      </c>
      <c r="J9275" t="b">
        <v>0</v>
      </c>
      <c r="K9275" t="s">
        <v>24</v>
      </c>
      <c r="L9275" t="s">
        <v>22</v>
      </c>
      <c r="M9275">
        <v>250000</v>
      </c>
      <c r="O9275" t="s">
        <v>2259</v>
      </c>
      <c r="P9275" t="s">
        <v>1538</v>
      </c>
    </row>
    <row r="9276" spans="1:16" x14ac:dyDescent="0.55000000000000004">
      <c r="A9276" t="s">
        <v>2</v>
      </c>
      <c r="B9276" t="s">
        <v>12096</v>
      </c>
      <c r="C9276" t="s">
        <v>1346</v>
      </c>
      <c r="D9276" t="s">
        <v>2208</v>
      </c>
      <c r="E9276" t="s">
        <v>34</v>
      </c>
      <c r="F9276" t="b">
        <v>0</v>
      </c>
      <c r="G9276" t="s">
        <v>27</v>
      </c>
      <c r="H9276" s="4">
        <v>45780.418645833342</v>
      </c>
      <c r="I9276" t="b">
        <v>0</v>
      </c>
      <c r="J9276" t="b">
        <v>1</v>
      </c>
      <c r="K9276" t="s">
        <v>24</v>
      </c>
      <c r="L9276" t="s">
        <v>22</v>
      </c>
      <c r="M9276">
        <v>175500</v>
      </c>
      <c r="O9276" t="s">
        <v>428</v>
      </c>
      <c r="P9276" t="s">
        <v>12097</v>
      </c>
    </row>
    <row r="9277" spans="1:16" x14ac:dyDescent="0.55000000000000004">
      <c r="A9277" t="s">
        <v>89</v>
      </c>
      <c r="B9277" t="s">
        <v>12098</v>
      </c>
      <c r="C9277" t="s">
        <v>4656</v>
      </c>
      <c r="D9277" t="s">
        <v>2208</v>
      </c>
      <c r="E9277" t="s">
        <v>34</v>
      </c>
      <c r="F9277" t="b">
        <v>0</v>
      </c>
      <c r="G9277" t="s">
        <v>27</v>
      </c>
      <c r="H9277" s="4">
        <v>45780.418726851851</v>
      </c>
      <c r="I9277" t="b">
        <v>0</v>
      </c>
      <c r="J9277" t="b">
        <v>1</v>
      </c>
      <c r="K9277" t="s">
        <v>24</v>
      </c>
      <c r="L9277" t="s">
        <v>22</v>
      </c>
      <c r="M9277">
        <v>135000</v>
      </c>
      <c r="O9277" t="s">
        <v>428</v>
      </c>
      <c r="P9277" t="s">
        <v>12099</v>
      </c>
    </row>
    <row r="9278" spans="1:16" x14ac:dyDescent="0.55000000000000004">
      <c r="A9278" t="s">
        <v>28</v>
      </c>
      <c r="B9278" t="s">
        <v>2229</v>
      </c>
      <c r="C9278" t="s">
        <v>192</v>
      </c>
      <c r="D9278" t="s">
        <v>3973</v>
      </c>
      <c r="E9278" t="s">
        <v>20</v>
      </c>
      <c r="F9278" t="b">
        <v>0</v>
      </c>
      <c r="G9278" t="s">
        <v>23</v>
      </c>
      <c r="H9278" s="4">
        <v>45780.447974537034</v>
      </c>
      <c r="I9278" t="b">
        <v>0</v>
      </c>
      <c r="J9278" t="b">
        <v>1</v>
      </c>
      <c r="K9278" t="s">
        <v>24</v>
      </c>
      <c r="L9278" t="s">
        <v>22</v>
      </c>
      <c r="M9278">
        <v>224500</v>
      </c>
      <c r="O9278" t="s">
        <v>5013</v>
      </c>
      <c r="P9278" t="s">
        <v>7415</v>
      </c>
    </row>
    <row r="9279" spans="1:16" x14ac:dyDescent="0.55000000000000004">
      <c r="A9279" t="s">
        <v>25</v>
      </c>
      <c r="B9279" t="s">
        <v>3710</v>
      </c>
      <c r="C9279" t="s">
        <v>184</v>
      </c>
      <c r="D9279" t="s">
        <v>2208</v>
      </c>
      <c r="E9279" t="s">
        <v>20</v>
      </c>
      <c r="F9279" t="b">
        <v>0</v>
      </c>
      <c r="G9279" t="s">
        <v>30</v>
      </c>
      <c r="H9279" s="4">
        <v>45780.500902777778</v>
      </c>
      <c r="I9279" t="b">
        <v>0</v>
      </c>
      <c r="J9279" t="b">
        <v>0</v>
      </c>
      <c r="K9279" t="s">
        <v>24</v>
      </c>
      <c r="L9279" t="s">
        <v>22</v>
      </c>
      <c r="M9279">
        <v>72500</v>
      </c>
      <c r="O9279" t="s">
        <v>3433</v>
      </c>
      <c r="P9279" t="s">
        <v>12080</v>
      </c>
    </row>
    <row r="9280" spans="1:16" x14ac:dyDescent="0.55000000000000004">
      <c r="A9280" t="s">
        <v>139</v>
      </c>
      <c r="B9280" t="s">
        <v>12100</v>
      </c>
      <c r="C9280" t="s">
        <v>203</v>
      </c>
      <c r="D9280" t="s">
        <v>2208</v>
      </c>
      <c r="E9280" t="s">
        <v>20</v>
      </c>
      <c r="F9280" t="b">
        <v>0</v>
      </c>
      <c r="G9280" t="s">
        <v>23</v>
      </c>
      <c r="H9280" s="4">
        <v>45780.531157407408</v>
      </c>
      <c r="I9280" t="b">
        <v>0</v>
      </c>
      <c r="J9280" t="b">
        <v>0</v>
      </c>
      <c r="K9280" t="s">
        <v>24</v>
      </c>
      <c r="L9280" t="s">
        <v>22</v>
      </c>
      <c r="M9280">
        <v>77500</v>
      </c>
      <c r="O9280" t="s">
        <v>3442</v>
      </c>
      <c r="P9280" t="s">
        <v>393</v>
      </c>
    </row>
    <row r="9281" spans="1:16" x14ac:dyDescent="0.55000000000000004">
      <c r="A9281" t="s">
        <v>89</v>
      </c>
      <c r="B9281" t="s">
        <v>11312</v>
      </c>
      <c r="C9281" t="s">
        <v>5343</v>
      </c>
      <c r="D9281" t="s">
        <v>3973</v>
      </c>
      <c r="E9281" t="s">
        <v>20</v>
      </c>
      <c r="F9281" t="b">
        <v>0</v>
      </c>
      <c r="G9281" t="s">
        <v>27</v>
      </c>
      <c r="H9281" s="4">
        <v>45780.54378472222</v>
      </c>
      <c r="I9281" t="b">
        <v>0</v>
      </c>
      <c r="J9281" t="b">
        <v>1</v>
      </c>
      <c r="K9281" t="s">
        <v>24</v>
      </c>
      <c r="L9281" t="s">
        <v>22</v>
      </c>
      <c r="M9281">
        <v>176500</v>
      </c>
      <c r="O9281" t="s">
        <v>4535</v>
      </c>
    </row>
    <row r="9282" spans="1:16" x14ac:dyDescent="0.55000000000000004">
      <c r="A9282" t="s">
        <v>89</v>
      </c>
      <c r="B9282" t="s">
        <v>12101</v>
      </c>
      <c r="C9282" t="s">
        <v>71</v>
      </c>
      <c r="D9282" t="s">
        <v>3973</v>
      </c>
      <c r="E9282" t="s">
        <v>20</v>
      </c>
      <c r="F9282" t="b">
        <v>0</v>
      </c>
      <c r="G9282" t="s">
        <v>27</v>
      </c>
      <c r="H9282" s="4">
        <v>45780.585416666669</v>
      </c>
      <c r="I9282" t="b">
        <v>0</v>
      </c>
      <c r="J9282" t="b">
        <v>1</v>
      </c>
      <c r="K9282" t="s">
        <v>24</v>
      </c>
      <c r="L9282" t="s">
        <v>22</v>
      </c>
      <c r="M9282">
        <v>261000</v>
      </c>
      <c r="O9282" t="s">
        <v>65</v>
      </c>
      <c r="P9282" t="s">
        <v>12102</v>
      </c>
    </row>
    <row r="9283" spans="1:16" x14ac:dyDescent="0.55000000000000004">
      <c r="A9283" t="s">
        <v>2</v>
      </c>
      <c r="B9283" t="s">
        <v>439</v>
      </c>
      <c r="C9283" t="s">
        <v>1208</v>
      </c>
      <c r="D9283" t="s">
        <v>3973</v>
      </c>
      <c r="E9283" t="s">
        <v>20</v>
      </c>
      <c r="F9283" t="b">
        <v>0</v>
      </c>
      <c r="G9283" t="s">
        <v>41</v>
      </c>
      <c r="H9283" s="4">
        <v>45780.585717592592</v>
      </c>
      <c r="I9283" t="b">
        <v>0</v>
      </c>
      <c r="J9283" t="b">
        <v>1</v>
      </c>
      <c r="K9283" t="s">
        <v>24</v>
      </c>
      <c r="L9283" t="s">
        <v>22</v>
      </c>
      <c r="M9283">
        <v>196000</v>
      </c>
      <c r="O9283" t="s">
        <v>65</v>
      </c>
      <c r="P9283" t="s">
        <v>12103</v>
      </c>
    </row>
    <row r="9284" spans="1:16" x14ac:dyDescent="0.55000000000000004">
      <c r="A9284" t="s">
        <v>0</v>
      </c>
      <c r="B9284" t="s">
        <v>2714</v>
      </c>
      <c r="C9284" t="s">
        <v>688</v>
      </c>
      <c r="D9284" t="s">
        <v>7853</v>
      </c>
      <c r="E9284" t="s">
        <v>20</v>
      </c>
      <c r="F9284" t="b">
        <v>0</v>
      </c>
      <c r="G9284" t="s">
        <v>30</v>
      </c>
      <c r="H9284" s="4">
        <v>45780.625902777778</v>
      </c>
      <c r="I9284" t="b">
        <v>0</v>
      </c>
      <c r="J9284" t="b">
        <v>1</v>
      </c>
      <c r="K9284" t="s">
        <v>24</v>
      </c>
      <c r="L9284" t="s">
        <v>22</v>
      </c>
      <c r="M9284">
        <v>122258</v>
      </c>
      <c r="O9284" t="s">
        <v>12104</v>
      </c>
      <c r="P9284" t="s">
        <v>12105</v>
      </c>
    </row>
    <row r="9285" spans="1:16" x14ac:dyDescent="0.55000000000000004">
      <c r="A9285" t="s">
        <v>0</v>
      </c>
      <c r="B9285" t="s">
        <v>12106</v>
      </c>
      <c r="C9285" t="s">
        <v>213</v>
      </c>
      <c r="D9285" t="s">
        <v>3957</v>
      </c>
      <c r="E9285" t="s">
        <v>34</v>
      </c>
      <c r="F9285" t="b">
        <v>0</v>
      </c>
      <c r="G9285" t="s">
        <v>41</v>
      </c>
      <c r="H9285" s="4">
        <v>45780.95888888889</v>
      </c>
      <c r="I9285" t="b">
        <v>0</v>
      </c>
      <c r="J9285" t="b">
        <v>1</v>
      </c>
      <c r="K9285" t="s">
        <v>24</v>
      </c>
      <c r="L9285" t="s">
        <v>36</v>
      </c>
      <c r="N9285">
        <v>24.969999313354489</v>
      </c>
      <c r="O9285" t="s">
        <v>12107</v>
      </c>
      <c r="P9285" t="s">
        <v>1303</v>
      </c>
    </row>
    <row r="9286" spans="1:16" x14ac:dyDescent="0.55000000000000004">
      <c r="A9286" t="s">
        <v>0</v>
      </c>
      <c r="B9286" t="s">
        <v>12108</v>
      </c>
      <c r="C9286" t="s">
        <v>845</v>
      </c>
      <c r="D9286" t="s">
        <v>4014</v>
      </c>
      <c r="E9286" t="s">
        <v>631</v>
      </c>
      <c r="F9286" t="b">
        <v>0</v>
      </c>
      <c r="G9286" t="s">
        <v>27</v>
      </c>
      <c r="H9286" s="4">
        <v>45781.000324074077</v>
      </c>
      <c r="I9286" t="b">
        <v>0</v>
      </c>
      <c r="J9286" t="b">
        <v>1</v>
      </c>
      <c r="K9286" t="s">
        <v>24</v>
      </c>
      <c r="L9286" t="s">
        <v>22</v>
      </c>
      <c r="M9286">
        <v>128755</v>
      </c>
      <c r="O9286" t="s">
        <v>9578</v>
      </c>
      <c r="P9286" t="s">
        <v>12109</v>
      </c>
    </row>
    <row r="9287" spans="1:16" x14ac:dyDescent="0.55000000000000004">
      <c r="A9287" t="s">
        <v>0</v>
      </c>
      <c r="B9287" t="s">
        <v>3447</v>
      </c>
      <c r="C9287" t="s">
        <v>82</v>
      </c>
      <c r="D9287" t="s">
        <v>3828</v>
      </c>
      <c r="E9287" t="s">
        <v>20</v>
      </c>
      <c r="F9287" t="b">
        <v>0</v>
      </c>
      <c r="G9287" t="s">
        <v>27</v>
      </c>
      <c r="H9287" s="4">
        <v>45781.250069444453</v>
      </c>
      <c r="I9287" t="b">
        <v>0</v>
      </c>
      <c r="J9287" t="b">
        <v>1</v>
      </c>
      <c r="K9287" t="s">
        <v>24</v>
      </c>
      <c r="L9287" t="s">
        <v>22</v>
      </c>
      <c r="M9287">
        <v>140000</v>
      </c>
      <c r="O9287" t="s">
        <v>6114</v>
      </c>
      <c r="P9287" t="s">
        <v>6115</v>
      </c>
    </row>
    <row r="9288" spans="1:16" x14ac:dyDescent="0.55000000000000004">
      <c r="A9288" t="s">
        <v>0</v>
      </c>
      <c r="B9288" t="s">
        <v>214</v>
      </c>
      <c r="C9288" t="s">
        <v>180</v>
      </c>
      <c r="D9288" t="s">
        <v>3828</v>
      </c>
      <c r="E9288" t="s">
        <v>20</v>
      </c>
      <c r="F9288" t="b">
        <v>0</v>
      </c>
      <c r="G9288" t="s">
        <v>41</v>
      </c>
      <c r="H9288" s="4">
        <v>45781.250358796293</v>
      </c>
      <c r="I9288" t="b">
        <v>0</v>
      </c>
      <c r="J9288" t="b">
        <v>1</v>
      </c>
      <c r="K9288" t="s">
        <v>24</v>
      </c>
      <c r="L9288" t="s">
        <v>22</v>
      </c>
      <c r="M9288">
        <v>110000</v>
      </c>
      <c r="O9288" t="s">
        <v>12110</v>
      </c>
      <c r="P9288" t="s">
        <v>12111</v>
      </c>
    </row>
    <row r="9289" spans="1:16" x14ac:dyDescent="0.55000000000000004">
      <c r="A9289" t="s">
        <v>0</v>
      </c>
      <c r="B9289" t="s">
        <v>12112</v>
      </c>
      <c r="C9289" t="s">
        <v>151</v>
      </c>
      <c r="D9289" t="s">
        <v>3828</v>
      </c>
      <c r="E9289" t="s">
        <v>20</v>
      </c>
      <c r="F9289" t="b">
        <v>0</v>
      </c>
      <c r="G9289" t="s">
        <v>30</v>
      </c>
      <c r="H9289" s="4">
        <v>45781.25072916667</v>
      </c>
      <c r="I9289" t="b">
        <v>0</v>
      </c>
      <c r="J9289" t="b">
        <v>1</v>
      </c>
      <c r="K9289" t="s">
        <v>24</v>
      </c>
      <c r="L9289" t="s">
        <v>22</v>
      </c>
      <c r="M9289">
        <v>61659</v>
      </c>
      <c r="O9289" t="s">
        <v>12113</v>
      </c>
    </row>
    <row r="9290" spans="1:16" x14ac:dyDescent="0.55000000000000004">
      <c r="A9290" t="s">
        <v>0</v>
      </c>
      <c r="B9290" t="s">
        <v>288</v>
      </c>
      <c r="C9290" t="s">
        <v>696</v>
      </c>
      <c r="D9290" t="s">
        <v>7423</v>
      </c>
      <c r="E9290" t="s">
        <v>51</v>
      </c>
      <c r="F9290" t="b">
        <v>0</v>
      </c>
      <c r="G9290" t="s">
        <v>30</v>
      </c>
      <c r="H9290" s="4">
        <v>45781.25072916667</v>
      </c>
      <c r="I9290" t="b">
        <v>1</v>
      </c>
      <c r="J9290" t="b">
        <v>1</v>
      </c>
      <c r="K9290" t="s">
        <v>24</v>
      </c>
      <c r="L9290" t="s">
        <v>36</v>
      </c>
      <c r="N9290">
        <v>25</v>
      </c>
      <c r="O9290" t="s">
        <v>2075</v>
      </c>
      <c r="P9290" t="s">
        <v>863</v>
      </c>
    </row>
    <row r="9291" spans="1:16" x14ac:dyDescent="0.55000000000000004">
      <c r="A9291" t="s">
        <v>0</v>
      </c>
      <c r="B9291" t="s">
        <v>1632</v>
      </c>
      <c r="C9291" t="s">
        <v>1722</v>
      </c>
      <c r="D9291" t="s">
        <v>131</v>
      </c>
      <c r="E9291" t="s">
        <v>20</v>
      </c>
      <c r="F9291" t="b">
        <v>0</v>
      </c>
      <c r="G9291" t="s">
        <v>30</v>
      </c>
      <c r="H9291" s="4">
        <v>45781.25072916667</v>
      </c>
      <c r="I9291" t="b">
        <v>1</v>
      </c>
      <c r="J9291" t="b">
        <v>0</v>
      </c>
      <c r="K9291" t="s">
        <v>24</v>
      </c>
      <c r="L9291" t="s">
        <v>36</v>
      </c>
      <c r="N9291">
        <v>28.739999771118161</v>
      </c>
      <c r="O9291" t="s">
        <v>131</v>
      </c>
      <c r="P9291" t="s">
        <v>534</v>
      </c>
    </row>
    <row r="9292" spans="1:16" x14ac:dyDescent="0.55000000000000004">
      <c r="A9292" t="s">
        <v>19</v>
      </c>
      <c r="B9292" t="s">
        <v>12114</v>
      </c>
      <c r="C9292" t="s">
        <v>82</v>
      </c>
      <c r="D9292" t="s">
        <v>3600</v>
      </c>
      <c r="E9292" t="s">
        <v>20</v>
      </c>
      <c r="F9292" t="b">
        <v>0</v>
      </c>
      <c r="G9292" t="s">
        <v>27</v>
      </c>
      <c r="H9292" s="4">
        <v>45781.251030092593</v>
      </c>
      <c r="I9292" t="b">
        <v>0</v>
      </c>
      <c r="J9292" t="b">
        <v>1</v>
      </c>
      <c r="K9292" t="s">
        <v>24</v>
      </c>
      <c r="L9292" t="s">
        <v>22</v>
      </c>
      <c r="M9292">
        <v>162000</v>
      </c>
      <c r="O9292" t="s">
        <v>537</v>
      </c>
      <c r="P9292" t="s">
        <v>1753</v>
      </c>
    </row>
    <row r="9293" spans="1:16" x14ac:dyDescent="0.55000000000000004">
      <c r="A9293" t="s">
        <v>2</v>
      </c>
      <c r="B9293" t="s">
        <v>307</v>
      </c>
      <c r="C9293" t="s">
        <v>1279</v>
      </c>
      <c r="D9293" t="s">
        <v>4014</v>
      </c>
      <c r="E9293" t="s">
        <v>20</v>
      </c>
      <c r="F9293" t="b">
        <v>0</v>
      </c>
      <c r="G9293" t="s">
        <v>1268</v>
      </c>
      <c r="H9293" s="4">
        <v>45781.284733796303</v>
      </c>
      <c r="I9293" t="b">
        <v>0</v>
      </c>
      <c r="J9293" t="b">
        <v>0</v>
      </c>
      <c r="K9293" t="s">
        <v>1268</v>
      </c>
      <c r="L9293" t="s">
        <v>22</v>
      </c>
      <c r="M9293">
        <v>180000</v>
      </c>
      <c r="O9293" t="s">
        <v>1642</v>
      </c>
      <c r="P9293" t="s">
        <v>12115</v>
      </c>
    </row>
    <row r="9294" spans="1:16" x14ac:dyDescent="0.55000000000000004">
      <c r="A9294" t="s">
        <v>2</v>
      </c>
      <c r="B9294" t="s">
        <v>2</v>
      </c>
      <c r="C9294" t="s">
        <v>12116</v>
      </c>
      <c r="D9294" t="s">
        <v>3968</v>
      </c>
      <c r="E9294" t="s">
        <v>20</v>
      </c>
      <c r="F9294" t="b">
        <v>0</v>
      </c>
      <c r="G9294" t="s">
        <v>4029</v>
      </c>
      <c r="H9294" s="4">
        <v>45781.30972222222</v>
      </c>
      <c r="I9294" t="b">
        <v>1</v>
      </c>
      <c r="J9294" t="b">
        <v>0</v>
      </c>
      <c r="K9294" t="s">
        <v>4029</v>
      </c>
      <c r="L9294" t="s">
        <v>22</v>
      </c>
      <c r="M9294">
        <v>60000</v>
      </c>
      <c r="O9294" t="s">
        <v>12117</v>
      </c>
      <c r="P9294" t="s">
        <v>12118</v>
      </c>
    </row>
    <row r="9295" spans="1:16" x14ac:dyDescent="0.55000000000000004">
      <c r="A9295" t="s">
        <v>0</v>
      </c>
      <c r="B9295" t="s">
        <v>12119</v>
      </c>
      <c r="C9295" t="s">
        <v>211</v>
      </c>
      <c r="D9295" t="s">
        <v>3957</v>
      </c>
      <c r="E9295" t="s">
        <v>20</v>
      </c>
      <c r="F9295" t="b">
        <v>0</v>
      </c>
      <c r="G9295" t="s">
        <v>52</v>
      </c>
      <c r="H9295" s="4">
        <v>45781.334317129629</v>
      </c>
      <c r="I9295" t="b">
        <v>0</v>
      </c>
      <c r="J9295" t="b">
        <v>1</v>
      </c>
      <c r="K9295" t="s">
        <v>24</v>
      </c>
      <c r="L9295" t="s">
        <v>36</v>
      </c>
      <c r="N9295">
        <v>22.694999694824219</v>
      </c>
      <c r="O9295" t="s">
        <v>800</v>
      </c>
      <c r="P9295" t="s">
        <v>10855</v>
      </c>
    </row>
    <row r="9296" spans="1:16" x14ac:dyDescent="0.55000000000000004">
      <c r="A9296" t="s">
        <v>2</v>
      </c>
      <c r="B9296" t="s">
        <v>12120</v>
      </c>
      <c r="C9296" t="s">
        <v>118</v>
      </c>
      <c r="D9296" t="s">
        <v>9677</v>
      </c>
      <c r="E9296" t="s">
        <v>20</v>
      </c>
      <c r="F9296" t="b">
        <v>0</v>
      </c>
      <c r="G9296" t="s">
        <v>27</v>
      </c>
      <c r="H9296" s="4">
        <v>45781.335034722222</v>
      </c>
      <c r="I9296" t="b">
        <v>0</v>
      </c>
      <c r="J9296" t="b">
        <v>1</v>
      </c>
      <c r="K9296" t="s">
        <v>24</v>
      </c>
      <c r="L9296" t="s">
        <v>22</v>
      </c>
      <c r="M9296">
        <v>208000</v>
      </c>
      <c r="O9296" t="s">
        <v>546</v>
      </c>
      <c r="P9296" t="s">
        <v>12121</v>
      </c>
    </row>
    <row r="9297" spans="1:16" x14ac:dyDescent="0.55000000000000004">
      <c r="A9297" t="s">
        <v>2</v>
      </c>
      <c r="B9297" t="s">
        <v>2</v>
      </c>
      <c r="C9297" t="s">
        <v>9948</v>
      </c>
      <c r="D9297" t="s">
        <v>3957</v>
      </c>
      <c r="E9297" t="s">
        <v>20</v>
      </c>
      <c r="F9297" t="b">
        <v>0</v>
      </c>
      <c r="G9297" t="s">
        <v>27</v>
      </c>
      <c r="H9297" s="4">
        <v>45781.335034722222</v>
      </c>
      <c r="I9297" t="b">
        <v>0</v>
      </c>
      <c r="J9297" t="b">
        <v>0</v>
      </c>
      <c r="K9297" t="s">
        <v>24</v>
      </c>
      <c r="L9297" t="s">
        <v>36</v>
      </c>
      <c r="N9297">
        <v>45.745002746582031</v>
      </c>
      <c r="O9297" t="s">
        <v>1608</v>
      </c>
      <c r="P9297" t="s">
        <v>9054</v>
      </c>
    </row>
    <row r="9298" spans="1:16" x14ac:dyDescent="0.55000000000000004">
      <c r="A9298" t="s">
        <v>2</v>
      </c>
      <c r="B9298" t="s">
        <v>12122</v>
      </c>
      <c r="C9298" t="s">
        <v>1096</v>
      </c>
      <c r="D9298" t="s">
        <v>3957</v>
      </c>
      <c r="E9298" t="s">
        <v>20</v>
      </c>
      <c r="F9298" t="b">
        <v>0</v>
      </c>
      <c r="G9298" t="s">
        <v>41</v>
      </c>
      <c r="H9298" s="4">
        <v>45781.335405092592</v>
      </c>
      <c r="I9298" t="b">
        <v>0</v>
      </c>
      <c r="J9298" t="b">
        <v>1</v>
      </c>
      <c r="K9298" t="s">
        <v>24</v>
      </c>
      <c r="L9298" t="s">
        <v>36</v>
      </c>
      <c r="N9298">
        <v>48.400001525878913</v>
      </c>
      <c r="O9298" t="s">
        <v>12123</v>
      </c>
      <c r="P9298" t="s">
        <v>193</v>
      </c>
    </row>
    <row r="9299" spans="1:16" x14ac:dyDescent="0.55000000000000004">
      <c r="A9299" t="s">
        <v>89</v>
      </c>
      <c r="B9299" t="s">
        <v>7193</v>
      </c>
      <c r="C9299" t="s">
        <v>151</v>
      </c>
      <c r="D9299" t="s">
        <v>3973</v>
      </c>
      <c r="E9299" t="s">
        <v>20</v>
      </c>
      <c r="F9299" t="b">
        <v>0</v>
      </c>
      <c r="G9299" t="s">
        <v>30</v>
      </c>
      <c r="H9299" s="4">
        <v>45781.375763888893</v>
      </c>
      <c r="I9299" t="b">
        <v>0</v>
      </c>
      <c r="J9299" t="b">
        <v>0</v>
      </c>
      <c r="K9299" t="s">
        <v>24</v>
      </c>
      <c r="L9299" t="s">
        <v>22</v>
      </c>
      <c r="M9299">
        <v>150000</v>
      </c>
      <c r="O9299" t="s">
        <v>299</v>
      </c>
      <c r="P9299" t="s">
        <v>927</v>
      </c>
    </row>
    <row r="9300" spans="1:16" x14ac:dyDescent="0.55000000000000004">
      <c r="A9300" t="s">
        <v>1</v>
      </c>
      <c r="B9300" t="s">
        <v>12124</v>
      </c>
      <c r="C9300" t="s">
        <v>372</v>
      </c>
      <c r="D9300" t="s">
        <v>3957</v>
      </c>
      <c r="E9300" t="s">
        <v>34</v>
      </c>
      <c r="F9300" t="b">
        <v>0</v>
      </c>
      <c r="G9300" t="s">
        <v>27</v>
      </c>
      <c r="H9300" s="4">
        <v>45781.417754629627</v>
      </c>
      <c r="I9300" t="b">
        <v>0</v>
      </c>
      <c r="J9300" t="b">
        <v>0</v>
      </c>
      <c r="K9300" t="s">
        <v>24</v>
      </c>
      <c r="L9300" t="s">
        <v>36</v>
      </c>
      <c r="N9300">
        <v>49.895000457763672</v>
      </c>
      <c r="O9300" t="s">
        <v>896</v>
      </c>
      <c r="P9300" t="s">
        <v>3372</v>
      </c>
    </row>
    <row r="9301" spans="1:16" x14ac:dyDescent="0.55000000000000004">
      <c r="A9301" t="s">
        <v>89</v>
      </c>
      <c r="B9301" t="s">
        <v>5463</v>
      </c>
      <c r="C9301" t="s">
        <v>293</v>
      </c>
      <c r="D9301" t="s">
        <v>3973</v>
      </c>
      <c r="E9301" t="s">
        <v>20</v>
      </c>
      <c r="F9301" t="b">
        <v>0</v>
      </c>
      <c r="G9301" t="s">
        <v>27</v>
      </c>
      <c r="H9301" s="4">
        <v>45781.418530092589</v>
      </c>
      <c r="I9301" t="b">
        <v>0</v>
      </c>
      <c r="J9301" t="b">
        <v>1</v>
      </c>
      <c r="K9301" t="s">
        <v>24</v>
      </c>
      <c r="L9301" t="s">
        <v>22</v>
      </c>
      <c r="M9301">
        <v>197500</v>
      </c>
      <c r="O9301" t="s">
        <v>43</v>
      </c>
      <c r="P9301" t="s">
        <v>1185</v>
      </c>
    </row>
    <row r="9302" spans="1:16" x14ac:dyDescent="0.55000000000000004">
      <c r="A9302" t="s">
        <v>139</v>
      </c>
      <c r="B9302" t="s">
        <v>12125</v>
      </c>
      <c r="C9302" t="s">
        <v>151</v>
      </c>
      <c r="D9302" t="s">
        <v>3957</v>
      </c>
      <c r="E9302" t="s">
        <v>34</v>
      </c>
      <c r="F9302" t="b">
        <v>0</v>
      </c>
      <c r="G9302" t="s">
        <v>30</v>
      </c>
      <c r="H9302" s="4">
        <v>45781.459143518521</v>
      </c>
      <c r="I9302" t="b">
        <v>0</v>
      </c>
      <c r="J9302" t="b">
        <v>0</v>
      </c>
      <c r="K9302" t="s">
        <v>24</v>
      </c>
      <c r="L9302" t="s">
        <v>36</v>
      </c>
      <c r="N9302">
        <v>44.284999847412109</v>
      </c>
      <c r="O9302" t="s">
        <v>12126</v>
      </c>
      <c r="P9302" t="s">
        <v>338</v>
      </c>
    </row>
    <row r="9303" spans="1:16" x14ac:dyDescent="0.55000000000000004">
      <c r="A9303" t="s">
        <v>40</v>
      </c>
      <c r="B9303" t="s">
        <v>12127</v>
      </c>
      <c r="C9303" t="s">
        <v>44</v>
      </c>
      <c r="D9303" t="s">
        <v>3973</v>
      </c>
      <c r="E9303" t="s">
        <v>20</v>
      </c>
      <c r="F9303" t="b">
        <v>0</v>
      </c>
      <c r="G9303" t="s">
        <v>30</v>
      </c>
      <c r="H9303" s="4">
        <v>45781.461331018523</v>
      </c>
      <c r="I9303" t="b">
        <v>1</v>
      </c>
      <c r="J9303" t="b">
        <v>1</v>
      </c>
      <c r="K9303" t="s">
        <v>24</v>
      </c>
      <c r="L9303" t="s">
        <v>22</v>
      </c>
      <c r="M9303">
        <v>256000</v>
      </c>
      <c r="O9303" t="s">
        <v>248</v>
      </c>
      <c r="P9303" t="s">
        <v>12128</v>
      </c>
    </row>
    <row r="9304" spans="1:16" x14ac:dyDescent="0.55000000000000004">
      <c r="A9304" t="s">
        <v>0</v>
      </c>
      <c r="B9304" t="s">
        <v>0</v>
      </c>
      <c r="C9304" t="s">
        <v>3123</v>
      </c>
      <c r="D9304" t="s">
        <v>2208</v>
      </c>
      <c r="E9304" t="s">
        <v>20</v>
      </c>
      <c r="F9304" t="b">
        <v>0</v>
      </c>
      <c r="G9304" t="s">
        <v>30</v>
      </c>
      <c r="H9304" s="4">
        <v>45781.54247685185</v>
      </c>
      <c r="I9304" t="b">
        <v>0</v>
      </c>
      <c r="J9304" t="b">
        <v>1</v>
      </c>
      <c r="K9304" t="s">
        <v>24</v>
      </c>
      <c r="L9304" t="s">
        <v>22</v>
      </c>
      <c r="M9304">
        <v>72500</v>
      </c>
      <c r="O9304" t="s">
        <v>12129</v>
      </c>
      <c r="P9304" t="s">
        <v>1671</v>
      </c>
    </row>
    <row r="9305" spans="1:16" x14ac:dyDescent="0.55000000000000004">
      <c r="A9305" t="s">
        <v>19</v>
      </c>
      <c r="B9305" t="s">
        <v>10689</v>
      </c>
      <c r="C9305" t="s">
        <v>334</v>
      </c>
      <c r="D9305" t="s">
        <v>3973</v>
      </c>
      <c r="E9305" t="s">
        <v>20</v>
      </c>
      <c r="F9305" t="b">
        <v>0</v>
      </c>
      <c r="G9305" t="s">
        <v>23</v>
      </c>
      <c r="H9305" s="4">
        <v>45781.558935185189</v>
      </c>
      <c r="I9305" t="b">
        <v>0</v>
      </c>
      <c r="J9305" t="b">
        <v>1</v>
      </c>
      <c r="K9305" t="s">
        <v>24</v>
      </c>
      <c r="L9305" t="s">
        <v>22</v>
      </c>
      <c r="M9305">
        <v>175000</v>
      </c>
      <c r="O9305" t="s">
        <v>4535</v>
      </c>
      <c r="P9305" t="s">
        <v>416</v>
      </c>
    </row>
    <row r="9306" spans="1:16" x14ac:dyDescent="0.55000000000000004">
      <c r="A9306" t="s">
        <v>2</v>
      </c>
      <c r="B9306" t="s">
        <v>2</v>
      </c>
      <c r="C9306" t="s">
        <v>2749</v>
      </c>
      <c r="D9306" t="s">
        <v>3973</v>
      </c>
      <c r="E9306" t="s">
        <v>20</v>
      </c>
      <c r="F9306" t="b">
        <v>0</v>
      </c>
      <c r="G9306" t="s">
        <v>41</v>
      </c>
      <c r="H9306" s="4">
        <v>45781.583738425928</v>
      </c>
      <c r="I9306" t="b">
        <v>1</v>
      </c>
      <c r="J9306" t="b">
        <v>0</v>
      </c>
      <c r="K9306" t="s">
        <v>24</v>
      </c>
      <c r="L9306" t="s">
        <v>22</v>
      </c>
      <c r="M9306">
        <v>95000</v>
      </c>
      <c r="O9306" t="s">
        <v>202</v>
      </c>
      <c r="P9306" t="s">
        <v>11316</v>
      </c>
    </row>
    <row r="9307" spans="1:16" x14ac:dyDescent="0.55000000000000004">
      <c r="A9307" t="s">
        <v>0</v>
      </c>
      <c r="B9307" t="s">
        <v>1563</v>
      </c>
      <c r="C9307" t="s">
        <v>151</v>
      </c>
      <c r="D9307" t="s">
        <v>4084</v>
      </c>
      <c r="E9307" t="s">
        <v>20</v>
      </c>
      <c r="F9307" t="b">
        <v>0</v>
      </c>
      <c r="G9307" t="s">
        <v>30</v>
      </c>
      <c r="H9307" s="4">
        <v>45781.584155092591</v>
      </c>
      <c r="I9307" t="b">
        <v>0</v>
      </c>
      <c r="J9307" t="b">
        <v>1</v>
      </c>
      <c r="K9307" t="s">
        <v>24</v>
      </c>
      <c r="L9307" t="s">
        <v>36</v>
      </c>
      <c r="N9307">
        <v>25.2400016784668</v>
      </c>
      <c r="O9307" t="s">
        <v>75</v>
      </c>
      <c r="P9307" t="s">
        <v>4390</v>
      </c>
    </row>
    <row r="9308" spans="1:16" x14ac:dyDescent="0.55000000000000004">
      <c r="A9308" t="s">
        <v>1</v>
      </c>
      <c r="B9308" t="s">
        <v>12130</v>
      </c>
      <c r="C9308" t="s">
        <v>2633</v>
      </c>
      <c r="D9308" t="s">
        <v>3957</v>
      </c>
      <c r="E9308" t="s">
        <v>20</v>
      </c>
      <c r="F9308" t="b">
        <v>0</v>
      </c>
      <c r="G9308" t="s">
        <v>27</v>
      </c>
      <c r="H9308" s="4">
        <v>45781.584479166668</v>
      </c>
      <c r="I9308" t="b">
        <v>0</v>
      </c>
      <c r="J9308" t="b">
        <v>0</v>
      </c>
      <c r="K9308" t="s">
        <v>24</v>
      </c>
      <c r="L9308" t="s">
        <v>36</v>
      </c>
      <c r="N9308">
        <v>41.505001068115227</v>
      </c>
      <c r="O9308" t="s">
        <v>1982</v>
      </c>
      <c r="P9308" t="s">
        <v>338</v>
      </c>
    </row>
    <row r="9309" spans="1:16" x14ac:dyDescent="0.55000000000000004">
      <c r="A9309" t="s">
        <v>2</v>
      </c>
      <c r="B9309" t="s">
        <v>12131</v>
      </c>
      <c r="C9309" t="s">
        <v>39</v>
      </c>
      <c r="D9309" t="s">
        <v>112</v>
      </c>
      <c r="E9309" t="s">
        <v>51</v>
      </c>
      <c r="F9309" t="b">
        <v>1</v>
      </c>
      <c r="G9309" t="s">
        <v>27</v>
      </c>
      <c r="H9309" s="4">
        <v>45781.584953703707</v>
      </c>
      <c r="I9309" t="b">
        <v>1</v>
      </c>
      <c r="J9309" t="b">
        <v>0</v>
      </c>
      <c r="K9309" t="s">
        <v>24</v>
      </c>
      <c r="L9309" t="s">
        <v>36</v>
      </c>
      <c r="N9309">
        <v>75</v>
      </c>
      <c r="O9309" t="s">
        <v>112</v>
      </c>
      <c r="P9309" t="s">
        <v>12132</v>
      </c>
    </row>
    <row r="9310" spans="1:16" x14ac:dyDescent="0.55000000000000004">
      <c r="A9310" t="s">
        <v>0</v>
      </c>
      <c r="B9310" t="s">
        <v>12133</v>
      </c>
      <c r="C9310" t="s">
        <v>2890</v>
      </c>
      <c r="D9310" t="s">
        <v>11915</v>
      </c>
      <c r="E9310" t="s">
        <v>20</v>
      </c>
      <c r="F9310" t="b">
        <v>0</v>
      </c>
      <c r="G9310" t="s">
        <v>30</v>
      </c>
      <c r="H9310" s="4">
        <v>45781.792453703703</v>
      </c>
      <c r="I9310" t="b">
        <v>0</v>
      </c>
      <c r="J9310" t="b">
        <v>0</v>
      </c>
      <c r="K9310" t="s">
        <v>24</v>
      </c>
      <c r="L9310" t="s">
        <v>22</v>
      </c>
      <c r="M9310">
        <v>161500</v>
      </c>
      <c r="O9310" t="s">
        <v>3493</v>
      </c>
      <c r="P9310" t="s">
        <v>2146</v>
      </c>
    </row>
    <row r="9311" spans="1:16" x14ac:dyDescent="0.55000000000000004">
      <c r="A9311" t="s">
        <v>2</v>
      </c>
      <c r="B9311" t="s">
        <v>358</v>
      </c>
      <c r="C9311" t="s">
        <v>12134</v>
      </c>
      <c r="D9311" t="s">
        <v>12135</v>
      </c>
      <c r="E9311" t="s">
        <v>20</v>
      </c>
      <c r="F9311" t="b">
        <v>0</v>
      </c>
      <c r="G9311" t="s">
        <v>30</v>
      </c>
      <c r="H9311" s="4">
        <v>45781.91951388889</v>
      </c>
      <c r="I9311" t="b">
        <v>0</v>
      </c>
      <c r="J9311" t="b">
        <v>0</v>
      </c>
      <c r="K9311" t="s">
        <v>24</v>
      </c>
      <c r="L9311" t="s">
        <v>36</v>
      </c>
      <c r="N9311">
        <v>27.5</v>
      </c>
      <c r="O9311" t="s">
        <v>11100</v>
      </c>
      <c r="P9311" t="s">
        <v>11101</v>
      </c>
    </row>
    <row r="9312" spans="1:16" x14ac:dyDescent="0.55000000000000004">
      <c r="A9312" t="s">
        <v>25</v>
      </c>
      <c r="B9312" t="s">
        <v>3710</v>
      </c>
      <c r="C9312" t="s">
        <v>184</v>
      </c>
      <c r="D9312" t="s">
        <v>2208</v>
      </c>
      <c r="E9312" t="s">
        <v>20</v>
      </c>
      <c r="F9312" t="b">
        <v>0</v>
      </c>
      <c r="G9312" t="s">
        <v>30</v>
      </c>
      <c r="H9312" s="4">
        <v>45781.959166666667</v>
      </c>
      <c r="I9312" t="b">
        <v>0</v>
      </c>
      <c r="J9312" t="b">
        <v>0</v>
      </c>
      <c r="K9312" t="s">
        <v>24</v>
      </c>
      <c r="L9312" t="s">
        <v>22</v>
      </c>
      <c r="M9312">
        <v>72500</v>
      </c>
      <c r="O9312" t="s">
        <v>3433</v>
      </c>
      <c r="P9312" t="s">
        <v>12080</v>
      </c>
    </row>
    <row r="9313" spans="1:16" x14ac:dyDescent="0.55000000000000004">
      <c r="A9313" t="s">
        <v>0</v>
      </c>
      <c r="B9313" t="s">
        <v>0</v>
      </c>
      <c r="C9313" t="s">
        <v>12136</v>
      </c>
      <c r="D9313" t="s">
        <v>4084</v>
      </c>
      <c r="E9313" t="s">
        <v>20</v>
      </c>
      <c r="F9313" t="b">
        <v>0</v>
      </c>
      <c r="G9313" t="s">
        <v>27</v>
      </c>
      <c r="H9313" s="4">
        <v>45782.000185185178</v>
      </c>
      <c r="I9313" t="b">
        <v>1</v>
      </c>
      <c r="J9313" t="b">
        <v>1</v>
      </c>
      <c r="K9313" t="s">
        <v>24</v>
      </c>
      <c r="L9313" t="s">
        <v>36</v>
      </c>
      <c r="N9313">
        <v>27.979999542236332</v>
      </c>
      <c r="O9313" t="s">
        <v>8935</v>
      </c>
      <c r="P9313" t="s">
        <v>1297</v>
      </c>
    </row>
    <row r="9314" spans="1:16" x14ac:dyDescent="0.55000000000000004">
      <c r="A9314" t="s">
        <v>0</v>
      </c>
      <c r="B9314" t="s">
        <v>1248</v>
      </c>
      <c r="C9314" t="s">
        <v>76</v>
      </c>
      <c r="D9314" t="s">
        <v>4084</v>
      </c>
      <c r="E9314" t="s">
        <v>20</v>
      </c>
      <c r="F9314" t="b">
        <v>0</v>
      </c>
      <c r="G9314" t="s">
        <v>41</v>
      </c>
      <c r="H9314" s="4">
        <v>45782.000451388893</v>
      </c>
      <c r="I9314" t="b">
        <v>0</v>
      </c>
      <c r="J9314" t="b">
        <v>0</v>
      </c>
      <c r="K9314" t="s">
        <v>24</v>
      </c>
      <c r="L9314" t="s">
        <v>22</v>
      </c>
      <c r="M9314">
        <v>105000</v>
      </c>
      <c r="O9314" t="s">
        <v>10179</v>
      </c>
    </row>
    <row r="9315" spans="1:16" x14ac:dyDescent="0.55000000000000004">
      <c r="A9315" t="s">
        <v>0</v>
      </c>
      <c r="B9315" t="s">
        <v>7447</v>
      </c>
      <c r="C9315" t="s">
        <v>585</v>
      </c>
      <c r="D9315" t="s">
        <v>4084</v>
      </c>
      <c r="E9315" t="s">
        <v>20</v>
      </c>
      <c r="F9315" t="b">
        <v>0</v>
      </c>
      <c r="G9315" t="s">
        <v>41</v>
      </c>
      <c r="H9315" s="4">
        <v>45782.000451388893</v>
      </c>
      <c r="I9315" t="b">
        <v>0</v>
      </c>
      <c r="J9315" t="b">
        <v>0</v>
      </c>
      <c r="K9315" t="s">
        <v>24</v>
      </c>
      <c r="L9315" t="s">
        <v>22</v>
      </c>
      <c r="M9315">
        <v>125000</v>
      </c>
      <c r="O9315" t="s">
        <v>374</v>
      </c>
      <c r="P9315" t="s">
        <v>7448</v>
      </c>
    </row>
    <row r="9316" spans="1:16" x14ac:dyDescent="0.55000000000000004">
      <c r="A9316" t="s">
        <v>139</v>
      </c>
      <c r="B9316" t="s">
        <v>12137</v>
      </c>
      <c r="C9316" t="s">
        <v>151</v>
      </c>
      <c r="D9316" t="s">
        <v>4014</v>
      </c>
      <c r="E9316" t="s">
        <v>20</v>
      </c>
      <c r="F9316" t="b">
        <v>0</v>
      </c>
      <c r="G9316" t="s">
        <v>30</v>
      </c>
      <c r="H9316" s="4">
        <v>45782.000787037039</v>
      </c>
      <c r="I9316" t="b">
        <v>1</v>
      </c>
      <c r="J9316" t="b">
        <v>1</v>
      </c>
      <c r="K9316" t="s">
        <v>24</v>
      </c>
      <c r="L9316" t="s">
        <v>22</v>
      </c>
      <c r="M9316">
        <v>85000</v>
      </c>
      <c r="O9316" t="s">
        <v>3035</v>
      </c>
      <c r="P9316" t="s">
        <v>12138</v>
      </c>
    </row>
    <row r="9317" spans="1:16" x14ac:dyDescent="0.55000000000000004">
      <c r="A9317" t="s">
        <v>0</v>
      </c>
      <c r="B9317" t="s">
        <v>3187</v>
      </c>
      <c r="C9317" t="s">
        <v>705</v>
      </c>
      <c r="D9317" t="s">
        <v>4084</v>
      </c>
      <c r="E9317" t="s">
        <v>20</v>
      </c>
      <c r="F9317" t="b">
        <v>0</v>
      </c>
      <c r="G9317" t="s">
        <v>52</v>
      </c>
      <c r="H9317" s="4">
        <v>45782.000949074078</v>
      </c>
      <c r="I9317" t="b">
        <v>1</v>
      </c>
      <c r="J9317" t="b">
        <v>1</v>
      </c>
      <c r="K9317" t="s">
        <v>24</v>
      </c>
      <c r="L9317" t="s">
        <v>36</v>
      </c>
      <c r="N9317">
        <v>23</v>
      </c>
      <c r="O9317" t="s">
        <v>12139</v>
      </c>
      <c r="P9317" t="s">
        <v>2127</v>
      </c>
    </row>
    <row r="9318" spans="1:16" x14ac:dyDescent="0.55000000000000004">
      <c r="A9318" t="s">
        <v>2</v>
      </c>
      <c r="B9318" t="s">
        <v>11989</v>
      </c>
      <c r="C9318" t="s">
        <v>2293</v>
      </c>
      <c r="D9318" t="s">
        <v>5123</v>
      </c>
      <c r="E9318" t="s">
        <v>20</v>
      </c>
      <c r="F9318" t="b">
        <v>0</v>
      </c>
      <c r="G9318" t="s">
        <v>52</v>
      </c>
      <c r="H9318" s="4">
        <v>45782.003472222219</v>
      </c>
      <c r="I9318" t="b">
        <v>0</v>
      </c>
      <c r="J9318" t="b">
        <v>0</v>
      </c>
      <c r="K9318" t="s">
        <v>24</v>
      </c>
      <c r="L9318" t="s">
        <v>22</v>
      </c>
      <c r="M9318">
        <v>100000</v>
      </c>
      <c r="O9318" t="s">
        <v>374</v>
      </c>
      <c r="P9318" t="s">
        <v>11990</v>
      </c>
    </row>
    <row r="9319" spans="1:16" x14ac:dyDescent="0.55000000000000004">
      <c r="A9319" t="s">
        <v>2</v>
      </c>
      <c r="B9319" t="s">
        <v>2</v>
      </c>
      <c r="C9319" t="s">
        <v>2910</v>
      </c>
      <c r="D9319" t="s">
        <v>5781</v>
      </c>
      <c r="E9319" t="s">
        <v>388</v>
      </c>
      <c r="F9319" t="b">
        <v>0</v>
      </c>
      <c r="G9319" t="s">
        <v>23</v>
      </c>
      <c r="H9319" s="4">
        <v>45782.058935185189</v>
      </c>
      <c r="I9319" t="b">
        <v>0</v>
      </c>
      <c r="J9319" t="b">
        <v>0</v>
      </c>
      <c r="K9319" t="s">
        <v>24</v>
      </c>
      <c r="L9319" t="s">
        <v>36</v>
      </c>
      <c r="N9319">
        <v>40</v>
      </c>
      <c r="O9319" t="s">
        <v>11733</v>
      </c>
      <c r="P9319" t="s">
        <v>12140</v>
      </c>
    </row>
    <row r="9320" spans="1:16" x14ac:dyDescent="0.55000000000000004">
      <c r="A9320" t="s">
        <v>2</v>
      </c>
      <c r="B9320" t="s">
        <v>3309</v>
      </c>
      <c r="C9320" t="s">
        <v>140</v>
      </c>
      <c r="D9320" t="s">
        <v>3600</v>
      </c>
      <c r="E9320" t="s">
        <v>51</v>
      </c>
      <c r="F9320" t="b">
        <v>0</v>
      </c>
      <c r="G9320" t="s">
        <v>35</v>
      </c>
      <c r="H9320" s="4">
        <v>45782.251805555563</v>
      </c>
      <c r="I9320" t="b">
        <v>0</v>
      </c>
      <c r="J9320" t="b">
        <v>0</v>
      </c>
      <c r="K9320" t="s">
        <v>24</v>
      </c>
      <c r="L9320" t="s">
        <v>36</v>
      </c>
      <c r="N9320">
        <v>85</v>
      </c>
      <c r="O9320" t="s">
        <v>3207</v>
      </c>
      <c r="P9320" t="s">
        <v>12085</v>
      </c>
    </row>
    <row r="9321" spans="1:16" x14ac:dyDescent="0.55000000000000004">
      <c r="A9321" t="s">
        <v>19</v>
      </c>
      <c r="B9321" t="s">
        <v>12141</v>
      </c>
      <c r="C9321" t="s">
        <v>11201</v>
      </c>
      <c r="D9321" t="s">
        <v>4100</v>
      </c>
      <c r="E9321" t="s">
        <v>20</v>
      </c>
      <c r="F9321" t="b">
        <v>0</v>
      </c>
      <c r="G9321" t="s">
        <v>30</v>
      </c>
      <c r="H9321" s="4">
        <v>45782.251979166656</v>
      </c>
      <c r="I9321" t="b">
        <v>0</v>
      </c>
      <c r="J9321" t="b">
        <v>1</v>
      </c>
      <c r="K9321" t="s">
        <v>24</v>
      </c>
      <c r="L9321" t="s">
        <v>22</v>
      </c>
      <c r="M9321">
        <v>120000</v>
      </c>
      <c r="O9321" t="s">
        <v>12142</v>
      </c>
      <c r="P9321" t="s">
        <v>12143</v>
      </c>
    </row>
    <row r="9322" spans="1:16" x14ac:dyDescent="0.55000000000000004">
      <c r="A9322" t="s">
        <v>2</v>
      </c>
      <c r="B9322" t="s">
        <v>12144</v>
      </c>
      <c r="C9322" t="s">
        <v>2545</v>
      </c>
      <c r="D9322" t="s">
        <v>3600</v>
      </c>
      <c r="E9322" t="s">
        <v>20</v>
      </c>
      <c r="F9322" t="b">
        <v>0</v>
      </c>
      <c r="G9322" t="s">
        <v>30</v>
      </c>
      <c r="H9322" s="4">
        <v>45782.252800925933</v>
      </c>
      <c r="I9322" t="b">
        <v>0</v>
      </c>
      <c r="J9322" t="b">
        <v>1</v>
      </c>
      <c r="K9322" t="s">
        <v>24</v>
      </c>
      <c r="L9322" t="s">
        <v>22</v>
      </c>
      <c r="M9322">
        <v>204000</v>
      </c>
      <c r="O9322" t="s">
        <v>12145</v>
      </c>
      <c r="P9322" t="s">
        <v>7326</v>
      </c>
    </row>
    <row r="9323" spans="1:16" x14ac:dyDescent="0.55000000000000004">
      <c r="A9323" t="s">
        <v>2</v>
      </c>
      <c r="B9323" t="s">
        <v>1287</v>
      </c>
      <c r="C9323" t="s">
        <v>39</v>
      </c>
      <c r="D9323" t="s">
        <v>7658</v>
      </c>
      <c r="E9323" t="s">
        <v>20</v>
      </c>
      <c r="F9323" t="b">
        <v>1</v>
      </c>
      <c r="G9323" t="s">
        <v>1268</v>
      </c>
      <c r="H9323" s="4">
        <v>45782.25880787037</v>
      </c>
      <c r="I9323" t="b">
        <v>0</v>
      </c>
      <c r="J9323" t="b">
        <v>0</v>
      </c>
      <c r="K9323" t="s">
        <v>1268</v>
      </c>
      <c r="L9323" t="s">
        <v>22</v>
      </c>
      <c r="M9323">
        <v>100000</v>
      </c>
      <c r="O9323" t="s">
        <v>11322</v>
      </c>
      <c r="P9323" t="s">
        <v>2336</v>
      </c>
    </row>
    <row r="9324" spans="1:16" x14ac:dyDescent="0.55000000000000004">
      <c r="A9324" t="s">
        <v>2</v>
      </c>
      <c r="B9324" t="s">
        <v>12030</v>
      </c>
      <c r="C9324" t="s">
        <v>322</v>
      </c>
      <c r="D9324" t="s">
        <v>12146</v>
      </c>
      <c r="E9324" t="s">
        <v>20</v>
      </c>
      <c r="F9324" t="b">
        <v>0</v>
      </c>
      <c r="G9324" t="s">
        <v>27</v>
      </c>
      <c r="H9324" s="4">
        <v>45782.293912037043</v>
      </c>
      <c r="I9324" t="b">
        <v>0</v>
      </c>
      <c r="J9324" t="b">
        <v>1</v>
      </c>
      <c r="K9324" t="s">
        <v>24</v>
      </c>
      <c r="L9324" t="s">
        <v>22</v>
      </c>
      <c r="M9324">
        <v>203500</v>
      </c>
      <c r="O9324" t="s">
        <v>405</v>
      </c>
      <c r="P9324" t="s">
        <v>12031</v>
      </c>
    </row>
    <row r="9325" spans="1:16" x14ac:dyDescent="0.55000000000000004">
      <c r="A9325" t="s">
        <v>0</v>
      </c>
      <c r="B9325" t="s">
        <v>12147</v>
      </c>
      <c r="C9325" t="s">
        <v>192</v>
      </c>
      <c r="D9325" t="s">
        <v>3970</v>
      </c>
      <c r="E9325" t="s">
        <v>20</v>
      </c>
      <c r="F9325" t="b">
        <v>0</v>
      </c>
      <c r="G9325" t="s">
        <v>23</v>
      </c>
      <c r="H9325" s="4">
        <v>45782.294016203698</v>
      </c>
      <c r="I9325" t="b">
        <v>0</v>
      </c>
      <c r="J9325" t="b">
        <v>1</v>
      </c>
      <c r="K9325" t="s">
        <v>24</v>
      </c>
      <c r="L9325" t="s">
        <v>22</v>
      </c>
      <c r="M9325">
        <v>85000</v>
      </c>
      <c r="O9325" t="s">
        <v>2913</v>
      </c>
      <c r="P9325" t="s">
        <v>12148</v>
      </c>
    </row>
    <row r="9326" spans="1:16" x14ac:dyDescent="0.55000000000000004">
      <c r="A9326" t="s">
        <v>89</v>
      </c>
      <c r="B9326" t="s">
        <v>12149</v>
      </c>
      <c r="C9326" t="s">
        <v>39</v>
      </c>
      <c r="D9326" t="s">
        <v>4014</v>
      </c>
      <c r="E9326" t="s">
        <v>20</v>
      </c>
      <c r="F9326" t="b">
        <v>1</v>
      </c>
      <c r="G9326" t="s">
        <v>1420</v>
      </c>
      <c r="H9326" s="4">
        <v>45782.301666666674</v>
      </c>
      <c r="I9326" t="b">
        <v>1</v>
      </c>
      <c r="J9326" t="b">
        <v>1</v>
      </c>
      <c r="K9326" t="s">
        <v>1420</v>
      </c>
      <c r="L9326" t="s">
        <v>22</v>
      </c>
      <c r="M9326">
        <v>218500</v>
      </c>
      <c r="O9326" t="s">
        <v>1395</v>
      </c>
      <c r="P9326" t="s">
        <v>12150</v>
      </c>
    </row>
    <row r="9327" spans="1:16" x14ac:dyDescent="0.55000000000000004">
      <c r="A9327" t="s">
        <v>1</v>
      </c>
      <c r="B9327" t="s">
        <v>12151</v>
      </c>
      <c r="C9327" t="s">
        <v>158</v>
      </c>
      <c r="D9327" t="s">
        <v>4035</v>
      </c>
      <c r="E9327" t="s">
        <v>20</v>
      </c>
      <c r="F9327" t="b">
        <v>0</v>
      </c>
      <c r="G9327" t="s">
        <v>158</v>
      </c>
      <c r="H9327" s="4">
        <v>45782.379236111112</v>
      </c>
      <c r="I9327" t="b">
        <v>0</v>
      </c>
      <c r="J9327" t="b">
        <v>0</v>
      </c>
      <c r="K9327" t="s">
        <v>158</v>
      </c>
      <c r="L9327" t="s">
        <v>22</v>
      </c>
      <c r="M9327">
        <v>87599.5</v>
      </c>
      <c r="O9327" t="s">
        <v>12152</v>
      </c>
      <c r="P9327" t="s">
        <v>361</v>
      </c>
    </row>
    <row r="9328" spans="1:16" x14ac:dyDescent="0.55000000000000004">
      <c r="A9328" t="s">
        <v>2</v>
      </c>
      <c r="B9328" t="s">
        <v>12153</v>
      </c>
      <c r="C9328" t="s">
        <v>12154</v>
      </c>
      <c r="D9328" t="s">
        <v>4035</v>
      </c>
      <c r="E9328" t="s">
        <v>20</v>
      </c>
      <c r="F9328" t="b">
        <v>0</v>
      </c>
      <c r="G9328" t="s">
        <v>862</v>
      </c>
      <c r="H9328" s="4">
        <v>45782.381249999999</v>
      </c>
      <c r="I9328" t="b">
        <v>0</v>
      </c>
      <c r="J9328" t="b">
        <v>0</v>
      </c>
      <c r="K9328" t="s">
        <v>862</v>
      </c>
      <c r="L9328" t="s">
        <v>22</v>
      </c>
      <c r="M9328">
        <v>70000</v>
      </c>
      <c r="O9328" t="s">
        <v>12155</v>
      </c>
      <c r="P9328" t="s">
        <v>12156</v>
      </c>
    </row>
    <row r="9329" spans="1:16" x14ac:dyDescent="0.55000000000000004">
      <c r="A9329" t="s">
        <v>1</v>
      </c>
      <c r="B9329" t="s">
        <v>12157</v>
      </c>
      <c r="C9329" t="s">
        <v>1624</v>
      </c>
      <c r="D9329" t="s">
        <v>2208</v>
      </c>
      <c r="E9329" t="s">
        <v>34</v>
      </c>
      <c r="F9329" t="b">
        <v>0</v>
      </c>
      <c r="G9329" t="s">
        <v>27</v>
      </c>
      <c r="H9329" s="4">
        <v>45782.417916666673</v>
      </c>
      <c r="I9329" t="b">
        <v>0</v>
      </c>
      <c r="J9329" t="b">
        <v>1</v>
      </c>
      <c r="K9329" t="s">
        <v>24</v>
      </c>
      <c r="L9329" t="s">
        <v>22</v>
      </c>
      <c r="M9329">
        <v>171000</v>
      </c>
      <c r="O9329" t="s">
        <v>12158</v>
      </c>
      <c r="P9329" t="s">
        <v>12159</v>
      </c>
    </row>
    <row r="9330" spans="1:16" x14ac:dyDescent="0.55000000000000004">
      <c r="A9330" t="s">
        <v>2</v>
      </c>
      <c r="B9330" t="s">
        <v>12160</v>
      </c>
      <c r="C9330" t="s">
        <v>39</v>
      </c>
      <c r="D9330" t="s">
        <v>112</v>
      </c>
      <c r="E9330" t="s">
        <v>51</v>
      </c>
      <c r="F9330" t="b">
        <v>1</v>
      </c>
      <c r="G9330" t="s">
        <v>41</v>
      </c>
      <c r="H9330" s="4">
        <v>45782.419236111113</v>
      </c>
      <c r="I9330" t="b">
        <v>0</v>
      </c>
      <c r="J9330" t="b">
        <v>0</v>
      </c>
      <c r="K9330" t="s">
        <v>24</v>
      </c>
      <c r="L9330" t="s">
        <v>36</v>
      </c>
      <c r="N9330">
        <v>12.5</v>
      </c>
      <c r="O9330" t="s">
        <v>112</v>
      </c>
    </row>
    <row r="9331" spans="1:16" x14ac:dyDescent="0.55000000000000004">
      <c r="A9331" t="s">
        <v>0</v>
      </c>
      <c r="B9331" t="s">
        <v>9112</v>
      </c>
      <c r="C9331" t="s">
        <v>82</v>
      </c>
      <c r="D9331" t="s">
        <v>3957</v>
      </c>
      <c r="E9331" t="s">
        <v>34</v>
      </c>
      <c r="F9331" t="b">
        <v>0</v>
      </c>
      <c r="G9331" t="s">
        <v>27</v>
      </c>
      <c r="H9331" s="4">
        <v>45782.458495370367</v>
      </c>
      <c r="I9331" t="b">
        <v>1</v>
      </c>
      <c r="J9331" t="b">
        <v>0</v>
      </c>
      <c r="K9331" t="s">
        <v>24</v>
      </c>
      <c r="L9331" t="s">
        <v>36</v>
      </c>
      <c r="N9331">
        <v>27.979999542236332</v>
      </c>
      <c r="O9331" t="s">
        <v>8728</v>
      </c>
      <c r="P9331" t="s">
        <v>721</v>
      </c>
    </row>
    <row r="9332" spans="1:16" x14ac:dyDescent="0.55000000000000004">
      <c r="A9332" t="s">
        <v>1</v>
      </c>
      <c r="B9332" t="s">
        <v>12161</v>
      </c>
      <c r="C9332" t="s">
        <v>542</v>
      </c>
      <c r="D9332" t="s">
        <v>3957</v>
      </c>
      <c r="E9332" t="s">
        <v>34</v>
      </c>
      <c r="F9332" t="b">
        <v>0</v>
      </c>
      <c r="G9332" t="s">
        <v>41</v>
      </c>
      <c r="H9332" s="4">
        <v>45782.46</v>
      </c>
      <c r="I9332" t="b">
        <v>0</v>
      </c>
      <c r="J9332" t="b">
        <v>0</v>
      </c>
      <c r="K9332" t="s">
        <v>24</v>
      </c>
      <c r="L9332" t="s">
        <v>36</v>
      </c>
      <c r="N9332">
        <v>43.979999542236328</v>
      </c>
      <c r="O9332" t="s">
        <v>12162</v>
      </c>
      <c r="P9332" t="s">
        <v>12163</v>
      </c>
    </row>
    <row r="9333" spans="1:16" x14ac:dyDescent="0.55000000000000004">
      <c r="A9333" t="s">
        <v>2</v>
      </c>
      <c r="B9333" t="s">
        <v>12164</v>
      </c>
      <c r="C9333" t="s">
        <v>688</v>
      </c>
      <c r="D9333" t="s">
        <v>2208</v>
      </c>
      <c r="E9333" t="s">
        <v>20</v>
      </c>
      <c r="F9333" t="b">
        <v>0</v>
      </c>
      <c r="G9333" t="s">
        <v>27</v>
      </c>
      <c r="H9333" s="4">
        <v>45782.544039351851</v>
      </c>
      <c r="I9333" t="b">
        <v>0</v>
      </c>
      <c r="J9333" t="b">
        <v>1</v>
      </c>
      <c r="K9333" t="s">
        <v>24</v>
      </c>
      <c r="L9333" t="s">
        <v>36</v>
      </c>
      <c r="N9333">
        <v>32.5</v>
      </c>
      <c r="O9333" t="s">
        <v>208</v>
      </c>
      <c r="P9333" t="s">
        <v>12165</v>
      </c>
    </row>
    <row r="9334" spans="1:16" x14ac:dyDescent="0.55000000000000004">
      <c r="A9334" t="s">
        <v>89</v>
      </c>
      <c r="B9334" t="s">
        <v>3313</v>
      </c>
      <c r="C9334" t="s">
        <v>12166</v>
      </c>
      <c r="D9334" t="s">
        <v>3973</v>
      </c>
      <c r="E9334" t="s">
        <v>20</v>
      </c>
      <c r="F9334" t="b">
        <v>0</v>
      </c>
      <c r="G9334" t="s">
        <v>27</v>
      </c>
      <c r="H9334" s="4">
        <v>45782.544131944444</v>
      </c>
      <c r="I9334" t="b">
        <v>0</v>
      </c>
      <c r="J9334" t="b">
        <v>0</v>
      </c>
      <c r="K9334" t="s">
        <v>24</v>
      </c>
      <c r="L9334" t="s">
        <v>22</v>
      </c>
      <c r="M9334">
        <v>77500</v>
      </c>
      <c r="O9334" t="s">
        <v>469</v>
      </c>
      <c r="P9334" t="s">
        <v>249</v>
      </c>
    </row>
    <row r="9335" spans="1:16" x14ac:dyDescent="0.55000000000000004">
      <c r="A9335" t="s">
        <v>0</v>
      </c>
      <c r="B9335" t="s">
        <v>12167</v>
      </c>
      <c r="C9335" t="s">
        <v>713</v>
      </c>
      <c r="D9335" t="s">
        <v>3957</v>
      </c>
      <c r="E9335" t="s">
        <v>20</v>
      </c>
      <c r="F9335" t="b">
        <v>0</v>
      </c>
      <c r="G9335" t="s">
        <v>23</v>
      </c>
      <c r="H9335" s="4">
        <v>45782.57267361111</v>
      </c>
      <c r="I9335" t="b">
        <v>0</v>
      </c>
      <c r="J9335" t="b">
        <v>0</v>
      </c>
      <c r="K9335" t="s">
        <v>24</v>
      </c>
      <c r="L9335" t="s">
        <v>36</v>
      </c>
      <c r="N9335">
        <v>12.17500019073486</v>
      </c>
      <c r="O9335" t="s">
        <v>377</v>
      </c>
      <c r="P9335" t="s">
        <v>10976</v>
      </c>
    </row>
    <row r="9336" spans="1:16" x14ac:dyDescent="0.55000000000000004">
      <c r="A9336" t="s">
        <v>0</v>
      </c>
      <c r="B9336" t="s">
        <v>12168</v>
      </c>
      <c r="C9336" t="s">
        <v>494</v>
      </c>
      <c r="D9336" t="s">
        <v>3957</v>
      </c>
      <c r="E9336" t="s">
        <v>20</v>
      </c>
      <c r="F9336" t="b">
        <v>0</v>
      </c>
      <c r="G9336" t="s">
        <v>41</v>
      </c>
      <c r="H9336" s="4">
        <v>45782.583796296298</v>
      </c>
      <c r="I9336" t="b">
        <v>0</v>
      </c>
      <c r="J9336" t="b">
        <v>0</v>
      </c>
      <c r="K9336" t="s">
        <v>24</v>
      </c>
      <c r="L9336" t="s">
        <v>36</v>
      </c>
      <c r="N9336">
        <v>36.75</v>
      </c>
      <c r="O9336" t="s">
        <v>8550</v>
      </c>
      <c r="P9336" t="s">
        <v>1711</v>
      </c>
    </row>
    <row r="9337" spans="1:16" x14ac:dyDescent="0.55000000000000004">
      <c r="A9337" t="s">
        <v>19</v>
      </c>
      <c r="B9337" t="s">
        <v>7557</v>
      </c>
      <c r="C9337" t="s">
        <v>453</v>
      </c>
      <c r="D9337" t="s">
        <v>3957</v>
      </c>
      <c r="E9337" t="s">
        <v>20</v>
      </c>
      <c r="F9337" t="b">
        <v>0</v>
      </c>
      <c r="G9337" t="s">
        <v>27</v>
      </c>
      <c r="H9337" s="4">
        <v>45782.584733796299</v>
      </c>
      <c r="I9337" t="b">
        <v>0</v>
      </c>
      <c r="J9337" t="b">
        <v>0</v>
      </c>
      <c r="K9337" t="s">
        <v>24</v>
      </c>
      <c r="L9337" t="s">
        <v>36</v>
      </c>
      <c r="N9337">
        <v>51.239997863769531</v>
      </c>
      <c r="O9337" t="s">
        <v>349</v>
      </c>
      <c r="P9337" t="s">
        <v>7558</v>
      </c>
    </row>
    <row r="9338" spans="1:16" x14ac:dyDescent="0.55000000000000004">
      <c r="A9338" t="s">
        <v>19</v>
      </c>
      <c r="B9338" t="s">
        <v>12169</v>
      </c>
      <c r="C9338" t="s">
        <v>9565</v>
      </c>
      <c r="D9338" t="s">
        <v>3957</v>
      </c>
      <c r="E9338" t="s">
        <v>20</v>
      </c>
      <c r="F9338" t="b">
        <v>0</v>
      </c>
      <c r="G9338" t="s">
        <v>27</v>
      </c>
      <c r="H9338" s="4">
        <v>45782.584745370368</v>
      </c>
      <c r="I9338" t="b">
        <v>0</v>
      </c>
      <c r="J9338" t="b">
        <v>1</v>
      </c>
      <c r="K9338" t="s">
        <v>24</v>
      </c>
      <c r="L9338" t="s">
        <v>36</v>
      </c>
      <c r="N9338">
        <v>51.239997863769531</v>
      </c>
      <c r="O9338" t="s">
        <v>1370</v>
      </c>
      <c r="P9338" t="s">
        <v>2014</v>
      </c>
    </row>
    <row r="9339" spans="1:16" x14ac:dyDescent="0.55000000000000004">
      <c r="A9339" t="s">
        <v>0</v>
      </c>
      <c r="B9339" t="s">
        <v>0</v>
      </c>
      <c r="C9339" t="s">
        <v>2414</v>
      </c>
      <c r="D9339" t="s">
        <v>3973</v>
      </c>
      <c r="E9339" t="s">
        <v>51</v>
      </c>
      <c r="F9339" t="b">
        <v>0</v>
      </c>
      <c r="G9339" t="s">
        <v>27</v>
      </c>
      <c r="H9339" s="4">
        <v>45782.626284722217</v>
      </c>
      <c r="I9339" t="b">
        <v>0</v>
      </c>
      <c r="J9339" t="b">
        <v>1</v>
      </c>
      <c r="K9339" t="s">
        <v>24</v>
      </c>
      <c r="L9339" t="s">
        <v>36</v>
      </c>
      <c r="N9339">
        <v>51</v>
      </c>
      <c r="O9339" t="s">
        <v>350</v>
      </c>
      <c r="P9339" t="s">
        <v>12170</v>
      </c>
    </row>
    <row r="9340" spans="1:16" x14ac:dyDescent="0.55000000000000004">
      <c r="A9340" t="s">
        <v>2</v>
      </c>
      <c r="B9340" t="s">
        <v>2</v>
      </c>
      <c r="C9340" t="s">
        <v>515</v>
      </c>
      <c r="D9340" t="s">
        <v>3828</v>
      </c>
      <c r="E9340" t="s">
        <v>20</v>
      </c>
      <c r="F9340" t="b">
        <v>0</v>
      </c>
      <c r="G9340" t="s">
        <v>27</v>
      </c>
      <c r="H9340" s="4">
        <v>45782.627187500002</v>
      </c>
      <c r="I9340" t="b">
        <v>1</v>
      </c>
      <c r="J9340" t="b">
        <v>1</v>
      </c>
      <c r="K9340" t="s">
        <v>24</v>
      </c>
      <c r="L9340" t="s">
        <v>22</v>
      </c>
      <c r="M9340">
        <v>120000</v>
      </c>
      <c r="O9340" t="s">
        <v>12171</v>
      </c>
      <c r="P9340" t="s">
        <v>12172</v>
      </c>
    </row>
    <row r="9341" spans="1:16" x14ac:dyDescent="0.55000000000000004">
      <c r="A9341" t="s">
        <v>40</v>
      </c>
      <c r="B9341" t="s">
        <v>12173</v>
      </c>
      <c r="C9341" t="s">
        <v>151</v>
      </c>
      <c r="D9341" t="s">
        <v>3973</v>
      </c>
      <c r="E9341" t="s">
        <v>20</v>
      </c>
      <c r="F9341" t="b">
        <v>0</v>
      </c>
      <c r="G9341" t="s">
        <v>27</v>
      </c>
      <c r="H9341" s="4">
        <v>45782.627349537041</v>
      </c>
      <c r="I9341" t="b">
        <v>0</v>
      </c>
      <c r="J9341" t="b">
        <v>1</v>
      </c>
      <c r="K9341" t="s">
        <v>24</v>
      </c>
      <c r="L9341" t="s">
        <v>22</v>
      </c>
      <c r="M9341">
        <v>155000</v>
      </c>
      <c r="O9341" t="s">
        <v>778</v>
      </c>
      <c r="P9341" t="s">
        <v>12174</v>
      </c>
    </row>
    <row r="9342" spans="1:16" x14ac:dyDescent="0.55000000000000004">
      <c r="A9342" t="s">
        <v>2</v>
      </c>
      <c r="B9342" t="s">
        <v>2</v>
      </c>
      <c r="C9342" t="s">
        <v>12175</v>
      </c>
      <c r="D9342" t="s">
        <v>3973</v>
      </c>
      <c r="E9342" t="s">
        <v>51</v>
      </c>
      <c r="F9342" t="b">
        <v>0</v>
      </c>
      <c r="G9342" t="s">
        <v>27</v>
      </c>
      <c r="H9342" s="4">
        <v>45782.627395833333</v>
      </c>
      <c r="I9342" t="b">
        <v>0</v>
      </c>
      <c r="J9342" t="b">
        <v>0</v>
      </c>
      <c r="K9342" t="s">
        <v>24</v>
      </c>
      <c r="L9342" t="s">
        <v>36</v>
      </c>
      <c r="N9342">
        <v>22.47500038146973</v>
      </c>
      <c r="O9342" t="s">
        <v>1301</v>
      </c>
      <c r="P9342" t="s">
        <v>12176</v>
      </c>
    </row>
    <row r="9343" spans="1:16" x14ac:dyDescent="0.55000000000000004">
      <c r="A9343" t="s">
        <v>2</v>
      </c>
      <c r="B9343" t="s">
        <v>2</v>
      </c>
      <c r="C9343" t="s">
        <v>453</v>
      </c>
      <c r="D9343" t="s">
        <v>3973</v>
      </c>
      <c r="E9343" t="s">
        <v>20</v>
      </c>
      <c r="F9343" t="b">
        <v>0</v>
      </c>
      <c r="G9343" t="s">
        <v>41</v>
      </c>
      <c r="H9343" s="4">
        <v>45782.627569444441</v>
      </c>
      <c r="I9343" t="b">
        <v>0</v>
      </c>
      <c r="J9343" t="b">
        <v>0</v>
      </c>
      <c r="K9343" t="s">
        <v>24</v>
      </c>
      <c r="L9343" t="s">
        <v>22</v>
      </c>
      <c r="M9343">
        <v>182500</v>
      </c>
      <c r="O9343" t="s">
        <v>752</v>
      </c>
      <c r="P9343" t="s">
        <v>12177</v>
      </c>
    </row>
    <row r="9344" spans="1:16" x14ac:dyDescent="0.55000000000000004">
      <c r="A9344" t="s">
        <v>0</v>
      </c>
      <c r="B9344" t="s">
        <v>0</v>
      </c>
      <c r="C9344" t="s">
        <v>11262</v>
      </c>
      <c r="D9344" t="s">
        <v>3828</v>
      </c>
      <c r="E9344" t="s">
        <v>20</v>
      </c>
      <c r="F9344" t="b">
        <v>0</v>
      </c>
      <c r="G9344" t="s">
        <v>27</v>
      </c>
      <c r="H9344" s="4">
        <v>45782.666828703703</v>
      </c>
      <c r="I9344" t="b">
        <v>1</v>
      </c>
      <c r="J9344" t="b">
        <v>1</v>
      </c>
      <c r="K9344" t="s">
        <v>24</v>
      </c>
      <c r="L9344" t="s">
        <v>22</v>
      </c>
      <c r="M9344">
        <v>52000</v>
      </c>
      <c r="O9344" t="s">
        <v>12178</v>
      </c>
      <c r="P9344" t="s">
        <v>1671</v>
      </c>
    </row>
    <row r="9345" spans="1:16" x14ac:dyDescent="0.55000000000000004">
      <c r="A9345" t="s">
        <v>0</v>
      </c>
      <c r="B9345" t="s">
        <v>257</v>
      </c>
      <c r="C9345" t="s">
        <v>179</v>
      </c>
      <c r="D9345" t="s">
        <v>3600</v>
      </c>
      <c r="E9345" t="s">
        <v>51</v>
      </c>
      <c r="F9345" t="b">
        <v>0</v>
      </c>
      <c r="G9345" t="s">
        <v>27</v>
      </c>
      <c r="H9345" s="4">
        <v>45782.66684027778</v>
      </c>
      <c r="I9345" t="b">
        <v>0</v>
      </c>
      <c r="J9345" t="b">
        <v>0</v>
      </c>
      <c r="K9345" t="s">
        <v>24</v>
      </c>
      <c r="L9345" t="s">
        <v>36</v>
      </c>
      <c r="N9345">
        <v>20.5</v>
      </c>
      <c r="O9345" t="s">
        <v>1758</v>
      </c>
      <c r="P9345" t="s">
        <v>1483</v>
      </c>
    </row>
    <row r="9346" spans="1:16" x14ac:dyDescent="0.55000000000000004">
      <c r="A9346" t="s">
        <v>0</v>
      </c>
      <c r="B9346" t="s">
        <v>12179</v>
      </c>
      <c r="C9346" t="s">
        <v>33</v>
      </c>
      <c r="D9346" t="s">
        <v>3828</v>
      </c>
      <c r="E9346" t="s">
        <v>20</v>
      </c>
      <c r="F9346" t="b">
        <v>0</v>
      </c>
      <c r="G9346" t="s">
        <v>35</v>
      </c>
      <c r="H9346" s="4">
        <v>45782.667268518519</v>
      </c>
      <c r="I9346" t="b">
        <v>0</v>
      </c>
      <c r="J9346" t="b">
        <v>0</v>
      </c>
      <c r="K9346" t="s">
        <v>24</v>
      </c>
      <c r="L9346" t="s">
        <v>22</v>
      </c>
      <c r="M9346">
        <v>95000</v>
      </c>
      <c r="O9346" t="s">
        <v>12180</v>
      </c>
      <c r="P9346" t="s">
        <v>3152</v>
      </c>
    </row>
    <row r="9347" spans="1:16" x14ac:dyDescent="0.55000000000000004">
      <c r="A9347" t="s">
        <v>1</v>
      </c>
      <c r="B9347" t="s">
        <v>1</v>
      </c>
      <c r="C9347" t="s">
        <v>2164</v>
      </c>
      <c r="D9347" t="s">
        <v>3828</v>
      </c>
      <c r="E9347" t="s">
        <v>51</v>
      </c>
      <c r="F9347" t="b">
        <v>0</v>
      </c>
      <c r="G9347" t="s">
        <v>30</v>
      </c>
      <c r="H9347" s="4">
        <v>45782.668645833342</v>
      </c>
      <c r="I9347" t="b">
        <v>0</v>
      </c>
      <c r="J9347" t="b">
        <v>1</v>
      </c>
      <c r="K9347" t="s">
        <v>24</v>
      </c>
      <c r="L9347" t="s">
        <v>36</v>
      </c>
      <c r="N9347">
        <v>32.5</v>
      </c>
      <c r="O9347" t="s">
        <v>12181</v>
      </c>
      <c r="P9347" t="s">
        <v>12182</v>
      </c>
    </row>
    <row r="9348" spans="1:16" x14ac:dyDescent="0.55000000000000004">
      <c r="A9348" t="s">
        <v>0</v>
      </c>
      <c r="B9348" t="s">
        <v>12183</v>
      </c>
      <c r="C9348" t="s">
        <v>143</v>
      </c>
      <c r="D9348" t="s">
        <v>3973</v>
      </c>
      <c r="E9348" t="s">
        <v>51</v>
      </c>
      <c r="F9348" t="b">
        <v>0</v>
      </c>
      <c r="G9348" t="s">
        <v>35</v>
      </c>
      <c r="H9348" s="4">
        <v>45782.708969907413</v>
      </c>
      <c r="I9348" t="b">
        <v>1</v>
      </c>
      <c r="J9348" t="b">
        <v>0</v>
      </c>
      <c r="K9348" t="s">
        <v>24</v>
      </c>
      <c r="L9348" t="s">
        <v>36</v>
      </c>
      <c r="N9348">
        <v>45</v>
      </c>
      <c r="O9348" t="s">
        <v>10697</v>
      </c>
      <c r="P9348" t="s">
        <v>1314</v>
      </c>
    </row>
    <row r="9349" spans="1:16" x14ac:dyDescent="0.55000000000000004">
      <c r="A9349" t="s">
        <v>0</v>
      </c>
      <c r="B9349" t="s">
        <v>12184</v>
      </c>
      <c r="C9349" t="s">
        <v>82</v>
      </c>
      <c r="D9349" t="s">
        <v>3973</v>
      </c>
      <c r="E9349" t="s">
        <v>51</v>
      </c>
      <c r="F9349" t="b">
        <v>0</v>
      </c>
      <c r="G9349" t="s">
        <v>27</v>
      </c>
      <c r="H9349" s="4">
        <v>45782.709583333337</v>
      </c>
      <c r="I9349" t="b">
        <v>1</v>
      </c>
      <c r="J9349" t="b">
        <v>1</v>
      </c>
      <c r="K9349" t="s">
        <v>24</v>
      </c>
      <c r="L9349" t="s">
        <v>36</v>
      </c>
      <c r="N9349">
        <v>39.5</v>
      </c>
      <c r="O9349" t="s">
        <v>1650</v>
      </c>
      <c r="P9349" t="s">
        <v>119</v>
      </c>
    </row>
    <row r="9350" spans="1:16" x14ac:dyDescent="0.55000000000000004">
      <c r="A9350" t="s">
        <v>1</v>
      </c>
      <c r="B9350" t="s">
        <v>12185</v>
      </c>
      <c r="C9350" t="s">
        <v>985</v>
      </c>
      <c r="D9350" t="s">
        <v>4328</v>
      </c>
      <c r="E9350" t="s">
        <v>51</v>
      </c>
      <c r="F9350" t="b">
        <v>0</v>
      </c>
      <c r="G9350" t="s">
        <v>27</v>
      </c>
      <c r="H9350" s="4">
        <v>45782.709675925929</v>
      </c>
      <c r="I9350" t="b">
        <v>0</v>
      </c>
      <c r="J9350" t="b">
        <v>0</v>
      </c>
      <c r="K9350" t="s">
        <v>24</v>
      </c>
      <c r="L9350" t="s">
        <v>36</v>
      </c>
      <c r="N9350">
        <v>65</v>
      </c>
      <c r="O9350" t="s">
        <v>3130</v>
      </c>
    </row>
    <row r="9351" spans="1:16" x14ac:dyDescent="0.55000000000000004">
      <c r="A9351" t="s">
        <v>2</v>
      </c>
      <c r="B9351" t="s">
        <v>12186</v>
      </c>
      <c r="C9351" t="s">
        <v>12187</v>
      </c>
      <c r="D9351" t="s">
        <v>12188</v>
      </c>
      <c r="E9351" t="s">
        <v>20</v>
      </c>
      <c r="F9351" t="b">
        <v>0</v>
      </c>
      <c r="G9351" t="s">
        <v>27</v>
      </c>
      <c r="H9351" s="4">
        <v>45782.710659722223</v>
      </c>
      <c r="I9351" t="b">
        <v>0</v>
      </c>
      <c r="J9351" t="b">
        <v>1</v>
      </c>
      <c r="K9351" t="s">
        <v>24</v>
      </c>
      <c r="L9351" t="s">
        <v>22</v>
      </c>
      <c r="M9351">
        <v>100000</v>
      </c>
      <c r="O9351" t="s">
        <v>12189</v>
      </c>
      <c r="P9351" t="s">
        <v>9930</v>
      </c>
    </row>
    <row r="9352" spans="1:16" x14ac:dyDescent="0.55000000000000004">
      <c r="A9352" t="s">
        <v>191</v>
      </c>
      <c r="B9352" t="s">
        <v>12190</v>
      </c>
      <c r="C9352" t="s">
        <v>151</v>
      </c>
      <c r="D9352" t="s">
        <v>3973</v>
      </c>
      <c r="E9352" t="s">
        <v>51</v>
      </c>
      <c r="F9352" t="b">
        <v>0</v>
      </c>
      <c r="G9352" t="s">
        <v>27</v>
      </c>
      <c r="H9352" s="4">
        <v>45782.710729166669</v>
      </c>
      <c r="I9352" t="b">
        <v>1</v>
      </c>
      <c r="J9352" t="b">
        <v>0</v>
      </c>
      <c r="K9352" t="s">
        <v>24</v>
      </c>
      <c r="L9352" t="s">
        <v>36</v>
      </c>
      <c r="N9352">
        <v>70</v>
      </c>
      <c r="O9352" t="s">
        <v>313</v>
      </c>
      <c r="P9352" t="s">
        <v>12191</v>
      </c>
    </row>
    <row r="9353" spans="1:16" x14ac:dyDescent="0.55000000000000004">
      <c r="A9353" t="s">
        <v>2</v>
      </c>
      <c r="B9353" t="s">
        <v>12192</v>
      </c>
      <c r="C9353" t="s">
        <v>2340</v>
      </c>
      <c r="D9353" t="s">
        <v>3973</v>
      </c>
      <c r="E9353" t="s">
        <v>20</v>
      </c>
      <c r="F9353" t="b">
        <v>0</v>
      </c>
      <c r="G9353" t="s">
        <v>27</v>
      </c>
      <c r="H9353" s="4">
        <v>45782.710740740738</v>
      </c>
      <c r="I9353" t="b">
        <v>1</v>
      </c>
      <c r="J9353" t="b">
        <v>1</v>
      </c>
      <c r="K9353" t="s">
        <v>24</v>
      </c>
      <c r="L9353" t="s">
        <v>22</v>
      </c>
      <c r="M9353">
        <v>135000</v>
      </c>
      <c r="O9353" t="s">
        <v>554</v>
      </c>
      <c r="P9353" t="s">
        <v>12193</v>
      </c>
    </row>
    <row r="9354" spans="1:16" x14ac:dyDescent="0.55000000000000004">
      <c r="A9354" t="s">
        <v>2</v>
      </c>
      <c r="B9354" t="s">
        <v>12194</v>
      </c>
      <c r="C9354" t="s">
        <v>425</v>
      </c>
      <c r="D9354" t="s">
        <v>3828</v>
      </c>
      <c r="E9354" t="s">
        <v>51</v>
      </c>
      <c r="F9354" t="b">
        <v>0</v>
      </c>
      <c r="G9354" t="s">
        <v>35</v>
      </c>
      <c r="H9354" s="4">
        <v>45782.79446759259</v>
      </c>
      <c r="I9354" t="b">
        <v>0</v>
      </c>
      <c r="J9354" t="b">
        <v>0</v>
      </c>
      <c r="K9354" t="s">
        <v>24</v>
      </c>
      <c r="L9354" t="s">
        <v>36</v>
      </c>
      <c r="N9354">
        <v>62.5</v>
      </c>
      <c r="O9354" t="s">
        <v>3796</v>
      </c>
      <c r="P9354" t="s">
        <v>12195</v>
      </c>
    </row>
    <row r="9355" spans="1:16" x14ac:dyDescent="0.55000000000000004">
      <c r="A9355" t="s">
        <v>40</v>
      </c>
      <c r="B9355" t="s">
        <v>57</v>
      </c>
      <c r="C9355" t="s">
        <v>322</v>
      </c>
      <c r="D9355" t="s">
        <v>4328</v>
      </c>
      <c r="E9355" t="s">
        <v>51</v>
      </c>
      <c r="F9355" t="b">
        <v>0</v>
      </c>
      <c r="G9355" t="s">
        <v>52</v>
      </c>
      <c r="H9355" s="4">
        <v>45782.795046296298</v>
      </c>
      <c r="I9355" t="b">
        <v>0</v>
      </c>
      <c r="J9355" t="b">
        <v>0</v>
      </c>
      <c r="K9355" t="s">
        <v>24</v>
      </c>
      <c r="L9355" t="s">
        <v>36</v>
      </c>
      <c r="N9355">
        <v>52.5</v>
      </c>
      <c r="O9355" t="s">
        <v>1034</v>
      </c>
      <c r="P9355" t="s">
        <v>12196</v>
      </c>
    </row>
    <row r="9356" spans="1:16" x14ac:dyDescent="0.55000000000000004">
      <c r="A9356" t="s">
        <v>1</v>
      </c>
      <c r="B9356" t="s">
        <v>12197</v>
      </c>
      <c r="C9356" t="s">
        <v>192</v>
      </c>
      <c r="D9356" t="s">
        <v>3957</v>
      </c>
      <c r="E9356" t="s">
        <v>20</v>
      </c>
      <c r="F9356" t="b">
        <v>0</v>
      </c>
      <c r="G9356" t="s">
        <v>23</v>
      </c>
      <c r="H9356" s="4">
        <v>45782.822893518518</v>
      </c>
      <c r="I9356" t="b">
        <v>0</v>
      </c>
      <c r="J9356" t="b">
        <v>0</v>
      </c>
      <c r="K9356" t="s">
        <v>24</v>
      </c>
      <c r="L9356" t="s">
        <v>36</v>
      </c>
      <c r="N9356">
        <v>41.884998321533203</v>
      </c>
      <c r="O9356" t="s">
        <v>880</v>
      </c>
      <c r="P9356" t="s">
        <v>1131</v>
      </c>
    </row>
    <row r="9357" spans="1:16" x14ac:dyDescent="0.55000000000000004">
      <c r="A9357" t="s">
        <v>139</v>
      </c>
      <c r="B9357" t="s">
        <v>12198</v>
      </c>
      <c r="C9357" t="s">
        <v>1352</v>
      </c>
      <c r="D9357" t="s">
        <v>3973</v>
      </c>
      <c r="E9357" t="s">
        <v>51</v>
      </c>
      <c r="F9357" t="b">
        <v>0</v>
      </c>
      <c r="G9357" t="s">
        <v>52</v>
      </c>
      <c r="H9357" s="4">
        <v>45782.834398148138</v>
      </c>
      <c r="I9357" t="b">
        <v>0</v>
      </c>
      <c r="J9357" t="b">
        <v>0</v>
      </c>
      <c r="K9357" t="s">
        <v>24</v>
      </c>
      <c r="L9357" t="s">
        <v>36</v>
      </c>
      <c r="N9357">
        <v>42.5</v>
      </c>
      <c r="O9357" t="s">
        <v>2563</v>
      </c>
      <c r="P9357" t="s">
        <v>12199</v>
      </c>
    </row>
    <row r="9358" spans="1:16" x14ac:dyDescent="0.55000000000000004">
      <c r="A9358" t="s">
        <v>2</v>
      </c>
      <c r="B9358" t="s">
        <v>2</v>
      </c>
      <c r="C9358" t="s">
        <v>1574</v>
      </c>
      <c r="D9358" t="s">
        <v>3973</v>
      </c>
      <c r="E9358" t="s">
        <v>20</v>
      </c>
      <c r="F9358" t="b">
        <v>0</v>
      </c>
      <c r="G9358" t="s">
        <v>27</v>
      </c>
      <c r="H9358" s="4">
        <v>45782.835601851853</v>
      </c>
      <c r="I9358" t="b">
        <v>0</v>
      </c>
      <c r="J9358" t="b">
        <v>1</v>
      </c>
      <c r="K9358" t="s">
        <v>24</v>
      </c>
      <c r="L9358" t="s">
        <v>22</v>
      </c>
      <c r="M9358">
        <v>100000</v>
      </c>
      <c r="O9358" t="s">
        <v>1298</v>
      </c>
      <c r="P9358" t="s">
        <v>2813</v>
      </c>
    </row>
    <row r="9359" spans="1:16" x14ac:dyDescent="0.55000000000000004">
      <c r="A9359" t="s">
        <v>28</v>
      </c>
      <c r="B9359" t="s">
        <v>12200</v>
      </c>
      <c r="C9359" t="s">
        <v>82</v>
      </c>
      <c r="D9359" t="s">
        <v>3973</v>
      </c>
      <c r="E9359" t="s">
        <v>20</v>
      </c>
      <c r="F9359" t="b">
        <v>0</v>
      </c>
      <c r="G9359" t="s">
        <v>35</v>
      </c>
      <c r="H9359" s="4">
        <v>45782.877986111111</v>
      </c>
      <c r="I9359" t="b">
        <v>0</v>
      </c>
      <c r="J9359" t="b">
        <v>0</v>
      </c>
      <c r="K9359" t="s">
        <v>24</v>
      </c>
      <c r="L9359" t="s">
        <v>22</v>
      </c>
      <c r="M9359">
        <v>350000</v>
      </c>
      <c r="O9359" t="s">
        <v>12201</v>
      </c>
      <c r="P9359" t="s">
        <v>12202</v>
      </c>
    </row>
    <row r="9360" spans="1:16" x14ac:dyDescent="0.55000000000000004">
      <c r="A9360" t="s">
        <v>0</v>
      </c>
      <c r="B9360" t="s">
        <v>288</v>
      </c>
      <c r="C9360" t="s">
        <v>2414</v>
      </c>
      <c r="D9360" t="s">
        <v>2208</v>
      </c>
      <c r="E9360" t="s">
        <v>20</v>
      </c>
      <c r="F9360" t="b">
        <v>0</v>
      </c>
      <c r="G9360" t="s">
        <v>27</v>
      </c>
      <c r="H9360" s="4">
        <v>45782.916828703703</v>
      </c>
      <c r="I9360" t="b">
        <v>0</v>
      </c>
      <c r="J9360" t="b">
        <v>1</v>
      </c>
      <c r="K9360" t="s">
        <v>24</v>
      </c>
      <c r="L9360" t="s">
        <v>36</v>
      </c>
      <c r="N9360">
        <v>51.595001220703118</v>
      </c>
      <c r="O9360" t="s">
        <v>96</v>
      </c>
      <c r="P9360" t="s">
        <v>6757</v>
      </c>
    </row>
    <row r="9361" spans="1:16" x14ac:dyDescent="0.55000000000000004">
      <c r="A9361" t="s">
        <v>89</v>
      </c>
      <c r="B9361" t="s">
        <v>12203</v>
      </c>
      <c r="C9361" t="s">
        <v>386</v>
      </c>
      <c r="D9361" t="s">
        <v>3973</v>
      </c>
      <c r="E9361" t="s">
        <v>20</v>
      </c>
      <c r="F9361" t="b">
        <v>0</v>
      </c>
      <c r="G9361" t="s">
        <v>27</v>
      </c>
      <c r="H9361" s="4">
        <v>45782.919085648151</v>
      </c>
      <c r="I9361" t="b">
        <v>0</v>
      </c>
      <c r="J9361" t="b">
        <v>0</v>
      </c>
      <c r="K9361" t="s">
        <v>24</v>
      </c>
      <c r="L9361" t="s">
        <v>22</v>
      </c>
      <c r="M9361">
        <v>165000</v>
      </c>
      <c r="O9361" t="s">
        <v>10790</v>
      </c>
      <c r="P9361" t="s">
        <v>12204</v>
      </c>
    </row>
    <row r="9362" spans="1:16" x14ac:dyDescent="0.55000000000000004">
      <c r="A9362" t="s">
        <v>0</v>
      </c>
      <c r="B9362" t="s">
        <v>12205</v>
      </c>
      <c r="C9362" t="s">
        <v>613</v>
      </c>
      <c r="D9362" t="s">
        <v>3957</v>
      </c>
      <c r="E9362" t="s">
        <v>34</v>
      </c>
      <c r="F9362" t="b">
        <v>0</v>
      </c>
      <c r="G9362" t="s">
        <v>41</v>
      </c>
      <c r="H9362" s="4">
        <v>45782.958784722221</v>
      </c>
      <c r="I9362" t="b">
        <v>0</v>
      </c>
      <c r="J9362" t="b">
        <v>1</v>
      </c>
      <c r="K9362" t="s">
        <v>24</v>
      </c>
      <c r="L9362" t="s">
        <v>36</v>
      </c>
      <c r="N9362">
        <v>24.33499908447266</v>
      </c>
      <c r="O9362" t="s">
        <v>12206</v>
      </c>
      <c r="P9362" t="s">
        <v>12207</v>
      </c>
    </row>
    <row r="9363" spans="1:16" x14ac:dyDescent="0.55000000000000004">
      <c r="A9363" t="s">
        <v>1</v>
      </c>
      <c r="B9363" t="s">
        <v>12208</v>
      </c>
      <c r="C9363" t="s">
        <v>434</v>
      </c>
      <c r="D9363" t="s">
        <v>3973</v>
      </c>
      <c r="E9363" t="s">
        <v>20</v>
      </c>
      <c r="F9363" t="b">
        <v>0</v>
      </c>
      <c r="G9363" t="s">
        <v>35</v>
      </c>
      <c r="H9363" s="4">
        <v>45782.961319444446</v>
      </c>
      <c r="I9363" t="b">
        <v>0</v>
      </c>
      <c r="J9363" t="b">
        <v>1</v>
      </c>
      <c r="K9363" t="s">
        <v>24</v>
      </c>
      <c r="L9363" t="s">
        <v>22</v>
      </c>
      <c r="M9363">
        <v>157500</v>
      </c>
      <c r="O9363" t="s">
        <v>444</v>
      </c>
      <c r="P9363" t="s">
        <v>12209</v>
      </c>
    </row>
    <row r="9364" spans="1:16" x14ac:dyDescent="0.55000000000000004">
      <c r="A9364" t="s">
        <v>139</v>
      </c>
      <c r="B9364" t="s">
        <v>12210</v>
      </c>
      <c r="C9364" t="s">
        <v>332</v>
      </c>
      <c r="D9364" t="s">
        <v>4014</v>
      </c>
      <c r="E9364" t="s">
        <v>20</v>
      </c>
      <c r="F9364" t="b">
        <v>0</v>
      </c>
      <c r="G9364" t="s">
        <v>41</v>
      </c>
      <c r="H9364" s="4">
        <v>45783.000451388893</v>
      </c>
      <c r="I9364" t="b">
        <v>1</v>
      </c>
      <c r="J9364" t="b">
        <v>1</v>
      </c>
      <c r="K9364" t="s">
        <v>24</v>
      </c>
      <c r="L9364" t="s">
        <v>22</v>
      </c>
      <c r="M9364">
        <v>86957.5</v>
      </c>
      <c r="O9364" t="s">
        <v>2093</v>
      </c>
      <c r="P9364" t="s">
        <v>3158</v>
      </c>
    </row>
    <row r="9365" spans="1:16" x14ac:dyDescent="0.55000000000000004">
      <c r="A9365" t="s">
        <v>0</v>
      </c>
      <c r="B9365" t="s">
        <v>2691</v>
      </c>
      <c r="C9365" t="s">
        <v>192</v>
      </c>
      <c r="D9365" t="s">
        <v>5414</v>
      </c>
      <c r="E9365" t="s">
        <v>34</v>
      </c>
      <c r="F9365" t="b">
        <v>0</v>
      </c>
      <c r="G9365" t="s">
        <v>52</v>
      </c>
      <c r="H9365" s="4">
        <v>45783.001180555562</v>
      </c>
      <c r="I9365" t="b">
        <v>0</v>
      </c>
      <c r="J9365" t="b">
        <v>0</v>
      </c>
      <c r="K9365" t="s">
        <v>24</v>
      </c>
      <c r="L9365" t="s">
        <v>22</v>
      </c>
      <c r="M9365">
        <v>84169.5</v>
      </c>
      <c r="O9365" t="s">
        <v>5587</v>
      </c>
      <c r="P9365" t="s">
        <v>12211</v>
      </c>
    </row>
    <row r="9366" spans="1:16" x14ac:dyDescent="0.55000000000000004">
      <c r="A9366" t="s">
        <v>2</v>
      </c>
      <c r="B9366" t="s">
        <v>2762</v>
      </c>
      <c r="C9366" t="s">
        <v>24</v>
      </c>
      <c r="D9366" t="s">
        <v>4035</v>
      </c>
      <c r="E9366" t="s">
        <v>20</v>
      </c>
      <c r="F9366" t="b">
        <v>0</v>
      </c>
      <c r="G9366" t="s">
        <v>27</v>
      </c>
      <c r="H9366" s="4">
        <v>45783.002187500002</v>
      </c>
      <c r="I9366" t="b">
        <v>0</v>
      </c>
      <c r="J9366" t="b">
        <v>1</v>
      </c>
      <c r="K9366" t="s">
        <v>24</v>
      </c>
      <c r="L9366" t="s">
        <v>22</v>
      </c>
      <c r="M9366">
        <v>137774.5</v>
      </c>
      <c r="O9366" t="s">
        <v>2763</v>
      </c>
      <c r="P9366" t="s">
        <v>2764</v>
      </c>
    </row>
    <row r="9367" spans="1:16" x14ac:dyDescent="0.55000000000000004">
      <c r="A9367" t="s">
        <v>2</v>
      </c>
      <c r="B9367" t="s">
        <v>12212</v>
      </c>
      <c r="C9367" t="s">
        <v>1350</v>
      </c>
      <c r="D9367" t="s">
        <v>2208</v>
      </c>
      <c r="E9367" t="s">
        <v>20</v>
      </c>
      <c r="F9367" t="b">
        <v>0</v>
      </c>
      <c r="G9367" t="s">
        <v>27</v>
      </c>
      <c r="H9367" s="4">
        <v>45783.002268518518</v>
      </c>
      <c r="I9367" t="b">
        <v>0</v>
      </c>
      <c r="J9367" t="b">
        <v>1</v>
      </c>
      <c r="K9367" t="s">
        <v>24</v>
      </c>
      <c r="L9367" t="s">
        <v>36</v>
      </c>
      <c r="N9367">
        <v>51.739997863769531</v>
      </c>
      <c r="O9367" t="s">
        <v>12213</v>
      </c>
    </row>
    <row r="9368" spans="1:16" x14ac:dyDescent="0.55000000000000004">
      <c r="A9368" t="s">
        <v>2</v>
      </c>
      <c r="B9368" t="s">
        <v>195</v>
      </c>
      <c r="C9368" t="s">
        <v>12214</v>
      </c>
      <c r="D9368" t="s">
        <v>4014</v>
      </c>
      <c r="E9368" t="s">
        <v>20</v>
      </c>
      <c r="F9368" t="b">
        <v>0</v>
      </c>
      <c r="G9368" t="s">
        <v>35</v>
      </c>
      <c r="H9368" s="4">
        <v>45783.002858796302</v>
      </c>
      <c r="I9368" t="b">
        <v>0</v>
      </c>
      <c r="J9368" t="b">
        <v>1</v>
      </c>
      <c r="K9368" t="s">
        <v>24</v>
      </c>
      <c r="L9368" t="s">
        <v>22</v>
      </c>
      <c r="M9368">
        <v>150000</v>
      </c>
      <c r="O9368" t="s">
        <v>12215</v>
      </c>
      <c r="P9368" t="s">
        <v>12216</v>
      </c>
    </row>
    <row r="9369" spans="1:16" x14ac:dyDescent="0.55000000000000004">
      <c r="A9369" t="s">
        <v>0</v>
      </c>
      <c r="B9369" t="s">
        <v>12217</v>
      </c>
      <c r="C9369" t="s">
        <v>167</v>
      </c>
      <c r="D9369" t="s">
        <v>2208</v>
      </c>
      <c r="E9369" t="s">
        <v>20</v>
      </c>
      <c r="F9369" t="b">
        <v>0</v>
      </c>
      <c r="G9369" t="s">
        <v>35</v>
      </c>
      <c r="H9369" s="4">
        <v>45783.083935185183</v>
      </c>
      <c r="I9369" t="b">
        <v>0</v>
      </c>
      <c r="J9369" t="b">
        <v>0</v>
      </c>
      <c r="K9369" t="s">
        <v>24</v>
      </c>
      <c r="L9369" t="s">
        <v>22</v>
      </c>
      <c r="M9369">
        <v>117500</v>
      </c>
      <c r="O9369" t="s">
        <v>562</v>
      </c>
      <c r="P9369" t="s">
        <v>12218</v>
      </c>
    </row>
    <row r="9370" spans="1:16" x14ac:dyDescent="0.55000000000000004">
      <c r="A9370" t="s">
        <v>0</v>
      </c>
      <c r="B9370" t="s">
        <v>5666</v>
      </c>
      <c r="C9370" t="s">
        <v>82</v>
      </c>
      <c r="D9370" t="s">
        <v>7879</v>
      </c>
      <c r="E9370" t="s">
        <v>20</v>
      </c>
      <c r="F9370" t="b">
        <v>0</v>
      </c>
      <c r="G9370" t="s">
        <v>27</v>
      </c>
      <c r="H9370" s="4">
        <v>45783.250057870369</v>
      </c>
      <c r="I9370" t="b">
        <v>0</v>
      </c>
      <c r="J9370" t="b">
        <v>1</v>
      </c>
      <c r="K9370" t="s">
        <v>24</v>
      </c>
      <c r="L9370" t="s">
        <v>22</v>
      </c>
      <c r="M9370">
        <v>49486</v>
      </c>
      <c r="O9370" t="s">
        <v>1260</v>
      </c>
      <c r="P9370" t="s">
        <v>393</v>
      </c>
    </row>
    <row r="9371" spans="1:16" x14ac:dyDescent="0.55000000000000004">
      <c r="A9371" t="s">
        <v>0</v>
      </c>
      <c r="B9371" t="s">
        <v>12219</v>
      </c>
      <c r="C9371" t="s">
        <v>372</v>
      </c>
      <c r="D9371" t="s">
        <v>2208</v>
      </c>
      <c r="E9371" t="s">
        <v>20</v>
      </c>
      <c r="F9371" t="b">
        <v>0</v>
      </c>
      <c r="G9371" t="s">
        <v>27</v>
      </c>
      <c r="H9371" s="4">
        <v>45783.250069444453</v>
      </c>
      <c r="I9371" t="b">
        <v>0</v>
      </c>
      <c r="J9371" t="b">
        <v>0</v>
      </c>
      <c r="K9371" t="s">
        <v>24</v>
      </c>
      <c r="L9371" t="s">
        <v>22</v>
      </c>
      <c r="M9371">
        <v>62500</v>
      </c>
      <c r="O9371" t="s">
        <v>930</v>
      </c>
      <c r="P9371" t="s">
        <v>2335</v>
      </c>
    </row>
    <row r="9372" spans="1:16" x14ac:dyDescent="0.55000000000000004">
      <c r="A9372" t="s">
        <v>0</v>
      </c>
      <c r="B9372" t="s">
        <v>12220</v>
      </c>
      <c r="C9372" t="s">
        <v>3594</v>
      </c>
      <c r="D9372" t="s">
        <v>3828</v>
      </c>
      <c r="E9372" t="s">
        <v>20</v>
      </c>
      <c r="F9372" t="b">
        <v>0</v>
      </c>
      <c r="G9372" t="s">
        <v>41</v>
      </c>
      <c r="H9372" s="4">
        <v>45783.250428240739</v>
      </c>
      <c r="I9372" t="b">
        <v>1</v>
      </c>
      <c r="J9372" t="b">
        <v>1</v>
      </c>
      <c r="K9372" t="s">
        <v>24</v>
      </c>
      <c r="L9372" t="s">
        <v>36</v>
      </c>
      <c r="N9372">
        <v>22.5</v>
      </c>
      <c r="O9372" t="s">
        <v>12221</v>
      </c>
    </row>
    <row r="9373" spans="1:16" x14ac:dyDescent="0.55000000000000004">
      <c r="A9373" t="s">
        <v>0</v>
      </c>
      <c r="B9373" t="s">
        <v>12222</v>
      </c>
      <c r="C9373" t="s">
        <v>143</v>
      </c>
      <c r="D9373" t="s">
        <v>3828</v>
      </c>
      <c r="E9373" t="s">
        <v>20</v>
      </c>
      <c r="F9373" t="b">
        <v>0</v>
      </c>
      <c r="G9373" t="s">
        <v>35</v>
      </c>
      <c r="H9373" s="4">
        <v>45783.250625000001</v>
      </c>
      <c r="I9373" t="b">
        <v>0</v>
      </c>
      <c r="J9373" t="b">
        <v>1</v>
      </c>
      <c r="K9373" t="s">
        <v>24</v>
      </c>
      <c r="L9373" t="s">
        <v>22</v>
      </c>
      <c r="M9373">
        <v>55000</v>
      </c>
      <c r="O9373" t="s">
        <v>12223</v>
      </c>
      <c r="P9373" t="s">
        <v>12224</v>
      </c>
    </row>
    <row r="9374" spans="1:16" x14ac:dyDescent="0.55000000000000004">
      <c r="A9374" t="s">
        <v>2</v>
      </c>
      <c r="B9374" t="s">
        <v>12225</v>
      </c>
      <c r="C9374" t="s">
        <v>2305</v>
      </c>
      <c r="D9374" t="s">
        <v>5535</v>
      </c>
      <c r="E9374" t="s">
        <v>20</v>
      </c>
      <c r="F9374" t="b">
        <v>0</v>
      </c>
      <c r="G9374" t="s">
        <v>27</v>
      </c>
      <c r="H9374" s="4">
        <v>45783.252152777779</v>
      </c>
      <c r="I9374" t="b">
        <v>0</v>
      </c>
      <c r="J9374" t="b">
        <v>1</v>
      </c>
      <c r="K9374" t="s">
        <v>24</v>
      </c>
      <c r="L9374" t="s">
        <v>22</v>
      </c>
      <c r="M9374">
        <v>88582</v>
      </c>
      <c r="O9374" t="s">
        <v>12226</v>
      </c>
    </row>
    <row r="9375" spans="1:16" x14ac:dyDescent="0.55000000000000004">
      <c r="A9375" t="s">
        <v>40</v>
      </c>
      <c r="B9375" t="s">
        <v>12227</v>
      </c>
      <c r="C9375" t="s">
        <v>82</v>
      </c>
      <c r="D9375" t="s">
        <v>2208</v>
      </c>
      <c r="E9375" t="s">
        <v>20</v>
      </c>
      <c r="F9375" t="b">
        <v>0</v>
      </c>
      <c r="G9375" t="s">
        <v>27</v>
      </c>
      <c r="H9375" s="4">
        <v>45783.252152777779</v>
      </c>
      <c r="I9375" t="b">
        <v>0</v>
      </c>
      <c r="J9375" t="b">
        <v>0</v>
      </c>
      <c r="K9375" t="s">
        <v>24</v>
      </c>
      <c r="L9375" t="s">
        <v>22</v>
      </c>
      <c r="M9375">
        <v>205000</v>
      </c>
      <c r="O9375" t="s">
        <v>12228</v>
      </c>
      <c r="P9375" t="s">
        <v>12229</v>
      </c>
    </row>
    <row r="9376" spans="1:16" x14ac:dyDescent="0.55000000000000004">
      <c r="A9376" t="s">
        <v>2</v>
      </c>
      <c r="B9376" t="s">
        <v>195</v>
      </c>
      <c r="C9376" t="s">
        <v>1914</v>
      </c>
      <c r="D9376" t="s">
        <v>3970</v>
      </c>
      <c r="E9376" t="s">
        <v>20</v>
      </c>
      <c r="F9376" t="b">
        <v>0</v>
      </c>
      <c r="G9376" t="s">
        <v>41</v>
      </c>
      <c r="H9376" s="4">
        <v>45783.252488425933</v>
      </c>
      <c r="I9376" t="b">
        <v>0</v>
      </c>
      <c r="J9376" t="b">
        <v>1</v>
      </c>
      <c r="K9376" t="s">
        <v>24</v>
      </c>
      <c r="L9376" t="s">
        <v>22</v>
      </c>
      <c r="M9376">
        <v>125000</v>
      </c>
      <c r="O9376" t="s">
        <v>12230</v>
      </c>
      <c r="P9376" t="s">
        <v>12231</v>
      </c>
    </row>
    <row r="9377" spans="1:16" x14ac:dyDescent="0.55000000000000004">
      <c r="A9377" t="s">
        <v>2</v>
      </c>
      <c r="B9377" t="s">
        <v>12232</v>
      </c>
      <c r="C9377" t="s">
        <v>808</v>
      </c>
      <c r="D9377" t="s">
        <v>7744</v>
      </c>
      <c r="E9377" t="s">
        <v>20</v>
      </c>
      <c r="F9377" t="b">
        <v>0</v>
      </c>
      <c r="G9377" t="s">
        <v>41</v>
      </c>
      <c r="H9377" s="4">
        <v>45783.252488425933</v>
      </c>
      <c r="I9377" t="b">
        <v>1</v>
      </c>
      <c r="J9377" t="b">
        <v>0</v>
      </c>
      <c r="K9377" t="s">
        <v>24</v>
      </c>
      <c r="L9377" t="s">
        <v>22</v>
      </c>
      <c r="M9377">
        <v>210000</v>
      </c>
      <c r="O9377" t="s">
        <v>1085</v>
      </c>
      <c r="P9377" t="s">
        <v>12233</v>
      </c>
    </row>
    <row r="9378" spans="1:16" x14ac:dyDescent="0.55000000000000004">
      <c r="A9378" t="s">
        <v>40</v>
      </c>
      <c r="B9378" t="s">
        <v>40</v>
      </c>
      <c r="C9378" t="s">
        <v>39</v>
      </c>
      <c r="D9378" t="s">
        <v>7434</v>
      </c>
      <c r="E9378" t="s">
        <v>20</v>
      </c>
      <c r="F9378" t="b">
        <v>1</v>
      </c>
      <c r="G9378" t="s">
        <v>699</v>
      </c>
      <c r="H9378" s="4">
        <v>45783.253923611112</v>
      </c>
      <c r="I9378" t="b">
        <v>1</v>
      </c>
      <c r="J9378" t="b">
        <v>0</v>
      </c>
      <c r="K9378" t="s">
        <v>699</v>
      </c>
      <c r="L9378" t="s">
        <v>22</v>
      </c>
      <c r="M9378">
        <v>49120</v>
      </c>
      <c r="O9378" t="s">
        <v>12234</v>
      </c>
      <c r="P9378" t="s">
        <v>12235</v>
      </c>
    </row>
    <row r="9379" spans="1:16" x14ac:dyDescent="0.55000000000000004">
      <c r="A9379" t="s">
        <v>1</v>
      </c>
      <c r="B9379" t="s">
        <v>12236</v>
      </c>
      <c r="C9379" t="s">
        <v>1077</v>
      </c>
      <c r="D9379" t="s">
        <v>3973</v>
      </c>
      <c r="E9379" t="s">
        <v>20</v>
      </c>
      <c r="F9379" t="b">
        <v>0</v>
      </c>
      <c r="G9379" t="s">
        <v>41</v>
      </c>
      <c r="H9379" s="4">
        <v>45783.265682870369</v>
      </c>
      <c r="I9379" t="b">
        <v>0</v>
      </c>
      <c r="J9379" t="b">
        <v>0</v>
      </c>
      <c r="K9379" t="s">
        <v>24</v>
      </c>
      <c r="L9379" t="s">
        <v>22</v>
      </c>
      <c r="M9379">
        <v>130000</v>
      </c>
      <c r="O9379" t="s">
        <v>12237</v>
      </c>
      <c r="P9379" t="s">
        <v>1022</v>
      </c>
    </row>
    <row r="9380" spans="1:16" x14ac:dyDescent="0.55000000000000004">
      <c r="A9380" t="s">
        <v>2</v>
      </c>
      <c r="B9380" t="s">
        <v>12238</v>
      </c>
      <c r="C9380" t="s">
        <v>140</v>
      </c>
      <c r="D9380" t="s">
        <v>3973</v>
      </c>
      <c r="E9380" t="s">
        <v>20</v>
      </c>
      <c r="F9380" t="b">
        <v>0</v>
      </c>
      <c r="G9380" t="s">
        <v>27</v>
      </c>
      <c r="H9380" s="4">
        <v>45783.266168981478</v>
      </c>
      <c r="I9380" t="b">
        <v>0</v>
      </c>
      <c r="J9380" t="b">
        <v>1</v>
      </c>
      <c r="K9380" t="s">
        <v>24</v>
      </c>
      <c r="L9380" t="s">
        <v>22</v>
      </c>
      <c r="M9380">
        <v>139694.5</v>
      </c>
      <c r="O9380" t="s">
        <v>408</v>
      </c>
      <c r="P9380" t="s">
        <v>12239</v>
      </c>
    </row>
    <row r="9381" spans="1:16" x14ac:dyDescent="0.55000000000000004">
      <c r="A9381" t="s">
        <v>2</v>
      </c>
      <c r="B9381" t="s">
        <v>12240</v>
      </c>
      <c r="C9381" t="s">
        <v>54</v>
      </c>
      <c r="D9381" t="s">
        <v>2208</v>
      </c>
      <c r="E9381" t="s">
        <v>20</v>
      </c>
      <c r="F9381" t="b">
        <v>0</v>
      </c>
      <c r="G9381" t="s">
        <v>35</v>
      </c>
      <c r="H9381" s="4">
        <v>45783.266701388893</v>
      </c>
      <c r="I9381" t="b">
        <v>0</v>
      </c>
      <c r="J9381" t="b">
        <v>1</v>
      </c>
      <c r="K9381" t="s">
        <v>24</v>
      </c>
      <c r="L9381" t="s">
        <v>22</v>
      </c>
      <c r="M9381">
        <v>203500</v>
      </c>
      <c r="O9381" t="s">
        <v>405</v>
      </c>
      <c r="P9381" t="s">
        <v>12241</v>
      </c>
    </row>
    <row r="9382" spans="1:16" x14ac:dyDescent="0.55000000000000004">
      <c r="A9382" t="s">
        <v>2</v>
      </c>
      <c r="B9382" t="s">
        <v>506</v>
      </c>
      <c r="C9382" t="s">
        <v>8461</v>
      </c>
      <c r="D9382" t="s">
        <v>4014</v>
      </c>
      <c r="E9382" t="s">
        <v>20</v>
      </c>
      <c r="F9382" t="b">
        <v>0</v>
      </c>
      <c r="G9382" t="s">
        <v>30</v>
      </c>
      <c r="H9382" s="4">
        <v>45783.26699074074</v>
      </c>
      <c r="I9382" t="b">
        <v>0</v>
      </c>
      <c r="J9382" t="b">
        <v>1</v>
      </c>
      <c r="K9382" t="s">
        <v>24</v>
      </c>
      <c r="L9382" t="s">
        <v>22</v>
      </c>
      <c r="M9382">
        <v>147826.5</v>
      </c>
      <c r="O9382" t="s">
        <v>12242</v>
      </c>
      <c r="P9382" t="s">
        <v>12243</v>
      </c>
    </row>
    <row r="9383" spans="1:16" x14ac:dyDescent="0.55000000000000004">
      <c r="A9383" t="s">
        <v>1</v>
      </c>
      <c r="B9383" t="s">
        <v>12244</v>
      </c>
      <c r="C9383" t="s">
        <v>12245</v>
      </c>
      <c r="D9383" t="s">
        <v>12246</v>
      </c>
      <c r="E9383" t="s">
        <v>20</v>
      </c>
      <c r="F9383" t="b">
        <v>0</v>
      </c>
      <c r="G9383" t="s">
        <v>106</v>
      </c>
      <c r="H9383" s="4">
        <v>45783.269618055558</v>
      </c>
      <c r="I9383" t="b">
        <v>0</v>
      </c>
      <c r="J9383" t="b">
        <v>1</v>
      </c>
      <c r="K9383" t="s">
        <v>106</v>
      </c>
      <c r="L9383" t="s">
        <v>22</v>
      </c>
      <c r="M9383">
        <v>170500</v>
      </c>
      <c r="O9383" t="s">
        <v>12247</v>
      </c>
      <c r="P9383" t="s">
        <v>12248</v>
      </c>
    </row>
    <row r="9384" spans="1:16" x14ac:dyDescent="0.55000000000000004">
      <c r="A9384" t="s">
        <v>19</v>
      </c>
      <c r="B9384" t="s">
        <v>12249</v>
      </c>
      <c r="C9384" t="s">
        <v>82</v>
      </c>
      <c r="D9384" t="s">
        <v>2208</v>
      </c>
      <c r="E9384" t="s">
        <v>20</v>
      </c>
      <c r="F9384" t="b">
        <v>0</v>
      </c>
      <c r="G9384" t="s">
        <v>27</v>
      </c>
      <c r="H9384" s="4">
        <v>45783.307256944441</v>
      </c>
      <c r="I9384" t="b">
        <v>0</v>
      </c>
      <c r="J9384" t="b">
        <v>1</v>
      </c>
      <c r="K9384" t="s">
        <v>24</v>
      </c>
      <c r="L9384" t="s">
        <v>22</v>
      </c>
      <c r="M9384">
        <v>101970</v>
      </c>
      <c r="O9384" t="s">
        <v>7065</v>
      </c>
      <c r="P9384" t="s">
        <v>10545</v>
      </c>
    </row>
    <row r="9385" spans="1:16" x14ac:dyDescent="0.55000000000000004">
      <c r="A9385" t="s">
        <v>2</v>
      </c>
      <c r="B9385" t="s">
        <v>12250</v>
      </c>
      <c r="C9385" t="s">
        <v>26</v>
      </c>
      <c r="D9385" t="s">
        <v>2532</v>
      </c>
      <c r="E9385" t="s">
        <v>20</v>
      </c>
      <c r="F9385" t="b">
        <v>0</v>
      </c>
      <c r="G9385" t="s">
        <v>27</v>
      </c>
      <c r="H9385" s="4">
        <v>45783.307685185187</v>
      </c>
      <c r="I9385" t="b">
        <v>0</v>
      </c>
      <c r="J9385" t="b">
        <v>0</v>
      </c>
      <c r="K9385" t="s">
        <v>24</v>
      </c>
      <c r="L9385" t="s">
        <v>22</v>
      </c>
      <c r="M9385">
        <v>82433.78125</v>
      </c>
      <c r="O9385" t="s">
        <v>12251</v>
      </c>
      <c r="P9385" t="s">
        <v>12252</v>
      </c>
    </row>
    <row r="9386" spans="1:16" x14ac:dyDescent="0.55000000000000004">
      <c r="A9386" t="s">
        <v>2</v>
      </c>
      <c r="B9386" t="s">
        <v>12253</v>
      </c>
      <c r="C9386" t="s">
        <v>622</v>
      </c>
      <c r="D9386" t="s">
        <v>3957</v>
      </c>
      <c r="E9386" t="s">
        <v>20</v>
      </c>
      <c r="F9386" t="b">
        <v>0</v>
      </c>
      <c r="G9386" t="s">
        <v>27</v>
      </c>
      <c r="H9386" s="4">
        <v>45783.307800925933</v>
      </c>
      <c r="I9386" t="b">
        <v>0</v>
      </c>
      <c r="J9386" t="b">
        <v>1</v>
      </c>
      <c r="K9386" t="s">
        <v>24</v>
      </c>
      <c r="L9386" t="s">
        <v>36</v>
      </c>
      <c r="N9386">
        <v>57.060001373291023</v>
      </c>
      <c r="O9386" t="s">
        <v>10109</v>
      </c>
      <c r="P9386" t="s">
        <v>12254</v>
      </c>
    </row>
    <row r="9387" spans="1:16" x14ac:dyDescent="0.55000000000000004">
      <c r="A9387" t="s">
        <v>0</v>
      </c>
      <c r="B9387" t="s">
        <v>12255</v>
      </c>
      <c r="C9387" t="s">
        <v>2603</v>
      </c>
      <c r="D9387" t="s">
        <v>4035</v>
      </c>
      <c r="E9387" t="s">
        <v>20</v>
      </c>
      <c r="F9387" t="b">
        <v>0</v>
      </c>
      <c r="G9387" t="s">
        <v>158</v>
      </c>
      <c r="H9387" s="4">
        <v>45783.393634259257</v>
      </c>
      <c r="I9387" t="b">
        <v>0</v>
      </c>
      <c r="J9387" t="b">
        <v>0</v>
      </c>
      <c r="K9387" t="s">
        <v>158</v>
      </c>
      <c r="L9387" t="s">
        <v>22</v>
      </c>
      <c r="M9387">
        <v>64271.5</v>
      </c>
      <c r="O9387" t="s">
        <v>31</v>
      </c>
      <c r="P9387" t="s">
        <v>12256</v>
      </c>
    </row>
    <row r="9388" spans="1:16" x14ac:dyDescent="0.55000000000000004">
      <c r="A9388" t="s">
        <v>89</v>
      </c>
      <c r="B9388" t="s">
        <v>7452</v>
      </c>
      <c r="C9388" t="s">
        <v>7313</v>
      </c>
      <c r="D9388" t="s">
        <v>2208</v>
      </c>
      <c r="E9388" t="s">
        <v>34</v>
      </c>
      <c r="F9388" t="b">
        <v>0</v>
      </c>
      <c r="G9388" t="s">
        <v>41</v>
      </c>
      <c r="H9388" s="4">
        <v>45783.433148148149</v>
      </c>
      <c r="I9388" t="b">
        <v>0</v>
      </c>
      <c r="J9388" t="b">
        <v>1</v>
      </c>
      <c r="K9388" t="s">
        <v>24</v>
      </c>
      <c r="L9388" t="s">
        <v>22</v>
      </c>
      <c r="M9388">
        <v>195000</v>
      </c>
      <c r="O9388" t="s">
        <v>428</v>
      </c>
      <c r="P9388" t="s">
        <v>7453</v>
      </c>
    </row>
    <row r="9389" spans="1:16" x14ac:dyDescent="0.55000000000000004">
      <c r="A9389" t="s">
        <v>191</v>
      </c>
      <c r="B9389" t="s">
        <v>12257</v>
      </c>
      <c r="C9389" t="s">
        <v>12258</v>
      </c>
      <c r="D9389" t="s">
        <v>3973</v>
      </c>
      <c r="E9389" t="s">
        <v>20</v>
      </c>
      <c r="F9389" t="b">
        <v>0</v>
      </c>
      <c r="G9389" t="s">
        <v>30</v>
      </c>
      <c r="H9389" s="4">
        <v>45783.434178240743</v>
      </c>
      <c r="I9389" t="b">
        <v>0</v>
      </c>
      <c r="J9389" t="b">
        <v>1</v>
      </c>
      <c r="K9389" t="s">
        <v>24</v>
      </c>
      <c r="L9389" t="s">
        <v>22</v>
      </c>
      <c r="M9389">
        <v>145500</v>
      </c>
      <c r="O9389" t="s">
        <v>341</v>
      </c>
      <c r="P9389" t="s">
        <v>649</v>
      </c>
    </row>
    <row r="9390" spans="1:16" x14ac:dyDescent="0.55000000000000004">
      <c r="A9390" t="s">
        <v>19</v>
      </c>
      <c r="B9390" t="s">
        <v>12259</v>
      </c>
      <c r="C9390" t="s">
        <v>158</v>
      </c>
      <c r="D9390" t="s">
        <v>4035</v>
      </c>
      <c r="E9390" t="s">
        <v>20</v>
      </c>
      <c r="F9390" t="b">
        <v>0</v>
      </c>
      <c r="G9390" t="s">
        <v>158</v>
      </c>
      <c r="H9390" s="4">
        <v>45783.518576388888</v>
      </c>
      <c r="I9390" t="b">
        <v>0</v>
      </c>
      <c r="J9390" t="b">
        <v>0</v>
      </c>
      <c r="K9390" t="s">
        <v>158</v>
      </c>
      <c r="L9390" t="s">
        <v>22</v>
      </c>
      <c r="M9390">
        <v>48000</v>
      </c>
      <c r="O9390" t="s">
        <v>1906</v>
      </c>
      <c r="P9390" t="s">
        <v>12260</v>
      </c>
    </row>
    <row r="9391" spans="1:16" x14ac:dyDescent="0.55000000000000004">
      <c r="A9391" t="s">
        <v>19</v>
      </c>
      <c r="B9391" t="s">
        <v>12261</v>
      </c>
      <c r="C9391" t="s">
        <v>158</v>
      </c>
      <c r="D9391" t="s">
        <v>4035</v>
      </c>
      <c r="E9391" t="s">
        <v>20</v>
      </c>
      <c r="F9391" t="b">
        <v>0</v>
      </c>
      <c r="G9391" t="s">
        <v>158</v>
      </c>
      <c r="H9391" s="4">
        <v>45783.518599537027</v>
      </c>
      <c r="I9391" t="b">
        <v>0</v>
      </c>
      <c r="J9391" t="b">
        <v>0</v>
      </c>
      <c r="K9391" t="s">
        <v>158</v>
      </c>
      <c r="L9391" t="s">
        <v>22</v>
      </c>
      <c r="M9391">
        <v>86251.5</v>
      </c>
      <c r="O9391" t="s">
        <v>1906</v>
      </c>
      <c r="P9391" t="s">
        <v>119</v>
      </c>
    </row>
    <row r="9392" spans="1:16" x14ac:dyDescent="0.55000000000000004">
      <c r="A9392" t="s">
        <v>19</v>
      </c>
      <c r="B9392" t="s">
        <v>12262</v>
      </c>
      <c r="C9392" t="s">
        <v>158</v>
      </c>
      <c r="D9392" t="s">
        <v>4035</v>
      </c>
      <c r="E9392" t="s">
        <v>20</v>
      </c>
      <c r="F9392" t="b">
        <v>0</v>
      </c>
      <c r="G9392" t="s">
        <v>158</v>
      </c>
      <c r="H9392" s="4">
        <v>45783.518611111111</v>
      </c>
      <c r="I9392" t="b">
        <v>0</v>
      </c>
      <c r="J9392" t="b">
        <v>0</v>
      </c>
      <c r="K9392" t="s">
        <v>158</v>
      </c>
      <c r="L9392" t="s">
        <v>22</v>
      </c>
      <c r="M9392">
        <v>48000</v>
      </c>
      <c r="O9392" t="s">
        <v>1906</v>
      </c>
      <c r="P9392" t="s">
        <v>12263</v>
      </c>
    </row>
    <row r="9393" spans="1:16" x14ac:dyDescent="0.55000000000000004">
      <c r="A9393" t="s">
        <v>139</v>
      </c>
      <c r="B9393" t="s">
        <v>12264</v>
      </c>
      <c r="C9393" t="s">
        <v>12265</v>
      </c>
      <c r="D9393" t="s">
        <v>4035</v>
      </c>
      <c r="E9393" t="s">
        <v>20</v>
      </c>
      <c r="F9393" t="b">
        <v>0</v>
      </c>
      <c r="G9393" t="s">
        <v>804</v>
      </c>
      <c r="H9393" s="4">
        <v>45783.526458333326</v>
      </c>
      <c r="I9393" t="b">
        <v>1</v>
      </c>
      <c r="J9393" t="b">
        <v>0</v>
      </c>
      <c r="K9393" t="s">
        <v>804</v>
      </c>
      <c r="L9393" t="s">
        <v>22</v>
      </c>
      <c r="M9393">
        <v>49261.5</v>
      </c>
      <c r="O9393" t="s">
        <v>1837</v>
      </c>
      <c r="P9393" t="s">
        <v>12266</v>
      </c>
    </row>
    <row r="9394" spans="1:16" x14ac:dyDescent="0.55000000000000004">
      <c r="A9394" t="s">
        <v>1</v>
      </c>
      <c r="B9394" t="s">
        <v>12267</v>
      </c>
      <c r="C9394" t="s">
        <v>3756</v>
      </c>
      <c r="D9394" t="s">
        <v>4084</v>
      </c>
      <c r="E9394" t="s">
        <v>20</v>
      </c>
      <c r="F9394" t="b">
        <v>0</v>
      </c>
      <c r="G9394" t="s">
        <v>27</v>
      </c>
      <c r="H9394" s="4">
        <v>45783.557337962957</v>
      </c>
      <c r="I9394" t="b">
        <v>0</v>
      </c>
      <c r="J9394" t="b">
        <v>0</v>
      </c>
      <c r="K9394" t="s">
        <v>24</v>
      </c>
      <c r="L9394" t="s">
        <v>22</v>
      </c>
      <c r="M9394">
        <v>228000</v>
      </c>
      <c r="O9394" t="s">
        <v>563</v>
      </c>
      <c r="P9394" t="s">
        <v>12268</v>
      </c>
    </row>
    <row r="9395" spans="1:16" x14ac:dyDescent="0.55000000000000004">
      <c r="A9395" t="s">
        <v>40</v>
      </c>
      <c r="B9395" t="s">
        <v>12269</v>
      </c>
      <c r="C9395" t="s">
        <v>155</v>
      </c>
      <c r="D9395" t="s">
        <v>3828</v>
      </c>
      <c r="E9395" t="s">
        <v>219</v>
      </c>
      <c r="F9395" t="b">
        <v>0</v>
      </c>
      <c r="G9395" t="s">
        <v>27</v>
      </c>
      <c r="H9395" s="4">
        <v>45783.557766203703</v>
      </c>
      <c r="I9395" t="b">
        <v>0</v>
      </c>
      <c r="J9395" t="b">
        <v>0</v>
      </c>
      <c r="K9395" t="s">
        <v>24</v>
      </c>
      <c r="L9395" t="s">
        <v>36</v>
      </c>
      <c r="N9395">
        <v>47.5</v>
      </c>
      <c r="O9395" t="s">
        <v>12270</v>
      </c>
      <c r="P9395" t="s">
        <v>12271</v>
      </c>
    </row>
    <row r="9396" spans="1:16" x14ac:dyDescent="0.55000000000000004">
      <c r="A9396" t="s">
        <v>139</v>
      </c>
      <c r="B9396" t="s">
        <v>8699</v>
      </c>
      <c r="C9396" t="s">
        <v>47</v>
      </c>
      <c r="D9396" t="s">
        <v>3973</v>
      </c>
      <c r="E9396" t="s">
        <v>20</v>
      </c>
      <c r="F9396" t="b">
        <v>0</v>
      </c>
      <c r="G9396" t="s">
        <v>27</v>
      </c>
      <c r="H9396" s="4">
        <v>45783.557916666658</v>
      </c>
      <c r="I9396" t="b">
        <v>0</v>
      </c>
      <c r="J9396" t="b">
        <v>1</v>
      </c>
      <c r="K9396" t="s">
        <v>24</v>
      </c>
      <c r="L9396" t="s">
        <v>22</v>
      </c>
      <c r="M9396">
        <v>137300</v>
      </c>
      <c r="O9396" t="s">
        <v>1172</v>
      </c>
      <c r="P9396" t="s">
        <v>8700</v>
      </c>
    </row>
    <row r="9397" spans="1:16" x14ac:dyDescent="0.55000000000000004">
      <c r="A9397" t="s">
        <v>0</v>
      </c>
      <c r="B9397" t="s">
        <v>1954</v>
      </c>
      <c r="C9397" t="s">
        <v>167</v>
      </c>
      <c r="D9397" t="s">
        <v>4084</v>
      </c>
      <c r="E9397" t="s">
        <v>20</v>
      </c>
      <c r="F9397" t="b">
        <v>0</v>
      </c>
      <c r="G9397" t="s">
        <v>35</v>
      </c>
      <c r="H9397" s="4">
        <v>45783.584062499998</v>
      </c>
      <c r="I9397" t="b">
        <v>0</v>
      </c>
      <c r="J9397" t="b">
        <v>1</v>
      </c>
      <c r="K9397" t="s">
        <v>24</v>
      </c>
      <c r="L9397" t="s">
        <v>22</v>
      </c>
      <c r="M9397">
        <v>105000</v>
      </c>
      <c r="O9397" t="s">
        <v>4873</v>
      </c>
      <c r="P9397" t="s">
        <v>1876</v>
      </c>
    </row>
    <row r="9398" spans="1:16" x14ac:dyDescent="0.55000000000000004">
      <c r="A9398" t="s">
        <v>139</v>
      </c>
      <c r="B9398" t="s">
        <v>12272</v>
      </c>
      <c r="C9398" t="s">
        <v>192</v>
      </c>
      <c r="D9398" t="s">
        <v>3828</v>
      </c>
      <c r="E9398" t="s">
        <v>20</v>
      </c>
      <c r="F9398" t="b">
        <v>0</v>
      </c>
      <c r="G9398" t="s">
        <v>52</v>
      </c>
      <c r="H9398" s="4">
        <v>45783.59884259259</v>
      </c>
      <c r="I9398" t="b">
        <v>0</v>
      </c>
      <c r="J9398" t="b">
        <v>1</v>
      </c>
      <c r="K9398" t="s">
        <v>24</v>
      </c>
      <c r="L9398" t="s">
        <v>22</v>
      </c>
      <c r="M9398">
        <v>91750</v>
      </c>
      <c r="O9398" t="s">
        <v>2917</v>
      </c>
      <c r="P9398" t="s">
        <v>3228</v>
      </c>
    </row>
    <row r="9399" spans="1:16" x14ac:dyDescent="0.55000000000000004">
      <c r="A9399" t="s">
        <v>1</v>
      </c>
      <c r="B9399" t="s">
        <v>10347</v>
      </c>
      <c r="C9399" t="s">
        <v>118</v>
      </c>
      <c r="D9399" t="s">
        <v>4084</v>
      </c>
      <c r="E9399" t="s">
        <v>20</v>
      </c>
      <c r="F9399" t="b">
        <v>0</v>
      </c>
      <c r="G9399" t="s">
        <v>27</v>
      </c>
      <c r="H9399" s="4">
        <v>45783.599004629628</v>
      </c>
      <c r="I9399" t="b">
        <v>0</v>
      </c>
      <c r="J9399" t="b">
        <v>0</v>
      </c>
      <c r="K9399" t="s">
        <v>24</v>
      </c>
      <c r="L9399" t="s">
        <v>22</v>
      </c>
      <c r="M9399">
        <v>138400</v>
      </c>
      <c r="O9399" t="s">
        <v>563</v>
      </c>
      <c r="P9399" t="s">
        <v>3641</v>
      </c>
    </row>
    <row r="9400" spans="1:16" x14ac:dyDescent="0.55000000000000004">
      <c r="A9400" t="s">
        <v>2</v>
      </c>
      <c r="B9400" t="s">
        <v>12273</v>
      </c>
      <c r="C9400" t="s">
        <v>985</v>
      </c>
      <c r="D9400" t="s">
        <v>3973</v>
      </c>
      <c r="E9400" t="s">
        <v>51</v>
      </c>
      <c r="F9400" t="b">
        <v>0</v>
      </c>
      <c r="G9400" t="s">
        <v>27</v>
      </c>
      <c r="H9400" s="4">
        <v>45783.599317129629</v>
      </c>
      <c r="I9400" t="b">
        <v>1</v>
      </c>
      <c r="J9400" t="b">
        <v>0</v>
      </c>
      <c r="K9400" t="s">
        <v>24</v>
      </c>
      <c r="L9400" t="s">
        <v>36</v>
      </c>
      <c r="N9400">
        <v>61.5</v>
      </c>
      <c r="O9400" t="s">
        <v>3305</v>
      </c>
      <c r="P9400" t="s">
        <v>12274</v>
      </c>
    </row>
    <row r="9401" spans="1:16" x14ac:dyDescent="0.55000000000000004">
      <c r="A9401" t="s">
        <v>40</v>
      </c>
      <c r="B9401" t="s">
        <v>12275</v>
      </c>
      <c r="C9401" t="s">
        <v>167</v>
      </c>
      <c r="D9401" t="s">
        <v>3600</v>
      </c>
      <c r="E9401" t="s">
        <v>51</v>
      </c>
      <c r="F9401" t="b">
        <v>0</v>
      </c>
      <c r="G9401" t="s">
        <v>27</v>
      </c>
      <c r="H9401" s="4">
        <v>45783.599340277768</v>
      </c>
      <c r="I9401" t="b">
        <v>1</v>
      </c>
      <c r="J9401" t="b">
        <v>0</v>
      </c>
      <c r="K9401" t="s">
        <v>24</v>
      </c>
      <c r="L9401" t="s">
        <v>36</v>
      </c>
      <c r="N9401">
        <v>85</v>
      </c>
      <c r="O9401" t="s">
        <v>2533</v>
      </c>
      <c r="P9401" t="s">
        <v>12276</v>
      </c>
    </row>
    <row r="9402" spans="1:16" x14ac:dyDescent="0.55000000000000004">
      <c r="A9402" t="s">
        <v>89</v>
      </c>
      <c r="B9402" t="s">
        <v>12277</v>
      </c>
      <c r="C9402" t="s">
        <v>365</v>
      </c>
      <c r="D9402" t="s">
        <v>3973</v>
      </c>
      <c r="E9402" t="s">
        <v>51</v>
      </c>
      <c r="F9402" t="b">
        <v>0</v>
      </c>
      <c r="G9402" t="s">
        <v>27</v>
      </c>
      <c r="H9402" s="4">
        <v>45783.599456018521</v>
      </c>
      <c r="I9402" t="b">
        <v>1</v>
      </c>
      <c r="J9402" t="b">
        <v>0</v>
      </c>
      <c r="K9402" t="s">
        <v>24</v>
      </c>
      <c r="L9402" t="s">
        <v>36</v>
      </c>
      <c r="N9402">
        <v>75</v>
      </c>
      <c r="O9402" t="s">
        <v>741</v>
      </c>
    </row>
    <row r="9403" spans="1:16" x14ac:dyDescent="0.55000000000000004">
      <c r="A9403" t="s">
        <v>2</v>
      </c>
      <c r="B9403" t="s">
        <v>7056</v>
      </c>
      <c r="C9403" t="s">
        <v>151</v>
      </c>
      <c r="D9403" t="s">
        <v>3973</v>
      </c>
      <c r="E9403" t="s">
        <v>20</v>
      </c>
      <c r="F9403" t="b">
        <v>0</v>
      </c>
      <c r="G9403" t="s">
        <v>27</v>
      </c>
      <c r="H9403" s="4">
        <v>45783.599490740737</v>
      </c>
      <c r="I9403" t="b">
        <v>0</v>
      </c>
      <c r="J9403" t="b">
        <v>1</v>
      </c>
      <c r="K9403" t="s">
        <v>24</v>
      </c>
      <c r="L9403" t="s">
        <v>22</v>
      </c>
      <c r="M9403">
        <v>185000</v>
      </c>
      <c r="O9403" t="s">
        <v>983</v>
      </c>
      <c r="P9403" t="s">
        <v>12278</v>
      </c>
    </row>
    <row r="9404" spans="1:16" x14ac:dyDescent="0.55000000000000004">
      <c r="A9404" t="s">
        <v>0</v>
      </c>
      <c r="B9404" t="s">
        <v>1632</v>
      </c>
      <c r="C9404" t="s">
        <v>118</v>
      </c>
      <c r="D9404" t="s">
        <v>131</v>
      </c>
      <c r="F9404" t="b">
        <v>0</v>
      </c>
      <c r="G9404" t="s">
        <v>27</v>
      </c>
      <c r="H9404" s="4">
        <v>45783.625127314823</v>
      </c>
      <c r="I9404" t="b">
        <v>1</v>
      </c>
      <c r="J9404" t="b">
        <v>0</v>
      </c>
      <c r="K9404" t="s">
        <v>24</v>
      </c>
      <c r="L9404" t="s">
        <v>36</v>
      </c>
      <c r="N9404">
        <v>41</v>
      </c>
      <c r="O9404" t="s">
        <v>131</v>
      </c>
      <c r="P9404" t="s">
        <v>9388</v>
      </c>
    </row>
    <row r="9405" spans="1:16" x14ac:dyDescent="0.55000000000000004">
      <c r="A9405" t="s">
        <v>1</v>
      </c>
      <c r="B9405" t="s">
        <v>12279</v>
      </c>
      <c r="C9405" t="s">
        <v>236</v>
      </c>
      <c r="D9405" t="s">
        <v>3973</v>
      </c>
      <c r="E9405" t="s">
        <v>20</v>
      </c>
      <c r="F9405" t="b">
        <v>0</v>
      </c>
      <c r="G9405" t="s">
        <v>27</v>
      </c>
      <c r="H9405" s="4">
        <v>45783.625173611108</v>
      </c>
      <c r="I9405" t="b">
        <v>0</v>
      </c>
      <c r="J9405" t="b">
        <v>0</v>
      </c>
      <c r="K9405" t="s">
        <v>24</v>
      </c>
      <c r="L9405" t="s">
        <v>22</v>
      </c>
      <c r="M9405">
        <v>95000</v>
      </c>
      <c r="O9405" t="s">
        <v>685</v>
      </c>
      <c r="P9405" t="s">
        <v>3684</v>
      </c>
    </row>
    <row r="9406" spans="1:16" x14ac:dyDescent="0.55000000000000004">
      <c r="A9406" t="s">
        <v>0</v>
      </c>
      <c r="B9406" t="s">
        <v>1934</v>
      </c>
      <c r="C9406" t="s">
        <v>809</v>
      </c>
      <c r="D9406" t="s">
        <v>4084</v>
      </c>
      <c r="E9406" t="s">
        <v>20</v>
      </c>
      <c r="F9406" t="b">
        <v>0</v>
      </c>
      <c r="G9406" t="s">
        <v>41</v>
      </c>
      <c r="H9406" s="4">
        <v>45783.625486111108</v>
      </c>
      <c r="I9406" t="b">
        <v>0</v>
      </c>
      <c r="J9406" t="b">
        <v>0</v>
      </c>
      <c r="K9406" t="s">
        <v>24</v>
      </c>
      <c r="L9406" t="s">
        <v>22</v>
      </c>
      <c r="M9406">
        <v>108975.5</v>
      </c>
      <c r="O9406" t="s">
        <v>374</v>
      </c>
      <c r="P9406" t="s">
        <v>8104</v>
      </c>
    </row>
    <row r="9407" spans="1:16" x14ac:dyDescent="0.55000000000000004">
      <c r="A9407" t="s">
        <v>2</v>
      </c>
      <c r="B9407" t="s">
        <v>12280</v>
      </c>
      <c r="C9407" t="s">
        <v>166</v>
      </c>
      <c r="D9407" t="s">
        <v>3973</v>
      </c>
      <c r="E9407" t="s">
        <v>20</v>
      </c>
      <c r="F9407" t="b">
        <v>0</v>
      </c>
      <c r="G9407" t="s">
        <v>27</v>
      </c>
      <c r="H9407" s="4">
        <v>45783.641215277778</v>
      </c>
      <c r="I9407" t="b">
        <v>0</v>
      </c>
      <c r="J9407" t="b">
        <v>0</v>
      </c>
      <c r="K9407" t="s">
        <v>24</v>
      </c>
      <c r="L9407" t="s">
        <v>22</v>
      </c>
      <c r="M9407">
        <v>177500</v>
      </c>
      <c r="O9407" t="s">
        <v>10702</v>
      </c>
      <c r="P9407" t="s">
        <v>12281</v>
      </c>
    </row>
    <row r="9408" spans="1:16" x14ac:dyDescent="0.55000000000000004">
      <c r="A9408" t="s">
        <v>1</v>
      </c>
      <c r="B9408" t="s">
        <v>3250</v>
      </c>
      <c r="C9408" t="s">
        <v>39</v>
      </c>
      <c r="D9408" t="s">
        <v>3973</v>
      </c>
      <c r="E9408" t="s">
        <v>51</v>
      </c>
      <c r="F9408" t="b">
        <v>1</v>
      </c>
      <c r="G9408" t="s">
        <v>35</v>
      </c>
      <c r="H9408" s="4">
        <v>45783.667395833327</v>
      </c>
      <c r="I9408" t="b">
        <v>0</v>
      </c>
      <c r="J9408" t="b">
        <v>0</v>
      </c>
      <c r="K9408" t="s">
        <v>24</v>
      </c>
      <c r="L9408" t="s">
        <v>36</v>
      </c>
      <c r="N9408">
        <v>65</v>
      </c>
      <c r="O9408" t="s">
        <v>10982</v>
      </c>
      <c r="P9408" t="s">
        <v>1242</v>
      </c>
    </row>
    <row r="9409" spans="1:16" x14ac:dyDescent="0.55000000000000004">
      <c r="A9409" t="s">
        <v>2</v>
      </c>
      <c r="B9409" t="s">
        <v>12282</v>
      </c>
      <c r="C9409" t="s">
        <v>653</v>
      </c>
      <c r="D9409" t="s">
        <v>3973</v>
      </c>
      <c r="E9409" t="s">
        <v>51</v>
      </c>
      <c r="F9409" t="b">
        <v>0</v>
      </c>
      <c r="G9409" t="s">
        <v>27</v>
      </c>
      <c r="H9409" s="4">
        <v>45783.682881944442</v>
      </c>
      <c r="I9409" t="b">
        <v>0</v>
      </c>
      <c r="J9409" t="b">
        <v>0</v>
      </c>
      <c r="K9409" t="s">
        <v>24</v>
      </c>
      <c r="L9409" t="s">
        <v>36</v>
      </c>
      <c r="N9409">
        <v>62.5</v>
      </c>
      <c r="O9409" t="s">
        <v>396</v>
      </c>
      <c r="P9409" t="s">
        <v>12283</v>
      </c>
    </row>
    <row r="9410" spans="1:16" x14ac:dyDescent="0.55000000000000004">
      <c r="A9410" t="s">
        <v>0</v>
      </c>
      <c r="B9410" t="s">
        <v>1934</v>
      </c>
      <c r="C9410" t="s">
        <v>2683</v>
      </c>
      <c r="D9410" t="s">
        <v>3828</v>
      </c>
      <c r="E9410" t="s">
        <v>51</v>
      </c>
      <c r="F9410" t="b">
        <v>0</v>
      </c>
      <c r="G9410" t="s">
        <v>27</v>
      </c>
      <c r="H9410" s="4">
        <v>45783.708449074067</v>
      </c>
      <c r="I9410" t="b">
        <v>1</v>
      </c>
      <c r="J9410" t="b">
        <v>0</v>
      </c>
      <c r="K9410" t="s">
        <v>24</v>
      </c>
      <c r="L9410" t="s">
        <v>36</v>
      </c>
      <c r="N9410">
        <v>25</v>
      </c>
      <c r="O9410" t="s">
        <v>1284</v>
      </c>
      <c r="P9410" t="s">
        <v>204</v>
      </c>
    </row>
    <row r="9411" spans="1:16" x14ac:dyDescent="0.55000000000000004">
      <c r="A9411" t="s">
        <v>89</v>
      </c>
      <c r="B9411" t="s">
        <v>2726</v>
      </c>
      <c r="C9411" t="s">
        <v>122</v>
      </c>
      <c r="D9411" t="s">
        <v>3600</v>
      </c>
      <c r="E9411" t="s">
        <v>51</v>
      </c>
      <c r="F9411" t="b">
        <v>0</v>
      </c>
      <c r="G9411" t="s">
        <v>52</v>
      </c>
      <c r="H9411" s="4">
        <v>45783.723796296297</v>
      </c>
      <c r="I9411" t="b">
        <v>0</v>
      </c>
      <c r="J9411" t="b">
        <v>0</v>
      </c>
      <c r="K9411" t="s">
        <v>24</v>
      </c>
      <c r="L9411" t="s">
        <v>36</v>
      </c>
      <c r="N9411">
        <v>55</v>
      </c>
      <c r="O9411" t="s">
        <v>12284</v>
      </c>
      <c r="P9411" t="s">
        <v>12285</v>
      </c>
    </row>
    <row r="9412" spans="1:16" x14ac:dyDescent="0.55000000000000004">
      <c r="A9412" t="s">
        <v>2</v>
      </c>
      <c r="B9412" t="s">
        <v>12286</v>
      </c>
      <c r="C9412" t="s">
        <v>357</v>
      </c>
      <c r="D9412" t="s">
        <v>12287</v>
      </c>
      <c r="E9412" t="s">
        <v>51</v>
      </c>
      <c r="F9412" t="b">
        <v>0</v>
      </c>
      <c r="G9412" t="s">
        <v>27</v>
      </c>
      <c r="H9412" s="4">
        <v>45783.724317129629</v>
      </c>
      <c r="I9412" t="b">
        <v>0</v>
      </c>
      <c r="J9412" t="b">
        <v>0</v>
      </c>
      <c r="K9412" t="s">
        <v>24</v>
      </c>
      <c r="L9412" t="s">
        <v>36</v>
      </c>
      <c r="N9412">
        <v>97</v>
      </c>
      <c r="O9412" t="s">
        <v>12288</v>
      </c>
      <c r="P9412" t="s">
        <v>3532</v>
      </c>
    </row>
    <row r="9413" spans="1:16" x14ac:dyDescent="0.55000000000000004">
      <c r="A9413" t="s">
        <v>2</v>
      </c>
      <c r="B9413" t="s">
        <v>12289</v>
      </c>
      <c r="C9413" t="s">
        <v>92</v>
      </c>
      <c r="D9413" t="s">
        <v>3600</v>
      </c>
      <c r="E9413" t="s">
        <v>51</v>
      </c>
      <c r="F9413" t="b">
        <v>0</v>
      </c>
      <c r="G9413" t="s">
        <v>27</v>
      </c>
      <c r="H9413" s="4">
        <v>45783.724340277768</v>
      </c>
      <c r="I9413" t="b">
        <v>1</v>
      </c>
      <c r="J9413" t="b">
        <v>0</v>
      </c>
      <c r="K9413" t="s">
        <v>24</v>
      </c>
      <c r="L9413" t="s">
        <v>36</v>
      </c>
      <c r="N9413">
        <v>62.5</v>
      </c>
      <c r="O9413" t="s">
        <v>12290</v>
      </c>
      <c r="P9413" t="s">
        <v>12291</v>
      </c>
    </row>
    <row r="9414" spans="1:16" x14ac:dyDescent="0.55000000000000004">
      <c r="A9414" t="s">
        <v>2</v>
      </c>
      <c r="B9414" t="s">
        <v>12292</v>
      </c>
      <c r="C9414" t="s">
        <v>693</v>
      </c>
      <c r="D9414" t="s">
        <v>3828</v>
      </c>
      <c r="E9414" t="s">
        <v>20</v>
      </c>
      <c r="F9414" t="b">
        <v>0</v>
      </c>
      <c r="G9414" t="s">
        <v>27</v>
      </c>
      <c r="H9414" s="4">
        <v>45783.724340277768</v>
      </c>
      <c r="I9414" t="b">
        <v>1</v>
      </c>
      <c r="J9414" t="b">
        <v>1</v>
      </c>
      <c r="K9414" t="s">
        <v>24</v>
      </c>
      <c r="L9414" t="s">
        <v>22</v>
      </c>
      <c r="M9414">
        <v>147003.5</v>
      </c>
      <c r="O9414" t="s">
        <v>12293</v>
      </c>
      <c r="P9414" t="s">
        <v>12294</v>
      </c>
    </row>
    <row r="9415" spans="1:16" x14ac:dyDescent="0.55000000000000004">
      <c r="A9415" t="s">
        <v>40</v>
      </c>
      <c r="B9415" t="s">
        <v>12295</v>
      </c>
      <c r="C9415" t="s">
        <v>2633</v>
      </c>
      <c r="D9415" t="s">
        <v>2208</v>
      </c>
      <c r="E9415" t="s">
        <v>51</v>
      </c>
      <c r="F9415" t="b">
        <v>0</v>
      </c>
      <c r="G9415" t="s">
        <v>27</v>
      </c>
      <c r="H9415" s="4">
        <v>45783.724351851852</v>
      </c>
      <c r="I9415" t="b">
        <v>1</v>
      </c>
      <c r="J9415" t="b">
        <v>0</v>
      </c>
      <c r="K9415" t="s">
        <v>24</v>
      </c>
      <c r="L9415" t="s">
        <v>36</v>
      </c>
      <c r="N9415">
        <v>57.5</v>
      </c>
      <c r="O9415" t="s">
        <v>2877</v>
      </c>
      <c r="P9415" t="s">
        <v>12296</v>
      </c>
    </row>
    <row r="9416" spans="1:16" x14ac:dyDescent="0.55000000000000004">
      <c r="A9416" t="s">
        <v>139</v>
      </c>
      <c r="B9416" t="s">
        <v>12297</v>
      </c>
      <c r="C9416" t="s">
        <v>749</v>
      </c>
      <c r="D9416" t="s">
        <v>3973</v>
      </c>
      <c r="E9416" t="s">
        <v>20</v>
      </c>
      <c r="F9416" t="b">
        <v>0</v>
      </c>
      <c r="G9416" t="s">
        <v>27</v>
      </c>
      <c r="H9416" s="4">
        <v>45783.724548611113</v>
      </c>
      <c r="I9416" t="b">
        <v>0</v>
      </c>
      <c r="J9416" t="b">
        <v>0</v>
      </c>
      <c r="K9416" t="s">
        <v>24</v>
      </c>
      <c r="L9416" t="s">
        <v>36</v>
      </c>
      <c r="N9416">
        <v>33</v>
      </c>
      <c r="O9416" t="s">
        <v>1298</v>
      </c>
      <c r="P9416" t="s">
        <v>149</v>
      </c>
    </row>
    <row r="9417" spans="1:16" x14ac:dyDescent="0.55000000000000004">
      <c r="A9417" t="s">
        <v>89</v>
      </c>
      <c r="B9417" t="s">
        <v>12298</v>
      </c>
      <c r="C9417" t="s">
        <v>39</v>
      </c>
      <c r="D9417" t="s">
        <v>7658</v>
      </c>
      <c r="E9417" t="s">
        <v>20</v>
      </c>
      <c r="F9417" t="b">
        <v>1</v>
      </c>
      <c r="G9417" t="s">
        <v>158</v>
      </c>
      <c r="H9417" s="4">
        <v>45783.726909722223</v>
      </c>
      <c r="I9417" t="b">
        <v>1</v>
      </c>
      <c r="J9417" t="b">
        <v>0</v>
      </c>
      <c r="K9417" t="s">
        <v>158</v>
      </c>
      <c r="L9417" t="s">
        <v>22</v>
      </c>
      <c r="M9417">
        <v>100000</v>
      </c>
      <c r="O9417" t="s">
        <v>498</v>
      </c>
      <c r="P9417" t="s">
        <v>499</v>
      </c>
    </row>
    <row r="9418" spans="1:16" x14ac:dyDescent="0.55000000000000004">
      <c r="A9418" t="s">
        <v>0</v>
      </c>
      <c r="B9418" t="s">
        <v>12299</v>
      </c>
      <c r="C9418" t="s">
        <v>3302</v>
      </c>
      <c r="D9418" t="s">
        <v>3828</v>
      </c>
      <c r="E9418" t="s">
        <v>20</v>
      </c>
      <c r="F9418" t="b">
        <v>0</v>
      </c>
      <c r="G9418" t="s">
        <v>27</v>
      </c>
      <c r="H9418" s="4">
        <v>45783.750150462962</v>
      </c>
      <c r="I9418" t="b">
        <v>0</v>
      </c>
      <c r="J9418" t="b">
        <v>1</v>
      </c>
      <c r="K9418" t="s">
        <v>24</v>
      </c>
      <c r="L9418" t="s">
        <v>22</v>
      </c>
      <c r="M9418">
        <v>58500</v>
      </c>
      <c r="O9418" t="s">
        <v>12300</v>
      </c>
      <c r="P9418" t="s">
        <v>1702</v>
      </c>
    </row>
    <row r="9419" spans="1:16" x14ac:dyDescent="0.55000000000000004">
      <c r="A9419" t="s">
        <v>0</v>
      </c>
      <c r="B9419" t="s">
        <v>12301</v>
      </c>
      <c r="C9419" t="s">
        <v>82</v>
      </c>
      <c r="D9419" t="s">
        <v>3973</v>
      </c>
      <c r="E9419" t="s">
        <v>51</v>
      </c>
      <c r="F9419" t="b">
        <v>0</v>
      </c>
      <c r="G9419" t="s">
        <v>27</v>
      </c>
      <c r="H9419" s="4">
        <v>45783.765590277777</v>
      </c>
      <c r="I9419" t="b">
        <v>0</v>
      </c>
      <c r="J9419" t="b">
        <v>0</v>
      </c>
      <c r="K9419" t="s">
        <v>24</v>
      </c>
      <c r="L9419" t="s">
        <v>36</v>
      </c>
      <c r="N9419">
        <v>36.5</v>
      </c>
      <c r="O9419" t="s">
        <v>2114</v>
      </c>
      <c r="P9419" t="s">
        <v>557</v>
      </c>
    </row>
    <row r="9420" spans="1:16" x14ac:dyDescent="0.55000000000000004">
      <c r="A9420" t="s">
        <v>25</v>
      </c>
      <c r="B9420" t="s">
        <v>12302</v>
      </c>
      <c r="C9420" t="s">
        <v>84</v>
      </c>
      <c r="D9420" t="s">
        <v>3828</v>
      </c>
      <c r="E9420" t="s">
        <v>20</v>
      </c>
      <c r="F9420" t="b">
        <v>0</v>
      </c>
      <c r="G9420" t="s">
        <v>41</v>
      </c>
      <c r="H9420" s="4">
        <v>45783.792129629634</v>
      </c>
      <c r="I9420" t="b">
        <v>0</v>
      </c>
      <c r="J9420" t="b">
        <v>1</v>
      </c>
      <c r="K9420" t="s">
        <v>24</v>
      </c>
      <c r="L9420" t="s">
        <v>22</v>
      </c>
      <c r="M9420">
        <v>102852.5</v>
      </c>
      <c r="O9420" t="s">
        <v>12303</v>
      </c>
    </row>
    <row r="9421" spans="1:16" x14ac:dyDescent="0.55000000000000004">
      <c r="A9421" t="s">
        <v>1</v>
      </c>
      <c r="B9421" t="s">
        <v>12304</v>
      </c>
      <c r="C9421" t="s">
        <v>167</v>
      </c>
      <c r="D9421" t="s">
        <v>81</v>
      </c>
      <c r="E9421" t="s">
        <v>20</v>
      </c>
      <c r="F9421" t="b">
        <v>0</v>
      </c>
      <c r="G9421" t="s">
        <v>35</v>
      </c>
      <c r="H9421" s="4">
        <v>45783.792326388888</v>
      </c>
      <c r="I9421" t="b">
        <v>0</v>
      </c>
      <c r="J9421" t="b">
        <v>1</v>
      </c>
      <c r="K9421" t="s">
        <v>24</v>
      </c>
      <c r="L9421" t="s">
        <v>22</v>
      </c>
      <c r="M9421">
        <v>145000</v>
      </c>
      <c r="O9421" t="s">
        <v>81</v>
      </c>
    </row>
    <row r="9422" spans="1:16" x14ac:dyDescent="0.55000000000000004">
      <c r="A9422" t="s">
        <v>1</v>
      </c>
      <c r="B9422" t="s">
        <v>12305</v>
      </c>
      <c r="C9422" t="s">
        <v>33</v>
      </c>
      <c r="D9422" t="s">
        <v>3973</v>
      </c>
      <c r="E9422" t="s">
        <v>51</v>
      </c>
      <c r="F9422" t="b">
        <v>0</v>
      </c>
      <c r="G9422" t="s">
        <v>35</v>
      </c>
      <c r="H9422" s="4">
        <v>45783.792407407411</v>
      </c>
      <c r="I9422" t="b">
        <v>0</v>
      </c>
      <c r="J9422" t="b">
        <v>0</v>
      </c>
      <c r="K9422" t="s">
        <v>24</v>
      </c>
      <c r="L9422" t="s">
        <v>36</v>
      </c>
      <c r="N9422">
        <v>26.5</v>
      </c>
      <c r="O9422" t="s">
        <v>1961</v>
      </c>
      <c r="P9422" t="s">
        <v>1224</v>
      </c>
    </row>
    <row r="9423" spans="1:16" x14ac:dyDescent="0.55000000000000004">
      <c r="A9423" t="s">
        <v>1</v>
      </c>
      <c r="B9423" t="s">
        <v>12306</v>
      </c>
      <c r="C9423" t="s">
        <v>82</v>
      </c>
      <c r="D9423" t="s">
        <v>3973</v>
      </c>
      <c r="E9423" t="s">
        <v>20</v>
      </c>
      <c r="F9423" t="b">
        <v>0</v>
      </c>
      <c r="G9423" t="s">
        <v>27</v>
      </c>
      <c r="H9423" s="4">
        <v>45783.807256944441</v>
      </c>
      <c r="I9423" t="b">
        <v>1</v>
      </c>
      <c r="J9423" t="b">
        <v>0</v>
      </c>
      <c r="K9423" t="s">
        <v>24</v>
      </c>
      <c r="L9423" t="s">
        <v>22</v>
      </c>
      <c r="M9423">
        <v>220000</v>
      </c>
      <c r="O9423" t="s">
        <v>564</v>
      </c>
      <c r="P9423" t="s">
        <v>119</v>
      </c>
    </row>
    <row r="9424" spans="1:16" x14ac:dyDescent="0.55000000000000004">
      <c r="A9424" t="s">
        <v>0</v>
      </c>
      <c r="B9424" t="s">
        <v>0</v>
      </c>
      <c r="C9424" t="s">
        <v>179</v>
      </c>
      <c r="D9424" t="s">
        <v>4090</v>
      </c>
      <c r="E9424" t="s">
        <v>20</v>
      </c>
      <c r="F9424" t="b">
        <v>0</v>
      </c>
      <c r="G9424" t="s">
        <v>27</v>
      </c>
      <c r="H9424" s="4">
        <v>45783.833506944437</v>
      </c>
      <c r="I9424" t="b">
        <v>0</v>
      </c>
      <c r="J9424" t="b">
        <v>1</v>
      </c>
      <c r="K9424" t="s">
        <v>24</v>
      </c>
      <c r="L9424" t="s">
        <v>22</v>
      </c>
      <c r="M9424">
        <v>91500</v>
      </c>
      <c r="O9424" t="s">
        <v>12307</v>
      </c>
    </row>
    <row r="9425" spans="1:16" x14ac:dyDescent="0.55000000000000004">
      <c r="A9425" t="s">
        <v>2</v>
      </c>
      <c r="B9425" t="s">
        <v>12308</v>
      </c>
      <c r="C9425" t="s">
        <v>357</v>
      </c>
      <c r="D9425" t="s">
        <v>3600</v>
      </c>
      <c r="E9425" t="s">
        <v>51</v>
      </c>
      <c r="F9425" t="b">
        <v>0</v>
      </c>
      <c r="G9425" t="s">
        <v>27</v>
      </c>
      <c r="H9425" s="4">
        <v>45783.849386574067</v>
      </c>
      <c r="I9425" t="b">
        <v>0</v>
      </c>
      <c r="J9425" t="b">
        <v>0</v>
      </c>
      <c r="K9425" t="s">
        <v>24</v>
      </c>
      <c r="L9425" t="s">
        <v>36</v>
      </c>
      <c r="N9425">
        <v>80</v>
      </c>
      <c r="O9425" t="s">
        <v>12309</v>
      </c>
      <c r="P9425" t="s">
        <v>3532</v>
      </c>
    </row>
    <row r="9426" spans="1:16" x14ac:dyDescent="0.55000000000000004">
      <c r="A9426" t="s">
        <v>40</v>
      </c>
      <c r="B9426" t="s">
        <v>5403</v>
      </c>
      <c r="C9426" t="s">
        <v>5404</v>
      </c>
      <c r="D9426" t="s">
        <v>3973</v>
      </c>
      <c r="E9426" t="s">
        <v>20</v>
      </c>
      <c r="F9426" t="b">
        <v>0</v>
      </c>
      <c r="G9426" t="s">
        <v>27</v>
      </c>
      <c r="H9426" s="4">
        <v>45783.849502314813</v>
      </c>
      <c r="I9426" t="b">
        <v>0</v>
      </c>
      <c r="J9426" t="b">
        <v>0</v>
      </c>
      <c r="K9426" t="s">
        <v>24</v>
      </c>
      <c r="L9426" t="s">
        <v>22</v>
      </c>
      <c r="M9426">
        <v>135000</v>
      </c>
      <c r="O9426" t="s">
        <v>1422</v>
      </c>
      <c r="P9426" t="s">
        <v>5405</v>
      </c>
    </row>
    <row r="9427" spans="1:16" x14ac:dyDescent="0.55000000000000004">
      <c r="A9427" t="s">
        <v>0</v>
      </c>
      <c r="B9427" t="s">
        <v>12310</v>
      </c>
      <c r="C9427" t="s">
        <v>2268</v>
      </c>
      <c r="D9427" t="s">
        <v>3973</v>
      </c>
      <c r="E9427" t="s">
        <v>20</v>
      </c>
      <c r="F9427" t="b">
        <v>0</v>
      </c>
      <c r="G9427" t="s">
        <v>35</v>
      </c>
      <c r="H9427" s="4">
        <v>45783.850254629629</v>
      </c>
      <c r="I9427" t="b">
        <v>0</v>
      </c>
      <c r="J9427" t="b">
        <v>1</v>
      </c>
      <c r="K9427" t="s">
        <v>24</v>
      </c>
      <c r="L9427" t="s">
        <v>22</v>
      </c>
      <c r="M9427">
        <v>80000</v>
      </c>
      <c r="O9427" t="s">
        <v>12311</v>
      </c>
      <c r="P9427" t="s">
        <v>12312</v>
      </c>
    </row>
    <row r="9428" spans="1:16" x14ac:dyDescent="0.55000000000000004">
      <c r="A9428" t="s">
        <v>0</v>
      </c>
      <c r="B9428" t="s">
        <v>2900</v>
      </c>
      <c r="C9428" t="s">
        <v>3881</v>
      </c>
      <c r="D9428" t="s">
        <v>2208</v>
      </c>
      <c r="E9428" t="s">
        <v>20</v>
      </c>
      <c r="F9428" t="b">
        <v>0</v>
      </c>
      <c r="G9428" t="s">
        <v>41</v>
      </c>
      <c r="H9428" s="4">
        <v>45783.875462962962</v>
      </c>
      <c r="I9428" t="b">
        <v>0</v>
      </c>
      <c r="J9428" t="b">
        <v>1</v>
      </c>
      <c r="K9428" t="s">
        <v>24</v>
      </c>
      <c r="L9428" t="s">
        <v>36</v>
      </c>
      <c r="N9428">
        <v>48.860000610351563</v>
      </c>
      <c r="O9428" t="s">
        <v>12313</v>
      </c>
      <c r="P9428" t="s">
        <v>12314</v>
      </c>
    </row>
    <row r="9429" spans="1:16" x14ac:dyDescent="0.55000000000000004">
      <c r="A9429" t="s">
        <v>2</v>
      </c>
      <c r="B9429" t="s">
        <v>543</v>
      </c>
      <c r="C9429" t="s">
        <v>7400</v>
      </c>
      <c r="D9429" t="s">
        <v>3600</v>
      </c>
      <c r="E9429" t="s">
        <v>20</v>
      </c>
      <c r="F9429" t="b">
        <v>0</v>
      </c>
      <c r="G9429" t="s">
        <v>41</v>
      </c>
      <c r="H9429" s="4">
        <v>45783.89130787037</v>
      </c>
      <c r="I9429" t="b">
        <v>1</v>
      </c>
      <c r="J9429" t="b">
        <v>0</v>
      </c>
      <c r="K9429" t="s">
        <v>24</v>
      </c>
      <c r="L9429" t="s">
        <v>22</v>
      </c>
      <c r="M9429">
        <v>110000</v>
      </c>
      <c r="O9429" t="s">
        <v>12315</v>
      </c>
      <c r="P9429" t="s">
        <v>12316</v>
      </c>
    </row>
    <row r="9430" spans="1:16" x14ac:dyDescent="0.55000000000000004">
      <c r="A9430" t="s">
        <v>2</v>
      </c>
      <c r="B9430" t="s">
        <v>358</v>
      </c>
      <c r="C9430" t="s">
        <v>372</v>
      </c>
      <c r="D9430" t="s">
        <v>3600</v>
      </c>
      <c r="E9430" t="s">
        <v>20</v>
      </c>
      <c r="F9430" t="b">
        <v>0</v>
      </c>
      <c r="G9430" t="s">
        <v>30</v>
      </c>
      <c r="H9430" s="4">
        <v>45783.892233796287</v>
      </c>
      <c r="I9430" t="b">
        <v>0</v>
      </c>
      <c r="J9430" t="b">
        <v>1</v>
      </c>
      <c r="K9430" t="s">
        <v>24</v>
      </c>
      <c r="L9430" t="s">
        <v>36</v>
      </c>
      <c r="N9430">
        <v>57.860000610351563</v>
      </c>
      <c r="O9430" t="s">
        <v>147</v>
      </c>
      <c r="P9430" t="s">
        <v>12317</v>
      </c>
    </row>
    <row r="9431" spans="1:16" x14ac:dyDescent="0.55000000000000004">
      <c r="A9431" t="s">
        <v>0</v>
      </c>
      <c r="B9431" t="s">
        <v>12318</v>
      </c>
      <c r="C9431" t="s">
        <v>39</v>
      </c>
      <c r="D9431" t="s">
        <v>2208</v>
      </c>
      <c r="E9431" t="s">
        <v>51</v>
      </c>
      <c r="F9431" t="b">
        <v>1</v>
      </c>
      <c r="G9431" t="s">
        <v>27</v>
      </c>
      <c r="H9431" s="4">
        <v>45783.91679398148</v>
      </c>
      <c r="I9431" t="b">
        <v>0</v>
      </c>
      <c r="J9431" t="b">
        <v>1</v>
      </c>
      <c r="K9431" t="s">
        <v>24</v>
      </c>
      <c r="L9431" t="s">
        <v>36</v>
      </c>
      <c r="N9431">
        <v>54</v>
      </c>
      <c r="O9431" t="s">
        <v>80</v>
      </c>
      <c r="P9431" t="s">
        <v>726</v>
      </c>
    </row>
    <row r="9432" spans="1:16" x14ac:dyDescent="0.55000000000000004">
      <c r="A9432" t="s">
        <v>25</v>
      </c>
      <c r="B9432" t="s">
        <v>12319</v>
      </c>
      <c r="C9432" t="s">
        <v>236</v>
      </c>
      <c r="D9432" t="s">
        <v>3600</v>
      </c>
      <c r="E9432" t="s">
        <v>51</v>
      </c>
      <c r="F9432" t="b">
        <v>0</v>
      </c>
      <c r="G9432" t="s">
        <v>27</v>
      </c>
      <c r="H9432" s="4">
        <v>45783.916817129633</v>
      </c>
      <c r="I9432" t="b">
        <v>1</v>
      </c>
      <c r="J9432" t="b">
        <v>0</v>
      </c>
      <c r="K9432" t="s">
        <v>24</v>
      </c>
      <c r="L9432" t="s">
        <v>36</v>
      </c>
      <c r="N9432">
        <v>50</v>
      </c>
      <c r="O9432" t="s">
        <v>2837</v>
      </c>
      <c r="P9432" t="s">
        <v>618</v>
      </c>
    </row>
    <row r="9433" spans="1:16" x14ac:dyDescent="0.55000000000000004">
      <c r="A9433" t="s">
        <v>2</v>
      </c>
      <c r="B9433" t="s">
        <v>12320</v>
      </c>
      <c r="C9433" t="s">
        <v>357</v>
      </c>
      <c r="D9433" t="s">
        <v>3828</v>
      </c>
      <c r="E9433" t="s">
        <v>51</v>
      </c>
      <c r="F9433" t="b">
        <v>0</v>
      </c>
      <c r="G9433" t="s">
        <v>27</v>
      </c>
      <c r="H9433" s="4">
        <v>45783.932708333326</v>
      </c>
      <c r="I9433" t="b">
        <v>0</v>
      </c>
      <c r="J9433" t="b">
        <v>0</v>
      </c>
      <c r="K9433" t="s">
        <v>24</v>
      </c>
      <c r="L9433" t="s">
        <v>36</v>
      </c>
      <c r="N9433">
        <v>67.5</v>
      </c>
      <c r="O9433" t="s">
        <v>12321</v>
      </c>
      <c r="P9433" t="s">
        <v>3532</v>
      </c>
    </row>
    <row r="9434" spans="1:16" x14ac:dyDescent="0.55000000000000004">
      <c r="A9434" t="s">
        <v>0</v>
      </c>
      <c r="B9434" t="s">
        <v>1801</v>
      </c>
      <c r="C9434" t="s">
        <v>140</v>
      </c>
      <c r="D9434" t="s">
        <v>3973</v>
      </c>
      <c r="E9434" t="s">
        <v>20</v>
      </c>
      <c r="F9434" t="b">
        <v>0</v>
      </c>
      <c r="G9434" t="s">
        <v>27</v>
      </c>
      <c r="H9434" s="4">
        <v>45783.932858796303</v>
      </c>
      <c r="I9434" t="b">
        <v>0</v>
      </c>
      <c r="J9434" t="b">
        <v>1</v>
      </c>
      <c r="K9434" t="s">
        <v>24</v>
      </c>
      <c r="L9434" t="s">
        <v>22</v>
      </c>
      <c r="M9434">
        <v>137300</v>
      </c>
      <c r="O9434" t="s">
        <v>1172</v>
      </c>
      <c r="P9434" t="s">
        <v>7021</v>
      </c>
    </row>
    <row r="9435" spans="1:16" x14ac:dyDescent="0.55000000000000004">
      <c r="A9435" t="s">
        <v>191</v>
      </c>
      <c r="B9435" t="s">
        <v>12322</v>
      </c>
      <c r="C9435" t="s">
        <v>82</v>
      </c>
      <c r="D9435" t="s">
        <v>81</v>
      </c>
      <c r="E9435" t="s">
        <v>20</v>
      </c>
      <c r="F9435" t="b">
        <v>0</v>
      </c>
      <c r="G9435" t="s">
        <v>41</v>
      </c>
      <c r="H9435" s="4">
        <v>45783.932997685188</v>
      </c>
      <c r="I9435" t="b">
        <v>1</v>
      </c>
      <c r="J9435" t="b">
        <v>1</v>
      </c>
      <c r="K9435" t="s">
        <v>24</v>
      </c>
      <c r="L9435" t="s">
        <v>22</v>
      </c>
      <c r="M9435">
        <v>182500</v>
      </c>
      <c r="O9435" t="s">
        <v>81</v>
      </c>
      <c r="P9435" t="s">
        <v>12323</v>
      </c>
    </row>
    <row r="9436" spans="1:16" x14ac:dyDescent="0.55000000000000004">
      <c r="A9436" t="s">
        <v>25</v>
      </c>
      <c r="B9436" t="s">
        <v>10327</v>
      </c>
      <c r="C9436" t="s">
        <v>1316</v>
      </c>
      <c r="D9436" t="s">
        <v>2208</v>
      </c>
      <c r="E9436" t="s">
        <v>20</v>
      </c>
      <c r="F9436" t="b">
        <v>0</v>
      </c>
      <c r="G9436" t="s">
        <v>41</v>
      </c>
      <c r="H9436" s="4">
        <v>45783.958796296298</v>
      </c>
      <c r="I9436" t="b">
        <v>0</v>
      </c>
      <c r="J9436" t="b">
        <v>0</v>
      </c>
      <c r="K9436" t="s">
        <v>24</v>
      </c>
      <c r="L9436" t="s">
        <v>22</v>
      </c>
      <c r="M9436">
        <v>120000</v>
      </c>
      <c r="O9436" t="s">
        <v>1317</v>
      </c>
      <c r="P9436" t="s">
        <v>10328</v>
      </c>
    </row>
    <row r="9437" spans="1:16" x14ac:dyDescent="0.55000000000000004">
      <c r="A9437" t="s">
        <v>2</v>
      </c>
      <c r="B9437" t="s">
        <v>389</v>
      </c>
      <c r="C9437" t="s">
        <v>1482</v>
      </c>
      <c r="D9437" t="s">
        <v>2208</v>
      </c>
      <c r="E9437" t="s">
        <v>20</v>
      </c>
      <c r="F9437" t="b">
        <v>0</v>
      </c>
      <c r="G9437" t="s">
        <v>27</v>
      </c>
      <c r="H9437" s="4">
        <v>45783.974340277768</v>
      </c>
      <c r="I9437" t="b">
        <v>0</v>
      </c>
      <c r="J9437" t="b">
        <v>0</v>
      </c>
      <c r="K9437" t="s">
        <v>24</v>
      </c>
      <c r="L9437" t="s">
        <v>22</v>
      </c>
      <c r="M9437">
        <v>112000</v>
      </c>
      <c r="O9437" t="s">
        <v>113</v>
      </c>
    </row>
    <row r="9438" spans="1:16" x14ac:dyDescent="0.55000000000000004">
      <c r="A9438" t="s">
        <v>28</v>
      </c>
      <c r="B9438" t="s">
        <v>7412</v>
      </c>
      <c r="C9438" t="s">
        <v>39</v>
      </c>
      <c r="D9438" t="s">
        <v>3973</v>
      </c>
      <c r="E9438" t="s">
        <v>20</v>
      </c>
      <c r="F9438" t="b">
        <v>1</v>
      </c>
      <c r="G9438" t="s">
        <v>106</v>
      </c>
      <c r="H9438" s="4">
        <v>45783.978055555563</v>
      </c>
      <c r="I9438" t="b">
        <v>0</v>
      </c>
      <c r="J9438" t="b">
        <v>0</v>
      </c>
      <c r="K9438" t="s">
        <v>106</v>
      </c>
      <c r="L9438" t="s">
        <v>36</v>
      </c>
      <c r="N9438">
        <v>50</v>
      </c>
      <c r="O9438" t="s">
        <v>7413</v>
      </c>
    </row>
    <row r="9439" spans="1:16" x14ac:dyDescent="0.55000000000000004">
      <c r="A9439" t="s">
        <v>28</v>
      </c>
      <c r="B9439" t="s">
        <v>10450</v>
      </c>
      <c r="C9439" t="s">
        <v>39</v>
      </c>
      <c r="D9439" t="s">
        <v>3973</v>
      </c>
      <c r="E9439" t="s">
        <v>20</v>
      </c>
      <c r="F9439" t="b">
        <v>1</v>
      </c>
      <c r="G9439" t="s">
        <v>127</v>
      </c>
      <c r="H9439" s="4">
        <v>45783.978229166663</v>
      </c>
      <c r="I9439" t="b">
        <v>0</v>
      </c>
      <c r="J9439" t="b">
        <v>0</v>
      </c>
      <c r="K9439" t="s">
        <v>127</v>
      </c>
      <c r="L9439" t="s">
        <v>36</v>
      </c>
      <c r="N9439">
        <v>50</v>
      </c>
      <c r="O9439" t="s">
        <v>7413</v>
      </c>
      <c r="P9439" t="s">
        <v>7459</v>
      </c>
    </row>
    <row r="9440" spans="1:16" x14ac:dyDescent="0.55000000000000004">
      <c r="A9440" t="s">
        <v>0</v>
      </c>
      <c r="B9440" t="s">
        <v>0</v>
      </c>
      <c r="C9440" t="s">
        <v>12324</v>
      </c>
      <c r="D9440" t="s">
        <v>11386</v>
      </c>
      <c r="E9440" t="s">
        <v>105</v>
      </c>
      <c r="F9440" t="b">
        <v>0</v>
      </c>
      <c r="G9440" t="s">
        <v>52</v>
      </c>
      <c r="H9440" s="4">
        <v>45784.015451388892</v>
      </c>
      <c r="I9440" t="b">
        <v>1</v>
      </c>
      <c r="J9440" t="b">
        <v>0</v>
      </c>
      <c r="K9440" t="s">
        <v>24</v>
      </c>
      <c r="L9440" t="s">
        <v>36</v>
      </c>
      <c r="N9440">
        <v>27.5</v>
      </c>
      <c r="O9440" t="s">
        <v>12325</v>
      </c>
    </row>
    <row r="9441" spans="1:16" x14ac:dyDescent="0.55000000000000004">
      <c r="A9441" t="s">
        <v>40</v>
      </c>
      <c r="B9441" t="s">
        <v>12326</v>
      </c>
      <c r="C9441" t="s">
        <v>213</v>
      </c>
      <c r="D9441" t="s">
        <v>3828</v>
      </c>
      <c r="E9441" t="s">
        <v>20</v>
      </c>
      <c r="F9441" t="b">
        <v>0</v>
      </c>
      <c r="G9441" t="s">
        <v>27</v>
      </c>
      <c r="H9441" s="4">
        <v>45784.016087962962</v>
      </c>
      <c r="I9441" t="b">
        <v>0</v>
      </c>
      <c r="J9441" t="b">
        <v>1</v>
      </c>
      <c r="K9441" t="s">
        <v>24</v>
      </c>
      <c r="L9441" t="s">
        <v>22</v>
      </c>
      <c r="M9441">
        <v>123875</v>
      </c>
      <c r="O9441" t="s">
        <v>12327</v>
      </c>
      <c r="P9441" t="s">
        <v>12328</v>
      </c>
    </row>
    <row r="9442" spans="1:16" x14ac:dyDescent="0.55000000000000004">
      <c r="A9442" t="s">
        <v>28</v>
      </c>
      <c r="B9442" t="s">
        <v>7412</v>
      </c>
      <c r="C9442" t="s">
        <v>39</v>
      </c>
      <c r="D9442" t="s">
        <v>3973</v>
      </c>
      <c r="E9442" t="s">
        <v>20</v>
      </c>
      <c r="F9442" t="b">
        <v>1</v>
      </c>
      <c r="G9442" t="s">
        <v>30</v>
      </c>
      <c r="H9442" s="4">
        <v>45784.017511574071</v>
      </c>
      <c r="I9442" t="b">
        <v>0</v>
      </c>
      <c r="J9442" t="b">
        <v>0</v>
      </c>
      <c r="K9442" t="s">
        <v>24</v>
      </c>
      <c r="L9442" t="s">
        <v>36</v>
      </c>
      <c r="N9442">
        <v>50</v>
      </c>
      <c r="O9442" t="s">
        <v>7413</v>
      </c>
    </row>
    <row r="9443" spans="1:16" x14ac:dyDescent="0.55000000000000004">
      <c r="A9443" t="s">
        <v>25</v>
      </c>
      <c r="B9443" t="s">
        <v>12329</v>
      </c>
      <c r="C9443" t="s">
        <v>158</v>
      </c>
      <c r="D9443" t="s">
        <v>4035</v>
      </c>
      <c r="E9443" t="s">
        <v>20</v>
      </c>
      <c r="F9443" t="b">
        <v>0</v>
      </c>
      <c r="G9443" t="s">
        <v>158</v>
      </c>
      <c r="H9443" s="4">
        <v>45784.018657407411</v>
      </c>
      <c r="I9443" t="b">
        <v>0</v>
      </c>
      <c r="J9443" t="b">
        <v>0</v>
      </c>
      <c r="K9443" t="s">
        <v>158</v>
      </c>
      <c r="L9443" t="s">
        <v>22</v>
      </c>
      <c r="M9443">
        <v>75150</v>
      </c>
      <c r="O9443" t="s">
        <v>2768</v>
      </c>
      <c r="P9443" t="s">
        <v>12330</v>
      </c>
    </row>
    <row r="9444" spans="1:16" x14ac:dyDescent="0.55000000000000004">
      <c r="A9444" t="s">
        <v>28</v>
      </c>
      <c r="B9444" t="s">
        <v>7458</v>
      </c>
      <c r="C9444" t="s">
        <v>39</v>
      </c>
      <c r="D9444" t="s">
        <v>3973</v>
      </c>
      <c r="E9444" t="s">
        <v>20</v>
      </c>
      <c r="F9444" t="b">
        <v>1</v>
      </c>
      <c r="G9444" t="s">
        <v>158</v>
      </c>
      <c r="H9444" s="4">
        <v>45784.01871527778</v>
      </c>
      <c r="I9444" t="b">
        <v>0</v>
      </c>
      <c r="J9444" t="b">
        <v>0</v>
      </c>
      <c r="K9444" t="s">
        <v>158</v>
      </c>
      <c r="L9444" t="s">
        <v>36</v>
      </c>
      <c r="N9444">
        <v>50</v>
      </c>
      <c r="O9444" t="s">
        <v>7413</v>
      </c>
      <c r="P9444" t="s">
        <v>7459</v>
      </c>
    </row>
    <row r="9445" spans="1:16" x14ac:dyDescent="0.55000000000000004">
      <c r="A9445" t="s">
        <v>0</v>
      </c>
      <c r="B9445" t="s">
        <v>12331</v>
      </c>
      <c r="C9445" t="s">
        <v>140</v>
      </c>
      <c r="D9445" t="s">
        <v>3828</v>
      </c>
      <c r="E9445" t="s">
        <v>20</v>
      </c>
      <c r="F9445" t="b">
        <v>0</v>
      </c>
      <c r="G9445" t="s">
        <v>35</v>
      </c>
      <c r="H9445" s="4">
        <v>45784.250648148147</v>
      </c>
      <c r="I9445" t="b">
        <v>0</v>
      </c>
      <c r="J9445" t="b">
        <v>1</v>
      </c>
      <c r="K9445" t="s">
        <v>24</v>
      </c>
      <c r="L9445" t="s">
        <v>22</v>
      </c>
      <c r="M9445">
        <v>62500</v>
      </c>
      <c r="O9445" t="s">
        <v>243</v>
      </c>
      <c r="P9445" t="s">
        <v>12332</v>
      </c>
    </row>
    <row r="9446" spans="1:16" x14ac:dyDescent="0.55000000000000004">
      <c r="A9446" t="s">
        <v>0</v>
      </c>
      <c r="B9446" t="s">
        <v>288</v>
      </c>
      <c r="C9446" t="s">
        <v>11289</v>
      </c>
      <c r="D9446" t="s">
        <v>4100</v>
      </c>
      <c r="E9446" t="s">
        <v>20</v>
      </c>
      <c r="F9446" t="b">
        <v>0</v>
      </c>
      <c r="G9446" t="s">
        <v>30</v>
      </c>
      <c r="H9446" s="4">
        <v>45784.250902777778</v>
      </c>
      <c r="I9446" t="b">
        <v>0</v>
      </c>
      <c r="J9446" t="b">
        <v>0</v>
      </c>
      <c r="K9446" t="s">
        <v>24</v>
      </c>
      <c r="L9446" t="s">
        <v>22</v>
      </c>
      <c r="M9446">
        <v>154374</v>
      </c>
      <c r="O9446" t="s">
        <v>45</v>
      </c>
      <c r="P9446" t="s">
        <v>48</v>
      </c>
    </row>
    <row r="9447" spans="1:16" x14ac:dyDescent="0.55000000000000004">
      <c r="A9447" t="s">
        <v>0</v>
      </c>
      <c r="B9447" t="s">
        <v>12333</v>
      </c>
      <c r="C9447" t="s">
        <v>2669</v>
      </c>
      <c r="D9447" t="s">
        <v>3957</v>
      </c>
      <c r="E9447" t="s">
        <v>34</v>
      </c>
      <c r="F9447" t="b">
        <v>0</v>
      </c>
      <c r="G9447" t="s">
        <v>30</v>
      </c>
      <c r="H9447" s="4">
        <v>45784.250902777778</v>
      </c>
      <c r="I9447" t="b">
        <v>0</v>
      </c>
      <c r="J9447" t="b">
        <v>0</v>
      </c>
      <c r="K9447" t="s">
        <v>24</v>
      </c>
      <c r="L9447" t="s">
        <v>36</v>
      </c>
      <c r="N9447">
        <v>23.760000228881839</v>
      </c>
      <c r="O9447" t="s">
        <v>12334</v>
      </c>
      <c r="P9447" t="s">
        <v>12335</v>
      </c>
    </row>
    <row r="9448" spans="1:16" x14ac:dyDescent="0.55000000000000004">
      <c r="A9448" t="s">
        <v>0</v>
      </c>
      <c r="B9448" t="s">
        <v>288</v>
      </c>
      <c r="C9448" t="s">
        <v>696</v>
      </c>
      <c r="D9448" t="s">
        <v>7423</v>
      </c>
      <c r="E9448" t="s">
        <v>51</v>
      </c>
      <c r="F9448" t="b">
        <v>0</v>
      </c>
      <c r="G9448" t="s">
        <v>30</v>
      </c>
      <c r="H9448" s="4">
        <v>45784.250902777778</v>
      </c>
      <c r="I9448" t="b">
        <v>1</v>
      </c>
      <c r="J9448" t="b">
        <v>1</v>
      </c>
      <c r="K9448" t="s">
        <v>24</v>
      </c>
      <c r="L9448" t="s">
        <v>36</v>
      </c>
      <c r="N9448">
        <v>25</v>
      </c>
      <c r="O9448" t="s">
        <v>2075</v>
      </c>
      <c r="P9448" t="s">
        <v>863</v>
      </c>
    </row>
    <row r="9449" spans="1:16" x14ac:dyDescent="0.55000000000000004">
      <c r="A9449" t="s">
        <v>1</v>
      </c>
      <c r="B9449" t="s">
        <v>12336</v>
      </c>
      <c r="C9449" t="s">
        <v>2474</v>
      </c>
      <c r="D9449" t="s">
        <v>4003</v>
      </c>
      <c r="E9449" t="s">
        <v>20</v>
      </c>
      <c r="F9449" t="b">
        <v>0</v>
      </c>
      <c r="G9449" t="s">
        <v>962</v>
      </c>
      <c r="H9449" s="4">
        <v>45784.288553240738</v>
      </c>
      <c r="I9449" t="b">
        <v>0</v>
      </c>
      <c r="J9449" t="b">
        <v>0</v>
      </c>
      <c r="K9449" t="s">
        <v>962</v>
      </c>
      <c r="L9449" t="s">
        <v>22</v>
      </c>
      <c r="M9449">
        <v>24000</v>
      </c>
      <c r="O9449" t="s">
        <v>2475</v>
      </c>
    </row>
    <row r="9450" spans="1:16" x14ac:dyDescent="0.55000000000000004">
      <c r="A9450" t="s">
        <v>19</v>
      </c>
      <c r="B9450" t="s">
        <v>19</v>
      </c>
      <c r="C9450" t="s">
        <v>10424</v>
      </c>
      <c r="D9450" t="s">
        <v>4084</v>
      </c>
      <c r="E9450" t="s">
        <v>20</v>
      </c>
      <c r="F9450" t="b">
        <v>0</v>
      </c>
      <c r="G9450" t="s">
        <v>27</v>
      </c>
      <c r="H9450" s="4">
        <v>45784.334965277783</v>
      </c>
      <c r="I9450" t="b">
        <v>0</v>
      </c>
      <c r="J9450" t="b">
        <v>0</v>
      </c>
      <c r="K9450" t="s">
        <v>24</v>
      </c>
      <c r="L9450" t="s">
        <v>22</v>
      </c>
      <c r="M9450">
        <v>160000</v>
      </c>
      <c r="O9450" t="s">
        <v>1187</v>
      </c>
      <c r="P9450" t="s">
        <v>193</v>
      </c>
    </row>
    <row r="9451" spans="1:16" x14ac:dyDescent="0.55000000000000004">
      <c r="A9451" t="s">
        <v>40</v>
      </c>
      <c r="B9451" t="s">
        <v>40</v>
      </c>
      <c r="C9451" t="s">
        <v>668</v>
      </c>
      <c r="D9451" t="s">
        <v>4084</v>
      </c>
      <c r="E9451" t="s">
        <v>20</v>
      </c>
      <c r="F9451" t="b">
        <v>0</v>
      </c>
      <c r="G9451" t="s">
        <v>27</v>
      </c>
      <c r="H9451" s="4">
        <v>45784.336458333331</v>
      </c>
      <c r="I9451" t="b">
        <v>1</v>
      </c>
      <c r="J9451" t="b">
        <v>1</v>
      </c>
      <c r="K9451" t="s">
        <v>24</v>
      </c>
      <c r="L9451" t="s">
        <v>22</v>
      </c>
      <c r="M9451">
        <v>152500</v>
      </c>
      <c r="O9451" t="s">
        <v>8840</v>
      </c>
      <c r="P9451" t="s">
        <v>8841</v>
      </c>
    </row>
    <row r="9452" spans="1:16" x14ac:dyDescent="0.55000000000000004">
      <c r="A9452" t="s">
        <v>2</v>
      </c>
      <c r="B9452" t="s">
        <v>389</v>
      </c>
      <c r="C9452" t="s">
        <v>12337</v>
      </c>
      <c r="D9452" t="s">
        <v>4084</v>
      </c>
      <c r="E9452" t="s">
        <v>20</v>
      </c>
      <c r="F9452" t="b">
        <v>0</v>
      </c>
      <c r="G9452" t="s">
        <v>158</v>
      </c>
      <c r="H9452" s="4">
        <v>45784.339004629634</v>
      </c>
      <c r="I9452" t="b">
        <v>0</v>
      </c>
      <c r="J9452" t="b">
        <v>0</v>
      </c>
      <c r="K9452" t="s">
        <v>158</v>
      </c>
      <c r="L9452" t="s">
        <v>22</v>
      </c>
      <c r="M9452">
        <v>135000</v>
      </c>
      <c r="O9452" t="s">
        <v>12338</v>
      </c>
      <c r="P9452" t="s">
        <v>12339</v>
      </c>
    </row>
    <row r="9453" spans="1:16" x14ac:dyDescent="0.55000000000000004">
      <c r="A9453" t="s">
        <v>0</v>
      </c>
      <c r="B9453" t="s">
        <v>12340</v>
      </c>
      <c r="C9453" t="s">
        <v>39</v>
      </c>
      <c r="D9453" t="s">
        <v>1691</v>
      </c>
      <c r="E9453" t="s">
        <v>20</v>
      </c>
      <c r="F9453" t="b">
        <v>1</v>
      </c>
      <c r="G9453" t="s">
        <v>27</v>
      </c>
      <c r="H9453" s="4">
        <v>45784.375138888892</v>
      </c>
      <c r="I9453" t="b">
        <v>0</v>
      </c>
      <c r="J9453" t="b">
        <v>1</v>
      </c>
      <c r="K9453" t="s">
        <v>24</v>
      </c>
      <c r="L9453" t="s">
        <v>36</v>
      </c>
      <c r="N9453">
        <v>32</v>
      </c>
      <c r="O9453" t="s">
        <v>12341</v>
      </c>
      <c r="P9453" t="s">
        <v>12342</v>
      </c>
    </row>
    <row r="9454" spans="1:16" x14ac:dyDescent="0.55000000000000004">
      <c r="A9454" t="s">
        <v>89</v>
      </c>
      <c r="B9454" t="s">
        <v>12343</v>
      </c>
      <c r="C9454" t="s">
        <v>106</v>
      </c>
      <c r="D9454" t="s">
        <v>4035</v>
      </c>
      <c r="E9454" t="s">
        <v>20</v>
      </c>
      <c r="F9454" t="b">
        <v>0</v>
      </c>
      <c r="G9454" t="s">
        <v>106</v>
      </c>
      <c r="H9454" s="4">
        <v>45784.381597222222</v>
      </c>
      <c r="I9454" t="b">
        <v>1</v>
      </c>
      <c r="J9454" t="b">
        <v>0</v>
      </c>
      <c r="K9454" t="s">
        <v>106</v>
      </c>
      <c r="L9454" t="s">
        <v>22</v>
      </c>
      <c r="M9454">
        <v>108700</v>
      </c>
      <c r="O9454" t="s">
        <v>12344</v>
      </c>
      <c r="P9454" t="s">
        <v>12345</v>
      </c>
    </row>
    <row r="9455" spans="1:16" x14ac:dyDescent="0.55000000000000004">
      <c r="A9455" t="s">
        <v>89</v>
      </c>
      <c r="B9455" t="s">
        <v>12346</v>
      </c>
      <c r="C9455" t="s">
        <v>82</v>
      </c>
      <c r="D9455" t="s">
        <v>3973</v>
      </c>
      <c r="E9455" t="s">
        <v>20</v>
      </c>
      <c r="F9455" t="b">
        <v>0</v>
      </c>
      <c r="G9455" t="s">
        <v>23</v>
      </c>
      <c r="H9455" s="4">
        <v>45784.416307870371</v>
      </c>
      <c r="I9455" t="b">
        <v>1</v>
      </c>
      <c r="J9455" t="b">
        <v>0</v>
      </c>
      <c r="K9455" t="s">
        <v>24</v>
      </c>
      <c r="L9455" t="s">
        <v>22</v>
      </c>
      <c r="M9455">
        <v>190000</v>
      </c>
      <c r="O9455" t="s">
        <v>2745</v>
      </c>
      <c r="P9455" t="s">
        <v>12347</v>
      </c>
    </row>
    <row r="9456" spans="1:16" x14ac:dyDescent="0.55000000000000004">
      <c r="A9456" t="s">
        <v>40</v>
      </c>
      <c r="B9456" t="s">
        <v>5778</v>
      </c>
      <c r="C9456" t="s">
        <v>486</v>
      </c>
      <c r="D9456" t="s">
        <v>4093</v>
      </c>
      <c r="E9456" t="s">
        <v>20</v>
      </c>
      <c r="F9456" t="b">
        <v>0</v>
      </c>
      <c r="G9456" t="s">
        <v>30</v>
      </c>
      <c r="H9456" s="4">
        <v>45784.420717592591</v>
      </c>
      <c r="I9456" t="b">
        <v>0</v>
      </c>
      <c r="J9456" t="b">
        <v>1</v>
      </c>
      <c r="K9456" t="s">
        <v>24</v>
      </c>
      <c r="L9456" t="s">
        <v>36</v>
      </c>
      <c r="N9456">
        <v>22.5</v>
      </c>
      <c r="O9456" t="s">
        <v>5475</v>
      </c>
      <c r="P9456" t="s">
        <v>5476</v>
      </c>
    </row>
    <row r="9457" spans="1:16" x14ac:dyDescent="0.55000000000000004">
      <c r="A9457" t="s">
        <v>139</v>
      </c>
      <c r="B9457" t="s">
        <v>12348</v>
      </c>
      <c r="C9457" t="s">
        <v>453</v>
      </c>
      <c r="D9457" t="s">
        <v>3973</v>
      </c>
      <c r="E9457" t="s">
        <v>51</v>
      </c>
      <c r="F9457" t="b">
        <v>0</v>
      </c>
      <c r="G9457" t="s">
        <v>27</v>
      </c>
      <c r="H9457" s="4">
        <v>45784.458460648151</v>
      </c>
      <c r="I9457" t="b">
        <v>0</v>
      </c>
      <c r="J9457" t="b">
        <v>0</v>
      </c>
      <c r="K9457" t="s">
        <v>24</v>
      </c>
      <c r="L9457" t="s">
        <v>36</v>
      </c>
      <c r="N9457">
        <v>65.5</v>
      </c>
      <c r="O9457" t="s">
        <v>458</v>
      </c>
      <c r="P9457" t="s">
        <v>12349</v>
      </c>
    </row>
    <row r="9458" spans="1:16" x14ac:dyDescent="0.55000000000000004">
      <c r="A9458" t="s">
        <v>0</v>
      </c>
      <c r="B9458" t="s">
        <v>1254</v>
      </c>
      <c r="C9458" t="s">
        <v>986</v>
      </c>
      <c r="D9458" t="s">
        <v>3957</v>
      </c>
      <c r="E9458" t="s">
        <v>34</v>
      </c>
      <c r="F9458" t="b">
        <v>0</v>
      </c>
      <c r="G9458" t="s">
        <v>41</v>
      </c>
      <c r="H9458" s="4">
        <v>45784.458738425928</v>
      </c>
      <c r="I9458" t="b">
        <v>0</v>
      </c>
      <c r="J9458" t="b">
        <v>0</v>
      </c>
      <c r="K9458" t="s">
        <v>24</v>
      </c>
      <c r="L9458" t="s">
        <v>36</v>
      </c>
      <c r="N9458">
        <v>24.33499908447266</v>
      </c>
      <c r="O9458" t="s">
        <v>1694</v>
      </c>
      <c r="P9458" t="s">
        <v>12350</v>
      </c>
    </row>
    <row r="9459" spans="1:16" x14ac:dyDescent="0.55000000000000004">
      <c r="A9459" t="s">
        <v>1</v>
      </c>
      <c r="B9459" t="s">
        <v>12351</v>
      </c>
      <c r="C9459" t="s">
        <v>717</v>
      </c>
      <c r="D9459" t="s">
        <v>12352</v>
      </c>
      <c r="E9459" t="s">
        <v>20</v>
      </c>
      <c r="F9459" t="b">
        <v>0</v>
      </c>
      <c r="G9459" t="s">
        <v>718</v>
      </c>
      <c r="H9459" s="4">
        <v>45784.480312500003</v>
      </c>
      <c r="I9459" t="b">
        <v>0</v>
      </c>
      <c r="J9459" t="b">
        <v>0</v>
      </c>
      <c r="K9459" t="s">
        <v>718</v>
      </c>
      <c r="L9459" t="s">
        <v>22</v>
      </c>
      <c r="M9459">
        <v>244000</v>
      </c>
      <c r="O9459" t="s">
        <v>1883</v>
      </c>
      <c r="P9459" t="s">
        <v>447</v>
      </c>
    </row>
    <row r="9460" spans="1:16" x14ac:dyDescent="0.55000000000000004">
      <c r="A9460" t="s">
        <v>1</v>
      </c>
      <c r="B9460" t="s">
        <v>1</v>
      </c>
      <c r="C9460" t="s">
        <v>2064</v>
      </c>
      <c r="D9460" t="s">
        <v>12353</v>
      </c>
      <c r="E9460" t="s">
        <v>20</v>
      </c>
      <c r="F9460" t="b">
        <v>0</v>
      </c>
      <c r="G9460" t="s">
        <v>41</v>
      </c>
      <c r="H9460" s="4">
        <v>45784.501909722218</v>
      </c>
      <c r="I9460" t="b">
        <v>0</v>
      </c>
      <c r="J9460" t="b">
        <v>0</v>
      </c>
      <c r="K9460" t="s">
        <v>24</v>
      </c>
      <c r="L9460" t="s">
        <v>22</v>
      </c>
      <c r="M9460">
        <v>134749</v>
      </c>
      <c r="O9460" t="s">
        <v>12354</v>
      </c>
      <c r="P9460" t="s">
        <v>10799</v>
      </c>
    </row>
    <row r="9461" spans="1:16" x14ac:dyDescent="0.55000000000000004">
      <c r="A9461" t="s">
        <v>0</v>
      </c>
      <c r="B9461" t="s">
        <v>12355</v>
      </c>
      <c r="C9461" t="s">
        <v>1436</v>
      </c>
      <c r="D9461" t="s">
        <v>3973</v>
      </c>
      <c r="E9461" t="s">
        <v>20</v>
      </c>
      <c r="F9461" t="b">
        <v>0</v>
      </c>
      <c r="G9461" t="s">
        <v>23</v>
      </c>
      <c r="H9461" s="4">
        <v>45784.541296296287</v>
      </c>
      <c r="I9461" t="b">
        <v>1</v>
      </c>
      <c r="J9461" t="b">
        <v>0</v>
      </c>
      <c r="K9461" t="s">
        <v>24</v>
      </c>
      <c r="L9461" t="s">
        <v>22</v>
      </c>
      <c r="M9461">
        <v>150000</v>
      </c>
      <c r="O9461" t="s">
        <v>12356</v>
      </c>
      <c r="P9461" t="s">
        <v>1483</v>
      </c>
    </row>
    <row r="9462" spans="1:16" x14ac:dyDescent="0.55000000000000004">
      <c r="A9462" t="s">
        <v>0</v>
      </c>
      <c r="B9462" t="s">
        <v>12357</v>
      </c>
      <c r="C9462" t="s">
        <v>82</v>
      </c>
      <c r="D9462" t="s">
        <v>7658</v>
      </c>
      <c r="E9462" t="s">
        <v>20</v>
      </c>
      <c r="F9462" t="b">
        <v>0</v>
      </c>
      <c r="G9462" t="s">
        <v>27</v>
      </c>
      <c r="H9462" s="4">
        <v>45784.541770833333</v>
      </c>
      <c r="I9462" t="b">
        <v>0</v>
      </c>
      <c r="J9462" t="b">
        <v>0</v>
      </c>
      <c r="K9462" t="s">
        <v>24</v>
      </c>
      <c r="L9462" t="s">
        <v>22</v>
      </c>
      <c r="M9462">
        <v>77800</v>
      </c>
      <c r="O9462" t="s">
        <v>12358</v>
      </c>
      <c r="P9462" t="s">
        <v>12359</v>
      </c>
    </row>
    <row r="9463" spans="1:16" x14ac:dyDescent="0.55000000000000004">
      <c r="A9463" t="s">
        <v>0</v>
      </c>
      <c r="B9463" t="s">
        <v>565</v>
      </c>
      <c r="C9463" t="s">
        <v>236</v>
      </c>
      <c r="D9463" t="s">
        <v>3973</v>
      </c>
      <c r="E9463" t="s">
        <v>20</v>
      </c>
      <c r="F9463" t="b">
        <v>0</v>
      </c>
      <c r="G9463" t="s">
        <v>27</v>
      </c>
      <c r="H9463" s="4">
        <v>45784.541875000003</v>
      </c>
      <c r="I9463" t="b">
        <v>1</v>
      </c>
      <c r="J9463" t="b">
        <v>0</v>
      </c>
      <c r="K9463" t="s">
        <v>24</v>
      </c>
      <c r="L9463" t="s">
        <v>22</v>
      </c>
      <c r="M9463">
        <v>110500</v>
      </c>
      <c r="O9463" t="s">
        <v>2467</v>
      </c>
      <c r="P9463" t="s">
        <v>3781</v>
      </c>
    </row>
    <row r="9464" spans="1:16" x14ac:dyDescent="0.55000000000000004">
      <c r="A9464" t="s">
        <v>1</v>
      </c>
      <c r="B9464" t="s">
        <v>4043</v>
      </c>
      <c r="C9464" t="s">
        <v>559</v>
      </c>
      <c r="D9464" t="s">
        <v>4178</v>
      </c>
      <c r="E9464" t="s">
        <v>20</v>
      </c>
      <c r="F9464" t="b">
        <v>0</v>
      </c>
      <c r="G9464" t="s">
        <v>27</v>
      </c>
      <c r="H9464" s="4">
        <v>45784.543287037042</v>
      </c>
      <c r="I9464" t="b">
        <v>0</v>
      </c>
      <c r="J9464" t="b">
        <v>1</v>
      </c>
      <c r="K9464" t="s">
        <v>24</v>
      </c>
      <c r="L9464" t="s">
        <v>22</v>
      </c>
      <c r="M9464">
        <v>117731</v>
      </c>
      <c r="O9464" t="s">
        <v>800</v>
      </c>
      <c r="P9464" t="s">
        <v>4046</v>
      </c>
    </row>
    <row r="9465" spans="1:16" x14ac:dyDescent="0.55000000000000004">
      <c r="A9465" t="s">
        <v>1</v>
      </c>
      <c r="B9465" t="s">
        <v>12360</v>
      </c>
      <c r="C9465" t="s">
        <v>118</v>
      </c>
      <c r="D9465" t="s">
        <v>3828</v>
      </c>
      <c r="E9465" t="s">
        <v>20</v>
      </c>
      <c r="F9465" t="b">
        <v>0</v>
      </c>
      <c r="G9465" t="s">
        <v>27</v>
      </c>
      <c r="H9465" s="4">
        <v>45784.543287037042</v>
      </c>
      <c r="I9465" t="b">
        <v>0</v>
      </c>
      <c r="J9465" t="b">
        <v>1</v>
      </c>
      <c r="K9465" t="s">
        <v>24</v>
      </c>
      <c r="L9465" t="s">
        <v>22</v>
      </c>
      <c r="M9465">
        <v>202000</v>
      </c>
      <c r="O9465" t="s">
        <v>5006</v>
      </c>
    </row>
    <row r="9466" spans="1:16" x14ac:dyDescent="0.55000000000000004">
      <c r="A9466" t="s">
        <v>2</v>
      </c>
      <c r="B9466" t="s">
        <v>12361</v>
      </c>
      <c r="C9466" t="s">
        <v>304</v>
      </c>
      <c r="D9466" t="s">
        <v>3973</v>
      </c>
      <c r="E9466" t="s">
        <v>20</v>
      </c>
      <c r="F9466" t="b">
        <v>0</v>
      </c>
      <c r="G9466" t="s">
        <v>41</v>
      </c>
      <c r="H9466" s="4">
        <v>45784.545138888891</v>
      </c>
      <c r="I9466" t="b">
        <v>0</v>
      </c>
      <c r="J9466" t="b">
        <v>1</v>
      </c>
      <c r="K9466" t="s">
        <v>24</v>
      </c>
      <c r="L9466" t="s">
        <v>22</v>
      </c>
      <c r="M9466">
        <v>100000</v>
      </c>
      <c r="O9466" t="s">
        <v>3669</v>
      </c>
      <c r="P9466" t="s">
        <v>8509</v>
      </c>
    </row>
    <row r="9467" spans="1:16" x14ac:dyDescent="0.55000000000000004">
      <c r="A9467" t="s">
        <v>2</v>
      </c>
      <c r="B9467" t="s">
        <v>12362</v>
      </c>
      <c r="C9467" t="s">
        <v>71</v>
      </c>
      <c r="D9467" t="s">
        <v>3973</v>
      </c>
      <c r="E9467" t="s">
        <v>20</v>
      </c>
      <c r="F9467" t="b">
        <v>0</v>
      </c>
      <c r="G9467" t="s">
        <v>35</v>
      </c>
      <c r="H9467" s="4">
        <v>45784.545543981483</v>
      </c>
      <c r="I9467" t="b">
        <v>0</v>
      </c>
      <c r="J9467" t="b">
        <v>1</v>
      </c>
      <c r="K9467" t="s">
        <v>24</v>
      </c>
      <c r="L9467" t="s">
        <v>22</v>
      </c>
      <c r="M9467">
        <v>145000</v>
      </c>
      <c r="O9467" t="s">
        <v>4535</v>
      </c>
      <c r="P9467" t="s">
        <v>201</v>
      </c>
    </row>
    <row r="9468" spans="1:16" x14ac:dyDescent="0.55000000000000004">
      <c r="A9468" t="s">
        <v>0</v>
      </c>
      <c r="B9468" t="s">
        <v>1821</v>
      </c>
      <c r="C9468" t="s">
        <v>180</v>
      </c>
      <c r="D9468" t="s">
        <v>3828</v>
      </c>
      <c r="E9468" t="s">
        <v>219</v>
      </c>
      <c r="F9468" t="b">
        <v>0</v>
      </c>
      <c r="G9468" t="s">
        <v>41</v>
      </c>
      <c r="H9468" s="4">
        <v>45784.583692129629</v>
      </c>
      <c r="I9468" t="b">
        <v>1</v>
      </c>
      <c r="J9468" t="b">
        <v>1</v>
      </c>
      <c r="K9468" t="s">
        <v>24</v>
      </c>
      <c r="L9468" t="s">
        <v>36</v>
      </c>
      <c r="N9468">
        <v>22</v>
      </c>
      <c r="O9468" t="s">
        <v>350</v>
      </c>
      <c r="P9468" t="s">
        <v>12363</v>
      </c>
    </row>
    <row r="9469" spans="1:16" x14ac:dyDescent="0.55000000000000004">
      <c r="A9469" t="s">
        <v>1</v>
      </c>
      <c r="B9469" t="s">
        <v>12364</v>
      </c>
      <c r="C9469" t="s">
        <v>2305</v>
      </c>
      <c r="D9469" t="s">
        <v>3957</v>
      </c>
      <c r="E9469" t="s">
        <v>20</v>
      </c>
      <c r="F9469" t="b">
        <v>0</v>
      </c>
      <c r="G9469" t="s">
        <v>27</v>
      </c>
      <c r="H9469" s="4">
        <v>45784.584953703707</v>
      </c>
      <c r="I9469" t="b">
        <v>0</v>
      </c>
      <c r="J9469" t="b">
        <v>1</v>
      </c>
      <c r="K9469" t="s">
        <v>24</v>
      </c>
      <c r="L9469" t="s">
        <v>36</v>
      </c>
      <c r="N9469">
        <v>49.895000457763672</v>
      </c>
      <c r="O9469" t="s">
        <v>1982</v>
      </c>
      <c r="P9469" t="s">
        <v>3919</v>
      </c>
    </row>
    <row r="9470" spans="1:16" x14ac:dyDescent="0.55000000000000004">
      <c r="A9470" t="s">
        <v>19</v>
      </c>
      <c r="B9470" t="s">
        <v>12365</v>
      </c>
      <c r="C9470" t="s">
        <v>653</v>
      </c>
      <c r="D9470" t="s">
        <v>3973</v>
      </c>
      <c r="E9470" t="s">
        <v>20</v>
      </c>
      <c r="F9470" t="b">
        <v>0</v>
      </c>
      <c r="G9470" t="s">
        <v>27</v>
      </c>
      <c r="H9470" s="4">
        <v>45784.586435185192</v>
      </c>
      <c r="I9470" t="b">
        <v>0</v>
      </c>
      <c r="J9470" t="b">
        <v>1</v>
      </c>
      <c r="K9470" t="s">
        <v>24</v>
      </c>
      <c r="L9470" t="s">
        <v>22</v>
      </c>
      <c r="M9470">
        <v>115000</v>
      </c>
      <c r="O9470" t="s">
        <v>1087</v>
      </c>
      <c r="P9470" t="s">
        <v>12366</v>
      </c>
    </row>
    <row r="9471" spans="1:16" x14ac:dyDescent="0.55000000000000004">
      <c r="A9471" t="s">
        <v>0</v>
      </c>
      <c r="B9471" t="s">
        <v>1801</v>
      </c>
      <c r="C9471" t="s">
        <v>160</v>
      </c>
      <c r="D9471" t="s">
        <v>3828</v>
      </c>
      <c r="E9471" t="s">
        <v>20</v>
      </c>
      <c r="F9471" t="b">
        <v>0</v>
      </c>
      <c r="G9471" t="s">
        <v>35</v>
      </c>
      <c r="H9471" s="4">
        <v>45784.587094907409</v>
      </c>
      <c r="I9471" t="b">
        <v>0</v>
      </c>
      <c r="J9471" t="b">
        <v>1</v>
      </c>
      <c r="K9471" t="s">
        <v>24</v>
      </c>
      <c r="L9471" t="s">
        <v>22</v>
      </c>
      <c r="M9471">
        <v>106000</v>
      </c>
      <c r="O9471" t="s">
        <v>12367</v>
      </c>
      <c r="P9471" t="s">
        <v>12368</v>
      </c>
    </row>
    <row r="9472" spans="1:16" x14ac:dyDescent="0.55000000000000004">
      <c r="A9472" t="s">
        <v>0</v>
      </c>
      <c r="B9472" t="s">
        <v>12369</v>
      </c>
      <c r="C9472" t="s">
        <v>184</v>
      </c>
      <c r="D9472" t="s">
        <v>2208</v>
      </c>
      <c r="E9472" t="s">
        <v>20</v>
      </c>
      <c r="F9472" t="b">
        <v>0</v>
      </c>
      <c r="G9472" t="s">
        <v>30</v>
      </c>
      <c r="H9472" s="4">
        <v>45784.62599537037</v>
      </c>
      <c r="I9472" t="b">
        <v>0</v>
      </c>
      <c r="J9472" t="b">
        <v>0</v>
      </c>
      <c r="K9472" t="s">
        <v>24</v>
      </c>
      <c r="L9472" t="s">
        <v>22</v>
      </c>
      <c r="M9472">
        <v>72500</v>
      </c>
      <c r="O9472" t="s">
        <v>3433</v>
      </c>
      <c r="P9472" t="s">
        <v>12080</v>
      </c>
    </row>
    <row r="9473" spans="1:16" x14ac:dyDescent="0.55000000000000004">
      <c r="A9473" t="s">
        <v>40</v>
      </c>
      <c r="B9473" t="s">
        <v>1908</v>
      </c>
      <c r="C9473" t="s">
        <v>151</v>
      </c>
      <c r="D9473" t="s">
        <v>3973</v>
      </c>
      <c r="E9473" t="s">
        <v>20</v>
      </c>
      <c r="F9473" t="b">
        <v>0</v>
      </c>
      <c r="G9473" t="s">
        <v>27</v>
      </c>
      <c r="H9473" s="4">
        <v>45784.627986111111</v>
      </c>
      <c r="I9473" t="b">
        <v>0</v>
      </c>
      <c r="J9473" t="b">
        <v>0</v>
      </c>
      <c r="K9473" t="s">
        <v>24</v>
      </c>
      <c r="L9473" t="s">
        <v>22</v>
      </c>
      <c r="M9473">
        <v>160000</v>
      </c>
      <c r="O9473" t="s">
        <v>488</v>
      </c>
      <c r="P9473" t="s">
        <v>12370</v>
      </c>
    </row>
    <row r="9474" spans="1:16" x14ac:dyDescent="0.55000000000000004">
      <c r="A9474" t="s">
        <v>0</v>
      </c>
      <c r="B9474" t="s">
        <v>12371</v>
      </c>
      <c r="C9474" t="s">
        <v>39</v>
      </c>
      <c r="D9474" t="s">
        <v>3973</v>
      </c>
      <c r="E9474" t="s">
        <v>20</v>
      </c>
      <c r="F9474" t="b">
        <v>1</v>
      </c>
      <c r="G9474" t="s">
        <v>106</v>
      </c>
      <c r="H9474" s="4">
        <v>45784.631458333337</v>
      </c>
      <c r="I9474" t="b">
        <v>1</v>
      </c>
      <c r="J9474" t="b">
        <v>0</v>
      </c>
      <c r="K9474" t="s">
        <v>106</v>
      </c>
      <c r="L9474" t="s">
        <v>22</v>
      </c>
      <c r="M9474">
        <v>110000</v>
      </c>
      <c r="O9474" t="s">
        <v>12372</v>
      </c>
      <c r="P9474" t="s">
        <v>12373</v>
      </c>
    </row>
    <row r="9475" spans="1:16" x14ac:dyDescent="0.55000000000000004">
      <c r="A9475" t="s">
        <v>1</v>
      </c>
      <c r="B9475" t="s">
        <v>12374</v>
      </c>
      <c r="C9475" t="s">
        <v>414</v>
      </c>
      <c r="D9475" t="s">
        <v>4035</v>
      </c>
      <c r="E9475" t="s">
        <v>20</v>
      </c>
      <c r="F9475" t="b">
        <v>0</v>
      </c>
      <c r="G9475" t="s">
        <v>414</v>
      </c>
      <c r="H9475" s="4">
        <v>45784.64503472222</v>
      </c>
      <c r="I9475" t="b">
        <v>0</v>
      </c>
      <c r="J9475" t="b">
        <v>0</v>
      </c>
      <c r="K9475" t="s">
        <v>414</v>
      </c>
      <c r="L9475" t="s">
        <v>22</v>
      </c>
      <c r="M9475">
        <v>48000</v>
      </c>
      <c r="O9475" t="s">
        <v>12375</v>
      </c>
    </row>
    <row r="9476" spans="1:16" x14ac:dyDescent="0.55000000000000004">
      <c r="A9476" t="s">
        <v>139</v>
      </c>
      <c r="B9476" t="s">
        <v>12376</v>
      </c>
      <c r="C9476" t="s">
        <v>774</v>
      </c>
      <c r="D9476" t="s">
        <v>3973</v>
      </c>
      <c r="E9476" t="s">
        <v>51</v>
      </c>
      <c r="F9476" t="b">
        <v>0</v>
      </c>
      <c r="G9476" t="s">
        <v>41</v>
      </c>
      <c r="H9476" s="4">
        <v>45784.667060185187</v>
      </c>
      <c r="I9476" t="b">
        <v>0</v>
      </c>
      <c r="J9476" t="b">
        <v>0</v>
      </c>
      <c r="K9476" t="s">
        <v>24</v>
      </c>
      <c r="L9476" t="s">
        <v>36</v>
      </c>
      <c r="N9476">
        <v>62.139999389648438</v>
      </c>
      <c r="O9476" t="s">
        <v>396</v>
      </c>
      <c r="P9476" t="s">
        <v>12377</v>
      </c>
    </row>
    <row r="9477" spans="1:16" x14ac:dyDescent="0.55000000000000004">
      <c r="A9477" t="s">
        <v>2</v>
      </c>
      <c r="B9477" t="s">
        <v>12378</v>
      </c>
      <c r="C9477" t="s">
        <v>357</v>
      </c>
      <c r="D9477" t="s">
        <v>3828</v>
      </c>
      <c r="E9477" t="s">
        <v>51</v>
      </c>
      <c r="F9477" t="b">
        <v>0</v>
      </c>
      <c r="G9477" t="s">
        <v>27</v>
      </c>
      <c r="H9477" s="4">
        <v>45784.669583333343</v>
      </c>
      <c r="I9477" t="b">
        <v>1</v>
      </c>
      <c r="J9477" t="b">
        <v>1</v>
      </c>
      <c r="K9477" t="s">
        <v>24</v>
      </c>
      <c r="L9477" t="s">
        <v>22</v>
      </c>
      <c r="M9477">
        <v>147500</v>
      </c>
      <c r="O9477" t="s">
        <v>12379</v>
      </c>
      <c r="P9477" t="s">
        <v>12380</v>
      </c>
    </row>
    <row r="9478" spans="1:16" x14ac:dyDescent="0.55000000000000004">
      <c r="A9478" t="s">
        <v>0</v>
      </c>
      <c r="B9478" t="s">
        <v>2900</v>
      </c>
      <c r="C9478" t="s">
        <v>486</v>
      </c>
      <c r="D9478" t="s">
        <v>3828</v>
      </c>
      <c r="E9478" t="s">
        <v>20</v>
      </c>
      <c r="F9478" t="b">
        <v>0</v>
      </c>
      <c r="G9478" t="s">
        <v>27</v>
      </c>
      <c r="H9478" s="4">
        <v>45784.708460648151</v>
      </c>
      <c r="I9478" t="b">
        <v>0</v>
      </c>
      <c r="J9478" t="b">
        <v>1</v>
      </c>
      <c r="K9478" t="s">
        <v>24</v>
      </c>
      <c r="L9478" t="s">
        <v>22</v>
      </c>
      <c r="M9478">
        <v>85129.5</v>
      </c>
      <c r="O9478" t="s">
        <v>575</v>
      </c>
      <c r="P9478" t="s">
        <v>12381</v>
      </c>
    </row>
    <row r="9479" spans="1:16" x14ac:dyDescent="0.55000000000000004">
      <c r="A9479" t="s">
        <v>0</v>
      </c>
      <c r="B9479" t="s">
        <v>12382</v>
      </c>
      <c r="C9479" t="s">
        <v>122</v>
      </c>
      <c r="D9479" t="s">
        <v>3973</v>
      </c>
      <c r="E9479" t="s">
        <v>51</v>
      </c>
      <c r="F9479" t="b">
        <v>0</v>
      </c>
      <c r="G9479" t="s">
        <v>52</v>
      </c>
      <c r="H9479" s="4">
        <v>45784.709502314807</v>
      </c>
      <c r="I9479" t="b">
        <v>0</v>
      </c>
      <c r="J9479" t="b">
        <v>0</v>
      </c>
      <c r="K9479" t="s">
        <v>24</v>
      </c>
      <c r="L9479" t="s">
        <v>36</v>
      </c>
      <c r="N9479">
        <v>72.5</v>
      </c>
      <c r="O9479" t="s">
        <v>741</v>
      </c>
      <c r="P9479" t="s">
        <v>12383</v>
      </c>
    </row>
    <row r="9480" spans="1:16" x14ac:dyDescent="0.55000000000000004">
      <c r="A9480" t="s">
        <v>0</v>
      </c>
      <c r="B9480" t="s">
        <v>3127</v>
      </c>
      <c r="C9480" t="s">
        <v>73</v>
      </c>
      <c r="D9480" t="s">
        <v>3973</v>
      </c>
      <c r="E9480" t="s">
        <v>20</v>
      </c>
      <c r="F9480" t="b">
        <v>0</v>
      </c>
      <c r="G9480" t="s">
        <v>23</v>
      </c>
      <c r="H9480" s="4">
        <v>45784.748749999999</v>
      </c>
      <c r="I9480" t="b">
        <v>0</v>
      </c>
      <c r="J9480" t="b">
        <v>1</v>
      </c>
      <c r="K9480" t="s">
        <v>24</v>
      </c>
      <c r="L9480" t="s">
        <v>22</v>
      </c>
      <c r="M9480">
        <v>121625</v>
      </c>
      <c r="O9480" t="s">
        <v>5410</v>
      </c>
      <c r="P9480" t="s">
        <v>3627</v>
      </c>
    </row>
    <row r="9481" spans="1:16" x14ac:dyDescent="0.55000000000000004">
      <c r="A9481" t="s">
        <v>0</v>
      </c>
      <c r="B9481" t="s">
        <v>0</v>
      </c>
      <c r="C9481" t="s">
        <v>1959</v>
      </c>
      <c r="D9481" t="s">
        <v>3973</v>
      </c>
      <c r="F9481" t="b">
        <v>0</v>
      </c>
      <c r="G9481" t="s">
        <v>41</v>
      </c>
      <c r="H9481" s="4">
        <v>45784.751909722218</v>
      </c>
      <c r="I9481" t="b">
        <v>0</v>
      </c>
      <c r="J9481" t="b">
        <v>1</v>
      </c>
      <c r="K9481" t="s">
        <v>24</v>
      </c>
      <c r="L9481" t="s">
        <v>22</v>
      </c>
      <c r="M9481">
        <v>90000</v>
      </c>
      <c r="O9481" t="s">
        <v>12384</v>
      </c>
      <c r="P9481" t="s">
        <v>12385</v>
      </c>
    </row>
    <row r="9482" spans="1:16" x14ac:dyDescent="0.55000000000000004">
      <c r="A9482" t="s">
        <v>19</v>
      </c>
      <c r="B9482" t="s">
        <v>19</v>
      </c>
      <c r="C9482" t="s">
        <v>278</v>
      </c>
      <c r="D9482" t="s">
        <v>3973</v>
      </c>
      <c r="E9482" t="s">
        <v>20</v>
      </c>
      <c r="F9482" t="b">
        <v>0</v>
      </c>
      <c r="G9482" t="s">
        <v>23</v>
      </c>
      <c r="H9482" s="4">
        <v>45784.790798611109</v>
      </c>
      <c r="I9482" t="b">
        <v>0</v>
      </c>
      <c r="J9482" t="b">
        <v>0</v>
      </c>
      <c r="K9482" t="s">
        <v>24</v>
      </c>
      <c r="L9482" t="s">
        <v>22</v>
      </c>
      <c r="M9482">
        <v>145403.5</v>
      </c>
      <c r="O9482" t="s">
        <v>8779</v>
      </c>
      <c r="P9482" t="s">
        <v>8780</v>
      </c>
    </row>
    <row r="9483" spans="1:16" x14ac:dyDescent="0.55000000000000004">
      <c r="A9483" t="s">
        <v>2</v>
      </c>
      <c r="B9483" t="s">
        <v>132</v>
      </c>
      <c r="C9483" t="s">
        <v>981</v>
      </c>
      <c r="D9483" t="s">
        <v>3600</v>
      </c>
      <c r="E9483" t="s">
        <v>51</v>
      </c>
      <c r="F9483" t="b">
        <v>0</v>
      </c>
      <c r="G9483" t="s">
        <v>27</v>
      </c>
      <c r="H9483" s="4">
        <v>45784.794571759259</v>
      </c>
      <c r="I9483" t="b">
        <v>1</v>
      </c>
      <c r="J9483" t="b">
        <v>0</v>
      </c>
      <c r="K9483" t="s">
        <v>24</v>
      </c>
      <c r="L9483" t="s">
        <v>36</v>
      </c>
      <c r="N9483">
        <v>57.5</v>
      </c>
      <c r="O9483" t="s">
        <v>2107</v>
      </c>
      <c r="P9483" t="s">
        <v>3078</v>
      </c>
    </row>
    <row r="9484" spans="1:16" x14ac:dyDescent="0.55000000000000004">
      <c r="A9484" t="s">
        <v>2</v>
      </c>
      <c r="B9484" t="s">
        <v>7406</v>
      </c>
      <c r="C9484" t="s">
        <v>325</v>
      </c>
      <c r="D9484" t="s">
        <v>3828</v>
      </c>
      <c r="E9484" t="s">
        <v>20</v>
      </c>
      <c r="F9484" t="b">
        <v>0</v>
      </c>
      <c r="G9484" t="s">
        <v>41</v>
      </c>
      <c r="H9484" s="4">
        <v>45784.795069444437</v>
      </c>
      <c r="I9484" t="b">
        <v>0</v>
      </c>
      <c r="J9484" t="b">
        <v>1</v>
      </c>
      <c r="K9484" t="s">
        <v>24</v>
      </c>
      <c r="L9484" t="s">
        <v>22</v>
      </c>
      <c r="M9484">
        <v>72800</v>
      </c>
      <c r="O9484" t="s">
        <v>3848</v>
      </c>
      <c r="P9484" t="s">
        <v>12386</v>
      </c>
    </row>
    <row r="9485" spans="1:16" x14ac:dyDescent="0.55000000000000004">
      <c r="A9485" t="s">
        <v>2</v>
      </c>
      <c r="B9485" t="s">
        <v>12387</v>
      </c>
      <c r="C9485" t="s">
        <v>1096</v>
      </c>
      <c r="D9485" t="s">
        <v>3600</v>
      </c>
      <c r="E9485" t="s">
        <v>51</v>
      </c>
      <c r="F9485" t="b">
        <v>0</v>
      </c>
      <c r="G9485" t="s">
        <v>41</v>
      </c>
      <c r="H9485" s="4">
        <v>45784.795069444437</v>
      </c>
      <c r="I9485" t="b">
        <v>0</v>
      </c>
      <c r="J9485" t="b">
        <v>0</v>
      </c>
      <c r="K9485" t="s">
        <v>24</v>
      </c>
      <c r="L9485" t="s">
        <v>36</v>
      </c>
      <c r="N9485">
        <v>65</v>
      </c>
      <c r="O9485" t="s">
        <v>2796</v>
      </c>
      <c r="P9485" t="s">
        <v>12388</v>
      </c>
    </row>
    <row r="9486" spans="1:16" x14ac:dyDescent="0.55000000000000004">
      <c r="A9486" t="s">
        <v>28</v>
      </c>
      <c r="B9486" t="s">
        <v>12389</v>
      </c>
      <c r="C9486" t="s">
        <v>2245</v>
      </c>
      <c r="D9486" t="s">
        <v>3600</v>
      </c>
      <c r="E9486" t="s">
        <v>20</v>
      </c>
      <c r="F9486" t="b">
        <v>0</v>
      </c>
      <c r="G9486" t="s">
        <v>106</v>
      </c>
      <c r="H9486" s="4">
        <v>45784.798136574071</v>
      </c>
      <c r="I9486" t="b">
        <v>0</v>
      </c>
      <c r="J9486" t="b">
        <v>0</v>
      </c>
      <c r="K9486" t="s">
        <v>106</v>
      </c>
      <c r="L9486" t="s">
        <v>22</v>
      </c>
      <c r="M9486">
        <v>110000</v>
      </c>
      <c r="O9486" t="s">
        <v>2914</v>
      </c>
      <c r="P9486" t="s">
        <v>12390</v>
      </c>
    </row>
    <row r="9487" spans="1:16" x14ac:dyDescent="0.55000000000000004">
      <c r="A9487" t="s">
        <v>25</v>
      </c>
      <c r="B9487" t="s">
        <v>1451</v>
      </c>
      <c r="C9487" t="s">
        <v>12391</v>
      </c>
      <c r="D9487" t="s">
        <v>3973</v>
      </c>
      <c r="E9487" t="s">
        <v>20</v>
      </c>
      <c r="F9487" t="b">
        <v>0</v>
      </c>
      <c r="G9487" t="s">
        <v>27</v>
      </c>
      <c r="H9487" s="4">
        <v>45784.833483796298</v>
      </c>
      <c r="I9487" t="b">
        <v>0</v>
      </c>
      <c r="J9487" t="b">
        <v>0</v>
      </c>
      <c r="K9487" t="s">
        <v>24</v>
      </c>
      <c r="L9487" t="s">
        <v>22</v>
      </c>
      <c r="M9487">
        <v>120000</v>
      </c>
      <c r="O9487" t="s">
        <v>12392</v>
      </c>
      <c r="P9487" t="s">
        <v>1671</v>
      </c>
    </row>
    <row r="9488" spans="1:16" x14ac:dyDescent="0.55000000000000004">
      <c r="A9488" t="s">
        <v>2</v>
      </c>
      <c r="B9488" t="s">
        <v>12393</v>
      </c>
      <c r="C9488" t="s">
        <v>801</v>
      </c>
      <c r="D9488" t="s">
        <v>2208</v>
      </c>
      <c r="E9488" t="s">
        <v>20</v>
      </c>
      <c r="F9488" t="b">
        <v>0</v>
      </c>
      <c r="G9488" t="s">
        <v>27</v>
      </c>
      <c r="H9488" s="4">
        <v>45784.83625</v>
      </c>
      <c r="I9488" t="b">
        <v>1</v>
      </c>
      <c r="J9488" t="b">
        <v>1</v>
      </c>
      <c r="K9488" t="s">
        <v>24</v>
      </c>
      <c r="L9488" t="s">
        <v>22</v>
      </c>
      <c r="M9488">
        <v>105000</v>
      </c>
      <c r="O9488" t="s">
        <v>12394</v>
      </c>
      <c r="P9488" t="s">
        <v>12395</v>
      </c>
    </row>
    <row r="9489" spans="1:16" x14ac:dyDescent="0.55000000000000004">
      <c r="A9489" t="s">
        <v>1</v>
      </c>
      <c r="B9489" t="s">
        <v>3366</v>
      </c>
      <c r="C9489" t="s">
        <v>300</v>
      </c>
      <c r="D9489" t="s">
        <v>3973</v>
      </c>
      <c r="E9489" t="s">
        <v>20</v>
      </c>
      <c r="F9489" t="b">
        <v>0</v>
      </c>
      <c r="G9489" t="s">
        <v>23</v>
      </c>
      <c r="H9489" s="4">
        <v>45784.87462962963</v>
      </c>
      <c r="I9489" t="b">
        <v>0</v>
      </c>
      <c r="J9489" t="b">
        <v>0</v>
      </c>
      <c r="K9489" t="s">
        <v>24</v>
      </c>
      <c r="L9489" t="s">
        <v>22</v>
      </c>
      <c r="M9489">
        <v>180000</v>
      </c>
      <c r="O9489" t="s">
        <v>729</v>
      </c>
      <c r="P9489" t="s">
        <v>12396</v>
      </c>
    </row>
    <row r="9490" spans="1:16" x14ac:dyDescent="0.55000000000000004">
      <c r="A9490" t="s">
        <v>25</v>
      </c>
      <c r="B9490" t="s">
        <v>12397</v>
      </c>
      <c r="C9490" t="s">
        <v>1291</v>
      </c>
      <c r="D9490" t="s">
        <v>3957</v>
      </c>
      <c r="E9490" t="s">
        <v>20</v>
      </c>
      <c r="F9490" t="b">
        <v>0</v>
      </c>
      <c r="G9490" t="s">
        <v>1247</v>
      </c>
      <c r="H9490" s="4">
        <v>45784.909513888888</v>
      </c>
      <c r="I9490" t="b">
        <v>0</v>
      </c>
      <c r="J9490" t="b">
        <v>0</v>
      </c>
      <c r="K9490" t="s">
        <v>1247</v>
      </c>
      <c r="L9490" t="s">
        <v>36</v>
      </c>
      <c r="N9490">
        <v>49.720001220703118</v>
      </c>
      <c r="O9490" t="s">
        <v>513</v>
      </c>
      <c r="P9490" t="s">
        <v>12398</v>
      </c>
    </row>
    <row r="9491" spans="1:16" x14ac:dyDescent="0.55000000000000004">
      <c r="A9491" t="s">
        <v>28</v>
      </c>
      <c r="B9491" t="s">
        <v>12399</v>
      </c>
      <c r="C9491" t="s">
        <v>213</v>
      </c>
      <c r="D9491" t="s">
        <v>3973</v>
      </c>
      <c r="E9491" t="s">
        <v>20</v>
      </c>
      <c r="F9491" t="b">
        <v>0</v>
      </c>
      <c r="G9491" t="s">
        <v>41</v>
      </c>
      <c r="H9491" s="4">
        <v>45784.918668981481</v>
      </c>
      <c r="I9491" t="b">
        <v>0</v>
      </c>
      <c r="J9491" t="b">
        <v>1</v>
      </c>
      <c r="K9491" t="s">
        <v>24</v>
      </c>
      <c r="L9491" t="s">
        <v>22</v>
      </c>
      <c r="M9491">
        <v>100000</v>
      </c>
      <c r="O9491" t="s">
        <v>3628</v>
      </c>
      <c r="P9491" t="s">
        <v>12400</v>
      </c>
    </row>
    <row r="9492" spans="1:16" x14ac:dyDescent="0.55000000000000004">
      <c r="A9492" t="s">
        <v>2</v>
      </c>
      <c r="B9492" t="s">
        <v>674</v>
      </c>
      <c r="C9492" t="s">
        <v>166</v>
      </c>
      <c r="D9492" t="s">
        <v>2208</v>
      </c>
      <c r="E9492" t="s">
        <v>20</v>
      </c>
      <c r="F9492" t="b">
        <v>0</v>
      </c>
      <c r="G9492" t="s">
        <v>27</v>
      </c>
      <c r="H9492" s="4">
        <v>45784.919733796298</v>
      </c>
      <c r="I9492" t="b">
        <v>0</v>
      </c>
      <c r="J9492" t="b">
        <v>0</v>
      </c>
      <c r="K9492" t="s">
        <v>24</v>
      </c>
      <c r="L9492" t="s">
        <v>22</v>
      </c>
      <c r="M9492">
        <v>147500</v>
      </c>
      <c r="O9492" t="s">
        <v>5280</v>
      </c>
      <c r="P9492" t="s">
        <v>5281</v>
      </c>
    </row>
    <row r="9493" spans="1:16" x14ac:dyDescent="0.55000000000000004">
      <c r="A9493" t="s">
        <v>139</v>
      </c>
      <c r="B9493" t="s">
        <v>12401</v>
      </c>
      <c r="C9493" t="s">
        <v>3072</v>
      </c>
      <c r="D9493" t="s">
        <v>3957</v>
      </c>
      <c r="E9493" t="s">
        <v>34</v>
      </c>
      <c r="F9493" t="b">
        <v>0</v>
      </c>
      <c r="G9493" t="s">
        <v>27</v>
      </c>
      <c r="H9493" s="4">
        <v>45784.959953703707</v>
      </c>
      <c r="I9493" t="b">
        <v>0</v>
      </c>
      <c r="J9493" t="b">
        <v>1</v>
      </c>
      <c r="K9493" t="s">
        <v>24</v>
      </c>
      <c r="L9493" t="s">
        <v>36</v>
      </c>
      <c r="N9493">
        <v>72.5</v>
      </c>
      <c r="O9493" t="s">
        <v>12402</v>
      </c>
      <c r="P9493" t="s">
        <v>447</v>
      </c>
    </row>
    <row r="9494" spans="1:16" x14ac:dyDescent="0.55000000000000004">
      <c r="A9494" t="s">
        <v>2</v>
      </c>
      <c r="B9494" t="s">
        <v>12403</v>
      </c>
      <c r="C9494" t="s">
        <v>180</v>
      </c>
      <c r="D9494" t="s">
        <v>81</v>
      </c>
      <c r="E9494" t="s">
        <v>51</v>
      </c>
      <c r="F9494" t="b">
        <v>0</v>
      </c>
      <c r="G9494" t="s">
        <v>27</v>
      </c>
      <c r="H9494" s="4">
        <v>45784.961238425924</v>
      </c>
      <c r="I9494" t="b">
        <v>1</v>
      </c>
      <c r="J9494" t="b">
        <v>1</v>
      </c>
      <c r="K9494" t="s">
        <v>24</v>
      </c>
      <c r="L9494" t="s">
        <v>36</v>
      </c>
      <c r="N9494">
        <v>90</v>
      </c>
      <c r="O9494" t="s">
        <v>81</v>
      </c>
      <c r="P9494" t="s">
        <v>12404</v>
      </c>
    </row>
    <row r="9495" spans="1:16" x14ac:dyDescent="0.55000000000000004">
      <c r="A9495" t="s">
        <v>2</v>
      </c>
      <c r="B9495" t="s">
        <v>12405</v>
      </c>
      <c r="C9495" t="s">
        <v>114</v>
      </c>
      <c r="D9495" t="s">
        <v>81</v>
      </c>
      <c r="E9495" t="s">
        <v>20</v>
      </c>
      <c r="F9495" t="b">
        <v>0</v>
      </c>
      <c r="G9495" t="s">
        <v>27</v>
      </c>
      <c r="H9495" s="4">
        <v>45784.961238425924</v>
      </c>
      <c r="I9495" t="b">
        <v>1</v>
      </c>
      <c r="J9495" t="b">
        <v>1</v>
      </c>
      <c r="K9495" t="s">
        <v>24</v>
      </c>
      <c r="L9495" t="s">
        <v>22</v>
      </c>
      <c r="M9495">
        <v>160000</v>
      </c>
      <c r="O9495" t="s">
        <v>81</v>
      </c>
      <c r="P9495" t="s">
        <v>1808</v>
      </c>
    </row>
    <row r="9496" spans="1:16" x14ac:dyDescent="0.55000000000000004">
      <c r="A9496" t="s">
        <v>89</v>
      </c>
      <c r="B9496" t="s">
        <v>12406</v>
      </c>
      <c r="C9496" t="s">
        <v>140</v>
      </c>
      <c r="D9496" t="s">
        <v>3973</v>
      </c>
      <c r="E9496" t="s">
        <v>51</v>
      </c>
      <c r="F9496" t="b">
        <v>0</v>
      </c>
      <c r="G9496" t="s">
        <v>27</v>
      </c>
      <c r="H9496" s="4">
        <v>45784.961435185192</v>
      </c>
      <c r="I9496" t="b">
        <v>1</v>
      </c>
      <c r="J9496" t="b">
        <v>0</v>
      </c>
      <c r="K9496" t="s">
        <v>24</v>
      </c>
      <c r="L9496" t="s">
        <v>36</v>
      </c>
      <c r="N9496">
        <v>67.5</v>
      </c>
      <c r="O9496" t="s">
        <v>11982</v>
      </c>
      <c r="P9496" t="s">
        <v>12407</v>
      </c>
    </row>
    <row r="9497" spans="1:16" x14ac:dyDescent="0.55000000000000004">
      <c r="A9497" t="s">
        <v>1</v>
      </c>
      <c r="B9497" t="s">
        <v>2859</v>
      </c>
      <c r="C9497" t="s">
        <v>143</v>
      </c>
      <c r="D9497" t="s">
        <v>3600</v>
      </c>
      <c r="E9497" t="s">
        <v>20</v>
      </c>
      <c r="F9497" t="b">
        <v>0</v>
      </c>
      <c r="G9497" t="s">
        <v>30</v>
      </c>
      <c r="H9497" s="4">
        <v>45784.96234953704</v>
      </c>
      <c r="I9497" t="b">
        <v>1</v>
      </c>
      <c r="J9497" t="b">
        <v>0</v>
      </c>
      <c r="K9497" t="s">
        <v>24</v>
      </c>
      <c r="L9497" t="s">
        <v>22</v>
      </c>
      <c r="M9497">
        <v>110000</v>
      </c>
      <c r="O9497" t="s">
        <v>12408</v>
      </c>
      <c r="P9497" t="s">
        <v>12409</v>
      </c>
    </row>
    <row r="9498" spans="1:16" x14ac:dyDescent="0.55000000000000004">
      <c r="A9498" t="s">
        <v>2</v>
      </c>
      <c r="B9498" t="s">
        <v>2</v>
      </c>
      <c r="C9498" t="s">
        <v>12410</v>
      </c>
      <c r="D9498" t="s">
        <v>3973</v>
      </c>
      <c r="E9498" t="s">
        <v>20</v>
      </c>
      <c r="F9498" t="b">
        <v>0</v>
      </c>
      <c r="G9498" t="s">
        <v>30</v>
      </c>
      <c r="H9498" s="4">
        <v>45784.962384259263</v>
      </c>
      <c r="I9498" t="b">
        <v>1</v>
      </c>
      <c r="J9498" t="b">
        <v>1</v>
      </c>
      <c r="K9498" t="s">
        <v>24</v>
      </c>
      <c r="L9498" t="s">
        <v>22</v>
      </c>
      <c r="M9498">
        <v>150000</v>
      </c>
      <c r="O9498" t="s">
        <v>12411</v>
      </c>
      <c r="P9498" t="s">
        <v>55</v>
      </c>
    </row>
    <row r="9499" spans="1:16" x14ac:dyDescent="0.55000000000000004">
      <c r="A9499" t="s">
        <v>0</v>
      </c>
      <c r="B9499" t="s">
        <v>288</v>
      </c>
      <c r="C9499" t="s">
        <v>1192</v>
      </c>
      <c r="D9499" t="s">
        <v>4014</v>
      </c>
      <c r="E9499" t="s">
        <v>20</v>
      </c>
      <c r="F9499" t="b">
        <v>0</v>
      </c>
      <c r="G9499" t="s">
        <v>27</v>
      </c>
      <c r="H9499" s="4">
        <v>45785.000127314823</v>
      </c>
      <c r="I9499" t="b">
        <v>1</v>
      </c>
      <c r="J9499" t="b">
        <v>1</v>
      </c>
      <c r="K9499" t="s">
        <v>24</v>
      </c>
      <c r="L9499" t="s">
        <v>22</v>
      </c>
      <c r="M9499">
        <v>79500</v>
      </c>
      <c r="O9499" t="s">
        <v>1120</v>
      </c>
      <c r="P9499" t="s">
        <v>3158</v>
      </c>
    </row>
    <row r="9500" spans="1:16" x14ac:dyDescent="0.55000000000000004">
      <c r="A9500" t="s">
        <v>40</v>
      </c>
      <c r="B9500" t="s">
        <v>40</v>
      </c>
      <c r="C9500" t="s">
        <v>673</v>
      </c>
      <c r="D9500" t="s">
        <v>4014</v>
      </c>
      <c r="E9500" t="s">
        <v>20</v>
      </c>
      <c r="F9500" t="b">
        <v>0</v>
      </c>
      <c r="G9500" t="s">
        <v>41</v>
      </c>
      <c r="H9500" s="4">
        <v>45785.003310185188</v>
      </c>
      <c r="I9500" t="b">
        <v>1</v>
      </c>
      <c r="J9500" t="b">
        <v>0</v>
      </c>
      <c r="K9500" t="s">
        <v>24</v>
      </c>
      <c r="L9500" t="s">
        <v>22</v>
      </c>
      <c r="M9500">
        <v>149500</v>
      </c>
      <c r="O9500" t="s">
        <v>12412</v>
      </c>
      <c r="P9500" t="s">
        <v>12413</v>
      </c>
    </row>
    <row r="9501" spans="1:16" x14ac:dyDescent="0.55000000000000004">
      <c r="A9501" t="s">
        <v>28</v>
      </c>
      <c r="B9501" t="s">
        <v>12414</v>
      </c>
      <c r="C9501" t="s">
        <v>10547</v>
      </c>
      <c r="D9501" t="s">
        <v>4014</v>
      </c>
      <c r="E9501" t="s">
        <v>20</v>
      </c>
      <c r="F9501" t="b">
        <v>0</v>
      </c>
      <c r="G9501" t="s">
        <v>106</v>
      </c>
      <c r="H9501" s="4">
        <v>45785.006516203714</v>
      </c>
      <c r="I9501" t="b">
        <v>0</v>
      </c>
      <c r="J9501" t="b">
        <v>1</v>
      </c>
      <c r="K9501" t="s">
        <v>106</v>
      </c>
      <c r="L9501" t="s">
        <v>22</v>
      </c>
      <c r="M9501">
        <v>237500</v>
      </c>
      <c r="O9501" t="s">
        <v>3465</v>
      </c>
      <c r="P9501" t="s">
        <v>12415</v>
      </c>
    </row>
    <row r="9502" spans="1:16" x14ac:dyDescent="0.55000000000000004">
      <c r="A9502" t="s">
        <v>0</v>
      </c>
      <c r="B9502" t="s">
        <v>12416</v>
      </c>
      <c r="C9502" t="s">
        <v>315</v>
      </c>
      <c r="D9502" t="s">
        <v>3828</v>
      </c>
      <c r="E9502" t="s">
        <v>20</v>
      </c>
      <c r="F9502" t="b">
        <v>0</v>
      </c>
      <c r="G9502" t="s">
        <v>27</v>
      </c>
      <c r="H9502" s="4">
        <v>45785.083483796298</v>
      </c>
      <c r="I9502" t="b">
        <v>0</v>
      </c>
      <c r="J9502" t="b">
        <v>1</v>
      </c>
      <c r="K9502" t="s">
        <v>24</v>
      </c>
      <c r="L9502" t="s">
        <v>22</v>
      </c>
      <c r="M9502">
        <v>188000</v>
      </c>
      <c r="O9502" t="s">
        <v>5680</v>
      </c>
    </row>
    <row r="9503" spans="1:16" x14ac:dyDescent="0.55000000000000004">
      <c r="A9503" t="s">
        <v>2</v>
      </c>
      <c r="B9503" t="s">
        <v>12417</v>
      </c>
      <c r="C9503" t="s">
        <v>503</v>
      </c>
      <c r="D9503" t="s">
        <v>3828</v>
      </c>
      <c r="E9503" t="s">
        <v>631</v>
      </c>
      <c r="F9503" t="b">
        <v>0</v>
      </c>
      <c r="G9503" t="s">
        <v>30</v>
      </c>
      <c r="H9503" s="4">
        <v>45785.087384259263</v>
      </c>
      <c r="I9503" t="b">
        <v>0</v>
      </c>
      <c r="J9503" t="b">
        <v>0</v>
      </c>
      <c r="K9503" t="s">
        <v>24</v>
      </c>
      <c r="L9503" t="s">
        <v>36</v>
      </c>
      <c r="N9503">
        <v>25</v>
      </c>
      <c r="O9503" t="s">
        <v>12418</v>
      </c>
      <c r="P9503" t="s">
        <v>149</v>
      </c>
    </row>
    <row r="9504" spans="1:16" x14ac:dyDescent="0.55000000000000004">
      <c r="A9504" t="s">
        <v>0</v>
      </c>
      <c r="B9504" t="s">
        <v>12419</v>
      </c>
      <c r="C9504" t="s">
        <v>39</v>
      </c>
      <c r="D9504" t="s">
        <v>2208</v>
      </c>
      <c r="E9504" t="s">
        <v>20</v>
      </c>
      <c r="F9504" t="b">
        <v>1</v>
      </c>
      <c r="G9504" t="s">
        <v>30</v>
      </c>
      <c r="H9504" s="4">
        <v>45785.250902777778</v>
      </c>
      <c r="I9504" t="b">
        <v>0</v>
      </c>
      <c r="J9504" t="b">
        <v>1</v>
      </c>
      <c r="K9504" t="s">
        <v>24</v>
      </c>
      <c r="L9504" t="s">
        <v>22</v>
      </c>
      <c r="M9504">
        <v>82050</v>
      </c>
      <c r="O9504" t="s">
        <v>826</v>
      </c>
      <c r="P9504" t="s">
        <v>12420</v>
      </c>
    </row>
    <row r="9505" spans="1:16" x14ac:dyDescent="0.55000000000000004">
      <c r="A9505" t="s">
        <v>28</v>
      </c>
      <c r="B9505" t="s">
        <v>12421</v>
      </c>
      <c r="C9505" t="s">
        <v>82</v>
      </c>
      <c r="D9505" t="s">
        <v>3973</v>
      </c>
      <c r="E9505" t="s">
        <v>20</v>
      </c>
      <c r="F9505" t="b">
        <v>0</v>
      </c>
      <c r="G9505" t="s">
        <v>27</v>
      </c>
      <c r="H9505" s="4">
        <v>45785.252881944441</v>
      </c>
      <c r="I9505" t="b">
        <v>0</v>
      </c>
      <c r="J9505" t="b">
        <v>1</v>
      </c>
      <c r="K9505" t="s">
        <v>24</v>
      </c>
      <c r="L9505" t="s">
        <v>22</v>
      </c>
      <c r="M9505">
        <v>170000</v>
      </c>
      <c r="O9505" t="s">
        <v>12422</v>
      </c>
      <c r="P9505" t="s">
        <v>12423</v>
      </c>
    </row>
    <row r="9506" spans="1:16" x14ac:dyDescent="0.55000000000000004">
      <c r="A9506" t="s">
        <v>1</v>
      </c>
      <c r="B9506" t="s">
        <v>12424</v>
      </c>
      <c r="C9506" t="s">
        <v>8486</v>
      </c>
      <c r="D9506" t="s">
        <v>3979</v>
      </c>
      <c r="E9506" t="s">
        <v>20</v>
      </c>
      <c r="F9506" t="b">
        <v>0</v>
      </c>
      <c r="G9506" t="s">
        <v>52</v>
      </c>
      <c r="H9506" s="4">
        <v>45785.254293981481</v>
      </c>
      <c r="I9506" t="b">
        <v>0</v>
      </c>
      <c r="J9506" t="b">
        <v>0</v>
      </c>
      <c r="K9506" t="s">
        <v>24</v>
      </c>
      <c r="L9506" t="s">
        <v>22</v>
      </c>
      <c r="M9506">
        <v>120000</v>
      </c>
      <c r="O9506" t="s">
        <v>381</v>
      </c>
      <c r="P9506" t="s">
        <v>12425</v>
      </c>
    </row>
    <row r="9507" spans="1:16" x14ac:dyDescent="0.55000000000000004">
      <c r="A9507" t="s">
        <v>1</v>
      </c>
      <c r="B9507" t="s">
        <v>12426</v>
      </c>
      <c r="C9507" t="s">
        <v>82</v>
      </c>
      <c r="D9507" t="s">
        <v>3600</v>
      </c>
      <c r="E9507" t="s">
        <v>20</v>
      </c>
      <c r="F9507" t="b">
        <v>0</v>
      </c>
      <c r="G9507" t="s">
        <v>27</v>
      </c>
      <c r="H9507" s="4">
        <v>45785.266018518523</v>
      </c>
      <c r="I9507" t="b">
        <v>0</v>
      </c>
      <c r="J9507" t="b">
        <v>0</v>
      </c>
      <c r="K9507" t="s">
        <v>24</v>
      </c>
      <c r="L9507" t="s">
        <v>22</v>
      </c>
      <c r="M9507">
        <v>210000</v>
      </c>
      <c r="O9507" t="s">
        <v>12427</v>
      </c>
      <c r="P9507" t="s">
        <v>11961</v>
      </c>
    </row>
    <row r="9508" spans="1:16" x14ac:dyDescent="0.55000000000000004">
      <c r="A9508" t="s">
        <v>1</v>
      </c>
      <c r="B9508" t="s">
        <v>1</v>
      </c>
      <c r="C9508" t="s">
        <v>3238</v>
      </c>
      <c r="D9508" t="s">
        <v>3828</v>
      </c>
      <c r="E9508" t="s">
        <v>20</v>
      </c>
      <c r="F9508" t="b">
        <v>0</v>
      </c>
      <c r="G9508" t="s">
        <v>41</v>
      </c>
      <c r="H9508" s="4">
        <v>45785.266435185193</v>
      </c>
      <c r="I9508" t="b">
        <v>0</v>
      </c>
      <c r="J9508" t="b">
        <v>0</v>
      </c>
      <c r="K9508" t="s">
        <v>24</v>
      </c>
      <c r="L9508" t="s">
        <v>22</v>
      </c>
      <c r="M9508">
        <v>130000</v>
      </c>
      <c r="O9508" t="s">
        <v>4329</v>
      </c>
      <c r="P9508" t="s">
        <v>12428</v>
      </c>
    </row>
    <row r="9509" spans="1:16" x14ac:dyDescent="0.55000000000000004">
      <c r="A9509" t="s">
        <v>1</v>
      </c>
      <c r="B9509" t="s">
        <v>1</v>
      </c>
      <c r="C9509" t="s">
        <v>3084</v>
      </c>
      <c r="D9509" t="s">
        <v>3828</v>
      </c>
      <c r="E9509" t="s">
        <v>20</v>
      </c>
      <c r="F9509" t="b">
        <v>0</v>
      </c>
      <c r="G9509" t="s">
        <v>30</v>
      </c>
      <c r="H9509" s="4">
        <v>45785.266817129632</v>
      </c>
      <c r="I9509" t="b">
        <v>0</v>
      </c>
      <c r="J9509" t="b">
        <v>1</v>
      </c>
      <c r="K9509" t="s">
        <v>24</v>
      </c>
      <c r="L9509" t="s">
        <v>22</v>
      </c>
      <c r="M9509">
        <v>104650</v>
      </c>
      <c r="O9509" t="s">
        <v>9048</v>
      </c>
      <c r="P9509" t="s">
        <v>12429</v>
      </c>
    </row>
    <row r="9510" spans="1:16" x14ac:dyDescent="0.55000000000000004">
      <c r="A9510" t="s">
        <v>191</v>
      </c>
      <c r="B9510" t="s">
        <v>12430</v>
      </c>
      <c r="C9510" t="s">
        <v>622</v>
      </c>
      <c r="D9510" t="s">
        <v>3600</v>
      </c>
      <c r="E9510" t="s">
        <v>20</v>
      </c>
      <c r="F9510" t="b">
        <v>0</v>
      </c>
      <c r="G9510" t="s">
        <v>35</v>
      </c>
      <c r="H9510" s="4">
        <v>45785.279224537036</v>
      </c>
      <c r="I9510" t="b">
        <v>1</v>
      </c>
      <c r="J9510" t="b">
        <v>0</v>
      </c>
      <c r="K9510" t="s">
        <v>24</v>
      </c>
      <c r="L9510" t="s">
        <v>22</v>
      </c>
      <c r="M9510">
        <v>120000</v>
      </c>
      <c r="O9510" t="s">
        <v>2914</v>
      </c>
      <c r="P9510" t="s">
        <v>11500</v>
      </c>
    </row>
    <row r="9511" spans="1:16" x14ac:dyDescent="0.55000000000000004">
      <c r="A9511" t="s">
        <v>0</v>
      </c>
      <c r="B9511" t="s">
        <v>1290</v>
      </c>
      <c r="C9511" t="s">
        <v>4508</v>
      </c>
      <c r="D9511" t="s">
        <v>12431</v>
      </c>
      <c r="E9511" t="s">
        <v>20</v>
      </c>
      <c r="F9511" t="b">
        <v>0</v>
      </c>
      <c r="G9511" t="s">
        <v>106</v>
      </c>
      <c r="H9511" s="4">
        <v>45785.283032407409</v>
      </c>
      <c r="I9511" t="b">
        <v>1</v>
      </c>
      <c r="J9511" t="b">
        <v>0</v>
      </c>
      <c r="K9511" t="s">
        <v>106</v>
      </c>
      <c r="L9511" t="s">
        <v>22</v>
      </c>
      <c r="M9511">
        <v>70000</v>
      </c>
      <c r="O9511" t="s">
        <v>3470</v>
      </c>
      <c r="P9511" t="s">
        <v>951</v>
      </c>
    </row>
    <row r="9512" spans="1:16" x14ac:dyDescent="0.55000000000000004">
      <c r="A9512" t="s">
        <v>40</v>
      </c>
      <c r="B9512" t="s">
        <v>2410</v>
      </c>
      <c r="C9512" t="s">
        <v>4317</v>
      </c>
      <c r="D9512" t="s">
        <v>3108</v>
      </c>
      <c r="E9512" t="s">
        <v>20</v>
      </c>
      <c r="F9512" t="b">
        <v>0</v>
      </c>
      <c r="G9512" t="s">
        <v>4318</v>
      </c>
      <c r="H9512" s="4">
        <v>45785.294328703712</v>
      </c>
      <c r="I9512" t="b">
        <v>1</v>
      </c>
      <c r="J9512" t="b">
        <v>0</v>
      </c>
      <c r="K9512" t="s">
        <v>4318</v>
      </c>
      <c r="L9512" t="s">
        <v>22</v>
      </c>
      <c r="M9512">
        <v>24000</v>
      </c>
      <c r="O9512" t="s">
        <v>2018</v>
      </c>
      <c r="P9512" t="s">
        <v>4319</v>
      </c>
    </row>
    <row r="9513" spans="1:16" x14ac:dyDescent="0.55000000000000004">
      <c r="A9513" t="s">
        <v>0</v>
      </c>
      <c r="B9513" t="s">
        <v>12432</v>
      </c>
      <c r="C9513" t="s">
        <v>10133</v>
      </c>
      <c r="D9513" t="s">
        <v>1214</v>
      </c>
      <c r="F9513" t="b">
        <v>0</v>
      </c>
      <c r="G9513" t="s">
        <v>1247</v>
      </c>
      <c r="H9513" s="4">
        <v>45785.303611111107</v>
      </c>
      <c r="I9513" t="b">
        <v>0</v>
      </c>
      <c r="J9513" t="b">
        <v>0</v>
      </c>
      <c r="K9513" t="s">
        <v>1247</v>
      </c>
      <c r="L9513" t="s">
        <v>22</v>
      </c>
      <c r="M9513">
        <v>50000</v>
      </c>
      <c r="O9513" t="s">
        <v>1214</v>
      </c>
      <c r="P9513" t="s">
        <v>464</v>
      </c>
    </row>
    <row r="9514" spans="1:16" x14ac:dyDescent="0.55000000000000004">
      <c r="A9514" t="s">
        <v>1</v>
      </c>
      <c r="B9514" t="s">
        <v>467</v>
      </c>
      <c r="C9514" t="s">
        <v>39</v>
      </c>
      <c r="D9514" t="s">
        <v>7658</v>
      </c>
      <c r="E9514" t="s">
        <v>20</v>
      </c>
      <c r="F9514" t="b">
        <v>1</v>
      </c>
      <c r="G9514" t="s">
        <v>1094</v>
      </c>
      <c r="H9514" s="4">
        <v>45785.307256944441</v>
      </c>
      <c r="I9514" t="b">
        <v>0</v>
      </c>
      <c r="J9514" t="b">
        <v>0</v>
      </c>
      <c r="K9514" t="s">
        <v>1094</v>
      </c>
      <c r="L9514" t="s">
        <v>22</v>
      </c>
      <c r="M9514">
        <v>90000</v>
      </c>
      <c r="O9514" t="s">
        <v>2232</v>
      </c>
      <c r="P9514" t="s">
        <v>12433</v>
      </c>
    </row>
    <row r="9515" spans="1:16" x14ac:dyDescent="0.55000000000000004">
      <c r="A9515" t="s">
        <v>1</v>
      </c>
      <c r="B9515" t="s">
        <v>12434</v>
      </c>
      <c r="C9515" t="s">
        <v>39</v>
      </c>
      <c r="D9515" t="s">
        <v>7658</v>
      </c>
      <c r="E9515" t="s">
        <v>20</v>
      </c>
      <c r="F9515" t="b">
        <v>1</v>
      </c>
      <c r="G9515" t="s">
        <v>2134</v>
      </c>
      <c r="H9515" s="4">
        <v>45785.308981481481</v>
      </c>
      <c r="I9515" t="b">
        <v>0</v>
      </c>
      <c r="J9515" t="b">
        <v>0</v>
      </c>
      <c r="K9515" t="s">
        <v>2134</v>
      </c>
      <c r="L9515" t="s">
        <v>22</v>
      </c>
      <c r="M9515">
        <v>445000</v>
      </c>
      <c r="O9515" t="s">
        <v>822</v>
      </c>
      <c r="P9515" t="s">
        <v>302</v>
      </c>
    </row>
    <row r="9516" spans="1:16" x14ac:dyDescent="0.55000000000000004">
      <c r="A9516" t="s">
        <v>2</v>
      </c>
      <c r="B9516" t="s">
        <v>439</v>
      </c>
      <c r="C9516" t="s">
        <v>2640</v>
      </c>
      <c r="D9516" t="s">
        <v>4122</v>
      </c>
      <c r="E9516" t="s">
        <v>20</v>
      </c>
      <c r="F9516" t="b">
        <v>0</v>
      </c>
      <c r="G9516" t="s">
        <v>2641</v>
      </c>
      <c r="H9516" s="4">
        <v>45785.310659722221</v>
      </c>
      <c r="I9516" t="b">
        <v>0</v>
      </c>
      <c r="J9516" t="b">
        <v>0</v>
      </c>
      <c r="K9516" t="s">
        <v>2641</v>
      </c>
      <c r="L9516" t="s">
        <v>36</v>
      </c>
      <c r="N9516">
        <v>46.550003051757813</v>
      </c>
      <c r="O9516" t="s">
        <v>2944</v>
      </c>
      <c r="P9516" t="s">
        <v>9543</v>
      </c>
    </row>
    <row r="9517" spans="1:16" x14ac:dyDescent="0.55000000000000004">
      <c r="A9517" t="s">
        <v>139</v>
      </c>
      <c r="B9517" t="s">
        <v>12435</v>
      </c>
      <c r="C9517" t="s">
        <v>12436</v>
      </c>
      <c r="D9517" t="s">
        <v>12437</v>
      </c>
      <c r="E9517" t="s">
        <v>20</v>
      </c>
      <c r="F9517" t="b">
        <v>0</v>
      </c>
      <c r="G9517" t="s">
        <v>5254</v>
      </c>
      <c r="H9517" s="4">
        <v>45785.312210648153</v>
      </c>
      <c r="I9517" t="b">
        <v>0</v>
      </c>
      <c r="J9517" t="b">
        <v>0</v>
      </c>
      <c r="K9517" t="s">
        <v>5254</v>
      </c>
      <c r="L9517" t="s">
        <v>22</v>
      </c>
      <c r="M9517">
        <v>75000</v>
      </c>
      <c r="O9517" t="s">
        <v>12438</v>
      </c>
    </row>
    <row r="9518" spans="1:16" x14ac:dyDescent="0.55000000000000004">
      <c r="A9518" t="s">
        <v>25</v>
      </c>
      <c r="B9518" t="s">
        <v>25</v>
      </c>
      <c r="C9518" t="s">
        <v>12439</v>
      </c>
      <c r="D9518" t="s">
        <v>3970</v>
      </c>
      <c r="E9518" t="s">
        <v>20</v>
      </c>
      <c r="F9518" t="b">
        <v>0</v>
      </c>
      <c r="G9518" t="s">
        <v>1420</v>
      </c>
      <c r="H9518" s="4">
        <v>45785.330706018518</v>
      </c>
      <c r="I9518" t="b">
        <v>1</v>
      </c>
      <c r="J9518" t="b">
        <v>0</v>
      </c>
      <c r="K9518" t="s">
        <v>1420</v>
      </c>
      <c r="L9518" t="s">
        <v>22</v>
      </c>
      <c r="M9518">
        <v>100000</v>
      </c>
      <c r="O9518" t="s">
        <v>12440</v>
      </c>
      <c r="P9518" t="s">
        <v>12441</v>
      </c>
    </row>
    <row r="9519" spans="1:16" x14ac:dyDescent="0.55000000000000004">
      <c r="A9519" t="s">
        <v>40</v>
      </c>
      <c r="B9519" t="s">
        <v>12442</v>
      </c>
      <c r="C9519" t="s">
        <v>1291</v>
      </c>
      <c r="D9519" t="s">
        <v>3957</v>
      </c>
      <c r="E9519" t="s">
        <v>20</v>
      </c>
      <c r="F9519" t="b">
        <v>0</v>
      </c>
      <c r="G9519" t="s">
        <v>1247</v>
      </c>
      <c r="H9519" s="4">
        <v>45785.34547453704</v>
      </c>
      <c r="I9519" t="b">
        <v>0</v>
      </c>
      <c r="J9519" t="b">
        <v>0</v>
      </c>
      <c r="K9519" t="s">
        <v>1247</v>
      </c>
      <c r="L9519" t="s">
        <v>36</v>
      </c>
      <c r="N9519">
        <v>9.3350000381469727</v>
      </c>
      <c r="O9519" t="s">
        <v>162</v>
      </c>
      <c r="P9519" t="s">
        <v>2608</v>
      </c>
    </row>
    <row r="9520" spans="1:16" x14ac:dyDescent="0.55000000000000004">
      <c r="A9520" t="s">
        <v>1</v>
      </c>
      <c r="B9520" t="s">
        <v>10657</v>
      </c>
      <c r="C9520" t="s">
        <v>9565</v>
      </c>
      <c r="D9520" t="s">
        <v>3957</v>
      </c>
      <c r="E9520" t="s">
        <v>20</v>
      </c>
      <c r="F9520" t="b">
        <v>0</v>
      </c>
      <c r="G9520" t="s">
        <v>27</v>
      </c>
      <c r="H9520" s="4">
        <v>45785.34952546296</v>
      </c>
      <c r="I9520" t="b">
        <v>0</v>
      </c>
      <c r="J9520" t="b">
        <v>1</v>
      </c>
      <c r="K9520" t="s">
        <v>24</v>
      </c>
      <c r="L9520" t="s">
        <v>36</v>
      </c>
      <c r="N9520">
        <v>51.239997863769531</v>
      </c>
      <c r="O9520" t="s">
        <v>12443</v>
      </c>
      <c r="P9520" t="s">
        <v>8978</v>
      </c>
    </row>
    <row r="9521" spans="1:16" x14ac:dyDescent="0.55000000000000004">
      <c r="A9521" t="s">
        <v>0</v>
      </c>
      <c r="B9521" t="s">
        <v>8593</v>
      </c>
      <c r="C9521" t="s">
        <v>12444</v>
      </c>
      <c r="D9521" t="s">
        <v>3957</v>
      </c>
      <c r="E9521" t="s">
        <v>20</v>
      </c>
      <c r="F9521" t="b">
        <v>0</v>
      </c>
      <c r="G9521" t="s">
        <v>23</v>
      </c>
      <c r="H9521" s="4">
        <v>45785.351423611108</v>
      </c>
      <c r="I9521" t="b">
        <v>0</v>
      </c>
      <c r="J9521" t="b">
        <v>1</v>
      </c>
      <c r="K9521" t="s">
        <v>24</v>
      </c>
      <c r="L9521" t="s">
        <v>36</v>
      </c>
      <c r="N9521">
        <v>18.815000534057621</v>
      </c>
      <c r="O9521" t="s">
        <v>8594</v>
      </c>
      <c r="P9521" t="s">
        <v>119</v>
      </c>
    </row>
    <row r="9522" spans="1:16" x14ac:dyDescent="0.55000000000000004">
      <c r="A9522" t="s">
        <v>19</v>
      </c>
      <c r="B9522" t="s">
        <v>12445</v>
      </c>
      <c r="C9522" t="s">
        <v>2640</v>
      </c>
      <c r="D9522" t="s">
        <v>3957</v>
      </c>
      <c r="E9522" t="s">
        <v>20</v>
      </c>
      <c r="F9522" t="b">
        <v>0</v>
      </c>
      <c r="G9522" t="s">
        <v>2641</v>
      </c>
      <c r="H9522" s="4">
        <v>45785.352268518523</v>
      </c>
      <c r="I9522" t="b">
        <v>0</v>
      </c>
      <c r="J9522" t="b">
        <v>0</v>
      </c>
      <c r="K9522" t="s">
        <v>2641</v>
      </c>
      <c r="L9522" t="s">
        <v>36</v>
      </c>
      <c r="N9522">
        <v>15.239999771118161</v>
      </c>
      <c r="O9522" t="s">
        <v>7552</v>
      </c>
    </row>
    <row r="9523" spans="1:16" x14ac:dyDescent="0.55000000000000004">
      <c r="A9523" t="s">
        <v>40</v>
      </c>
      <c r="B9523" t="s">
        <v>12446</v>
      </c>
      <c r="C9523" t="s">
        <v>106</v>
      </c>
      <c r="D9523" t="s">
        <v>4035</v>
      </c>
      <c r="E9523" t="s">
        <v>20</v>
      </c>
      <c r="F9523" t="b">
        <v>0</v>
      </c>
      <c r="G9523" t="s">
        <v>106</v>
      </c>
      <c r="H9523" s="4">
        <v>45785.366446759261</v>
      </c>
      <c r="I9523" t="b">
        <v>1</v>
      </c>
      <c r="J9523" t="b">
        <v>0</v>
      </c>
      <c r="K9523" t="s">
        <v>106</v>
      </c>
      <c r="L9523" t="s">
        <v>22</v>
      </c>
      <c r="M9523">
        <v>134449.5</v>
      </c>
      <c r="O9523" t="s">
        <v>12447</v>
      </c>
      <c r="P9523" t="s">
        <v>8692</v>
      </c>
    </row>
    <row r="9524" spans="1:16" x14ac:dyDescent="0.55000000000000004">
      <c r="A9524" t="s">
        <v>139</v>
      </c>
      <c r="B9524" t="s">
        <v>12448</v>
      </c>
      <c r="C9524" t="s">
        <v>2246</v>
      </c>
      <c r="D9524" t="s">
        <v>5699</v>
      </c>
      <c r="E9524" t="s">
        <v>20</v>
      </c>
      <c r="F9524" t="b">
        <v>0</v>
      </c>
      <c r="G9524" t="s">
        <v>30</v>
      </c>
      <c r="H9524" s="4">
        <v>45785.375972222217</v>
      </c>
      <c r="I9524" t="b">
        <v>0</v>
      </c>
      <c r="J9524" t="b">
        <v>1</v>
      </c>
      <c r="K9524" t="s">
        <v>24</v>
      </c>
      <c r="L9524" t="s">
        <v>22</v>
      </c>
      <c r="M9524">
        <v>117500</v>
      </c>
      <c r="O9524" t="s">
        <v>2619</v>
      </c>
      <c r="P9524" t="s">
        <v>12449</v>
      </c>
    </row>
    <row r="9525" spans="1:16" x14ac:dyDescent="0.55000000000000004">
      <c r="A9525" t="s">
        <v>28</v>
      </c>
      <c r="B9525" t="s">
        <v>12450</v>
      </c>
      <c r="C9525" t="s">
        <v>820</v>
      </c>
      <c r="D9525" t="s">
        <v>4035</v>
      </c>
      <c r="E9525" t="s">
        <v>20</v>
      </c>
      <c r="F9525" t="b">
        <v>0</v>
      </c>
      <c r="G9525" t="s">
        <v>820</v>
      </c>
      <c r="H9525" s="4">
        <v>45785.382106481477</v>
      </c>
      <c r="I9525" t="b">
        <v>0</v>
      </c>
      <c r="J9525" t="b">
        <v>0</v>
      </c>
      <c r="K9525" t="s">
        <v>820</v>
      </c>
      <c r="L9525" t="s">
        <v>22</v>
      </c>
      <c r="M9525">
        <v>80000</v>
      </c>
      <c r="O9525" t="s">
        <v>5619</v>
      </c>
      <c r="P9525" t="s">
        <v>12451</v>
      </c>
    </row>
    <row r="9526" spans="1:16" x14ac:dyDescent="0.55000000000000004">
      <c r="A9526" t="s">
        <v>139</v>
      </c>
      <c r="B9526" t="s">
        <v>12452</v>
      </c>
      <c r="C9526" t="s">
        <v>39</v>
      </c>
      <c r="D9526" t="s">
        <v>7658</v>
      </c>
      <c r="E9526" t="s">
        <v>20</v>
      </c>
      <c r="F9526" t="b">
        <v>1</v>
      </c>
      <c r="G9526" t="s">
        <v>2039</v>
      </c>
      <c r="H9526" s="4">
        <v>45785.39166666667</v>
      </c>
      <c r="I9526" t="b">
        <v>0</v>
      </c>
      <c r="J9526" t="b">
        <v>0</v>
      </c>
      <c r="K9526" t="s">
        <v>2039</v>
      </c>
      <c r="L9526" t="s">
        <v>22</v>
      </c>
      <c r="M9526">
        <v>60000</v>
      </c>
      <c r="O9526" t="s">
        <v>239</v>
      </c>
      <c r="P9526" t="s">
        <v>709</v>
      </c>
    </row>
    <row r="9527" spans="1:16" x14ac:dyDescent="0.55000000000000004">
      <c r="A9527" t="s">
        <v>2</v>
      </c>
      <c r="B9527" t="s">
        <v>1571</v>
      </c>
      <c r="C9527" t="s">
        <v>9393</v>
      </c>
      <c r="D9527" t="s">
        <v>12453</v>
      </c>
      <c r="E9527" t="s">
        <v>219</v>
      </c>
      <c r="F9527" t="b">
        <v>0</v>
      </c>
      <c r="G9527" t="s">
        <v>27</v>
      </c>
      <c r="H9527" s="4">
        <v>45785.392407407409</v>
      </c>
      <c r="I9527" t="b">
        <v>0</v>
      </c>
      <c r="J9527" t="b">
        <v>1</v>
      </c>
      <c r="K9527" t="s">
        <v>24</v>
      </c>
      <c r="L9527" t="s">
        <v>36</v>
      </c>
      <c r="N9527">
        <v>40</v>
      </c>
      <c r="O9527" t="s">
        <v>3863</v>
      </c>
      <c r="P9527" t="s">
        <v>12454</v>
      </c>
    </row>
    <row r="9528" spans="1:16" x14ac:dyDescent="0.55000000000000004">
      <c r="A9528" t="s">
        <v>0</v>
      </c>
      <c r="B9528" t="s">
        <v>0</v>
      </c>
      <c r="C9528" t="s">
        <v>39</v>
      </c>
      <c r="D9528" t="s">
        <v>2208</v>
      </c>
      <c r="E9528" t="s">
        <v>20</v>
      </c>
      <c r="F9528" t="b">
        <v>1</v>
      </c>
      <c r="G9528" t="s">
        <v>52</v>
      </c>
      <c r="H9528" s="4">
        <v>45785.432453703703</v>
      </c>
      <c r="I9528" t="b">
        <v>0</v>
      </c>
      <c r="J9528" t="b">
        <v>1</v>
      </c>
      <c r="K9528" t="s">
        <v>24</v>
      </c>
      <c r="L9528" t="s">
        <v>22</v>
      </c>
      <c r="M9528">
        <v>100000</v>
      </c>
      <c r="O9528" t="s">
        <v>12455</v>
      </c>
      <c r="P9528" t="s">
        <v>12456</v>
      </c>
    </row>
    <row r="9529" spans="1:16" x14ac:dyDescent="0.55000000000000004">
      <c r="A9529" t="s">
        <v>19</v>
      </c>
      <c r="B9529" t="s">
        <v>12457</v>
      </c>
      <c r="C9529" t="s">
        <v>39</v>
      </c>
      <c r="D9529" t="s">
        <v>3828</v>
      </c>
      <c r="E9529" t="s">
        <v>20</v>
      </c>
      <c r="F9529" t="b">
        <v>1</v>
      </c>
      <c r="G9529" t="s">
        <v>27</v>
      </c>
      <c r="H9529" s="4">
        <v>45785.432800925933</v>
      </c>
      <c r="I9529" t="b">
        <v>0</v>
      </c>
      <c r="J9529" t="b">
        <v>1</v>
      </c>
      <c r="K9529" t="s">
        <v>24</v>
      </c>
      <c r="L9529" t="s">
        <v>22</v>
      </c>
      <c r="M9529">
        <v>166860</v>
      </c>
      <c r="O9529" t="s">
        <v>254</v>
      </c>
      <c r="P9529" t="s">
        <v>302</v>
      </c>
    </row>
    <row r="9530" spans="1:16" x14ac:dyDescent="0.55000000000000004">
      <c r="A9530" t="s">
        <v>40</v>
      </c>
      <c r="B9530" t="s">
        <v>12458</v>
      </c>
      <c r="C9530" t="s">
        <v>71</v>
      </c>
      <c r="D9530" t="s">
        <v>2208</v>
      </c>
      <c r="E9530" t="s">
        <v>20</v>
      </c>
      <c r="F9530" t="b">
        <v>0</v>
      </c>
      <c r="G9530" t="s">
        <v>27</v>
      </c>
      <c r="H9530" s="4">
        <v>45785.434074074074</v>
      </c>
      <c r="I9530" t="b">
        <v>0</v>
      </c>
      <c r="J9530" t="b">
        <v>1</v>
      </c>
      <c r="K9530" t="s">
        <v>24</v>
      </c>
      <c r="L9530" t="s">
        <v>22</v>
      </c>
      <c r="M9530">
        <v>231500</v>
      </c>
      <c r="O9530" t="s">
        <v>405</v>
      </c>
      <c r="P9530" t="s">
        <v>9014</v>
      </c>
    </row>
    <row r="9531" spans="1:16" x14ac:dyDescent="0.55000000000000004">
      <c r="A9531" t="s">
        <v>0</v>
      </c>
      <c r="B9531" t="s">
        <v>12459</v>
      </c>
      <c r="C9531" t="s">
        <v>12460</v>
      </c>
      <c r="D9531" t="s">
        <v>3957</v>
      </c>
      <c r="E9531" t="s">
        <v>34</v>
      </c>
      <c r="F9531" t="b">
        <v>0</v>
      </c>
      <c r="G9531" t="s">
        <v>27</v>
      </c>
      <c r="H9531" s="4">
        <v>45785.458460648151</v>
      </c>
      <c r="I9531" t="b">
        <v>0</v>
      </c>
      <c r="J9531" t="b">
        <v>1</v>
      </c>
      <c r="K9531" t="s">
        <v>24</v>
      </c>
      <c r="L9531" t="s">
        <v>36</v>
      </c>
      <c r="N9531">
        <v>22.694999694824219</v>
      </c>
      <c r="O9531" t="s">
        <v>2508</v>
      </c>
      <c r="P9531" t="s">
        <v>2423</v>
      </c>
    </row>
    <row r="9532" spans="1:16" x14ac:dyDescent="0.55000000000000004">
      <c r="A9532" t="s">
        <v>0</v>
      </c>
      <c r="B9532" t="s">
        <v>12461</v>
      </c>
      <c r="C9532" t="s">
        <v>298</v>
      </c>
      <c r="D9532" t="s">
        <v>4910</v>
      </c>
      <c r="E9532" t="s">
        <v>20</v>
      </c>
      <c r="F9532" t="b">
        <v>0</v>
      </c>
      <c r="G9532" t="s">
        <v>298</v>
      </c>
      <c r="H9532" s="4">
        <v>45785.491805555554</v>
      </c>
      <c r="I9532" t="b">
        <v>0</v>
      </c>
      <c r="J9532" t="b">
        <v>0</v>
      </c>
      <c r="K9532" t="s">
        <v>298</v>
      </c>
      <c r="L9532" t="s">
        <v>22</v>
      </c>
      <c r="M9532">
        <v>64271.5</v>
      </c>
      <c r="O9532" t="s">
        <v>6909</v>
      </c>
      <c r="P9532" t="s">
        <v>632</v>
      </c>
    </row>
    <row r="9533" spans="1:16" x14ac:dyDescent="0.55000000000000004">
      <c r="A9533" t="s">
        <v>25</v>
      </c>
      <c r="B9533" t="s">
        <v>12462</v>
      </c>
      <c r="C9533" t="s">
        <v>1268</v>
      </c>
      <c r="D9533" t="s">
        <v>4910</v>
      </c>
      <c r="E9533" t="s">
        <v>20</v>
      </c>
      <c r="F9533" t="b">
        <v>0</v>
      </c>
      <c r="G9533" t="s">
        <v>1268</v>
      </c>
      <c r="H9533" s="4">
        <v>45785.510046296287</v>
      </c>
      <c r="I9533" t="b">
        <v>0</v>
      </c>
      <c r="J9533" t="b">
        <v>0</v>
      </c>
      <c r="K9533" t="s">
        <v>1268</v>
      </c>
      <c r="L9533" t="s">
        <v>22</v>
      </c>
      <c r="M9533">
        <v>64271.5</v>
      </c>
      <c r="O9533" t="s">
        <v>11450</v>
      </c>
      <c r="P9533" t="s">
        <v>12463</v>
      </c>
    </row>
    <row r="9534" spans="1:16" x14ac:dyDescent="0.55000000000000004">
      <c r="A9534" t="s">
        <v>0</v>
      </c>
      <c r="B9534" t="s">
        <v>12464</v>
      </c>
      <c r="C9534" t="s">
        <v>3578</v>
      </c>
      <c r="D9534" t="s">
        <v>3828</v>
      </c>
      <c r="E9534" t="s">
        <v>20</v>
      </c>
      <c r="F9534" t="b">
        <v>0</v>
      </c>
      <c r="G9534" t="s">
        <v>27</v>
      </c>
      <c r="H9534" s="4">
        <v>45785.541689814818</v>
      </c>
      <c r="I9534" t="b">
        <v>0</v>
      </c>
      <c r="J9534" t="b">
        <v>0</v>
      </c>
      <c r="K9534" t="s">
        <v>24</v>
      </c>
      <c r="L9534" t="s">
        <v>22</v>
      </c>
      <c r="M9534">
        <v>125000</v>
      </c>
      <c r="O9534" t="s">
        <v>12465</v>
      </c>
      <c r="P9534" t="s">
        <v>12466</v>
      </c>
    </row>
    <row r="9535" spans="1:16" x14ac:dyDescent="0.55000000000000004">
      <c r="A9535" t="s">
        <v>1</v>
      </c>
      <c r="B9535" t="s">
        <v>1</v>
      </c>
      <c r="C9535" t="s">
        <v>2064</v>
      </c>
      <c r="D9535" t="s">
        <v>3828</v>
      </c>
      <c r="E9535" t="s">
        <v>20</v>
      </c>
      <c r="F9535" t="b">
        <v>0</v>
      </c>
      <c r="G9535" t="s">
        <v>41</v>
      </c>
      <c r="H9535" s="4">
        <v>45785.55810185185</v>
      </c>
      <c r="I9535" t="b">
        <v>0</v>
      </c>
      <c r="J9535" t="b">
        <v>0</v>
      </c>
      <c r="K9535" t="s">
        <v>24</v>
      </c>
      <c r="L9535" t="s">
        <v>22</v>
      </c>
      <c r="M9535">
        <v>134749</v>
      </c>
      <c r="O9535" t="s">
        <v>2065</v>
      </c>
      <c r="P9535" t="s">
        <v>10799</v>
      </c>
    </row>
    <row r="9536" spans="1:16" x14ac:dyDescent="0.55000000000000004">
      <c r="A9536" t="s">
        <v>25</v>
      </c>
      <c r="B9536" t="s">
        <v>12467</v>
      </c>
      <c r="C9536" t="s">
        <v>203</v>
      </c>
      <c r="D9536" t="s">
        <v>3973</v>
      </c>
      <c r="E9536" t="s">
        <v>20</v>
      </c>
      <c r="F9536" t="b">
        <v>0</v>
      </c>
      <c r="G9536" t="s">
        <v>23</v>
      </c>
      <c r="H9536" s="4">
        <v>45785.55972222222</v>
      </c>
      <c r="I9536" t="b">
        <v>1</v>
      </c>
      <c r="J9536" t="b">
        <v>0</v>
      </c>
      <c r="K9536" t="s">
        <v>24</v>
      </c>
      <c r="L9536" t="s">
        <v>36</v>
      </c>
      <c r="N9536">
        <v>55</v>
      </c>
      <c r="O9536" t="s">
        <v>741</v>
      </c>
      <c r="P9536" t="s">
        <v>12468</v>
      </c>
    </row>
    <row r="9537" spans="1:16" x14ac:dyDescent="0.55000000000000004">
      <c r="A9537" t="s">
        <v>2</v>
      </c>
      <c r="B9537" t="s">
        <v>12469</v>
      </c>
      <c r="C9537" t="s">
        <v>670</v>
      </c>
      <c r="D9537" t="s">
        <v>3973</v>
      </c>
      <c r="E9537" t="s">
        <v>20</v>
      </c>
      <c r="F9537" t="b">
        <v>0</v>
      </c>
      <c r="G9537" t="s">
        <v>35</v>
      </c>
      <c r="H9537" s="4">
        <v>45785.570960648147</v>
      </c>
      <c r="I9537" t="b">
        <v>0</v>
      </c>
      <c r="J9537" t="b">
        <v>0</v>
      </c>
      <c r="K9537" t="s">
        <v>24</v>
      </c>
      <c r="L9537" t="s">
        <v>36</v>
      </c>
      <c r="N9537">
        <v>23</v>
      </c>
      <c r="O9537" t="s">
        <v>1584</v>
      </c>
    </row>
    <row r="9538" spans="1:16" x14ac:dyDescent="0.55000000000000004">
      <c r="A9538" t="s">
        <v>0</v>
      </c>
      <c r="B9538" t="s">
        <v>7467</v>
      </c>
      <c r="C9538" t="s">
        <v>859</v>
      </c>
      <c r="D9538" t="s">
        <v>3957</v>
      </c>
      <c r="E9538" t="s">
        <v>20</v>
      </c>
      <c r="F9538" t="b">
        <v>0</v>
      </c>
      <c r="G9538" t="s">
        <v>27</v>
      </c>
      <c r="H9538" s="4">
        <v>45785.583518518521</v>
      </c>
      <c r="I9538" t="b">
        <v>0</v>
      </c>
      <c r="J9538" t="b">
        <v>1</v>
      </c>
      <c r="K9538" t="s">
        <v>24</v>
      </c>
      <c r="L9538" t="s">
        <v>36</v>
      </c>
      <c r="N9538">
        <v>24.014999389648441</v>
      </c>
      <c r="O9538" t="s">
        <v>7468</v>
      </c>
      <c r="P9538" t="s">
        <v>1304</v>
      </c>
    </row>
    <row r="9539" spans="1:16" x14ac:dyDescent="0.55000000000000004">
      <c r="A9539" t="s">
        <v>2</v>
      </c>
      <c r="B9539" t="s">
        <v>170</v>
      </c>
      <c r="C9539" t="s">
        <v>570</v>
      </c>
      <c r="D9539" t="s">
        <v>3957</v>
      </c>
      <c r="E9539" t="s">
        <v>20</v>
      </c>
      <c r="F9539" t="b">
        <v>0</v>
      </c>
      <c r="G9539" t="s">
        <v>27</v>
      </c>
      <c r="H9539" s="4">
        <v>45785.60052083333</v>
      </c>
      <c r="I9539" t="b">
        <v>0</v>
      </c>
      <c r="J9539" t="b">
        <v>0</v>
      </c>
      <c r="K9539" t="s">
        <v>24</v>
      </c>
      <c r="L9539" t="s">
        <v>36</v>
      </c>
      <c r="N9539">
        <v>54.31500244140625</v>
      </c>
      <c r="O9539" t="s">
        <v>229</v>
      </c>
      <c r="P9539" t="s">
        <v>12470</v>
      </c>
    </row>
    <row r="9540" spans="1:16" x14ac:dyDescent="0.55000000000000004">
      <c r="A9540" t="s">
        <v>1</v>
      </c>
      <c r="B9540" t="s">
        <v>7996</v>
      </c>
      <c r="C9540" t="s">
        <v>3716</v>
      </c>
      <c r="D9540" t="s">
        <v>3973</v>
      </c>
      <c r="E9540" t="s">
        <v>105</v>
      </c>
      <c r="F9540" t="b">
        <v>0</v>
      </c>
      <c r="G9540" t="s">
        <v>35</v>
      </c>
      <c r="H9540" s="4">
        <v>45785.625671296293</v>
      </c>
      <c r="I9540" t="b">
        <v>0</v>
      </c>
      <c r="J9540" t="b">
        <v>1</v>
      </c>
      <c r="K9540" t="s">
        <v>24</v>
      </c>
      <c r="L9540" t="s">
        <v>22</v>
      </c>
      <c r="M9540">
        <v>165000</v>
      </c>
      <c r="O9540" t="s">
        <v>3272</v>
      </c>
      <c r="P9540" t="s">
        <v>958</v>
      </c>
    </row>
    <row r="9541" spans="1:16" x14ac:dyDescent="0.55000000000000004">
      <c r="A9541" t="s">
        <v>19</v>
      </c>
      <c r="B9541" t="s">
        <v>12471</v>
      </c>
      <c r="C9541" t="s">
        <v>213</v>
      </c>
      <c r="D9541" t="s">
        <v>3973</v>
      </c>
      <c r="E9541" t="s">
        <v>20</v>
      </c>
      <c r="F9541" t="b">
        <v>0</v>
      </c>
      <c r="G9541" t="s">
        <v>35</v>
      </c>
      <c r="H9541" s="4">
        <v>45785.654247685183</v>
      </c>
      <c r="I9541" t="b">
        <v>0</v>
      </c>
      <c r="J9541" t="b">
        <v>0</v>
      </c>
      <c r="K9541" t="s">
        <v>24</v>
      </c>
      <c r="L9541" t="s">
        <v>36</v>
      </c>
      <c r="N9541">
        <v>80</v>
      </c>
      <c r="O9541" t="s">
        <v>74</v>
      </c>
      <c r="P9541" t="s">
        <v>2147</v>
      </c>
    </row>
    <row r="9542" spans="1:16" x14ac:dyDescent="0.55000000000000004">
      <c r="A9542" t="s">
        <v>1</v>
      </c>
      <c r="B9542" t="s">
        <v>1716</v>
      </c>
      <c r="C9542" t="s">
        <v>143</v>
      </c>
      <c r="D9542" t="s">
        <v>3828</v>
      </c>
      <c r="E9542" t="s">
        <v>51</v>
      </c>
      <c r="F9542" t="b">
        <v>0</v>
      </c>
      <c r="G9542" t="s">
        <v>35</v>
      </c>
      <c r="H9542" s="4">
        <v>45785.667280092603</v>
      </c>
      <c r="I9542" t="b">
        <v>0</v>
      </c>
      <c r="J9542" t="b">
        <v>1</v>
      </c>
      <c r="K9542" t="s">
        <v>24</v>
      </c>
      <c r="L9542" t="s">
        <v>36</v>
      </c>
      <c r="N9542">
        <v>55.880001068115227</v>
      </c>
      <c r="O9542" t="s">
        <v>3317</v>
      </c>
      <c r="P9542" t="s">
        <v>12472</v>
      </c>
    </row>
    <row r="9543" spans="1:16" x14ac:dyDescent="0.55000000000000004">
      <c r="A9543" t="s">
        <v>0</v>
      </c>
      <c r="B9543" t="s">
        <v>12473</v>
      </c>
      <c r="C9543" t="s">
        <v>160</v>
      </c>
      <c r="D9543" t="s">
        <v>3828</v>
      </c>
      <c r="E9543" t="s">
        <v>51</v>
      </c>
      <c r="F9543" t="b">
        <v>0</v>
      </c>
      <c r="G9543" t="s">
        <v>52</v>
      </c>
      <c r="H9543" s="4">
        <v>45785.724120370367</v>
      </c>
      <c r="I9543" t="b">
        <v>1</v>
      </c>
      <c r="J9543" t="b">
        <v>1</v>
      </c>
      <c r="K9543" t="s">
        <v>24</v>
      </c>
      <c r="L9543" t="s">
        <v>36</v>
      </c>
      <c r="N9543">
        <v>55</v>
      </c>
      <c r="O9543" t="s">
        <v>12474</v>
      </c>
      <c r="P9543" t="s">
        <v>12475</v>
      </c>
    </row>
    <row r="9544" spans="1:16" x14ac:dyDescent="0.55000000000000004">
      <c r="A9544" t="s">
        <v>2</v>
      </c>
      <c r="B9544" t="s">
        <v>2</v>
      </c>
      <c r="C9544" t="s">
        <v>1008</v>
      </c>
      <c r="D9544" t="s">
        <v>2208</v>
      </c>
      <c r="E9544" t="s">
        <v>20</v>
      </c>
      <c r="F9544" t="b">
        <v>0</v>
      </c>
      <c r="G9544" t="s">
        <v>27</v>
      </c>
      <c r="H9544" s="4">
        <v>45785.725474537037</v>
      </c>
      <c r="I9544" t="b">
        <v>0</v>
      </c>
      <c r="J9544" t="b">
        <v>0</v>
      </c>
      <c r="K9544" t="s">
        <v>24</v>
      </c>
      <c r="L9544" t="s">
        <v>22</v>
      </c>
      <c r="M9544">
        <v>95000</v>
      </c>
      <c r="O9544" t="s">
        <v>12476</v>
      </c>
      <c r="P9544" t="s">
        <v>12477</v>
      </c>
    </row>
    <row r="9545" spans="1:16" x14ac:dyDescent="0.55000000000000004">
      <c r="A9545" t="s">
        <v>0</v>
      </c>
      <c r="B9545" t="s">
        <v>12478</v>
      </c>
      <c r="C9545" t="s">
        <v>12479</v>
      </c>
      <c r="D9545" t="s">
        <v>3828</v>
      </c>
      <c r="E9545" t="s">
        <v>51</v>
      </c>
      <c r="F9545" t="b">
        <v>0</v>
      </c>
      <c r="G9545" t="s">
        <v>35</v>
      </c>
      <c r="H9545" s="4">
        <v>45785.750613425917</v>
      </c>
      <c r="I9545" t="b">
        <v>0</v>
      </c>
      <c r="J9545" t="b">
        <v>1</v>
      </c>
      <c r="K9545" t="s">
        <v>24</v>
      </c>
      <c r="L9545" t="s">
        <v>36</v>
      </c>
      <c r="N9545">
        <v>28</v>
      </c>
      <c r="O9545" t="s">
        <v>12480</v>
      </c>
      <c r="P9545" t="s">
        <v>12481</v>
      </c>
    </row>
    <row r="9546" spans="1:16" x14ac:dyDescent="0.55000000000000004">
      <c r="A9546" t="s">
        <v>0</v>
      </c>
      <c r="B9546" t="s">
        <v>12482</v>
      </c>
      <c r="C9546" t="s">
        <v>820</v>
      </c>
      <c r="D9546" t="s">
        <v>4910</v>
      </c>
      <c r="E9546" t="s">
        <v>20</v>
      </c>
      <c r="F9546" t="b">
        <v>0</v>
      </c>
      <c r="G9546" t="s">
        <v>820</v>
      </c>
      <c r="H9546" s="4">
        <v>45785.757233796299</v>
      </c>
      <c r="I9546" t="b">
        <v>0</v>
      </c>
      <c r="J9546" t="b">
        <v>0</v>
      </c>
      <c r="K9546" t="s">
        <v>820</v>
      </c>
      <c r="L9546" t="s">
        <v>22</v>
      </c>
      <c r="M9546">
        <v>42847.5</v>
      </c>
      <c r="O9546" t="s">
        <v>12483</v>
      </c>
      <c r="P9546" t="s">
        <v>863</v>
      </c>
    </row>
    <row r="9547" spans="1:16" x14ac:dyDescent="0.55000000000000004">
      <c r="A9547" t="s">
        <v>1</v>
      </c>
      <c r="B9547" t="s">
        <v>10770</v>
      </c>
      <c r="C9547" t="s">
        <v>192</v>
      </c>
      <c r="D9547" t="s">
        <v>4084</v>
      </c>
      <c r="E9547" t="s">
        <v>20</v>
      </c>
      <c r="F9547" t="b">
        <v>0</v>
      </c>
      <c r="G9547" t="s">
        <v>23</v>
      </c>
      <c r="H9547" s="4">
        <v>45785.768333333333</v>
      </c>
      <c r="I9547" t="b">
        <v>0</v>
      </c>
      <c r="J9547" t="b">
        <v>0</v>
      </c>
      <c r="K9547" t="s">
        <v>24</v>
      </c>
      <c r="L9547" t="s">
        <v>22</v>
      </c>
      <c r="M9547">
        <v>210000</v>
      </c>
      <c r="O9547" t="s">
        <v>1308</v>
      </c>
      <c r="P9547" t="s">
        <v>10771</v>
      </c>
    </row>
    <row r="9548" spans="1:16" x14ac:dyDescent="0.55000000000000004">
      <c r="A9548" t="s">
        <v>2</v>
      </c>
      <c r="B9548" t="s">
        <v>12484</v>
      </c>
      <c r="C9548" t="s">
        <v>73</v>
      </c>
      <c r="D9548" t="s">
        <v>3600</v>
      </c>
      <c r="E9548" t="s">
        <v>51</v>
      </c>
      <c r="F9548" t="b">
        <v>0</v>
      </c>
      <c r="G9548" t="s">
        <v>23</v>
      </c>
      <c r="H9548" s="4">
        <v>45785.768368055556</v>
      </c>
      <c r="I9548" t="b">
        <v>1</v>
      </c>
      <c r="J9548" t="b">
        <v>0</v>
      </c>
      <c r="K9548" t="s">
        <v>24</v>
      </c>
      <c r="L9548" t="s">
        <v>36</v>
      </c>
      <c r="N9548">
        <v>55</v>
      </c>
      <c r="O9548" t="s">
        <v>12485</v>
      </c>
      <c r="P9548" t="s">
        <v>1165</v>
      </c>
    </row>
    <row r="9549" spans="1:16" x14ac:dyDescent="0.55000000000000004">
      <c r="A9549" t="s">
        <v>25</v>
      </c>
      <c r="B9549" t="s">
        <v>25</v>
      </c>
      <c r="C9549" t="s">
        <v>180</v>
      </c>
      <c r="D9549" t="s">
        <v>3973</v>
      </c>
      <c r="E9549" t="s">
        <v>20</v>
      </c>
      <c r="F9549" t="b">
        <v>0</v>
      </c>
      <c r="G9549" t="s">
        <v>41</v>
      </c>
      <c r="H9549" s="4">
        <v>45785.792071759257</v>
      </c>
      <c r="I9549" t="b">
        <v>1</v>
      </c>
      <c r="J9549" t="b">
        <v>1</v>
      </c>
      <c r="K9549" t="s">
        <v>24</v>
      </c>
      <c r="L9549" t="s">
        <v>22</v>
      </c>
      <c r="M9549">
        <v>88582</v>
      </c>
      <c r="O9549" t="s">
        <v>8098</v>
      </c>
      <c r="P9549" t="s">
        <v>48</v>
      </c>
    </row>
    <row r="9550" spans="1:16" x14ac:dyDescent="0.55000000000000004">
      <c r="A9550" t="s">
        <v>19</v>
      </c>
      <c r="B9550" t="s">
        <v>12486</v>
      </c>
      <c r="C9550" t="s">
        <v>1118</v>
      </c>
      <c r="D9550" t="s">
        <v>12487</v>
      </c>
      <c r="E9550" t="s">
        <v>20</v>
      </c>
      <c r="F9550" t="b">
        <v>0</v>
      </c>
      <c r="G9550" t="s">
        <v>23</v>
      </c>
      <c r="H9550" s="4">
        <v>45785.809629629628</v>
      </c>
      <c r="I9550" t="b">
        <v>0</v>
      </c>
      <c r="J9550" t="b">
        <v>1</v>
      </c>
      <c r="K9550" t="s">
        <v>24</v>
      </c>
      <c r="L9550" t="s">
        <v>22</v>
      </c>
      <c r="M9550">
        <v>200000</v>
      </c>
      <c r="O9550" t="s">
        <v>2959</v>
      </c>
      <c r="P9550" t="s">
        <v>302</v>
      </c>
    </row>
    <row r="9551" spans="1:16" x14ac:dyDescent="0.55000000000000004">
      <c r="A9551" t="s">
        <v>0</v>
      </c>
      <c r="B9551" t="s">
        <v>11731</v>
      </c>
      <c r="C9551" t="s">
        <v>536</v>
      </c>
      <c r="D9551" t="s">
        <v>9677</v>
      </c>
      <c r="E9551" t="s">
        <v>20</v>
      </c>
      <c r="F9551" t="b">
        <v>0</v>
      </c>
      <c r="G9551" t="s">
        <v>23</v>
      </c>
      <c r="H9551" s="4">
        <v>45785.851388888892</v>
      </c>
      <c r="I9551" t="b">
        <v>0</v>
      </c>
      <c r="J9551" t="b">
        <v>0</v>
      </c>
      <c r="K9551" t="s">
        <v>24</v>
      </c>
      <c r="L9551" t="s">
        <v>36</v>
      </c>
      <c r="N9551">
        <v>30</v>
      </c>
      <c r="O9551" t="s">
        <v>11733</v>
      </c>
    </row>
    <row r="9552" spans="1:16" x14ac:dyDescent="0.55000000000000004">
      <c r="A9552" t="s">
        <v>28</v>
      </c>
      <c r="B9552" t="s">
        <v>12488</v>
      </c>
      <c r="C9552" t="s">
        <v>1008</v>
      </c>
      <c r="D9552" t="s">
        <v>2208</v>
      </c>
      <c r="E9552" t="s">
        <v>20</v>
      </c>
      <c r="F9552" t="b">
        <v>0</v>
      </c>
      <c r="G9552" t="s">
        <v>23</v>
      </c>
      <c r="H9552" s="4">
        <v>45785.851585648154</v>
      </c>
      <c r="I9552" t="b">
        <v>0</v>
      </c>
      <c r="J9552" t="b">
        <v>1</v>
      </c>
      <c r="K9552" t="s">
        <v>24</v>
      </c>
      <c r="L9552" t="s">
        <v>22</v>
      </c>
      <c r="M9552">
        <v>201500</v>
      </c>
      <c r="O9552" t="s">
        <v>11118</v>
      </c>
      <c r="P9552" t="s">
        <v>12489</v>
      </c>
    </row>
    <row r="9553" spans="1:16" x14ac:dyDescent="0.55000000000000004">
      <c r="A9553" t="s">
        <v>0</v>
      </c>
      <c r="B9553" t="s">
        <v>288</v>
      </c>
      <c r="C9553" t="s">
        <v>94</v>
      </c>
      <c r="D9553" t="s">
        <v>3973</v>
      </c>
      <c r="E9553" t="s">
        <v>20</v>
      </c>
      <c r="F9553" t="b">
        <v>0</v>
      </c>
      <c r="G9553" t="s">
        <v>30</v>
      </c>
      <c r="H9553" s="4">
        <v>45785.875949074078</v>
      </c>
      <c r="I9553" t="b">
        <v>0</v>
      </c>
      <c r="J9553" t="b">
        <v>1</v>
      </c>
      <c r="K9553" t="s">
        <v>24</v>
      </c>
      <c r="L9553" t="s">
        <v>36</v>
      </c>
      <c r="N9553">
        <v>23.5</v>
      </c>
      <c r="O9553" t="s">
        <v>3341</v>
      </c>
      <c r="P9553" t="s">
        <v>280</v>
      </c>
    </row>
    <row r="9554" spans="1:16" x14ac:dyDescent="0.55000000000000004">
      <c r="A9554" t="s">
        <v>2</v>
      </c>
      <c r="B9554" t="s">
        <v>12490</v>
      </c>
      <c r="C9554" t="s">
        <v>985</v>
      </c>
      <c r="D9554" t="s">
        <v>3973</v>
      </c>
      <c r="E9554" t="s">
        <v>51</v>
      </c>
      <c r="F9554" t="b">
        <v>0</v>
      </c>
      <c r="G9554" t="s">
        <v>27</v>
      </c>
      <c r="H9554" s="4">
        <v>45785.892187500001</v>
      </c>
      <c r="I9554" t="b">
        <v>1</v>
      </c>
      <c r="J9554" t="b">
        <v>0</v>
      </c>
      <c r="K9554" t="s">
        <v>24</v>
      </c>
      <c r="L9554" t="s">
        <v>36</v>
      </c>
      <c r="N9554">
        <v>62.5</v>
      </c>
      <c r="O9554" t="s">
        <v>81</v>
      </c>
      <c r="P9554" t="s">
        <v>12491</v>
      </c>
    </row>
    <row r="9555" spans="1:16" x14ac:dyDescent="0.55000000000000004">
      <c r="A9555" t="s">
        <v>2</v>
      </c>
      <c r="B9555" t="s">
        <v>5088</v>
      </c>
      <c r="C9555" t="s">
        <v>449</v>
      </c>
      <c r="D9555" t="s">
        <v>2208</v>
      </c>
      <c r="E9555" t="s">
        <v>20</v>
      </c>
      <c r="F9555" t="b">
        <v>0</v>
      </c>
      <c r="G9555" t="s">
        <v>27</v>
      </c>
      <c r="H9555" s="4">
        <v>45785.892187500001</v>
      </c>
      <c r="I9555" t="b">
        <v>0</v>
      </c>
      <c r="J9555" t="b">
        <v>0</v>
      </c>
      <c r="K9555" t="s">
        <v>24</v>
      </c>
      <c r="L9555" t="s">
        <v>22</v>
      </c>
      <c r="M9555">
        <v>88582</v>
      </c>
      <c r="O9555" t="s">
        <v>11354</v>
      </c>
      <c r="P9555" t="s">
        <v>11355</v>
      </c>
    </row>
    <row r="9556" spans="1:16" x14ac:dyDescent="0.55000000000000004">
      <c r="A9556" t="s">
        <v>40</v>
      </c>
      <c r="B9556" t="s">
        <v>40</v>
      </c>
      <c r="C9556" t="s">
        <v>12492</v>
      </c>
      <c r="D9556" t="s">
        <v>4412</v>
      </c>
      <c r="E9556" t="s">
        <v>20</v>
      </c>
      <c r="F9556" t="b">
        <v>0</v>
      </c>
      <c r="G9556" t="s">
        <v>35</v>
      </c>
      <c r="H9556" s="4">
        <v>45785.904409722221</v>
      </c>
      <c r="I9556" t="b">
        <v>0</v>
      </c>
      <c r="J9556" t="b">
        <v>1</v>
      </c>
      <c r="K9556" t="s">
        <v>24</v>
      </c>
      <c r="L9556" t="s">
        <v>36</v>
      </c>
      <c r="N9556">
        <v>51.229999542236328</v>
      </c>
      <c r="O9556" t="s">
        <v>59</v>
      </c>
      <c r="P9556" t="s">
        <v>137</v>
      </c>
    </row>
    <row r="9557" spans="1:16" x14ac:dyDescent="0.55000000000000004">
      <c r="A9557" t="s">
        <v>2</v>
      </c>
      <c r="B9557" t="s">
        <v>307</v>
      </c>
      <c r="C9557" t="s">
        <v>121</v>
      </c>
      <c r="D9557" t="s">
        <v>4178</v>
      </c>
      <c r="E9557" t="s">
        <v>20</v>
      </c>
      <c r="F9557" t="b">
        <v>0</v>
      </c>
      <c r="G9557" t="s">
        <v>27</v>
      </c>
      <c r="H9557" s="4">
        <v>45785.933807870373</v>
      </c>
      <c r="I9557" t="b">
        <v>0</v>
      </c>
      <c r="J9557" t="b">
        <v>1</v>
      </c>
      <c r="K9557" t="s">
        <v>24</v>
      </c>
      <c r="L9557" t="s">
        <v>22</v>
      </c>
      <c r="M9557">
        <v>207000</v>
      </c>
      <c r="O9557" t="s">
        <v>59</v>
      </c>
      <c r="P9557" t="s">
        <v>137</v>
      </c>
    </row>
    <row r="9558" spans="1:16" x14ac:dyDescent="0.55000000000000004">
      <c r="A9558" t="s">
        <v>2</v>
      </c>
      <c r="B9558" t="s">
        <v>307</v>
      </c>
      <c r="C9558" t="s">
        <v>380</v>
      </c>
      <c r="D9558" t="s">
        <v>4178</v>
      </c>
      <c r="E9558" t="s">
        <v>20</v>
      </c>
      <c r="F9558" t="b">
        <v>0</v>
      </c>
      <c r="G9558" t="s">
        <v>41</v>
      </c>
      <c r="H9558" s="4">
        <v>45785.93440972222</v>
      </c>
      <c r="I9558" t="b">
        <v>0</v>
      </c>
      <c r="J9558" t="b">
        <v>1</v>
      </c>
      <c r="K9558" t="s">
        <v>24</v>
      </c>
      <c r="L9558" t="s">
        <v>22</v>
      </c>
      <c r="M9558">
        <v>207000</v>
      </c>
      <c r="O9558" t="s">
        <v>59</v>
      </c>
      <c r="P9558" t="s">
        <v>137</v>
      </c>
    </row>
    <row r="9559" spans="1:16" x14ac:dyDescent="0.55000000000000004">
      <c r="A9559" t="s">
        <v>1</v>
      </c>
      <c r="B9559" t="s">
        <v>467</v>
      </c>
      <c r="C9559" t="s">
        <v>1025</v>
      </c>
      <c r="D9559" t="s">
        <v>3973</v>
      </c>
      <c r="E9559" t="s">
        <v>51</v>
      </c>
      <c r="F9559" t="b">
        <v>0</v>
      </c>
      <c r="G9559" t="s">
        <v>27</v>
      </c>
      <c r="H9559" s="4">
        <v>45785.97446759259</v>
      </c>
      <c r="I9559" t="b">
        <v>0</v>
      </c>
      <c r="J9559" t="b">
        <v>0</v>
      </c>
      <c r="K9559" t="s">
        <v>24</v>
      </c>
      <c r="L9559" t="s">
        <v>36</v>
      </c>
      <c r="N9559">
        <v>76</v>
      </c>
      <c r="O9559" t="s">
        <v>12493</v>
      </c>
      <c r="P9559" t="s">
        <v>12268</v>
      </c>
    </row>
    <row r="9560" spans="1:16" x14ac:dyDescent="0.55000000000000004">
      <c r="A9560" t="s">
        <v>0</v>
      </c>
      <c r="B9560" t="s">
        <v>565</v>
      </c>
      <c r="C9560" t="s">
        <v>87</v>
      </c>
      <c r="D9560" t="s">
        <v>3973</v>
      </c>
      <c r="E9560" t="s">
        <v>20</v>
      </c>
      <c r="F9560" t="b">
        <v>0</v>
      </c>
      <c r="G9560" t="s">
        <v>30</v>
      </c>
      <c r="H9560" s="4">
        <v>45785.975185185183</v>
      </c>
      <c r="I9560" t="b">
        <v>0</v>
      </c>
      <c r="J9560" t="b">
        <v>1</v>
      </c>
      <c r="K9560" t="s">
        <v>24</v>
      </c>
      <c r="L9560" t="s">
        <v>36</v>
      </c>
      <c r="N9560">
        <v>28.5</v>
      </c>
      <c r="O9560" t="s">
        <v>1136</v>
      </c>
      <c r="P9560" t="s">
        <v>496</v>
      </c>
    </row>
    <row r="9561" spans="1:16" x14ac:dyDescent="0.55000000000000004">
      <c r="A9561" t="s">
        <v>2</v>
      </c>
      <c r="B9561" t="s">
        <v>307</v>
      </c>
      <c r="C9561" t="s">
        <v>12494</v>
      </c>
      <c r="D9561" t="s">
        <v>4178</v>
      </c>
      <c r="E9561" t="s">
        <v>20</v>
      </c>
      <c r="F9561" t="b">
        <v>0</v>
      </c>
      <c r="G9561" t="s">
        <v>41</v>
      </c>
      <c r="H9561" s="4">
        <v>45785.976064814808</v>
      </c>
      <c r="I9561" t="b">
        <v>0</v>
      </c>
      <c r="J9561" t="b">
        <v>1</v>
      </c>
      <c r="K9561" t="s">
        <v>24</v>
      </c>
      <c r="L9561" t="s">
        <v>22</v>
      </c>
      <c r="M9561">
        <v>207000</v>
      </c>
      <c r="O9561" t="s">
        <v>59</v>
      </c>
      <c r="P9561" t="s">
        <v>137</v>
      </c>
    </row>
    <row r="9562" spans="1:16" x14ac:dyDescent="0.55000000000000004">
      <c r="A9562" t="s">
        <v>0</v>
      </c>
      <c r="B9562" t="s">
        <v>12495</v>
      </c>
      <c r="C9562" t="s">
        <v>829</v>
      </c>
      <c r="D9562" t="s">
        <v>5535</v>
      </c>
      <c r="E9562" t="s">
        <v>20</v>
      </c>
      <c r="F9562" t="b">
        <v>0</v>
      </c>
      <c r="G9562" t="s">
        <v>27</v>
      </c>
      <c r="H9562" s="4">
        <v>45786.0000462963</v>
      </c>
      <c r="I9562" t="b">
        <v>1</v>
      </c>
      <c r="J9562" t="b">
        <v>1</v>
      </c>
      <c r="K9562" t="s">
        <v>24</v>
      </c>
      <c r="L9562" t="s">
        <v>22</v>
      </c>
      <c r="M9562">
        <v>88582</v>
      </c>
      <c r="O9562" t="s">
        <v>1066</v>
      </c>
      <c r="P9562" t="s">
        <v>12496</v>
      </c>
    </row>
    <row r="9563" spans="1:16" x14ac:dyDescent="0.55000000000000004">
      <c r="A9563" t="s">
        <v>0</v>
      </c>
      <c r="B9563" t="s">
        <v>12497</v>
      </c>
      <c r="C9563" t="s">
        <v>39</v>
      </c>
      <c r="D9563" t="s">
        <v>12498</v>
      </c>
      <c r="E9563" t="s">
        <v>20</v>
      </c>
      <c r="F9563" t="b">
        <v>1</v>
      </c>
      <c r="G9563" t="s">
        <v>27</v>
      </c>
      <c r="H9563" s="4">
        <v>45786.000138888892</v>
      </c>
      <c r="I9563" t="b">
        <v>0</v>
      </c>
      <c r="J9563" t="b">
        <v>1</v>
      </c>
      <c r="K9563" t="s">
        <v>24</v>
      </c>
      <c r="L9563" t="s">
        <v>22</v>
      </c>
      <c r="M9563">
        <v>50000</v>
      </c>
      <c r="O9563" t="s">
        <v>12499</v>
      </c>
      <c r="P9563" t="s">
        <v>1374</v>
      </c>
    </row>
    <row r="9564" spans="1:16" x14ac:dyDescent="0.55000000000000004">
      <c r="A9564" t="s">
        <v>25</v>
      </c>
      <c r="B9564" t="s">
        <v>25</v>
      </c>
      <c r="C9564" t="s">
        <v>180</v>
      </c>
      <c r="D9564" t="s">
        <v>3828</v>
      </c>
      <c r="E9564" t="s">
        <v>20</v>
      </c>
      <c r="F9564" t="b">
        <v>0</v>
      </c>
      <c r="G9564" t="s">
        <v>41</v>
      </c>
      <c r="H9564" s="4">
        <v>45786.250277777777</v>
      </c>
      <c r="I9564" t="b">
        <v>1</v>
      </c>
      <c r="J9564" t="b">
        <v>1</v>
      </c>
      <c r="K9564" t="s">
        <v>24</v>
      </c>
      <c r="L9564" t="s">
        <v>22</v>
      </c>
      <c r="M9564">
        <v>117500</v>
      </c>
      <c r="O9564" t="s">
        <v>12500</v>
      </c>
      <c r="P9564" t="s">
        <v>48</v>
      </c>
    </row>
    <row r="9565" spans="1:16" x14ac:dyDescent="0.55000000000000004">
      <c r="A9565" t="s">
        <v>0</v>
      </c>
      <c r="B9565" t="s">
        <v>1290</v>
      </c>
      <c r="C9565" t="s">
        <v>4508</v>
      </c>
      <c r="D9565" t="s">
        <v>12431</v>
      </c>
      <c r="E9565" t="s">
        <v>20</v>
      </c>
      <c r="F9565" t="b">
        <v>0</v>
      </c>
      <c r="G9565" t="s">
        <v>106</v>
      </c>
      <c r="H9565" s="4">
        <v>45786.270173611112</v>
      </c>
      <c r="I9565" t="b">
        <v>1</v>
      </c>
      <c r="J9565" t="b">
        <v>0</v>
      </c>
      <c r="K9565" t="s">
        <v>106</v>
      </c>
      <c r="L9565" t="s">
        <v>22</v>
      </c>
      <c r="M9565">
        <v>70000</v>
      </c>
      <c r="O9565" t="s">
        <v>3470</v>
      </c>
      <c r="P9565" t="s">
        <v>951</v>
      </c>
    </row>
    <row r="9566" spans="1:16" x14ac:dyDescent="0.55000000000000004">
      <c r="A9566" t="s">
        <v>2</v>
      </c>
      <c r="B9566" t="s">
        <v>12501</v>
      </c>
      <c r="C9566" t="s">
        <v>151</v>
      </c>
      <c r="D9566" t="s">
        <v>4100</v>
      </c>
      <c r="E9566" t="s">
        <v>20</v>
      </c>
      <c r="F9566" t="b">
        <v>0</v>
      </c>
      <c r="G9566" t="s">
        <v>30</v>
      </c>
      <c r="H9566" s="4">
        <v>45786.279513888891</v>
      </c>
      <c r="I9566" t="b">
        <v>0</v>
      </c>
      <c r="J9566" t="b">
        <v>1</v>
      </c>
      <c r="K9566" t="s">
        <v>24</v>
      </c>
      <c r="L9566" t="s">
        <v>22</v>
      </c>
      <c r="M9566">
        <v>116250</v>
      </c>
      <c r="O9566" t="s">
        <v>1794</v>
      </c>
      <c r="P9566" t="s">
        <v>11665</v>
      </c>
    </row>
    <row r="9567" spans="1:16" x14ac:dyDescent="0.55000000000000004">
      <c r="A9567" t="s">
        <v>89</v>
      </c>
      <c r="B9567" t="s">
        <v>12502</v>
      </c>
      <c r="C9567" t="s">
        <v>39</v>
      </c>
      <c r="D9567" t="s">
        <v>7434</v>
      </c>
      <c r="E9567" t="s">
        <v>20</v>
      </c>
      <c r="F9567" t="b">
        <v>1</v>
      </c>
      <c r="G9567" t="s">
        <v>4057</v>
      </c>
      <c r="H9567" s="4">
        <v>45786.289212962962</v>
      </c>
      <c r="I9567" t="b">
        <v>1</v>
      </c>
      <c r="J9567" t="b">
        <v>0</v>
      </c>
      <c r="K9567" t="s">
        <v>4057</v>
      </c>
      <c r="L9567" t="s">
        <v>22</v>
      </c>
      <c r="M9567">
        <v>205000</v>
      </c>
      <c r="O9567" t="s">
        <v>4052</v>
      </c>
      <c r="P9567" t="s">
        <v>12503</v>
      </c>
    </row>
    <row r="9568" spans="1:16" x14ac:dyDescent="0.55000000000000004">
      <c r="A9568" t="s">
        <v>1</v>
      </c>
      <c r="B9568" t="s">
        <v>779</v>
      </c>
      <c r="C9568" t="s">
        <v>94</v>
      </c>
      <c r="D9568" t="s">
        <v>2208</v>
      </c>
      <c r="E9568" t="s">
        <v>20</v>
      </c>
      <c r="F9568" t="b">
        <v>0</v>
      </c>
      <c r="G9568" t="s">
        <v>30</v>
      </c>
      <c r="H9568" s="4">
        <v>45786.292581018519</v>
      </c>
      <c r="I9568" t="b">
        <v>0</v>
      </c>
      <c r="J9568" t="b">
        <v>1</v>
      </c>
      <c r="K9568" t="s">
        <v>24</v>
      </c>
      <c r="L9568" t="s">
        <v>36</v>
      </c>
      <c r="N9568">
        <v>21</v>
      </c>
      <c r="O9568" t="s">
        <v>3434</v>
      </c>
      <c r="P9568" t="s">
        <v>12504</v>
      </c>
    </row>
    <row r="9569" spans="1:16" x14ac:dyDescent="0.55000000000000004">
      <c r="A9569" t="s">
        <v>1</v>
      </c>
      <c r="B9569" t="s">
        <v>1104</v>
      </c>
      <c r="C9569" t="s">
        <v>834</v>
      </c>
      <c r="D9569" t="s">
        <v>3973</v>
      </c>
      <c r="E9569" t="s">
        <v>20</v>
      </c>
      <c r="F9569" t="b">
        <v>0</v>
      </c>
      <c r="G9569" t="s">
        <v>52</v>
      </c>
      <c r="H9569" s="4">
        <v>45786.292824074073</v>
      </c>
      <c r="I9569" t="b">
        <v>0</v>
      </c>
      <c r="J9569" t="b">
        <v>0</v>
      </c>
      <c r="K9569" t="s">
        <v>24</v>
      </c>
      <c r="L9569" t="s">
        <v>36</v>
      </c>
      <c r="N9569">
        <v>18.875</v>
      </c>
      <c r="O9569" t="s">
        <v>12505</v>
      </c>
    </row>
    <row r="9570" spans="1:16" x14ac:dyDescent="0.55000000000000004">
      <c r="A9570" t="s">
        <v>40</v>
      </c>
      <c r="B9570" t="s">
        <v>9472</v>
      </c>
      <c r="C9570" t="s">
        <v>114</v>
      </c>
      <c r="D9570" t="s">
        <v>10579</v>
      </c>
      <c r="E9570" t="s">
        <v>34</v>
      </c>
      <c r="F9570" t="b">
        <v>0</v>
      </c>
      <c r="G9570" t="s">
        <v>27</v>
      </c>
      <c r="H9570" s="4">
        <v>45786.308900462973</v>
      </c>
      <c r="I9570" t="b">
        <v>0</v>
      </c>
      <c r="J9570" t="b">
        <v>1</v>
      </c>
      <c r="K9570" t="s">
        <v>24</v>
      </c>
      <c r="L9570" t="s">
        <v>22</v>
      </c>
      <c r="M9570">
        <v>170000</v>
      </c>
      <c r="O9570" t="s">
        <v>59</v>
      </c>
      <c r="P9570" t="s">
        <v>137</v>
      </c>
    </row>
    <row r="9571" spans="1:16" x14ac:dyDescent="0.55000000000000004">
      <c r="A9571" t="s">
        <v>139</v>
      </c>
      <c r="B9571" t="s">
        <v>12506</v>
      </c>
      <c r="C9571" t="s">
        <v>367</v>
      </c>
      <c r="D9571" t="s">
        <v>3973</v>
      </c>
      <c r="E9571" t="s">
        <v>20</v>
      </c>
      <c r="F9571" t="b">
        <v>0</v>
      </c>
      <c r="G9571" t="s">
        <v>27</v>
      </c>
      <c r="H9571" s="4">
        <v>45786.333506944437</v>
      </c>
      <c r="I9571" t="b">
        <v>0</v>
      </c>
      <c r="J9571" t="b">
        <v>1</v>
      </c>
      <c r="K9571" t="s">
        <v>24</v>
      </c>
      <c r="L9571" t="s">
        <v>22</v>
      </c>
      <c r="M9571">
        <v>220000</v>
      </c>
      <c r="O9571" t="s">
        <v>12507</v>
      </c>
      <c r="P9571" t="s">
        <v>12508</v>
      </c>
    </row>
    <row r="9572" spans="1:16" x14ac:dyDescent="0.55000000000000004">
      <c r="A9572" t="s">
        <v>0</v>
      </c>
      <c r="B9572" t="s">
        <v>0</v>
      </c>
      <c r="C9572" t="s">
        <v>12509</v>
      </c>
      <c r="D9572" t="s">
        <v>4910</v>
      </c>
      <c r="E9572" t="s">
        <v>20</v>
      </c>
      <c r="F9572" t="b">
        <v>0</v>
      </c>
      <c r="G9572" t="s">
        <v>27</v>
      </c>
      <c r="H9572" s="4">
        <v>45786.375138888892</v>
      </c>
      <c r="I9572" t="b">
        <v>0</v>
      </c>
      <c r="J9572" t="b">
        <v>0</v>
      </c>
      <c r="K9572" t="s">
        <v>24</v>
      </c>
      <c r="L9572" t="s">
        <v>22</v>
      </c>
      <c r="M9572">
        <v>85359.5</v>
      </c>
      <c r="O9572" t="s">
        <v>12510</v>
      </c>
      <c r="P9572" t="s">
        <v>11835</v>
      </c>
    </row>
    <row r="9573" spans="1:16" x14ac:dyDescent="0.55000000000000004">
      <c r="A9573" t="s">
        <v>1</v>
      </c>
      <c r="B9573" t="s">
        <v>12511</v>
      </c>
      <c r="C9573" t="s">
        <v>3385</v>
      </c>
      <c r="D9573" t="s">
        <v>3828</v>
      </c>
      <c r="E9573" t="s">
        <v>20</v>
      </c>
      <c r="F9573" t="b">
        <v>0</v>
      </c>
      <c r="G9573" t="s">
        <v>27</v>
      </c>
      <c r="H9573" s="4">
        <v>45786.376446759263</v>
      </c>
      <c r="I9573" t="b">
        <v>0</v>
      </c>
      <c r="J9573" t="b">
        <v>0</v>
      </c>
      <c r="K9573" t="s">
        <v>24</v>
      </c>
      <c r="L9573" t="s">
        <v>36</v>
      </c>
      <c r="N9573">
        <v>80.5</v>
      </c>
      <c r="O9573" t="s">
        <v>1862</v>
      </c>
      <c r="P9573" t="s">
        <v>193</v>
      </c>
    </row>
    <row r="9574" spans="1:16" x14ac:dyDescent="0.55000000000000004">
      <c r="A9574" t="s">
        <v>0</v>
      </c>
      <c r="B9574" t="s">
        <v>2240</v>
      </c>
      <c r="C9574" t="s">
        <v>143</v>
      </c>
      <c r="D9574" t="s">
        <v>3973</v>
      </c>
      <c r="E9574" t="s">
        <v>20</v>
      </c>
      <c r="F9574" t="b">
        <v>0</v>
      </c>
      <c r="G9574" t="s">
        <v>35</v>
      </c>
      <c r="H9574" s="4">
        <v>45786.417395833327</v>
      </c>
      <c r="I9574" t="b">
        <v>0</v>
      </c>
      <c r="J9574" t="b">
        <v>0</v>
      </c>
      <c r="K9574" t="s">
        <v>24</v>
      </c>
      <c r="L9574" t="s">
        <v>36</v>
      </c>
      <c r="N9574">
        <v>40</v>
      </c>
      <c r="O9574" t="s">
        <v>6089</v>
      </c>
    </row>
    <row r="9575" spans="1:16" x14ac:dyDescent="0.55000000000000004">
      <c r="A9575" t="s">
        <v>28</v>
      </c>
      <c r="B9575" t="s">
        <v>12512</v>
      </c>
      <c r="C9575" t="s">
        <v>509</v>
      </c>
      <c r="D9575" t="s">
        <v>3973</v>
      </c>
      <c r="E9575" t="s">
        <v>20</v>
      </c>
      <c r="F9575" t="b">
        <v>0</v>
      </c>
      <c r="G9575" t="s">
        <v>35</v>
      </c>
      <c r="H9575" s="4">
        <v>45786.417395833327</v>
      </c>
      <c r="I9575" t="b">
        <v>0</v>
      </c>
      <c r="J9575" t="b">
        <v>0</v>
      </c>
      <c r="K9575" t="s">
        <v>24</v>
      </c>
      <c r="L9575" t="s">
        <v>36</v>
      </c>
      <c r="N9575">
        <v>40</v>
      </c>
      <c r="O9575" t="s">
        <v>6089</v>
      </c>
    </row>
    <row r="9576" spans="1:16" x14ac:dyDescent="0.55000000000000004">
      <c r="A9576" t="s">
        <v>2</v>
      </c>
      <c r="B9576" t="s">
        <v>609</v>
      </c>
      <c r="C9576" t="s">
        <v>124</v>
      </c>
      <c r="D9576" t="s">
        <v>2208</v>
      </c>
      <c r="E9576" t="s">
        <v>20</v>
      </c>
      <c r="F9576" t="b">
        <v>0</v>
      </c>
      <c r="G9576" t="s">
        <v>27</v>
      </c>
      <c r="H9576" s="4">
        <v>45786.434004629627</v>
      </c>
      <c r="I9576" t="b">
        <v>0</v>
      </c>
      <c r="J9576" t="b">
        <v>1</v>
      </c>
      <c r="K9576" t="s">
        <v>24</v>
      </c>
      <c r="L9576" t="s">
        <v>22</v>
      </c>
      <c r="M9576">
        <v>112750</v>
      </c>
      <c r="O9576" t="s">
        <v>12513</v>
      </c>
      <c r="P9576" t="s">
        <v>12514</v>
      </c>
    </row>
    <row r="9577" spans="1:16" x14ac:dyDescent="0.55000000000000004">
      <c r="A9577" t="s">
        <v>89</v>
      </c>
      <c r="B9577" t="s">
        <v>12515</v>
      </c>
      <c r="C9577" t="s">
        <v>39</v>
      </c>
      <c r="D9577" t="s">
        <v>7434</v>
      </c>
      <c r="E9577" t="s">
        <v>20</v>
      </c>
      <c r="F9577" t="b">
        <v>1</v>
      </c>
      <c r="G9577" t="s">
        <v>1063</v>
      </c>
      <c r="H9577" s="4">
        <v>45786.436180555553</v>
      </c>
      <c r="I9577" t="b">
        <v>0</v>
      </c>
      <c r="J9577" t="b">
        <v>0</v>
      </c>
      <c r="K9577" t="s">
        <v>1063</v>
      </c>
      <c r="L9577" t="s">
        <v>22</v>
      </c>
      <c r="M9577">
        <v>80000</v>
      </c>
      <c r="O9577" t="s">
        <v>12516</v>
      </c>
      <c r="P9577" t="s">
        <v>12517</v>
      </c>
    </row>
    <row r="9578" spans="1:16" x14ac:dyDescent="0.55000000000000004">
      <c r="A9578" t="s">
        <v>89</v>
      </c>
      <c r="B9578" t="s">
        <v>12518</v>
      </c>
      <c r="C9578" t="s">
        <v>39</v>
      </c>
      <c r="D9578" t="s">
        <v>12519</v>
      </c>
      <c r="E9578" t="s">
        <v>20</v>
      </c>
      <c r="F9578" t="b">
        <v>1</v>
      </c>
      <c r="G9578" t="s">
        <v>106</v>
      </c>
      <c r="H9578" s="4">
        <v>45786.437071759261</v>
      </c>
      <c r="I9578" t="b">
        <v>1</v>
      </c>
      <c r="J9578" t="b">
        <v>0</v>
      </c>
      <c r="K9578" t="s">
        <v>106</v>
      </c>
      <c r="L9578" t="s">
        <v>22</v>
      </c>
      <c r="M9578">
        <v>160000</v>
      </c>
      <c r="O9578" t="s">
        <v>3722</v>
      </c>
      <c r="P9578" t="s">
        <v>12520</v>
      </c>
    </row>
    <row r="9579" spans="1:16" x14ac:dyDescent="0.55000000000000004">
      <c r="A9579" t="s">
        <v>0</v>
      </c>
      <c r="B9579" t="s">
        <v>12521</v>
      </c>
      <c r="C9579" t="s">
        <v>151</v>
      </c>
      <c r="D9579" t="s">
        <v>3973</v>
      </c>
      <c r="E9579" t="s">
        <v>20</v>
      </c>
      <c r="F9579" t="b">
        <v>0</v>
      </c>
      <c r="G9579" t="s">
        <v>30</v>
      </c>
      <c r="H9579" s="4">
        <v>45786.459178240737</v>
      </c>
      <c r="I9579" t="b">
        <v>0</v>
      </c>
      <c r="J9579" t="b">
        <v>1</v>
      </c>
      <c r="K9579" t="s">
        <v>24</v>
      </c>
      <c r="L9579" t="s">
        <v>36</v>
      </c>
      <c r="N9579">
        <v>42.040000915527337</v>
      </c>
      <c r="O9579" t="s">
        <v>2143</v>
      </c>
    </row>
    <row r="9580" spans="1:16" x14ac:dyDescent="0.55000000000000004">
      <c r="A9580" t="s">
        <v>0</v>
      </c>
      <c r="B9580" t="s">
        <v>433</v>
      </c>
      <c r="C9580" t="s">
        <v>12522</v>
      </c>
      <c r="D9580" t="s">
        <v>4084</v>
      </c>
      <c r="E9580" t="s">
        <v>20</v>
      </c>
      <c r="F9580" t="b">
        <v>0</v>
      </c>
      <c r="G9580" t="s">
        <v>30</v>
      </c>
      <c r="H9580" s="4">
        <v>45786.459201388891</v>
      </c>
      <c r="I9580" t="b">
        <v>0</v>
      </c>
      <c r="J9580" t="b">
        <v>1</v>
      </c>
      <c r="K9580" t="s">
        <v>24</v>
      </c>
      <c r="L9580" t="s">
        <v>22</v>
      </c>
      <c r="M9580">
        <v>78510</v>
      </c>
      <c r="O9580" t="s">
        <v>2391</v>
      </c>
      <c r="P9580" t="s">
        <v>48</v>
      </c>
    </row>
    <row r="9581" spans="1:16" x14ac:dyDescent="0.55000000000000004">
      <c r="A9581" t="s">
        <v>0</v>
      </c>
      <c r="B9581" t="s">
        <v>1098</v>
      </c>
      <c r="C9581" t="s">
        <v>332</v>
      </c>
      <c r="D9581" t="s">
        <v>3970</v>
      </c>
      <c r="E9581" t="s">
        <v>20</v>
      </c>
      <c r="F9581" t="b">
        <v>0</v>
      </c>
      <c r="G9581" t="s">
        <v>41</v>
      </c>
      <c r="H9581" s="4">
        <v>45786.460162037038</v>
      </c>
      <c r="I9581" t="b">
        <v>0</v>
      </c>
      <c r="J9581" t="b">
        <v>0</v>
      </c>
      <c r="K9581" t="s">
        <v>24</v>
      </c>
      <c r="L9581" t="s">
        <v>22</v>
      </c>
      <c r="M9581">
        <v>140000</v>
      </c>
      <c r="O9581" t="s">
        <v>1694</v>
      </c>
      <c r="P9581" t="s">
        <v>3026</v>
      </c>
    </row>
    <row r="9582" spans="1:16" x14ac:dyDescent="0.55000000000000004">
      <c r="A9582" t="s">
        <v>0</v>
      </c>
      <c r="B9582" t="s">
        <v>12523</v>
      </c>
      <c r="C9582" t="s">
        <v>2234</v>
      </c>
      <c r="D9582" t="s">
        <v>3973</v>
      </c>
      <c r="E9582" t="s">
        <v>20</v>
      </c>
      <c r="F9582" t="b">
        <v>0</v>
      </c>
      <c r="G9582" t="s">
        <v>30</v>
      </c>
      <c r="H9582" s="4">
        <v>45786.500949074078</v>
      </c>
      <c r="I9582" t="b">
        <v>0</v>
      </c>
      <c r="J9582" t="b">
        <v>1</v>
      </c>
      <c r="K9582" t="s">
        <v>24</v>
      </c>
      <c r="L9582" t="s">
        <v>22</v>
      </c>
      <c r="M9582">
        <v>82500</v>
      </c>
      <c r="O9582" t="s">
        <v>12524</v>
      </c>
      <c r="P9582" t="s">
        <v>12525</v>
      </c>
    </row>
    <row r="9583" spans="1:16" x14ac:dyDescent="0.55000000000000004">
      <c r="A9583" t="s">
        <v>2</v>
      </c>
      <c r="B9583" t="s">
        <v>307</v>
      </c>
      <c r="C9583" t="s">
        <v>598</v>
      </c>
      <c r="D9583" t="s">
        <v>3600</v>
      </c>
      <c r="E9583" t="s">
        <v>20</v>
      </c>
      <c r="F9583" t="b">
        <v>0</v>
      </c>
      <c r="G9583" t="s">
        <v>27</v>
      </c>
      <c r="H9583" s="4">
        <v>45786.517175925917</v>
      </c>
      <c r="I9583" t="b">
        <v>1</v>
      </c>
      <c r="J9583" t="b">
        <v>0</v>
      </c>
      <c r="K9583" t="s">
        <v>24</v>
      </c>
      <c r="L9583" t="s">
        <v>22</v>
      </c>
      <c r="M9583">
        <v>190000</v>
      </c>
      <c r="O9583" t="s">
        <v>123</v>
      </c>
      <c r="P9583" t="s">
        <v>12526</v>
      </c>
    </row>
    <row r="9584" spans="1:16" x14ac:dyDescent="0.55000000000000004">
      <c r="A9584" t="s">
        <v>2</v>
      </c>
      <c r="B9584" t="s">
        <v>583</v>
      </c>
      <c r="C9584" t="s">
        <v>1082</v>
      </c>
      <c r="D9584" t="s">
        <v>4910</v>
      </c>
      <c r="E9584" t="s">
        <v>20</v>
      </c>
      <c r="F9584" t="b">
        <v>0</v>
      </c>
      <c r="G9584" t="s">
        <v>27</v>
      </c>
      <c r="H9584" s="4">
        <v>45786.517210648148</v>
      </c>
      <c r="I9584" t="b">
        <v>0</v>
      </c>
      <c r="J9584" t="b">
        <v>0</v>
      </c>
      <c r="K9584" t="s">
        <v>24</v>
      </c>
      <c r="L9584" t="s">
        <v>22</v>
      </c>
      <c r="M9584">
        <v>184799.5</v>
      </c>
      <c r="O9584" t="s">
        <v>6560</v>
      </c>
      <c r="P9584" t="s">
        <v>12527</v>
      </c>
    </row>
    <row r="9585" spans="1:16" x14ac:dyDescent="0.55000000000000004">
      <c r="A9585" t="s">
        <v>1</v>
      </c>
      <c r="B9585" t="s">
        <v>168</v>
      </c>
      <c r="C9585" t="s">
        <v>12528</v>
      </c>
      <c r="D9585" t="s">
        <v>4084</v>
      </c>
      <c r="E9585" t="s">
        <v>20</v>
      </c>
      <c r="F9585" t="b">
        <v>0</v>
      </c>
      <c r="G9585" t="s">
        <v>27</v>
      </c>
      <c r="H9585" s="4">
        <v>45786.543391203697</v>
      </c>
      <c r="I9585" t="b">
        <v>0</v>
      </c>
      <c r="J9585" t="b">
        <v>1</v>
      </c>
      <c r="K9585" t="s">
        <v>24</v>
      </c>
      <c r="L9585" t="s">
        <v>22</v>
      </c>
      <c r="M9585">
        <v>200000</v>
      </c>
      <c r="O9585" t="s">
        <v>3656</v>
      </c>
      <c r="P9585" t="s">
        <v>1960</v>
      </c>
    </row>
    <row r="9586" spans="1:16" x14ac:dyDescent="0.55000000000000004">
      <c r="A9586" t="s">
        <v>28</v>
      </c>
      <c r="B9586" t="s">
        <v>12529</v>
      </c>
      <c r="C9586" t="s">
        <v>49</v>
      </c>
      <c r="D9586" t="s">
        <v>4178</v>
      </c>
      <c r="E9586" t="s">
        <v>20</v>
      </c>
      <c r="F9586" t="b">
        <v>0</v>
      </c>
      <c r="G9586" t="s">
        <v>41</v>
      </c>
      <c r="H9586" s="4">
        <v>45786.543495370373</v>
      </c>
      <c r="I9586" t="b">
        <v>0</v>
      </c>
      <c r="J9586" t="b">
        <v>0</v>
      </c>
      <c r="K9586" t="s">
        <v>24</v>
      </c>
      <c r="L9586" t="s">
        <v>22</v>
      </c>
      <c r="M9586">
        <v>170000</v>
      </c>
      <c r="O9586" t="s">
        <v>12530</v>
      </c>
      <c r="P9586" t="s">
        <v>12531</v>
      </c>
    </row>
    <row r="9587" spans="1:16" x14ac:dyDescent="0.55000000000000004">
      <c r="A9587" t="s">
        <v>1</v>
      </c>
      <c r="B9587" t="s">
        <v>12532</v>
      </c>
      <c r="C9587" t="s">
        <v>82</v>
      </c>
      <c r="D9587" t="s">
        <v>3973</v>
      </c>
      <c r="E9587" t="s">
        <v>20</v>
      </c>
      <c r="F9587" t="b">
        <v>0</v>
      </c>
      <c r="G9587" t="s">
        <v>27</v>
      </c>
      <c r="H9587" s="4">
        <v>45786.584768518522</v>
      </c>
      <c r="I9587" t="b">
        <v>0</v>
      </c>
      <c r="J9587" t="b">
        <v>1</v>
      </c>
      <c r="K9587" t="s">
        <v>24</v>
      </c>
      <c r="L9587" t="s">
        <v>22</v>
      </c>
      <c r="M9587">
        <v>190000</v>
      </c>
      <c r="O9587" t="s">
        <v>12533</v>
      </c>
      <c r="P9587" t="s">
        <v>221</v>
      </c>
    </row>
    <row r="9588" spans="1:16" x14ac:dyDescent="0.55000000000000004">
      <c r="A9588" t="s">
        <v>1</v>
      </c>
      <c r="B9588" t="s">
        <v>5195</v>
      </c>
      <c r="C9588" t="s">
        <v>1521</v>
      </c>
      <c r="D9588" t="s">
        <v>9753</v>
      </c>
      <c r="E9588" t="s">
        <v>20</v>
      </c>
      <c r="F9588" t="b">
        <v>0</v>
      </c>
      <c r="G9588" t="s">
        <v>52</v>
      </c>
      <c r="H9588" s="4">
        <v>45786.600347222222</v>
      </c>
      <c r="I9588" t="b">
        <v>0</v>
      </c>
      <c r="J9588" t="b">
        <v>1</v>
      </c>
      <c r="K9588" t="s">
        <v>24</v>
      </c>
      <c r="L9588" t="s">
        <v>22</v>
      </c>
      <c r="M9588">
        <v>72500</v>
      </c>
      <c r="O9588" t="s">
        <v>1549</v>
      </c>
      <c r="P9588" t="s">
        <v>5196</v>
      </c>
    </row>
    <row r="9589" spans="1:16" x14ac:dyDescent="0.55000000000000004">
      <c r="A9589" t="s">
        <v>1</v>
      </c>
      <c r="B9589" t="s">
        <v>12534</v>
      </c>
      <c r="C9589" t="s">
        <v>12535</v>
      </c>
      <c r="D9589" t="s">
        <v>7853</v>
      </c>
      <c r="E9589" t="s">
        <v>20</v>
      </c>
      <c r="F9589" t="b">
        <v>0</v>
      </c>
      <c r="G9589" t="s">
        <v>41</v>
      </c>
      <c r="H9589" s="4">
        <v>45786.60087962963</v>
      </c>
      <c r="I9589" t="b">
        <v>0</v>
      </c>
      <c r="J9589" t="b">
        <v>1</v>
      </c>
      <c r="K9589" t="s">
        <v>24</v>
      </c>
      <c r="L9589" t="s">
        <v>22</v>
      </c>
      <c r="M9589">
        <v>173000</v>
      </c>
      <c r="O9589" t="s">
        <v>973</v>
      </c>
      <c r="P9589" t="s">
        <v>12536</v>
      </c>
    </row>
    <row r="9590" spans="1:16" x14ac:dyDescent="0.55000000000000004">
      <c r="A9590" t="s">
        <v>0</v>
      </c>
      <c r="B9590" t="s">
        <v>12537</v>
      </c>
      <c r="C9590" t="s">
        <v>12538</v>
      </c>
      <c r="D9590" t="s">
        <v>3828</v>
      </c>
      <c r="E9590" t="s">
        <v>20</v>
      </c>
      <c r="F9590" t="b">
        <v>0</v>
      </c>
      <c r="G9590" t="s">
        <v>30</v>
      </c>
      <c r="H9590" s="4">
        <v>45786.625844907408</v>
      </c>
      <c r="I9590" t="b">
        <v>0</v>
      </c>
      <c r="J9590" t="b">
        <v>1</v>
      </c>
      <c r="K9590" t="s">
        <v>24</v>
      </c>
      <c r="L9590" t="s">
        <v>22</v>
      </c>
      <c r="M9590">
        <v>85200</v>
      </c>
      <c r="O9590" t="s">
        <v>12539</v>
      </c>
      <c r="P9590" t="s">
        <v>12540</v>
      </c>
    </row>
    <row r="9591" spans="1:16" x14ac:dyDescent="0.55000000000000004">
      <c r="A9591" t="s">
        <v>2</v>
      </c>
      <c r="B9591" t="s">
        <v>12541</v>
      </c>
      <c r="C9591" t="s">
        <v>33</v>
      </c>
      <c r="D9591" t="s">
        <v>3600</v>
      </c>
      <c r="E9591" t="s">
        <v>51</v>
      </c>
      <c r="F9591" t="b">
        <v>0</v>
      </c>
      <c r="G9591" t="s">
        <v>27</v>
      </c>
      <c r="H9591" s="4">
        <v>45786.642256944448</v>
      </c>
      <c r="I9591" t="b">
        <v>0</v>
      </c>
      <c r="J9591" t="b">
        <v>0</v>
      </c>
      <c r="K9591" t="s">
        <v>24</v>
      </c>
      <c r="L9591" t="s">
        <v>36</v>
      </c>
      <c r="N9591">
        <v>45</v>
      </c>
      <c r="O9591" t="s">
        <v>2796</v>
      </c>
      <c r="P9591" t="s">
        <v>12542</v>
      </c>
    </row>
    <row r="9592" spans="1:16" x14ac:dyDescent="0.55000000000000004">
      <c r="A9592" t="s">
        <v>40</v>
      </c>
      <c r="B9592" t="s">
        <v>12543</v>
      </c>
      <c r="C9592" t="s">
        <v>739</v>
      </c>
      <c r="D9592" t="s">
        <v>3600</v>
      </c>
      <c r="E9592" t="s">
        <v>51</v>
      </c>
      <c r="F9592" t="b">
        <v>0</v>
      </c>
      <c r="G9592" t="s">
        <v>23</v>
      </c>
      <c r="H9592" s="4">
        <v>45786.661886574067</v>
      </c>
      <c r="I9592" t="b">
        <v>0</v>
      </c>
      <c r="J9592" t="b">
        <v>1</v>
      </c>
      <c r="K9592" t="s">
        <v>24</v>
      </c>
      <c r="L9592" t="s">
        <v>36</v>
      </c>
      <c r="N9592">
        <v>77.5</v>
      </c>
      <c r="O9592" t="s">
        <v>12544</v>
      </c>
      <c r="P9592" t="s">
        <v>12545</v>
      </c>
    </row>
    <row r="9593" spans="1:16" x14ac:dyDescent="0.55000000000000004">
      <c r="A9593" t="s">
        <v>1</v>
      </c>
      <c r="B9593" t="s">
        <v>12546</v>
      </c>
      <c r="C9593" t="s">
        <v>213</v>
      </c>
      <c r="D9593" t="s">
        <v>3828</v>
      </c>
      <c r="E9593" t="s">
        <v>20</v>
      </c>
      <c r="F9593" t="b">
        <v>0</v>
      </c>
      <c r="G9593" t="s">
        <v>41</v>
      </c>
      <c r="H9593" s="4">
        <v>45786.668414351851</v>
      </c>
      <c r="I9593" t="b">
        <v>0</v>
      </c>
      <c r="J9593" t="b">
        <v>1</v>
      </c>
      <c r="K9593" t="s">
        <v>24</v>
      </c>
      <c r="L9593" t="s">
        <v>22</v>
      </c>
      <c r="M9593">
        <v>142500</v>
      </c>
      <c r="O9593" t="s">
        <v>12547</v>
      </c>
    </row>
    <row r="9594" spans="1:16" x14ac:dyDescent="0.55000000000000004">
      <c r="A9594" t="s">
        <v>2</v>
      </c>
      <c r="B9594" t="s">
        <v>1159</v>
      </c>
      <c r="C9594" t="s">
        <v>283</v>
      </c>
      <c r="D9594" t="s">
        <v>3828</v>
      </c>
      <c r="E9594" t="s">
        <v>51</v>
      </c>
      <c r="F9594" t="b">
        <v>0</v>
      </c>
      <c r="G9594" t="s">
        <v>27</v>
      </c>
      <c r="H9594" s="4">
        <v>45786.683865740742</v>
      </c>
      <c r="I9594" t="b">
        <v>1</v>
      </c>
      <c r="J9594" t="b">
        <v>0</v>
      </c>
      <c r="K9594" t="s">
        <v>24</v>
      </c>
      <c r="L9594" t="s">
        <v>36</v>
      </c>
      <c r="N9594">
        <v>76.5</v>
      </c>
      <c r="O9594" t="s">
        <v>12548</v>
      </c>
      <c r="P9594" t="s">
        <v>4945</v>
      </c>
    </row>
    <row r="9595" spans="1:16" x14ac:dyDescent="0.55000000000000004">
      <c r="A9595" t="s">
        <v>2</v>
      </c>
      <c r="B9595" t="s">
        <v>1213</v>
      </c>
      <c r="C9595" t="s">
        <v>1358</v>
      </c>
      <c r="D9595" t="s">
        <v>3600</v>
      </c>
      <c r="E9595" t="s">
        <v>51</v>
      </c>
      <c r="F9595" t="b">
        <v>0</v>
      </c>
      <c r="G9595" t="s">
        <v>27</v>
      </c>
      <c r="H9595" s="4">
        <v>45786.683877314812</v>
      </c>
      <c r="I9595" t="b">
        <v>1</v>
      </c>
      <c r="J9595" t="b">
        <v>0</v>
      </c>
      <c r="K9595" t="s">
        <v>24</v>
      </c>
      <c r="L9595" t="s">
        <v>36</v>
      </c>
      <c r="N9595">
        <v>60</v>
      </c>
      <c r="O9595" t="s">
        <v>11132</v>
      </c>
      <c r="P9595" t="s">
        <v>12549</v>
      </c>
    </row>
    <row r="9596" spans="1:16" x14ac:dyDescent="0.55000000000000004">
      <c r="A9596" t="s">
        <v>40</v>
      </c>
      <c r="B9596" t="s">
        <v>12550</v>
      </c>
      <c r="C9596" t="s">
        <v>739</v>
      </c>
      <c r="D9596" t="s">
        <v>3973</v>
      </c>
      <c r="E9596" t="s">
        <v>51</v>
      </c>
      <c r="F9596" t="b">
        <v>0</v>
      </c>
      <c r="G9596" t="s">
        <v>27</v>
      </c>
      <c r="H9596" s="4">
        <v>45786.683877314812</v>
      </c>
      <c r="I9596" t="b">
        <v>0</v>
      </c>
      <c r="J9596" t="b">
        <v>1</v>
      </c>
      <c r="K9596" t="s">
        <v>24</v>
      </c>
      <c r="L9596" t="s">
        <v>36</v>
      </c>
      <c r="N9596">
        <v>77.5</v>
      </c>
      <c r="O9596" t="s">
        <v>3487</v>
      </c>
      <c r="P9596" t="s">
        <v>12545</v>
      </c>
    </row>
    <row r="9597" spans="1:16" x14ac:dyDescent="0.55000000000000004">
      <c r="A9597" t="s">
        <v>2</v>
      </c>
      <c r="B9597" t="s">
        <v>9011</v>
      </c>
      <c r="C9597" t="s">
        <v>203</v>
      </c>
      <c r="D9597" t="s">
        <v>3957</v>
      </c>
      <c r="E9597" t="s">
        <v>20</v>
      </c>
      <c r="F9597" t="b">
        <v>0</v>
      </c>
      <c r="G9597" t="s">
        <v>27</v>
      </c>
      <c r="H9597" s="4">
        <v>45786.684039351851</v>
      </c>
      <c r="I9597" t="b">
        <v>0</v>
      </c>
      <c r="J9597" t="b">
        <v>1</v>
      </c>
      <c r="K9597" t="s">
        <v>24</v>
      </c>
      <c r="L9597" t="s">
        <v>36</v>
      </c>
      <c r="N9597">
        <v>50.870002746582031</v>
      </c>
      <c r="O9597" t="s">
        <v>1495</v>
      </c>
      <c r="P9597" t="s">
        <v>9012</v>
      </c>
    </row>
    <row r="9598" spans="1:16" x14ac:dyDescent="0.55000000000000004">
      <c r="A9598" t="s">
        <v>40</v>
      </c>
      <c r="B9598" t="s">
        <v>12543</v>
      </c>
      <c r="C9598" t="s">
        <v>739</v>
      </c>
      <c r="D9598" t="s">
        <v>3973</v>
      </c>
      <c r="E9598" t="s">
        <v>51</v>
      </c>
      <c r="F9598" t="b">
        <v>0</v>
      </c>
      <c r="G9598" t="s">
        <v>41</v>
      </c>
      <c r="H9598" s="4">
        <v>45786.68408564815</v>
      </c>
      <c r="I9598" t="b">
        <v>0</v>
      </c>
      <c r="J9598" t="b">
        <v>1</v>
      </c>
      <c r="K9598" t="s">
        <v>24</v>
      </c>
      <c r="L9598" t="s">
        <v>36</v>
      </c>
      <c r="N9598">
        <v>77.5</v>
      </c>
      <c r="O9598" t="s">
        <v>3487</v>
      </c>
      <c r="P9598" t="s">
        <v>12545</v>
      </c>
    </row>
    <row r="9599" spans="1:16" x14ac:dyDescent="0.55000000000000004">
      <c r="A9599" t="s">
        <v>0</v>
      </c>
      <c r="B9599" t="s">
        <v>0</v>
      </c>
      <c r="C9599" t="s">
        <v>336</v>
      </c>
      <c r="D9599" t="s">
        <v>3973</v>
      </c>
      <c r="E9599" t="s">
        <v>20</v>
      </c>
      <c r="F9599" t="b">
        <v>0</v>
      </c>
      <c r="G9599" t="s">
        <v>30</v>
      </c>
      <c r="H9599" s="4">
        <v>45786.750844907408</v>
      </c>
      <c r="I9599" t="b">
        <v>0</v>
      </c>
      <c r="J9599" t="b">
        <v>0</v>
      </c>
      <c r="K9599" t="s">
        <v>24</v>
      </c>
      <c r="L9599" t="s">
        <v>22</v>
      </c>
      <c r="M9599">
        <v>82500</v>
      </c>
      <c r="O9599" t="s">
        <v>12046</v>
      </c>
      <c r="P9599" t="s">
        <v>12551</v>
      </c>
    </row>
    <row r="9600" spans="1:16" x14ac:dyDescent="0.55000000000000004">
      <c r="A9600" t="s">
        <v>1</v>
      </c>
      <c r="B9600" t="s">
        <v>1</v>
      </c>
      <c r="C9600" t="s">
        <v>817</v>
      </c>
      <c r="D9600" t="s">
        <v>3828</v>
      </c>
      <c r="E9600" t="s">
        <v>20</v>
      </c>
      <c r="F9600" t="b">
        <v>0</v>
      </c>
      <c r="G9600" t="s">
        <v>27</v>
      </c>
      <c r="H9600" s="4">
        <v>45786.751469907409</v>
      </c>
      <c r="I9600" t="b">
        <v>0</v>
      </c>
      <c r="J9600" t="b">
        <v>1</v>
      </c>
      <c r="K9600" t="s">
        <v>24</v>
      </c>
      <c r="L9600" t="s">
        <v>22</v>
      </c>
      <c r="M9600">
        <v>127500</v>
      </c>
      <c r="O9600" t="s">
        <v>12552</v>
      </c>
      <c r="P9600" t="s">
        <v>12553</v>
      </c>
    </row>
    <row r="9601" spans="1:16" x14ac:dyDescent="0.55000000000000004">
      <c r="A9601" t="s">
        <v>1</v>
      </c>
      <c r="B9601" t="s">
        <v>12554</v>
      </c>
      <c r="C9601" t="s">
        <v>49</v>
      </c>
      <c r="D9601" t="s">
        <v>2208</v>
      </c>
      <c r="E9601" t="s">
        <v>20</v>
      </c>
      <c r="F9601" t="b">
        <v>0</v>
      </c>
      <c r="G9601" t="s">
        <v>41</v>
      </c>
      <c r="H9601" s="4">
        <v>45786.793414351851</v>
      </c>
      <c r="I9601" t="b">
        <v>0</v>
      </c>
      <c r="J9601" t="b">
        <v>1</v>
      </c>
      <c r="K9601" t="s">
        <v>24</v>
      </c>
      <c r="L9601" t="s">
        <v>36</v>
      </c>
      <c r="N9601">
        <v>20</v>
      </c>
      <c r="O9601" t="s">
        <v>2490</v>
      </c>
      <c r="P9601" t="s">
        <v>12555</v>
      </c>
    </row>
    <row r="9602" spans="1:16" x14ac:dyDescent="0.55000000000000004">
      <c r="A9602" t="s">
        <v>2</v>
      </c>
      <c r="B9602" t="s">
        <v>2</v>
      </c>
      <c r="C9602" t="s">
        <v>633</v>
      </c>
      <c r="D9602" t="s">
        <v>131</v>
      </c>
      <c r="F9602" t="b">
        <v>0</v>
      </c>
      <c r="G9602" t="s">
        <v>41</v>
      </c>
      <c r="H9602" s="4">
        <v>45786.809131944443</v>
      </c>
      <c r="I9602" t="b">
        <v>1</v>
      </c>
      <c r="J9602" t="b">
        <v>0</v>
      </c>
      <c r="K9602" t="s">
        <v>24</v>
      </c>
      <c r="L9602" t="s">
        <v>36</v>
      </c>
      <c r="N9602">
        <v>76.875</v>
      </c>
      <c r="O9602" t="s">
        <v>131</v>
      </c>
      <c r="P9602" t="s">
        <v>3006</v>
      </c>
    </row>
    <row r="9603" spans="1:16" x14ac:dyDescent="0.55000000000000004">
      <c r="A9603" t="s">
        <v>25</v>
      </c>
      <c r="B9603" t="s">
        <v>12556</v>
      </c>
      <c r="C9603" t="s">
        <v>12557</v>
      </c>
      <c r="D9603" t="s">
        <v>3957</v>
      </c>
      <c r="E9603" t="s">
        <v>20</v>
      </c>
      <c r="F9603" t="b">
        <v>0</v>
      </c>
      <c r="G9603" t="s">
        <v>30</v>
      </c>
      <c r="H9603" s="4">
        <v>45786.834270833337</v>
      </c>
      <c r="I9603" t="b">
        <v>0</v>
      </c>
      <c r="J9603" t="b">
        <v>1</v>
      </c>
      <c r="K9603" t="s">
        <v>24</v>
      </c>
      <c r="L9603" t="s">
        <v>36</v>
      </c>
      <c r="N9603">
        <v>26.654998779296879</v>
      </c>
      <c r="O9603" t="s">
        <v>12558</v>
      </c>
      <c r="P9603" t="s">
        <v>12559</v>
      </c>
    </row>
    <row r="9604" spans="1:16" x14ac:dyDescent="0.55000000000000004">
      <c r="A9604" t="s">
        <v>25</v>
      </c>
      <c r="B9604" t="s">
        <v>25</v>
      </c>
      <c r="C9604" t="s">
        <v>3332</v>
      </c>
      <c r="D9604" t="s">
        <v>3973</v>
      </c>
      <c r="E9604" t="s">
        <v>20</v>
      </c>
      <c r="F9604" t="b">
        <v>0</v>
      </c>
      <c r="G9604" t="s">
        <v>27</v>
      </c>
      <c r="H9604" s="4">
        <v>45786.875104166669</v>
      </c>
      <c r="I9604" t="b">
        <v>0</v>
      </c>
      <c r="J9604" t="b">
        <v>0</v>
      </c>
      <c r="K9604" t="s">
        <v>24</v>
      </c>
      <c r="L9604" t="s">
        <v>22</v>
      </c>
      <c r="M9604">
        <v>115000</v>
      </c>
      <c r="O9604" t="s">
        <v>1921</v>
      </c>
      <c r="P9604" t="s">
        <v>12560</v>
      </c>
    </row>
    <row r="9605" spans="1:16" x14ac:dyDescent="0.55000000000000004">
      <c r="A9605" t="s">
        <v>0</v>
      </c>
      <c r="B9605" t="s">
        <v>0</v>
      </c>
      <c r="C9605" t="s">
        <v>817</v>
      </c>
      <c r="D9605" t="s">
        <v>3973</v>
      </c>
      <c r="E9605" t="s">
        <v>20</v>
      </c>
      <c r="F9605" t="b">
        <v>0</v>
      </c>
      <c r="G9605" t="s">
        <v>27</v>
      </c>
      <c r="H9605" s="4">
        <v>45786.875127314823</v>
      </c>
      <c r="I9605" t="b">
        <v>0</v>
      </c>
      <c r="J9605" t="b">
        <v>0</v>
      </c>
      <c r="K9605" t="s">
        <v>24</v>
      </c>
      <c r="L9605" t="s">
        <v>22</v>
      </c>
      <c r="M9605">
        <v>95000</v>
      </c>
      <c r="O9605" t="s">
        <v>1921</v>
      </c>
      <c r="P9605" t="s">
        <v>12561</v>
      </c>
    </row>
    <row r="9606" spans="1:16" x14ac:dyDescent="0.55000000000000004">
      <c r="A9606" t="s">
        <v>2</v>
      </c>
      <c r="B9606" t="s">
        <v>307</v>
      </c>
      <c r="C9606" t="s">
        <v>3537</v>
      </c>
      <c r="D9606" t="s">
        <v>2208</v>
      </c>
      <c r="E9606" t="s">
        <v>20</v>
      </c>
      <c r="F9606" t="b">
        <v>0</v>
      </c>
      <c r="G9606" t="s">
        <v>35</v>
      </c>
      <c r="H9606" s="4">
        <v>45786.89271990741</v>
      </c>
      <c r="I9606" t="b">
        <v>1</v>
      </c>
      <c r="J9606" t="b">
        <v>1</v>
      </c>
      <c r="K9606" t="s">
        <v>24</v>
      </c>
      <c r="L9606" t="s">
        <v>22</v>
      </c>
      <c r="M9606">
        <v>185000</v>
      </c>
      <c r="O9606" t="s">
        <v>2339</v>
      </c>
      <c r="P9606" t="s">
        <v>12562</v>
      </c>
    </row>
    <row r="9607" spans="1:16" x14ac:dyDescent="0.55000000000000004">
      <c r="A9607" t="s">
        <v>2</v>
      </c>
      <c r="B9607" t="s">
        <v>878</v>
      </c>
      <c r="C9607" t="s">
        <v>145</v>
      </c>
      <c r="D9607" t="s">
        <v>3973</v>
      </c>
      <c r="E9607" t="s">
        <v>20</v>
      </c>
      <c r="F9607" t="b">
        <v>0</v>
      </c>
      <c r="G9607" t="s">
        <v>27</v>
      </c>
      <c r="H9607" s="4">
        <v>45786.933842592603</v>
      </c>
      <c r="I9607" t="b">
        <v>0</v>
      </c>
      <c r="J9607" t="b">
        <v>1</v>
      </c>
      <c r="K9607" t="s">
        <v>24</v>
      </c>
      <c r="L9607" t="s">
        <v>22</v>
      </c>
      <c r="M9607">
        <v>101500</v>
      </c>
      <c r="O9607" t="s">
        <v>173</v>
      </c>
      <c r="P9607" t="s">
        <v>12563</v>
      </c>
    </row>
    <row r="9608" spans="1:16" x14ac:dyDescent="0.55000000000000004">
      <c r="A9608" t="s">
        <v>2</v>
      </c>
      <c r="B9608" t="s">
        <v>12564</v>
      </c>
      <c r="C9608" t="s">
        <v>386</v>
      </c>
      <c r="D9608" t="s">
        <v>3600</v>
      </c>
      <c r="E9608" t="s">
        <v>20</v>
      </c>
      <c r="F9608" t="b">
        <v>0</v>
      </c>
      <c r="G9608" t="s">
        <v>52</v>
      </c>
      <c r="H9608" s="4">
        <v>45786.935081018521</v>
      </c>
      <c r="I9608" t="b">
        <v>1</v>
      </c>
      <c r="J9608" t="b">
        <v>0</v>
      </c>
      <c r="K9608" t="s">
        <v>24</v>
      </c>
      <c r="L9608" t="s">
        <v>36</v>
      </c>
      <c r="N9608">
        <v>60</v>
      </c>
      <c r="O9608" t="s">
        <v>12565</v>
      </c>
      <c r="P9608" t="s">
        <v>12566</v>
      </c>
    </row>
    <row r="9609" spans="1:16" x14ac:dyDescent="0.55000000000000004">
      <c r="A9609" t="s">
        <v>25</v>
      </c>
      <c r="B9609" t="s">
        <v>1577</v>
      </c>
      <c r="C9609" t="s">
        <v>1333</v>
      </c>
      <c r="D9609" t="s">
        <v>3957</v>
      </c>
      <c r="E9609" t="s">
        <v>34</v>
      </c>
      <c r="F9609" t="b">
        <v>0</v>
      </c>
      <c r="G9609" t="s">
        <v>27</v>
      </c>
      <c r="H9609" s="4">
        <v>45786.958472222221</v>
      </c>
      <c r="I9609" t="b">
        <v>0</v>
      </c>
      <c r="J9609" t="b">
        <v>1</v>
      </c>
      <c r="K9609" t="s">
        <v>24</v>
      </c>
      <c r="L9609" t="s">
        <v>36</v>
      </c>
      <c r="N9609">
        <v>22.694999694824219</v>
      </c>
      <c r="O9609" t="s">
        <v>12567</v>
      </c>
      <c r="P9609" t="s">
        <v>119</v>
      </c>
    </row>
    <row r="9610" spans="1:16" x14ac:dyDescent="0.55000000000000004">
      <c r="A9610" t="s">
        <v>2</v>
      </c>
      <c r="B9610" t="s">
        <v>4228</v>
      </c>
      <c r="C9610" t="s">
        <v>327</v>
      </c>
      <c r="D9610" t="s">
        <v>3828</v>
      </c>
      <c r="E9610" t="s">
        <v>34</v>
      </c>
      <c r="F9610" t="b">
        <v>0</v>
      </c>
      <c r="G9610" t="s">
        <v>41</v>
      </c>
      <c r="H9610" s="4">
        <v>45786.975821759261</v>
      </c>
      <c r="I9610" t="b">
        <v>0</v>
      </c>
      <c r="J9610" t="b">
        <v>1</v>
      </c>
      <c r="K9610" t="s">
        <v>24</v>
      </c>
      <c r="L9610" t="s">
        <v>22</v>
      </c>
      <c r="M9610">
        <v>148500</v>
      </c>
      <c r="O9610" t="s">
        <v>12158</v>
      </c>
      <c r="P9610" t="s">
        <v>12568</v>
      </c>
    </row>
    <row r="9611" spans="1:16" x14ac:dyDescent="0.55000000000000004">
      <c r="A9611" t="s">
        <v>0</v>
      </c>
      <c r="B9611" t="s">
        <v>12569</v>
      </c>
      <c r="C9611" t="s">
        <v>1669</v>
      </c>
      <c r="D9611" t="s">
        <v>3957</v>
      </c>
      <c r="E9611" t="s">
        <v>34</v>
      </c>
      <c r="F9611" t="b">
        <v>0</v>
      </c>
      <c r="G9611" t="s">
        <v>27</v>
      </c>
      <c r="H9611" s="4">
        <v>45787.000081018523</v>
      </c>
      <c r="I9611" t="b">
        <v>0</v>
      </c>
      <c r="J9611" t="b">
        <v>1</v>
      </c>
      <c r="K9611" t="s">
        <v>24</v>
      </c>
      <c r="L9611" t="s">
        <v>36</v>
      </c>
      <c r="N9611">
        <v>27.979999542236332</v>
      </c>
      <c r="O9611" t="s">
        <v>74</v>
      </c>
      <c r="P9611" t="s">
        <v>12570</v>
      </c>
    </row>
    <row r="9612" spans="1:16" x14ac:dyDescent="0.55000000000000004">
      <c r="A9612" t="s">
        <v>0</v>
      </c>
      <c r="B9612" t="s">
        <v>12571</v>
      </c>
      <c r="C9612" t="s">
        <v>306</v>
      </c>
      <c r="D9612" t="s">
        <v>3957</v>
      </c>
      <c r="E9612" t="s">
        <v>34</v>
      </c>
      <c r="F9612" t="b">
        <v>0</v>
      </c>
      <c r="G9612" t="s">
        <v>27</v>
      </c>
      <c r="H9612" s="4">
        <v>45787.000162037039</v>
      </c>
      <c r="I9612" t="b">
        <v>0</v>
      </c>
      <c r="J9612" t="b">
        <v>0</v>
      </c>
      <c r="K9612" t="s">
        <v>24</v>
      </c>
      <c r="L9612" t="s">
        <v>36</v>
      </c>
      <c r="N9612">
        <v>24.014999389648441</v>
      </c>
      <c r="O9612" t="s">
        <v>12572</v>
      </c>
      <c r="P9612" t="s">
        <v>1647</v>
      </c>
    </row>
    <row r="9613" spans="1:16" x14ac:dyDescent="0.55000000000000004">
      <c r="A9613" t="s">
        <v>0</v>
      </c>
      <c r="B9613" t="s">
        <v>7405</v>
      </c>
      <c r="C9613" t="s">
        <v>5663</v>
      </c>
      <c r="D9613" t="s">
        <v>3957</v>
      </c>
      <c r="E9613" t="s">
        <v>34</v>
      </c>
      <c r="F9613" t="b">
        <v>0</v>
      </c>
      <c r="G9613" t="s">
        <v>27</v>
      </c>
      <c r="H9613" s="4">
        <v>45787.000173611108</v>
      </c>
      <c r="I9613" t="b">
        <v>0</v>
      </c>
      <c r="J9613" t="b">
        <v>0</v>
      </c>
      <c r="K9613" t="s">
        <v>24</v>
      </c>
      <c r="L9613" t="s">
        <v>36</v>
      </c>
      <c r="N9613">
        <v>24.014999389648441</v>
      </c>
      <c r="O9613" t="s">
        <v>5664</v>
      </c>
      <c r="P9613" t="s">
        <v>3686</v>
      </c>
    </row>
    <row r="9614" spans="1:16" x14ac:dyDescent="0.55000000000000004">
      <c r="A9614" t="s">
        <v>0</v>
      </c>
      <c r="B9614" t="s">
        <v>214</v>
      </c>
      <c r="C9614" t="s">
        <v>613</v>
      </c>
      <c r="D9614" t="s">
        <v>3828</v>
      </c>
      <c r="E9614" t="s">
        <v>20</v>
      </c>
      <c r="F9614" t="b">
        <v>0</v>
      </c>
      <c r="G9614" t="s">
        <v>41</v>
      </c>
      <c r="H9614" s="4">
        <v>45787.000277777777</v>
      </c>
      <c r="I9614" t="b">
        <v>0</v>
      </c>
      <c r="J9614" t="b">
        <v>0</v>
      </c>
      <c r="K9614" t="s">
        <v>24</v>
      </c>
      <c r="L9614" t="s">
        <v>22</v>
      </c>
      <c r="M9614">
        <v>72500</v>
      </c>
      <c r="O9614" t="s">
        <v>12573</v>
      </c>
      <c r="P9614" t="s">
        <v>12574</v>
      </c>
    </row>
    <row r="9615" spans="1:16" x14ac:dyDescent="0.55000000000000004">
      <c r="A9615" t="s">
        <v>0</v>
      </c>
      <c r="B9615" t="s">
        <v>12575</v>
      </c>
      <c r="C9615" t="s">
        <v>7555</v>
      </c>
      <c r="D9615" t="s">
        <v>5123</v>
      </c>
      <c r="E9615" t="s">
        <v>20</v>
      </c>
      <c r="F9615" t="b">
        <v>0</v>
      </c>
      <c r="G9615" t="s">
        <v>30</v>
      </c>
      <c r="H9615" s="4">
        <v>45787.000879629632</v>
      </c>
      <c r="I9615" t="b">
        <v>0</v>
      </c>
      <c r="J9615" t="b">
        <v>1</v>
      </c>
      <c r="K9615" t="s">
        <v>24</v>
      </c>
      <c r="L9615" t="s">
        <v>22</v>
      </c>
      <c r="M9615">
        <v>162500</v>
      </c>
      <c r="O9615" t="s">
        <v>59</v>
      </c>
      <c r="P9615" t="s">
        <v>8242</v>
      </c>
    </row>
    <row r="9616" spans="1:16" x14ac:dyDescent="0.55000000000000004">
      <c r="A9616" t="s">
        <v>1</v>
      </c>
      <c r="B9616" t="s">
        <v>7554</v>
      </c>
      <c r="C9616" t="s">
        <v>82</v>
      </c>
      <c r="D9616" t="s">
        <v>3973</v>
      </c>
      <c r="E9616" t="s">
        <v>20</v>
      </c>
      <c r="F9616" t="b">
        <v>0</v>
      </c>
      <c r="G9616" t="s">
        <v>27</v>
      </c>
      <c r="H9616" s="4">
        <v>45787.00136574074</v>
      </c>
      <c r="I9616" t="b">
        <v>0</v>
      </c>
      <c r="J9616" t="b">
        <v>1</v>
      </c>
      <c r="K9616" t="s">
        <v>24</v>
      </c>
      <c r="L9616" t="s">
        <v>22</v>
      </c>
      <c r="M9616">
        <v>125320</v>
      </c>
      <c r="O9616" t="s">
        <v>4194</v>
      </c>
      <c r="P9616" t="s">
        <v>149</v>
      </c>
    </row>
    <row r="9617" spans="1:16" x14ac:dyDescent="0.55000000000000004">
      <c r="A9617" t="s">
        <v>28</v>
      </c>
      <c r="B9617" t="s">
        <v>849</v>
      </c>
      <c r="C9617" t="s">
        <v>12576</v>
      </c>
      <c r="D9617" t="s">
        <v>4014</v>
      </c>
      <c r="E9617" t="s">
        <v>20</v>
      </c>
      <c r="F9617" t="b">
        <v>0</v>
      </c>
      <c r="G9617" t="s">
        <v>27</v>
      </c>
      <c r="H9617" s="4">
        <v>45787.001493055563</v>
      </c>
      <c r="I9617" t="b">
        <v>0</v>
      </c>
      <c r="J9617" t="b">
        <v>1</v>
      </c>
      <c r="K9617" t="s">
        <v>24</v>
      </c>
      <c r="L9617" t="s">
        <v>22</v>
      </c>
      <c r="M9617">
        <v>220000</v>
      </c>
      <c r="O9617" t="s">
        <v>12577</v>
      </c>
      <c r="P9617" t="s">
        <v>3039</v>
      </c>
    </row>
    <row r="9618" spans="1:16" x14ac:dyDescent="0.55000000000000004">
      <c r="A9618" t="s">
        <v>2</v>
      </c>
      <c r="B9618" t="s">
        <v>12578</v>
      </c>
      <c r="C9618" t="s">
        <v>801</v>
      </c>
      <c r="D9618" t="s">
        <v>2208</v>
      </c>
      <c r="E9618" t="s">
        <v>20</v>
      </c>
      <c r="F9618" t="b">
        <v>0</v>
      </c>
      <c r="G9618" t="s">
        <v>27</v>
      </c>
      <c r="H9618" s="4">
        <v>45787.017233796287</v>
      </c>
      <c r="I9618" t="b">
        <v>0</v>
      </c>
      <c r="J9618" t="b">
        <v>1</v>
      </c>
      <c r="K9618" t="s">
        <v>24</v>
      </c>
      <c r="L9618" t="s">
        <v>22</v>
      </c>
      <c r="M9618">
        <v>65000</v>
      </c>
      <c r="O9618" t="s">
        <v>12394</v>
      </c>
      <c r="P9618" t="s">
        <v>12579</v>
      </c>
    </row>
    <row r="9619" spans="1:16" x14ac:dyDescent="0.55000000000000004">
      <c r="A9619" t="s">
        <v>2</v>
      </c>
      <c r="B9619" t="s">
        <v>12580</v>
      </c>
      <c r="C9619" t="s">
        <v>324</v>
      </c>
      <c r="D9619" t="s">
        <v>4014</v>
      </c>
      <c r="E9619" t="s">
        <v>20</v>
      </c>
      <c r="F9619" t="b">
        <v>0</v>
      </c>
      <c r="G9619" t="s">
        <v>27</v>
      </c>
      <c r="H9619" s="4">
        <v>45787.017256944448</v>
      </c>
      <c r="I9619" t="b">
        <v>1</v>
      </c>
      <c r="J9619" t="b">
        <v>1</v>
      </c>
      <c r="K9619" t="s">
        <v>24</v>
      </c>
      <c r="L9619" t="s">
        <v>22</v>
      </c>
      <c r="M9619">
        <v>65625</v>
      </c>
      <c r="O9619" t="s">
        <v>12581</v>
      </c>
      <c r="P9619" t="s">
        <v>12582</v>
      </c>
    </row>
    <row r="9620" spans="1:16" x14ac:dyDescent="0.55000000000000004">
      <c r="A9620" t="s">
        <v>25</v>
      </c>
      <c r="B9620" t="s">
        <v>12583</v>
      </c>
      <c r="C9620" t="s">
        <v>39</v>
      </c>
      <c r="D9620" t="s">
        <v>3957</v>
      </c>
      <c r="E9620" t="s">
        <v>20</v>
      </c>
      <c r="F9620" t="b">
        <v>1</v>
      </c>
      <c r="G9620" t="s">
        <v>2641</v>
      </c>
      <c r="H9620" s="4">
        <v>45787.078958333332</v>
      </c>
      <c r="I9620" t="b">
        <v>0</v>
      </c>
      <c r="J9620" t="b">
        <v>0</v>
      </c>
      <c r="K9620" t="s">
        <v>2641</v>
      </c>
      <c r="L9620" t="s">
        <v>36</v>
      </c>
      <c r="N9620">
        <v>22.694999694824219</v>
      </c>
      <c r="O9620" t="s">
        <v>8596</v>
      </c>
      <c r="P9620" t="s">
        <v>9106</v>
      </c>
    </row>
    <row r="9621" spans="1:16" x14ac:dyDescent="0.55000000000000004">
      <c r="A9621" t="s">
        <v>139</v>
      </c>
      <c r="B9621" t="s">
        <v>12584</v>
      </c>
      <c r="C9621" t="s">
        <v>2640</v>
      </c>
      <c r="D9621" t="s">
        <v>3957</v>
      </c>
      <c r="E9621" t="s">
        <v>20</v>
      </c>
      <c r="F9621" t="b">
        <v>0</v>
      </c>
      <c r="G9621" t="s">
        <v>2641</v>
      </c>
      <c r="H9621" s="4">
        <v>45787.078958333332</v>
      </c>
      <c r="I9621" t="b">
        <v>0</v>
      </c>
      <c r="J9621" t="b">
        <v>0</v>
      </c>
      <c r="K9621" t="s">
        <v>2641</v>
      </c>
      <c r="L9621" t="s">
        <v>36</v>
      </c>
      <c r="N9621">
        <v>35.774997711181641</v>
      </c>
      <c r="O9621" t="s">
        <v>8596</v>
      </c>
      <c r="P9621" t="s">
        <v>1133</v>
      </c>
    </row>
    <row r="9622" spans="1:16" x14ac:dyDescent="0.55000000000000004">
      <c r="A9622" t="s">
        <v>2</v>
      </c>
      <c r="B9622" t="s">
        <v>12585</v>
      </c>
      <c r="C9622" t="s">
        <v>509</v>
      </c>
      <c r="D9622" t="s">
        <v>3957</v>
      </c>
      <c r="E9622" t="s">
        <v>20</v>
      </c>
      <c r="F9622" t="b">
        <v>0</v>
      </c>
      <c r="G9622" t="s">
        <v>27</v>
      </c>
      <c r="H9622" s="4">
        <v>45787.100532407407</v>
      </c>
      <c r="I9622" t="b">
        <v>1</v>
      </c>
      <c r="J9622" t="b">
        <v>1</v>
      </c>
      <c r="K9622" t="s">
        <v>24</v>
      </c>
      <c r="L9622" t="s">
        <v>36</v>
      </c>
      <c r="N9622">
        <v>57.060001373291023</v>
      </c>
      <c r="O9622" t="s">
        <v>800</v>
      </c>
      <c r="P9622" t="s">
        <v>12586</v>
      </c>
    </row>
    <row r="9623" spans="1:16" x14ac:dyDescent="0.55000000000000004">
      <c r="A9623" t="s">
        <v>40</v>
      </c>
      <c r="B9623" t="s">
        <v>7416</v>
      </c>
      <c r="C9623" t="s">
        <v>5404</v>
      </c>
      <c r="D9623" t="s">
        <v>3957</v>
      </c>
      <c r="E9623" t="s">
        <v>20</v>
      </c>
      <c r="F9623" t="b">
        <v>0</v>
      </c>
      <c r="G9623" t="s">
        <v>27</v>
      </c>
      <c r="H9623" s="4">
        <v>45787.100543981483</v>
      </c>
      <c r="I9623" t="b">
        <v>0</v>
      </c>
      <c r="J9623" t="b">
        <v>0</v>
      </c>
      <c r="K9623" t="s">
        <v>24</v>
      </c>
      <c r="L9623" t="s">
        <v>36</v>
      </c>
      <c r="N9623">
        <v>45.745002746582031</v>
      </c>
      <c r="O9623" t="s">
        <v>1422</v>
      </c>
      <c r="P9623" t="s">
        <v>7417</v>
      </c>
    </row>
    <row r="9624" spans="1:16" x14ac:dyDescent="0.55000000000000004">
      <c r="A9624" t="s">
        <v>0</v>
      </c>
      <c r="B9624" t="s">
        <v>12587</v>
      </c>
      <c r="C9624" t="s">
        <v>5287</v>
      </c>
      <c r="D9624" t="s">
        <v>7543</v>
      </c>
      <c r="E9624" t="s">
        <v>20</v>
      </c>
      <c r="F9624" t="b">
        <v>0</v>
      </c>
      <c r="G9624" t="s">
        <v>41</v>
      </c>
      <c r="H9624" s="4">
        <v>45787.250347222223</v>
      </c>
      <c r="I9624" t="b">
        <v>0</v>
      </c>
      <c r="J9624" t="b">
        <v>1</v>
      </c>
      <c r="K9624" t="s">
        <v>24</v>
      </c>
      <c r="L9624" t="s">
        <v>22</v>
      </c>
      <c r="M9624">
        <v>134984</v>
      </c>
      <c r="O9624" t="s">
        <v>43</v>
      </c>
      <c r="P9624" t="s">
        <v>1935</v>
      </c>
    </row>
    <row r="9625" spans="1:16" x14ac:dyDescent="0.55000000000000004">
      <c r="A9625" t="s">
        <v>0</v>
      </c>
      <c r="B9625" t="s">
        <v>257</v>
      </c>
      <c r="C9625" t="s">
        <v>151</v>
      </c>
      <c r="D9625" t="s">
        <v>131</v>
      </c>
      <c r="F9625" t="b">
        <v>0</v>
      </c>
      <c r="G9625" t="s">
        <v>30</v>
      </c>
      <c r="H9625" s="4">
        <v>45787.250787037039</v>
      </c>
      <c r="I9625" t="b">
        <v>1</v>
      </c>
      <c r="J9625" t="b">
        <v>0</v>
      </c>
      <c r="K9625" t="s">
        <v>24</v>
      </c>
      <c r="L9625" t="s">
        <v>36</v>
      </c>
      <c r="N9625">
        <v>35.875</v>
      </c>
      <c r="O9625" t="s">
        <v>131</v>
      </c>
    </row>
    <row r="9626" spans="1:16" x14ac:dyDescent="0.55000000000000004">
      <c r="A9626" t="s">
        <v>2</v>
      </c>
      <c r="B9626" t="s">
        <v>638</v>
      </c>
      <c r="C9626" t="s">
        <v>213</v>
      </c>
      <c r="D9626" t="s">
        <v>3828</v>
      </c>
      <c r="E9626" t="s">
        <v>20</v>
      </c>
      <c r="F9626" t="b">
        <v>0</v>
      </c>
      <c r="G9626" t="s">
        <v>41</v>
      </c>
      <c r="H9626" s="4">
        <v>45787.252685185187</v>
      </c>
      <c r="I9626" t="b">
        <v>0</v>
      </c>
      <c r="J9626" t="b">
        <v>1</v>
      </c>
      <c r="K9626" t="s">
        <v>24</v>
      </c>
      <c r="L9626" t="s">
        <v>22</v>
      </c>
      <c r="M9626">
        <v>128114.578125</v>
      </c>
      <c r="O9626" t="s">
        <v>7801</v>
      </c>
      <c r="P9626" t="s">
        <v>7802</v>
      </c>
    </row>
    <row r="9627" spans="1:16" x14ac:dyDescent="0.55000000000000004">
      <c r="A9627" t="s">
        <v>1</v>
      </c>
      <c r="B9627" t="s">
        <v>12588</v>
      </c>
      <c r="C9627" t="s">
        <v>10547</v>
      </c>
      <c r="D9627" t="s">
        <v>6390</v>
      </c>
      <c r="E9627" t="s">
        <v>20</v>
      </c>
      <c r="F9627" t="b">
        <v>0</v>
      </c>
      <c r="G9627" t="s">
        <v>106</v>
      </c>
      <c r="H9627" s="4">
        <v>45787.255370370367</v>
      </c>
      <c r="I9627" t="b">
        <v>0</v>
      </c>
      <c r="J9627" t="b">
        <v>1</v>
      </c>
      <c r="K9627" t="s">
        <v>106</v>
      </c>
      <c r="L9627" t="s">
        <v>22</v>
      </c>
      <c r="M9627">
        <v>225000</v>
      </c>
      <c r="O9627" t="s">
        <v>12589</v>
      </c>
      <c r="P9627" t="s">
        <v>12590</v>
      </c>
    </row>
    <row r="9628" spans="1:16" x14ac:dyDescent="0.55000000000000004">
      <c r="A9628" t="s">
        <v>0</v>
      </c>
      <c r="B9628" t="s">
        <v>12591</v>
      </c>
      <c r="C9628" t="s">
        <v>39</v>
      </c>
      <c r="D9628" t="s">
        <v>4093</v>
      </c>
      <c r="E9628" t="s">
        <v>51</v>
      </c>
      <c r="F9628" t="b">
        <v>1</v>
      </c>
      <c r="G9628" t="s">
        <v>760</v>
      </c>
      <c r="H9628" s="4">
        <v>45787.258113425924</v>
      </c>
      <c r="I9628" t="b">
        <v>1</v>
      </c>
      <c r="J9628" t="b">
        <v>0</v>
      </c>
      <c r="K9628" t="s">
        <v>760</v>
      </c>
      <c r="L9628" t="s">
        <v>36</v>
      </c>
      <c r="N9628">
        <v>8</v>
      </c>
      <c r="O9628" t="s">
        <v>761</v>
      </c>
    </row>
    <row r="9629" spans="1:16" x14ac:dyDescent="0.55000000000000004">
      <c r="A9629" t="s">
        <v>40</v>
      </c>
      <c r="B9629" t="s">
        <v>40</v>
      </c>
      <c r="C9629" t="s">
        <v>3269</v>
      </c>
      <c r="D9629" t="s">
        <v>5535</v>
      </c>
      <c r="E9629" t="s">
        <v>20</v>
      </c>
      <c r="F9629" t="b">
        <v>0</v>
      </c>
      <c r="G9629" t="s">
        <v>27</v>
      </c>
      <c r="H9629" s="4">
        <v>45787.267141203702</v>
      </c>
      <c r="I9629" t="b">
        <v>1</v>
      </c>
      <c r="J9629" t="b">
        <v>0</v>
      </c>
      <c r="K9629" t="s">
        <v>24</v>
      </c>
      <c r="L9629" t="s">
        <v>22</v>
      </c>
      <c r="M9629">
        <v>88582</v>
      </c>
      <c r="O9629" t="s">
        <v>1066</v>
      </c>
      <c r="P9629" t="s">
        <v>12592</v>
      </c>
    </row>
    <row r="9630" spans="1:16" x14ac:dyDescent="0.55000000000000004">
      <c r="A9630" t="s">
        <v>1</v>
      </c>
      <c r="B9630" t="s">
        <v>1570</v>
      </c>
      <c r="C9630" t="s">
        <v>5242</v>
      </c>
      <c r="D9630" t="s">
        <v>7543</v>
      </c>
      <c r="E9630" t="s">
        <v>34</v>
      </c>
      <c r="F9630" t="b">
        <v>0</v>
      </c>
      <c r="G9630" t="s">
        <v>314</v>
      </c>
      <c r="H9630" s="4">
        <v>45787.273495370369</v>
      </c>
      <c r="I9630" t="b">
        <v>0</v>
      </c>
      <c r="J9630" t="b">
        <v>0</v>
      </c>
      <c r="K9630" t="s">
        <v>314</v>
      </c>
      <c r="L9630" t="s">
        <v>22</v>
      </c>
      <c r="M9630">
        <v>83160</v>
      </c>
      <c r="O9630" t="s">
        <v>173</v>
      </c>
      <c r="P9630" t="s">
        <v>700</v>
      </c>
    </row>
    <row r="9631" spans="1:16" x14ac:dyDescent="0.55000000000000004">
      <c r="A9631" t="s">
        <v>0</v>
      </c>
      <c r="B9631" t="s">
        <v>1246</v>
      </c>
      <c r="C9631" t="s">
        <v>768</v>
      </c>
      <c r="D9631" t="s">
        <v>4084</v>
      </c>
      <c r="F9631" t="b">
        <v>0</v>
      </c>
      <c r="G9631" t="s">
        <v>27</v>
      </c>
      <c r="H9631" s="4">
        <v>45787.333657407413</v>
      </c>
      <c r="I9631" t="b">
        <v>0</v>
      </c>
      <c r="J9631" t="b">
        <v>0</v>
      </c>
      <c r="K9631" t="s">
        <v>24</v>
      </c>
      <c r="L9631" t="s">
        <v>22</v>
      </c>
      <c r="M9631">
        <v>93176</v>
      </c>
      <c r="O9631" t="s">
        <v>9412</v>
      </c>
    </row>
    <row r="9632" spans="1:16" x14ac:dyDescent="0.55000000000000004">
      <c r="A9632" t="s">
        <v>25</v>
      </c>
      <c r="B9632" t="s">
        <v>10188</v>
      </c>
      <c r="C9632" t="s">
        <v>276</v>
      </c>
      <c r="D9632" t="s">
        <v>3957</v>
      </c>
      <c r="E9632" t="s">
        <v>20</v>
      </c>
      <c r="F9632" t="b">
        <v>0</v>
      </c>
      <c r="G9632" t="s">
        <v>30</v>
      </c>
      <c r="H9632" s="4">
        <v>45787.334317129629</v>
      </c>
      <c r="I9632" t="b">
        <v>0</v>
      </c>
      <c r="J9632" t="b">
        <v>1</v>
      </c>
      <c r="K9632" t="s">
        <v>24</v>
      </c>
      <c r="L9632" t="s">
        <v>36</v>
      </c>
      <c r="N9632">
        <v>20.22500038146973</v>
      </c>
      <c r="O9632" t="s">
        <v>1330</v>
      </c>
      <c r="P9632" t="s">
        <v>5301</v>
      </c>
    </row>
    <row r="9633" spans="1:16" x14ac:dyDescent="0.55000000000000004">
      <c r="A9633" t="s">
        <v>2</v>
      </c>
      <c r="B9633" t="s">
        <v>12593</v>
      </c>
      <c r="C9633" t="s">
        <v>1038</v>
      </c>
      <c r="D9633" t="s">
        <v>3957</v>
      </c>
      <c r="E9633" t="s">
        <v>20</v>
      </c>
      <c r="F9633" t="b">
        <v>0</v>
      </c>
      <c r="G9633" t="s">
        <v>35</v>
      </c>
      <c r="H9633" s="4">
        <v>45787.336516203701</v>
      </c>
      <c r="I9633" t="b">
        <v>0</v>
      </c>
      <c r="J9633" t="b">
        <v>1</v>
      </c>
      <c r="K9633" t="s">
        <v>24</v>
      </c>
      <c r="L9633" t="s">
        <v>36</v>
      </c>
      <c r="N9633">
        <v>43.830001831054688</v>
      </c>
      <c r="O9633" t="s">
        <v>3793</v>
      </c>
      <c r="P9633" t="s">
        <v>12594</v>
      </c>
    </row>
    <row r="9634" spans="1:16" x14ac:dyDescent="0.55000000000000004">
      <c r="A9634" t="s">
        <v>28</v>
      </c>
      <c r="B9634" t="s">
        <v>12595</v>
      </c>
      <c r="C9634" t="s">
        <v>1810</v>
      </c>
      <c r="D9634" t="s">
        <v>3973</v>
      </c>
      <c r="E9634" t="s">
        <v>20</v>
      </c>
      <c r="F9634" t="b">
        <v>0</v>
      </c>
      <c r="G9634" t="s">
        <v>27</v>
      </c>
      <c r="H9634" s="4">
        <v>45787.377534722233</v>
      </c>
      <c r="I9634" t="b">
        <v>0</v>
      </c>
      <c r="J9634" t="b">
        <v>1</v>
      </c>
      <c r="K9634" t="s">
        <v>24</v>
      </c>
      <c r="L9634" t="s">
        <v>22</v>
      </c>
      <c r="M9634">
        <v>244000</v>
      </c>
      <c r="O9634" t="s">
        <v>3544</v>
      </c>
      <c r="P9634" t="s">
        <v>12596</v>
      </c>
    </row>
    <row r="9635" spans="1:16" x14ac:dyDescent="0.55000000000000004">
      <c r="A9635" t="s">
        <v>2</v>
      </c>
      <c r="B9635" t="s">
        <v>4385</v>
      </c>
      <c r="C9635" t="s">
        <v>4229</v>
      </c>
      <c r="D9635" t="s">
        <v>2208</v>
      </c>
      <c r="E9635" t="s">
        <v>34</v>
      </c>
      <c r="F9635" t="b">
        <v>0</v>
      </c>
      <c r="G9635" t="s">
        <v>27</v>
      </c>
      <c r="H9635" s="4">
        <v>45787.419120370367</v>
      </c>
      <c r="I9635" t="b">
        <v>0</v>
      </c>
      <c r="J9635" t="b">
        <v>1</v>
      </c>
      <c r="K9635" t="s">
        <v>24</v>
      </c>
      <c r="L9635" t="s">
        <v>22</v>
      </c>
      <c r="M9635">
        <v>165000</v>
      </c>
      <c r="O9635" t="s">
        <v>428</v>
      </c>
      <c r="P9635" t="s">
        <v>7451</v>
      </c>
    </row>
    <row r="9636" spans="1:16" x14ac:dyDescent="0.55000000000000004">
      <c r="A9636" t="s">
        <v>2</v>
      </c>
      <c r="B9636" t="s">
        <v>8968</v>
      </c>
      <c r="C9636" t="s">
        <v>12597</v>
      </c>
      <c r="D9636" t="s">
        <v>2208</v>
      </c>
      <c r="E9636" t="s">
        <v>34</v>
      </c>
      <c r="F9636" t="b">
        <v>0</v>
      </c>
      <c r="G9636" t="s">
        <v>30</v>
      </c>
      <c r="H9636" s="4">
        <v>45787.42015046296</v>
      </c>
      <c r="I9636" t="b">
        <v>0</v>
      </c>
      <c r="J9636" t="b">
        <v>1</v>
      </c>
      <c r="K9636" t="s">
        <v>24</v>
      </c>
      <c r="L9636" t="s">
        <v>22</v>
      </c>
      <c r="M9636">
        <v>165000</v>
      </c>
      <c r="O9636" t="s">
        <v>428</v>
      </c>
      <c r="P9636" t="s">
        <v>3695</v>
      </c>
    </row>
    <row r="9637" spans="1:16" x14ac:dyDescent="0.55000000000000004">
      <c r="A9637" t="s">
        <v>0</v>
      </c>
      <c r="B9637" t="s">
        <v>12598</v>
      </c>
      <c r="C9637" t="s">
        <v>5740</v>
      </c>
      <c r="D9637" t="s">
        <v>3957</v>
      </c>
      <c r="E9637" t="s">
        <v>34</v>
      </c>
      <c r="F9637" t="b">
        <v>0</v>
      </c>
      <c r="G9637" t="s">
        <v>27</v>
      </c>
      <c r="H9637" s="4">
        <v>45787.458368055559</v>
      </c>
      <c r="I9637" t="b">
        <v>0</v>
      </c>
      <c r="J9637" t="b">
        <v>1</v>
      </c>
      <c r="K9637" t="s">
        <v>24</v>
      </c>
      <c r="L9637" t="s">
        <v>36</v>
      </c>
      <c r="N9637">
        <v>57</v>
      </c>
      <c r="O9637" t="s">
        <v>412</v>
      </c>
      <c r="P9637" t="s">
        <v>12599</v>
      </c>
    </row>
    <row r="9638" spans="1:16" x14ac:dyDescent="0.55000000000000004">
      <c r="A9638" t="s">
        <v>0</v>
      </c>
      <c r="B9638" t="s">
        <v>11844</v>
      </c>
      <c r="C9638" t="s">
        <v>559</v>
      </c>
      <c r="D9638" t="s">
        <v>3957</v>
      </c>
      <c r="E9638" t="s">
        <v>34</v>
      </c>
      <c r="F9638" t="b">
        <v>0</v>
      </c>
      <c r="G9638" t="s">
        <v>27</v>
      </c>
      <c r="H9638" s="4">
        <v>45787.458425925928</v>
      </c>
      <c r="I9638" t="b">
        <v>0</v>
      </c>
      <c r="J9638" t="b">
        <v>0</v>
      </c>
      <c r="K9638" t="s">
        <v>24</v>
      </c>
      <c r="L9638" t="s">
        <v>36</v>
      </c>
      <c r="N9638">
        <v>20.670000076293949</v>
      </c>
      <c r="O9638" t="s">
        <v>2485</v>
      </c>
    </row>
    <row r="9639" spans="1:16" x14ac:dyDescent="0.55000000000000004">
      <c r="A9639" t="s">
        <v>0</v>
      </c>
      <c r="B9639" t="s">
        <v>12600</v>
      </c>
      <c r="C9639" t="s">
        <v>490</v>
      </c>
      <c r="D9639" t="s">
        <v>3957</v>
      </c>
      <c r="E9639" t="s">
        <v>34</v>
      </c>
      <c r="F9639" t="b">
        <v>0</v>
      </c>
      <c r="G9639" t="s">
        <v>27</v>
      </c>
      <c r="H9639" s="4">
        <v>45787.458460648151</v>
      </c>
      <c r="I9639" t="b">
        <v>0</v>
      </c>
      <c r="J9639" t="b">
        <v>0</v>
      </c>
      <c r="K9639" t="s">
        <v>24</v>
      </c>
      <c r="L9639" t="s">
        <v>36</v>
      </c>
      <c r="N9639">
        <v>27.435001373291019</v>
      </c>
      <c r="O9639" t="s">
        <v>3356</v>
      </c>
      <c r="P9639" t="s">
        <v>48</v>
      </c>
    </row>
    <row r="9640" spans="1:16" x14ac:dyDescent="0.55000000000000004">
      <c r="A9640" t="s">
        <v>0</v>
      </c>
      <c r="B9640" t="s">
        <v>12601</v>
      </c>
      <c r="C9640" t="s">
        <v>222</v>
      </c>
      <c r="D9640" t="s">
        <v>3957</v>
      </c>
      <c r="E9640" t="s">
        <v>105</v>
      </c>
      <c r="F9640" t="b">
        <v>0</v>
      </c>
      <c r="G9640" t="s">
        <v>27</v>
      </c>
      <c r="H9640" s="4">
        <v>45787.458541666667</v>
      </c>
      <c r="I9640" t="b">
        <v>1</v>
      </c>
      <c r="J9640" t="b">
        <v>1</v>
      </c>
      <c r="K9640" t="s">
        <v>24</v>
      </c>
      <c r="L9640" t="s">
        <v>36</v>
      </c>
      <c r="N9640">
        <v>27.435001373291019</v>
      </c>
      <c r="O9640" t="s">
        <v>12602</v>
      </c>
      <c r="P9640" t="s">
        <v>204</v>
      </c>
    </row>
    <row r="9641" spans="1:16" x14ac:dyDescent="0.55000000000000004">
      <c r="A9641" t="s">
        <v>25</v>
      </c>
      <c r="B9641" t="s">
        <v>12603</v>
      </c>
      <c r="C9641" t="s">
        <v>509</v>
      </c>
      <c r="D9641" t="s">
        <v>3957</v>
      </c>
      <c r="E9641" t="s">
        <v>34</v>
      </c>
      <c r="F9641" t="b">
        <v>0</v>
      </c>
      <c r="G9641" t="s">
        <v>35</v>
      </c>
      <c r="H9641" s="4">
        <v>45787.458958333344</v>
      </c>
      <c r="I9641" t="b">
        <v>0</v>
      </c>
      <c r="J9641" t="b">
        <v>1</v>
      </c>
      <c r="K9641" t="s">
        <v>24</v>
      </c>
      <c r="L9641" t="s">
        <v>36</v>
      </c>
      <c r="N9641">
        <v>16.510000228881839</v>
      </c>
      <c r="O9641" t="s">
        <v>2409</v>
      </c>
      <c r="P9641" t="s">
        <v>1989</v>
      </c>
    </row>
    <row r="9642" spans="1:16" x14ac:dyDescent="0.55000000000000004">
      <c r="A9642" t="s">
        <v>0</v>
      </c>
      <c r="B9642" t="s">
        <v>1139</v>
      </c>
      <c r="C9642" t="s">
        <v>292</v>
      </c>
      <c r="D9642" t="s">
        <v>3957</v>
      </c>
      <c r="E9642" t="s">
        <v>34</v>
      </c>
      <c r="F9642" t="b">
        <v>0</v>
      </c>
      <c r="G9642" t="s">
        <v>30</v>
      </c>
      <c r="H9642" s="4">
        <v>45787.459155092591</v>
      </c>
      <c r="I9642" t="b">
        <v>1</v>
      </c>
      <c r="J9642" t="b">
        <v>1</v>
      </c>
      <c r="K9642" t="s">
        <v>24</v>
      </c>
      <c r="L9642" t="s">
        <v>36</v>
      </c>
      <c r="N9642">
        <v>22.694999694824219</v>
      </c>
      <c r="O9642" t="s">
        <v>12604</v>
      </c>
    </row>
    <row r="9643" spans="1:16" x14ac:dyDescent="0.55000000000000004">
      <c r="A9643" t="s">
        <v>25</v>
      </c>
      <c r="B9643" t="s">
        <v>1577</v>
      </c>
      <c r="C9643" t="s">
        <v>10983</v>
      </c>
      <c r="D9643" t="s">
        <v>3957</v>
      </c>
      <c r="E9643" t="s">
        <v>34</v>
      </c>
      <c r="F9643" t="b">
        <v>0</v>
      </c>
      <c r="G9643" t="s">
        <v>52</v>
      </c>
      <c r="H9643" s="4">
        <v>45787.459513888891</v>
      </c>
      <c r="I9643" t="b">
        <v>0</v>
      </c>
      <c r="J9643" t="b">
        <v>0</v>
      </c>
      <c r="K9643" t="s">
        <v>24</v>
      </c>
      <c r="L9643" t="s">
        <v>36</v>
      </c>
      <c r="N9643">
        <v>21.430000305175781</v>
      </c>
      <c r="O9643" t="s">
        <v>1567</v>
      </c>
      <c r="P9643" t="s">
        <v>11454</v>
      </c>
    </row>
    <row r="9644" spans="1:16" x14ac:dyDescent="0.55000000000000004">
      <c r="A9644" t="s">
        <v>1</v>
      </c>
      <c r="B9644" t="s">
        <v>12605</v>
      </c>
      <c r="C9644" t="s">
        <v>185</v>
      </c>
      <c r="D9644" t="s">
        <v>3957</v>
      </c>
      <c r="E9644" t="s">
        <v>34</v>
      </c>
      <c r="F9644" t="b">
        <v>0</v>
      </c>
      <c r="G9644" t="s">
        <v>27</v>
      </c>
      <c r="H9644" s="4">
        <v>45787.459745370368</v>
      </c>
      <c r="I9644" t="b">
        <v>0</v>
      </c>
      <c r="J9644" t="b">
        <v>0</v>
      </c>
      <c r="K9644" t="s">
        <v>24</v>
      </c>
      <c r="L9644" t="s">
        <v>36</v>
      </c>
      <c r="N9644">
        <v>49.895000457763672</v>
      </c>
      <c r="O9644" t="s">
        <v>12606</v>
      </c>
    </row>
    <row r="9645" spans="1:16" x14ac:dyDescent="0.55000000000000004">
      <c r="A9645" t="s">
        <v>0</v>
      </c>
      <c r="B9645" t="s">
        <v>1174</v>
      </c>
      <c r="C9645" t="s">
        <v>12607</v>
      </c>
      <c r="D9645" t="s">
        <v>3957</v>
      </c>
      <c r="E9645" t="s">
        <v>34</v>
      </c>
      <c r="F9645" t="b">
        <v>0</v>
      </c>
      <c r="G9645" t="s">
        <v>23</v>
      </c>
      <c r="H9645" s="4">
        <v>45787.475810185177</v>
      </c>
      <c r="I9645" t="b">
        <v>1</v>
      </c>
      <c r="J9645" t="b">
        <v>0</v>
      </c>
      <c r="K9645" t="s">
        <v>24</v>
      </c>
      <c r="L9645" t="s">
        <v>36</v>
      </c>
      <c r="N9645">
        <v>22.694999694824219</v>
      </c>
      <c r="O9645" t="s">
        <v>12608</v>
      </c>
    </row>
    <row r="9646" spans="1:16" x14ac:dyDescent="0.55000000000000004">
      <c r="A9646" t="s">
        <v>2</v>
      </c>
      <c r="B9646" t="s">
        <v>12609</v>
      </c>
      <c r="C9646" t="s">
        <v>82</v>
      </c>
      <c r="D9646" t="s">
        <v>3970</v>
      </c>
      <c r="E9646" t="s">
        <v>20</v>
      </c>
      <c r="F9646" t="b">
        <v>0</v>
      </c>
      <c r="G9646" t="s">
        <v>23</v>
      </c>
      <c r="H9646" s="4">
        <v>45787.476273148153</v>
      </c>
      <c r="I9646" t="b">
        <v>1</v>
      </c>
      <c r="J9646" t="b">
        <v>0</v>
      </c>
      <c r="K9646" t="s">
        <v>24</v>
      </c>
      <c r="L9646" t="s">
        <v>22</v>
      </c>
      <c r="M9646">
        <v>140000</v>
      </c>
      <c r="O9646" t="s">
        <v>12610</v>
      </c>
      <c r="P9646" t="s">
        <v>12611</v>
      </c>
    </row>
    <row r="9647" spans="1:16" x14ac:dyDescent="0.55000000000000004">
      <c r="A9647" t="s">
        <v>0</v>
      </c>
      <c r="B9647" t="s">
        <v>2900</v>
      </c>
      <c r="C9647" t="s">
        <v>10335</v>
      </c>
      <c r="D9647" t="s">
        <v>4084</v>
      </c>
      <c r="E9647" t="s">
        <v>20</v>
      </c>
      <c r="F9647" t="b">
        <v>0</v>
      </c>
      <c r="G9647" t="s">
        <v>27</v>
      </c>
      <c r="H9647" s="4">
        <v>45787.541921296302</v>
      </c>
      <c r="I9647" t="b">
        <v>0</v>
      </c>
      <c r="J9647" t="b">
        <v>0</v>
      </c>
      <c r="K9647" t="s">
        <v>24</v>
      </c>
      <c r="L9647" t="s">
        <v>22</v>
      </c>
      <c r="M9647">
        <v>83500</v>
      </c>
      <c r="O9647" t="s">
        <v>10336</v>
      </c>
      <c r="P9647" t="s">
        <v>100</v>
      </c>
    </row>
    <row r="9648" spans="1:16" x14ac:dyDescent="0.55000000000000004">
      <c r="A9648" t="s">
        <v>0</v>
      </c>
      <c r="B9648" t="s">
        <v>3096</v>
      </c>
      <c r="C9648" t="s">
        <v>1509</v>
      </c>
      <c r="D9648" t="s">
        <v>3973</v>
      </c>
      <c r="E9648" t="s">
        <v>20</v>
      </c>
      <c r="F9648" t="b">
        <v>0</v>
      </c>
      <c r="G9648" t="s">
        <v>27</v>
      </c>
      <c r="H9648" s="4">
        <v>45787.544224537043</v>
      </c>
      <c r="I9648" t="b">
        <v>1</v>
      </c>
      <c r="J9648" t="b">
        <v>1</v>
      </c>
      <c r="K9648" t="s">
        <v>24</v>
      </c>
      <c r="L9648" t="s">
        <v>22</v>
      </c>
      <c r="M9648">
        <v>160000</v>
      </c>
      <c r="O9648" t="s">
        <v>1172</v>
      </c>
      <c r="P9648" t="s">
        <v>12612</v>
      </c>
    </row>
    <row r="9649" spans="1:16" x14ac:dyDescent="0.55000000000000004">
      <c r="A9649" t="s">
        <v>2</v>
      </c>
      <c r="B9649" t="s">
        <v>12613</v>
      </c>
      <c r="C9649" t="s">
        <v>12614</v>
      </c>
      <c r="D9649" t="s">
        <v>3970</v>
      </c>
      <c r="E9649" t="s">
        <v>20</v>
      </c>
      <c r="F9649" t="b">
        <v>0</v>
      </c>
      <c r="G9649" t="s">
        <v>41</v>
      </c>
      <c r="H9649" s="4">
        <v>45787.544374999998</v>
      </c>
      <c r="I9649" t="b">
        <v>0</v>
      </c>
      <c r="J9649" t="b">
        <v>1</v>
      </c>
      <c r="K9649" t="s">
        <v>24</v>
      </c>
      <c r="L9649" t="s">
        <v>22</v>
      </c>
      <c r="M9649">
        <v>115000</v>
      </c>
      <c r="O9649" t="s">
        <v>12615</v>
      </c>
      <c r="P9649" t="s">
        <v>12616</v>
      </c>
    </row>
    <row r="9650" spans="1:16" x14ac:dyDescent="0.55000000000000004">
      <c r="A9650" t="s">
        <v>25</v>
      </c>
      <c r="B9650" t="s">
        <v>12617</v>
      </c>
      <c r="C9650" t="s">
        <v>192</v>
      </c>
      <c r="D9650" t="s">
        <v>4084</v>
      </c>
      <c r="E9650" t="s">
        <v>20</v>
      </c>
      <c r="F9650" t="b">
        <v>0</v>
      </c>
      <c r="G9650" t="s">
        <v>23</v>
      </c>
      <c r="H9650" s="4">
        <v>45787.559548611112</v>
      </c>
      <c r="I9650" t="b">
        <v>0</v>
      </c>
      <c r="J9650" t="b">
        <v>0</v>
      </c>
      <c r="K9650" t="s">
        <v>24</v>
      </c>
      <c r="L9650" t="s">
        <v>22</v>
      </c>
      <c r="M9650">
        <v>115000</v>
      </c>
      <c r="O9650" t="s">
        <v>1598</v>
      </c>
      <c r="P9650" t="s">
        <v>48</v>
      </c>
    </row>
    <row r="9651" spans="1:16" x14ac:dyDescent="0.55000000000000004">
      <c r="A9651" t="s">
        <v>0</v>
      </c>
      <c r="B9651" t="s">
        <v>12618</v>
      </c>
      <c r="C9651" t="s">
        <v>1722</v>
      </c>
      <c r="D9651" t="s">
        <v>7853</v>
      </c>
      <c r="E9651" t="s">
        <v>20</v>
      </c>
      <c r="F9651" t="b">
        <v>0</v>
      </c>
      <c r="G9651" t="s">
        <v>30</v>
      </c>
      <c r="H9651" s="4">
        <v>45787.584178240737</v>
      </c>
      <c r="I9651" t="b">
        <v>0</v>
      </c>
      <c r="J9651" t="b">
        <v>1</v>
      </c>
      <c r="K9651" t="s">
        <v>24</v>
      </c>
      <c r="L9651" t="s">
        <v>22</v>
      </c>
      <c r="M9651">
        <v>60996</v>
      </c>
      <c r="O9651" t="s">
        <v>12619</v>
      </c>
      <c r="P9651" t="s">
        <v>12620</v>
      </c>
    </row>
    <row r="9652" spans="1:16" x14ac:dyDescent="0.55000000000000004">
      <c r="A9652" t="s">
        <v>1</v>
      </c>
      <c r="B9652" t="s">
        <v>661</v>
      </c>
      <c r="C9652" t="s">
        <v>1521</v>
      </c>
      <c r="D9652" t="s">
        <v>4084</v>
      </c>
      <c r="E9652" t="s">
        <v>20</v>
      </c>
      <c r="F9652" t="b">
        <v>0</v>
      </c>
      <c r="G9652" t="s">
        <v>52</v>
      </c>
      <c r="H9652" s="4">
        <v>45787.585543981477</v>
      </c>
      <c r="I9652" t="b">
        <v>0</v>
      </c>
      <c r="J9652" t="b">
        <v>1</v>
      </c>
      <c r="K9652" t="s">
        <v>24</v>
      </c>
      <c r="L9652" t="s">
        <v>22</v>
      </c>
      <c r="M9652">
        <v>81100</v>
      </c>
      <c r="O9652" t="s">
        <v>1549</v>
      </c>
    </row>
    <row r="9653" spans="1:16" x14ac:dyDescent="0.55000000000000004">
      <c r="A9653" t="s">
        <v>2</v>
      </c>
      <c r="B9653" t="s">
        <v>12621</v>
      </c>
      <c r="C9653" t="s">
        <v>2123</v>
      </c>
      <c r="D9653" t="s">
        <v>3957</v>
      </c>
      <c r="E9653" t="s">
        <v>20</v>
      </c>
      <c r="F9653" t="b">
        <v>0</v>
      </c>
      <c r="G9653" t="s">
        <v>27</v>
      </c>
      <c r="H9653" s="4">
        <v>45787.585706018523</v>
      </c>
      <c r="I9653" t="b">
        <v>1</v>
      </c>
      <c r="J9653" t="b">
        <v>1</v>
      </c>
      <c r="K9653" t="s">
        <v>24</v>
      </c>
      <c r="L9653" t="s">
        <v>36</v>
      </c>
      <c r="N9653">
        <v>48.455001831054688</v>
      </c>
      <c r="O9653" t="s">
        <v>800</v>
      </c>
      <c r="P9653" t="s">
        <v>12586</v>
      </c>
    </row>
    <row r="9654" spans="1:16" x14ac:dyDescent="0.55000000000000004">
      <c r="A9654" t="s">
        <v>89</v>
      </c>
      <c r="B9654" t="s">
        <v>12622</v>
      </c>
      <c r="C9654" t="s">
        <v>39</v>
      </c>
      <c r="D9654" t="s">
        <v>12623</v>
      </c>
      <c r="E9654" t="s">
        <v>20</v>
      </c>
      <c r="F9654" t="b">
        <v>1</v>
      </c>
      <c r="G9654" t="s">
        <v>666</v>
      </c>
      <c r="H9654" s="4">
        <v>45787.676631944443</v>
      </c>
      <c r="I9654" t="b">
        <v>1</v>
      </c>
      <c r="J9654" t="b">
        <v>0</v>
      </c>
      <c r="K9654" t="s">
        <v>666</v>
      </c>
      <c r="L9654" t="s">
        <v>36</v>
      </c>
      <c r="N9654">
        <v>40</v>
      </c>
      <c r="O9654" t="s">
        <v>12624</v>
      </c>
      <c r="P9654" t="s">
        <v>12625</v>
      </c>
    </row>
    <row r="9655" spans="1:16" x14ac:dyDescent="0.55000000000000004">
      <c r="A9655" t="s">
        <v>139</v>
      </c>
      <c r="B9655" t="s">
        <v>12626</v>
      </c>
      <c r="C9655" t="s">
        <v>39</v>
      </c>
      <c r="D9655" t="s">
        <v>7658</v>
      </c>
      <c r="E9655" t="s">
        <v>20</v>
      </c>
      <c r="F9655" t="b">
        <v>1</v>
      </c>
      <c r="G9655" t="s">
        <v>414</v>
      </c>
      <c r="H9655" s="4">
        <v>45787.715300925927</v>
      </c>
      <c r="I9655" t="b">
        <v>0</v>
      </c>
      <c r="J9655" t="b">
        <v>0</v>
      </c>
      <c r="K9655" t="s">
        <v>414</v>
      </c>
      <c r="L9655" t="s">
        <v>22</v>
      </c>
      <c r="M9655">
        <v>60000</v>
      </c>
      <c r="O9655" t="s">
        <v>12627</v>
      </c>
      <c r="P9655" t="s">
        <v>12628</v>
      </c>
    </row>
    <row r="9656" spans="1:16" x14ac:dyDescent="0.55000000000000004">
      <c r="A9656" t="s">
        <v>0</v>
      </c>
      <c r="B9656" t="s">
        <v>12629</v>
      </c>
      <c r="C9656" t="s">
        <v>570</v>
      </c>
      <c r="D9656" t="s">
        <v>3957</v>
      </c>
      <c r="E9656" t="s">
        <v>20</v>
      </c>
      <c r="F9656" t="b">
        <v>0</v>
      </c>
      <c r="G9656" t="s">
        <v>27</v>
      </c>
      <c r="H9656" s="4">
        <v>45787.833460648151</v>
      </c>
      <c r="I9656" t="b">
        <v>0</v>
      </c>
      <c r="J9656" t="b">
        <v>1</v>
      </c>
      <c r="K9656" t="s">
        <v>24</v>
      </c>
      <c r="L9656" t="s">
        <v>36</v>
      </c>
      <c r="N9656">
        <v>22.694999694824219</v>
      </c>
      <c r="O9656" t="s">
        <v>1901</v>
      </c>
      <c r="P9656" t="s">
        <v>119</v>
      </c>
    </row>
    <row r="9657" spans="1:16" x14ac:dyDescent="0.55000000000000004">
      <c r="A9657" t="s">
        <v>0</v>
      </c>
      <c r="B9657" t="s">
        <v>12630</v>
      </c>
      <c r="C9657" t="s">
        <v>39</v>
      </c>
      <c r="D9657" t="s">
        <v>3957</v>
      </c>
      <c r="E9657" t="s">
        <v>20</v>
      </c>
      <c r="F9657" t="b">
        <v>1</v>
      </c>
      <c r="G9657" t="s">
        <v>27</v>
      </c>
      <c r="H9657" s="4">
        <v>45787.833506944437</v>
      </c>
      <c r="I9657" t="b">
        <v>0</v>
      </c>
      <c r="J9657" t="b">
        <v>0</v>
      </c>
      <c r="K9657" t="s">
        <v>24</v>
      </c>
      <c r="L9657" t="s">
        <v>36</v>
      </c>
      <c r="N9657">
        <v>30.264999389648441</v>
      </c>
      <c r="O9657" t="s">
        <v>12631</v>
      </c>
      <c r="P9657" t="s">
        <v>2430</v>
      </c>
    </row>
    <row r="9658" spans="1:16" x14ac:dyDescent="0.55000000000000004">
      <c r="A9658" t="s">
        <v>0</v>
      </c>
      <c r="B9658" t="s">
        <v>12632</v>
      </c>
      <c r="C9658" t="s">
        <v>1270</v>
      </c>
      <c r="D9658" t="s">
        <v>3957</v>
      </c>
      <c r="E9658" t="s">
        <v>20</v>
      </c>
      <c r="F9658" t="b">
        <v>0</v>
      </c>
      <c r="G9658" t="s">
        <v>23</v>
      </c>
      <c r="H9658" s="4">
        <v>45787.850937499999</v>
      </c>
      <c r="I9658" t="b">
        <v>0</v>
      </c>
      <c r="J9658" t="b">
        <v>1</v>
      </c>
      <c r="K9658" t="s">
        <v>24</v>
      </c>
      <c r="L9658" t="s">
        <v>36</v>
      </c>
      <c r="N9658">
        <v>18.815000534057621</v>
      </c>
      <c r="O9658" t="s">
        <v>1901</v>
      </c>
      <c r="P9658" t="s">
        <v>119</v>
      </c>
    </row>
    <row r="9659" spans="1:16" x14ac:dyDescent="0.55000000000000004">
      <c r="A9659" t="s">
        <v>0</v>
      </c>
      <c r="B9659" t="s">
        <v>12633</v>
      </c>
      <c r="C9659" t="s">
        <v>179</v>
      </c>
      <c r="D9659" t="s">
        <v>3957</v>
      </c>
      <c r="E9659" t="s">
        <v>34</v>
      </c>
      <c r="F9659" t="b">
        <v>0</v>
      </c>
      <c r="G9659" t="s">
        <v>27</v>
      </c>
      <c r="H9659" s="4">
        <v>45787.958506944437</v>
      </c>
      <c r="I9659" t="b">
        <v>0</v>
      </c>
      <c r="J9659" t="b">
        <v>1</v>
      </c>
      <c r="K9659" t="s">
        <v>24</v>
      </c>
      <c r="L9659" t="s">
        <v>36</v>
      </c>
      <c r="N9659">
        <v>23.694999694824219</v>
      </c>
      <c r="O9659" t="s">
        <v>12634</v>
      </c>
      <c r="P9659" t="s">
        <v>204</v>
      </c>
    </row>
    <row r="9660" spans="1:16" x14ac:dyDescent="0.55000000000000004">
      <c r="A9660" t="s">
        <v>0</v>
      </c>
      <c r="B9660" t="s">
        <v>731</v>
      </c>
      <c r="C9660" t="s">
        <v>12607</v>
      </c>
      <c r="D9660" t="s">
        <v>3957</v>
      </c>
      <c r="E9660" t="s">
        <v>34</v>
      </c>
      <c r="F9660" t="b">
        <v>0</v>
      </c>
      <c r="G9660" t="s">
        <v>52</v>
      </c>
      <c r="H9660" s="4">
        <v>45787.95957175926</v>
      </c>
      <c r="I9660" t="b">
        <v>1</v>
      </c>
      <c r="J9660" t="b">
        <v>0</v>
      </c>
      <c r="K9660" t="s">
        <v>24</v>
      </c>
      <c r="L9660" t="s">
        <v>36</v>
      </c>
      <c r="N9660">
        <v>22.694999694824219</v>
      </c>
      <c r="O9660" t="s">
        <v>12608</v>
      </c>
    </row>
    <row r="9661" spans="1:16" x14ac:dyDescent="0.55000000000000004">
      <c r="A9661" t="s">
        <v>1</v>
      </c>
      <c r="B9661" t="s">
        <v>12635</v>
      </c>
      <c r="C9661" t="s">
        <v>1096</v>
      </c>
      <c r="D9661" t="s">
        <v>3957</v>
      </c>
      <c r="E9661" t="s">
        <v>34</v>
      </c>
      <c r="F9661" t="b">
        <v>0</v>
      </c>
      <c r="G9661" t="s">
        <v>27</v>
      </c>
      <c r="H9661" s="4">
        <v>45787.959745370368</v>
      </c>
      <c r="I9661" t="b">
        <v>0</v>
      </c>
      <c r="J9661" t="b">
        <v>0</v>
      </c>
      <c r="K9661" t="s">
        <v>24</v>
      </c>
      <c r="L9661" t="s">
        <v>36</v>
      </c>
      <c r="N9661">
        <v>44.034999847412109</v>
      </c>
      <c r="O9661" t="s">
        <v>1422</v>
      </c>
      <c r="P9661" t="s">
        <v>12636</v>
      </c>
    </row>
    <row r="9662" spans="1:16" x14ac:dyDescent="0.55000000000000004">
      <c r="A9662" t="s">
        <v>2</v>
      </c>
      <c r="B9662" t="s">
        <v>12637</v>
      </c>
      <c r="C9662" t="s">
        <v>1752</v>
      </c>
      <c r="D9662" t="s">
        <v>3957</v>
      </c>
      <c r="E9662" t="s">
        <v>34</v>
      </c>
      <c r="F9662" t="b">
        <v>0</v>
      </c>
      <c r="G9662" t="s">
        <v>30</v>
      </c>
      <c r="H9662" s="4">
        <v>45787.961689814823</v>
      </c>
      <c r="I9662" t="b">
        <v>0</v>
      </c>
      <c r="J9662" t="b">
        <v>1</v>
      </c>
      <c r="K9662" t="s">
        <v>24</v>
      </c>
      <c r="L9662" t="s">
        <v>36</v>
      </c>
      <c r="N9662">
        <v>54.130001068115227</v>
      </c>
      <c r="O9662" t="s">
        <v>2944</v>
      </c>
      <c r="P9662" t="s">
        <v>12638</v>
      </c>
    </row>
    <row r="9663" spans="1:16" x14ac:dyDescent="0.55000000000000004">
      <c r="A9663" t="s">
        <v>2</v>
      </c>
      <c r="B9663" t="s">
        <v>7528</v>
      </c>
      <c r="C9663" t="s">
        <v>7529</v>
      </c>
      <c r="D9663" t="s">
        <v>3828</v>
      </c>
      <c r="E9663" t="s">
        <v>20</v>
      </c>
      <c r="F9663" t="b">
        <v>0</v>
      </c>
      <c r="G9663" t="s">
        <v>23</v>
      </c>
      <c r="H9663" s="4">
        <v>45788.059699074067</v>
      </c>
      <c r="I9663" t="b">
        <v>1</v>
      </c>
      <c r="J9663" t="b">
        <v>1</v>
      </c>
      <c r="K9663" t="s">
        <v>24</v>
      </c>
      <c r="L9663" t="s">
        <v>22</v>
      </c>
      <c r="M9663">
        <v>46000</v>
      </c>
      <c r="O9663" t="s">
        <v>7530</v>
      </c>
      <c r="P9663" t="s">
        <v>3540</v>
      </c>
    </row>
    <row r="9664" spans="1:16" x14ac:dyDescent="0.55000000000000004">
      <c r="A9664" t="s">
        <v>0</v>
      </c>
      <c r="B9664" t="s">
        <v>12639</v>
      </c>
      <c r="C9664" t="s">
        <v>540</v>
      </c>
      <c r="D9664" t="s">
        <v>3957</v>
      </c>
      <c r="E9664" t="s">
        <v>20</v>
      </c>
      <c r="F9664" t="b">
        <v>0</v>
      </c>
      <c r="G9664" t="s">
        <v>27</v>
      </c>
      <c r="H9664" s="4">
        <v>45788.083449074067</v>
      </c>
      <c r="I9664" t="b">
        <v>0</v>
      </c>
      <c r="J9664" t="b">
        <v>0</v>
      </c>
      <c r="K9664" t="s">
        <v>24</v>
      </c>
      <c r="L9664" t="s">
        <v>36</v>
      </c>
      <c r="N9664">
        <v>26.389999389648441</v>
      </c>
      <c r="O9664" t="s">
        <v>2288</v>
      </c>
      <c r="P9664" t="s">
        <v>1295</v>
      </c>
    </row>
    <row r="9665" spans="1:16" x14ac:dyDescent="0.55000000000000004">
      <c r="A9665" t="s">
        <v>40</v>
      </c>
      <c r="B9665" t="s">
        <v>12640</v>
      </c>
      <c r="C9665" t="s">
        <v>118</v>
      </c>
      <c r="D9665" t="s">
        <v>3957</v>
      </c>
      <c r="E9665" t="s">
        <v>20</v>
      </c>
      <c r="F9665" t="b">
        <v>0</v>
      </c>
      <c r="G9665" t="s">
        <v>27</v>
      </c>
      <c r="H9665" s="4">
        <v>45788.084872685176</v>
      </c>
      <c r="I9665" t="b">
        <v>0</v>
      </c>
      <c r="J9665" t="b">
        <v>1</v>
      </c>
      <c r="K9665" t="s">
        <v>24</v>
      </c>
      <c r="L9665" t="s">
        <v>36</v>
      </c>
      <c r="N9665">
        <v>39.069999694824219</v>
      </c>
      <c r="O9665" t="s">
        <v>7552</v>
      </c>
      <c r="P9665" t="s">
        <v>7553</v>
      </c>
    </row>
    <row r="9666" spans="1:16" x14ac:dyDescent="0.55000000000000004">
      <c r="A9666" t="s">
        <v>2</v>
      </c>
      <c r="B9666" t="s">
        <v>12641</v>
      </c>
      <c r="C9666" t="s">
        <v>9008</v>
      </c>
      <c r="D9666" t="s">
        <v>3957</v>
      </c>
      <c r="E9666" t="s">
        <v>20</v>
      </c>
      <c r="F9666" t="b">
        <v>0</v>
      </c>
      <c r="G9666" t="s">
        <v>27</v>
      </c>
      <c r="H9666" s="4">
        <v>45788.085787037038</v>
      </c>
      <c r="I9666" t="b">
        <v>0</v>
      </c>
      <c r="J9666" t="b">
        <v>1</v>
      </c>
      <c r="K9666" t="s">
        <v>24</v>
      </c>
      <c r="L9666" t="s">
        <v>36</v>
      </c>
      <c r="N9666">
        <v>45.745002746582031</v>
      </c>
      <c r="O9666" t="s">
        <v>2412</v>
      </c>
      <c r="P9666" t="s">
        <v>12642</v>
      </c>
    </row>
    <row r="9667" spans="1:16" x14ac:dyDescent="0.55000000000000004">
      <c r="A9667" t="s">
        <v>2</v>
      </c>
      <c r="B9667" t="s">
        <v>687</v>
      </c>
      <c r="C9667" t="s">
        <v>160</v>
      </c>
      <c r="D9667" t="s">
        <v>3957</v>
      </c>
      <c r="E9667" t="s">
        <v>20</v>
      </c>
      <c r="F9667" t="b">
        <v>0</v>
      </c>
      <c r="G9667" t="s">
        <v>35</v>
      </c>
      <c r="H9667" s="4">
        <v>45788.086435185192</v>
      </c>
      <c r="I9667" t="b">
        <v>1</v>
      </c>
      <c r="J9667" t="b">
        <v>1</v>
      </c>
      <c r="K9667" t="s">
        <v>24</v>
      </c>
      <c r="L9667" t="s">
        <v>36</v>
      </c>
      <c r="N9667">
        <v>80</v>
      </c>
      <c r="O9667" t="s">
        <v>1650</v>
      </c>
      <c r="P9667" t="s">
        <v>12643</v>
      </c>
    </row>
    <row r="9668" spans="1:16" x14ac:dyDescent="0.55000000000000004">
      <c r="A9668" t="s">
        <v>0</v>
      </c>
      <c r="B9668" t="s">
        <v>12644</v>
      </c>
      <c r="C9668" t="s">
        <v>82</v>
      </c>
      <c r="D9668" t="s">
        <v>3600</v>
      </c>
      <c r="E9668" t="s">
        <v>20</v>
      </c>
      <c r="F9668" t="b">
        <v>0</v>
      </c>
      <c r="G9668" t="s">
        <v>27</v>
      </c>
      <c r="H9668" s="4">
        <v>45788.250034722223</v>
      </c>
      <c r="I9668" t="b">
        <v>0</v>
      </c>
      <c r="J9668" t="b">
        <v>1</v>
      </c>
      <c r="K9668" t="s">
        <v>24</v>
      </c>
      <c r="L9668" t="s">
        <v>22</v>
      </c>
      <c r="M9668">
        <v>169311</v>
      </c>
      <c r="O9668" t="s">
        <v>43</v>
      </c>
      <c r="P9668" t="s">
        <v>1657</v>
      </c>
    </row>
    <row r="9669" spans="1:16" x14ac:dyDescent="0.55000000000000004">
      <c r="A9669" t="s">
        <v>0</v>
      </c>
      <c r="B9669" t="s">
        <v>12645</v>
      </c>
      <c r="C9669" t="s">
        <v>151</v>
      </c>
      <c r="D9669" t="s">
        <v>4100</v>
      </c>
      <c r="E9669" t="s">
        <v>20</v>
      </c>
      <c r="F9669" t="b">
        <v>0</v>
      </c>
      <c r="G9669" t="s">
        <v>30</v>
      </c>
      <c r="H9669" s="4">
        <v>45788.250902777778</v>
      </c>
      <c r="I9669" t="b">
        <v>0</v>
      </c>
      <c r="J9669" t="b">
        <v>1</v>
      </c>
      <c r="K9669" t="s">
        <v>24</v>
      </c>
      <c r="L9669" t="s">
        <v>22</v>
      </c>
      <c r="M9669">
        <v>122000</v>
      </c>
      <c r="O9669" t="s">
        <v>1794</v>
      </c>
      <c r="P9669" t="s">
        <v>850</v>
      </c>
    </row>
    <row r="9670" spans="1:16" x14ac:dyDescent="0.55000000000000004">
      <c r="A9670" t="s">
        <v>19</v>
      </c>
      <c r="B9670" t="s">
        <v>12646</v>
      </c>
      <c r="C9670" t="s">
        <v>39</v>
      </c>
      <c r="D9670" t="s">
        <v>3600</v>
      </c>
      <c r="E9670" t="s">
        <v>20</v>
      </c>
      <c r="F9670" t="b">
        <v>1</v>
      </c>
      <c r="G9670" t="s">
        <v>35</v>
      </c>
      <c r="H9670" s="4">
        <v>45788.252118055563</v>
      </c>
      <c r="I9670" t="b">
        <v>0</v>
      </c>
      <c r="J9670" t="b">
        <v>1</v>
      </c>
      <c r="K9670" t="s">
        <v>24</v>
      </c>
      <c r="L9670" t="s">
        <v>22</v>
      </c>
      <c r="M9670">
        <v>273930</v>
      </c>
      <c r="O9670" t="s">
        <v>759</v>
      </c>
      <c r="P9670" t="s">
        <v>2237</v>
      </c>
    </row>
    <row r="9671" spans="1:16" x14ac:dyDescent="0.55000000000000004">
      <c r="A9671" t="s">
        <v>19</v>
      </c>
      <c r="B9671" t="s">
        <v>12647</v>
      </c>
      <c r="C9671" t="s">
        <v>140</v>
      </c>
      <c r="D9671" t="s">
        <v>3973</v>
      </c>
      <c r="E9671" t="s">
        <v>20</v>
      </c>
      <c r="F9671" t="b">
        <v>0</v>
      </c>
      <c r="G9671" t="s">
        <v>35</v>
      </c>
      <c r="H9671" s="4">
        <v>45788.252118055563</v>
      </c>
      <c r="I9671" t="b">
        <v>0</v>
      </c>
      <c r="J9671" t="b">
        <v>1</v>
      </c>
      <c r="K9671" t="s">
        <v>24</v>
      </c>
      <c r="L9671" t="s">
        <v>22</v>
      </c>
      <c r="M9671">
        <v>168500</v>
      </c>
      <c r="O9671" t="s">
        <v>3592</v>
      </c>
      <c r="P9671" t="s">
        <v>12648</v>
      </c>
    </row>
    <row r="9672" spans="1:16" x14ac:dyDescent="0.55000000000000004">
      <c r="A9672" t="s">
        <v>1</v>
      </c>
      <c r="B9672" t="s">
        <v>2979</v>
      </c>
      <c r="C9672" t="s">
        <v>6621</v>
      </c>
      <c r="D9672" t="s">
        <v>4014</v>
      </c>
      <c r="E9672" t="s">
        <v>20</v>
      </c>
      <c r="F9672" t="b">
        <v>0</v>
      </c>
      <c r="G9672" t="s">
        <v>106</v>
      </c>
      <c r="H9672" s="4">
        <v>45788.255960648137</v>
      </c>
      <c r="I9672" t="b">
        <v>0</v>
      </c>
      <c r="J9672" t="b">
        <v>0</v>
      </c>
      <c r="K9672" t="s">
        <v>106</v>
      </c>
      <c r="L9672" t="s">
        <v>22</v>
      </c>
      <c r="M9672">
        <v>232200</v>
      </c>
      <c r="O9672" t="s">
        <v>1548</v>
      </c>
      <c r="P9672" t="s">
        <v>12649</v>
      </c>
    </row>
    <row r="9673" spans="1:16" x14ac:dyDescent="0.55000000000000004">
      <c r="A9673" t="s">
        <v>0</v>
      </c>
      <c r="B9673" t="s">
        <v>433</v>
      </c>
      <c r="C9673" t="s">
        <v>39</v>
      </c>
      <c r="D9673" t="s">
        <v>7434</v>
      </c>
      <c r="E9673" t="s">
        <v>20</v>
      </c>
      <c r="F9673" t="b">
        <v>1</v>
      </c>
      <c r="G9673" t="s">
        <v>12650</v>
      </c>
      <c r="H9673" s="4">
        <v>45788.286180555559</v>
      </c>
      <c r="I9673" t="b">
        <v>1</v>
      </c>
      <c r="J9673" t="b">
        <v>0</v>
      </c>
      <c r="K9673" t="s">
        <v>12650</v>
      </c>
      <c r="L9673" t="s">
        <v>22</v>
      </c>
      <c r="M9673">
        <v>100000</v>
      </c>
      <c r="O9673" t="s">
        <v>12651</v>
      </c>
      <c r="P9673" t="s">
        <v>678</v>
      </c>
    </row>
    <row r="9674" spans="1:16" x14ac:dyDescent="0.55000000000000004">
      <c r="A9674" t="s">
        <v>0</v>
      </c>
      <c r="B9674" t="s">
        <v>12652</v>
      </c>
      <c r="C9674" t="s">
        <v>236</v>
      </c>
      <c r="D9674" t="s">
        <v>3957</v>
      </c>
      <c r="E9674" t="s">
        <v>20</v>
      </c>
      <c r="F9674" t="b">
        <v>0</v>
      </c>
      <c r="G9674" t="s">
        <v>27</v>
      </c>
      <c r="H9674" s="4">
        <v>45788.333541666667</v>
      </c>
      <c r="I9674" t="b">
        <v>0</v>
      </c>
      <c r="J9674" t="b">
        <v>0</v>
      </c>
      <c r="K9674" t="s">
        <v>24</v>
      </c>
      <c r="L9674" t="s">
        <v>36</v>
      </c>
      <c r="N9674">
        <v>27.435001373291019</v>
      </c>
      <c r="O9674" t="s">
        <v>8594</v>
      </c>
      <c r="P9674" t="s">
        <v>12653</v>
      </c>
    </row>
    <row r="9675" spans="1:16" x14ac:dyDescent="0.55000000000000004">
      <c r="A9675" t="s">
        <v>0</v>
      </c>
      <c r="B9675" t="s">
        <v>288</v>
      </c>
      <c r="C9675" t="s">
        <v>9359</v>
      </c>
      <c r="D9675" t="s">
        <v>4084</v>
      </c>
      <c r="E9675" t="s">
        <v>20</v>
      </c>
      <c r="F9675" t="b">
        <v>0</v>
      </c>
      <c r="G9675" t="s">
        <v>27</v>
      </c>
      <c r="H9675" s="4">
        <v>45788.416979166657</v>
      </c>
      <c r="I9675" t="b">
        <v>0</v>
      </c>
      <c r="J9675" t="b">
        <v>0</v>
      </c>
      <c r="K9675" t="s">
        <v>24</v>
      </c>
      <c r="L9675" t="s">
        <v>22</v>
      </c>
      <c r="M9675">
        <v>100500</v>
      </c>
      <c r="O9675" t="s">
        <v>9360</v>
      </c>
      <c r="P9675" t="s">
        <v>3836</v>
      </c>
    </row>
    <row r="9676" spans="1:16" x14ac:dyDescent="0.55000000000000004">
      <c r="A9676" t="s">
        <v>25</v>
      </c>
      <c r="B9676" t="s">
        <v>11632</v>
      </c>
      <c r="C9676" t="s">
        <v>180</v>
      </c>
      <c r="D9676" t="s">
        <v>4084</v>
      </c>
      <c r="E9676" t="s">
        <v>20</v>
      </c>
      <c r="F9676" t="b">
        <v>0</v>
      </c>
      <c r="G9676" t="s">
        <v>41</v>
      </c>
      <c r="H9676" s="4">
        <v>45788.417361111111</v>
      </c>
      <c r="I9676" t="b">
        <v>0</v>
      </c>
      <c r="J9676" t="b">
        <v>0</v>
      </c>
      <c r="K9676" t="s">
        <v>24</v>
      </c>
      <c r="L9676" t="s">
        <v>22</v>
      </c>
      <c r="M9676">
        <v>142000</v>
      </c>
      <c r="O9676" t="s">
        <v>11633</v>
      </c>
      <c r="P9676" t="s">
        <v>11634</v>
      </c>
    </row>
    <row r="9677" spans="1:16" x14ac:dyDescent="0.55000000000000004">
      <c r="A9677" t="s">
        <v>1</v>
      </c>
      <c r="B9677" t="s">
        <v>12654</v>
      </c>
      <c r="C9677" t="s">
        <v>140</v>
      </c>
      <c r="D9677" t="s">
        <v>3970</v>
      </c>
      <c r="E9677" t="s">
        <v>20</v>
      </c>
      <c r="F9677" t="b">
        <v>0</v>
      </c>
      <c r="G9677" t="s">
        <v>35</v>
      </c>
      <c r="H9677" s="4">
        <v>45788.41878472222</v>
      </c>
      <c r="I9677" t="b">
        <v>0</v>
      </c>
      <c r="J9677" t="b">
        <v>1</v>
      </c>
      <c r="K9677" t="s">
        <v>24</v>
      </c>
      <c r="L9677" t="s">
        <v>22</v>
      </c>
      <c r="M9677">
        <v>160500</v>
      </c>
      <c r="O9677" t="s">
        <v>11028</v>
      </c>
      <c r="P9677" t="s">
        <v>447</v>
      </c>
    </row>
    <row r="9678" spans="1:16" x14ac:dyDescent="0.55000000000000004">
      <c r="A9678" t="s">
        <v>40</v>
      </c>
      <c r="B9678" t="s">
        <v>3753</v>
      </c>
      <c r="C9678" t="s">
        <v>12597</v>
      </c>
      <c r="D9678" t="s">
        <v>2208</v>
      </c>
      <c r="E9678" t="s">
        <v>34</v>
      </c>
      <c r="F9678" t="b">
        <v>0</v>
      </c>
      <c r="G9678" t="s">
        <v>27</v>
      </c>
      <c r="H9678" s="4">
        <v>45788.419236111113</v>
      </c>
      <c r="I9678" t="b">
        <v>0</v>
      </c>
      <c r="J9678" t="b">
        <v>1</v>
      </c>
      <c r="K9678" t="s">
        <v>24</v>
      </c>
      <c r="L9678" t="s">
        <v>22</v>
      </c>
      <c r="M9678">
        <v>240000</v>
      </c>
      <c r="O9678" t="s">
        <v>428</v>
      </c>
      <c r="P9678" t="s">
        <v>12655</v>
      </c>
    </row>
    <row r="9679" spans="1:16" x14ac:dyDescent="0.55000000000000004">
      <c r="A9679" t="s">
        <v>0</v>
      </c>
      <c r="B9679" t="s">
        <v>12656</v>
      </c>
      <c r="C9679" t="s">
        <v>1031</v>
      </c>
      <c r="D9679" t="s">
        <v>3957</v>
      </c>
      <c r="E9679" t="s">
        <v>34</v>
      </c>
      <c r="F9679" t="b">
        <v>0</v>
      </c>
      <c r="G9679" t="s">
        <v>30</v>
      </c>
      <c r="H9679" s="4">
        <v>45788.459409722222</v>
      </c>
      <c r="I9679" t="b">
        <v>0</v>
      </c>
      <c r="J9679" t="b">
        <v>1</v>
      </c>
      <c r="K9679" t="s">
        <v>24</v>
      </c>
      <c r="L9679" t="s">
        <v>36</v>
      </c>
      <c r="N9679">
        <v>20.22500038146973</v>
      </c>
      <c r="O9679" t="s">
        <v>12657</v>
      </c>
      <c r="P9679" t="s">
        <v>12658</v>
      </c>
    </row>
    <row r="9680" spans="1:16" x14ac:dyDescent="0.55000000000000004">
      <c r="A9680" t="s">
        <v>19</v>
      </c>
      <c r="B9680" t="s">
        <v>19</v>
      </c>
      <c r="C9680" t="s">
        <v>1845</v>
      </c>
      <c r="D9680" t="s">
        <v>4084</v>
      </c>
      <c r="E9680" t="s">
        <v>20</v>
      </c>
      <c r="F9680" t="b">
        <v>0</v>
      </c>
      <c r="G9680" t="s">
        <v>27</v>
      </c>
      <c r="H9680" s="4">
        <v>45788.460162037038</v>
      </c>
      <c r="I9680" t="b">
        <v>0</v>
      </c>
      <c r="J9680" t="b">
        <v>1</v>
      </c>
      <c r="K9680" t="s">
        <v>24</v>
      </c>
      <c r="L9680" t="s">
        <v>22</v>
      </c>
      <c r="M9680">
        <v>140000</v>
      </c>
      <c r="O9680" t="s">
        <v>1388</v>
      </c>
      <c r="P9680" t="s">
        <v>193</v>
      </c>
    </row>
    <row r="9681" spans="1:16" x14ac:dyDescent="0.55000000000000004">
      <c r="A9681" t="s">
        <v>139</v>
      </c>
      <c r="B9681" t="s">
        <v>3850</v>
      </c>
      <c r="C9681" t="s">
        <v>12659</v>
      </c>
      <c r="D9681" t="s">
        <v>3957</v>
      </c>
      <c r="E9681" t="s">
        <v>34</v>
      </c>
      <c r="F9681" t="b">
        <v>0</v>
      </c>
      <c r="G9681" t="s">
        <v>23</v>
      </c>
      <c r="H9681" s="4">
        <v>45788.49113425926</v>
      </c>
      <c r="I9681" t="b">
        <v>0</v>
      </c>
      <c r="J9681" t="b">
        <v>1</v>
      </c>
      <c r="K9681" t="s">
        <v>24</v>
      </c>
      <c r="L9681" t="s">
        <v>36</v>
      </c>
      <c r="N9681">
        <v>14.00500011444092</v>
      </c>
      <c r="O9681" t="s">
        <v>12660</v>
      </c>
      <c r="P9681" t="s">
        <v>12661</v>
      </c>
    </row>
    <row r="9682" spans="1:16" x14ac:dyDescent="0.55000000000000004">
      <c r="A9682" t="s">
        <v>40</v>
      </c>
      <c r="B9682" t="s">
        <v>40</v>
      </c>
      <c r="C9682" t="s">
        <v>1774</v>
      </c>
      <c r="D9682" t="s">
        <v>2208</v>
      </c>
      <c r="E9682" t="s">
        <v>20</v>
      </c>
      <c r="F9682" t="b">
        <v>0</v>
      </c>
      <c r="G9682" t="s">
        <v>27</v>
      </c>
      <c r="H9682" s="4">
        <v>45788.502511574072</v>
      </c>
      <c r="I9682" t="b">
        <v>1</v>
      </c>
      <c r="J9682" t="b">
        <v>1</v>
      </c>
      <c r="K9682" t="s">
        <v>24</v>
      </c>
      <c r="L9682" t="s">
        <v>22</v>
      </c>
      <c r="M9682">
        <v>120000</v>
      </c>
      <c r="O9682" t="s">
        <v>12662</v>
      </c>
      <c r="P9682" t="s">
        <v>3709</v>
      </c>
    </row>
    <row r="9683" spans="1:16" x14ac:dyDescent="0.55000000000000004">
      <c r="A9683" t="s">
        <v>0</v>
      </c>
      <c r="B9683" t="s">
        <v>12663</v>
      </c>
      <c r="C9683" t="s">
        <v>559</v>
      </c>
      <c r="D9683" t="s">
        <v>3957</v>
      </c>
      <c r="E9683" t="s">
        <v>20</v>
      </c>
      <c r="F9683" t="b">
        <v>0</v>
      </c>
      <c r="G9683" t="s">
        <v>27</v>
      </c>
      <c r="H9683" s="4">
        <v>45788.583483796298</v>
      </c>
      <c r="I9683" t="b">
        <v>0</v>
      </c>
      <c r="J9683" t="b">
        <v>1</v>
      </c>
      <c r="K9683" t="s">
        <v>24</v>
      </c>
      <c r="L9683" t="s">
        <v>36</v>
      </c>
      <c r="N9683">
        <v>20.670000076293949</v>
      </c>
      <c r="O9683" t="s">
        <v>2113</v>
      </c>
      <c r="P9683" t="s">
        <v>12664</v>
      </c>
    </row>
    <row r="9684" spans="1:16" x14ac:dyDescent="0.55000000000000004">
      <c r="A9684" t="s">
        <v>0</v>
      </c>
      <c r="B9684" t="s">
        <v>12629</v>
      </c>
      <c r="C9684" t="s">
        <v>570</v>
      </c>
      <c r="D9684" t="s">
        <v>4084</v>
      </c>
      <c r="E9684" t="s">
        <v>20</v>
      </c>
      <c r="F9684" t="b">
        <v>0</v>
      </c>
      <c r="G9684" t="s">
        <v>27</v>
      </c>
      <c r="H9684" s="4">
        <v>45788.583622685182</v>
      </c>
      <c r="I9684" t="b">
        <v>0</v>
      </c>
      <c r="J9684" t="b">
        <v>0</v>
      </c>
      <c r="K9684" t="s">
        <v>24</v>
      </c>
      <c r="L9684" t="s">
        <v>36</v>
      </c>
      <c r="N9684">
        <v>22.694999694824219</v>
      </c>
      <c r="O9684" t="s">
        <v>1901</v>
      </c>
      <c r="P9684" t="s">
        <v>119</v>
      </c>
    </row>
    <row r="9685" spans="1:16" x14ac:dyDescent="0.55000000000000004">
      <c r="A9685" t="s">
        <v>0</v>
      </c>
      <c r="B9685" t="s">
        <v>9660</v>
      </c>
      <c r="C9685" t="s">
        <v>143</v>
      </c>
      <c r="D9685" t="s">
        <v>4084</v>
      </c>
      <c r="E9685" t="s">
        <v>20</v>
      </c>
      <c r="F9685" t="b">
        <v>0</v>
      </c>
      <c r="G9685" t="s">
        <v>35</v>
      </c>
      <c r="H9685" s="4">
        <v>45788.584224537037</v>
      </c>
      <c r="I9685" t="b">
        <v>1</v>
      </c>
      <c r="J9685" t="b">
        <v>0</v>
      </c>
      <c r="K9685" t="s">
        <v>24</v>
      </c>
      <c r="L9685" t="s">
        <v>22</v>
      </c>
      <c r="M9685">
        <v>108267</v>
      </c>
      <c r="O9685" t="s">
        <v>1607</v>
      </c>
    </row>
    <row r="9686" spans="1:16" x14ac:dyDescent="0.55000000000000004">
      <c r="A9686" t="s">
        <v>1</v>
      </c>
      <c r="B9686" t="s">
        <v>12665</v>
      </c>
      <c r="C9686" t="s">
        <v>185</v>
      </c>
      <c r="D9686" t="s">
        <v>3957</v>
      </c>
      <c r="E9686" t="s">
        <v>20</v>
      </c>
      <c r="F9686" t="b">
        <v>0</v>
      </c>
      <c r="G9686" t="s">
        <v>27</v>
      </c>
      <c r="H9686" s="4">
        <v>45788.585092592592</v>
      </c>
      <c r="I9686" t="b">
        <v>0</v>
      </c>
      <c r="J9686" t="b">
        <v>0</v>
      </c>
      <c r="K9686" t="s">
        <v>24</v>
      </c>
      <c r="L9686" t="s">
        <v>36</v>
      </c>
      <c r="N9686">
        <v>49.895000457763672</v>
      </c>
      <c r="O9686" t="s">
        <v>294</v>
      </c>
      <c r="P9686" t="s">
        <v>295</v>
      </c>
    </row>
    <row r="9687" spans="1:16" x14ac:dyDescent="0.55000000000000004">
      <c r="A9687" t="s">
        <v>89</v>
      </c>
      <c r="B9687" t="s">
        <v>12666</v>
      </c>
      <c r="C9687" t="s">
        <v>39</v>
      </c>
      <c r="D9687" t="s">
        <v>3973</v>
      </c>
      <c r="E9687" t="s">
        <v>20</v>
      </c>
      <c r="F9687" t="b">
        <v>1</v>
      </c>
      <c r="G9687" t="s">
        <v>27</v>
      </c>
      <c r="H9687" s="4">
        <v>45788.5859375</v>
      </c>
      <c r="I9687" t="b">
        <v>0</v>
      </c>
      <c r="J9687" t="b">
        <v>1</v>
      </c>
      <c r="K9687" t="s">
        <v>24</v>
      </c>
      <c r="L9687" t="s">
        <v>22</v>
      </c>
      <c r="M9687">
        <v>187500</v>
      </c>
      <c r="O9687" t="s">
        <v>12667</v>
      </c>
      <c r="P9687" t="s">
        <v>12668</v>
      </c>
    </row>
    <row r="9688" spans="1:16" x14ac:dyDescent="0.55000000000000004">
      <c r="A9688" t="s">
        <v>0</v>
      </c>
      <c r="B9688" t="s">
        <v>12669</v>
      </c>
      <c r="C9688" t="s">
        <v>142</v>
      </c>
      <c r="D9688" t="s">
        <v>3828</v>
      </c>
      <c r="E9688" t="s">
        <v>20</v>
      </c>
      <c r="F9688" t="b">
        <v>0</v>
      </c>
      <c r="G9688" t="s">
        <v>27</v>
      </c>
      <c r="H9688" s="4">
        <v>45788.66679398148</v>
      </c>
      <c r="I9688" t="b">
        <v>0</v>
      </c>
      <c r="J9688" t="b">
        <v>1</v>
      </c>
      <c r="K9688" t="s">
        <v>24</v>
      </c>
      <c r="L9688" t="s">
        <v>22</v>
      </c>
      <c r="M9688">
        <v>117500</v>
      </c>
      <c r="O9688" t="s">
        <v>12670</v>
      </c>
      <c r="P9688" t="s">
        <v>12671</v>
      </c>
    </row>
    <row r="9689" spans="1:16" x14ac:dyDescent="0.55000000000000004">
      <c r="A9689" t="s">
        <v>0</v>
      </c>
      <c r="B9689" t="s">
        <v>2221</v>
      </c>
      <c r="C9689" t="s">
        <v>841</v>
      </c>
      <c r="D9689" t="s">
        <v>9677</v>
      </c>
      <c r="E9689" t="s">
        <v>20</v>
      </c>
      <c r="F9689" t="b">
        <v>0</v>
      </c>
      <c r="G9689" t="s">
        <v>30</v>
      </c>
      <c r="H9689" s="4">
        <v>45788.667569444442</v>
      </c>
      <c r="I9689" t="b">
        <v>0</v>
      </c>
      <c r="J9689" t="b">
        <v>1</v>
      </c>
      <c r="K9689" t="s">
        <v>24</v>
      </c>
      <c r="L9689" t="s">
        <v>36</v>
      </c>
      <c r="N9689">
        <v>19.57500076293945</v>
      </c>
      <c r="O9689" t="s">
        <v>4406</v>
      </c>
      <c r="P9689" t="s">
        <v>280</v>
      </c>
    </row>
    <row r="9690" spans="1:16" x14ac:dyDescent="0.55000000000000004">
      <c r="A9690" t="s">
        <v>1</v>
      </c>
      <c r="B9690" t="s">
        <v>168</v>
      </c>
      <c r="C9690" t="s">
        <v>1474</v>
      </c>
      <c r="D9690" t="s">
        <v>3957</v>
      </c>
      <c r="E9690" t="s">
        <v>34</v>
      </c>
      <c r="F9690" t="b">
        <v>0</v>
      </c>
      <c r="G9690" t="s">
        <v>27</v>
      </c>
      <c r="H9690" s="4">
        <v>45788.751747685194</v>
      </c>
      <c r="I9690" t="b">
        <v>0</v>
      </c>
      <c r="J9690" t="b">
        <v>1</v>
      </c>
      <c r="K9690" t="s">
        <v>24</v>
      </c>
      <c r="L9690" t="s">
        <v>36</v>
      </c>
      <c r="N9690">
        <v>49.895000457763672</v>
      </c>
      <c r="O9690" t="s">
        <v>2358</v>
      </c>
      <c r="P9690" t="s">
        <v>12672</v>
      </c>
    </row>
    <row r="9691" spans="1:16" x14ac:dyDescent="0.55000000000000004">
      <c r="A9691" t="s">
        <v>1</v>
      </c>
      <c r="B9691" t="s">
        <v>661</v>
      </c>
      <c r="C9691" t="s">
        <v>1325</v>
      </c>
      <c r="D9691" t="s">
        <v>3957</v>
      </c>
      <c r="E9691" t="s">
        <v>34</v>
      </c>
      <c r="F9691" t="b">
        <v>0</v>
      </c>
      <c r="G9691" t="s">
        <v>41</v>
      </c>
      <c r="H9691" s="4">
        <v>45788.751956018517</v>
      </c>
      <c r="I9691" t="b">
        <v>0</v>
      </c>
      <c r="J9691" t="b">
        <v>1</v>
      </c>
      <c r="K9691" t="s">
        <v>24</v>
      </c>
      <c r="L9691" t="s">
        <v>36</v>
      </c>
      <c r="N9691">
        <v>43.979999542236328</v>
      </c>
      <c r="O9691" t="s">
        <v>2358</v>
      </c>
      <c r="P9691" t="s">
        <v>12672</v>
      </c>
    </row>
    <row r="9692" spans="1:16" x14ac:dyDescent="0.55000000000000004">
      <c r="A9692" t="s">
        <v>2</v>
      </c>
      <c r="B9692" t="s">
        <v>3907</v>
      </c>
      <c r="C9692" t="s">
        <v>82</v>
      </c>
      <c r="D9692" t="s">
        <v>3957</v>
      </c>
      <c r="E9692" t="s">
        <v>34</v>
      </c>
      <c r="F9692" t="b">
        <v>0</v>
      </c>
      <c r="G9692" t="s">
        <v>27</v>
      </c>
      <c r="H9692" s="4">
        <v>45788.752488425933</v>
      </c>
      <c r="I9692" t="b">
        <v>0</v>
      </c>
      <c r="J9692" t="b">
        <v>1</v>
      </c>
      <c r="K9692" t="s">
        <v>24</v>
      </c>
      <c r="L9692" t="s">
        <v>36</v>
      </c>
      <c r="N9692">
        <v>54.069999694824219</v>
      </c>
      <c r="O9692" t="s">
        <v>353</v>
      </c>
      <c r="P9692" t="s">
        <v>12673</v>
      </c>
    </row>
    <row r="9693" spans="1:16" x14ac:dyDescent="0.55000000000000004">
      <c r="A9693" t="s">
        <v>2</v>
      </c>
      <c r="B9693" t="s">
        <v>46</v>
      </c>
      <c r="C9693" t="s">
        <v>2657</v>
      </c>
      <c r="D9693" t="s">
        <v>3957</v>
      </c>
      <c r="E9693" t="s">
        <v>20</v>
      </c>
      <c r="F9693" t="b">
        <v>0</v>
      </c>
      <c r="G9693" t="s">
        <v>27</v>
      </c>
      <c r="H9693" s="4">
        <v>45788.752557870372</v>
      </c>
      <c r="I9693" t="b">
        <v>0</v>
      </c>
      <c r="J9693" t="b">
        <v>0</v>
      </c>
      <c r="K9693" t="s">
        <v>24</v>
      </c>
      <c r="L9693" t="s">
        <v>36</v>
      </c>
      <c r="N9693">
        <v>50.669998168945313</v>
      </c>
      <c r="O9693" t="s">
        <v>12674</v>
      </c>
      <c r="P9693" t="s">
        <v>12675</v>
      </c>
    </row>
    <row r="9694" spans="1:16" x14ac:dyDescent="0.55000000000000004">
      <c r="A9694" t="s">
        <v>1</v>
      </c>
      <c r="B9694" t="s">
        <v>12676</v>
      </c>
      <c r="C9694" t="s">
        <v>9910</v>
      </c>
      <c r="D9694" t="s">
        <v>3973</v>
      </c>
      <c r="E9694" t="s">
        <v>20</v>
      </c>
      <c r="F9694" t="b">
        <v>0</v>
      </c>
      <c r="G9694" t="s">
        <v>23</v>
      </c>
      <c r="H9694" s="4">
        <v>45788.824444444443</v>
      </c>
      <c r="I9694" t="b">
        <v>0</v>
      </c>
      <c r="J9694" t="b">
        <v>0</v>
      </c>
      <c r="K9694" t="s">
        <v>24</v>
      </c>
      <c r="L9694" t="s">
        <v>22</v>
      </c>
      <c r="M9694">
        <v>196500</v>
      </c>
      <c r="O9694" t="s">
        <v>12677</v>
      </c>
      <c r="P9694" t="s">
        <v>3480</v>
      </c>
    </row>
    <row r="9695" spans="1:16" x14ac:dyDescent="0.55000000000000004">
      <c r="A9695" t="s">
        <v>0</v>
      </c>
      <c r="B9695" t="s">
        <v>12678</v>
      </c>
      <c r="C9695" t="s">
        <v>570</v>
      </c>
      <c r="D9695" t="s">
        <v>3957</v>
      </c>
      <c r="E9695" t="s">
        <v>20</v>
      </c>
      <c r="F9695" t="b">
        <v>0</v>
      </c>
      <c r="G9695" t="s">
        <v>27</v>
      </c>
      <c r="H9695" s="4">
        <v>45788.833541666667</v>
      </c>
      <c r="I9695" t="b">
        <v>0</v>
      </c>
      <c r="J9695" t="b">
        <v>1</v>
      </c>
      <c r="K9695" t="s">
        <v>24</v>
      </c>
      <c r="L9695" t="s">
        <v>36</v>
      </c>
      <c r="N9695">
        <v>22.694999694824219</v>
      </c>
      <c r="O9695" t="s">
        <v>12679</v>
      </c>
      <c r="P9695" t="s">
        <v>161</v>
      </c>
    </row>
    <row r="9696" spans="1:16" x14ac:dyDescent="0.55000000000000004">
      <c r="A9696" t="s">
        <v>25</v>
      </c>
      <c r="B9696" t="s">
        <v>10188</v>
      </c>
      <c r="C9696" t="s">
        <v>276</v>
      </c>
      <c r="D9696" t="s">
        <v>3957</v>
      </c>
      <c r="E9696" t="s">
        <v>20</v>
      </c>
      <c r="F9696" t="b">
        <v>0</v>
      </c>
      <c r="G9696" t="s">
        <v>30</v>
      </c>
      <c r="H9696" s="4">
        <v>45788.834409722222</v>
      </c>
      <c r="I9696" t="b">
        <v>0</v>
      </c>
      <c r="J9696" t="b">
        <v>1</v>
      </c>
      <c r="K9696" t="s">
        <v>24</v>
      </c>
      <c r="L9696" t="s">
        <v>36</v>
      </c>
      <c r="N9696">
        <v>20.22500038146973</v>
      </c>
      <c r="O9696" t="s">
        <v>1330</v>
      </c>
      <c r="P9696" t="s">
        <v>5301</v>
      </c>
    </row>
    <row r="9697" spans="1:16" x14ac:dyDescent="0.55000000000000004">
      <c r="A9697" t="s">
        <v>19</v>
      </c>
      <c r="B9697" t="s">
        <v>7551</v>
      </c>
      <c r="C9697" t="s">
        <v>559</v>
      </c>
      <c r="D9697" t="s">
        <v>3957</v>
      </c>
      <c r="E9697" t="s">
        <v>20</v>
      </c>
      <c r="F9697" t="b">
        <v>0</v>
      </c>
      <c r="G9697" t="s">
        <v>27</v>
      </c>
      <c r="H9697" s="4">
        <v>45788.835057870368</v>
      </c>
      <c r="I9697" t="b">
        <v>0</v>
      </c>
      <c r="J9697" t="b">
        <v>1</v>
      </c>
      <c r="K9697" t="s">
        <v>24</v>
      </c>
      <c r="L9697" t="s">
        <v>36</v>
      </c>
      <c r="N9697">
        <v>37.514999389648438</v>
      </c>
      <c r="O9697" t="s">
        <v>7552</v>
      </c>
      <c r="P9697" t="s">
        <v>7553</v>
      </c>
    </row>
    <row r="9698" spans="1:16" x14ac:dyDescent="0.55000000000000004">
      <c r="A9698" t="s">
        <v>1</v>
      </c>
      <c r="B9698" t="s">
        <v>12680</v>
      </c>
      <c r="C9698" t="s">
        <v>151</v>
      </c>
      <c r="D9698" t="s">
        <v>3957</v>
      </c>
      <c r="E9698" t="s">
        <v>20</v>
      </c>
      <c r="F9698" t="b">
        <v>0</v>
      </c>
      <c r="G9698" t="s">
        <v>30</v>
      </c>
      <c r="H9698" s="4">
        <v>45788.835625</v>
      </c>
      <c r="I9698" t="b">
        <v>0</v>
      </c>
      <c r="J9698" t="b">
        <v>1</v>
      </c>
      <c r="K9698" t="s">
        <v>24</v>
      </c>
      <c r="L9698" t="s">
        <v>36</v>
      </c>
      <c r="N9698">
        <v>40.81500244140625</v>
      </c>
      <c r="O9698" t="s">
        <v>1883</v>
      </c>
      <c r="P9698" t="s">
        <v>11943</v>
      </c>
    </row>
    <row r="9699" spans="1:16" x14ac:dyDescent="0.55000000000000004">
      <c r="A9699" t="s">
        <v>2</v>
      </c>
      <c r="B9699" t="s">
        <v>12681</v>
      </c>
      <c r="C9699" t="s">
        <v>155</v>
      </c>
      <c r="D9699" t="s">
        <v>3957</v>
      </c>
      <c r="E9699" t="s">
        <v>20</v>
      </c>
      <c r="F9699" t="b">
        <v>0</v>
      </c>
      <c r="G9699" t="s">
        <v>27</v>
      </c>
      <c r="H9699" s="4">
        <v>45788.8358912037</v>
      </c>
      <c r="I9699" t="b">
        <v>0</v>
      </c>
      <c r="J9699" t="b">
        <v>0</v>
      </c>
      <c r="K9699" t="s">
        <v>24</v>
      </c>
      <c r="L9699" t="s">
        <v>36</v>
      </c>
      <c r="N9699">
        <v>46.060001373291023</v>
      </c>
      <c r="O9699" t="s">
        <v>2623</v>
      </c>
      <c r="P9699" t="s">
        <v>12682</v>
      </c>
    </row>
    <row r="9700" spans="1:16" x14ac:dyDescent="0.55000000000000004">
      <c r="A9700" t="s">
        <v>2</v>
      </c>
      <c r="B9700" t="s">
        <v>12683</v>
      </c>
      <c r="C9700" t="s">
        <v>2544</v>
      </c>
      <c r="D9700" t="s">
        <v>3957</v>
      </c>
      <c r="E9700" t="s">
        <v>20</v>
      </c>
      <c r="F9700" t="b">
        <v>0</v>
      </c>
      <c r="G9700" t="s">
        <v>27</v>
      </c>
      <c r="H9700" s="4">
        <v>45788.835902777777</v>
      </c>
      <c r="I9700" t="b">
        <v>1</v>
      </c>
      <c r="J9700" t="b">
        <v>1</v>
      </c>
      <c r="K9700" t="s">
        <v>24</v>
      </c>
      <c r="L9700" t="s">
        <v>36</v>
      </c>
      <c r="N9700">
        <v>68.2449951171875</v>
      </c>
      <c r="O9700" t="s">
        <v>822</v>
      </c>
      <c r="P9700" t="s">
        <v>12684</v>
      </c>
    </row>
    <row r="9701" spans="1:16" x14ac:dyDescent="0.55000000000000004">
      <c r="A9701" t="s">
        <v>2</v>
      </c>
      <c r="B9701" t="s">
        <v>12685</v>
      </c>
      <c r="C9701" t="s">
        <v>1105</v>
      </c>
      <c r="D9701" t="s">
        <v>3957</v>
      </c>
      <c r="E9701" t="s">
        <v>20</v>
      </c>
      <c r="F9701" t="b">
        <v>0</v>
      </c>
      <c r="G9701" t="s">
        <v>41</v>
      </c>
      <c r="H9701" s="4">
        <v>45788.836215277777</v>
      </c>
      <c r="I9701" t="b">
        <v>0</v>
      </c>
      <c r="J9701" t="b">
        <v>0</v>
      </c>
      <c r="K9701" t="s">
        <v>24</v>
      </c>
      <c r="L9701" t="s">
        <v>36</v>
      </c>
      <c r="N9701">
        <v>54.420001983642578</v>
      </c>
      <c r="O9701" t="s">
        <v>12686</v>
      </c>
      <c r="P9701" t="s">
        <v>12687</v>
      </c>
    </row>
    <row r="9702" spans="1:16" x14ac:dyDescent="0.55000000000000004">
      <c r="A9702" t="s">
        <v>25</v>
      </c>
      <c r="B9702" t="s">
        <v>3146</v>
      </c>
      <c r="C9702" t="s">
        <v>39</v>
      </c>
      <c r="D9702" t="s">
        <v>3957</v>
      </c>
      <c r="E9702" t="s">
        <v>20</v>
      </c>
      <c r="F9702" t="b">
        <v>1</v>
      </c>
      <c r="G9702" t="s">
        <v>1247</v>
      </c>
      <c r="H9702" s="4">
        <v>45788.844930555562</v>
      </c>
      <c r="I9702" t="b">
        <v>0</v>
      </c>
      <c r="J9702" t="b">
        <v>0</v>
      </c>
      <c r="K9702" t="s">
        <v>1247</v>
      </c>
      <c r="L9702" t="s">
        <v>36</v>
      </c>
      <c r="N9702">
        <v>13.014999389648439</v>
      </c>
      <c r="O9702" t="s">
        <v>8596</v>
      </c>
      <c r="P9702" t="s">
        <v>9106</v>
      </c>
    </row>
    <row r="9703" spans="1:16" x14ac:dyDescent="0.55000000000000004">
      <c r="A9703" t="s">
        <v>0</v>
      </c>
      <c r="B9703" t="s">
        <v>12205</v>
      </c>
      <c r="C9703" t="s">
        <v>613</v>
      </c>
      <c r="D9703" t="s">
        <v>3957</v>
      </c>
      <c r="E9703" t="s">
        <v>34</v>
      </c>
      <c r="F9703" t="b">
        <v>0</v>
      </c>
      <c r="G9703" t="s">
        <v>41</v>
      </c>
      <c r="H9703" s="4">
        <v>45788.95888888889</v>
      </c>
      <c r="I9703" t="b">
        <v>0</v>
      </c>
      <c r="J9703" t="b">
        <v>1</v>
      </c>
      <c r="K9703" t="s">
        <v>24</v>
      </c>
      <c r="L9703" t="s">
        <v>36</v>
      </c>
      <c r="N9703">
        <v>24.33499908447266</v>
      </c>
      <c r="O9703" t="s">
        <v>12206</v>
      </c>
      <c r="P9703" t="s">
        <v>12207</v>
      </c>
    </row>
    <row r="9704" spans="1:16" x14ac:dyDescent="0.55000000000000004">
      <c r="A9704" t="s">
        <v>0</v>
      </c>
      <c r="B9704" t="s">
        <v>1191</v>
      </c>
      <c r="C9704" t="s">
        <v>12688</v>
      </c>
      <c r="D9704" t="s">
        <v>4014</v>
      </c>
      <c r="E9704" t="s">
        <v>20</v>
      </c>
      <c r="F9704" t="b">
        <v>0</v>
      </c>
      <c r="G9704" t="s">
        <v>52</v>
      </c>
      <c r="H9704" s="4">
        <v>45789.001562500001</v>
      </c>
      <c r="I9704" t="b">
        <v>0</v>
      </c>
      <c r="J9704" t="b">
        <v>1</v>
      </c>
      <c r="K9704" t="s">
        <v>24</v>
      </c>
      <c r="L9704" t="s">
        <v>22</v>
      </c>
      <c r="M9704">
        <v>99000</v>
      </c>
      <c r="O9704" t="s">
        <v>9578</v>
      </c>
      <c r="P9704" t="s">
        <v>1739</v>
      </c>
    </row>
    <row r="9705" spans="1:16" x14ac:dyDescent="0.55000000000000004">
      <c r="A9705" t="s">
        <v>40</v>
      </c>
      <c r="B9705" t="s">
        <v>40</v>
      </c>
      <c r="C9705" t="s">
        <v>2115</v>
      </c>
      <c r="D9705" t="s">
        <v>5535</v>
      </c>
      <c r="E9705" t="s">
        <v>20</v>
      </c>
      <c r="F9705" t="b">
        <v>0</v>
      </c>
      <c r="G9705" t="s">
        <v>27</v>
      </c>
      <c r="H9705" s="4">
        <v>45789.002488425933</v>
      </c>
      <c r="I9705" t="b">
        <v>1</v>
      </c>
      <c r="J9705" t="b">
        <v>1</v>
      </c>
      <c r="K9705" t="s">
        <v>24</v>
      </c>
      <c r="L9705" t="s">
        <v>22</v>
      </c>
      <c r="M9705">
        <v>108267</v>
      </c>
      <c r="O9705" t="s">
        <v>983</v>
      </c>
      <c r="P9705" t="s">
        <v>12689</v>
      </c>
    </row>
    <row r="9706" spans="1:16" x14ac:dyDescent="0.55000000000000004">
      <c r="A9706" t="s">
        <v>2</v>
      </c>
      <c r="B9706" t="s">
        <v>267</v>
      </c>
      <c r="C9706" t="s">
        <v>12690</v>
      </c>
      <c r="D9706" t="s">
        <v>4014</v>
      </c>
      <c r="E9706" t="s">
        <v>20</v>
      </c>
      <c r="F9706" t="b">
        <v>0</v>
      </c>
      <c r="G9706" t="s">
        <v>27</v>
      </c>
      <c r="H9706" s="4">
        <v>45789.002511574072</v>
      </c>
      <c r="I9706" t="b">
        <v>0</v>
      </c>
      <c r="J9706" t="b">
        <v>0</v>
      </c>
      <c r="K9706" t="s">
        <v>24</v>
      </c>
      <c r="L9706" t="s">
        <v>22</v>
      </c>
      <c r="M9706">
        <v>90000</v>
      </c>
      <c r="O9706" t="s">
        <v>12691</v>
      </c>
      <c r="P9706" t="s">
        <v>12692</v>
      </c>
    </row>
    <row r="9707" spans="1:16" x14ac:dyDescent="0.55000000000000004">
      <c r="A9707" t="s">
        <v>0</v>
      </c>
      <c r="B9707" t="s">
        <v>12693</v>
      </c>
      <c r="C9707" t="s">
        <v>151</v>
      </c>
      <c r="D9707" t="s">
        <v>5535</v>
      </c>
      <c r="E9707" t="s">
        <v>20</v>
      </c>
      <c r="F9707" t="b">
        <v>0</v>
      </c>
      <c r="G9707" t="s">
        <v>27</v>
      </c>
      <c r="H9707" s="4">
        <v>45789.002523148149</v>
      </c>
      <c r="I9707" t="b">
        <v>1</v>
      </c>
      <c r="J9707" t="b">
        <v>1</v>
      </c>
      <c r="K9707" t="s">
        <v>24</v>
      </c>
      <c r="L9707" t="s">
        <v>22</v>
      </c>
      <c r="M9707">
        <v>88582</v>
      </c>
      <c r="O9707" t="s">
        <v>983</v>
      </c>
      <c r="P9707" t="s">
        <v>12694</v>
      </c>
    </row>
    <row r="9708" spans="1:16" x14ac:dyDescent="0.55000000000000004">
      <c r="A9708" t="s">
        <v>89</v>
      </c>
      <c r="B9708" t="s">
        <v>89</v>
      </c>
      <c r="C9708" t="s">
        <v>304</v>
      </c>
      <c r="D9708" t="s">
        <v>4014</v>
      </c>
      <c r="E9708" t="s">
        <v>20</v>
      </c>
      <c r="F9708" t="b">
        <v>0</v>
      </c>
      <c r="G9708" t="s">
        <v>35</v>
      </c>
      <c r="H9708" s="4">
        <v>45789.003344907411</v>
      </c>
      <c r="I9708" t="b">
        <v>0</v>
      </c>
      <c r="J9708" t="b">
        <v>1</v>
      </c>
      <c r="K9708" t="s">
        <v>24</v>
      </c>
      <c r="L9708" t="s">
        <v>22</v>
      </c>
      <c r="M9708">
        <v>225000</v>
      </c>
      <c r="O9708" t="s">
        <v>12695</v>
      </c>
      <c r="P9708" t="s">
        <v>893</v>
      </c>
    </row>
    <row r="9709" spans="1:16" x14ac:dyDescent="0.55000000000000004">
      <c r="A9709" t="s">
        <v>25</v>
      </c>
      <c r="B9709" t="s">
        <v>7421</v>
      </c>
      <c r="C9709" t="s">
        <v>49</v>
      </c>
      <c r="D9709" t="s">
        <v>3108</v>
      </c>
      <c r="E9709" t="s">
        <v>20</v>
      </c>
      <c r="F9709" t="b">
        <v>0</v>
      </c>
      <c r="G9709" t="s">
        <v>41</v>
      </c>
      <c r="H9709" s="4">
        <v>45789.250462962962</v>
      </c>
      <c r="I9709" t="b">
        <v>0</v>
      </c>
      <c r="J9709" t="b">
        <v>1</v>
      </c>
      <c r="K9709" t="s">
        <v>24</v>
      </c>
      <c r="L9709" t="s">
        <v>22</v>
      </c>
      <c r="M9709">
        <v>220612</v>
      </c>
      <c r="O9709" t="s">
        <v>43</v>
      </c>
      <c r="P9709" t="s">
        <v>7422</v>
      </c>
    </row>
    <row r="9710" spans="1:16" x14ac:dyDescent="0.55000000000000004">
      <c r="A9710" t="s">
        <v>25</v>
      </c>
      <c r="B9710" t="s">
        <v>25</v>
      </c>
      <c r="C9710" t="s">
        <v>989</v>
      </c>
      <c r="D9710" t="s">
        <v>3828</v>
      </c>
      <c r="E9710" t="s">
        <v>20</v>
      </c>
      <c r="F9710" t="b">
        <v>0</v>
      </c>
      <c r="G9710" t="s">
        <v>41</v>
      </c>
      <c r="H9710" s="4">
        <v>45789.250462962962</v>
      </c>
      <c r="I9710" t="b">
        <v>1</v>
      </c>
      <c r="J9710" t="b">
        <v>0</v>
      </c>
      <c r="K9710" t="s">
        <v>24</v>
      </c>
      <c r="L9710" t="s">
        <v>22</v>
      </c>
      <c r="M9710">
        <v>122500</v>
      </c>
      <c r="O9710" t="s">
        <v>1983</v>
      </c>
      <c r="P9710" t="s">
        <v>10017</v>
      </c>
    </row>
    <row r="9711" spans="1:16" x14ac:dyDescent="0.55000000000000004">
      <c r="A9711" t="s">
        <v>19</v>
      </c>
      <c r="B9711" t="s">
        <v>12647</v>
      </c>
      <c r="C9711" t="s">
        <v>140</v>
      </c>
      <c r="D9711" t="s">
        <v>4109</v>
      </c>
      <c r="E9711" t="s">
        <v>20</v>
      </c>
      <c r="F9711" t="b">
        <v>0</v>
      </c>
      <c r="G9711" t="s">
        <v>35</v>
      </c>
      <c r="H9711" s="4">
        <v>45789.251192129632</v>
      </c>
      <c r="I9711" t="b">
        <v>0</v>
      </c>
      <c r="J9711" t="b">
        <v>1</v>
      </c>
      <c r="K9711" t="s">
        <v>24</v>
      </c>
      <c r="L9711" t="s">
        <v>22</v>
      </c>
      <c r="M9711">
        <v>168500</v>
      </c>
      <c r="O9711" t="s">
        <v>3592</v>
      </c>
      <c r="P9711" t="s">
        <v>12648</v>
      </c>
    </row>
    <row r="9712" spans="1:16" x14ac:dyDescent="0.55000000000000004">
      <c r="A9712" t="s">
        <v>19</v>
      </c>
      <c r="B9712" t="s">
        <v>19</v>
      </c>
      <c r="C9712" t="s">
        <v>1106</v>
      </c>
      <c r="D9712" t="s">
        <v>3828</v>
      </c>
      <c r="E9712" t="s">
        <v>20</v>
      </c>
      <c r="F9712" t="b">
        <v>0</v>
      </c>
      <c r="G9712" t="s">
        <v>30</v>
      </c>
      <c r="H9712" s="4">
        <v>45789.251238425917</v>
      </c>
      <c r="I9712" t="b">
        <v>0</v>
      </c>
      <c r="J9712" t="b">
        <v>0</v>
      </c>
      <c r="K9712" t="s">
        <v>24</v>
      </c>
      <c r="L9712" t="s">
        <v>22</v>
      </c>
      <c r="M9712">
        <v>162500</v>
      </c>
      <c r="O9712" t="s">
        <v>12696</v>
      </c>
      <c r="P9712" t="s">
        <v>12697</v>
      </c>
    </row>
    <row r="9713" spans="1:16" x14ac:dyDescent="0.55000000000000004">
      <c r="A9713" t="s">
        <v>1</v>
      </c>
      <c r="B9713" t="s">
        <v>974</v>
      </c>
      <c r="C9713" t="s">
        <v>749</v>
      </c>
      <c r="D9713" t="s">
        <v>4014</v>
      </c>
      <c r="E9713" t="s">
        <v>20</v>
      </c>
      <c r="F9713" t="b">
        <v>0</v>
      </c>
      <c r="G9713" t="s">
        <v>30</v>
      </c>
      <c r="H9713" s="4">
        <v>45789.251238425917</v>
      </c>
      <c r="I9713" t="b">
        <v>0</v>
      </c>
      <c r="J9713" t="b">
        <v>1</v>
      </c>
      <c r="K9713" t="s">
        <v>24</v>
      </c>
      <c r="L9713" t="s">
        <v>22</v>
      </c>
      <c r="M9713">
        <v>138180</v>
      </c>
      <c r="O9713" t="s">
        <v>3243</v>
      </c>
      <c r="P9713" t="s">
        <v>3216</v>
      </c>
    </row>
    <row r="9714" spans="1:16" x14ac:dyDescent="0.55000000000000004">
      <c r="A9714" t="s">
        <v>1</v>
      </c>
      <c r="B9714" t="s">
        <v>5195</v>
      </c>
      <c r="C9714" t="s">
        <v>1521</v>
      </c>
      <c r="D9714" t="s">
        <v>9753</v>
      </c>
      <c r="E9714" t="s">
        <v>20</v>
      </c>
      <c r="F9714" t="b">
        <v>0</v>
      </c>
      <c r="G9714" t="s">
        <v>52</v>
      </c>
      <c r="H9714" s="4">
        <v>45789.251296296286</v>
      </c>
      <c r="I9714" t="b">
        <v>0</v>
      </c>
      <c r="J9714" t="b">
        <v>1</v>
      </c>
      <c r="K9714" t="s">
        <v>24</v>
      </c>
      <c r="L9714" t="s">
        <v>22</v>
      </c>
      <c r="M9714">
        <v>72500</v>
      </c>
      <c r="O9714" t="s">
        <v>1549</v>
      </c>
      <c r="P9714" t="s">
        <v>5196</v>
      </c>
    </row>
    <row r="9715" spans="1:16" x14ac:dyDescent="0.55000000000000004">
      <c r="A9715" t="s">
        <v>2</v>
      </c>
      <c r="B9715" t="s">
        <v>12698</v>
      </c>
      <c r="C9715" t="s">
        <v>82</v>
      </c>
      <c r="D9715" t="s">
        <v>4328</v>
      </c>
      <c r="E9715" t="s">
        <v>51</v>
      </c>
      <c r="F9715" t="b">
        <v>0</v>
      </c>
      <c r="G9715" t="s">
        <v>27</v>
      </c>
      <c r="H9715" s="4">
        <v>45789.251331018517</v>
      </c>
      <c r="I9715" t="b">
        <v>0</v>
      </c>
      <c r="J9715" t="b">
        <v>0</v>
      </c>
      <c r="K9715" t="s">
        <v>24</v>
      </c>
      <c r="L9715" t="s">
        <v>36</v>
      </c>
      <c r="N9715">
        <v>65</v>
      </c>
      <c r="O9715" t="s">
        <v>12699</v>
      </c>
      <c r="P9715" t="s">
        <v>12700</v>
      </c>
    </row>
    <row r="9716" spans="1:16" x14ac:dyDescent="0.55000000000000004">
      <c r="A9716" t="s">
        <v>0</v>
      </c>
      <c r="B9716" t="s">
        <v>12701</v>
      </c>
      <c r="C9716" t="s">
        <v>39</v>
      </c>
      <c r="D9716" t="s">
        <v>7434</v>
      </c>
      <c r="E9716" t="s">
        <v>20</v>
      </c>
      <c r="F9716" t="b">
        <v>1</v>
      </c>
      <c r="G9716" t="s">
        <v>1189</v>
      </c>
      <c r="H9716" s="4">
        <v>45789.258564814823</v>
      </c>
      <c r="I9716" t="b">
        <v>0</v>
      </c>
      <c r="J9716" t="b">
        <v>0</v>
      </c>
      <c r="K9716" t="s">
        <v>1189</v>
      </c>
      <c r="L9716" t="s">
        <v>22</v>
      </c>
      <c r="M9716">
        <v>39000</v>
      </c>
      <c r="O9716" t="s">
        <v>3986</v>
      </c>
      <c r="P9716" t="s">
        <v>4021</v>
      </c>
    </row>
    <row r="9717" spans="1:16" x14ac:dyDescent="0.55000000000000004">
      <c r="A9717" t="s">
        <v>1</v>
      </c>
      <c r="B9717" t="s">
        <v>8919</v>
      </c>
      <c r="C9717" t="s">
        <v>39</v>
      </c>
      <c r="D9717" t="s">
        <v>4014</v>
      </c>
      <c r="E9717" t="s">
        <v>20</v>
      </c>
      <c r="F9717" t="b">
        <v>1</v>
      </c>
      <c r="G9717" t="s">
        <v>1189</v>
      </c>
      <c r="H9717" s="4">
        <v>45789.258564814823</v>
      </c>
      <c r="I9717" t="b">
        <v>0</v>
      </c>
      <c r="J9717" t="b">
        <v>1</v>
      </c>
      <c r="K9717" t="s">
        <v>1189</v>
      </c>
      <c r="L9717" t="s">
        <v>22</v>
      </c>
      <c r="M9717">
        <v>126175</v>
      </c>
      <c r="O9717" t="s">
        <v>254</v>
      </c>
      <c r="P9717" t="s">
        <v>2921</v>
      </c>
    </row>
    <row r="9718" spans="1:16" x14ac:dyDescent="0.55000000000000004">
      <c r="A9718" t="s">
        <v>1</v>
      </c>
      <c r="B9718" t="s">
        <v>1</v>
      </c>
      <c r="C9718" t="s">
        <v>1800</v>
      </c>
      <c r="D9718" t="s">
        <v>3970</v>
      </c>
      <c r="E9718" t="s">
        <v>20</v>
      </c>
      <c r="F9718" t="b">
        <v>0</v>
      </c>
      <c r="G9718" t="s">
        <v>23</v>
      </c>
      <c r="H9718" s="4">
        <v>45789.280243055553</v>
      </c>
      <c r="I9718" t="b">
        <v>0</v>
      </c>
      <c r="J9718" t="b">
        <v>0</v>
      </c>
      <c r="K9718" t="s">
        <v>24</v>
      </c>
      <c r="L9718" t="s">
        <v>22</v>
      </c>
      <c r="M9718">
        <v>90000</v>
      </c>
      <c r="O9718" t="s">
        <v>11179</v>
      </c>
      <c r="P9718" t="s">
        <v>12702</v>
      </c>
    </row>
    <row r="9719" spans="1:16" x14ac:dyDescent="0.55000000000000004">
      <c r="A9719" t="s">
        <v>0</v>
      </c>
      <c r="B9719" t="s">
        <v>10026</v>
      </c>
      <c r="C9719" t="s">
        <v>836</v>
      </c>
      <c r="D9719" t="s">
        <v>2208</v>
      </c>
      <c r="E9719" t="s">
        <v>20</v>
      </c>
      <c r="F9719" t="b">
        <v>0</v>
      </c>
      <c r="G9719" t="s">
        <v>27</v>
      </c>
      <c r="H9719" s="4">
        <v>45789.291967592602</v>
      </c>
      <c r="I9719" t="b">
        <v>1</v>
      </c>
      <c r="J9719" t="b">
        <v>1</v>
      </c>
      <c r="K9719" t="s">
        <v>24</v>
      </c>
      <c r="L9719" t="s">
        <v>22</v>
      </c>
      <c r="M9719">
        <v>141000</v>
      </c>
      <c r="O9719" t="s">
        <v>229</v>
      </c>
      <c r="P9719" t="s">
        <v>10027</v>
      </c>
    </row>
    <row r="9720" spans="1:16" x14ac:dyDescent="0.55000000000000004">
      <c r="A9720" t="s">
        <v>0</v>
      </c>
      <c r="B9720" t="s">
        <v>12703</v>
      </c>
      <c r="C9720" t="s">
        <v>179</v>
      </c>
      <c r="D9720" t="s">
        <v>3973</v>
      </c>
      <c r="E9720" t="s">
        <v>20</v>
      </c>
      <c r="F9720" t="b">
        <v>0</v>
      </c>
      <c r="G9720" t="s">
        <v>27</v>
      </c>
      <c r="H9720" s="4">
        <v>45789.375358796293</v>
      </c>
      <c r="I9720" t="b">
        <v>0</v>
      </c>
      <c r="J9720" t="b">
        <v>1</v>
      </c>
      <c r="K9720" t="s">
        <v>24</v>
      </c>
      <c r="L9720" t="s">
        <v>22</v>
      </c>
      <c r="M9720">
        <v>144910</v>
      </c>
      <c r="O9720" t="s">
        <v>1856</v>
      </c>
      <c r="P9720" t="s">
        <v>9924</v>
      </c>
    </row>
    <row r="9721" spans="1:16" x14ac:dyDescent="0.55000000000000004">
      <c r="A9721" t="s">
        <v>0</v>
      </c>
      <c r="B9721" t="s">
        <v>12704</v>
      </c>
      <c r="C9721" t="s">
        <v>400</v>
      </c>
      <c r="D9721" t="s">
        <v>3970</v>
      </c>
      <c r="E9721" t="s">
        <v>20</v>
      </c>
      <c r="F9721" t="b">
        <v>0</v>
      </c>
      <c r="G9721" t="s">
        <v>30</v>
      </c>
      <c r="H9721" s="4">
        <v>45789.375752314823</v>
      </c>
      <c r="I9721" t="b">
        <v>0</v>
      </c>
      <c r="J9721" t="b">
        <v>1</v>
      </c>
      <c r="K9721" t="s">
        <v>24</v>
      </c>
      <c r="L9721" t="s">
        <v>22</v>
      </c>
      <c r="M9721">
        <v>107825.5</v>
      </c>
      <c r="O9721" t="s">
        <v>800</v>
      </c>
      <c r="P9721" t="s">
        <v>12705</v>
      </c>
    </row>
    <row r="9722" spans="1:16" x14ac:dyDescent="0.55000000000000004">
      <c r="A9722" t="s">
        <v>1</v>
      </c>
      <c r="B9722" t="s">
        <v>3496</v>
      </c>
      <c r="C9722" t="s">
        <v>5348</v>
      </c>
      <c r="D9722" t="s">
        <v>3970</v>
      </c>
      <c r="E9722" t="s">
        <v>20</v>
      </c>
      <c r="F9722" t="b">
        <v>0</v>
      </c>
      <c r="G9722" t="s">
        <v>106</v>
      </c>
      <c r="H9722" s="4">
        <v>45789.380277777767</v>
      </c>
      <c r="I9722" t="b">
        <v>0</v>
      </c>
      <c r="J9722" t="b">
        <v>0</v>
      </c>
      <c r="K9722" t="s">
        <v>106</v>
      </c>
      <c r="L9722" t="s">
        <v>22</v>
      </c>
      <c r="M9722">
        <v>110000</v>
      </c>
      <c r="O9722" t="s">
        <v>12706</v>
      </c>
    </row>
    <row r="9723" spans="1:16" x14ac:dyDescent="0.55000000000000004">
      <c r="A9723" t="s">
        <v>0</v>
      </c>
      <c r="B9723" t="s">
        <v>3106</v>
      </c>
      <c r="C9723" t="s">
        <v>633</v>
      </c>
      <c r="D9723" t="s">
        <v>3957</v>
      </c>
      <c r="E9723" t="s">
        <v>34</v>
      </c>
      <c r="F9723" t="b">
        <v>0</v>
      </c>
      <c r="G9723" t="s">
        <v>27</v>
      </c>
      <c r="H9723" s="4">
        <v>45789.416932870372</v>
      </c>
      <c r="I9723" t="b">
        <v>0</v>
      </c>
      <c r="J9723" t="b">
        <v>1</v>
      </c>
      <c r="K9723" t="s">
        <v>24</v>
      </c>
      <c r="L9723" t="s">
        <v>36</v>
      </c>
      <c r="N9723">
        <v>22.694999694824219</v>
      </c>
      <c r="O9723" t="s">
        <v>10004</v>
      </c>
      <c r="P9723" t="s">
        <v>12707</v>
      </c>
    </row>
    <row r="9724" spans="1:16" x14ac:dyDescent="0.55000000000000004">
      <c r="A9724" t="s">
        <v>0</v>
      </c>
      <c r="B9724" t="s">
        <v>8366</v>
      </c>
      <c r="C9724" t="s">
        <v>12708</v>
      </c>
      <c r="D9724" t="s">
        <v>4324</v>
      </c>
      <c r="E9724" t="s">
        <v>631</v>
      </c>
      <c r="F9724" t="b">
        <v>0</v>
      </c>
      <c r="G9724" t="s">
        <v>52</v>
      </c>
      <c r="H9724" s="4">
        <v>45789.417638888888</v>
      </c>
      <c r="I9724" t="b">
        <v>0</v>
      </c>
      <c r="J9724" t="b">
        <v>0</v>
      </c>
      <c r="K9724" t="s">
        <v>24</v>
      </c>
      <c r="L9724" t="s">
        <v>36</v>
      </c>
      <c r="N9724">
        <v>25</v>
      </c>
      <c r="O9724" t="s">
        <v>1646</v>
      </c>
      <c r="P9724" t="s">
        <v>1620</v>
      </c>
    </row>
    <row r="9725" spans="1:16" x14ac:dyDescent="0.55000000000000004">
      <c r="A9725" t="s">
        <v>19</v>
      </c>
      <c r="B9725" t="s">
        <v>12709</v>
      </c>
      <c r="C9725" t="s">
        <v>2920</v>
      </c>
      <c r="D9725" t="s">
        <v>6834</v>
      </c>
      <c r="E9725" t="s">
        <v>20</v>
      </c>
      <c r="F9725" t="b">
        <v>0</v>
      </c>
      <c r="G9725" t="s">
        <v>41</v>
      </c>
      <c r="H9725" s="4">
        <v>45789.417812500003</v>
      </c>
      <c r="I9725" t="b">
        <v>0</v>
      </c>
      <c r="J9725" t="b">
        <v>1</v>
      </c>
      <c r="K9725" t="s">
        <v>24</v>
      </c>
      <c r="L9725" t="s">
        <v>22</v>
      </c>
      <c r="M9725">
        <v>177000</v>
      </c>
      <c r="O9725" t="s">
        <v>703</v>
      </c>
      <c r="P9725" t="s">
        <v>12710</v>
      </c>
    </row>
    <row r="9726" spans="1:16" x14ac:dyDescent="0.55000000000000004">
      <c r="A9726" t="s">
        <v>0</v>
      </c>
      <c r="B9726" t="s">
        <v>12711</v>
      </c>
      <c r="C9726" t="s">
        <v>6171</v>
      </c>
      <c r="D9726" t="s">
        <v>3957</v>
      </c>
      <c r="E9726" t="s">
        <v>34</v>
      </c>
      <c r="F9726" t="b">
        <v>0</v>
      </c>
      <c r="G9726" t="s">
        <v>27</v>
      </c>
      <c r="H9726" s="4">
        <v>45789.458599537043</v>
      </c>
      <c r="I9726" t="b">
        <v>0</v>
      </c>
      <c r="J9726" t="b">
        <v>1</v>
      </c>
      <c r="K9726" t="s">
        <v>24</v>
      </c>
      <c r="L9726" t="s">
        <v>36</v>
      </c>
      <c r="N9726">
        <v>30.264999389648441</v>
      </c>
      <c r="O9726" t="s">
        <v>12712</v>
      </c>
    </row>
    <row r="9727" spans="1:16" x14ac:dyDescent="0.55000000000000004">
      <c r="A9727" t="s">
        <v>1</v>
      </c>
      <c r="B9727" t="s">
        <v>12713</v>
      </c>
      <c r="C9727" t="s">
        <v>6837</v>
      </c>
      <c r="D9727" t="s">
        <v>3957</v>
      </c>
      <c r="E9727" t="s">
        <v>34</v>
      </c>
      <c r="F9727" t="b">
        <v>0</v>
      </c>
      <c r="G9727" t="s">
        <v>27</v>
      </c>
      <c r="H9727" s="4">
        <v>45789.459363425929</v>
      </c>
      <c r="I9727" t="b">
        <v>0</v>
      </c>
      <c r="J9727" t="b">
        <v>1</v>
      </c>
      <c r="K9727" t="s">
        <v>24</v>
      </c>
      <c r="L9727" t="s">
        <v>36</v>
      </c>
      <c r="N9727">
        <v>41.505001068115227</v>
      </c>
      <c r="O9727" t="s">
        <v>3598</v>
      </c>
      <c r="P9727" t="s">
        <v>12714</v>
      </c>
    </row>
    <row r="9728" spans="1:16" x14ac:dyDescent="0.55000000000000004">
      <c r="A9728" t="s">
        <v>0</v>
      </c>
      <c r="B9728" t="s">
        <v>12715</v>
      </c>
      <c r="C9728" t="s">
        <v>4317</v>
      </c>
      <c r="D9728" t="s">
        <v>12716</v>
      </c>
      <c r="E9728" t="s">
        <v>51</v>
      </c>
      <c r="F9728" t="b">
        <v>0</v>
      </c>
      <c r="G9728" t="s">
        <v>4318</v>
      </c>
      <c r="H9728" s="4">
        <v>45789.534259259257</v>
      </c>
      <c r="I9728" t="b">
        <v>0</v>
      </c>
      <c r="J9728" t="b">
        <v>0</v>
      </c>
      <c r="K9728" t="s">
        <v>4318</v>
      </c>
      <c r="L9728" t="s">
        <v>36</v>
      </c>
      <c r="N9728">
        <v>17.5</v>
      </c>
      <c r="O9728" t="s">
        <v>12717</v>
      </c>
      <c r="P9728" t="s">
        <v>12718</v>
      </c>
    </row>
    <row r="9729" spans="1:16" x14ac:dyDescent="0.55000000000000004">
      <c r="A9729" t="s">
        <v>0</v>
      </c>
      <c r="B9729" t="s">
        <v>0</v>
      </c>
      <c r="C9729" t="s">
        <v>12719</v>
      </c>
      <c r="D9729" t="s">
        <v>3828</v>
      </c>
      <c r="E9729" t="s">
        <v>20</v>
      </c>
      <c r="F9729" t="b">
        <v>0</v>
      </c>
      <c r="G9729" t="s">
        <v>27</v>
      </c>
      <c r="H9729" s="4">
        <v>45789.541886574072</v>
      </c>
      <c r="I9729" t="b">
        <v>0</v>
      </c>
      <c r="J9729" t="b">
        <v>1</v>
      </c>
      <c r="K9729" t="s">
        <v>24</v>
      </c>
      <c r="L9729" t="s">
        <v>22</v>
      </c>
      <c r="M9729">
        <v>85000</v>
      </c>
      <c r="O9729" t="s">
        <v>12720</v>
      </c>
      <c r="P9729" t="s">
        <v>12721</v>
      </c>
    </row>
    <row r="9730" spans="1:16" x14ac:dyDescent="0.55000000000000004">
      <c r="A9730" t="s">
        <v>25</v>
      </c>
      <c r="B9730" t="s">
        <v>25</v>
      </c>
      <c r="C9730" t="s">
        <v>517</v>
      </c>
      <c r="D9730" t="s">
        <v>4103</v>
      </c>
      <c r="E9730" t="s">
        <v>20</v>
      </c>
      <c r="F9730" t="b">
        <v>0</v>
      </c>
      <c r="G9730" t="s">
        <v>41</v>
      </c>
      <c r="H9730" s="4">
        <v>45789.54215277778</v>
      </c>
      <c r="I9730" t="b">
        <v>1</v>
      </c>
      <c r="J9730" t="b">
        <v>0</v>
      </c>
      <c r="K9730" t="s">
        <v>24</v>
      </c>
      <c r="L9730" t="s">
        <v>22</v>
      </c>
      <c r="M9730">
        <v>105000</v>
      </c>
      <c r="O9730" t="s">
        <v>12722</v>
      </c>
      <c r="P9730" t="s">
        <v>12723</v>
      </c>
    </row>
    <row r="9731" spans="1:16" x14ac:dyDescent="0.55000000000000004">
      <c r="A9731" t="s">
        <v>89</v>
      </c>
      <c r="B9731" t="s">
        <v>12724</v>
      </c>
      <c r="C9731" t="s">
        <v>808</v>
      </c>
      <c r="D9731" t="s">
        <v>3973</v>
      </c>
      <c r="E9731" t="s">
        <v>20</v>
      </c>
      <c r="F9731" t="b">
        <v>0</v>
      </c>
      <c r="G9731" t="s">
        <v>27</v>
      </c>
      <c r="H9731" s="4">
        <v>45789.543321759258</v>
      </c>
      <c r="I9731" t="b">
        <v>1</v>
      </c>
      <c r="J9731" t="b">
        <v>0</v>
      </c>
      <c r="K9731" t="s">
        <v>24</v>
      </c>
      <c r="L9731" t="s">
        <v>22</v>
      </c>
      <c r="M9731">
        <v>262500</v>
      </c>
      <c r="O9731" t="s">
        <v>12725</v>
      </c>
    </row>
    <row r="9732" spans="1:16" x14ac:dyDescent="0.55000000000000004">
      <c r="A9732" t="s">
        <v>139</v>
      </c>
      <c r="B9732" t="s">
        <v>10511</v>
      </c>
      <c r="C9732" t="s">
        <v>203</v>
      </c>
      <c r="D9732" t="s">
        <v>3973</v>
      </c>
      <c r="E9732" t="s">
        <v>51</v>
      </c>
      <c r="F9732" t="b">
        <v>0</v>
      </c>
      <c r="G9732" t="s">
        <v>23</v>
      </c>
      <c r="H9732" s="4">
        <v>45789.571840277778</v>
      </c>
      <c r="I9732" t="b">
        <v>0</v>
      </c>
      <c r="J9732" t="b">
        <v>0</v>
      </c>
      <c r="K9732" t="s">
        <v>24</v>
      </c>
      <c r="L9732" t="s">
        <v>36</v>
      </c>
      <c r="N9732">
        <v>50</v>
      </c>
      <c r="O9732" t="s">
        <v>1613</v>
      </c>
      <c r="P9732" t="s">
        <v>10512</v>
      </c>
    </row>
    <row r="9733" spans="1:16" x14ac:dyDescent="0.55000000000000004">
      <c r="A9733" t="s">
        <v>0</v>
      </c>
      <c r="B9733" t="s">
        <v>1246</v>
      </c>
      <c r="C9733" t="s">
        <v>3259</v>
      </c>
      <c r="D9733" t="s">
        <v>3828</v>
      </c>
      <c r="E9733" t="s">
        <v>51</v>
      </c>
      <c r="F9733" t="b">
        <v>0</v>
      </c>
      <c r="G9733" t="s">
        <v>27</v>
      </c>
      <c r="H9733" s="4">
        <v>45789.583541666667</v>
      </c>
      <c r="I9733" t="b">
        <v>0</v>
      </c>
      <c r="J9733" t="b">
        <v>0</v>
      </c>
      <c r="K9733" t="s">
        <v>24</v>
      </c>
      <c r="L9733" t="s">
        <v>36</v>
      </c>
      <c r="N9733">
        <v>35</v>
      </c>
      <c r="O9733" t="s">
        <v>12726</v>
      </c>
      <c r="P9733" t="s">
        <v>1478</v>
      </c>
    </row>
    <row r="9734" spans="1:16" x14ac:dyDescent="0.55000000000000004">
      <c r="A9734" t="s">
        <v>25</v>
      </c>
      <c r="B9734" t="s">
        <v>3917</v>
      </c>
      <c r="C9734" t="s">
        <v>192</v>
      </c>
      <c r="D9734" t="s">
        <v>3957</v>
      </c>
      <c r="E9734" t="s">
        <v>20</v>
      </c>
      <c r="F9734" t="b">
        <v>0</v>
      </c>
      <c r="G9734" t="s">
        <v>52</v>
      </c>
      <c r="H9734" s="4">
        <v>45789.584305555552</v>
      </c>
      <c r="I9734" t="b">
        <v>1</v>
      </c>
      <c r="J9734" t="b">
        <v>1</v>
      </c>
      <c r="K9734" t="s">
        <v>24</v>
      </c>
      <c r="L9734" t="s">
        <v>36</v>
      </c>
      <c r="N9734">
        <v>22.694999694824219</v>
      </c>
      <c r="O9734" t="s">
        <v>12727</v>
      </c>
      <c r="P9734" t="s">
        <v>2144</v>
      </c>
    </row>
    <row r="9735" spans="1:16" x14ac:dyDescent="0.55000000000000004">
      <c r="A9735" t="s">
        <v>0</v>
      </c>
      <c r="B9735" t="s">
        <v>0</v>
      </c>
      <c r="C9735" t="s">
        <v>236</v>
      </c>
      <c r="D9735" t="s">
        <v>3828</v>
      </c>
      <c r="E9735" t="s">
        <v>219</v>
      </c>
      <c r="F9735" t="b">
        <v>0</v>
      </c>
      <c r="G9735" t="s">
        <v>27</v>
      </c>
      <c r="H9735" s="4">
        <v>45789.625219907408</v>
      </c>
      <c r="I9735" t="b">
        <v>0</v>
      </c>
      <c r="J9735" t="b">
        <v>0</v>
      </c>
      <c r="K9735" t="s">
        <v>24</v>
      </c>
      <c r="L9735" t="s">
        <v>36</v>
      </c>
      <c r="N9735">
        <v>57.5</v>
      </c>
      <c r="O9735" t="s">
        <v>1357</v>
      </c>
      <c r="P9735" t="s">
        <v>12728</v>
      </c>
    </row>
    <row r="9736" spans="1:16" x14ac:dyDescent="0.55000000000000004">
      <c r="A9736" t="s">
        <v>0</v>
      </c>
      <c r="B9736" t="s">
        <v>1254</v>
      </c>
      <c r="C9736" t="s">
        <v>2883</v>
      </c>
      <c r="D9736" t="s">
        <v>4328</v>
      </c>
      <c r="E9736" t="s">
        <v>51</v>
      </c>
      <c r="F9736" t="b">
        <v>0</v>
      </c>
      <c r="G9736" t="s">
        <v>30</v>
      </c>
      <c r="H9736" s="4">
        <v>45789.625740740739</v>
      </c>
      <c r="I9736" t="b">
        <v>0</v>
      </c>
      <c r="J9736" t="b">
        <v>0</v>
      </c>
      <c r="K9736" t="s">
        <v>24</v>
      </c>
      <c r="L9736" t="s">
        <v>36</v>
      </c>
      <c r="N9736">
        <v>42.5</v>
      </c>
      <c r="O9736" t="s">
        <v>12729</v>
      </c>
      <c r="P9736" t="s">
        <v>119</v>
      </c>
    </row>
    <row r="9737" spans="1:16" x14ac:dyDescent="0.55000000000000004">
      <c r="A9737" t="s">
        <v>0</v>
      </c>
      <c r="B9737" t="s">
        <v>12730</v>
      </c>
      <c r="C9737" t="s">
        <v>555</v>
      </c>
      <c r="D9737" t="s">
        <v>3973</v>
      </c>
      <c r="E9737" t="s">
        <v>51</v>
      </c>
      <c r="F9737" t="b">
        <v>0</v>
      </c>
      <c r="G9737" t="s">
        <v>30</v>
      </c>
      <c r="H9737" s="4">
        <v>45789.626261574071</v>
      </c>
      <c r="I9737" t="b">
        <v>0</v>
      </c>
      <c r="J9737" t="b">
        <v>0</v>
      </c>
      <c r="K9737" t="s">
        <v>24</v>
      </c>
      <c r="L9737" t="s">
        <v>36</v>
      </c>
      <c r="N9737">
        <v>49.5</v>
      </c>
      <c r="O9737" t="s">
        <v>1137</v>
      </c>
      <c r="P9737" t="s">
        <v>863</v>
      </c>
    </row>
    <row r="9738" spans="1:16" x14ac:dyDescent="0.55000000000000004">
      <c r="A9738" t="s">
        <v>2</v>
      </c>
      <c r="B9738" t="s">
        <v>12731</v>
      </c>
      <c r="C9738" t="s">
        <v>329</v>
      </c>
      <c r="D9738" t="s">
        <v>3828</v>
      </c>
      <c r="E9738" t="s">
        <v>20</v>
      </c>
      <c r="F9738" t="b">
        <v>0</v>
      </c>
      <c r="G9738" t="s">
        <v>27</v>
      </c>
      <c r="H9738" s="4">
        <v>45789.62636574074</v>
      </c>
      <c r="I9738" t="b">
        <v>0</v>
      </c>
      <c r="J9738" t="b">
        <v>1</v>
      </c>
      <c r="K9738" t="s">
        <v>24</v>
      </c>
      <c r="L9738" t="s">
        <v>22</v>
      </c>
      <c r="M9738">
        <v>120000</v>
      </c>
      <c r="O9738" t="s">
        <v>1991</v>
      </c>
      <c r="P9738" t="s">
        <v>3880</v>
      </c>
    </row>
    <row r="9739" spans="1:16" x14ac:dyDescent="0.55000000000000004">
      <c r="A9739" t="s">
        <v>2</v>
      </c>
      <c r="B9739" t="s">
        <v>12732</v>
      </c>
      <c r="C9739" t="s">
        <v>293</v>
      </c>
      <c r="D9739" t="s">
        <v>3828</v>
      </c>
      <c r="E9739" t="s">
        <v>20</v>
      </c>
      <c r="F9739" t="b">
        <v>0</v>
      </c>
      <c r="G9739" t="s">
        <v>27</v>
      </c>
      <c r="H9739" s="4">
        <v>45789.626400462963</v>
      </c>
      <c r="I9739" t="b">
        <v>0</v>
      </c>
      <c r="J9739" t="b">
        <v>0</v>
      </c>
      <c r="K9739" t="s">
        <v>24</v>
      </c>
      <c r="L9739" t="s">
        <v>22</v>
      </c>
      <c r="M9739">
        <v>194792</v>
      </c>
      <c r="O9739" t="s">
        <v>12733</v>
      </c>
      <c r="P9739" t="s">
        <v>12734</v>
      </c>
    </row>
    <row r="9740" spans="1:16" x14ac:dyDescent="0.55000000000000004">
      <c r="A9740" t="s">
        <v>0</v>
      </c>
      <c r="B9740" t="s">
        <v>12735</v>
      </c>
      <c r="C9740" t="s">
        <v>2883</v>
      </c>
      <c r="D9740" t="s">
        <v>3973</v>
      </c>
      <c r="E9740" t="s">
        <v>20</v>
      </c>
      <c r="F9740" t="b">
        <v>0</v>
      </c>
      <c r="G9740" t="s">
        <v>30</v>
      </c>
      <c r="H9740" s="4">
        <v>45789.66741898148</v>
      </c>
      <c r="I9740" t="b">
        <v>0</v>
      </c>
      <c r="J9740" t="b">
        <v>1</v>
      </c>
      <c r="K9740" t="s">
        <v>24</v>
      </c>
      <c r="L9740" t="s">
        <v>36</v>
      </c>
      <c r="N9740">
        <v>42.5</v>
      </c>
      <c r="O9740" t="s">
        <v>806</v>
      </c>
      <c r="P9740" t="s">
        <v>280</v>
      </c>
    </row>
    <row r="9741" spans="1:16" x14ac:dyDescent="0.55000000000000004">
      <c r="A9741" t="s">
        <v>25</v>
      </c>
      <c r="B9741" t="s">
        <v>12736</v>
      </c>
      <c r="C9741" t="s">
        <v>2883</v>
      </c>
      <c r="D9741" t="s">
        <v>3973</v>
      </c>
      <c r="E9741" t="s">
        <v>51</v>
      </c>
      <c r="F9741" t="b">
        <v>0</v>
      </c>
      <c r="G9741" t="s">
        <v>30</v>
      </c>
      <c r="H9741" s="4">
        <v>45789.66741898148</v>
      </c>
      <c r="I9741" t="b">
        <v>0</v>
      </c>
      <c r="J9741" t="b">
        <v>1</v>
      </c>
      <c r="K9741" t="s">
        <v>24</v>
      </c>
      <c r="L9741" t="s">
        <v>36</v>
      </c>
      <c r="N9741">
        <v>45</v>
      </c>
      <c r="O9741" t="s">
        <v>806</v>
      </c>
      <c r="P9741" t="s">
        <v>119</v>
      </c>
    </row>
    <row r="9742" spans="1:16" x14ac:dyDescent="0.55000000000000004">
      <c r="A9742" t="s">
        <v>25</v>
      </c>
      <c r="B9742" t="s">
        <v>1885</v>
      </c>
      <c r="C9742" t="s">
        <v>2883</v>
      </c>
      <c r="D9742" t="s">
        <v>3973</v>
      </c>
      <c r="E9742" t="s">
        <v>20</v>
      </c>
      <c r="F9742" t="b">
        <v>0</v>
      </c>
      <c r="G9742" t="s">
        <v>30</v>
      </c>
      <c r="H9742" s="4">
        <v>45789.667430555557</v>
      </c>
      <c r="I9742" t="b">
        <v>0</v>
      </c>
      <c r="J9742" t="b">
        <v>1</v>
      </c>
      <c r="K9742" t="s">
        <v>24</v>
      </c>
      <c r="L9742" t="s">
        <v>36</v>
      </c>
      <c r="N9742">
        <v>42.5</v>
      </c>
      <c r="O9742" t="s">
        <v>806</v>
      </c>
      <c r="P9742" t="s">
        <v>280</v>
      </c>
    </row>
    <row r="9743" spans="1:16" x14ac:dyDescent="0.55000000000000004">
      <c r="A9743" t="s">
        <v>28</v>
      </c>
      <c r="B9743" t="s">
        <v>3151</v>
      </c>
      <c r="C9743" t="s">
        <v>180</v>
      </c>
      <c r="D9743" t="s">
        <v>3828</v>
      </c>
      <c r="E9743" t="s">
        <v>20</v>
      </c>
      <c r="F9743" t="b">
        <v>0</v>
      </c>
      <c r="G9743" t="s">
        <v>41</v>
      </c>
      <c r="H9743" s="4">
        <v>45789.667812500003</v>
      </c>
      <c r="I9743" t="b">
        <v>0</v>
      </c>
      <c r="J9743" t="b">
        <v>0</v>
      </c>
      <c r="K9743" t="s">
        <v>24</v>
      </c>
      <c r="L9743" t="s">
        <v>22</v>
      </c>
      <c r="M9743">
        <v>180000</v>
      </c>
      <c r="O9743" t="s">
        <v>202</v>
      </c>
      <c r="P9743" t="s">
        <v>12737</v>
      </c>
    </row>
    <row r="9744" spans="1:16" x14ac:dyDescent="0.55000000000000004">
      <c r="A9744" t="s">
        <v>0</v>
      </c>
      <c r="B9744" t="s">
        <v>250</v>
      </c>
      <c r="C9744" t="s">
        <v>985</v>
      </c>
      <c r="D9744" t="s">
        <v>3973</v>
      </c>
      <c r="E9744" t="s">
        <v>20</v>
      </c>
      <c r="F9744" t="b">
        <v>0</v>
      </c>
      <c r="G9744" t="s">
        <v>27</v>
      </c>
      <c r="H9744" s="4">
        <v>45789.708587962959</v>
      </c>
      <c r="I9744" t="b">
        <v>0</v>
      </c>
      <c r="J9744" t="b">
        <v>1</v>
      </c>
      <c r="K9744" t="s">
        <v>24</v>
      </c>
      <c r="L9744" t="s">
        <v>36</v>
      </c>
      <c r="N9744">
        <v>46.5</v>
      </c>
      <c r="O9744" t="s">
        <v>102</v>
      </c>
      <c r="P9744" t="s">
        <v>12738</v>
      </c>
    </row>
    <row r="9745" spans="1:16" x14ac:dyDescent="0.55000000000000004">
      <c r="A9745" t="s">
        <v>0</v>
      </c>
      <c r="B9745" t="s">
        <v>2067</v>
      </c>
      <c r="C9745" t="s">
        <v>1102</v>
      </c>
      <c r="D9745" t="s">
        <v>4328</v>
      </c>
      <c r="E9745" t="s">
        <v>51</v>
      </c>
      <c r="F9745" t="b">
        <v>0</v>
      </c>
      <c r="G9745" t="s">
        <v>27</v>
      </c>
      <c r="H9745" s="4">
        <v>45789.709733796299</v>
      </c>
      <c r="I9745" t="b">
        <v>1</v>
      </c>
      <c r="J9745" t="b">
        <v>0</v>
      </c>
      <c r="K9745" t="s">
        <v>24</v>
      </c>
      <c r="L9745" t="s">
        <v>36</v>
      </c>
      <c r="N9745">
        <v>55</v>
      </c>
      <c r="O9745" t="s">
        <v>12739</v>
      </c>
      <c r="P9745" t="s">
        <v>3311</v>
      </c>
    </row>
    <row r="9746" spans="1:16" x14ac:dyDescent="0.55000000000000004">
      <c r="A9746" t="s">
        <v>2</v>
      </c>
      <c r="B9746" t="s">
        <v>12740</v>
      </c>
      <c r="C9746" t="s">
        <v>12741</v>
      </c>
      <c r="D9746" t="s">
        <v>3973</v>
      </c>
      <c r="E9746" t="s">
        <v>51</v>
      </c>
      <c r="F9746" t="b">
        <v>0</v>
      </c>
      <c r="G9746" t="s">
        <v>27</v>
      </c>
      <c r="H9746" s="4">
        <v>45789.709791666668</v>
      </c>
      <c r="I9746" t="b">
        <v>0</v>
      </c>
      <c r="J9746" t="b">
        <v>1</v>
      </c>
      <c r="K9746" t="s">
        <v>24</v>
      </c>
      <c r="L9746" t="s">
        <v>36</v>
      </c>
      <c r="N9746">
        <v>67.5</v>
      </c>
      <c r="O9746" t="s">
        <v>144</v>
      </c>
      <c r="P9746" t="s">
        <v>12742</v>
      </c>
    </row>
    <row r="9747" spans="1:16" x14ac:dyDescent="0.55000000000000004">
      <c r="A9747" t="s">
        <v>40</v>
      </c>
      <c r="B9747" t="s">
        <v>40</v>
      </c>
      <c r="C9747" t="s">
        <v>12743</v>
      </c>
      <c r="D9747" t="s">
        <v>3973</v>
      </c>
      <c r="E9747" t="s">
        <v>631</v>
      </c>
      <c r="F9747" t="b">
        <v>0</v>
      </c>
      <c r="G9747" t="s">
        <v>27</v>
      </c>
      <c r="H9747" s="4">
        <v>45789.710011574083</v>
      </c>
      <c r="I9747" t="b">
        <v>0</v>
      </c>
      <c r="J9747" t="b">
        <v>1</v>
      </c>
      <c r="K9747" t="s">
        <v>24</v>
      </c>
      <c r="L9747" t="s">
        <v>36</v>
      </c>
      <c r="N9747">
        <v>51.229999542236328</v>
      </c>
      <c r="O9747" t="s">
        <v>59</v>
      </c>
      <c r="P9747" t="s">
        <v>137</v>
      </c>
    </row>
    <row r="9748" spans="1:16" x14ac:dyDescent="0.55000000000000004">
      <c r="A9748" t="s">
        <v>2</v>
      </c>
      <c r="B9748" t="s">
        <v>2</v>
      </c>
      <c r="C9748" t="s">
        <v>12175</v>
      </c>
      <c r="D9748" t="s">
        <v>3973</v>
      </c>
      <c r="E9748" t="s">
        <v>51</v>
      </c>
      <c r="F9748" t="b">
        <v>0</v>
      </c>
      <c r="G9748" t="s">
        <v>35</v>
      </c>
      <c r="H9748" s="4">
        <v>45789.710856481477</v>
      </c>
      <c r="I9748" t="b">
        <v>1</v>
      </c>
      <c r="J9748" t="b">
        <v>0</v>
      </c>
      <c r="K9748" t="s">
        <v>24</v>
      </c>
      <c r="L9748" t="s">
        <v>36</v>
      </c>
      <c r="N9748">
        <v>22.5</v>
      </c>
      <c r="O9748" t="s">
        <v>81</v>
      </c>
      <c r="P9748" t="s">
        <v>12744</v>
      </c>
    </row>
    <row r="9749" spans="1:16" x14ac:dyDescent="0.55000000000000004">
      <c r="A9749" t="s">
        <v>25</v>
      </c>
      <c r="B9749" t="s">
        <v>12745</v>
      </c>
      <c r="C9749" t="s">
        <v>3678</v>
      </c>
      <c r="D9749" t="s">
        <v>3828</v>
      </c>
      <c r="E9749" t="s">
        <v>20</v>
      </c>
      <c r="F9749" t="b">
        <v>0</v>
      </c>
      <c r="G9749" t="s">
        <v>41</v>
      </c>
      <c r="H9749" s="4">
        <v>45789.751145833332</v>
      </c>
      <c r="I9749" t="b">
        <v>0</v>
      </c>
      <c r="J9749" t="b">
        <v>1</v>
      </c>
      <c r="K9749" t="s">
        <v>24</v>
      </c>
      <c r="L9749" t="s">
        <v>22</v>
      </c>
      <c r="M9749">
        <v>162500</v>
      </c>
      <c r="O9749" t="s">
        <v>387</v>
      </c>
      <c r="P9749" t="s">
        <v>12746</v>
      </c>
    </row>
    <row r="9750" spans="1:16" x14ac:dyDescent="0.55000000000000004">
      <c r="A9750" t="s">
        <v>2</v>
      </c>
      <c r="B9750" t="s">
        <v>12740</v>
      </c>
      <c r="C9750" t="s">
        <v>1019</v>
      </c>
      <c r="D9750" t="s">
        <v>3828</v>
      </c>
      <c r="E9750" t="s">
        <v>51</v>
      </c>
      <c r="F9750" t="b">
        <v>0</v>
      </c>
      <c r="G9750" t="s">
        <v>41</v>
      </c>
      <c r="H9750" s="4">
        <v>45789.751805555563</v>
      </c>
      <c r="I9750" t="b">
        <v>0</v>
      </c>
      <c r="J9750" t="b">
        <v>1</v>
      </c>
      <c r="K9750" t="s">
        <v>24</v>
      </c>
      <c r="L9750" t="s">
        <v>36</v>
      </c>
      <c r="N9750">
        <v>67.5</v>
      </c>
      <c r="O9750" t="s">
        <v>144</v>
      </c>
      <c r="P9750" t="s">
        <v>12742</v>
      </c>
    </row>
    <row r="9751" spans="1:16" x14ac:dyDescent="0.55000000000000004">
      <c r="A9751" t="s">
        <v>2</v>
      </c>
      <c r="B9751" t="s">
        <v>12747</v>
      </c>
      <c r="C9751" t="s">
        <v>118</v>
      </c>
      <c r="D9751" t="s">
        <v>4328</v>
      </c>
      <c r="E9751" t="s">
        <v>51</v>
      </c>
      <c r="F9751" t="b">
        <v>0</v>
      </c>
      <c r="G9751" t="s">
        <v>41</v>
      </c>
      <c r="H9751" s="4">
        <v>45789.751944444448</v>
      </c>
      <c r="I9751" t="b">
        <v>1</v>
      </c>
      <c r="J9751" t="b">
        <v>0</v>
      </c>
      <c r="K9751" t="s">
        <v>24</v>
      </c>
      <c r="L9751" t="s">
        <v>36</v>
      </c>
      <c r="N9751">
        <v>55</v>
      </c>
      <c r="O9751" t="s">
        <v>12748</v>
      </c>
      <c r="P9751" t="s">
        <v>12749</v>
      </c>
    </row>
    <row r="9752" spans="1:16" x14ac:dyDescent="0.55000000000000004">
      <c r="A9752" t="s">
        <v>0</v>
      </c>
      <c r="B9752" t="s">
        <v>12750</v>
      </c>
      <c r="C9752" t="s">
        <v>3716</v>
      </c>
      <c r="D9752" t="s">
        <v>2208</v>
      </c>
      <c r="E9752" t="s">
        <v>20</v>
      </c>
      <c r="F9752" t="b">
        <v>0</v>
      </c>
      <c r="G9752" t="s">
        <v>35</v>
      </c>
      <c r="H9752" s="4">
        <v>45789.792280092603</v>
      </c>
      <c r="I9752" t="b">
        <v>1</v>
      </c>
      <c r="J9752" t="b">
        <v>0</v>
      </c>
      <c r="K9752" t="s">
        <v>24</v>
      </c>
      <c r="L9752" t="s">
        <v>36</v>
      </c>
      <c r="N9752">
        <v>17.5</v>
      </c>
      <c r="O9752" t="s">
        <v>12751</v>
      </c>
    </row>
    <row r="9753" spans="1:16" x14ac:dyDescent="0.55000000000000004">
      <c r="A9753" t="s">
        <v>28</v>
      </c>
      <c r="B9753" t="s">
        <v>12752</v>
      </c>
      <c r="C9753" t="s">
        <v>151</v>
      </c>
      <c r="D9753" t="s">
        <v>3828</v>
      </c>
      <c r="E9753" t="s">
        <v>20</v>
      </c>
      <c r="F9753" t="b">
        <v>0</v>
      </c>
      <c r="G9753" t="s">
        <v>30</v>
      </c>
      <c r="H9753" s="4">
        <v>45789.792928240742</v>
      </c>
      <c r="I9753" t="b">
        <v>0</v>
      </c>
      <c r="J9753" t="b">
        <v>0</v>
      </c>
      <c r="K9753" t="s">
        <v>24</v>
      </c>
      <c r="L9753" t="s">
        <v>22</v>
      </c>
      <c r="M9753">
        <v>124125</v>
      </c>
      <c r="O9753" t="s">
        <v>1332</v>
      </c>
      <c r="P9753" t="s">
        <v>12753</v>
      </c>
    </row>
    <row r="9754" spans="1:16" x14ac:dyDescent="0.55000000000000004">
      <c r="A9754" t="s">
        <v>40</v>
      </c>
      <c r="B9754" t="s">
        <v>12754</v>
      </c>
      <c r="C9754" t="s">
        <v>12743</v>
      </c>
      <c r="D9754" t="s">
        <v>4178</v>
      </c>
      <c r="E9754" t="s">
        <v>20</v>
      </c>
      <c r="F9754" t="b">
        <v>0</v>
      </c>
      <c r="G9754" t="s">
        <v>27</v>
      </c>
      <c r="H9754" s="4">
        <v>45789.793078703697</v>
      </c>
      <c r="I9754" t="b">
        <v>0</v>
      </c>
      <c r="J9754" t="b">
        <v>1</v>
      </c>
      <c r="K9754" t="s">
        <v>24</v>
      </c>
      <c r="L9754" t="s">
        <v>22</v>
      </c>
      <c r="M9754">
        <v>170000</v>
      </c>
      <c r="O9754" t="s">
        <v>59</v>
      </c>
      <c r="P9754" t="s">
        <v>2020</v>
      </c>
    </row>
    <row r="9755" spans="1:16" x14ac:dyDescent="0.55000000000000004">
      <c r="A9755" t="s">
        <v>2</v>
      </c>
      <c r="B9755" t="s">
        <v>12755</v>
      </c>
      <c r="C9755" t="s">
        <v>622</v>
      </c>
      <c r="D9755" t="s">
        <v>3973</v>
      </c>
      <c r="E9755" t="s">
        <v>20</v>
      </c>
      <c r="F9755" t="b">
        <v>0</v>
      </c>
      <c r="G9755" t="s">
        <v>27</v>
      </c>
      <c r="H9755" s="4">
        <v>45789.793124999997</v>
      </c>
      <c r="I9755" t="b">
        <v>0</v>
      </c>
      <c r="J9755" t="b">
        <v>0</v>
      </c>
      <c r="K9755" t="s">
        <v>24</v>
      </c>
      <c r="L9755" t="s">
        <v>22</v>
      </c>
      <c r="M9755">
        <v>132500</v>
      </c>
      <c r="O9755" t="s">
        <v>408</v>
      </c>
      <c r="P9755" t="s">
        <v>12756</v>
      </c>
    </row>
    <row r="9756" spans="1:16" x14ac:dyDescent="0.55000000000000004">
      <c r="A9756" t="s">
        <v>2</v>
      </c>
      <c r="B9756" t="s">
        <v>12757</v>
      </c>
      <c r="C9756" t="s">
        <v>155</v>
      </c>
      <c r="D9756" t="s">
        <v>4328</v>
      </c>
      <c r="E9756" t="s">
        <v>51</v>
      </c>
      <c r="F9756" t="b">
        <v>0</v>
      </c>
      <c r="G9756" t="s">
        <v>35</v>
      </c>
      <c r="H9756" s="4">
        <v>45789.794236111113</v>
      </c>
      <c r="I9756" t="b">
        <v>0</v>
      </c>
      <c r="J9756" t="b">
        <v>0</v>
      </c>
      <c r="K9756" t="s">
        <v>24</v>
      </c>
      <c r="L9756" t="s">
        <v>36</v>
      </c>
      <c r="N9756">
        <v>65</v>
      </c>
      <c r="O9756" t="s">
        <v>6709</v>
      </c>
      <c r="P9756" t="s">
        <v>12758</v>
      </c>
    </row>
    <row r="9757" spans="1:16" x14ac:dyDescent="0.55000000000000004">
      <c r="A9757" t="s">
        <v>1</v>
      </c>
      <c r="B9757" t="s">
        <v>12759</v>
      </c>
      <c r="C9757" t="s">
        <v>192</v>
      </c>
      <c r="D9757" t="s">
        <v>3957</v>
      </c>
      <c r="E9757" t="s">
        <v>20</v>
      </c>
      <c r="F9757" t="b">
        <v>0</v>
      </c>
      <c r="G9757" t="s">
        <v>23</v>
      </c>
      <c r="H9757" s="4">
        <v>45789.821979166663</v>
      </c>
      <c r="I9757" t="b">
        <v>0</v>
      </c>
      <c r="J9757" t="b">
        <v>0</v>
      </c>
      <c r="K9757" t="s">
        <v>24</v>
      </c>
      <c r="L9757" t="s">
        <v>36</v>
      </c>
      <c r="N9757">
        <v>41.884998321533203</v>
      </c>
      <c r="O9757" t="s">
        <v>880</v>
      </c>
      <c r="P9757" t="s">
        <v>1307</v>
      </c>
    </row>
    <row r="9758" spans="1:16" x14ac:dyDescent="0.55000000000000004">
      <c r="A9758" t="s">
        <v>2</v>
      </c>
      <c r="B9758" t="s">
        <v>2</v>
      </c>
      <c r="C9758" t="s">
        <v>8772</v>
      </c>
      <c r="D9758" t="s">
        <v>3957</v>
      </c>
      <c r="E9758" t="s">
        <v>20</v>
      </c>
      <c r="F9758" t="b">
        <v>0</v>
      </c>
      <c r="G9758" t="s">
        <v>23</v>
      </c>
      <c r="H9758" s="4">
        <v>45789.822106481479</v>
      </c>
      <c r="I9758" t="b">
        <v>0</v>
      </c>
      <c r="J9758" t="b">
        <v>1</v>
      </c>
      <c r="K9758" t="s">
        <v>24</v>
      </c>
      <c r="L9758" t="s">
        <v>36</v>
      </c>
      <c r="N9758">
        <v>45.745002746582031</v>
      </c>
      <c r="O9758" t="s">
        <v>9181</v>
      </c>
      <c r="P9758" t="s">
        <v>9182</v>
      </c>
    </row>
    <row r="9759" spans="1:16" x14ac:dyDescent="0.55000000000000004">
      <c r="A9759" t="s">
        <v>0</v>
      </c>
      <c r="B9759" t="s">
        <v>12760</v>
      </c>
      <c r="C9759" t="s">
        <v>12761</v>
      </c>
      <c r="D9759" t="s">
        <v>3828</v>
      </c>
      <c r="E9759" t="s">
        <v>20</v>
      </c>
      <c r="F9759" t="b">
        <v>0</v>
      </c>
      <c r="G9759" t="s">
        <v>27</v>
      </c>
      <c r="H9759" s="4">
        <v>45789.833495370367</v>
      </c>
      <c r="I9759" t="b">
        <v>0</v>
      </c>
      <c r="J9759" t="b">
        <v>0</v>
      </c>
      <c r="K9759" t="s">
        <v>24</v>
      </c>
      <c r="L9759" t="s">
        <v>22</v>
      </c>
      <c r="M9759">
        <v>75000</v>
      </c>
      <c r="O9759" t="s">
        <v>3590</v>
      </c>
      <c r="P9759" t="s">
        <v>12762</v>
      </c>
    </row>
    <row r="9760" spans="1:16" x14ac:dyDescent="0.55000000000000004">
      <c r="A9760" t="s">
        <v>0</v>
      </c>
      <c r="B9760" t="s">
        <v>12763</v>
      </c>
      <c r="C9760" t="s">
        <v>12764</v>
      </c>
      <c r="D9760" t="s">
        <v>3957</v>
      </c>
      <c r="E9760" t="s">
        <v>20</v>
      </c>
      <c r="F9760" t="b">
        <v>0</v>
      </c>
      <c r="G9760" t="s">
        <v>27</v>
      </c>
      <c r="H9760" s="4">
        <v>45789.833634259259</v>
      </c>
      <c r="I9760" t="b">
        <v>0</v>
      </c>
      <c r="J9760" t="b">
        <v>0</v>
      </c>
      <c r="K9760" t="s">
        <v>24</v>
      </c>
      <c r="L9760" t="s">
        <v>36</v>
      </c>
      <c r="N9760">
        <v>26.389999389648441</v>
      </c>
      <c r="O9760" t="s">
        <v>12765</v>
      </c>
      <c r="P9760" t="s">
        <v>12766</v>
      </c>
    </row>
    <row r="9761" spans="1:16" x14ac:dyDescent="0.55000000000000004">
      <c r="A9761" t="s">
        <v>0</v>
      </c>
      <c r="B9761" t="s">
        <v>8549</v>
      </c>
      <c r="C9761" t="s">
        <v>180</v>
      </c>
      <c r="D9761" t="s">
        <v>3957</v>
      </c>
      <c r="E9761" t="s">
        <v>20</v>
      </c>
      <c r="F9761" t="b">
        <v>0</v>
      </c>
      <c r="G9761" t="s">
        <v>41</v>
      </c>
      <c r="H9761" s="4">
        <v>45789.83384259259</v>
      </c>
      <c r="I9761" t="b">
        <v>0</v>
      </c>
      <c r="J9761" t="b">
        <v>0</v>
      </c>
      <c r="K9761" t="s">
        <v>24</v>
      </c>
      <c r="L9761" t="s">
        <v>36</v>
      </c>
      <c r="N9761">
        <v>36.75</v>
      </c>
      <c r="O9761" t="s">
        <v>8550</v>
      </c>
      <c r="P9761" t="s">
        <v>8551</v>
      </c>
    </row>
    <row r="9762" spans="1:16" x14ac:dyDescent="0.55000000000000004">
      <c r="A9762" t="s">
        <v>139</v>
      </c>
      <c r="B9762" t="s">
        <v>12767</v>
      </c>
      <c r="C9762" t="s">
        <v>49</v>
      </c>
      <c r="D9762" t="s">
        <v>3828</v>
      </c>
      <c r="E9762" t="s">
        <v>20</v>
      </c>
      <c r="F9762" t="b">
        <v>0</v>
      </c>
      <c r="G9762" t="s">
        <v>41</v>
      </c>
      <c r="H9762" s="4">
        <v>45789.834502314807</v>
      </c>
      <c r="I9762" t="b">
        <v>0</v>
      </c>
      <c r="J9762" t="b">
        <v>1</v>
      </c>
      <c r="K9762" t="s">
        <v>24</v>
      </c>
      <c r="L9762" t="s">
        <v>22</v>
      </c>
      <c r="M9762">
        <v>184000</v>
      </c>
      <c r="O9762" t="s">
        <v>1738</v>
      </c>
      <c r="P9762" t="s">
        <v>12768</v>
      </c>
    </row>
    <row r="9763" spans="1:16" x14ac:dyDescent="0.55000000000000004">
      <c r="A9763" t="s">
        <v>25</v>
      </c>
      <c r="B9763" t="s">
        <v>9425</v>
      </c>
      <c r="C9763" t="s">
        <v>203</v>
      </c>
      <c r="D9763" t="s">
        <v>3828</v>
      </c>
      <c r="E9763" t="s">
        <v>20</v>
      </c>
      <c r="F9763" t="b">
        <v>0</v>
      </c>
      <c r="G9763" t="s">
        <v>23</v>
      </c>
      <c r="H9763" s="4">
        <v>45789.863483796304</v>
      </c>
      <c r="I9763" t="b">
        <v>1</v>
      </c>
      <c r="J9763" t="b">
        <v>1</v>
      </c>
      <c r="K9763" t="s">
        <v>24</v>
      </c>
      <c r="L9763" t="s">
        <v>22</v>
      </c>
      <c r="M9763">
        <v>108750</v>
      </c>
      <c r="O9763" t="s">
        <v>935</v>
      </c>
      <c r="P9763" t="s">
        <v>1813</v>
      </c>
    </row>
    <row r="9764" spans="1:16" x14ac:dyDescent="0.55000000000000004">
      <c r="A9764" t="s">
        <v>0</v>
      </c>
      <c r="B9764" t="s">
        <v>2155</v>
      </c>
      <c r="C9764" t="s">
        <v>1343</v>
      </c>
      <c r="D9764" t="s">
        <v>3828</v>
      </c>
      <c r="E9764" t="s">
        <v>20</v>
      </c>
      <c r="F9764" t="b">
        <v>0</v>
      </c>
      <c r="G9764" t="s">
        <v>27</v>
      </c>
      <c r="H9764" s="4">
        <v>45789.875208333331</v>
      </c>
      <c r="I9764" t="b">
        <v>0</v>
      </c>
      <c r="J9764" t="b">
        <v>1</v>
      </c>
      <c r="K9764" t="s">
        <v>24</v>
      </c>
      <c r="L9764" t="s">
        <v>22</v>
      </c>
      <c r="M9764">
        <v>110083.5</v>
      </c>
      <c r="O9764" t="s">
        <v>575</v>
      </c>
      <c r="P9764" t="s">
        <v>1888</v>
      </c>
    </row>
    <row r="9765" spans="1:16" x14ac:dyDescent="0.55000000000000004">
      <c r="A9765" t="s">
        <v>139</v>
      </c>
      <c r="B9765" t="s">
        <v>6998</v>
      </c>
      <c r="C9765" t="s">
        <v>151</v>
      </c>
      <c r="D9765" t="s">
        <v>3973</v>
      </c>
      <c r="E9765" t="s">
        <v>20</v>
      </c>
      <c r="F9765" t="b">
        <v>0</v>
      </c>
      <c r="G9765" t="s">
        <v>30</v>
      </c>
      <c r="H9765" s="4">
        <v>45789.875740740739</v>
      </c>
      <c r="I9765" t="b">
        <v>0</v>
      </c>
      <c r="J9765" t="b">
        <v>0</v>
      </c>
      <c r="K9765" t="s">
        <v>24</v>
      </c>
      <c r="L9765" t="s">
        <v>36</v>
      </c>
      <c r="N9765">
        <v>57.5</v>
      </c>
      <c r="O9765" t="s">
        <v>12769</v>
      </c>
    </row>
    <row r="9766" spans="1:16" x14ac:dyDescent="0.55000000000000004">
      <c r="A9766" t="s">
        <v>0</v>
      </c>
      <c r="B9766" t="s">
        <v>12770</v>
      </c>
      <c r="C9766" t="s">
        <v>504</v>
      </c>
      <c r="D9766" t="s">
        <v>3828</v>
      </c>
      <c r="E9766" t="s">
        <v>51</v>
      </c>
      <c r="F9766" t="b">
        <v>0</v>
      </c>
      <c r="G9766" t="s">
        <v>35</v>
      </c>
      <c r="H9766" s="4">
        <v>45789.917280092603</v>
      </c>
      <c r="I9766" t="b">
        <v>1</v>
      </c>
      <c r="J9766" t="b">
        <v>1</v>
      </c>
      <c r="K9766" t="s">
        <v>24</v>
      </c>
      <c r="L9766" t="s">
        <v>36</v>
      </c>
      <c r="N9766">
        <v>53.860000610351563</v>
      </c>
      <c r="O9766" t="s">
        <v>147</v>
      </c>
    </row>
    <row r="9767" spans="1:16" x14ac:dyDescent="0.55000000000000004">
      <c r="A9767" t="s">
        <v>1</v>
      </c>
      <c r="B9767" t="s">
        <v>3250</v>
      </c>
      <c r="C9767" t="s">
        <v>143</v>
      </c>
      <c r="D9767" t="s">
        <v>3973</v>
      </c>
      <c r="E9767" t="s">
        <v>51</v>
      </c>
      <c r="F9767" t="b">
        <v>0</v>
      </c>
      <c r="G9767" t="s">
        <v>35</v>
      </c>
      <c r="H9767" s="4">
        <v>45789.917303240742</v>
      </c>
      <c r="I9767" t="b">
        <v>0</v>
      </c>
      <c r="J9767" t="b">
        <v>1</v>
      </c>
      <c r="K9767" t="s">
        <v>24</v>
      </c>
      <c r="L9767" t="s">
        <v>36</v>
      </c>
      <c r="N9767">
        <v>61</v>
      </c>
      <c r="O9767" t="s">
        <v>806</v>
      </c>
      <c r="P9767" t="s">
        <v>12771</v>
      </c>
    </row>
    <row r="9768" spans="1:16" x14ac:dyDescent="0.55000000000000004">
      <c r="A9768" t="s">
        <v>0</v>
      </c>
      <c r="B9768" t="s">
        <v>1632</v>
      </c>
      <c r="C9768" t="s">
        <v>292</v>
      </c>
      <c r="D9768" t="s">
        <v>131</v>
      </c>
      <c r="F9768" t="b">
        <v>0</v>
      </c>
      <c r="G9768" t="s">
        <v>30</v>
      </c>
      <c r="H9768" s="4">
        <v>45789.917407407411</v>
      </c>
      <c r="I9768" t="b">
        <v>1</v>
      </c>
      <c r="J9768" t="b">
        <v>0</v>
      </c>
      <c r="K9768" t="s">
        <v>24</v>
      </c>
      <c r="L9768" t="s">
        <v>36</v>
      </c>
      <c r="N9768">
        <v>38.5</v>
      </c>
      <c r="O9768" t="s">
        <v>131</v>
      </c>
      <c r="P9768" t="s">
        <v>5505</v>
      </c>
    </row>
    <row r="9769" spans="1:16" x14ac:dyDescent="0.55000000000000004">
      <c r="A9769" t="s">
        <v>2</v>
      </c>
      <c r="B9769" t="s">
        <v>12772</v>
      </c>
      <c r="C9769" t="s">
        <v>2952</v>
      </c>
      <c r="D9769" t="s">
        <v>131</v>
      </c>
      <c r="F9769" t="b">
        <v>0</v>
      </c>
      <c r="G9769" t="s">
        <v>27</v>
      </c>
      <c r="H9769" s="4">
        <v>45789.918055555558</v>
      </c>
      <c r="I9769" t="b">
        <v>1</v>
      </c>
      <c r="J9769" t="b">
        <v>0</v>
      </c>
      <c r="K9769" t="s">
        <v>24</v>
      </c>
      <c r="L9769" t="s">
        <v>36</v>
      </c>
      <c r="N9769">
        <v>70</v>
      </c>
      <c r="O9769" t="s">
        <v>131</v>
      </c>
      <c r="P9769" t="s">
        <v>12773</v>
      </c>
    </row>
    <row r="9770" spans="1:16" x14ac:dyDescent="0.55000000000000004">
      <c r="A9770" t="s">
        <v>2</v>
      </c>
      <c r="B9770" t="s">
        <v>12774</v>
      </c>
      <c r="C9770" t="s">
        <v>693</v>
      </c>
      <c r="D9770" t="s">
        <v>3828</v>
      </c>
      <c r="E9770" t="s">
        <v>20</v>
      </c>
      <c r="F9770" t="b">
        <v>0</v>
      </c>
      <c r="G9770" t="s">
        <v>27</v>
      </c>
      <c r="H9770" s="4">
        <v>45789.918124999997</v>
      </c>
      <c r="I9770" t="b">
        <v>0</v>
      </c>
      <c r="J9770" t="b">
        <v>1</v>
      </c>
      <c r="K9770" t="s">
        <v>24</v>
      </c>
      <c r="L9770" t="s">
        <v>22</v>
      </c>
      <c r="M9770">
        <v>153650</v>
      </c>
      <c r="O9770" t="s">
        <v>1362</v>
      </c>
      <c r="P9770" t="s">
        <v>12775</v>
      </c>
    </row>
    <row r="9771" spans="1:16" x14ac:dyDescent="0.55000000000000004">
      <c r="A9771" t="s">
        <v>2</v>
      </c>
      <c r="B9771" t="s">
        <v>12776</v>
      </c>
      <c r="C9771" t="s">
        <v>606</v>
      </c>
      <c r="D9771" t="s">
        <v>4328</v>
      </c>
      <c r="E9771" t="s">
        <v>51</v>
      </c>
      <c r="F9771" t="b">
        <v>0</v>
      </c>
      <c r="G9771" t="s">
        <v>41</v>
      </c>
      <c r="H9771" s="4">
        <v>45789.918576388889</v>
      </c>
      <c r="I9771" t="b">
        <v>1</v>
      </c>
      <c r="J9771" t="b">
        <v>0</v>
      </c>
      <c r="K9771" t="s">
        <v>24</v>
      </c>
      <c r="L9771" t="s">
        <v>36</v>
      </c>
      <c r="N9771">
        <v>55</v>
      </c>
      <c r="O9771" t="s">
        <v>1846</v>
      </c>
      <c r="P9771" t="s">
        <v>12777</v>
      </c>
    </row>
    <row r="9772" spans="1:16" x14ac:dyDescent="0.55000000000000004">
      <c r="A9772" t="s">
        <v>25</v>
      </c>
      <c r="B9772" t="s">
        <v>12778</v>
      </c>
      <c r="C9772" t="s">
        <v>172</v>
      </c>
      <c r="D9772" t="s">
        <v>3973</v>
      </c>
      <c r="E9772" t="s">
        <v>20</v>
      </c>
      <c r="F9772" t="b">
        <v>0</v>
      </c>
      <c r="G9772" t="s">
        <v>27</v>
      </c>
      <c r="H9772" s="4">
        <v>45789.958611111113</v>
      </c>
      <c r="I9772" t="b">
        <v>0</v>
      </c>
      <c r="J9772" t="b">
        <v>1</v>
      </c>
      <c r="K9772" t="s">
        <v>24</v>
      </c>
      <c r="L9772" t="s">
        <v>22</v>
      </c>
      <c r="M9772">
        <v>100000</v>
      </c>
      <c r="O9772" t="s">
        <v>3028</v>
      </c>
      <c r="P9772" t="s">
        <v>12779</v>
      </c>
    </row>
    <row r="9773" spans="1:16" x14ac:dyDescent="0.55000000000000004">
      <c r="A9773" t="s">
        <v>0</v>
      </c>
      <c r="B9773" t="s">
        <v>12780</v>
      </c>
      <c r="C9773" t="s">
        <v>2246</v>
      </c>
      <c r="D9773" t="s">
        <v>3828</v>
      </c>
      <c r="E9773" t="s">
        <v>20</v>
      </c>
      <c r="F9773" t="b">
        <v>0</v>
      </c>
      <c r="G9773" t="s">
        <v>30</v>
      </c>
      <c r="H9773" s="4">
        <v>45789.959074074082</v>
      </c>
      <c r="I9773" t="b">
        <v>0</v>
      </c>
      <c r="J9773" t="b">
        <v>1</v>
      </c>
      <c r="K9773" t="s">
        <v>24</v>
      </c>
      <c r="L9773" t="s">
        <v>22</v>
      </c>
      <c r="M9773">
        <v>137300</v>
      </c>
      <c r="O9773" t="s">
        <v>1900</v>
      </c>
      <c r="P9773" t="s">
        <v>863</v>
      </c>
    </row>
    <row r="9774" spans="1:16" x14ac:dyDescent="0.55000000000000004">
      <c r="A9774" t="s">
        <v>40</v>
      </c>
      <c r="B9774" t="s">
        <v>12781</v>
      </c>
      <c r="C9774" t="s">
        <v>236</v>
      </c>
      <c r="D9774" t="s">
        <v>3973</v>
      </c>
      <c r="E9774" t="s">
        <v>20</v>
      </c>
      <c r="F9774" t="b">
        <v>0</v>
      </c>
      <c r="G9774" t="s">
        <v>35</v>
      </c>
      <c r="H9774" s="4">
        <v>45789.960995370369</v>
      </c>
      <c r="I9774" t="b">
        <v>0</v>
      </c>
      <c r="J9774" t="b">
        <v>1</v>
      </c>
      <c r="K9774" t="s">
        <v>24</v>
      </c>
      <c r="L9774" t="s">
        <v>22</v>
      </c>
      <c r="M9774">
        <v>130000</v>
      </c>
      <c r="O9774" t="s">
        <v>1363</v>
      </c>
      <c r="P9774" t="s">
        <v>12782</v>
      </c>
    </row>
    <row r="9775" spans="1:16" x14ac:dyDescent="0.55000000000000004">
      <c r="A9775" t="s">
        <v>0</v>
      </c>
      <c r="B9775" t="s">
        <v>12783</v>
      </c>
      <c r="C9775" t="s">
        <v>688</v>
      </c>
      <c r="D9775" t="s">
        <v>5535</v>
      </c>
      <c r="E9775" t="s">
        <v>20</v>
      </c>
      <c r="F9775" t="b">
        <v>0</v>
      </c>
      <c r="G9775" t="s">
        <v>30</v>
      </c>
      <c r="H9775" s="4">
        <v>45790.000740740739</v>
      </c>
      <c r="I9775" t="b">
        <v>0</v>
      </c>
      <c r="J9775" t="b">
        <v>1</v>
      </c>
      <c r="K9775" t="s">
        <v>24</v>
      </c>
      <c r="L9775" t="s">
        <v>22</v>
      </c>
      <c r="M9775">
        <v>108267</v>
      </c>
      <c r="O9775" t="s">
        <v>1900</v>
      </c>
      <c r="P9775" t="s">
        <v>1354</v>
      </c>
    </row>
    <row r="9776" spans="1:16" x14ac:dyDescent="0.55000000000000004">
      <c r="A9776" t="s">
        <v>1</v>
      </c>
      <c r="B9776" t="s">
        <v>12784</v>
      </c>
      <c r="C9776" t="s">
        <v>140</v>
      </c>
      <c r="D9776" t="s">
        <v>5535</v>
      </c>
      <c r="E9776" t="s">
        <v>20</v>
      </c>
      <c r="F9776" t="b">
        <v>0</v>
      </c>
      <c r="G9776" t="s">
        <v>35</v>
      </c>
      <c r="H9776" s="4">
        <v>45790.001192129632</v>
      </c>
      <c r="I9776" t="b">
        <v>0</v>
      </c>
      <c r="J9776" t="b">
        <v>1</v>
      </c>
      <c r="K9776" t="s">
        <v>24</v>
      </c>
      <c r="L9776" t="s">
        <v>22</v>
      </c>
      <c r="M9776">
        <v>187008</v>
      </c>
      <c r="O9776" t="s">
        <v>1761</v>
      </c>
      <c r="P9776" t="s">
        <v>12785</v>
      </c>
    </row>
    <row r="9777" spans="1:16" x14ac:dyDescent="0.55000000000000004">
      <c r="A9777" t="s">
        <v>1</v>
      </c>
      <c r="B9777" t="s">
        <v>12786</v>
      </c>
      <c r="C9777" t="s">
        <v>151</v>
      </c>
      <c r="D9777" t="s">
        <v>12787</v>
      </c>
      <c r="E9777" t="s">
        <v>20</v>
      </c>
      <c r="F9777" t="b">
        <v>0</v>
      </c>
      <c r="G9777" t="s">
        <v>30</v>
      </c>
      <c r="H9777" s="4">
        <v>45790.001238425917</v>
      </c>
      <c r="I9777" t="b">
        <v>0</v>
      </c>
      <c r="J9777" t="b">
        <v>1</v>
      </c>
      <c r="K9777" t="s">
        <v>24</v>
      </c>
      <c r="L9777" t="s">
        <v>22</v>
      </c>
      <c r="M9777">
        <v>135487.5</v>
      </c>
      <c r="O9777" t="s">
        <v>6902</v>
      </c>
      <c r="P9777" t="s">
        <v>12788</v>
      </c>
    </row>
    <row r="9778" spans="1:16" x14ac:dyDescent="0.55000000000000004">
      <c r="A9778" t="s">
        <v>2</v>
      </c>
      <c r="B9778" t="s">
        <v>12789</v>
      </c>
      <c r="C9778" t="s">
        <v>118</v>
      </c>
      <c r="D9778" t="s">
        <v>3600</v>
      </c>
      <c r="E9778" t="s">
        <v>20</v>
      </c>
      <c r="F9778" t="b">
        <v>0</v>
      </c>
      <c r="G9778" t="s">
        <v>41</v>
      </c>
      <c r="H9778" s="4">
        <v>45790.001932870371</v>
      </c>
      <c r="I9778" t="b">
        <v>0</v>
      </c>
      <c r="J9778" t="b">
        <v>1</v>
      </c>
      <c r="K9778" t="s">
        <v>24</v>
      </c>
      <c r="L9778" t="s">
        <v>22</v>
      </c>
      <c r="M9778">
        <v>152000</v>
      </c>
      <c r="O9778" t="s">
        <v>1656</v>
      </c>
    </row>
    <row r="9779" spans="1:16" x14ac:dyDescent="0.55000000000000004">
      <c r="A9779" t="s">
        <v>2</v>
      </c>
      <c r="B9779" t="s">
        <v>2</v>
      </c>
      <c r="C9779" t="s">
        <v>231</v>
      </c>
      <c r="D9779" t="s">
        <v>4328</v>
      </c>
      <c r="E9779" t="s">
        <v>51</v>
      </c>
      <c r="F9779" t="b">
        <v>0</v>
      </c>
      <c r="G9779" t="s">
        <v>52</v>
      </c>
      <c r="H9779" s="4">
        <v>45790.003159722219</v>
      </c>
      <c r="I9779" t="b">
        <v>1</v>
      </c>
      <c r="J9779" t="b">
        <v>1</v>
      </c>
      <c r="K9779" t="s">
        <v>24</v>
      </c>
      <c r="L9779" t="s">
        <v>36</v>
      </c>
      <c r="N9779">
        <v>90</v>
      </c>
      <c r="O9779" t="s">
        <v>123</v>
      </c>
      <c r="P9779" t="s">
        <v>2241</v>
      </c>
    </row>
    <row r="9780" spans="1:16" x14ac:dyDescent="0.55000000000000004">
      <c r="A9780" t="s">
        <v>2</v>
      </c>
      <c r="B9780" t="s">
        <v>12790</v>
      </c>
      <c r="C9780" t="s">
        <v>158</v>
      </c>
      <c r="D9780" t="s">
        <v>4910</v>
      </c>
      <c r="E9780" t="s">
        <v>20</v>
      </c>
      <c r="F9780" t="b">
        <v>0</v>
      </c>
      <c r="G9780" t="s">
        <v>158</v>
      </c>
      <c r="H9780" s="4">
        <v>45790.004050925927</v>
      </c>
      <c r="I9780" t="b">
        <v>0</v>
      </c>
      <c r="J9780" t="b">
        <v>0</v>
      </c>
      <c r="K9780" t="s">
        <v>158</v>
      </c>
      <c r="L9780" t="s">
        <v>22</v>
      </c>
      <c r="M9780">
        <v>75000</v>
      </c>
      <c r="O9780" t="s">
        <v>2768</v>
      </c>
      <c r="P9780" t="s">
        <v>12791</v>
      </c>
    </row>
    <row r="9781" spans="1:16" x14ac:dyDescent="0.55000000000000004">
      <c r="A9781" t="s">
        <v>0</v>
      </c>
      <c r="B9781" t="s">
        <v>2900</v>
      </c>
      <c r="C9781" t="s">
        <v>3896</v>
      </c>
      <c r="D9781" t="s">
        <v>4103</v>
      </c>
      <c r="E9781" t="s">
        <v>20</v>
      </c>
      <c r="F9781" t="b">
        <v>0</v>
      </c>
      <c r="G9781" t="s">
        <v>41</v>
      </c>
      <c r="H9781" s="4">
        <v>45790.08384259259</v>
      </c>
      <c r="I9781" t="b">
        <v>0</v>
      </c>
      <c r="J9781" t="b">
        <v>0</v>
      </c>
      <c r="K9781" t="s">
        <v>24</v>
      </c>
      <c r="L9781" t="s">
        <v>36</v>
      </c>
      <c r="N9781">
        <v>29.95999908447266</v>
      </c>
      <c r="O9781" t="s">
        <v>10360</v>
      </c>
    </row>
    <row r="9782" spans="1:16" x14ac:dyDescent="0.55000000000000004">
      <c r="A9782" t="s">
        <v>25</v>
      </c>
      <c r="B9782" t="s">
        <v>7421</v>
      </c>
      <c r="C9782" t="s">
        <v>49</v>
      </c>
      <c r="D9782" t="s">
        <v>3600</v>
      </c>
      <c r="E9782" t="s">
        <v>20</v>
      </c>
      <c r="F9782" t="b">
        <v>0</v>
      </c>
      <c r="G9782" t="s">
        <v>41</v>
      </c>
      <c r="H9782" s="4">
        <v>45790.250277777777</v>
      </c>
      <c r="I9782" t="b">
        <v>0</v>
      </c>
      <c r="J9782" t="b">
        <v>1</v>
      </c>
      <c r="K9782" t="s">
        <v>24</v>
      </c>
      <c r="L9782" t="s">
        <v>22</v>
      </c>
      <c r="M9782">
        <v>220612</v>
      </c>
      <c r="O9782" t="s">
        <v>43</v>
      </c>
      <c r="P9782" t="s">
        <v>7422</v>
      </c>
    </row>
    <row r="9783" spans="1:16" x14ac:dyDescent="0.55000000000000004">
      <c r="A9783" t="s">
        <v>0</v>
      </c>
      <c r="B9783" t="s">
        <v>12792</v>
      </c>
      <c r="C9783" t="s">
        <v>655</v>
      </c>
      <c r="D9783" t="s">
        <v>2208</v>
      </c>
      <c r="E9783" t="s">
        <v>20</v>
      </c>
      <c r="F9783" t="b">
        <v>0</v>
      </c>
      <c r="G9783" t="s">
        <v>41</v>
      </c>
      <c r="H9783" s="4">
        <v>45790.250277777777</v>
      </c>
      <c r="I9783" t="b">
        <v>0</v>
      </c>
      <c r="J9783" t="b">
        <v>0</v>
      </c>
      <c r="K9783" t="s">
        <v>24</v>
      </c>
      <c r="L9783" t="s">
        <v>22</v>
      </c>
      <c r="M9783">
        <v>87526.3984375</v>
      </c>
      <c r="O9783" t="s">
        <v>4852</v>
      </c>
    </row>
    <row r="9784" spans="1:16" x14ac:dyDescent="0.55000000000000004">
      <c r="A9784" t="s">
        <v>0</v>
      </c>
      <c r="B9784" t="s">
        <v>12793</v>
      </c>
      <c r="C9784" t="s">
        <v>613</v>
      </c>
      <c r="D9784" t="s">
        <v>4357</v>
      </c>
      <c r="E9784" t="s">
        <v>20</v>
      </c>
      <c r="F9784" t="b">
        <v>0</v>
      </c>
      <c r="G9784" t="s">
        <v>41</v>
      </c>
      <c r="H9784" s="4">
        <v>45790.250277777777</v>
      </c>
      <c r="I9784" t="b">
        <v>1</v>
      </c>
      <c r="J9784" t="b">
        <v>0</v>
      </c>
      <c r="K9784" t="s">
        <v>24</v>
      </c>
      <c r="L9784" t="s">
        <v>22</v>
      </c>
      <c r="M9784">
        <v>87110</v>
      </c>
      <c r="O9784" t="s">
        <v>12794</v>
      </c>
      <c r="P9784" t="s">
        <v>12795</v>
      </c>
    </row>
    <row r="9785" spans="1:16" x14ac:dyDescent="0.55000000000000004">
      <c r="A9785" t="s">
        <v>0</v>
      </c>
      <c r="B9785" t="s">
        <v>0</v>
      </c>
      <c r="C9785" t="s">
        <v>585</v>
      </c>
      <c r="D9785" t="s">
        <v>3828</v>
      </c>
      <c r="E9785" t="s">
        <v>219</v>
      </c>
      <c r="F9785" t="b">
        <v>0</v>
      </c>
      <c r="G9785" t="s">
        <v>41</v>
      </c>
      <c r="H9785" s="4">
        <v>45790.250277777777</v>
      </c>
      <c r="I9785" t="b">
        <v>0</v>
      </c>
      <c r="J9785" t="b">
        <v>1</v>
      </c>
      <c r="K9785" t="s">
        <v>24</v>
      </c>
      <c r="L9785" t="s">
        <v>36</v>
      </c>
      <c r="N9785">
        <v>62.5</v>
      </c>
      <c r="O9785" t="s">
        <v>3776</v>
      </c>
      <c r="P9785" t="s">
        <v>1823</v>
      </c>
    </row>
    <row r="9786" spans="1:16" x14ac:dyDescent="0.55000000000000004">
      <c r="A9786" t="s">
        <v>0</v>
      </c>
      <c r="B9786" t="s">
        <v>12796</v>
      </c>
      <c r="C9786" t="s">
        <v>966</v>
      </c>
      <c r="D9786" t="s">
        <v>3828</v>
      </c>
      <c r="E9786" t="s">
        <v>20</v>
      </c>
      <c r="F9786" t="b">
        <v>0</v>
      </c>
      <c r="G9786" t="s">
        <v>30</v>
      </c>
      <c r="H9786" s="4">
        <v>45790.250717592593</v>
      </c>
      <c r="I9786" t="b">
        <v>0</v>
      </c>
      <c r="J9786" t="b">
        <v>1</v>
      </c>
      <c r="K9786" t="s">
        <v>24</v>
      </c>
      <c r="L9786" t="s">
        <v>22</v>
      </c>
      <c r="M9786">
        <v>101730</v>
      </c>
      <c r="O9786" t="s">
        <v>1466</v>
      </c>
      <c r="P9786" t="s">
        <v>12797</v>
      </c>
    </row>
    <row r="9787" spans="1:16" x14ac:dyDescent="0.55000000000000004">
      <c r="A9787" t="s">
        <v>1</v>
      </c>
      <c r="B9787" t="s">
        <v>1</v>
      </c>
      <c r="C9787" t="s">
        <v>3238</v>
      </c>
      <c r="D9787" t="s">
        <v>3600</v>
      </c>
      <c r="E9787" t="s">
        <v>20</v>
      </c>
      <c r="F9787" t="b">
        <v>0</v>
      </c>
      <c r="G9787" t="s">
        <v>41</v>
      </c>
      <c r="H9787" s="4">
        <v>45790.251111111109</v>
      </c>
      <c r="I9787" t="b">
        <v>0</v>
      </c>
      <c r="J9787" t="b">
        <v>1</v>
      </c>
      <c r="K9787" t="s">
        <v>24</v>
      </c>
      <c r="L9787" t="s">
        <v>22</v>
      </c>
      <c r="M9787">
        <v>130000</v>
      </c>
      <c r="O9787" t="s">
        <v>4329</v>
      </c>
      <c r="P9787" t="s">
        <v>12428</v>
      </c>
    </row>
    <row r="9788" spans="1:16" x14ac:dyDescent="0.55000000000000004">
      <c r="A9788" t="s">
        <v>2</v>
      </c>
      <c r="B9788" t="s">
        <v>195</v>
      </c>
      <c r="C9788" t="s">
        <v>322</v>
      </c>
      <c r="D9788" t="s">
        <v>3970</v>
      </c>
      <c r="E9788" t="s">
        <v>20</v>
      </c>
      <c r="F9788" t="b">
        <v>0</v>
      </c>
      <c r="G9788" t="s">
        <v>41</v>
      </c>
      <c r="H9788" s="4">
        <v>45790.253321759257</v>
      </c>
      <c r="I9788" t="b">
        <v>1</v>
      </c>
      <c r="J9788" t="b">
        <v>0</v>
      </c>
      <c r="K9788" t="s">
        <v>24</v>
      </c>
      <c r="L9788" t="s">
        <v>22</v>
      </c>
      <c r="M9788">
        <v>145000</v>
      </c>
      <c r="O9788" t="s">
        <v>3668</v>
      </c>
      <c r="P9788" t="s">
        <v>12798</v>
      </c>
    </row>
    <row r="9789" spans="1:16" x14ac:dyDescent="0.55000000000000004">
      <c r="A9789" t="s">
        <v>2</v>
      </c>
      <c r="B9789" t="s">
        <v>12799</v>
      </c>
      <c r="C9789" t="s">
        <v>140</v>
      </c>
      <c r="D9789" t="s">
        <v>3828</v>
      </c>
      <c r="E9789" t="s">
        <v>20</v>
      </c>
      <c r="F9789" t="b">
        <v>0</v>
      </c>
      <c r="G9789" t="s">
        <v>35</v>
      </c>
      <c r="H9789" s="4">
        <v>45790.253912037027</v>
      </c>
      <c r="I9789" t="b">
        <v>0</v>
      </c>
      <c r="J9789" t="b">
        <v>0</v>
      </c>
      <c r="K9789" t="s">
        <v>24</v>
      </c>
      <c r="L9789" t="s">
        <v>36</v>
      </c>
      <c r="N9789">
        <v>70.7449951171875</v>
      </c>
      <c r="O9789" t="s">
        <v>4927</v>
      </c>
      <c r="P9789" t="s">
        <v>12800</v>
      </c>
    </row>
    <row r="9790" spans="1:16" x14ac:dyDescent="0.55000000000000004">
      <c r="A9790" t="s">
        <v>0</v>
      </c>
      <c r="B9790" t="s">
        <v>12801</v>
      </c>
      <c r="C9790" t="s">
        <v>39</v>
      </c>
      <c r="D9790" t="s">
        <v>12498</v>
      </c>
      <c r="E9790" t="s">
        <v>20</v>
      </c>
      <c r="F9790" t="b">
        <v>1</v>
      </c>
      <c r="G9790" t="s">
        <v>1063</v>
      </c>
      <c r="H9790" s="4">
        <v>45790.256180555552</v>
      </c>
      <c r="I9790" t="b">
        <v>1</v>
      </c>
      <c r="J9790" t="b">
        <v>0</v>
      </c>
      <c r="K9790" t="s">
        <v>1063</v>
      </c>
      <c r="L9790" t="s">
        <v>22</v>
      </c>
      <c r="M9790">
        <v>72800</v>
      </c>
      <c r="O9790" t="s">
        <v>12802</v>
      </c>
    </row>
    <row r="9791" spans="1:16" x14ac:dyDescent="0.55000000000000004">
      <c r="A9791" t="s">
        <v>2</v>
      </c>
      <c r="B9791" t="s">
        <v>2960</v>
      </c>
      <c r="C9791" t="s">
        <v>8425</v>
      </c>
      <c r="D9791" t="s">
        <v>12803</v>
      </c>
      <c r="E9791" t="s">
        <v>20</v>
      </c>
      <c r="F9791" t="b">
        <v>0</v>
      </c>
      <c r="G9791" t="s">
        <v>106</v>
      </c>
      <c r="H9791" s="4">
        <v>45790.257199074083</v>
      </c>
      <c r="I9791" t="b">
        <v>1</v>
      </c>
      <c r="J9791" t="b">
        <v>0</v>
      </c>
      <c r="K9791" t="s">
        <v>106</v>
      </c>
      <c r="L9791" t="s">
        <v>22</v>
      </c>
      <c r="M9791">
        <v>105000</v>
      </c>
      <c r="O9791" t="s">
        <v>3370</v>
      </c>
      <c r="P9791" t="s">
        <v>12804</v>
      </c>
    </row>
    <row r="9792" spans="1:16" x14ac:dyDescent="0.55000000000000004">
      <c r="A9792" t="s">
        <v>2</v>
      </c>
      <c r="B9792" t="s">
        <v>12805</v>
      </c>
      <c r="C9792" t="s">
        <v>39</v>
      </c>
      <c r="D9792" t="s">
        <v>7434</v>
      </c>
      <c r="E9792" t="s">
        <v>20</v>
      </c>
      <c r="F9792" t="b">
        <v>1</v>
      </c>
      <c r="G9792" t="s">
        <v>912</v>
      </c>
      <c r="H9792" s="4">
        <v>45790.260775462957</v>
      </c>
      <c r="I9792" t="b">
        <v>0</v>
      </c>
      <c r="J9792" t="b">
        <v>0</v>
      </c>
      <c r="K9792" t="s">
        <v>912</v>
      </c>
      <c r="L9792" t="s">
        <v>22</v>
      </c>
      <c r="M9792">
        <v>46000</v>
      </c>
      <c r="O9792" t="s">
        <v>12234</v>
      </c>
      <c r="P9792" t="s">
        <v>1500</v>
      </c>
    </row>
    <row r="9793" spans="1:16" x14ac:dyDescent="0.55000000000000004">
      <c r="A9793" t="s">
        <v>1</v>
      </c>
      <c r="B9793" t="s">
        <v>12806</v>
      </c>
      <c r="C9793" t="s">
        <v>39</v>
      </c>
      <c r="D9793" t="s">
        <v>4597</v>
      </c>
      <c r="E9793" t="s">
        <v>20</v>
      </c>
      <c r="F9793" t="b">
        <v>1</v>
      </c>
      <c r="G9793" t="s">
        <v>610</v>
      </c>
      <c r="H9793" s="4">
        <v>45790.261944444443</v>
      </c>
      <c r="I9793" t="b">
        <v>0</v>
      </c>
      <c r="J9793" t="b">
        <v>0</v>
      </c>
      <c r="K9793" t="s">
        <v>610</v>
      </c>
      <c r="L9793" t="s">
        <v>22</v>
      </c>
      <c r="M9793">
        <v>112500</v>
      </c>
      <c r="O9793" t="s">
        <v>387</v>
      </c>
      <c r="P9793" t="s">
        <v>12807</v>
      </c>
    </row>
    <row r="9794" spans="1:16" x14ac:dyDescent="0.55000000000000004">
      <c r="A9794" t="s">
        <v>40</v>
      </c>
      <c r="B9794" t="s">
        <v>7438</v>
      </c>
      <c r="C9794" t="s">
        <v>151</v>
      </c>
      <c r="D9794" t="s">
        <v>5133</v>
      </c>
      <c r="E9794" t="s">
        <v>20</v>
      </c>
      <c r="F9794" t="b">
        <v>0</v>
      </c>
      <c r="G9794" t="s">
        <v>30</v>
      </c>
      <c r="H9794" s="4">
        <v>45790.334583333337</v>
      </c>
      <c r="I9794" t="b">
        <v>0</v>
      </c>
      <c r="J9794" t="b">
        <v>1</v>
      </c>
      <c r="K9794" t="s">
        <v>24</v>
      </c>
      <c r="L9794" t="s">
        <v>22</v>
      </c>
      <c r="M9794">
        <v>149743</v>
      </c>
      <c r="O9794" t="s">
        <v>7439</v>
      </c>
      <c r="P9794" t="s">
        <v>7440</v>
      </c>
    </row>
    <row r="9795" spans="1:16" x14ac:dyDescent="0.55000000000000004">
      <c r="A9795" t="s">
        <v>0</v>
      </c>
      <c r="B9795" t="s">
        <v>1934</v>
      </c>
      <c r="C9795" t="s">
        <v>809</v>
      </c>
      <c r="D9795" t="s">
        <v>4084</v>
      </c>
      <c r="E9795" t="s">
        <v>20</v>
      </c>
      <c r="F9795" t="b">
        <v>0</v>
      </c>
      <c r="G9795" t="s">
        <v>41</v>
      </c>
      <c r="H9795" s="4">
        <v>45790.375428240739</v>
      </c>
      <c r="I9795" t="b">
        <v>1</v>
      </c>
      <c r="J9795" t="b">
        <v>0</v>
      </c>
      <c r="K9795" t="s">
        <v>24</v>
      </c>
      <c r="L9795" t="s">
        <v>22</v>
      </c>
      <c r="M9795">
        <v>108975.5</v>
      </c>
      <c r="O9795" t="s">
        <v>374</v>
      </c>
      <c r="P9795" t="s">
        <v>8104</v>
      </c>
    </row>
    <row r="9796" spans="1:16" x14ac:dyDescent="0.55000000000000004">
      <c r="A9796" t="s">
        <v>1</v>
      </c>
      <c r="B9796" t="s">
        <v>296</v>
      </c>
      <c r="C9796" t="s">
        <v>898</v>
      </c>
      <c r="D9796" t="s">
        <v>3828</v>
      </c>
      <c r="E9796" t="s">
        <v>20</v>
      </c>
      <c r="F9796" t="b">
        <v>0</v>
      </c>
      <c r="G9796" t="s">
        <v>41</v>
      </c>
      <c r="H9796" s="4">
        <v>45790.376111111109</v>
      </c>
      <c r="I9796" t="b">
        <v>0</v>
      </c>
      <c r="J9796" t="b">
        <v>0</v>
      </c>
      <c r="K9796" t="s">
        <v>24</v>
      </c>
      <c r="L9796" t="s">
        <v>22</v>
      </c>
      <c r="M9796">
        <v>109000</v>
      </c>
      <c r="O9796" t="s">
        <v>12808</v>
      </c>
      <c r="P9796" t="s">
        <v>12809</v>
      </c>
    </row>
    <row r="9797" spans="1:16" x14ac:dyDescent="0.55000000000000004">
      <c r="A9797" t="s">
        <v>2</v>
      </c>
      <c r="B9797" t="s">
        <v>12810</v>
      </c>
      <c r="C9797" t="s">
        <v>2544</v>
      </c>
      <c r="D9797" t="s">
        <v>3973</v>
      </c>
      <c r="E9797" t="s">
        <v>20</v>
      </c>
      <c r="F9797" t="b">
        <v>0</v>
      </c>
      <c r="G9797" t="s">
        <v>27</v>
      </c>
      <c r="H9797" s="4">
        <v>45790.378206018519</v>
      </c>
      <c r="I9797" t="b">
        <v>0</v>
      </c>
      <c r="J9797" t="b">
        <v>0</v>
      </c>
      <c r="K9797" t="s">
        <v>24</v>
      </c>
      <c r="L9797" t="s">
        <v>22</v>
      </c>
      <c r="M9797">
        <v>445000</v>
      </c>
      <c r="O9797" t="s">
        <v>822</v>
      </c>
      <c r="P9797" t="s">
        <v>12811</v>
      </c>
    </row>
    <row r="9798" spans="1:16" x14ac:dyDescent="0.55000000000000004">
      <c r="A9798" t="s">
        <v>89</v>
      </c>
      <c r="B9798" t="s">
        <v>12812</v>
      </c>
      <c r="C9798" t="s">
        <v>24</v>
      </c>
      <c r="D9798" t="s">
        <v>3973</v>
      </c>
      <c r="E9798" t="s">
        <v>20</v>
      </c>
      <c r="F9798" t="b">
        <v>0</v>
      </c>
      <c r="G9798" t="s">
        <v>27</v>
      </c>
      <c r="H9798" s="4">
        <v>45790.418194444443</v>
      </c>
      <c r="I9798" t="b">
        <v>1</v>
      </c>
      <c r="J9798" t="b">
        <v>0</v>
      </c>
      <c r="K9798" t="s">
        <v>24</v>
      </c>
      <c r="L9798" t="s">
        <v>22</v>
      </c>
      <c r="M9798">
        <v>190000</v>
      </c>
      <c r="O9798" t="s">
        <v>97</v>
      </c>
      <c r="P9798" t="s">
        <v>3080</v>
      </c>
    </row>
    <row r="9799" spans="1:16" x14ac:dyDescent="0.55000000000000004">
      <c r="A9799" t="s">
        <v>40</v>
      </c>
      <c r="B9799" t="s">
        <v>12813</v>
      </c>
      <c r="C9799" t="s">
        <v>260</v>
      </c>
      <c r="D9799" t="s">
        <v>3973</v>
      </c>
      <c r="E9799" t="s">
        <v>20</v>
      </c>
      <c r="F9799" t="b">
        <v>0</v>
      </c>
      <c r="G9799" t="s">
        <v>27</v>
      </c>
      <c r="H9799" s="4">
        <v>45790.419953703713</v>
      </c>
      <c r="I9799" t="b">
        <v>0</v>
      </c>
      <c r="J9799" t="b">
        <v>1</v>
      </c>
      <c r="K9799" t="s">
        <v>24</v>
      </c>
      <c r="L9799" t="s">
        <v>22</v>
      </c>
      <c r="M9799">
        <v>159900</v>
      </c>
      <c r="O9799" t="s">
        <v>1773</v>
      </c>
      <c r="P9799" t="s">
        <v>12814</v>
      </c>
    </row>
    <row r="9800" spans="1:16" x14ac:dyDescent="0.55000000000000004">
      <c r="A9800" t="s">
        <v>25</v>
      </c>
      <c r="B9800" t="s">
        <v>1577</v>
      </c>
      <c r="C9800" t="s">
        <v>203</v>
      </c>
      <c r="D9800" t="s">
        <v>3957</v>
      </c>
      <c r="E9800" t="s">
        <v>34</v>
      </c>
      <c r="F9800" t="b">
        <v>0</v>
      </c>
      <c r="G9800" t="s">
        <v>23</v>
      </c>
      <c r="H9800" s="4">
        <v>45790.45380787037</v>
      </c>
      <c r="I9800" t="b">
        <v>0</v>
      </c>
      <c r="J9800" t="b">
        <v>1</v>
      </c>
      <c r="K9800" t="s">
        <v>24</v>
      </c>
      <c r="L9800" t="s">
        <v>36</v>
      </c>
      <c r="N9800">
        <v>22.694999694824219</v>
      </c>
      <c r="O9800" t="s">
        <v>12815</v>
      </c>
      <c r="P9800" t="s">
        <v>12816</v>
      </c>
    </row>
    <row r="9801" spans="1:16" x14ac:dyDescent="0.55000000000000004">
      <c r="A9801" t="s">
        <v>0</v>
      </c>
      <c r="B9801" t="s">
        <v>12817</v>
      </c>
      <c r="C9801" t="s">
        <v>142</v>
      </c>
      <c r="D9801" t="s">
        <v>3957</v>
      </c>
      <c r="E9801" t="s">
        <v>34</v>
      </c>
      <c r="F9801" t="b">
        <v>0</v>
      </c>
      <c r="G9801" t="s">
        <v>27</v>
      </c>
      <c r="H9801" s="4">
        <v>45790.458483796298</v>
      </c>
      <c r="I9801" t="b">
        <v>0</v>
      </c>
      <c r="J9801" t="b">
        <v>0</v>
      </c>
      <c r="K9801" t="s">
        <v>24</v>
      </c>
      <c r="L9801" t="s">
        <v>36</v>
      </c>
      <c r="N9801">
        <v>26.389999389648441</v>
      </c>
      <c r="O9801" t="s">
        <v>12818</v>
      </c>
      <c r="P9801" t="s">
        <v>3645</v>
      </c>
    </row>
    <row r="9802" spans="1:16" x14ac:dyDescent="0.55000000000000004">
      <c r="A9802" t="s">
        <v>0</v>
      </c>
      <c r="B9802" t="s">
        <v>12819</v>
      </c>
      <c r="C9802" t="s">
        <v>2074</v>
      </c>
      <c r="D9802" t="s">
        <v>3957</v>
      </c>
      <c r="E9802" t="s">
        <v>34</v>
      </c>
      <c r="F9802" t="b">
        <v>0</v>
      </c>
      <c r="G9802" t="s">
        <v>27</v>
      </c>
      <c r="H9802" s="4">
        <v>45790.45853009259</v>
      </c>
      <c r="I9802" t="b">
        <v>0</v>
      </c>
      <c r="J9802" t="b">
        <v>0</v>
      </c>
      <c r="K9802" t="s">
        <v>24</v>
      </c>
      <c r="L9802" t="s">
        <v>36</v>
      </c>
      <c r="N9802">
        <v>24.034999847412109</v>
      </c>
      <c r="O9802" t="s">
        <v>12820</v>
      </c>
      <c r="P9802" t="s">
        <v>12821</v>
      </c>
    </row>
    <row r="9803" spans="1:16" x14ac:dyDescent="0.55000000000000004">
      <c r="A9803" t="s">
        <v>0</v>
      </c>
      <c r="B9803" t="s">
        <v>12822</v>
      </c>
      <c r="C9803" t="s">
        <v>49</v>
      </c>
      <c r="D9803" t="s">
        <v>3957</v>
      </c>
      <c r="E9803" t="s">
        <v>34</v>
      </c>
      <c r="F9803" t="b">
        <v>0</v>
      </c>
      <c r="G9803" t="s">
        <v>41</v>
      </c>
      <c r="H9803" s="4">
        <v>45790.458761574067</v>
      </c>
      <c r="I9803" t="b">
        <v>0</v>
      </c>
      <c r="J9803" t="b">
        <v>1</v>
      </c>
      <c r="K9803" t="s">
        <v>24</v>
      </c>
      <c r="L9803" t="s">
        <v>36</v>
      </c>
      <c r="N9803">
        <v>24.33499908447266</v>
      </c>
      <c r="O9803" t="s">
        <v>43</v>
      </c>
      <c r="P9803" t="s">
        <v>1132</v>
      </c>
    </row>
    <row r="9804" spans="1:16" x14ac:dyDescent="0.55000000000000004">
      <c r="A9804" t="s">
        <v>0</v>
      </c>
      <c r="B9804" t="s">
        <v>12823</v>
      </c>
      <c r="C9804" t="s">
        <v>120</v>
      </c>
      <c r="D9804" t="s">
        <v>3957</v>
      </c>
      <c r="E9804" t="s">
        <v>34</v>
      </c>
      <c r="F9804" t="b">
        <v>0</v>
      </c>
      <c r="G9804" t="s">
        <v>35</v>
      </c>
      <c r="H9804" s="4">
        <v>45790.45888888889</v>
      </c>
      <c r="I9804" t="b">
        <v>0</v>
      </c>
      <c r="J9804" t="b">
        <v>1</v>
      </c>
      <c r="K9804" t="s">
        <v>24</v>
      </c>
      <c r="L9804" t="s">
        <v>36</v>
      </c>
      <c r="N9804">
        <v>16.510000228881839</v>
      </c>
      <c r="O9804" t="s">
        <v>406</v>
      </c>
    </row>
    <row r="9805" spans="1:16" x14ac:dyDescent="0.55000000000000004">
      <c r="A9805" t="s">
        <v>0</v>
      </c>
      <c r="B9805" t="s">
        <v>731</v>
      </c>
      <c r="C9805" t="s">
        <v>9436</v>
      </c>
      <c r="D9805" t="s">
        <v>3957</v>
      </c>
      <c r="E9805" t="s">
        <v>34</v>
      </c>
      <c r="F9805" t="b">
        <v>0</v>
      </c>
      <c r="G9805" t="s">
        <v>35</v>
      </c>
      <c r="H9805" s="4">
        <v>45790.458912037036</v>
      </c>
      <c r="I9805" t="b">
        <v>0</v>
      </c>
      <c r="J9805" t="b">
        <v>0</v>
      </c>
      <c r="K9805" t="s">
        <v>24</v>
      </c>
      <c r="L9805" t="s">
        <v>36</v>
      </c>
      <c r="N9805">
        <v>16.510000228881839</v>
      </c>
      <c r="O9805" t="s">
        <v>9437</v>
      </c>
      <c r="P9805" t="s">
        <v>9438</v>
      </c>
    </row>
    <row r="9806" spans="1:16" x14ac:dyDescent="0.55000000000000004">
      <c r="A9806" t="s">
        <v>19</v>
      </c>
      <c r="B9806" t="s">
        <v>3352</v>
      </c>
      <c r="C9806" t="s">
        <v>2504</v>
      </c>
      <c r="D9806" t="s">
        <v>3973</v>
      </c>
      <c r="E9806" t="s">
        <v>20</v>
      </c>
      <c r="F9806" t="b">
        <v>0</v>
      </c>
      <c r="G9806" t="s">
        <v>27</v>
      </c>
      <c r="H9806" s="4">
        <v>45790.459374999999</v>
      </c>
      <c r="I9806" t="b">
        <v>0</v>
      </c>
      <c r="J9806" t="b">
        <v>1</v>
      </c>
      <c r="K9806" t="s">
        <v>24</v>
      </c>
      <c r="L9806" t="s">
        <v>22</v>
      </c>
      <c r="M9806">
        <v>163062.5</v>
      </c>
      <c r="O9806" t="s">
        <v>3142</v>
      </c>
      <c r="P9806" t="s">
        <v>9768</v>
      </c>
    </row>
    <row r="9807" spans="1:16" x14ac:dyDescent="0.55000000000000004">
      <c r="A9807" t="s">
        <v>19</v>
      </c>
      <c r="B9807" t="s">
        <v>19</v>
      </c>
      <c r="C9807" t="s">
        <v>1679</v>
      </c>
      <c r="D9807" t="s">
        <v>3973</v>
      </c>
      <c r="E9807" t="s">
        <v>20</v>
      </c>
      <c r="F9807" t="b">
        <v>0</v>
      </c>
      <c r="G9807" t="s">
        <v>27</v>
      </c>
      <c r="H9807" s="4">
        <v>45790.459398148138</v>
      </c>
      <c r="I9807" t="b">
        <v>0</v>
      </c>
      <c r="J9807" t="b">
        <v>0</v>
      </c>
      <c r="K9807" t="s">
        <v>24</v>
      </c>
      <c r="L9807" t="s">
        <v>22</v>
      </c>
      <c r="M9807">
        <v>140000</v>
      </c>
      <c r="O9807" t="s">
        <v>12824</v>
      </c>
      <c r="P9807" t="s">
        <v>12825</v>
      </c>
    </row>
    <row r="9808" spans="1:16" x14ac:dyDescent="0.55000000000000004">
      <c r="A9808" t="s">
        <v>28</v>
      </c>
      <c r="B9808" t="s">
        <v>2421</v>
      </c>
      <c r="C9808" t="s">
        <v>39</v>
      </c>
      <c r="D9808" t="s">
        <v>7434</v>
      </c>
      <c r="E9808" t="s">
        <v>20</v>
      </c>
      <c r="F9808" t="b">
        <v>1</v>
      </c>
      <c r="G9808" t="s">
        <v>997</v>
      </c>
      <c r="H9808" s="4">
        <v>45790.508784722217</v>
      </c>
      <c r="I9808" t="b">
        <v>0</v>
      </c>
      <c r="J9808" t="b">
        <v>0</v>
      </c>
      <c r="K9808" t="s">
        <v>997</v>
      </c>
      <c r="L9808" t="s">
        <v>22</v>
      </c>
      <c r="M9808">
        <v>257500</v>
      </c>
      <c r="O9808" t="s">
        <v>12826</v>
      </c>
      <c r="P9808" t="s">
        <v>12827</v>
      </c>
    </row>
    <row r="9809" spans="1:16" x14ac:dyDescent="0.55000000000000004">
      <c r="A9809" t="s">
        <v>19</v>
      </c>
      <c r="B9809" t="s">
        <v>10226</v>
      </c>
      <c r="C9809" t="s">
        <v>1270</v>
      </c>
      <c r="D9809" t="s">
        <v>3973</v>
      </c>
      <c r="E9809" t="s">
        <v>20</v>
      </c>
      <c r="F9809" t="b">
        <v>0</v>
      </c>
      <c r="G9809" t="s">
        <v>23</v>
      </c>
      <c r="H9809" s="4">
        <v>45790.537164351852</v>
      </c>
      <c r="I9809" t="b">
        <v>0</v>
      </c>
      <c r="J9809" t="b">
        <v>1</v>
      </c>
      <c r="K9809" t="s">
        <v>24</v>
      </c>
      <c r="L9809" t="s">
        <v>22</v>
      </c>
      <c r="M9809">
        <v>195500</v>
      </c>
      <c r="O9809" t="s">
        <v>1172</v>
      </c>
      <c r="P9809" t="s">
        <v>10227</v>
      </c>
    </row>
    <row r="9810" spans="1:16" x14ac:dyDescent="0.55000000000000004">
      <c r="A9810" t="s">
        <v>2</v>
      </c>
      <c r="B9810" t="s">
        <v>12828</v>
      </c>
      <c r="C9810" t="s">
        <v>120</v>
      </c>
      <c r="D9810" t="s">
        <v>3973</v>
      </c>
      <c r="E9810" t="s">
        <v>20</v>
      </c>
      <c r="F9810" t="b">
        <v>0</v>
      </c>
      <c r="G9810" t="s">
        <v>35</v>
      </c>
      <c r="H9810" s="4">
        <v>45790.542256944442</v>
      </c>
      <c r="I9810" t="b">
        <v>0</v>
      </c>
      <c r="J9810" t="b">
        <v>0</v>
      </c>
      <c r="K9810" t="s">
        <v>24</v>
      </c>
      <c r="L9810" t="s">
        <v>22</v>
      </c>
      <c r="M9810">
        <v>125000</v>
      </c>
      <c r="O9810" t="s">
        <v>12829</v>
      </c>
      <c r="P9810" t="s">
        <v>320</v>
      </c>
    </row>
    <row r="9811" spans="1:16" x14ac:dyDescent="0.55000000000000004">
      <c r="A9811" t="s">
        <v>139</v>
      </c>
      <c r="B9811" t="s">
        <v>12830</v>
      </c>
      <c r="C9811" t="s">
        <v>82</v>
      </c>
      <c r="D9811" t="s">
        <v>3973</v>
      </c>
      <c r="E9811" t="s">
        <v>20</v>
      </c>
      <c r="F9811" t="b">
        <v>0</v>
      </c>
      <c r="G9811" t="s">
        <v>27</v>
      </c>
      <c r="H9811" s="4">
        <v>45790.542731481481</v>
      </c>
      <c r="I9811" t="b">
        <v>0</v>
      </c>
      <c r="J9811" t="b">
        <v>1</v>
      </c>
      <c r="K9811" t="s">
        <v>24</v>
      </c>
      <c r="L9811" t="s">
        <v>22</v>
      </c>
      <c r="M9811">
        <v>268500</v>
      </c>
      <c r="O9811" t="s">
        <v>1172</v>
      </c>
      <c r="P9811" t="s">
        <v>204</v>
      </c>
    </row>
    <row r="9812" spans="1:16" x14ac:dyDescent="0.55000000000000004">
      <c r="A9812" t="s">
        <v>1</v>
      </c>
      <c r="B9812" t="s">
        <v>10155</v>
      </c>
      <c r="C9812" t="s">
        <v>540</v>
      </c>
      <c r="D9812" t="s">
        <v>3973</v>
      </c>
      <c r="E9812" t="s">
        <v>20</v>
      </c>
      <c r="F9812" t="b">
        <v>0</v>
      </c>
      <c r="G9812" t="s">
        <v>27</v>
      </c>
      <c r="H9812" s="4">
        <v>45790.544872685183</v>
      </c>
      <c r="I9812" t="b">
        <v>0</v>
      </c>
      <c r="J9812" t="b">
        <v>1</v>
      </c>
      <c r="K9812" t="s">
        <v>24</v>
      </c>
      <c r="L9812" t="s">
        <v>22</v>
      </c>
      <c r="M9812">
        <v>154850</v>
      </c>
      <c r="O9812" t="s">
        <v>4535</v>
      </c>
      <c r="P9812" t="s">
        <v>10156</v>
      </c>
    </row>
    <row r="9813" spans="1:16" x14ac:dyDescent="0.55000000000000004">
      <c r="A9813" t="s">
        <v>139</v>
      </c>
      <c r="B9813" t="s">
        <v>10224</v>
      </c>
      <c r="C9813" t="s">
        <v>167</v>
      </c>
      <c r="D9813" t="s">
        <v>3973</v>
      </c>
      <c r="E9813" t="s">
        <v>20</v>
      </c>
      <c r="F9813" t="b">
        <v>0</v>
      </c>
      <c r="G9813" t="s">
        <v>27</v>
      </c>
      <c r="H9813" s="4">
        <v>45790.544930555552</v>
      </c>
      <c r="I9813" t="b">
        <v>1</v>
      </c>
      <c r="J9813" t="b">
        <v>1</v>
      </c>
      <c r="K9813" t="s">
        <v>24</v>
      </c>
      <c r="L9813" t="s">
        <v>22</v>
      </c>
      <c r="M9813">
        <v>137300</v>
      </c>
      <c r="O9813" t="s">
        <v>1172</v>
      </c>
      <c r="P9813" t="s">
        <v>10225</v>
      </c>
    </row>
    <row r="9814" spans="1:16" x14ac:dyDescent="0.55000000000000004">
      <c r="A9814" t="s">
        <v>2</v>
      </c>
      <c r="B9814" t="s">
        <v>9486</v>
      </c>
      <c r="C9814" t="s">
        <v>4008</v>
      </c>
      <c r="D9814" t="s">
        <v>3957</v>
      </c>
      <c r="E9814" t="s">
        <v>20</v>
      </c>
      <c r="F9814" t="b">
        <v>0</v>
      </c>
      <c r="G9814" t="s">
        <v>1247</v>
      </c>
      <c r="H9814" s="4">
        <v>45790.57135416667</v>
      </c>
      <c r="I9814" t="b">
        <v>0</v>
      </c>
      <c r="J9814" t="b">
        <v>0</v>
      </c>
      <c r="K9814" t="s">
        <v>1247</v>
      </c>
      <c r="L9814" t="s">
        <v>36</v>
      </c>
      <c r="N9814">
        <v>24.819999694824219</v>
      </c>
      <c r="O9814" t="s">
        <v>9487</v>
      </c>
      <c r="P9814" t="s">
        <v>9488</v>
      </c>
    </row>
    <row r="9815" spans="1:16" x14ac:dyDescent="0.55000000000000004">
      <c r="A9815" t="s">
        <v>19</v>
      </c>
      <c r="B9815" t="s">
        <v>11124</v>
      </c>
      <c r="C9815" t="s">
        <v>192</v>
      </c>
      <c r="D9815" t="s">
        <v>3957</v>
      </c>
      <c r="E9815" t="s">
        <v>20</v>
      </c>
      <c r="F9815" t="b">
        <v>0</v>
      </c>
      <c r="G9815" t="s">
        <v>23</v>
      </c>
      <c r="H9815" s="4">
        <v>45790.578912037039</v>
      </c>
      <c r="I9815" t="b">
        <v>0</v>
      </c>
      <c r="J9815" t="b">
        <v>1</v>
      </c>
      <c r="K9815" t="s">
        <v>24</v>
      </c>
      <c r="L9815" t="s">
        <v>36</v>
      </c>
      <c r="N9815">
        <v>41.884998321533203</v>
      </c>
      <c r="O9815" t="s">
        <v>1066</v>
      </c>
      <c r="P9815" t="s">
        <v>9002</v>
      </c>
    </row>
    <row r="9816" spans="1:16" x14ac:dyDescent="0.55000000000000004">
      <c r="A9816" t="s">
        <v>0</v>
      </c>
      <c r="B9816" t="s">
        <v>12831</v>
      </c>
      <c r="C9816" t="s">
        <v>371</v>
      </c>
      <c r="D9816" t="s">
        <v>3957</v>
      </c>
      <c r="E9816" t="s">
        <v>20</v>
      </c>
      <c r="F9816" t="b">
        <v>0</v>
      </c>
      <c r="G9816" t="s">
        <v>27</v>
      </c>
      <c r="H9816" s="4">
        <v>45790.583564814813</v>
      </c>
      <c r="I9816" t="b">
        <v>1</v>
      </c>
      <c r="J9816" t="b">
        <v>1</v>
      </c>
      <c r="K9816" t="s">
        <v>24</v>
      </c>
      <c r="L9816" t="s">
        <v>36</v>
      </c>
      <c r="N9816">
        <v>26.389999389648441</v>
      </c>
      <c r="O9816" t="s">
        <v>10172</v>
      </c>
      <c r="P9816" t="s">
        <v>10375</v>
      </c>
    </row>
    <row r="9817" spans="1:16" x14ac:dyDescent="0.55000000000000004">
      <c r="A9817" t="s">
        <v>0</v>
      </c>
      <c r="B9817" t="s">
        <v>0</v>
      </c>
      <c r="C9817" t="s">
        <v>1993</v>
      </c>
      <c r="D9817" t="s">
        <v>3957</v>
      </c>
      <c r="E9817" t="s">
        <v>20</v>
      </c>
      <c r="F9817" t="b">
        <v>0</v>
      </c>
      <c r="G9817" t="s">
        <v>41</v>
      </c>
      <c r="H9817" s="4">
        <v>45790.583749999998</v>
      </c>
      <c r="I9817" t="b">
        <v>1</v>
      </c>
      <c r="J9817" t="b">
        <v>0</v>
      </c>
      <c r="K9817" t="s">
        <v>24</v>
      </c>
      <c r="L9817" t="s">
        <v>36</v>
      </c>
      <c r="N9817">
        <v>38.529998779296882</v>
      </c>
      <c r="O9817" t="s">
        <v>12832</v>
      </c>
      <c r="P9817" t="s">
        <v>12833</v>
      </c>
    </row>
    <row r="9818" spans="1:16" x14ac:dyDescent="0.55000000000000004">
      <c r="A9818" t="s">
        <v>1</v>
      </c>
      <c r="B9818" t="s">
        <v>12834</v>
      </c>
      <c r="C9818" t="s">
        <v>143</v>
      </c>
      <c r="D9818" t="s">
        <v>2208</v>
      </c>
      <c r="E9818" t="s">
        <v>51</v>
      </c>
      <c r="F9818" t="b">
        <v>0</v>
      </c>
      <c r="G9818" t="s">
        <v>35</v>
      </c>
      <c r="H9818" s="4">
        <v>45790.58388888889</v>
      </c>
      <c r="I9818" t="b">
        <v>0</v>
      </c>
      <c r="J9818" t="b">
        <v>0</v>
      </c>
      <c r="K9818" t="s">
        <v>24</v>
      </c>
      <c r="L9818" t="s">
        <v>36</v>
      </c>
      <c r="N9818">
        <v>50</v>
      </c>
      <c r="O9818" t="s">
        <v>12835</v>
      </c>
      <c r="P9818" t="s">
        <v>12836</v>
      </c>
    </row>
    <row r="9819" spans="1:16" x14ac:dyDescent="0.55000000000000004">
      <c r="A9819" t="s">
        <v>25</v>
      </c>
      <c r="B9819" t="s">
        <v>12837</v>
      </c>
      <c r="C9819" t="s">
        <v>143</v>
      </c>
      <c r="D9819" t="s">
        <v>4093</v>
      </c>
      <c r="E9819" t="s">
        <v>20</v>
      </c>
      <c r="F9819" t="b">
        <v>0</v>
      </c>
      <c r="G9819" t="s">
        <v>35</v>
      </c>
      <c r="H9819" s="4">
        <v>45790.58388888889</v>
      </c>
      <c r="I9819" t="b">
        <v>0</v>
      </c>
      <c r="J9819" t="b">
        <v>1</v>
      </c>
      <c r="K9819" t="s">
        <v>24</v>
      </c>
      <c r="L9819" t="s">
        <v>36</v>
      </c>
      <c r="N9819">
        <v>90</v>
      </c>
      <c r="O9819" t="s">
        <v>1511</v>
      </c>
      <c r="P9819" t="s">
        <v>2316</v>
      </c>
    </row>
    <row r="9820" spans="1:16" x14ac:dyDescent="0.55000000000000004">
      <c r="A9820" t="s">
        <v>0</v>
      </c>
      <c r="B9820" t="s">
        <v>12838</v>
      </c>
      <c r="C9820" t="s">
        <v>184</v>
      </c>
      <c r="D9820" t="s">
        <v>3828</v>
      </c>
      <c r="E9820" t="s">
        <v>20</v>
      </c>
      <c r="F9820" t="b">
        <v>0</v>
      </c>
      <c r="G9820" t="s">
        <v>30</v>
      </c>
      <c r="H9820" s="4">
        <v>45790.584074074082</v>
      </c>
      <c r="I9820" t="b">
        <v>0</v>
      </c>
      <c r="J9820" t="b">
        <v>0</v>
      </c>
      <c r="K9820" t="s">
        <v>24</v>
      </c>
      <c r="L9820" t="s">
        <v>22</v>
      </c>
      <c r="M9820">
        <v>53000</v>
      </c>
      <c r="O9820" t="s">
        <v>11176</v>
      </c>
      <c r="P9820" t="s">
        <v>11177</v>
      </c>
    </row>
    <row r="9821" spans="1:16" x14ac:dyDescent="0.55000000000000004">
      <c r="A9821" t="s">
        <v>1</v>
      </c>
      <c r="B9821" t="s">
        <v>12839</v>
      </c>
      <c r="C9821" t="s">
        <v>82</v>
      </c>
      <c r="D9821" t="s">
        <v>3973</v>
      </c>
      <c r="E9821" t="s">
        <v>20</v>
      </c>
      <c r="F9821" t="b">
        <v>0</v>
      </c>
      <c r="G9821" t="s">
        <v>27</v>
      </c>
      <c r="H9821" s="4">
        <v>45790.584305555552</v>
      </c>
      <c r="I9821" t="b">
        <v>0</v>
      </c>
      <c r="J9821" t="b">
        <v>1</v>
      </c>
      <c r="K9821" t="s">
        <v>24</v>
      </c>
      <c r="L9821" t="s">
        <v>22</v>
      </c>
      <c r="M9821">
        <v>235000</v>
      </c>
      <c r="O9821" t="s">
        <v>65</v>
      </c>
      <c r="P9821" t="s">
        <v>492</v>
      </c>
    </row>
    <row r="9822" spans="1:16" x14ac:dyDescent="0.55000000000000004">
      <c r="A9822" t="s">
        <v>1</v>
      </c>
      <c r="B9822" t="s">
        <v>12840</v>
      </c>
      <c r="C9822" t="s">
        <v>82</v>
      </c>
      <c r="D9822" t="s">
        <v>3973</v>
      </c>
      <c r="E9822" t="s">
        <v>20</v>
      </c>
      <c r="F9822" t="b">
        <v>0</v>
      </c>
      <c r="G9822" t="s">
        <v>27</v>
      </c>
      <c r="H9822" s="4">
        <v>45790.584351851852</v>
      </c>
      <c r="I9822" t="b">
        <v>0</v>
      </c>
      <c r="J9822" t="b">
        <v>1</v>
      </c>
      <c r="K9822" t="s">
        <v>24</v>
      </c>
      <c r="L9822" t="s">
        <v>22</v>
      </c>
      <c r="M9822">
        <v>235000</v>
      </c>
      <c r="O9822" t="s">
        <v>65</v>
      </c>
      <c r="P9822" t="s">
        <v>2001</v>
      </c>
    </row>
    <row r="9823" spans="1:16" x14ac:dyDescent="0.55000000000000004">
      <c r="A9823" t="s">
        <v>2</v>
      </c>
      <c r="B9823" t="s">
        <v>2773</v>
      </c>
      <c r="C9823" t="s">
        <v>180</v>
      </c>
      <c r="D9823" t="s">
        <v>3973</v>
      </c>
      <c r="E9823" t="s">
        <v>20</v>
      </c>
      <c r="F9823" t="b">
        <v>0</v>
      </c>
      <c r="G9823" t="s">
        <v>41</v>
      </c>
      <c r="H9823" s="4">
        <v>45790.584502314807</v>
      </c>
      <c r="I9823" t="b">
        <v>0</v>
      </c>
      <c r="J9823" t="b">
        <v>0</v>
      </c>
      <c r="K9823" t="s">
        <v>24</v>
      </c>
      <c r="L9823" t="s">
        <v>22</v>
      </c>
      <c r="M9823">
        <v>180000</v>
      </c>
      <c r="O9823" t="s">
        <v>202</v>
      </c>
      <c r="P9823" t="s">
        <v>12841</v>
      </c>
    </row>
    <row r="9824" spans="1:16" x14ac:dyDescent="0.55000000000000004">
      <c r="A9824" t="s">
        <v>2</v>
      </c>
      <c r="B9824" t="s">
        <v>12122</v>
      </c>
      <c r="C9824" t="s">
        <v>1096</v>
      </c>
      <c r="D9824" t="s">
        <v>3957</v>
      </c>
      <c r="E9824" t="s">
        <v>20</v>
      </c>
      <c r="F9824" t="b">
        <v>0</v>
      </c>
      <c r="G9824" t="s">
        <v>27</v>
      </c>
      <c r="H9824" s="4">
        <v>45790.584861111107</v>
      </c>
      <c r="I9824" t="b">
        <v>0</v>
      </c>
      <c r="J9824" t="b">
        <v>1</v>
      </c>
      <c r="K9824" t="s">
        <v>24</v>
      </c>
      <c r="L9824" t="s">
        <v>36</v>
      </c>
      <c r="N9824">
        <v>47.039997100830078</v>
      </c>
      <c r="O9824" t="s">
        <v>12123</v>
      </c>
      <c r="P9824" t="s">
        <v>193</v>
      </c>
    </row>
    <row r="9825" spans="1:16" x14ac:dyDescent="0.55000000000000004">
      <c r="A9825" t="s">
        <v>2</v>
      </c>
      <c r="B9825" t="s">
        <v>12842</v>
      </c>
      <c r="C9825" t="s">
        <v>167</v>
      </c>
      <c r="D9825" t="s">
        <v>81</v>
      </c>
      <c r="E9825" t="s">
        <v>20</v>
      </c>
      <c r="F9825" t="b">
        <v>0</v>
      </c>
      <c r="G9825" t="s">
        <v>27</v>
      </c>
      <c r="H9825" s="4">
        <v>45790.584872685176</v>
      </c>
      <c r="I9825" t="b">
        <v>0</v>
      </c>
      <c r="J9825" t="b">
        <v>1</v>
      </c>
      <c r="K9825" t="s">
        <v>24</v>
      </c>
      <c r="L9825" t="s">
        <v>22</v>
      </c>
      <c r="M9825">
        <v>107500</v>
      </c>
      <c r="O9825" t="s">
        <v>81</v>
      </c>
      <c r="P9825" t="s">
        <v>2933</v>
      </c>
    </row>
    <row r="9826" spans="1:16" x14ac:dyDescent="0.55000000000000004">
      <c r="A9826" t="s">
        <v>2</v>
      </c>
      <c r="B9826" t="s">
        <v>12843</v>
      </c>
      <c r="C9826" t="s">
        <v>87</v>
      </c>
      <c r="D9826" t="s">
        <v>3957</v>
      </c>
      <c r="E9826" t="s">
        <v>20</v>
      </c>
      <c r="F9826" t="b">
        <v>0</v>
      </c>
      <c r="G9826" t="s">
        <v>27</v>
      </c>
      <c r="H9826" s="4">
        <v>45790.584907407407</v>
      </c>
      <c r="I9826" t="b">
        <v>0</v>
      </c>
      <c r="J9826" t="b">
        <v>0</v>
      </c>
      <c r="K9826" t="s">
        <v>24</v>
      </c>
      <c r="L9826" t="s">
        <v>36</v>
      </c>
      <c r="N9826">
        <v>37.154998779296882</v>
      </c>
      <c r="O9826" t="s">
        <v>563</v>
      </c>
      <c r="P9826" t="s">
        <v>12844</v>
      </c>
    </row>
    <row r="9827" spans="1:16" x14ac:dyDescent="0.55000000000000004">
      <c r="A9827" t="s">
        <v>0</v>
      </c>
      <c r="B9827" t="s">
        <v>1801</v>
      </c>
      <c r="C9827" t="s">
        <v>808</v>
      </c>
      <c r="D9827" t="s">
        <v>3973</v>
      </c>
      <c r="E9827" t="s">
        <v>20</v>
      </c>
      <c r="F9827" t="b">
        <v>0</v>
      </c>
      <c r="G9827" t="s">
        <v>52</v>
      </c>
      <c r="H9827" s="4">
        <v>45790.588506944441</v>
      </c>
      <c r="I9827" t="b">
        <v>0</v>
      </c>
      <c r="J9827" t="b">
        <v>1</v>
      </c>
      <c r="K9827" t="s">
        <v>24</v>
      </c>
      <c r="L9827" t="s">
        <v>22</v>
      </c>
      <c r="M9827">
        <v>153500</v>
      </c>
      <c r="O9827" t="s">
        <v>1088</v>
      </c>
      <c r="P9827" t="s">
        <v>12845</v>
      </c>
    </row>
    <row r="9828" spans="1:16" x14ac:dyDescent="0.55000000000000004">
      <c r="A9828" t="s">
        <v>139</v>
      </c>
      <c r="B9828" t="s">
        <v>12846</v>
      </c>
      <c r="C9828" t="s">
        <v>825</v>
      </c>
      <c r="D9828" t="s">
        <v>2208</v>
      </c>
      <c r="E9828" t="s">
        <v>51</v>
      </c>
      <c r="F9828" t="b">
        <v>0</v>
      </c>
      <c r="G9828" t="s">
        <v>30</v>
      </c>
      <c r="H9828" s="4">
        <v>45790.625706018523</v>
      </c>
      <c r="I9828" t="b">
        <v>0</v>
      </c>
      <c r="J9828" t="b">
        <v>0</v>
      </c>
      <c r="K9828" t="s">
        <v>24</v>
      </c>
      <c r="L9828" t="s">
        <v>36</v>
      </c>
      <c r="N9828">
        <v>64.354995727539063</v>
      </c>
      <c r="O9828" t="s">
        <v>12847</v>
      </c>
      <c r="P9828" t="s">
        <v>12848</v>
      </c>
    </row>
    <row r="9829" spans="1:16" x14ac:dyDescent="0.55000000000000004">
      <c r="A9829" t="s">
        <v>2</v>
      </c>
      <c r="B9829" t="s">
        <v>12849</v>
      </c>
      <c r="C9829" t="s">
        <v>509</v>
      </c>
      <c r="D9829" t="s">
        <v>3828</v>
      </c>
      <c r="E9829" t="s">
        <v>20</v>
      </c>
      <c r="F9829" t="b">
        <v>0</v>
      </c>
      <c r="G9829" t="s">
        <v>27</v>
      </c>
      <c r="H9829" s="4">
        <v>45790.626585648148</v>
      </c>
      <c r="I9829" t="b">
        <v>0</v>
      </c>
      <c r="J9829" t="b">
        <v>1</v>
      </c>
      <c r="K9829" t="s">
        <v>24</v>
      </c>
      <c r="L9829" t="s">
        <v>22</v>
      </c>
      <c r="M9829">
        <v>99750</v>
      </c>
      <c r="O9829" t="s">
        <v>162</v>
      </c>
      <c r="P9829" t="s">
        <v>12850</v>
      </c>
    </row>
    <row r="9830" spans="1:16" x14ac:dyDescent="0.55000000000000004">
      <c r="A9830" t="s">
        <v>2</v>
      </c>
      <c r="B9830" t="s">
        <v>638</v>
      </c>
      <c r="C9830" t="s">
        <v>92</v>
      </c>
      <c r="D9830" t="s">
        <v>3973</v>
      </c>
      <c r="E9830" t="s">
        <v>51</v>
      </c>
      <c r="F9830" t="b">
        <v>0</v>
      </c>
      <c r="G9830" t="s">
        <v>27</v>
      </c>
      <c r="H9830" s="4">
        <v>45790.626666666663</v>
      </c>
      <c r="I9830" t="b">
        <v>0</v>
      </c>
      <c r="J9830" t="b">
        <v>1</v>
      </c>
      <c r="K9830" t="s">
        <v>24</v>
      </c>
      <c r="L9830" t="s">
        <v>36</v>
      </c>
      <c r="N9830">
        <v>45</v>
      </c>
      <c r="O9830" t="s">
        <v>1312</v>
      </c>
      <c r="P9830" t="s">
        <v>12851</v>
      </c>
    </row>
    <row r="9831" spans="1:16" x14ac:dyDescent="0.55000000000000004">
      <c r="A9831" t="s">
        <v>0</v>
      </c>
      <c r="B9831" t="s">
        <v>12852</v>
      </c>
      <c r="C9831" t="s">
        <v>601</v>
      </c>
      <c r="D9831" t="s">
        <v>4659</v>
      </c>
      <c r="E9831" t="s">
        <v>20</v>
      </c>
      <c r="F9831" t="b">
        <v>0</v>
      </c>
      <c r="G9831" t="s">
        <v>27</v>
      </c>
      <c r="H9831" s="4">
        <v>45790.66679398148</v>
      </c>
      <c r="I9831" t="b">
        <v>0</v>
      </c>
      <c r="J9831" t="b">
        <v>0</v>
      </c>
      <c r="K9831" t="s">
        <v>24</v>
      </c>
      <c r="L9831" t="s">
        <v>36</v>
      </c>
      <c r="N9831">
        <v>53.319999694824219</v>
      </c>
      <c r="O9831" t="s">
        <v>12853</v>
      </c>
      <c r="P9831" t="s">
        <v>1314</v>
      </c>
    </row>
    <row r="9832" spans="1:16" x14ac:dyDescent="0.55000000000000004">
      <c r="A9832" t="s">
        <v>2</v>
      </c>
      <c r="B9832" t="s">
        <v>12854</v>
      </c>
      <c r="C9832" t="s">
        <v>151</v>
      </c>
      <c r="D9832" t="s">
        <v>3973</v>
      </c>
      <c r="E9832" t="s">
        <v>51</v>
      </c>
      <c r="F9832" t="b">
        <v>0</v>
      </c>
      <c r="G9832" t="s">
        <v>30</v>
      </c>
      <c r="H9832" s="4">
        <v>45790.667939814812</v>
      </c>
      <c r="I9832" t="b">
        <v>1</v>
      </c>
      <c r="J9832" t="b">
        <v>0</v>
      </c>
      <c r="K9832" t="s">
        <v>24</v>
      </c>
      <c r="L9832" t="s">
        <v>36</v>
      </c>
      <c r="N9832">
        <v>72</v>
      </c>
      <c r="O9832" t="s">
        <v>12855</v>
      </c>
      <c r="P9832" t="s">
        <v>12856</v>
      </c>
    </row>
    <row r="9833" spans="1:16" x14ac:dyDescent="0.55000000000000004">
      <c r="A9833" t="s">
        <v>2</v>
      </c>
      <c r="B9833" t="s">
        <v>2105</v>
      </c>
      <c r="C9833" t="s">
        <v>437</v>
      </c>
      <c r="D9833" t="s">
        <v>3828</v>
      </c>
      <c r="E9833" t="s">
        <v>20</v>
      </c>
      <c r="F9833" t="b">
        <v>0</v>
      </c>
      <c r="G9833" t="s">
        <v>27</v>
      </c>
      <c r="H9833" s="4">
        <v>45790.668240740742</v>
      </c>
      <c r="I9833" t="b">
        <v>0</v>
      </c>
      <c r="J9833" t="b">
        <v>1</v>
      </c>
      <c r="K9833" t="s">
        <v>24</v>
      </c>
      <c r="L9833" t="s">
        <v>22</v>
      </c>
      <c r="M9833">
        <v>158500</v>
      </c>
      <c r="O9833" t="s">
        <v>4398</v>
      </c>
      <c r="P9833" t="s">
        <v>12857</v>
      </c>
    </row>
    <row r="9834" spans="1:16" x14ac:dyDescent="0.55000000000000004">
      <c r="A9834" t="s">
        <v>2</v>
      </c>
      <c r="B9834" t="s">
        <v>12858</v>
      </c>
      <c r="C9834" t="s">
        <v>39</v>
      </c>
      <c r="D9834" t="s">
        <v>2208</v>
      </c>
      <c r="E9834" t="s">
        <v>20</v>
      </c>
      <c r="F9834" t="b">
        <v>1</v>
      </c>
      <c r="G9834" t="s">
        <v>27</v>
      </c>
      <c r="H9834" s="4">
        <v>45790.668252314812</v>
      </c>
      <c r="I9834" t="b">
        <v>0</v>
      </c>
      <c r="J9834" t="b">
        <v>1</v>
      </c>
      <c r="K9834" t="s">
        <v>24</v>
      </c>
      <c r="L9834" t="s">
        <v>36</v>
      </c>
      <c r="N9834">
        <v>60</v>
      </c>
      <c r="O9834" t="s">
        <v>483</v>
      </c>
      <c r="P9834" t="s">
        <v>1707</v>
      </c>
    </row>
    <row r="9835" spans="1:16" x14ac:dyDescent="0.55000000000000004">
      <c r="A9835" t="s">
        <v>2</v>
      </c>
      <c r="B9835" t="s">
        <v>12859</v>
      </c>
      <c r="C9835" t="s">
        <v>47</v>
      </c>
      <c r="D9835" t="s">
        <v>3973</v>
      </c>
      <c r="E9835" t="s">
        <v>51</v>
      </c>
      <c r="F9835" t="b">
        <v>0</v>
      </c>
      <c r="G9835" t="s">
        <v>27</v>
      </c>
      <c r="H9835" s="4">
        <v>45790.668344907397</v>
      </c>
      <c r="I9835" t="b">
        <v>0</v>
      </c>
      <c r="J9835" t="b">
        <v>0</v>
      </c>
      <c r="K9835" t="s">
        <v>24</v>
      </c>
      <c r="L9835" t="s">
        <v>36</v>
      </c>
      <c r="N9835">
        <v>65</v>
      </c>
      <c r="O9835" t="s">
        <v>1961</v>
      </c>
      <c r="P9835" t="s">
        <v>12860</v>
      </c>
    </row>
    <row r="9836" spans="1:16" x14ac:dyDescent="0.55000000000000004">
      <c r="A9836" t="s">
        <v>2</v>
      </c>
      <c r="B9836" t="s">
        <v>12861</v>
      </c>
      <c r="C9836" t="s">
        <v>82</v>
      </c>
      <c r="D9836" t="s">
        <v>2208</v>
      </c>
      <c r="E9836" t="s">
        <v>20</v>
      </c>
      <c r="F9836" t="b">
        <v>0</v>
      </c>
      <c r="G9836" t="s">
        <v>41</v>
      </c>
      <c r="H9836" s="4">
        <v>45790.670277777783</v>
      </c>
      <c r="I9836" t="b">
        <v>1</v>
      </c>
      <c r="J9836" t="b">
        <v>0</v>
      </c>
      <c r="K9836" t="s">
        <v>24</v>
      </c>
      <c r="L9836" t="s">
        <v>22</v>
      </c>
      <c r="M9836">
        <v>175000</v>
      </c>
      <c r="O9836" t="s">
        <v>12862</v>
      </c>
      <c r="P9836" t="s">
        <v>12863</v>
      </c>
    </row>
    <row r="9837" spans="1:16" x14ac:dyDescent="0.55000000000000004">
      <c r="A9837" t="s">
        <v>0</v>
      </c>
      <c r="B9837" t="s">
        <v>12864</v>
      </c>
      <c r="C9837" t="s">
        <v>278</v>
      </c>
      <c r="D9837" t="s">
        <v>3973</v>
      </c>
      <c r="E9837" t="s">
        <v>51</v>
      </c>
      <c r="F9837" t="b">
        <v>0</v>
      </c>
      <c r="G9837" t="s">
        <v>23</v>
      </c>
      <c r="H9837" s="4">
        <v>45790.703935185193</v>
      </c>
      <c r="I9837" t="b">
        <v>0</v>
      </c>
      <c r="J9837" t="b">
        <v>1</v>
      </c>
      <c r="K9837" t="s">
        <v>24</v>
      </c>
      <c r="L9837" t="s">
        <v>36</v>
      </c>
      <c r="N9837">
        <v>34.5</v>
      </c>
      <c r="O9837" t="s">
        <v>10702</v>
      </c>
      <c r="P9837" t="s">
        <v>12865</v>
      </c>
    </row>
    <row r="9838" spans="1:16" x14ac:dyDescent="0.55000000000000004">
      <c r="A9838" t="s">
        <v>0</v>
      </c>
      <c r="B9838" t="s">
        <v>12866</v>
      </c>
      <c r="C9838" t="s">
        <v>181</v>
      </c>
      <c r="D9838" t="s">
        <v>3957</v>
      </c>
      <c r="E9838" t="s">
        <v>20</v>
      </c>
      <c r="F9838" t="b">
        <v>0</v>
      </c>
      <c r="G9838" t="s">
        <v>41</v>
      </c>
      <c r="H9838" s="4">
        <v>45790.708749999998</v>
      </c>
      <c r="I9838" t="b">
        <v>0</v>
      </c>
      <c r="J9838" t="b">
        <v>0</v>
      </c>
      <c r="K9838" t="s">
        <v>24</v>
      </c>
      <c r="L9838" t="s">
        <v>36</v>
      </c>
      <c r="N9838">
        <v>24.33499908447266</v>
      </c>
      <c r="O9838" t="s">
        <v>457</v>
      </c>
      <c r="P9838" t="s">
        <v>3397</v>
      </c>
    </row>
    <row r="9839" spans="1:16" x14ac:dyDescent="0.55000000000000004">
      <c r="A9839" t="s">
        <v>0</v>
      </c>
      <c r="B9839" t="s">
        <v>12867</v>
      </c>
      <c r="C9839" t="s">
        <v>449</v>
      </c>
      <c r="D9839" t="s">
        <v>2208</v>
      </c>
      <c r="E9839" t="s">
        <v>20</v>
      </c>
      <c r="F9839" t="b">
        <v>0</v>
      </c>
      <c r="G9839" t="s">
        <v>30</v>
      </c>
      <c r="H9839" s="4">
        <v>45790.709097222221</v>
      </c>
      <c r="I9839" t="b">
        <v>1</v>
      </c>
      <c r="J9839" t="b">
        <v>1</v>
      </c>
      <c r="K9839" t="s">
        <v>24</v>
      </c>
      <c r="L9839" t="s">
        <v>36</v>
      </c>
      <c r="N9839">
        <v>52.5</v>
      </c>
      <c r="O9839" t="s">
        <v>1381</v>
      </c>
      <c r="P9839" t="s">
        <v>12868</v>
      </c>
    </row>
    <row r="9840" spans="1:16" x14ac:dyDescent="0.55000000000000004">
      <c r="A9840" t="s">
        <v>19</v>
      </c>
      <c r="B9840" t="s">
        <v>12869</v>
      </c>
      <c r="C9840" t="s">
        <v>151</v>
      </c>
      <c r="D9840" t="s">
        <v>3973</v>
      </c>
      <c r="E9840" t="s">
        <v>20</v>
      </c>
      <c r="F9840" t="b">
        <v>0</v>
      </c>
      <c r="G9840" t="s">
        <v>30</v>
      </c>
      <c r="H9840" s="4">
        <v>45790.709583333337</v>
      </c>
      <c r="I9840" t="b">
        <v>0</v>
      </c>
      <c r="J9840" t="b">
        <v>1</v>
      </c>
      <c r="K9840" t="s">
        <v>24</v>
      </c>
      <c r="L9840" t="s">
        <v>22</v>
      </c>
      <c r="M9840">
        <v>155000</v>
      </c>
      <c r="O9840" t="s">
        <v>647</v>
      </c>
      <c r="P9840" t="s">
        <v>12870</v>
      </c>
    </row>
    <row r="9841" spans="1:16" x14ac:dyDescent="0.55000000000000004">
      <c r="A9841" t="s">
        <v>0</v>
      </c>
      <c r="B9841" t="s">
        <v>12871</v>
      </c>
      <c r="C9841" t="s">
        <v>151</v>
      </c>
      <c r="D9841" t="s">
        <v>3973</v>
      </c>
      <c r="E9841" t="s">
        <v>20</v>
      </c>
      <c r="F9841" t="b">
        <v>0</v>
      </c>
      <c r="G9841" t="s">
        <v>30</v>
      </c>
      <c r="H9841" s="4">
        <v>45790.709583333337</v>
      </c>
      <c r="I9841" t="b">
        <v>0</v>
      </c>
      <c r="J9841" t="b">
        <v>1</v>
      </c>
      <c r="K9841" t="s">
        <v>24</v>
      </c>
      <c r="L9841" t="s">
        <v>36</v>
      </c>
      <c r="N9841">
        <v>42.169998168945313</v>
      </c>
      <c r="O9841" t="s">
        <v>2143</v>
      </c>
      <c r="P9841" t="s">
        <v>1823</v>
      </c>
    </row>
    <row r="9842" spans="1:16" x14ac:dyDescent="0.55000000000000004">
      <c r="A9842" t="s">
        <v>2</v>
      </c>
      <c r="B9842" t="s">
        <v>12872</v>
      </c>
      <c r="C9842" t="s">
        <v>39</v>
      </c>
      <c r="D9842" t="s">
        <v>112</v>
      </c>
      <c r="E9842" t="s">
        <v>51</v>
      </c>
      <c r="F9842" t="b">
        <v>1</v>
      </c>
      <c r="G9842" t="s">
        <v>27</v>
      </c>
      <c r="H9842" s="4">
        <v>45790.709861111107</v>
      </c>
      <c r="I9842" t="b">
        <v>1</v>
      </c>
      <c r="J9842" t="b">
        <v>0</v>
      </c>
      <c r="K9842" t="s">
        <v>24</v>
      </c>
      <c r="L9842" t="s">
        <v>36</v>
      </c>
      <c r="N9842">
        <v>32.5</v>
      </c>
      <c r="O9842" t="s">
        <v>112</v>
      </c>
    </row>
    <row r="9843" spans="1:16" x14ac:dyDescent="0.55000000000000004">
      <c r="A9843" t="s">
        <v>2</v>
      </c>
      <c r="B9843" t="s">
        <v>9406</v>
      </c>
      <c r="C9843" t="s">
        <v>4208</v>
      </c>
      <c r="D9843" t="s">
        <v>3828</v>
      </c>
      <c r="E9843" t="s">
        <v>219</v>
      </c>
      <c r="F9843" t="b">
        <v>0</v>
      </c>
      <c r="G9843" t="s">
        <v>1247</v>
      </c>
      <c r="H9843" s="4">
        <v>45790.738020833327</v>
      </c>
      <c r="I9843" t="b">
        <v>0</v>
      </c>
      <c r="J9843" t="b">
        <v>0</v>
      </c>
      <c r="K9843" t="s">
        <v>1247</v>
      </c>
      <c r="L9843" t="s">
        <v>36</v>
      </c>
      <c r="N9843">
        <v>32.5</v>
      </c>
      <c r="O9843" t="s">
        <v>9407</v>
      </c>
    </row>
    <row r="9844" spans="1:16" x14ac:dyDescent="0.55000000000000004">
      <c r="A9844" t="s">
        <v>19</v>
      </c>
      <c r="B9844" t="s">
        <v>3832</v>
      </c>
      <c r="C9844" t="s">
        <v>151</v>
      </c>
      <c r="D9844" t="s">
        <v>3973</v>
      </c>
      <c r="E9844" t="s">
        <v>20</v>
      </c>
      <c r="F9844" t="b">
        <v>0</v>
      </c>
      <c r="G9844" t="s">
        <v>30</v>
      </c>
      <c r="H9844" s="4">
        <v>45790.750706018523</v>
      </c>
      <c r="I9844" t="b">
        <v>0</v>
      </c>
      <c r="J9844" t="b">
        <v>1</v>
      </c>
      <c r="K9844" t="s">
        <v>24</v>
      </c>
      <c r="L9844" t="s">
        <v>22</v>
      </c>
      <c r="M9844">
        <v>141000</v>
      </c>
      <c r="O9844" t="s">
        <v>12873</v>
      </c>
      <c r="P9844" t="s">
        <v>12874</v>
      </c>
    </row>
    <row r="9845" spans="1:16" x14ac:dyDescent="0.55000000000000004">
      <c r="A9845" t="s">
        <v>2</v>
      </c>
      <c r="B9845" t="s">
        <v>1032</v>
      </c>
      <c r="C9845" t="s">
        <v>167</v>
      </c>
      <c r="D9845" t="s">
        <v>3973</v>
      </c>
      <c r="E9845" t="s">
        <v>20</v>
      </c>
      <c r="F9845" t="b">
        <v>0</v>
      </c>
      <c r="G9845" t="s">
        <v>27</v>
      </c>
      <c r="H9845" s="4">
        <v>45790.753263888888</v>
      </c>
      <c r="I9845" t="b">
        <v>1</v>
      </c>
      <c r="J9845" t="b">
        <v>0</v>
      </c>
      <c r="K9845" t="s">
        <v>24</v>
      </c>
      <c r="L9845" t="s">
        <v>36</v>
      </c>
      <c r="N9845">
        <v>38.5</v>
      </c>
      <c r="O9845" t="s">
        <v>1241</v>
      </c>
      <c r="P9845" t="s">
        <v>12875</v>
      </c>
    </row>
    <row r="9846" spans="1:16" x14ac:dyDescent="0.55000000000000004">
      <c r="A9846" t="s">
        <v>2</v>
      </c>
      <c r="B9846" t="s">
        <v>12876</v>
      </c>
      <c r="C9846" t="s">
        <v>1040</v>
      </c>
      <c r="D9846" t="s">
        <v>3973</v>
      </c>
      <c r="E9846" t="s">
        <v>51</v>
      </c>
      <c r="F9846" t="b">
        <v>0</v>
      </c>
      <c r="G9846" t="s">
        <v>41</v>
      </c>
      <c r="H9846" s="4">
        <v>45790.753692129627</v>
      </c>
      <c r="I9846" t="b">
        <v>0</v>
      </c>
      <c r="J9846" t="b">
        <v>0</v>
      </c>
      <c r="K9846" t="s">
        <v>24</v>
      </c>
      <c r="L9846" t="s">
        <v>36</v>
      </c>
      <c r="N9846">
        <v>37.5</v>
      </c>
      <c r="O9846" t="s">
        <v>1868</v>
      </c>
      <c r="P9846" t="s">
        <v>10107</v>
      </c>
    </row>
    <row r="9847" spans="1:16" x14ac:dyDescent="0.55000000000000004">
      <c r="A9847" t="s">
        <v>2</v>
      </c>
      <c r="B9847" t="s">
        <v>911</v>
      </c>
      <c r="C9847" t="s">
        <v>427</v>
      </c>
      <c r="D9847" t="s">
        <v>3600</v>
      </c>
      <c r="E9847" t="s">
        <v>51</v>
      </c>
      <c r="F9847" t="b">
        <v>0</v>
      </c>
      <c r="G9847" t="s">
        <v>30</v>
      </c>
      <c r="H9847" s="4">
        <v>45790.75439814815</v>
      </c>
      <c r="I9847" t="b">
        <v>0</v>
      </c>
      <c r="J9847" t="b">
        <v>0</v>
      </c>
      <c r="K9847" t="s">
        <v>24</v>
      </c>
      <c r="L9847" t="s">
        <v>36</v>
      </c>
      <c r="N9847">
        <v>68</v>
      </c>
      <c r="O9847" t="s">
        <v>923</v>
      </c>
      <c r="P9847" t="s">
        <v>12877</v>
      </c>
    </row>
    <row r="9848" spans="1:16" x14ac:dyDescent="0.55000000000000004">
      <c r="A9848" t="s">
        <v>0</v>
      </c>
      <c r="B9848" t="s">
        <v>12878</v>
      </c>
      <c r="C9848" t="s">
        <v>862</v>
      </c>
      <c r="D9848" t="s">
        <v>4910</v>
      </c>
      <c r="E9848" t="s">
        <v>20</v>
      </c>
      <c r="F9848" t="b">
        <v>0</v>
      </c>
      <c r="G9848" t="s">
        <v>862</v>
      </c>
      <c r="H9848" s="4">
        <v>45790.757951388892</v>
      </c>
      <c r="I9848" t="b">
        <v>0</v>
      </c>
      <c r="J9848" t="b">
        <v>0</v>
      </c>
      <c r="K9848" t="s">
        <v>862</v>
      </c>
      <c r="L9848" t="s">
        <v>22</v>
      </c>
      <c r="M9848">
        <v>42847.5</v>
      </c>
      <c r="O9848" t="s">
        <v>1642</v>
      </c>
    </row>
    <row r="9849" spans="1:16" x14ac:dyDescent="0.55000000000000004">
      <c r="A9849" t="s">
        <v>0</v>
      </c>
      <c r="B9849" t="s">
        <v>257</v>
      </c>
      <c r="C9849" t="s">
        <v>848</v>
      </c>
      <c r="D9849" t="s">
        <v>3973</v>
      </c>
      <c r="E9849" t="s">
        <v>20</v>
      </c>
      <c r="F9849" t="b">
        <v>0</v>
      </c>
      <c r="G9849" t="s">
        <v>52</v>
      </c>
      <c r="H9849" s="4">
        <v>45790.792534722219</v>
      </c>
      <c r="I9849" t="b">
        <v>0</v>
      </c>
      <c r="J9849" t="b">
        <v>0</v>
      </c>
      <c r="K9849" t="s">
        <v>24</v>
      </c>
      <c r="L9849" t="s">
        <v>36</v>
      </c>
      <c r="N9849">
        <v>58.080001831054688</v>
      </c>
      <c r="O9849" t="s">
        <v>74</v>
      </c>
      <c r="P9849" t="s">
        <v>1321</v>
      </c>
    </row>
    <row r="9850" spans="1:16" x14ac:dyDescent="0.55000000000000004">
      <c r="A9850" t="s">
        <v>2</v>
      </c>
      <c r="B9850" t="s">
        <v>439</v>
      </c>
      <c r="C9850" t="s">
        <v>624</v>
      </c>
      <c r="D9850" t="s">
        <v>3973</v>
      </c>
      <c r="E9850" t="s">
        <v>20</v>
      </c>
      <c r="F9850" t="b">
        <v>0</v>
      </c>
      <c r="G9850" t="s">
        <v>27</v>
      </c>
      <c r="H9850" s="4">
        <v>45790.793402777781</v>
      </c>
      <c r="I9850" t="b">
        <v>0</v>
      </c>
      <c r="J9850" t="b">
        <v>1</v>
      </c>
      <c r="K9850" t="s">
        <v>24</v>
      </c>
      <c r="L9850" t="s">
        <v>22</v>
      </c>
      <c r="M9850">
        <v>196000</v>
      </c>
      <c r="O9850" t="s">
        <v>65</v>
      </c>
      <c r="P9850" t="s">
        <v>527</v>
      </c>
    </row>
    <row r="9851" spans="1:16" x14ac:dyDescent="0.55000000000000004">
      <c r="A9851" t="s">
        <v>2</v>
      </c>
      <c r="B9851" t="s">
        <v>2441</v>
      </c>
      <c r="C9851" t="s">
        <v>504</v>
      </c>
      <c r="D9851" t="s">
        <v>3973</v>
      </c>
      <c r="E9851" t="s">
        <v>20</v>
      </c>
      <c r="F9851" t="b">
        <v>0</v>
      </c>
      <c r="G9851" t="s">
        <v>41</v>
      </c>
      <c r="H9851" s="4">
        <v>45790.795393518521</v>
      </c>
      <c r="I9851" t="b">
        <v>0</v>
      </c>
      <c r="J9851" t="b">
        <v>0</v>
      </c>
      <c r="K9851" t="s">
        <v>24</v>
      </c>
      <c r="L9851" t="s">
        <v>22</v>
      </c>
      <c r="M9851">
        <v>130000</v>
      </c>
      <c r="O9851" t="s">
        <v>12879</v>
      </c>
      <c r="P9851" t="s">
        <v>1839</v>
      </c>
    </row>
    <row r="9852" spans="1:16" x14ac:dyDescent="0.55000000000000004">
      <c r="A9852" t="s">
        <v>2</v>
      </c>
      <c r="B9852" t="s">
        <v>12880</v>
      </c>
      <c r="C9852" t="s">
        <v>33</v>
      </c>
      <c r="D9852" t="s">
        <v>3957</v>
      </c>
      <c r="E9852" t="s">
        <v>34</v>
      </c>
      <c r="F9852" t="b">
        <v>0</v>
      </c>
      <c r="G9852" t="s">
        <v>35</v>
      </c>
      <c r="H9852" s="4">
        <v>45790.833969907413</v>
      </c>
      <c r="I9852" t="b">
        <v>0</v>
      </c>
      <c r="J9852" t="b">
        <v>1</v>
      </c>
      <c r="K9852" t="s">
        <v>24</v>
      </c>
      <c r="L9852" t="s">
        <v>36</v>
      </c>
      <c r="N9852">
        <v>55</v>
      </c>
      <c r="O9852" t="s">
        <v>254</v>
      </c>
      <c r="P9852" t="s">
        <v>12027</v>
      </c>
    </row>
    <row r="9853" spans="1:16" x14ac:dyDescent="0.55000000000000004">
      <c r="A9853" t="s">
        <v>2</v>
      </c>
      <c r="B9853" t="s">
        <v>12881</v>
      </c>
      <c r="C9853" t="s">
        <v>151</v>
      </c>
      <c r="D9853" t="s">
        <v>3957</v>
      </c>
      <c r="E9853" t="s">
        <v>20</v>
      </c>
      <c r="F9853" t="b">
        <v>0</v>
      </c>
      <c r="G9853" t="s">
        <v>27</v>
      </c>
      <c r="H9853" s="4">
        <v>45790.834976851853</v>
      </c>
      <c r="I9853" t="b">
        <v>0</v>
      </c>
      <c r="J9853" t="b">
        <v>1</v>
      </c>
      <c r="K9853" t="s">
        <v>24</v>
      </c>
      <c r="L9853" t="s">
        <v>36</v>
      </c>
      <c r="N9853">
        <v>26.444999694824219</v>
      </c>
      <c r="O9853" t="s">
        <v>12882</v>
      </c>
      <c r="P9853" t="s">
        <v>12883</v>
      </c>
    </row>
    <row r="9854" spans="1:16" x14ac:dyDescent="0.55000000000000004">
      <c r="A9854" t="s">
        <v>2</v>
      </c>
      <c r="B9854" t="s">
        <v>9422</v>
      </c>
      <c r="C9854" t="s">
        <v>823</v>
      </c>
      <c r="D9854" t="s">
        <v>3828</v>
      </c>
      <c r="E9854" t="s">
        <v>20</v>
      </c>
      <c r="F9854" t="b">
        <v>0</v>
      </c>
      <c r="G9854" t="s">
        <v>52</v>
      </c>
      <c r="H9854" s="4">
        <v>45790.838194444441</v>
      </c>
      <c r="I9854" t="b">
        <v>0</v>
      </c>
      <c r="J9854" t="b">
        <v>1</v>
      </c>
      <c r="K9854" t="s">
        <v>24</v>
      </c>
      <c r="L9854" t="s">
        <v>22</v>
      </c>
      <c r="M9854">
        <v>98883</v>
      </c>
      <c r="O9854" t="s">
        <v>9423</v>
      </c>
      <c r="P9854" t="s">
        <v>9424</v>
      </c>
    </row>
    <row r="9855" spans="1:16" x14ac:dyDescent="0.55000000000000004">
      <c r="A9855" t="s">
        <v>0</v>
      </c>
      <c r="B9855" t="s">
        <v>12884</v>
      </c>
      <c r="C9855" t="s">
        <v>140</v>
      </c>
      <c r="D9855" t="s">
        <v>3957</v>
      </c>
      <c r="E9855" t="s">
        <v>20</v>
      </c>
      <c r="F9855" t="b">
        <v>0</v>
      </c>
      <c r="G9855" t="s">
        <v>35</v>
      </c>
      <c r="H9855" s="4">
        <v>45790.875613425917</v>
      </c>
      <c r="I9855" t="b">
        <v>0</v>
      </c>
      <c r="J9855" t="b">
        <v>1</v>
      </c>
      <c r="K9855" t="s">
        <v>24</v>
      </c>
      <c r="L9855" t="s">
        <v>36</v>
      </c>
      <c r="N9855">
        <v>16.510000228881839</v>
      </c>
      <c r="O9855" t="s">
        <v>75</v>
      </c>
      <c r="P9855" t="s">
        <v>4390</v>
      </c>
    </row>
    <row r="9856" spans="1:16" x14ac:dyDescent="0.55000000000000004">
      <c r="A9856" t="s">
        <v>0</v>
      </c>
      <c r="B9856" t="s">
        <v>12885</v>
      </c>
      <c r="C9856" t="s">
        <v>11298</v>
      </c>
      <c r="D9856" t="s">
        <v>3828</v>
      </c>
      <c r="E9856" t="s">
        <v>20</v>
      </c>
      <c r="F9856" t="b">
        <v>0</v>
      </c>
      <c r="G9856" t="s">
        <v>30</v>
      </c>
      <c r="H9856" s="4">
        <v>45790.875717592593</v>
      </c>
      <c r="I9856" t="b">
        <v>1</v>
      </c>
      <c r="J9856" t="b">
        <v>1</v>
      </c>
      <c r="K9856" t="s">
        <v>24</v>
      </c>
      <c r="L9856" t="s">
        <v>36</v>
      </c>
      <c r="N9856">
        <v>36.875</v>
      </c>
      <c r="O9856" t="s">
        <v>2718</v>
      </c>
    </row>
    <row r="9857" spans="1:16" x14ac:dyDescent="0.55000000000000004">
      <c r="A9857" t="s">
        <v>0</v>
      </c>
      <c r="B9857" t="s">
        <v>1632</v>
      </c>
      <c r="C9857" t="s">
        <v>1113</v>
      </c>
      <c r="D9857" t="s">
        <v>2208</v>
      </c>
      <c r="F9857" t="b">
        <v>0</v>
      </c>
      <c r="G9857" t="s">
        <v>30</v>
      </c>
      <c r="H9857" s="4">
        <v>45790.875717592593</v>
      </c>
      <c r="I9857" t="b">
        <v>1</v>
      </c>
      <c r="J9857" t="b">
        <v>0</v>
      </c>
      <c r="K9857" t="s">
        <v>24</v>
      </c>
      <c r="L9857" t="s">
        <v>36</v>
      </c>
      <c r="N9857">
        <v>38.5</v>
      </c>
      <c r="O9857" t="s">
        <v>131</v>
      </c>
      <c r="P9857" t="s">
        <v>12886</v>
      </c>
    </row>
    <row r="9858" spans="1:16" x14ac:dyDescent="0.55000000000000004">
      <c r="A9858" t="s">
        <v>191</v>
      </c>
      <c r="B9858" t="s">
        <v>7566</v>
      </c>
      <c r="C9858" t="s">
        <v>2883</v>
      </c>
      <c r="D9858" t="s">
        <v>3973</v>
      </c>
      <c r="E9858" t="s">
        <v>51</v>
      </c>
      <c r="F9858" t="b">
        <v>0</v>
      </c>
      <c r="G9858" t="s">
        <v>30</v>
      </c>
      <c r="H9858" s="4">
        <v>45790.875763888893</v>
      </c>
      <c r="I9858" t="b">
        <v>0</v>
      </c>
      <c r="J9858" t="b">
        <v>1</v>
      </c>
      <c r="K9858" t="s">
        <v>24</v>
      </c>
      <c r="L9858" t="s">
        <v>36</v>
      </c>
      <c r="N9858">
        <v>50</v>
      </c>
      <c r="O9858" t="s">
        <v>2434</v>
      </c>
      <c r="P9858" t="s">
        <v>7567</v>
      </c>
    </row>
    <row r="9859" spans="1:16" x14ac:dyDescent="0.55000000000000004">
      <c r="A9859" t="s">
        <v>0</v>
      </c>
      <c r="B9859" t="s">
        <v>2153</v>
      </c>
      <c r="C9859" t="s">
        <v>2765</v>
      </c>
      <c r="D9859" t="s">
        <v>3828</v>
      </c>
      <c r="E9859" t="s">
        <v>51</v>
      </c>
      <c r="F9859" t="b">
        <v>0</v>
      </c>
      <c r="G9859" t="s">
        <v>52</v>
      </c>
      <c r="H9859" s="4">
        <v>45790.875868055547</v>
      </c>
      <c r="I9859" t="b">
        <v>0</v>
      </c>
      <c r="J9859" t="b">
        <v>1</v>
      </c>
      <c r="K9859" t="s">
        <v>24</v>
      </c>
      <c r="L9859" t="s">
        <v>36</v>
      </c>
      <c r="N9859">
        <v>55</v>
      </c>
      <c r="O9859" t="s">
        <v>12887</v>
      </c>
      <c r="P9859" t="s">
        <v>12888</v>
      </c>
    </row>
    <row r="9860" spans="1:16" x14ac:dyDescent="0.55000000000000004">
      <c r="A9860" t="s">
        <v>191</v>
      </c>
      <c r="B9860" t="s">
        <v>12889</v>
      </c>
      <c r="C9860" t="s">
        <v>124</v>
      </c>
      <c r="D9860" t="s">
        <v>2208</v>
      </c>
      <c r="E9860" t="s">
        <v>20</v>
      </c>
      <c r="F9860" t="b">
        <v>0</v>
      </c>
      <c r="G9860" t="s">
        <v>30</v>
      </c>
      <c r="H9860" s="4">
        <v>45790.917372685188</v>
      </c>
      <c r="I9860" t="b">
        <v>0</v>
      </c>
      <c r="J9860" t="b">
        <v>1</v>
      </c>
      <c r="K9860" t="s">
        <v>24</v>
      </c>
      <c r="L9860" t="s">
        <v>22</v>
      </c>
      <c r="M9860">
        <v>172500</v>
      </c>
      <c r="O9860" t="s">
        <v>12890</v>
      </c>
    </row>
    <row r="9861" spans="1:16" x14ac:dyDescent="0.55000000000000004">
      <c r="A9861" t="s">
        <v>25</v>
      </c>
      <c r="B9861" t="s">
        <v>12891</v>
      </c>
      <c r="C9861" t="s">
        <v>292</v>
      </c>
      <c r="D9861" t="s">
        <v>2208</v>
      </c>
      <c r="E9861" t="s">
        <v>20</v>
      </c>
      <c r="F9861" t="b">
        <v>0</v>
      </c>
      <c r="G9861" t="s">
        <v>30</v>
      </c>
      <c r="H9861" s="4">
        <v>45790.917384259257</v>
      </c>
      <c r="I9861" t="b">
        <v>0</v>
      </c>
      <c r="J9861" t="b">
        <v>1</v>
      </c>
      <c r="K9861" t="s">
        <v>24</v>
      </c>
      <c r="L9861" t="s">
        <v>22</v>
      </c>
      <c r="M9861">
        <v>103000</v>
      </c>
      <c r="O9861" t="s">
        <v>12892</v>
      </c>
      <c r="P9861" t="s">
        <v>12893</v>
      </c>
    </row>
    <row r="9862" spans="1:16" x14ac:dyDescent="0.55000000000000004">
      <c r="A9862" t="s">
        <v>0</v>
      </c>
      <c r="B9862" t="s">
        <v>12704</v>
      </c>
      <c r="C9862" t="s">
        <v>276</v>
      </c>
      <c r="D9862" t="s">
        <v>2208</v>
      </c>
      <c r="E9862" t="s">
        <v>20</v>
      </c>
      <c r="F9862" t="b">
        <v>0</v>
      </c>
      <c r="G9862" t="s">
        <v>30</v>
      </c>
      <c r="H9862" s="4">
        <v>45790.959143518521</v>
      </c>
      <c r="I9862" t="b">
        <v>0</v>
      </c>
      <c r="J9862" t="b">
        <v>1</v>
      </c>
      <c r="K9862" t="s">
        <v>24</v>
      </c>
      <c r="L9862" t="s">
        <v>22</v>
      </c>
      <c r="M9862">
        <v>171058</v>
      </c>
      <c r="O9862" t="s">
        <v>800</v>
      </c>
      <c r="P9862" t="s">
        <v>12894</v>
      </c>
    </row>
    <row r="9863" spans="1:16" x14ac:dyDescent="0.55000000000000004">
      <c r="A9863" t="s">
        <v>0</v>
      </c>
      <c r="B9863" t="s">
        <v>7218</v>
      </c>
      <c r="C9863" t="s">
        <v>64</v>
      </c>
      <c r="D9863" t="s">
        <v>3957</v>
      </c>
      <c r="E9863" t="s">
        <v>34</v>
      </c>
      <c r="F9863" t="b">
        <v>0</v>
      </c>
      <c r="G9863" t="s">
        <v>52</v>
      </c>
      <c r="H9863" s="4">
        <v>45790.959236111114</v>
      </c>
      <c r="I9863" t="b">
        <v>1</v>
      </c>
      <c r="J9863" t="b">
        <v>1</v>
      </c>
      <c r="K9863" t="s">
        <v>24</v>
      </c>
      <c r="L9863" t="s">
        <v>36</v>
      </c>
      <c r="N9863">
        <v>19.579999923706051</v>
      </c>
      <c r="O9863" t="s">
        <v>12895</v>
      </c>
      <c r="P9863" t="s">
        <v>12896</v>
      </c>
    </row>
    <row r="9864" spans="1:16" x14ac:dyDescent="0.55000000000000004">
      <c r="A9864" t="s">
        <v>1</v>
      </c>
      <c r="B9864" t="s">
        <v>12897</v>
      </c>
      <c r="C9864" t="s">
        <v>969</v>
      </c>
      <c r="D9864" t="s">
        <v>3828</v>
      </c>
      <c r="E9864" t="s">
        <v>51</v>
      </c>
      <c r="F9864" t="b">
        <v>0</v>
      </c>
      <c r="G9864" t="s">
        <v>41</v>
      </c>
      <c r="H9864" s="4">
        <v>45790.959444444437</v>
      </c>
      <c r="I9864" t="b">
        <v>0</v>
      </c>
      <c r="J9864" t="b">
        <v>0</v>
      </c>
      <c r="K9864" t="s">
        <v>24</v>
      </c>
      <c r="L9864" t="s">
        <v>22</v>
      </c>
      <c r="M9864">
        <v>163199</v>
      </c>
      <c r="O9864" t="s">
        <v>12898</v>
      </c>
      <c r="P9864" t="s">
        <v>12899</v>
      </c>
    </row>
    <row r="9865" spans="1:16" x14ac:dyDescent="0.55000000000000004">
      <c r="A9865" t="s">
        <v>2</v>
      </c>
      <c r="B9865" t="s">
        <v>2</v>
      </c>
      <c r="C9865" t="s">
        <v>1523</v>
      </c>
      <c r="D9865" t="s">
        <v>3973</v>
      </c>
      <c r="E9865" t="s">
        <v>20</v>
      </c>
      <c r="F9865" t="b">
        <v>0</v>
      </c>
      <c r="G9865" t="s">
        <v>27</v>
      </c>
      <c r="H9865" s="4">
        <v>45790.960046296299</v>
      </c>
      <c r="I9865" t="b">
        <v>0</v>
      </c>
      <c r="J9865" t="b">
        <v>0</v>
      </c>
      <c r="K9865" t="s">
        <v>24</v>
      </c>
      <c r="L9865" t="s">
        <v>22</v>
      </c>
      <c r="M9865">
        <v>100000</v>
      </c>
      <c r="O9865" t="s">
        <v>1961</v>
      </c>
      <c r="P9865" t="s">
        <v>7063</v>
      </c>
    </row>
    <row r="9866" spans="1:16" x14ac:dyDescent="0.55000000000000004">
      <c r="A9866" t="s">
        <v>0</v>
      </c>
      <c r="B9866" t="s">
        <v>12900</v>
      </c>
      <c r="C9866" t="s">
        <v>203</v>
      </c>
      <c r="D9866" t="s">
        <v>3973</v>
      </c>
      <c r="E9866" t="s">
        <v>20</v>
      </c>
      <c r="F9866" t="b">
        <v>0</v>
      </c>
      <c r="G9866" t="s">
        <v>23</v>
      </c>
      <c r="H9866" s="4">
        <v>45790.995439814818</v>
      </c>
      <c r="I9866" t="b">
        <v>0</v>
      </c>
      <c r="J9866" t="b">
        <v>1</v>
      </c>
      <c r="K9866" t="s">
        <v>24</v>
      </c>
      <c r="L9866" t="s">
        <v>36</v>
      </c>
      <c r="N9866">
        <v>65.5</v>
      </c>
      <c r="O9866" t="s">
        <v>4344</v>
      </c>
    </row>
    <row r="9867" spans="1:16" x14ac:dyDescent="0.55000000000000004">
      <c r="A9867" t="s">
        <v>0</v>
      </c>
      <c r="B9867" t="s">
        <v>12901</v>
      </c>
      <c r="C9867" t="s">
        <v>614</v>
      </c>
      <c r="D9867" t="s">
        <v>12902</v>
      </c>
      <c r="E9867" t="s">
        <v>34</v>
      </c>
      <c r="F9867" t="b">
        <v>0</v>
      </c>
      <c r="G9867" t="s">
        <v>23</v>
      </c>
      <c r="H9867" s="4">
        <v>45790.995520833327</v>
      </c>
      <c r="I9867" t="b">
        <v>0</v>
      </c>
      <c r="J9867" t="b">
        <v>0</v>
      </c>
      <c r="K9867" t="s">
        <v>24</v>
      </c>
      <c r="L9867" t="s">
        <v>22</v>
      </c>
      <c r="M9867">
        <v>67500</v>
      </c>
      <c r="O9867" t="s">
        <v>12903</v>
      </c>
      <c r="P9867" t="s">
        <v>12904</v>
      </c>
    </row>
    <row r="9868" spans="1:16" x14ac:dyDescent="0.55000000000000004">
      <c r="A9868" t="s">
        <v>0</v>
      </c>
      <c r="B9868" t="s">
        <v>397</v>
      </c>
      <c r="C9868" t="s">
        <v>3716</v>
      </c>
      <c r="D9868" t="s">
        <v>3828</v>
      </c>
      <c r="E9868" t="s">
        <v>20</v>
      </c>
      <c r="F9868" t="b">
        <v>0</v>
      </c>
      <c r="G9868" t="s">
        <v>35</v>
      </c>
      <c r="H9868" s="4">
        <v>45791.000520833331</v>
      </c>
      <c r="I9868" t="b">
        <v>1</v>
      </c>
      <c r="J9868" t="b">
        <v>0</v>
      </c>
      <c r="K9868" t="s">
        <v>24</v>
      </c>
      <c r="L9868" t="s">
        <v>22</v>
      </c>
      <c r="M9868">
        <v>122000</v>
      </c>
      <c r="O9868" t="s">
        <v>12905</v>
      </c>
      <c r="P9868" t="s">
        <v>871</v>
      </c>
    </row>
    <row r="9869" spans="1:16" x14ac:dyDescent="0.55000000000000004">
      <c r="A9869" t="s">
        <v>28</v>
      </c>
      <c r="B9869" t="s">
        <v>12906</v>
      </c>
      <c r="C9869" t="s">
        <v>151</v>
      </c>
      <c r="D9869" t="s">
        <v>4100</v>
      </c>
      <c r="E9869" t="s">
        <v>20</v>
      </c>
      <c r="F9869" t="b">
        <v>0</v>
      </c>
      <c r="G9869" t="s">
        <v>30</v>
      </c>
      <c r="H9869" s="4">
        <v>45791.001273148147</v>
      </c>
      <c r="I9869" t="b">
        <v>0</v>
      </c>
      <c r="J9869" t="b">
        <v>1</v>
      </c>
      <c r="K9869" t="s">
        <v>24</v>
      </c>
      <c r="L9869" t="s">
        <v>22</v>
      </c>
      <c r="M9869">
        <v>175000</v>
      </c>
      <c r="O9869" t="s">
        <v>950</v>
      </c>
      <c r="P9869" t="s">
        <v>12907</v>
      </c>
    </row>
    <row r="9870" spans="1:16" x14ac:dyDescent="0.55000000000000004">
      <c r="A9870" t="s">
        <v>2</v>
      </c>
      <c r="B9870" t="s">
        <v>2960</v>
      </c>
      <c r="C9870" t="s">
        <v>3852</v>
      </c>
      <c r="D9870" t="s">
        <v>5535</v>
      </c>
      <c r="E9870" t="s">
        <v>20</v>
      </c>
      <c r="F9870" t="b">
        <v>0</v>
      </c>
      <c r="G9870" t="s">
        <v>27</v>
      </c>
      <c r="H9870" s="4">
        <v>45791.001527777778</v>
      </c>
      <c r="I9870" t="b">
        <v>1</v>
      </c>
      <c r="J9870" t="b">
        <v>0</v>
      </c>
      <c r="K9870" t="s">
        <v>24</v>
      </c>
      <c r="L9870" t="s">
        <v>22</v>
      </c>
      <c r="M9870">
        <v>88582</v>
      </c>
      <c r="O9870" t="s">
        <v>3370</v>
      </c>
      <c r="P9870" t="s">
        <v>12804</v>
      </c>
    </row>
    <row r="9871" spans="1:16" x14ac:dyDescent="0.55000000000000004">
      <c r="A9871" t="s">
        <v>191</v>
      </c>
      <c r="B9871" t="s">
        <v>12908</v>
      </c>
      <c r="C9871" t="s">
        <v>12909</v>
      </c>
      <c r="D9871" t="s">
        <v>5915</v>
      </c>
      <c r="E9871" t="s">
        <v>20</v>
      </c>
      <c r="F9871" t="b">
        <v>0</v>
      </c>
      <c r="G9871" t="s">
        <v>35</v>
      </c>
      <c r="H9871" s="4">
        <v>45791.003958333327</v>
      </c>
      <c r="I9871" t="b">
        <v>0</v>
      </c>
      <c r="J9871" t="b">
        <v>1</v>
      </c>
      <c r="K9871" t="s">
        <v>24</v>
      </c>
      <c r="L9871" t="s">
        <v>22</v>
      </c>
      <c r="M9871">
        <v>193000</v>
      </c>
      <c r="O9871" t="s">
        <v>2768</v>
      </c>
      <c r="P9871" t="s">
        <v>6750</v>
      </c>
    </row>
    <row r="9872" spans="1:16" x14ac:dyDescent="0.55000000000000004">
      <c r="A9872" t="s">
        <v>28</v>
      </c>
      <c r="B9872" t="s">
        <v>12910</v>
      </c>
      <c r="C9872" t="s">
        <v>39</v>
      </c>
      <c r="D9872" t="s">
        <v>3973</v>
      </c>
      <c r="E9872" t="s">
        <v>20</v>
      </c>
      <c r="F9872" t="b">
        <v>1</v>
      </c>
      <c r="G9872" t="s">
        <v>106</v>
      </c>
      <c r="H9872" s="4">
        <v>45791.007326388892</v>
      </c>
      <c r="I9872" t="b">
        <v>0</v>
      </c>
      <c r="J9872" t="b">
        <v>0</v>
      </c>
      <c r="K9872" t="s">
        <v>106</v>
      </c>
      <c r="L9872" t="s">
        <v>36</v>
      </c>
      <c r="N9872">
        <v>30</v>
      </c>
      <c r="O9872" t="s">
        <v>7413</v>
      </c>
      <c r="P9872" t="s">
        <v>1629</v>
      </c>
    </row>
    <row r="9873" spans="1:16" x14ac:dyDescent="0.55000000000000004">
      <c r="A9873" t="s">
        <v>2</v>
      </c>
      <c r="B9873" t="s">
        <v>12911</v>
      </c>
      <c r="C9873" t="s">
        <v>1163</v>
      </c>
      <c r="D9873" t="s">
        <v>3828</v>
      </c>
      <c r="E9873" t="s">
        <v>20</v>
      </c>
      <c r="F9873" t="b">
        <v>0</v>
      </c>
      <c r="G9873" t="s">
        <v>27</v>
      </c>
      <c r="H9873" s="4">
        <v>45791.08489583333</v>
      </c>
      <c r="I9873" t="b">
        <v>0</v>
      </c>
      <c r="J9873" t="b">
        <v>1</v>
      </c>
      <c r="K9873" t="s">
        <v>24</v>
      </c>
      <c r="L9873" t="s">
        <v>22</v>
      </c>
      <c r="M9873">
        <v>121600</v>
      </c>
      <c r="O9873" t="s">
        <v>86</v>
      </c>
      <c r="P9873" t="s">
        <v>12912</v>
      </c>
    </row>
    <row r="9874" spans="1:16" x14ac:dyDescent="0.55000000000000004">
      <c r="A9874" t="s">
        <v>89</v>
      </c>
      <c r="B9874" t="s">
        <v>12913</v>
      </c>
      <c r="C9874" t="s">
        <v>203</v>
      </c>
      <c r="D9874" t="s">
        <v>3973</v>
      </c>
      <c r="E9874" t="s">
        <v>51</v>
      </c>
      <c r="F9874" t="b">
        <v>0</v>
      </c>
      <c r="G9874" t="s">
        <v>35</v>
      </c>
      <c r="H9874" s="4">
        <v>45791.087581018517</v>
      </c>
      <c r="I9874" t="b">
        <v>1</v>
      </c>
      <c r="J9874" t="b">
        <v>0</v>
      </c>
      <c r="K9874" t="s">
        <v>24</v>
      </c>
      <c r="L9874" t="s">
        <v>36</v>
      </c>
      <c r="N9874">
        <v>77.5</v>
      </c>
      <c r="O9874" t="s">
        <v>741</v>
      </c>
      <c r="P9874" t="s">
        <v>12914</v>
      </c>
    </row>
    <row r="9875" spans="1:16" x14ac:dyDescent="0.55000000000000004">
      <c r="A9875" t="s">
        <v>2</v>
      </c>
      <c r="B9875" t="s">
        <v>12915</v>
      </c>
      <c r="C9875" t="s">
        <v>292</v>
      </c>
      <c r="D9875" t="s">
        <v>2208</v>
      </c>
      <c r="E9875" t="s">
        <v>20</v>
      </c>
      <c r="F9875" t="b">
        <v>0</v>
      </c>
      <c r="G9875" t="s">
        <v>30</v>
      </c>
      <c r="H9875" s="4">
        <v>45791.129374999997</v>
      </c>
      <c r="I9875" t="b">
        <v>1</v>
      </c>
      <c r="J9875" t="b">
        <v>1</v>
      </c>
      <c r="K9875" t="s">
        <v>24</v>
      </c>
      <c r="L9875" t="s">
        <v>36</v>
      </c>
      <c r="N9875">
        <v>41.345001220703118</v>
      </c>
      <c r="O9875" t="s">
        <v>3104</v>
      </c>
    </row>
    <row r="9876" spans="1:16" x14ac:dyDescent="0.55000000000000004">
      <c r="A9876" t="s">
        <v>0</v>
      </c>
      <c r="B9876" t="s">
        <v>12916</v>
      </c>
      <c r="C9876" t="s">
        <v>2500</v>
      </c>
      <c r="D9876" t="s">
        <v>1214</v>
      </c>
      <c r="E9876" t="s">
        <v>20</v>
      </c>
      <c r="F9876" t="b">
        <v>0</v>
      </c>
      <c r="G9876" t="s">
        <v>41</v>
      </c>
      <c r="H9876" s="4">
        <v>45791.25037037037</v>
      </c>
      <c r="I9876" t="b">
        <v>1</v>
      </c>
      <c r="J9876" t="b">
        <v>1</v>
      </c>
      <c r="K9876" t="s">
        <v>24</v>
      </c>
      <c r="L9876" t="s">
        <v>22</v>
      </c>
      <c r="M9876">
        <v>44750</v>
      </c>
      <c r="O9876" t="s">
        <v>1214</v>
      </c>
    </row>
    <row r="9877" spans="1:16" x14ac:dyDescent="0.55000000000000004">
      <c r="A9877" t="s">
        <v>0</v>
      </c>
      <c r="B9877" t="s">
        <v>12917</v>
      </c>
      <c r="C9877" t="s">
        <v>517</v>
      </c>
      <c r="D9877" t="s">
        <v>3828</v>
      </c>
      <c r="E9877" t="s">
        <v>20</v>
      </c>
      <c r="F9877" t="b">
        <v>0</v>
      </c>
      <c r="G9877" t="s">
        <v>41</v>
      </c>
      <c r="H9877" s="4">
        <v>45791.25037037037</v>
      </c>
      <c r="I9877" t="b">
        <v>0</v>
      </c>
      <c r="J9877" t="b">
        <v>0</v>
      </c>
      <c r="K9877" t="s">
        <v>24</v>
      </c>
      <c r="L9877" t="s">
        <v>36</v>
      </c>
      <c r="N9877">
        <v>22.5</v>
      </c>
      <c r="O9877" t="s">
        <v>2468</v>
      </c>
      <c r="P9877" t="s">
        <v>943</v>
      </c>
    </row>
    <row r="9878" spans="1:16" x14ac:dyDescent="0.55000000000000004">
      <c r="A9878" t="s">
        <v>0</v>
      </c>
      <c r="B9878" t="s">
        <v>743</v>
      </c>
      <c r="C9878" t="s">
        <v>2500</v>
      </c>
      <c r="D9878" t="s">
        <v>3383</v>
      </c>
      <c r="E9878" t="s">
        <v>20</v>
      </c>
      <c r="F9878" t="b">
        <v>0</v>
      </c>
      <c r="G9878" t="s">
        <v>41</v>
      </c>
      <c r="H9878" s="4">
        <v>45791.251273148147</v>
      </c>
      <c r="I9878" t="b">
        <v>0</v>
      </c>
      <c r="J9878" t="b">
        <v>0</v>
      </c>
      <c r="K9878" t="s">
        <v>24</v>
      </c>
      <c r="L9878" t="s">
        <v>22</v>
      </c>
      <c r="M9878">
        <v>110000</v>
      </c>
      <c r="O9878" t="s">
        <v>12918</v>
      </c>
      <c r="P9878" t="s">
        <v>12919</v>
      </c>
    </row>
    <row r="9879" spans="1:16" x14ac:dyDescent="0.55000000000000004">
      <c r="A9879" t="s">
        <v>0</v>
      </c>
      <c r="B9879" t="s">
        <v>0</v>
      </c>
      <c r="C9879" t="s">
        <v>84</v>
      </c>
      <c r="D9879" t="s">
        <v>3973</v>
      </c>
      <c r="E9879" t="s">
        <v>20</v>
      </c>
      <c r="F9879" t="b">
        <v>0</v>
      </c>
      <c r="G9879" t="s">
        <v>41</v>
      </c>
      <c r="H9879" s="4">
        <v>45791.251319444447</v>
      </c>
      <c r="I9879" t="b">
        <v>0</v>
      </c>
      <c r="J9879" t="b">
        <v>0</v>
      </c>
      <c r="K9879" t="s">
        <v>24</v>
      </c>
      <c r="L9879" t="s">
        <v>36</v>
      </c>
      <c r="N9879">
        <v>23</v>
      </c>
      <c r="O9879" t="s">
        <v>74</v>
      </c>
      <c r="P9879" t="s">
        <v>496</v>
      </c>
    </row>
    <row r="9880" spans="1:16" x14ac:dyDescent="0.55000000000000004">
      <c r="A9880" t="s">
        <v>2</v>
      </c>
      <c r="B9880" t="s">
        <v>12232</v>
      </c>
      <c r="C9880" t="s">
        <v>808</v>
      </c>
      <c r="D9880" t="s">
        <v>7744</v>
      </c>
      <c r="E9880" t="s">
        <v>20</v>
      </c>
      <c r="F9880" t="b">
        <v>0</v>
      </c>
      <c r="G9880" t="s">
        <v>41</v>
      </c>
      <c r="H9880" s="4">
        <v>45791.253321759257</v>
      </c>
      <c r="I9880" t="b">
        <v>1</v>
      </c>
      <c r="J9880" t="b">
        <v>0</v>
      </c>
      <c r="K9880" t="s">
        <v>24</v>
      </c>
      <c r="L9880" t="s">
        <v>22</v>
      </c>
      <c r="M9880">
        <v>210000</v>
      </c>
      <c r="O9880" t="s">
        <v>1085</v>
      </c>
      <c r="P9880" t="s">
        <v>12233</v>
      </c>
    </row>
    <row r="9881" spans="1:16" x14ac:dyDescent="0.55000000000000004">
      <c r="A9881" t="s">
        <v>2</v>
      </c>
      <c r="B9881" t="s">
        <v>12920</v>
      </c>
      <c r="C9881" t="s">
        <v>3737</v>
      </c>
      <c r="D9881" t="s">
        <v>3970</v>
      </c>
      <c r="E9881" t="s">
        <v>20</v>
      </c>
      <c r="F9881" t="b">
        <v>0</v>
      </c>
      <c r="G9881" t="s">
        <v>52</v>
      </c>
      <c r="H9881" s="4">
        <v>45791.253622685188</v>
      </c>
      <c r="I9881" t="b">
        <v>0</v>
      </c>
      <c r="J9881" t="b">
        <v>1</v>
      </c>
      <c r="K9881" t="s">
        <v>24</v>
      </c>
      <c r="L9881" t="s">
        <v>22</v>
      </c>
      <c r="M9881">
        <v>127050</v>
      </c>
      <c r="O9881" t="s">
        <v>7652</v>
      </c>
      <c r="P9881" t="s">
        <v>338</v>
      </c>
    </row>
    <row r="9882" spans="1:16" x14ac:dyDescent="0.55000000000000004">
      <c r="A9882" t="s">
        <v>2</v>
      </c>
      <c r="B9882" t="s">
        <v>12921</v>
      </c>
      <c r="C9882" t="s">
        <v>39</v>
      </c>
      <c r="D9882" t="s">
        <v>3600</v>
      </c>
      <c r="E9882" t="s">
        <v>20</v>
      </c>
      <c r="F9882" t="b">
        <v>1</v>
      </c>
      <c r="G9882" t="s">
        <v>52</v>
      </c>
      <c r="H9882" s="4">
        <v>45791.253622685188</v>
      </c>
      <c r="I9882" t="b">
        <v>0</v>
      </c>
      <c r="J9882" t="b">
        <v>1</v>
      </c>
      <c r="K9882" t="s">
        <v>24</v>
      </c>
      <c r="L9882" t="s">
        <v>22</v>
      </c>
      <c r="M9882">
        <v>170760</v>
      </c>
      <c r="O9882" t="s">
        <v>402</v>
      </c>
    </row>
    <row r="9883" spans="1:16" x14ac:dyDescent="0.55000000000000004">
      <c r="A9883" t="s">
        <v>2</v>
      </c>
      <c r="B9883" t="s">
        <v>12922</v>
      </c>
      <c r="C9883" t="s">
        <v>870</v>
      </c>
      <c r="D9883" t="s">
        <v>4762</v>
      </c>
      <c r="E9883" t="s">
        <v>20</v>
      </c>
      <c r="F9883" t="b">
        <v>0</v>
      </c>
      <c r="G9883" t="s">
        <v>870</v>
      </c>
      <c r="H9883" s="4">
        <v>45791.258958333332</v>
      </c>
      <c r="I9883" t="b">
        <v>1</v>
      </c>
      <c r="J9883" t="b">
        <v>0</v>
      </c>
      <c r="K9883" t="s">
        <v>870</v>
      </c>
      <c r="L9883" t="s">
        <v>22</v>
      </c>
      <c r="M9883">
        <v>72800</v>
      </c>
      <c r="O9883" t="s">
        <v>10131</v>
      </c>
      <c r="P9883" t="s">
        <v>12923</v>
      </c>
    </row>
    <row r="9884" spans="1:16" x14ac:dyDescent="0.55000000000000004">
      <c r="A9884" t="s">
        <v>0</v>
      </c>
      <c r="B9884" t="s">
        <v>4660</v>
      </c>
      <c r="C9884" t="s">
        <v>1532</v>
      </c>
      <c r="D9884" t="s">
        <v>4659</v>
      </c>
      <c r="E9884" t="s">
        <v>20</v>
      </c>
      <c r="F9884" t="b">
        <v>0</v>
      </c>
      <c r="G9884" t="s">
        <v>1532</v>
      </c>
      <c r="H9884" s="4">
        <v>45791.279953703714</v>
      </c>
      <c r="I9884" t="b">
        <v>1</v>
      </c>
      <c r="J9884" t="b">
        <v>0</v>
      </c>
      <c r="K9884" t="s">
        <v>1532</v>
      </c>
      <c r="L9884" t="s">
        <v>22</v>
      </c>
      <c r="M9884">
        <v>50000</v>
      </c>
      <c r="O9884" t="s">
        <v>1533</v>
      </c>
      <c r="P9884" t="s">
        <v>204</v>
      </c>
    </row>
    <row r="9885" spans="1:16" x14ac:dyDescent="0.55000000000000004">
      <c r="A9885" t="s">
        <v>1</v>
      </c>
      <c r="B9885" t="s">
        <v>12924</v>
      </c>
      <c r="C9885" t="s">
        <v>680</v>
      </c>
      <c r="D9885" t="s">
        <v>3970</v>
      </c>
      <c r="E9885" t="s">
        <v>20</v>
      </c>
      <c r="F9885" t="b">
        <v>0</v>
      </c>
      <c r="G9885" t="s">
        <v>41</v>
      </c>
      <c r="H9885" s="4">
        <v>45791.292939814812</v>
      </c>
      <c r="I9885" t="b">
        <v>0</v>
      </c>
      <c r="J9885" t="b">
        <v>1</v>
      </c>
      <c r="K9885" t="s">
        <v>24</v>
      </c>
      <c r="L9885" t="s">
        <v>22</v>
      </c>
      <c r="M9885">
        <v>155000</v>
      </c>
      <c r="O9885" t="s">
        <v>12925</v>
      </c>
      <c r="P9885" t="s">
        <v>12926</v>
      </c>
    </row>
    <row r="9886" spans="1:16" x14ac:dyDescent="0.55000000000000004">
      <c r="A9886" t="s">
        <v>2</v>
      </c>
      <c r="B9886" t="s">
        <v>12927</v>
      </c>
      <c r="C9886" t="s">
        <v>155</v>
      </c>
      <c r="D9886" t="s">
        <v>3970</v>
      </c>
      <c r="E9886" t="s">
        <v>20</v>
      </c>
      <c r="F9886" t="b">
        <v>0</v>
      </c>
      <c r="G9886" t="s">
        <v>27</v>
      </c>
      <c r="H9886" s="4">
        <v>45791.293611111112</v>
      </c>
      <c r="I9886" t="b">
        <v>0</v>
      </c>
      <c r="J9886" t="b">
        <v>1</v>
      </c>
      <c r="K9886" t="s">
        <v>24</v>
      </c>
      <c r="L9886" t="s">
        <v>22</v>
      </c>
      <c r="M9886">
        <v>135000</v>
      </c>
      <c r="O9886" t="s">
        <v>12928</v>
      </c>
      <c r="P9886" t="s">
        <v>12929</v>
      </c>
    </row>
    <row r="9887" spans="1:16" x14ac:dyDescent="0.55000000000000004">
      <c r="A9887" t="s">
        <v>2</v>
      </c>
      <c r="B9887" t="s">
        <v>2</v>
      </c>
      <c r="C9887" t="s">
        <v>12930</v>
      </c>
      <c r="D9887" t="s">
        <v>3973</v>
      </c>
      <c r="E9887" t="s">
        <v>20</v>
      </c>
      <c r="F9887" t="b">
        <v>0</v>
      </c>
      <c r="G9887" t="s">
        <v>27</v>
      </c>
      <c r="H9887" s="4">
        <v>45791.293773148151</v>
      </c>
      <c r="I9887" t="b">
        <v>0</v>
      </c>
      <c r="J9887" t="b">
        <v>1</v>
      </c>
      <c r="K9887" t="s">
        <v>24</v>
      </c>
      <c r="L9887" t="s">
        <v>22</v>
      </c>
      <c r="M9887">
        <v>135000</v>
      </c>
      <c r="O9887" t="s">
        <v>12931</v>
      </c>
      <c r="P9887" t="s">
        <v>12932</v>
      </c>
    </row>
    <row r="9888" spans="1:16" x14ac:dyDescent="0.55000000000000004">
      <c r="A9888" t="s">
        <v>139</v>
      </c>
      <c r="B9888" t="s">
        <v>4118</v>
      </c>
      <c r="C9888" t="s">
        <v>39</v>
      </c>
      <c r="D9888" t="s">
        <v>7434</v>
      </c>
      <c r="E9888" t="s">
        <v>20</v>
      </c>
      <c r="F9888" t="b">
        <v>1</v>
      </c>
      <c r="G9888" t="s">
        <v>4068</v>
      </c>
      <c r="H9888" s="4">
        <v>45791.294062499997</v>
      </c>
      <c r="I9888" t="b">
        <v>0</v>
      </c>
      <c r="J9888" t="b">
        <v>1</v>
      </c>
      <c r="L9888" t="s">
        <v>22</v>
      </c>
      <c r="M9888">
        <v>98600</v>
      </c>
      <c r="O9888" t="s">
        <v>3101</v>
      </c>
    </row>
    <row r="9889" spans="1:16" x14ac:dyDescent="0.55000000000000004">
      <c r="A9889" t="s">
        <v>2</v>
      </c>
      <c r="B9889" t="s">
        <v>9422</v>
      </c>
      <c r="C9889" t="s">
        <v>49</v>
      </c>
      <c r="D9889" t="s">
        <v>2208</v>
      </c>
      <c r="E9889" t="s">
        <v>20</v>
      </c>
      <c r="F9889" t="b">
        <v>0</v>
      </c>
      <c r="G9889" t="s">
        <v>35</v>
      </c>
      <c r="H9889" s="4">
        <v>45791.294675925928</v>
      </c>
      <c r="I9889" t="b">
        <v>0</v>
      </c>
      <c r="J9889" t="b">
        <v>1</v>
      </c>
      <c r="K9889" t="s">
        <v>24</v>
      </c>
      <c r="L9889" t="s">
        <v>22</v>
      </c>
      <c r="M9889">
        <v>98883</v>
      </c>
      <c r="O9889" t="s">
        <v>12933</v>
      </c>
      <c r="P9889" t="s">
        <v>9424</v>
      </c>
    </row>
    <row r="9890" spans="1:16" x14ac:dyDescent="0.55000000000000004">
      <c r="A9890" t="s">
        <v>1</v>
      </c>
      <c r="B9890" t="s">
        <v>1</v>
      </c>
      <c r="C9890" t="s">
        <v>39</v>
      </c>
      <c r="D9890" t="s">
        <v>10643</v>
      </c>
      <c r="E9890" t="s">
        <v>20</v>
      </c>
      <c r="F9890" t="b">
        <v>1</v>
      </c>
      <c r="G9890" t="s">
        <v>9685</v>
      </c>
      <c r="H9890" s="4">
        <v>45791.313923611109</v>
      </c>
      <c r="I9890" t="b">
        <v>0</v>
      </c>
      <c r="J9890" t="b">
        <v>0</v>
      </c>
      <c r="K9890" t="s">
        <v>9685</v>
      </c>
      <c r="L9890" t="s">
        <v>22</v>
      </c>
      <c r="M9890">
        <v>170000</v>
      </c>
      <c r="O9890" t="s">
        <v>3663</v>
      </c>
      <c r="P9890" t="s">
        <v>3378</v>
      </c>
    </row>
    <row r="9891" spans="1:16" x14ac:dyDescent="0.55000000000000004">
      <c r="A9891" t="s">
        <v>40</v>
      </c>
      <c r="B9891" t="s">
        <v>12934</v>
      </c>
      <c r="C9891" t="s">
        <v>166</v>
      </c>
      <c r="D9891" t="s">
        <v>2208</v>
      </c>
      <c r="E9891" t="s">
        <v>20</v>
      </c>
      <c r="F9891" t="b">
        <v>0</v>
      </c>
      <c r="G9891" t="s">
        <v>27</v>
      </c>
      <c r="H9891" s="4">
        <v>45791.376967592587</v>
      </c>
      <c r="I9891" t="b">
        <v>1</v>
      </c>
      <c r="J9891" t="b">
        <v>0</v>
      </c>
      <c r="K9891" t="s">
        <v>24</v>
      </c>
      <c r="L9891" t="s">
        <v>22</v>
      </c>
      <c r="M9891">
        <v>163000</v>
      </c>
      <c r="O9891" t="s">
        <v>697</v>
      </c>
      <c r="P9891" t="s">
        <v>12935</v>
      </c>
    </row>
    <row r="9892" spans="1:16" x14ac:dyDescent="0.55000000000000004">
      <c r="A9892" t="s">
        <v>25</v>
      </c>
      <c r="B9892" t="s">
        <v>1577</v>
      </c>
      <c r="C9892" t="s">
        <v>167</v>
      </c>
      <c r="D9892" t="s">
        <v>3957</v>
      </c>
      <c r="E9892" t="s">
        <v>34</v>
      </c>
      <c r="F9892" t="b">
        <v>0</v>
      </c>
      <c r="G9892" t="s">
        <v>35</v>
      </c>
      <c r="H9892" s="4">
        <v>45791.417395833327</v>
      </c>
      <c r="I9892" t="b">
        <v>0</v>
      </c>
      <c r="J9892" t="b">
        <v>1</v>
      </c>
      <c r="K9892" t="s">
        <v>24</v>
      </c>
      <c r="L9892" t="s">
        <v>36</v>
      </c>
      <c r="N9892">
        <v>81</v>
      </c>
      <c r="O9892" t="s">
        <v>2036</v>
      </c>
      <c r="P9892" t="s">
        <v>2852</v>
      </c>
    </row>
    <row r="9893" spans="1:16" x14ac:dyDescent="0.55000000000000004">
      <c r="A9893" t="s">
        <v>25</v>
      </c>
      <c r="B9893" t="s">
        <v>12936</v>
      </c>
      <c r="C9893" t="s">
        <v>276</v>
      </c>
      <c r="D9893" t="s">
        <v>4093</v>
      </c>
      <c r="E9893" t="s">
        <v>51</v>
      </c>
      <c r="F9893" t="b">
        <v>0</v>
      </c>
      <c r="G9893" t="s">
        <v>30</v>
      </c>
      <c r="H9893" s="4">
        <v>45791.417569444442</v>
      </c>
      <c r="I9893" t="b">
        <v>0</v>
      </c>
      <c r="J9893" t="b">
        <v>1</v>
      </c>
      <c r="K9893" t="s">
        <v>24</v>
      </c>
      <c r="L9893" t="s">
        <v>36</v>
      </c>
      <c r="N9893">
        <v>33</v>
      </c>
      <c r="O9893" t="s">
        <v>2083</v>
      </c>
      <c r="P9893" t="s">
        <v>8507</v>
      </c>
    </row>
    <row r="9894" spans="1:16" x14ac:dyDescent="0.55000000000000004">
      <c r="A9894" t="s">
        <v>40</v>
      </c>
      <c r="B9894" t="s">
        <v>12937</v>
      </c>
      <c r="C9894" t="s">
        <v>39</v>
      </c>
      <c r="D9894" t="s">
        <v>4093</v>
      </c>
      <c r="E9894" t="s">
        <v>20</v>
      </c>
      <c r="F9894" t="b">
        <v>1</v>
      </c>
      <c r="G9894" t="s">
        <v>27</v>
      </c>
      <c r="H9894" s="4">
        <v>45791.418541666673</v>
      </c>
      <c r="I9894" t="b">
        <v>0</v>
      </c>
      <c r="J9894" t="b">
        <v>1</v>
      </c>
      <c r="K9894" t="s">
        <v>24</v>
      </c>
      <c r="L9894" t="s">
        <v>36</v>
      </c>
      <c r="N9894">
        <v>45</v>
      </c>
      <c r="O9894" t="s">
        <v>220</v>
      </c>
      <c r="P9894" t="s">
        <v>221</v>
      </c>
    </row>
    <row r="9895" spans="1:16" x14ac:dyDescent="0.55000000000000004">
      <c r="A9895" t="s">
        <v>2</v>
      </c>
      <c r="B9895" t="s">
        <v>506</v>
      </c>
      <c r="C9895" t="s">
        <v>293</v>
      </c>
      <c r="D9895" t="s">
        <v>2208</v>
      </c>
      <c r="E9895" t="s">
        <v>34</v>
      </c>
      <c r="F9895" t="b">
        <v>0</v>
      </c>
      <c r="G9895" t="s">
        <v>27</v>
      </c>
      <c r="H9895" s="4">
        <v>45791.418761574067</v>
      </c>
      <c r="I9895" t="b">
        <v>0</v>
      </c>
      <c r="J9895" t="b">
        <v>1</v>
      </c>
      <c r="K9895" t="s">
        <v>24</v>
      </c>
      <c r="L9895" t="s">
        <v>22</v>
      </c>
      <c r="M9895">
        <v>175500</v>
      </c>
      <c r="O9895" t="s">
        <v>428</v>
      </c>
      <c r="P9895" t="s">
        <v>8137</v>
      </c>
    </row>
    <row r="9896" spans="1:16" x14ac:dyDescent="0.55000000000000004">
      <c r="A9896" t="s">
        <v>2</v>
      </c>
      <c r="B9896" t="s">
        <v>2378</v>
      </c>
      <c r="C9896" t="s">
        <v>12938</v>
      </c>
      <c r="D9896" t="s">
        <v>2208</v>
      </c>
      <c r="E9896" t="s">
        <v>34</v>
      </c>
      <c r="F9896" t="b">
        <v>0</v>
      </c>
      <c r="G9896" t="s">
        <v>27</v>
      </c>
      <c r="H9896" s="4">
        <v>45791.418796296297</v>
      </c>
      <c r="I9896" t="b">
        <v>0</v>
      </c>
      <c r="J9896" t="b">
        <v>1</v>
      </c>
      <c r="K9896" t="s">
        <v>24</v>
      </c>
      <c r="L9896" t="s">
        <v>22</v>
      </c>
      <c r="M9896">
        <v>195000</v>
      </c>
      <c r="O9896" t="s">
        <v>428</v>
      </c>
      <c r="P9896" t="s">
        <v>8138</v>
      </c>
    </row>
    <row r="9897" spans="1:16" x14ac:dyDescent="0.55000000000000004">
      <c r="A9897" t="s">
        <v>2</v>
      </c>
      <c r="B9897" t="s">
        <v>4788</v>
      </c>
      <c r="C9897" t="s">
        <v>7313</v>
      </c>
      <c r="D9897" t="s">
        <v>2208</v>
      </c>
      <c r="E9897" t="s">
        <v>34</v>
      </c>
      <c r="F9897" t="b">
        <v>0</v>
      </c>
      <c r="G9897" t="s">
        <v>35</v>
      </c>
      <c r="H9897" s="4">
        <v>45791.419502314813</v>
      </c>
      <c r="I9897" t="b">
        <v>0</v>
      </c>
      <c r="J9897" t="b">
        <v>1</v>
      </c>
      <c r="K9897" t="s">
        <v>24</v>
      </c>
      <c r="L9897" t="s">
        <v>22</v>
      </c>
      <c r="M9897">
        <v>135000</v>
      </c>
      <c r="O9897" t="s">
        <v>428</v>
      </c>
      <c r="P9897" t="s">
        <v>4789</v>
      </c>
    </row>
    <row r="9898" spans="1:16" x14ac:dyDescent="0.55000000000000004">
      <c r="A9898" t="s">
        <v>2</v>
      </c>
      <c r="B9898" t="s">
        <v>8314</v>
      </c>
      <c r="C9898" t="s">
        <v>2941</v>
      </c>
      <c r="D9898" t="s">
        <v>4328</v>
      </c>
      <c r="E9898" t="s">
        <v>20</v>
      </c>
      <c r="F9898" t="b">
        <v>0</v>
      </c>
      <c r="G9898" t="s">
        <v>27</v>
      </c>
      <c r="H9898" s="4">
        <v>45791.501944444448</v>
      </c>
      <c r="I9898" t="b">
        <v>0</v>
      </c>
      <c r="J9898" t="b">
        <v>1</v>
      </c>
      <c r="K9898" t="s">
        <v>24</v>
      </c>
      <c r="L9898" t="s">
        <v>22</v>
      </c>
      <c r="M9898">
        <v>237000</v>
      </c>
      <c r="O9898" t="s">
        <v>1642</v>
      </c>
      <c r="P9898" t="s">
        <v>8315</v>
      </c>
    </row>
    <row r="9899" spans="1:16" x14ac:dyDescent="0.55000000000000004">
      <c r="A9899" t="s">
        <v>139</v>
      </c>
      <c r="B9899" t="s">
        <v>12939</v>
      </c>
      <c r="C9899" t="s">
        <v>298</v>
      </c>
      <c r="D9899" t="s">
        <v>4910</v>
      </c>
      <c r="E9899" t="s">
        <v>20</v>
      </c>
      <c r="F9899" t="b">
        <v>0</v>
      </c>
      <c r="G9899" t="s">
        <v>298</v>
      </c>
      <c r="H9899" s="4">
        <v>45791.507604166669</v>
      </c>
      <c r="I9899" t="b">
        <v>0</v>
      </c>
      <c r="J9899" t="b">
        <v>0</v>
      </c>
      <c r="K9899" t="s">
        <v>298</v>
      </c>
      <c r="L9899" t="s">
        <v>22</v>
      </c>
      <c r="M9899">
        <v>40000</v>
      </c>
      <c r="O9899" t="s">
        <v>6909</v>
      </c>
      <c r="P9899" t="s">
        <v>2771</v>
      </c>
    </row>
    <row r="9900" spans="1:16" x14ac:dyDescent="0.55000000000000004">
      <c r="A9900" t="s">
        <v>2</v>
      </c>
      <c r="B9900" t="s">
        <v>12940</v>
      </c>
      <c r="C9900" t="s">
        <v>39</v>
      </c>
      <c r="D9900" t="s">
        <v>112</v>
      </c>
      <c r="E9900" t="s">
        <v>51</v>
      </c>
      <c r="F9900" t="b">
        <v>1</v>
      </c>
      <c r="G9900" t="s">
        <v>23</v>
      </c>
      <c r="H9900" s="4">
        <v>45791.512187499997</v>
      </c>
      <c r="I9900" t="b">
        <v>1</v>
      </c>
      <c r="J9900" t="b">
        <v>0</v>
      </c>
      <c r="K9900" t="s">
        <v>24</v>
      </c>
      <c r="L9900" t="s">
        <v>36</v>
      </c>
      <c r="N9900">
        <v>55</v>
      </c>
      <c r="O9900" t="s">
        <v>112</v>
      </c>
    </row>
    <row r="9901" spans="1:16" x14ac:dyDescent="0.55000000000000004">
      <c r="A9901" t="s">
        <v>19</v>
      </c>
      <c r="B9901" t="s">
        <v>12941</v>
      </c>
      <c r="C9901" t="s">
        <v>372</v>
      </c>
      <c r="D9901" t="s">
        <v>3973</v>
      </c>
      <c r="E9901" t="s">
        <v>20</v>
      </c>
      <c r="F9901" t="b">
        <v>0</v>
      </c>
      <c r="G9901" t="s">
        <v>23</v>
      </c>
      <c r="H9901" s="4">
        <v>45791.512569444443</v>
      </c>
      <c r="I9901" t="b">
        <v>1</v>
      </c>
      <c r="J9901" t="b">
        <v>0</v>
      </c>
      <c r="K9901" t="s">
        <v>24</v>
      </c>
      <c r="L9901" t="s">
        <v>22</v>
      </c>
      <c r="M9901">
        <v>114516</v>
      </c>
      <c r="O9901" t="s">
        <v>554</v>
      </c>
    </row>
    <row r="9902" spans="1:16" x14ac:dyDescent="0.55000000000000004">
      <c r="A9902" t="s">
        <v>2</v>
      </c>
      <c r="B9902" t="s">
        <v>5005</v>
      </c>
      <c r="C9902" t="s">
        <v>1291</v>
      </c>
      <c r="D9902" t="s">
        <v>3828</v>
      </c>
      <c r="E9902" t="s">
        <v>20</v>
      </c>
      <c r="F9902" t="b">
        <v>0</v>
      </c>
      <c r="G9902" t="s">
        <v>1247</v>
      </c>
      <c r="H9902" s="4">
        <v>45791.531747685192</v>
      </c>
      <c r="I9902" t="b">
        <v>0</v>
      </c>
      <c r="J9902" t="b">
        <v>0</v>
      </c>
      <c r="K9902" t="s">
        <v>1247</v>
      </c>
      <c r="L9902" t="s">
        <v>22</v>
      </c>
      <c r="M9902">
        <v>166000</v>
      </c>
      <c r="O9902" t="s">
        <v>5006</v>
      </c>
      <c r="P9902" t="s">
        <v>5007</v>
      </c>
    </row>
    <row r="9903" spans="1:16" x14ac:dyDescent="0.55000000000000004">
      <c r="A9903" t="s">
        <v>1</v>
      </c>
      <c r="B9903" t="s">
        <v>6284</v>
      </c>
      <c r="C9903" t="s">
        <v>140</v>
      </c>
      <c r="D9903" t="s">
        <v>3973</v>
      </c>
      <c r="E9903" t="s">
        <v>20</v>
      </c>
      <c r="F9903" t="b">
        <v>0</v>
      </c>
      <c r="G9903" t="s">
        <v>35</v>
      </c>
      <c r="H9903" s="4">
        <v>45791.542453703703</v>
      </c>
      <c r="I9903" t="b">
        <v>0</v>
      </c>
      <c r="J9903" t="b">
        <v>1</v>
      </c>
      <c r="K9903" t="s">
        <v>24</v>
      </c>
      <c r="L9903" t="s">
        <v>22</v>
      </c>
      <c r="M9903">
        <v>152250</v>
      </c>
      <c r="O9903" t="s">
        <v>1172</v>
      </c>
      <c r="P9903" t="s">
        <v>6285</v>
      </c>
    </row>
    <row r="9904" spans="1:16" x14ac:dyDescent="0.55000000000000004">
      <c r="A9904" t="s">
        <v>40</v>
      </c>
      <c r="B9904" t="s">
        <v>12942</v>
      </c>
      <c r="C9904" t="s">
        <v>108</v>
      </c>
      <c r="D9904" t="s">
        <v>3828</v>
      </c>
      <c r="E9904" t="s">
        <v>20</v>
      </c>
      <c r="F9904" t="b">
        <v>0</v>
      </c>
      <c r="G9904" t="s">
        <v>27</v>
      </c>
      <c r="H9904" s="4">
        <v>45791.543541666673</v>
      </c>
      <c r="I9904" t="b">
        <v>0</v>
      </c>
      <c r="J9904" t="b">
        <v>1</v>
      </c>
      <c r="K9904" t="s">
        <v>24</v>
      </c>
      <c r="L9904" t="s">
        <v>22</v>
      </c>
      <c r="M9904">
        <v>193000</v>
      </c>
      <c r="O9904" t="s">
        <v>5006</v>
      </c>
      <c r="P9904" t="s">
        <v>12943</v>
      </c>
    </row>
    <row r="9905" spans="1:16" x14ac:dyDescent="0.55000000000000004">
      <c r="A9905" t="s">
        <v>191</v>
      </c>
      <c r="B9905" t="s">
        <v>12908</v>
      </c>
      <c r="C9905" t="s">
        <v>238</v>
      </c>
      <c r="D9905" t="s">
        <v>3828</v>
      </c>
      <c r="E9905" t="s">
        <v>20</v>
      </c>
      <c r="F9905" t="b">
        <v>0</v>
      </c>
      <c r="G9905" t="s">
        <v>27</v>
      </c>
      <c r="H9905" s="4">
        <v>45791.543576388889</v>
      </c>
      <c r="I9905" t="b">
        <v>0</v>
      </c>
      <c r="J9905" t="b">
        <v>1</v>
      </c>
      <c r="K9905" t="s">
        <v>24</v>
      </c>
      <c r="L9905" t="s">
        <v>22</v>
      </c>
      <c r="M9905">
        <v>193000</v>
      </c>
      <c r="O9905" t="s">
        <v>5006</v>
      </c>
      <c r="P9905" t="s">
        <v>6750</v>
      </c>
    </row>
    <row r="9906" spans="1:16" x14ac:dyDescent="0.55000000000000004">
      <c r="A9906" t="s">
        <v>2</v>
      </c>
      <c r="B9906" t="s">
        <v>12944</v>
      </c>
      <c r="C9906" t="s">
        <v>386</v>
      </c>
      <c r="D9906" t="s">
        <v>3828</v>
      </c>
      <c r="E9906" t="s">
        <v>20</v>
      </c>
      <c r="F9906" t="b">
        <v>0</v>
      </c>
      <c r="G9906" t="s">
        <v>27</v>
      </c>
      <c r="H9906" s="4">
        <v>45791.543611111112</v>
      </c>
      <c r="I9906" t="b">
        <v>0</v>
      </c>
      <c r="J9906" t="b">
        <v>1</v>
      </c>
      <c r="K9906" t="s">
        <v>24</v>
      </c>
      <c r="L9906" t="s">
        <v>22</v>
      </c>
      <c r="M9906">
        <v>143000</v>
      </c>
      <c r="O9906" t="s">
        <v>5006</v>
      </c>
      <c r="P9906" t="s">
        <v>12943</v>
      </c>
    </row>
    <row r="9907" spans="1:16" x14ac:dyDescent="0.55000000000000004">
      <c r="A9907" t="s">
        <v>2</v>
      </c>
      <c r="B9907" t="s">
        <v>8109</v>
      </c>
      <c r="C9907" t="s">
        <v>357</v>
      </c>
      <c r="D9907" t="s">
        <v>3828</v>
      </c>
      <c r="E9907" t="s">
        <v>20</v>
      </c>
      <c r="F9907" t="b">
        <v>0</v>
      </c>
      <c r="G9907" t="s">
        <v>27</v>
      </c>
      <c r="H9907" s="4">
        <v>45791.543796296297</v>
      </c>
      <c r="I9907" t="b">
        <v>0</v>
      </c>
      <c r="J9907" t="b">
        <v>1</v>
      </c>
      <c r="K9907" t="s">
        <v>24</v>
      </c>
      <c r="L9907" t="s">
        <v>22</v>
      </c>
      <c r="M9907">
        <v>166000</v>
      </c>
      <c r="O9907" t="s">
        <v>5006</v>
      </c>
      <c r="P9907" t="s">
        <v>5569</v>
      </c>
    </row>
    <row r="9908" spans="1:16" x14ac:dyDescent="0.55000000000000004">
      <c r="A9908" t="s">
        <v>0</v>
      </c>
      <c r="B9908" t="s">
        <v>12945</v>
      </c>
      <c r="C9908" t="s">
        <v>608</v>
      </c>
      <c r="D9908" t="s">
        <v>3828</v>
      </c>
      <c r="E9908" t="s">
        <v>20</v>
      </c>
      <c r="F9908" t="b">
        <v>0</v>
      </c>
      <c r="G9908" t="s">
        <v>27</v>
      </c>
      <c r="H9908" s="4">
        <v>45791.583506944437</v>
      </c>
      <c r="I9908" t="b">
        <v>0</v>
      </c>
      <c r="J9908" t="b">
        <v>1</v>
      </c>
      <c r="K9908" t="s">
        <v>24</v>
      </c>
      <c r="L9908" t="s">
        <v>22</v>
      </c>
      <c r="M9908">
        <v>76250</v>
      </c>
      <c r="O9908" t="s">
        <v>12946</v>
      </c>
      <c r="P9908" t="s">
        <v>12947</v>
      </c>
    </row>
    <row r="9909" spans="1:16" x14ac:dyDescent="0.55000000000000004">
      <c r="A9909" t="s">
        <v>0</v>
      </c>
      <c r="B9909" t="s">
        <v>3024</v>
      </c>
      <c r="C9909" t="s">
        <v>179</v>
      </c>
      <c r="D9909" t="s">
        <v>2208</v>
      </c>
      <c r="E9909" t="s">
        <v>20</v>
      </c>
      <c r="F9909" t="b">
        <v>0</v>
      </c>
      <c r="G9909" t="s">
        <v>27</v>
      </c>
      <c r="H9909" s="4">
        <v>45791.583622685182</v>
      </c>
      <c r="I9909" t="b">
        <v>1</v>
      </c>
      <c r="J9909" t="b">
        <v>1</v>
      </c>
      <c r="K9909" t="s">
        <v>24</v>
      </c>
      <c r="L9909" t="s">
        <v>22</v>
      </c>
      <c r="M9909">
        <v>157000</v>
      </c>
      <c r="O9909" t="s">
        <v>12948</v>
      </c>
      <c r="P9909" t="s">
        <v>2303</v>
      </c>
    </row>
    <row r="9910" spans="1:16" x14ac:dyDescent="0.55000000000000004">
      <c r="A9910" t="s">
        <v>25</v>
      </c>
      <c r="B9910" t="s">
        <v>12949</v>
      </c>
      <c r="C9910" t="s">
        <v>465</v>
      </c>
      <c r="D9910" t="s">
        <v>3973</v>
      </c>
      <c r="E9910" t="s">
        <v>20</v>
      </c>
      <c r="F9910" t="b">
        <v>0</v>
      </c>
      <c r="G9910" t="s">
        <v>41</v>
      </c>
      <c r="H9910" s="4">
        <v>45791.583807870367</v>
      </c>
      <c r="I9910" t="b">
        <v>0</v>
      </c>
      <c r="J9910" t="b">
        <v>1</v>
      </c>
      <c r="K9910" t="s">
        <v>24</v>
      </c>
      <c r="L9910" t="s">
        <v>22</v>
      </c>
      <c r="M9910">
        <v>45760</v>
      </c>
      <c r="O9910" t="s">
        <v>1172</v>
      </c>
    </row>
    <row r="9911" spans="1:16" x14ac:dyDescent="0.55000000000000004">
      <c r="A9911" t="s">
        <v>40</v>
      </c>
      <c r="B9911" t="s">
        <v>12950</v>
      </c>
      <c r="C9911" t="s">
        <v>283</v>
      </c>
      <c r="D9911" t="s">
        <v>3828</v>
      </c>
      <c r="E9911" t="s">
        <v>20</v>
      </c>
      <c r="F9911" t="b">
        <v>0</v>
      </c>
      <c r="G9911" t="s">
        <v>27</v>
      </c>
      <c r="H9911" s="4">
        <v>45791.585266203707</v>
      </c>
      <c r="I9911" t="b">
        <v>1</v>
      </c>
      <c r="J9911" t="b">
        <v>0</v>
      </c>
      <c r="K9911" t="s">
        <v>24</v>
      </c>
      <c r="L9911" t="s">
        <v>22</v>
      </c>
      <c r="M9911">
        <v>130000</v>
      </c>
      <c r="O9911" t="s">
        <v>10901</v>
      </c>
      <c r="P9911" t="s">
        <v>12951</v>
      </c>
    </row>
    <row r="9912" spans="1:16" x14ac:dyDescent="0.55000000000000004">
      <c r="A9912" t="s">
        <v>1</v>
      </c>
      <c r="B9912" t="s">
        <v>3223</v>
      </c>
      <c r="C9912" t="s">
        <v>2280</v>
      </c>
      <c r="D9912" t="s">
        <v>3973</v>
      </c>
      <c r="E9912" t="s">
        <v>20</v>
      </c>
      <c r="F9912" t="b">
        <v>0</v>
      </c>
      <c r="G9912" t="s">
        <v>23</v>
      </c>
      <c r="H9912" s="4">
        <v>45791.59574074074</v>
      </c>
      <c r="I9912" t="b">
        <v>1</v>
      </c>
      <c r="J9912" t="b">
        <v>0</v>
      </c>
      <c r="K9912" t="s">
        <v>24</v>
      </c>
      <c r="L9912" t="s">
        <v>22</v>
      </c>
      <c r="M9912">
        <v>97500</v>
      </c>
      <c r="O9912" t="s">
        <v>12952</v>
      </c>
      <c r="P9912" t="s">
        <v>906</v>
      </c>
    </row>
    <row r="9913" spans="1:16" x14ac:dyDescent="0.55000000000000004">
      <c r="A9913" t="s">
        <v>0</v>
      </c>
      <c r="B9913" t="s">
        <v>12953</v>
      </c>
      <c r="C9913" t="s">
        <v>985</v>
      </c>
      <c r="D9913" t="s">
        <v>4328</v>
      </c>
      <c r="E9913" t="s">
        <v>51</v>
      </c>
      <c r="F9913" t="b">
        <v>0</v>
      </c>
      <c r="G9913" t="s">
        <v>27</v>
      </c>
      <c r="H9913" s="4">
        <v>45791.625138888892</v>
      </c>
      <c r="I9913" t="b">
        <v>0</v>
      </c>
      <c r="J9913" t="b">
        <v>0</v>
      </c>
      <c r="K9913" t="s">
        <v>24</v>
      </c>
      <c r="L9913" t="s">
        <v>36</v>
      </c>
      <c r="N9913">
        <v>75</v>
      </c>
      <c r="O9913" t="s">
        <v>12954</v>
      </c>
      <c r="P9913" t="s">
        <v>1600</v>
      </c>
    </row>
    <row r="9914" spans="1:16" x14ac:dyDescent="0.55000000000000004">
      <c r="A9914" t="s">
        <v>1</v>
      </c>
      <c r="B9914" t="s">
        <v>12955</v>
      </c>
      <c r="C9914" t="s">
        <v>213</v>
      </c>
      <c r="D9914" t="s">
        <v>12956</v>
      </c>
      <c r="E9914" t="s">
        <v>20</v>
      </c>
      <c r="F9914" t="b">
        <v>0</v>
      </c>
      <c r="G9914" t="s">
        <v>41</v>
      </c>
      <c r="H9914" s="4">
        <v>45791.626319444447</v>
      </c>
      <c r="I9914" t="b">
        <v>0</v>
      </c>
      <c r="J9914" t="b">
        <v>0</v>
      </c>
      <c r="K9914" t="s">
        <v>24</v>
      </c>
      <c r="L9914" t="s">
        <v>36</v>
      </c>
      <c r="N9914">
        <v>46.659999847412109</v>
      </c>
      <c r="O9914" t="s">
        <v>8553</v>
      </c>
      <c r="P9914" t="s">
        <v>12957</v>
      </c>
    </row>
    <row r="9915" spans="1:16" x14ac:dyDescent="0.55000000000000004">
      <c r="A9915" t="s">
        <v>40</v>
      </c>
      <c r="B9915" t="s">
        <v>12958</v>
      </c>
      <c r="C9915" t="s">
        <v>2465</v>
      </c>
      <c r="D9915" t="s">
        <v>3828</v>
      </c>
      <c r="E9915" t="s">
        <v>219</v>
      </c>
      <c r="F9915" t="b">
        <v>0</v>
      </c>
      <c r="G9915" t="s">
        <v>27</v>
      </c>
      <c r="H9915" s="4">
        <v>45791.626967592587</v>
      </c>
      <c r="I9915" t="b">
        <v>0</v>
      </c>
      <c r="J9915" t="b">
        <v>0</v>
      </c>
      <c r="K9915" t="s">
        <v>24</v>
      </c>
      <c r="L9915" t="s">
        <v>22</v>
      </c>
      <c r="M9915">
        <v>107500</v>
      </c>
      <c r="O9915" t="s">
        <v>2949</v>
      </c>
      <c r="P9915" t="s">
        <v>12959</v>
      </c>
    </row>
    <row r="9916" spans="1:16" x14ac:dyDescent="0.55000000000000004">
      <c r="A9916" t="s">
        <v>2</v>
      </c>
      <c r="B9916" t="s">
        <v>2</v>
      </c>
      <c r="C9916" t="s">
        <v>854</v>
      </c>
      <c r="D9916" t="s">
        <v>7853</v>
      </c>
      <c r="E9916" t="s">
        <v>20</v>
      </c>
      <c r="F9916" t="b">
        <v>0</v>
      </c>
      <c r="G9916" t="s">
        <v>27</v>
      </c>
      <c r="H9916" s="4">
        <v>45791.62699074074</v>
      </c>
      <c r="I9916" t="b">
        <v>1</v>
      </c>
      <c r="J9916" t="b">
        <v>1</v>
      </c>
      <c r="K9916" t="s">
        <v>24</v>
      </c>
      <c r="L9916" t="s">
        <v>22</v>
      </c>
      <c r="M9916">
        <v>132704</v>
      </c>
      <c r="O9916" t="s">
        <v>9139</v>
      </c>
      <c r="P9916" t="s">
        <v>11461</v>
      </c>
    </row>
    <row r="9917" spans="1:16" x14ac:dyDescent="0.55000000000000004">
      <c r="A9917" t="s">
        <v>2</v>
      </c>
      <c r="B9917" t="s">
        <v>12960</v>
      </c>
      <c r="C9917" t="s">
        <v>2264</v>
      </c>
      <c r="D9917" t="s">
        <v>3973</v>
      </c>
      <c r="E9917" t="s">
        <v>51</v>
      </c>
      <c r="F9917" t="b">
        <v>0</v>
      </c>
      <c r="G9917" t="s">
        <v>27</v>
      </c>
      <c r="H9917" s="4">
        <v>45791.627152777779</v>
      </c>
      <c r="I9917" t="b">
        <v>0</v>
      </c>
      <c r="J9917" t="b">
        <v>1</v>
      </c>
      <c r="K9917" t="s">
        <v>24</v>
      </c>
      <c r="L9917" t="s">
        <v>36</v>
      </c>
      <c r="N9917">
        <v>77.5</v>
      </c>
      <c r="O9917" t="s">
        <v>1042</v>
      </c>
      <c r="P9917" t="s">
        <v>11140</v>
      </c>
    </row>
    <row r="9918" spans="1:16" x14ac:dyDescent="0.55000000000000004">
      <c r="A9918" t="s">
        <v>2</v>
      </c>
      <c r="B9918" t="s">
        <v>12961</v>
      </c>
      <c r="C9918" t="s">
        <v>39</v>
      </c>
      <c r="D9918" t="s">
        <v>112</v>
      </c>
      <c r="E9918" t="s">
        <v>51</v>
      </c>
      <c r="F9918" t="b">
        <v>1</v>
      </c>
      <c r="G9918" t="s">
        <v>27</v>
      </c>
      <c r="H9918" s="4">
        <v>45791.668553240743</v>
      </c>
      <c r="I9918" t="b">
        <v>1</v>
      </c>
      <c r="J9918" t="b">
        <v>0</v>
      </c>
      <c r="K9918" t="s">
        <v>24</v>
      </c>
      <c r="L9918" t="s">
        <v>36</v>
      </c>
      <c r="N9918">
        <v>17.5</v>
      </c>
      <c r="O9918" t="s">
        <v>112</v>
      </c>
      <c r="P9918" t="s">
        <v>12962</v>
      </c>
    </row>
    <row r="9919" spans="1:16" x14ac:dyDescent="0.55000000000000004">
      <c r="A9919" t="s">
        <v>40</v>
      </c>
      <c r="B9919" t="s">
        <v>12963</v>
      </c>
      <c r="C9919" t="s">
        <v>120</v>
      </c>
      <c r="D9919" t="s">
        <v>3600</v>
      </c>
      <c r="E9919" t="s">
        <v>51</v>
      </c>
      <c r="F9919" t="b">
        <v>0</v>
      </c>
      <c r="G9919" t="s">
        <v>27</v>
      </c>
      <c r="H9919" s="4">
        <v>45791.668576388889</v>
      </c>
      <c r="I9919" t="b">
        <v>1</v>
      </c>
      <c r="J9919" t="b">
        <v>0</v>
      </c>
      <c r="K9919" t="s">
        <v>24</v>
      </c>
      <c r="L9919" t="s">
        <v>36</v>
      </c>
      <c r="N9919">
        <v>70</v>
      </c>
      <c r="O9919" t="s">
        <v>383</v>
      </c>
      <c r="P9919" t="s">
        <v>11256</v>
      </c>
    </row>
    <row r="9920" spans="1:16" x14ac:dyDescent="0.55000000000000004">
      <c r="A9920" t="s">
        <v>191</v>
      </c>
      <c r="B9920" t="s">
        <v>12964</v>
      </c>
      <c r="C9920" t="s">
        <v>985</v>
      </c>
      <c r="D9920" t="s">
        <v>3973</v>
      </c>
      <c r="E9920" t="s">
        <v>20</v>
      </c>
      <c r="F9920" t="b">
        <v>0</v>
      </c>
      <c r="G9920" t="s">
        <v>41</v>
      </c>
      <c r="H9920" s="4">
        <v>45791.669328703712</v>
      </c>
      <c r="I9920" t="b">
        <v>0</v>
      </c>
      <c r="J9920" t="b">
        <v>1</v>
      </c>
      <c r="K9920" t="s">
        <v>24</v>
      </c>
      <c r="L9920" t="s">
        <v>22</v>
      </c>
      <c r="M9920">
        <v>110000</v>
      </c>
      <c r="O9920" t="s">
        <v>12965</v>
      </c>
      <c r="P9920" t="s">
        <v>12966</v>
      </c>
    </row>
    <row r="9921" spans="1:16" x14ac:dyDescent="0.55000000000000004">
      <c r="A9921" t="s">
        <v>40</v>
      </c>
      <c r="B9921" t="s">
        <v>12967</v>
      </c>
      <c r="C9921" t="s">
        <v>3073</v>
      </c>
      <c r="D9921" t="s">
        <v>3828</v>
      </c>
      <c r="E9921" t="s">
        <v>51</v>
      </c>
      <c r="F9921" t="b">
        <v>0</v>
      </c>
      <c r="G9921" t="s">
        <v>35</v>
      </c>
      <c r="H9921" s="4">
        <v>45791.669687499998</v>
      </c>
      <c r="I9921" t="b">
        <v>0</v>
      </c>
      <c r="J9921" t="b">
        <v>0</v>
      </c>
      <c r="K9921" t="s">
        <v>24</v>
      </c>
      <c r="L9921" t="s">
        <v>36</v>
      </c>
      <c r="N9921">
        <v>72.5</v>
      </c>
      <c r="O9921" t="s">
        <v>2137</v>
      </c>
      <c r="P9921" t="s">
        <v>12968</v>
      </c>
    </row>
    <row r="9922" spans="1:16" x14ac:dyDescent="0.55000000000000004">
      <c r="A9922" t="s">
        <v>89</v>
      </c>
      <c r="B9922" t="s">
        <v>12969</v>
      </c>
      <c r="C9922" t="s">
        <v>151</v>
      </c>
      <c r="D9922" t="s">
        <v>3973</v>
      </c>
      <c r="E9922" t="s">
        <v>20</v>
      </c>
      <c r="F9922" t="b">
        <v>0</v>
      </c>
      <c r="G9922" t="s">
        <v>35</v>
      </c>
      <c r="H9922" s="4">
        <v>45791.669687499998</v>
      </c>
      <c r="I9922" t="b">
        <v>1</v>
      </c>
      <c r="J9922" t="b">
        <v>0</v>
      </c>
      <c r="K9922" t="s">
        <v>24</v>
      </c>
      <c r="L9922" t="s">
        <v>22</v>
      </c>
      <c r="M9922">
        <v>150000</v>
      </c>
      <c r="O9922" t="s">
        <v>5837</v>
      </c>
      <c r="P9922" t="s">
        <v>12970</v>
      </c>
    </row>
    <row r="9923" spans="1:16" x14ac:dyDescent="0.55000000000000004">
      <c r="A9923" t="s">
        <v>0</v>
      </c>
      <c r="B9923" t="s">
        <v>343</v>
      </c>
      <c r="C9923" t="s">
        <v>94</v>
      </c>
      <c r="D9923" t="s">
        <v>3828</v>
      </c>
      <c r="E9923" t="s">
        <v>51</v>
      </c>
      <c r="F9923" t="b">
        <v>0</v>
      </c>
      <c r="G9923" t="s">
        <v>30</v>
      </c>
      <c r="H9923" s="4">
        <v>45791.709178240737</v>
      </c>
      <c r="I9923" t="b">
        <v>1</v>
      </c>
      <c r="J9923" t="b">
        <v>0</v>
      </c>
      <c r="K9923" t="s">
        <v>24</v>
      </c>
      <c r="L9923" t="s">
        <v>36</v>
      </c>
      <c r="N9923">
        <v>40.75</v>
      </c>
      <c r="O9923" t="s">
        <v>2346</v>
      </c>
      <c r="P9923" t="s">
        <v>927</v>
      </c>
    </row>
    <row r="9924" spans="1:16" x14ac:dyDescent="0.55000000000000004">
      <c r="A9924" t="s">
        <v>28</v>
      </c>
      <c r="B9924" t="s">
        <v>3258</v>
      </c>
      <c r="C9924" t="s">
        <v>213</v>
      </c>
      <c r="D9924" t="s">
        <v>3973</v>
      </c>
      <c r="E9924" t="s">
        <v>20</v>
      </c>
      <c r="F9924" t="b">
        <v>0</v>
      </c>
      <c r="G9924" t="s">
        <v>41</v>
      </c>
      <c r="H9924" s="4">
        <v>45791.709652777783</v>
      </c>
      <c r="I9924" t="b">
        <v>0</v>
      </c>
      <c r="J9924" t="b">
        <v>1</v>
      </c>
      <c r="K9924" t="s">
        <v>24</v>
      </c>
      <c r="L9924" t="s">
        <v>22</v>
      </c>
      <c r="M9924">
        <v>205000</v>
      </c>
      <c r="O9924" t="s">
        <v>7614</v>
      </c>
      <c r="P9924" t="s">
        <v>193</v>
      </c>
    </row>
    <row r="9925" spans="1:16" x14ac:dyDescent="0.55000000000000004">
      <c r="A9925" t="s">
        <v>2</v>
      </c>
      <c r="B9925" t="s">
        <v>422</v>
      </c>
      <c r="C9925" t="s">
        <v>176</v>
      </c>
      <c r="D9925" t="s">
        <v>3973</v>
      </c>
      <c r="E9925" t="s">
        <v>20</v>
      </c>
      <c r="F9925" t="b">
        <v>0</v>
      </c>
      <c r="G9925" t="s">
        <v>41</v>
      </c>
      <c r="H9925" s="4">
        <v>45791.710914351846</v>
      </c>
      <c r="I9925" t="b">
        <v>0</v>
      </c>
      <c r="J9925" t="b">
        <v>1</v>
      </c>
      <c r="K9925" t="s">
        <v>24</v>
      </c>
      <c r="L9925" t="s">
        <v>22</v>
      </c>
      <c r="M9925">
        <v>82500</v>
      </c>
      <c r="O9925" t="s">
        <v>3070</v>
      </c>
      <c r="P9925" t="s">
        <v>12971</v>
      </c>
    </row>
    <row r="9926" spans="1:16" x14ac:dyDescent="0.55000000000000004">
      <c r="A9926" t="s">
        <v>2</v>
      </c>
      <c r="B9926" t="s">
        <v>12972</v>
      </c>
      <c r="C9926" t="s">
        <v>82</v>
      </c>
      <c r="D9926" t="s">
        <v>12973</v>
      </c>
      <c r="E9926" t="s">
        <v>20</v>
      </c>
      <c r="F9926" t="b">
        <v>0</v>
      </c>
      <c r="G9926" t="s">
        <v>30</v>
      </c>
      <c r="H9926" s="4">
        <v>45791.711655092593</v>
      </c>
      <c r="I9926" t="b">
        <v>1</v>
      </c>
      <c r="J9926" t="b">
        <v>0</v>
      </c>
      <c r="K9926" t="s">
        <v>24</v>
      </c>
      <c r="L9926" t="s">
        <v>22</v>
      </c>
      <c r="M9926">
        <v>200000</v>
      </c>
      <c r="O9926" t="s">
        <v>12974</v>
      </c>
      <c r="P9926" t="s">
        <v>12975</v>
      </c>
    </row>
    <row r="9927" spans="1:16" x14ac:dyDescent="0.55000000000000004">
      <c r="A9927" t="s">
        <v>1</v>
      </c>
      <c r="B9927" t="s">
        <v>12976</v>
      </c>
      <c r="C9927" t="s">
        <v>39</v>
      </c>
      <c r="D9927" t="s">
        <v>3973</v>
      </c>
      <c r="E9927" t="s">
        <v>51</v>
      </c>
      <c r="F9927" t="b">
        <v>1</v>
      </c>
      <c r="G9927" t="s">
        <v>106</v>
      </c>
      <c r="H9927" s="4">
        <v>45791.715555555558</v>
      </c>
      <c r="I9927" t="b">
        <v>1</v>
      </c>
      <c r="J9927" t="b">
        <v>0</v>
      </c>
      <c r="K9927" t="s">
        <v>106</v>
      </c>
      <c r="L9927" t="s">
        <v>36</v>
      </c>
      <c r="N9927">
        <v>60</v>
      </c>
      <c r="O9927" t="s">
        <v>1961</v>
      </c>
      <c r="P9927" t="s">
        <v>1987</v>
      </c>
    </row>
    <row r="9928" spans="1:16" x14ac:dyDescent="0.55000000000000004">
      <c r="A9928" t="s">
        <v>0</v>
      </c>
      <c r="B9928" t="s">
        <v>1963</v>
      </c>
      <c r="C9928" t="s">
        <v>1270</v>
      </c>
      <c r="D9928" t="s">
        <v>2208</v>
      </c>
      <c r="E9928" t="s">
        <v>20</v>
      </c>
      <c r="F9928" t="b">
        <v>0</v>
      </c>
      <c r="G9928" t="s">
        <v>23</v>
      </c>
      <c r="H9928" s="4">
        <v>45791.720405092587</v>
      </c>
      <c r="I9928" t="b">
        <v>0</v>
      </c>
      <c r="J9928" t="b">
        <v>0</v>
      </c>
      <c r="K9928" t="s">
        <v>24</v>
      </c>
      <c r="L9928" t="s">
        <v>22</v>
      </c>
      <c r="M9928">
        <v>75000</v>
      </c>
      <c r="O9928" t="s">
        <v>12977</v>
      </c>
      <c r="P9928" t="s">
        <v>2238</v>
      </c>
    </row>
    <row r="9929" spans="1:16" x14ac:dyDescent="0.55000000000000004">
      <c r="A9929" t="s">
        <v>0</v>
      </c>
      <c r="B9929" t="s">
        <v>0</v>
      </c>
      <c r="C9929" t="s">
        <v>2061</v>
      </c>
      <c r="D9929" t="s">
        <v>3828</v>
      </c>
      <c r="E9929" t="s">
        <v>20</v>
      </c>
      <c r="F9929" t="b">
        <v>0</v>
      </c>
      <c r="G9929" t="s">
        <v>27</v>
      </c>
      <c r="H9929" s="4">
        <v>45791.750138888892</v>
      </c>
      <c r="I9929" t="b">
        <v>0</v>
      </c>
      <c r="J9929" t="b">
        <v>0</v>
      </c>
      <c r="K9929" t="s">
        <v>24</v>
      </c>
      <c r="L9929" t="s">
        <v>22</v>
      </c>
      <c r="M9929">
        <v>77500</v>
      </c>
      <c r="O9929" t="s">
        <v>12978</v>
      </c>
      <c r="P9929" t="s">
        <v>12979</v>
      </c>
    </row>
    <row r="9930" spans="1:16" x14ac:dyDescent="0.55000000000000004">
      <c r="A9930" t="s">
        <v>0</v>
      </c>
      <c r="B9930" t="s">
        <v>10541</v>
      </c>
      <c r="C9930" t="s">
        <v>172</v>
      </c>
      <c r="D9930" t="s">
        <v>5781</v>
      </c>
      <c r="E9930" t="s">
        <v>20</v>
      </c>
      <c r="F9930" t="b">
        <v>0</v>
      </c>
      <c r="G9930" t="s">
        <v>27</v>
      </c>
      <c r="H9930" s="4">
        <v>45791.750243055547</v>
      </c>
      <c r="I9930" t="b">
        <v>1</v>
      </c>
      <c r="J9930" t="b">
        <v>1</v>
      </c>
      <c r="K9930" t="s">
        <v>24</v>
      </c>
      <c r="L9930" t="s">
        <v>22</v>
      </c>
      <c r="M9930">
        <v>157500</v>
      </c>
      <c r="O9930" t="s">
        <v>12980</v>
      </c>
      <c r="P9930" t="s">
        <v>709</v>
      </c>
    </row>
    <row r="9931" spans="1:16" x14ac:dyDescent="0.55000000000000004">
      <c r="A9931" t="s">
        <v>25</v>
      </c>
      <c r="B9931" t="s">
        <v>3931</v>
      </c>
      <c r="C9931" t="s">
        <v>39</v>
      </c>
      <c r="D9931" t="s">
        <v>3828</v>
      </c>
      <c r="E9931" t="s">
        <v>51</v>
      </c>
      <c r="F9931" t="b">
        <v>1</v>
      </c>
      <c r="G9931" t="s">
        <v>30</v>
      </c>
      <c r="H9931" s="4">
        <v>45791.750844907408</v>
      </c>
      <c r="I9931" t="b">
        <v>1</v>
      </c>
      <c r="J9931" t="b">
        <v>0</v>
      </c>
      <c r="K9931" t="s">
        <v>24</v>
      </c>
      <c r="L9931" t="s">
        <v>36</v>
      </c>
      <c r="N9931">
        <v>37.715000152587891</v>
      </c>
      <c r="O9931" t="s">
        <v>12981</v>
      </c>
      <c r="P9931" t="s">
        <v>12982</v>
      </c>
    </row>
    <row r="9932" spans="1:16" x14ac:dyDescent="0.55000000000000004">
      <c r="A9932" t="s">
        <v>0</v>
      </c>
      <c r="B9932" t="s">
        <v>0</v>
      </c>
      <c r="C9932" t="s">
        <v>12983</v>
      </c>
      <c r="D9932" t="s">
        <v>3828</v>
      </c>
      <c r="E9932" t="s">
        <v>20</v>
      </c>
      <c r="F9932" t="b">
        <v>0</v>
      </c>
      <c r="G9932" t="s">
        <v>30</v>
      </c>
      <c r="H9932" s="4">
        <v>45791.750844907408</v>
      </c>
      <c r="I9932" t="b">
        <v>0</v>
      </c>
      <c r="J9932" t="b">
        <v>1</v>
      </c>
      <c r="K9932" t="s">
        <v>24</v>
      </c>
      <c r="L9932" t="s">
        <v>22</v>
      </c>
      <c r="M9932">
        <v>85000</v>
      </c>
      <c r="O9932" t="s">
        <v>3604</v>
      </c>
      <c r="P9932" t="s">
        <v>12984</v>
      </c>
    </row>
    <row r="9933" spans="1:16" x14ac:dyDescent="0.55000000000000004">
      <c r="A9933" t="s">
        <v>2</v>
      </c>
      <c r="B9933" t="s">
        <v>12985</v>
      </c>
      <c r="C9933" t="s">
        <v>977</v>
      </c>
      <c r="D9933" t="s">
        <v>3828</v>
      </c>
      <c r="E9933" t="s">
        <v>51</v>
      </c>
      <c r="F9933" t="b">
        <v>0</v>
      </c>
      <c r="G9933" t="s">
        <v>27</v>
      </c>
      <c r="H9933" s="4">
        <v>45791.752106481479</v>
      </c>
      <c r="I9933" t="b">
        <v>1</v>
      </c>
      <c r="J9933" t="b">
        <v>0</v>
      </c>
      <c r="K9933" t="s">
        <v>24</v>
      </c>
      <c r="L9933" t="s">
        <v>36</v>
      </c>
      <c r="N9933">
        <v>62.5</v>
      </c>
      <c r="O9933" t="s">
        <v>12986</v>
      </c>
      <c r="P9933" t="s">
        <v>12987</v>
      </c>
    </row>
    <row r="9934" spans="1:16" x14ac:dyDescent="0.55000000000000004">
      <c r="A9934" t="s">
        <v>2</v>
      </c>
      <c r="B9934" t="s">
        <v>12988</v>
      </c>
      <c r="C9934" t="s">
        <v>283</v>
      </c>
      <c r="D9934" t="s">
        <v>4328</v>
      </c>
      <c r="E9934" t="s">
        <v>20</v>
      </c>
      <c r="F9934" t="b">
        <v>0</v>
      </c>
      <c r="G9934" t="s">
        <v>41</v>
      </c>
      <c r="H9934" s="4">
        <v>45791.752222222232</v>
      </c>
      <c r="I9934" t="b">
        <v>0</v>
      </c>
      <c r="J9934" t="b">
        <v>0</v>
      </c>
      <c r="K9934" t="s">
        <v>24</v>
      </c>
      <c r="L9934" t="s">
        <v>22</v>
      </c>
      <c r="M9934">
        <v>140000</v>
      </c>
      <c r="O9934" t="s">
        <v>12989</v>
      </c>
      <c r="P9934" t="s">
        <v>12990</v>
      </c>
    </row>
    <row r="9935" spans="1:16" x14ac:dyDescent="0.55000000000000004">
      <c r="A9935" t="s">
        <v>2</v>
      </c>
      <c r="B9935" t="s">
        <v>12991</v>
      </c>
      <c r="C9935" t="s">
        <v>1624</v>
      </c>
      <c r="D9935" t="s">
        <v>12992</v>
      </c>
      <c r="E9935" t="s">
        <v>20</v>
      </c>
      <c r="F9935" t="b">
        <v>0</v>
      </c>
      <c r="G9935" t="s">
        <v>23</v>
      </c>
      <c r="H9935" s="4">
        <v>45791.762187499997</v>
      </c>
      <c r="I9935" t="b">
        <v>0</v>
      </c>
      <c r="J9935" t="b">
        <v>1</v>
      </c>
      <c r="K9935" t="s">
        <v>24</v>
      </c>
      <c r="L9935" t="s">
        <v>22</v>
      </c>
      <c r="M9935">
        <v>167500</v>
      </c>
      <c r="O9935" t="s">
        <v>123</v>
      </c>
      <c r="P9935" t="s">
        <v>1955</v>
      </c>
    </row>
    <row r="9936" spans="1:16" x14ac:dyDescent="0.55000000000000004">
      <c r="A9936" t="s">
        <v>1</v>
      </c>
      <c r="B9936" t="s">
        <v>10738</v>
      </c>
      <c r="C9936" t="s">
        <v>434</v>
      </c>
      <c r="D9936" t="s">
        <v>3973</v>
      </c>
      <c r="E9936" t="s">
        <v>20</v>
      </c>
      <c r="F9936" t="b">
        <v>0</v>
      </c>
      <c r="G9936" t="s">
        <v>27</v>
      </c>
      <c r="H9936" s="4">
        <v>45791.791909722233</v>
      </c>
      <c r="I9936" t="b">
        <v>0</v>
      </c>
      <c r="J9936" t="b">
        <v>1</v>
      </c>
      <c r="K9936" t="s">
        <v>24</v>
      </c>
      <c r="L9936" t="s">
        <v>22</v>
      </c>
      <c r="M9936">
        <v>97375</v>
      </c>
      <c r="O9936" t="s">
        <v>444</v>
      </c>
      <c r="P9936" t="s">
        <v>10739</v>
      </c>
    </row>
    <row r="9937" spans="1:16" x14ac:dyDescent="0.55000000000000004">
      <c r="A9937" t="s">
        <v>19</v>
      </c>
      <c r="B9937" t="s">
        <v>12993</v>
      </c>
      <c r="C9937" t="s">
        <v>151</v>
      </c>
      <c r="D9937" t="s">
        <v>2208</v>
      </c>
      <c r="E9937" t="s">
        <v>20</v>
      </c>
      <c r="F9937" t="b">
        <v>0</v>
      </c>
      <c r="G9937" t="s">
        <v>30</v>
      </c>
      <c r="H9937" s="4">
        <v>45791.793263888889</v>
      </c>
      <c r="I9937" t="b">
        <v>0</v>
      </c>
      <c r="J9937" t="b">
        <v>1</v>
      </c>
      <c r="K9937" t="s">
        <v>24</v>
      </c>
      <c r="L9937" t="s">
        <v>22</v>
      </c>
      <c r="M9937">
        <v>140500</v>
      </c>
      <c r="O9937" t="s">
        <v>12994</v>
      </c>
      <c r="P9937" t="s">
        <v>12995</v>
      </c>
    </row>
    <row r="9938" spans="1:16" x14ac:dyDescent="0.55000000000000004">
      <c r="A9938" t="s">
        <v>0</v>
      </c>
      <c r="B9938" t="s">
        <v>3061</v>
      </c>
      <c r="C9938" t="s">
        <v>1923</v>
      </c>
      <c r="D9938" t="s">
        <v>3957</v>
      </c>
      <c r="E9938" t="s">
        <v>34</v>
      </c>
      <c r="F9938" t="b">
        <v>0</v>
      </c>
      <c r="G9938" t="s">
        <v>30</v>
      </c>
      <c r="H9938" s="4">
        <v>45791.834166666667</v>
      </c>
      <c r="I9938" t="b">
        <v>0</v>
      </c>
      <c r="J9938" t="b">
        <v>1</v>
      </c>
      <c r="K9938" t="s">
        <v>24</v>
      </c>
      <c r="L9938" t="s">
        <v>36</v>
      </c>
      <c r="N9938">
        <v>19.57500076293945</v>
      </c>
      <c r="O9938" t="s">
        <v>4406</v>
      </c>
      <c r="P9938" t="s">
        <v>280</v>
      </c>
    </row>
    <row r="9939" spans="1:16" x14ac:dyDescent="0.55000000000000004">
      <c r="A9939" t="s">
        <v>2</v>
      </c>
      <c r="B9939" t="s">
        <v>12996</v>
      </c>
      <c r="C9939" t="s">
        <v>39</v>
      </c>
      <c r="D9939" t="s">
        <v>112</v>
      </c>
      <c r="E9939" t="s">
        <v>51</v>
      </c>
      <c r="F9939" t="b">
        <v>1</v>
      </c>
      <c r="G9939" t="s">
        <v>27</v>
      </c>
      <c r="H9939" s="4">
        <v>45791.835243055553</v>
      </c>
      <c r="I9939" t="b">
        <v>1</v>
      </c>
      <c r="J9939" t="b">
        <v>0</v>
      </c>
      <c r="K9939" t="s">
        <v>24</v>
      </c>
      <c r="L9939" t="s">
        <v>36</v>
      </c>
      <c r="N9939">
        <v>90</v>
      </c>
      <c r="O9939" t="s">
        <v>112</v>
      </c>
    </row>
    <row r="9940" spans="1:16" x14ac:dyDescent="0.55000000000000004">
      <c r="A9940" t="s">
        <v>1</v>
      </c>
      <c r="B9940" t="s">
        <v>12997</v>
      </c>
      <c r="C9940" t="s">
        <v>39</v>
      </c>
      <c r="D9940" t="s">
        <v>3973</v>
      </c>
      <c r="E9940" t="s">
        <v>51</v>
      </c>
      <c r="F9940" t="b">
        <v>1</v>
      </c>
      <c r="G9940" t="s">
        <v>106</v>
      </c>
      <c r="H9940" s="4">
        <v>45791.840555555558</v>
      </c>
      <c r="I9940" t="b">
        <v>0</v>
      </c>
      <c r="J9940" t="b">
        <v>0</v>
      </c>
      <c r="K9940" t="s">
        <v>106</v>
      </c>
      <c r="L9940" t="s">
        <v>36</v>
      </c>
      <c r="N9940">
        <v>60</v>
      </c>
      <c r="O9940" t="s">
        <v>1961</v>
      </c>
      <c r="P9940" t="s">
        <v>1987</v>
      </c>
    </row>
    <row r="9941" spans="1:16" x14ac:dyDescent="0.55000000000000004">
      <c r="A9941" t="s">
        <v>1</v>
      </c>
      <c r="B9941" t="s">
        <v>467</v>
      </c>
      <c r="C9941" t="s">
        <v>1623</v>
      </c>
      <c r="D9941" t="s">
        <v>4328</v>
      </c>
      <c r="E9941" t="s">
        <v>20</v>
      </c>
      <c r="F9941" t="b">
        <v>0</v>
      </c>
      <c r="G9941" t="s">
        <v>23</v>
      </c>
      <c r="H9941" s="4">
        <v>45791.845439814817</v>
      </c>
      <c r="I9941" t="b">
        <v>0</v>
      </c>
      <c r="J9941" t="b">
        <v>1</v>
      </c>
      <c r="K9941" t="s">
        <v>24</v>
      </c>
      <c r="L9941" t="s">
        <v>22</v>
      </c>
      <c r="M9941">
        <v>130000</v>
      </c>
      <c r="O9941" t="s">
        <v>12998</v>
      </c>
    </row>
    <row r="9942" spans="1:16" x14ac:dyDescent="0.55000000000000004">
      <c r="A9942" t="s">
        <v>25</v>
      </c>
      <c r="B9942" t="s">
        <v>12999</v>
      </c>
      <c r="C9942" t="s">
        <v>966</v>
      </c>
      <c r="D9942" t="s">
        <v>3828</v>
      </c>
      <c r="E9942" t="s">
        <v>51</v>
      </c>
      <c r="F9942" t="b">
        <v>0</v>
      </c>
      <c r="G9942" t="s">
        <v>30</v>
      </c>
      <c r="H9942" s="4">
        <v>45791.875810185193</v>
      </c>
      <c r="I9942" t="b">
        <v>0</v>
      </c>
      <c r="J9942" t="b">
        <v>1</v>
      </c>
      <c r="K9942" t="s">
        <v>24</v>
      </c>
      <c r="L9942" t="s">
        <v>36</v>
      </c>
      <c r="N9942">
        <v>60</v>
      </c>
      <c r="O9942" t="s">
        <v>13000</v>
      </c>
      <c r="P9942" t="s">
        <v>13001</v>
      </c>
    </row>
    <row r="9943" spans="1:16" x14ac:dyDescent="0.55000000000000004">
      <c r="A9943" t="s">
        <v>0</v>
      </c>
      <c r="B9943" t="s">
        <v>13002</v>
      </c>
      <c r="C9943" t="s">
        <v>192</v>
      </c>
      <c r="D9943" t="s">
        <v>3828</v>
      </c>
      <c r="E9943" t="s">
        <v>20</v>
      </c>
      <c r="F9943" t="b">
        <v>0</v>
      </c>
      <c r="G9943" t="s">
        <v>52</v>
      </c>
      <c r="H9943" s="4">
        <v>45791.876006944447</v>
      </c>
      <c r="I9943" t="b">
        <v>0</v>
      </c>
      <c r="J9943" t="b">
        <v>1</v>
      </c>
      <c r="K9943" t="s">
        <v>24</v>
      </c>
      <c r="L9943" t="s">
        <v>22</v>
      </c>
      <c r="M9943">
        <v>80000</v>
      </c>
      <c r="O9943" t="s">
        <v>13003</v>
      </c>
      <c r="P9943" t="s">
        <v>2439</v>
      </c>
    </row>
    <row r="9944" spans="1:16" x14ac:dyDescent="0.55000000000000004">
      <c r="A9944" t="s">
        <v>2</v>
      </c>
      <c r="B9944" t="s">
        <v>10106</v>
      </c>
      <c r="C9944" t="s">
        <v>1040</v>
      </c>
      <c r="D9944" t="s">
        <v>3828</v>
      </c>
      <c r="E9944" t="s">
        <v>219</v>
      </c>
      <c r="F9944" t="b">
        <v>0</v>
      </c>
      <c r="G9944" t="s">
        <v>27</v>
      </c>
      <c r="H9944" s="4">
        <v>45791.876909722218</v>
      </c>
      <c r="I9944" t="b">
        <v>0</v>
      </c>
      <c r="J9944" t="b">
        <v>0</v>
      </c>
      <c r="K9944" t="s">
        <v>24</v>
      </c>
      <c r="L9944" t="s">
        <v>36</v>
      </c>
      <c r="N9944">
        <v>40</v>
      </c>
      <c r="O9944" t="s">
        <v>1868</v>
      </c>
      <c r="P9944" t="s">
        <v>10107</v>
      </c>
    </row>
    <row r="9945" spans="1:16" x14ac:dyDescent="0.55000000000000004">
      <c r="A9945" t="s">
        <v>2</v>
      </c>
      <c r="B9945" t="s">
        <v>13004</v>
      </c>
      <c r="C9945" t="s">
        <v>82</v>
      </c>
      <c r="D9945" t="s">
        <v>3973</v>
      </c>
      <c r="E9945" t="s">
        <v>20</v>
      </c>
      <c r="F9945" t="b">
        <v>0</v>
      </c>
      <c r="G9945" t="s">
        <v>41</v>
      </c>
      <c r="H9945" s="4">
        <v>45791.877662037034</v>
      </c>
      <c r="I9945" t="b">
        <v>0</v>
      </c>
      <c r="J9945" t="b">
        <v>1</v>
      </c>
      <c r="K9945" t="s">
        <v>24</v>
      </c>
      <c r="L9945" t="s">
        <v>22</v>
      </c>
      <c r="M9945">
        <v>146648.5</v>
      </c>
      <c r="O9945" t="s">
        <v>6337</v>
      </c>
      <c r="P9945" t="s">
        <v>13005</v>
      </c>
    </row>
    <row r="9946" spans="1:16" x14ac:dyDescent="0.55000000000000004">
      <c r="A9946" t="s">
        <v>2</v>
      </c>
      <c r="B9946" t="s">
        <v>13006</v>
      </c>
      <c r="C9946" t="s">
        <v>39</v>
      </c>
      <c r="D9946" t="s">
        <v>3973</v>
      </c>
      <c r="E9946" t="s">
        <v>51</v>
      </c>
      <c r="F9946" t="b">
        <v>1</v>
      </c>
      <c r="G9946" t="s">
        <v>35</v>
      </c>
      <c r="H9946" s="4">
        <v>45791.877858796302</v>
      </c>
      <c r="I9946" t="b">
        <v>1</v>
      </c>
      <c r="J9946" t="b">
        <v>0</v>
      </c>
      <c r="K9946" t="s">
        <v>24</v>
      </c>
      <c r="L9946" t="s">
        <v>36</v>
      </c>
      <c r="N9946">
        <v>37.5</v>
      </c>
      <c r="O9946" t="s">
        <v>1221</v>
      </c>
      <c r="P9946" t="s">
        <v>1256</v>
      </c>
    </row>
    <row r="9947" spans="1:16" x14ac:dyDescent="0.55000000000000004">
      <c r="A9947" t="s">
        <v>2</v>
      </c>
      <c r="B9947" t="s">
        <v>13007</v>
      </c>
      <c r="C9947" t="s">
        <v>114</v>
      </c>
      <c r="D9947" t="s">
        <v>2298</v>
      </c>
      <c r="E9947" t="s">
        <v>20</v>
      </c>
      <c r="F9947" t="b">
        <v>0</v>
      </c>
      <c r="G9947" t="s">
        <v>23</v>
      </c>
      <c r="H9947" s="4">
        <v>45791.88721064815</v>
      </c>
      <c r="I9947" t="b">
        <v>0</v>
      </c>
      <c r="J9947" t="b">
        <v>1</v>
      </c>
      <c r="K9947" t="s">
        <v>24</v>
      </c>
      <c r="L9947" t="s">
        <v>22</v>
      </c>
      <c r="M9947">
        <v>102950</v>
      </c>
      <c r="O9947" t="s">
        <v>9508</v>
      </c>
      <c r="P9947" t="s">
        <v>582</v>
      </c>
    </row>
    <row r="9948" spans="1:16" x14ac:dyDescent="0.55000000000000004">
      <c r="A9948" t="s">
        <v>40</v>
      </c>
      <c r="B9948" t="s">
        <v>13008</v>
      </c>
      <c r="C9948" t="s">
        <v>236</v>
      </c>
      <c r="D9948" t="s">
        <v>3973</v>
      </c>
      <c r="E9948" t="s">
        <v>20</v>
      </c>
      <c r="F9948" t="b">
        <v>0</v>
      </c>
      <c r="G9948" t="s">
        <v>23</v>
      </c>
      <c r="H9948" s="4">
        <v>45791.887280092589</v>
      </c>
      <c r="I9948" t="b">
        <v>0</v>
      </c>
      <c r="J9948" t="b">
        <v>0</v>
      </c>
      <c r="K9948" t="s">
        <v>24</v>
      </c>
      <c r="L9948" t="s">
        <v>22</v>
      </c>
      <c r="M9948">
        <v>132500</v>
      </c>
      <c r="O9948" t="s">
        <v>74</v>
      </c>
      <c r="P9948" t="s">
        <v>676</v>
      </c>
    </row>
    <row r="9949" spans="1:16" x14ac:dyDescent="0.55000000000000004">
      <c r="A9949" t="s">
        <v>0</v>
      </c>
      <c r="B9949" t="s">
        <v>13009</v>
      </c>
      <c r="C9949" t="s">
        <v>49</v>
      </c>
      <c r="D9949" t="s">
        <v>2208</v>
      </c>
      <c r="E9949" t="s">
        <v>20</v>
      </c>
      <c r="F9949" t="b">
        <v>0</v>
      </c>
      <c r="G9949" t="s">
        <v>41</v>
      </c>
      <c r="H9949" s="4">
        <v>45791.917118055557</v>
      </c>
      <c r="I9949" t="b">
        <v>0</v>
      </c>
      <c r="J9949" t="b">
        <v>1</v>
      </c>
      <c r="K9949" t="s">
        <v>24</v>
      </c>
      <c r="L9949" t="s">
        <v>22</v>
      </c>
      <c r="M9949">
        <v>98050</v>
      </c>
      <c r="O9949" t="s">
        <v>13010</v>
      </c>
      <c r="P9949" t="s">
        <v>2648</v>
      </c>
    </row>
    <row r="9950" spans="1:16" x14ac:dyDescent="0.55000000000000004">
      <c r="A9950" t="s">
        <v>1</v>
      </c>
      <c r="B9950" t="s">
        <v>1</v>
      </c>
      <c r="C9950" t="s">
        <v>2500</v>
      </c>
      <c r="D9950" t="s">
        <v>3973</v>
      </c>
      <c r="E9950" t="s">
        <v>20</v>
      </c>
      <c r="F9950" t="b">
        <v>0</v>
      </c>
      <c r="G9950" t="s">
        <v>41</v>
      </c>
      <c r="H9950" s="4">
        <v>45791.917118055557</v>
      </c>
      <c r="I9950" t="b">
        <v>0</v>
      </c>
      <c r="J9950" t="b">
        <v>0</v>
      </c>
      <c r="K9950" t="s">
        <v>24</v>
      </c>
      <c r="L9950" t="s">
        <v>22</v>
      </c>
      <c r="M9950">
        <v>110000</v>
      </c>
      <c r="O9950" t="s">
        <v>12918</v>
      </c>
      <c r="P9950" t="s">
        <v>12919</v>
      </c>
    </row>
    <row r="9951" spans="1:16" x14ac:dyDescent="0.55000000000000004">
      <c r="A9951" t="s">
        <v>139</v>
      </c>
      <c r="B9951" t="s">
        <v>13011</v>
      </c>
      <c r="C9951" t="s">
        <v>2936</v>
      </c>
      <c r="D9951" t="s">
        <v>2208</v>
      </c>
      <c r="E9951" t="s">
        <v>20</v>
      </c>
      <c r="F9951" t="b">
        <v>0</v>
      </c>
      <c r="G9951" t="s">
        <v>35</v>
      </c>
      <c r="H9951" s="4">
        <v>45791.917384259257</v>
      </c>
      <c r="I9951" t="b">
        <v>0</v>
      </c>
      <c r="J9951" t="b">
        <v>0</v>
      </c>
      <c r="K9951" t="s">
        <v>24</v>
      </c>
      <c r="L9951" t="s">
        <v>36</v>
      </c>
      <c r="N9951">
        <v>120</v>
      </c>
      <c r="O9951" t="s">
        <v>13012</v>
      </c>
      <c r="P9951" t="s">
        <v>13013</v>
      </c>
    </row>
    <row r="9952" spans="1:16" x14ac:dyDescent="0.55000000000000004">
      <c r="A9952" t="s">
        <v>1</v>
      </c>
      <c r="B9952" t="s">
        <v>13014</v>
      </c>
      <c r="C9952" t="s">
        <v>82</v>
      </c>
      <c r="D9952" t="s">
        <v>3828</v>
      </c>
      <c r="E9952" t="s">
        <v>20</v>
      </c>
      <c r="F9952" t="b">
        <v>0</v>
      </c>
      <c r="G9952" t="s">
        <v>27</v>
      </c>
      <c r="H9952" s="4">
        <v>45792.001087962963</v>
      </c>
      <c r="I9952" t="b">
        <v>0</v>
      </c>
      <c r="J9952" t="b">
        <v>1</v>
      </c>
      <c r="K9952" t="s">
        <v>24</v>
      </c>
      <c r="L9952" t="s">
        <v>22</v>
      </c>
      <c r="M9952">
        <v>243500</v>
      </c>
      <c r="O9952" t="s">
        <v>341</v>
      </c>
    </row>
    <row r="9953" spans="1:16" x14ac:dyDescent="0.55000000000000004">
      <c r="A9953" t="s">
        <v>2</v>
      </c>
      <c r="B9953" t="s">
        <v>12944</v>
      </c>
      <c r="C9953" t="s">
        <v>108</v>
      </c>
      <c r="D9953" t="s">
        <v>5535</v>
      </c>
      <c r="E9953" t="s">
        <v>20</v>
      </c>
      <c r="F9953" t="b">
        <v>0</v>
      </c>
      <c r="G9953" t="s">
        <v>27</v>
      </c>
      <c r="H9953" s="4">
        <v>45792.001886574071</v>
      </c>
      <c r="I9953" t="b">
        <v>0</v>
      </c>
      <c r="J9953" t="b">
        <v>1</v>
      </c>
      <c r="K9953" t="s">
        <v>24</v>
      </c>
      <c r="L9953" t="s">
        <v>22</v>
      </c>
      <c r="M9953">
        <v>108267</v>
      </c>
      <c r="O9953" t="s">
        <v>2768</v>
      </c>
      <c r="P9953" t="s">
        <v>12943</v>
      </c>
    </row>
    <row r="9954" spans="1:16" x14ac:dyDescent="0.55000000000000004">
      <c r="A9954" t="s">
        <v>2</v>
      </c>
      <c r="B9954" t="s">
        <v>13015</v>
      </c>
      <c r="C9954" t="s">
        <v>203</v>
      </c>
      <c r="D9954" t="s">
        <v>3973</v>
      </c>
      <c r="E9954" t="s">
        <v>51</v>
      </c>
      <c r="F9954" t="b">
        <v>0</v>
      </c>
      <c r="G9954" t="s">
        <v>41</v>
      </c>
      <c r="H9954" s="4">
        <v>45792.002627314818</v>
      </c>
      <c r="I9954" t="b">
        <v>1</v>
      </c>
      <c r="J9954" t="b">
        <v>0</v>
      </c>
      <c r="K9954" t="s">
        <v>24</v>
      </c>
      <c r="L9954" t="s">
        <v>36</v>
      </c>
      <c r="N9954">
        <v>77.5</v>
      </c>
      <c r="O9954" t="s">
        <v>741</v>
      </c>
      <c r="P9954" t="s">
        <v>13016</v>
      </c>
    </row>
    <row r="9955" spans="1:16" x14ac:dyDescent="0.55000000000000004">
      <c r="A9955" t="s">
        <v>2</v>
      </c>
      <c r="B9955" t="s">
        <v>8109</v>
      </c>
      <c r="C9955" t="s">
        <v>87</v>
      </c>
      <c r="D9955" t="s">
        <v>5535</v>
      </c>
      <c r="E9955" t="s">
        <v>20</v>
      </c>
      <c r="F9955" t="b">
        <v>0</v>
      </c>
      <c r="G9955" t="s">
        <v>30</v>
      </c>
      <c r="H9955" s="4">
        <v>45792.003321759257</v>
      </c>
      <c r="I9955" t="b">
        <v>0</v>
      </c>
      <c r="J9955" t="b">
        <v>1</v>
      </c>
      <c r="K9955" t="s">
        <v>24</v>
      </c>
      <c r="L9955" t="s">
        <v>22</v>
      </c>
      <c r="M9955">
        <v>127952</v>
      </c>
      <c r="O9955" t="s">
        <v>2768</v>
      </c>
      <c r="P9955" t="s">
        <v>5569</v>
      </c>
    </row>
    <row r="9956" spans="1:16" x14ac:dyDescent="0.55000000000000004">
      <c r="A9956" t="s">
        <v>139</v>
      </c>
      <c r="B9956" t="s">
        <v>13017</v>
      </c>
      <c r="C9956" t="s">
        <v>56</v>
      </c>
      <c r="D9956" t="s">
        <v>5535</v>
      </c>
      <c r="E9956" t="s">
        <v>20</v>
      </c>
      <c r="F9956" t="b">
        <v>0</v>
      </c>
      <c r="G9956" t="s">
        <v>23</v>
      </c>
      <c r="H9956" s="4">
        <v>45792.012048611112</v>
      </c>
      <c r="I9956" t="b">
        <v>1</v>
      </c>
      <c r="J9956" t="b">
        <v>1</v>
      </c>
      <c r="K9956" t="s">
        <v>24</v>
      </c>
      <c r="L9956" t="s">
        <v>22</v>
      </c>
      <c r="M9956">
        <v>108267</v>
      </c>
      <c r="O9956" t="s">
        <v>1607</v>
      </c>
      <c r="P9956" t="s">
        <v>13018</v>
      </c>
    </row>
    <row r="9957" spans="1:16" x14ac:dyDescent="0.55000000000000004">
      <c r="A9957" t="s">
        <v>19</v>
      </c>
      <c r="B9957" t="s">
        <v>19</v>
      </c>
      <c r="C9957" t="s">
        <v>39</v>
      </c>
      <c r="D9957" t="s">
        <v>7434</v>
      </c>
      <c r="E9957" t="s">
        <v>20</v>
      </c>
      <c r="F9957" t="b">
        <v>1</v>
      </c>
      <c r="G9957" t="s">
        <v>1063</v>
      </c>
      <c r="H9957" s="4">
        <v>45792.130520833343</v>
      </c>
      <c r="I9957" t="b">
        <v>0</v>
      </c>
      <c r="J9957" t="b">
        <v>0</v>
      </c>
      <c r="K9957" t="s">
        <v>1063</v>
      </c>
      <c r="L9957" t="s">
        <v>22</v>
      </c>
      <c r="M9957">
        <v>95825</v>
      </c>
      <c r="O9957" t="s">
        <v>1426</v>
      </c>
      <c r="P9957" t="s">
        <v>13019</v>
      </c>
    </row>
    <row r="9958" spans="1:16" x14ac:dyDescent="0.55000000000000004">
      <c r="A9958" t="s">
        <v>0</v>
      </c>
      <c r="B9958" t="s">
        <v>12900</v>
      </c>
      <c r="C9958" t="s">
        <v>203</v>
      </c>
      <c r="D9958" t="s">
        <v>2208</v>
      </c>
      <c r="E9958" t="s">
        <v>51</v>
      </c>
      <c r="F9958" t="b">
        <v>0</v>
      </c>
      <c r="G9958" t="s">
        <v>23</v>
      </c>
      <c r="H9958" s="4">
        <v>45792.137071759258</v>
      </c>
      <c r="I9958" t="b">
        <v>0</v>
      </c>
      <c r="J9958" t="b">
        <v>1</v>
      </c>
      <c r="K9958" t="s">
        <v>24</v>
      </c>
      <c r="L9958" t="s">
        <v>36</v>
      </c>
      <c r="N9958">
        <v>63.5</v>
      </c>
      <c r="O9958" t="s">
        <v>144</v>
      </c>
    </row>
    <row r="9959" spans="1:16" x14ac:dyDescent="0.55000000000000004">
      <c r="A9959" t="s">
        <v>139</v>
      </c>
      <c r="B9959" t="s">
        <v>13020</v>
      </c>
      <c r="C9959" t="s">
        <v>180</v>
      </c>
      <c r="D9959" t="s">
        <v>2208</v>
      </c>
      <c r="E9959" t="s">
        <v>20</v>
      </c>
      <c r="F9959" t="b">
        <v>0</v>
      </c>
      <c r="G9959" t="s">
        <v>41</v>
      </c>
      <c r="H9959" s="4">
        <v>45792.250347222223</v>
      </c>
      <c r="I9959" t="b">
        <v>1</v>
      </c>
      <c r="J9959" t="b">
        <v>1</v>
      </c>
      <c r="K9959" t="s">
        <v>24</v>
      </c>
      <c r="L9959" t="s">
        <v>22</v>
      </c>
      <c r="M9959">
        <v>177915.5</v>
      </c>
      <c r="O9959" t="s">
        <v>13021</v>
      </c>
      <c r="P9959" t="s">
        <v>13022</v>
      </c>
    </row>
    <row r="9960" spans="1:16" x14ac:dyDescent="0.55000000000000004">
      <c r="A9960" t="s">
        <v>1</v>
      </c>
      <c r="B9960" t="s">
        <v>1</v>
      </c>
      <c r="C9960" t="s">
        <v>84</v>
      </c>
      <c r="D9960" t="s">
        <v>4072</v>
      </c>
      <c r="E9960" t="s">
        <v>20</v>
      </c>
      <c r="F9960" t="b">
        <v>0</v>
      </c>
      <c r="G9960" t="s">
        <v>41</v>
      </c>
      <c r="H9960" s="4">
        <v>45792.252569444441</v>
      </c>
      <c r="I9960" t="b">
        <v>0</v>
      </c>
      <c r="J9960" t="b">
        <v>0</v>
      </c>
      <c r="K9960" t="s">
        <v>24</v>
      </c>
      <c r="L9960" t="s">
        <v>22</v>
      </c>
      <c r="M9960">
        <v>122366.40625</v>
      </c>
      <c r="O9960" t="s">
        <v>13023</v>
      </c>
      <c r="P9960" t="s">
        <v>13024</v>
      </c>
    </row>
    <row r="9961" spans="1:16" x14ac:dyDescent="0.55000000000000004">
      <c r="A9961" t="s">
        <v>2</v>
      </c>
      <c r="B9961" t="s">
        <v>7579</v>
      </c>
      <c r="C9961" t="s">
        <v>39</v>
      </c>
      <c r="D9961" t="s">
        <v>7580</v>
      </c>
      <c r="E9961" t="s">
        <v>20</v>
      </c>
      <c r="F9961" t="b">
        <v>1</v>
      </c>
      <c r="G9961" t="s">
        <v>816</v>
      </c>
      <c r="H9961" s="4">
        <v>45792.29515046296</v>
      </c>
      <c r="I9961" t="b">
        <v>0</v>
      </c>
      <c r="J9961" t="b">
        <v>0</v>
      </c>
      <c r="K9961" t="s">
        <v>816</v>
      </c>
      <c r="L9961" t="s">
        <v>22</v>
      </c>
      <c r="M9961">
        <v>87500</v>
      </c>
      <c r="O9961" t="s">
        <v>7580</v>
      </c>
      <c r="P9961" t="s">
        <v>7581</v>
      </c>
    </row>
    <row r="9962" spans="1:16" x14ac:dyDescent="0.55000000000000004">
      <c r="A9962" t="s">
        <v>139</v>
      </c>
      <c r="B9962" t="s">
        <v>13025</v>
      </c>
      <c r="C9962" t="s">
        <v>39</v>
      </c>
      <c r="D9962" t="s">
        <v>2208</v>
      </c>
      <c r="E9962" t="s">
        <v>20</v>
      </c>
      <c r="F9962" t="b">
        <v>1</v>
      </c>
      <c r="G9962" t="s">
        <v>2641</v>
      </c>
      <c r="H9962" s="4">
        <v>45792.328159722223</v>
      </c>
      <c r="I9962" t="b">
        <v>1</v>
      </c>
      <c r="J9962" t="b">
        <v>0</v>
      </c>
      <c r="K9962" t="s">
        <v>2641</v>
      </c>
      <c r="L9962" t="s">
        <v>22</v>
      </c>
      <c r="M9962">
        <v>162895</v>
      </c>
      <c r="O9962" t="s">
        <v>3060</v>
      </c>
    </row>
    <row r="9963" spans="1:16" x14ac:dyDescent="0.55000000000000004">
      <c r="A9963" t="s">
        <v>28</v>
      </c>
      <c r="B9963" t="s">
        <v>13026</v>
      </c>
      <c r="C9963" t="s">
        <v>140</v>
      </c>
      <c r="D9963" t="s">
        <v>3957</v>
      </c>
      <c r="E9963" t="s">
        <v>20</v>
      </c>
      <c r="F9963" t="b">
        <v>0</v>
      </c>
      <c r="G9963" t="s">
        <v>35</v>
      </c>
      <c r="H9963" s="4">
        <v>45792.33630787037</v>
      </c>
      <c r="I9963" t="b">
        <v>0</v>
      </c>
      <c r="J9963" t="b">
        <v>0</v>
      </c>
      <c r="K9963" t="s">
        <v>24</v>
      </c>
      <c r="L9963" t="s">
        <v>36</v>
      </c>
      <c r="N9963">
        <v>40.779998779296882</v>
      </c>
      <c r="O9963" t="s">
        <v>405</v>
      </c>
      <c r="P9963" t="s">
        <v>13027</v>
      </c>
    </row>
    <row r="9964" spans="1:16" x14ac:dyDescent="0.55000000000000004">
      <c r="A9964" t="s">
        <v>19</v>
      </c>
      <c r="B9964" t="s">
        <v>13028</v>
      </c>
      <c r="C9964" t="s">
        <v>192</v>
      </c>
      <c r="D9964" t="s">
        <v>3957</v>
      </c>
      <c r="E9964" t="s">
        <v>34</v>
      </c>
      <c r="F9964" t="b">
        <v>0</v>
      </c>
      <c r="G9964" t="s">
        <v>23</v>
      </c>
      <c r="H9964" s="4">
        <v>45792.369270833333</v>
      </c>
      <c r="I9964" t="b">
        <v>0</v>
      </c>
      <c r="J9964" t="b">
        <v>1</v>
      </c>
      <c r="K9964" t="s">
        <v>24</v>
      </c>
      <c r="L9964" t="s">
        <v>36</v>
      </c>
      <c r="N9964">
        <v>41.884998321533203</v>
      </c>
      <c r="O9964" t="s">
        <v>1512</v>
      </c>
      <c r="P9964" t="s">
        <v>2638</v>
      </c>
    </row>
    <row r="9965" spans="1:16" x14ac:dyDescent="0.55000000000000004">
      <c r="A9965" t="s">
        <v>1</v>
      </c>
      <c r="B9965" t="s">
        <v>13029</v>
      </c>
      <c r="C9965" t="s">
        <v>82</v>
      </c>
      <c r="D9965" t="s">
        <v>3957</v>
      </c>
      <c r="E9965" t="s">
        <v>34</v>
      </c>
      <c r="F9965" t="b">
        <v>0</v>
      </c>
      <c r="G9965" t="s">
        <v>27</v>
      </c>
      <c r="H9965" s="4">
        <v>45792.375937500001</v>
      </c>
      <c r="I9965" t="b">
        <v>0</v>
      </c>
      <c r="J9965" t="b">
        <v>1</v>
      </c>
      <c r="K9965" t="s">
        <v>24</v>
      </c>
      <c r="L9965" t="s">
        <v>36</v>
      </c>
      <c r="N9965">
        <v>49.895000457763672</v>
      </c>
      <c r="O9965" t="s">
        <v>13030</v>
      </c>
      <c r="P9965" t="s">
        <v>13031</v>
      </c>
    </row>
    <row r="9966" spans="1:16" x14ac:dyDescent="0.55000000000000004">
      <c r="A9966" t="s">
        <v>2</v>
      </c>
      <c r="B9966" t="s">
        <v>1550</v>
      </c>
      <c r="C9966" t="s">
        <v>172</v>
      </c>
      <c r="D9966" t="s">
        <v>4910</v>
      </c>
      <c r="E9966" t="s">
        <v>20</v>
      </c>
      <c r="F9966" t="b">
        <v>0</v>
      </c>
      <c r="G9966" t="s">
        <v>27</v>
      </c>
      <c r="H9966" s="4">
        <v>45792.378298611111</v>
      </c>
      <c r="I9966" t="b">
        <v>0</v>
      </c>
      <c r="J9966" t="b">
        <v>1</v>
      </c>
      <c r="K9966" t="s">
        <v>24</v>
      </c>
      <c r="L9966" t="s">
        <v>22</v>
      </c>
      <c r="M9966">
        <v>105600</v>
      </c>
      <c r="O9966" t="s">
        <v>13032</v>
      </c>
      <c r="P9966" t="s">
        <v>13033</v>
      </c>
    </row>
    <row r="9967" spans="1:16" x14ac:dyDescent="0.55000000000000004">
      <c r="A9967" t="s">
        <v>139</v>
      </c>
      <c r="B9967" t="s">
        <v>13034</v>
      </c>
      <c r="C9967" t="s">
        <v>1226</v>
      </c>
      <c r="D9967" t="s">
        <v>3970</v>
      </c>
      <c r="E9967" t="s">
        <v>20</v>
      </c>
      <c r="F9967" t="b">
        <v>0</v>
      </c>
      <c r="G9967" t="s">
        <v>52</v>
      </c>
      <c r="H9967" s="4">
        <v>45792.417500000003</v>
      </c>
      <c r="I9967" t="b">
        <v>0</v>
      </c>
      <c r="J9967" t="b">
        <v>1</v>
      </c>
      <c r="K9967" t="s">
        <v>24</v>
      </c>
      <c r="L9967" t="s">
        <v>22</v>
      </c>
      <c r="M9967">
        <v>95000</v>
      </c>
      <c r="O9967" t="s">
        <v>800</v>
      </c>
      <c r="P9967" t="s">
        <v>13035</v>
      </c>
    </row>
    <row r="9968" spans="1:16" x14ac:dyDescent="0.55000000000000004">
      <c r="A9968" t="s">
        <v>2</v>
      </c>
      <c r="B9968" t="s">
        <v>13036</v>
      </c>
      <c r="C9968" t="s">
        <v>114</v>
      </c>
      <c r="D9968" t="s">
        <v>2208</v>
      </c>
      <c r="E9968" t="s">
        <v>20</v>
      </c>
      <c r="F9968" t="b">
        <v>0</v>
      </c>
      <c r="G9968" t="s">
        <v>27</v>
      </c>
      <c r="H9968" s="4">
        <v>45792.419965277782</v>
      </c>
      <c r="I9968" t="b">
        <v>0</v>
      </c>
      <c r="J9968" t="b">
        <v>0</v>
      </c>
      <c r="K9968" t="s">
        <v>24</v>
      </c>
      <c r="L9968" t="s">
        <v>22</v>
      </c>
      <c r="M9968">
        <v>192500</v>
      </c>
      <c r="O9968" t="s">
        <v>13037</v>
      </c>
      <c r="P9968" t="s">
        <v>13038</v>
      </c>
    </row>
    <row r="9969" spans="1:16" x14ac:dyDescent="0.55000000000000004">
      <c r="A9969" t="s">
        <v>2</v>
      </c>
      <c r="B9969" t="s">
        <v>13039</v>
      </c>
      <c r="C9969" t="s">
        <v>13040</v>
      </c>
      <c r="D9969" t="s">
        <v>3957</v>
      </c>
      <c r="E9969" t="s">
        <v>34</v>
      </c>
      <c r="F9969" t="b">
        <v>0</v>
      </c>
      <c r="G9969" t="s">
        <v>27</v>
      </c>
      <c r="H9969" s="4">
        <v>45792.419976851852</v>
      </c>
      <c r="I9969" t="b">
        <v>1</v>
      </c>
      <c r="J9969" t="b">
        <v>0</v>
      </c>
      <c r="K9969" t="s">
        <v>24</v>
      </c>
      <c r="L9969" t="s">
        <v>36</v>
      </c>
      <c r="N9969">
        <v>53.754997253417969</v>
      </c>
      <c r="O9969" t="s">
        <v>13041</v>
      </c>
      <c r="P9969" t="s">
        <v>13042</v>
      </c>
    </row>
    <row r="9970" spans="1:16" x14ac:dyDescent="0.55000000000000004">
      <c r="A9970" t="s">
        <v>2</v>
      </c>
      <c r="B9970" t="s">
        <v>991</v>
      </c>
      <c r="C9970" t="s">
        <v>1969</v>
      </c>
      <c r="D9970" t="s">
        <v>2208</v>
      </c>
      <c r="E9970" t="s">
        <v>34</v>
      </c>
      <c r="F9970" t="b">
        <v>0</v>
      </c>
      <c r="G9970" t="s">
        <v>27</v>
      </c>
      <c r="H9970" s="4">
        <v>45792.420092592591</v>
      </c>
      <c r="I9970" t="b">
        <v>0</v>
      </c>
      <c r="J9970" t="b">
        <v>1</v>
      </c>
      <c r="K9970" t="s">
        <v>24</v>
      </c>
      <c r="L9970" t="s">
        <v>22</v>
      </c>
      <c r="M9970">
        <v>135000</v>
      </c>
      <c r="O9970" t="s">
        <v>428</v>
      </c>
      <c r="P9970" t="s">
        <v>13043</v>
      </c>
    </row>
    <row r="9971" spans="1:16" x14ac:dyDescent="0.55000000000000004">
      <c r="A9971" t="s">
        <v>2</v>
      </c>
      <c r="B9971" t="s">
        <v>4228</v>
      </c>
      <c r="C9971" t="s">
        <v>489</v>
      </c>
      <c r="D9971" t="s">
        <v>2208</v>
      </c>
      <c r="E9971" t="s">
        <v>34</v>
      </c>
      <c r="F9971" t="b">
        <v>0</v>
      </c>
      <c r="G9971" t="s">
        <v>27</v>
      </c>
      <c r="H9971" s="4">
        <v>45792.420115740737</v>
      </c>
      <c r="I9971" t="b">
        <v>0</v>
      </c>
      <c r="J9971" t="b">
        <v>1</v>
      </c>
      <c r="K9971" t="s">
        <v>24</v>
      </c>
      <c r="L9971" t="s">
        <v>22</v>
      </c>
      <c r="M9971">
        <v>175500</v>
      </c>
      <c r="O9971" t="s">
        <v>428</v>
      </c>
      <c r="P9971" t="s">
        <v>8472</v>
      </c>
    </row>
    <row r="9972" spans="1:16" x14ac:dyDescent="0.55000000000000004">
      <c r="A9972" t="s">
        <v>2</v>
      </c>
      <c r="B9972" t="s">
        <v>2118</v>
      </c>
      <c r="C9972" t="s">
        <v>808</v>
      </c>
      <c r="D9972" t="s">
        <v>3973</v>
      </c>
      <c r="E9972" t="s">
        <v>20</v>
      </c>
      <c r="F9972" t="b">
        <v>0</v>
      </c>
      <c r="G9972" t="s">
        <v>27</v>
      </c>
      <c r="H9972" s="4">
        <v>45792.420219907413</v>
      </c>
      <c r="I9972" t="b">
        <v>0</v>
      </c>
      <c r="J9972" t="b">
        <v>1</v>
      </c>
      <c r="K9972" t="s">
        <v>24</v>
      </c>
      <c r="L9972" t="s">
        <v>22</v>
      </c>
      <c r="M9972">
        <v>180000</v>
      </c>
      <c r="O9972" t="s">
        <v>9479</v>
      </c>
      <c r="P9972" t="s">
        <v>9480</v>
      </c>
    </row>
    <row r="9973" spans="1:16" x14ac:dyDescent="0.55000000000000004">
      <c r="A9973" t="s">
        <v>2</v>
      </c>
      <c r="B9973" t="s">
        <v>13044</v>
      </c>
      <c r="C9973" t="s">
        <v>82</v>
      </c>
      <c r="D9973" t="s">
        <v>3973</v>
      </c>
      <c r="E9973" t="s">
        <v>20</v>
      </c>
      <c r="F9973" t="b">
        <v>0</v>
      </c>
      <c r="G9973" t="s">
        <v>41</v>
      </c>
      <c r="H9973" s="4">
        <v>45792.420671296299</v>
      </c>
      <c r="I9973" t="b">
        <v>0</v>
      </c>
      <c r="J9973" t="b">
        <v>1</v>
      </c>
      <c r="K9973" t="s">
        <v>24</v>
      </c>
      <c r="L9973" t="s">
        <v>22</v>
      </c>
      <c r="M9973">
        <v>150000</v>
      </c>
      <c r="O9973" t="s">
        <v>13045</v>
      </c>
      <c r="P9973" t="s">
        <v>13046</v>
      </c>
    </row>
    <row r="9974" spans="1:16" x14ac:dyDescent="0.55000000000000004">
      <c r="A9974" t="s">
        <v>25</v>
      </c>
      <c r="B9974" t="s">
        <v>13047</v>
      </c>
      <c r="C9974" t="s">
        <v>172</v>
      </c>
      <c r="D9974" t="s">
        <v>3957</v>
      </c>
      <c r="E9974" t="s">
        <v>34</v>
      </c>
      <c r="F9974" t="b">
        <v>0</v>
      </c>
      <c r="G9974" t="s">
        <v>27</v>
      </c>
      <c r="H9974" s="4">
        <v>45792.458483796298</v>
      </c>
      <c r="I9974" t="b">
        <v>0</v>
      </c>
      <c r="J9974" t="b">
        <v>1</v>
      </c>
      <c r="K9974" t="s">
        <v>24</v>
      </c>
      <c r="L9974" t="s">
        <v>36</v>
      </c>
      <c r="N9974">
        <v>26.389999389648441</v>
      </c>
      <c r="O9974" t="s">
        <v>13048</v>
      </c>
      <c r="P9974" t="s">
        <v>13049</v>
      </c>
    </row>
    <row r="9975" spans="1:16" x14ac:dyDescent="0.55000000000000004">
      <c r="A9975" t="s">
        <v>0</v>
      </c>
      <c r="B9975" t="s">
        <v>13050</v>
      </c>
      <c r="C9975" t="s">
        <v>696</v>
      </c>
      <c r="D9975" t="s">
        <v>3957</v>
      </c>
      <c r="E9975" t="s">
        <v>34</v>
      </c>
      <c r="F9975" t="b">
        <v>0</v>
      </c>
      <c r="G9975" t="s">
        <v>30</v>
      </c>
      <c r="H9975" s="4">
        <v>45792.459004629629</v>
      </c>
      <c r="I9975" t="b">
        <v>0</v>
      </c>
      <c r="J9975" t="b">
        <v>0</v>
      </c>
      <c r="K9975" t="s">
        <v>24</v>
      </c>
      <c r="L9975" t="s">
        <v>36</v>
      </c>
      <c r="N9975">
        <v>25.2400016784668</v>
      </c>
      <c r="O9975" t="s">
        <v>13051</v>
      </c>
      <c r="P9975" t="s">
        <v>13052</v>
      </c>
    </row>
    <row r="9976" spans="1:16" x14ac:dyDescent="0.55000000000000004">
      <c r="A9976" t="s">
        <v>1</v>
      </c>
      <c r="B9976" t="s">
        <v>13053</v>
      </c>
      <c r="C9976" t="s">
        <v>83</v>
      </c>
      <c r="D9976" t="s">
        <v>3957</v>
      </c>
      <c r="E9976" t="s">
        <v>34</v>
      </c>
      <c r="F9976" t="b">
        <v>0</v>
      </c>
      <c r="G9976" t="s">
        <v>27</v>
      </c>
      <c r="H9976" s="4">
        <v>45792.459340277783</v>
      </c>
      <c r="I9976" t="b">
        <v>0</v>
      </c>
      <c r="J9976" t="b">
        <v>0</v>
      </c>
      <c r="K9976" t="s">
        <v>24</v>
      </c>
      <c r="L9976" t="s">
        <v>36</v>
      </c>
      <c r="N9976">
        <v>41.505001068115227</v>
      </c>
      <c r="O9976" t="s">
        <v>13054</v>
      </c>
    </row>
    <row r="9977" spans="1:16" x14ac:dyDescent="0.55000000000000004">
      <c r="A9977" t="s">
        <v>2</v>
      </c>
      <c r="B9977" t="s">
        <v>13055</v>
      </c>
      <c r="C9977" t="s">
        <v>12001</v>
      </c>
      <c r="D9977" t="s">
        <v>3957</v>
      </c>
      <c r="E9977" t="s">
        <v>34</v>
      </c>
      <c r="F9977" t="b">
        <v>0</v>
      </c>
      <c r="G9977" t="s">
        <v>27</v>
      </c>
      <c r="H9977" s="4">
        <v>45792.461678240739</v>
      </c>
      <c r="I9977" t="b">
        <v>1</v>
      </c>
      <c r="J9977" t="b">
        <v>0</v>
      </c>
      <c r="K9977" t="s">
        <v>24</v>
      </c>
      <c r="L9977" t="s">
        <v>36</v>
      </c>
      <c r="N9977">
        <v>54.420001983642578</v>
      </c>
      <c r="O9977" t="s">
        <v>3286</v>
      </c>
      <c r="P9977" t="s">
        <v>13056</v>
      </c>
    </row>
    <row r="9978" spans="1:16" x14ac:dyDescent="0.55000000000000004">
      <c r="A9978" t="s">
        <v>25</v>
      </c>
      <c r="B9978" t="s">
        <v>13057</v>
      </c>
      <c r="C9978" t="s">
        <v>677</v>
      </c>
      <c r="D9978" t="s">
        <v>3600</v>
      </c>
      <c r="E9978" t="s">
        <v>20</v>
      </c>
      <c r="F9978" t="b">
        <v>0</v>
      </c>
      <c r="G9978" t="s">
        <v>27</v>
      </c>
      <c r="H9978" s="4">
        <v>45792.500127314823</v>
      </c>
      <c r="I9978" t="b">
        <v>0</v>
      </c>
      <c r="J9978" t="b">
        <v>0</v>
      </c>
      <c r="K9978" t="s">
        <v>24</v>
      </c>
      <c r="L9978" t="s">
        <v>22</v>
      </c>
      <c r="M9978">
        <v>156000</v>
      </c>
      <c r="O9978" t="s">
        <v>858</v>
      </c>
      <c r="P9978" t="s">
        <v>302</v>
      </c>
    </row>
    <row r="9979" spans="1:16" x14ac:dyDescent="0.55000000000000004">
      <c r="A9979" t="s">
        <v>2</v>
      </c>
      <c r="B9979" t="s">
        <v>13058</v>
      </c>
      <c r="C9979" t="s">
        <v>24</v>
      </c>
      <c r="D9979" t="s">
        <v>4910</v>
      </c>
      <c r="E9979" t="s">
        <v>20</v>
      </c>
      <c r="F9979" t="b">
        <v>0</v>
      </c>
      <c r="G9979" t="s">
        <v>27</v>
      </c>
      <c r="H9979" s="4">
        <v>45792.503344907411</v>
      </c>
      <c r="I9979" t="b">
        <v>0</v>
      </c>
      <c r="J9979" t="b">
        <v>1</v>
      </c>
      <c r="K9979" t="s">
        <v>24</v>
      </c>
      <c r="L9979" t="s">
        <v>22</v>
      </c>
      <c r="M9979">
        <v>201500</v>
      </c>
      <c r="O9979" t="s">
        <v>524</v>
      </c>
      <c r="P9979" t="s">
        <v>13059</v>
      </c>
    </row>
    <row r="9980" spans="1:16" x14ac:dyDescent="0.55000000000000004">
      <c r="A9980" t="s">
        <v>2</v>
      </c>
      <c r="B9980" t="s">
        <v>13060</v>
      </c>
      <c r="C9980" t="s">
        <v>39</v>
      </c>
      <c r="D9980" t="s">
        <v>2208</v>
      </c>
      <c r="E9980" t="s">
        <v>51</v>
      </c>
      <c r="F9980" t="b">
        <v>1</v>
      </c>
      <c r="G9980" t="s">
        <v>41</v>
      </c>
      <c r="H9980" s="4">
        <v>45792.503796296303</v>
      </c>
      <c r="I9980" t="b">
        <v>1</v>
      </c>
      <c r="J9980" t="b">
        <v>0</v>
      </c>
      <c r="K9980" t="s">
        <v>24</v>
      </c>
      <c r="L9980" t="s">
        <v>36</v>
      </c>
      <c r="N9980">
        <v>80</v>
      </c>
      <c r="O9980" t="s">
        <v>13061</v>
      </c>
      <c r="P9980" t="s">
        <v>13062</v>
      </c>
    </row>
    <row r="9981" spans="1:16" x14ac:dyDescent="0.55000000000000004">
      <c r="A9981" t="s">
        <v>0</v>
      </c>
      <c r="B9981" t="s">
        <v>13063</v>
      </c>
      <c r="C9981" t="s">
        <v>167</v>
      </c>
      <c r="D9981" t="s">
        <v>3600</v>
      </c>
      <c r="E9981" t="s">
        <v>51</v>
      </c>
      <c r="F9981" t="b">
        <v>0</v>
      </c>
      <c r="G9981" t="s">
        <v>35</v>
      </c>
      <c r="H9981" s="4">
        <v>45792.583865740737</v>
      </c>
      <c r="I9981" t="b">
        <v>1</v>
      </c>
      <c r="J9981" t="b">
        <v>0</v>
      </c>
      <c r="K9981" t="s">
        <v>24</v>
      </c>
      <c r="L9981" t="s">
        <v>36</v>
      </c>
      <c r="N9981">
        <v>20</v>
      </c>
      <c r="O9981" t="s">
        <v>1497</v>
      </c>
      <c r="P9981" t="s">
        <v>3635</v>
      </c>
    </row>
    <row r="9982" spans="1:16" x14ac:dyDescent="0.55000000000000004">
      <c r="A9982" t="s">
        <v>0</v>
      </c>
      <c r="B9982" t="s">
        <v>257</v>
      </c>
      <c r="C9982" t="s">
        <v>87</v>
      </c>
      <c r="D9982" t="s">
        <v>131</v>
      </c>
      <c r="F9982" t="b">
        <v>0</v>
      </c>
      <c r="G9982" t="s">
        <v>30</v>
      </c>
      <c r="H9982" s="4">
        <v>45792.584039351852</v>
      </c>
      <c r="I9982" t="b">
        <v>1</v>
      </c>
      <c r="J9982" t="b">
        <v>0</v>
      </c>
      <c r="K9982" t="s">
        <v>24</v>
      </c>
      <c r="L9982" t="s">
        <v>36</v>
      </c>
      <c r="N9982">
        <v>37.5</v>
      </c>
      <c r="O9982" t="s">
        <v>131</v>
      </c>
      <c r="P9982" t="s">
        <v>204</v>
      </c>
    </row>
    <row r="9983" spans="1:16" x14ac:dyDescent="0.55000000000000004">
      <c r="A9983" t="s">
        <v>0</v>
      </c>
      <c r="B9983" t="s">
        <v>1944</v>
      </c>
      <c r="C9983" t="s">
        <v>3525</v>
      </c>
      <c r="D9983" t="s">
        <v>3973</v>
      </c>
      <c r="E9983" t="s">
        <v>20</v>
      </c>
      <c r="F9983" t="b">
        <v>0</v>
      </c>
      <c r="G9983" t="s">
        <v>52</v>
      </c>
      <c r="H9983" s="4">
        <v>45792.584131944437</v>
      </c>
      <c r="I9983" t="b">
        <v>0</v>
      </c>
      <c r="J9983" t="b">
        <v>0</v>
      </c>
      <c r="K9983" t="s">
        <v>24</v>
      </c>
      <c r="L9983" t="s">
        <v>22</v>
      </c>
      <c r="M9983">
        <v>69315.5</v>
      </c>
      <c r="O9983" t="s">
        <v>13064</v>
      </c>
    </row>
    <row r="9984" spans="1:16" x14ac:dyDescent="0.55000000000000004">
      <c r="A9984" t="s">
        <v>40</v>
      </c>
      <c r="B9984" t="s">
        <v>13065</v>
      </c>
      <c r="C9984" t="s">
        <v>44</v>
      </c>
      <c r="D9984" t="s">
        <v>81</v>
      </c>
      <c r="E9984" t="s">
        <v>20</v>
      </c>
      <c r="F9984" t="b">
        <v>0</v>
      </c>
      <c r="G9984" t="s">
        <v>27</v>
      </c>
      <c r="H9984" s="4">
        <v>45792.586608796293</v>
      </c>
      <c r="I9984" t="b">
        <v>0</v>
      </c>
      <c r="J9984" t="b">
        <v>0</v>
      </c>
      <c r="K9984" t="s">
        <v>24</v>
      </c>
      <c r="L9984" t="s">
        <v>22</v>
      </c>
      <c r="M9984">
        <v>195000</v>
      </c>
      <c r="O9984" t="s">
        <v>81</v>
      </c>
      <c r="P9984" t="s">
        <v>13066</v>
      </c>
    </row>
    <row r="9985" spans="1:16" x14ac:dyDescent="0.55000000000000004">
      <c r="A9985" t="s">
        <v>2</v>
      </c>
      <c r="B9985" t="s">
        <v>13067</v>
      </c>
      <c r="C9985" t="s">
        <v>579</v>
      </c>
      <c r="D9985" t="s">
        <v>3957</v>
      </c>
      <c r="E9985" t="s">
        <v>20</v>
      </c>
      <c r="F9985" t="b">
        <v>0</v>
      </c>
      <c r="G9985" t="s">
        <v>27</v>
      </c>
      <c r="H9985" s="4">
        <v>45792.586759259262</v>
      </c>
      <c r="I9985" t="b">
        <v>0</v>
      </c>
      <c r="J9985" t="b">
        <v>1</v>
      </c>
      <c r="K9985" t="s">
        <v>24</v>
      </c>
      <c r="L9985" t="s">
        <v>36</v>
      </c>
      <c r="N9985">
        <v>49.610000610351563</v>
      </c>
      <c r="O9985" t="s">
        <v>3653</v>
      </c>
      <c r="P9985" t="s">
        <v>13068</v>
      </c>
    </row>
    <row r="9986" spans="1:16" x14ac:dyDescent="0.55000000000000004">
      <c r="A9986" t="s">
        <v>2</v>
      </c>
      <c r="B9986" t="s">
        <v>13069</v>
      </c>
      <c r="C9986" t="s">
        <v>39</v>
      </c>
      <c r="D9986" t="s">
        <v>2208</v>
      </c>
      <c r="E9986" t="s">
        <v>51</v>
      </c>
      <c r="F9986" t="b">
        <v>1</v>
      </c>
      <c r="G9986" t="s">
        <v>41</v>
      </c>
      <c r="H9986" s="4">
        <v>45792.587083333332</v>
      </c>
      <c r="I9986" t="b">
        <v>1</v>
      </c>
      <c r="J9986" t="b">
        <v>0</v>
      </c>
      <c r="K9986" t="s">
        <v>24</v>
      </c>
      <c r="L9986" t="s">
        <v>36</v>
      </c>
      <c r="N9986">
        <v>46</v>
      </c>
      <c r="O9986" t="s">
        <v>13070</v>
      </c>
    </row>
    <row r="9987" spans="1:16" x14ac:dyDescent="0.55000000000000004">
      <c r="A9987" t="s">
        <v>40</v>
      </c>
      <c r="B9987" t="s">
        <v>13071</v>
      </c>
      <c r="C9987" t="s">
        <v>39</v>
      </c>
      <c r="D9987" t="s">
        <v>3973</v>
      </c>
      <c r="E9987" t="s">
        <v>20</v>
      </c>
      <c r="F9987" t="b">
        <v>1</v>
      </c>
      <c r="G9987" t="s">
        <v>106</v>
      </c>
      <c r="H9987" s="4">
        <v>45792.591574074067</v>
      </c>
      <c r="I9987" t="b">
        <v>0</v>
      </c>
      <c r="J9987" t="b">
        <v>0</v>
      </c>
      <c r="K9987" t="s">
        <v>106</v>
      </c>
      <c r="L9987" t="s">
        <v>36</v>
      </c>
      <c r="N9987">
        <v>75</v>
      </c>
      <c r="O9987" t="s">
        <v>123</v>
      </c>
      <c r="P9987" t="s">
        <v>13072</v>
      </c>
    </row>
    <row r="9988" spans="1:16" x14ac:dyDescent="0.55000000000000004">
      <c r="A9988" t="s">
        <v>1</v>
      </c>
      <c r="B9988" t="s">
        <v>10461</v>
      </c>
      <c r="C9988" t="s">
        <v>73</v>
      </c>
      <c r="D9988" t="s">
        <v>3973</v>
      </c>
      <c r="E9988" t="s">
        <v>20</v>
      </c>
      <c r="F9988" t="b">
        <v>0</v>
      </c>
      <c r="G9988" t="s">
        <v>23</v>
      </c>
      <c r="H9988" s="4">
        <v>45792.619166666656</v>
      </c>
      <c r="I9988" t="b">
        <v>0</v>
      </c>
      <c r="J9988" t="b">
        <v>0</v>
      </c>
      <c r="K9988" t="s">
        <v>24</v>
      </c>
      <c r="L9988" t="s">
        <v>22</v>
      </c>
      <c r="M9988">
        <v>120000</v>
      </c>
      <c r="O9988" t="s">
        <v>202</v>
      </c>
      <c r="P9988" t="s">
        <v>10462</v>
      </c>
    </row>
    <row r="9989" spans="1:16" x14ac:dyDescent="0.55000000000000004">
      <c r="A9989" t="s">
        <v>40</v>
      </c>
      <c r="B9989" t="s">
        <v>13073</v>
      </c>
      <c r="C9989" t="s">
        <v>167</v>
      </c>
      <c r="D9989" t="s">
        <v>3828</v>
      </c>
      <c r="E9989" t="s">
        <v>219</v>
      </c>
      <c r="F9989" t="b">
        <v>0</v>
      </c>
      <c r="G9989" t="s">
        <v>41</v>
      </c>
      <c r="H9989" s="4">
        <v>45792.628796296303</v>
      </c>
      <c r="I9989" t="b">
        <v>1</v>
      </c>
      <c r="J9989" t="b">
        <v>0</v>
      </c>
      <c r="K9989" t="s">
        <v>24</v>
      </c>
      <c r="L9989" t="s">
        <v>36</v>
      </c>
      <c r="N9989">
        <v>60</v>
      </c>
      <c r="O9989" t="s">
        <v>13074</v>
      </c>
      <c r="P9989" t="s">
        <v>13075</v>
      </c>
    </row>
    <row r="9990" spans="1:16" x14ac:dyDescent="0.55000000000000004">
      <c r="A9990" t="s">
        <v>139</v>
      </c>
      <c r="B9990" t="s">
        <v>13076</v>
      </c>
      <c r="C9990" t="s">
        <v>1623</v>
      </c>
      <c r="D9990" t="s">
        <v>2208</v>
      </c>
      <c r="E9990" t="s">
        <v>20</v>
      </c>
      <c r="F9990" t="b">
        <v>0</v>
      </c>
      <c r="G9990" t="s">
        <v>23</v>
      </c>
      <c r="H9990" s="4">
        <v>45792.660856481481</v>
      </c>
      <c r="I9990" t="b">
        <v>0</v>
      </c>
      <c r="J9990" t="b">
        <v>0</v>
      </c>
      <c r="K9990" t="s">
        <v>24</v>
      </c>
      <c r="L9990" t="s">
        <v>22</v>
      </c>
      <c r="M9990">
        <v>90480</v>
      </c>
      <c r="O9990" t="s">
        <v>6767</v>
      </c>
      <c r="P9990" t="s">
        <v>338</v>
      </c>
    </row>
    <row r="9991" spans="1:16" x14ac:dyDescent="0.55000000000000004">
      <c r="A9991" t="s">
        <v>2</v>
      </c>
      <c r="B9991" t="s">
        <v>307</v>
      </c>
      <c r="C9991" t="s">
        <v>2952</v>
      </c>
      <c r="D9991" t="s">
        <v>3600</v>
      </c>
      <c r="E9991" t="s">
        <v>51</v>
      </c>
      <c r="F9991" t="b">
        <v>0</v>
      </c>
      <c r="G9991" t="s">
        <v>27</v>
      </c>
      <c r="H9991" s="4">
        <v>45792.669965277782</v>
      </c>
      <c r="I9991" t="b">
        <v>0</v>
      </c>
      <c r="J9991" t="b">
        <v>1</v>
      </c>
      <c r="K9991" t="s">
        <v>24</v>
      </c>
      <c r="L9991" t="s">
        <v>36</v>
      </c>
      <c r="N9991">
        <v>80</v>
      </c>
      <c r="O9991" t="s">
        <v>3251</v>
      </c>
      <c r="P9991" t="s">
        <v>13077</v>
      </c>
    </row>
    <row r="9992" spans="1:16" x14ac:dyDescent="0.55000000000000004">
      <c r="A9992" t="s">
        <v>0</v>
      </c>
      <c r="B9992" t="s">
        <v>0</v>
      </c>
      <c r="C9992" t="s">
        <v>540</v>
      </c>
      <c r="D9992" t="s">
        <v>483</v>
      </c>
      <c r="E9992" t="s">
        <v>51</v>
      </c>
      <c r="F9992" t="b">
        <v>0</v>
      </c>
      <c r="G9992" t="s">
        <v>27</v>
      </c>
      <c r="H9992" s="4">
        <v>45792.708437499998</v>
      </c>
      <c r="I9992" t="b">
        <v>1</v>
      </c>
      <c r="J9992" t="b">
        <v>1</v>
      </c>
      <c r="K9992" t="s">
        <v>24</v>
      </c>
      <c r="L9992" t="s">
        <v>36</v>
      </c>
      <c r="N9992">
        <v>37.5</v>
      </c>
      <c r="O9992" t="s">
        <v>5372</v>
      </c>
      <c r="P9992" t="s">
        <v>13078</v>
      </c>
    </row>
    <row r="9993" spans="1:16" x14ac:dyDescent="0.55000000000000004">
      <c r="A9993" t="s">
        <v>1</v>
      </c>
      <c r="B9993" t="s">
        <v>13079</v>
      </c>
      <c r="C9993" t="s">
        <v>33</v>
      </c>
      <c r="D9993" t="s">
        <v>3973</v>
      </c>
      <c r="F9993" t="b">
        <v>0</v>
      </c>
      <c r="G9993" t="s">
        <v>35</v>
      </c>
      <c r="H9993" s="4">
        <v>45792.708865740737</v>
      </c>
      <c r="I9993" t="b">
        <v>0</v>
      </c>
      <c r="J9993" t="b">
        <v>0</v>
      </c>
      <c r="K9993" t="s">
        <v>24</v>
      </c>
      <c r="L9993" t="s">
        <v>36</v>
      </c>
      <c r="N9993">
        <v>57.5</v>
      </c>
      <c r="O9993" t="s">
        <v>1357</v>
      </c>
      <c r="P9993" t="s">
        <v>13080</v>
      </c>
    </row>
    <row r="9994" spans="1:16" x14ac:dyDescent="0.55000000000000004">
      <c r="A9994" t="s">
        <v>2</v>
      </c>
      <c r="B9994" t="s">
        <v>13081</v>
      </c>
      <c r="C9994" t="s">
        <v>118</v>
      </c>
      <c r="D9994" t="s">
        <v>3973</v>
      </c>
      <c r="E9994" t="s">
        <v>51</v>
      </c>
      <c r="F9994" t="b">
        <v>0</v>
      </c>
      <c r="G9994" t="s">
        <v>27</v>
      </c>
      <c r="H9994" s="4">
        <v>45792.711608796293</v>
      </c>
      <c r="I9994" t="b">
        <v>1</v>
      </c>
      <c r="J9994" t="b">
        <v>0</v>
      </c>
      <c r="K9994" t="s">
        <v>24</v>
      </c>
      <c r="L9994" t="s">
        <v>36</v>
      </c>
      <c r="N9994">
        <v>47.5</v>
      </c>
      <c r="O9994" t="s">
        <v>13082</v>
      </c>
      <c r="P9994" t="s">
        <v>1035</v>
      </c>
    </row>
    <row r="9995" spans="1:16" x14ac:dyDescent="0.55000000000000004">
      <c r="A9995" t="s">
        <v>2</v>
      </c>
      <c r="B9995" t="s">
        <v>701</v>
      </c>
      <c r="C9995" t="s">
        <v>39</v>
      </c>
      <c r="D9995" t="s">
        <v>3973</v>
      </c>
      <c r="E9995" t="s">
        <v>51</v>
      </c>
      <c r="F9995" t="b">
        <v>1</v>
      </c>
      <c r="G9995" t="s">
        <v>106</v>
      </c>
      <c r="H9995" s="4">
        <v>45792.716435185182</v>
      </c>
      <c r="I9995" t="b">
        <v>0</v>
      </c>
      <c r="J9995" t="b">
        <v>0</v>
      </c>
      <c r="K9995" t="s">
        <v>106</v>
      </c>
      <c r="L9995" t="s">
        <v>22</v>
      </c>
      <c r="M9995">
        <v>120000</v>
      </c>
      <c r="O9995" t="s">
        <v>13083</v>
      </c>
      <c r="P9995" t="s">
        <v>13084</v>
      </c>
    </row>
    <row r="9996" spans="1:16" x14ac:dyDescent="0.55000000000000004">
      <c r="A9996" t="s">
        <v>0</v>
      </c>
      <c r="B9996" t="s">
        <v>13085</v>
      </c>
      <c r="C9996" t="s">
        <v>3616</v>
      </c>
      <c r="D9996" t="s">
        <v>3828</v>
      </c>
      <c r="E9996" t="s">
        <v>51</v>
      </c>
      <c r="F9996" t="b">
        <v>0</v>
      </c>
      <c r="G9996" t="s">
        <v>27</v>
      </c>
      <c r="H9996" s="4">
        <v>45792.750104166669</v>
      </c>
      <c r="I9996" t="b">
        <v>0</v>
      </c>
      <c r="J9996" t="b">
        <v>0</v>
      </c>
      <c r="K9996" t="s">
        <v>24</v>
      </c>
      <c r="L9996" t="s">
        <v>36</v>
      </c>
      <c r="N9996">
        <v>40</v>
      </c>
      <c r="O9996" t="s">
        <v>1172</v>
      </c>
      <c r="P9996" t="s">
        <v>280</v>
      </c>
    </row>
    <row r="9997" spans="1:16" x14ac:dyDescent="0.55000000000000004">
      <c r="A9997" t="s">
        <v>1</v>
      </c>
      <c r="B9997" t="s">
        <v>11490</v>
      </c>
      <c r="C9997" t="s">
        <v>975</v>
      </c>
      <c r="D9997" t="s">
        <v>3973</v>
      </c>
      <c r="E9997" t="s">
        <v>51</v>
      </c>
      <c r="F9997" t="b">
        <v>0</v>
      </c>
      <c r="G9997" t="s">
        <v>27</v>
      </c>
      <c r="H9997" s="4">
        <v>45792.750150462962</v>
      </c>
      <c r="I9997" t="b">
        <v>0</v>
      </c>
      <c r="J9997" t="b">
        <v>0</v>
      </c>
      <c r="K9997" t="s">
        <v>24</v>
      </c>
      <c r="L9997" t="s">
        <v>36</v>
      </c>
      <c r="N9997">
        <v>47.5</v>
      </c>
      <c r="O9997" t="s">
        <v>303</v>
      </c>
      <c r="P9997" t="s">
        <v>11491</v>
      </c>
    </row>
    <row r="9998" spans="1:16" x14ac:dyDescent="0.55000000000000004">
      <c r="A9998" t="s">
        <v>0</v>
      </c>
      <c r="B9998" t="s">
        <v>978</v>
      </c>
      <c r="C9998" t="s">
        <v>82</v>
      </c>
      <c r="D9998" t="s">
        <v>13086</v>
      </c>
      <c r="E9998" t="s">
        <v>20</v>
      </c>
      <c r="F9998" t="b">
        <v>0</v>
      </c>
      <c r="G9998" t="s">
        <v>27</v>
      </c>
      <c r="H9998" s="4">
        <v>45792.791724537034</v>
      </c>
      <c r="I9998" t="b">
        <v>0</v>
      </c>
      <c r="J9998" t="b">
        <v>1</v>
      </c>
      <c r="K9998" t="s">
        <v>24</v>
      </c>
      <c r="L9998" t="s">
        <v>22</v>
      </c>
      <c r="M9998">
        <v>68500</v>
      </c>
      <c r="O9998" t="s">
        <v>13087</v>
      </c>
      <c r="P9998" t="s">
        <v>13088</v>
      </c>
    </row>
    <row r="9999" spans="1:16" x14ac:dyDescent="0.55000000000000004">
      <c r="A9999" t="s">
        <v>25</v>
      </c>
      <c r="B9999" t="s">
        <v>13089</v>
      </c>
      <c r="C9999" t="s">
        <v>386</v>
      </c>
      <c r="D9999" t="s">
        <v>3828</v>
      </c>
      <c r="E9999" t="s">
        <v>20</v>
      </c>
      <c r="F9999" t="b">
        <v>0</v>
      </c>
      <c r="G9999" t="s">
        <v>41</v>
      </c>
      <c r="H9999" s="4">
        <v>45792.792013888888</v>
      </c>
      <c r="I9999" t="b">
        <v>0</v>
      </c>
      <c r="J9999" t="b">
        <v>1</v>
      </c>
      <c r="K9999" t="s">
        <v>24</v>
      </c>
      <c r="L9999" t="s">
        <v>22</v>
      </c>
      <c r="M9999">
        <v>121500</v>
      </c>
      <c r="O9999" t="s">
        <v>13048</v>
      </c>
      <c r="P9999" t="s">
        <v>1057</v>
      </c>
    </row>
    <row r="10000" spans="1:16" x14ac:dyDescent="0.55000000000000004">
      <c r="A10000" t="s">
        <v>28</v>
      </c>
      <c r="B10000" t="s">
        <v>13090</v>
      </c>
      <c r="C10000" t="s">
        <v>39</v>
      </c>
      <c r="D10000" t="s">
        <v>2208</v>
      </c>
      <c r="E10000" t="s">
        <v>51</v>
      </c>
      <c r="F10000" t="b">
        <v>1</v>
      </c>
      <c r="G10000" t="s">
        <v>27</v>
      </c>
      <c r="H10000" s="4">
        <v>45792.794976851852</v>
      </c>
      <c r="I10000" t="b">
        <v>1</v>
      </c>
      <c r="J10000" t="b">
        <v>0</v>
      </c>
      <c r="K10000" t="s">
        <v>24</v>
      </c>
      <c r="L10000" t="s">
        <v>36</v>
      </c>
      <c r="N10000">
        <v>45</v>
      </c>
      <c r="O10000" t="s">
        <v>13082</v>
      </c>
      <c r="P10000" t="s">
        <v>1282</v>
      </c>
    </row>
    <row r="10001" spans="1:16" x14ac:dyDescent="0.55000000000000004">
      <c r="A10001" t="s">
        <v>2</v>
      </c>
      <c r="B10001" t="s">
        <v>234</v>
      </c>
      <c r="C10001" t="s">
        <v>6208</v>
      </c>
      <c r="D10001" t="s">
        <v>3828</v>
      </c>
      <c r="E10001" t="s">
        <v>20</v>
      </c>
      <c r="F10001" t="b">
        <v>0</v>
      </c>
      <c r="G10001" t="s">
        <v>27</v>
      </c>
      <c r="H10001" s="4">
        <v>45792.795011574082</v>
      </c>
      <c r="I10001" t="b">
        <v>1</v>
      </c>
      <c r="J10001" t="b">
        <v>1</v>
      </c>
      <c r="K10001" t="s">
        <v>24</v>
      </c>
      <c r="L10001" t="s">
        <v>22</v>
      </c>
      <c r="M10001">
        <v>168000</v>
      </c>
      <c r="O10001" t="s">
        <v>891</v>
      </c>
      <c r="P10001" t="s">
        <v>13091</v>
      </c>
    </row>
    <row r="10002" spans="1:16" x14ac:dyDescent="0.55000000000000004">
      <c r="A10002" t="s">
        <v>2</v>
      </c>
      <c r="B10002" t="s">
        <v>583</v>
      </c>
      <c r="C10002" t="s">
        <v>624</v>
      </c>
      <c r="D10002" t="s">
        <v>2208</v>
      </c>
      <c r="E10002" t="s">
        <v>20</v>
      </c>
      <c r="F10002" t="b">
        <v>0</v>
      </c>
      <c r="G10002" t="s">
        <v>27</v>
      </c>
      <c r="H10002" s="4">
        <v>45792.795057870368</v>
      </c>
      <c r="I10002" t="b">
        <v>0</v>
      </c>
      <c r="J10002" t="b">
        <v>1</v>
      </c>
      <c r="K10002" t="s">
        <v>24</v>
      </c>
      <c r="L10002" t="s">
        <v>22</v>
      </c>
      <c r="M10002">
        <v>165500</v>
      </c>
      <c r="O10002" t="s">
        <v>7285</v>
      </c>
      <c r="P10002" t="s">
        <v>13092</v>
      </c>
    </row>
    <row r="10003" spans="1:16" x14ac:dyDescent="0.55000000000000004">
      <c r="A10003" t="s">
        <v>0</v>
      </c>
      <c r="B10003" t="s">
        <v>13093</v>
      </c>
      <c r="C10003" t="s">
        <v>26</v>
      </c>
      <c r="D10003" t="s">
        <v>3828</v>
      </c>
      <c r="E10003" t="s">
        <v>20</v>
      </c>
      <c r="F10003" t="b">
        <v>0</v>
      </c>
      <c r="G10003" t="s">
        <v>27</v>
      </c>
      <c r="H10003" s="4">
        <v>45792.833460648151</v>
      </c>
      <c r="I10003" t="b">
        <v>0</v>
      </c>
      <c r="J10003" t="b">
        <v>1</v>
      </c>
      <c r="K10003" t="s">
        <v>24</v>
      </c>
      <c r="L10003" t="s">
        <v>22</v>
      </c>
      <c r="M10003">
        <v>82500</v>
      </c>
      <c r="O10003" t="s">
        <v>13094</v>
      </c>
      <c r="P10003" t="s">
        <v>1713</v>
      </c>
    </row>
    <row r="10004" spans="1:16" x14ac:dyDescent="0.55000000000000004">
      <c r="A10004" t="s">
        <v>0</v>
      </c>
      <c r="B10004" t="s">
        <v>0</v>
      </c>
      <c r="C10004" t="s">
        <v>3657</v>
      </c>
      <c r="D10004" t="s">
        <v>2208</v>
      </c>
      <c r="E10004" t="s">
        <v>20</v>
      </c>
      <c r="F10004" t="b">
        <v>0</v>
      </c>
      <c r="G10004" t="s">
        <v>30</v>
      </c>
      <c r="H10004" s="4">
        <v>45792.834027777782</v>
      </c>
      <c r="I10004" t="b">
        <v>0</v>
      </c>
      <c r="J10004" t="b">
        <v>1</v>
      </c>
      <c r="K10004" t="s">
        <v>24</v>
      </c>
      <c r="L10004" t="s">
        <v>36</v>
      </c>
      <c r="N10004">
        <v>32</v>
      </c>
      <c r="O10004" t="s">
        <v>926</v>
      </c>
      <c r="P10004" t="s">
        <v>13095</v>
      </c>
    </row>
    <row r="10005" spans="1:16" x14ac:dyDescent="0.55000000000000004">
      <c r="A10005" t="s">
        <v>0</v>
      </c>
      <c r="B10005" t="s">
        <v>13096</v>
      </c>
      <c r="C10005" t="s">
        <v>13097</v>
      </c>
      <c r="D10005" t="s">
        <v>3973</v>
      </c>
      <c r="F10005" t="b">
        <v>0</v>
      </c>
      <c r="G10005" t="s">
        <v>27</v>
      </c>
      <c r="H10005" s="4">
        <v>45792.834386574083</v>
      </c>
      <c r="I10005" t="b">
        <v>0</v>
      </c>
      <c r="J10005" t="b">
        <v>0</v>
      </c>
      <c r="K10005" t="s">
        <v>24</v>
      </c>
      <c r="L10005" t="s">
        <v>36</v>
      </c>
      <c r="N10005">
        <v>31.5</v>
      </c>
      <c r="O10005" t="s">
        <v>13098</v>
      </c>
    </row>
    <row r="10006" spans="1:16" x14ac:dyDescent="0.55000000000000004">
      <c r="A10006" t="s">
        <v>28</v>
      </c>
      <c r="B10006" t="s">
        <v>13099</v>
      </c>
      <c r="C10006" t="s">
        <v>140</v>
      </c>
      <c r="D10006" t="s">
        <v>3828</v>
      </c>
      <c r="E10006" t="s">
        <v>20</v>
      </c>
      <c r="F10006" t="b">
        <v>0</v>
      </c>
      <c r="G10006" t="s">
        <v>35</v>
      </c>
      <c r="H10006" s="4">
        <v>45792.836226851847</v>
      </c>
      <c r="I10006" t="b">
        <v>0</v>
      </c>
      <c r="J10006" t="b">
        <v>1</v>
      </c>
      <c r="K10006" t="s">
        <v>24</v>
      </c>
      <c r="L10006" t="s">
        <v>22</v>
      </c>
      <c r="M10006">
        <v>164000</v>
      </c>
      <c r="O10006" t="s">
        <v>13100</v>
      </c>
      <c r="P10006" t="s">
        <v>13101</v>
      </c>
    </row>
    <row r="10007" spans="1:16" x14ac:dyDescent="0.55000000000000004">
      <c r="A10007" t="s">
        <v>1</v>
      </c>
      <c r="B10007" t="s">
        <v>13102</v>
      </c>
      <c r="C10007" t="s">
        <v>913</v>
      </c>
      <c r="D10007" t="s">
        <v>3828</v>
      </c>
      <c r="E10007" t="s">
        <v>631</v>
      </c>
      <c r="F10007" t="b">
        <v>0</v>
      </c>
      <c r="G10007" t="s">
        <v>30</v>
      </c>
      <c r="H10007" s="4">
        <v>45792.836388888893</v>
      </c>
      <c r="I10007" t="b">
        <v>0</v>
      </c>
      <c r="J10007" t="b">
        <v>1</v>
      </c>
      <c r="K10007" t="s">
        <v>24</v>
      </c>
      <c r="L10007" t="s">
        <v>36</v>
      </c>
      <c r="N10007">
        <v>40.5</v>
      </c>
      <c r="O10007" t="s">
        <v>1009</v>
      </c>
      <c r="P10007" t="s">
        <v>13103</v>
      </c>
    </row>
    <row r="10008" spans="1:16" x14ac:dyDescent="0.55000000000000004">
      <c r="A10008" t="s">
        <v>2</v>
      </c>
      <c r="B10008" t="s">
        <v>13104</v>
      </c>
      <c r="C10008" t="s">
        <v>39</v>
      </c>
      <c r="D10008" t="s">
        <v>3828</v>
      </c>
      <c r="E10008" t="s">
        <v>51</v>
      </c>
      <c r="F10008" t="b">
        <v>1</v>
      </c>
      <c r="G10008" t="s">
        <v>23</v>
      </c>
      <c r="H10008" s="4">
        <v>45792.869328703702</v>
      </c>
      <c r="I10008" t="b">
        <v>0</v>
      </c>
      <c r="J10008" t="b">
        <v>1</v>
      </c>
      <c r="K10008" t="s">
        <v>24</v>
      </c>
      <c r="L10008" t="s">
        <v>36</v>
      </c>
      <c r="N10008">
        <v>55</v>
      </c>
      <c r="O10008" t="s">
        <v>3575</v>
      </c>
      <c r="P10008" t="s">
        <v>13105</v>
      </c>
    </row>
    <row r="10009" spans="1:16" x14ac:dyDescent="0.55000000000000004">
      <c r="A10009" t="s">
        <v>2</v>
      </c>
      <c r="B10009" t="s">
        <v>8985</v>
      </c>
      <c r="C10009" t="s">
        <v>203</v>
      </c>
      <c r="D10009" t="s">
        <v>3973</v>
      </c>
      <c r="E10009" t="s">
        <v>20</v>
      </c>
      <c r="F10009" t="b">
        <v>0</v>
      </c>
      <c r="G10009" t="s">
        <v>27</v>
      </c>
      <c r="H10009" s="4">
        <v>45792.878449074073</v>
      </c>
      <c r="I10009" t="b">
        <v>1</v>
      </c>
      <c r="J10009" t="b">
        <v>1</v>
      </c>
      <c r="K10009" t="s">
        <v>24</v>
      </c>
      <c r="L10009" t="s">
        <v>36</v>
      </c>
      <c r="N10009">
        <v>104.5</v>
      </c>
      <c r="O10009" t="s">
        <v>1784</v>
      </c>
      <c r="P10009" t="s">
        <v>13106</v>
      </c>
    </row>
    <row r="10010" spans="1:16" x14ac:dyDescent="0.55000000000000004">
      <c r="A10010" t="s">
        <v>2</v>
      </c>
      <c r="B10010" t="s">
        <v>13107</v>
      </c>
      <c r="C10010" t="s">
        <v>13108</v>
      </c>
      <c r="D10010" t="s">
        <v>3828</v>
      </c>
      <c r="E10010" t="s">
        <v>105</v>
      </c>
      <c r="F10010" t="b">
        <v>0</v>
      </c>
      <c r="G10010" t="s">
        <v>41</v>
      </c>
      <c r="H10010" s="4">
        <v>45792.878842592603</v>
      </c>
      <c r="I10010" t="b">
        <v>0</v>
      </c>
      <c r="J10010" t="b">
        <v>1</v>
      </c>
      <c r="K10010" t="s">
        <v>24</v>
      </c>
      <c r="L10010" t="s">
        <v>22</v>
      </c>
      <c r="M10010">
        <v>105549</v>
      </c>
      <c r="O10010" t="s">
        <v>13109</v>
      </c>
      <c r="P10010" t="s">
        <v>13110</v>
      </c>
    </row>
    <row r="10011" spans="1:16" x14ac:dyDescent="0.55000000000000004">
      <c r="A10011" t="s">
        <v>2</v>
      </c>
      <c r="B10011" t="s">
        <v>13111</v>
      </c>
      <c r="C10011" t="s">
        <v>82</v>
      </c>
      <c r="D10011" t="s">
        <v>3973</v>
      </c>
      <c r="E10011" t="s">
        <v>20</v>
      </c>
      <c r="F10011" t="b">
        <v>0</v>
      </c>
      <c r="G10011" t="s">
        <v>35</v>
      </c>
      <c r="H10011" s="4">
        <v>45792.879444444443</v>
      </c>
      <c r="I10011" t="b">
        <v>1</v>
      </c>
      <c r="J10011" t="b">
        <v>1</v>
      </c>
      <c r="K10011" t="s">
        <v>24</v>
      </c>
      <c r="L10011" t="s">
        <v>22</v>
      </c>
      <c r="M10011">
        <v>97330.5</v>
      </c>
      <c r="O10011" t="s">
        <v>6337</v>
      </c>
      <c r="P10011" t="s">
        <v>13112</v>
      </c>
    </row>
    <row r="10012" spans="1:16" x14ac:dyDescent="0.55000000000000004">
      <c r="A10012" t="s">
        <v>0</v>
      </c>
      <c r="B10012" t="s">
        <v>13113</v>
      </c>
      <c r="C10012" t="s">
        <v>192</v>
      </c>
      <c r="D10012" t="s">
        <v>3973</v>
      </c>
      <c r="E10012" t="s">
        <v>20</v>
      </c>
      <c r="F10012" t="b">
        <v>0</v>
      </c>
      <c r="G10012" t="s">
        <v>52</v>
      </c>
      <c r="H10012" s="4">
        <v>45792.917557870373</v>
      </c>
      <c r="I10012" t="b">
        <v>1</v>
      </c>
      <c r="J10012" t="b">
        <v>0</v>
      </c>
      <c r="K10012" t="s">
        <v>24</v>
      </c>
      <c r="L10012" t="s">
        <v>36</v>
      </c>
      <c r="N10012">
        <v>57.5</v>
      </c>
      <c r="O10012" t="s">
        <v>1783</v>
      </c>
      <c r="P10012" t="s">
        <v>13114</v>
      </c>
    </row>
    <row r="10013" spans="1:16" x14ac:dyDescent="0.55000000000000004">
      <c r="A10013" t="s">
        <v>1</v>
      </c>
      <c r="B10013" t="s">
        <v>13115</v>
      </c>
      <c r="C10013" t="s">
        <v>151</v>
      </c>
      <c r="D10013" t="s">
        <v>3828</v>
      </c>
      <c r="E10013" t="s">
        <v>20</v>
      </c>
      <c r="F10013" t="b">
        <v>0</v>
      </c>
      <c r="G10013" t="s">
        <v>30</v>
      </c>
      <c r="H10013" s="4">
        <v>45792.919664351852</v>
      </c>
      <c r="I10013" t="b">
        <v>0</v>
      </c>
      <c r="J10013" t="b">
        <v>1</v>
      </c>
      <c r="K10013" t="s">
        <v>24</v>
      </c>
      <c r="L10013" t="s">
        <v>22</v>
      </c>
      <c r="M10013">
        <v>90000</v>
      </c>
      <c r="O10013" t="s">
        <v>11510</v>
      </c>
      <c r="P10013" t="s">
        <v>13116</v>
      </c>
    </row>
    <row r="10014" spans="1:16" x14ac:dyDescent="0.55000000000000004">
      <c r="A10014" t="s">
        <v>40</v>
      </c>
      <c r="B10014" t="s">
        <v>305</v>
      </c>
      <c r="C10014" t="s">
        <v>192</v>
      </c>
      <c r="D10014" t="s">
        <v>3828</v>
      </c>
      <c r="E10014" t="s">
        <v>51</v>
      </c>
      <c r="F10014" t="b">
        <v>0</v>
      </c>
      <c r="G10014" t="s">
        <v>27</v>
      </c>
      <c r="H10014" s="4">
        <v>45792.919976851852</v>
      </c>
      <c r="I10014" t="b">
        <v>0</v>
      </c>
      <c r="J10014" t="b">
        <v>0</v>
      </c>
      <c r="K10014" t="s">
        <v>24</v>
      </c>
      <c r="L10014" t="s">
        <v>36</v>
      </c>
      <c r="N10014">
        <v>67.5</v>
      </c>
      <c r="O10014" t="s">
        <v>13117</v>
      </c>
      <c r="P10014" t="s">
        <v>2141</v>
      </c>
    </row>
    <row r="10015" spans="1:16" x14ac:dyDescent="0.55000000000000004">
      <c r="A10015" t="s">
        <v>2</v>
      </c>
      <c r="B10015" t="s">
        <v>13118</v>
      </c>
      <c r="C10015" t="s">
        <v>1914</v>
      </c>
      <c r="D10015" t="s">
        <v>3828</v>
      </c>
      <c r="E10015" t="s">
        <v>20</v>
      </c>
      <c r="F10015" t="b">
        <v>0</v>
      </c>
      <c r="G10015" t="s">
        <v>27</v>
      </c>
      <c r="H10015" s="4">
        <v>45792.920057870368</v>
      </c>
      <c r="I10015" t="b">
        <v>0</v>
      </c>
      <c r="J10015" t="b">
        <v>1</v>
      </c>
      <c r="K10015" t="s">
        <v>24</v>
      </c>
      <c r="L10015" t="s">
        <v>22</v>
      </c>
      <c r="M10015">
        <v>95000</v>
      </c>
      <c r="O10015" t="s">
        <v>12230</v>
      </c>
      <c r="P10015" t="s">
        <v>13119</v>
      </c>
    </row>
    <row r="10016" spans="1:16" x14ac:dyDescent="0.55000000000000004">
      <c r="A10016" t="s">
        <v>2</v>
      </c>
      <c r="B10016" t="s">
        <v>2</v>
      </c>
      <c r="C10016" t="s">
        <v>1624</v>
      </c>
      <c r="D10016" t="s">
        <v>3828</v>
      </c>
      <c r="E10016" t="s">
        <v>20</v>
      </c>
      <c r="F10016" t="b">
        <v>0</v>
      </c>
      <c r="G10016" t="s">
        <v>41</v>
      </c>
      <c r="H10016" s="4">
        <v>45792.920405092591</v>
      </c>
      <c r="I10016" t="b">
        <v>1</v>
      </c>
      <c r="J10016" t="b">
        <v>1</v>
      </c>
      <c r="K10016" t="s">
        <v>24</v>
      </c>
      <c r="L10016" t="s">
        <v>22</v>
      </c>
      <c r="M10016">
        <v>115000</v>
      </c>
      <c r="O10016" t="s">
        <v>8047</v>
      </c>
      <c r="P10016" t="s">
        <v>2939</v>
      </c>
    </row>
    <row r="10017" spans="1:16" x14ac:dyDescent="0.55000000000000004">
      <c r="A10017" t="s">
        <v>139</v>
      </c>
      <c r="B10017" t="s">
        <v>13120</v>
      </c>
      <c r="C10017" t="s">
        <v>1135</v>
      </c>
      <c r="D10017" t="s">
        <v>3973</v>
      </c>
      <c r="E10017" t="s">
        <v>20</v>
      </c>
      <c r="F10017" t="b">
        <v>0</v>
      </c>
      <c r="G10017" t="s">
        <v>27</v>
      </c>
      <c r="H10017" s="4">
        <v>45792.958460648151</v>
      </c>
      <c r="I10017" t="b">
        <v>0</v>
      </c>
      <c r="J10017" t="b">
        <v>1</v>
      </c>
      <c r="K10017" t="s">
        <v>24</v>
      </c>
      <c r="L10017" t="s">
        <v>22</v>
      </c>
      <c r="M10017">
        <v>95160</v>
      </c>
      <c r="O10017" t="s">
        <v>4194</v>
      </c>
      <c r="P10017" t="s">
        <v>13121</v>
      </c>
    </row>
    <row r="10018" spans="1:16" x14ac:dyDescent="0.55000000000000004">
      <c r="A10018" t="s">
        <v>0</v>
      </c>
      <c r="B10018" t="s">
        <v>13122</v>
      </c>
      <c r="C10018" t="s">
        <v>975</v>
      </c>
      <c r="D10018" t="s">
        <v>3828</v>
      </c>
      <c r="E10018" t="s">
        <v>51</v>
      </c>
      <c r="F10018" t="b">
        <v>0</v>
      </c>
      <c r="G10018" t="s">
        <v>27</v>
      </c>
      <c r="H10018" s="4">
        <v>45792.958483796298</v>
      </c>
      <c r="I10018" t="b">
        <v>0</v>
      </c>
      <c r="J10018" t="b">
        <v>0</v>
      </c>
      <c r="K10018" t="s">
        <v>24</v>
      </c>
      <c r="L10018" t="s">
        <v>36</v>
      </c>
      <c r="N10018">
        <v>47.5</v>
      </c>
      <c r="O10018" t="s">
        <v>303</v>
      </c>
      <c r="P10018" t="s">
        <v>11491</v>
      </c>
    </row>
    <row r="10019" spans="1:16" x14ac:dyDescent="0.55000000000000004">
      <c r="A10019" t="s">
        <v>0</v>
      </c>
      <c r="B10019" t="s">
        <v>3484</v>
      </c>
      <c r="C10019" t="s">
        <v>774</v>
      </c>
      <c r="D10019" t="s">
        <v>2208</v>
      </c>
      <c r="E10019" t="s">
        <v>20</v>
      </c>
      <c r="F10019" t="b">
        <v>0</v>
      </c>
      <c r="G10019" t="s">
        <v>41</v>
      </c>
      <c r="H10019" s="4">
        <v>45792.958749999998</v>
      </c>
      <c r="I10019" t="b">
        <v>0</v>
      </c>
      <c r="J10019" t="b">
        <v>1</v>
      </c>
      <c r="K10019" t="s">
        <v>24</v>
      </c>
      <c r="L10019" t="s">
        <v>22</v>
      </c>
      <c r="M10019">
        <v>137000</v>
      </c>
      <c r="O10019" t="s">
        <v>13123</v>
      </c>
      <c r="P10019" t="s">
        <v>2577</v>
      </c>
    </row>
    <row r="10020" spans="1:16" x14ac:dyDescent="0.55000000000000004">
      <c r="A10020" t="s">
        <v>0</v>
      </c>
      <c r="B10020" t="s">
        <v>10002</v>
      </c>
      <c r="C10020" t="s">
        <v>167</v>
      </c>
      <c r="D10020" t="s">
        <v>3957</v>
      </c>
      <c r="E10020" t="s">
        <v>34</v>
      </c>
      <c r="F10020" t="b">
        <v>0</v>
      </c>
      <c r="G10020" t="s">
        <v>35</v>
      </c>
      <c r="H10020" s="4">
        <v>45792.958969907413</v>
      </c>
      <c r="I10020" t="b">
        <v>0</v>
      </c>
      <c r="J10020" t="b">
        <v>1</v>
      </c>
      <c r="K10020" t="s">
        <v>24</v>
      </c>
      <c r="L10020" t="s">
        <v>36</v>
      </c>
      <c r="N10020">
        <v>57.060001373291023</v>
      </c>
      <c r="O10020" t="s">
        <v>10003</v>
      </c>
      <c r="P10020" t="s">
        <v>706</v>
      </c>
    </row>
    <row r="10021" spans="1:16" x14ac:dyDescent="0.55000000000000004">
      <c r="A10021" t="s">
        <v>0</v>
      </c>
      <c r="B10021" t="s">
        <v>731</v>
      </c>
      <c r="C10021" t="s">
        <v>945</v>
      </c>
      <c r="D10021" t="s">
        <v>3957</v>
      </c>
      <c r="E10021" t="s">
        <v>34</v>
      </c>
      <c r="F10021" t="b">
        <v>0</v>
      </c>
      <c r="G10021" t="s">
        <v>30</v>
      </c>
      <c r="H10021" s="4">
        <v>45792.959004629629</v>
      </c>
      <c r="I10021" t="b">
        <v>1</v>
      </c>
      <c r="J10021" t="b">
        <v>0</v>
      </c>
      <c r="K10021" t="s">
        <v>24</v>
      </c>
      <c r="L10021" t="s">
        <v>36</v>
      </c>
      <c r="N10021">
        <v>25.2400016784668</v>
      </c>
      <c r="O10021" t="s">
        <v>3668</v>
      </c>
      <c r="P10021" t="s">
        <v>119</v>
      </c>
    </row>
    <row r="10022" spans="1:16" x14ac:dyDescent="0.55000000000000004">
      <c r="A10022" t="s">
        <v>0</v>
      </c>
      <c r="B10022" t="s">
        <v>3168</v>
      </c>
      <c r="C10022" t="s">
        <v>704</v>
      </c>
      <c r="D10022" t="s">
        <v>2208</v>
      </c>
      <c r="E10022" t="s">
        <v>20</v>
      </c>
      <c r="F10022" t="b">
        <v>0</v>
      </c>
      <c r="G10022" t="s">
        <v>30</v>
      </c>
      <c r="H10022" s="4">
        <v>45792.959004629629</v>
      </c>
      <c r="I10022" t="b">
        <v>0</v>
      </c>
      <c r="J10022" t="b">
        <v>0</v>
      </c>
      <c r="K10022" t="s">
        <v>24</v>
      </c>
      <c r="L10022" t="s">
        <v>22</v>
      </c>
      <c r="M10022">
        <v>104000</v>
      </c>
      <c r="O10022" t="s">
        <v>926</v>
      </c>
      <c r="P10022" t="s">
        <v>1297</v>
      </c>
    </row>
    <row r="10023" spans="1:16" x14ac:dyDescent="0.55000000000000004">
      <c r="A10023" t="s">
        <v>0</v>
      </c>
      <c r="B10023" t="s">
        <v>0</v>
      </c>
      <c r="C10023" t="s">
        <v>1985</v>
      </c>
      <c r="D10023" t="s">
        <v>3828</v>
      </c>
      <c r="E10023" t="s">
        <v>20</v>
      </c>
      <c r="F10023" t="b">
        <v>0</v>
      </c>
      <c r="G10023" t="s">
        <v>27</v>
      </c>
      <c r="H10023" s="4">
        <v>45793.000104166669</v>
      </c>
      <c r="I10023" t="b">
        <v>0</v>
      </c>
      <c r="J10023" t="b">
        <v>1</v>
      </c>
      <c r="K10023" t="s">
        <v>24</v>
      </c>
      <c r="L10023" t="s">
        <v>36</v>
      </c>
      <c r="N10023">
        <v>31.135000228881839</v>
      </c>
      <c r="O10023" t="s">
        <v>1630</v>
      </c>
      <c r="P10023" t="s">
        <v>13124</v>
      </c>
    </row>
    <row r="10024" spans="1:16" x14ac:dyDescent="0.55000000000000004">
      <c r="A10024" t="s">
        <v>0</v>
      </c>
      <c r="B10024" t="s">
        <v>13125</v>
      </c>
      <c r="C10024" t="s">
        <v>805</v>
      </c>
      <c r="D10024" t="s">
        <v>5535</v>
      </c>
      <c r="E10024" t="s">
        <v>20</v>
      </c>
      <c r="F10024" t="b">
        <v>0</v>
      </c>
      <c r="G10024" t="s">
        <v>27</v>
      </c>
      <c r="H10024" s="4">
        <v>45793.000104166669</v>
      </c>
      <c r="I10024" t="b">
        <v>0</v>
      </c>
      <c r="J10024" t="b">
        <v>1</v>
      </c>
      <c r="K10024" t="s">
        <v>24</v>
      </c>
      <c r="L10024" t="s">
        <v>22</v>
      </c>
      <c r="M10024">
        <v>108267</v>
      </c>
      <c r="O10024" t="s">
        <v>802</v>
      </c>
      <c r="P10024" t="s">
        <v>767</v>
      </c>
    </row>
    <row r="10025" spans="1:16" x14ac:dyDescent="0.55000000000000004">
      <c r="A10025" t="s">
        <v>0</v>
      </c>
      <c r="B10025" t="s">
        <v>13126</v>
      </c>
      <c r="C10025" t="s">
        <v>49</v>
      </c>
      <c r="D10025" t="s">
        <v>4014</v>
      </c>
      <c r="E10025" t="s">
        <v>20</v>
      </c>
      <c r="F10025" t="b">
        <v>0</v>
      </c>
      <c r="G10025" t="s">
        <v>41</v>
      </c>
      <c r="H10025" s="4">
        <v>45793.000347222223</v>
      </c>
      <c r="I10025" t="b">
        <v>0</v>
      </c>
      <c r="J10025" t="b">
        <v>1</v>
      </c>
      <c r="K10025" t="s">
        <v>24</v>
      </c>
      <c r="L10025" t="s">
        <v>22</v>
      </c>
      <c r="M10025">
        <v>112569.5</v>
      </c>
      <c r="O10025" t="s">
        <v>13127</v>
      </c>
      <c r="P10025" t="s">
        <v>204</v>
      </c>
    </row>
    <row r="10026" spans="1:16" x14ac:dyDescent="0.55000000000000004">
      <c r="A10026" t="s">
        <v>1</v>
      </c>
      <c r="B10026" t="s">
        <v>13128</v>
      </c>
      <c r="C10026" t="s">
        <v>1240</v>
      </c>
      <c r="D10026" t="s">
        <v>5535</v>
      </c>
      <c r="E10026" t="s">
        <v>20</v>
      </c>
      <c r="F10026" t="b">
        <v>0</v>
      </c>
      <c r="G10026" t="s">
        <v>27</v>
      </c>
      <c r="H10026" s="4">
        <v>45793.000983796293</v>
      </c>
      <c r="I10026" t="b">
        <v>0</v>
      </c>
      <c r="J10026" t="b">
        <v>0</v>
      </c>
      <c r="K10026" t="s">
        <v>24</v>
      </c>
      <c r="L10026" t="s">
        <v>22</v>
      </c>
      <c r="M10026">
        <v>167323</v>
      </c>
      <c r="O10026" t="s">
        <v>2239</v>
      </c>
      <c r="P10026" t="s">
        <v>13129</v>
      </c>
    </row>
    <row r="10027" spans="1:16" x14ac:dyDescent="0.55000000000000004">
      <c r="A10027" t="s">
        <v>1</v>
      </c>
      <c r="B10027" t="s">
        <v>264</v>
      </c>
      <c r="C10027" t="s">
        <v>13130</v>
      </c>
      <c r="D10027" t="s">
        <v>4014</v>
      </c>
      <c r="E10027" t="s">
        <v>20</v>
      </c>
      <c r="F10027" t="b">
        <v>0</v>
      </c>
      <c r="G10027" t="s">
        <v>30</v>
      </c>
      <c r="H10027" s="4">
        <v>45793.003055555557</v>
      </c>
      <c r="I10027" t="b">
        <v>1</v>
      </c>
      <c r="J10027" t="b">
        <v>0</v>
      </c>
      <c r="K10027" t="s">
        <v>24</v>
      </c>
      <c r="L10027" t="s">
        <v>22</v>
      </c>
      <c r="M10027">
        <v>130000</v>
      </c>
      <c r="O10027" t="s">
        <v>13131</v>
      </c>
      <c r="P10027" t="s">
        <v>13132</v>
      </c>
    </row>
    <row r="10028" spans="1:16" x14ac:dyDescent="0.55000000000000004">
      <c r="A10028" t="s">
        <v>28</v>
      </c>
      <c r="B10028" t="s">
        <v>28</v>
      </c>
      <c r="C10028" t="s">
        <v>1096</v>
      </c>
      <c r="D10028" t="s">
        <v>4014</v>
      </c>
      <c r="E10028" t="s">
        <v>20</v>
      </c>
      <c r="F10028" t="b">
        <v>0</v>
      </c>
      <c r="G10028" t="s">
        <v>27</v>
      </c>
      <c r="H10028" s="4">
        <v>45793.003310185188</v>
      </c>
      <c r="I10028" t="b">
        <v>0</v>
      </c>
      <c r="J10028" t="b">
        <v>1</v>
      </c>
      <c r="K10028" t="s">
        <v>24</v>
      </c>
      <c r="L10028" t="s">
        <v>22</v>
      </c>
      <c r="M10028">
        <v>110000</v>
      </c>
      <c r="O10028" t="s">
        <v>3602</v>
      </c>
      <c r="P10028" t="s">
        <v>13133</v>
      </c>
    </row>
    <row r="10029" spans="1:16" x14ac:dyDescent="0.55000000000000004">
      <c r="A10029" t="s">
        <v>89</v>
      </c>
      <c r="B10029" t="s">
        <v>4041</v>
      </c>
      <c r="C10029" t="s">
        <v>39</v>
      </c>
      <c r="D10029" t="s">
        <v>4014</v>
      </c>
      <c r="E10029" t="s">
        <v>20</v>
      </c>
      <c r="F10029" t="b">
        <v>1</v>
      </c>
      <c r="G10029" t="s">
        <v>90</v>
      </c>
      <c r="H10029" s="4">
        <v>45793.0075</v>
      </c>
      <c r="I10029" t="b">
        <v>1</v>
      </c>
      <c r="J10029" t="b">
        <v>0</v>
      </c>
      <c r="K10029" t="s">
        <v>90</v>
      </c>
      <c r="L10029" t="s">
        <v>22</v>
      </c>
      <c r="M10029">
        <v>220000</v>
      </c>
      <c r="O10029" t="s">
        <v>4052</v>
      </c>
      <c r="P10029" t="s">
        <v>12503</v>
      </c>
    </row>
    <row r="10030" spans="1:16" x14ac:dyDescent="0.55000000000000004">
      <c r="A10030" t="s">
        <v>89</v>
      </c>
      <c r="B10030" t="s">
        <v>13134</v>
      </c>
      <c r="C10030" t="s">
        <v>39</v>
      </c>
      <c r="D10030" t="s">
        <v>4014</v>
      </c>
      <c r="E10030" t="s">
        <v>20</v>
      </c>
      <c r="F10030" t="b">
        <v>1</v>
      </c>
      <c r="G10030" t="s">
        <v>106</v>
      </c>
      <c r="H10030" s="4">
        <v>45793.008310185192</v>
      </c>
      <c r="I10030" t="b">
        <v>0</v>
      </c>
      <c r="J10030" t="b">
        <v>1</v>
      </c>
      <c r="K10030" t="s">
        <v>106</v>
      </c>
      <c r="L10030" t="s">
        <v>22</v>
      </c>
      <c r="M10030">
        <v>200000</v>
      </c>
      <c r="O10030" t="s">
        <v>7473</v>
      </c>
      <c r="P10030" t="s">
        <v>13135</v>
      </c>
    </row>
    <row r="10031" spans="1:16" x14ac:dyDescent="0.55000000000000004">
      <c r="A10031" t="s">
        <v>89</v>
      </c>
      <c r="B10031" t="s">
        <v>13136</v>
      </c>
      <c r="C10031" t="s">
        <v>39</v>
      </c>
      <c r="D10031" t="s">
        <v>4014</v>
      </c>
      <c r="E10031" t="s">
        <v>20</v>
      </c>
      <c r="F10031" t="b">
        <v>1</v>
      </c>
      <c r="G10031" t="s">
        <v>106</v>
      </c>
      <c r="H10031" s="4">
        <v>45793.008344907408</v>
      </c>
      <c r="I10031" t="b">
        <v>0</v>
      </c>
      <c r="J10031" t="b">
        <v>1</v>
      </c>
      <c r="K10031" t="s">
        <v>106</v>
      </c>
      <c r="L10031" t="s">
        <v>22</v>
      </c>
      <c r="M10031">
        <v>50000</v>
      </c>
      <c r="O10031" t="s">
        <v>7473</v>
      </c>
      <c r="P10031" t="s">
        <v>13137</v>
      </c>
    </row>
    <row r="10032" spans="1:16" x14ac:dyDescent="0.55000000000000004">
      <c r="A10032" t="s">
        <v>0</v>
      </c>
      <c r="B10032" t="s">
        <v>13138</v>
      </c>
      <c r="C10032" t="s">
        <v>2318</v>
      </c>
      <c r="D10032" t="s">
        <v>2208</v>
      </c>
      <c r="E10032" t="s">
        <v>20</v>
      </c>
      <c r="F10032" t="b">
        <v>0</v>
      </c>
      <c r="G10032" t="s">
        <v>27</v>
      </c>
      <c r="H10032" s="4">
        <v>45793.041932870372</v>
      </c>
      <c r="I10032" t="b">
        <v>0</v>
      </c>
      <c r="J10032" t="b">
        <v>0</v>
      </c>
      <c r="K10032" t="s">
        <v>24</v>
      </c>
      <c r="L10032" t="s">
        <v>22</v>
      </c>
      <c r="M10032">
        <v>188211.28125</v>
      </c>
      <c r="O10032" t="s">
        <v>13139</v>
      </c>
      <c r="P10032" t="s">
        <v>13140</v>
      </c>
    </row>
    <row r="10033" spans="1:16" x14ac:dyDescent="0.55000000000000004">
      <c r="A10033" t="s">
        <v>0</v>
      </c>
      <c r="B10033" t="s">
        <v>13141</v>
      </c>
      <c r="C10033" t="s">
        <v>76</v>
      </c>
      <c r="D10033" t="s">
        <v>3957</v>
      </c>
      <c r="E10033" t="s">
        <v>20</v>
      </c>
      <c r="F10033" t="b">
        <v>0</v>
      </c>
      <c r="G10033" t="s">
        <v>41</v>
      </c>
      <c r="H10033" s="4">
        <v>45793.042129629634</v>
      </c>
      <c r="I10033" t="b">
        <v>0</v>
      </c>
      <c r="J10033" t="b">
        <v>1</v>
      </c>
      <c r="K10033" t="s">
        <v>24</v>
      </c>
      <c r="L10033" t="s">
        <v>36</v>
      </c>
      <c r="N10033">
        <v>22.694999694824219</v>
      </c>
      <c r="O10033" t="s">
        <v>11359</v>
      </c>
      <c r="P10033" t="s">
        <v>2028</v>
      </c>
    </row>
    <row r="10034" spans="1:16" x14ac:dyDescent="0.55000000000000004">
      <c r="A10034" t="s">
        <v>0</v>
      </c>
      <c r="B10034" t="s">
        <v>13142</v>
      </c>
      <c r="C10034" t="s">
        <v>167</v>
      </c>
      <c r="D10034" t="s">
        <v>3828</v>
      </c>
      <c r="E10034" t="s">
        <v>20</v>
      </c>
      <c r="F10034" t="b">
        <v>0</v>
      </c>
      <c r="G10034" t="s">
        <v>35</v>
      </c>
      <c r="H10034" s="4">
        <v>45793.042199074072</v>
      </c>
      <c r="I10034" t="b">
        <v>0</v>
      </c>
      <c r="J10034" t="b">
        <v>0</v>
      </c>
      <c r="K10034" t="s">
        <v>24</v>
      </c>
      <c r="L10034" t="s">
        <v>22</v>
      </c>
      <c r="M10034">
        <v>130000</v>
      </c>
      <c r="O10034" t="s">
        <v>13143</v>
      </c>
      <c r="P10034" t="s">
        <v>13144</v>
      </c>
    </row>
    <row r="10035" spans="1:16" x14ac:dyDescent="0.55000000000000004">
      <c r="A10035" t="s">
        <v>1</v>
      </c>
      <c r="B10035" t="s">
        <v>10461</v>
      </c>
      <c r="C10035" t="s">
        <v>151</v>
      </c>
      <c r="D10035" t="s">
        <v>3973</v>
      </c>
      <c r="E10035" t="s">
        <v>20</v>
      </c>
      <c r="F10035" t="b">
        <v>0</v>
      </c>
      <c r="G10035" t="s">
        <v>30</v>
      </c>
      <c r="H10035" s="4">
        <v>45793.044664351852</v>
      </c>
      <c r="I10035" t="b">
        <v>0</v>
      </c>
      <c r="J10035" t="b">
        <v>0</v>
      </c>
      <c r="K10035" t="s">
        <v>24</v>
      </c>
      <c r="L10035" t="s">
        <v>22</v>
      </c>
      <c r="M10035">
        <v>120000</v>
      </c>
      <c r="O10035" t="s">
        <v>202</v>
      </c>
      <c r="P10035" t="s">
        <v>10462</v>
      </c>
    </row>
    <row r="10036" spans="1:16" x14ac:dyDescent="0.55000000000000004">
      <c r="A10036" t="s">
        <v>0</v>
      </c>
      <c r="B10036" t="s">
        <v>13145</v>
      </c>
      <c r="C10036" t="s">
        <v>1591</v>
      </c>
      <c r="D10036" t="s">
        <v>9677</v>
      </c>
      <c r="E10036" t="s">
        <v>20</v>
      </c>
      <c r="F10036" t="b">
        <v>0</v>
      </c>
      <c r="G10036" t="s">
        <v>23</v>
      </c>
      <c r="H10036" s="4">
        <v>45793.077499999999</v>
      </c>
      <c r="I10036" t="b">
        <v>0</v>
      </c>
      <c r="J10036" t="b">
        <v>1</v>
      </c>
      <c r="K10036" t="s">
        <v>24</v>
      </c>
      <c r="L10036" t="s">
        <v>36</v>
      </c>
      <c r="N10036">
        <v>40</v>
      </c>
      <c r="O10036" t="s">
        <v>13146</v>
      </c>
    </row>
    <row r="10037" spans="1:16" x14ac:dyDescent="0.55000000000000004">
      <c r="A10037" t="s">
        <v>0</v>
      </c>
      <c r="B10037" t="s">
        <v>13147</v>
      </c>
      <c r="C10037" t="s">
        <v>966</v>
      </c>
      <c r="D10037" t="s">
        <v>6017</v>
      </c>
      <c r="E10037" t="s">
        <v>20</v>
      </c>
      <c r="F10037" t="b">
        <v>0</v>
      </c>
      <c r="G10037" t="s">
        <v>30</v>
      </c>
      <c r="H10037" s="4">
        <v>45793.084039351852</v>
      </c>
      <c r="I10037" t="b">
        <v>0</v>
      </c>
      <c r="J10037" t="b">
        <v>0</v>
      </c>
      <c r="K10037" t="s">
        <v>24</v>
      </c>
      <c r="L10037" t="s">
        <v>22</v>
      </c>
      <c r="M10037">
        <v>80000</v>
      </c>
      <c r="O10037" t="s">
        <v>374</v>
      </c>
      <c r="P10037" t="s">
        <v>13148</v>
      </c>
    </row>
    <row r="10038" spans="1:16" x14ac:dyDescent="0.55000000000000004">
      <c r="A10038" t="s">
        <v>2</v>
      </c>
      <c r="B10038" t="s">
        <v>307</v>
      </c>
      <c r="C10038" t="s">
        <v>653</v>
      </c>
      <c r="D10038" t="s">
        <v>3828</v>
      </c>
      <c r="E10038" t="s">
        <v>20</v>
      </c>
      <c r="F10038" t="b">
        <v>0</v>
      </c>
      <c r="G10038" t="s">
        <v>27</v>
      </c>
      <c r="H10038" s="4">
        <v>45793.086712962962</v>
      </c>
      <c r="I10038" t="b">
        <v>0</v>
      </c>
      <c r="J10038" t="b">
        <v>1</v>
      </c>
      <c r="K10038" t="s">
        <v>24</v>
      </c>
      <c r="L10038" t="s">
        <v>36</v>
      </c>
      <c r="N10038">
        <v>80</v>
      </c>
      <c r="O10038" t="s">
        <v>3251</v>
      </c>
      <c r="P10038" t="s">
        <v>13077</v>
      </c>
    </row>
    <row r="10039" spans="1:16" x14ac:dyDescent="0.55000000000000004">
      <c r="A10039" t="s">
        <v>0</v>
      </c>
      <c r="B10039" t="s">
        <v>281</v>
      </c>
      <c r="C10039" t="s">
        <v>82</v>
      </c>
      <c r="D10039" t="s">
        <v>2208</v>
      </c>
      <c r="E10039" t="s">
        <v>51</v>
      </c>
      <c r="F10039" t="b">
        <v>0</v>
      </c>
      <c r="G10039" t="s">
        <v>27</v>
      </c>
      <c r="H10039" s="4">
        <v>45793.250081018523</v>
      </c>
      <c r="I10039" t="b">
        <v>1</v>
      </c>
      <c r="J10039" t="b">
        <v>0</v>
      </c>
      <c r="K10039" t="s">
        <v>24</v>
      </c>
      <c r="L10039" t="s">
        <v>36</v>
      </c>
      <c r="N10039">
        <v>71</v>
      </c>
      <c r="O10039" t="s">
        <v>803</v>
      </c>
      <c r="P10039" t="s">
        <v>671</v>
      </c>
    </row>
    <row r="10040" spans="1:16" x14ac:dyDescent="0.55000000000000004">
      <c r="A10040" t="s">
        <v>0</v>
      </c>
      <c r="B10040" t="s">
        <v>2353</v>
      </c>
      <c r="C10040" t="s">
        <v>459</v>
      </c>
      <c r="D10040" t="s">
        <v>9084</v>
      </c>
      <c r="E10040" t="s">
        <v>105</v>
      </c>
      <c r="F10040" t="b">
        <v>0</v>
      </c>
      <c r="G10040" t="s">
        <v>41</v>
      </c>
      <c r="H10040" s="4">
        <v>45793.250787037039</v>
      </c>
      <c r="I10040" t="b">
        <v>0</v>
      </c>
      <c r="J10040" t="b">
        <v>1</v>
      </c>
      <c r="K10040" t="s">
        <v>24</v>
      </c>
      <c r="L10040" t="s">
        <v>36</v>
      </c>
      <c r="N10040">
        <v>31</v>
      </c>
      <c r="O10040" t="s">
        <v>9084</v>
      </c>
      <c r="P10040" t="s">
        <v>204</v>
      </c>
    </row>
    <row r="10041" spans="1:16" x14ac:dyDescent="0.55000000000000004">
      <c r="A10041" t="s">
        <v>0</v>
      </c>
      <c r="B10041" t="s">
        <v>0</v>
      </c>
      <c r="C10041" t="s">
        <v>945</v>
      </c>
      <c r="D10041" t="s">
        <v>3828</v>
      </c>
      <c r="E10041" t="s">
        <v>20</v>
      </c>
      <c r="F10041" t="b">
        <v>0</v>
      </c>
      <c r="G10041" t="s">
        <v>30</v>
      </c>
      <c r="H10041" s="4">
        <v>45793.251018518517</v>
      </c>
      <c r="I10041" t="b">
        <v>0</v>
      </c>
      <c r="J10041" t="b">
        <v>0</v>
      </c>
      <c r="K10041" t="s">
        <v>24</v>
      </c>
      <c r="L10041" t="s">
        <v>22</v>
      </c>
      <c r="M10041">
        <v>107500</v>
      </c>
      <c r="O10041" t="s">
        <v>13149</v>
      </c>
      <c r="P10041" t="s">
        <v>351</v>
      </c>
    </row>
    <row r="10042" spans="1:16" x14ac:dyDescent="0.55000000000000004">
      <c r="A10042" t="s">
        <v>0</v>
      </c>
      <c r="B10042" t="s">
        <v>1021</v>
      </c>
      <c r="C10042" t="s">
        <v>122</v>
      </c>
      <c r="D10042" t="s">
        <v>3828</v>
      </c>
      <c r="E10042" t="s">
        <v>20</v>
      </c>
      <c r="F10042" t="b">
        <v>0</v>
      </c>
      <c r="G10042" t="s">
        <v>52</v>
      </c>
      <c r="H10042" s="4">
        <v>45793.251331018517</v>
      </c>
      <c r="I10042" t="b">
        <v>0</v>
      </c>
      <c r="J10042" t="b">
        <v>1</v>
      </c>
      <c r="K10042" t="s">
        <v>24</v>
      </c>
      <c r="L10042" t="s">
        <v>22</v>
      </c>
      <c r="M10042">
        <v>84000</v>
      </c>
      <c r="O10042" t="s">
        <v>2728</v>
      </c>
      <c r="P10042" t="s">
        <v>13150</v>
      </c>
    </row>
    <row r="10043" spans="1:16" x14ac:dyDescent="0.55000000000000004">
      <c r="A10043" t="s">
        <v>0</v>
      </c>
      <c r="B10043" t="s">
        <v>0</v>
      </c>
      <c r="C10043" t="s">
        <v>376</v>
      </c>
      <c r="D10043" t="s">
        <v>3828</v>
      </c>
      <c r="E10043" t="s">
        <v>20</v>
      </c>
      <c r="F10043" t="b">
        <v>0</v>
      </c>
      <c r="G10043" t="s">
        <v>52</v>
      </c>
      <c r="H10043" s="4">
        <v>45793.251331018517</v>
      </c>
      <c r="I10043" t="b">
        <v>1</v>
      </c>
      <c r="J10043" t="b">
        <v>1</v>
      </c>
      <c r="K10043" t="s">
        <v>24</v>
      </c>
      <c r="L10043" t="s">
        <v>22</v>
      </c>
      <c r="M10043">
        <v>41561.51953125</v>
      </c>
      <c r="O10043" t="s">
        <v>13151</v>
      </c>
    </row>
    <row r="10044" spans="1:16" x14ac:dyDescent="0.55000000000000004">
      <c r="A10044" t="s">
        <v>1</v>
      </c>
      <c r="B10044" t="s">
        <v>13152</v>
      </c>
      <c r="C10044" t="s">
        <v>82</v>
      </c>
      <c r="D10044" t="s">
        <v>5562</v>
      </c>
      <c r="E10044" t="s">
        <v>105</v>
      </c>
      <c r="F10044" t="b">
        <v>0</v>
      </c>
      <c r="G10044" t="s">
        <v>27</v>
      </c>
      <c r="H10044" s="4">
        <v>45793.251527777778</v>
      </c>
      <c r="I10044" t="b">
        <v>0</v>
      </c>
      <c r="J10044" t="b">
        <v>1</v>
      </c>
      <c r="K10044" t="s">
        <v>24</v>
      </c>
      <c r="L10044" t="s">
        <v>22</v>
      </c>
      <c r="M10044">
        <v>165032.5</v>
      </c>
      <c r="O10044" t="s">
        <v>5563</v>
      </c>
      <c r="P10044" t="s">
        <v>13153</v>
      </c>
    </row>
    <row r="10045" spans="1:16" x14ac:dyDescent="0.55000000000000004">
      <c r="A10045" t="s">
        <v>2</v>
      </c>
      <c r="B10045" t="s">
        <v>13154</v>
      </c>
      <c r="C10045" t="s">
        <v>42</v>
      </c>
      <c r="D10045" t="s">
        <v>3970</v>
      </c>
      <c r="E10045" t="s">
        <v>20</v>
      </c>
      <c r="F10045" t="b">
        <v>0</v>
      </c>
      <c r="G10045" t="s">
        <v>41</v>
      </c>
      <c r="H10045" s="4">
        <v>45793.252928240741</v>
      </c>
      <c r="I10045" t="b">
        <v>0</v>
      </c>
      <c r="J10045" t="b">
        <v>1</v>
      </c>
      <c r="K10045" t="s">
        <v>24</v>
      </c>
      <c r="L10045" t="s">
        <v>22</v>
      </c>
      <c r="M10045">
        <v>151000</v>
      </c>
      <c r="O10045" t="s">
        <v>1883</v>
      </c>
      <c r="P10045" t="s">
        <v>13155</v>
      </c>
    </row>
    <row r="10046" spans="1:16" x14ac:dyDescent="0.55000000000000004">
      <c r="A10046" t="s">
        <v>40</v>
      </c>
      <c r="B10046" t="s">
        <v>40</v>
      </c>
      <c r="C10046" t="s">
        <v>427</v>
      </c>
      <c r="D10046" t="s">
        <v>3600</v>
      </c>
      <c r="E10046" t="s">
        <v>51</v>
      </c>
      <c r="F10046" t="b">
        <v>0</v>
      </c>
      <c r="G10046" t="s">
        <v>35</v>
      </c>
      <c r="H10046" s="4">
        <v>45793.253449074073</v>
      </c>
      <c r="I10046" t="b">
        <v>1</v>
      </c>
      <c r="J10046" t="b">
        <v>0</v>
      </c>
      <c r="K10046" t="s">
        <v>24</v>
      </c>
      <c r="L10046" t="s">
        <v>36</v>
      </c>
      <c r="N10046">
        <v>65</v>
      </c>
      <c r="O10046" t="s">
        <v>156</v>
      </c>
      <c r="P10046" t="s">
        <v>13156</v>
      </c>
    </row>
    <row r="10047" spans="1:16" x14ac:dyDescent="0.55000000000000004">
      <c r="A10047" t="s">
        <v>2</v>
      </c>
      <c r="B10047" t="s">
        <v>422</v>
      </c>
      <c r="C10047" t="s">
        <v>1482</v>
      </c>
      <c r="D10047" t="s">
        <v>3970</v>
      </c>
      <c r="E10047" t="s">
        <v>20</v>
      </c>
      <c r="F10047" t="b">
        <v>0</v>
      </c>
      <c r="G10047" t="s">
        <v>35</v>
      </c>
      <c r="H10047" s="4">
        <v>45793.253553240742</v>
      </c>
      <c r="I10047" t="b">
        <v>0</v>
      </c>
      <c r="J10047" t="b">
        <v>1</v>
      </c>
      <c r="K10047" t="s">
        <v>24</v>
      </c>
      <c r="L10047" t="s">
        <v>22</v>
      </c>
      <c r="M10047">
        <v>82500</v>
      </c>
      <c r="O10047" t="s">
        <v>3070</v>
      </c>
      <c r="P10047" t="s">
        <v>12971</v>
      </c>
    </row>
    <row r="10048" spans="1:16" x14ac:dyDescent="0.55000000000000004">
      <c r="A10048" t="s">
        <v>40</v>
      </c>
      <c r="B10048" t="s">
        <v>474</v>
      </c>
      <c r="C10048" t="s">
        <v>2081</v>
      </c>
      <c r="D10048" t="s">
        <v>13157</v>
      </c>
      <c r="E10048" t="s">
        <v>20</v>
      </c>
      <c r="F10048" t="b">
        <v>0</v>
      </c>
      <c r="G10048" t="s">
        <v>30</v>
      </c>
      <c r="H10048" s="4">
        <v>45793.254548611112</v>
      </c>
      <c r="I10048" t="b">
        <v>0</v>
      </c>
      <c r="J10048" t="b">
        <v>1</v>
      </c>
      <c r="K10048" t="s">
        <v>24</v>
      </c>
      <c r="L10048" t="s">
        <v>22</v>
      </c>
      <c r="M10048">
        <v>137800</v>
      </c>
      <c r="O10048" t="s">
        <v>843</v>
      </c>
      <c r="P10048" t="s">
        <v>13158</v>
      </c>
    </row>
    <row r="10049" spans="1:16" x14ac:dyDescent="0.55000000000000004">
      <c r="A10049" t="s">
        <v>1</v>
      </c>
      <c r="B10049" t="s">
        <v>2979</v>
      </c>
      <c r="C10049" t="s">
        <v>6621</v>
      </c>
      <c r="D10049" t="s">
        <v>6390</v>
      </c>
      <c r="E10049" t="s">
        <v>20</v>
      </c>
      <c r="F10049" t="b">
        <v>0</v>
      </c>
      <c r="G10049" t="s">
        <v>106</v>
      </c>
      <c r="H10049" s="4">
        <v>45793.256967592592</v>
      </c>
      <c r="I10049" t="b">
        <v>0</v>
      </c>
      <c r="J10049" t="b">
        <v>0</v>
      </c>
      <c r="K10049" t="s">
        <v>106</v>
      </c>
      <c r="L10049" t="s">
        <v>22</v>
      </c>
      <c r="M10049">
        <v>232200</v>
      </c>
      <c r="O10049" t="s">
        <v>1548</v>
      </c>
      <c r="P10049" t="s">
        <v>12649</v>
      </c>
    </row>
    <row r="10050" spans="1:16" x14ac:dyDescent="0.55000000000000004">
      <c r="A10050" t="s">
        <v>1</v>
      </c>
      <c r="B10050" t="s">
        <v>2392</v>
      </c>
      <c r="C10050" t="s">
        <v>10547</v>
      </c>
      <c r="D10050" t="s">
        <v>4014</v>
      </c>
      <c r="E10050" t="s">
        <v>20</v>
      </c>
      <c r="F10050" t="b">
        <v>0</v>
      </c>
      <c r="G10050" t="s">
        <v>106</v>
      </c>
      <c r="H10050" s="4">
        <v>45793.256967592592</v>
      </c>
      <c r="I10050" t="b">
        <v>0</v>
      </c>
      <c r="J10050" t="b">
        <v>0</v>
      </c>
      <c r="K10050" t="s">
        <v>106</v>
      </c>
      <c r="L10050" t="s">
        <v>22</v>
      </c>
      <c r="M10050">
        <v>170000</v>
      </c>
      <c r="O10050" t="s">
        <v>1252</v>
      </c>
      <c r="P10050" t="s">
        <v>1253</v>
      </c>
    </row>
    <row r="10051" spans="1:16" x14ac:dyDescent="0.55000000000000004">
      <c r="A10051" t="s">
        <v>2</v>
      </c>
      <c r="B10051" t="s">
        <v>2960</v>
      </c>
      <c r="C10051" t="s">
        <v>8425</v>
      </c>
      <c r="D10051" t="s">
        <v>3970</v>
      </c>
      <c r="E10051" t="s">
        <v>20</v>
      </c>
      <c r="F10051" t="b">
        <v>0</v>
      </c>
      <c r="G10051" t="s">
        <v>106</v>
      </c>
      <c r="H10051" s="4">
        <v>45793.257071759261</v>
      </c>
      <c r="I10051" t="b">
        <v>1</v>
      </c>
      <c r="J10051" t="b">
        <v>0</v>
      </c>
      <c r="K10051" t="s">
        <v>106</v>
      </c>
      <c r="L10051" t="s">
        <v>22</v>
      </c>
      <c r="M10051">
        <v>105000</v>
      </c>
      <c r="O10051" t="s">
        <v>3370</v>
      </c>
      <c r="P10051" t="s">
        <v>12804</v>
      </c>
    </row>
    <row r="10052" spans="1:16" x14ac:dyDescent="0.55000000000000004">
      <c r="A10052" t="s">
        <v>2</v>
      </c>
      <c r="B10052" t="s">
        <v>2</v>
      </c>
      <c r="C10052" t="s">
        <v>10200</v>
      </c>
      <c r="D10052" t="s">
        <v>4003</v>
      </c>
      <c r="E10052" t="s">
        <v>20</v>
      </c>
      <c r="F10052" t="b">
        <v>0</v>
      </c>
      <c r="G10052" t="s">
        <v>1056</v>
      </c>
      <c r="H10052" s="4">
        <v>45793.262361111112</v>
      </c>
      <c r="I10052" t="b">
        <v>1</v>
      </c>
      <c r="J10052" t="b">
        <v>0</v>
      </c>
      <c r="K10052" t="s">
        <v>1056</v>
      </c>
      <c r="L10052" t="s">
        <v>22</v>
      </c>
      <c r="M10052">
        <v>150000</v>
      </c>
      <c r="O10052" t="s">
        <v>10201</v>
      </c>
      <c r="P10052" t="s">
        <v>2163</v>
      </c>
    </row>
    <row r="10053" spans="1:16" x14ac:dyDescent="0.55000000000000004">
      <c r="A10053" t="s">
        <v>25</v>
      </c>
      <c r="B10053" t="s">
        <v>4480</v>
      </c>
      <c r="C10053" t="s">
        <v>829</v>
      </c>
      <c r="D10053" t="s">
        <v>2208</v>
      </c>
      <c r="E10053" t="s">
        <v>20</v>
      </c>
      <c r="F10053" t="b">
        <v>0</v>
      </c>
      <c r="G10053" t="s">
        <v>27</v>
      </c>
      <c r="H10053" s="4">
        <v>45793.292037037027</v>
      </c>
      <c r="I10053" t="b">
        <v>0</v>
      </c>
      <c r="J10053" t="b">
        <v>0</v>
      </c>
      <c r="K10053" t="s">
        <v>24</v>
      </c>
      <c r="L10053" t="s">
        <v>22</v>
      </c>
      <c r="M10053">
        <v>126000</v>
      </c>
      <c r="O10053" t="s">
        <v>377</v>
      </c>
      <c r="P10053" t="s">
        <v>252</v>
      </c>
    </row>
    <row r="10054" spans="1:16" x14ac:dyDescent="0.55000000000000004">
      <c r="A10054" t="s">
        <v>139</v>
      </c>
      <c r="B10054" t="s">
        <v>13159</v>
      </c>
      <c r="C10054" t="s">
        <v>39</v>
      </c>
      <c r="D10054" t="s">
        <v>7434</v>
      </c>
      <c r="E10054" t="s">
        <v>20</v>
      </c>
      <c r="F10054" t="b">
        <v>1</v>
      </c>
      <c r="G10054" t="s">
        <v>8928</v>
      </c>
      <c r="H10054" s="4">
        <v>45793.318877314807</v>
      </c>
      <c r="I10054" t="b">
        <v>0</v>
      </c>
      <c r="J10054" t="b">
        <v>1</v>
      </c>
      <c r="K10054" t="s">
        <v>8928</v>
      </c>
      <c r="L10054" t="s">
        <v>22</v>
      </c>
      <c r="M10054">
        <v>111000</v>
      </c>
      <c r="O10054" t="s">
        <v>13160</v>
      </c>
      <c r="P10054" t="s">
        <v>3040</v>
      </c>
    </row>
    <row r="10055" spans="1:16" x14ac:dyDescent="0.55000000000000004">
      <c r="A10055" t="s">
        <v>25</v>
      </c>
      <c r="B10055" t="s">
        <v>13161</v>
      </c>
      <c r="C10055" t="s">
        <v>395</v>
      </c>
      <c r="D10055" t="s">
        <v>2208</v>
      </c>
      <c r="E10055" t="s">
        <v>20</v>
      </c>
      <c r="F10055" t="b">
        <v>0</v>
      </c>
      <c r="G10055" t="s">
        <v>35</v>
      </c>
      <c r="H10055" s="4">
        <v>45793.334282407413</v>
      </c>
      <c r="I10055" t="b">
        <v>1</v>
      </c>
      <c r="J10055" t="b">
        <v>1</v>
      </c>
      <c r="K10055" t="s">
        <v>24</v>
      </c>
      <c r="L10055" t="s">
        <v>22</v>
      </c>
      <c r="M10055">
        <v>137500</v>
      </c>
      <c r="O10055" t="s">
        <v>123</v>
      </c>
      <c r="P10055" t="s">
        <v>13162</v>
      </c>
    </row>
    <row r="10056" spans="1:16" x14ac:dyDescent="0.55000000000000004">
      <c r="A10056" t="s">
        <v>40</v>
      </c>
      <c r="B10056" t="s">
        <v>40</v>
      </c>
      <c r="C10056" t="s">
        <v>13163</v>
      </c>
      <c r="D10056" t="s">
        <v>2208</v>
      </c>
      <c r="E10056" t="s">
        <v>20</v>
      </c>
      <c r="F10056" t="b">
        <v>0</v>
      </c>
      <c r="G10056" t="s">
        <v>27</v>
      </c>
      <c r="H10056" s="4">
        <v>45793.335810185177</v>
      </c>
      <c r="I10056" t="b">
        <v>0</v>
      </c>
      <c r="J10056" t="b">
        <v>1</v>
      </c>
      <c r="K10056" t="s">
        <v>24</v>
      </c>
      <c r="L10056" t="s">
        <v>22</v>
      </c>
      <c r="M10056">
        <v>114850</v>
      </c>
      <c r="O10056" t="s">
        <v>13164</v>
      </c>
      <c r="P10056" t="s">
        <v>13165</v>
      </c>
    </row>
    <row r="10057" spans="1:16" x14ac:dyDescent="0.55000000000000004">
      <c r="A10057" t="s">
        <v>0</v>
      </c>
      <c r="B10057" t="s">
        <v>0</v>
      </c>
      <c r="C10057" t="s">
        <v>646</v>
      </c>
      <c r="D10057" t="s">
        <v>5781</v>
      </c>
      <c r="E10057" t="s">
        <v>20</v>
      </c>
      <c r="F10057" t="b">
        <v>0</v>
      </c>
      <c r="G10057" t="s">
        <v>52</v>
      </c>
      <c r="H10057" s="4">
        <v>45793.376469907409</v>
      </c>
      <c r="I10057" t="b">
        <v>1</v>
      </c>
      <c r="J10057" t="b">
        <v>0</v>
      </c>
      <c r="K10057" t="s">
        <v>24</v>
      </c>
      <c r="L10057" t="s">
        <v>36</v>
      </c>
      <c r="N10057">
        <v>50</v>
      </c>
      <c r="O10057" t="s">
        <v>13166</v>
      </c>
      <c r="P10057" t="s">
        <v>13167</v>
      </c>
    </row>
    <row r="10058" spans="1:16" x14ac:dyDescent="0.55000000000000004">
      <c r="A10058" t="s">
        <v>1</v>
      </c>
      <c r="B10058" t="s">
        <v>13168</v>
      </c>
      <c r="C10058" t="s">
        <v>316</v>
      </c>
      <c r="D10058" t="s">
        <v>3970</v>
      </c>
      <c r="E10058" t="s">
        <v>20</v>
      </c>
      <c r="F10058" t="b">
        <v>0</v>
      </c>
      <c r="G10058" t="s">
        <v>35</v>
      </c>
      <c r="H10058" s="4">
        <v>45793.376944444448</v>
      </c>
      <c r="I10058" t="b">
        <v>0</v>
      </c>
      <c r="J10058" t="b">
        <v>1</v>
      </c>
      <c r="K10058" t="s">
        <v>24</v>
      </c>
      <c r="L10058" t="s">
        <v>22</v>
      </c>
      <c r="M10058">
        <v>159710</v>
      </c>
      <c r="O10058" t="s">
        <v>759</v>
      </c>
      <c r="P10058" t="s">
        <v>13169</v>
      </c>
    </row>
    <row r="10059" spans="1:16" x14ac:dyDescent="0.55000000000000004">
      <c r="A10059" t="s">
        <v>2</v>
      </c>
      <c r="B10059" t="s">
        <v>13170</v>
      </c>
      <c r="C10059" t="s">
        <v>24</v>
      </c>
      <c r="D10059" t="s">
        <v>4910</v>
      </c>
      <c r="E10059" t="s">
        <v>20</v>
      </c>
      <c r="F10059" t="b">
        <v>0</v>
      </c>
      <c r="G10059" t="s">
        <v>27</v>
      </c>
      <c r="H10059" s="4">
        <v>45793.377430555563</v>
      </c>
      <c r="I10059" t="b">
        <v>0</v>
      </c>
      <c r="J10059" t="b">
        <v>1</v>
      </c>
      <c r="K10059" t="s">
        <v>24</v>
      </c>
      <c r="L10059" t="s">
        <v>22</v>
      </c>
      <c r="M10059">
        <v>154000</v>
      </c>
      <c r="O10059" t="s">
        <v>2509</v>
      </c>
      <c r="P10059" t="s">
        <v>863</v>
      </c>
    </row>
    <row r="10060" spans="1:16" x14ac:dyDescent="0.55000000000000004">
      <c r="A10060" t="s">
        <v>40</v>
      </c>
      <c r="B10060" t="s">
        <v>620</v>
      </c>
      <c r="C10060" t="s">
        <v>13171</v>
      </c>
      <c r="D10060" t="s">
        <v>3970</v>
      </c>
      <c r="E10060" t="s">
        <v>20</v>
      </c>
      <c r="F10060" t="b">
        <v>0</v>
      </c>
      <c r="G10060" t="s">
        <v>27</v>
      </c>
      <c r="H10060" s="4">
        <v>45793.377465277779</v>
      </c>
      <c r="I10060" t="b">
        <v>0</v>
      </c>
      <c r="J10060" t="b">
        <v>0</v>
      </c>
      <c r="K10060" t="s">
        <v>24</v>
      </c>
      <c r="L10060" t="s">
        <v>22</v>
      </c>
      <c r="M10060">
        <v>121540</v>
      </c>
      <c r="O10060" t="s">
        <v>1202</v>
      </c>
      <c r="P10060" t="s">
        <v>13172</v>
      </c>
    </row>
    <row r="10061" spans="1:16" x14ac:dyDescent="0.55000000000000004">
      <c r="A10061" t="s">
        <v>40</v>
      </c>
      <c r="B10061" t="s">
        <v>9093</v>
      </c>
      <c r="C10061" t="s">
        <v>9946</v>
      </c>
      <c r="D10061" t="s">
        <v>3970</v>
      </c>
      <c r="E10061" t="s">
        <v>20</v>
      </c>
      <c r="F10061" t="b">
        <v>0</v>
      </c>
      <c r="G10061" t="s">
        <v>27</v>
      </c>
      <c r="H10061" s="4">
        <v>45793.377488425933</v>
      </c>
      <c r="I10061" t="b">
        <v>0</v>
      </c>
      <c r="J10061" t="b">
        <v>1</v>
      </c>
      <c r="K10061" t="s">
        <v>24</v>
      </c>
      <c r="L10061" t="s">
        <v>22</v>
      </c>
      <c r="M10061">
        <v>193000</v>
      </c>
      <c r="O10061" t="s">
        <v>10641</v>
      </c>
      <c r="P10061" t="s">
        <v>5569</v>
      </c>
    </row>
    <row r="10062" spans="1:16" x14ac:dyDescent="0.55000000000000004">
      <c r="A10062" t="s">
        <v>0</v>
      </c>
      <c r="B10062" t="s">
        <v>13173</v>
      </c>
      <c r="C10062" t="s">
        <v>966</v>
      </c>
      <c r="D10062" t="s">
        <v>3973</v>
      </c>
      <c r="E10062" t="s">
        <v>20</v>
      </c>
      <c r="F10062" t="b">
        <v>0</v>
      </c>
      <c r="G10062" t="s">
        <v>30</v>
      </c>
      <c r="H10062" s="4">
        <v>45793.417905092603</v>
      </c>
      <c r="I10062" t="b">
        <v>0</v>
      </c>
      <c r="J10062" t="b">
        <v>1</v>
      </c>
      <c r="K10062" t="s">
        <v>24</v>
      </c>
      <c r="L10062" t="s">
        <v>22</v>
      </c>
      <c r="M10062">
        <v>141400</v>
      </c>
      <c r="O10062" t="s">
        <v>1773</v>
      </c>
      <c r="P10062" t="s">
        <v>2787</v>
      </c>
    </row>
    <row r="10063" spans="1:16" x14ac:dyDescent="0.55000000000000004">
      <c r="A10063" t="s">
        <v>40</v>
      </c>
      <c r="B10063" t="s">
        <v>12942</v>
      </c>
      <c r="C10063" t="s">
        <v>238</v>
      </c>
      <c r="D10063" t="s">
        <v>3970</v>
      </c>
      <c r="E10063" t="s">
        <v>20</v>
      </c>
      <c r="F10063" t="b">
        <v>0</v>
      </c>
      <c r="G10063" t="s">
        <v>41</v>
      </c>
      <c r="H10063" s="4">
        <v>45793.419722222221</v>
      </c>
      <c r="I10063" t="b">
        <v>0</v>
      </c>
      <c r="J10063" t="b">
        <v>1</v>
      </c>
      <c r="K10063" t="s">
        <v>24</v>
      </c>
      <c r="L10063" t="s">
        <v>22</v>
      </c>
      <c r="M10063">
        <v>193000</v>
      </c>
      <c r="O10063" t="s">
        <v>10641</v>
      </c>
      <c r="P10063" t="s">
        <v>12943</v>
      </c>
    </row>
    <row r="10064" spans="1:16" x14ac:dyDescent="0.55000000000000004">
      <c r="A10064" t="s">
        <v>2</v>
      </c>
      <c r="B10064" t="s">
        <v>506</v>
      </c>
      <c r="C10064" t="s">
        <v>12938</v>
      </c>
      <c r="D10064" t="s">
        <v>2208</v>
      </c>
      <c r="E10064" t="s">
        <v>34</v>
      </c>
      <c r="F10064" t="b">
        <v>0</v>
      </c>
      <c r="G10064" t="s">
        <v>52</v>
      </c>
      <c r="H10064" s="4">
        <v>45793.421180555553</v>
      </c>
      <c r="I10064" t="b">
        <v>0</v>
      </c>
      <c r="J10064" t="b">
        <v>1</v>
      </c>
      <c r="K10064" t="s">
        <v>24</v>
      </c>
      <c r="L10064" t="s">
        <v>22</v>
      </c>
      <c r="M10064">
        <v>135000</v>
      </c>
      <c r="O10064" t="s">
        <v>428</v>
      </c>
      <c r="P10064" t="s">
        <v>13174</v>
      </c>
    </row>
    <row r="10065" spans="1:16" x14ac:dyDescent="0.55000000000000004">
      <c r="A10065" t="s">
        <v>0</v>
      </c>
      <c r="B10065" t="s">
        <v>13175</v>
      </c>
      <c r="C10065" t="s">
        <v>3221</v>
      </c>
      <c r="D10065" t="s">
        <v>3957</v>
      </c>
      <c r="E10065" t="s">
        <v>34</v>
      </c>
      <c r="F10065" t="b">
        <v>0</v>
      </c>
      <c r="G10065" t="s">
        <v>23</v>
      </c>
      <c r="H10065" s="4">
        <v>45793.457256944443</v>
      </c>
      <c r="I10065" t="b">
        <v>0</v>
      </c>
      <c r="J10065" t="b">
        <v>0</v>
      </c>
      <c r="K10065" t="s">
        <v>24</v>
      </c>
      <c r="L10065" t="s">
        <v>36</v>
      </c>
      <c r="N10065">
        <v>37.5</v>
      </c>
      <c r="O10065" t="s">
        <v>13176</v>
      </c>
      <c r="P10065" t="s">
        <v>13177</v>
      </c>
    </row>
    <row r="10066" spans="1:16" x14ac:dyDescent="0.55000000000000004">
      <c r="A10066" t="s">
        <v>0</v>
      </c>
      <c r="B10066" t="s">
        <v>1174</v>
      </c>
      <c r="C10066" t="s">
        <v>231</v>
      </c>
      <c r="D10066" t="s">
        <v>3957</v>
      </c>
      <c r="E10066" t="s">
        <v>34</v>
      </c>
      <c r="F10066" t="b">
        <v>0</v>
      </c>
      <c r="G10066" t="s">
        <v>23</v>
      </c>
      <c r="H10066" s="4">
        <v>45793.457349537042</v>
      </c>
      <c r="I10066" t="b">
        <v>1</v>
      </c>
      <c r="J10066" t="b">
        <v>0</v>
      </c>
      <c r="K10066" t="s">
        <v>24</v>
      </c>
      <c r="L10066" t="s">
        <v>36</v>
      </c>
      <c r="N10066">
        <v>22.694999694824219</v>
      </c>
      <c r="O10066" t="s">
        <v>13178</v>
      </c>
      <c r="P10066" t="s">
        <v>280</v>
      </c>
    </row>
    <row r="10067" spans="1:16" x14ac:dyDescent="0.55000000000000004">
      <c r="A10067" t="s">
        <v>25</v>
      </c>
      <c r="B10067" t="s">
        <v>13179</v>
      </c>
      <c r="C10067" t="s">
        <v>278</v>
      </c>
      <c r="D10067" t="s">
        <v>3957</v>
      </c>
      <c r="E10067" t="s">
        <v>34</v>
      </c>
      <c r="F10067" t="b">
        <v>0</v>
      </c>
      <c r="G10067" t="s">
        <v>23</v>
      </c>
      <c r="H10067" s="4">
        <v>45793.457349537042</v>
      </c>
      <c r="I10067" t="b">
        <v>0</v>
      </c>
      <c r="J10067" t="b">
        <v>0</v>
      </c>
      <c r="K10067" t="s">
        <v>24</v>
      </c>
      <c r="L10067" t="s">
        <v>36</v>
      </c>
      <c r="N10067">
        <v>22.694999694824219</v>
      </c>
      <c r="O10067" t="s">
        <v>13180</v>
      </c>
      <c r="P10067" t="s">
        <v>1671</v>
      </c>
    </row>
    <row r="10068" spans="1:16" x14ac:dyDescent="0.55000000000000004">
      <c r="A10068" t="s">
        <v>0</v>
      </c>
      <c r="B10068" t="s">
        <v>13181</v>
      </c>
      <c r="C10068" t="s">
        <v>82</v>
      </c>
      <c r="D10068" t="s">
        <v>3957</v>
      </c>
      <c r="E10068" t="s">
        <v>34</v>
      </c>
      <c r="F10068" t="b">
        <v>0</v>
      </c>
      <c r="G10068" t="s">
        <v>27</v>
      </c>
      <c r="H10068" s="4">
        <v>45793.458599537043</v>
      </c>
      <c r="I10068" t="b">
        <v>0</v>
      </c>
      <c r="J10068" t="b">
        <v>1</v>
      </c>
      <c r="K10068" t="s">
        <v>24</v>
      </c>
      <c r="L10068" t="s">
        <v>36</v>
      </c>
      <c r="N10068">
        <v>27.979999542236332</v>
      </c>
      <c r="O10068" t="s">
        <v>1427</v>
      </c>
      <c r="P10068" t="s">
        <v>13182</v>
      </c>
    </row>
    <row r="10069" spans="1:16" x14ac:dyDescent="0.55000000000000004">
      <c r="A10069" t="s">
        <v>0</v>
      </c>
      <c r="B10069" t="s">
        <v>1174</v>
      </c>
      <c r="C10069" t="s">
        <v>475</v>
      </c>
      <c r="D10069" t="s">
        <v>3957</v>
      </c>
      <c r="E10069" t="s">
        <v>34</v>
      </c>
      <c r="F10069" t="b">
        <v>0</v>
      </c>
      <c r="G10069" t="s">
        <v>27</v>
      </c>
      <c r="H10069" s="4">
        <v>45793.458935185183</v>
      </c>
      <c r="I10069" t="b">
        <v>0</v>
      </c>
      <c r="J10069" t="b">
        <v>0</v>
      </c>
      <c r="K10069" t="s">
        <v>24</v>
      </c>
      <c r="L10069" t="s">
        <v>36</v>
      </c>
      <c r="N10069">
        <v>26.389999389648441</v>
      </c>
      <c r="O10069" t="s">
        <v>1567</v>
      </c>
      <c r="P10069" t="s">
        <v>3379</v>
      </c>
    </row>
    <row r="10070" spans="1:16" x14ac:dyDescent="0.55000000000000004">
      <c r="A10070" t="s">
        <v>0</v>
      </c>
      <c r="B10070" t="s">
        <v>13183</v>
      </c>
      <c r="C10070" t="s">
        <v>10377</v>
      </c>
      <c r="D10070" t="s">
        <v>3957</v>
      </c>
      <c r="E10070" t="s">
        <v>34</v>
      </c>
      <c r="F10070" t="b">
        <v>0</v>
      </c>
      <c r="G10070" t="s">
        <v>35</v>
      </c>
      <c r="H10070" s="4">
        <v>45793.459282407413</v>
      </c>
      <c r="I10070" t="b">
        <v>0</v>
      </c>
      <c r="J10070" t="b">
        <v>1</v>
      </c>
      <c r="K10070" t="s">
        <v>24</v>
      </c>
      <c r="L10070" t="s">
        <v>36</v>
      </c>
      <c r="N10070">
        <v>19.5</v>
      </c>
      <c r="O10070" t="s">
        <v>13184</v>
      </c>
      <c r="P10070" t="s">
        <v>2999</v>
      </c>
    </row>
    <row r="10071" spans="1:16" x14ac:dyDescent="0.55000000000000004">
      <c r="A10071" t="s">
        <v>25</v>
      </c>
      <c r="B10071" t="s">
        <v>25</v>
      </c>
      <c r="C10071" t="s">
        <v>12688</v>
      </c>
      <c r="D10071" t="s">
        <v>13185</v>
      </c>
      <c r="E10071" t="s">
        <v>20</v>
      </c>
      <c r="F10071" t="b">
        <v>0</v>
      </c>
      <c r="G10071" t="s">
        <v>52</v>
      </c>
      <c r="H10071" s="4">
        <v>45793.459756944438</v>
      </c>
      <c r="I10071" t="b">
        <v>0</v>
      </c>
      <c r="J10071" t="b">
        <v>1</v>
      </c>
      <c r="K10071" t="s">
        <v>24</v>
      </c>
      <c r="L10071" t="s">
        <v>22</v>
      </c>
      <c r="M10071">
        <v>109100</v>
      </c>
      <c r="O10071" t="s">
        <v>13186</v>
      </c>
      <c r="P10071" t="s">
        <v>1873</v>
      </c>
    </row>
    <row r="10072" spans="1:16" x14ac:dyDescent="0.55000000000000004">
      <c r="A10072" t="s">
        <v>0</v>
      </c>
      <c r="B10072" t="s">
        <v>13187</v>
      </c>
      <c r="C10072" t="s">
        <v>13188</v>
      </c>
      <c r="D10072" t="s">
        <v>3957</v>
      </c>
      <c r="E10072" t="s">
        <v>34</v>
      </c>
      <c r="F10072" t="b">
        <v>0</v>
      </c>
      <c r="G10072" t="s">
        <v>52</v>
      </c>
      <c r="H10072" s="4">
        <v>45793.459803240738</v>
      </c>
      <c r="I10072" t="b">
        <v>0</v>
      </c>
      <c r="J10072" t="b">
        <v>1</v>
      </c>
      <c r="K10072" t="s">
        <v>24</v>
      </c>
      <c r="L10072" t="s">
        <v>36</v>
      </c>
      <c r="N10072">
        <v>22.694999694824219</v>
      </c>
      <c r="O10072" t="s">
        <v>3516</v>
      </c>
      <c r="P10072" t="s">
        <v>13189</v>
      </c>
    </row>
    <row r="10073" spans="1:16" x14ac:dyDescent="0.55000000000000004">
      <c r="A10073" t="s">
        <v>1</v>
      </c>
      <c r="B10073" t="s">
        <v>13190</v>
      </c>
      <c r="C10073" t="s">
        <v>83</v>
      </c>
      <c r="D10073" t="s">
        <v>3957</v>
      </c>
      <c r="E10073" t="s">
        <v>34</v>
      </c>
      <c r="F10073" t="b">
        <v>0</v>
      </c>
      <c r="G10073" t="s">
        <v>27</v>
      </c>
      <c r="H10073" s="4">
        <v>45793.460057870368</v>
      </c>
      <c r="I10073" t="b">
        <v>0</v>
      </c>
      <c r="J10073" t="b">
        <v>0</v>
      </c>
      <c r="K10073" t="s">
        <v>24</v>
      </c>
      <c r="L10073" t="s">
        <v>36</v>
      </c>
      <c r="N10073">
        <v>41.505001068115227</v>
      </c>
      <c r="O10073" t="s">
        <v>13054</v>
      </c>
    </row>
    <row r="10074" spans="1:16" x14ac:dyDescent="0.55000000000000004">
      <c r="A10074" t="s">
        <v>0</v>
      </c>
      <c r="B10074" t="s">
        <v>13191</v>
      </c>
      <c r="C10074" t="s">
        <v>2713</v>
      </c>
      <c r="D10074" t="s">
        <v>4910</v>
      </c>
      <c r="E10074" t="s">
        <v>20</v>
      </c>
      <c r="F10074" t="b">
        <v>0</v>
      </c>
      <c r="G10074" t="s">
        <v>2713</v>
      </c>
      <c r="H10074" s="4">
        <v>45793.498541666668</v>
      </c>
      <c r="I10074" t="b">
        <v>0</v>
      </c>
      <c r="J10074" t="b">
        <v>0</v>
      </c>
      <c r="K10074" t="s">
        <v>2713</v>
      </c>
      <c r="L10074" t="s">
        <v>22</v>
      </c>
      <c r="M10074">
        <v>74750</v>
      </c>
      <c r="O10074" t="s">
        <v>13192</v>
      </c>
      <c r="P10074" t="s">
        <v>13193</v>
      </c>
    </row>
    <row r="10075" spans="1:16" x14ac:dyDescent="0.55000000000000004">
      <c r="A10075" t="s">
        <v>2</v>
      </c>
      <c r="B10075" t="s">
        <v>117</v>
      </c>
      <c r="C10075" t="s">
        <v>140</v>
      </c>
      <c r="D10075" t="s">
        <v>2208</v>
      </c>
      <c r="E10075" t="s">
        <v>20</v>
      </c>
      <c r="F10075" t="b">
        <v>0</v>
      </c>
      <c r="G10075" t="s">
        <v>27</v>
      </c>
      <c r="H10075" s="4">
        <v>45793.502696759257</v>
      </c>
      <c r="I10075" t="b">
        <v>0</v>
      </c>
      <c r="J10075" t="b">
        <v>1</v>
      </c>
      <c r="K10075" t="s">
        <v>24</v>
      </c>
      <c r="L10075" t="s">
        <v>22</v>
      </c>
      <c r="M10075">
        <v>260634</v>
      </c>
      <c r="O10075" t="s">
        <v>341</v>
      </c>
      <c r="P10075" t="s">
        <v>13194</v>
      </c>
    </row>
    <row r="10076" spans="1:16" x14ac:dyDescent="0.55000000000000004">
      <c r="A10076" t="s">
        <v>1</v>
      </c>
      <c r="B10076" t="s">
        <v>1</v>
      </c>
      <c r="C10076" t="s">
        <v>2729</v>
      </c>
      <c r="D10076" t="s">
        <v>3828</v>
      </c>
      <c r="E10076" t="s">
        <v>20</v>
      </c>
      <c r="F10076" t="b">
        <v>0</v>
      </c>
      <c r="G10076" t="s">
        <v>27</v>
      </c>
      <c r="H10076" s="4">
        <v>45793.543275462973</v>
      </c>
      <c r="I10076" t="b">
        <v>0</v>
      </c>
      <c r="J10076" t="b">
        <v>1</v>
      </c>
      <c r="K10076" t="s">
        <v>24</v>
      </c>
      <c r="L10076" t="s">
        <v>22</v>
      </c>
      <c r="M10076">
        <v>104750</v>
      </c>
      <c r="O10076" t="s">
        <v>13195</v>
      </c>
      <c r="P10076" t="s">
        <v>13196</v>
      </c>
    </row>
    <row r="10077" spans="1:16" x14ac:dyDescent="0.55000000000000004">
      <c r="A10077" t="s">
        <v>1</v>
      </c>
      <c r="B10077" t="s">
        <v>13197</v>
      </c>
      <c r="C10077" t="s">
        <v>151</v>
      </c>
      <c r="D10077" t="s">
        <v>3973</v>
      </c>
      <c r="E10077" t="s">
        <v>20</v>
      </c>
      <c r="F10077" t="b">
        <v>0</v>
      </c>
      <c r="G10077" t="s">
        <v>30</v>
      </c>
      <c r="H10077" s="4">
        <v>45793.543969907398</v>
      </c>
      <c r="I10077" t="b">
        <v>0</v>
      </c>
      <c r="J10077" t="b">
        <v>1</v>
      </c>
      <c r="K10077" t="s">
        <v>24</v>
      </c>
      <c r="L10077" t="s">
        <v>22</v>
      </c>
      <c r="M10077">
        <v>122150</v>
      </c>
      <c r="O10077" t="s">
        <v>3628</v>
      </c>
      <c r="P10077" t="s">
        <v>13198</v>
      </c>
    </row>
    <row r="10078" spans="1:16" x14ac:dyDescent="0.55000000000000004">
      <c r="A10078" t="s">
        <v>2</v>
      </c>
      <c r="B10078" t="s">
        <v>13199</v>
      </c>
      <c r="C10078" t="s">
        <v>365</v>
      </c>
      <c r="D10078" t="s">
        <v>3973</v>
      </c>
      <c r="E10078" t="s">
        <v>20</v>
      </c>
      <c r="F10078" t="b">
        <v>0</v>
      </c>
      <c r="G10078" t="s">
        <v>41</v>
      </c>
      <c r="H10078" s="4">
        <v>45793.54483796296</v>
      </c>
      <c r="I10078" t="b">
        <v>0</v>
      </c>
      <c r="J10078" t="b">
        <v>1</v>
      </c>
      <c r="K10078" t="s">
        <v>24</v>
      </c>
      <c r="L10078" t="s">
        <v>22</v>
      </c>
      <c r="M10078">
        <v>150000</v>
      </c>
      <c r="O10078" t="s">
        <v>483</v>
      </c>
      <c r="P10078" t="s">
        <v>13200</v>
      </c>
    </row>
    <row r="10079" spans="1:16" x14ac:dyDescent="0.55000000000000004">
      <c r="A10079" t="s">
        <v>139</v>
      </c>
      <c r="B10079" t="s">
        <v>13201</v>
      </c>
      <c r="C10079" t="s">
        <v>39</v>
      </c>
      <c r="D10079" t="s">
        <v>3957</v>
      </c>
      <c r="E10079" t="s">
        <v>20</v>
      </c>
      <c r="F10079" t="b">
        <v>1</v>
      </c>
      <c r="G10079" t="s">
        <v>1247</v>
      </c>
      <c r="H10079" s="4">
        <v>45793.572743055563</v>
      </c>
      <c r="I10079" t="b">
        <v>0</v>
      </c>
      <c r="J10079" t="b">
        <v>0</v>
      </c>
      <c r="K10079" t="s">
        <v>1247</v>
      </c>
      <c r="L10079" t="s">
        <v>36</v>
      </c>
      <c r="N10079">
        <v>22.20000076293945</v>
      </c>
      <c r="O10079" t="s">
        <v>13202</v>
      </c>
      <c r="P10079" t="s">
        <v>3552</v>
      </c>
    </row>
    <row r="10080" spans="1:16" x14ac:dyDescent="0.55000000000000004">
      <c r="A10080" t="s">
        <v>0</v>
      </c>
      <c r="B10080" t="s">
        <v>13203</v>
      </c>
      <c r="C10080" t="s">
        <v>203</v>
      </c>
      <c r="D10080" t="s">
        <v>3957</v>
      </c>
      <c r="E10080" t="s">
        <v>20</v>
      </c>
      <c r="F10080" t="b">
        <v>0</v>
      </c>
      <c r="G10080" t="s">
        <v>23</v>
      </c>
      <c r="H10080" s="4">
        <v>45793.582349537042</v>
      </c>
      <c r="I10080" t="b">
        <v>0</v>
      </c>
      <c r="J10080" t="b">
        <v>0</v>
      </c>
      <c r="K10080" t="s">
        <v>24</v>
      </c>
      <c r="L10080" t="s">
        <v>36</v>
      </c>
      <c r="N10080">
        <v>22.694999694824219</v>
      </c>
      <c r="O10080" t="s">
        <v>2301</v>
      </c>
      <c r="P10080" t="s">
        <v>48</v>
      </c>
    </row>
    <row r="10081" spans="1:16" x14ac:dyDescent="0.55000000000000004">
      <c r="A10081" t="s">
        <v>0</v>
      </c>
      <c r="B10081" t="s">
        <v>13204</v>
      </c>
      <c r="C10081" t="s">
        <v>10779</v>
      </c>
      <c r="D10081" t="s">
        <v>3957</v>
      </c>
      <c r="E10081" t="s">
        <v>20</v>
      </c>
      <c r="F10081" t="b">
        <v>0</v>
      </c>
      <c r="G10081" t="s">
        <v>23</v>
      </c>
      <c r="H10081" s="4">
        <v>45793.582349537042</v>
      </c>
      <c r="I10081" t="b">
        <v>0</v>
      </c>
      <c r="J10081" t="b">
        <v>1</v>
      </c>
      <c r="K10081" t="s">
        <v>24</v>
      </c>
      <c r="L10081" t="s">
        <v>36</v>
      </c>
      <c r="N10081">
        <v>49.435001373291023</v>
      </c>
      <c r="O10081" t="s">
        <v>13205</v>
      </c>
      <c r="P10081" t="s">
        <v>13206</v>
      </c>
    </row>
    <row r="10082" spans="1:16" x14ac:dyDescent="0.55000000000000004">
      <c r="A10082" t="s">
        <v>25</v>
      </c>
      <c r="B10082" t="s">
        <v>3917</v>
      </c>
      <c r="C10082" t="s">
        <v>3578</v>
      </c>
      <c r="D10082" t="s">
        <v>3957</v>
      </c>
      <c r="E10082" t="s">
        <v>20</v>
      </c>
      <c r="F10082" t="b">
        <v>0</v>
      </c>
      <c r="G10082" t="s">
        <v>27</v>
      </c>
      <c r="H10082" s="4">
        <v>45793.583599537043</v>
      </c>
      <c r="I10082" t="b">
        <v>1</v>
      </c>
      <c r="J10082" t="b">
        <v>0</v>
      </c>
      <c r="K10082" t="s">
        <v>24</v>
      </c>
      <c r="L10082" t="s">
        <v>36</v>
      </c>
      <c r="N10082">
        <v>27.979999542236332</v>
      </c>
      <c r="O10082" t="s">
        <v>13207</v>
      </c>
      <c r="P10082" t="s">
        <v>13208</v>
      </c>
    </row>
    <row r="10083" spans="1:16" x14ac:dyDescent="0.55000000000000004">
      <c r="A10083" t="s">
        <v>1</v>
      </c>
      <c r="B10083" t="s">
        <v>12955</v>
      </c>
      <c r="C10083" t="s">
        <v>306</v>
      </c>
      <c r="D10083" t="s">
        <v>3957</v>
      </c>
      <c r="E10083" t="s">
        <v>20</v>
      </c>
      <c r="F10083" t="b">
        <v>0</v>
      </c>
      <c r="G10083" t="s">
        <v>27</v>
      </c>
      <c r="H10083" s="4">
        <v>45793.584965277783</v>
      </c>
      <c r="I10083" t="b">
        <v>0</v>
      </c>
      <c r="J10083" t="b">
        <v>0</v>
      </c>
      <c r="K10083" t="s">
        <v>24</v>
      </c>
      <c r="L10083" t="s">
        <v>36</v>
      </c>
      <c r="N10083">
        <v>41.505001068115227</v>
      </c>
      <c r="O10083" t="s">
        <v>8553</v>
      </c>
      <c r="P10083" t="s">
        <v>12957</v>
      </c>
    </row>
    <row r="10084" spans="1:16" x14ac:dyDescent="0.55000000000000004">
      <c r="A10084" t="s">
        <v>2</v>
      </c>
      <c r="B10084" t="s">
        <v>873</v>
      </c>
      <c r="C10084" t="s">
        <v>427</v>
      </c>
      <c r="D10084" t="s">
        <v>3957</v>
      </c>
      <c r="E10084" t="s">
        <v>34</v>
      </c>
      <c r="F10084" t="b">
        <v>0</v>
      </c>
      <c r="G10084" t="s">
        <v>27</v>
      </c>
      <c r="H10084" s="4">
        <v>45793.586053240739</v>
      </c>
      <c r="I10084" t="b">
        <v>0</v>
      </c>
      <c r="J10084" t="b">
        <v>1</v>
      </c>
      <c r="K10084" t="s">
        <v>24</v>
      </c>
      <c r="L10084" t="s">
        <v>36</v>
      </c>
      <c r="N10084">
        <v>39.810001373291023</v>
      </c>
      <c r="O10084" t="s">
        <v>428</v>
      </c>
      <c r="P10084" t="s">
        <v>13174</v>
      </c>
    </row>
    <row r="10085" spans="1:16" x14ac:dyDescent="0.55000000000000004">
      <c r="A10085" t="s">
        <v>2</v>
      </c>
      <c r="B10085" t="s">
        <v>13209</v>
      </c>
      <c r="C10085" t="s">
        <v>8982</v>
      </c>
      <c r="D10085" t="s">
        <v>3957</v>
      </c>
      <c r="E10085" t="s">
        <v>20</v>
      </c>
      <c r="F10085" t="b">
        <v>0</v>
      </c>
      <c r="G10085" t="s">
        <v>35</v>
      </c>
      <c r="H10085" s="4">
        <v>45793.586886574078</v>
      </c>
      <c r="I10085" t="b">
        <v>0</v>
      </c>
      <c r="J10085" t="b">
        <v>1</v>
      </c>
      <c r="K10085" t="s">
        <v>24</v>
      </c>
      <c r="L10085" t="s">
        <v>36</v>
      </c>
      <c r="N10085">
        <v>56.145000457763672</v>
      </c>
      <c r="O10085" t="s">
        <v>2768</v>
      </c>
      <c r="P10085" t="s">
        <v>5569</v>
      </c>
    </row>
    <row r="10086" spans="1:16" x14ac:dyDescent="0.55000000000000004">
      <c r="A10086" t="s">
        <v>0</v>
      </c>
      <c r="B10086" t="s">
        <v>13210</v>
      </c>
      <c r="C10086" t="s">
        <v>39</v>
      </c>
      <c r="D10086" t="s">
        <v>2208</v>
      </c>
      <c r="E10086" t="s">
        <v>20</v>
      </c>
      <c r="F10086" t="b">
        <v>1</v>
      </c>
      <c r="G10086" t="s">
        <v>23</v>
      </c>
      <c r="H10086" s="4">
        <v>45793.62394675926</v>
      </c>
      <c r="I10086" t="b">
        <v>0</v>
      </c>
      <c r="J10086" t="b">
        <v>1</v>
      </c>
      <c r="K10086" t="s">
        <v>24</v>
      </c>
      <c r="L10086" t="s">
        <v>36</v>
      </c>
      <c r="N10086">
        <v>50</v>
      </c>
      <c r="O10086" t="s">
        <v>13211</v>
      </c>
      <c r="P10086" t="s">
        <v>13212</v>
      </c>
    </row>
    <row r="10087" spans="1:16" x14ac:dyDescent="0.55000000000000004">
      <c r="A10087" t="s">
        <v>0</v>
      </c>
      <c r="B10087" t="s">
        <v>5534</v>
      </c>
      <c r="C10087" t="s">
        <v>476</v>
      </c>
      <c r="D10087" t="s">
        <v>2208</v>
      </c>
      <c r="E10087" t="s">
        <v>20</v>
      </c>
      <c r="F10087" t="b">
        <v>0</v>
      </c>
      <c r="G10087" t="s">
        <v>27</v>
      </c>
      <c r="H10087" s="4">
        <v>45793.62537037037</v>
      </c>
      <c r="I10087" t="b">
        <v>0</v>
      </c>
      <c r="J10087" t="b">
        <v>1</v>
      </c>
      <c r="K10087" t="s">
        <v>24</v>
      </c>
      <c r="L10087" t="s">
        <v>22</v>
      </c>
      <c r="M10087">
        <v>156500</v>
      </c>
      <c r="O10087" t="s">
        <v>3365</v>
      </c>
      <c r="P10087" t="s">
        <v>48</v>
      </c>
    </row>
    <row r="10088" spans="1:16" x14ac:dyDescent="0.55000000000000004">
      <c r="A10088" t="s">
        <v>2</v>
      </c>
      <c r="B10088" t="s">
        <v>13213</v>
      </c>
      <c r="C10088" t="s">
        <v>1050</v>
      </c>
      <c r="D10088" t="s">
        <v>2208</v>
      </c>
      <c r="E10088" t="s">
        <v>631</v>
      </c>
      <c r="F10088" t="b">
        <v>0</v>
      </c>
      <c r="G10088" t="s">
        <v>27</v>
      </c>
      <c r="H10088" s="4">
        <v>45793.627511574072</v>
      </c>
      <c r="I10088" t="b">
        <v>0</v>
      </c>
      <c r="J10088" t="b">
        <v>0</v>
      </c>
      <c r="K10088" t="s">
        <v>24</v>
      </c>
      <c r="L10088" t="s">
        <v>36</v>
      </c>
      <c r="N10088">
        <v>20</v>
      </c>
      <c r="O10088" t="s">
        <v>3689</v>
      </c>
      <c r="P10088" t="s">
        <v>13214</v>
      </c>
    </row>
    <row r="10089" spans="1:16" x14ac:dyDescent="0.55000000000000004">
      <c r="A10089" t="s">
        <v>0</v>
      </c>
      <c r="B10089" t="s">
        <v>13215</v>
      </c>
      <c r="C10089" t="s">
        <v>278</v>
      </c>
      <c r="D10089" t="s">
        <v>2208</v>
      </c>
      <c r="E10089" t="s">
        <v>20</v>
      </c>
      <c r="F10089" t="b">
        <v>0</v>
      </c>
      <c r="G10089" t="s">
        <v>23</v>
      </c>
      <c r="H10089" s="4">
        <v>45793.665613425917</v>
      </c>
      <c r="I10089" t="b">
        <v>0</v>
      </c>
      <c r="J10089" t="b">
        <v>1</v>
      </c>
      <c r="K10089" t="s">
        <v>24</v>
      </c>
      <c r="L10089" t="s">
        <v>36</v>
      </c>
      <c r="N10089">
        <v>31.5</v>
      </c>
      <c r="O10089" t="s">
        <v>289</v>
      </c>
      <c r="P10089" t="s">
        <v>13216</v>
      </c>
    </row>
    <row r="10090" spans="1:16" x14ac:dyDescent="0.55000000000000004">
      <c r="A10090" t="s">
        <v>0</v>
      </c>
      <c r="B10090" t="s">
        <v>13217</v>
      </c>
      <c r="C10090" t="s">
        <v>236</v>
      </c>
      <c r="D10090" t="s">
        <v>3828</v>
      </c>
      <c r="E10090" t="s">
        <v>51</v>
      </c>
      <c r="F10090" t="b">
        <v>0</v>
      </c>
      <c r="G10090" t="s">
        <v>27</v>
      </c>
      <c r="H10090" s="4">
        <v>45793.667048611111</v>
      </c>
      <c r="I10090" t="b">
        <v>1</v>
      </c>
      <c r="J10090" t="b">
        <v>0</v>
      </c>
      <c r="K10090" t="s">
        <v>24</v>
      </c>
      <c r="L10090" t="s">
        <v>36</v>
      </c>
      <c r="N10090">
        <v>71.595001220703125</v>
      </c>
      <c r="O10090" t="s">
        <v>13218</v>
      </c>
      <c r="P10090" t="s">
        <v>13219</v>
      </c>
    </row>
    <row r="10091" spans="1:16" x14ac:dyDescent="0.55000000000000004">
      <c r="A10091" t="s">
        <v>19</v>
      </c>
      <c r="B10091" t="s">
        <v>4937</v>
      </c>
      <c r="C10091" t="s">
        <v>1135</v>
      </c>
      <c r="D10091" t="s">
        <v>2208</v>
      </c>
      <c r="E10091" t="s">
        <v>20</v>
      </c>
      <c r="F10091" t="b">
        <v>0</v>
      </c>
      <c r="G10091" t="s">
        <v>27</v>
      </c>
      <c r="H10091" s="4">
        <v>45793.668298611112</v>
      </c>
      <c r="I10091" t="b">
        <v>0</v>
      </c>
      <c r="J10091" t="b">
        <v>1</v>
      </c>
      <c r="K10091" t="s">
        <v>24</v>
      </c>
      <c r="L10091" t="s">
        <v>22</v>
      </c>
      <c r="M10091">
        <v>160992</v>
      </c>
      <c r="O10091" t="s">
        <v>6767</v>
      </c>
      <c r="P10091" t="s">
        <v>149</v>
      </c>
    </row>
    <row r="10092" spans="1:16" x14ac:dyDescent="0.55000000000000004">
      <c r="A10092" t="s">
        <v>2</v>
      </c>
      <c r="B10092" t="s">
        <v>389</v>
      </c>
      <c r="C10092" t="s">
        <v>425</v>
      </c>
      <c r="D10092" t="s">
        <v>3600</v>
      </c>
      <c r="E10092" t="s">
        <v>20</v>
      </c>
      <c r="F10092" t="b">
        <v>0</v>
      </c>
      <c r="G10092" t="s">
        <v>27</v>
      </c>
      <c r="H10092" s="4">
        <v>45793.669131944444</v>
      </c>
      <c r="I10092" t="b">
        <v>1</v>
      </c>
      <c r="J10092" t="b">
        <v>0</v>
      </c>
      <c r="K10092" t="s">
        <v>24</v>
      </c>
      <c r="L10092" t="s">
        <v>36</v>
      </c>
      <c r="N10092">
        <v>65</v>
      </c>
      <c r="O10092" t="s">
        <v>13220</v>
      </c>
      <c r="P10092" t="s">
        <v>3014</v>
      </c>
    </row>
    <row r="10093" spans="1:16" x14ac:dyDescent="0.55000000000000004">
      <c r="A10093" t="s">
        <v>25</v>
      </c>
      <c r="B10093" t="s">
        <v>13221</v>
      </c>
      <c r="C10093" t="s">
        <v>39</v>
      </c>
      <c r="D10093" t="s">
        <v>2208</v>
      </c>
      <c r="E10093" t="s">
        <v>20</v>
      </c>
      <c r="F10093" t="b">
        <v>1</v>
      </c>
      <c r="G10093" t="s">
        <v>23</v>
      </c>
      <c r="H10093" s="4">
        <v>45793.707268518519</v>
      </c>
      <c r="I10093" t="b">
        <v>0</v>
      </c>
      <c r="J10093" t="b">
        <v>1</v>
      </c>
      <c r="K10093" t="s">
        <v>24</v>
      </c>
      <c r="L10093" t="s">
        <v>22</v>
      </c>
      <c r="M10093">
        <v>87500</v>
      </c>
      <c r="O10093" t="s">
        <v>9352</v>
      </c>
      <c r="P10093" t="s">
        <v>13222</v>
      </c>
    </row>
    <row r="10094" spans="1:16" x14ac:dyDescent="0.55000000000000004">
      <c r="A10094" t="s">
        <v>0</v>
      </c>
      <c r="B10094" t="s">
        <v>13223</v>
      </c>
      <c r="C10094" t="s">
        <v>336</v>
      </c>
      <c r="D10094" t="s">
        <v>3973</v>
      </c>
      <c r="E10094" t="s">
        <v>20</v>
      </c>
      <c r="F10094" t="b">
        <v>0</v>
      </c>
      <c r="G10094" t="s">
        <v>30</v>
      </c>
      <c r="H10094" s="4">
        <v>45793.709351851852</v>
      </c>
      <c r="I10094" t="b">
        <v>0</v>
      </c>
      <c r="J10094" t="b">
        <v>1</v>
      </c>
      <c r="K10094" t="s">
        <v>24</v>
      </c>
      <c r="L10094" t="s">
        <v>36</v>
      </c>
      <c r="N10094">
        <v>28.17499923706055</v>
      </c>
      <c r="O10094" t="s">
        <v>13224</v>
      </c>
      <c r="P10094" t="s">
        <v>2149</v>
      </c>
    </row>
    <row r="10095" spans="1:16" x14ac:dyDescent="0.55000000000000004">
      <c r="A10095" t="s">
        <v>191</v>
      </c>
      <c r="B10095" t="s">
        <v>13225</v>
      </c>
      <c r="C10095" t="s">
        <v>192</v>
      </c>
      <c r="D10095" t="s">
        <v>3973</v>
      </c>
      <c r="E10095" t="s">
        <v>51</v>
      </c>
      <c r="F10095" t="b">
        <v>0</v>
      </c>
      <c r="G10095" t="s">
        <v>27</v>
      </c>
      <c r="H10095" s="4">
        <v>45793.711064814823</v>
      </c>
      <c r="I10095" t="b">
        <v>1</v>
      </c>
      <c r="J10095" t="b">
        <v>0</v>
      </c>
      <c r="K10095" t="s">
        <v>24</v>
      </c>
      <c r="L10095" t="s">
        <v>36</v>
      </c>
      <c r="N10095">
        <v>50.5</v>
      </c>
      <c r="O10095" t="s">
        <v>477</v>
      </c>
      <c r="P10095" t="s">
        <v>13226</v>
      </c>
    </row>
    <row r="10096" spans="1:16" x14ac:dyDescent="0.55000000000000004">
      <c r="A10096" t="s">
        <v>2</v>
      </c>
      <c r="B10096" t="s">
        <v>13227</v>
      </c>
      <c r="C10096" t="s">
        <v>2580</v>
      </c>
      <c r="D10096" t="s">
        <v>3973</v>
      </c>
      <c r="E10096" t="s">
        <v>20</v>
      </c>
      <c r="F10096" t="b">
        <v>0</v>
      </c>
      <c r="G10096" t="s">
        <v>35</v>
      </c>
      <c r="H10096" s="4">
        <v>45793.712071759262</v>
      </c>
      <c r="I10096" t="b">
        <v>0</v>
      </c>
      <c r="J10096" t="b">
        <v>0</v>
      </c>
      <c r="K10096" t="s">
        <v>24</v>
      </c>
      <c r="L10096" t="s">
        <v>22</v>
      </c>
      <c r="M10096">
        <v>150000</v>
      </c>
      <c r="O10096" t="s">
        <v>13228</v>
      </c>
      <c r="P10096" t="s">
        <v>13229</v>
      </c>
    </row>
    <row r="10097" spans="1:16" x14ac:dyDescent="0.55000000000000004">
      <c r="A10097" t="s">
        <v>1</v>
      </c>
      <c r="B10097" t="s">
        <v>13230</v>
      </c>
      <c r="C10097" t="s">
        <v>49</v>
      </c>
      <c r="D10097" t="s">
        <v>81</v>
      </c>
      <c r="E10097" t="s">
        <v>20</v>
      </c>
      <c r="F10097" t="b">
        <v>0</v>
      </c>
      <c r="G10097" t="s">
        <v>41</v>
      </c>
      <c r="H10097" s="4">
        <v>45793.751747685194</v>
      </c>
      <c r="I10097" t="b">
        <v>0</v>
      </c>
      <c r="J10097" t="b">
        <v>1</v>
      </c>
      <c r="K10097" t="s">
        <v>24</v>
      </c>
      <c r="L10097" t="s">
        <v>22</v>
      </c>
      <c r="M10097">
        <v>107500</v>
      </c>
      <c r="O10097" t="s">
        <v>81</v>
      </c>
      <c r="P10097" t="s">
        <v>13231</v>
      </c>
    </row>
    <row r="10098" spans="1:16" x14ac:dyDescent="0.55000000000000004">
      <c r="A10098" t="s">
        <v>40</v>
      </c>
      <c r="B10098" t="s">
        <v>6786</v>
      </c>
      <c r="C10098" t="s">
        <v>670</v>
      </c>
      <c r="D10098" t="s">
        <v>3828</v>
      </c>
      <c r="E10098" t="s">
        <v>20</v>
      </c>
      <c r="F10098" t="b">
        <v>0</v>
      </c>
      <c r="G10098" t="s">
        <v>27</v>
      </c>
      <c r="H10098" s="4">
        <v>45793.752476851849</v>
      </c>
      <c r="I10098" t="b">
        <v>0</v>
      </c>
      <c r="J10098" t="b">
        <v>0</v>
      </c>
      <c r="K10098" t="s">
        <v>24</v>
      </c>
      <c r="L10098" t="s">
        <v>22</v>
      </c>
      <c r="M10098">
        <v>147500</v>
      </c>
      <c r="O10098" t="s">
        <v>1422</v>
      </c>
      <c r="P10098" t="s">
        <v>13232</v>
      </c>
    </row>
    <row r="10099" spans="1:16" x14ac:dyDescent="0.55000000000000004">
      <c r="A10099" t="s">
        <v>139</v>
      </c>
      <c r="B10099" t="s">
        <v>13233</v>
      </c>
      <c r="C10099" t="s">
        <v>2936</v>
      </c>
      <c r="D10099" t="s">
        <v>3957</v>
      </c>
      <c r="E10099" t="s">
        <v>20</v>
      </c>
      <c r="F10099" t="b">
        <v>0</v>
      </c>
      <c r="G10099" t="s">
        <v>35</v>
      </c>
      <c r="H10099" s="4">
        <v>45793.792615740742</v>
      </c>
      <c r="I10099" t="b">
        <v>0</v>
      </c>
      <c r="J10099" t="b">
        <v>0</v>
      </c>
      <c r="K10099" t="s">
        <v>24</v>
      </c>
      <c r="L10099" t="s">
        <v>36</v>
      </c>
      <c r="N10099">
        <v>64.904998779296875</v>
      </c>
      <c r="O10099" t="s">
        <v>13234</v>
      </c>
      <c r="P10099" t="s">
        <v>13162</v>
      </c>
    </row>
    <row r="10100" spans="1:16" x14ac:dyDescent="0.55000000000000004">
      <c r="A10100" t="s">
        <v>0</v>
      </c>
      <c r="B10100" t="s">
        <v>13235</v>
      </c>
      <c r="C10100" t="s">
        <v>33</v>
      </c>
      <c r="D10100" t="s">
        <v>3957</v>
      </c>
      <c r="E10100" t="s">
        <v>20</v>
      </c>
      <c r="F10100" t="b">
        <v>0</v>
      </c>
      <c r="G10100" t="s">
        <v>35</v>
      </c>
      <c r="H10100" s="4">
        <v>45793.792615740742</v>
      </c>
      <c r="I10100" t="b">
        <v>0</v>
      </c>
      <c r="J10100" t="b">
        <v>1</v>
      </c>
      <c r="K10100" t="s">
        <v>24</v>
      </c>
      <c r="L10100" t="s">
        <v>36</v>
      </c>
      <c r="N10100">
        <v>16.510000228881839</v>
      </c>
      <c r="O10100" t="s">
        <v>13236</v>
      </c>
    </row>
    <row r="10101" spans="1:16" x14ac:dyDescent="0.55000000000000004">
      <c r="A10101" t="s">
        <v>139</v>
      </c>
      <c r="B10101" t="s">
        <v>13237</v>
      </c>
      <c r="C10101" t="s">
        <v>33</v>
      </c>
      <c r="D10101" t="s">
        <v>3973</v>
      </c>
      <c r="E10101" t="s">
        <v>20</v>
      </c>
      <c r="F10101" t="b">
        <v>0</v>
      </c>
      <c r="G10101" t="s">
        <v>35</v>
      </c>
      <c r="H10101" s="4">
        <v>45793.792615740742</v>
      </c>
      <c r="I10101" t="b">
        <v>0</v>
      </c>
      <c r="J10101" t="b">
        <v>1</v>
      </c>
      <c r="K10101" t="s">
        <v>24</v>
      </c>
      <c r="L10101" t="s">
        <v>22</v>
      </c>
      <c r="M10101">
        <v>82500</v>
      </c>
      <c r="O10101" t="s">
        <v>202</v>
      </c>
      <c r="P10101" t="s">
        <v>1545</v>
      </c>
    </row>
    <row r="10102" spans="1:16" x14ac:dyDescent="0.55000000000000004">
      <c r="A10102" t="s">
        <v>0</v>
      </c>
      <c r="B10102" t="s">
        <v>7504</v>
      </c>
      <c r="C10102" t="s">
        <v>203</v>
      </c>
      <c r="D10102" t="s">
        <v>3973</v>
      </c>
      <c r="E10102" t="s">
        <v>20</v>
      </c>
      <c r="F10102" t="b">
        <v>0</v>
      </c>
      <c r="G10102" t="s">
        <v>23</v>
      </c>
      <c r="H10102" s="4">
        <v>45793.832256944443</v>
      </c>
      <c r="I10102" t="b">
        <v>1</v>
      </c>
      <c r="J10102" t="b">
        <v>1</v>
      </c>
      <c r="K10102" t="s">
        <v>24</v>
      </c>
      <c r="L10102" t="s">
        <v>22</v>
      </c>
      <c r="M10102">
        <v>85000</v>
      </c>
      <c r="O10102" t="s">
        <v>4675</v>
      </c>
      <c r="P10102" t="s">
        <v>204</v>
      </c>
    </row>
    <row r="10103" spans="1:16" x14ac:dyDescent="0.55000000000000004">
      <c r="A10103" t="s">
        <v>0</v>
      </c>
      <c r="B10103" t="s">
        <v>13238</v>
      </c>
      <c r="C10103" t="s">
        <v>39</v>
      </c>
      <c r="D10103" t="s">
        <v>3828</v>
      </c>
      <c r="E10103" t="s">
        <v>20</v>
      </c>
      <c r="F10103" t="b">
        <v>1</v>
      </c>
      <c r="G10103" t="s">
        <v>27</v>
      </c>
      <c r="H10103" s="4">
        <v>45793.833715277768</v>
      </c>
      <c r="I10103" t="b">
        <v>0</v>
      </c>
      <c r="J10103" t="b">
        <v>0</v>
      </c>
      <c r="K10103" t="s">
        <v>24</v>
      </c>
      <c r="L10103" t="s">
        <v>22</v>
      </c>
      <c r="M10103">
        <v>90000</v>
      </c>
      <c r="O10103" t="s">
        <v>13239</v>
      </c>
      <c r="P10103" t="s">
        <v>1580</v>
      </c>
    </row>
    <row r="10104" spans="1:16" x14ac:dyDescent="0.55000000000000004">
      <c r="A10104" t="s">
        <v>1</v>
      </c>
      <c r="B10104" t="s">
        <v>13240</v>
      </c>
      <c r="C10104" t="s">
        <v>829</v>
      </c>
      <c r="D10104" t="s">
        <v>3957</v>
      </c>
      <c r="E10104" t="s">
        <v>20</v>
      </c>
      <c r="F10104" t="b">
        <v>0</v>
      </c>
      <c r="G10104" t="s">
        <v>27</v>
      </c>
      <c r="H10104" s="4">
        <v>45793.834965277783</v>
      </c>
      <c r="I10104" t="b">
        <v>0</v>
      </c>
      <c r="J10104" t="b">
        <v>1</v>
      </c>
      <c r="K10104" t="s">
        <v>24</v>
      </c>
      <c r="L10104" t="s">
        <v>36</v>
      </c>
      <c r="N10104">
        <v>51.239997863769531</v>
      </c>
      <c r="O10104" t="s">
        <v>254</v>
      </c>
      <c r="P10104" t="s">
        <v>302</v>
      </c>
    </row>
    <row r="10105" spans="1:16" x14ac:dyDescent="0.55000000000000004">
      <c r="A10105" t="s">
        <v>1</v>
      </c>
      <c r="B10105" t="s">
        <v>13241</v>
      </c>
      <c r="C10105" t="s">
        <v>292</v>
      </c>
      <c r="D10105" t="s">
        <v>3957</v>
      </c>
      <c r="E10105" t="s">
        <v>20</v>
      </c>
      <c r="F10105" t="b">
        <v>0</v>
      </c>
      <c r="G10105" t="s">
        <v>30</v>
      </c>
      <c r="H10105" s="4">
        <v>45793.835659722223</v>
      </c>
      <c r="I10105" t="b">
        <v>0</v>
      </c>
      <c r="J10105" t="b">
        <v>1</v>
      </c>
      <c r="K10105" t="s">
        <v>24</v>
      </c>
      <c r="L10105" t="s">
        <v>36</v>
      </c>
      <c r="N10105">
        <v>13.569999694824221</v>
      </c>
      <c r="O10105" t="s">
        <v>254</v>
      </c>
      <c r="P10105" t="s">
        <v>13242</v>
      </c>
    </row>
    <row r="10106" spans="1:16" x14ac:dyDescent="0.55000000000000004">
      <c r="A10106" t="s">
        <v>2</v>
      </c>
      <c r="B10106" t="s">
        <v>13243</v>
      </c>
      <c r="C10106" t="s">
        <v>1181</v>
      </c>
      <c r="D10106" t="s">
        <v>3957</v>
      </c>
      <c r="E10106" t="s">
        <v>20</v>
      </c>
      <c r="F10106" t="b">
        <v>0</v>
      </c>
      <c r="G10106" t="s">
        <v>27</v>
      </c>
      <c r="H10106" s="4">
        <v>45793.835810185177</v>
      </c>
      <c r="I10106" t="b">
        <v>0</v>
      </c>
      <c r="J10106" t="b">
        <v>1</v>
      </c>
      <c r="K10106" t="s">
        <v>24</v>
      </c>
      <c r="L10106" t="s">
        <v>36</v>
      </c>
      <c r="N10106">
        <v>61.159996032714837</v>
      </c>
      <c r="O10106" t="s">
        <v>971</v>
      </c>
      <c r="P10106" t="s">
        <v>119</v>
      </c>
    </row>
    <row r="10107" spans="1:16" x14ac:dyDescent="0.55000000000000004">
      <c r="A10107" t="s">
        <v>2</v>
      </c>
      <c r="B10107" t="s">
        <v>9178</v>
      </c>
      <c r="C10107" t="s">
        <v>9948</v>
      </c>
      <c r="D10107" t="s">
        <v>3957</v>
      </c>
      <c r="E10107" t="s">
        <v>20</v>
      </c>
      <c r="F10107" t="b">
        <v>0</v>
      </c>
      <c r="G10107" t="s">
        <v>27</v>
      </c>
      <c r="H10107" s="4">
        <v>45793.835844907408</v>
      </c>
      <c r="I10107" t="b">
        <v>0</v>
      </c>
      <c r="J10107" t="b">
        <v>0</v>
      </c>
      <c r="K10107" t="s">
        <v>24</v>
      </c>
      <c r="L10107" t="s">
        <v>36</v>
      </c>
      <c r="N10107">
        <v>45.745002746582031</v>
      </c>
      <c r="O10107" t="s">
        <v>1608</v>
      </c>
      <c r="P10107" t="s">
        <v>9179</v>
      </c>
    </row>
    <row r="10108" spans="1:16" x14ac:dyDescent="0.55000000000000004">
      <c r="A10108" t="s">
        <v>2</v>
      </c>
      <c r="B10108" t="s">
        <v>13244</v>
      </c>
      <c r="C10108" t="s">
        <v>336</v>
      </c>
      <c r="D10108" t="s">
        <v>3973</v>
      </c>
      <c r="E10108" t="s">
        <v>20</v>
      </c>
      <c r="F10108" t="b">
        <v>0</v>
      </c>
      <c r="G10108" t="s">
        <v>27</v>
      </c>
      <c r="H10108" s="4">
        <v>45793.836134259262</v>
      </c>
      <c r="I10108" t="b">
        <v>0</v>
      </c>
      <c r="J10108" t="b">
        <v>1</v>
      </c>
      <c r="K10108" t="s">
        <v>24</v>
      </c>
      <c r="L10108" t="s">
        <v>22</v>
      </c>
      <c r="M10108">
        <v>128000</v>
      </c>
      <c r="O10108" t="s">
        <v>13245</v>
      </c>
      <c r="P10108" t="s">
        <v>13246</v>
      </c>
    </row>
    <row r="10109" spans="1:16" x14ac:dyDescent="0.55000000000000004">
      <c r="A10109" t="s">
        <v>2</v>
      </c>
      <c r="B10109" t="s">
        <v>13247</v>
      </c>
      <c r="C10109" t="s">
        <v>1573</v>
      </c>
      <c r="D10109" t="s">
        <v>3973</v>
      </c>
      <c r="E10109" t="s">
        <v>20</v>
      </c>
      <c r="F10109" t="b">
        <v>0</v>
      </c>
      <c r="G10109" t="s">
        <v>23</v>
      </c>
      <c r="H10109" s="4">
        <v>45793.87431712963</v>
      </c>
      <c r="I10109" t="b">
        <v>0</v>
      </c>
      <c r="J10109" t="b">
        <v>0</v>
      </c>
      <c r="K10109" t="s">
        <v>24</v>
      </c>
      <c r="L10109" t="s">
        <v>36</v>
      </c>
      <c r="N10109">
        <v>56.5</v>
      </c>
      <c r="O10109" t="s">
        <v>74</v>
      </c>
      <c r="P10109" t="s">
        <v>409</v>
      </c>
    </row>
    <row r="10110" spans="1:16" x14ac:dyDescent="0.55000000000000004">
      <c r="A10110" t="s">
        <v>19</v>
      </c>
      <c r="B10110" t="s">
        <v>13248</v>
      </c>
      <c r="C10110" t="s">
        <v>949</v>
      </c>
      <c r="D10110" t="s">
        <v>3600</v>
      </c>
      <c r="E10110" t="s">
        <v>51</v>
      </c>
      <c r="F10110" t="b">
        <v>0</v>
      </c>
      <c r="G10110" t="s">
        <v>30</v>
      </c>
      <c r="H10110" s="4">
        <v>45793.876226851848</v>
      </c>
      <c r="I10110" t="b">
        <v>0</v>
      </c>
      <c r="J10110" t="b">
        <v>0</v>
      </c>
      <c r="K10110" t="s">
        <v>24</v>
      </c>
      <c r="L10110" t="s">
        <v>36</v>
      </c>
      <c r="N10110">
        <v>72</v>
      </c>
      <c r="O10110" t="s">
        <v>3023</v>
      </c>
      <c r="P10110" t="s">
        <v>2135</v>
      </c>
    </row>
    <row r="10111" spans="1:16" x14ac:dyDescent="0.55000000000000004">
      <c r="A10111" t="s">
        <v>28</v>
      </c>
      <c r="B10111" t="s">
        <v>28</v>
      </c>
      <c r="C10111" t="s">
        <v>877</v>
      </c>
      <c r="D10111" t="s">
        <v>3973</v>
      </c>
      <c r="E10111" t="s">
        <v>51</v>
      </c>
      <c r="F10111" t="b">
        <v>0</v>
      </c>
      <c r="G10111" t="s">
        <v>27</v>
      </c>
      <c r="H10111" s="4">
        <v>45793.87740740741</v>
      </c>
      <c r="I10111" t="b">
        <v>0</v>
      </c>
      <c r="J10111" t="b">
        <v>1</v>
      </c>
      <c r="K10111" t="s">
        <v>24</v>
      </c>
      <c r="L10111" t="s">
        <v>36</v>
      </c>
      <c r="N10111">
        <v>71</v>
      </c>
      <c r="O10111" t="s">
        <v>74</v>
      </c>
      <c r="P10111" t="s">
        <v>1121</v>
      </c>
    </row>
    <row r="10112" spans="1:16" x14ac:dyDescent="0.55000000000000004">
      <c r="A10112" t="s">
        <v>40</v>
      </c>
      <c r="B10112" t="s">
        <v>7708</v>
      </c>
      <c r="C10112" t="s">
        <v>386</v>
      </c>
      <c r="D10112" t="s">
        <v>3600</v>
      </c>
      <c r="E10112" t="s">
        <v>20</v>
      </c>
      <c r="F10112" t="b">
        <v>0</v>
      </c>
      <c r="G10112" t="s">
        <v>27</v>
      </c>
      <c r="H10112" s="4">
        <v>45793.87740740741</v>
      </c>
      <c r="I10112" t="b">
        <v>0</v>
      </c>
      <c r="J10112" t="b">
        <v>1</v>
      </c>
      <c r="K10112" t="s">
        <v>24</v>
      </c>
      <c r="L10112" t="s">
        <v>22</v>
      </c>
      <c r="M10112">
        <v>256000</v>
      </c>
      <c r="O10112" t="s">
        <v>7709</v>
      </c>
      <c r="P10112" t="s">
        <v>7710</v>
      </c>
    </row>
    <row r="10113" spans="1:16" x14ac:dyDescent="0.55000000000000004">
      <c r="A10113" t="s">
        <v>0</v>
      </c>
      <c r="B10113" t="s">
        <v>1724</v>
      </c>
      <c r="C10113" t="s">
        <v>298</v>
      </c>
      <c r="D10113" t="s">
        <v>4910</v>
      </c>
      <c r="E10113" t="s">
        <v>20</v>
      </c>
      <c r="F10113" t="b">
        <v>0</v>
      </c>
      <c r="G10113" t="s">
        <v>298</v>
      </c>
      <c r="H10113" s="4">
        <v>45793.882476851853</v>
      </c>
      <c r="I10113" t="b">
        <v>0</v>
      </c>
      <c r="J10113" t="b">
        <v>0</v>
      </c>
      <c r="K10113" t="s">
        <v>298</v>
      </c>
      <c r="L10113" t="s">
        <v>22</v>
      </c>
      <c r="M10113">
        <v>44999.5</v>
      </c>
      <c r="O10113" t="s">
        <v>1771</v>
      </c>
      <c r="P10113" t="s">
        <v>13249</v>
      </c>
    </row>
    <row r="10114" spans="1:16" x14ac:dyDescent="0.55000000000000004">
      <c r="A10114" t="s">
        <v>2</v>
      </c>
      <c r="B10114" t="s">
        <v>13250</v>
      </c>
      <c r="C10114" t="s">
        <v>47</v>
      </c>
      <c r="D10114" t="s">
        <v>3828</v>
      </c>
      <c r="E10114" t="s">
        <v>20</v>
      </c>
      <c r="F10114" t="b">
        <v>0</v>
      </c>
      <c r="G10114" t="s">
        <v>27</v>
      </c>
      <c r="H10114" s="4">
        <v>45793.919131944444</v>
      </c>
      <c r="I10114" t="b">
        <v>0</v>
      </c>
      <c r="J10114" t="b">
        <v>1</v>
      </c>
      <c r="K10114" t="s">
        <v>24</v>
      </c>
      <c r="L10114" t="s">
        <v>22</v>
      </c>
      <c r="M10114">
        <v>162500</v>
      </c>
      <c r="O10114" t="s">
        <v>1156</v>
      </c>
      <c r="P10114" t="s">
        <v>13251</v>
      </c>
    </row>
    <row r="10115" spans="1:16" x14ac:dyDescent="0.55000000000000004">
      <c r="A10115" t="s">
        <v>2</v>
      </c>
      <c r="B10115" t="s">
        <v>13252</v>
      </c>
      <c r="C10115" t="s">
        <v>24</v>
      </c>
      <c r="D10115" t="s">
        <v>3973</v>
      </c>
      <c r="E10115" t="s">
        <v>20</v>
      </c>
      <c r="F10115" t="b">
        <v>0</v>
      </c>
      <c r="G10115" t="s">
        <v>27</v>
      </c>
      <c r="H10115" s="4">
        <v>45793.919363425928</v>
      </c>
      <c r="I10115" t="b">
        <v>1</v>
      </c>
      <c r="J10115" t="b">
        <v>0</v>
      </c>
      <c r="K10115" t="s">
        <v>24</v>
      </c>
      <c r="L10115" t="s">
        <v>36</v>
      </c>
      <c r="N10115">
        <v>57.5</v>
      </c>
      <c r="O10115" t="s">
        <v>5501</v>
      </c>
      <c r="P10115" t="s">
        <v>13253</v>
      </c>
    </row>
    <row r="10116" spans="1:16" x14ac:dyDescent="0.55000000000000004">
      <c r="A10116" t="s">
        <v>0</v>
      </c>
      <c r="B10116" t="s">
        <v>1139</v>
      </c>
      <c r="C10116" t="s">
        <v>696</v>
      </c>
      <c r="D10116" t="s">
        <v>3957</v>
      </c>
      <c r="E10116" t="s">
        <v>34</v>
      </c>
      <c r="F10116" t="b">
        <v>0</v>
      </c>
      <c r="G10116" t="s">
        <v>30</v>
      </c>
      <c r="H10116" s="4">
        <v>45793.959560185183</v>
      </c>
      <c r="I10116" t="b">
        <v>1</v>
      </c>
      <c r="J10116" t="b">
        <v>1</v>
      </c>
      <c r="K10116" t="s">
        <v>24</v>
      </c>
      <c r="L10116" t="s">
        <v>36</v>
      </c>
      <c r="N10116">
        <v>25.2400016784668</v>
      </c>
      <c r="O10116" t="s">
        <v>2075</v>
      </c>
      <c r="P10116" t="s">
        <v>863</v>
      </c>
    </row>
    <row r="10117" spans="1:16" x14ac:dyDescent="0.55000000000000004">
      <c r="A10117" t="s">
        <v>0</v>
      </c>
      <c r="B10117" t="s">
        <v>2353</v>
      </c>
      <c r="C10117" t="s">
        <v>459</v>
      </c>
      <c r="D10117" t="s">
        <v>3973</v>
      </c>
      <c r="E10117" t="s">
        <v>105</v>
      </c>
      <c r="F10117" t="b">
        <v>0</v>
      </c>
      <c r="G10117" t="s">
        <v>41</v>
      </c>
      <c r="H10117" s="4">
        <v>45793.960081018522</v>
      </c>
      <c r="I10117" t="b">
        <v>0</v>
      </c>
      <c r="J10117" t="b">
        <v>1</v>
      </c>
      <c r="K10117" t="s">
        <v>24</v>
      </c>
      <c r="L10117" t="s">
        <v>36</v>
      </c>
      <c r="N10117">
        <v>31</v>
      </c>
      <c r="O10117" t="s">
        <v>9084</v>
      </c>
      <c r="P10117" t="s">
        <v>204</v>
      </c>
    </row>
    <row r="10118" spans="1:16" x14ac:dyDescent="0.55000000000000004">
      <c r="A10118" t="s">
        <v>2</v>
      </c>
      <c r="B10118" t="s">
        <v>307</v>
      </c>
      <c r="C10118" t="s">
        <v>180</v>
      </c>
      <c r="D10118" t="s">
        <v>3828</v>
      </c>
      <c r="E10118" t="s">
        <v>20</v>
      </c>
      <c r="F10118" t="b">
        <v>0</v>
      </c>
      <c r="G10118" t="s">
        <v>27</v>
      </c>
      <c r="H10118" s="4">
        <v>45793.960821759261</v>
      </c>
      <c r="I10118" t="b">
        <v>0</v>
      </c>
      <c r="J10118" t="b">
        <v>1</v>
      </c>
      <c r="K10118" t="s">
        <v>24</v>
      </c>
      <c r="L10118" t="s">
        <v>22</v>
      </c>
      <c r="M10118">
        <v>162231.5</v>
      </c>
      <c r="O10118" t="s">
        <v>1826</v>
      </c>
    </row>
    <row r="10119" spans="1:16" x14ac:dyDescent="0.55000000000000004">
      <c r="A10119" t="s">
        <v>40</v>
      </c>
      <c r="B10119" t="s">
        <v>6786</v>
      </c>
      <c r="C10119" t="s">
        <v>425</v>
      </c>
      <c r="D10119" t="s">
        <v>3973</v>
      </c>
      <c r="E10119" t="s">
        <v>20</v>
      </c>
      <c r="F10119" t="b">
        <v>0</v>
      </c>
      <c r="G10119" t="s">
        <v>41</v>
      </c>
      <c r="H10119" s="4">
        <v>45793.961585648147</v>
      </c>
      <c r="I10119" t="b">
        <v>0</v>
      </c>
      <c r="J10119" t="b">
        <v>0</v>
      </c>
      <c r="K10119" t="s">
        <v>24</v>
      </c>
      <c r="L10119" t="s">
        <v>22</v>
      </c>
      <c r="M10119">
        <v>147500</v>
      </c>
      <c r="O10119" t="s">
        <v>1422</v>
      </c>
      <c r="P10119" t="s">
        <v>13232</v>
      </c>
    </row>
    <row r="10120" spans="1:16" x14ac:dyDescent="0.55000000000000004">
      <c r="A10120" t="s">
        <v>40</v>
      </c>
      <c r="B10120" t="s">
        <v>6786</v>
      </c>
      <c r="C10120" t="s">
        <v>73</v>
      </c>
      <c r="D10120" t="s">
        <v>3973</v>
      </c>
      <c r="E10120" t="s">
        <v>20</v>
      </c>
      <c r="F10120" t="b">
        <v>0</v>
      </c>
      <c r="G10120" t="s">
        <v>41</v>
      </c>
      <c r="H10120" s="4">
        <v>45793.961597222216</v>
      </c>
      <c r="I10120" t="b">
        <v>0</v>
      </c>
      <c r="J10120" t="b">
        <v>0</v>
      </c>
      <c r="K10120" t="s">
        <v>24</v>
      </c>
      <c r="L10120" t="s">
        <v>22</v>
      </c>
      <c r="M10120">
        <v>147500</v>
      </c>
      <c r="O10120" t="s">
        <v>1422</v>
      </c>
      <c r="P10120" t="s">
        <v>13232</v>
      </c>
    </row>
    <row r="10121" spans="1:16" x14ac:dyDescent="0.55000000000000004">
      <c r="A10121" t="s">
        <v>40</v>
      </c>
      <c r="B10121" t="s">
        <v>6786</v>
      </c>
      <c r="C10121" t="s">
        <v>670</v>
      </c>
      <c r="D10121" t="s">
        <v>3973</v>
      </c>
      <c r="E10121" t="s">
        <v>20</v>
      </c>
      <c r="F10121" t="b">
        <v>0</v>
      </c>
      <c r="G10121" t="s">
        <v>41</v>
      </c>
      <c r="H10121" s="4">
        <v>45793.961597222216</v>
      </c>
      <c r="I10121" t="b">
        <v>0</v>
      </c>
      <c r="J10121" t="b">
        <v>0</v>
      </c>
      <c r="K10121" t="s">
        <v>24</v>
      </c>
      <c r="L10121" t="s">
        <v>22</v>
      </c>
      <c r="M10121">
        <v>147500</v>
      </c>
      <c r="O10121" t="s">
        <v>1422</v>
      </c>
      <c r="P10121" t="s">
        <v>13232</v>
      </c>
    </row>
    <row r="10122" spans="1:16" x14ac:dyDescent="0.55000000000000004">
      <c r="A10122" t="s">
        <v>40</v>
      </c>
      <c r="B10122" t="s">
        <v>6786</v>
      </c>
      <c r="C10122" t="s">
        <v>528</v>
      </c>
      <c r="D10122" t="s">
        <v>3973</v>
      </c>
      <c r="E10122" t="s">
        <v>20</v>
      </c>
      <c r="F10122" t="b">
        <v>0</v>
      </c>
      <c r="G10122" t="s">
        <v>41</v>
      </c>
      <c r="H10122" s="4">
        <v>45793.961597222216</v>
      </c>
      <c r="I10122" t="b">
        <v>0</v>
      </c>
      <c r="J10122" t="b">
        <v>0</v>
      </c>
      <c r="K10122" t="s">
        <v>24</v>
      </c>
      <c r="L10122" t="s">
        <v>22</v>
      </c>
      <c r="M10122">
        <v>147500</v>
      </c>
      <c r="O10122" t="s">
        <v>1422</v>
      </c>
      <c r="P10122" t="s">
        <v>13232</v>
      </c>
    </row>
    <row r="10123" spans="1:16" x14ac:dyDescent="0.55000000000000004">
      <c r="A10123" t="s">
        <v>2</v>
      </c>
      <c r="B10123" t="s">
        <v>13254</v>
      </c>
      <c r="C10123" t="s">
        <v>8580</v>
      </c>
      <c r="D10123" t="s">
        <v>3828</v>
      </c>
      <c r="E10123" t="s">
        <v>20</v>
      </c>
      <c r="F10123" t="b">
        <v>0</v>
      </c>
      <c r="G10123" t="s">
        <v>35</v>
      </c>
      <c r="H10123" s="4">
        <v>45793.961944444447</v>
      </c>
      <c r="I10123" t="b">
        <v>0</v>
      </c>
      <c r="J10123" t="b">
        <v>1</v>
      </c>
      <c r="K10123" t="s">
        <v>24</v>
      </c>
      <c r="L10123" t="s">
        <v>22</v>
      </c>
      <c r="M10123">
        <v>135880</v>
      </c>
      <c r="O10123" t="s">
        <v>2750</v>
      </c>
      <c r="P10123" t="s">
        <v>13255</v>
      </c>
    </row>
    <row r="10124" spans="1:16" x14ac:dyDescent="0.55000000000000004">
      <c r="A10124" t="s">
        <v>40</v>
      </c>
      <c r="B10124" t="s">
        <v>6786</v>
      </c>
      <c r="C10124" t="s">
        <v>1573</v>
      </c>
      <c r="D10124" t="s">
        <v>3973</v>
      </c>
      <c r="E10124" t="s">
        <v>20</v>
      </c>
      <c r="F10124" t="b">
        <v>0</v>
      </c>
      <c r="G10124" t="s">
        <v>35</v>
      </c>
      <c r="H10124" s="4">
        <v>45793.962048611109</v>
      </c>
      <c r="I10124" t="b">
        <v>0</v>
      </c>
      <c r="J10124" t="b">
        <v>0</v>
      </c>
      <c r="K10124" t="s">
        <v>24</v>
      </c>
      <c r="L10124" t="s">
        <v>22</v>
      </c>
      <c r="M10124">
        <v>147500</v>
      </c>
      <c r="O10124" t="s">
        <v>1422</v>
      </c>
      <c r="P10124" t="s">
        <v>13232</v>
      </c>
    </row>
    <row r="10125" spans="1:16" x14ac:dyDescent="0.55000000000000004">
      <c r="A10125" t="s">
        <v>2</v>
      </c>
      <c r="B10125" t="s">
        <v>13256</v>
      </c>
      <c r="C10125" t="s">
        <v>3007</v>
      </c>
      <c r="D10125" t="s">
        <v>3973</v>
      </c>
      <c r="E10125" t="s">
        <v>20</v>
      </c>
      <c r="F10125" t="b">
        <v>0</v>
      </c>
      <c r="G10125" t="s">
        <v>35</v>
      </c>
      <c r="H10125" s="4">
        <v>45793.962071759262</v>
      </c>
      <c r="I10125" t="b">
        <v>0</v>
      </c>
      <c r="J10125" t="b">
        <v>0</v>
      </c>
      <c r="K10125" t="s">
        <v>24</v>
      </c>
      <c r="L10125" t="s">
        <v>22</v>
      </c>
      <c r="M10125">
        <v>93670</v>
      </c>
      <c r="O10125" t="s">
        <v>109</v>
      </c>
      <c r="P10125" t="s">
        <v>149</v>
      </c>
    </row>
    <row r="10126" spans="1:16" x14ac:dyDescent="0.55000000000000004">
      <c r="A10126" t="s">
        <v>40</v>
      </c>
      <c r="B10126" t="s">
        <v>6786</v>
      </c>
      <c r="C10126" t="s">
        <v>1096</v>
      </c>
      <c r="D10126" t="s">
        <v>3973</v>
      </c>
      <c r="E10126" t="s">
        <v>20</v>
      </c>
      <c r="F10126" t="b">
        <v>0</v>
      </c>
      <c r="G10126" t="s">
        <v>30</v>
      </c>
      <c r="H10126" s="4">
        <v>45793.962546296287</v>
      </c>
      <c r="I10126" t="b">
        <v>0</v>
      </c>
      <c r="J10126" t="b">
        <v>0</v>
      </c>
      <c r="K10126" t="s">
        <v>24</v>
      </c>
      <c r="L10126" t="s">
        <v>22</v>
      </c>
      <c r="M10126">
        <v>122500</v>
      </c>
      <c r="O10126" t="s">
        <v>1422</v>
      </c>
      <c r="P10126" t="s">
        <v>6787</v>
      </c>
    </row>
    <row r="10127" spans="1:16" x14ac:dyDescent="0.55000000000000004">
      <c r="A10127" t="s">
        <v>1</v>
      </c>
      <c r="B10127" t="s">
        <v>550</v>
      </c>
      <c r="C10127" t="s">
        <v>13257</v>
      </c>
      <c r="D10127" t="s">
        <v>3828</v>
      </c>
      <c r="E10127" t="s">
        <v>20</v>
      </c>
      <c r="F10127" t="b">
        <v>0</v>
      </c>
      <c r="G10127" t="s">
        <v>41</v>
      </c>
      <c r="H10127" s="4">
        <v>45794.001747685194</v>
      </c>
      <c r="I10127" t="b">
        <v>0</v>
      </c>
      <c r="J10127" t="b">
        <v>0</v>
      </c>
      <c r="K10127" t="s">
        <v>24</v>
      </c>
      <c r="L10127" t="s">
        <v>22</v>
      </c>
      <c r="M10127">
        <v>152500</v>
      </c>
      <c r="O10127" t="s">
        <v>11540</v>
      </c>
      <c r="P10127" t="s">
        <v>11541</v>
      </c>
    </row>
    <row r="10128" spans="1:16" x14ac:dyDescent="0.55000000000000004">
      <c r="A10128" t="s">
        <v>2</v>
      </c>
      <c r="B10128" t="s">
        <v>13258</v>
      </c>
      <c r="C10128" t="s">
        <v>114</v>
      </c>
      <c r="D10128" t="s">
        <v>5535</v>
      </c>
      <c r="E10128" t="s">
        <v>20</v>
      </c>
      <c r="F10128" t="b">
        <v>0</v>
      </c>
      <c r="G10128" t="s">
        <v>27</v>
      </c>
      <c r="H10128" s="4">
        <v>45794.002465277779</v>
      </c>
      <c r="I10128" t="b">
        <v>0</v>
      </c>
      <c r="J10128" t="b">
        <v>0</v>
      </c>
      <c r="K10128" t="s">
        <v>24</v>
      </c>
      <c r="L10128" t="s">
        <v>22</v>
      </c>
      <c r="M10128">
        <v>187008</v>
      </c>
      <c r="O10128" t="s">
        <v>13259</v>
      </c>
      <c r="P10128" t="s">
        <v>13260</v>
      </c>
    </row>
    <row r="10129" spans="1:16" x14ac:dyDescent="0.55000000000000004">
      <c r="A10129" t="s">
        <v>0</v>
      </c>
      <c r="B10129" t="s">
        <v>8096</v>
      </c>
      <c r="C10129" t="s">
        <v>2887</v>
      </c>
      <c r="D10129" t="s">
        <v>3973</v>
      </c>
      <c r="E10129" t="s">
        <v>20</v>
      </c>
      <c r="F10129" t="b">
        <v>0</v>
      </c>
      <c r="G10129" t="s">
        <v>23</v>
      </c>
      <c r="H10129" s="4">
        <v>45794.082488425927</v>
      </c>
      <c r="I10129" t="b">
        <v>0</v>
      </c>
      <c r="J10129" t="b">
        <v>0</v>
      </c>
      <c r="K10129" t="s">
        <v>24</v>
      </c>
      <c r="L10129" t="s">
        <v>36</v>
      </c>
      <c r="N10129">
        <v>40</v>
      </c>
      <c r="O10129" t="s">
        <v>6089</v>
      </c>
    </row>
    <row r="10130" spans="1:16" x14ac:dyDescent="0.55000000000000004">
      <c r="A10130" t="s">
        <v>0</v>
      </c>
      <c r="B10130" t="s">
        <v>13261</v>
      </c>
      <c r="C10130" t="s">
        <v>49</v>
      </c>
      <c r="D10130" t="s">
        <v>3973</v>
      </c>
      <c r="E10130" t="s">
        <v>20</v>
      </c>
      <c r="F10130" t="b">
        <v>0</v>
      </c>
      <c r="G10130" t="s">
        <v>41</v>
      </c>
      <c r="H10130" s="4">
        <v>45794.084143518521</v>
      </c>
      <c r="I10130" t="b">
        <v>0</v>
      </c>
      <c r="J10130" t="b">
        <v>1</v>
      </c>
      <c r="K10130" t="s">
        <v>24</v>
      </c>
      <c r="L10130" t="s">
        <v>22</v>
      </c>
      <c r="M10130">
        <v>70000</v>
      </c>
      <c r="O10130" t="s">
        <v>13262</v>
      </c>
      <c r="P10130" t="s">
        <v>13263</v>
      </c>
    </row>
    <row r="10131" spans="1:16" x14ac:dyDescent="0.55000000000000004">
      <c r="A10131" t="s">
        <v>0</v>
      </c>
      <c r="B10131" t="s">
        <v>13264</v>
      </c>
      <c r="C10131" t="s">
        <v>49</v>
      </c>
      <c r="D10131" t="s">
        <v>3973</v>
      </c>
      <c r="E10131" t="s">
        <v>20</v>
      </c>
      <c r="F10131" t="b">
        <v>0</v>
      </c>
      <c r="G10131" t="s">
        <v>41</v>
      </c>
      <c r="H10131" s="4">
        <v>45794.250335648147</v>
      </c>
      <c r="I10131" t="b">
        <v>0</v>
      </c>
      <c r="J10131" t="b">
        <v>1</v>
      </c>
      <c r="K10131" t="s">
        <v>24</v>
      </c>
      <c r="L10131" t="s">
        <v>22</v>
      </c>
      <c r="M10131">
        <v>70000</v>
      </c>
      <c r="O10131" t="s">
        <v>13262</v>
      </c>
      <c r="P10131" t="s">
        <v>13265</v>
      </c>
    </row>
    <row r="10132" spans="1:16" x14ac:dyDescent="0.55000000000000004">
      <c r="A10132" t="s">
        <v>0</v>
      </c>
      <c r="B10132" t="s">
        <v>13266</v>
      </c>
      <c r="C10132" t="s">
        <v>1100</v>
      </c>
      <c r="D10132" t="s">
        <v>3828</v>
      </c>
      <c r="E10132" t="s">
        <v>20</v>
      </c>
      <c r="F10132" t="b">
        <v>0</v>
      </c>
      <c r="G10132" t="s">
        <v>41</v>
      </c>
      <c r="H10132" s="4">
        <v>45794.250335648147</v>
      </c>
      <c r="I10132" t="b">
        <v>0</v>
      </c>
      <c r="J10132" t="b">
        <v>0</v>
      </c>
      <c r="K10132" t="s">
        <v>24</v>
      </c>
      <c r="L10132" t="s">
        <v>36</v>
      </c>
      <c r="N10132">
        <v>30</v>
      </c>
      <c r="O10132" t="s">
        <v>13267</v>
      </c>
    </row>
    <row r="10133" spans="1:16" x14ac:dyDescent="0.55000000000000004">
      <c r="A10133" t="s">
        <v>0</v>
      </c>
      <c r="B10133" t="s">
        <v>6664</v>
      </c>
      <c r="C10133" t="s">
        <v>622</v>
      </c>
      <c r="D10133" t="s">
        <v>3828</v>
      </c>
      <c r="E10133" t="s">
        <v>860</v>
      </c>
      <c r="F10133" t="b">
        <v>0</v>
      </c>
      <c r="G10133" t="s">
        <v>35</v>
      </c>
      <c r="H10133" s="4">
        <v>45794.250451388893</v>
      </c>
      <c r="I10133" t="b">
        <v>0</v>
      </c>
      <c r="J10133" t="b">
        <v>0</v>
      </c>
      <c r="K10133" t="s">
        <v>24</v>
      </c>
      <c r="L10133" t="s">
        <v>36</v>
      </c>
      <c r="N10133">
        <v>15</v>
      </c>
      <c r="O10133" t="s">
        <v>13268</v>
      </c>
      <c r="P10133" t="s">
        <v>3076</v>
      </c>
    </row>
    <row r="10134" spans="1:16" x14ac:dyDescent="0.55000000000000004">
      <c r="A10134" t="s">
        <v>0</v>
      </c>
      <c r="B10134" t="s">
        <v>13223</v>
      </c>
      <c r="C10134" t="s">
        <v>336</v>
      </c>
      <c r="D10134" t="s">
        <v>3828</v>
      </c>
      <c r="E10134" t="s">
        <v>20</v>
      </c>
      <c r="F10134" t="b">
        <v>0</v>
      </c>
      <c r="G10134" t="s">
        <v>30</v>
      </c>
      <c r="H10134" s="4">
        <v>45794.250532407408</v>
      </c>
      <c r="I10134" t="b">
        <v>0</v>
      </c>
      <c r="J10134" t="b">
        <v>1</v>
      </c>
      <c r="K10134" t="s">
        <v>24</v>
      </c>
      <c r="L10134" t="s">
        <v>36</v>
      </c>
      <c r="N10134">
        <v>28.17499923706055</v>
      </c>
      <c r="O10134" t="s">
        <v>13224</v>
      </c>
      <c r="P10134" t="s">
        <v>2149</v>
      </c>
    </row>
    <row r="10135" spans="1:16" x14ac:dyDescent="0.55000000000000004">
      <c r="A10135" t="s">
        <v>1</v>
      </c>
      <c r="B10135" t="s">
        <v>13152</v>
      </c>
      <c r="C10135" t="s">
        <v>82</v>
      </c>
      <c r="D10135" t="s">
        <v>5562</v>
      </c>
      <c r="E10135" t="s">
        <v>105</v>
      </c>
      <c r="F10135" t="b">
        <v>0</v>
      </c>
      <c r="G10135" t="s">
        <v>27</v>
      </c>
      <c r="H10135" s="4">
        <v>45794.254212962973</v>
      </c>
      <c r="I10135" t="b">
        <v>0</v>
      </c>
      <c r="J10135" t="b">
        <v>1</v>
      </c>
      <c r="K10135" t="s">
        <v>24</v>
      </c>
      <c r="L10135" t="s">
        <v>22</v>
      </c>
      <c r="M10135">
        <v>165032.5</v>
      </c>
      <c r="O10135" t="s">
        <v>5563</v>
      </c>
      <c r="P10135" t="s">
        <v>13153</v>
      </c>
    </row>
    <row r="10136" spans="1:16" x14ac:dyDescent="0.55000000000000004">
      <c r="A10136" t="s">
        <v>1</v>
      </c>
      <c r="B10136" t="s">
        <v>10748</v>
      </c>
      <c r="C10136" t="s">
        <v>1325</v>
      </c>
      <c r="D10136" t="s">
        <v>11920</v>
      </c>
      <c r="E10136" t="s">
        <v>20</v>
      </c>
      <c r="F10136" t="b">
        <v>0</v>
      </c>
      <c r="G10136" t="s">
        <v>41</v>
      </c>
      <c r="H10136" s="4">
        <v>45794.254305555558</v>
      </c>
      <c r="I10136" t="b">
        <v>0</v>
      </c>
      <c r="J10136" t="b">
        <v>1</v>
      </c>
      <c r="K10136" t="s">
        <v>24</v>
      </c>
      <c r="L10136" t="s">
        <v>22</v>
      </c>
      <c r="M10136">
        <v>140450</v>
      </c>
      <c r="O10136" t="s">
        <v>2057</v>
      </c>
      <c r="P10136" t="s">
        <v>10749</v>
      </c>
    </row>
    <row r="10137" spans="1:16" x14ac:dyDescent="0.55000000000000004">
      <c r="A10137" t="s">
        <v>1</v>
      </c>
      <c r="B10137" t="s">
        <v>13269</v>
      </c>
      <c r="C10137" t="s">
        <v>120</v>
      </c>
      <c r="D10137" t="s">
        <v>3600</v>
      </c>
      <c r="E10137" t="s">
        <v>51</v>
      </c>
      <c r="F10137" t="b">
        <v>0</v>
      </c>
      <c r="G10137" t="s">
        <v>35</v>
      </c>
      <c r="H10137" s="4">
        <v>45794.254374999997</v>
      </c>
      <c r="I10137" t="b">
        <v>0</v>
      </c>
      <c r="J10137" t="b">
        <v>0</v>
      </c>
      <c r="K10137" t="s">
        <v>24</v>
      </c>
      <c r="L10137" t="s">
        <v>36</v>
      </c>
      <c r="N10137">
        <v>75</v>
      </c>
      <c r="O10137" t="s">
        <v>13270</v>
      </c>
      <c r="P10137" t="s">
        <v>13271</v>
      </c>
    </row>
    <row r="10138" spans="1:16" x14ac:dyDescent="0.55000000000000004">
      <c r="A10138" t="s">
        <v>1</v>
      </c>
      <c r="B10138" t="s">
        <v>1</v>
      </c>
      <c r="C10138" t="s">
        <v>3174</v>
      </c>
      <c r="D10138" t="s">
        <v>3973</v>
      </c>
      <c r="E10138" t="s">
        <v>20</v>
      </c>
      <c r="F10138" t="b">
        <v>0</v>
      </c>
      <c r="G10138" t="s">
        <v>52</v>
      </c>
      <c r="H10138" s="4">
        <v>45794.254502314812</v>
      </c>
      <c r="I10138" t="b">
        <v>0</v>
      </c>
      <c r="J10138" t="b">
        <v>0</v>
      </c>
      <c r="K10138" t="s">
        <v>24</v>
      </c>
      <c r="L10138" t="s">
        <v>36</v>
      </c>
      <c r="N10138">
        <v>40</v>
      </c>
      <c r="O10138" t="s">
        <v>6089</v>
      </c>
    </row>
    <row r="10139" spans="1:16" x14ac:dyDescent="0.55000000000000004">
      <c r="A10139" t="s">
        <v>0</v>
      </c>
      <c r="B10139" t="s">
        <v>288</v>
      </c>
      <c r="C10139" t="s">
        <v>158</v>
      </c>
      <c r="D10139" t="s">
        <v>4910</v>
      </c>
      <c r="E10139" t="s">
        <v>20</v>
      </c>
      <c r="F10139" t="b">
        <v>0</v>
      </c>
      <c r="G10139" t="s">
        <v>158</v>
      </c>
      <c r="H10139" s="4">
        <v>45794.256990740738</v>
      </c>
      <c r="I10139" t="b">
        <v>0</v>
      </c>
      <c r="J10139" t="b">
        <v>0</v>
      </c>
      <c r="K10139" t="s">
        <v>158</v>
      </c>
      <c r="L10139" t="s">
        <v>22</v>
      </c>
      <c r="M10139">
        <v>42847.5</v>
      </c>
      <c r="O10139" t="s">
        <v>13272</v>
      </c>
      <c r="P10139" t="s">
        <v>13273</v>
      </c>
    </row>
    <row r="10140" spans="1:16" x14ac:dyDescent="0.55000000000000004">
      <c r="A10140" t="s">
        <v>0</v>
      </c>
      <c r="B10140" t="s">
        <v>1290</v>
      </c>
      <c r="C10140" t="s">
        <v>39</v>
      </c>
      <c r="D10140" t="s">
        <v>4014</v>
      </c>
      <c r="E10140" t="s">
        <v>20</v>
      </c>
      <c r="F10140" t="b">
        <v>1</v>
      </c>
      <c r="G10140" t="s">
        <v>106</v>
      </c>
      <c r="H10140" s="4">
        <v>45794.258368055547</v>
      </c>
      <c r="I10140" t="b">
        <v>1</v>
      </c>
      <c r="J10140" t="b">
        <v>0</v>
      </c>
      <c r="K10140" t="s">
        <v>106</v>
      </c>
      <c r="L10140" t="s">
        <v>22</v>
      </c>
      <c r="M10140">
        <v>70000</v>
      </c>
      <c r="O10140" t="s">
        <v>3470</v>
      </c>
      <c r="P10140" t="s">
        <v>951</v>
      </c>
    </row>
    <row r="10141" spans="1:16" x14ac:dyDescent="0.55000000000000004">
      <c r="A10141" t="s">
        <v>40</v>
      </c>
      <c r="B10141" t="s">
        <v>13274</v>
      </c>
      <c r="C10141" t="s">
        <v>5024</v>
      </c>
      <c r="D10141" t="s">
        <v>4003</v>
      </c>
      <c r="E10141" t="s">
        <v>20</v>
      </c>
      <c r="F10141" t="b">
        <v>0</v>
      </c>
      <c r="G10141" t="s">
        <v>62</v>
      </c>
      <c r="H10141" s="4">
        <v>45794.261446759258</v>
      </c>
      <c r="I10141" t="b">
        <v>1</v>
      </c>
      <c r="J10141" t="b">
        <v>0</v>
      </c>
      <c r="K10141" t="s">
        <v>62</v>
      </c>
      <c r="L10141" t="s">
        <v>22</v>
      </c>
      <c r="M10141">
        <v>55000</v>
      </c>
      <c r="O10141" t="s">
        <v>63</v>
      </c>
      <c r="P10141" t="s">
        <v>3411</v>
      </c>
    </row>
    <row r="10142" spans="1:16" x14ac:dyDescent="0.55000000000000004">
      <c r="A10142" t="s">
        <v>0</v>
      </c>
      <c r="B10142" t="s">
        <v>343</v>
      </c>
      <c r="C10142" t="s">
        <v>39</v>
      </c>
      <c r="D10142" t="s">
        <v>7434</v>
      </c>
      <c r="E10142" t="s">
        <v>20</v>
      </c>
      <c r="F10142" t="b">
        <v>1</v>
      </c>
      <c r="G10142" t="s">
        <v>912</v>
      </c>
      <c r="H10142" s="4">
        <v>45794.27648148148</v>
      </c>
      <c r="I10142" t="b">
        <v>0</v>
      </c>
      <c r="J10142" t="b">
        <v>1</v>
      </c>
      <c r="K10142" t="s">
        <v>912</v>
      </c>
      <c r="L10142" t="s">
        <v>22</v>
      </c>
      <c r="M10142">
        <v>85000</v>
      </c>
      <c r="O10142" t="s">
        <v>13275</v>
      </c>
      <c r="P10142" t="s">
        <v>13276</v>
      </c>
    </row>
    <row r="10143" spans="1:16" x14ac:dyDescent="0.55000000000000004">
      <c r="A10143" t="s">
        <v>2</v>
      </c>
      <c r="B10143" t="s">
        <v>638</v>
      </c>
      <c r="C10143" t="s">
        <v>39</v>
      </c>
      <c r="D10143" t="s">
        <v>4014</v>
      </c>
      <c r="E10143" t="s">
        <v>20</v>
      </c>
      <c r="F10143" t="b">
        <v>1</v>
      </c>
      <c r="G10143" t="s">
        <v>2606</v>
      </c>
      <c r="H10143" s="4">
        <v>45794.277187500003</v>
      </c>
      <c r="I10143" t="b">
        <v>0</v>
      </c>
      <c r="J10143" t="b">
        <v>1</v>
      </c>
      <c r="K10143" t="s">
        <v>2606</v>
      </c>
      <c r="L10143" t="s">
        <v>22</v>
      </c>
      <c r="M10143">
        <v>87200</v>
      </c>
      <c r="O10143" t="s">
        <v>2697</v>
      </c>
      <c r="P10143" t="s">
        <v>11963</v>
      </c>
    </row>
    <row r="10144" spans="1:16" x14ac:dyDescent="0.55000000000000004">
      <c r="A10144" t="s">
        <v>2</v>
      </c>
      <c r="B10144" t="s">
        <v>2378</v>
      </c>
      <c r="C10144" t="s">
        <v>192</v>
      </c>
      <c r="D10144" t="s">
        <v>2208</v>
      </c>
      <c r="E10144" t="s">
        <v>20</v>
      </c>
      <c r="F10144" t="b">
        <v>0</v>
      </c>
      <c r="G10144" t="s">
        <v>23</v>
      </c>
      <c r="H10144" s="4">
        <v>45794.281574074077</v>
      </c>
      <c r="I10144" t="b">
        <v>0</v>
      </c>
      <c r="J10144" t="b">
        <v>1</v>
      </c>
      <c r="K10144" t="s">
        <v>24</v>
      </c>
      <c r="L10144" t="s">
        <v>22</v>
      </c>
      <c r="M10144">
        <v>180000</v>
      </c>
      <c r="O10144" t="s">
        <v>7047</v>
      </c>
      <c r="P10144" t="s">
        <v>2053</v>
      </c>
    </row>
    <row r="10145" spans="1:16" x14ac:dyDescent="0.55000000000000004">
      <c r="A10145" t="s">
        <v>2</v>
      </c>
      <c r="B10145" t="s">
        <v>11043</v>
      </c>
      <c r="C10145" t="s">
        <v>73</v>
      </c>
      <c r="D10145" t="s">
        <v>3828</v>
      </c>
      <c r="E10145" t="s">
        <v>20</v>
      </c>
      <c r="F10145" t="b">
        <v>0</v>
      </c>
      <c r="G10145" t="s">
        <v>23</v>
      </c>
      <c r="H10145" s="4">
        <v>45794.281574074077</v>
      </c>
      <c r="I10145" t="b">
        <v>0</v>
      </c>
      <c r="J10145" t="b">
        <v>0</v>
      </c>
      <c r="K10145" t="s">
        <v>24</v>
      </c>
      <c r="L10145" t="s">
        <v>22</v>
      </c>
      <c r="M10145">
        <v>125000</v>
      </c>
      <c r="O10145" t="s">
        <v>7749</v>
      </c>
      <c r="P10145" t="s">
        <v>11044</v>
      </c>
    </row>
    <row r="10146" spans="1:16" x14ac:dyDescent="0.55000000000000004">
      <c r="A10146" t="s">
        <v>0</v>
      </c>
      <c r="B10146" t="s">
        <v>0</v>
      </c>
      <c r="C10146" t="s">
        <v>39</v>
      </c>
      <c r="D10146" t="s">
        <v>7434</v>
      </c>
      <c r="E10146" t="s">
        <v>20</v>
      </c>
      <c r="F10146" t="b">
        <v>1</v>
      </c>
      <c r="G10146" t="s">
        <v>1740</v>
      </c>
      <c r="H10146" s="4">
        <v>45794.282870370371</v>
      </c>
      <c r="I10146" t="b">
        <v>1</v>
      </c>
      <c r="J10146" t="b">
        <v>1</v>
      </c>
      <c r="K10146" t="s">
        <v>1740</v>
      </c>
      <c r="L10146" t="s">
        <v>22</v>
      </c>
      <c r="M10146">
        <v>51750</v>
      </c>
      <c r="O10146" t="s">
        <v>1426</v>
      </c>
      <c r="P10146" t="s">
        <v>13277</v>
      </c>
    </row>
    <row r="10147" spans="1:16" x14ac:dyDescent="0.55000000000000004">
      <c r="A10147" t="s">
        <v>2</v>
      </c>
      <c r="B10147" t="s">
        <v>13278</v>
      </c>
      <c r="C10147" t="s">
        <v>82</v>
      </c>
      <c r="D10147" t="s">
        <v>3957</v>
      </c>
      <c r="E10147" t="s">
        <v>20</v>
      </c>
      <c r="F10147" t="b">
        <v>0</v>
      </c>
      <c r="G10147" t="s">
        <v>27</v>
      </c>
      <c r="H10147" s="4">
        <v>45794.337581018517</v>
      </c>
      <c r="I10147" t="b">
        <v>0</v>
      </c>
      <c r="J10147" t="b">
        <v>1</v>
      </c>
      <c r="K10147" t="s">
        <v>24</v>
      </c>
      <c r="L10147" t="s">
        <v>36</v>
      </c>
      <c r="N10147">
        <v>54.420001983642578</v>
      </c>
      <c r="O10147" t="s">
        <v>2092</v>
      </c>
      <c r="P10147" t="s">
        <v>13279</v>
      </c>
    </row>
    <row r="10148" spans="1:16" x14ac:dyDescent="0.55000000000000004">
      <c r="A10148" t="s">
        <v>2</v>
      </c>
      <c r="B10148" t="s">
        <v>13280</v>
      </c>
      <c r="C10148" t="s">
        <v>365</v>
      </c>
      <c r="D10148" t="s">
        <v>3957</v>
      </c>
      <c r="E10148" t="s">
        <v>20</v>
      </c>
      <c r="F10148" t="b">
        <v>0</v>
      </c>
      <c r="G10148" t="s">
        <v>27</v>
      </c>
      <c r="H10148" s="4">
        <v>45794.33761574074</v>
      </c>
      <c r="I10148" t="b">
        <v>1</v>
      </c>
      <c r="J10148" t="b">
        <v>1</v>
      </c>
      <c r="K10148" t="s">
        <v>24</v>
      </c>
      <c r="L10148" t="s">
        <v>36</v>
      </c>
      <c r="N10148">
        <v>45.654998779296882</v>
      </c>
      <c r="O10148" t="s">
        <v>3797</v>
      </c>
      <c r="P10148" t="s">
        <v>13281</v>
      </c>
    </row>
    <row r="10149" spans="1:16" x14ac:dyDescent="0.55000000000000004">
      <c r="A10149" t="s">
        <v>1</v>
      </c>
      <c r="B10149" t="s">
        <v>2515</v>
      </c>
      <c r="C10149" t="s">
        <v>3084</v>
      </c>
      <c r="D10149" t="s">
        <v>3957</v>
      </c>
      <c r="E10149" t="s">
        <v>20</v>
      </c>
      <c r="F10149" t="b">
        <v>0</v>
      </c>
      <c r="G10149" t="s">
        <v>30</v>
      </c>
      <c r="H10149" s="4">
        <v>45794.337754629632</v>
      </c>
      <c r="I10149" t="b">
        <v>0</v>
      </c>
      <c r="J10149" t="b">
        <v>1</v>
      </c>
      <c r="K10149" t="s">
        <v>24</v>
      </c>
      <c r="L10149" t="s">
        <v>36</v>
      </c>
      <c r="N10149">
        <v>40.81500244140625</v>
      </c>
      <c r="O10149" t="s">
        <v>9048</v>
      </c>
      <c r="P10149" t="s">
        <v>12429</v>
      </c>
    </row>
    <row r="10150" spans="1:16" x14ac:dyDescent="0.55000000000000004">
      <c r="A10150" t="s">
        <v>89</v>
      </c>
      <c r="B10150" t="s">
        <v>13282</v>
      </c>
      <c r="C10150" t="s">
        <v>606</v>
      </c>
      <c r="D10150" t="s">
        <v>3828</v>
      </c>
      <c r="E10150" t="s">
        <v>20</v>
      </c>
      <c r="F10150" t="b">
        <v>0</v>
      </c>
      <c r="G10150" t="s">
        <v>27</v>
      </c>
      <c r="H10150" s="4">
        <v>45794.337893518517</v>
      </c>
      <c r="I10150" t="b">
        <v>0</v>
      </c>
      <c r="J10150" t="b">
        <v>1</v>
      </c>
      <c r="K10150" t="s">
        <v>24</v>
      </c>
      <c r="L10150" t="s">
        <v>22</v>
      </c>
      <c r="M10150">
        <v>127500</v>
      </c>
      <c r="O10150" t="s">
        <v>13283</v>
      </c>
      <c r="P10150" t="s">
        <v>13284</v>
      </c>
    </row>
    <row r="10151" spans="1:16" x14ac:dyDescent="0.55000000000000004">
      <c r="A10151" t="s">
        <v>1</v>
      </c>
      <c r="B10151" t="s">
        <v>10663</v>
      </c>
      <c r="C10151" t="s">
        <v>1959</v>
      </c>
      <c r="D10151" t="s">
        <v>3973</v>
      </c>
      <c r="E10151" t="s">
        <v>20</v>
      </c>
      <c r="F10151" t="b">
        <v>0</v>
      </c>
      <c r="G10151" t="s">
        <v>41</v>
      </c>
      <c r="H10151" s="4">
        <v>45794.375381944446</v>
      </c>
      <c r="I10151" t="b">
        <v>0</v>
      </c>
      <c r="J10151" t="b">
        <v>1</v>
      </c>
      <c r="K10151" t="s">
        <v>24</v>
      </c>
      <c r="L10151" t="s">
        <v>22</v>
      </c>
      <c r="M10151">
        <v>242500</v>
      </c>
      <c r="O10151" t="s">
        <v>10664</v>
      </c>
      <c r="P10151" t="s">
        <v>1955</v>
      </c>
    </row>
    <row r="10152" spans="1:16" x14ac:dyDescent="0.55000000000000004">
      <c r="A10152" t="s">
        <v>2</v>
      </c>
      <c r="B10152" t="s">
        <v>13285</v>
      </c>
      <c r="C10152" t="s">
        <v>44</v>
      </c>
      <c r="D10152" t="s">
        <v>3970</v>
      </c>
      <c r="E10152" t="s">
        <v>20</v>
      </c>
      <c r="F10152" t="b">
        <v>0</v>
      </c>
      <c r="G10152" t="s">
        <v>27</v>
      </c>
      <c r="H10152" s="4">
        <v>45794.379606481481</v>
      </c>
      <c r="I10152" t="b">
        <v>0</v>
      </c>
      <c r="J10152" t="b">
        <v>1</v>
      </c>
      <c r="K10152" t="s">
        <v>24</v>
      </c>
      <c r="L10152" t="s">
        <v>22</v>
      </c>
      <c r="M10152">
        <v>170000</v>
      </c>
      <c r="O10152" t="s">
        <v>444</v>
      </c>
      <c r="P10152" t="s">
        <v>13286</v>
      </c>
    </row>
    <row r="10153" spans="1:16" x14ac:dyDescent="0.55000000000000004">
      <c r="A10153" t="s">
        <v>2</v>
      </c>
      <c r="B10153" t="s">
        <v>13287</v>
      </c>
      <c r="C10153" t="s">
        <v>3680</v>
      </c>
      <c r="D10153" t="s">
        <v>3973</v>
      </c>
      <c r="E10153" t="s">
        <v>20</v>
      </c>
      <c r="F10153" t="b">
        <v>0</v>
      </c>
      <c r="G10153" t="s">
        <v>41</v>
      </c>
      <c r="H10153" s="4">
        <v>45794.38</v>
      </c>
      <c r="I10153" t="b">
        <v>0</v>
      </c>
      <c r="J10153" t="b">
        <v>1</v>
      </c>
      <c r="K10153" t="s">
        <v>24</v>
      </c>
      <c r="L10153" t="s">
        <v>22</v>
      </c>
      <c r="M10153">
        <v>122500</v>
      </c>
      <c r="O10153" t="s">
        <v>10664</v>
      </c>
      <c r="P10153" t="s">
        <v>13288</v>
      </c>
    </row>
    <row r="10154" spans="1:16" x14ac:dyDescent="0.55000000000000004">
      <c r="A10154" t="s">
        <v>139</v>
      </c>
      <c r="B10154" t="s">
        <v>13289</v>
      </c>
      <c r="C10154" t="s">
        <v>39</v>
      </c>
      <c r="D10154" t="s">
        <v>3828</v>
      </c>
      <c r="E10154" t="s">
        <v>20</v>
      </c>
      <c r="F10154" t="b">
        <v>1</v>
      </c>
      <c r="G10154" t="s">
        <v>1247</v>
      </c>
      <c r="H10154" s="4">
        <v>45794.400740740741</v>
      </c>
      <c r="I10154" t="b">
        <v>0</v>
      </c>
      <c r="J10154" t="b">
        <v>0</v>
      </c>
      <c r="K10154" t="s">
        <v>1247</v>
      </c>
      <c r="L10154" t="s">
        <v>22</v>
      </c>
      <c r="M10154">
        <v>84694</v>
      </c>
      <c r="O10154" t="s">
        <v>254</v>
      </c>
      <c r="P10154" t="s">
        <v>13290</v>
      </c>
    </row>
    <row r="10155" spans="1:16" x14ac:dyDescent="0.55000000000000004">
      <c r="A10155" t="s">
        <v>139</v>
      </c>
      <c r="B10155" t="s">
        <v>13291</v>
      </c>
      <c r="C10155" t="s">
        <v>1316</v>
      </c>
      <c r="D10155" t="s">
        <v>2208</v>
      </c>
      <c r="E10155" t="s">
        <v>20</v>
      </c>
      <c r="F10155" t="b">
        <v>0</v>
      </c>
      <c r="G10155" t="s">
        <v>41</v>
      </c>
      <c r="H10155" s="4">
        <v>45794.417025462957</v>
      </c>
      <c r="I10155" t="b">
        <v>0</v>
      </c>
      <c r="J10155" t="b">
        <v>0</v>
      </c>
      <c r="K10155" t="s">
        <v>24</v>
      </c>
      <c r="L10155" t="s">
        <v>22</v>
      </c>
      <c r="M10155">
        <v>76500</v>
      </c>
      <c r="O10155" t="s">
        <v>13292</v>
      </c>
      <c r="P10155" t="s">
        <v>13293</v>
      </c>
    </row>
    <row r="10156" spans="1:16" x14ac:dyDescent="0.55000000000000004">
      <c r="A10156" t="s">
        <v>28</v>
      </c>
      <c r="B10156" t="s">
        <v>13294</v>
      </c>
      <c r="C10156" t="s">
        <v>39</v>
      </c>
      <c r="D10156" t="s">
        <v>3973</v>
      </c>
      <c r="E10156" t="s">
        <v>20</v>
      </c>
      <c r="F10156" t="b">
        <v>1</v>
      </c>
      <c r="G10156" t="s">
        <v>1391</v>
      </c>
      <c r="H10156" s="4">
        <v>45794.441516203697</v>
      </c>
      <c r="I10156" t="b">
        <v>0</v>
      </c>
      <c r="J10156" t="b">
        <v>0</v>
      </c>
      <c r="K10156" t="s">
        <v>1391</v>
      </c>
      <c r="L10156" t="s">
        <v>36</v>
      </c>
      <c r="N10156">
        <v>50</v>
      </c>
      <c r="O10156" t="s">
        <v>7413</v>
      </c>
      <c r="P10156" t="s">
        <v>1629</v>
      </c>
    </row>
    <row r="10157" spans="1:16" x14ac:dyDescent="0.55000000000000004">
      <c r="A10157" t="s">
        <v>0</v>
      </c>
      <c r="B10157" t="s">
        <v>13125</v>
      </c>
      <c r="C10157" t="s">
        <v>468</v>
      </c>
      <c r="D10157" t="s">
        <v>2208</v>
      </c>
      <c r="E10157" t="s">
        <v>20</v>
      </c>
      <c r="F10157" t="b">
        <v>0</v>
      </c>
      <c r="G10157" t="s">
        <v>27</v>
      </c>
      <c r="H10157" s="4">
        <v>45794.458449074067</v>
      </c>
      <c r="I10157" t="b">
        <v>0</v>
      </c>
      <c r="J10157" t="b">
        <v>1</v>
      </c>
      <c r="K10157" t="s">
        <v>24</v>
      </c>
      <c r="L10157" t="s">
        <v>22</v>
      </c>
      <c r="M10157">
        <v>135000</v>
      </c>
      <c r="O10157" t="s">
        <v>593</v>
      </c>
      <c r="P10157" t="s">
        <v>767</v>
      </c>
    </row>
    <row r="10158" spans="1:16" x14ac:dyDescent="0.55000000000000004">
      <c r="A10158" t="s">
        <v>89</v>
      </c>
      <c r="B10158" t="s">
        <v>10719</v>
      </c>
      <c r="C10158" t="s">
        <v>166</v>
      </c>
      <c r="D10158" t="s">
        <v>3973</v>
      </c>
      <c r="E10158" t="s">
        <v>20</v>
      </c>
      <c r="F10158" t="b">
        <v>0</v>
      </c>
      <c r="G10158" t="s">
        <v>41</v>
      </c>
      <c r="H10158" s="4">
        <v>45794.463587962957</v>
      </c>
      <c r="I10158" t="b">
        <v>0</v>
      </c>
      <c r="J10158" t="b">
        <v>0</v>
      </c>
      <c r="K10158" t="s">
        <v>24</v>
      </c>
      <c r="L10158" t="s">
        <v>22</v>
      </c>
      <c r="M10158">
        <v>181000</v>
      </c>
      <c r="O10158" t="s">
        <v>91</v>
      </c>
      <c r="P10158" t="s">
        <v>13295</v>
      </c>
    </row>
    <row r="10159" spans="1:16" x14ac:dyDescent="0.55000000000000004">
      <c r="A10159" t="s">
        <v>28</v>
      </c>
      <c r="B10159" t="s">
        <v>13296</v>
      </c>
      <c r="C10159" t="s">
        <v>39</v>
      </c>
      <c r="D10159" t="s">
        <v>3973</v>
      </c>
      <c r="E10159" t="s">
        <v>20</v>
      </c>
      <c r="F10159" t="b">
        <v>1</v>
      </c>
      <c r="G10159" t="s">
        <v>62</v>
      </c>
      <c r="H10159" s="4">
        <v>45794.46979166667</v>
      </c>
      <c r="I10159" t="b">
        <v>0</v>
      </c>
      <c r="J10159" t="b">
        <v>0</v>
      </c>
      <c r="K10159" t="s">
        <v>62</v>
      </c>
      <c r="L10159" t="s">
        <v>36</v>
      </c>
      <c r="N10159">
        <v>50</v>
      </c>
      <c r="O10159" t="s">
        <v>7413</v>
      </c>
      <c r="P10159" t="s">
        <v>1629</v>
      </c>
    </row>
    <row r="10160" spans="1:16" x14ac:dyDescent="0.55000000000000004">
      <c r="A10160" t="s">
        <v>139</v>
      </c>
      <c r="B10160" t="s">
        <v>13297</v>
      </c>
      <c r="C10160" t="s">
        <v>160</v>
      </c>
      <c r="D10160" t="s">
        <v>2208</v>
      </c>
      <c r="E10160" t="s">
        <v>20</v>
      </c>
      <c r="F10160" t="b">
        <v>0</v>
      </c>
      <c r="G10160" t="s">
        <v>27</v>
      </c>
      <c r="H10160" s="4">
        <v>45794.504710648151</v>
      </c>
      <c r="I10160" t="b">
        <v>0</v>
      </c>
      <c r="J10160" t="b">
        <v>1</v>
      </c>
      <c r="K10160" t="s">
        <v>24</v>
      </c>
      <c r="L10160" t="s">
        <v>22</v>
      </c>
      <c r="M10160">
        <v>120000</v>
      </c>
      <c r="O10160" t="s">
        <v>987</v>
      </c>
      <c r="P10160" t="s">
        <v>13298</v>
      </c>
    </row>
    <row r="10161" spans="1:16" x14ac:dyDescent="0.55000000000000004">
      <c r="A10161" t="s">
        <v>40</v>
      </c>
      <c r="B10161" t="s">
        <v>13299</v>
      </c>
      <c r="C10161" t="s">
        <v>47</v>
      </c>
      <c r="D10161" t="s">
        <v>3973</v>
      </c>
      <c r="E10161" t="s">
        <v>20</v>
      </c>
      <c r="F10161" t="b">
        <v>0</v>
      </c>
      <c r="G10161" t="s">
        <v>41</v>
      </c>
      <c r="H10161" s="4">
        <v>45794.505219907413</v>
      </c>
      <c r="I10161" t="b">
        <v>1</v>
      </c>
      <c r="J10161" t="b">
        <v>1</v>
      </c>
      <c r="K10161" t="s">
        <v>24</v>
      </c>
      <c r="L10161" t="s">
        <v>22</v>
      </c>
      <c r="M10161">
        <v>190000</v>
      </c>
      <c r="O10161" t="s">
        <v>7284</v>
      </c>
      <c r="P10161" t="s">
        <v>13300</v>
      </c>
    </row>
    <row r="10162" spans="1:16" x14ac:dyDescent="0.55000000000000004">
      <c r="A10162" t="s">
        <v>28</v>
      </c>
      <c r="B10162" t="s">
        <v>7458</v>
      </c>
      <c r="C10162" t="s">
        <v>39</v>
      </c>
      <c r="D10162" t="s">
        <v>3973</v>
      </c>
      <c r="E10162" t="s">
        <v>20</v>
      </c>
      <c r="F10162" t="b">
        <v>1</v>
      </c>
      <c r="G10162" t="s">
        <v>106</v>
      </c>
      <c r="H10162" s="4">
        <v>45794.50849537037</v>
      </c>
      <c r="I10162" t="b">
        <v>0</v>
      </c>
      <c r="J10162" t="b">
        <v>0</v>
      </c>
      <c r="K10162" t="s">
        <v>106</v>
      </c>
      <c r="L10162" t="s">
        <v>36</v>
      </c>
      <c r="N10162">
        <v>50</v>
      </c>
      <c r="O10162" t="s">
        <v>7413</v>
      </c>
      <c r="P10162" t="s">
        <v>7459</v>
      </c>
    </row>
    <row r="10163" spans="1:16" x14ac:dyDescent="0.55000000000000004">
      <c r="A10163" t="s">
        <v>28</v>
      </c>
      <c r="B10163" t="s">
        <v>10450</v>
      </c>
      <c r="C10163" t="s">
        <v>39</v>
      </c>
      <c r="D10163" t="s">
        <v>3973</v>
      </c>
      <c r="E10163" t="s">
        <v>20</v>
      </c>
      <c r="F10163" t="b">
        <v>1</v>
      </c>
      <c r="G10163" t="s">
        <v>870</v>
      </c>
      <c r="H10163" s="4">
        <v>45794.509710648148</v>
      </c>
      <c r="I10163" t="b">
        <v>0</v>
      </c>
      <c r="J10163" t="b">
        <v>0</v>
      </c>
      <c r="K10163" t="s">
        <v>870</v>
      </c>
      <c r="L10163" t="s">
        <v>36</v>
      </c>
      <c r="N10163">
        <v>50</v>
      </c>
      <c r="O10163" t="s">
        <v>7413</v>
      </c>
      <c r="P10163" t="s">
        <v>7459</v>
      </c>
    </row>
    <row r="10164" spans="1:16" x14ac:dyDescent="0.55000000000000004">
      <c r="A10164" t="s">
        <v>0</v>
      </c>
      <c r="B10164" t="s">
        <v>993</v>
      </c>
      <c r="C10164" t="s">
        <v>3519</v>
      </c>
      <c r="D10164" t="s">
        <v>3973</v>
      </c>
      <c r="E10164" t="s">
        <v>20</v>
      </c>
      <c r="F10164" t="b">
        <v>0</v>
      </c>
      <c r="G10164" t="s">
        <v>27</v>
      </c>
      <c r="H10164" s="4">
        <v>45794.541759259257</v>
      </c>
      <c r="I10164" t="b">
        <v>0</v>
      </c>
      <c r="J10164" t="b">
        <v>1</v>
      </c>
      <c r="K10164" t="s">
        <v>24</v>
      </c>
      <c r="L10164" t="s">
        <v>22</v>
      </c>
      <c r="M10164">
        <v>75400</v>
      </c>
      <c r="O10164" t="s">
        <v>13301</v>
      </c>
      <c r="P10164" t="s">
        <v>496</v>
      </c>
    </row>
    <row r="10165" spans="1:16" x14ac:dyDescent="0.55000000000000004">
      <c r="A10165" t="s">
        <v>2</v>
      </c>
      <c r="B10165" t="s">
        <v>1844</v>
      </c>
      <c r="C10165" t="s">
        <v>13302</v>
      </c>
      <c r="D10165" t="s">
        <v>2208</v>
      </c>
      <c r="E10165" t="s">
        <v>20</v>
      </c>
      <c r="F10165" t="b">
        <v>0</v>
      </c>
      <c r="G10165" t="s">
        <v>27</v>
      </c>
      <c r="H10165" s="4">
        <v>45794.546226851853</v>
      </c>
      <c r="I10165" t="b">
        <v>0</v>
      </c>
      <c r="J10165" t="b">
        <v>0</v>
      </c>
      <c r="K10165" t="s">
        <v>24</v>
      </c>
      <c r="L10165" t="s">
        <v>22</v>
      </c>
      <c r="M10165">
        <v>200000</v>
      </c>
      <c r="O10165" t="s">
        <v>1560</v>
      </c>
      <c r="P10165" t="s">
        <v>13303</v>
      </c>
    </row>
    <row r="10166" spans="1:16" x14ac:dyDescent="0.55000000000000004">
      <c r="A10166" t="s">
        <v>1</v>
      </c>
      <c r="B10166" t="s">
        <v>6629</v>
      </c>
      <c r="C10166" t="s">
        <v>140</v>
      </c>
      <c r="D10166" t="s">
        <v>3973</v>
      </c>
      <c r="E10166" t="s">
        <v>20</v>
      </c>
      <c r="F10166" t="b">
        <v>0</v>
      </c>
      <c r="G10166" t="s">
        <v>27</v>
      </c>
      <c r="H10166" s="4">
        <v>45794.546527777777</v>
      </c>
      <c r="I10166" t="b">
        <v>0</v>
      </c>
      <c r="J10166" t="b">
        <v>1</v>
      </c>
      <c r="K10166" t="s">
        <v>24</v>
      </c>
      <c r="L10166" t="s">
        <v>22</v>
      </c>
      <c r="M10166">
        <v>220500</v>
      </c>
      <c r="O10166" t="s">
        <v>1172</v>
      </c>
      <c r="P10166" t="s">
        <v>1809</v>
      </c>
    </row>
    <row r="10167" spans="1:16" x14ac:dyDescent="0.55000000000000004">
      <c r="A10167" t="s">
        <v>28</v>
      </c>
      <c r="B10167" t="s">
        <v>12910</v>
      </c>
      <c r="C10167" t="s">
        <v>39</v>
      </c>
      <c r="D10167" t="s">
        <v>3973</v>
      </c>
      <c r="E10167" t="s">
        <v>20</v>
      </c>
      <c r="F10167" t="b">
        <v>1</v>
      </c>
      <c r="G10167" t="s">
        <v>870</v>
      </c>
      <c r="H10167" s="4">
        <v>45794.551377314812</v>
      </c>
      <c r="I10167" t="b">
        <v>0</v>
      </c>
      <c r="J10167" t="b">
        <v>0</v>
      </c>
      <c r="K10167" t="s">
        <v>870</v>
      </c>
      <c r="L10167" t="s">
        <v>36</v>
      </c>
      <c r="N10167">
        <v>30</v>
      </c>
      <c r="O10167" t="s">
        <v>7413</v>
      </c>
      <c r="P10167" t="s">
        <v>1629</v>
      </c>
    </row>
    <row r="10168" spans="1:16" x14ac:dyDescent="0.55000000000000004">
      <c r="A10168" t="s">
        <v>2</v>
      </c>
      <c r="B10168" t="s">
        <v>13304</v>
      </c>
      <c r="C10168" t="s">
        <v>118</v>
      </c>
      <c r="D10168" t="s">
        <v>3973</v>
      </c>
      <c r="E10168" t="s">
        <v>51</v>
      </c>
      <c r="F10168" t="b">
        <v>0</v>
      </c>
      <c r="G10168" t="s">
        <v>27</v>
      </c>
      <c r="H10168" s="4">
        <v>45794.587893518517</v>
      </c>
      <c r="I10168" t="b">
        <v>1</v>
      </c>
      <c r="J10168" t="b">
        <v>0</v>
      </c>
      <c r="K10168" t="s">
        <v>24</v>
      </c>
      <c r="L10168" t="s">
        <v>36</v>
      </c>
      <c r="N10168">
        <v>47.5</v>
      </c>
      <c r="O10168" t="s">
        <v>13082</v>
      </c>
      <c r="P10168" t="s">
        <v>1035</v>
      </c>
    </row>
    <row r="10169" spans="1:16" x14ac:dyDescent="0.55000000000000004">
      <c r="A10169" t="s">
        <v>0</v>
      </c>
      <c r="B10169" t="s">
        <v>1640</v>
      </c>
      <c r="C10169" t="s">
        <v>13305</v>
      </c>
      <c r="D10169" t="s">
        <v>3828</v>
      </c>
      <c r="E10169" t="s">
        <v>20</v>
      </c>
      <c r="F10169" t="b">
        <v>0</v>
      </c>
      <c r="G10169" t="s">
        <v>27</v>
      </c>
      <c r="H10169" s="4">
        <v>45794.625092592592</v>
      </c>
      <c r="I10169" t="b">
        <v>0</v>
      </c>
      <c r="J10169" t="b">
        <v>1</v>
      </c>
      <c r="K10169" t="s">
        <v>24</v>
      </c>
      <c r="L10169" t="s">
        <v>22</v>
      </c>
      <c r="M10169">
        <v>115000</v>
      </c>
      <c r="O10169" t="s">
        <v>13306</v>
      </c>
      <c r="P10169" t="s">
        <v>13307</v>
      </c>
    </row>
    <row r="10170" spans="1:16" x14ac:dyDescent="0.55000000000000004">
      <c r="A10170" t="s">
        <v>2</v>
      </c>
      <c r="B10170" t="s">
        <v>3520</v>
      </c>
      <c r="C10170" t="s">
        <v>13308</v>
      </c>
      <c r="D10170" t="s">
        <v>3973</v>
      </c>
      <c r="E10170" t="s">
        <v>20</v>
      </c>
      <c r="F10170" t="b">
        <v>0</v>
      </c>
      <c r="G10170" t="s">
        <v>41</v>
      </c>
      <c r="H10170" s="4">
        <v>45794.625381944446</v>
      </c>
      <c r="I10170" t="b">
        <v>0</v>
      </c>
      <c r="J10170" t="b">
        <v>0</v>
      </c>
      <c r="K10170" t="s">
        <v>24</v>
      </c>
      <c r="L10170" t="s">
        <v>36</v>
      </c>
      <c r="N10170">
        <v>48</v>
      </c>
      <c r="O10170" t="s">
        <v>202</v>
      </c>
      <c r="P10170" t="s">
        <v>11534</v>
      </c>
    </row>
    <row r="10171" spans="1:16" x14ac:dyDescent="0.55000000000000004">
      <c r="A10171" t="s">
        <v>2</v>
      </c>
      <c r="B10171" t="s">
        <v>13309</v>
      </c>
      <c r="C10171" t="s">
        <v>192</v>
      </c>
      <c r="D10171" t="s">
        <v>3828</v>
      </c>
      <c r="E10171" t="s">
        <v>20</v>
      </c>
      <c r="F10171" t="b">
        <v>0</v>
      </c>
      <c r="G10171" t="s">
        <v>27</v>
      </c>
      <c r="H10171" s="4">
        <v>45794.671296296299</v>
      </c>
      <c r="I10171" t="b">
        <v>1</v>
      </c>
      <c r="J10171" t="b">
        <v>1</v>
      </c>
      <c r="K10171" t="s">
        <v>24</v>
      </c>
      <c r="L10171" t="s">
        <v>36</v>
      </c>
      <c r="N10171">
        <v>53</v>
      </c>
      <c r="O10171" t="s">
        <v>13310</v>
      </c>
      <c r="P10171" t="s">
        <v>409</v>
      </c>
    </row>
    <row r="10172" spans="1:16" x14ac:dyDescent="0.55000000000000004">
      <c r="A10172" t="s">
        <v>89</v>
      </c>
      <c r="B10172" t="s">
        <v>13282</v>
      </c>
      <c r="C10172" t="s">
        <v>13311</v>
      </c>
      <c r="D10172" t="s">
        <v>2208</v>
      </c>
      <c r="E10172" t="s">
        <v>20</v>
      </c>
      <c r="F10172" t="b">
        <v>0</v>
      </c>
      <c r="G10172" t="s">
        <v>27</v>
      </c>
      <c r="H10172" s="4">
        <v>45794.754710648151</v>
      </c>
      <c r="I10172" t="b">
        <v>0</v>
      </c>
      <c r="J10172" t="b">
        <v>1</v>
      </c>
      <c r="K10172" t="s">
        <v>24</v>
      </c>
      <c r="L10172" t="s">
        <v>22</v>
      </c>
      <c r="M10172">
        <v>140000</v>
      </c>
      <c r="O10172" t="s">
        <v>13283</v>
      </c>
      <c r="P10172" t="s">
        <v>13284</v>
      </c>
    </row>
    <row r="10173" spans="1:16" x14ac:dyDescent="0.55000000000000004">
      <c r="A10173" t="s">
        <v>28</v>
      </c>
      <c r="B10173" t="s">
        <v>28</v>
      </c>
      <c r="C10173" t="s">
        <v>509</v>
      </c>
      <c r="D10173" t="s">
        <v>3973</v>
      </c>
      <c r="E10173" t="s">
        <v>51</v>
      </c>
      <c r="F10173" t="b">
        <v>0</v>
      </c>
      <c r="G10173" t="s">
        <v>27</v>
      </c>
      <c r="H10173" s="4">
        <v>45794.838136574072</v>
      </c>
      <c r="I10173" t="b">
        <v>0</v>
      </c>
      <c r="J10173" t="b">
        <v>1</v>
      </c>
      <c r="K10173" t="s">
        <v>24</v>
      </c>
      <c r="L10173" t="s">
        <v>36</v>
      </c>
      <c r="N10173">
        <v>50.5</v>
      </c>
      <c r="O10173" t="s">
        <v>131</v>
      </c>
      <c r="P10173" t="s">
        <v>13312</v>
      </c>
    </row>
    <row r="10174" spans="1:16" x14ac:dyDescent="0.55000000000000004">
      <c r="A10174" t="s">
        <v>1</v>
      </c>
      <c r="B10174" t="s">
        <v>3204</v>
      </c>
      <c r="C10174" t="s">
        <v>13313</v>
      </c>
      <c r="D10174" t="s">
        <v>3973</v>
      </c>
      <c r="E10174" t="s">
        <v>20</v>
      </c>
      <c r="F10174" t="b">
        <v>0</v>
      </c>
      <c r="G10174" t="s">
        <v>27</v>
      </c>
      <c r="H10174" s="4">
        <v>45794.962893518517</v>
      </c>
      <c r="I10174" t="b">
        <v>0</v>
      </c>
      <c r="J10174" t="b">
        <v>0</v>
      </c>
      <c r="K10174" t="s">
        <v>24</v>
      </c>
      <c r="L10174" t="s">
        <v>22</v>
      </c>
      <c r="M10174">
        <v>106739</v>
      </c>
      <c r="O10174" t="s">
        <v>3391</v>
      </c>
      <c r="P10174" t="s">
        <v>13314</v>
      </c>
    </row>
    <row r="10175" spans="1:16" x14ac:dyDescent="0.55000000000000004">
      <c r="A10175" t="s">
        <v>2</v>
      </c>
      <c r="B10175" t="s">
        <v>506</v>
      </c>
      <c r="C10175" t="s">
        <v>42</v>
      </c>
      <c r="D10175" t="s">
        <v>5535</v>
      </c>
      <c r="E10175" t="s">
        <v>20</v>
      </c>
      <c r="F10175" t="b">
        <v>0</v>
      </c>
      <c r="G10175" t="s">
        <v>35</v>
      </c>
      <c r="H10175" s="4">
        <v>45795.005393518521</v>
      </c>
      <c r="I10175" t="b">
        <v>1</v>
      </c>
      <c r="J10175" t="b">
        <v>0</v>
      </c>
      <c r="K10175" t="s">
        <v>24</v>
      </c>
      <c r="L10175" t="s">
        <v>22</v>
      </c>
      <c r="M10175">
        <v>88582</v>
      </c>
      <c r="O10175" t="s">
        <v>13315</v>
      </c>
      <c r="P10175" t="s">
        <v>13316</v>
      </c>
    </row>
    <row r="10176" spans="1:16" x14ac:dyDescent="0.55000000000000004">
      <c r="A10176" t="s">
        <v>2</v>
      </c>
      <c r="B10176" t="s">
        <v>13317</v>
      </c>
      <c r="C10176" t="s">
        <v>3882</v>
      </c>
      <c r="D10176" t="s">
        <v>5535</v>
      </c>
      <c r="E10176" t="s">
        <v>20</v>
      </c>
      <c r="F10176" t="b">
        <v>0</v>
      </c>
      <c r="G10176" t="s">
        <v>35</v>
      </c>
      <c r="H10176" s="4">
        <v>45795.005416666667</v>
      </c>
      <c r="I10176" t="b">
        <v>0</v>
      </c>
      <c r="J10176" t="b">
        <v>0</v>
      </c>
      <c r="K10176" t="s">
        <v>24</v>
      </c>
      <c r="L10176" t="s">
        <v>22</v>
      </c>
      <c r="M10176">
        <v>147637.5</v>
      </c>
      <c r="O10176" t="s">
        <v>8111</v>
      </c>
      <c r="P10176" t="s">
        <v>13318</v>
      </c>
    </row>
    <row r="10177" spans="1:16" x14ac:dyDescent="0.55000000000000004">
      <c r="A10177" t="s">
        <v>2</v>
      </c>
      <c r="B10177" t="s">
        <v>13319</v>
      </c>
      <c r="C10177" t="s">
        <v>203</v>
      </c>
      <c r="D10177" t="s">
        <v>3973</v>
      </c>
      <c r="E10177" t="s">
        <v>51</v>
      </c>
      <c r="F10177" t="b">
        <v>0</v>
      </c>
      <c r="G10177" t="s">
        <v>27</v>
      </c>
      <c r="H10177" s="4">
        <v>45795.129629629628</v>
      </c>
      <c r="I10177" t="b">
        <v>1</v>
      </c>
      <c r="J10177" t="b">
        <v>0</v>
      </c>
      <c r="K10177" t="s">
        <v>24</v>
      </c>
      <c r="L10177" t="s">
        <v>36</v>
      </c>
      <c r="N10177">
        <v>77.5</v>
      </c>
      <c r="O10177" t="s">
        <v>741</v>
      </c>
      <c r="P10177" t="s">
        <v>13320</v>
      </c>
    </row>
    <row r="10178" spans="1:16" x14ac:dyDescent="0.55000000000000004">
      <c r="A10178" t="s">
        <v>0</v>
      </c>
      <c r="B10178" t="s">
        <v>281</v>
      </c>
      <c r="C10178" t="s">
        <v>82</v>
      </c>
      <c r="D10178" t="s">
        <v>3828</v>
      </c>
      <c r="E10178" t="s">
        <v>20</v>
      </c>
      <c r="F10178" t="b">
        <v>0</v>
      </c>
      <c r="G10178" t="s">
        <v>27</v>
      </c>
      <c r="H10178" s="4">
        <v>45795.250023148154</v>
      </c>
      <c r="I10178" t="b">
        <v>1</v>
      </c>
      <c r="J10178" t="b">
        <v>1</v>
      </c>
      <c r="K10178" t="s">
        <v>24</v>
      </c>
      <c r="L10178" t="s">
        <v>22</v>
      </c>
      <c r="M10178">
        <v>150000</v>
      </c>
      <c r="O10178" t="s">
        <v>341</v>
      </c>
      <c r="P10178" t="s">
        <v>48</v>
      </c>
    </row>
    <row r="10179" spans="1:16" x14ac:dyDescent="0.55000000000000004">
      <c r="A10179" t="s">
        <v>1</v>
      </c>
      <c r="B10179" t="s">
        <v>3361</v>
      </c>
      <c r="C10179" t="s">
        <v>140</v>
      </c>
      <c r="D10179" t="s">
        <v>5535</v>
      </c>
      <c r="E10179" t="s">
        <v>20</v>
      </c>
      <c r="F10179" t="b">
        <v>0</v>
      </c>
      <c r="G10179" t="s">
        <v>35</v>
      </c>
      <c r="H10179" s="4">
        <v>45795.251145833332</v>
      </c>
      <c r="I10179" t="b">
        <v>0</v>
      </c>
      <c r="J10179" t="b">
        <v>1</v>
      </c>
      <c r="K10179" t="s">
        <v>24</v>
      </c>
      <c r="L10179" t="s">
        <v>22</v>
      </c>
      <c r="M10179">
        <v>108267</v>
      </c>
      <c r="O10179" t="s">
        <v>13321</v>
      </c>
      <c r="P10179" t="s">
        <v>13322</v>
      </c>
    </row>
    <row r="10180" spans="1:16" x14ac:dyDescent="0.55000000000000004">
      <c r="A10180" t="s">
        <v>40</v>
      </c>
      <c r="B10180" t="s">
        <v>13323</v>
      </c>
      <c r="C10180" t="s">
        <v>44</v>
      </c>
      <c r="D10180" t="s">
        <v>3973</v>
      </c>
      <c r="E10180" t="s">
        <v>20</v>
      </c>
      <c r="F10180" t="b">
        <v>0</v>
      </c>
      <c r="G10180" t="s">
        <v>41</v>
      </c>
      <c r="H10180" s="4">
        <v>45795.25172453704</v>
      </c>
      <c r="I10180" t="b">
        <v>0</v>
      </c>
      <c r="J10180" t="b">
        <v>1</v>
      </c>
      <c r="K10180" t="s">
        <v>24</v>
      </c>
      <c r="L10180" t="s">
        <v>22</v>
      </c>
      <c r="M10180">
        <v>184000</v>
      </c>
      <c r="O10180" t="s">
        <v>1489</v>
      </c>
      <c r="P10180" t="s">
        <v>6878</v>
      </c>
    </row>
    <row r="10181" spans="1:16" x14ac:dyDescent="0.55000000000000004">
      <c r="A10181" t="s">
        <v>2</v>
      </c>
      <c r="B10181" t="s">
        <v>506</v>
      </c>
      <c r="C10181" t="s">
        <v>8461</v>
      </c>
      <c r="D10181" t="s">
        <v>4014</v>
      </c>
      <c r="E10181" t="s">
        <v>20</v>
      </c>
      <c r="F10181" t="b">
        <v>0</v>
      </c>
      <c r="G10181" t="s">
        <v>30</v>
      </c>
      <c r="H10181" s="4">
        <v>45795.252569444441</v>
      </c>
      <c r="I10181" t="b">
        <v>0</v>
      </c>
      <c r="J10181" t="b">
        <v>1</v>
      </c>
      <c r="K10181" t="s">
        <v>24</v>
      </c>
      <c r="L10181" t="s">
        <v>22</v>
      </c>
      <c r="M10181">
        <v>147826.5</v>
      </c>
      <c r="O10181" t="s">
        <v>12242</v>
      </c>
      <c r="P10181" t="s">
        <v>12243</v>
      </c>
    </row>
    <row r="10182" spans="1:16" x14ac:dyDescent="0.55000000000000004">
      <c r="A10182" t="s">
        <v>2</v>
      </c>
      <c r="B10182" t="s">
        <v>13244</v>
      </c>
      <c r="C10182" t="s">
        <v>336</v>
      </c>
      <c r="D10182" t="s">
        <v>2208</v>
      </c>
      <c r="E10182" t="s">
        <v>20</v>
      </c>
      <c r="F10182" t="b">
        <v>0</v>
      </c>
      <c r="G10182" t="s">
        <v>30</v>
      </c>
      <c r="H10182" s="4">
        <v>45795.252569444441</v>
      </c>
      <c r="I10182" t="b">
        <v>0</v>
      </c>
      <c r="J10182" t="b">
        <v>1</v>
      </c>
      <c r="K10182" t="s">
        <v>24</v>
      </c>
      <c r="L10182" t="s">
        <v>22</v>
      </c>
      <c r="M10182">
        <v>128000</v>
      </c>
      <c r="O10182" t="s">
        <v>13245</v>
      </c>
      <c r="P10182" t="s">
        <v>13246</v>
      </c>
    </row>
    <row r="10183" spans="1:16" x14ac:dyDescent="0.55000000000000004">
      <c r="A10183" t="s">
        <v>0</v>
      </c>
      <c r="B10183" t="s">
        <v>13324</v>
      </c>
      <c r="C10183" t="s">
        <v>39</v>
      </c>
      <c r="D10183" t="s">
        <v>7434</v>
      </c>
      <c r="E10183" t="s">
        <v>20</v>
      </c>
      <c r="F10183" t="b">
        <v>1</v>
      </c>
      <c r="G10183" t="s">
        <v>106</v>
      </c>
      <c r="H10183" s="4">
        <v>45795.254745370366</v>
      </c>
      <c r="I10183" t="b">
        <v>0</v>
      </c>
      <c r="J10183" t="b">
        <v>0</v>
      </c>
      <c r="K10183" t="s">
        <v>106</v>
      </c>
      <c r="L10183" t="s">
        <v>22</v>
      </c>
      <c r="M10183">
        <v>85000</v>
      </c>
      <c r="O10183" t="s">
        <v>3677</v>
      </c>
      <c r="P10183" t="s">
        <v>13325</v>
      </c>
    </row>
    <row r="10184" spans="1:16" x14ac:dyDescent="0.55000000000000004">
      <c r="A10184" t="s">
        <v>2</v>
      </c>
      <c r="B10184" t="s">
        <v>638</v>
      </c>
      <c r="C10184" t="s">
        <v>213</v>
      </c>
      <c r="D10184" t="s">
        <v>3828</v>
      </c>
      <c r="E10184" t="s">
        <v>20</v>
      </c>
      <c r="F10184" t="b">
        <v>0</v>
      </c>
      <c r="G10184" t="s">
        <v>41</v>
      </c>
      <c r="H10184" s="4">
        <v>45795.254976851851</v>
      </c>
      <c r="I10184" t="b">
        <v>0</v>
      </c>
      <c r="J10184" t="b">
        <v>1</v>
      </c>
      <c r="K10184" t="s">
        <v>24</v>
      </c>
      <c r="L10184" t="s">
        <v>22</v>
      </c>
      <c r="M10184">
        <v>117000</v>
      </c>
      <c r="O10184" t="s">
        <v>1920</v>
      </c>
      <c r="P10184" t="s">
        <v>13326</v>
      </c>
    </row>
    <row r="10185" spans="1:16" x14ac:dyDescent="0.55000000000000004">
      <c r="A10185" t="s">
        <v>19</v>
      </c>
      <c r="B10185" t="s">
        <v>1672</v>
      </c>
      <c r="C10185" t="s">
        <v>49</v>
      </c>
      <c r="D10185" t="s">
        <v>3973</v>
      </c>
      <c r="E10185" t="s">
        <v>20</v>
      </c>
      <c r="F10185" t="b">
        <v>0</v>
      </c>
      <c r="G10185" t="s">
        <v>41</v>
      </c>
      <c r="H10185" s="4">
        <v>45795.375324074077</v>
      </c>
      <c r="I10185" t="b">
        <v>0</v>
      </c>
      <c r="J10185" t="b">
        <v>1</v>
      </c>
      <c r="K10185" t="s">
        <v>24</v>
      </c>
      <c r="L10185" t="s">
        <v>22</v>
      </c>
      <c r="M10185">
        <v>210500</v>
      </c>
      <c r="O10185" t="s">
        <v>835</v>
      </c>
      <c r="P10185" t="s">
        <v>1673</v>
      </c>
    </row>
    <row r="10186" spans="1:16" x14ac:dyDescent="0.55000000000000004">
      <c r="A10186" t="s">
        <v>139</v>
      </c>
      <c r="B10186" t="s">
        <v>139</v>
      </c>
      <c r="C10186" t="s">
        <v>1233</v>
      </c>
      <c r="D10186" t="s">
        <v>3973</v>
      </c>
      <c r="E10186" t="s">
        <v>20</v>
      </c>
      <c r="F10186" t="b">
        <v>0</v>
      </c>
      <c r="G10186" t="s">
        <v>30</v>
      </c>
      <c r="H10186" s="4">
        <v>45795.375613425917</v>
      </c>
      <c r="I10186" t="b">
        <v>0</v>
      </c>
      <c r="J10186" t="b">
        <v>0</v>
      </c>
      <c r="K10186" t="s">
        <v>24</v>
      </c>
      <c r="L10186" t="s">
        <v>22</v>
      </c>
      <c r="M10186">
        <v>145000</v>
      </c>
      <c r="O10186" t="s">
        <v>299</v>
      </c>
      <c r="P10186" t="s">
        <v>3102</v>
      </c>
    </row>
    <row r="10187" spans="1:16" x14ac:dyDescent="0.55000000000000004">
      <c r="A10187" t="s">
        <v>25</v>
      </c>
      <c r="B10187" t="s">
        <v>13327</v>
      </c>
      <c r="C10187" t="s">
        <v>192</v>
      </c>
      <c r="D10187" t="s">
        <v>3970</v>
      </c>
      <c r="E10187" t="s">
        <v>20</v>
      </c>
      <c r="F10187" t="b">
        <v>0</v>
      </c>
      <c r="G10187" t="s">
        <v>52</v>
      </c>
      <c r="H10187" s="4">
        <v>45795.375798611109</v>
      </c>
      <c r="I10187" t="b">
        <v>0</v>
      </c>
      <c r="J10187" t="b">
        <v>0</v>
      </c>
      <c r="K10187" t="s">
        <v>24</v>
      </c>
      <c r="L10187" t="s">
        <v>22</v>
      </c>
      <c r="M10187">
        <v>100000</v>
      </c>
      <c r="O10187" t="s">
        <v>13180</v>
      </c>
      <c r="P10187" t="s">
        <v>1621</v>
      </c>
    </row>
    <row r="10188" spans="1:16" x14ac:dyDescent="0.55000000000000004">
      <c r="A10188" t="s">
        <v>2</v>
      </c>
      <c r="B10188" t="s">
        <v>506</v>
      </c>
      <c r="C10188" t="s">
        <v>3515</v>
      </c>
      <c r="D10188" t="s">
        <v>2208</v>
      </c>
      <c r="E10188" t="s">
        <v>34</v>
      </c>
      <c r="F10188" t="b">
        <v>0</v>
      </c>
      <c r="G10188" t="s">
        <v>27</v>
      </c>
      <c r="H10188" s="4">
        <v>45795.41814814815</v>
      </c>
      <c r="I10188" t="b">
        <v>0</v>
      </c>
      <c r="J10188" t="b">
        <v>1</v>
      </c>
      <c r="K10188" t="s">
        <v>24</v>
      </c>
      <c r="L10188" t="s">
        <v>22</v>
      </c>
      <c r="M10188">
        <v>135000</v>
      </c>
      <c r="O10188" t="s">
        <v>428</v>
      </c>
      <c r="P10188" t="s">
        <v>4240</v>
      </c>
    </row>
    <row r="10189" spans="1:16" x14ac:dyDescent="0.55000000000000004">
      <c r="A10189" t="s">
        <v>2</v>
      </c>
      <c r="B10189" t="s">
        <v>13256</v>
      </c>
      <c r="C10189" t="s">
        <v>2736</v>
      </c>
      <c r="D10189" t="s">
        <v>3970</v>
      </c>
      <c r="E10189" t="s">
        <v>20</v>
      </c>
      <c r="F10189" t="b">
        <v>0</v>
      </c>
      <c r="G10189" t="s">
        <v>41</v>
      </c>
      <c r="H10189" s="4">
        <v>45795.418495370373</v>
      </c>
      <c r="I10189" t="b">
        <v>0</v>
      </c>
      <c r="J10189" t="b">
        <v>0</v>
      </c>
      <c r="K10189" t="s">
        <v>24</v>
      </c>
      <c r="L10189" t="s">
        <v>22</v>
      </c>
      <c r="M10189">
        <v>93670</v>
      </c>
      <c r="O10189" t="s">
        <v>109</v>
      </c>
      <c r="P10189" t="s">
        <v>149</v>
      </c>
    </row>
    <row r="10190" spans="1:16" x14ac:dyDescent="0.55000000000000004">
      <c r="A10190" t="s">
        <v>25</v>
      </c>
      <c r="B10190" t="s">
        <v>2510</v>
      </c>
      <c r="C10190" t="s">
        <v>283</v>
      </c>
      <c r="D10190" t="s">
        <v>3973</v>
      </c>
      <c r="E10190" t="s">
        <v>20</v>
      </c>
      <c r="F10190" t="b">
        <v>0</v>
      </c>
      <c r="G10190" t="s">
        <v>35</v>
      </c>
      <c r="H10190" s="4">
        <v>45795.460787037038</v>
      </c>
      <c r="I10190" t="b">
        <v>1</v>
      </c>
      <c r="J10190" t="b">
        <v>1</v>
      </c>
      <c r="K10190" t="s">
        <v>24</v>
      </c>
      <c r="L10190" t="s">
        <v>22</v>
      </c>
      <c r="M10190">
        <v>212960</v>
      </c>
      <c r="O10190" t="s">
        <v>1184</v>
      </c>
      <c r="P10190" t="s">
        <v>13328</v>
      </c>
    </row>
    <row r="10191" spans="1:16" x14ac:dyDescent="0.55000000000000004">
      <c r="A10191" t="s">
        <v>89</v>
      </c>
      <c r="B10191" t="s">
        <v>3017</v>
      </c>
      <c r="C10191" t="s">
        <v>13329</v>
      </c>
      <c r="D10191" t="s">
        <v>3973</v>
      </c>
      <c r="E10191" t="s">
        <v>20</v>
      </c>
      <c r="F10191" t="b">
        <v>0</v>
      </c>
      <c r="G10191" t="s">
        <v>106</v>
      </c>
      <c r="H10191" s="4">
        <v>45795.588263888887</v>
      </c>
      <c r="I10191" t="b">
        <v>0</v>
      </c>
      <c r="J10191" t="b">
        <v>0</v>
      </c>
      <c r="K10191" t="s">
        <v>106</v>
      </c>
      <c r="L10191" t="s">
        <v>22</v>
      </c>
      <c r="M10191">
        <v>215000</v>
      </c>
      <c r="O10191" t="s">
        <v>2054</v>
      </c>
      <c r="P10191" t="s">
        <v>13330</v>
      </c>
    </row>
    <row r="10192" spans="1:16" x14ac:dyDescent="0.55000000000000004">
      <c r="A10192" t="s">
        <v>2</v>
      </c>
      <c r="B10192" t="s">
        <v>13331</v>
      </c>
      <c r="C10192" t="s">
        <v>2047</v>
      </c>
      <c r="D10192" t="s">
        <v>7853</v>
      </c>
      <c r="E10192" t="s">
        <v>20</v>
      </c>
      <c r="F10192" t="b">
        <v>0</v>
      </c>
      <c r="G10192" t="s">
        <v>27</v>
      </c>
      <c r="H10192" s="4">
        <v>45795.626481481479</v>
      </c>
      <c r="I10192" t="b">
        <v>0</v>
      </c>
      <c r="J10192" t="b">
        <v>1</v>
      </c>
      <c r="K10192" t="s">
        <v>24</v>
      </c>
      <c r="L10192" t="s">
        <v>22</v>
      </c>
      <c r="M10192">
        <v>60000</v>
      </c>
      <c r="O10192" t="s">
        <v>3516</v>
      </c>
      <c r="P10192" t="s">
        <v>2274</v>
      </c>
    </row>
    <row r="10193" spans="1:16" x14ac:dyDescent="0.55000000000000004">
      <c r="A10193" t="s">
        <v>0</v>
      </c>
      <c r="B10193" t="s">
        <v>13332</v>
      </c>
      <c r="C10193" t="s">
        <v>3388</v>
      </c>
      <c r="D10193" t="s">
        <v>3828</v>
      </c>
      <c r="E10193" t="s">
        <v>20</v>
      </c>
      <c r="F10193" t="b">
        <v>0</v>
      </c>
      <c r="G10193" t="s">
        <v>30</v>
      </c>
      <c r="H10193" s="4">
        <v>45795.750636574077</v>
      </c>
      <c r="I10193" t="b">
        <v>1</v>
      </c>
      <c r="J10193" t="b">
        <v>0</v>
      </c>
      <c r="K10193" t="s">
        <v>24</v>
      </c>
      <c r="L10193" t="s">
        <v>22</v>
      </c>
      <c r="M10193">
        <v>106000</v>
      </c>
      <c r="O10193" t="s">
        <v>3389</v>
      </c>
      <c r="P10193" t="s">
        <v>13333</v>
      </c>
    </row>
    <row r="10194" spans="1:16" x14ac:dyDescent="0.55000000000000004">
      <c r="A10194" t="s">
        <v>40</v>
      </c>
      <c r="B10194" t="s">
        <v>13334</v>
      </c>
      <c r="C10194" t="s">
        <v>3596</v>
      </c>
      <c r="D10194" t="s">
        <v>3973</v>
      </c>
      <c r="E10194" t="s">
        <v>20</v>
      </c>
      <c r="F10194" t="b">
        <v>0</v>
      </c>
      <c r="G10194" t="s">
        <v>41</v>
      </c>
      <c r="H10194" s="4">
        <v>45795.751064814824</v>
      </c>
      <c r="I10194" t="b">
        <v>0</v>
      </c>
      <c r="J10194" t="b">
        <v>0</v>
      </c>
      <c r="K10194" t="s">
        <v>24</v>
      </c>
      <c r="L10194" t="s">
        <v>22</v>
      </c>
      <c r="M10194">
        <v>222500</v>
      </c>
      <c r="O10194" t="s">
        <v>12162</v>
      </c>
      <c r="P10194" t="s">
        <v>13335</v>
      </c>
    </row>
    <row r="10195" spans="1:16" x14ac:dyDescent="0.55000000000000004">
      <c r="A10195" t="s">
        <v>2</v>
      </c>
      <c r="B10195" t="s">
        <v>13336</v>
      </c>
      <c r="C10195" t="s">
        <v>203</v>
      </c>
      <c r="D10195" t="s">
        <v>3957</v>
      </c>
      <c r="E10195" t="s">
        <v>20</v>
      </c>
      <c r="F10195" t="b">
        <v>0</v>
      </c>
      <c r="G10195" t="s">
        <v>35</v>
      </c>
      <c r="H10195" s="4">
        <v>45795.835787037038</v>
      </c>
      <c r="I10195" t="b">
        <v>0</v>
      </c>
      <c r="J10195" t="b">
        <v>0</v>
      </c>
      <c r="K10195" t="s">
        <v>24</v>
      </c>
      <c r="L10195" t="s">
        <v>36</v>
      </c>
      <c r="N10195">
        <v>50.549999237060547</v>
      </c>
      <c r="O10195" t="s">
        <v>563</v>
      </c>
      <c r="P10195" t="s">
        <v>13337</v>
      </c>
    </row>
    <row r="10196" spans="1:16" x14ac:dyDescent="0.55000000000000004">
      <c r="A10196" t="s">
        <v>0</v>
      </c>
      <c r="B10196" t="s">
        <v>12369</v>
      </c>
      <c r="C10196" t="s">
        <v>184</v>
      </c>
      <c r="D10196" t="s">
        <v>2208</v>
      </c>
      <c r="E10196" t="s">
        <v>20</v>
      </c>
      <c r="F10196" t="b">
        <v>0</v>
      </c>
      <c r="G10196" t="s">
        <v>30</v>
      </c>
      <c r="H10196" s="4">
        <v>45795.875648148147</v>
      </c>
      <c r="I10196" t="b">
        <v>0</v>
      </c>
      <c r="J10196" t="b">
        <v>0</v>
      </c>
      <c r="K10196" t="s">
        <v>24</v>
      </c>
      <c r="L10196" t="s">
        <v>22</v>
      </c>
      <c r="M10196">
        <v>72500</v>
      </c>
      <c r="O10196" t="s">
        <v>3433</v>
      </c>
      <c r="P10196" t="s">
        <v>12080</v>
      </c>
    </row>
    <row r="10197" spans="1:16" x14ac:dyDescent="0.55000000000000004">
      <c r="A10197" t="s">
        <v>0</v>
      </c>
      <c r="B10197" t="s">
        <v>1174</v>
      </c>
      <c r="C10197" t="s">
        <v>9436</v>
      </c>
      <c r="D10197" t="s">
        <v>3957</v>
      </c>
      <c r="E10197" t="s">
        <v>34</v>
      </c>
      <c r="F10197" t="b">
        <v>0</v>
      </c>
      <c r="G10197" t="s">
        <v>35</v>
      </c>
      <c r="H10197" s="4">
        <v>45795.958761574067</v>
      </c>
      <c r="I10197" t="b">
        <v>0</v>
      </c>
      <c r="J10197" t="b">
        <v>0</v>
      </c>
      <c r="K10197" t="s">
        <v>24</v>
      </c>
      <c r="L10197" t="s">
        <v>36</v>
      </c>
      <c r="N10197">
        <v>16.510000228881839</v>
      </c>
      <c r="O10197" t="s">
        <v>9437</v>
      </c>
      <c r="P10197" t="s">
        <v>9438</v>
      </c>
    </row>
    <row r="10198" spans="1:16" x14ac:dyDescent="0.55000000000000004">
      <c r="A10198" t="s">
        <v>0</v>
      </c>
      <c r="B10198" t="s">
        <v>13338</v>
      </c>
      <c r="C10198" t="s">
        <v>56</v>
      </c>
      <c r="D10198" t="s">
        <v>3957</v>
      </c>
      <c r="E10198" t="s">
        <v>34</v>
      </c>
      <c r="F10198" t="b">
        <v>0</v>
      </c>
      <c r="G10198" t="s">
        <v>23</v>
      </c>
      <c r="H10198" s="4">
        <v>45795.973761574067</v>
      </c>
      <c r="I10198" t="b">
        <v>0</v>
      </c>
      <c r="J10198" t="b">
        <v>1</v>
      </c>
      <c r="K10198" t="s">
        <v>24</v>
      </c>
      <c r="L10198" t="s">
        <v>36</v>
      </c>
      <c r="N10198">
        <v>22.694999694824219</v>
      </c>
      <c r="O10198" t="s">
        <v>9449</v>
      </c>
      <c r="P10198" t="s">
        <v>2132</v>
      </c>
    </row>
    <row r="10199" spans="1:16" x14ac:dyDescent="0.55000000000000004">
      <c r="A10199" t="s">
        <v>2</v>
      </c>
      <c r="B10199" t="s">
        <v>195</v>
      </c>
      <c r="C10199" t="s">
        <v>13339</v>
      </c>
      <c r="D10199" t="s">
        <v>5535</v>
      </c>
      <c r="E10199" t="s">
        <v>20</v>
      </c>
      <c r="F10199" t="b">
        <v>0</v>
      </c>
      <c r="G10199" t="s">
        <v>27</v>
      </c>
      <c r="H10199" s="4">
        <v>45796.001377314817</v>
      </c>
      <c r="I10199" t="b">
        <v>1</v>
      </c>
      <c r="J10199" t="b">
        <v>1</v>
      </c>
      <c r="K10199" t="s">
        <v>24</v>
      </c>
      <c r="L10199" t="s">
        <v>22</v>
      </c>
      <c r="M10199">
        <v>108267</v>
      </c>
      <c r="O10199" t="s">
        <v>1653</v>
      </c>
      <c r="P10199" t="s">
        <v>13340</v>
      </c>
    </row>
    <row r="10200" spans="1:16" x14ac:dyDescent="0.55000000000000004">
      <c r="A10200" t="s">
        <v>19</v>
      </c>
      <c r="B10200" t="s">
        <v>13341</v>
      </c>
      <c r="C10200" t="s">
        <v>39</v>
      </c>
      <c r="D10200" t="s">
        <v>4014</v>
      </c>
      <c r="E10200" t="s">
        <v>20</v>
      </c>
      <c r="F10200" t="b">
        <v>1</v>
      </c>
      <c r="G10200" t="s">
        <v>158</v>
      </c>
      <c r="H10200" s="4">
        <v>45796.003842592603</v>
      </c>
      <c r="I10200" t="b">
        <v>1</v>
      </c>
      <c r="J10200" t="b">
        <v>0</v>
      </c>
      <c r="K10200" t="s">
        <v>158</v>
      </c>
      <c r="L10200" t="s">
        <v>22</v>
      </c>
      <c r="M10200">
        <v>85000</v>
      </c>
      <c r="O10200" t="s">
        <v>13342</v>
      </c>
      <c r="P10200" t="s">
        <v>13343</v>
      </c>
    </row>
    <row r="10201" spans="1:16" x14ac:dyDescent="0.55000000000000004">
      <c r="A10201" t="s">
        <v>0</v>
      </c>
      <c r="B10201" t="s">
        <v>2353</v>
      </c>
      <c r="C10201" t="s">
        <v>459</v>
      </c>
      <c r="D10201" t="s">
        <v>3828</v>
      </c>
      <c r="E10201" t="s">
        <v>105</v>
      </c>
      <c r="F10201" t="b">
        <v>0</v>
      </c>
      <c r="G10201" t="s">
        <v>41</v>
      </c>
      <c r="H10201" s="4">
        <v>45796.250347222223</v>
      </c>
      <c r="I10201" t="b">
        <v>0</v>
      </c>
      <c r="J10201" t="b">
        <v>1</v>
      </c>
      <c r="K10201" t="s">
        <v>24</v>
      </c>
      <c r="L10201" t="s">
        <v>36</v>
      </c>
      <c r="N10201">
        <v>31</v>
      </c>
      <c r="O10201" t="s">
        <v>9084</v>
      </c>
      <c r="P10201" t="s">
        <v>204</v>
      </c>
    </row>
    <row r="10202" spans="1:16" x14ac:dyDescent="0.55000000000000004">
      <c r="A10202" t="s">
        <v>0</v>
      </c>
      <c r="B10202" t="s">
        <v>13344</v>
      </c>
      <c r="C10202" t="s">
        <v>1065</v>
      </c>
      <c r="D10202" t="s">
        <v>3828</v>
      </c>
      <c r="E10202" t="s">
        <v>20</v>
      </c>
      <c r="F10202" t="b">
        <v>0</v>
      </c>
      <c r="G10202" t="s">
        <v>35</v>
      </c>
      <c r="H10202" s="4">
        <v>45796.250532407408</v>
      </c>
      <c r="I10202" t="b">
        <v>1</v>
      </c>
      <c r="J10202" t="b">
        <v>0</v>
      </c>
      <c r="K10202" t="s">
        <v>24</v>
      </c>
      <c r="L10202" t="s">
        <v>36</v>
      </c>
      <c r="N10202">
        <v>37.919998168945313</v>
      </c>
      <c r="O10202" t="s">
        <v>13345</v>
      </c>
      <c r="P10202" t="s">
        <v>13346</v>
      </c>
    </row>
    <row r="10203" spans="1:16" x14ac:dyDescent="0.55000000000000004">
      <c r="A10203" t="s">
        <v>1</v>
      </c>
      <c r="B10203" t="s">
        <v>13347</v>
      </c>
      <c r="C10203" t="s">
        <v>82</v>
      </c>
      <c r="D10203" t="s">
        <v>3970</v>
      </c>
      <c r="E10203" t="s">
        <v>20</v>
      </c>
      <c r="F10203" t="b">
        <v>0</v>
      </c>
      <c r="G10203" t="s">
        <v>27</v>
      </c>
      <c r="H10203" s="4">
        <v>45796.251180555562</v>
      </c>
      <c r="I10203" t="b">
        <v>0</v>
      </c>
      <c r="J10203" t="b">
        <v>1</v>
      </c>
      <c r="K10203" t="s">
        <v>24</v>
      </c>
      <c r="L10203" t="s">
        <v>22</v>
      </c>
      <c r="M10203">
        <v>244000</v>
      </c>
      <c r="O10203" t="s">
        <v>1883</v>
      </c>
      <c r="P10203" t="s">
        <v>1884</v>
      </c>
    </row>
    <row r="10204" spans="1:16" x14ac:dyDescent="0.55000000000000004">
      <c r="A10204" t="s">
        <v>89</v>
      </c>
      <c r="B10204" t="s">
        <v>13348</v>
      </c>
      <c r="C10204" t="s">
        <v>82</v>
      </c>
      <c r="D10204" t="s">
        <v>3973</v>
      </c>
      <c r="E10204" t="s">
        <v>20</v>
      </c>
      <c r="F10204" t="b">
        <v>0</v>
      </c>
      <c r="G10204" t="s">
        <v>27</v>
      </c>
      <c r="H10204" s="4">
        <v>45796.251689814817</v>
      </c>
      <c r="I10204" t="b">
        <v>1</v>
      </c>
      <c r="J10204" t="b">
        <v>0</v>
      </c>
      <c r="K10204" t="s">
        <v>24</v>
      </c>
      <c r="L10204" t="s">
        <v>22</v>
      </c>
      <c r="M10204">
        <v>237500</v>
      </c>
      <c r="O10204" t="s">
        <v>13349</v>
      </c>
      <c r="P10204" t="s">
        <v>13350</v>
      </c>
    </row>
    <row r="10205" spans="1:16" x14ac:dyDescent="0.55000000000000004">
      <c r="A10205" t="s">
        <v>2</v>
      </c>
      <c r="B10205" t="s">
        <v>13351</v>
      </c>
      <c r="C10205" t="s">
        <v>39</v>
      </c>
      <c r="D10205" t="s">
        <v>4014</v>
      </c>
      <c r="E10205" t="s">
        <v>20</v>
      </c>
      <c r="F10205" t="b">
        <v>1</v>
      </c>
      <c r="G10205" t="s">
        <v>27</v>
      </c>
      <c r="H10205" s="4">
        <v>45796.251689814817</v>
      </c>
      <c r="I10205" t="b">
        <v>0</v>
      </c>
      <c r="J10205" t="b">
        <v>0</v>
      </c>
      <c r="K10205" t="s">
        <v>24</v>
      </c>
      <c r="L10205" t="s">
        <v>22</v>
      </c>
      <c r="M10205">
        <v>75000</v>
      </c>
      <c r="O10205" t="s">
        <v>3514</v>
      </c>
      <c r="P10205" t="s">
        <v>13352</v>
      </c>
    </row>
    <row r="10206" spans="1:16" x14ac:dyDescent="0.55000000000000004">
      <c r="A10206" t="s">
        <v>40</v>
      </c>
      <c r="B10206" t="s">
        <v>3193</v>
      </c>
      <c r="C10206" t="s">
        <v>434</v>
      </c>
      <c r="D10206" t="s">
        <v>4178</v>
      </c>
      <c r="E10206" t="s">
        <v>20</v>
      </c>
      <c r="F10206" t="b">
        <v>0</v>
      </c>
      <c r="G10206" t="s">
        <v>27</v>
      </c>
      <c r="H10206" s="4">
        <v>45796.251747685194</v>
      </c>
      <c r="I10206" t="b">
        <v>0</v>
      </c>
      <c r="J10206" t="b">
        <v>1</v>
      </c>
      <c r="K10206" t="s">
        <v>24</v>
      </c>
      <c r="L10206" t="s">
        <v>22</v>
      </c>
      <c r="M10206">
        <v>241000</v>
      </c>
      <c r="O10206" t="s">
        <v>59</v>
      </c>
      <c r="P10206" t="s">
        <v>137</v>
      </c>
    </row>
    <row r="10207" spans="1:16" x14ac:dyDescent="0.55000000000000004">
      <c r="A10207" t="s">
        <v>40</v>
      </c>
      <c r="B10207" t="s">
        <v>12754</v>
      </c>
      <c r="C10207" t="s">
        <v>1103</v>
      </c>
      <c r="D10207" t="s">
        <v>9677</v>
      </c>
      <c r="E10207" t="s">
        <v>20</v>
      </c>
      <c r="F10207" t="b">
        <v>0</v>
      </c>
      <c r="G10207" t="s">
        <v>41</v>
      </c>
      <c r="H10207" s="4">
        <v>45796.252268518518</v>
      </c>
      <c r="I10207" t="b">
        <v>0</v>
      </c>
      <c r="J10207" t="b">
        <v>1</v>
      </c>
      <c r="K10207" t="s">
        <v>24</v>
      </c>
      <c r="L10207" t="s">
        <v>22</v>
      </c>
      <c r="M10207">
        <v>154500</v>
      </c>
      <c r="O10207" t="s">
        <v>59</v>
      </c>
      <c r="P10207" t="s">
        <v>13353</v>
      </c>
    </row>
    <row r="10208" spans="1:16" x14ac:dyDescent="0.55000000000000004">
      <c r="A10208" t="s">
        <v>40</v>
      </c>
      <c r="B10208" t="s">
        <v>474</v>
      </c>
      <c r="C10208" t="s">
        <v>2081</v>
      </c>
      <c r="D10208" t="s">
        <v>2208</v>
      </c>
      <c r="E10208" t="s">
        <v>20</v>
      </c>
      <c r="F10208" t="b">
        <v>0</v>
      </c>
      <c r="G10208" t="s">
        <v>30</v>
      </c>
      <c r="H10208" s="4">
        <v>45796.25273148148</v>
      </c>
      <c r="I10208" t="b">
        <v>0</v>
      </c>
      <c r="J10208" t="b">
        <v>1</v>
      </c>
      <c r="K10208" t="s">
        <v>24</v>
      </c>
      <c r="L10208" t="s">
        <v>22</v>
      </c>
      <c r="M10208">
        <v>165360</v>
      </c>
      <c r="O10208" t="s">
        <v>5528</v>
      </c>
      <c r="P10208" t="s">
        <v>13158</v>
      </c>
    </row>
    <row r="10209" spans="1:16" x14ac:dyDescent="0.55000000000000004">
      <c r="A10209" t="s">
        <v>2</v>
      </c>
      <c r="B10209" t="s">
        <v>13354</v>
      </c>
      <c r="C10209" t="s">
        <v>2245</v>
      </c>
      <c r="D10209" t="s">
        <v>3970</v>
      </c>
      <c r="E10209" t="s">
        <v>34</v>
      </c>
      <c r="F10209" t="b">
        <v>0</v>
      </c>
      <c r="G10209" t="s">
        <v>106</v>
      </c>
      <c r="H10209" s="4">
        <v>45796.266481481478</v>
      </c>
      <c r="I10209" t="b">
        <v>0</v>
      </c>
      <c r="J10209" t="b">
        <v>0</v>
      </c>
      <c r="K10209" t="s">
        <v>106</v>
      </c>
      <c r="L10209" t="s">
        <v>22</v>
      </c>
      <c r="M10209">
        <v>90000</v>
      </c>
      <c r="O10209" t="s">
        <v>13355</v>
      </c>
      <c r="P10209" t="s">
        <v>13356</v>
      </c>
    </row>
    <row r="10210" spans="1:16" x14ac:dyDescent="0.55000000000000004">
      <c r="A10210" t="s">
        <v>0</v>
      </c>
      <c r="B10210" t="s">
        <v>12878</v>
      </c>
      <c r="C10210" t="s">
        <v>862</v>
      </c>
      <c r="D10210" t="s">
        <v>5312</v>
      </c>
      <c r="E10210" t="s">
        <v>20</v>
      </c>
      <c r="F10210" t="b">
        <v>0</v>
      </c>
      <c r="G10210" t="s">
        <v>862</v>
      </c>
      <c r="H10210" s="4">
        <v>45796.266875000001</v>
      </c>
      <c r="I10210" t="b">
        <v>0</v>
      </c>
      <c r="J10210" t="b">
        <v>0</v>
      </c>
      <c r="K10210" t="s">
        <v>862</v>
      </c>
      <c r="L10210" t="s">
        <v>22</v>
      </c>
      <c r="M10210">
        <v>42847.5</v>
      </c>
      <c r="O10210" t="s">
        <v>1642</v>
      </c>
    </row>
    <row r="10211" spans="1:16" x14ac:dyDescent="0.55000000000000004">
      <c r="A10211" t="s">
        <v>0</v>
      </c>
      <c r="B10211" t="s">
        <v>13357</v>
      </c>
      <c r="C10211" t="s">
        <v>859</v>
      </c>
      <c r="D10211" t="s">
        <v>3957</v>
      </c>
      <c r="E10211" t="s">
        <v>20</v>
      </c>
      <c r="F10211" t="b">
        <v>0</v>
      </c>
      <c r="G10211" t="s">
        <v>27</v>
      </c>
      <c r="H10211" s="4">
        <v>45796.333495370367</v>
      </c>
      <c r="I10211" t="b">
        <v>0</v>
      </c>
      <c r="J10211" t="b">
        <v>1</v>
      </c>
      <c r="K10211" t="s">
        <v>24</v>
      </c>
      <c r="L10211" t="s">
        <v>36</v>
      </c>
      <c r="N10211">
        <v>24.014999389648441</v>
      </c>
      <c r="O10211" t="s">
        <v>7468</v>
      </c>
      <c r="P10211" t="s">
        <v>12089</v>
      </c>
    </row>
    <row r="10212" spans="1:16" x14ac:dyDescent="0.55000000000000004">
      <c r="A10212" t="s">
        <v>0</v>
      </c>
      <c r="B10212" t="s">
        <v>13358</v>
      </c>
      <c r="C10212" t="s">
        <v>228</v>
      </c>
      <c r="D10212" t="s">
        <v>3957</v>
      </c>
      <c r="E10212" t="s">
        <v>20</v>
      </c>
      <c r="F10212" t="b">
        <v>0</v>
      </c>
      <c r="G10212" t="s">
        <v>27</v>
      </c>
      <c r="H10212" s="4">
        <v>45796.333564814813</v>
      </c>
      <c r="I10212" t="b">
        <v>0</v>
      </c>
      <c r="J10212" t="b">
        <v>0</v>
      </c>
      <c r="K10212" t="s">
        <v>24</v>
      </c>
      <c r="L10212" t="s">
        <v>36</v>
      </c>
      <c r="N10212">
        <v>27.435001373291019</v>
      </c>
      <c r="O10212" t="s">
        <v>11536</v>
      </c>
    </row>
    <row r="10213" spans="1:16" x14ac:dyDescent="0.55000000000000004">
      <c r="A10213" t="s">
        <v>0</v>
      </c>
      <c r="B10213" t="s">
        <v>13359</v>
      </c>
      <c r="C10213" t="s">
        <v>143</v>
      </c>
      <c r="D10213" t="s">
        <v>3957</v>
      </c>
      <c r="E10213" t="s">
        <v>20</v>
      </c>
      <c r="F10213" t="b">
        <v>0</v>
      </c>
      <c r="G10213" t="s">
        <v>35</v>
      </c>
      <c r="H10213" s="4">
        <v>45796.333935185183</v>
      </c>
      <c r="I10213" t="b">
        <v>0</v>
      </c>
      <c r="J10213" t="b">
        <v>1</v>
      </c>
      <c r="K10213" t="s">
        <v>24</v>
      </c>
      <c r="L10213" t="s">
        <v>36</v>
      </c>
      <c r="N10213">
        <v>16.510000228881839</v>
      </c>
      <c r="O10213" t="s">
        <v>759</v>
      </c>
      <c r="P10213" t="s">
        <v>13360</v>
      </c>
    </row>
    <row r="10214" spans="1:16" x14ac:dyDescent="0.55000000000000004">
      <c r="A10214" t="s">
        <v>2</v>
      </c>
      <c r="B10214" t="s">
        <v>170</v>
      </c>
      <c r="C10214" t="s">
        <v>7610</v>
      </c>
      <c r="D10214" t="s">
        <v>3957</v>
      </c>
      <c r="E10214" t="s">
        <v>20</v>
      </c>
      <c r="F10214" t="b">
        <v>0</v>
      </c>
      <c r="G10214" t="s">
        <v>27</v>
      </c>
      <c r="H10214" s="4">
        <v>45796.335127314807</v>
      </c>
      <c r="I10214" t="b">
        <v>0</v>
      </c>
      <c r="J10214" t="b">
        <v>0</v>
      </c>
      <c r="K10214" t="s">
        <v>24</v>
      </c>
      <c r="L10214" t="s">
        <v>36</v>
      </c>
      <c r="N10214">
        <v>45.745002746582031</v>
      </c>
      <c r="O10214" t="s">
        <v>7611</v>
      </c>
      <c r="P10214" t="s">
        <v>7612</v>
      </c>
    </row>
    <row r="10215" spans="1:16" x14ac:dyDescent="0.55000000000000004">
      <c r="A10215" t="s">
        <v>2</v>
      </c>
      <c r="B10215" t="s">
        <v>1676</v>
      </c>
      <c r="C10215" t="s">
        <v>7610</v>
      </c>
      <c r="D10215" t="s">
        <v>3957</v>
      </c>
      <c r="E10215" t="s">
        <v>20</v>
      </c>
      <c r="F10215" t="b">
        <v>0</v>
      </c>
      <c r="G10215" t="s">
        <v>41</v>
      </c>
      <c r="H10215" s="4">
        <v>45796.335520833331</v>
      </c>
      <c r="I10215" t="b">
        <v>0</v>
      </c>
      <c r="J10215" t="b">
        <v>1</v>
      </c>
      <c r="K10215" t="s">
        <v>24</v>
      </c>
      <c r="L10215" t="s">
        <v>36</v>
      </c>
      <c r="N10215">
        <v>45.745002746582031</v>
      </c>
      <c r="O10215" t="s">
        <v>9057</v>
      </c>
      <c r="P10215" t="s">
        <v>9058</v>
      </c>
    </row>
    <row r="10216" spans="1:16" x14ac:dyDescent="0.55000000000000004">
      <c r="A10216" t="s">
        <v>2</v>
      </c>
      <c r="B10216" t="s">
        <v>2</v>
      </c>
      <c r="C10216" t="s">
        <v>9053</v>
      </c>
      <c r="D10216" t="s">
        <v>3957</v>
      </c>
      <c r="E10216" t="s">
        <v>20</v>
      </c>
      <c r="F10216" t="b">
        <v>0</v>
      </c>
      <c r="G10216" t="s">
        <v>52</v>
      </c>
      <c r="H10216" s="4">
        <v>45796.336562500001</v>
      </c>
      <c r="I10216" t="b">
        <v>0</v>
      </c>
      <c r="J10216" t="b">
        <v>1</v>
      </c>
      <c r="K10216" t="s">
        <v>24</v>
      </c>
      <c r="L10216" t="s">
        <v>36</v>
      </c>
      <c r="N10216">
        <v>45.745002746582031</v>
      </c>
      <c r="O10216" t="s">
        <v>3264</v>
      </c>
      <c r="P10216" t="s">
        <v>13361</v>
      </c>
    </row>
    <row r="10217" spans="1:16" x14ac:dyDescent="0.55000000000000004">
      <c r="A10217" t="s">
        <v>28</v>
      </c>
      <c r="B10217" t="s">
        <v>13362</v>
      </c>
      <c r="C10217" t="s">
        <v>82</v>
      </c>
      <c r="D10217" t="s">
        <v>3973</v>
      </c>
      <c r="E10217" t="s">
        <v>20</v>
      </c>
      <c r="F10217" t="b">
        <v>0</v>
      </c>
      <c r="G10217" t="s">
        <v>27</v>
      </c>
      <c r="H10217" s="4">
        <v>45796.417858796303</v>
      </c>
      <c r="I10217" t="b">
        <v>0</v>
      </c>
      <c r="J10217" t="b">
        <v>1</v>
      </c>
      <c r="K10217" t="s">
        <v>24</v>
      </c>
      <c r="L10217" t="s">
        <v>22</v>
      </c>
      <c r="M10217">
        <v>220000</v>
      </c>
      <c r="O10217" t="s">
        <v>69</v>
      </c>
      <c r="P10217" t="s">
        <v>207</v>
      </c>
    </row>
    <row r="10218" spans="1:16" x14ac:dyDescent="0.55000000000000004">
      <c r="A10218" t="s">
        <v>0</v>
      </c>
      <c r="B10218" t="s">
        <v>13363</v>
      </c>
      <c r="C10218" t="s">
        <v>13364</v>
      </c>
      <c r="D10218" t="s">
        <v>9365</v>
      </c>
      <c r="E10218" t="s">
        <v>631</v>
      </c>
      <c r="F10218" t="b">
        <v>0</v>
      </c>
      <c r="G10218" t="s">
        <v>27</v>
      </c>
      <c r="H10218" s="4">
        <v>45796.417939814812</v>
      </c>
      <c r="I10218" t="b">
        <v>0</v>
      </c>
      <c r="J10218" t="b">
        <v>0</v>
      </c>
      <c r="K10218" t="s">
        <v>24</v>
      </c>
      <c r="L10218" t="s">
        <v>22</v>
      </c>
      <c r="M10218">
        <v>92500</v>
      </c>
      <c r="O10218" t="s">
        <v>1773</v>
      </c>
      <c r="P10218" t="s">
        <v>13365</v>
      </c>
    </row>
    <row r="10219" spans="1:16" x14ac:dyDescent="0.55000000000000004">
      <c r="A10219" t="s">
        <v>28</v>
      </c>
      <c r="B10219" t="s">
        <v>13366</v>
      </c>
      <c r="C10219" t="s">
        <v>39</v>
      </c>
      <c r="D10219" t="s">
        <v>2208</v>
      </c>
      <c r="E10219" t="s">
        <v>20</v>
      </c>
      <c r="F10219" t="b">
        <v>1</v>
      </c>
      <c r="G10219" t="s">
        <v>41</v>
      </c>
      <c r="H10219" s="4">
        <v>45796.418032407397</v>
      </c>
      <c r="I10219" t="b">
        <v>0</v>
      </c>
      <c r="J10219" t="b">
        <v>1</v>
      </c>
      <c r="K10219" t="s">
        <v>24</v>
      </c>
      <c r="L10219" t="s">
        <v>22</v>
      </c>
      <c r="M10219">
        <v>70000</v>
      </c>
      <c r="O10219" t="s">
        <v>13367</v>
      </c>
      <c r="P10219" t="s">
        <v>13368</v>
      </c>
    </row>
    <row r="10220" spans="1:16" x14ac:dyDescent="0.55000000000000004">
      <c r="A10220" t="s">
        <v>2</v>
      </c>
      <c r="B10220" t="s">
        <v>13369</v>
      </c>
      <c r="C10220" t="s">
        <v>1413</v>
      </c>
      <c r="D10220" t="s">
        <v>4178</v>
      </c>
      <c r="E10220" t="s">
        <v>20</v>
      </c>
      <c r="F10220" t="b">
        <v>0</v>
      </c>
      <c r="G10220" t="s">
        <v>27</v>
      </c>
      <c r="H10220" s="4">
        <v>45796.418506944443</v>
      </c>
      <c r="I10220" t="b">
        <v>0</v>
      </c>
      <c r="J10220" t="b">
        <v>1</v>
      </c>
      <c r="K10220" t="s">
        <v>24</v>
      </c>
      <c r="L10220" t="s">
        <v>22</v>
      </c>
      <c r="M10220">
        <v>207000</v>
      </c>
      <c r="O10220" t="s">
        <v>59</v>
      </c>
      <c r="P10220" t="s">
        <v>13370</v>
      </c>
    </row>
    <row r="10221" spans="1:16" x14ac:dyDescent="0.55000000000000004">
      <c r="A10221" t="s">
        <v>89</v>
      </c>
      <c r="B10221" t="s">
        <v>13371</v>
      </c>
      <c r="C10221" t="s">
        <v>8461</v>
      </c>
      <c r="D10221" t="s">
        <v>2208</v>
      </c>
      <c r="E10221" t="s">
        <v>20</v>
      </c>
      <c r="F10221" t="b">
        <v>0</v>
      </c>
      <c r="G10221" t="s">
        <v>41</v>
      </c>
      <c r="H10221" s="4">
        <v>45796.41878472222</v>
      </c>
      <c r="I10221" t="b">
        <v>0</v>
      </c>
      <c r="J10221" t="b">
        <v>1</v>
      </c>
      <c r="K10221" t="s">
        <v>24</v>
      </c>
      <c r="L10221" t="s">
        <v>22</v>
      </c>
      <c r="M10221">
        <v>120244.953125</v>
      </c>
      <c r="O10221" t="s">
        <v>3570</v>
      </c>
      <c r="P10221" t="s">
        <v>13372</v>
      </c>
    </row>
    <row r="10222" spans="1:16" x14ac:dyDescent="0.55000000000000004">
      <c r="A10222" t="s">
        <v>2</v>
      </c>
      <c r="B10222" t="s">
        <v>13369</v>
      </c>
      <c r="C10222" t="s">
        <v>315</v>
      </c>
      <c r="D10222" t="s">
        <v>9677</v>
      </c>
      <c r="E10222" t="s">
        <v>20</v>
      </c>
      <c r="F10222" t="b">
        <v>0</v>
      </c>
      <c r="G10222" t="s">
        <v>41</v>
      </c>
      <c r="H10222" s="4">
        <v>45796.418877314813</v>
      </c>
      <c r="I10222" t="b">
        <v>0</v>
      </c>
      <c r="J10222" t="b">
        <v>1</v>
      </c>
      <c r="K10222" t="s">
        <v>24</v>
      </c>
      <c r="L10222" t="s">
        <v>22</v>
      </c>
      <c r="M10222">
        <v>207000</v>
      </c>
      <c r="O10222" t="s">
        <v>59</v>
      </c>
      <c r="P10222" t="s">
        <v>13370</v>
      </c>
    </row>
    <row r="10223" spans="1:16" x14ac:dyDescent="0.55000000000000004">
      <c r="A10223" t="s">
        <v>40</v>
      </c>
      <c r="B10223" t="s">
        <v>40</v>
      </c>
      <c r="C10223" t="s">
        <v>380</v>
      </c>
      <c r="D10223" t="s">
        <v>4178</v>
      </c>
      <c r="E10223" t="s">
        <v>20</v>
      </c>
      <c r="F10223" t="b">
        <v>0</v>
      </c>
      <c r="G10223" t="s">
        <v>41</v>
      </c>
      <c r="H10223" s="4">
        <v>45796.418958333343</v>
      </c>
      <c r="I10223" t="b">
        <v>0</v>
      </c>
      <c r="J10223" t="b">
        <v>1</v>
      </c>
      <c r="K10223" t="s">
        <v>24</v>
      </c>
      <c r="L10223" t="s">
        <v>22</v>
      </c>
      <c r="M10223">
        <v>170000</v>
      </c>
      <c r="O10223" t="s">
        <v>59</v>
      </c>
      <c r="P10223" t="s">
        <v>137</v>
      </c>
    </row>
    <row r="10224" spans="1:16" x14ac:dyDescent="0.55000000000000004">
      <c r="A10224" t="s">
        <v>2</v>
      </c>
      <c r="B10224" t="s">
        <v>13373</v>
      </c>
      <c r="C10224" t="s">
        <v>167</v>
      </c>
      <c r="D10224" t="s">
        <v>2208</v>
      </c>
      <c r="F10224" t="b">
        <v>0</v>
      </c>
      <c r="G10224" t="s">
        <v>30</v>
      </c>
      <c r="H10224" s="4">
        <v>45796.41946759259</v>
      </c>
      <c r="I10224" t="b">
        <v>1</v>
      </c>
      <c r="J10224" t="b">
        <v>0</v>
      </c>
      <c r="K10224" t="s">
        <v>24</v>
      </c>
      <c r="L10224" t="s">
        <v>36</v>
      </c>
      <c r="N10224">
        <v>70.5</v>
      </c>
      <c r="O10224" t="s">
        <v>926</v>
      </c>
      <c r="P10224" t="s">
        <v>8672</v>
      </c>
    </row>
    <row r="10225" spans="1:16" x14ac:dyDescent="0.55000000000000004">
      <c r="A10225" t="s">
        <v>40</v>
      </c>
      <c r="B10225" t="s">
        <v>13374</v>
      </c>
      <c r="C10225" t="s">
        <v>121</v>
      </c>
      <c r="D10225" t="s">
        <v>9677</v>
      </c>
      <c r="E10225" t="s">
        <v>20</v>
      </c>
      <c r="F10225" t="b">
        <v>0</v>
      </c>
      <c r="G10225" t="s">
        <v>23</v>
      </c>
      <c r="H10225" s="4">
        <v>45796.422731481478</v>
      </c>
      <c r="I10225" t="b">
        <v>0</v>
      </c>
      <c r="J10225" t="b">
        <v>1</v>
      </c>
      <c r="K10225" t="s">
        <v>24</v>
      </c>
      <c r="L10225" t="s">
        <v>22</v>
      </c>
      <c r="M10225">
        <v>170000</v>
      </c>
      <c r="O10225" t="s">
        <v>59</v>
      </c>
      <c r="P10225" t="s">
        <v>13370</v>
      </c>
    </row>
    <row r="10226" spans="1:16" x14ac:dyDescent="0.55000000000000004">
      <c r="A10226" t="s">
        <v>40</v>
      </c>
      <c r="B10226" t="s">
        <v>9472</v>
      </c>
      <c r="C10226" t="s">
        <v>179</v>
      </c>
      <c r="D10226" t="s">
        <v>13375</v>
      </c>
      <c r="E10226" t="s">
        <v>20</v>
      </c>
      <c r="F10226" t="b">
        <v>0</v>
      </c>
      <c r="G10226" t="s">
        <v>23</v>
      </c>
      <c r="H10226" s="4">
        <v>45796.42291666667</v>
      </c>
      <c r="I10226" t="b">
        <v>0</v>
      </c>
      <c r="J10226" t="b">
        <v>1</v>
      </c>
      <c r="K10226" t="s">
        <v>24</v>
      </c>
      <c r="L10226" t="s">
        <v>22</v>
      </c>
      <c r="M10226">
        <v>170000</v>
      </c>
      <c r="O10226" t="s">
        <v>59</v>
      </c>
      <c r="P10226" t="s">
        <v>137</v>
      </c>
    </row>
    <row r="10227" spans="1:16" x14ac:dyDescent="0.55000000000000004">
      <c r="A10227" t="s">
        <v>1</v>
      </c>
      <c r="B10227" t="s">
        <v>1368</v>
      </c>
      <c r="C10227" t="s">
        <v>180</v>
      </c>
      <c r="D10227" t="s">
        <v>3973</v>
      </c>
      <c r="E10227" t="s">
        <v>20</v>
      </c>
      <c r="F10227" t="b">
        <v>0</v>
      </c>
      <c r="G10227" t="s">
        <v>41</v>
      </c>
      <c r="H10227" s="4">
        <v>45796.458761574067</v>
      </c>
      <c r="I10227" t="b">
        <v>0</v>
      </c>
      <c r="J10227" t="b">
        <v>1</v>
      </c>
      <c r="K10227" t="s">
        <v>24</v>
      </c>
      <c r="L10227" t="s">
        <v>22</v>
      </c>
      <c r="M10227">
        <v>150000</v>
      </c>
      <c r="O10227" t="s">
        <v>13376</v>
      </c>
      <c r="P10227" t="s">
        <v>13377</v>
      </c>
    </row>
    <row r="10228" spans="1:16" x14ac:dyDescent="0.55000000000000004">
      <c r="A10228" t="s">
        <v>40</v>
      </c>
      <c r="B10228" t="s">
        <v>3193</v>
      </c>
      <c r="C10228" t="s">
        <v>179</v>
      </c>
      <c r="D10228" t="s">
        <v>5781</v>
      </c>
      <c r="E10228" t="s">
        <v>20</v>
      </c>
      <c r="F10228" t="b">
        <v>0</v>
      </c>
      <c r="G10228" t="s">
        <v>27</v>
      </c>
      <c r="H10228" s="4">
        <v>45796.460162037038</v>
      </c>
      <c r="I10228" t="b">
        <v>0</v>
      </c>
      <c r="J10228" t="b">
        <v>1</v>
      </c>
      <c r="K10228" t="s">
        <v>24</v>
      </c>
      <c r="L10228" t="s">
        <v>22</v>
      </c>
      <c r="M10228">
        <v>241000</v>
      </c>
      <c r="O10228" t="s">
        <v>59</v>
      </c>
      <c r="P10228" t="s">
        <v>137</v>
      </c>
    </row>
    <row r="10229" spans="1:16" x14ac:dyDescent="0.55000000000000004">
      <c r="A10229" t="s">
        <v>2</v>
      </c>
      <c r="B10229" t="s">
        <v>1145</v>
      </c>
      <c r="C10229" t="s">
        <v>33</v>
      </c>
      <c r="D10229" t="s">
        <v>3828</v>
      </c>
      <c r="E10229" t="s">
        <v>20</v>
      </c>
      <c r="F10229" t="b">
        <v>0</v>
      </c>
      <c r="G10229" t="s">
        <v>27</v>
      </c>
      <c r="H10229" s="4">
        <v>45796.501759259263</v>
      </c>
      <c r="I10229" t="b">
        <v>1</v>
      </c>
      <c r="J10229" t="b">
        <v>0</v>
      </c>
      <c r="K10229" t="s">
        <v>24</v>
      </c>
      <c r="L10229" t="s">
        <v>22</v>
      </c>
      <c r="M10229">
        <v>132500</v>
      </c>
      <c r="O10229" t="s">
        <v>13378</v>
      </c>
      <c r="P10229" t="s">
        <v>665</v>
      </c>
    </row>
    <row r="10230" spans="1:16" x14ac:dyDescent="0.55000000000000004">
      <c r="A10230" t="s">
        <v>0</v>
      </c>
      <c r="B10230" t="s">
        <v>13379</v>
      </c>
      <c r="C10230" t="s">
        <v>1390</v>
      </c>
      <c r="D10230" t="s">
        <v>13380</v>
      </c>
      <c r="E10230" t="s">
        <v>20</v>
      </c>
      <c r="F10230" t="b">
        <v>0</v>
      </c>
      <c r="G10230" t="s">
        <v>1391</v>
      </c>
      <c r="H10230" s="4">
        <v>45796.524409722217</v>
      </c>
      <c r="I10230" t="b">
        <v>1</v>
      </c>
      <c r="J10230" t="b">
        <v>0</v>
      </c>
      <c r="K10230" t="s">
        <v>1391</v>
      </c>
      <c r="L10230" t="s">
        <v>22</v>
      </c>
      <c r="M10230">
        <v>90000</v>
      </c>
      <c r="O10230" t="s">
        <v>1172</v>
      </c>
      <c r="P10230" t="s">
        <v>107</v>
      </c>
    </row>
    <row r="10231" spans="1:16" x14ac:dyDescent="0.55000000000000004">
      <c r="A10231" t="s">
        <v>0</v>
      </c>
      <c r="B10231" t="s">
        <v>1254</v>
      </c>
      <c r="C10231" t="s">
        <v>395</v>
      </c>
      <c r="D10231" t="s">
        <v>3973</v>
      </c>
      <c r="E10231" t="s">
        <v>20</v>
      </c>
      <c r="F10231" t="b">
        <v>0</v>
      </c>
      <c r="G10231" t="s">
        <v>35</v>
      </c>
      <c r="H10231" s="4">
        <v>45796.542199074072</v>
      </c>
      <c r="I10231" t="b">
        <v>1</v>
      </c>
      <c r="J10231" t="b">
        <v>1</v>
      </c>
      <c r="K10231" t="s">
        <v>24</v>
      </c>
      <c r="L10231" t="s">
        <v>22</v>
      </c>
      <c r="M10231">
        <v>137500</v>
      </c>
      <c r="O10231" t="s">
        <v>123</v>
      </c>
      <c r="P10231" t="s">
        <v>13162</v>
      </c>
    </row>
    <row r="10232" spans="1:16" x14ac:dyDescent="0.55000000000000004">
      <c r="A10232" t="s">
        <v>2</v>
      </c>
      <c r="B10232" t="s">
        <v>1145</v>
      </c>
      <c r="C10232" t="s">
        <v>120</v>
      </c>
      <c r="D10232" t="s">
        <v>3828</v>
      </c>
      <c r="E10232" t="s">
        <v>51</v>
      </c>
      <c r="F10232" t="b">
        <v>0</v>
      </c>
      <c r="G10232" t="s">
        <v>52</v>
      </c>
      <c r="H10232" s="4">
        <v>45796.586504629631</v>
      </c>
      <c r="I10232" t="b">
        <v>1</v>
      </c>
      <c r="J10232" t="b">
        <v>0</v>
      </c>
      <c r="K10232" t="s">
        <v>24</v>
      </c>
      <c r="L10232" t="s">
        <v>36</v>
      </c>
      <c r="N10232">
        <v>53</v>
      </c>
      <c r="O10232" t="s">
        <v>10056</v>
      </c>
      <c r="P10232" t="s">
        <v>665</v>
      </c>
    </row>
    <row r="10233" spans="1:16" x14ac:dyDescent="0.55000000000000004">
      <c r="A10233" t="s">
        <v>0</v>
      </c>
      <c r="B10233" t="s">
        <v>13381</v>
      </c>
      <c r="C10233" t="s">
        <v>210</v>
      </c>
      <c r="D10233" t="s">
        <v>7853</v>
      </c>
      <c r="E10233" t="s">
        <v>20</v>
      </c>
      <c r="F10233" t="b">
        <v>0</v>
      </c>
      <c r="G10233" t="s">
        <v>27</v>
      </c>
      <c r="H10233" s="4">
        <v>45796.625208333331</v>
      </c>
      <c r="I10233" t="b">
        <v>0</v>
      </c>
      <c r="J10233" t="b">
        <v>1</v>
      </c>
      <c r="K10233" t="s">
        <v>24</v>
      </c>
      <c r="L10233" t="s">
        <v>22</v>
      </c>
      <c r="M10233">
        <v>134000</v>
      </c>
      <c r="O10233" t="s">
        <v>13382</v>
      </c>
      <c r="P10233" t="s">
        <v>13383</v>
      </c>
    </row>
    <row r="10234" spans="1:16" x14ac:dyDescent="0.55000000000000004">
      <c r="A10234" t="s">
        <v>40</v>
      </c>
      <c r="B10234" t="s">
        <v>2069</v>
      </c>
      <c r="C10234" t="s">
        <v>176</v>
      </c>
      <c r="D10234" t="s">
        <v>3973</v>
      </c>
      <c r="E10234" t="s">
        <v>20</v>
      </c>
      <c r="F10234" t="b">
        <v>0</v>
      </c>
      <c r="G10234" t="s">
        <v>27</v>
      </c>
      <c r="H10234" s="4">
        <v>45796.626759259263</v>
      </c>
      <c r="I10234" t="b">
        <v>0</v>
      </c>
      <c r="J10234" t="b">
        <v>0</v>
      </c>
      <c r="K10234" t="s">
        <v>24</v>
      </c>
      <c r="L10234" t="s">
        <v>22</v>
      </c>
      <c r="M10234">
        <v>245000</v>
      </c>
      <c r="O10234" t="s">
        <v>13384</v>
      </c>
      <c r="P10234" t="s">
        <v>13385</v>
      </c>
    </row>
    <row r="10235" spans="1:16" x14ac:dyDescent="0.55000000000000004">
      <c r="A10235" t="s">
        <v>191</v>
      </c>
      <c r="B10235" t="s">
        <v>13386</v>
      </c>
      <c r="C10235" t="s">
        <v>158</v>
      </c>
      <c r="D10235" t="s">
        <v>4910</v>
      </c>
      <c r="E10235" t="s">
        <v>20</v>
      </c>
      <c r="F10235" t="b">
        <v>0</v>
      </c>
      <c r="G10235" t="s">
        <v>158</v>
      </c>
      <c r="H10235" s="4">
        <v>45796.629143518519</v>
      </c>
      <c r="I10235" t="b">
        <v>0</v>
      </c>
      <c r="J10235" t="b">
        <v>0</v>
      </c>
      <c r="K10235" t="s">
        <v>158</v>
      </c>
      <c r="L10235" t="s">
        <v>22</v>
      </c>
      <c r="M10235">
        <v>62624.5</v>
      </c>
      <c r="O10235" t="s">
        <v>13387</v>
      </c>
      <c r="P10235" t="s">
        <v>13388</v>
      </c>
    </row>
    <row r="10236" spans="1:16" x14ac:dyDescent="0.55000000000000004">
      <c r="A10236" t="s">
        <v>25</v>
      </c>
      <c r="B10236" t="s">
        <v>13389</v>
      </c>
      <c r="C10236" t="s">
        <v>49</v>
      </c>
      <c r="D10236" t="s">
        <v>2208</v>
      </c>
      <c r="E10236" t="s">
        <v>20</v>
      </c>
      <c r="F10236" t="b">
        <v>0</v>
      </c>
      <c r="G10236" t="s">
        <v>41</v>
      </c>
      <c r="H10236" s="4">
        <v>45796.667071759257</v>
      </c>
      <c r="I10236" t="b">
        <v>0</v>
      </c>
      <c r="J10236" t="b">
        <v>1</v>
      </c>
      <c r="K10236" t="s">
        <v>24</v>
      </c>
      <c r="L10236" t="s">
        <v>22</v>
      </c>
      <c r="M10236">
        <v>82500</v>
      </c>
      <c r="O10236" t="s">
        <v>387</v>
      </c>
      <c r="P10236" t="s">
        <v>13390</v>
      </c>
    </row>
    <row r="10237" spans="1:16" x14ac:dyDescent="0.55000000000000004">
      <c r="A10237" t="s">
        <v>2</v>
      </c>
      <c r="B10237" t="s">
        <v>8985</v>
      </c>
      <c r="C10237" t="s">
        <v>42</v>
      </c>
      <c r="D10237" t="s">
        <v>3828</v>
      </c>
      <c r="E10237" t="s">
        <v>51</v>
      </c>
      <c r="F10237" t="b">
        <v>0</v>
      </c>
      <c r="G10237" t="s">
        <v>27</v>
      </c>
      <c r="H10237" s="4">
        <v>45796.668414351851</v>
      </c>
      <c r="I10237" t="b">
        <v>1</v>
      </c>
      <c r="J10237" t="b">
        <v>0</v>
      </c>
      <c r="K10237" t="s">
        <v>24</v>
      </c>
      <c r="L10237" t="s">
        <v>36</v>
      </c>
      <c r="N10237">
        <v>60</v>
      </c>
      <c r="O10237" t="s">
        <v>9461</v>
      </c>
      <c r="P10237" t="s">
        <v>9462</v>
      </c>
    </row>
    <row r="10238" spans="1:16" x14ac:dyDescent="0.55000000000000004">
      <c r="A10238" t="s">
        <v>2</v>
      </c>
      <c r="B10238" t="s">
        <v>13391</v>
      </c>
      <c r="C10238" t="s">
        <v>160</v>
      </c>
      <c r="D10238" t="s">
        <v>3973</v>
      </c>
      <c r="E10238" t="s">
        <v>51</v>
      </c>
      <c r="F10238" t="b">
        <v>0</v>
      </c>
      <c r="G10238" t="s">
        <v>27</v>
      </c>
      <c r="H10238" s="4">
        <v>45796.668414351851</v>
      </c>
      <c r="I10238" t="b">
        <v>0</v>
      </c>
      <c r="J10238" t="b">
        <v>0</v>
      </c>
      <c r="K10238" t="s">
        <v>24</v>
      </c>
      <c r="L10238" t="s">
        <v>36</v>
      </c>
      <c r="N10238">
        <v>58.5</v>
      </c>
      <c r="O10238" t="s">
        <v>74</v>
      </c>
      <c r="P10238" t="s">
        <v>786</v>
      </c>
    </row>
    <row r="10239" spans="1:16" x14ac:dyDescent="0.55000000000000004">
      <c r="A10239" t="s">
        <v>2</v>
      </c>
      <c r="B10239" t="s">
        <v>13391</v>
      </c>
      <c r="C10239" t="s">
        <v>160</v>
      </c>
      <c r="D10239" t="s">
        <v>3973</v>
      </c>
      <c r="E10239" t="s">
        <v>51</v>
      </c>
      <c r="F10239" t="b">
        <v>0</v>
      </c>
      <c r="G10239" t="s">
        <v>27</v>
      </c>
      <c r="H10239" s="4">
        <v>45796.668495370373</v>
      </c>
      <c r="I10239" t="b">
        <v>0</v>
      </c>
      <c r="J10239" t="b">
        <v>0</v>
      </c>
      <c r="K10239" t="s">
        <v>24</v>
      </c>
      <c r="L10239" t="s">
        <v>36</v>
      </c>
      <c r="N10239">
        <v>58.5</v>
      </c>
      <c r="O10239" t="s">
        <v>74</v>
      </c>
      <c r="P10239" t="s">
        <v>786</v>
      </c>
    </row>
    <row r="10240" spans="1:16" x14ac:dyDescent="0.55000000000000004">
      <c r="A10240" t="s">
        <v>89</v>
      </c>
      <c r="B10240" t="s">
        <v>2377</v>
      </c>
      <c r="C10240" t="s">
        <v>653</v>
      </c>
      <c r="D10240" t="s">
        <v>3973</v>
      </c>
      <c r="E10240" t="s">
        <v>51</v>
      </c>
      <c r="F10240" t="b">
        <v>0</v>
      </c>
      <c r="G10240" t="s">
        <v>27</v>
      </c>
      <c r="H10240" s="4">
        <v>45796.668564814812</v>
      </c>
      <c r="I10240" t="b">
        <v>1</v>
      </c>
      <c r="J10240" t="b">
        <v>0</v>
      </c>
      <c r="K10240" t="s">
        <v>24</v>
      </c>
      <c r="L10240" t="s">
        <v>36</v>
      </c>
      <c r="N10240">
        <v>63</v>
      </c>
      <c r="O10240" t="s">
        <v>741</v>
      </c>
    </row>
    <row r="10241" spans="1:16" x14ac:dyDescent="0.55000000000000004">
      <c r="A10241" t="s">
        <v>2</v>
      </c>
      <c r="B10241" t="s">
        <v>13392</v>
      </c>
      <c r="C10241" t="s">
        <v>203</v>
      </c>
      <c r="D10241" t="s">
        <v>3600</v>
      </c>
      <c r="E10241" t="s">
        <v>51</v>
      </c>
      <c r="F10241" t="b">
        <v>0</v>
      </c>
      <c r="G10241" t="s">
        <v>41</v>
      </c>
      <c r="H10241" s="4">
        <v>45796.668773148151</v>
      </c>
      <c r="I10241" t="b">
        <v>1</v>
      </c>
      <c r="J10241" t="b">
        <v>0</v>
      </c>
      <c r="K10241" t="s">
        <v>24</v>
      </c>
      <c r="L10241" t="s">
        <v>36</v>
      </c>
      <c r="N10241">
        <v>50</v>
      </c>
      <c r="O10241" t="s">
        <v>11706</v>
      </c>
      <c r="P10241" t="s">
        <v>13393</v>
      </c>
    </row>
    <row r="10242" spans="1:16" x14ac:dyDescent="0.55000000000000004">
      <c r="A10242" t="s">
        <v>2</v>
      </c>
      <c r="B10242" t="s">
        <v>11574</v>
      </c>
      <c r="C10242" t="s">
        <v>509</v>
      </c>
      <c r="D10242" t="s">
        <v>13394</v>
      </c>
      <c r="E10242" t="s">
        <v>34</v>
      </c>
      <c r="F10242" t="b">
        <v>0</v>
      </c>
      <c r="G10242" t="s">
        <v>41</v>
      </c>
      <c r="H10242" s="4">
        <v>45796.668854166674</v>
      </c>
      <c r="I10242" t="b">
        <v>0</v>
      </c>
      <c r="J10242" t="b">
        <v>1</v>
      </c>
      <c r="K10242" t="s">
        <v>24</v>
      </c>
      <c r="L10242" t="s">
        <v>22</v>
      </c>
      <c r="M10242">
        <v>207000</v>
      </c>
      <c r="O10242" t="s">
        <v>59</v>
      </c>
      <c r="P10242" t="s">
        <v>2020</v>
      </c>
    </row>
    <row r="10243" spans="1:16" x14ac:dyDescent="0.55000000000000004">
      <c r="A10243" t="s">
        <v>19</v>
      </c>
      <c r="B10243" t="s">
        <v>19</v>
      </c>
      <c r="C10243" t="s">
        <v>1292</v>
      </c>
      <c r="D10243" t="s">
        <v>3828</v>
      </c>
      <c r="E10243" t="s">
        <v>20</v>
      </c>
      <c r="F10243" t="b">
        <v>0</v>
      </c>
      <c r="G10243" t="s">
        <v>27</v>
      </c>
      <c r="H10243" s="4">
        <v>45796.70952546296</v>
      </c>
      <c r="I10243" t="b">
        <v>0</v>
      </c>
      <c r="J10243" t="b">
        <v>1</v>
      </c>
      <c r="K10243" t="s">
        <v>24</v>
      </c>
      <c r="L10243" t="s">
        <v>22</v>
      </c>
      <c r="M10243">
        <v>124000</v>
      </c>
      <c r="O10243" t="s">
        <v>6172</v>
      </c>
      <c r="P10243" t="s">
        <v>3186</v>
      </c>
    </row>
    <row r="10244" spans="1:16" x14ac:dyDescent="0.55000000000000004">
      <c r="A10244" t="s">
        <v>40</v>
      </c>
      <c r="B10244" t="s">
        <v>3136</v>
      </c>
      <c r="C10244" t="s">
        <v>71</v>
      </c>
      <c r="D10244" t="s">
        <v>483</v>
      </c>
      <c r="E10244" t="s">
        <v>51</v>
      </c>
      <c r="F10244" t="b">
        <v>0</v>
      </c>
      <c r="G10244" t="s">
        <v>27</v>
      </c>
      <c r="H10244" s="4">
        <v>45796.710092592592</v>
      </c>
      <c r="I10244" t="b">
        <v>0</v>
      </c>
      <c r="J10244" t="b">
        <v>1</v>
      </c>
      <c r="K10244" t="s">
        <v>24</v>
      </c>
      <c r="L10244" t="s">
        <v>36</v>
      </c>
      <c r="N10244">
        <v>79</v>
      </c>
      <c r="O10244" t="s">
        <v>5372</v>
      </c>
      <c r="P10244" t="s">
        <v>13395</v>
      </c>
    </row>
    <row r="10245" spans="1:16" x14ac:dyDescent="0.55000000000000004">
      <c r="A10245" t="s">
        <v>40</v>
      </c>
      <c r="B10245" t="s">
        <v>40</v>
      </c>
      <c r="C10245" t="s">
        <v>87</v>
      </c>
      <c r="D10245" t="s">
        <v>3973</v>
      </c>
      <c r="E10245" t="s">
        <v>51</v>
      </c>
      <c r="F10245" t="b">
        <v>0</v>
      </c>
      <c r="G10245" t="s">
        <v>27</v>
      </c>
      <c r="H10245" s="4">
        <v>45796.710104166668</v>
      </c>
      <c r="I10245" t="b">
        <v>0</v>
      </c>
      <c r="J10245" t="b">
        <v>0</v>
      </c>
      <c r="K10245" t="s">
        <v>24</v>
      </c>
      <c r="L10245" t="s">
        <v>36</v>
      </c>
      <c r="N10245">
        <v>75</v>
      </c>
      <c r="O10245" t="s">
        <v>13396</v>
      </c>
      <c r="P10245" t="s">
        <v>13397</v>
      </c>
    </row>
    <row r="10246" spans="1:16" x14ac:dyDescent="0.55000000000000004">
      <c r="A10246" t="s">
        <v>2</v>
      </c>
      <c r="B10246" t="s">
        <v>13398</v>
      </c>
      <c r="C10246" t="s">
        <v>845</v>
      </c>
      <c r="D10246" t="s">
        <v>3973</v>
      </c>
      <c r="E10246" t="s">
        <v>20</v>
      </c>
      <c r="F10246" t="b">
        <v>0</v>
      </c>
      <c r="G10246" t="s">
        <v>35</v>
      </c>
      <c r="H10246" s="4">
        <v>45796.710995370369</v>
      </c>
      <c r="I10246" t="b">
        <v>0</v>
      </c>
      <c r="J10246" t="b">
        <v>0</v>
      </c>
      <c r="K10246" t="s">
        <v>24</v>
      </c>
      <c r="L10246" t="s">
        <v>22</v>
      </c>
      <c r="M10246">
        <v>140000</v>
      </c>
      <c r="O10246" t="s">
        <v>1530</v>
      </c>
      <c r="P10246" t="s">
        <v>996</v>
      </c>
    </row>
    <row r="10247" spans="1:16" x14ac:dyDescent="0.55000000000000004">
      <c r="A10247" t="s">
        <v>0</v>
      </c>
      <c r="B10247" t="s">
        <v>2840</v>
      </c>
      <c r="C10247" t="s">
        <v>542</v>
      </c>
      <c r="D10247" t="s">
        <v>3973</v>
      </c>
      <c r="E10247" t="s">
        <v>51</v>
      </c>
      <c r="F10247" t="b">
        <v>0</v>
      </c>
      <c r="G10247" t="s">
        <v>30</v>
      </c>
      <c r="H10247" s="4">
        <v>45796.711215277777</v>
      </c>
      <c r="I10247" t="b">
        <v>1</v>
      </c>
      <c r="J10247" t="b">
        <v>0</v>
      </c>
      <c r="K10247" t="s">
        <v>24</v>
      </c>
      <c r="L10247" t="s">
        <v>36</v>
      </c>
      <c r="N10247">
        <v>75</v>
      </c>
      <c r="O10247" t="s">
        <v>133</v>
      </c>
      <c r="P10247" t="s">
        <v>13399</v>
      </c>
    </row>
    <row r="10248" spans="1:16" x14ac:dyDescent="0.55000000000000004">
      <c r="A10248" t="s">
        <v>25</v>
      </c>
      <c r="B10248" t="s">
        <v>13400</v>
      </c>
      <c r="C10248" t="s">
        <v>158</v>
      </c>
      <c r="D10248" t="s">
        <v>4910</v>
      </c>
      <c r="E10248" t="s">
        <v>20</v>
      </c>
      <c r="F10248" t="b">
        <v>0</v>
      </c>
      <c r="G10248" t="s">
        <v>158</v>
      </c>
      <c r="H10248" s="4">
        <v>45796.753923611112</v>
      </c>
      <c r="I10248" t="b">
        <v>0</v>
      </c>
      <c r="J10248" t="b">
        <v>0</v>
      </c>
      <c r="K10248" t="s">
        <v>158</v>
      </c>
      <c r="L10248" t="s">
        <v>22</v>
      </c>
      <c r="M10248">
        <v>52000</v>
      </c>
      <c r="O10248" t="s">
        <v>402</v>
      </c>
      <c r="P10248" t="s">
        <v>13401</v>
      </c>
    </row>
    <row r="10249" spans="1:16" x14ac:dyDescent="0.55000000000000004">
      <c r="A10249" t="s">
        <v>40</v>
      </c>
      <c r="B10249" t="s">
        <v>13402</v>
      </c>
      <c r="C10249" t="s">
        <v>158</v>
      </c>
      <c r="D10249" t="s">
        <v>4910</v>
      </c>
      <c r="E10249" t="s">
        <v>20</v>
      </c>
      <c r="F10249" t="b">
        <v>0</v>
      </c>
      <c r="G10249" t="s">
        <v>158</v>
      </c>
      <c r="H10249" s="4">
        <v>45796.754143518519</v>
      </c>
      <c r="I10249" t="b">
        <v>0</v>
      </c>
      <c r="J10249" t="b">
        <v>0</v>
      </c>
      <c r="K10249" t="s">
        <v>158</v>
      </c>
      <c r="L10249" t="s">
        <v>22</v>
      </c>
      <c r="M10249">
        <v>52000</v>
      </c>
      <c r="O10249" t="s">
        <v>402</v>
      </c>
      <c r="P10249" t="s">
        <v>13403</v>
      </c>
    </row>
    <row r="10250" spans="1:16" x14ac:dyDescent="0.55000000000000004">
      <c r="A10250" t="s">
        <v>0</v>
      </c>
      <c r="B10250" t="s">
        <v>2963</v>
      </c>
      <c r="C10250" t="s">
        <v>82</v>
      </c>
      <c r="D10250" t="s">
        <v>3973</v>
      </c>
      <c r="F10250" t="b">
        <v>0</v>
      </c>
      <c r="G10250" t="s">
        <v>27</v>
      </c>
      <c r="H10250" s="4">
        <v>45796.791759259257</v>
      </c>
      <c r="I10250" t="b">
        <v>0</v>
      </c>
      <c r="J10250" t="b">
        <v>1</v>
      </c>
      <c r="K10250" t="s">
        <v>24</v>
      </c>
      <c r="L10250" t="s">
        <v>22</v>
      </c>
      <c r="M10250">
        <v>92700</v>
      </c>
      <c r="O10250" t="s">
        <v>13404</v>
      </c>
      <c r="P10250" t="s">
        <v>13405</v>
      </c>
    </row>
    <row r="10251" spans="1:16" x14ac:dyDescent="0.55000000000000004">
      <c r="A10251" t="s">
        <v>2</v>
      </c>
      <c r="B10251" t="s">
        <v>307</v>
      </c>
      <c r="C10251" t="s">
        <v>1031</v>
      </c>
      <c r="D10251" t="s">
        <v>2532</v>
      </c>
      <c r="E10251" t="s">
        <v>20</v>
      </c>
      <c r="F10251" t="b">
        <v>0</v>
      </c>
      <c r="G10251" t="s">
        <v>27</v>
      </c>
      <c r="H10251" s="4">
        <v>45796.793391203697</v>
      </c>
      <c r="I10251" t="b">
        <v>0</v>
      </c>
      <c r="J10251" t="b">
        <v>1</v>
      </c>
      <c r="K10251" t="s">
        <v>24</v>
      </c>
      <c r="L10251" t="s">
        <v>22</v>
      </c>
      <c r="M10251">
        <v>133500</v>
      </c>
      <c r="O10251" t="s">
        <v>13406</v>
      </c>
      <c r="P10251" t="s">
        <v>13407</v>
      </c>
    </row>
    <row r="10252" spans="1:16" x14ac:dyDescent="0.55000000000000004">
      <c r="A10252" t="s">
        <v>2</v>
      </c>
      <c r="B10252" t="s">
        <v>638</v>
      </c>
      <c r="C10252" t="s">
        <v>49</v>
      </c>
      <c r="D10252" t="s">
        <v>3973</v>
      </c>
      <c r="E10252" t="s">
        <v>51</v>
      </c>
      <c r="F10252" t="b">
        <v>0</v>
      </c>
      <c r="G10252" t="s">
        <v>27</v>
      </c>
      <c r="H10252" s="4">
        <v>45796.793587962973</v>
      </c>
      <c r="I10252" t="b">
        <v>0</v>
      </c>
      <c r="J10252" t="b">
        <v>1</v>
      </c>
      <c r="K10252" t="s">
        <v>24</v>
      </c>
      <c r="L10252" t="s">
        <v>36</v>
      </c>
      <c r="N10252">
        <v>77.5</v>
      </c>
      <c r="O10252" t="s">
        <v>1650</v>
      </c>
      <c r="P10252" t="s">
        <v>13408</v>
      </c>
    </row>
    <row r="10253" spans="1:16" x14ac:dyDescent="0.55000000000000004">
      <c r="A10253" t="s">
        <v>2</v>
      </c>
      <c r="B10253" t="s">
        <v>735</v>
      </c>
      <c r="C10253" t="s">
        <v>615</v>
      </c>
      <c r="D10253" t="s">
        <v>3600</v>
      </c>
      <c r="E10253" t="s">
        <v>20</v>
      </c>
      <c r="F10253" t="b">
        <v>0</v>
      </c>
      <c r="G10253" t="s">
        <v>30</v>
      </c>
      <c r="H10253" s="4">
        <v>45796.794421296298</v>
      </c>
      <c r="I10253" t="b">
        <v>0</v>
      </c>
      <c r="J10253" t="b">
        <v>0</v>
      </c>
      <c r="K10253" t="s">
        <v>24</v>
      </c>
      <c r="L10253" t="s">
        <v>22</v>
      </c>
      <c r="M10253">
        <v>130000</v>
      </c>
      <c r="O10253" t="s">
        <v>2211</v>
      </c>
      <c r="P10253" t="s">
        <v>13409</v>
      </c>
    </row>
    <row r="10254" spans="1:16" x14ac:dyDescent="0.55000000000000004">
      <c r="A10254" t="s">
        <v>0</v>
      </c>
      <c r="B10254" t="s">
        <v>0</v>
      </c>
      <c r="C10254" t="s">
        <v>3122</v>
      </c>
      <c r="D10254" t="s">
        <v>3973</v>
      </c>
      <c r="E10254" t="s">
        <v>20</v>
      </c>
      <c r="F10254" t="b">
        <v>0</v>
      </c>
      <c r="G10254" t="s">
        <v>27</v>
      </c>
      <c r="H10254" s="4">
        <v>45796.833425925928</v>
      </c>
      <c r="I10254" t="b">
        <v>0</v>
      </c>
      <c r="J10254" t="b">
        <v>1</v>
      </c>
      <c r="K10254" t="s">
        <v>24</v>
      </c>
      <c r="L10254" t="s">
        <v>36</v>
      </c>
      <c r="N10254">
        <v>31</v>
      </c>
      <c r="O10254" t="s">
        <v>102</v>
      </c>
      <c r="P10254" t="s">
        <v>521</v>
      </c>
    </row>
    <row r="10255" spans="1:16" x14ac:dyDescent="0.55000000000000004">
      <c r="A10255" t="s">
        <v>0</v>
      </c>
      <c r="B10255" t="s">
        <v>13410</v>
      </c>
      <c r="C10255" t="s">
        <v>87</v>
      </c>
      <c r="D10255" t="s">
        <v>3828</v>
      </c>
      <c r="E10255" t="s">
        <v>20</v>
      </c>
      <c r="F10255" t="b">
        <v>0</v>
      </c>
      <c r="G10255" t="s">
        <v>30</v>
      </c>
      <c r="H10255" s="4">
        <v>45796.834131944437</v>
      </c>
      <c r="I10255" t="b">
        <v>0</v>
      </c>
      <c r="J10255" t="b">
        <v>1</v>
      </c>
      <c r="K10255" t="s">
        <v>24</v>
      </c>
      <c r="L10255" t="s">
        <v>36</v>
      </c>
      <c r="N10255">
        <v>29.5</v>
      </c>
      <c r="O10255" t="s">
        <v>7464</v>
      </c>
      <c r="P10255" t="s">
        <v>702</v>
      </c>
    </row>
    <row r="10256" spans="1:16" x14ac:dyDescent="0.55000000000000004">
      <c r="A10256" t="s">
        <v>0</v>
      </c>
      <c r="B10256" t="s">
        <v>13411</v>
      </c>
      <c r="C10256" t="s">
        <v>87</v>
      </c>
      <c r="D10256" t="s">
        <v>3828</v>
      </c>
      <c r="E10256" t="s">
        <v>20</v>
      </c>
      <c r="F10256" t="b">
        <v>0</v>
      </c>
      <c r="G10256" t="s">
        <v>30</v>
      </c>
      <c r="H10256" s="4">
        <v>45796.834131944437</v>
      </c>
      <c r="I10256" t="b">
        <v>0</v>
      </c>
      <c r="J10256" t="b">
        <v>1</v>
      </c>
      <c r="K10256" t="s">
        <v>24</v>
      </c>
      <c r="L10256" t="s">
        <v>36</v>
      </c>
      <c r="N10256">
        <v>29.5</v>
      </c>
      <c r="O10256" t="s">
        <v>7464</v>
      </c>
      <c r="P10256" t="s">
        <v>702</v>
      </c>
    </row>
    <row r="10257" spans="1:16" x14ac:dyDescent="0.55000000000000004">
      <c r="A10257" t="s">
        <v>2</v>
      </c>
      <c r="B10257" t="s">
        <v>2</v>
      </c>
      <c r="C10257" t="s">
        <v>13412</v>
      </c>
      <c r="D10257" t="s">
        <v>3973</v>
      </c>
      <c r="E10257" t="s">
        <v>20</v>
      </c>
      <c r="F10257" t="b">
        <v>0</v>
      </c>
      <c r="G10257" t="s">
        <v>27</v>
      </c>
      <c r="H10257" s="4">
        <v>45796.83457175926</v>
      </c>
      <c r="I10257" t="b">
        <v>0</v>
      </c>
      <c r="J10257" t="b">
        <v>1</v>
      </c>
      <c r="K10257" t="s">
        <v>24</v>
      </c>
      <c r="L10257" t="s">
        <v>22</v>
      </c>
      <c r="M10257">
        <v>130000</v>
      </c>
      <c r="O10257" t="s">
        <v>13413</v>
      </c>
      <c r="P10257" t="s">
        <v>582</v>
      </c>
    </row>
    <row r="10258" spans="1:16" x14ac:dyDescent="0.55000000000000004">
      <c r="A10258" t="s">
        <v>0</v>
      </c>
      <c r="B10258" t="s">
        <v>0</v>
      </c>
      <c r="C10258" t="s">
        <v>13414</v>
      </c>
      <c r="D10258" t="s">
        <v>2298</v>
      </c>
      <c r="E10258" t="s">
        <v>20</v>
      </c>
      <c r="F10258" t="b">
        <v>0</v>
      </c>
      <c r="G10258" t="s">
        <v>30</v>
      </c>
      <c r="H10258" s="4">
        <v>45796.875763888893</v>
      </c>
      <c r="I10258" t="b">
        <v>0</v>
      </c>
      <c r="J10258" t="b">
        <v>1</v>
      </c>
      <c r="K10258" t="s">
        <v>24</v>
      </c>
      <c r="L10258" t="s">
        <v>22</v>
      </c>
      <c r="M10258">
        <v>80000</v>
      </c>
      <c r="O10258" t="s">
        <v>13415</v>
      </c>
      <c r="P10258" t="s">
        <v>13416</v>
      </c>
    </row>
    <row r="10259" spans="1:16" x14ac:dyDescent="0.55000000000000004">
      <c r="A10259" t="s">
        <v>139</v>
      </c>
      <c r="B10259" t="s">
        <v>277</v>
      </c>
      <c r="C10259" t="s">
        <v>825</v>
      </c>
      <c r="D10259" t="s">
        <v>3973</v>
      </c>
      <c r="E10259" t="s">
        <v>20</v>
      </c>
      <c r="F10259" t="b">
        <v>0</v>
      </c>
      <c r="G10259" t="s">
        <v>30</v>
      </c>
      <c r="H10259" s="4">
        <v>45796.875775462962</v>
      </c>
      <c r="I10259" t="b">
        <v>0</v>
      </c>
      <c r="J10259" t="b">
        <v>1</v>
      </c>
      <c r="K10259" t="s">
        <v>24</v>
      </c>
      <c r="L10259" t="s">
        <v>22</v>
      </c>
      <c r="M10259">
        <v>79500</v>
      </c>
      <c r="O10259" t="s">
        <v>13417</v>
      </c>
      <c r="P10259" t="s">
        <v>13418</v>
      </c>
    </row>
    <row r="10260" spans="1:16" x14ac:dyDescent="0.55000000000000004">
      <c r="A10260" t="s">
        <v>0</v>
      </c>
      <c r="B10260" t="s">
        <v>214</v>
      </c>
      <c r="C10260" t="s">
        <v>1008</v>
      </c>
      <c r="D10260" t="s">
        <v>3973</v>
      </c>
      <c r="E10260" t="s">
        <v>20</v>
      </c>
      <c r="F10260" t="b">
        <v>0</v>
      </c>
      <c r="G10260" t="s">
        <v>52</v>
      </c>
      <c r="H10260" s="4">
        <v>45796.87605324074</v>
      </c>
      <c r="I10260" t="b">
        <v>0</v>
      </c>
      <c r="J10260" t="b">
        <v>0</v>
      </c>
      <c r="K10260" t="s">
        <v>24</v>
      </c>
      <c r="L10260" t="s">
        <v>22</v>
      </c>
      <c r="M10260">
        <v>100000</v>
      </c>
      <c r="O10260" t="s">
        <v>2117</v>
      </c>
      <c r="P10260" t="s">
        <v>671</v>
      </c>
    </row>
    <row r="10261" spans="1:16" x14ac:dyDescent="0.55000000000000004">
      <c r="A10261" t="s">
        <v>139</v>
      </c>
      <c r="B10261" t="s">
        <v>1811</v>
      </c>
      <c r="C10261" t="s">
        <v>192</v>
      </c>
      <c r="D10261" t="s">
        <v>3973</v>
      </c>
      <c r="E10261" t="s">
        <v>51</v>
      </c>
      <c r="F10261" t="b">
        <v>0</v>
      </c>
      <c r="G10261" t="s">
        <v>52</v>
      </c>
      <c r="H10261" s="4">
        <v>45796.876064814824</v>
      </c>
      <c r="I10261" t="b">
        <v>0</v>
      </c>
      <c r="J10261" t="b">
        <v>0</v>
      </c>
      <c r="K10261" t="s">
        <v>24</v>
      </c>
      <c r="L10261" t="s">
        <v>22</v>
      </c>
      <c r="M10261">
        <v>68500</v>
      </c>
      <c r="O10261" t="s">
        <v>1524</v>
      </c>
      <c r="P10261" t="s">
        <v>1374</v>
      </c>
    </row>
    <row r="10262" spans="1:16" x14ac:dyDescent="0.55000000000000004">
      <c r="A10262" t="s">
        <v>0</v>
      </c>
      <c r="B10262" t="s">
        <v>13419</v>
      </c>
      <c r="C10262" t="s">
        <v>140</v>
      </c>
      <c r="D10262" t="s">
        <v>3973</v>
      </c>
      <c r="E10262" t="s">
        <v>51</v>
      </c>
      <c r="F10262" t="b">
        <v>0</v>
      </c>
      <c r="G10262" t="s">
        <v>35</v>
      </c>
      <c r="H10262" s="4">
        <v>45796.876446759263</v>
      </c>
      <c r="I10262" t="b">
        <v>1</v>
      </c>
      <c r="J10262" t="b">
        <v>1</v>
      </c>
      <c r="K10262" t="s">
        <v>24</v>
      </c>
      <c r="L10262" t="s">
        <v>36</v>
      </c>
      <c r="N10262">
        <v>37.5</v>
      </c>
      <c r="O10262" t="s">
        <v>719</v>
      </c>
      <c r="P10262" t="s">
        <v>3585</v>
      </c>
    </row>
    <row r="10263" spans="1:16" x14ac:dyDescent="0.55000000000000004">
      <c r="A10263" t="s">
        <v>2</v>
      </c>
      <c r="B10263" t="s">
        <v>13420</v>
      </c>
      <c r="C10263" t="s">
        <v>82</v>
      </c>
      <c r="D10263" t="s">
        <v>3973</v>
      </c>
      <c r="E10263" t="s">
        <v>51</v>
      </c>
      <c r="F10263" t="b">
        <v>0</v>
      </c>
      <c r="G10263" t="s">
        <v>41</v>
      </c>
      <c r="H10263" s="4">
        <v>45796.877210648148</v>
      </c>
      <c r="I10263" t="b">
        <v>1</v>
      </c>
      <c r="J10263" t="b">
        <v>0</v>
      </c>
      <c r="K10263" t="s">
        <v>24</v>
      </c>
      <c r="L10263" t="s">
        <v>36</v>
      </c>
      <c r="N10263">
        <v>49</v>
      </c>
      <c r="O10263" t="s">
        <v>396</v>
      </c>
      <c r="P10263" t="s">
        <v>13421</v>
      </c>
    </row>
    <row r="10264" spans="1:16" x14ac:dyDescent="0.55000000000000004">
      <c r="A10264" t="s">
        <v>0</v>
      </c>
      <c r="B10264" t="s">
        <v>13422</v>
      </c>
      <c r="C10264" t="s">
        <v>158</v>
      </c>
      <c r="D10264" t="s">
        <v>4910</v>
      </c>
      <c r="E10264" t="s">
        <v>20</v>
      </c>
      <c r="F10264" t="b">
        <v>0</v>
      </c>
      <c r="G10264" t="s">
        <v>158</v>
      </c>
      <c r="H10264" s="4">
        <v>45796.878923611112</v>
      </c>
      <c r="I10264" t="b">
        <v>0</v>
      </c>
      <c r="J10264" t="b">
        <v>0</v>
      </c>
      <c r="K10264" t="s">
        <v>158</v>
      </c>
      <c r="L10264" t="s">
        <v>22</v>
      </c>
      <c r="M10264">
        <v>42399.5</v>
      </c>
      <c r="O10264" t="s">
        <v>1964</v>
      </c>
      <c r="P10264" t="s">
        <v>13423</v>
      </c>
    </row>
    <row r="10265" spans="1:16" x14ac:dyDescent="0.55000000000000004">
      <c r="A10265" t="s">
        <v>2</v>
      </c>
      <c r="B10265" t="s">
        <v>13424</v>
      </c>
      <c r="C10265" t="s">
        <v>82</v>
      </c>
      <c r="D10265" t="s">
        <v>3828</v>
      </c>
      <c r="E10265" t="s">
        <v>51</v>
      </c>
      <c r="F10265" t="b">
        <v>0</v>
      </c>
      <c r="G10265" t="s">
        <v>35</v>
      </c>
      <c r="H10265" s="4">
        <v>45796.919189814813</v>
      </c>
      <c r="I10265" t="b">
        <v>1</v>
      </c>
      <c r="J10265" t="b">
        <v>0</v>
      </c>
      <c r="K10265" t="s">
        <v>24</v>
      </c>
      <c r="L10265" t="s">
        <v>36</v>
      </c>
      <c r="N10265">
        <v>49</v>
      </c>
      <c r="O10265" t="s">
        <v>3222</v>
      </c>
      <c r="P10265" t="s">
        <v>13421</v>
      </c>
    </row>
    <row r="10266" spans="1:16" x14ac:dyDescent="0.55000000000000004">
      <c r="A10266" t="s">
        <v>0</v>
      </c>
      <c r="B10266" t="s">
        <v>1821</v>
      </c>
      <c r="C10266" t="s">
        <v>4750</v>
      </c>
      <c r="D10266" t="s">
        <v>3973</v>
      </c>
      <c r="E10266" t="s">
        <v>51</v>
      </c>
      <c r="F10266" t="b">
        <v>0</v>
      </c>
      <c r="G10266" t="s">
        <v>41</v>
      </c>
      <c r="H10266" s="4">
        <v>45796.959652777783</v>
      </c>
      <c r="I10266" t="b">
        <v>0</v>
      </c>
      <c r="J10266" t="b">
        <v>0</v>
      </c>
      <c r="K10266" t="s">
        <v>24</v>
      </c>
      <c r="L10266" t="s">
        <v>36</v>
      </c>
      <c r="N10266">
        <v>35.5</v>
      </c>
      <c r="O10266" t="s">
        <v>8222</v>
      </c>
      <c r="P10266" t="s">
        <v>8223</v>
      </c>
    </row>
    <row r="10267" spans="1:16" x14ac:dyDescent="0.55000000000000004">
      <c r="A10267" t="s">
        <v>2</v>
      </c>
      <c r="B10267" t="s">
        <v>13425</v>
      </c>
      <c r="C10267" t="s">
        <v>192</v>
      </c>
      <c r="D10267" t="s">
        <v>3600</v>
      </c>
      <c r="E10267" t="s">
        <v>51</v>
      </c>
      <c r="F10267" t="b">
        <v>0</v>
      </c>
      <c r="G10267" t="s">
        <v>27</v>
      </c>
      <c r="H10267" s="4">
        <v>45796.960057870368</v>
      </c>
      <c r="I10267" t="b">
        <v>1</v>
      </c>
      <c r="J10267" t="b">
        <v>0</v>
      </c>
      <c r="K10267" t="s">
        <v>24</v>
      </c>
      <c r="L10267" t="s">
        <v>36</v>
      </c>
      <c r="N10267">
        <v>62.5</v>
      </c>
      <c r="O10267" t="s">
        <v>12290</v>
      </c>
      <c r="P10267" t="s">
        <v>13426</v>
      </c>
    </row>
    <row r="10268" spans="1:16" x14ac:dyDescent="0.55000000000000004">
      <c r="A10268" t="s">
        <v>25</v>
      </c>
      <c r="B10268" t="s">
        <v>25</v>
      </c>
      <c r="C10268" t="s">
        <v>985</v>
      </c>
      <c r="D10268" t="s">
        <v>4014</v>
      </c>
      <c r="E10268" t="s">
        <v>20</v>
      </c>
      <c r="F10268" t="b">
        <v>0</v>
      </c>
      <c r="G10268" t="s">
        <v>27</v>
      </c>
      <c r="H10268" s="4">
        <v>45797.000104166669</v>
      </c>
      <c r="I10268" t="b">
        <v>0</v>
      </c>
      <c r="J10268" t="b">
        <v>0</v>
      </c>
      <c r="K10268" t="s">
        <v>24</v>
      </c>
      <c r="L10268" t="s">
        <v>22</v>
      </c>
      <c r="M10268">
        <v>65000</v>
      </c>
      <c r="O10268" t="s">
        <v>13427</v>
      </c>
      <c r="P10268" t="s">
        <v>10104</v>
      </c>
    </row>
    <row r="10269" spans="1:16" x14ac:dyDescent="0.55000000000000004">
      <c r="A10269" t="s">
        <v>2</v>
      </c>
      <c r="B10269" t="s">
        <v>13428</v>
      </c>
      <c r="C10269" t="s">
        <v>2735</v>
      </c>
      <c r="D10269" t="s">
        <v>5535</v>
      </c>
      <c r="E10269" t="s">
        <v>20</v>
      </c>
      <c r="F10269" t="b">
        <v>0</v>
      </c>
      <c r="G10269" t="s">
        <v>27</v>
      </c>
      <c r="H10269" s="4">
        <v>45797.001712962963</v>
      </c>
      <c r="I10269" t="b">
        <v>0</v>
      </c>
      <c r="J10269" t="b">
        <v>1</v>
      </c>
      <c r="K10269" t="s">
        <v>24</v>
      </c>
      <c r="L10269" t="s">
        <v>22</v>
      </c>
      <c r="M10269">
        <v>108267</v>
      </c>
      <c r="O10269" t="s">
        <v>802</v>
      </c>
      <c r="P10269" t="s">
        <v>13429</v>
      </c>
    </row>
    <row r="10270" spans="1:16" x14ac:dyDescent="0.55000000000000004">
      <c r="A10270" t="s">
        <v>2</v>
      </c>
      <c r="B10270" t="s">
        <v>13430</v>
      </c>
      <c r="C10270" t="s">
        <v>939</v>
      </c>
      <c r="D10270" t="s">
        <v>4910</v>
      </c>
      <c r="E10270" t="s">
        <v>20</v>
      </c>
      <c r="F10270" t="b">
        <v>0</v>
      </c>
      <c r="G10270" t="s">
        <v>158</v>
      </c>
      <c r="H10270" s="4">
        <v>45797.004189814812</v>
      </c>
      <c r="I10270" t="b">
        <v>0</v>
      </c>
      <c r="J10270" t="b">
        <v>0</v>
      </c>
      <c r="K10270" t="s">
        <v>158</v>
      </c>
      <c r="L10270" t="s">
        <v>22</v>
      </c>
      <c r="M10270">
        <v>40000</v>
      </c>
      <c r="O10270" t="s">
        <v>2768</v>
      </c>
      <c r="P10270" t="s">
        <v>13431</v>
      </c>
    </row>
    <row r="10271" spans="1:16" x14ac:dyDescent="0.55000000000000004">
      <c r="A10271" t="s">
        <v>2</v>
      </c>
      <c r="B10271" t="s">
        <v>2</v>
      </c>
      <c r="C10271" t="s">
        <v>13432</v>
      </c>
      <c r="D10271" t="s">
        <v>4014</v>
      </c>
      <c r="E10271" t="s">
        <v>20</v>
      </c>
      <c r="F10271" t="b">
        <v>0</v>
      </c>
      <c r="G10271" t="s">
        <v>23</v>
      </c>
      <c r="H10271" s="4">
        <v>45797.00608796296</v>
      </c>
      <c r="I10271" t="b">
        <v>0</v>
      </c>
      <c r="J10271" t="b">
        <v>1</v>
      </c>
      <c r="K10271" t="s">
        <v>24</v>
      </c>
      <c r="L10271" t="s">
        <v>22</v>
      </c>
      <c r="M10271">
        <v>99500</v>
      </c>
      <c r="O10271" t="s">
        <v>318</v>
      </c>
      <c r="P10271" t="s">
        <v>1766</v>
      </c>
    </row>
    <row r="10272" spans="1:16" x14ac:dyDescent="0.55000000000000004">
      <c r="A10272" t="s">
        <v>40</v>
      </c>
      <c r="B10272" t="s">
        <v>13433</v>
      </c>
      <c r="C10272" t="s">
        <v>628</v>
      </c>
      <c r="D10272" t="s">
        <v>3828</v>
      </c>
      <c r="E10272" t="s">
        <v>20</v>
      </c>
      <c r="F10272" t="b">
        <v>0</v>
      </c>
      <c r="G10272" t="s">
        <v>23</v>
      </c>
      <c r="H10272" s="4">
        <v>45797.00608796296</v>
      </c>
      <c r="I10272" t="b">
        <v>1</v>
      </c>
      <c r="J10272" t="b">
        <v>0</v>
      </c>
      <c r="K10272" t="s">
        <v>24</v>
      </c>
      <c r="L10272" t="s">
        <v>22</v>
      </c>
      <c r="M10272">
        <v>122500</v>
      </c>
      <c r="O10272" t="s">
        <v>7749</v>
      </c>
      <c r="P10272" t="s">
        <v>13434</v>
      </c>
    </row>
    <row r="10273" spans="1:16" x14ac:dyDescent="0.55000000000000004">
      <c r="A10273" t="s">
        <v>0</v>
      </c>
      <c r="B10273" t="s">
        <v>545</v>
      </c>
      <c r="C10273" t="s">
        <v>622</v>
      </c>
      <c r="D10273" t="s">
        <v>3828</v>
      </c>
      <c r="E10273" t="s">
        <v>20</v>
      </c>
      <c r="F10273" t="b">
        <v>0</v>
      </c>
      <c r="G10273" t="s">
        <v>35</v>
      </c>
      <c r="H10273" s="4">
        <v>45797.083865740737</v>
      </c>
      <c r="I10273" t="b">
        <v>0</v>
      </c>
      <c r="J10273" t="b">
        <v>1</v>
      </c>
      <c r="K10273" t="s">
        <v>24</v>
      </c>
      <c r="L10273" t="s">
        <v>22</v>
      </c>
      <c r="M10273">
        <v>98000</v>
      </c>
      <c r="O10273" t="s">
        <v>13435</v>
      </c>
      <c r="P10273" t="s">
        <v>13436</v>
      </c>
    </row>
    <row r="10274" spans="1:16" x14ac:dyDescent="0.55000000000000004">
      <c r="A10274" t="s">
        <v>2</v>
      </c>
      <c r="B10274" t="s">
        <v>13437</v>
      </c>
      <c r="C10274" t="s">
        <v>39</v>
      </c>
      <c r="D10274" t="s">
        <v>2208</v>
      </c>
      <c r="E10274" t="s">
        <v>20</v>
      </c>
      <c r="F10274" t="b">
        <v>1</v>
      </c>
      <c r="G10274" t="s">
        <v>52</v>
      </c>
      <c r="H10274" s="4">
        <v>45797.128229166658</v>
      </c>
      <c r="I10274" t="b">
        <v>0</v>
      </c>
      <c r="J10274" t="b">
        <v>1</v>
      </c>
      <c r="K10274" t="s">
        <v>24</v>
      </c>
      <c r="L10274" t="s">
        <v>22</v>
      </c>
      <c r="M10274">
        <v>113119.5</v>
      </c>
      <c r="O10274" t="s">
        <v>13438</v>
      </c>
      <c r="P10274" t="s">
        <v>13439</v>
      </c>
    </row>
    <row r="10275" spans="1:16" x14ac:dyDescent="0.55000000000000004">
      <c r="A10275" t="s">
        <v>25</v>
      </c>
      <c r="B10275" t="s">
        <v>13440</v>
      </c>
      <c r="C10275" t="s">
        <v>372</v>
      </c>
      <c r="D10275" t="s">
        <v>3600</v>
      </c>
      <c r="E10275" t="s">
        <v>20</v>
      </c>
      <c r="F10275" t="b">
        <v>0</v>
      </c>
      <c r="G10275" t="s">
        <v>27</v>
      </c>
      <c r="H10275" s="4">
        <v>45797.250034722223</v>
      </c>
      <c r="I10275" t="b">
        <v>1</v>
      </c>
      <c r="J10275" t="b">
        <v>0</v>
      </c>
      <c r="K10275" t="s">
        <v>24</v>
      </c>
      <c r="L10275" t="s">
        <v>22</v>
      </c>
      <c r="M10275">
        <v>125000</v>
      </c>
      <c r="O10275" t="s">
        <v>2935</v>
      </c>
      <c r="P10275" t="s">
        <v>3157</v>
      </c>
    </row>
    <row r="10276" spans="1:16" x14ac:dyDescent="0.55000000000000004">
      <c r="A10276" t="s">
        <v>0</v>
      </c>
      <c r="B10276" t="s">
        <v>0</v>
      </c>
      <c r="C10276" t="s">
        <v>3578</v>
      </c>
      <c r="D10276" t="s">
        <v>3828</v>
      </c>
      <c r="E10276" t="s">
        <v>20</v>
      </c>
      <c r="F10276" t="b">
        <v>0</v>
      </c>
      <c r="G10276" t="s">
        <v>27</v>
      </c>
      <c r="H10276" s="4">
        <v>45797.250069444453</v>
      </c>
      <c r="I10276" t="b">
        <v>0</v>
      </c>
      <c r="J10276" t="b">
        <v>0</v>
      </c>
      <c r="K10276" t="s">
        <v>24</v>
      </c>
      <c r="L10276" t="s">
        <v>22</v>
      </c>
      <c r="M10276">
        <v>95000</v>
      </c>
      <c r="O10276" t="s">
        <v>13441</v>
      </c>
      <c r="P10276" t="s">
        <v>1303</v>
      </c>
    </row>
    <row r="10277" spans="1:16" x14ac:dyDescent="0.55000000000000004">
      <c r="A10277" t="s">
        <v>0</v>
      </c>
      <c r="B10277" t="s">
        <v>3466</v>
      </c>
      <c r="C10277" t="s">
        <v>823</v>
      </c>
      <c r="D10277" t="s">
        <v>3970</v>
      </c>
      <c r="E10277" t="s">
        <v>20</v>
      </c>
      <c r="F10277" t="b">
        <v>0</v>
      </c>
      <c r="G10277" t="s">
        <v>41</v>
      </c>
      <c r="H10277" s="4">
        <v>45797.250243055547</v>
      </c>
      <c r="I10277" t="b">
        <v>0</v>
      </c>
      <c r="J10277" t="b">
        <v>0</v>
      </c>
      <c r="K10277" t="s">
        <v>24</v>
      </c>
      <c r="L10277" t="s">
        <v>22</v>
      </c>
      <c r="M10277">
        <v>100000</v>
      </c>
      <c r="O10277" t="s">
        <v>652</v>
      </c>
      <c r="P10277" t="s">
        <v>13442</v>
      </c>
    </row>
    <row r="10278" spans="1:16" x14ac:dyDescent="0.55000000000000004">
      <c r="A10278" t="s">
        <v>0</v>
      </c>
      <c r="B10278" t="s">
        <v>0</v>
      </c>
      <c r="C10278" t="s">
        <v>2312</v>
      </c>
      <c r="D10278" t="s">
        <v>3383</v>
      </c>
      <c r="E10278" t="s">
        <v>20</v>
      </c>
      <c r="F10278" t="b">
        <v>0</v>
      </c>
      <c r="G10278" t="s">
        <v>41</v>
      </c>
      <c r="H10278" s="4">
        <v>45797.250243055547</v>
      </c>
      <c r="I10278" t="b">
        <v>1</v>
      </c>
      <c r="J10278" t="b">
        <v>0</v>
      </c>
      <c r="K10278" t="s">
        <v>24</v>
      </c>
      <c r="L10278" t="s">
        <v>36</v>
      </c>
      <c r="N10278">
        <v>21</v>
      </c>
      <c r="O10278" t="s">
        <v>13443</v>
      </c>
      <c r="P10278" t="s">
        <v>204</v>
      </c>
    </row>
    <row r="10279" spans="1:16" x14ac:dyDescent="0.55000000000000004">
      <c r="A10279" t="s">
        <v>139</v>
      </c>
      <c r="B10279" t="s">
        <v>13444</v>
      </c>
      <c r="C10279" t="s">
        <v>465</v>
      </c>
      <c r="D10279" t="s">
        <v>2208</v>
      </c>
      <c r="E10279" t="s">
        <v>20</v>
      </c>
      <c r="F10279" t="b">
        <v>0</v>
      </c>
      <c r="G10279" t="s">
        <v>41</v>
      </c>
      <c r="H10279" s="4">
        <v>45797.250324074077</v>
      </c>
      <c r="I10279" t="b">
        <v>0</v>
      </c>
      <c r="J10279" t="b">
        <v>1</v>
      </c>
      <c r="K10279" t="s">
        <v>24</v>
      </c>
      <c r="L10279" t="s">
        <v>22</v>
      </c>
      <c r="M10279">
        <v>88176.5</v>
      </c>
      <c r="O10279" t="s">
        <v>113</v>
      </c>
      <c r="P10279" t="s">
        <v>3825</v>
      </c>
    </row>
    <row r="10280" spans="1:16" x14ac:dyDescent="0.55000000000000004">
      <c r="A10280" t="s">
        <v>0</v>
      </c>
      <c r="B10280" t="s">
        <v>13445</v>
      </c>
      <c r="C10280" t="s">
        <v>33</v>
      </c>
      <c r="D10280" t="s">
        <v>3828</v>
      </c>
      <c r="E10280" t="s">
        <v>20</v>
      </c>
      <c r="F10280" t="b">
        <v>0</v>
      </c>
      <c r="G10280" t="s">
        <v>35</v>
      </c>
      <c r="H10280" s="4">
        <v>45797.250358796293</v>
      </c>
      <c r="I10280" t="b">
        <v>0</v>
      </c>
      <c r="J10280" t="b">
        <v>1</v>
      </c>
      <c r="K10280" t="s">
        <v>24</v>
      </c>
      <c r="L10280" t="s">
        <v>22</v>
      </c>
      <c r="M10280">
        <v>99060</v>
      </c>
      <c r="O10280" t="s">
        <v>3067</v>
      </c>
      <c r="P10280" t="s">
        <v>204</v>
      </c>
    </row>
    <row r="10281" spans="1:16" x14ac:dyDescent="0.55000000000000004">
      <c r="A10281" t="s">
        <v>1</v>
      </c>
      <c r="B10281" t="s">
        <v>2601</v>
      </c>
      <c r="C10281" t="s">
        <v>82</v>
      </c>
      <c r="D10281" t="s">
        <v>3828</v>
      </c>
      <c r="E10281" t="s">
        <v>20</v>
      </c>
      <c r="F10281" t="b">
        <v>0</v>
      </c>
      <c r="G10281" t="s">
        <v>27</v>
      </c>
      <c r="H10281" s="4">
        <v>45797.250868055547</v>
      </c>
      <c r="I10281" t="b">
        <v>0</v>
      </c>
      <c r="J10281" t="b">
        <v>1</v>
      </c>
      <c r="K10281" t="s">
        <v>24</v>
      </c>
      <c r="L10281" t="s">
        <v>22</v>
      </c>
      <c r="M10281">
        <v>176000</v>
      </c>
      <c r="O10281" t="s">
        <v>4781</v>
      </c>
      <c r="P10281" t="s">
        <v>603</v>
      </c>
    </row>
    <row r="10282" spans="1:16" x14ac:dyDescent="0.55000000000000004">
      <c r="A10282" t="s">
        <v>2</v>
      </c>
      <c r="B10282" t="s">
        <v>6305</v>
      </c>
      <c r="C10282" t="s">
        <v>82</v>
      </c>
      <c r="D10282" t="s">
        <v>3828</v>
      </c>
      <c r="E10282" t="s">
        <v>20</v>
      </c>
      <c r="F10282" t="b">
        <v>0</v>
      </c>
      <c r="G10282" t="s">
        <v>27</v>
      </c>
      <c r="H10282" s="4">
        <v>45797.251689814817</v>
      </c>
      <c r="I10282" t="b">
        <v>1</v>
      </c>
      <c r="J10282" t="b">
        <v>1</v>
      </c>
      <c r="K10282" t="s">
        <v>24</v>
      </c>
      <c r="L10282" t="s">
        <v>22</v>
      </c>
      <c r="M10282">
        <v>162500</v>
      </c>
      <c r="O10282" t="s">
        <v>580</v>
      </c>
      <c r="P10282" t="s">
        <v>6306</v>
      </c>
    </row>
    <row r="10283" spans="1:16" x14ac:dyDescent="0.55000000000000004">
      <c r="A10283" t="s">
        <v>2</v>
      </c>
      <c r="B10283" t="s">
        <v>6395</v>
      </c>
      <c r="C10283" t="s">
        <v>2152</v>
      </c>
      <c r="D10283" t="s">
        <v>3828</v>
      </c>
      <c r="E10283" t="s">
        <v>20</v>
      </c>
      <c r="F10283" t="b">
        <v>0</v>
      </c>
      <c r="G10283" t="s">
        <v>52</v>
      </c>
      <c r="H10283" s="4">
        <v>45797.25309027778</v>
      </c>
      <c r="I10283" t="b">
        <v>0</v>
      </c>
      <c r="J10283" t="b">
        <v>0</v>
      </c>
      <c r="K10283" t="s">
        <v>24</v>
      </c>
      <c r="L10283" t="s">
        <v>22</v>
      </c>
      <c r="M10283">
        <v>100000</v>
      </c>
      <c r="O10283" t="s">
        <v>1541</v>
      </c>
      <c r="P10283" t="s">
        <v>3803</v>
      </c>
    </row>
    <row r="10284" spans="1:16" x14ac:dyDescent="0.55000000000000004">
      <c r="A10284" t="s">
        <v>2</v>
      </c>
      <c r="B10284" t="s">
        <v>13446</v>
      </c>
      <c r="C10284" t="s">
        <v>13447</v>
      </c>
      <c r="D10284" t="s">
        <v>3970</v>
      </c>
      <c r="E10284" t="s">
        <v>20</v>
      </c>
      <c r="F10284" t="b">
        <v>0</v>
      </c>
      <c r="G10284" t="s">
        <v>52</v>
      </c>
      <c r="H10284" s="4">
        <v>45797.25309027778</v>
      </c>
      <c r="I10284" t="b">
        <v>0</v>
      </c>
      <c r="J10284" t="b">
        <v>0</v>
      </c>
      <c r="K10284" t="s">
        <v>24</v>
      </c>
      <c r="L10284" t="s">
        <v>22</v>
      </c>
      <c r="M10284">
        <v>92500</v>
      </c>
      <c r="O10284" t="s">
        <v>13448</v>
      </c>
      <c r="P10284" t="s">
        <v>13449</v>
      </c>
    </row>
    <row r="10285" spans="1:16" x14ac:dyDescent="0.55000000000000004">
      <c r="A10285" t="s">
        <v>2</v>
      </c>
      <c r="B10285" t="s">
        <v>12805</v>
      </c>
      <c r="C10285" t="s">
        <v>39</v>
      </c>
      <c r="D10285" t="s">
        <v>7434</v>
      </c>
      <c r="E10285" t="s">
        <v>20</v>
      </c>
      <c r="F10285" t="b">
        <v>1</v>
      </c>
      <c r="G10285" t="s">
        <v>1197</v>
      </c>
      <c r="H10285" s="4">
        <v>45797.253437500003</v>
      </c>
      <c r="I10285" t="b">
        <v>0</v>
      </c>
      <c r="J10285" t="b">
        <v>0</v>
      </c>
      <c r="K10285" t="s">
        <v>1197</v>
      </c>
      <c r="L10285" t="s">
        <v>22</v>
      </c>
      <c r="M10285">
        <v>115000</v>
      </c>
      <c r="O10285" t="s">
        <v>13450</v>
      </c>
      <c r="P10285" t="s">
        <v>13451</v>
      </c>
    </row>
    <row r="10286" spans="1:16" x14ac:dyDescent="0.55000000000000004">
      <c r="A10286" t="s">
        <v>19</v>
      </c>
      <c r="B10286" t="s">
        <v>3763</v>
      </c>
      <c r="C10286" t="s">
        <v>39</v>
      </c>
      <c r="D10286" t="s">
        <v>4014</v>
      </c>
      <c r="E10286" t="s">
        <v>20</v>
      </c>
      <c r="F10286" t="b">
        <v>1</v>
      </c>
      <c r="G10286" t="s">
        <v>588</v>
      </c>
      <c r="H10286" s="4">
        <v>45797.276006944441</v>
      </c>
      <c r="I10286" t="b">
        <v>0</v>
      </c>
      <c r="J10286" t="b">
        <v>1</v>
      </c>
      <c r="K10286" t="s">
        <v>588</v>
      </c>
      <c r="L10286" t="s">
        <v>22</v>
      </c>
      <c r="M10286">
        <v>165000</v>
      </c>
      <c r="O10286" t="s">
        <v>2066</v>
      </c>
      <c r="P10286" t="s">
        <v>3764</v>
      </c>
    </row>
    <row r="10287" spans="1:16" x14ac:dyDescent="0.55000000000000004">
      <c r="A10287" t="s">
        <v>2</v>
      </c>
      <c r="B10287" t="s">
        <v>13452</v>
      </c>
      <c r="C10287" t="s">
        <v>179</v>
      </c>
      <c r="D10287" t="s">
        <v>9677</v>
      </c>
      <c r="E10287" t="s">
        <v>20</v>
      </c>
      <c r="F10287" t="b">
        <v>0</v>
      </c>
      <c r="G10287" t="s">
        <v>27</v>
      </c>
      <c r="H10287" s="4">
        <v>45797.293020833327</v>
      </c>
      <c r="I10287" t="b">
        <v>0</v>
      </c>
      <c r="J10287" t="b">
        <v>1</v>
      </c>
      <c r="K10287" t="s">
        <v>24</v>
      </c>
      <c r="L10287" t="s">
        <v>22</v>
      </c>
      <c r="M10287">
        <v>207000</v>
      </c>
      <c r="O10287" t="s">
        <v>59</v>
      </c>
      <c r="P10287" t="s">
        <v>137</v>
      </c>
    </row>
    <row r="10288" spans="1:16" x14ac:dyDescent="0.55000000000000004">
      <c r="A10288" t="s">
        <v>2</v>
      </c>
      <c r="B10288" t="s">
        <v>13452</v>
      </c>
      <c r="C10288" t="s">
        <v>13453</v>
      </c>
      <c r="D10288" t="s">
        <v>9677</v>
      </c>
      <c r="E10288" t="s">
        <v>20</v>
      </c>
      <c r="F10288" t="b">
        <v>0</v>
      </c>
      <c r="G10288" t="s">
        <v>27</v>
      </c>
      <c r="H10288" s="4">
        <v>45797.293055555558</v>
      </c>
      <c r="I10288" t="b">
        <v>0</v>
      </c>
      <c r="J10288" t="b">
        <v>1</v>
      </c>
      <c r="K10288" t="s">
        <v>24</v>
      </c>
      <c r="L10288" t="s">
        <v>22</v>
      </c>
      <c r="M10288">
        <v>207000</v>
      </c>
      <c r="O10288" t="s">
        <v>59</v>
      </c>
      <c r="P10288" t="s">
        <v>137</v>
      </c>
    </row>
    <row r="10289" spans="1:16" x14ac:dyDescent="0.55000000000000004">
      <c r="A10289" t="s">
        <v>2</v>
      </c>
      <c r="B10289" t="s">
        <v>13454</v>
      </c>
      <c r="C10289" t="s">
        <v>362</v>
      </c>
      <c r="D10289" t="s">
        <v>3828</v>
      </c>
      <c r="E10289" t="s">
        <v>20</v>
      </c>
      <c r="F10289" t="b">
        <v>0</v>
      </c>
      <c r="G10289" t="s">
        <v>27</v>
      </c>
      <c r="H10289" s="4">
        <v>45797.293182870373</v>
      </c>
      <c r="I10289" t="b">
        <v>0</v>
      </c>
      <c r="J10289" t="b">
        <v>1</v>
      </c>
      <c r="K10289" t="s">
        <v>24</v>
      </c>
      <c r="L10289" t="s">
        <v>36</v>
      </c>
      <c r="N10289">
        <v>61.375</v>
      </c>
      <c r="O10289" t="s">
        <v>2405</v>
      </c>
    </row>
    <row r="10290" spans="1:16" x14ac:dyDescent="0.55000000000000004">
      <c r="A10290" t="s">
        <v>19</v>
      </c>
      <c r="B10290" t="s">
        <v>13455</v>
      </c>
      <c r="C10290" t="s">
        <v>192</v>
      </c>
      <c r="D10290" t="s">
        <v>3828</v>
      </c>
      <c r="E10290" t="s">
        <v>20</v>
      </c>
      <c r="F10290" t="b">
        <v>0</v>
      </c>
      <c r="G10290" t="s">
        <v>23</v>
      </c>
      <c r="H10290" s="4">
        <v>45797.293437499997</v>
      </c>
      <c r="I10290" t="b">
        <v>0</v>
      </c>
      <c r="J10290" t="b">
        <v>1</v>
      </c>
      <c r="K10290" t="s">
        <v>24</v>
      </c>
      <c r="L10290" t="s">
        <v>22</v>
      </c>
      <c r="M10290">
        <v>145000</v>
      </c>
      <c r="O10290" t="s">
        <v>999</v>
      </c>
      <c r="P10290" t="s">
        <v>1131</v>
      </c>
    </row>
    <row r="10291" spans="1:16" x14ac:dyDescent="0.55000000000000004">
      <c r="A10291" t="s">
        <v>1</v>
      </c>
      <c r="B10291" t="s">
        <v>7433</v>
      </c>
      <c r="C10291" t="s">
        <v>39</v>
      </c>
      <c r="D10291" t="s">
        <v>7434</v>
      </c>
      <c r="E10291" t="s">
        <v>20</v>
      </c>
      <c r="F10291" t="b">
        <v>1</v>
      </c>
      <c r="G10291" t="s">
        <v>1833</v>
      </c>
      <c r="H10291" s="4">
        <v>45797.299421296288</v>
      </c>
      <c r="I10291" t="b">
        <v>1</v>
      </c>
      <c r="J10291" t="b">
        <v>0</v>
      </c>
      <c r="K10291" t="s">
        <v>1833</v>
      </c>
      <c r="L10291" t="s">
        <v>22</v>
      </c>
      <c r="M10291">
        <v>47500</v>
      </c>
      <c r="O10291" t="s">
        <v>1426</v>
      </c>
    </row>
    <row r="10292" spans="1:16" x14ac:dyDescent="0.55000000000000004">
      <c r="A10292" t="s">
        <v>2</v>
      </c>
      <c r="B10292" t="s">
        <v>13456</v>
      </c>
      <c r="C10292" t="s">
        <v>1572</v>
      </c>
      <c r="D10292" t="s">
        <v>3957</v>
      </c>
      <c r="E10292" t="s">
        <v>20</v>
      </c>
      <c r="F10292" t="b">
        <v>0</v>
      </c>
      <c r="G10292" t="s">
        <v>27</v>
      </c>
      <c r="H10292" s="4">
        <v>45797.334837962961</v>
      </c>
      <c r="I10292" t="b">
        <v>1</v>
      </c>
      <c r="J10292" t="b">
        <v>1</v>
      </c>
      <c r="K10292" t="s">
        <v>24</v>
      </c>
      <c r="L10292" t="s">
        <v>36</v>
      </c>
      <c r="N10292">
        <v>46.060001373291023</v>
      </c>
      <c r="O10292" t="s">
        <v>4781</v>
      </c>
      <c r="P10292" t="s">
        <v>13457</v>
      </c>
    </row>
    <row r="10293" spans="1:16" x14ac:dyDescent="0.55000000000000004">
      <c r="A10293" t="s">
        <v>2</v>
      </c>
      <c r="B10293" t="s">
        <v>13458</v>
      </c>
      <c r="C10293" t="s">
        <v>39</v>
      </c>
      <c r="D10293" t="s">
        <v>2208</v>
      </c>
      <c r="E10293" t="s">
        <v>20</v>
      </c>
      <c r="F10293" t="b">
        <v>1</v>
      </c>
      <c r="G10293" t="s">
        <v>27</v>
      </c>
      <c r="H10293" s="4">
        <v>45797.334861111107</v>
      </c>
      <c r="I10293" t="b">
        <v>0</v>
      </c>
      <c r="J10293" t="b">
        <v>1</v>
      </c>
      <c r="K10293" t="s">
        <v>24</v>
      </c>
      <c r="L10293" t="s">
        <v>22</v>
      </c>
      <c r="M10293">
        <v>170037.59375</v>
      </c>
      <c r="O10293" t="s">
        <v>3434</v>
      </c>
      <c r="P10293" t="s">
        <v>13459</v>
      </c>
    </row>
    <row r="10294" spans="1:16" x14ac:dyDescent="0.55000000000000004">
      <c r="A10294" t="s">
        <v>139</v>
      </c>
      <c r="B10294" t="s">
        <v>13460</v>
      </c>
      <c r="C10294" t="s">
        <v>151</v>
      </c>
      <c r="D10294" t="s">
        <v>3973</v>
      </c>
      <c r="E10294" t="s">
        <v>20</v>
      </c>
      <c r="F10294" t="b">
        <v>0</v>
      </c>
      <c r="G10294" t="s">
        <v>30</v>
      </c>
      <c r="H10294" s="4">
        <v>45797.375659722216</v>
      </c>
      <c r="I10294" t="b">
        <v>0</v>
      </c>
      <c r="J10294" t="b">
        <v>1</v>
      </c>
      <c r="K10294" t="s">
        <v>24</v>
      </c>
      <c r="L10294" t="s">
        <v>22</v>
      </c>
      <c r="M10294">
        <v>136500</v>
      </c>
      <c r="O10294" t="s">
        <v>1691</v>
      </c>
    </row>
    <row r="10295" spans="1:16" x14ac:dyDescent="0.55000000000000004">
      <c r="A10295" t="s">
        <v>139</v>
      </c>
      <c r="B10295" t="s">
        <v>3712</v>
      </c>
      <c r="C10295" t="s">
        <v>509</v>
      </c>
      <c r="D10295" t="s">
        <v>2208</v>
      </c>
      <c r="E10295" t="s">
        <v>20</v>
      </c>
      <c r="F10295" t="b">
        <v>0</v>
      </c>
      <c r="G10295" t="s">
        <v>35</v>
      </c>
      <c r="H10295" s="4">
        <v>45797.417048611111</v>
      </c>
      <c r="I10295" t="b">
        <v>1</v>
      </c>
      <c r="J10295" t="b">
        <v>0</v>
      </c>
      <c r="K10295" t="s">
        <v>24</v>
      </c>
      <c r="L10295" t="s">
        <v>36</v>
      </c>
      <c r="N10295">
        <v>52.5</v>
      </c>
      <c r="O10295" t="s">
        <v>6597</v>
      </c>
      <c r="P10295" t="s">
        <v>119</v>
      </c>
    </row>
    <row r="10296" spans="1:16" x14ac:dyDescent="0.55000000000000004">
      <c r="A10296" t="s">
        <v>0</v>
      </c>
      <c r="B10296" t="s">
        <v>1225</v>
      </c>
      <c r="C10296" t="s">
        <v>1353</v>
      </c>
      <c r="D10296" t="s">
        <v>131</v>
      </c>
      <c r="E10296" t="s">
        <v>20</v>
      </c>
      <c r="F10296" t="b">
        <v>0</v>
      </c>
      <c r="G10296" t="s">
        <v>52</v>
      </c>
      <c r="H10296" s="4">
        <v>45797.500810185193</v>
      </c>
      <c r="I10296" t="b">
        <v>1</v>
      </c>
      <c r="J10296" t="b">
        <v>0</v>
      </c>
      <c r="K10296" t="s">
        <v>24</v>
      </c>
      <c r="L10296" t="s">
        <v>22</v>
      </c>
      <c r="M10296">
        <v>90000</v>
      </c>
      <c r="O10296" t="s">
        <v>131</v>
      </c>
      <c r="P10296" t="s">
        <v>13461</v>
      </c>
    </row>
    <row r="10297" spans="1:16" x14ac:dyDescent="0.55000000000000004">
      <c r="A10297" t="s">
        <v>0</v>
      </c>
      <c r="B10297" t="s">
        <v>2148</v>
      </c>
      <c r="C10297" t="s">
        <v>1008</v>
      </c>
      <c r="D10297" t="s">
        <v>131</v>
      </c>
      <c r="E10297" t="s">
        <v>20</v>
      </c>
      <c r="F10297" t="b">
        <v>0</v>
      </c>
      <c r="G10297" t="s">
        <v>23</v>
      </c>
      <c r="H10297" s="4">
        <v>45797.501793981479</v>
      </c>
      <c r="I10297" t="b">
        <v>1</v>
      </c>
      <c r="J10297" t="b">
        <v>0</v>
      </c>
      <c r="K10297" t="s">
        <v>24</v>
      </c>
      <c r="L10297" t="s">
        <v>22</v>
      </c>
      <c r="M10297">
        <v>170000</v>
      </c>
      <c r="O10297" t="s">
        <v>131</v>
      </c>
    </row>
    <row r="10298" spans="1:16" x14ac:dyDescent="0.55000000000000004">
      <c r="A10298" t="s">
        <v>2</v>
      </c>
      <c r="B10298" t="s">
        <v>4195</v>
      </c>
      <c r="C10298" t="s">
        <v>431</v>
      </c>
      <c r="D10298" t="s">
        <v>13462</v>
      </c>
      <c r="E10298" t="s">
        <v>20</v>
      </c>
      <c r="F10298" t="b">
        <v>0</v>
      </c>
      <c r="G10298" t="s">
        <v>35</v>
      </c>
      <c r="H10298" s="4">
        <v>45797.502233796287</v>
      </c>
      <c r="I10298" t="b">
        <v>1</v>
      </c>
      <c r="J10298" t="b">
        <v>1</v>
      </c>
      <c r="K10298" t="s">
        <v>24</v>
      </c>
      <c r="L10298" t="s">
        <v>22</v>
      </c>
      <c r="M10298">
        <v>125000</v>
      </c>
      <c r="O10298" t="s">
        <v>13463</v>
      </c>
      <c r="P10298" t="s">
        <v>13464</v>
      </c>
    </row>
    <row r="10299" spans="1:16" x14ac:dyDescent="0.55000000000000004">
      <c r="A10299" t="s">
        <v>2</v>
      </c>
      <c r="B10299" t="s">
        <v>13465</v>
      </c>
      <c r="C10299" t="s">
        <v>142</v>
      </c>
      <c r="D10299" t="s">
        <v>3600</v>
      </c>
      <c r="E10299" t="s">
        <v>20</v>
      </c>
      <c r="F10299" t="b">
        <v>0</v>
      </c>
      <c r="G10299" t="s">
        <v>27</v>
      </c>
      <c r="H10299" s="4">
        <v>45797.542974537027</v>
      </c>
      <c r="I10299" t="b">
        <v>0</v>
      </c>
      <c r="J10299" t="b">
        <v>0</v>
      </c>
      <c r="K10299" t="s">
        <v>24</v>
      </c>
      <c r="L10299" t="s">
        <v>22</v>
      </c>
      <c r="M10299">
        <v>110000</v>
      </c>
      <c r="O10299" t="s">
        <v>2275</v>
      </c>
      <c r="P10299" t="s">
        <v>1108</v>
      </c>
    </row>
    <row r="10300" spans="1:16" x14ac:dyDescent="0.55000000000000004">
      <c r="A10300" t="s">
        <v>2</v>
      </c>
      <c r="B10300" t="s">
        <v>9380</v>
      </c>
      <c r="C10300" t="s">
        <v>3318</v>
      </c>
      <c r="D10300" t="s">
        <v>3828</v>
      </c>
      <c r="E10300" t="s">
        <v>20</v>
      </c>
      <c r="F10300" t="b">
        <v>0</v>
      </c>
      <c r="G10300" t="s">
        <v>27</v>
      </c>
      <c r="H10300" s="4">
        <v>45797.543055555558</v>
      </c>
      <c r="I10300" t="b">
        <v>0</v>
      </c>
      <c r="J10300" t="b">
        <v>1</v>
      </c>
      <c r="K10300" t="s">
        <v>24</v>
      </c>
      <c r="L10300" t="s">
        <v>36</v>
      </c>
      <c r="N10300">
        <v>63.5</v>
      </c>
      <c r="O10300" t="s">
        <v>3060</v>
      </c>
      <c r="P10300" t="s">
        <v>9381</v>
      </c>
    </row>
    <row r="10301" spans="1:16" x14ac:dyDescent="0.55000000000000004">
      <c r="A10301" t="s">
        <v>2</v>
      </c>
      <c r="B10301" t="s">
        <v>2</v>
      </c>
      <c r="C10301" t="s">
        <v>1008</v>
      </c>
      <c r="D10301" t="s">
        <v>2208</v>
      </c>
      <c r="E10301" t="s">
        <v>20</v>
      </c>
      <c r="F10301" t="b">
        <v>0</v>
      </c>
      <c r="G10301" t="s">
        <v>27</v>
      </c>
      <c r="H10301" s="4">
        <v>45797.543055555558</v>
      </c>
      <c r="I10301" t="b">
        <v>0</v>
      </c>
      <c r="J10301" t="b">
        <v>0</v>
      </c>
      <c r="K10301" t="s">
        <v>24</v>
      </c>
      <c r="L10301" t="s">
        <v>22</v>
      </c>
      <c r="M10301">
        <v>98500</v>
      </c>
      <c r="O10301" t="s">
        <v>3569</v>
      </c>
      <c r="P10301" t="s">
        <v>13466</v>
      </c>
    </row>
    <row r="10302" spans="1:16" x14ac:dyDescent="0.55000000000000004">
      <c r="A10302" t="s">
        <v>2</v>
      </c>
      <c r="B10302" t="s">
        <v>13467</v>
      </c>
      <c r="C10302" t="s">
        <v>167</v>
      </c>
      <c r="D10302" t="s">
        <v>3973</v>
      </c>
      <c r="E10302" t="s">
        <v>51</v>
      </c>
      <c r="F10302" t="b">
        <v>0</v>
      </c>
      <c r="G10302" t="s">
        <v>27</v>
      </c>
      <c r="H10302" s="4">
        <v>45797.543171296304</v>
      </c>
      <c r="I10302" t="b">
        <v>0</v>
      </c>
      <c r="J10302" t="b">
        <v>0</v>
      </c>
      <c r="K10302" t="s">
        <v>24</v>
      </c>
      <c r="L10302" t="s">
        <v>36</v>
      </c>
      <c r="N10302">
        <v>75</v>
      </c>
      <c r="O10302" t="s">
        <v>13468</v>
      </c>
      <c r="P10302" t="s">
        <v>13469</v>
      </c>
    </row>
    <row r="10303" spans="1:16" x14ac:dyDescent="0.55000000000000004">
      <c r="A10303" t="s">
        <v>0</v>
      </c>
      <c r="B10303" t="s">
        <v>13470</v>
      </c>
      <c r="C10303" t="s">
        <v>6184</v>
      </c>
      <c r="D10303" t="s">
        <v>3828</v>
      </c>
      <c r="E10303" t="s">
        <v>51</v>
      </c>
      <c r="F10303" t="b">
        <v>0</v>
      </c>
      <c r="G10303" t="s">
        <v>30</v>
      </c>
      <c r="H10303" s="4">
        <v>45797.583935185183</v>
      </c>
      <c r="I10303" t="b">
        <v>0</v>
      </c>
      <c r="J10303" t="b">
        <v>0</v>
      </c>
      <c r="K10303" t="s">
        <v>24</v>
      </c>
      <c r="L10303" t="s">
        <v>36</v>
      </c>
      <c r="N10303">
        <v>23.5</v>
      </c>
      <c r="O10303" t="s">
        <v>13471</v>
      </c>
      <c r="P10303" t="s">
        <v>2811</v>
      </c>
    </row>
    <row r="10304" spans="1:16" x14ac:dyDescent="0.55000000000000004">
      <c r="A10304" t="s">
        <v>0</v>
      </c>
      <c r="B10304" t="s">
        <v>13472</v>
      </c>
      <c r="C10304" t="s">
        <v>6184</v>
      </c>
      <c r="D10304" t="s">
        <v>3828</v>
      </c>
      <c r="E10304" t="s">
        <v>219</v>
      </c>
      <c r="F10304" t="b">
        <v>0</v>
      </c>
      <c r="G10304" t="s">
        <v>30</v>
      </c>
      <c r="H10304" s="4">
        <v>45797.583958333344</v>
      </c>
      <c r="I10304" t="b">
        <v>0</v>
      </c>
      <c r="J10304" t="b">
        <v>1</v>
      </c>
      <c r="K10304" t="s">
        <v>24</v>
      </c>
      <c r="L10304" t="s">
        <v>36</v>
      </c>
      <c r="N10304">
        <v>24</v>
      </c>
      <c r="O10304" t="s">
        <v>6187</v>
      </c>
      <c r="P10304" t="s">
        <v>2811</v>
      </c>
    </row>
    <row r="10305" spans="1:16" x14ac:dyDescent="0.55000000000000004">
      <c r="A10305" t="s">
        <v>40</v>
      </c>
      <c r="B10305" t="s">
        <v>40</v>
      </c>
      <c r="C10305" t="s">
        <v>977</v>
      </c>
      <c r="D10305" t="s">
        <v>3828</v>
      </c>
      <c r="E10305" t="s">
        <v>219</v>
      </c>
      <c r="F10305" t="b">
        <v>0</v>
      </c>
      <c r="G10305" t="s">
        <v>27</v>
      </c>
      <c r="H10305" s="4">
        <v>45797.584837962961</v>
      </c>
      <c r="I10305" t="b">
        <v>1</v>
      </c>
      <c r="J10305" t="b">
        <v>0</v>
      </c>
      <c r="K10305" t="s">
        <v>24</v>
      </c>
      <c r="L10305" t="s">
        <v>22</v>
      </c>
      <c r="M10305">
        <v>113471.5</v>
      </c>
      <c r="O10305" t="s">
        <v>13473</v>
      </c>
      <c r="P10305" t="s">
        <v>13474</v>
      </c>
    </row>
    <row r="10306" spans="1:16" x14ac:dyDescent="0.55000000000000004">
      <c r="A10306" t="s">
        <v>2</v>
      </c>
      <c r="B10306" t="s">
        <v>13475</v>
      </c>
      <c r="C10306" t="s">
        <v>13476</v>
      </c>
      <c r="D10306" t="s">
        <v>3973</v>
      </c>
      <c r="E10306" t="s">
        <v>20</v>
      </c>
      <c r="F10306" t="b">
        <v>0</v>
      </c>
      <c r="G10306" t="s">
        <v>27</v>
      </c>
      <c r="H10306" s="4">
        <v>45797.584988425922</v>
      </c>
      <c r="I10306" t="b">
        <v>0</v>
      </c>
      <c r="J10306" t="b">
        <v>1</v>
      </c>
      <c r="K10306" t="s">
        <v>24</v>
      </c>
      <c r="L10306" t="s">
        <v>22</v>
      </c>
      <c r="M10306">
        <v>90000</v>
      </c>
      <c r="O10306" t="s">
        <v>202</v>
      </c>
      <c r="P10306" t="s">
        <v>13477</v>
      </c>
    </row>
    <row r="10307" spans="1:16" x14ac:dyDescent="0.55000000000000004">
      <c r="A10307" t="s">
        <v>2</v>
      </c>
      <c r="B10307" t="s">
        <v>13478</v>
      </c>
      <c r="C10307" t="s">
        <v>805</v>
      </c>
      <c r="D10307" t="s">
        <v>81</v>
      </c>
      <c r="E10307" t="s">
        <v>20</v>
      </c>
      <c r="F10307" t="b">
        <v>0</v>
      </c>
      <c r="G10307" t="s">
        <v>41</v>
      </c>
      <c r="H10307" s="4">
        <v>45797.585185185177</v>
      </c>
      <c r="I10307" t="b">
        <v>1</v>
      </c>
      <c r="J10307" t="b">
        <v>1</v>
      </c>
      <c r="K10307" t="s">
        <v>24</v>
      </c>
      <c r="L10307" t="s">
        <v>22</v>
      </c>
      <c r="M10307">
        <v>137500</v>
      </c>
      <c r="O10307" t="s">
        <v>81</v>
      </c>
      <c r="P10307" t="s">
        <v>13479</v>
      </c>
    </row>
    <row r="10308" spans="1:16" x14ac:dyDescent="0.55000000000000004">
      <c r="A10308" t="s">
        <v>28</v>
      </c>
      <c r="B10308" t="s">
        <v>13480</v>
      </c>
      <c r="C10308" t="s">
        <v>140</v>
      </c>
      <c r="D10308" t="s">
        <v>3973</v>
      </c>
      <c r="E10308" t="s">
        <v>20</v>
      </c>
      <c r="F10308" t="b">
        <v>0</v>
      </c>
      <c r="G10308" t="s">
        <v>41</v>
      </c>
      <c r="H10308" s="4">
        <v>45797.585416666669</v>
      </c>
      <c r="I10308" t="b">
        <v>0</v>
      </c>
      <c r="J10308" t="b">
        <v>0</v>
      </c>
      <c r="K10308" t="s">
        <v>24</v>
      </c>
      <c r="L10308" t="s">
        <v>22</v>
      </c>
      <c r="M10308">
        <v>180000</v>
      </c>
      <c r="O10308" t="s">
        <v>13481</v>
      </c>
      <c r="P10308" t="s">
        <v>13482</v>
      </c>
    </row>
    <row r="10309" spans="1:16" x14ac:dyDescent="0.55000000000000004">
      <c r="A10309" t="s">
        <v>2</v>
      </c>
      <c r="B10309" t="s">
        <v>13483</v>
      </c>
      <c r="C10309" t="s">
        <v>1390</v>
      </c>
      <c r="D10309" t="s">
        <v>13380</v>
      </c>
      <c r="E10309" t="s">
        <v>20</v>
      </c>
      <c r="F10309" t="b">
        <v>0</v>
      </c>
      <c r="G10309" t="s">
        <v>1391</v>
      </c>
      <c r="H10309" s="4">
        <v>45797.6090625</v>
      </c>
      <c r="I10309" t="b">
        <v>1</v>
      </c>
      <c r="J10309" t="b">
        <v>0</v>
      </c>
      <c r="K10309" t="s">
        <v>1391</v>
      </c>
      <c r="L10309" t="s">
        <v>22</v>
      </c>
      <c r="M10309">
        <v>130000</v>
      </c>
      <c r="O10309" t="s">
        <v>1172</v>
      </c>
      <c r="P10309" t="s">
        <v>201</v>
      </c>
    </row>
    <row r="10310" spans="1:16" x14ac:dyDescent="0.55000000000000004">
      <c r="A10310" t="s">
        <v>0</v>
      </c>
      <c r="B10310" t="s">
        <v>13484</v>
      </c>
      <c r="C10310" t="s">
        <v>140</v>
      </c>
      <c r="D10310" t="s">
        <v>7853</v>
      </c>
      <c r="E10310" t="s">
        <v>20</v>
      </c>
      <c r="F10310" t="b">
        <v>0</v>
      </c>
      <c r="G10310" t="s">
        <v>35</v>
      </c>
      <c r="H10310" s="4">
        <v>45797.625497685192</v>
      </c>
      <c r="I10310" t="b">
        <v>0</v>
      </c>
      <c r="J10310" t="b">
        <v>0</v>
      </c>
      <c r="K10310" t="s">
        <v>24</v>
      </c>
      <c r="L10310" t="s">
        <v>22</v>
      </c>
      <c r="M10310">
        <v>165000</v>
      </c>
      <c r="O10310" t="s">
        <v>13485</v>
      </c>
      <c r="P10310" t="s">
        <v>13486</v>
      </c>
    </row>
    <row r="10311" spans="1:16" x14ac:dyDescent="0.55000000000000004">
      <c r="A10311" t="s">
        <v>2</v>
      </c>
      <c r="B10311" t="s">
        <v>13487</v>
      </c>
      <c r="C10311" t="s">
        <v>1397</v>
      </c>
      <c r="D10311" t="s">
        <v>3600</v>
      </c>
      <c r="E10311" t="s">
        <v>51</v>
      </c>
      <c r="F10311" t="b">
        <v>0</v>
      </c>
      <c r="G10311" t="s">
        <v>27</v>
      </c>
      <c r="H10311" s="4">
        <v>45797.626261574071</v>
      </c>
      <c r="I10311" t="b">
        <v>0</v>
      </c>
      <c r="J10311" t="b">
        <v>0</v>
      </c>
      <c r="K10311" t="s">
        <v>24</v>
      </c>
      <c r="L10311" t="s">
        <v>36</v>
      </c>
      <c r="N10311">
        <v>32.5</v>
      </c>
      <c r="O10311" t="s">
        <v>2904</v>
      </c>
      <c r="P10311" t="s">
        <v>13488</v>
      </c>
    </row>
    <row r="10312" spans="1:16" x14ac:dyDescent="0.55000000000000004">
      <c r="A10312" t="s">
        <v>2</v>
      </c>
      <c r="B10312" t="s">
        <v>638</v>
      </c>
      <c r="C10312" t="s">
        <v>49</v>
      </c>
      <c r="D10312" t="s">
        <v>1650</v>
      </c>
      <c r="E10312" t="s">
        <v>51</v>
      </c>
      <c r="F10312" t="b">
        <v>0</v>
      </c>
      <c r="G10312" t="s">
        <v>27</v>
      </c>
      <c r="H10312" s="4">
        <v>45797.626354166663</v>
      </c>
      <c r="I10312" t="b">
        <v>0</v>
      </c>
      <c r="J10312" t="b">
        <v>1</v>
      </c>
      <c r="K10312" t="s">
        <v>24</v>
      </c>
      <c r="L10312" t="s">
        <v>36</v>
      </c>
      <c r="N10312">
        <v>77.5</v>
      </c>
      <c r="O10312" t="s">
        <v>1650</v>
      </c>
      <c r="P10312" t="s">
        <v>13408</v>
      </c>
    </row>
    <row r="10313" spans="1:16" x14ac:dyDescent="0.55000000000000004">
      <c r="A10313" t="s">
        <v>40</v>
      </c>
      <c r="B10313" t="s">
        <v>13489</v>
      </c>
      <c r="C10313" t="s">
        <v>329</v>
      </c>
      <c r="D10313" t="s">
        <v>2208</v>
      </c>
      <c r="E10313" t="s">
        <v>20</v>
      </c>
      <c r="F10313" t="b">
        <v>0</v>
      </c>
      <c r="G10313" t="s">
        <v>35</v>
      </c>
      <c r="H10313" s="4">
        <v>45797.627326388887</v>
      </c>
      <c r="I10313" t="b">
        <v>0</v>
      </c>
      <c r="J10313" t="b">
        <v>1</v>
      </c>
      <c r="K10313" t="s">
        <v>24</v>
      </c>
      <c r="L10313" t="s">
        <v>36</v>
      </c>
      <c r="N10313">
        <v>65.720001220703125</v>
      </c>
      <c r="O10313" t="s">
        <v>2019</v>
      </c>
      <c r="P10313" t="s">
        <v>13490</v>
      </c>
    </row>
    <row r="10314" spans="1:16" x14ac:dyDescent="0.55000000000000004">
      <c r="A10314" t="s">
        <v>0</v>
      </c>
      <c r="B10314" t="s">
        <v>13491</v>
      </c>
      <c r="C10314" t="s">
        <v>3616</v>
      </c>
      <c r="D10314" t="s">
        <v>3828</v>
      </c>
      <c r="E10314" t="s">
        <v>51</v>
      </c>
      <c r="F10314" t="b">
        <v>0</v>
      </c>
      <c r="G10314" t="s">
        <v>27</v>
      </c>
      <c r="H10314" s="4">
        <v>45797.666805555556</v>
      </c>
      <c r="I10314" t="b">
        <v>0</v>
      </c>
      <c r="J10314" t="b">
        <v>1</v>
      </c>
      <c r="K10314" t="s">
        <v>24</v>
      </c>
      <c r="L10314" t="s">
        <v>36</v>
      </c>
      <c r="N10314">
        <v>25.5</v>
      </c>
      <c r="O10314" t="s">
        <v>2756</v>
      </c>
      <c r="P10314" t="s">
        <v>280</v>
      </c>
    </row>
    <row r="10315" spans="1:16" x14ac:dyDescent="0.55000000000000004">
      <c r="A10315" t="s">
        <v>19</v>
      </c>
      <c r="B10315" t="s">
        <v>1759</v>
      </c>
      <c r="C10315" t="s">
        <v>13492</v>
      </c>
      <c r="D10315" t="s">
        <v>3973</v>
      </c>
      <c r="E10315" t="s">
        <v>20</v>
      </c>
      <c r="F10315" t="b">
        <v>0</v>
      </c>
      <c r="G10315" t="s">
        <v>30</v>
      </c>
      <c r="H10315" s="4">
        <v>45797.667326388888</v>
      </c>
      <c r="I10315" t="b">
        <v>0</v>
      </c>
      <c r="J10315" t="b">
        <v>0</v>
      </c>
      <c r="K10315" t="s">
        <v>24</v>
      </c>
      <c r="L10315" t="s">
        <v>22</v>
      </c>
      <c r="M10315">
        <v>95000</v>
      </c>
      <c r="O10315" t="s">
        <v>13493</v>
      </c>
      <c r="P10315" t="s">
        <v>13494</v>
      </c>
    </row>
    <row r="10316" spans="1:16" x14ac:dyDescent="0.55000000000000004">
      <c r="A10316" t="s">
        <v>19</v>
      </c>
      <c r="B10316" t="s">
        <v>13495</v>
      </c>
      <c r="C10316" t="s">
        <v>306</v>
      </c>
      <c r="D10316" t="s">
        <v>3828</v>
      </c>
      <c r="E10316" t="s">
        <v>51</v>
      </c>
      <c r="F10316" t="b">
        <v>0</v>
      </c>
      <c r="G10316" t="s">
        <v>27</v>
      </c>
      <c r="H10316" s="4">
        <v>45797.667557870373</v>
      </c>
      <c r="I10316" t="b">
        <v>0</v>
      </c>
      <c r="J10316" t="b">
        <v>0</v>
      </c>
      <c r="K10316" t="s">
        <v>24</v>
      </c>
      <c r="L10316" t="s">
        <v>36</v>
      </c>
      <c r="N10316">
        <v>47.5</v>
      </c>
      <c r="O10316" t="s">
        <v>3575</v>
      </c>
      <c r="P10316" t="s">
        <v>13496</v>
      </c>
    </row>
    <row r="10317" spans="1:16" x14ac:dyDescent="0.55000000000000004">
      <c r="A10317" t="s">
        <v>2</v>
      </c>
      <c r="B10317" t="s">
        <v>13497</v>
      </c>
      <c r="C10317" t="s">
        <v>357</v>
      </c>
      <c r="D10317" t="s">
        <v>3600</v>
      </c>
      <c r="E10317" t="s">
        <v>20</v>
      </c>
      <c r="F10317" t="b">
        <v>0</v>
      </c>
      <c r="G10317" t="s">
        <v>27</v>
      </c>
      <c r="H10317" s="4">
        <v>45797.668171296304</v>
      </c>
      <c r="I10317" t="b">
        <v>0</v>
      </c>
      <c r="J10317" t="b">
        <v>1</v>
      </c>
      <c r="K10317" t="s">
        <v>24</v>
      </c>
      <c r="L10317" t="s">
        <v>22</v>
      </c>
      <c r="M10317">
        <v>221000</v>
      </c>
      <c r="O10317" t="s">
        <v>59</v>
      </c>
      <c r="P10317" t="s">
        <v>137</v>
      </c>
    </row>
    <row r="10318" spans="1:16" x14ac:dyDescent="0.55000000000000004">
      <c r="A10318" t="s">
        <v>0</v>
      </c>
      <c r="B10318" t="s">
        <v>13498</v>
      </c>
      <c r="C10318" t="s">
        <v>486</v>
      </c>
      <c r="D10318" t="s">
        <v>3828</v>
      </c>
      <c r="E10318" t="s">
        <v>105</v>
      </c>
      <c r="F10318" t="b">
        <v>0</v>
      </c>
      <c r="G10318" t="s">
        <v>27</v>
      </c>
      <c r="H10318" s="4">
        <v>45797.708402777767</v>
      </c>
      <c r="I10318" t="b">
        <v>1</v>
      </c>
      <c r="J10318" t="b">
        <v>1</v>
      </c>
      <c r="K10318" t="s">
        <v>24</v>
      </c>
      <c r="L10318" t="s">
        <v>36</v>
      </c>
      <c r="N10318">
        <v>46</v>
      </c>
      <c r="O10318" t="s">
        <v>1886</v>
      </c>
      <c r="P10318" t="s">
        <v>13499</v>
      </c>
    </row>
    <row r="10319" spans="1:16" x14ac:dyDescent="0.55000000000000004">
      <c r="A10319" t="s">
        <v>139</v>
      </c>
      <c r="B10319" t="s">
        <v>13500</v>
      </c>
      <c r="C10319" t="s">
        <v>1467</v>
      </c>
      <c r="D10319" t="s">
        <v>2208</v>
      </c>
      <c r="E10319" t="s">
        <v>20</v>
      </c>
      <c r="F10319" t="b">
        <v>0</v>
      </c>
      <c r="G10319" t="s">
        <v>30</v>
      </c>
      <c r="H10319" s="4">
        <v>45797.708993055552</v>
      </c>
      <c r="I10319" t="b">
        <v>0</v>
      </c>
      <c r="J10319" t="b">
        <v>1</v>
      </c>
      <c r="K10319" t="s">
        <v>24</v>
      </c>
      <c r="L10319" t="s">
        <v>22</v>
      </c>
      <c r="M10319">
        <v>97000</v>
      </c>
      <c r="O10319" t="s">
        <v>3793</v>
      </c>
      <c r="P10319" t="s">
        <v>13501</v>
      </c>
    </row>
    <row r="10320" spans="1:16" x14ac:dyDescent="0.55000000000000004">
      <c r="A10320" t="s">
        <v>2</v>
      </c>
      <c r="B10320" t="s">
        <v>267</v>
      </c>
      <c r="C10320" t="s">
        <v>166</v>
      </c>
      <c r="D10320" t="s">
        <v>3973</v>
      </c>
      <c r="E10320" t="s">
        <v>20</v>
      </c>
      <c r="F10320" t="b">
        <v>0</v>
      </c>
      <c r="G10320" t="s">
        <v>27</v>
      </c>
      <c r="H10320" s="4">
        <v>45797.70994212963</v>
      </c>
      <c r="I10320" t="b">
        <v>0</v>
      </c>
      <c r="J10320" t="b">
        <v>0</v>
      </c>
      <c r="K10320" t="s">
        <v>24</v>
      </c>
      <c r="L10320" t="s">
        <v>22</v>
      </c>
      <c r="M10320">
        <v>177500</v>
      </c>
      <c r="O10320" t="s">
        <v>10702</v>
      </c>
      <c r="P10320" t="s">
        <v>12281</v>
      </c>
    </row>
    <row r="10321" spans="1:16" x14ac:dyDescent="0.55000000000000004">
      <c r="A10321" t="s">
        <v>40</v>
      </c>
      <c r="B10321" t="s">
        <v>40</v>
      </c>
      <c r="C10321" t="s">
        <v>245</v>
      </c>
      <c r="D10321" t="s">
        <v>3973</v>
      </c>
      <c r="E10321" t="s">
        <v>631</v>
      </c>
      <c r="F10321" t="b">
        <v>0</v>
      </c>
      <c r="G10321" t="s">
        <v>27</v>
      </c>
      <c r="H10321" s="4">
        <v>45797.710104166668</v>
      </c>
      <c r="I10321" t="b">
        <v>0</v>
      </c>
      <c r="J10321" t="b">
        <v>1</v>
      </c>
      <c r="K10321" t="s">
        <v>24</v>
      </c>
      <c r="L10321" t="s">
        <v>36</v>
      </c>
      <c r="N10321">
        <v>58.680000305175781</v>
      </c>
      <c r="O10321" t="s">
        <v>59</v>
      </c>
      <c r="P10321" t="s">
        <v>13502</v>
      </c>
    </row>
    <row r="10322" spans="1:16" x14ac:dyDescent="0.55000000000000004">
      <c r="A10322" t="s">
        <v>40</v>
      </c>
      <c r="B10322" t="s">
        <v>13503</v>
      </c>
      <c r="C10322" t="s">
        <v>121</v>
      </c>
      <c r="D10322" t="s">
        <v>3973</v>
      </c>
      <c r="E10322" t="s">
        <v>631</v>
      </c>
      <c r="F10322" t="b">
        <v>0</v>
      </c>
      <c r="G10322" t="s">
        <v>35</v>
      </c>
      <c r="H10322" s="4">
        <v>45797.710868055547</v>
      </c>
      <c r="I10322" t="b">
        <v>0</v>
      </c>
      <c r="J10322" t="b">
        <v>1</v>
      </c>
      <c r="K10322" t="s">
        <v>24</v>
      </c>
      <c r="L10322" t="s">
        <v>36</v>
      </c>
      <c r="N10322">
        <v>46.550003051757813</v>
      </c>
      <c r="O10322" t="s">
        <v>59</v>
      </c>
      <c r="P10322" t="s">
        <v>13504</v>
      </c>
    </row>
    <row r="10323" spans="1:16" x14ac:dyDescent="0.55000000000000004">
      <c r="A10323" t="s">
        <v>25</v>
      </c>
      <c r="B10323" t="s">
        <v>13505</v>
      </c>
      <c r="C10323" t="s">
        <v>306</v>
      </c>
      <c r="D10323" t="s">
        <v>3828</v>
      </c>
      <c r="E10323" t="s">
        <v>51</v>
      </c>
      <c r="F10323" t="b">
        <v>0</v>
      </c>
      <c r="G10323" t="s">
        <v>27</v>
      </c>
      <c r="H10323" s="4">
        <v>45797.750115740739</v>
      </c>
      <c r="I10323" t="b">
        <v>0</v>
      </c>
      <c r="J10323" t="b">
        <v>0</v>
      </c>
      <c r="K10323" t="s">
        <v>24</v>
      </c>
      <c r="L10323" t="s">
        <v>36</v>
      </c>
      <c r="N10323">
        <v>47.5</v>
      </c>
      <c r="O10323" t="s">
        <v>3575</v>
      </c>
      <c r="P10323" t="s">
        <v>13496</v>
      </c>
    </row>
    <row r="10324" spans="1:16" x14ac:dyDescent="0.55000000000000004">
      <c r="A10324" t="s">
        <v>2</v>
      </c>
      <c r="B10324" t="s">
        <v>2098</v>
      </c>
      <c r="C10324" t="s">
        <v>509</v>
      </c>
      <c r="D10324" t="s">
        <v>3973</v>
      </c>
      <c r="E10324" t="s">
        <v>51</v>
      </c>
      <c r="F10324" t="b">
        <v>0</v>
      </c>
      <c r="G10324" t="s">
        <v>35</v>
      </c>
      <c r="H10324" s="4">
        <v>45797.750474537039</v>
      </c>
      <c r="I10324" t="b">
        <v>0</v>
      </c>
      <c r="J10324" t="b">
        <v>0</v>
      </c>
      <c r="K10324" t="s">
        <v>24</v>
      </c>
      <c r="L10324" t="s">
        <v>36</v>
      </c>
      <c r="N10324">
        <v>31</v>
      </c>
      <c r="O10324" t="s">
        <v>1961</v>
      </c>
    </row>
    <row r="10325" spans="1:16" x14ac:dyDescent="0.55000000000000004">
      <c r="A10325" t="s">
        <v>0</v>
      </c>
      <c r="B10325" t="s">
        <v>13506</v>
      </c>
      <c r="C10325" t="s">
        <v>87</v>
      </c>
      <c r="D10325" t="s">
        <v>2208</v>
      </c>
      <c r="E10325" t="s">
        <v>20</v>
      </c>
      <c r="F10325" t="b">
        <v>0</v>
      </c>
      <c r="G10325" t="s">
        <v>30</v>
      </c>
      <c r="H10325" s="4">
        <v>45797.750601851847</v>
      </c>
      <c r="I10325" t="b">
        <v>1</v>
      </c>
      <c r="J10325" t="b">
        <v>1</v>
      </c>
      <c r="K10325" t="s">
        <v>24</v>
      </c>
      <c r="L10325" t="s">
        <v>36</v>
      </c>
      <c r="N10325">
        <v>32</v>
      </c>
      <c r="O10325" t="s">
        <v>926</v>
      </c>
      <c r="P10325" t="s">
        <v>863</v>
      </c>
    </row>
    <row r="10326" spans="1:16" x14ac:dyDescent="0.55000000000000004">
      <c r="A10326" t="s">
        <v>0</v>
      </c>
      <c r="B10326" t="s">
        <v>1021</v>
      </c>
      <c r="C10326" t="s">
        <v>1345</v>
      </c>
      <c r="D10326" t="s">
        <v>3973</v>
      </c>
      <c r="E10326" t="s">
        <v>20</v>
      </c>
      <c r="F10326" t="b">
        <v>0</v>
      </c>
      <c r="G10326" t="s">
        <v>30</v>
      </c>
      <c r="H10326" s="4">
        <v>45797.750625000001</v>
      </c>
      <c r="I10326" t="b">
        <v>1</v>
      </c>
      <c r="J10326" t="b">
        <v>0</v>
      </c>
      <c r="K10326" t="s">
        <v>24</v>
      </c>
      <c r="L10326" t="s">
        <v>36</v>
      </c>
      <c r="N10326">
        <v>54</v>
      </c>
      <c r="O10326" t="s">
        <v>5994</v>
      </c>
      <c r="P10326" t="s">
        <v>726</v>
      </c>
    </row>
    <row r="10327" spans="1:16" x14ac:dyDescent="0.55000000000000004">
      <c r="A10327" t="s">
        <v>2</v>
      </c>
      <c r="B10327" t="s">
        <v>13507</v>
      </c>
      <c r="C10327" t="s">
        <v>39</v>
      </c>
      <c r="D10327" t="s">
        <v>3828</v>
      </c>
      <c r="E10327" t="s">
        <v>20</v>
      </c>
      <c r="F10327" t="b">
        <v>1</v>
      </c>
      <c r="G10327" t="s">
        <v>27</v>
      </c>
      <c r="H10327" s="4">
        <v>45797.751307870371</v>
      </c>
      <c r="I10327" t="b">
        <v>1</v>
      </c>
      <c r="J10327" t="b">
        <v>0</v>
      </c>
      <c r="K10327" t="s">
        <v>24</v>
      </c>
      <c r="L10327" t="s">
        <v>36</v>
      </c>
      <c r="N10327">
        <v>70</v>
      </c>
      <c r="O10327" t="s">
        <v>3668</v>
      </c>
      <c r="P10327" t="s">
        <v>13508</v>
      </c>
    </row>
    <row r="10328" spans="1:16" x14ac:dyDescent="0.55000000000000004">
      <c r="A10328" t="s">
        <v>2</v>
      </c>
      <c r="B10328" t="s">
        <v>13509</v>
      </c>
      <c r="C10328" t="s">
        <v>54</v>
      </c>
      <c r="D10328" t="s">
        <v>3828</v>
      </c>
      <c r="E10328" t="s">
        <v>51</v>
      </c>
      <c r="F10328" t="b">
        <v>0</v>
      </c>
      <c r="G10328" t="s">
        <v>27</v>
      </c>
      <c r="H10328" s="4">
        <v>45797.751377314817</v>
      </c>
      <c r="I10328" t="b">
        <v>0</v>
      </c>
      <c r="J10328" t="b">
        <v>0</v>
      </c>
      <c r="K10328" t="s">
        <v>24</v>
      </c>
      <c r="L10328" t="s">
        <v>36</v>
      </c>
      <c r="N10328">
        <v>72.5</v>
      </c>
      <c r="O10328" t="s">
        <v>3222</v>
      </c>
      <c r="P10328" t="s">
        <v>13510</v>
      </c>
    </row>
    <row r="10329" spans="1:16" x14ac:dyDescent="0.55000000000000004">
      <c r="A10329" t="s">
        <v>2</v>
      </c>
      <c r="B10329" t="s">
        <v>7494</v>
      </c>
      <c r="C10329" t="s">
        <v>945</v>
      </c>
      <c r="D10329" t="s">
        <v>3600</v>
      </c>
      <c r="E10329" t="s">
        <v>20</v>
      </c>
      <c r="F10329" t="b">
        <v>0</v>
      </c>
      <c r="G10329" t="s">
        <v>27</v>
      </c>
      <c r="H10329" s="4">
        <v>45797.751388888893</v>
      </c>
      <c r="I10329" t="b">
        <v>1</v>
      </c>
      <c r="J10329" t="b">
        <v>1</v>
      </c>
      <c r="K10329" t="s">
        <v>24</v>
      </c>
      <c r="L10329" t="s">
        <v>22</v>
      </c>
      <c r="M10329">
        <v>145000</v>
      </c>
      <c r="O10329" t="s">
        <v>7495</v>
      </c>
      <c r="P10329" t="s">
        <v>7496</v>
      </c>
    </row>
    <row r="10330" spans="1:16" x14ac:dyDescent="0.55000000000000004">
      <c r="A10330" t="s">
        <v>0</v>
      </c>
      <c r="B10330" t="s">
        <v>2810</v>
      </c>
      <c r="C10330" t="s">
        <v>3025</v>
      </c>
      <c r="D10330" t="s">
        <v>3973</v>
      </c>
      <c r="E10330" t="s">
        <v>105</v>
      </c>
      <c r="F10330" t="b">
        <v>0</v>
      </c>
      <c r="G10330" t="s">
        <v>41</v>
      </c>
      <c r="H10330" s="4">
        <v>45797.791909722233</v>
      </c>
      <c r="I10330" t="b">
        <v>0</v>
      </c>
      <c r="J10330" t="b">
        <v>0</v>
      </c>
      <c r="K10330" t="s">
        <v>24</v>
      </c>
      <c r="L10330" t="s">
        <v>36</v>
      </c>
      <c r="N10330">
        <v>18.25</v>
      </c>
      <c r="O10330" t="s">
        <v>13511</v>
      </c>
    </row>
    <row r="10331" spans="1:16" x14ac:dyDescent="0.55000000000000004">
      <c r="A10331" t="s">
        <v>139</v>
      </c>
      <c r="B10331" t="s">
        <v>13512</v>
      </c>
      <c r="C10331" t="s">
        <v>2051</v>
      </c>
      <c r="D10331" t="s">
        <v>3973</v>
      </c>
      <c r="E10331" t="s">
        <v>20</v>
      </c>
      <c r="F10331" t="b">
        <v>0</v>
      </c>
      <c r="G10331" t="s">
        <v>23</v>
      </c>
      <c r="H10331" s="4">
        <v>45797.793402777781</v>
      </c>
      <c r="I10331" t="b">
        <v>1</v>
      </c>
      <c r="J10331" t="b">
        <v>0</v>
      </c>
      <c r="K10331" t="s">
        <v>24</v>
      </c>
      <c r="L10331" t="s">
        <v>22</v>
      </c>
      <c r="M10331">
        <v>75000</v>
      </c>
      <c r="O10331" t="s">
        <v>279</v>
      </c>
    </row>
    <row r="10332" spans="1:16" x14ac:dyDescent="0.55000000000000004">
      <c r="A10332" t="s">
        <v>40</v>
      </c>
      <c r="B10332" t="s">
        <v>40</v>
      </c>
      <c r="C10332" t="s">
        <v>1521</v>
      </c>
      <c r="D10332" t="s">
        <v>2208</v>
      </c>
      <c r="E10332" t="s">
        <v>20</v>
      </c>
      <c r="F10332" t="b">
        <v>0</v>
      </c>
      <c r="G10332" t="s">
        <v>41</v>
      </c>
      <c r="H10332" s="4">
        <v>45797.793564814812</v>
      </c>
      <c r="I10332" t="b">
        <v>0</v>
      </c>
      <c r="J10332" t="b">
        <v>1</v>
      </c>
      <c r="K10332" t="s">
        <v>24</v>
      </c>
      <c r="L10332" t="s">
        <v>22</v>
      </c>
      <c r="M10332">
        <v>146000</v>
      </c>
      <c r="O10332" t="s">
        <v>6504</v>
      </c>
      <c r="P10332" t="s">
        <v>13513</v>
      </c>
    </row>
    <row r="10333" spans="1:16" x14ac:dyDescent="0.55000000000000004">
      <c r="A10333" t="s">
        <v>28</v>
      </c>
      <c r="B10333" t="s">
        <v>1830</v>
      </c>
      <c r="C10333" t="s">
        <v>160</v>
      </c>
      <c r="D10333" t="s">
        <v>3973</v>
      </c>
      <c r="E10333" t="s">
        <v>51</v>
      </c>
      <c r="F10333" t="b">
        <v>0</v>
      </c>
      <c r="G10333" t="s">
        <v>41</v>
      </c>
      <c r="H10333" s="4">
        <v>45797.793749999997</v>
      </c>
      <c r="I10333" t="b">
        <v>0</v>
      </c>
      <c r="J10333" t="b">
        <v>0</v>
      </c>
      <c r="K10333" t="s">
        <v>24</v>
      </c>
      <c r="L10333" t="s">
        <v>36</v>
      </c>
      <c r="N10333">
        <v>82.5</v>
      </c>
      <c r="O10333" t="s">
        <v>1227</v>
      </c>
      <c r="P10333" t="s">
        <v>13514</v>
      </c>
    </row>
    <row r="10334" spans="1:16" x14ac:dyDescent="0.55000000000000004">
      <c r="A10334" t="s">
        <v>0</v>
      </c>
      <c r="B10334" t="s">
        <v>13515</v>
      </c>
      <c r="C10334" t="s">
        <v>114</v>
      </c>
      <c r="D10334" t="s">
        <v>13086</v>
      </c>
      <c r="E10334" t="s">
        <v>20</v>
      </c>
      <c r="F10334" t="b">
        <v>0</v>
      </c>
      <c r="G10334" t="s">
        <v>27</v>
      </c>
      <c r="H10334" s="4">
        <v>45797.833449074067</v>
      </c>
      <c r="I10334" t="b">
        <v>0</v>
      </c>
      <c r="J10334" t="b">
        <v>1</v>
      </c>
      <c r="K10334" t="s">
        <v>24</v>
      </c>
      <c r="L10334" t="s">
        <v>22</v>
      </c>
      <c r="M10334">
        <v>82500</v>
      </c>
      <c r="O10334" t="s">
        <v>13516</v>
      </c>
      <c r="P10334" t="s">
        <v>726</v>
      </c>
    </row>
    <row r="10335" spans="1:16" x14ac:dyDescent="0.55000000000000004">
      <c r="A10335" t="s">
        <v>2</v>
      </c>
      <c r="B10335" t="s">
        <v>7406</v>
      </c>
      <c r="C10335" t="s">
        <v>2010</v>
      </c>
      <c r="D10335" t="s">
        <v>2208</v>
      </c>
      <c r="E10335" t="s">
        <v>20</v>
      </c>
      <c r="F10335" t="b">
        <v>0</v>
      </c>
      <c r="G10335" t="s">
        <v>27</v>
      </c>
      <c r="H10335" s="4">
        <v>45797.834733796299</v>
      </c>
      <c r="I10335" t="b">
        <v>0</v>
      </c>
      <c r="J10335" t="b">
        <v>0</v>
      </c>
      <c r="K10335" t="s">
        <v>24</v>
      </c>
      <c r="L10335" t="s">
        <v>22</v>
      </c>
      <c r="M10335">
        <v>108000</v>
      </c>
      <c r="O10335" t="s">
        <v>377</v>
      </c>
      <c r="P10335" t="s">
        <v>3772</v>
      </c>
    </row>
    <row r="10336" spans="1:16" x14ac:dyDescent="0.55000000000000004">
      <c r="A10336" t="s">
        <v>28</v>
      </c>
      <c r="B10336" t="s">
        <v>13517</v>
      </c>
      <c r="C10336" t="s">
        <v>39</v>
      </c>
      <c r="D10336" t="s">
        <v>4093</v>
      </c>
      <c r="E10336" t="s">
        <v>20</v>
      </c>
      <c r="F10336" t="b">
        <v>1</v>
      </c>
      <c r="G10336" t="s">
        <v>619</v>
      </c>
      <c r="H10336" s="4">
        <v>45797.854699074072</v>
      </c>
      <c r="I10336" t="b">
        <v>0</v>
      </c>
      <c r="J10336" t="b">
        <v>0</v>
      </c>
      <c r="K10336" t="s">
        <v>619</v>
      </c>
      <c r="L10336" t="s">
        <v>36</v>
      </c>
      <c r="N10336">
        <v>29</v>
      </c>
      <c r="O10336" t="s">
        <v>2470</v>
      </c>
      <c r="P10336" t="s">
        <v>13518</v>
      </c>
    </row>
    <row r="10337" spans="1:16" x14ac:dyDescent="0.55000000000000004">
      <c r="A10337" t="s">
        <v>2</v>
      </c>
      <c r="B10337" t="s">
        <v>13519</v>
      </c>
      <c r="C10337" t="s">
        <v>400</v>
      </c>
      <c r="D10337" t="s">
        <v>3973</v>
      </c>
      <c r="E10337" t="s">
        <v>51</v>
      </c>
      <c r="F10337" t="b">
        <v>0</v>
      </c>
      <c r="G10337" t="s">
        <v>35</v>
      </c>
      <c r="H10337" s="4">
        <v>45797.877430555563</v>
      </c>
      <c r="I10337" t="b">
        <v>1</v>
      </c>
      <c r="J10337" t="b">
        <v>1</v>
      </c>
      <c r="K10337" t="s">
        <v>24</v>
      </c>
      <c r="L10337" t="s">
        <v>36</v>
      </c>
      <c r="N10337">
        <v>77.5</v>
      </c>
      <c r="O10337" t="s">
        <v>13520</v>
      </c>
      <c r="P10337" t="s">
        <v>13521</v>
      </c>
    </row>
    <row r="10338" spans="1:16" x14ac:dyDescent="0.55000000000000004">
      <c r="A10338" t="s">
        <v>2</v>
      </c>
      <c r="B10338" t="s">
        <v>2</v>
      </c>
      <c r="C10338" t="s">
        <v>1352</v>
      </c>
      <c r="D10338" t="s">
        <v>3828</v>
      </c>
      <c r="E10338" t="s">
        <v>219</v>
      </c>
      <c r="F10338" t="b">
        <v>0</v>
      </c>
      <c r="G10338" t="s">
        <v>30</v>
      </c>
      <c r="H10338" s="4">
        <v>45797.877650462957</v>
      </c>
      <c r="I10338" t="b">
        <v>0</v>
      </c>
      <c r="J10338" t="b">
        <v>0</v>
      </c>
      <c r="K10338" t="s">
        <v>24</v>
      </c>
      <c r="L10338" t="s">
        <v>22</v>
      </c>
      <c r="M10338">
        <v>150000</v>
      </c>
      <c r="O10338" t="s">
        <v>2529</v>
      </c>
      <c r="P10338" t="s">
        <v>13522</v>
      </c>
    </row>
    <row r="10339" spans="1:16" x14ac:dyDescent="0.55000000000000004">
      <c r="A10339" t="s">
        <v>139</v>
      </c>
      <c r="B10339" t="s">
        <v>2270</v>
      </c>
      <c r="C10339" t="s">
        <v>517</v>
      </c>
      <c r="D10339" t="s">
        <v>2208</v>
      </c>
      <c r="E10339" t="s">
        <v>51</v>
      </c>
      <c r="F10339" t="b">
        <v>0</v>
      </c>
      <c r="G10339" t="s">
        <v>41</v>
      </c>
      <c r="H10339" s="4">
        <v>45797.916967592602</v>
      </c>
      <c r="I10339" t="b">
        <v>0</v>
      </c>
      <c r="J10339" t="b">
        <v>1</v>
      </c>
      <c r="K10339" t="s">
        <v>24</v>
      </c>
      <c r="L10339" t="s">
        <v>36</v>
      </c>
      <c r="N10339">
        <v>43</v>
      </c>
      <c r="O10339" t="s">
        <v>404</v>
      </c>
      <c r="P10339" t="s">
        <v>13523</v>
      </c>
    </row>
    <row r="10340" spans="1:16" x14ac:dyDescent="0.55000000000000004">
      <c r="A10340" t="s">
        <v>0</v>
      </c>
      <c r="B10340" t="s">
        <v>545</v>
      </c>
      <c r="C10340" t="s">
        <v>203</v>
      </c>
      <c r="D10340" t="s">
        <v>3828</v>
      </c>
      <c r="E10340" t="s">
        <v>20</v>
      </c>
      <c r="F10340" t="b">
        <v>0</v>
      </c>
      <c r="G10340" t="s">
        <v>23</v>
      </c>
      <c r="H10340" s="4">
        <v>45797.918333333328</v>
      </c>
      <c r="I10340" t="b">
        <v>1</v>
      </c>
      <c r="J10340" t="b">
        <v>0</v>
      </c>
      <c r="K10340" t="s">
        <v>24</v>
      </c>
      <c r="L10340" t="s">
        <v>36</v>
      </c>
      <c r="N10340">
        <v>47.790000915527337</v>
      </c>
      <c r="O10340" t="s">
        <v>7464</v>
      </c>
    </row>
    <row r="10341" spans="1:16" x14ac:dyDescent="0.55000000000000004">
      <c r="A10341" t="s">
        <v>1</v>
      </c>
      <c r="B10341" t="s">
        <v>13524</v>
      </c>
      <c r="C10341" t="s">
        <v>3891</v>
      </c>
      <c r="D10341" t="s">
        <v>2208</v>
      </c>
      <c r="E10341" t="s">
        <v>20</v>
      </c>
      <c r="F10341" t="b">
        <v>0</v>
      </c>
      <c r="G10341" t="s">
        <v>41</v>
      </c>
      <c r="H10341" s="4">
        <v>45797.918634259258</v>
      </c>
      <c r="I10341" t="b">
        <v>0</v>
      </c>
      <c r="J10341" t="b">
        <v>1</v>
      </c>
      <c r="K10341" t="s">
        <v>24</v>
      </c>
      <c r="L10341" t="s">
        <v>36</v>
      </c>
      <c r="N10341">
        <v>62</v>
      </c>
      <c r="O10341" t="s">
        <v>13525</v>
      </c>
    </row>
    <row r="10342" spans="1:16" x14ac:dyDescent="0.55000000000000004">
      <c r="A10342" t="s">
        <v>139</v>
      </c>
      <c r="B10342" t="s">
        <v>13526</v>
      </c>
      <c r="C10342" t="s">
        <v>1041</v>
      </c>
      <c r="D10342" t="s">
        <v>3973</v>
      </c>
      <c r="E10342" t="s">
        <v>51</v>
      </c>
      <c r="F10342" t="b">
        <v>0</v>
      </c>
      <c r="G10342" t="s">
        <v>41</v>
      </c>
      <c r="H10342" s="4">
        <v>45798.000300925924</v>
      </c>
      <c r="I10342" t="b">
        <v>0</v>
      </c>
      <c r="J10342" t="b">
        <v>0</v>
      </c>
      <c r="K10342" t="s">
        <v>24</v>
      </c>
      <c r="L10342" t="s">
        <v>36</v>
      </c>
      <c r="N10342">
        <v>92.5</v>
      </c>
      <c r="O10342" t="s">
        <v>2704</v>
      </c>
    </row>
    <row r="10343" spans="1:16" x14ac:dyDescent="0.55000000000000004">
      <c r="A10343" t="s">
        <v>2</v>
      </c>
      <c r="B10343" t="s">
        <v>13527</v>
      </c>
      <c r="C10343" t="s">
        <v>12576</v>
      </c>
      <c r="D10343" t="s">
        <v>4014</v>
      </c>
      <c r="E10343" t="s">
        <v>20</v>
      </c>
      <c r="F10343" t="b">
        <v>0</v>
      </c>
      <c r="G10343" t="s">
        <v>27</v>
      </c>
      <c r="H10343" s="4">
        <v>45798.001331018517</v>
      </c>
      <c r="I10343" t="b">
        <v>1</v>
      </c>
      <c r="J10343" t="b">
        <v>0</v>
      </c>
      <c r="K10343" t="s">
        <v>24</v>
      </c>
      <c r="L10343" t="s">
        <v>22</v>
      </c>
      <c r="M10343">
        <v>200000</v>
      </c>
      <c r="O10343" t="s">
        <v>13528</v>
      </c>
      <c r="P10343" t="s">
        <v>13529</v>
      </c>
    </row>
    <row r="10344" spans="1:16" x14ac:dyDescent="0.55000000000000004">
      <c r="A10344" t="s">
        <v>2</v>
      </c>
      <c r="B10344" t="s">
        <v>13530</v>
      </c>
      <c r="C10344" t="s">
        <v>39</v>
      </c>
      <c r="D10344" t="s">
        <v>4014</v>
      </c>
      <c r="E10344" t="s">
        <v>20</v>
      </c>
      <c r="F10344" t="b">
        <v>1</v>
      </c>
      <c r="G10344" t="s">
        <v>27</v>
      </c>
      <c r="H10344" s="4">
        <v>45798.001377314817</v>
      </c>
      <c r="I10344" t="b">
        <v>0</v>
      </c>
      <c r="J10344" t="b">
        <v>1</v>
      </c>
      <c r="K10344" t="s">
        <v>24</v>
      </c>
      <c r="L10344" t="s">
        <v>22</v>
      </c>
      <c r="M10344">
        <v>101925</v>
      </c>
      <c r="O10344" t="s">
        <v>13531</v>
      </c>
      <c r="P10344" t="s">
        <v>13532</v>
      </c>
    </row>
    <row r="10345" spans="1:16" x14ac:dyDescent="0.55000000000000004">
      <c r="A10345" t="s">
        <v>2</v>
      </c>
      <c r="B10345" t="s">
        <v>10292</v>
      </c>
      <c r="C10345" t="s">
        <v>155</v>
      </c>
      <c r="D10345" t="s">
        <v>4014</v>
      </c>
      <c r="E10345" t="s">
        <v>20</v>
      </c>
      <c r="F10345" t="b">
        <v>0</v>
      </c>
      <c r="G10345" t="s">
        <v>27</v>
      </c>
      <c r="H10345" s="4">
        <v>45798.001504629632</v>
      </c>
      <c r="I10345" t="b">
        <v>0</v>
      </c>
      <c r="J10345" t="b">
        <v>1</v>
      </c>
      <c r="K10345" t="s">
        <v>24</v>
      </c>
      <c r="L10345" t="s">
        <v>22</v>
      </c>
      <c r="M10345">
        <v>171000</v>
      </c>
      <c r="O10345" t="s">
        <v>1126</v>
      </c>
      <c r="P10345" t="s">
        <v>10293</v>
      </c>
    </row>
    <row r="10346" spans="1:16" x14ac:dyDescent="0.55000000000000004">
      <c r="A10346" t="s">
        <v>2</v>
      </c>
      <c r="B10346" t="s">
        <v>911</v>
      </c>
      <c r="C10346" t="s">
        <v>13533</v>
      </c>
      <c r="D10346" t="s">
        <v>3973</v>
      </c>
      <c r="E10346" t="s">
        <v>20</v>
      </c>
      <c r="F10346" t="b">
        <v>0</v>
      </c>
      <c r="G10346" t="s">
        <v>23</v>
      </c>
      <c r="H10346" s="4">
        <v>45798.001840277779</v>
      </c>
      <c r="I10346" t="b">
        <v>1</v>
      </c>
      <c r="J10346" t="b">
        <v>0</v>
      </c>
      <c r="K10346" t="s">
        <v>24</v>
      </c>
      <c r="L10346" t="s">
        <v>36</v>
      </c>
      <c r="N10346">
        <v>79.625</v>
      </c>
      <c r="O10346" t="s">
        <v>4344</v>
      </c>
      <c r="P10346" t="s">
        <v>2150</v>
      </c>
    </row>
    <row r="10347" spans="1:16" x14ac:dyDescent="0.55000000000000004">
      <c r="A10347" t="s">
        <v>2</v>
      </c>
      <c r="B10347" t="s">
        <v>638</v>
      </c>
      <c r="C10347" t="s">
        <v>8461</v>
      </c>
      <c r="D10347" t="s">
        <v>4014</v>
      </c>
      <c r="E10347" t="s">
        <v>20</v>
      </c>
      <c r="F10347" t="b">
        <v>0</v>
      </c>
      <c r="G10347" t="s">
        <v>41</v>
      </c>
      <c r="H10347" s="4">
        <v>45798.00199074074</v>
      </c>
      <c r="I10347" t="b">
        <v>0</v>
      </c>
      <c r="J10347" t="b">
        <v>1</v>
      </c>
      <c r="K10347" t="s">
        <v>24</v>
      </c>
      <c r="L10347" t="s">
        <v>22</v>
      </c>
      <c r="M10347">
        <v>128676.6015625</v>
      </c>
      <c r="O10347" t="s">
        <v>12242</v>
      </c>
      <c r="P10347" t="s">
        <v>13534</v>
      </c>
    </row>
    <row r="10348" spans="1:16" x14ac:dyDescent="0.55000000000000004">
      <c r="A10348" t="s">
        <v>89</v>
      </c>
      <c r="B10348" t="s">
        <v>13535</v>
      </c>
      <c r="C10348" t="s">
        <v>10547</v>
      </c>
      <c r="D10348" t="s">
        <v>4014</v>
      </c>
      <c r="E10348" t="s">
        <v>20</v>
      </c>
      <c r="F10348" t="b">
        <v>0</v>
      </c>
      <c r="G10348" t="s">
        <v>106</v>
      </c>
      <c r="H10348" s="4">
        <v>45798.005312499998</v>
      </c>
      <c r="I10348" t="b">
        <v>1</v>
      </c>
      <c r="J10348" t="b">
        <v>1</v>
      </c>
      <c r="K10348" t="s">
        <v>106</v>
      </c>
      <c r="L10348" t="s">
        <v>22</v>
      </c>
      <c r="M10348">
        <v>211500</v>
      </c>
      <c r="O10348" t="s">
        <v>13536</v>
      </c>
      <c r="P10348" t="s">
        <v>13537</v>
      </c>
    </row>
    <row r="10349" spans="1:16" x14ac:dyDescent="0.55000000000000004">
      <c r="A10349" t="s">
        <v>28</v>
      </c>
      <c r="B10349" t="s">
        <v>13538</v>
      </c>
      <c r="C10349" t="s">
        <v>39</v>
      </c>
      <c r="D10349" t="s">
        <v>3973</v>
      </c>
      <c r="E10349" t="s">
        <v>20</v>
      </c>
      <c r="F10349" t="b">
        <v>1</v>
      </c>
      <c r="G10349" t="s">
        <v>282</v>
      </c>
      <c r="H10349" s="4">
        <v>45798.022175925929</v>
      </c>
      <c r="I10349" t="b">
        <v>0</v>
      </c>
      <c r="J10349" t="b">
        <v>0</v>
      </c>
      <c r="K10349" t="s">
        <v>282</v>
      </c>
      <c r="L10349" t="s">
        <v>36</v>
      </c>
      <c r="N10349">
        <v>100</v>
      </c>
      <c r="O10349" t="s">
        <v>7413</v>
      </c>
      <c r="P10349" t="s">
        <v>13539</v>
      </c>
    </row>
    <row r="10350" spans="1:16" x14ac:dyDescent="0.55000000000000004">
      <c r="A10350" t="s">
        <v>40</v>
      </c>
      <c r="B10350" t="s">
        <v>10998</v>
      </c>
      <c r="C10350" t="s">
        <v>49</v>
      </c>
      <c r="D10350" t="s">
        <v>3973</v>
      </c>
      <c r="E10350" t="s">
        <v>20</v>
      </c>
      <c r="F10350" t="b">
        <v>0</v>
      </c>
      <c r="G10350" t="s">
        <v>41</v>
      </c>
      <c r="H10350" s="4">
        <v>45798.042685185188</v>
      </c>
      <c r="I10350" t="b">
        <v>0</v>
      </c>
      <c r="J10350" t="b">
        <v>1</v>
      </c>
      <c r="K10350" t="s">
        <v>24</v>
      </c>
      <c r="L10350" t="s">
        <v>22</v>
      </c>
      <c r="M10350">
        <v>180000</v>
      </c>
      <c r="O10350" t="s">
        <v>202</v>
      </c>
      <c r="P10350" t="s">
        <v>10999</v>
      </c>
    </row>
    <row r="10351" spans="1:16" x14ac:dyDescent="0.55000000000000004">
      <c r="A10351" t="s">
        <v>1</v>
      </c>
      <c r="B10351" t="s">
        <v>265</v>
      </c>
      <c r="C10351" t="s">
        <v>1496</v>
      </c>
      <c r="D10351" t="s">
        <v>5781</v>
      </c>
      <c r="E10351" t="s">
        <v>20</v>
      </c>
      <c r="F10351" t="b">
        <v>0</v>
      </c>
      <c r="G10351" t="s">
        <v>30</v>
      </c>
      <c r="H10351" s="4">
        <v>45798.126168981478</v>
      </c>
      <c r="I10351" t="b">
        <v>0</v>
      </c>
      <c r="J10351" t="b">
        <v>1</v>
      </c>
      <c r="K10351" t="s">
        <v>24</v>
      </c>
      <c r="L10351" t="s">
        <v>22</v>
      </c>
      <c r="M10351">
        <v>117731</v>
      </c>
      <c r="O10351" t="s">
        <v>800</v>
      </c>
      <c r="P10351" t="s">
        <v>4046</v>
      </c>
    </row>
    <row r="10352" spans="1:16" x14ac:dyDescent="0.55000000000000004">
      <c r="A10352" t="s">
        <v>0</v>
      </c>
      <c r="B10352" t="s">
        <v>13540</v>
      </c>
      <c r="C10352" t="s">
        <v>49</v>
      </c>
      <c r="D10352" t="s">
        <v>13541</v>
      </c>
      <c r="E10352" t="s">
        <v>20</v>
      </c>
      <c r="F10352" t="b">
        <v>0</v>
      </c>
      <c r="G10352" t="s">
        <v>41</v>
      </c>
      <c r="H10352" s="4">
        <v>45798.250231481477</v>
      </c>
      <c r="I10352" t="b">
        <v>0</v>
      </c>
      <c r="J10352" t="b">
        <v>1</v>
      </c>
      <c r="K10352" t="s">
        <v>24</v>
      </c>
      <c r="L10352" t="s">
        <v>36</v>
      </c>
      <c r="N10352">
        <v>39.650001525878913</v>
      </c>
      <c r="O10352" t="s">
        <v>13542</v>
      </c>
      <c r="P10352" t="s">
        <v>1721</v>
      </c>
    </row>
    <row r="10353" spans="1:16" x14ac:dyDescent="0.55000000000000004">
      <c r="A10353" t="s">
        <v>0</v>
      </c>
      <c r="B10353" t="s">
        <v>13009</v>
      </c>
      <c r="C10353" t="s">
        <v>774</v>
      </c>
      <c r="D10353" t="s">
        <v>3828</v>
      </c>
      <c r="E10353" t="s">
        <v>20</v>
      </c>
      <c r="F10353" t="b">
        <v>0</v>
      </c>
      <c r="G10353" t="s">
        <v>41</v>
      </c>
      <c r="H10353" s="4">
        <v>45798.250231481477</v>
      </c>
      <c r="I10353" t="b">
        <v>0</v>
      </c>
      <c r="J10353" t="b">
        <v>1</v>
      </c>
      <c r="K10353" t="s">
        <v>24</v>
      </c>
      <c r="L10353" t="s">
        <v>22</v>
      </c>
      <c r="M10353">
        <v>98050</v>
      </c>
      <c r="O10353" t="s">
        <v>11480</v>
      </c>
      <c r="P10353" t="s">
        <v>2774</v>
      </c>
    </row>
    <row r="10354" spans="1:16" x14ac:dyDescent="0.55000000000000004">
      <c r="A10354" t="s">
        <v>0</v>
      </c>
      <c r="B10354" t="s">
        <v>545</v>
      </c>
      <c r="C10354" t="s">
        <v>622</v>
      </c>
      <c r="D10354" t="s">
        <v>3383</v>
      </c>
      <c r="E10354" t="s">
        <v>20</v>
      </c>
      <c r="F10354" t="b">
        <v>0</v>
      </c>
      <c r="G10354" t="s">
        <v>35</v>
      </c>
      <c r="H10354" s="4">
        <v>45798.250358796293</v>
      </c>
      <c r="I10354" t="b">
        <v>0</v>
      </c>
      <c r="J10354" t="b">
        <v>1</v>
      </c>
      <c r="K10354" t="s">
        <v>24</v>
      </c>
      <c r="L10354" t="s">
        <v>22</v>
      </c>
      <c r="M10354">
        <v>98000</v>
      </c>
      <c r="O10354" t="s">
        <v>13435</v>
      </c>
      <c r="P10354" t="s">
        <v>13436</v>
      </c>
    </row>
    <row r="10355" spans="1:16" x14ac:dyDescent="0.55000000000000004">
      <c r="A10355" t="s">
        <v>0</v>
      </c>
      <c r="B10355" t="s">
        <v>1449</v>
      </c>
      <c r="C10355" t="s">
        <v>11201</v>
      </c>
      <c r="D10355" t="s">
        <v>4100</v>
      </c>
      <c r="E10355" t="s">
        <v>20</v>
      </c>
      <c r="F10355" t="b">
        <v>0</v>
      </c>
      <c r="G10355" t="s">
        <v>30</v>
      </c>
      <c r="H10355" s="4">
        <v>45798.250590277778</v>
      </c>
      <c r="I10355" t="b">
        <v>0</v>
      </c>
      <c r="J10355" t="b">
        <v>1</v>
      </c>
      <c r="K10355" t="s">
        <v>24</v>
      </c>
      <c r="L10355" t="s">
        <v>22</v>
      </c>
      <c r="M10355">
        <v>57500</v>
      </c>
      <c r="O10355" t="s">
        <v>12142</v>
      </c>
      <c r="P10355" t="s">
        <v>13543</v>
      </c>
    </row>
    <row r="10356" spans="1:16" x14ac:dyDescent="0.55000000000000004">
      <c r="A10356" t="s">
        <v>0</v>
      </c>
      <c r="B10356" t="s">
        <v>250</v>
      </c>
      <c r="C10356" t="s">
        <v>13544</v>
      </c>
      <c r="D10356" t="s">
        <v>3383</v>
      </c>
      <c r="E10356" t="s">
        <v>20</v>
      </c>
      <c r="F10356" t="b">
        <v>0</v>
      </c>
      <c r="G10356" t="s">
        <v>30</v>
      </c>
      <c r="H10356" s="4">
        <v>45798.250590277778</v>
      </c>
      <c r="I10356" t="b">
        <v>0</v>
      </c>
      <c r="J10356" t="b">
        <v>1</v>
      </c>
      <c r="K10356" t="s">
        <v>24</v>
      </c>
      <c r="L10356" t="s">
        <v>22</v>
      </c>
      <c r="M10356">
        <v>68000</v>
      </c>
      <c r="O10356" t="s">
        <v>13545</v>
      </c>
      <c r="P10356" t="s">
        <v>1671</v>
      </c>
    </row>
    <row r="10357" spans="1:16" x14ac:dyDescent="0.55000000000000004">
      <c r="A10357" t="s">
        <v>1</v>
      </c>
      <c r="B10357" t="s">
        <v>1</v>
      </c>
      <c r="C10357" t="s">
        <v>431</v>
      </c>
      <c r="D10357" t="s">
        <v>3828</v>
      </c>
      <c r="E10357" t="s">
        <v>20</v>
      </c>
      <c r="F10357" t="b">
        <v>0</v>
      </c>
      <c r="G10357" t="s">
        <v>27</v>
      </c>
      <c r="H10357" s="4">
        <v>45798.250925925917</v>
      </c>
      <c r="I10357" t="b">
        <v>0</v>
      </c>
      <c r="J10357" t="b">
        <v>0</v>
      </c>
      <c r="K10357" t="s">
        <v>24</v>
      </c>
      <c r="L10357" t="s">
        <v>22</v>
      </c>
      <c r="M10357">
        <v>125000</v>
      </c>
      <c r="O10357" t="s">
        <v>13546</v>
      </c>
      <c r="P10357" t="s">
        <v>13547</v>
      </c>
    </row>
    <row r="10358" spans="1:16" x14ac:dyDescent="0.55000000000000004">
      <c r="A10358" t="s">
        <v>1</v>
      </c>
      <c r="B10358" t="s">
        <v>13548</v>
      </c>
      <c r="C10358" t="s">
        <v>372</v>
      </c>
      <c r="D10358" t="s">
        <v>3600</v>
      </c>
      <c r="E10358" t="s">
        <v>51</v>
      </c>
      <c r="F10358" t="b">
        <v>0</v>
      </c>
      <c r="G10358" t="s">
        <v>27</v>
      </c>
      <c r="H10358" s="4">
        <v>45798.250925925917</v>
      </c>
      <c r="I10358" t="b">
        <v>0</v>
      </c>
      <c r="J10358" t="b">
        <v>0</v>
      </c>
      <c r="K10358" t="s">
        <v>24</v>
      </c>
      <c r="L10358" t="s">
        <v>36</v>
      </c>
      <c r="N10358">
        <v>64</v>
      </c>
      <c r="O10358" t="s">
        <v>3643</v>
      </c>
      <c r="P10358" t="s">
        <v>871</v>
      </c>
    </row>
    <row r="10359" spans="1:16" x14ac:dyDescent="0.55000000000000004">
      <c r="A10359" t="s">
        <v>1</v>
      </c>
      <c r="B10359" t="s">
        <v>13549</v>
      </c>
      <c r="C10359" t="s">
        <v>376</v>
      </c>
      <c r="D10359" t="s">
        <v>5535</v>
      </c>
      <c r="E10359" t="s">
        <v>20</v>
      </c>
      <c r="F10359" t="b">
        <v>0</v>
      </c>
      <c r="G10359" t="s">
        <v>52</v>
      </c>
      <c r="H10359" s="4">
        <v>45798.251469907409</v>
      </c>
      <c r="I10359" t="b">
        <v>0</v>
      </c>
      <c r="J10359" t="b">
        <v>1</v>
      </c>
      <c r="K10359" t="s">
        <v>24</v>
      </c>
      <c r="L10359" t="s">
        <v>22</v>
      </c>
      <c r="M10359">
        <v>108267</v>
      </c>
      <c r="O10359" t="s">
        <v>13550</v>
      </c>
      <c r="P10359" t="s">
        <v>13551</v>
      </c>
    </row>
    <row r="10360" spans="1:16" x14ac:dyDescent="0.55000000000000004">
      <c r="A10360" t="s">
        <v>89</v>
      </c>
      <c r="B10360" t="s">
        <v>13348</v>
      </c>
      <c r="C10360" t="s">
        <v>82</v>
      </c>
      <c r="D10360" t="s">
        <v>3973</v>
      </c>
      <c r="E10360" t="s">
        <v>20</v>
      </c>
      <c r="F10360" t="b">
        <v>0</v>
      </c>
      <c r="G10360" t="s">
        <v>27</v>
      </c>
      <c r="H10360" s="4">
        <v>45798.251516203702</v>
      </c>
      <c r="I10360" t="b">
        <v>1</v>
      </c>
      <c r="J10360" t="b">
        <v>0</v>
      </c>
      <c r="K10360" t="s">
        <v>24</v>
      </c>
      <c r="L10360" t="s">
        <v>22</v>
      </c>
      <c r="M10360">
        <v>237500</v>
      </c>
      <c r="O10360" t="s">
        <v>13349</v>
      </c>
      <c r="P10360" t="s">
        <v>13350</v>
      </c>
    </row>
    <row r="10361" spans="1:16" x14ac:dyDescent="0.55000000000000004">
      <c r="A10361" t="s">
        <v>2</v>
      </c>
      <c r="B10361" t="s">
        <v>13552</v>
      </c>
      <c r="C10361" t="s">
        <v>82</v>
      </c>
      <c r="D10361" t="s">
        <v>698</v>
      </c>
      <c r="E10361" t="s">
        <v>20</v>
      </c>
      <c r="F10361" t="b">
        <v>0</v>
      </c>
      <c r="G10361" t="s">
        <v>27</v>
      </c>
      <c r="H10361" s="4">
        <v>45798.251516203702</v>
      </c>
      <c r="I10361" t="b">
        <v>0</v>
      </c>
      <c r="J10361" t="b">
        <v>0</v>
      </c>
      <c r="K10361" t="s">
        <v>24</v>
      </c>
      <c r="L10361" t="s">
        <v>22</v>
      </c>
      <c r="M10361">
        <v>202500</v>
      </c>
      <c r="O10361" t="s">
        <v>13553</v>
      </c>
      <c r="P10361" t="s">
        <v>13554</v>
      </c>
    </row>
    <row r="10362" spans="1:16" x14ac:dyDescent="0.55000000000000004">
      <c r="A10362" t="s">
        <v>2</v>
      </c>
      <c r="B10362" t="s">
        <v>13555</v>
      </c>
      <c r="C10362" t="s">
        <v>33</v>
      </c>
      <c r="D10362" t="s">
        <v>6612</v>
      </c>
      <c r="E10362" t="s">
        <v>20</v>
      </c>
      <c r="F10362" t="b">
        <v>0</v>
      </c>
      <c r="G10362" t="s">
        <v>35</v>
      </c>
      <c r="H10362" s="4">
        <v>45798.252326388887</v>
      </c>
      <c r="I10362" t="b">
        <v>0</v>
      </c>
      <c r="J10362" t="b">
        <v>1</v>
      </c>
      <c r="K10362" t="s">
        <v>24</v>
      </c>
      <c r="L10362" t="s">
        <v>22</v>
      </c>
      <c r="M10362">
        <v>120700</v>
      </c>
      <c r="O10362" t="s">
        <v>402</v>
      </c>
      <c r="P10362" t="s">
        <v>1039</v>
      </c>
    </row>
    <row r="10363" spans="1:16" x14ac:dyDescent="0.55000000000000004">
      <c r="A10363" t="s">
        <v>2</v>
      </c>
      <c r="B10363" t="s">
        <v>6395</v>
      </c>
      <c r="C10363" t="s">
        <v>2152</v>
      </c>
      <c r="D10363" t="s">
        <v>3828</v>
      </c>
      <c r="E10363" t="s">
        <v>20</v>
      </c>
      <c r="F10363" t="b">
        <v>0</v>
      </c>
      <c r="G10363" t="s">
        <v>52</v>
      </c>
      <c r="H10363" s="4">
        <v>45798.252986111111</v>
      </c>
      <c r="I10363" t="b">
        <v>0</v>
      </c>
      <c r="J10363" t="b">
        <v>0</v>
      </c>
      <c r="K10363" t="s">
        <v>24</v>
      </c>
      <c r="L10363" t="s">
        <v>22</v>
      </c>
      <c r="M10363">
        <v>100000</v>
      </c>
      <c r="O10363" t="s">
        <v>1541</v>
      </c>
      <c r="P10363" t="s">
        <v>3803</v>
      </c>
    </row>
    <row r="10364" spans="1:16" x14ac:dyDescent="0.55000000000000004">
      <c r="A10364" t="s">
        <v>139</v>
      </c>
      <c r="B10364" t="s">
        <v>13556</v>
      </c>
      <c r="C10364" t="s">
        <v>1084</v>
      </c>
      <c r="D10364" t="s">
        <v>4035</v>
      </c>
      <c r="E10364" t="s">
        <v>20</v>
      </c>
      <c r="F10364" t="b">
        <v>0</v>
      </c>
      <c r="G10364" t="s">
        <v>158</v>
      </c>
      <c r="H10364" s="4">
        <v>45798.254351851851</v>
      </c>
      <c r="I10364" t="b">
        <v>0</v>
      </c>
      <c r="J10364" t="b">
        <v>0</v>
      </c>
      <c r="K10364" t="s">
        <v>158</v>
      </c>
      <c r="L10364" t="s">
        <v>22</v>
      </c>
      <c r="M10364">
        <v>83099.5</v>
      </c>
      <c r="O10364" t="s">
        <v>998</v>
      </c>
      <c r="P10364" t="s">
        <v>13557</v>
      </c>
    </row>
    <row r="10365" spans="1:16" x14ac:dyDescent="0.55000000000000004">
      <c r="A10365" t="s">
        <v>19</v>
      </c>
      <c r="B10365" t="s">
        <v>13558</v>
      </c>
      <c r="C10365" t="s">
        <v>748</v>
      </c>
      <c r="D10365" t="s">
        <v>4035</v>
      </c>
      <c r="E10365" t="s">
        <v>20</v>
      </c>
      <c r="F10365" t="b">
        <v>0</v>
      </c>
      <c r="G10365" t="s">
        <v>158</v>
      </c>
      <c r="H10365" s="4">
        <v>45798.254374999997</v>
      </c>
      <c r="I10365" t="b">
        <v>0</v>
      </c>
      <c r="J10365" t="b">
        <v>0</v>
      </c>
      <c r="K10365" t="s">
        <v>158</v>
      </c>
      <c r="L10365" t="s">
        <v>22</v>
      </c>
      <c r="M10365">
        <v>78750</v>
      </c>
      <c r="O10365" t="s">
        <v>5619</v>
      </c>
      <c r="P10365" t="s">
        <v>13559</v>
      </c>
    </row>
    <row r="10366" spans="1:16" x14ac:dyDescent="0.55000000000000004">
      <c r="A10366" t="s">
        <v>25</v>
      </c>
      <c r="B10366" t="s">
        <v>13560</v>
      </c>
      <c r="C10366" t="s">
        <v>39</v>
      </c>
      <c r="D10366" t="s">
        <v>4014</v>
      </c>
      <c r="E10366" t="s">
        <v>20</v>
      </c>
      <c r="F10366" t="b">
        <v>1</v>
      </c>
      <c r="G10366" t="s">
        <v>106</v>
      </c>
      <c r="H10366" s="4">
        <v>45798.255196759259</v>
      </c>
      <c r="I10366" t="b">
        <v>0</v>
      </c>
      <c r="J10366" t="b">
        <v>1</v>
      </c>
      <c r="K10366" t="s">
        <v>106</v>
      </c>
      <c r="L10366" t="s">
        <v>22</v>
      </c>
      <c r="M10366">
        <v>203000</v>
      </c>
      <c r="O10366" t="s">
        <v>2945</v>
      </c>
      <c r="P10366" t="s">
        <v>13561</v>
      </c>
    </row>
    <row r="10367" spans="1:16" x14ac:dyDescent="0.55000000000000004">
      <c r="A10367" t="s">
        <v>1</v>
      </c>
      <c r="B10367" t="s">
        <v>13562</v>
      </c>
      <c r="C10367" t="s">
        <v>39</v>
      </c>
      <c r="D10367" t="s">
        <v>4597</v>
      </c>
      <c r="E10367" t="s">
        <v>20</v>
      </c>
      <c r="F10367" t="b">
        <v>1</v>
      </c>
      <c r="G10367" t="s">
        <v>804</v>
      </c>
      <c r="H10367" s="4">
        <v>45798.262708333343</v>
      </c>
      <c r="I10367" t="b">
        <v>0</v>
      </c>
      <c r="J10367" t="b">
        <v>0</v>
      </c>
      <c r="K10367" t="s">
        <v>804</v>
      </c>
      <c r="L10367" t="s">
        <v>22</v>
      </c>
      <c r="M10367">
        <v>680000</v>
      </c>
      <c r="O10367" t="s">
        <v>822</v>
      </c>
      <c r="P10367" t="s">
        <v>302</v>
      </c>
    </row>
    <row r="10368" spans="1:16" x14ac:dyDescent="0.55000000000000004">
      <c r="A10368" t="s">
        <v>191</v>
      </c>
      <c r="B10368" t="s">
        <v>13563</v>
      </c>
      <c r="C10368" t="s">
        <v>1067</v>
      </c>
      <c r="D10368" t="s">
        <v>3970</v>
      </c>
      <c r="E10368" t="s">
        <v>20</v>
      </c>
      <c r="F10368" t="b">
        <v>0</v>
      </c>
      <c r="G10368" t="s">
        <v>30</v>
      </c>
      <c r="H10368" s="4">
        <v>45798.292314814818</v>
      </c>
      <c r="I10368" t="b">
        <v>0</v>
      </c>
      <c r="J10368" t="b">
        <v>1</v>
      </c>
      <c r="K10368" t="s">
        <v>24</v>
      </c>
      <c r="L10368" t="s">
        <v>22</v>
      </c>
      <c r="M10368">
        <v>138500</v>
      </c>
      <c r="O10368" t="s">
        <v>13564</v>
      </c>
    </row>
    <row r="10369" spans="1:16" x14ac:dyDescent="0.55000000000000004">
      <c r="A10369" t="s">
        <v>2</v>
      </c>
      <c r="B10369" t="s">
        <v>13454</v>
      </c>
      <c r="C10369" t="s">
        <v>362</v>
      </c>
      <c r="D10369" t="s">
        <v>3970</v>
      </c>
      <c r="E10369" t="s">
        <v>20</v>
      </c>
      <c r="F10369" t="b">
        <v>0</v>
      </c>
      <c r="G10369" t="s">
        <v>27</v>
      </c>
      <c r="H10369" s="4">
        <v>45798.293356481481</v>
      </c>
      <c r="I10369" t="b">
        <v>0</v>
      </c>
      <c r="J10369" t="b">
        <v>1</v>
      </c>
      <c r="K10369" t="s">
        <v>24</v>
      </c>
      <c r="L10369" t="s">
        <v>36</v>
      </c>
      <c r="N10369">
        <v>61.375</v>
      </c>
      <c r="O10369" t="s">
        <v>2405</v>
      </c>
    </row>
    <row r="10370" spans="1:16" x14ac:dyDescent="0.55000000000000004">
      <c r="A10370" t="s">
        <v>2</v>
      </c>
      <c r="B10370" t="s">
        <v>13565</v>
      </c>
      <c r="C10370" t="s">
        <v>497</v>
      </c>
      <c r="D10370" t="s">
        <v>2208</v>
      </c>
      <c r="E10370" t="s">
        <v>20</v>
      </c>
      <c r="F10370" t="b">
        <v>0</v>
      </c>
      <c r="G10370" t="s">
        <v>106</v>
      </c>
      <c r="H10370" s="4">
        <v>45798.297037037039</v>
      </c>
      <c r="I10370" t="b">
        <v>0</v>
      </c>
      <c r="J10370" t="b">
        <v>0</v>
      </c>
      <c r="K10370" t="s">
        <v>106</v>
      </c>
      <c r="L10370" t="s">
        <v>22</v>
      </c>
      <c r="M10370">
        <v>112500</v>
      </c>
      <c r="O10370" t="s">
        <v>13566</v>
      </c>
    </row>
    <row r="10371" spans="1:16" x14ac:dyDescent="0.55000000000000004">
      <c r="A10371" t="s">
        <v>19</v>
      </c>
      <c r="B10371" t="s">
        <v>7668</v>
      </c>
      <c r="C10371" t="s">
        <v>6313</v>
      </c>
      <c r="D10371" t="s">
        <v>3970</v>
      </c>
      <c r="E10371" t="s">
        <v>20</v>
      </c>
      <c r="F10371" t="b">
        <v>0</v>
      </c>
      <c r="G10371" t="s">
        <v>1420</v>
      </c>
      <c r="H10371" s="4">
        <v>45798.300092592603</v>
      </c>
      <c r="I10371" t="b">
        <v>0</v>
      </c>
      <c r="J10371" t="b">
        <v>0</v>
      </c>
      <c r="K10371" t="s">
        <v>1420</v>
      </c>
      <c r="L10371" t="s">
        <v>22</v>
      </c>
      <c r="M10371">
        <v>110000</v>
      </c>
      <c r="O10371" t="s">
        <v>7670</v>
      </c>
      <c r="P10371" t="s">
        <v>193</v>
      </c>
    </row>
    <row r="10372" spans="1:16" x14ac:dyDescent="0.55000000000000004">
      <c r="A10372" t="s">
        <v>139</v>
      </c>
      <c r="B10372" t="s">
        <v>2542</v>
      </c>
      <c r="C10372" t="s">
        <v>2584</v>
      </c>
      <c r="D10372" t="s">
        <v>3957</v>
      </c>
      <c r="E10372" t="s">
        <v>34</v>
      </c>
      <c r="F10372" t="b">
        <v>0</v>
      </c>
      <c r="G10372" t="s">
        <v>23</v>
      </c>
      <c r="H10372" s="4">
        <v>45798.350370370368</v>
      </c>
      <c r="I10372" t="b">
        <v>0</v>
      </c>
      <c r="J10372" t="b">
        <v>1</v>
      </c>
      <c r="K10372" t="s">
        <v>24</v>
      </c>
      <c r="L10372" t="s">
        <v>36</v>
      </c>
      <c r="N10372">
        <v>35.740001678466797</v>
      </c>
      <c r="O10372" t="s">
        <v>2585</v>
      </c>
      <c r="P10372" t="s">
        <v>13567</v>
      </c>
    </row>
    <row r="10373" spans="1:16" x14ac:dyDescent="0.55000000000000004">
      <c r="A10373" t="s">
        <v>139</v>
      </c>
      <c r="B10373" t="s">
        <v>13568</v>
      </c>
      <c r="C10373" t="s">
        <v>192</v>
      </c>
      <c r="D10373" t="s">
        <v>3973</v>
      </c>
      <c r="E10373" t="s">
        <v>20</v>
      </c>
      <c r="F10373" t="b">
        <v>0</v>
      </c>
      <c r="G10373" t="s">
        <v>52</v>
      </c>
      <c r="H10373" s="4">
        <v>45798.417511574073</v>
      </c>
      <c r="I10373" t="b">
        <v>0</v>
      </c>
      <c r="J10373" t="b">
        <v>1</v>
      </c>
      <c r="K10373" t="s">
        <v>24</v>
      </c>
      <c r="L10373" t="s">
        <v>22</v>
      </c>
      <c r="M10373">
        <v>65000</v>
      </c>
      <c r="O10373" t="s">
        <v>13569</v>
      </c>
      <c r="P10373" t="s">
        <v>933</v>
      </c>
    </row>
    <row r="10374" spans="1:16" x14ac:dyDescent="0.55000000000000004">
      <c r="A10374" t="s">
        <v>1</v>
      </c>
      <c r="B10374" t="s">
        <v>13570</v>
      </c>
      <c r="C10374" t="s">
        <v>829</v>
      </c>
      <c r="D10374" t="s">
        <v>3973</v>
      </c>
      <c r="E10374" t="s">
        <v>20</v>
      </c>
      <c r="F10374" t="b">
        <v>0</v>
      </c>
      <c r="G10374" t="s">
        <v>27</v>
      </c>
      <c r="H10374" s="4">
        <v>45798.459351851852</v>
      </c>
      <c r="I10374" t="b">
        <v>0</v>
      </c>
      <c r="J10374" t="b">
        <v>1</v>
      </c>
      <c r="K10374" t="s">
        <v>24</v>
      </c>
      <c r="L10374" t="s">
        <v>22</v>
      </c>
      <c r="M10374">
        <v>182500</v>
      </c>
      <c r="O10374" t="s">
        <v>1642</v>
      </c>
      <c r="P10374" t="s">
        <v>13571</v>
      </c>
    </row>
    <row r="10375" spans="1:16" x14ac:dyDescent="0.55000000000000004">
      <c r="A10375" t="s">
        <v>40</v>
      </c>
      <c r="B10375" t="s">
        <v>3786</v>
      </c>
      <c r="C10375" t="s">
        <v>13572</v>
      </c>
      <c r="D10375" t="s">
        <v>3970</v>
      </c>
      <c r="E10375" t="s">
        <v>20</v>
      </c>
      <c r="F10375" t="b">
        <v>0</v>
      </c>
      <c r="G10375" t="s">
        <v>41</v>
      </c>
      <c r="H10375" s="4">
        <v>45798.460405092592</v>
      </c>
      <c r="I10375" t="b">
        <v>0</v>
      </c>
      <c r="J10375" t="b">
        <v>1</v>
      </c>
      <c r="K10375" t="s">
        <v>24</v>
      </c>
      <c r="L10375" t="s">
        <v>22</v>
      </c>
      <c r="M10375">
        <v>152710</v>
      </c>
      <c r="O10375" t="s">
        <v>13573</v>
      </c>
      <c r="P10375" t="s">
        <v>13574</v>
      </c>
    </row>
    <row r="10376" spans="1:16" x14ac:dyDescent="0.55000000000000004">
      <c r="A10376" t="s">
        <v>2</v>
      </c>
      <c r="B10376" t="s">
        <v>600</v>
      </c>
      <c r="C10376" t="s">
        <v>192</v>
      </c>
      <c r="D10376" t="s">
        <v>3970</v>
      </c>
      <c r="E10376" t="s">
        <v>20</v>
      </c>
      <c r="F10376" t="b">
        <v>0</v>
      </c>
      <c r="G10376" t="s">
        <v>35</v>
      </c>
      <c r="H10376" s="4">
        <v>45798.460775462961</v>
      </c>
      <c r="I10376" t="b">
        <v>0</v>
      </c>
      <c r="J10376" t="b">
        <v>1</v>
      </c>
      <c r="K10376" t="s">
        <v>24</v>
      </c>
      <c r="L10376" t="s">
        <v>22</v>
      </c>
      <c r="M10376">
        <v>126750</v>
      </c>
      <c r="O10376" t="s">
        <v>421</v>
      </c>
      <c r="P10376" t="s">
        <v>13575</v>
      </c>
    </row>
    <row r="10377" spans="1:16" x14ac:dyDescent="0.55000000000000004">
      <c r="A10377" t="s">
        <v>1</v>
      </c>
      <c r="B10377" t="s">
        <v>1104</v>
      </c>
      <c r="C10377" t="s">
        <v>2231</v>
      </c>
      <c r="D10377" t="s">
        <v>3973</v>
      </c>
      <c r="E10377" t="s">
        <v>20</v>
      </c>
      <c r="F10377" t="b">
        <v>0</v>
      </c>
      <c r="G10377" t="s">
        <v>27</v>
      </c>
      <c r="H10377" s="4">
        <v>45798.500185185178</v>
      </c>
      <c r="I10377" t="b">
        <v>0</v>
      </c>
      <c r="J10377" t="b">
        <v>0</v>
      </c>
      <c r="K10377" t="s">
        <v>24</v>
      </c>
      <c r="L10377" t="s">
        <v>22</v>
      </c>
      <c r="M10377">
        <v>70000</v>
      </c>
      <c r="O10377" t="s">
        <v>4325</v>
      </c>
      <c r="P10377" t="s">
        <v>11648</v>
      </c>
    </row>
    <row r="10378" spans="1:16" x14ac:dyDescent="0.55000000000000004">
      <c r="A10378" t="s">
        <v>1</v>
      </c>
      <c r="B10378" t="s">
        <v>7561</v>
      </c>
      <c r="C10378" t="s">
        <v>140</v>
      </c>
      <c r="D10378" t="s">
        <v>3973</v>
      </c>
      <c r="E10378" t="s">
        <v>20</v>
      </c>
      <c r="F10378" t="b">
        <v>0</v>
      </c>
      <c r="G10378" t="s">
        <v>35</v>
      </c>
      <c r="H10378" s="4">
        <v>45798.500462962962</v>
      </c>
      <c r="I10378" t="b">
        <v>0</v>
      </c>
      <c r="J10378" t="b">
        <v>1</v>
      </c>
      <c r="K10378" t="s">
        <v>24</v>
      </c>
      <c r="L10378" t="s">
        <v>22</v>
      </c>
      <c r="M10378">
        <v>113750</v>
      </c>
      <c r="O10378" t="s">
        <v>5482</v>
      </c>
      <c r="P10378" t="s">
        <v>7562</v>
      </c>
    </row>
    <row r="10379" spans="1:16" x14ac:dyDescent="0.55000000000000004">
      <c r="A10379" t="s">
        <v>1</v>
      </c>
      <c r="B10379" t="s">
        <v>844</v>
      </c>
      <c r="C10379" t="s">
        <v>829</v>
      </c>
      <c r="D10379" t="s">
        <v>3973</v>
      </c>
      <c r="E10379" t="s">
        <v>20</v>
      </c>
      <c r="F10379" t="b">
        <v>0</v>
      </c>
      <c r="G10379" t="s">
        <v>27</v>
      </c>
      <c r="H10379" s="4">
        <v>45798.500949074078</v>
      </c>
      <c r="I10379" t="b">
        <v>0</v>
      </c>
      <c r="J10379" t="b">
        <v>0</v>
      </c>
      <c r="K10379" t="s">
        <v>24</v>
      </c>
      <c r="L10379" t="s">
        <v>22</v>
      </c>
      <c r="M10379">
        <v>174500</v>
      </c>
      <c r="O10379" t="s">
        <v>5482</v>
      </c>
      <c r="P10379" t="s">
        <v>302</v>
      </c>
    </row>
    <row r="10380" spans="1:16" x14ac:dyDescent="0.55000000000000004">
      <c r="A10380" t="s">
        <v>40</v>
      </c>
      <c r="B10380" t="s">
        <v>13071</v>
      </c>
      <c r="C10380" t="s">
        <v>151</v>
      </c>
      <c r="D10380" t="s">
        <v>4328</v>
      </c>
      <c r="E10380" t="s">
        <v>20</v>
      </c>
      <c r="F10380" t="b">
        <v>0</v>
      </c>
      <c r="G10380" t="s">
        <v>27</v>
      </c>
      <c r="H10380" s="4">
        <v>45798.501666666663</v>
      </c>
      <c r="I10380" t="b">
        <v>0</v>
      </c>
      <c r="J10380" t="b">
        <v>1</v>
      </c>
      <c r="K10380" t="s">
        <v>24</v>
      </c>
      <c r="L10380" t="s">
        <v>36</v>
      </c>
      <c r="N10380">
        <v>85</v>
      </c>
      <c r="O10380" t="s">
        <v>123</v>
      </c>
      <c r="P10380" t="s">
        <v>2588</v>
      </c>
    </row>
    <row r="10381" spans="1:16" x14ac:dyDescent="0.55000000000000004">
      <c r="A10381" t="s">
        <v>19</v>
      </c>
      <c r="B10381" t="s">
        <v>13576</v>
      </c>
      <c r="C10381" t="s">
        <v>106</v>
      </c>
      <c r="D10381" t="s">
        <v>4035</v>
      </c>
      <c r="E10381" t="s">
        <v>20</v>
      </c>
      <c r="F10381" t="b">
        <v>0</v>
      </c>
      <c r="G10381" t="s">
        <v>106</v>
      </c>
      <c r="H10381" s="4">
        <v>45798.50540509259</v>
      </c>
      <c r="I10381" t="b">
        <v>1</v>
      </c>
      <c r="J10381" t="b">
        <v>0</v>
      </c>
      <c r="K10381" t="s">
        <v>106</v>
      </c>
      <c r="L10381" t="s">
        <v>22</v>
      </c>
      <c r="M10381">
        <v>102000</v>
      </c>
      <c r="O10381" t="s">
        <v>1906</v>
      </c>
      <c r="P10381" t="s">
        <v>689</v>
      </c>
    </row>
    <row r="10382" spans="1:16" x14ac:dyDescent="0.55000000000000004">
      <c r="A10382" t="s">
        <v>139</v>
      </c>
      <c r="B10382" t="s">
        <v>3850</v>
      </c>
      <c r="C10382" t="s">
        <v>12659</v>
      </c>
      <c r="D10382" t="s">
        <v>13577</v>
      </c>
      <c r="E10382" t="s">
        <v>20</v>
      </c>
      <c r="F10382" t="b">
        <v>0</v>
      </c>
      <c r="G10382" t="s">
        <v>23</v>
      </c>
      <c r="H10382" s="4">
        <v>45798.517013888893</v>
      </c>
      <c r="I10382" t="b">
        <v>0</v>
      </c>
      <c r="J10382" t="b">
        <v>1</v>
      </c>
      <c r="K10382" t="s">
        <v>24</v>
      </c>
      <c r="L10382" t="s">
        <v>36</v>
      </c>
      <c r="N10382">
        <v>14.00500011444092</v>
      </c>
      <c r="O10382" t="s">
        <v>12660</v>
      </c>
      <c r="P10382" t="s">
        <v>12661</v>
      </c>
    </row>
    <row r="10383" spans="1:16" x14ac:dyDescent="0.55000000000000004">
      <c r="A10383" t="s">
        <v>139</v>
      </c>
      <c r="B10383" t="s">
        <v>5498</v>
      </c>
      <c r="C10383" t="s">
        <v>3441</v>
      </c>
      <c r="D10383" t="s">
        <v>2208</v>
      </c>
      <c r="E10383" t="s">
        <v>20</v>
      </c>
      <c r="F10383" t="b">
        <v>0</v>
      </c>
      <c r="G10383" t="s">
        <v>41</v>
      </c>
      <c r="H10383" s="4">
        <v>45798.541967592602</v>
      </c>
      <c r="I10383" t="b">
        <v>0</v>
      </c>
      <c r="J10383" t="b">
        <v>0</v>
      </c>
      <c r="K10383" t="s">
        <v>24</v>
      </c>
      <c r="L10383" t="s">
        <v>22</v>
      </c>
      <c r="M10383">
        <v>65000</v>
      </c>
      <c r="O10383" t="s">
        <v>13578</v>
      </c>
    </row>
    <row r="10384" spans="1:16" x14ac:dyDescent="0.55000000000000004">
      <c r="A10384" t="s">
        <v>0</v>
      </c>
      <c r="B10384" t="s">
        <v>2923</v>
      </c>
      <c r="C10384" t="s">
        <v>94</v>
      </c>
      <c r="D10384" t="s">
        <v>3828</v>
      </c>
      <c r="E10384" t="s">
        <v>20</v>
      </c>
      <c r="F10384" t="b">
        <v>0</v>
      </c>
      <c r="G10384" t="s">
        <v>30</v>
      </c>
      <c r="H10384" s="4">
        <v>45798.542303240742</v>
      </c>
      <c r="I10384" t="b">
        <v>0</v>
      </c>
      <c r="J10384" t="b">
        <v>1</v>
      </c>
      <c r="K10384" t="s">
        <v>24</v>
      </c>
      <c r="L10384" t="s">
        <v>36</v>
      </c>
      <c r="N10384">
        <v>21</v>
      </c>
      <c r="O10384" t="s">
        <v>13579</v>
      </c>
      <c r="P10384" t="s">
        <v>280</v>
      </c>
    </row>
    <row r="10385" spans="1:16" x14ac:dyDescent="0.55000000000000004">
      <c r="A10385" t="s">
        <v>139</v>
      </c>
      <c r="B10385" t="s">
        <v>13580</v>
      </c>
      <c r="C10385" t="s">
        <v>82</v>
      </c>
      <c r="D10385" t="s">
        <v>3973</v>
      </c>
      <c r="E10385" t="s">
        <v>20</v>
      </c>
      <c r="F10385" t="b">
        <v>0</v>
      </c>
      <c r="G10385" t="s">
        <v>27</v>
      </c>
      <c r="H10385" s="4">
        <v>45798.543275462973</v>
      </c>
      <c r="I10385" t="b">
        <v>0</v>
      </c>
      <c r="J10385" t="b">
        <v>1</v>
      </c>
      <c r="K10385" t="s">
        <v>24</v>
      </c>
      <c r="L10385" t="s">
        <v>22</v>
      </c>
      <c r="M10385">
        <v>160000</v>
      </c>
      <c r="O10385" t="s">
        <v>4535</v>
      </c>
      <c r="P10385" t="s">
        <v>3247</v>
      </c>
    </row>
    <row r="10386" spans="1:16" x14ac:dyDescent="0.55000000000000004">
      <c r="A10386" t="s">
        <v>40</v>
      </c>
      <c r="B10386" t="s">
        <v>4534</v>
      </c>
      <c r="C10386" t="s">
        <v>283</v>
      </c>
      <c r="D10386" t="s">
        <v>3973</v>
      </c>
      <c r="E10386" t="s">
        <v>20</v>
      </c>
      <c r="F10386" t="b">
        <v>0</v>
      </c>
      <c r="G10386" t="s">
        <v>27</v>
      </c>
      <c r="H10386" s="4">
        <v>45798.54347222222</v>
      </c>
      <c r="I10386" t="b">
        <v>1</v>
      </c>
      <c r="J10386" t="b">
        <v>1</v>
      </c>
      <c r="K10386" t="s">
        <v>24</v>
      </c>
      <c r="L10386" t="s">
        <v>22</v>
      </c>
      <c r="M10386">
        <v>189500</v>
      </c>
      <c r="O10386" t="s">
        <v>4535</v>
      </c>
      <c r="P10386" t="s">
        <v>3371</v>
      </c>
    </row>
    <row r="10387" spans="1:16" x14ac:dyDescent="0.55000000000000004">
      <c r="A10387" t="s">
        <v>40</v>
      </c>
      <c r="B10387" t="s">
        <v>7463</v>
      </c>
      <c r="C10387" t="s">
        <v>2701</v>
      </c>
      <c r="D10387" t="s">
        <v>3828</v>
      </c>
      <c r="E10387" t="s">
        <v>20</v>
      </c>
      <c r="F10387" t="b">
        <v>0</v>
      </c>
      <c r="G10387" t="s">
        <v>41</v>
      </c>
      <c r="H10387" s="4">
        <v>45798.543657407397</v>
      </c>
      <c r="I10387" t="b">
        <v>1</v>
      </c>
      <c r="J10387" t="b">
        <v>1</v>
      </c>
      <c r="K10387" t="s">
        <v>24</v>
      </c>
      <c r="L10387" t="s">
        <v>36</v>
      </c>
      <c r="N10387">
        <v>60</v>
      </c>
      <c r="O10387" t="s">
        <v>7464</v>
      </c>
      <c r="P10387" t="s">
        <v>7465</v>
      </c>
    </row>
    <row r="10388" spans="1:16" x14ac:dyDescent="0.55000000000000004">
      <c r="A10388" t="s">
        <v>2</v>
      </c>
      <c r="B10388" t="s">
        <v>2</v>
      </c>
      <c r="C10388" t="s">
        <v>13581</v>
      </c>
      <c r="D10388" t="s">
        <v>3828</v>
      </c>
      <c r="E10388" t="s">
        <v>20</v>
      </c>
      <c r="F10388" t="b">
        <v>0</v>
      </c>
      <c r="G10388" t="s">
        <v>30</v>
      </c>
      <c r="H10388" s="4">
        <v>45798.544583333343</v>
      </c>
      <c r="I10388" t="b">
        <v>1</v>
      </c>
      <c r="J10388" t="b">
        <v>0</v>
      </c>
      <c r="K10388" t="s">
        <v>24</v>
      </c>
      <c r="L10388" t="s">
        <v>22</v>
      </c>
      <c r="M10388">
        <v>115000</v>
      </c>
      <c r="O10388" t="s">
        <v>13582</v>
      </c>
      <c r="P10388" t="s">
        <v>13583</v>
      </c>
    </row>
    <row r="10389" spans="1:16" x14ac:dyDescent="0.55000000000000004">
      <c r="A10389" t="s">
        <v>2</v>
      </c>
      <c r="B10389" t="s">
        <v>195</v>
      </c>
      <c r="C10389" t="s">
        <v>1579</v>
      </c>
      <c r="D10389" t="s">
        <v>2208</v>
      </c>
      <c r="E10389" t="s">
        <v>20</v>
      </c>
      <c r="F10389" t="b">
        <v>0</v>
      </c>
      <c r="G10389" t="s">
        <v>41</v>
      </c>
      <c r="H10389" s="4">
        <v>45798.585324074083</v>
      </c>
      <c r="I10389" t="b">
        <v>0</v>
      </c>
      <c r="J10389" t="b">
        <v>0</v>
      </c>
      <c r="K10389" t="s">
        <v>24</v>
      </c>
      <c r="L10389" t="s">
        <v>36</v>
      </c>
      <c r="N10389">
        <v>70</v>
      </c>
      <c r="O10389" t="s">
        <v>2291</v>
      </c>
      <c r="P10389" t="s">
        <v>13584</v>
      </c>
    </row>
    <row r="10390" spans="1:16" x14ac:dyDescent="0.55000000000000004">
      <c r="A10390" t="s">
        <v>25</v>
      </c>
      <c r="B10390" t="s">
        <v>2416</v>
      </c>
      <c r="C10390" t="s">
        <v>203</v>
      </c>
      <c r="D10390" t="s">
        <v>3828</v>
      </c>
      <c r="E10390" t="s">
        <v>51</v>
      </c>
      <c r="F10390" t="b">
        <v>0</v>
      </c>
      <c r="G10390" t="s">
        <v>23</v>
      </c>
      <c r="H10390" s="4">
        <v>45798.600335648152</v>
      </c>
      <c r="I10390" t="b">
        <v>1</v>
      </c>
      <c r="J10390" t="b">
        <v>0</v>
      </c>
      <c r="K10390" t="s">
        <v>24</v>
      </c>
      <c r="L10390" t="s">
        <v>36</v>
      </c>
      <c r="N10390">
        <v>57.5</v>
      </c>
      <c r="O10390" t="s">
        <v>13585</v>
      </c>
      <c r="P10390" t="s">
        <v>13586</v>
      </c>
    </row>
    <row r="10391" spans="1:16" x14ac:dyDescent="0.55000000000000004">
      <c r="A10391" t="s">
        <v>0</v>
      </c>
      <c r="B10391" t="s">
        <v>13587</v>
      </c>
      <c r="C10391" t="s">
        <v>114</v>
      </c>
      <c r="D10391" t="s">
        <v>3600</v>
      </c>
      <c r="E10391" t="s">
        <v>51</v>
      </c>
      <c r="F10391" t="b">
        <v>0</v>
      </c>
      <c r="G10391" t="s">
        <v>27</v>
      </c>
      <c r="H10391" s="4">
        <v>45798.625092592592</v>
      </c>
      <c r="I10391" t="b">
        <v>0</v>
      </c>
      <c r="J10391" t="b">
        <v>0</v>
      </c>
      <c r="K10391" t="s">
        <v>24</v>
      </c>
      <c r="L10391" t="s">
        <v>36</v>
      </c>
      <c r="N10391">
        <v>75</v>
      </c>
      <c r="O10391" t="s">
        <v>13588</v>
      </c>
      <c r="P10391" t="s">
        <v>3236</v>
      </c>
    </row>
    <row r="10392" spans="1:16" x14ac:dyDescent="0.55000000000000004">
      <c r="A10392" t="s">
        <v>89</v>
      </c>
      <c r="B10392" t="s">
        <v>13589</v>
      </c>
      <c r="C10392" t="s">
        <v>39</v>
      </c>
      <c r="D10392" t="s">
        <v>3973</v>
      </c>
      <c r="E10392" t="s">
        <v>51</v>
      </c>
      <c r="F10392" t="b">
        <v>1</v>
      </c>
      <c r="G10392" t="s">
        <v>41</v>
      </c>
      <c r="H10392" s="4">
        <v>45798.625324074077</v>
      </c>
      <c r="I10392" t="b">
        <v>1</v>
      </c>
      <c r="J10392" t="b">
        <v>0</v>
      </c>
      <c r="K10392" t="s">
        <v>24</v>
      </c>
      <c r="L10392" t="s">
        <v>36</v>
      </c>
      <c r="N10392">
        <v>46.5</v>
      </c>
      <c r="O10392" t="s">
        <v>4248</v>
      </c>
    </row>
    <row r="10393" spans="1:16" x14ac:dyDescent="0.55000000000000004">
      <c r="A10393" t="s">
        <v>0</v>
      </c>
      <c r="B10393" t="s">
        <v>13590</v>
      </c>
      <c r="C10393" t="s">
        <v>143</v>
      </c>
      <c r="D10393" t="s">
        <v>2208</v>
      </c>
      <c r="E10393" t="s">
        <v>20</v>
      </c>
      <c r="F10393" t="b">
        <v>0</v>
      </c>
      <c r="G10393" t="s">
        <v>35</v>
      </c>
      <c r="H10393" s="4">
        <v>45798.625358796293</v>
      </c>
      <c r="I10393" t="b">
        <v>0</v>
      </c>
      <c r="J10393" t="b">
        <v>0</v>
      </c>
      <c r="K10393" t="s">
        <v>24</v>
      </c>
      <c r="L10393" t="s">
        <v>22</v>
      </c>
      <c r="M10393">
        <v>95000</v>
      </c>
      <c r="O10393" t="s">
        <v>1720</v>
      </c>
      <c r="P10393" t="s">
        <v>13591</v>
      </c>
    </row>
    <row r="10394" spans="1:16" x14ac:dyDescent="0.55000000000000004">
      <c r="A10394" t="s">
        <v>0</v>
      </c>
      <c r="B10394" t="s">
        <v>0</v>
      </c>
      <c r="C10394" t="s">
        <v>2051</v>
      </c>
      <c r="D10394" t="s">
        <v>3973</v>
      </c>
      <c r="E10394" t="s">
        <v>20</v>
      </c>
      <c r="F10394" t="b">
        <v>0</v>
      </c>
      <c r="G10394" t="s">
        <v>52</v>
      </c>
      <c r="H10394" s="4">
        <v>45798.625740740739</v>
      </c>
      <c r="I10394" t="b">
        <v>0</v>
      </c>
      <c r="J10394" t="b">
        <v>0</v>
      </c>
      <c r="K10394" t="s">
        <v>24</v>
      </c>
      <c r="L10394" t="s">
        <v>36</v>
      </c>
      <c r="N10394">
        <v>37.5</v>
      </c>
      <c r="O10394" t="s">
        <v>279</v>
      </c>
      <c r="P10394" t="s">
        <v>12865</v>
      </c>
    </row>
    <row r="10395" spans="1:16" x14ac:dyDescent="0.55000000000000004">
      <c r="A10395" t="s">
        <v>0</v>
      </c>
      <c r="B10395" t="s">
        <v>13592</v>
      </c>
      <c r="C10395" t="s">
        <v>2051</v>
      </c>
      <c r="D10395" t="s">
        <v>3973</v>
      </c>
      <c r="E10395" t="s">
        <v>20</v>
      </c>
      <c r="F10395" t="b">
        <v>0</v>
      </c>
      <c r="G10395" t="s">
        <v>52</v>
      </c>
      <c r="H10395" s="4">
        <v>45798.625798611109</v>
      </c>
      <c r="I10395" t="b">
        <v>0</v>
      </c>
      <c r="J10395" t="b">
        <v>0</v>
      </c>
      <c r="K10395" t="s">
        <v>24</v>
      </c>
      <c r="L10395" t="s">
        <v>22</v>
      </c>
      <c r="M10395">
        <v>120000</v>
      </c>
      <c r="O10395" t="s">
        <v>279</v>
      </c>
      <c r="P10395" t="s">
        <v>13593</v>
      </c>
    </row>
    <row r="10396" spans="1:16" x14ac:dyDescent="0.55000000000000004">
      <c r="A10396" t="s">
        <v>2</v>
      </c>
      <c r="B10396" t="s">
        <v>195</v>
      </c>
      <c r="C10396" t="s">
        <v>977</v>
      </c>
      <c r="D10396" t="s">
        <v>3600</v>
      </c>
      <c r="E10396" t="s">
        <v>51</v>
      </c>
      <c r="F10396" t="b">
        <v>0</v>
      </c>
      <c r="G10396" t="s">
        <v>27</v>
      </c>
      <c r="H10396" s="4">
        <v>45798.626643518517</v>
      </c>
      <c r="I10396" t="b">
        <v>0</v>
      </c>
      <c r="J10396" t="b">
        <v>0</v>
      </c>
      <c r="K10396" t="s">
        <v>24</v>
      </c>
      <c r="L10396" t="s">
        <v>36</v>
      </c>
      <c r="N10396">
        <v>45</v>
      </c>
      <c r="O10396" t="s">
        <v>11706</v>
      </c>
      <c r="P10396" t="s">
        <v>13594</v>
      </c>
    </row>
    <row r="10397" spans="1:16" x14ac:dyDescent="0.55000000000000004">
      <c r="A10397" t="s">
        <v>89</v>
      </c>
      <c r="B10397" t="s">
        <v>13595</v>
      </c>
      <c r="C10397" t="s">
        <v>13596</v>
      </c>
      <c r="D10397" t="s">
        <v>4035</v>
      </c>
      <c r="E10397" t="s">
        <v>20</v>
      </c>
      <c r="F10397" t="b">
        <v>0</v>
      </c>
      <c r="G10397" t="s">
        <v>158</v>
      </c>
      <c r="H10397" s="4">
        <v>45798.629421296297</v>
      </c>
      <c r="I10397" t="b">
        <v>1</v>
      </c>
      <c r="J10397" t="b">
        <v>0</v>
      </c>
      <c r="K10397" t="s">
        <v>158</v>
      </c>
      <c r="L10397" t="s">
        <v>22</v>
      </c>
      <c r="M10397">
        <v>137500</v>
      </c>
      <c r="O10397" t="s">
        <v>13597</v>
      </c>
      <c r="P10397" t="s">
        <v>5972</v>
      </c>
    </row>
    <row r="10398" spans="1:16" x14ac:dyDescent="0.55000000000000004">
      <c r="A10398" t="s">
        <v>0</v>
      </c>
      <c r="B10398" t="s">
        <v>13598</v>
      </c>
      <c r="C10398" t="s">
        <v>114</v>
      </c>
      <c r="D10398" t="s">
        <v>3828</v>
      </c>
      <c r="E10398" t="s">
        <v>51</v>
      </c>
      <c r="F10398" t="b">
        <v>0</v>
      </c>
      <c r="G10398" t="s">
        <v>27</v>
      </c>
      <c r="H10398" s="4">
        <v>45798.666805555556</v>
      </c>
      <c r="I10398" t="b">
        <v>0</v>
      </c>
      <c r="J10398" t="b">
        <v>0</v>
      </c>
      <c r="K10398" t="s">
        <v>24</v>
      </c>
      <c r="L10398" t="s">
        <v>36</v>
      </c>
      <c r="N10398">
        <v>72.5</v>
      </c>
      <c r="O10398" t="s">
        <v>3343</v>
      </c>
      <c r="P10398" t="s">
        <v>3236</v>
      </c>
    </row>
    <row r="10399" spans="1:16" x14ac:dyDescent="0.55000000000000004">
      <c r="A10399" t="s">
        <v>28</v>
      </c>
      <c r="B10399" t="s">
        <v>13599</v>
      </c>
      <c r="C10399" t="s">
        <v>332</v>
      </c>
      <c r="D10399" t="s">
        <v>3828</v>
      </c>
      <c r="E10399" t="s">
        <v>20</v>
      </c>
      <c r="F10399" t="b">
        <v>0</v>
      </c>
      <c r="G10399" t="s">
        <v>41</v>
      </c>
      <c r="H10399" s="4">
        <v>45798.667731481481</v>
      </c>
      <c r="I10399" t="b">
        <v>0</v>
      </c>
      <c r="J10399" t="b">
        <v>1</v>
      </c>
      <c r="K10399" t="s">
        <v>24</v>
      </c>
      <c r="L10399" t="s">
        <v>22</v>
      </c>
      <c r="M10399">
        <v>190000</v>
      </c>
      <c r="O10399" t="s">
        <v>13600</v>
      </c>
      <c r="P10399" t="s">
        <v>13601</v>
      </c>
    </row>
    <row r="10400" spans="1:16" x14ac:dyDescent="0.55000000000000004">
      <c r="A10400" t="s">
        <v>28</v>
      </c>
      <c r="B10400" t="s">
        <v>13602</v>
      </c>
      <c r="C10400" t="s">
        <v>332</v>
      </c>
      <c r="D10400" t="s">
        <v>3828</v>
      </c>
      <c r="E10400" t="s">
        <v>20</v>
      </c>
      <c r="F10400" t="b">
        <v>0</v>
      </c>
      <c r="G10400" t="s">
        <v>41</v>
      </c>
      <c r="H10400" s="4">
        <v>45798.667731481481</v>
      </c>
      <c r="I10400" t="b">
        <v>0</v>
      </c>
      <c r="J10400" t="b">
        <v>1</v>
      </c>
      <c r="K10400" t="s">
        <v>24</v>
      </c>
      <c r="L10400" t="s">
        <v>22</v>
      </c>
      <c r="M10400">
        <v>285000</v>
      </c>
      <c r="O10400" t="s">
        <v>13600</v>
      </c>
      <c r="P10400" t="s">
        <v>13603</v>
      </c>
    </row>
    <row r="10401" spans="1:16" x14ac:dyDescent="0.55000000000000004">
      <c r="A10401" t="s">
        <v>28</v>
      </c>
      <c r="B10401" t="s">
        <v>3151</v>
      </c>
      <c r="C10401" t="s">
        <v>39</v>
      </c>
      <c r="D10401" t="s">
        <v>7658</v>
      </c>
      <c r="E10401" t="s">
        <v>20</v>
      </c>
      <c r="F10401" t="b">
        <v>1</v>
      </c>
      <c r="G10401" t="s">
        <v>1441</v>
      </c>
      <c r="H10401" s="4">
        <v>45798.671585648153</v>
      </c>
      <c r="I10401" t="b">
        <v>0</v>
      </c>
      <c r="J10401" t="b">
        <v>0</v>
      </c>
      <c r="K10401" t="s">
        <v>1441</v>
      </c>
      <c r="L10401" t="s">
        <v>22</v>
      </c>
      <c r="M10401">
        <v>125000</v>
      </c>
      <c r="O10401" t="s">
        <v>13604</v>
      </c>
      <c r="P10401" t="s">
        <v>13605</v>
      </c>
    </row>
    <row r="10402" spans="1:16" x14ac:dyDescent="0.55000000000000004">
      <c r="A10402" t="s">
        <v>0</v>
      </c>
      <c r="B10402" t="s">
        <v>103</v>
      </c>
      <c r="C10402" t="s">
        <v>203</v>
      </c>
      <c r="D10402" t="s">
        <v>3973</v>
      </c>
      <c r="E10402" t="s">
        <v>20</v>
      </c>
      <c r="F10402" t="b">
        <v>0</v>
      </c>
      <c r="G10402" t="s">
        <v>23</v>
      </c>
      <c r="H10402" s="4">
        <v>45798.683668981481</v>
      </c>
      <c r="I10402" t="b">
        <v>0</v>
      </c>
      <c r="J10402" t="b">
        <v>0</v>
      </c>
      <c r="K10402" t="s">
        <v>24</v>
      </c>
      <c r="L10402" t="s">
        <v>22</v>
      </c>
      <c r="M10402">
        <v>70000</v>
      </c>
      <c r="O10402" t="s">
        <v>803</v>
      </c>
      <c r="P10402" t="s">
        <v>9361</v>
      </c>
    </row>
    <row r="10403" spans="1:16" x14ac:dyDescent="0.55000000000000004">
      <c r="A10403" t="s">
        <v>0</v>
      </c>
      <c r="B10403" t="s">
        <v>13606</v>
      </c>
      <c r="C10403" t="s">
        <v>3481</v>
      </c>
      <c r="D10403" t="s">
        <v>3973</v>
      </c>
      <c r="E10403" t="s">
        <v>51</v>
      </c>
      <c r="F10403" t="b">
        <v>0</v>
      </c>
      <c r="G10403" t="s">
        <v>41</v>
      </c>
      <c r="H10403" s="4">
        <v>45798.708634259259</v>
      </c>
      <c r="I10403" t="b">
        <v>1</v>
      </c>
      <c r="J10403" t="b">
        <v>0</v>
      </c>
      <c r="K10403" t="s">
        <v>24</v>
      </c>
      <c r="L10403" t="s">
        <v>36</v>
      </c>
      <c r="N10403">
        <v>26.5</v>
      </c>
      <c r="O10403" t="s">
        <v>13607</v>
      </c>
      <c r="P10403" t="s">
        <v>2149</v>
      </c>
    </row>
    <row r="10404" spans="1:16" x14ac:dyDescent="0.55000000000000004">
      <c r="A10404" t="s">
        <v>0</v>
      </c>
      <c r="B10404" t="s">
        <v>13608</v>
      </c>
      <c r="C10404" t="s">
        <v>122</v>
      </c>
      <c r="D10404" t="s">
        <v>3973</v>
      </c>
      <c r="E10404" t="s">
        <v>51</v>
      </c>
      <c r="F10404" t="b">
        <v>0</v>
      </c>
      <c r="G10404" t="s">
        <v>52</v>
      </c>
      <c r="H10404" s="4">
        <v>45798.709166666667</v>
      </c>
      <c r="I10404" t="b">
        <v>0</v>
      </c>
      <c r="J10404" t="b">
        <v>0</v>
      </c>
      <c r="K10404" t="s">
        <v>24</v>
      </c>
      <c r="L10404" t="s">
        <v>36</v>
      </c>
      <c r="N10404">
        <v>32.5</v>
      </c>
      <c r="O10404" t="s">
        <v>13609</v>
      </c>
      <c r="P10404" t="s">
        <v>204</v>
      </c>
    </row>
    <row r="10405" spans="1:16" x14ac:dyDescent="0.55000000000000004">
      <c r="A10405" t="s">
        <v>19</v>
      </c>
      <c r="B10405" t="s">
        <v>19</v>
      </c>
      <c r="C10405" t="s">
        <v>1393</v>
      </c>
      <c r="D10405" t="s">
        <v>3973</v>
      </c>
      <c r="E10405" t="s">
        <v>20</v>
      </c>
      <c r="F10405" t="b">
        <v>0</v>
      </c>
      <c r="G10405" t="s">
        <v>41</v>
      </c>
      <c r="H10405" s="4">
        <v>45798.709398148138</v>
      </c>
      <c r="I10405" t="b">
        <v>0</v>
      </c>
      <c r="J10405" t="b">
        <v>1</v>
      </c>
      <c r="K10405" t="s">
        <v>24</v>
      </c>
      <c r="L10405" t="s">
        <v>22</v>
      </c>
      <c r="M10405">
        <v>195000</v>
      </c>
      <c r="O10405" t="s">
        <v>131</v>
      </c>
      <c r="P10405" t="s">
        <v>13610</v>
      </c>
    </row>
    <row r="10406" spans="1:16" x14ac:dyDescent="0.55000000000000004">
      <c r="A10406" t="s">
        <v>2</v>
      </c>
      <c r="B10406" t="s">
        <v>132</v>
      </c>
      <c r="C10406" t="s">
        <v>1292</v>
      </c>
      <c r="D10406" t="s">
        <v>3828</v>
      </c>
      <c r="E10406" t="s">
        <v>20</v>
      </c>
      <c r="F10406" t="b">
        <v>0</v>
      </c>
      <c r="G10406" t="s">
        <v>27</v>
      </c>
      <c r="H10406" s="4">
        <v>45798.709953703707</v>
      </c>
      <c r="I10406" t="b">
        <v>0</v>
      </c>
      <c r="J10406" t="b">
        <v>1</v>
      </c>
      <c r="K10406" t="s">
        <v>24</v>
      </c>
      <c r="L10406" t="s">
        <v>22</v>
      </c>
      <c r="M10406">
        <v>119850</v>
      </c>
      <c r="O10406" t="s">
        <v>6172</v>
      </c>
      <c r="P10406" t="s">
        <v>4707</v>
      </c>
    </row>
    <row r="10407" spans="1:16" x14ac:dyDescent="0.55000000000000004">
      <c r="A10407" t="s">
        <v>2</v>
      </c>
      <c r="B10407" t="s">
        <v>13611</v>
      </c>
      <c r="C10407" t="s">
        <v>622</v>
      </c>
      <c r="D10407" t="s">
        <v>3973</v>
      </c>
      <c r="E10407" t="s">
        <v>51</v>
      </c>
      <c r="F10407" t="b">
        <v>0</v>
      </c>
      <c r="G10407" t="s">
        <v>27</v>
      </c>
      <c r="H10407" s="4">
        <v>45798.710081018522</v>
      </c>
      <c r="I10407" t="b">
        <v>1</v>
      </c>
      <c r="J10407" t="b">
        <v>0</v>
      </c>
      <c r="K10407" t="s">
        <v>24</v>
      </c>
      <c r="L10407" t="s">
        <v>36</v>
      </c>
      <c r="N10407">
        <v>67.5</v>
      </c>
      <c r="O10407" t="s">
        <v>741</v>
      </c>
      <c r="P10407" t="s">
        <v>1615</v>
      </c>
    </row>
    <row r="10408" spans="1:16" x14ac:dyDescent="0.55000000000000004">
      <c r="A10408" t="s">
        <v>2</v>
      </c>
      <c r="B10408" t="s">
        <v>307</v>
      </c>
      <c r="C10408" t="s">
        <v>12743</v>
      </c>
      <c r="D10408" t="s">
        <v>3973</v>
      </c>
      <c r="E10408" t="s">
        <v>631</v>
      </c>
      <c r="F10408" t="b">
        <v>0</v>
      </c>
      <c r="G10408" t="s">
        <v>27</v>
      </c>
      <c r="H10408" s="4">
        <v>45798.710185185177</v>
      </c>
      <c r="I10408" t="b">
        <v>0</v>
      </c>
      <c r="J10408" t="b">
        <v>1</v>
      </c>
      <c r="K10408" t="s">
        <v>24</v>
      </c>
      <c r="L10408" t="s">
        <v>36</v>
      </c>
      <c r="N10408">
        <v>51.229999542236328</v>
      </c>
      <c r="O10408" t="s">
        <v>59</v>
      </c>
      <c r="P10408" t="s">
        <v>137</v>
      </c>
    </row>
    <row r="10409" spans="1:16" x14ac:dyDescent="0.55000000000000004">
      <c r="A10409" t="s">
        <v>2</v>
      </c>
      <c r="B10409" t="s">
        <v>307</v>
      </c>
      <c r="C10409" t="s">
        <v>2340</v>
      </c>
      <c r="D10409" t="s">
        <v>3828</v>
      </c>
      <c r="E10409" t="s">
        <v>51</v>
      </c>
      <c r="F10409" t="b">
        <v>0</v>
      </c>
      <c r="G10409" t="s">
        <v>35</v>
      </c>
      <c r="H10409" s="4">
        <v>45798.710798611108</v>
      </c>
      <c r="I10409" t="b">
        <v>1</v>
      </c>
      <c r="J10409" t="b">
        <v>0</v>
      </c>
      <c r="K10409" t="s">
        <v>24</v>
      </c>
      <c r="L10409" t="s">
        <v>36</v>
      </c>
      <c r="N10409">
        <v>57.5</v>
      </c>
      <c r="O10409" t="s">
        <v>13612</v>
      </c>
      <c r="P10409" t="s">
        <v>2578</v>
      </c>
    </row>
    <row r="10410" spans="1:16" x14ac:dyDescent="0.55000000000000004">
      <c r="A10410" t="s">
        <v>2</v>
      </c>
      <c r="B10410" t="s">
        <v>1145</v>
      </c>
      <c r="C10410" t="s">
        <v>306</v>
      </c>
      <c r="D10410" t="s">
        <v>3600</v>
      </c>
      <c r="E10410" t="s">
        <v>20</v>
      </c>
      <c r="F10410" t="b">
        <v>0</v>
      </c>
      <c r="G10410" t="s">
        <v>27</v>
      </c>
      <c r="H10410" s="4">
        <v>45798.751620370371</v>
      </c>
      <c r="I10410" t="b">
        <v>1</v>
      </c>
      <c r="J10410" t="b">
        <v>0</v>
      </c>
      <c r="K10410" t="s">
        <v>24</v>
      </c>
      <c r="L10410" t="s">
        <v>22</v>
      </c>
      <c r="M10410">
        <v>70000</v>
      </c>
      <c r="O10410" t="s">
        <v>95</v>
      </c>
      <c r="P10410" t="s">
        <v>13613</v>
      </c>
    </row>
    <row r="10411" spans="1:16" x14ac:dyDescent="0.55000000000000004">
      <c r="A10411" t="s">
        <v>2</v>
      </c>
      <c r="B10411" t="s">
        <v>13614</v>
      </c>
      <c r="C10411" t="s">
        <v>2340</v>
      </c>
      <c r="D10411" t="s">
        <v>3973</v>
      </c>
      <c r="E10411" t="s">
        <v>20</v>
      </c>
      <c r="F10411" t="b">
        <v>0</v>
      </c>
      <c r="G10411" t="s">
        <v>41</v>
      </c>
      <c r="H10411" s="4">
        <v>45798.752071759263</v>
      </c>
      <c r="I10411" t="b">
        <v>0</v>
      </c>
      <c r="J10411" t="b">
        <v>0</v>
      </c>
      <c r="K10411" t="s">
        <v>24</v>
      </c>
      <c r="L10411" t="s">
        <v>36</v>
      </c>
      <c r="N10411">
        <v>65</v>
      </c>
      <c r="O10411" t="s">
        <v>200</v>
      </c>
      <c r="P10411" t="s">
        <v>2589</v>
      </c>
    </row>
    <row r="10412" spans="1:16" x14ac:dyDescent="0.55000000000000004">
      <c r="A10412" t="s">
        <v>19</v>
      </c>
      <c r="B10412" t="s">
        <v>19</v>
      </c>
      <c r="C10412" t="s">
        <v>1593</v>
      </c>
      <c r="D10412" t="s">
        <v>3828</v>
      </c>
      <c r="E10412" t="s">
        <v>20</v>
      </c>
      <c r="F10412" t="b">
        <v>0</v>
      </c>
      <c r="G10412" t="s">
        <v>30</v>
      </c>
      <c r="H10412" s="4">
        <v>45798.793032407397</v>
      </c>
      <c r="I10412" t="b">
        <v>0</v>
      </c>
      <c r="J10412" t="b">
        <v>1</v>
      </c>
      <c r="K10412" t="s">
        <v>24</v>
      </c>
      <c r="L10412" t="s">
        <v>22</v>
      </c>
      <c r="M10412">
        <v>143087.5</v>
      </c>
      <c r="O10412" t="s">
        <v>7272</v>
      </c>
      <c r="P10412" t="s">
        <v>1825</v>
      </c>
    </row>
    <row r="10413" spans="1:16" x14ac:dyDescent="0.55000000000000004">
      <c r="A10413" t="s">
        <v>0</v>
      </c>
      <c r="B10413" t="s">
        <v>257</v>
      </c>
      <c r="C10413" t="s">
        <v>114</v>
      </c>
      <c r="D10413" t="s">
        <v>3828</v>
      </c>
      <c r="E10413" t="s">
        <v>20</v>
      </c>
      <c r="F10413" t="b">
        <v>0</v>
      </c>
      <c r="G10413" t="s">
        <v>27</v>
      </c>
      <c r="H10413" s="4">
        <v>45798.833460648151</v>
      </c>
      <c r="I10413" t="b">
        <v>0</v>
      </c>
      <c r="J10413" t="b">
        <v>1</v>
      </c>
      <c r="K10413" t="s">
        <v>24</v>
      </c>
      <c r="L10413" t="s">
        <v>22</v>
      </c>
      <c r="M10413">
        <v>117965</v>
      </c>
      <c r="O10413" t="s">
        <v>13615</v>
      </c>
      <c r="P10413" t="s">
        <v>2439</v>
      </c>
    </row>
    <row r="10414" spans="1:16" x14ac:dyDescent="0.55000000000000004">
      <c r="A10414" t="s">
        <v>0</v>
      </c>
      <c r="B10414" t="s">
        <v>1632</v>
      </c>
      <c r="C10414" t="s">
        <v>316</v>
      </c>
      <c r="D10414" t="s">
        <v>2208</v>
      </c>
      <c r="E10414" t="s">
        <v>51</v>
      </c>
      <c r="F10414" t="b">
        <v>0</v>
      </c>
      <c r="G10414" t="s">
        <v>35</v>
      </c>
      <c r="H10414" s="4">
        <v>45798.833749999998</v>
      </c>
      <c r="I10414" t="b">
        <v>1</v>
      </c>
      <c r="J10414" t="b">
        <v>0</v>
      </c>
      <c r="K10414" t="s">
        <v>24</v>
      </c>
      <c r="L10414" t="s">
        <v>36</v>
      </c>
      <c r="N10414">
        <v>16.5</v>
      </c>
      <c r="O10414" t="s">
        <v>13616</v>
      </c>
    </row>
    <row r="10415" spans="1:16" x14ac:dyDescent="0.55000000000000004">
      <c r="A10415" t="s">
        <v>89</v>
      </c>
      <c r="B10415" t="s">
        <v>4460</v>
      </c>
      <c r="C10415" t="s">
        <v>192</v>
      </c>
      <c r="D10415" t="s">
        <v>3973</v>
      </c>
      <c r="E10415" t="s">
        <v>51</v>
      </c>
      <c r="F10415" t="b">
        <v>0</v>
      </c>
      <c r="G10415" t="s">
        <v>52</v>
      </c>
      <c r="H10415" s="4">
        <v>45798.834166666667</v>
      </c>
      <c r="I10415" t="b">
        <v>1</v>
      </c>
      <c r="J10415" t="b">
        <v>1</v>
      </c>
      <c r="K10415" t="s">
        <v>24</v>
      </c>
      <c r="L10415" t="s">
        <v>22</v>
      </c>
      <c r="M10415">
        <v>70000</v>
      </c>
      <c r="O10415" t="s">
        <v>81</v>
      </c>
      <c r="P10415" t="s">
        <v>13617</v>
      </c>
    </row>
    <row r="10416" spans="1:16" x14ac:dyDescent="0.55000000000000004">
      <c r="A10416" t="s">
        <v>0</v>
      </c>
      <c r="B10416" t="s">
        <v>13618</v>
      </c>
      <c r="C10416" t="s">
        <v>203</v>
      </c>
      <c r="D10416" t="s">
        <v>2532</v>
      </c>
      <c r="E10416" t="s">
        <v>20</v>
      </c>
      <c r="F10416" t="b">
        <v>0</v>
      </c>
      <c r="G10416" t="s">
        <v>23</v>
      </c>
      <c r="H10416" s="4">
        <v>45798.850185185183</v>
      </c>
      <c r="I10416" t="b">
        <v>0</v>
      </c>
      <c r="J10416" t="b">
        <v>1</v>
      </c>
      <c r="K10416" t="s">
        <v>24</v>
      </c>
      <c r="L10416" t="s">
        <v>22</v>
      </c>
      <c r="M10416">
        <v>72956</v>
      </c>
      <c r="O10416" t="s">
        <v>2814</v>
      </c>
    </row>
    <row r="10417" spans="1:16" x14ac:dyDescent="0.55000000000000004">
      <c r="A10417" t="s">
        <v>0</v>
      </c>
      <c r="B10417" t="s">
        <v>13619</v>
      </c>
      <c r="C10417" t="s">
        <v>977</v>
      </c>
      <c r="D10417" t="s">
        <v>3828</v>
      </c>
      <c r="E10417" t="s">
        <v>20</v>
      </c>
      <c r="F10417" t="b">
        <v>0</v>
      </c>
      <c r="G10417" t="s">
        <v>35</v>
      </c>
      <c r="H10417" s="4">
        <v>45798.875416666669</v>
      </c>
      <c r="I10417" t="b">
        <v>0</v>
      </c>
      <c r="J10417" t="b">
        <v>1</v>
      </c>
      <c r="K10417" t="s">
        <v>24</v>
      </c>
      <c r="L10417" t="s">
        <v>22</v>
      </c>
      <c r="M10417">
        <v>102500</v>
      </c>
      <c r="O10417" t="s">
        <v>13620</v>
      </c>
      <c r="P10417" t="s">
        <v>13621</v>
      </c>
    </row>
    <row r="10418" spans="1:16" x14ac:dyDescent="0.55000000000000004">
      <c r="A10418" t="s">
        <v>0</v>
      </c>
      <c r="B10418" t="s">
        <v>3826</v>
      </c>
      <c r="C10418" t="s">
        <v>2765</v>
      </c>
      <c r="D10418" t="s">
        <v>3973</v>
      </c>
      <c r="E10418" t="s">
        <v>51</v>
      </c>
      <c r="F10418" t="b">
        <v>0</v>
      </c>
      <c r="G10418" t="s">
        <v>52</v>
      </c>
      <c r="H10418" s="4">
        <v>45798.875798611109</v>
      </c>
      <c r="I10418" t="b">
        <v>0</v>
      </c>
      <c r="J10418" t="b">
        <v>0</v>
      </c>
      <c r="K10418" t="s">
        <v>24</v>
      </c>
      <c r="L10418" t="s">
        <v>36</v>
      </c>
      <c r="N10418">
        <v>25</v>
      </c>
      <c r="O10418" t="s">
        <v>272</v>
      </c>
      <c r="P10418" t="s">
        <v>2422</v>
      </c>
    </row>
    <row r="10419" spans="1:16" x14ac:dyDescent="0.55000000000000004">
      <c r="A10419" t="s">
        <v>2</v>
      </c>
      <c r="B10419" t="s">
        <v>307</v>
      </c>
      <c r="C10419" t="s">
        <v>908</v>
      </c>
      <c r="D10419" t="s">
        <v>3600</v>
      </c>
      <c r="E10419" t="s">
        <v>51</v>
      </c>
      <c r="F10419" t="b">
        <v>0</v>
      </c>
      <c r="G10419" t="s">
        <v>27</v>
      </c>
      <c r="H10419" s="4">
        <v>45798.876608796287</v>
      </c>
      <c r="I10419" t="b">
        <v>0</v>
      </c>
      <c r="J10419" t="b">
        <v>1</v>
      </c>
      <c r="K10419" t="s">
        <v>24</v>
      </c>
      <c r="L10419" t="s">
        <v>36</v>
      </c>
      <c r="N10419">
        <v>60</v>
      </c>
      <c r="O10419" t="s">
        <v>2962</v>
      </c>
      <c r="P10419" t="s">
        <v>13622</v>
      </c>
    </row>
    <row r="10420" spans="1:16" x14ac:dyDescent="0.55000000000000004">
      <c r="A10420" t="s">
        <v>139</v>
      </c>
      <c r="B10420" t="s">
        <v>2126</v>
      </c>
      <c r="C10420" t="s">
        <v>13623</v>
      </c>
      <c r="D10420" t="s">
        <v>3828</v>
      </c>
      <c r="E10420" t="s">
        <v>20</v>
      </c>
      <c r="F10420" t="b">
        <v>0</v>
      </c>
      <c r="G10420" t="s">
        <v>23</v>
      </c>
      <c r="H10420" s="4">
        <v>45798.89203703704</v>
      </c>
      <c r="I10420" t="b">
        <v>0</v>
      </c>
      <c r="J10420" t="b">
        <v>1</v>
      </c>
      <c r="K10420" t="s">
        <v>24</v>
      </c>
      <c r="L10420" t="s">
        <v>36</v>
      </c>
      <c r="N10420">
        <v>19.5</v>
      </c>
      <c r="O10420" t="s">
        <v>13624</v>
      </c>
      <c r="P10420" t="s">
        <v>2014</v>
      </c>
    </row>
    <row r="10421" spans="1:16" x14ac:dyDescent="0.55000000000000004">
      <c r="A10421" t="s">
        <v>25</v>
      </c>
      <c r="B10421" t="s">
        <v>13625</v>
      </c>
      <c r="C10421" t="s">
        <v>848</v>
      </c>
      <c r="D10421" t="s">
        <v>3973</v>
      </c>
      <c r="E10421" t="s">
        <v>20</v>
      </c>
      <c r="F10421" t="b">
        <v>0</v>
      </c>
      <c r="G10421" t="s">
        <v>52</v>
      </c>
      <c r="H10421" s="4">
        <v>45798.917407407411</v>
      </c>
      <c r="I10421" t="b">
        <v>0</v>
      </c>
      <c r="J10421" t="b">
        <v>1</v>
      </c>
      <c r="K10421" t="s">
        <v>24</v>
      </c>
      <c r="L10421" t="s">
        <v>22</v>
      </c>
      <c r="M10421">
        <v>127500</v>
      </c>
      <c r="O10421" t="s">
        <v>13626</v>
      </c>
      <c r="P10421" t="s">
        <v>1057</v>
      </c>
    </row>
    <row r="10422" spans="1:16" x14ac:dyDescent="0.55000000000000004">
      <c r="A10422" t="s">
        <v>1</v>
      </c>
      <c r="B10422" t="s">
        <v>13627</v>
      </c>
      <c r="C10422" t="s">
        <v>39</v>
      </c>
      <c r="D10422" t="s">
        <v>3973</v>
      </c>
      <c r="E10422" t="s">
        <v>51</v>
      </c>
      <c r="F10422" t="b">
        <v>1</v>
      </c>
      <c r="G10422" t="s">
        <v>30</v>
      </c>
      <c r="H10422" s="4">
        <v>45798.918032407397</v>
      </c>
      <c r="I10422" t="b">
        <v>0</v>
      </c>
      <c r="J10422" t="b">
        <v>0</v>
      </c>
      <c r="K10422" t="s">
        <v>24</v>
      </c>
      <c r="L10422" t="s">
        <v>36</v>
      </c>
      <c r="N10422">
        <v>67.5</v>
      </c>
      <c r="O10422" t="s">
        <v>1961</v>
      </c>
      <c r="P10422" t="s">
        <v>207</v>
      </c>
    </row>
    <row r="10423" spans="1:16" x14ac:dyDescent="0.55000000000000004">
      <c r="A10423" t="s">
        <v>0</v>
      </c>
      <c r="B10423" t="s">
        <v>13628</v>
      </c>
      <c r="C10423" t="s">
        <v>481</v>
      </c>
      <c r="D10423" t="s">
        <v>3957</v>
      </c>
      <c r="E10423" t="s">
        <v>34</v>
      </c>
      <c r="F10423" t="b">
        <v>0</v>
      </c>
      <c r="G10423" t="s">
        <v>27</v>
      </c>
      <c r="H10423" s="4">
        <v>45798.958437499998</v>
      </c>
      <c r="I10423" t="b">
        <v>1</v>
      </c>
      <c r="J10423" t="b">
        <v>1</v>
      </c>
      <c r="K10423" t="s">
        <v>24</v>
      </c>
      <c r="L10423" t="s">
        <v>36</v>
      </c>
      <c r="N10423">
        <v>46.255001068115227</v>
      </c>
      <c r="O10423" t="s">
        <v>13629</v>
      </c>
      <c r="P10423" t="s">
        <v>13630</v>
      </c>
    </row>
    <row r="10424" spans="1:16" x14ac:dyDescent="0.55000000000000004">
      <c r="A10424" t="s">
        <v>0</v>
      </c>
      <c r="B10424" t="s">
        <v>13631</v>
      </c>
      <c r="C10424" t="s">
        <v>3616</v>
      </c>
      <c r="D10424" t="s">
        <v>2208</v>
      </c>
      <c r="E10424" t="s">
        <v>20</v>
      </c>
      <c r="F10424" t="b">
        <v>0</v>
      </c>
      <c r="G10424" t="s">
        <v>27</v>
      </c>
      <c r="H10424" s="4">
        <v>45798.958460648151</v>
      </c>
      <c r="I10424" t="b">
        <v>0</v>
      </c>
      <c r="J10424" t="b">
        <v>1</v>
      </c>
      <c r="K10424" t="s">
        <v>24</v>
      </c>
      <c r="L10424" t="s">
        <v>36</v>
      </c>
      <c r="N10424">
        <v>36</v>
      </c>
      <c r="O10424" t="s">
        <v>2425</v>
      </c>
      <c r="P10424" t="s">
        <v>280</v>
      </c>
    </row>
    <row r="10425" spans="1:16" x14ac:dyDescent="0.55000000000000004">
      <c r="A10425" t="s">
        <v>0</v>
      </c>
      <c r="B10425" t="s">
        <v>257</v>
      </c>
      <c r="C10425" t="s">
        <v>236</v>
      </c>
      <c r="D10425" t="s">
        <v>3973</v>
      </c>
      <c r="E10425" t="s">
        <v>20</v>
      </c>
      <c r="F10425" t="b">
        <v>0</v>
      </c>
      <c r="G10425" t="s">
        <v>27</v>
      </c>
      <c r="H10425" s="4">
        <v>45798.958472222221</v>
      </c>
      <c r="I10425" t="b">
        <v>0</v>
      </c>
      <c r="J10425" t="b">
        <v>1</v>
      </c>
      <c r="K10425" t="s">
        <v>24</v>
      </c>
      <c r="L10425" t="s">
        <v>22</v>
      </c>
      <c r="M10425">
        <v>119500</v>
      </c>
      <c r="O10425" t="s">
        <v>1126</v>
      </c>
      <c r="P10425" t="s">
        <v>2170</v>
      </c>
    </row>
    <row r="10426" spans="1:16" x14ac:dyDescent="0.55000000000000004">
      <c r="A10426" t="s">
        <v>2</v>
      </c>
      <c r="B10426" t="s">
        <v>13632</v>
      </c>
      <c r="C10426" t="s">
        <v>808</v>
      </c>
      <c r="D10426" t="s">
        <v>3973</v>
      </c>
      <c r="E10426" t="s">
        <v>20</v>
      </c>
      <c r="F10426" t="b">
        <v>0</v>
      </c>
      <c r="G10426" t="s">
        <v>27</v>
      </c>
      <c r="H10426" s="4">
        <v>45798.960023148153</v>
      </c>
      <c r="I10426" t="b">
        <v>0</v>
      </c>
      <c r="J10426" t="b">
        <v>1</v>
      </c>
      <c r="K10426" t="s">
        <v>24</v>
      </c>
      <c r="L10426" t="s">
        <v>22</v>
      </c>
      <c r="M10426">
        <v>122500</v>
      </c>
      <c r="O10426" t="s">
        <v>13633</v>
      </c>
      <c r="P10426" t="s">
        <v>13634</v>
      </c>
    </row>
    <row r="10427" spans="1:16" x14ac:dyDescent="0.55000000000000004">
      <c r="A10427" t="s">
        <v>40</v>
      </c>
      <c r="B10427" t="s">
        <v>40</v>
      </c>
      <c r="C10427" t="s">
        <v>774</v>
      </c>
      <c r="D10427" t="s">
        <v>3973</v>
      </c>
      <c r="E10427" t="s">
        <v>20</v>
      </c>
      <c r="F10427" t="b">
        <v>0</v>
      </c>
      <c r="G10427" t="s">
        <v>27</v>
      </c>
      <c r="H10427" s="4">
        <v>45798.960069444453</v>
      </c>
      <c r="I10427" t="b">
        <v>0</v>
      </c>
      <c r="J10427" t="b">
        <v>1</v>
      </c>
      <c r="K10427" t="s">
        <v>24</v>
      </c>
      <c r="L10427" t="s">
        <v>22</v>
      </c>
      <c r="M10427">
        <v>187500</v>
      </c>
      <c r="O10427" t="s">
        <v>1795</v>
      </c>
      <c r="P10427" t="s">
        <v>13635</v>
      </c>
    </row>
    <row r="10428" spans="1:16" x14ac:dyDescent="0.55000000000000004">
      <c r="A10428" t="s">
        <v>0</v>
      </c>
      <c r="B10428" t="s">
        <v>13636</v>
      </c>
      <c r="C10428" t="s">
        <v>1077</v>
      </c>
      <c r="D10428" t="s">
        <v>5831</v>
      </c>
      <c r="E10428" t="s">
        <v>20</v>
      </c>
      <c r="F10428" t="b">
        <v>0</v>
      </c>
      <c r="G10428" t="s">
        <v>41</v>
      </c>
      <c r="H10428" s="4">
        <v>45799.000254629631</v>
      </c>
      <c r="I10428" t="b">
        <v>0</v>
      </c>
      <c r="J10428" t="b">
        <v>0</v>
      </c>
      <c r="K10428" t="s">
        <v>24</v>
      </c>
      <c r="L10428" t="s">
        <v>22</v>
      </c>
      <c r="M10428">
        <v>87500</v>
      </c>
      <c r="O10428" t="s">
        <v>13637</v>
      </c>
      <c r="P10428" t="s">
        <v>13638</v>
      </c>
    </row>
    <row r="10429" spans="1:16" x14ac:dyDescent="0.55000000000000004">
      <c r="A10429" t="s">
        <v>139</v>
      </c>
      <c r="B10429" t="s">
        <v>13639</v>
      </c>
      <c r="C10429" t="s">
        <v>49</v>
      </c>
      <c r="D10429" t="s">
        <v>2208</v>
      </c>
      <c r="E10429" t="s">
        <v>20</v>
      </c>
      <c r="F10429" t="b">
        <v>0</v>
      </c>
      <c r="G10429" t="s">
        <v>41</v>
      </c>
      <c r="H10429" s="4">
        <v>45799.000300925924</v>
      </c>
      <c r="I10429" t="b">
        <v>0</v>
      </c>
      <c r="J10429" t="b">
        <v>1</v>
      </c>
      <c r="K10429" t="s">
        <v>24</v>
      </c>
      <c r="L10429" t="s">
        <v>22</v>
      </c>
      <c r="M10429">
        <v>56491</v>
      </c>
      <c r="O10429" t="s">
        <v>13640</v>
      </c>
      <c r="P10429" t="s">
        <v>204</v>
      </c>
    </row>
    <row r="10430" spans="1:16" x14ac:dyDescent="0.55000000000000004">
      <c r="A10430" t="s">
        <v>1</v>
      </c>
      <c r="B10430" t="s">
        <v>13641</v>
      </c>
      <c r="C10430" t="s">
        <v>151</v>
      </c>
      <c r="D10430" t="s">
        <v>4014</v>
      </c>
      <c r="E10430" t="s">
        <v>20</v>
      </c>
      <c r="F10430" t="b">
        <v>0</v>
      </c>
      <c r="G10430" t="s">
        <v>30</v>
      </c>
      <c r="H10430" s="4">
        <v>45799.000636574077</v>
      </c>
      <c r="I10430" t="b">
        <v>0</v>
      </c>
      <c r="J10430" t="b">
        <v>1</v>
      </c>
      <c r="K10430" t="s">
        <v>24</v>
      </c>
      <c r="L10430" t="s">
        <v>22</v>
      </c>
      <c r="M10430">
        <v>72500</v>
      </c>
      <c r="O10430" t="s">
        <v>13642</v>
      </c>
      <c r="P10430" t="s">
        <v>3369</v>
      </c>
    </row>
    <row r="10431" spans="1:16" x14ac:dyDescent="0.55000000000000004">
      <c r="A10431" t="s">
        <v>1</v>
      </c>
      <c r="B10431" t="s">
        <v>13643</v>
      </c>
      <c r="C10431" t="s">
        <v>13644</v>
      </c>
      <c r="D10431" t="s">
        <v>5535</v>
      </c>
      <c r="E10431" t="s">
        <v>20</v>
      </c>
      <c r="F10431" t="b">
        <v>0</v>
      </c>
      <c r="G10431" t="s">
        <v>27</v>
      </c>
      <c r="H10431" s="4">
        <v>45799.000949074078</v>
      </c>
      <c r="I10431" t="b">
        <v>0</v>
      </c>
      <c r="J10431" t="b">
        <v>0</v>
      </c>
      <c r="K10431" t="s">
        <v>24</v>
      </c>
      <c r="L10431" t="s">
        <v>22</v>
      </c>
      <c r="M10431">
        <v>147637.5</v>
      </c>
      <c r="O10431" t="s">
        <v>294</v>
      </c>
      <c r="P10431" t="s">
        <v>2336</v>
      </c>
    </row>
    <row r="10432" spans="1:16" x14ac:dyDescent="0.55000000000000004">
      <c r="A10432" t="s">
        <v>2</v>
      </c>
      <c r="B10432" t="s">
        <v>1550</v>
      </c>
      <c r="C10432" t="s">
        <v>316</v>
      </c>
      <c r="D10432" t="s">
        <v>5535</v>
      </c>
      <c r="E10432" t="s">
        <v>20</v>
      </c>
      <c r="F10432" t="b">
        <v>0</v>
      </c>
      <c r="G10432" t="s">
        <v>30</v>
      </c>
      <c r="H10432" s="4">
        <v>45799.002789351849</v>
      </c>
      <c r="I10432" t="b">
        <v>1</v>
      </c>
      <c r="J10432" t="b">
        <v>0</v>
      </c>
      <c r="K10432" t="s">
        <v>24</v>
      </c>
      <c r="L10432" t="s">
        <v>22</v>
      </c>
      <c r="M10432">
        <v>108267</v>
      </c>
      <c r="O10432" t="s">
        <v>13645</v>
      </c>
      <c r="P10432" t="s">
        <v>13646</v>
      </c>
    </row>
    <row r="10433" spans="1:16" x14ac:dyDescent="0.55000000000000004">
      <c r="A10433" t="s">
        <v>2</v>
      </c>
      <c r="B10433" t="s">
        <v>13647</v>
      </c>
      <c r="C10433" t="s">
        <v>44</v>
      </c>
      <c r="D10433" t="s">
        <v>6390</v>
      </c>
      <c r="E10433" t="s">
        <v>20</v>
      </c>
      <c r="F10433" t="b">
        <v>0</v>
      </c>
      <c r="G10433" t="s">
        <v>23</v>
      </c>
      <c r="H10433" s="4">
        <v>45799.017222222217</v>
      </c>
      <c r="I10433" t="b">
        <v>1</v>
      </c>
      <c r="J10433" t="b">
        <v>1</v>
      </c>
      <c r="K10433" t="s">
        <v>24</v>
      </c>
      <c r="L10433" t="s">
        <v>22</v>
      </c>
      <c r="M10433">
        <v>163500</v>
      </c>
      <c r="O10433" t="s">
        <v>2228</v>
      </c>
      <c r="P10433" t="s">
        <v>13648</v>
      </c>
    </row>
    <row r="10434" spans="1:16" x14ac:dyDescent="0.55000000000000004">
      <c r="A10434" t="s">
        <v>1</v>
      </c>
      <c r="B10434" t="s">
        <v>13649</v>
      </c>
      <c r="C10434" t="s">
        <v>5635</v>
      </c>
      <c r="D10434" t="s">
        <v>3973</v>
      </c>
      <c r="E10434" t="s">
        <v>20</v>
      </c>
      <c r="F10434" t="b">
        <v>0</v>
      </c>
      <c r="G10434" t="s">
        <v>27</v>
      </c>
      <c r="H10434" s="4">
        <v>45799.084351851852</v>
      </c>
      <c r="I10434" t="b">
        <v>0</v>
      </c>
      <c r="J10434" t="b">
        <v>1</v>
      </c>
      <c r="K10434" t="s">
        <v>24</v>
      </c>
      <c r="L10434" t="s">
        <v>22</v>
      </c>
      <c r="M10434">
        <v>186375</v>
      </c>
      <c r="O10434" t="s">
        <v>13650</v>
      </c>
      <c r="P10434" t="s">
        <v>13651</v>
      </c>
    </row>
    <row r="10435" spans="1:16" x14ac:dyDescent="0.55000000000000004">
      <c r="A10435" t="s">
        <v>2</v>
      </c>
      <c r="B10435" t="s">
        <v>13652</v>
      </c>
      <c r="C10435" t="s">
        <v>1339</v>
      </c>
      <c r="D10435" t="s">
        <v>3828</v>
      </c>
      <c r="E10435" t="s">
        <v>20</v>
      </c>
      <c r="F10435" t="b">
        <v>0</v>
      </c>
      <c r="G10435" t="s">
        <v>35</v>
      </c>
      <c r="H10435" s="4">
        <v>45799.085775462961</v>
      </c>
      <c r="I10435" t="b">
        <v>0</v>
      </c>
      <c r="J10435" t="b">
        <v>1</v>
      </c>
      <c r="K10435" t="s">
        <v>24</v>
      </c>
      <c r="L10435" t="s">
        <v>22</v>
      </c>
      <c r="M10435">
        <v>115360</v>
      </c>
      <c r="O10435" t="s">
        <v>254</v>
      </c>
      <c r="P10435" t="s">
        <v>13653</v>
      </c>
    </row>
    <row r="10436" spans="1:16" x14ac:dyDescent="0.55000000000000004">
      <c r="A10436" t="s">
        <v>40</v>
      </c>
      <c r="B10436" t="s">
        <v>13654</v>
      </c>
      <c r="C10436" t="s">
        <v>104</v>
      </c>
      <c r="D10436" t="s">
        <v>4003</v>
      </c>
      <c r="E10436" t="s">
        <v>20</v>
      </c>
      <c r="F10436" t="b">
        <v>0</v>
      </c>
      <c r="G10436" t="s">
        <v>106</v>
      </c>
      <c r="H10436" s="4">
        <v>45799.08866898148</v>
      </c>
      <c r="I10436" t="b">
        <v>1</v>
      </c>
      <c r="J10436" t="b">
        <v>0</v>
      </c>
      <c r="K10436" t="s">
        <v>106</v>
      </c>
      <c r="L10436" t="s">
        <v>22</v>
      </c>
      <c r="M10436">
        <v>148000</v>
      </c>
      <c r="O10436" t="s">
        <v>3913</v>
      </c>
    </row>
    <row r="10437" spans="1:16" x14ac:dyDescent="0.55000000000000004">
      <c r="A10437" t="s">
        <v>0</v>
      </c>
      <c r="B10437" t="s">
        <v>7419</v>
      </c>
      <c r="C10437" t="s">
        <v>82</v>
      </c>
      <c r="D10437" t="s">
        <v>5915</v>
      </c>
      <c r="E10437" t="s">
        <v>20</v>
      </c>
      <c r="F10437" t="b">
        <v>0</v>
      </c>
      <c r="G10437" t="s">
        <v>27</v>
      </c>
      <c r="H10437" s="4">
        <v>45799.250023148154</v>
      </c>
      <c r="I10437" t="b">
        <v>0</v>
      </c>
      <c r="J10437" t="b">
        <v>1</v>
      </c>
      <c r="K10437" t="s">
        <v>24</v>
      </c>
      <c r="L10437" t="s">
        <v>22</v>
      </c>
      <c r="M10437">
        <v>169500</v>
      </c>
      <c r="O10437" t="s">
        <v>7420</v>
      </c>
      <c r="P10437" t="s">
        <v>2951</v>
      </c>
    </row>
    <row r="10438" spans="1:16" x14ac:dyDescent="0.55000000000000004">
      <c r="A10438" t="s">
        <v>0</v>
      </c>
      <c r="B10438" t="s">
        <v>1098</v>
      </c>
      <c r="C10438" t="s">
        <v>82</v>
      </c>
      <c r="D10438" t="s">
        <v>3973</v>
      </c>
      <c r="E10438" t="s">
        <v>20</v>
      </c>
      <c r="F10438" t="b">
        <v>0</v>
      </c>
      <c r="G10438" t="s">
        <v>27</v>
      </c>
      <c r="H10438" s="4">
        <v>45799.250023148154</v>
      </c>
      <c r="I10438" t="b">
        <v>0</v>
      </c>
      <c r="J10438" t="b">
        <v>1</v>
      </c>
      <c r="K10438" t="s">
        <v>24</v>
      </c>
      <c r="L10438" t="s">
        <v>22</v>
      </c>
      <c r="M10438">
        <v>142500</v>
      </c>
      <c r="O10438" t="s">
        <v>13655</v>
      </c>
      <c r="P10438" t="s">
        <v>13656</v>
      </c>
    </row>
    <row r="10439" spans="1:16" x14ac:dyDescent="0.55000000000000004">
      <c r="A10439" t="s">
        <v>0</v>
      </c>
      <c r="B10439" t="s">
        <v>2810</v>
      </c>
      <c r="C10439" t="s">
        <v>3025</v>
      </c>
      <c r="D10439" t="s">
        <v>3828</v>
      </c>
      <c r="E10439" t="s">
        <v>105</v>
      </c>
      <c r="F10439" t="b">
        <v>0</v>
      </c>
      <c r="G10439" t="s">
        <v>41</v>
      </c>
      <c r="H10439" s="4">
        <v>45799.250231481477</v>
      </c>
      <c r="I10439" t="b">
        <v>1</v>
      </c>
      <c r="J10439" t="b">
        <v>0</v>
      </c>
      <c r="K10439" t="s">
        <v>24</v>
      </c>
      <c r="L10439" t="s">
        <v>36</v>
      </c>
      <c r="N10439">
        <v>18.25</v>
      </c>
      <c r="O10439" t="s">
        <v>13511</v>
      </c>
    </row>
    <row r="10440" spans="1:16" x14ac:dyDescent="0.55000000000000004">
      <c r="A10440" t="s">
        <v>0</v>
      </c>
      <c r="B10440" t="s">
        <v>0</v>
      </c>
      <c r="C10440" t="s">
        <v>2821</v>
      </c>
      <c r="D10440" t="s">
        <v>1051</v>
      </c>
      <c r="E10440" t="s">
        <v>20</v>
      </c>
      <c r="F10440" t="b">
        <v>0</v>
      </c>
      <c r="G10440" t="s">
        <v>41</v>
      </c>
      <c r="H10440" s="4">
        <v>45799.250231481477</v>
      </c>
      <c r="I10440" t="b">
        <v>1</v>
      </c>
      <c r="J10440" t="b">
        <v>1</v>
      </c>
      <c r="K10440" t="s">
        <v>24</v>
      </c>
      <c r="L10440" t="s">
        <v>36</v>
      </c>
      <c r="N10440">
        <v>30.5</v>
      </c>
      <c r="O10440" t="s">
        <v>1051</v>
      </c>
      <c r="P10440" t="s">
        <v>204</v>
      </c>
    </row>
    <row r="10441" spans="1:16" x14ac:dyDescent="0.55000000000000004">
      <c r="A10441" t="s">
        <v>0</v>
      </c>
      <c r="B10441" t="s">
        <v>13657</v>
      </c>
      <c r="C10441" t="s">
        <v>10406</v>
      </c>
      <c r="D10441" t="s">
        <v>2208</v>
      </c>
      <c r="E10441" t="s">
        <v>20</v>
      </c>
      <c r="F10441" t="b">
        <v>0</v>
      </c>
      <c r="G10441" t="s">
        <v>41</v>
      </c>
      <c r="H10441" s="4">
        <v>45799.250231481477</v>
      </c>
      <c r="I10441" t="b">
        <v>0</v>
      </c>
      <c r="J10441" t="b">
        <v>0</v>
      </c>
      <c r="K10441" t="s">
        <v>24</v>
      </c>
      <c r="L10441" t="s">
        <v>22</v>
      </c>
      <c r="M10441">
        <v>82500</v>
      </c>
      <c r="O10441" t="s">
        <v>13658</v>
      </c>
      <c r="P10441" t="s">
        <v>13659</v>
      </c>
    </row>
    <row r="10442" spans="1:16" x14ac:dyDescent="0.55000000000000004">
      <c r="A10442" t="s">
        <v>1</v>
      </c>
      <c r="B10442" t="s">
        <v>13660</v>
      </c>
      <c r="C10442" t="s">
        <v>1060</v>
      </c>
      <c r="D10442" t="s">
        <v>3828</v>
      </c>
      <c r="E10442" t="s">
        <v>20</v>
      </c>
      <c r="F10442" t="b">
        <v>0</v>
      </c>
      <c r="G10442" t="s">
        <v>41</v>
      </c>
      <c r="H10442" s="4">
        <v>45799.250925925917</v>
      </c>
      <c r="I10442" t="b">
        <v>0</v>
      </c>
      <c r="J10442" t="b">
        <v>1</v>
      </c>
      <c r="K10442" t="s">
        <v>24</v>
      </c>
      <c r="L10442" t="s">
        <v>22</v>
      </c>
      <c r="M10442">
        <v>218000</v>
      </c>
      <c r="O10442" t="s">
        <v>405</v>
      </c>
      <c r="P10442" t="s">
        <v>2079</v>
      </c>
    </row>
    <row r="10443" spans="1:16" x14ac:dyDescent="0.55000000000000004">
      <c r="A10443" t="s">
        <v>1</v>
      </c>
      <c r="B10443" t="s">
        <v>13661</v>
      </c>
      <c r="C10443" t="s">
        <v>49</v>
      </c>
      <c r="D10443" t="s">
        <v>3973</v>
      </c>
      <c r="E10443" t="s">
        <v>20</v>
      </c>
      <c r="F10443" t="b">
        <v>0</v>
      </c>
      <c r="G10443" t="s">
        <v>41</v>
      </c>
      <c r="H10443" s="4">
        <v>45799.251064814824</v>
      </c>
      <c r="I10443" t="b">
        <v>0</v>
      </c>
      <c r="J10443" t="b">
        <v>1</v>
      </c>
      <c r="K10443" t="s">
        <v>24</v>
      </c>
      <c r="L10443" t="s">
        <v>22</v>
      </c>
      <c r="M10443">
        <v>181500</v>
      </c>
      <c r="O10443" t="s">
        <v>341</v>
      </c>
      <c r="P10443" t="s">
        <v>13662</v>
      </c>
    </row>
    <row r="10444" spans="1:16" x14ac:dyDescent="0.55000000000000004">
      <c r="A10444" t="s">
        <v>2</v>
      </c>
      <c r="B10444" t="s">
        <v>12232</v>
      </c>
      <c r="C10444" t="s">
        <v>808</v>
      </c>
      <c r="D10444" t="s">
        <v>7744</v>
      </c>
      <c r="E10444" t="s">
        <v>20</v>
      </c>
      <c r="F10444" t="b">
        <v>0</v>
      </c>
      <c r="G10444" t="s">
        <v>41</v>
      </c>
      <c r="H10444" s="4">
        <v>45799.251921296287</v>
      </c>
      <c r="I10444" t="b">
        <v>1</v>
      </c>
      <c r="J10444" t="b">
        <v>0</v>
      </c>
      <c r="K10444" t="s">
        <v>24</v>
      </c>
      <c r="L10444" t="s">
        <v>22</v>
      </c>
      <c r="M10444">
        <v>210000</v>
      </c>
      <c r="O10444" t="s">
        <v>1085</v>
      </c>
      <c r="P10444" t="s">
        <v>12233</v>
      </c>
    </row>
    <row r="10445" spans="1:16" x14ac:dyDescent="0.55000000000000004">
      <c r="A10445" t="s">
        <v>2</v>
      </c>
      <c r="B10445" t="s">
        <v>1748</v>
      </c>
      <c r="C10445" t="s">
        <v>151</v>
      </c>
      <c r="D10445" t="s">
        <v>4100</v>
      </c>
      <c r="E10445" t="s">
        <v>20</v>
      </c>
      <c r="F10445" t="b">
        <v>0</v>
      </c>
      <c r="G10445" t="s">
        <v>30</v>
      </c>
      <c r="H10445" s="4">
        <v>45799.252488425933</v>
      </c>
      <c r="I10445" t="b">
        <v>0</v>
      </c>
      <c r="J10445" t="b">
        <v>1</v>
      </c>
      <c r="K10445" t="s">
        <v>24</v>
      </c>
      <c r="L10445" t="s">
        <v>22</v>
      </c>
      <c r="M10445">
        <v>119500</v>
      </c>
      <c r="O10445" t="s">
        <v>1794</v>
      </c>
      <c r="P10445" t="s">
        <v>13663</v>
      </c>
    </row>
    <row r="10446" spans="1:16" x14ac:dyDescent="0.55000000000000004">
      <c r="A10446" t="s">
        <v>2</v>
      </c>
      <c r="B10446" t="s">
        <v>195</v>
      </c>
      <c r="C10446" t="s">
        <v>92</v>
      </c>
      <c r="D10446" t="s">
        <v>3973</v>
      </c>
      <c r="E10446" t="s">
        <v>51</v>
      </c>
      <c r="F10446" t="b">
        <v>0</v>
      </c>
      <c r="G10446" t="s">
        <v>30</v>
      </c>
      <c r="H10446" s="4">
        <v>45799.252488425933</v>
      </c>
      <c r="I10446" t="b">
        <v>0</v>
      </c>
      <c r="J10446" t="b">
        <v>0</v>
      </c>
      <c r="K10446" t="s">
        <v>24</v>
      </c>
      <c r="L10446" t="s">
        <v>36</v>
      </c>
      <c r="N10446">
        <v>82.5</v>
      </c>
      <c r="O10446" t="s">
        <v>2629</v>
      </c>
      <c r="P10446" t="s">
        <v>13664</v>
      </c>
    </row>
    <row r="10447" spans="1:16" x14ac:dyDescent="0.55000000000000004">
      <c r="A10447" t="s">
        <v>2</v>
      </c>
      <c r="B10447" t="s">
        <v>13665</v>
      </c>
      <c r="C10447" t="s">
        <v>39</v>
      </c>
      <c r="D10447" t="s">
        <v>2208</v>
      </c>
      <c r="E10447" t="s">
        <v>20</v>
      </c>
      <c r="F10447" t="b">
        <v>1</v>
      </c>
      <c r="G10447" t="s">
        <v>30</v>
      </c>
      <c r="H10447" s="4">
        <v>45799.252488425933</v>
      </c>
      <c r="I10447" t="b">
        <v>1</v>
      </c>
      <c r="J10447" t="b">
        <v>1</v>
      </c>
      <c r="K10447" t="s">
        <v>24</v>
      </c>
      <c r="L10447" t="s">
        <v>22</v>
      </c>
      <c r="M10447">
        <v>180000</v>
      </c>
      <c r="O10447" t="s">
        <v>13468</v>
      </c>
      <c r="P10447" t="s">
        <v>13666</v>
      </c>
    </row>
    <row r="10448" spans="1:16" x14ac:dyDescent="0.55000000000000004">
      <c r="A10448" t="s">
        <v>2</v>
      </c>
      <c r="B10448" t="s">
        <v>13667</v>
      </c>
      <c r="C10448" t="s">
        <v>157</v>
      </c>
      <c r="D10448" t="s">
        <v>4035</v>
      </c>
      <c r="E10448" t="s">
        <v>20</v>
      </c>
      <c r="F10448" t="b">
        <v>0</v>
      </c>
      <c r="G10448" t="s">
        <v>158</v>
      </c>
      <c r="H10448" s="4">
        <v>45799.255335648151</v>
      </c>
      <c r="I10448" t="b">
        <v>0</v>
      </c>
      <c r="J10448" t="b">
        <v>0</v>
      </c>
      <c r="K10448" t="s">
        <v>158</v>
      </c>
      <c r="L10448" t="s">
        <v>22</v>
      </c>
      <c r="M10448">
        <v>32000</v>
      </c>
      <c r="O10448" t="s">
        <v>909</v>
      </c>
    </row>
    <row r="10449" spans="1:16" x14ac:dyDescent="0.55000000000000004">
      <c r="A10449" t="s">
        <v>19</v>
      </c>
      <c r="B10449" t="s">
        <v>13668</v>
      </c>
      <c r="C10449" t="s">
        <v>39</v>
      </c>
      <c r="D10449" t="s">
        <v>3973</v>
      </c>
      <c r="E10449" t="s">
        <v>20</v>
      </c>
      <c r="F10449" t="b">
        <v>1</v>
      </c>
      <c r="G10449" t="s">
        <v>912</v>
      </c>
      <c r="H10449" s="4">
        <v>45799.275659722232</v>
      </c>
      <c r="I10449" t="b">
        <v>0</v>
      </c>
      <c r="J10449" t="b">
        <v>0</v>
      </c>
      <c r="K10449" t="s">
        <v>912</v>
      </c>
      <c r="L10449" t="s">
        <v>36</v>
      </c>
      <c r="N10449">
        <v>30</v>
      </c>
      <c r="O10449" t="s">
        <v>7413</v>
      </c>
    </row>
    <row r="10450" spans="1:16" x14ac:dyDescent="0.55000000000000004">
      <c r="A10450" t="s">
        <v>0</v>
      </c>
      <c r="B10450" t="s">
        <v>13445</v>
      </c>
      <c r="C10450" t="s">
        <v>192</v>
      </c>
      <c r="D10450" t="s">
        <v>2208</v>
      </c>
      <c r="E10450" t="s">
        <v>20</v>
      </c>
      <c r="F10450" t="b">
        <v>0</v>
      </c>
      <c r="G10450" t="s">
        <v>23</v>
      </c>
      <c r="H10450" s="4">
        <v>45799.281423611108</v>
      </c>
      <c r="I10450" t="b">
        <v>0</v>
      </c>
      <c r="J10450" t="b">
        <v>1</v>
      </c>
      <c r="K10450" t="s">
        <v>24</v>
      </c>
      <c r="L10450" t="s">
        <v>22</v>
      </c>
      <c r="M10450">
        <v>106680</v>
      </c>
      <c r="O10450" t="s">
        <v>9851</v>
      </c>
      <c r="P10450" t="s">
        <v>204</v>
      </c>
    </row>
    <row r="10451" spans="1:16" x14ac:dyDescent="0.55000000000000004">
      <c r="A10451" t="s">
        <v>2</v>
      </c>
      <c r="B10451" t="s">
        <v>13669</v>
      </c>
      <c r="C10451" t="s">
        <v>39</v>
      </c>
      <c r="D10451" t="s">
        <v>7434</v>
      </c>
      <c r="E10451" t="s">
        <v>20</v>
      </c>
      <c r="F10451" t="b">
        <v>1</v>
      </c>
      <c r="G10451" t="s">
        <v>4062</v>
      </c>
      <c r="H10451" s="4">
        <v>45799.28733796296</v>
      </c>
      <c r="I10451" t="b">
        <v>1</v>
      </c>
      <c r="J10451" t="b">
        <v>0</v>
      </c>
      <c r="K10451" t="s">
        <v>4062</v>
      </c>
      <c r="L10451" t="s">
        <v>22</v>
      </c>
      <c r="M10451">
        <v>163000</v>
      </c>
      <c r="O10451" t="s">
        <v>12826</v>
      </c>
      <c r="P10451" t="s">
        <v>13670</v>
      </c>
    </row>
    <row r="10452" spans="1:16" x14ac:dyDescent="0.55000000000000004">
      <c r="A10452" t="s">
        <v>25</v>
      </c>
      <c r="B10452" t="s">
        <v>25</v>
      </c>
      <c r="C10452" t="s">
        <v>555</v>
      </c>
      <c r="D10452" t="s">
        <v>3957</v>
      </c>
      <c r="E10452" t="s">
        <v>20</v>
      </c>
      <c r="F10452" t="b">
        <v>0</v>
      </c>
      <c r="G10452" t="s">
        <v>30</v>
      </c>
      <c r="H10452" s="4">
        <v>45799.33388888889</v>
      </c>
      <c r="I10452" t="b">
        <v>0</v>
      </c>
      <c r="J10452" t="b">
        <v>0</v>
      </c>
      <c r="K10452" t="s">
        <v>24</v>
      </c>
      <c r="L10452" t="s">
        <v>36</v>
      </c>
      <c r="N10452">
        <v>25.2400016784668</v>
      </c>
      <c r="O10452" t="s">
        <v>2075</v>
      </c>
      <c r="P10452" t="s">
        <v>6153</v>
      </c>
    </row>
    <row r="10453" spans="1:16" x14ac:dyDescent="0.55000000000000004">
      <c r="A10453" t="s">
        <v>19</v>
      </c>
      <c r="B10453" t="s">
        <v>3732</v>
      </c>
      <c r="C10453" t="s">
        <v>9565</v>
      </c>
      <c r="D10453" t="s">
        <v>3957</v>
      </c>
      <c r="E10453" t="s">
        <v>20</v>
      </c>
      <c r="F10453" t="b">
        <v>0</v>
      </c>
      <c r="G10453" t="s">
        <v>27</v>
      </c>
      <c r="H10453" s="4">
        <v>45799.334201388891</v>
      </c>
      <c r="I10453" t="b">
        <v>0</v>
      </c>
      <c r="J10453" t="b">
        <v>0</v>
      </c>
      <c r="K10453" t="s">
        <v>24</v>
      </c>
      <c r="L10453" t="s">
        <v>36</v>
      </c>
      <c r="N10453">
        <v>51.239997863769531</v>
      </c>
      <c r="O10453" t="s">
        <v>1370</v>
      </c>
      <c r="P10453" t="s">
        <v>3618</v>
      </c>
    </row>
    <row r="10454" spans="1:16" x14ac:dyDescent="0.55000000000000004">
      <c r="A10454" t="s">
        <v>2</v>
      </c>
      <c r="B10454" t="s">
        <v>1550</v>
      </c>
      <c r="C10454" t="s">
        <v>316</v>
      </c>
      <c r="D10454" t="s">
        <v>3970</v>
      </c>
      <c r="E10454" t="s">
        <v>20</v>
      </c>
      <c r="F10454" t="b">
        <v>0</v>
      </c>
      <c r="G10454" t="s">
        <v>41</v>
      </c>
      <c r="H10454" s="4">
        <v>45799.376655092587</v>
      </c>
      <c r="I10454" t="b">
        <v>1</v>
      </c>
      <c r="J10454" t="b">
        <v>0</v>
      </c>
      <c r="K10454" t="s">
        <v>24</v>
      </c>
      <c r="L10454" t="s">
        <v>22</v>
      </c>
      <c r="M10454">
        <v>125000</v>
      </c>
      <c r="O10454" t="s">
        <v>13671</v>
      </c>
      <c r="P10454" t="s">
        <v>13646</v>
      </c>
    </row>
    <row r="10455" spans="1:16" x14ac:dyDescent="0.55000000000000004">
      <c r="A10455" t="s">
        <v>2</v>
      </c>
      <c r="B10455" t="s">
        <v>13672</v>
      </c>
      <c r="C10455" t="s">
        <v>3882</v>
      </c>
      <c r="D10455" t="s">
        <v>2208</v>
      </c>
      <c r="E10455" t="s">
        <v>34</v>
      </c>
      <c r="F10455" t="b">
        <v>0</v>
      </c>
      <c r="G10455" t="s">
        <v>27</v>
      </c>
      <c r="H10455" s="4">
        <v>45799.417997685188</v>
      </c>
      <c r="I10455" t="b">
        <v>0</v>
      </c>
      <c r="J10455" t="b">
        <v>1</v>
      </c>
      <c r="K10455" t="s">
        <v>24</v>
      </c>
      <c r="L10455" t="s">
        <v>22</v>
      </c>
      <c r="M10455">
        <v>141000</v>
      </c>
      <c r="O10455" t="s">
        <v>428</v>
      </c>
      <c r="P10455" t="s">
        <v>13673</v>
      </c>
    </row>
    <row r="10456" spans="1:16" x14ac:dyDescent="0.55000000000000004">
      <c r="A10456" t="s">
        <v>40</v>
      </c>
      <c r="B10456" t="s">
        <v>13674</v>
      </c>
      <c r="C10456" t="s">
        <v>810</v>
      </c>
      <c r="D10456" t="s">
        <v>3973</v>
      </c>
      <c r="E10456" t="s">
        <v>20</v>
      </c>
      <c r="F10456" t="b">
        <v>0</v>
      </c>
      <c r="G10456" t="s">
        <v>23</v>
      </c>
      <c r="H10456" s="4">
        <v>45799.448796296303</v>
      </c>
      <c r="I10456" t="b">
        <v>0</v>
      </c>
      <c r="J10456" t="b">
        <v>1</v>
      </c>
      <c r="K10456" t="s">
        <v>24</v>
      </c>
      <c r="L10456" t="s">
        <v>22</v>
      </c>
      <c r="M10456">
        <v>111500</v>
      </c>
      <c r="O10456" t="s">
        <v>1126</v>
      </c>
      <c r="P10456" t="s">
        <v>2204</v>
      </c>
    </row>
    <row r="10457" spans="1:16" x14ac:dyDescent="0.55000000000000004">
      <c r="A10457" t="s">
        <v>139</v>
      </c>
      <c r="B10457" t="s">
        <v>2126</v>
      </c>
      <c r="C10457" t="s">
        <v>143</v>
      </c>
      <c r="D10457" t="s">
        <v>3973</v>
      </c>
      <c r="E10457" t="s">
        <v>20</v>
      </c>
      <c r="F10457" t="b">
        <v>0</v>
      </c>
      <c r="G10457" t="s">
        <v>35</v>
      </c>
      <c r="H10457" s="4">
        <v>45799.458761574067</v>
      </c>
      <c r="I10457" t="b">
        <v>0</v>
      </c>
      <c r="J10457" t="b">
        <v>0</v>
      </c>
      <c r="K10457" t="s">
        <v>24</v>
      </c>
      <c r="L10457" t="s">
        <v>22</v>
      </c>
      <c r="M10457">
        <v>115000</v>
      </c>
      <c r="O10457" t="s">
        <v>482</v>
      </c>
      <c r="P10457" t="s">
        <v>9259</v>
      </c>
    </row>
    <row r="10458" spans="1:16" x14ac:dyDescent="0.55000000000000004">
      <c r="A10458" t="s">
        <v>139</v>
      </c>
      <c r="B10458" t="s">
        <v>2607</v>
      </c>
      <c r="C10458" t="s">
        <v>1130</v>
      </c>
      <c r="D10458" t="s">
        <v>3970</v>
      </c>
      <c r="E10458" t="s">
        <v>20</v>
      </c>
      <c r="F10458" t="b">
        <v>0</v>
      </c>
      <c r="G10458" t="s">
        <v>52</v>
      </c>
      <c r="H10458" s="4">
        <v>45799.458969907413</v>
      </c>
      <c r="I10458" t="b">
        <v>0</v>
      </c>
      <c r="J10458" t="b">
        <v>1</v>
      </c>
      <c r="K10458" t="s">
        <v>24</v>
      </c>
      <c r="L10458" t="s">
        <v>22</v>
      </c>
      <c r="M10458">
        <v>101000</v>
      </c>
      <c r="O10458" t="s">
        <v>3131</v>
      </c>
      <c r="P10458" t="s">
        <v>13675</v>
      </c>
    </row>
    <row r="10459" spans="1:16" x14ac:dyDescent="0.55000000000000004">
      <c r="A10459" t="s">
        <v>89</v>
      </c>
      <c r="B10459" t="s">
        <v>13676</v>
      </c>
      <c r="C10459" t="s">
        <v>431</v>
      </c>
      <c r="D10459" t="s">
        <v>3970</v>
      </c>
      <c r="E10459" t="s">
        <v>20</v>
      </c>
      <c r="F10459" t="b">
        <v>0</v>
      </c>
      <c r="G10459" t="s">
        <v>27</v>
      </c>
      <c r="H10459" s="4">
        <v>45799.459143518521</v>
      </c>
      <c r="I10459" t="b">
        <v>0</v>
      </c>
      <c r="J10459" t="b">
        <v>1</v>
      </c>
      <c r="K10459" t="s">
        <v>24</v>
      </c>
      <c r="L10459" t="s">
        <v>22</v>
      </c>
      <c r="M10459">
        <v>237500</v>
      </c>
      <c r="O10459" t="s">
        <v>1176</v>
      </c>
      <c r="P10459" t="s">
        <v>13677</v>
      </c>
    </row>
    <row r="10460" spans="1:16" x14ac:dyDescent="0.55000000000000004">
      <c r="A10460" t="s">
        <v>1</v>
      </c>
      <c r="B10460" t="s">
        <v>246</v>
      </c>
      <c r="C10460" t="s">
        <v>1096</v>
      </c>
      <c r="D10460" t="s">
        <v>3957</v>
      </c>
      <c r="E10460" t="s">
        <v>34</v>
      </c>
      <c r="F10460" t="b">
        <v>0</v>
      </c>
      <c r="G10460" t="s">
        <v>27</v>
      </c>
      <c r="H10460" s="4">
        <v>45799.459166666667</v>
      </c>
      <c r="I10460" t="b">
        <v>0</v>
      </c>
      <c r="J10460" t="b">
        <v>0</v>
      </c>
      <c r="K10460" t="s">
        <v>24</v>
      </c>
      <c r="L10460" t="s">
        <v>36</v>
      </c>
      <c r="N10460">
        <v>44.034999847412109</v>
      </c>
      <c r="O10460" t="s">
        <v>13678</v>
      </c>
      <c r="P10460" t="s">
        <v>48</v>
      </c>
    </row>
    <row r="10461" spans="1:16" x14ac:dyDescent="0.55000000000000004">
      <c r="A10461" t="s">
        <v>2</v>
      </c>
      <c r="B10461" t="s">
        <v>13679</v>
      </c>
      <c r="C10461" t="s">
        <v>13680</v>
      </c>
      <c r="D10461" t="s">
        <v>13681</v>
      </c>
      <c r="E10461" t="s">
        <v>34</v>
      </c>
      <c r="F10461" t="b">
        <v>0</v>
      </c>
      <c r="G10461" t="s">
        <v>27</v>
      </c>
      <c r="H10461" s="4">
        <v>45799.459606481483</v>
      </c>
      <c r="I10461" t="b">
        <v>0</v>
      </c>
      <c r="J10461" t="b">
        <v>1</v>
      </c>
      <c r="K10461" t="s">
        <v>24</v>
      </c>
      <c r="L10461" t="s">
        <v>22</v>
      </c>
      <c r="M10461">
        <v>198500</v>
      </c>
      <c r="O10461" t="s">
        <v>59</v>
      </c>
      <c r="P10461" t="s">
        <v>137</v>
      </c>
    </row>
    <row r="10462" spans="1:16" x14ac:dyDescent="0.55000000000000004">
      <c r="A10462" t="s">
        <v>2</v>
      </c>
      <c r="B10462" t="s">
        <v>13682</v>
      </c>
      <c r="C10462" t="s">
        <v>114</v>
      </c>
      <c r="D10462" t="s">
        <v>3970</v>
      </c>
      <c r="E10462" t="s">
        <v>20</v>
      </c>
      <c r="F10462" t="b">
        <v>0</v>
      </c>
      <c r="G10462" t="s">
        <v>35</v>
      </c>
      <c r="H10462" s="4">
        <v>45799.460520833331</v>
      </c>
      <c r="I10462" t="b">
        <v>0</v>
      </c>
      <c r="J10462" t="b">
        <v>1</v>
      </c>
      <c r="K10462" t="s">
        <v>24</v>
      </c>
      <c r="L10462" t="s">
        <v>22</v>
      </c>
      <c r="M10462">
        <v>147500</v>
      </c>
      <c r="O10462" t="s">
        <v>1547</v>
      </c>
      <c r="P10462" t="s">
        <v>10981</v>
      </c>
    </row>
    <row r="10463" spans="1:16" x14ac:dyDescent="0.55000000000000004">
      <c r="A10463" t="s">
        <v>2</v>
      </c>
      <c r="B10463" t="s">
        <v>132</v>
      </c>
      <c r="C10463" t="s">
        <v>1292</v>
      </c>
      <c r="D10463" t="s">
        <v>3973</v>
      </c>
      <c r="E10463" t="s">
        <v>20</v>
      </c>
      <c r="F10463" t="b">
        <v>0</v>
      </c>
      <c r="G10463" t="s">
        <v>27</v>
      </c>
      <c r="H10463" s="4">
        <v>45799.501273148147</v>
      </c>
      <c r="I10463" t="b">
        <v>0</v>
      </c>
      <c r="J10463" t="b">
        <v>1</v>
      </c>
      <c r="K10463" t="s">
        <v>24</v>
      </c>
      <c r="L10463" t="s">
        <v>22</v>
      </c>
      <c r="M10463">
        <v>119850</v>
      </c>
      <c r="O10463" t="s">
        <v>6172</v>
      </c>
      <c r="P10463" t="s">
        <v>4707</v>
      </c>
    </row>
    <row r="10464" spans="1:16" x14ac:dyDescent="0.55000000000000004">
      <c r="A10464" t="s">
        <v>2</v>
      </c>
      <c r="B10464" t="s">
        <v>13683</v>
      </c>
      <c r="C10464" t="s">
        <v>774</v>
      </c>
      <c r="D10464" t="s">
        <v>3600</v>
      </c>
      <c r="E10464" t="s">
        <v>20</v>
      </c>
      <c r="F10464" t="b">
        <v>0</v>
      </c>
      <c r="G10464" t="s">
        <v>27</v>
      </c>
      <c r="H10464" s="4">
        <v>45799.501354166663</v>
      </c>
      <c r="I10464" t="b">
        <v>0</v>
      </c>
      <c r="J10464" t="b">
        <v>1</v>
      </c>
      <c r="K10464" t="s">
        <v>24</v>
      </c>
      <c r="L10464" t="s">
        <v>22</v>
      </c>
      <c r="M10464">
        <v>220000</v>
      </c>
      <c r="O10464" t="s">
        <v>123</v>
      </c>
      <c r="P10464" t="s">
        <v>13684</v>
      </c>
    </row>
    <row r="10465" spans="1:16" x14ac:dyDescent="0.55000000000000004">
      <c r="A10465" t="s">
        <v>0</v>
      </c>
      <c r="B10465" t="s">
        <v>13685</v>
      </c>
      <c r="C10465" t="s">
        <v>3010</v>
      </c>
      <c r="D10465" t="s">
        <v>3828</v>
      </c>
      <c r="E10465" t="s">
        <v>219</v>
      </c>
      <c r="F10465" t="b">
        <v>0</v>
      </c>
      <c r="G10465" t="s">
        <v>27</v>
      </c>
      <c r="H10465" s="4">
        <v>45799.583402777767</v>
      </c>
      <c r="I10465" t="b">
        <v>0</v>
      </c>
      <c r="J10465" t="b">
        <v>1</v>
      </c>
      <c r="K10465" t="s">
        <v>24</v>
      </c>
      <c r="L10465" t="s">
        <v>36</v>
      </c>
      <c r="N10465">
        <v>36.985000610351563</v>
      </c>
      <c r="O10465" t="s">
        <v>3936</v>
      </c>
      <c r="P10465" t="s">
        <v>13686</v>
      </c>
    </row>
    <row r="10466" spans="1:16" x14ac:dyDescent="0.55000000000000004">
      <c r="A10466" t="s">
        <v>0</v>
      </c>
      <c r="B10466" t="s">
        <v>13687</v>
      </c>
      <c r="C10466" t="s">
        <v>160</v>
      </c>
      <c r="D10466" t="s">
        <v>3973</v>
      </c>
      <c r="E10466" t="s">
        <v>20</v>
      </c>
      <c r="F10466" t="b">
        <v>0</v>
      </c>
      <c r="G10466" t="s">
        <v>52</v>
      </c>
      <c r="H10466" s="4">
        <v>45799.583981481483</v>
      </c>
      <c r="I10466" t="b">
        <v>0</v>
      </c>
      <c r="J10466" t="b">
        <v>1</v>
      </c>
      <c r="K10466" t="s">
        <v>24</v>
      </c>
      <c r="L10466" t="s">
        <v>22</v>
      </c>
      <c r="M10466">
        <v>58024</v>
      </c>
      <c r="O10466" t="s">
        <v>13688</v>
      </c>
      <c r="P10466" t="s">
        <v>13689</v>
      </c>
    </row>
    <row r="10467" spans="1:16" x14ac:dyDescent="0.55000000000000004">
      <c r="A10467" t="s">
        <v>0</v>
      </c>
      <c r="B10467" t="s">
        <v>13690</v>
      </c>
      <c r="C10467" t="s">
        <v>2683</v>
      </c>
      <c r="D10467" t="s">
        <v>3828</v>
      </c>
      <c r="E10467" t="s">
        <v>20</v>
      </c>
      <c r="F10467" t="b">
        <v>0</v>
      </c>
      <c r="G10467" t="s">
        <v>27</v>
      </c>
      <c r="H10467" s="4">
        <v>45799.584143518521</v>
      </c>
      <c r="I10467" t="b">
        <v>0</v>
      </c>
      <c r="J10467" t="b">
        <v>1</v>
      </c>
      <c r="K10467" t="s">
        <v>24</v>
      </c>
      <c r="L10467" t="s">
        <v>36</v>
      </c>
      <c r="N10467">
        <v>49.354999542236328</v>
      </c>
      <c r="O10467" t="s">
        <v>13691</v>
      </c>
      <c r="P10467" t="s">
        <v>13692</v>
      </c>
    </row>
    <row r="10468" spans="1:16" x14ac:dyDescent="0.55000000000000004">
      <c r="A10468" t="s">
        <v>2</v>
      </c>
      <c r="B10468" t="s">
        <v>13693</v>
      </c>
      <c r="C10468" t="s">
        <v>39</v>
      </c>
      <c r="D10468" t="s">
        <v>112</v>
      </c>
      <c r="E10468" t="s">
        <v>51</v>
      </c>
      <c r="F10468" t="b">
        <v>1</v>
      </c>
      <c r="G10468" t="s">
        <v>27</v>
      </c>
      <c r="H10468" s="4">
        <v>45799.584583333337</v>
      </c>
      <c r="I10468" t="b">
        <v>1</v>
      </c>
      <c r="J10468" t="b">
        <v>0</v>
      </c>
      <c r="K10468" t="s">
        <v>24</v>
      </c>
      <c r="L10468" t="s">
        <v>36</v>
      </c>
      <c r="N10468">
        <v>52.5</v>
      </c>
      <c r="O10468" t="s">
        <v>112</v>
      </c>
      <c r="P10468" t="s">
        <v>13694</v>
      </c>
    </row>
    <row r="10469" spans="1:16" x14ac:dyDescent="0.55000000000000004">
      <c r="A10469" t="s">
        <v>40</v>
      </c>
      <c r="B10469" t="s">
        <v>10998</v>
      </c>
      <c r="C10469" t="s">
        <v>82</v>
      </c>
      <c r="D10469" t="s">
        <v>3973</v>
      </c>
      <c r="E10469" t="s">
        <v>20</v>
      </c>
      <c r="F10469" t="b">
        <v>0</v>
      </c>
      <c r="G10469" t="s">
        <v>27</v>
      </c>
      <c r="H10469" s="4">
        <v>45799.584583333337</v>
      </c>
      <c r="I10469" t="b">
        <v>0</v>
      </c>
      <c r="J10469" t="b">
        <v>1</v>
      </c>
      <c r="K10469" t="s">
        <v>24</v>
      </c>
      <c r="L10469" t="s">
        <v>22</v>
      </c>
      <c r="M10469">
        <v>180000</v>
      </c>
      <c r="O10469" t="s">
        <v>202</v>
      </c>
      <c r="P10469" t="s">
        <v>10999</v>
      </c>
    </row>
    <row r="10470" spans="1:16" x14ac:dyDescent="0.55000000000000004">
      <c r="A10470" t="s">
        <v>2</v>
      </c>
      <c r="B10470" t="s">
        <v>307</v>
      </c>
      <c r="C10470" t="s">
        <v>615</v>
      </c>
      <c r="D10470" t="s">
        <v>3600</v>
      </c>
      <c r="E10470" t="s">
        <v>20</v>
      </c>
      <c r="F10470" t="b">
        <v>0</v>
      </c>
      <c r="G10470" t="s">
        <v>27</v>
      </c>
      <c r="H10470" s="4">
        <v>45799.584606481483</v>
      </c>
      <c r="I10470" t="b">
        <v>0</v>
      </c>
      <c r="J10470" t="b">
        <v>0</v>
      </c>
      <c r="K10470" t="s">
        <v>24</v>
      </c>
      <c r="L10470" t="s">
        <v>22</v>
      </c>
      <c r="M10470">
        <v>125000</v>
      </c>
      <c r="O10470" t="s">
        <v>6564</v>
      </c>
      <c r="P10470" t="s">
        <v>13695</v>
      </c>
    </row>
    <row r="10471" spans="1:16" x14ac:dyDescent="0.55000000000000004">
      <c r="A10471" t="s">
        <v>40</v>
      </c>
      <c r="B10471" t="s">
        <v>10998</v>
      </c>
      <c r="C10471" t="s">
        <v>633</v>
      </c>
      <c r="D10471" t="s">
        <v>3973</v>
      </c>
      <c r="E10471" t="s">
        <v>20</v>
      </c>
      <c r="F10471" t="b">
        <v>0</v>
      </c>
      <c r="G10471" t="s">
        <v>27</v>
      </c>
      <c r="H10471" s="4">
        <v>45799.584849537037</v>
      </c>
      <c r="I10471" t="b">
        <v>0</v>
      </c>
      <c r="J10471" t="b">
        <v>1</v>
      </c>
      <c r="K10471" t="s">
        <v>24</v>
      </c>
      <c r="L10471" t="s">
        <v>22</v>
      </c>
      <c r="M10471">
        <v>180000</v>
      </c>
      <c r="O10471" t="s">
        <v>202</v>
      </c>
      <c r="P10471" t="s">
        <v>10999</v>
      </c>
    </row>
    <row r="10472" spans="1:16" x14ac:dyDescent="0.55000000000000004">
      <c r="A10472" t="s">
        <v>2</v>
      </c>
      <c r="B10472" t="s">
        <v>389</v>
      </c>
      <c r="C10472" t="s">
        <v>315</v>
      </c>
      <c r="D10472" t="s">
        <v>3973</v>
      </c>
      <c r="E10472" t="s">
        <v>20</v>
      </c>
      <c r="F10472" t="b">
        <v>0</v>
      </c>
      <c r="G10472" t="s">
        <v>41</v>
      </c>
      <c r="H10472" s="4">
        <v>45799.58525462963</v>
      </c>
      <c r="I10472" t="b">
        <v>0</v>
      </c>
      <c r="J10472" t="b">
        <v>0</v>
      </c>
      <c r="K10472" t="s">
        <v>24</v>
      </c>
      <c r="L10472" t="s">
        <v>36</v>
      </c>
      <c r="N10472">
        <v>62.5</v>
      </c>
      <c r="O10472" t="s">
        <v>6782</v>
      </c>
      <c r="P10472" t="s">
        <v>13696</v>
      </c>
    </row>
    <row r="10473" spans="1:16" x14ac:dyDescent="0.55000000000000004">
      <c r="A10473" t="s">
        <v>40</v>
      </c>
      <c r="B10473" t="s">
        <v>10998</v>
      </c>
      <c r="C10473" t="s">
        <v>11001</v>
      </c>
      <c r="D10473" t="s">
        <v>3973</v>
      </c>
      <c r="E10473" t="s">
        <v>20</v>
      </c>
      <c r="F10473" t="b">
        <v>0</v>
      </c>
      <c r="G10473" t="s">
        <v>41</v>
      </c>
      <c r="H10473" s="4">
        <v>45799.585335648153</v>
      </c>
      <c r="I10473" t="b">
        <v>0</v>
      </c>
      <c r="J10473" t="b">
        <v>1</v>
      </c>
      <c r="K10473" t="s">
        <v>24</v>
      </c>
      <c r="L10473" t="s">
        <v>22</v>
      </c>
      <c r="M10473">
        <v>180000</v>
      </c>
      <c r="O10473" t="s">
        <v>202</v>
      </c>
      <c r="P10473" t="s">
        <v>10999</v>
      </c>
    </row>
    <row r="10474" spans="1:16" x14ac:dyDescent="0.55000000000000004">
      <c r="A10474" t="s">
        <v>0</v>
      </c>
      <c r="B10474" t="s">
        <v>13697</v>
      </c>
      <c r="C10474" t="s">
        <v>13698</v>
      </c>
      <c r="D10474" t="s">
        <v>3828</v>
      </c>
      <c r="E10474" t="s">
        <v>105</v>
      </c>
      <c r="F10474" t="b">
        <v>0</v>
      </c>
      <c r="G10474" t="s">
        <v>27</v>
      </c>
      <c r="H10474" s="4">
        <v>45799.625069444453</v>
      </c>
      <c r="I10474" t="b">
        <v>0</v>
      </c>
      <c r="J10474" t="b">
        <v>0</v>
      </c>
      <c r="K10474" t="s">
        <v>24</v>
      </c>
      <c r="L10474" t="s">
        <v>22</v>
      </c>
      <c r="M10474">
        <v>62500</v>
      </c>
      <c r="O10474" t="s">
        <v>13699</v>
      </c>
      <c r="P10474" t="s">
        <v>424</v>
      </c>
    </row>
    <row r="10475" spans="1:16" x14ac:dyDescent="0.55000000000000004">
      <c r="A10475" t="s">
        <v>0</v>
      </c>
      <c r="B10475" t="s">
        <v>1632</v>
      </c>
      <c r="C10475" t="s">
        <v>300</v>
      </c>
      <c r="D10475" t="s">
        <v>3973</v>
      </c>
      <c r="E10475" t="s">
        <v>51</v>
      </c>
      <c r="F10475" t="b">
        <v>0</v>
      </c>
      <c r="G10475" t="s">
        <v>27</v>
      </c>
      <c r="H10475" s="4">
        <v>45799.625069444453</v>
      </c>
      <c r="I10475" t="b">
        <v>1</v>
      </c>
      <c r="J10475" t="b">
        <v>0</v>
      </c>
      <c r="K10475" t="s">
        <v>24</v>
      </c>
      <c r="L10475" t="s">
        <v>36</v>
      </c>
      <c r="N10475">
        <v>23</v>
      </c>
      <c r="O10475" t="s">
        <v>1220</v>
      </c>
      <c r="P10475" t="s">
        <v>671</v>
      </c>
    </row>
    <row r="10476" spans="1:16" x14ac:dyDescent="0.55000000000000004">
      <c r="A10476" t="s">
        <v>2</v>
      </c>
      <c r="B10476" t="s">
        <v>13700</v>
      </c>
      <c r="C10476" t="s">
        <v>7893</v>
      </c>
      <c r="D10476" t="s">
        <v>3828</v>
      </c>
      <c r="E10476" t="s">
        <v>51</v>
      </c>
      <c r="F10476" t="b">
        <v>0</v>
      </c>
      <c r="G10476" t="s">
        <v>27</v>
      </c>
      <c r="H10476" s="4">
        <v>45799.626203703701</v>
      </c>
      <c r="I10476" t="b">
        <v>0</v>
      </c>
      <c r="J10476" t="b">
        <v>0</v>
      </c>
      <c r="K10476" t="s">
        <v>24</v>
      </c>
      <c r="L10476" t="s">
        <v>22</v>
      </c>
      <c r="M10476">
        <v>127500</v>
      </c>
      <c r="O10476" t="s">
        <v>13701</v>
      </c>
      <c r="P10476" t="s">
        <v>13702</v>
      </c>
    </row>
    <row r="10477" spans="1:16" x14ac:dyDescent="0.55000000000000004">
      <c r="A10477" t="s">
        <v>2</v>
      </c>
      <c r="B10477" t="s">
        <v>267</v>
      </c>
      <c r="C10477" t="s">
        <v>390</v>
      </c>
      <c r="D10477" t="s">
        <v>7853</v>
      </c>
      <c r="E10477" t="s">
        <v>20</v>
      </c>
      <c r="F10477" t="b">
        <v>0</v>
      </c>
      <c r="G10477" t="s">
        <v>41</v>
      </c>
      <c r="H10477" s="4">
        <v>45799.626851851863</v>
      </c>
      <c r="I10477" t="b">
        <v>1</v>
      </c>
      <c r="J10477" t="b">
        <v>1</v>
      </c>
      <c r="K10477" t="s">
        <v>24</v>
      </c>
      <c r="L10477" t="s">
        <v>22</v>
      </c>
      <c r="M10477">
        <v>135000</v>
      </c>
      <c r="O10477" t="s">
        <v>1790</v>
      </c>
    </row>
    <row r="10478" spans="1:16" x14ac:dyDescent="0.55000000000000004">
      <c r="A10478" t="s">
        <v>28</v>
      </c>
      <c r="B10478" t="s">
        <v>28</v>
      </c>
      <c r="C10478" t="s">
        <v>2625</v>
      </c>
      <c r="D10478" t="s">
        <v>3828</v>
      </c>
      <c r="E10478" t="s">
        <v>20</v>
      </c>
      <c r="F10478" t="b">
        <v>0</v>
      </c>
      <c r="G10478" t="s">
        <v>27</v>
      </c>
      <c r="H10478" s="4">
        <v>45799.667500000003</v>
      </c>
      <c r="I10478" t="b">
        <v>0</v>
      </c>
      <c r="J10478" t="b">
        <v>0</v>
      </c>
      <c r="K10478" t="s">
        <v>24</v>
      </c>
      <c r="L10478" t="s">
        <v>22</v>
      </c>
      <c r="M10478">
        <v>875000</v>
      </c>
      <c r="O10478" t="s">
        <v>7687</v>
      </c>
      <c r="P10478" t="s">
        <v>13703</v>
      </c>
    </row>
    <row r="10479" spans="1:16" x14ac:dyDescent="0.55000000000000004">
      <c r="A10479" t="s">
        <v>2</v>
      </c>
      <c r="B10479" t="s">
        <v>13704</v>
      </c>
      <c r="C10479" t="s">
        <v>64</v>
      </c>
      <c r="D10479" t="s">
        <v>3828</v>
      </c>
      <c r="E10479" t="s">
        <v>51</v>
      </c>
      <c r="F10479" t="b">
        <v>0</v>
      </c>
      <c r="G10479" t="s">
        <v>27</v>
      </c>
      <c r="H10479" s="4">
        <v>45799.668020833327</v>
      </c>
      <c r="I10479" t="b">
        <v>1</v>
      </c>
      <c r="J10479" t="b">
        <v>0</v>
      </c>
      <c r="K10479" t="s">
        <v>24</v>
      </c>
      <c r="L10479" t="s">
        <v>36</v>
      </c>
      <c r="N10479">
        <v>52.760002136230469</v>
      </c>
      <c r="O10479" t="s">
        <v>9461</v>
      </c>
      <c r="P10479" t="s">
        <v>13705</v>
      </c>
    </row>
    <row r="10480" spans="1:16" x14ac:dyDescent="0.55000000000000004">
      <c r="A10480" t="s">
        <v>2</v>
      </c>
      <c r="B10480" t="s">
        <v>13706</v>
      </c>
      <c r="C10480" t="s">
        <v>13707</v>
      </c>
      <c r="D10480" t="s">
        <v>3973</v>
      </c>
      <c r="E10480" t="s">
        <v>20</v>
      </c>
      <c r="F10480" t="b">
        <v>0</v>
      </c>
      <c r="G10480" t="s">
        <v>27</v>
      </c>
      <c r="H10480" s="4">
        <v>45799.668206018519</v>
      </c>
      <c r="I10480" t="b">
        <v>0</v>
      </c>
      <c r="J10480" t="b">
        <v>0</v>
      </c>
      <c r="K10480" t="s">
        <v>24</v>
      </c>
      <c r="L10480" t="s">
        <v>22</v>
      </c>
      <c r="M10480">
        <v>90000</v>
      </c>
      <c r="O10480" t="s">
        <v>2627</v>
      </c>
      <c r="P10480" t="s">
        <v>13708</v>
      </c>
    </row>
    <row r="10481" spans="1:16" x14ac:dyDescent="0.55000000000000004">
      <c r="A10481" t="s">
        <v>2</v>
      </c>
      <c r="B10481" t="s">
        <v>13709</v>
      </c>
      <c r="C10481" t="s">
        <v>615</v>
      </c>
      <c r="D10481" t="s">
        <v>3828</v>
      </c>
      <c r="E10481" t="s">
        <v>20</v>
      </c>
      <c r="F10481" t="b">
        <v>0</v>
      </c>
      <c r="G10481" t="s">
        <v>41</v>
      </c>
      <c r="H10481" s="4">
        <v>45799.66846064815</v>
      </c>
      <c r="I10481" t="b">
        <v>0</v>
      </c>
      <c r="J10481" t="b">
        <v>1</v>
      </c>
      <c r="K10481" t="s">
        <v>24</v>
      </c>
      <c r="L10481" t="s">
        <v>22</v>
      </c>
      <c r="M10481">
        <v>120000</v>
      </c>
      <c r="O10481" t="s">
        <v>13710</v>
      </c>
      <c r="P10481" t="s">
        <v>13695</v>
      </c>
    </row>
    <row r="10482" spans="1:16" x14ac:dyDescent="0.55000000000000004">
      <c r="A10482" t="s">
        <v>40</v>
      </c>
      <c r="B10482" t="s">
        <v>7798</v>
      </c>
      <c r="C10482" t="s">
        <v>2733</v>
      </c>
      <c r="D10482" t="s">
        <v>3973</v>
      </c>
      <c r="E10482" t="s">
        <v>51</v>
      </c>
      <c r="F10482" t="b">
        <v>0</v>
      </c>
      <c r="G10482" t="s">
        <v>35</v>
      </c>
      <c r="H10482" s="4">
        <v>45799.669039351851</v>
      </c>
      <c r="I10482" t="b">
        <v>1</v>
      </c>
      <c r="J10482" t="b">
        <v>0</v>
      </c>
      <c r="K10482" t="s">
        <v>24</v>
      </c>
      <c r="L10482" t="s">
        <v>36</v>
      </c>
      <c r="N10482">
        <v>58.5</v>
      </c>
      <c r="O10482" t="s">
        <v>74</v>
      </c>
      <c r="P10482" t="s">
        <v>13711</v>
      </c>
    </row>
    <row r="10483" spans="1:16" x14ac:dyDescent="0.55000000000000004">
      <c r="A10483" t="s">
        <v>0</v>
      </c>
      <c r="B10483" t="s">
        <v>13712</v>
      </c>
      <c r="C10483" t="s">
        <v>83</v>
      </c>
      <c r="D10483" t="s">
        <v>3828</v>
      </c>
      <c r="E10483" t="s">
        <v>20</v>
      </c>
      <c r="F10483" t="b">
        <v>0</v>
      </c>
      <c r="G10483" t="s">
        <v>27</v>
      </c>
      <c r="H10483" s="4">
        <v>45799.708437499998</v>
      </c>
      <c r="I10483" t="b">
        <v>1</v>
      </c>
      <c r="J10483" t="b">
        <v>0</v>
      </c>
      <c r="K10483" t="s">
        <v>24</v>
      </c>
      <c r="L10483" t="s">
        <v>36</v>
      </c>
      <c r="N10483">
        <v>42.5</v>
      </c>
      <c r="O10483" t="s">
        <v>13713</v>
      </c>
      <c r="P10483" t="s">
        <v>603</v>
      </c>
    </row>
    <row r="10484" spans="1:16" x14ac:dyDescent="0.55000000000000004">
      <c r="A10484" t="s">
        <v>2</v>
      </c>
      <c r="B10484" t="s">
        <v>132</v>
      </c>
      <c r="C10484" t="s">
        <v>1869</v>
      </c>
      <c r="D10484" t="s">
        <v>3600</v>
      </c>
      <c r="E10484" t="s">
        <v>51</v>
      </c>
      <c r="F10484" t="b">
        <v>0</v>
      </c>
      <c r="G10484" t="s">
        <v>27</v>
      </c>
      <c r="H10484" s="4">
        <v>45799.709537037037</v>
      </c>
      <c r="I10484" t="b">
        <v>0</v>
      </c>
      <c r="J10484" t="b">
        <v>0</v>
      </c>
      <c r="K10484" t="s">
        <v>24</v>
      </c>
      <c r="L10484" t="s">
        <v>36</v>
      </c>
      <c r="N10484">
        <v>52.5</v>
      </c>
      <c r="O10484" t="s">
        <v>13714</v>
      </c>
      <c r="P10484" t="s">
        <v>13715</v>
      </c>
    </row>
    <row r="10485" spans="1:16" x14ac:dyDescent="0.55000000000000004">
      <c r="A10485" t="s">
        <v>2</v>
      </c>
      <c r="B10485" t="s">
        <v>2</v>
      </c>
      <c r="C10485" t="s">
        <v>953</v>
      </c>
      <c r="D10485" t="s">
        <v>3600</v>
      </c>
      <c r="E10485" t="s">
        <v>51</v>
      </c>
      <c r="F10485" t="b">
        <v>0</v>
      </c>
      <c r="G10485" t="s">
        <v>27</v>
      </c>
      <c r="H10485" s="4">
        <v>45799.709583333337</v>
      </c>
      <c r="I10485" t="b">
        <v>0</v>
      </c>
      <c r="J10485" t="b">
        <v>0</v>
      </c>
      <c r="K10485" t="s">
        <v>24</v>
      </c>
      <c r="L10485" t="s">
        <v>36</v>
      </c>
      <c r="N10485">
        <v>45</v>
      </c>
      <c r="O10485" t="s">
        <v>2309</v>
      </c>
      <c r="P10485" t="s">
        <v>13716</v>
      </c>
    </row>
    <row r="10486" spans="1:16" x14ac:dyDescent="0.55000000000000004">
      <c r="A10486" t="s">
        <v>2</v>
      </c>
      <c r="B10486" t="s">
        <v>2</v>
      </c>
      <c r="C10486" t="s">
        <v>54</v>
      </c>
      <c r="D10486" t="s">
        <v>483</v>
      </c>
      <c r="E10486" t="s">
        <v>51</v>
      </c>
      <c r="F10486" t="b">
        <v>0</v>
      </c>
      <c r="G10486" t="s">
        <v>27</v>
      </c>
      <c r="H10486" s="4">
        <v>45799.709583333337</v>
      </c>
      <c r="I10486" t="b">
        <v>0</v>
      </c>
      <c r="J10486" t="b">
        <v>1</v>
      </c>
      <c r="K10486" t="s">
        <v>24</v>
      </c>
      <c r="L10486" t="s">
        <v>36</v>
      </c>
      <c r="N10486">
        <v>66.680000305175781</v>
      </c>
      <c r="O10486" t="s">
        <v>5372</v>
      </c>
      <c r="P10486" t="s">
        <v>13717</v>
      </c>
    </row>
    <row r="10487" spans="1:16" x14ac:dyDescent="0.55000000000000004">
      <c r="A10487" t="s">
        <v>2</v>
      </c>
      <c r="B10487" t="s">
        <v>13718</v>
      </c>
      <c r="C10487" t="s">
        <v>985</v>
      </c>
      <c r="D10487" t="s">
        <v>3973</v>
      </c>
      <c r="E10487" t="s">
        <v>20</v>
      </c>
      <c r="F10487" t="b">
        <v>0</v>
      </c>
      <c r="G10487" t="s">
        <v>27</v>
      </c>
      <c r="H10487" s="4">
        <v>45799.709583333337</v>
      </c>
      <c r="I10487" t="b">
        <v>1</v>
      </c>
      <c r="J10487" t="b">
        <v>0</v>
      </c>
      <c r="K10487" t="s">
        <v>24</v>
      </c>
      <c r="L10487" t="s">
        <v>22</v>
      </c>
      <c r="M10487">
        <v>102500</v>
      </c>
      <c r="O10487" t="s">
        <v>1066</v>
      </c>
      <c r="P10487" t="s">
        <v>13719</v>
      </c>
    </row>
    <row r="10488" spans="1:16" x14ac:dyDescent="0.55000000000000004">
      <c r="A10488" t="s">
        <v>0</v>
      </c>
      <c r="B10488" t="s">
        <v>13720</v>
      </c>
      <c r="C10488" t="s">
        <v>2024</v>
      </c>
      <c r="D10488" t="s">
        <v>3828</v>
      </c>
      <c r="E10488" t="s">
        <v>20</v>
      </c>
      <c r="F10488" t="b">
        <v>0</v>
      </c>
      <c r="G10488" t="s">
        <v>27</v>
      </c>
      <c r="H10488" s="4">
        <v>45799.750162037039</v>
      </c>
      <c r="I10488" t="b">
        <v>0</v>
      </c>
      <c r="J10488" t="b">
        <v>1</v>
      </c>
      <c r="K10488" t="s">
        <v>24</v>
      </c>
      <c r="L10488" t="s">
        <v>22</v>
      </c>
      <c r="M10488">
        <v>165000</v>
      </c>
      <c r="O10488" t="s">
        <v>13721</v>
      </c>
      <c r="P10488" t="s">
        <v>13722</v>
      </c>
    </row>
    <row r="10489" spans="1:16" x14ac:dyDescent="0.55000000000000004">
      <c r="A10489" t="s">
        <v>0</v>
      </c>
      <c r="B10489" t="s">
        <v>103</v>
      </c>
      <c r="C10489" t="s">
        <v>2883</v>
      </c>
      <c r="D10489" t="s">
        <v>3828</v>
      </c>
      <c r="E10489" t="s">
        <v>51</v>
      </c>
      <c r="F10489" t="b">
        <v>0</v>
      </c>
      <c r="G10489" t="s">
        <v>30</v>
      </c>
      <c r="H10489" s="4">
        <v>45799.750567129631</v>
      </c>
      <c r="I10489" t="b">
        <v>0</v>
      </c>
      <c r="J10489" t="b">
        <v>1</v>
      </c>
      <c r="K10489" t="s">
        <v>24</v>
      </c>
      <c r="L10489" t="s">
        <v>36</v>
      </c>
      <c r="N10489">
        <v>21.5</v>
      </c>
      <c r="O10489" t="s">
        <v>13723</v>
      </c>
      <c r="P10489" t="s">
        <v>204</v>
      </c>
    </row>
    <row r="10490" spans="1:16" x14ac:dyDescent="0.55000000000000004">
      <c r="A10490" t="s">
        <v>0</v>
      </c>
      <c r="B10490" t="s">
        <v>0</v>
      </c>
      <c r="C10490" t="s">
        <v>10765</v>
      </c>
      <c r="D10490" t="s">
        <v>3828</v>
      </c>
      <c r="E10490" t="s">
        <v>51</v>
      </c>
      <c r="F10490" t="b">
        <v>0</v>
      </c>
      <c r="G10490" t="s">
        <v>30</v>
      </c>
      <c r="H10490" s="4">
        <v>45799.750567129631</v>
      </c>
      <c r="I10490" t="b">
        <v>0</v>
      </c>
      <c r="J10490" t="b">
        <v>0</v>
      </c>
      <c r="K10490" t="s">
        <v>24</v>
      </c>
      <c r="L10490" t="s">
        <v>36</v>
      </c>
      <c r="N10490">
        <v>21</v>
      </c>
      <c r="O10490" t="s">
        <v>7479</v>
      </c>
      <c r="P10490" t="s">
        <v>204</v>
      </c>
    </row>
    <row r="10491" spans="1:16" x14ac:dyDescent="0.55000000000000004">
      <c r="A10491" t="s">
        <v>40</v>
      </c>
      <c r="B10491" t="s">
        <v>13724</v>
      </c>
      <c r="C10491" t="s">
        <v>372</v>
      </c>
      <c r="D10491" t="s">
        <v>3600</v>
      </c>
      <c r="E10491" t="s">
        <v>51</v>
      </c>
      <c r="F10491" t="b">
        <v>0</v>
      </c>
      <c r="G10491" t="s">
        <v>27</v>
      </c>
      <c r="H10491" s="4">
        <v>45799.751203703701</v>
      </c>
      <c r="I10491" t="b">
        <v>0</v>
      </c>
      <c r="J10491" t="b">
        <v>0</v>
      </c>
      <c r="K10491" t="s">
        <v>24</v>
      </c>
      <c r="L10491" t="s">
        <v>36</v>
      </c>
      <c r="N10491">
        <v>55</v>
      </c>
      <c r="O10491" t="s">
        <v>13725</v>
      </c>
      <c r="P10491" t="s">
        <v>13726</v>
      </c>
    </row>
    <row r="10492" spans="1:16" x14ac:dyDescent="0.55000000000000004">
      <c r="A10492" t="s">
        <v>2</v>
      </c>
      <c r="B10492" t="s">
        <v>13727</v>
      </c>
      <c r="C10492" t="s">
        <v>120</v>
      </c>
      <c r="D10492" t="s">
        <v>3828</v>
      </c>
      <c r="E10492" t="s">
        <v>51</v>
      </c>
      <c r="F10492" t="b">
        <v>0</v>
      </c>
      <c r="G10492" t="s">
        <v>41</v>
      </c>
      <c r="H10492" s="4">
        <v>45799.75167824074</v>
      </c>
      <c r="I10492" t="b">
        <v>1</v>
      </c>
      <c r="J10492" t="b">
        <v>0</v>
      </c>
      <c r="K10492" t="s">
        <v>24</v>
      </c>
      <c r="L10492" t="s">
        <v>36</v>
      </c>
      <c r="N10492">
        <v>57.5</v>
      </c>
      <c r="O10492" t="s">
        <v>3222</v>
      </c>
      <c r="P10492" t="s">
        <v>1527</v>
      </c>
    </row>
    <row r="10493" spans="1:16" x14ac:dyDescent="0.55000000000000004">
      <c r="A10493" t="s">
        <v>40</v>
      </c>
      <c r="B10493" t="s">
        <v>13728</v>
      </c>
      <c r="C10493" t="s">
        <v>194</v>
      </c>
      <c r="D10493" t="s">
        <v>4035</v>
      </c>
      <c r="E10493" t="s">
        <v>20</v>
      </c>
      <c r="F10493" t="b">
        <v>0</v>
      </c>
      <c r="G10493" t="s">
        <v>158</v>
      </c>
      <c r="H10493" s="4">
        <v>45799.755277777767</v>
      </c>
      <c r="I10493" t="b">
        <v>0</v>
      </c>
      <c r="J10493" t="b">
        <v>0</v>
      </c>
      <c r="K10493" t="s">
        <v>158</v>
      </c>
      <c r="L10493" t="s">
        <v>22</v>
      </c>
      <c r="M10493">
        <v>110400</v>
      </c>
      <c r="O10493" t="s">
        <v>2623</v>
      </c>
      <c r="P10493" t="s">
        <v>13729</v>
      </c>
    </row>
    <row r="10494" spans="1:16" x14ac:dyDescent="0.55000000000000004">
      <c r="A10494" t="s">
        <v>0</v>
      </c>
      <c r="B10494" t="s">
        <v>103</v>
      </c>
      <c r="C10494" t="s">
        <v>1604</v>
      </c>
      <c r="D10494" t="s">
        <v>3828</v>
      </c>
      <c r="E10494" t="s">
        <v>20</v>
      </c>
      <c r="F10494" t="b">
        <v>0</v>
      </c>
      <c r="G10494" t="s">
        <v>30</v>
      </c>
      <c r="H10494" s="4">
        <v>45799.792164351849</v>
      </c>
      <c r="I10494" t="b">
        <v>0</v>
      </c>
      <c r="J10494" t="b">
        <v>1</v>
      </c>
      <c r="K10494" t="s">
        <v>24</v>
      </c>
      <c r="L10494" t="s">
        <v>36</v>
      </c>
      <c r="N10494">
        <v>23.5</v>
      </c>
      <c r="O10494" t="s">
        <v>13730</v>
      </c>
      <c r="P10494" t="s">
        <v>13731</v>
      </c>
    </row>
    <row r="10495" spans="1:16" x14ac:dyDescent="0.55000000000000004">
      <c r="A10495" t="s">
        <v>2</v>
      </c>
      <c r="B10495" t="s">
        <v>2</v>
      </c>
      <c r="C10495" t="s">
        <v>1060</v>
      </c>
      <c r="D10495" t="s">
        <v>3828</v>
      </c>
      <c r="E10495" t="s">
        <v>51</v>
      </c>
      <c r="F10495" t="b">
        <v>0</v>
      </c>
      <c r="G10495" t="s">
        <v>27</v>
      </c>
      <c r="H10495" s="4">
        <v>45799.792939814812</v>
      </c>
      <c r="I10495" t="b">
        <v>0</v>
      </c>
      <c r="J10495" t="b">
        <v>0</v>
      </c>
      <c r="K10495" t="s">
        <v>24</v>
      </c>
      <c r="L10495" t="s">
        <v>36</v>
      </c>
      <c r="N10495">
        <v>51</v>
      </c>
      <c r="O10495" t="s">
        <v>13732</v>
      </c>
      <c r="P10495" t="s">
        <v>48</v>
      </c>
    </row>
    <row r="10496" spans="1:16" x14ac:dyDescent="0.55000000000000004">
      <c r="A10496" t="s">
        <v>89</v>
      </c>
      <c r="B10496" t="s">
        <v>13733</v>
      </c>
      <c r="C10496" t="s">
        <v>44</v>
      </c>
      <c r="D10496" t="s">
        <v>3973</v>
      </c>
      <c r="E10496" t="s">
        <v>51</v>
      </c>
      <c r="F10496" t="b">
        <v>0</v>
      </c>
      <c r="G10496" t="s">
        <v>27</v>
      </c>
      <c r="H10496" s="4">
        <v>45799.793090277781</v>
      </c>
      <c r="I10496" t="b">
        <v>1</v>
      </c>
      <c r="J10496" t="b">
        <v>0</v>
      </c>
      <c r="K10496" t="s">
        <v>24</v>
      </c>
      <c r="L10496" t="s">
        <v>36</v>
      </c>
      <c r="N10496">
        <v>87.5</v>
      </c>
      <c r="O10496" t="s">
        <v>13734</v>
      </c>
      <c r="P10496" t="s">
        <v>13735</v>
      </c>
    </row>
    <row r="10497" spans="1:16" x14ac:dyDescent="0.55000000000000004">
      <c r="A10497" t="s">
        <v>2</v>
      </c>
      <c r="B10497" t="s">
        <v>13682</v>
      </c>
      <c r="C10497" t="s">
        <v>47</v>
      </c>
      <c r="D10497" t="s">
        <v>2208</v>
      </c>
      <c r="E10497" t="s">
        <v>20</v>
      </c>
      <c r="F10497" t="b">
        <v>0</v>
      </c>
      <c r="G10497" t="s">
        <v>27</v>
      </c>
      <c r="H10497" s="4">
        <v>45799.793090277781</v>
      </c>
      <c r="I10497" t="b">
        <v>0</v>
      </c>
      <c r="J10497" t="b">
        <v>1</v>
      </c>
      <c r="K10497" t="s">
        <v>24</v>
      </c>
      <c r="L10497" t="s">
        <v>22</v>
      </c>
      <c r="M10497">
        <v>147500</v>
      </c>
      <c r="O10497" t="s">
        <v>7285</v>
      </c>
      <c r="P10497" t="s">
        <v>10981</v>
      </c>
    </row>
    <row r="10498" spans="1:16" x14ac:dyDescent="0.55000000000000004">
      <c r="A10498" t="s">
        <v>2</v>
      </c>
      <c r="B10498" t="s">
        <v>13736</v>
      </c>
      <c r="C10498" t="s">
        <v>33</v>
      </c>
      <c r="D10498" t="s">
        <v>3828</v>
      </c>
      <c r="E10498" t="s">
        <v>20</v>
      </c>
      <c r="F10498" t="b">
        <v>0</v>
      </c>
      <c r="G10498" t="s">
        <v>41</v>
      </c>
      <c r="H10498" s="4">
        <v>45799.793356481481</v>
      </c>
      <c r="I10498" t="b">
        <v>1</v>
      </c>
      <c r="J10498" t="b">
        <v>1</v>
      </c>
      <c r="K10498" t="s">
        <v>24</v>
      </c>
      <c r="L10498" t="s">
        <v>22</v>
      </c>
      <c r="M10498">
        <v>205000</v>
      </c>
      <c r="O10498" t="s">
        <v>381</v>
      </c>
      <c r="P10498" t="s">
        <v>13737</v>
      </c>
    </row>
    <row r="10499" spans="1:16" x14ac:dyDescent="0.55000000000000004">
      <c r="A10499" t="s">
        <v>2</v>
      </c>
      <c r="B10499" t="s">
        <v>13738</v>
      </c>
      <c r="C10499" t="s">
        <v>1869</v>
      </c>
      <c r="D10499" t="s">
        <v>3973</v>
      </c>
      <c r="E10499" t="s">
        <v>51</v>
      </c>
      <c r="F10499" t="b">
        <v>0</v>
      </c>
      <c r="G10499" t="s">
        <v>52</v>
      </c>
      <c r="H10499" s="4">
        <v>45799.796018518522</v>
      </c>
      <c r="I10499" t="b">
        <v>1</v>
      </c>
      <c r="J10499" t="b">
        <v>0</v>
      </c>
      <c r="K10499" t="s">
        <v>24</v>
      </c>
      <c r="L10499" t="s">
        <v>36</v>
      </c>
      <c r="N10499">
        <v>66.5</v>
      </c>
      <c r="O10499" t="s">
        <v>1853</v>
      </c>
      <c r="P10499" t="s">
        <v>2689</v>
      </c>
    </row>
    <row r="10500" spans="1:16" x14ac:dyDescent="0.55000000000000004">
      <c r="A10500" t="s">
        <v>0</v>
      </c>
      <c r="B10500" t="s">
        <v>13739</v>
      </c>
      <c r="C10500" t="s">
        <v>118</v>
      </c>
      <c r="D10500" t="s">
        <v>3600</v>
      </c>
      <c r="E10500" t="s">
        <v>20</v>
      </c>
      <c r="F10500" t="b">
        <v>0</v>
      </c>
      <c r="G10500" t="s">
        <v>27</v>
      </c>
      <c r="H10500" s="4">
        <v>45799.833414351851</v>
      </c>
      <c r="I10500" t="b">
        <v>0</v>
      </c>
      <c r="J10500" t="b">
        <v>0</v>
      </c>
      <c r="K10500" t="s">
        <v>24</v>
      </c>
      <c r="L10500" t="s">
        <v>22</v>
      </c>
      <c r="M10500">
        <v>110000</v>
      </c>
      <c r="O10500" t="s">
        <v>533</v>
      </c>
      <c r="P10500" t="s">
        <v>13740</v>
      </c>
    </row>
    <row r="10501" spans="1:16" x14ac:dyDescent="0.55000000000000004">
      <c r="A10501" t="s">
        <v>0</v>
      </c>
      <c r="B10501" t="s">
        <v>214</v>
      </c>
      <c r="C10501" t="s">
        <v>985</v>
      </c>
      <c r="D10501" t="s">
        <v>3828</v>
      </c>
      <c r="E10501" t="s">
        <v>51</v>
      </c>
      <c r="F10501" t="b">
        <v>0</v>
      </c>
      <c r="G10501" t="s">
        <v>27</v>
      </c>
      <c r="H10501" s="4">
        <v>45799.833414351851</v>
      </c>
      <c r="I10501" t="b">
        <v>0</v>
      </c>
      <c r="J10501" t="b">
        <v>0</v>
      </c>
      <c r="K10501" t="s">
        <v>24</v>
      </c>
      <c r="L10501" t="s">
        <v>36</v>
      </c>
      <c r="N10501">
        <v>55</v>
      </c>
      <c r="O10501" t="s">
        <v>2427</v>
      </c>
      <c r="P10501" t="s">
        <v>3567</v>
      </c>
    </row>
    <row r="10502" spans="1:16" x14ac:dyDescent="0.55000000000000004">
      <c r="A10502" t="s">
        <v>28</v>
      </c>
      <c r="B10502" t="s">
        <v>13741</v>
      </c>
      <c r="C10502" t="s">
        <v>213</v>
      </c>
      <c r="D10502" t="s">
        <v>3957</v>
      </c>
      <c r="E10502" t="s">
        <v>20</v>
      </c>
      <c r="F10502" t="b">
        <v>0</v>
      </c>
      <c r="G10502" t="s">
        <v>41</v>
      </c>
      <c r="H10502" s="4">
        <v>45799.834293981483</v>
      </c>
      <c r="I10502" t="b">
        <v>0</v>
      </c>
      <c r="J10502" t="b">
        <v>1</v>
      </c>
      <c r="K10502" t="s">
        <v>24</v>
      </c>
      <c r="L10502" t="s">
        <v>36</v>
      </c>
      <c r="N10502">
        <v>46.659999847412109</v>
      </c>
      <c r="O10502" t="s">
        <v>2075</v>
      </c>
      <c r="P10502" t="s">
        <v>13742</v>
      </c>
    </row>
    <row r="10503" spans="1:16" x14ac:dyDescent="0.55000000000000004">
      <c r="A10503" t="s">
        <v>1</v>
      </c>
      <c r="B10503" t="s">
        <v>2620</v>
      </c>
      <c r="C10503" t="s">
        <v>1240</v>
      </c>
      <c r="D10503" t="s">
        <v>3973</v>
      </c>
      <c r="E10503" t="s">
        <v>51</v>
      </c>
      <c r="F10503" t="b">
        <v>0</v>
      </c>
      <c r="G10503" t="s">
        <v>27</v>
      </c>
      <c r="H10503" s="4">
        <v>45799.834791666668</v>
      </c>
      <c r="I10503" t="b">
        <v>1</v>
      </c>
      <c r="J10503" t="b">
        <v>0</v>
      </c>
      <c r="K10503" t="s">
        <v>24</v>
      </c>
      <c r="L10503" t="s">
        <v>36</v>
      </c>
      <c r="N10503">
        <v>66.25</v>
      </c>
      <c r="O10503" t="s">
        <v>13743</v>
      </c>
      <c r="P10503" t="s">
        <v>3714</v>
      </c>
    </row>
    <row r="10504" spans="1:16" x14ac:dyDescent="0.55000000000000004">
      <c r="A10504" t="s">
        <v>2</v>
      </c>
      <c r="B10504" t="s">
        <v>13744</v>
      </c>
      <c r="C10504" t="s">
        <v>213</v>
      </c>
      <c r="D10504" t="s">
        <v>3973</v>
      </c>
      <c r="E10504" t="s">
        <v>51</v>
      </c>
      <c r="F10504" t="b">
        <v>0</v>
      </c>
      <c r="G10504" t="s">
        <v>41</v>
      </c>
      <c r="H10504" s="4">
        <v>45799.834953703707</v>
      </c>
      <c r="I10504" t="b">
        <v>1</v>
      </c>
      <c r="J10504" t="b">
        <v>1</v>
      </c>
      <c r="K10504" t="s">
        <v>24</v>
      </c>
      <c r="L10504" t="s">
        <v>36</v>
      </c>
      <c r="N10504">
        <v>70</v>
      </c>
      <c r="O10504" t="s">
        <v>1943</v>
      </c>
      <c r="P10504" t="s">
        <v>13745</v>
      </c>
    </row>
    <row r="10505" spans="1:16" x14ac:dyDescent="0.55000000000000004">
      <c r="A10505" t="s">
        <v>2</v>
      </c>
      <c r="B10505" t="s">
        <v>13746</v>
      </c>
      <c r="C10505" t="s">
        <v>1521</v>
      </c>
      <c r="D10505" t="s">
        <v>3828</v>
      </c>
      <c r="E10505" t="s">
        <v>20</v>
      </c>
      <c r="F10505" t="b">
        <v>0</v>
      </c>
      <c r="G10505" t="s">
        <v>23</v>
      </c>
      <c r="H10505" s="4">
        <v>45799.865115740737</v>
      </c>
      <c r="I10505" t="b">
        <v>0</v>
      </c>
      <c r="J10505" t="b">
        <v>1</v>
      </c>
      <c r="K10505" t="s">
        <v>24</v>
      </c>
      <c r="L10505" t="s">
        <v>22</v>
      </c>
      <c r="M10505">
        <v>122500</v>
      </c>
      <c r="O10505" t="s">
        <v>13747</v>
      </c>
      <c r="P10505" t="s">
        <v>605</v>
      </c>
    </row>
    <row r="10506" spans="1:16" x14ac:dyDescent="0.55000000000000004">
      <c r="A10506" t="s">
        <v>139</v>
      </c>
      <c r="B10506" t="s">
        <v>5512</v>
      </c>
      <c r="C10506" t="s">
        <v>172</v>
      </c>
      <c r="D10506" t="s">
        <v>1663</v>
      </c>
      <c r="E10506" t="s">
        <v>51</v>
      </c>
      <c r="F10506" t="b">
        <v>0</v>
      </c>
      <c r="G10506" t="s">
        <v>27</v>
      </c>
      <c r="H10506" s="4">
        <v>45799.875150462962</v>
      </c>
      <c r="I10506" t="b">
        <v>0</v>
      </c>
      <c r="J10506" t="b">
        <v>0</v>
      </c>
      <c r="K10506" t="s">
        <v>24</v>
      </c>
      <c r="L10506" t="s">
        <v>36</v>
      </c>
      <c r="N10506">
        <v>37</v>
      </c>
      <c r="O10506" t="s">
        <v>1663</v>
      </c>
      <c r="P10506" t="s">
        <v>9821</v>
      </c>
    </row>
    <row r="10507" spans="1:16" x14ac:dyDescent="0.55000000000000004">
      <c r="A10507" t="s">
        <v>0</v>
      </c>
      <c r="B10507" t="s">
        <v>13748</v>
      </c>
      <c r="C10507" t="s">
        <v>151</v>
      </c>
      <c r="D10507" t="s">
        <v>3828</v>
      </c>
      <c r="E10507" t="s">
        <v>20</v>
      </c>
      <c r="F10507" t="b">
        <v>0</v>
      </c>
      <c r="G10507" t="s">
        <v>30</v>
      </c>
      <c r="H10507" s="4">
        <v>45799.876134259262</v>
      </c>
      <c r="I10507" t="b">
        <v>0</v>
      </c>
      <c r="J10507" t="b">
        <v>1</v>
      </c>
      <c r="K10507" t="s">
        <v>24</v>
      </c>
      <c r="L10507" t="s">
        <v>22</v>
      </c>
      <c r="M10507">
        <v>76500</v>
      </c>
      <c r="O10507" t="s">
        <v>13749</v>
      </c>
      <c r="P10507" t="s">
        <v>700</v>
      </c>
    </row>
    <row r="10508" spans="1:16" x14ac:dyDescent="0.55000000000000004">
      <c r="A10508" t="s">
        <v>2</v>
      </c>
      <c r="B10508" t="s">
        <v>13682</v>
      </c>
      <c r="C10508" t="s">
        <v>981</v>
      </c>
      <c r="D10508" t="s">
        <v>3600</v>
      </c>
      <c r="E10508" t="s">
        <v>20</v>
      </c>
      <c r="F10508" t="b">
        <v>0</v>
      </c>
      <c r="G10508" t="s">
        <v>27</v>
      </c>
      <c r="H10508" s="4">
        <v>45799.876307870371</v>
      </c>
      <c r="I10508" t="b">
        <v>0</v>
      </c>
      <c r="J10508" t="b">
        <v>1</v>
      </c>
      <c r="K10508" t="s">
        <v>24</v>
      </c>
      <c r="L10508" t="s">
        <v>22</v>
      </c>
      <c r="M10508">
        <v>190000</v>
      </c>
      <c r="O10508" t="s">
        <v>1547</v>
      </c>
      <c r="P10508" t="s">
        <v>10981</v>
      </c>
    </row>
    <row r="10509" spans="1:16" x14ac:dyDescent="0.55000000000000004">
      <c r="A10509" t="s">
        <v>2</v>
      </c>
      <c r="B10509" t="s">
        <v>2</v>
      </c>
      <c r="C10509" t="s">
        <v>2184</v>
      </c>
      <c r="D10509" t="s">
        <v>3828</v>
      </c>
      <c r="E10509" t="s">
        <v>20</v>
      </c>
      <c r="F10509" t="b">
        <v>0</v>
      </c>
      <c r="G10509" t="s">
        <v>27</v>
      </c>
      <c r="H10509" s="4">
        <v>45799.876307870371</v>
      </c>
      <c r="I10509" t="b">
        <v>1</v>
      </c>
      <c r="J10509" t="b">
        <v>1</v>
      </c>
      <c r="K10509" t="s">
        <v>24</v>
      </c>
      <c r="L10509" t="s">
        <v>22</v>
      </c>
      <c r="M10509">
        <v>170000</v>
      </c>
      <c r="O10509" t="s">
        <v>593</v>
      </c>
      <c r="P10509" t="s">
        <v>13750</v>
      </c>
    </row>
    <row r="10510" spans="1:16" x14ac:dyDescent="0.55000000000000004">
      <c r="A10510" t="s">
        <v>2</v>
      </c>
      <c r="B10510" t="s">
        <v>13751</v>
      </c>
      <c r="C10510" t="s">
        <v>693</v>
      </c>
      <c r="D10510" t="s">
        <v>3600</v>
      </c>
      <c r="E10510" t="s">
        <v>51</v>
      </c>
      <c r="F10510" t="b">
        <v>0</v>
      </c>
      <c r="G10510" t="s">
        <v>27</v>
      </c>
      <c r="H10510" s="4">
        <v>45799.876388888893</v>
      </c>
      <c r="I10510" t="b">
        <v>1</v>
      </c>
      <c r="J10510" t="b">
        <v>0</v>
      </c>
      <c r="K10510" t="s">
        <v>24</v>
      </c>
      <c r="L10510" t="s">
        <v>36</v>
      </c>
      <c r="N10510">
        <v>65</v>
      </c>
      <c r="O10510" t="s">
        <v>13752</v>
      </c>
      <c r="P10510" t="s">
        <v>13753</v>
      </c>
    </row>
    <row r="10511" spans="1:16" x14ac:dyDescent="0.55000000000000004">
      <c r="A10511" t="s">
        <v>2</v>
      </c>
      <c r="B10511" t="s">
        <v>358</v>
      </c>
      <c r="C10511" t="s">
        <v>37</v>
      </c>
      <c r="D10511" t="s">
        <v>3973</v>
      </c>
      <c r="E10511" t="s">
        <v>20</v>
      </c>
      <c r="F10511" t="b">
        <v>0</v>
      </c>
      <c r="G10511" t="s">
        <v>27</v>
      </c>
      <c r="H10511" s="4">
        <v>45799.876458333332</v>
      </c>
      <c r="I10511" t="b">
        <v>1</v>
      </c>
      <c r="J10511" t="b">
        <v>0</v>
      </c>
      <c r="K10511" t="s">
        <v>24</v>
      </c>
      <c r="L10511" t="s">
        <v>22</v>
      </c>
      <c r="M10511">
        <v>80000</v>
      </c>
      <c r="O10511" t="s">
        <v>12769</v>
      </c>
      <c r="P10511" t="s">
        <v>13754</v>
      </c>
    </row>
    <row r="10512" spans="1:16" x14ac:dyDescent="0.55000000000000004">
      <c r="A10512" t="s">
        <v>2</v>
      </c>
      <c r="B10512" t="s">
        <v>13755</v>
      </c>
      <c r="C10512" t="s">
        <v>39</v>
      </c>
      <c r="D10512" t="s">
        <v>3828</v>
      </c>
      <c r="E10512" t="s">
        <v>20</v>
      </c>
      <c r="F10512" t="b">
        <v>1</v>
      </c>
      <c r="G10512" t="s">
        <v>41</v>
      </c>
      <c r="H10512" s="4">
        <v>45799.876770833333</v>
      </c>
      <c r="I10512" t="b">
        <v>0</v>
      </c>
      <c r="J10512" t="b">
        <v>1</v>
      </c>
      <c r="K10512" t="s">
        <v>24</v>
      </c>
      <c r="L10512" t="s">
        <v>36</v>
      </c>
      <c r="N10512">
        <v>95</v>
      </c>
      <c r="O10512" t="s">
        <v>3717</v>
      </c>
      <c r="P10512" t="s">
        <v>2908</v>
      </c>
    </row>
    <row r="10513" spans="1:16" x14ac:dyDescent="0.55000000000000004">
      <c r="A10513" t="s">
        <v>2</v>
      </c>
      <c r="B10513" t="s">
        <v>638</v>
      </c>
      <c r="C10513" t="s">
        <v>613</v>
      </c>
      <c r="D10513" t="s">
        <v>2208</v>
      </c>
      <c r="E10513" t="s">
        <v>20</v>
      </c>
      <c r="F10513" t="b">
        <v>0</v>
      </c>
      <c r="G10513" t="s">
        <v>27</v>
      </c>
      <c r="H10513" s="4">
        <v>45799.917986111112</v>
      </c>
      <c r="I10513" t="b">
        <v>0</v>
      </c>
      <c r="J10513" t="b">
        <v>0</v>
      </c>
      <c r="K10513" t="s">
        <v>24</v>
      </c>
      <c r="L10513" t="s">
        <v>22</v>
      </c>
      <c r="M10513">
        <v>150500</v>
      </c>
      <c r="O10513" t="s">
        <v>13756</v>
      </c>
      <c r="P10513" t="s">
        <v>13757</v>
      </c>
    </row>
    <row r="10514" spans="1:16" x14ac:dyDescent="0.55000000000000004">
      <c r="A10514" t="s">
        <v>2</v>
      </c>
      <c r="B10514" t="s">
        <v>1686</v>
      </c>
      <c r="C10514" t="s">
        <v>145</v>
      </c>
      <c r="D10514" t="s">
        <v>2208</v>
      </c>
      <c r="E10514" t="s">
        <v>20</v>
      </c>
      <c r="F10514" t="b">
        <v>0</v>
      </c>
      <c r="G10514" t="s">
        <v>27</v>
      </c>
      <c r="H10514" s="4">
        <v>45799.918055555558</v>
      </c>
      <c r="I10514" t="b">
        <v>1</v>
      </c>
      <c r="J10514" t="b">
        <v>0</v>
      </c>
      <c r="K10514" t="s">
        <v>24</v>
      </c>
      <c r="L10514" t="s">
        <v>22</v>
      </c>
      <c r="M10514">
        <v>171000</v>
      </c>
      <c r="O10514" t="s">
        <v>1843</v>
      </c>
      <c r="P10514" t="s">
        <v>13758</v>
      </c>
    </row>
    <row r="10515" spans="1:16" x14ac:dyDescent="0.55000000000000004">
      <c r="A10515" t="s">
        <v>139</v>
      </c>
      <c r="B10515" t="s">
        <v>2126</v>
      </c>
      <c r="C10515" t="s">
        <v>1415</v>
      </c>
      <c r="D10515" t="s">
        <v>3973</v>
      </c>
      <c r="E10515" t="s">
        <v>51</v>
      </c>
      <c r="F10515" t="b">
        <v>0</v>
      </c>
      <c r="G10515" t="s">
        <v>27</v>
      </c>
      <c r="H10515" s="4">
        <v>45799.958414351851</v>
      </c>
      <c r="I10515" t="b">
        <v>0</v>
      </c>
      <c r="J10515" t="b">
        <v>0</v>
      </c>
      <c r="K10515" t="s">
        <v>24</v>
      </c>
      <c r="L10515" t="s">
        <v>36</v>
      </c>
      <c r="N10515">
        <v>24.5</v>
      </c>
      <c r="O10515" t="s">
        <v>1220</v>
      </c>
      <c r="P10515" t="s">
        <v>2861</v>
      </c>
    </row>
    <row r="10516" spans="1:16" x14ac:dyDescent="0.55000000000000004">
      <c r="A10516" t="s">
        <v>1</v>
      </c>
      <c r="B10516" t="s">
        <v>13759</v>
      </c>
      <c r="C10516" t="s">
        <v>306</v>
      </c>
      <c r="D10516" t="s">
        <v>5535</v>
      </c>
      <c r="E10516" t="s">
        <v>20</v>
      </c>
      <c r="F10516" t="b">
        <v>0</v>
      </c>
      <c r="G10516" t="s">
        <v>27</v>
      </c>
      <c r="H10516" s="4">
        <v>45800.000868055547</v>
      </c>
      <c r="I10516" t="b">
        <v>0</v>
      </c>
      <c r="J10516" t="b">
        <v>0</v>
      </c>
      <c r="K10516" t="s">
        <v>24</v>
      </c>
      <c r="L10516" t="s">
        <v>22</v>
      </c>
      <c r="M10516">
        <v>147637.5</v>
      </c>
      <c r="O10516" t="s">
        <v>294</v>
      </c>
      <c r="P10516" t="s">
        <v>295</v>
      </c>
    </row>
    <row r="10517" spans="1:16" x14ac:dyDescent="0.55000000000000004">
      <c r="A10517" t="s">
        <v>40</v>
      </c>
      <c r="B10517" t="s">
        <v>40</v>
      </c>
      <c r="C10517" t="s">
        <v>13760</v>
      </c>
      <c r="D10517" t="s">
        <v>4014</v>
      </c>
      <c r="E10517" t="s">
        <v>20</v>
      </c>
      <c r="F10517" t="b">
        <v>0</v>
      </c>
      <c r="G10517" t="s">
        <v>27</v>
      </c>
      <c r="H10517" s="4">
        <v>45800.001296296286</v>
      </c>
      <c r="I10517" t="b">
        <v>0</v>
      </c>
      <c r="J10517" t="b">
        <v>1</v>
      </c>
      <c r="K10517" t="s">
        <v>24</v>
      </c>
      <c r="L10517" t="s">
        <v>22</v>
      </c>
      <c r="M10517">
        <v>149500</v>
      </c>
      <c r="O10517" t="s">
        <v>13761</v>
      </c>
      <c r="P10517" t="s">
        <v>2216</v>
      </c>
    </row>
    <row r="10518" spans="1:16" x14ac:dyDescent="0.55000000000000004">
      <c r="A10518" t="s">
        <v>89</v>
      </c>
      <c r="B10518" t="s">
        <v>13762</v>
      </c>
      <c r="C10518" t="s">
        <v>71</v>
      </c>
      <c r="D10518" t="s">
        <v>13763</v>
      </c>
      <c r="E10518" t="s">
        <v>20</v>
      </c>
      <c r="F10518" t="b">
        <v>0</v>
      </c>
      <c r="G10518" t="s">
        <v>27</v>
      </c>
      <c r="H10518" s="4">
        <v>45800.001377314817</v>
      </c>
      <c r="I10518" t="b">
        <v>0</v>
      </c>
      <c r="J10518" t="b">
        <v>1</v>
      </c>
      <c r="K10518" t="s">
        <v>24</v>
      </c>
      <c r="L10518" t="s">
        <v>22</v>
      </c>
      <c r="M10518">
        <v>214500</v>
      </c>
      <c r="O10518" t="s">
        <v>169</v>
      </c>
      <c r="P10518" t="s">
        <v>13764</v>
      </c>
    </row>
    <row r="10519" spans="1:16" x14ac:dyDescent="0.55000000000000004">
      <c r="A10519" t="s">
        <v>2</v>
      </c>
      <c r="B10519" t="s">
        <v>13765</v>
      </c>
      <c r="C10519" t="s">
        <v>955</v>
      </c>
      <c r="D10519" t="s">
        <v>3973</v>
      </c>
      <c r="E10519" t="s">
        <v>20</v>
      </c>
      <c r="F10519" t="b">
        <v>0</v>
      </c>
      <c r="G10519" t="s">
        <v>27</v>
      </c>
      <c r="H10519" s="4">
        <v>45800.042939814812</v>
      </c>
      <c r="I10519" t="b">
        <v>0</v>
      </c>
      <c r="J10519" t="b">
        <v>0</v>
      </c>
      <c r="K10519" t="s">
        <v>24</v>
      </c>
      <c r="L10519" t="s">
        <v>22</v>
      </c>
      <c r="M10519">
        <v>96520</v>
      </c>
      <c r="O10519" t="s">
        <v>4628</v>
      </c>
      <c r="P10519" t="s">
        <v>13766</v>
      </c>
    </row>
    <row r="10520" spans="1:16" x14ac:dyDescent="0.55000000000000004">
      <c r="A10520" t="s">
        <v>89</v>
      </c>
      <c r="B10520" t="s">
        <v>13767</v>
      </c>
      <c r="C10520" t="s">
        <v>211</v>
      </c>
      <c r="D10520" t="s">
        <v>6017</v>
      </c>
      <c r="E10520" t="s">
        <v>20</v>
      </c>
      <c r="F10520" t="b">
        <v>0</v>
      </c>
      <c r="G10520" t="s">
        <v>23</v>
      </c>
      <c r="H10520" s="4">
        <v>45800.115081018521</v>
      </c>
      <c r="I10520" t="b">
        <v>0</v>
      </c>
      <c r="J10520" t="b">
        <v>1</v>
      </c>
      <c r="K10520" t="s">
        <v>24</v>
      </c>
      <c r="L10520" t="s">
        <v>22</v>
      </c>
      <c r="M10520">
        <v>185500</v>
      </c>
      <c r="O10520" t="s">
        <v>13768</v>
      </c>
    </row>
    <row r="10521" spans="1:16" x14ac:dyDescent="0.55000000000000004">
      <c r="A10521" t="s">
        <v>191</v>
      </c>
      <c r="B10521" t="s">
        <v>13769</v>
      </c>
      <c r="C10521" t="s">
        <v>39</v>
      </c>
      <c r="D10521" t="s">
        <v>7434</v>
      </c>
      <c r="E10521" t="s">
        <v>20</v>
      </c>
      <c r="F10521" t="b">
        <v>1</v>
      </c>
      <c r="G10521" t="s">
        <v>1420</v>
      </c>
      <c r="H10521" s="4">
        <v>45800.122511574067</v>
      </c>
      <c r="I10521" t="b">
        <v>0</v>
      </c>
      <c r="J10521" t="b">
        <v>1</v>
      </c>
      <c r="K10521" t="s">
        <v>1420</v>
      </c>
      <c r="L10521" t="s">
        <v>22</v>
      </c>
      <c r="M10521">
        <v>137500</v>
      </c>
      <c r="O10521" t="s">
        <v>3189</v>
      </c>
      <c r="P10521" t="s">
        <v>13770</v>
      </c>
    </row>
    <row r="10522" spans="1:16" x14ac:dyDescent="0.55000000000000004">
      <c r="A10522" t="s">
        <v>0</v>
      </c>
      <c r="B10522" t="s">
        <v>7419</v>
      </c>
      <c r="C10522" t="s">
        <v>82</v>
      </c>
      <c r="D10522" t="s">
        <v>5915</v>
      </c>
      <c r="E10522" t="s">
        <v>20</v>
      </c>
      <c r="F10522" t="b">
        <v>0</v>
      </c>
      <c r="G10522" t="s">
        <v>27</v>
      </c>
      <c r="H10522" s="4">
        <v>45800.250081018523</v>
      </c>
      <c r="I10522" t="b">
        <v>0</v>
      </c>
      <c r="J10522" t="b">
        <v>1</v>
      </c>
      <c r="K10522" t="s">
        <v>24</v>
      </c>
      <c r="L10522" t="s">
        <v>22</v>
      </c>
      <c r="M10522">
        <v>169500</v>
      </c>
      <c r="O10522" t="s">
        <v>7420</v>
      </c>
      <c r="P10522" t="s">
        <v>2951</v>
      </c>
    </row>
    <row r="10523" spans="1:16" x14ac:dyDescent="0.55000000000000004">
      <c r="A10523" t="s">
        <v>0</v>
      </c>
      <c r="B10523" t="s">
        <v>1674</v>
      </c>
      <c r="C10523" t="s">
        <v>977</v>
      </c>
      <c r="D10523" t="s">
        <v>11523</v>
      </c>
      <c r="E10523" t="s">
        <v>20</v>
      </c>
      <c r="F10523" t="b">
        <v>0</v>
      </c>
      <c r="G10523" t="s">
        <v>35</v>
      </c>
      <c r="H10523" s="4">
        <v>45800.250451388893</v>
      </c>
      <c r="I10523" t="b">
        <v>0</v>
      </c>
      <c r="J10523" t="b">
        <v>0</v>
      </c>
      <c r="K10523" t="s">
        <v>24</v>
      </c>
      <c r="L10523" t="s">
        <v>22</v>
      </c>
      <c r="M10523">
        <v>65000</v>
      </c>
      <c r="O10523" t="s">
        <v>13771</v>
      </c>
      <c r="P10523" t="s">
        <v>280</v>
      </c>
    </row>
    <row r="10524" spans="1:16" x14ac:dyDescent="0.55000000000000004">
      <c r="A10524" t="s">
        <v>0</v>
      </c>
      <c r="B10524" t="s">
        <v>13772</v>
      </c>
      <c r="C10524" t="s">
        <v>13544</v>
      </c>
      <c r="D10524" t="s">
        <v>3828</v>
      </c>
      <c r="E10524" t="s">
        <v>20</v>
      </c>
      <c r="F10524" t="b">
        <v>0</v>
      </c>
      <c r="G10524" t="s">
        <v>30</v>
      </c>
      <c r="H10524" s="4">
        <v>45800.250636574077</v>
      </c>
      <c r="I10524" t="b">
        <v>0</v>
      </c>
      <c r="J10524" t="b">
        <v>1</v>
      </c>
      <c r="K10524" t="s">
        <v>24</v>
      </c>
      <c r="L10524" t="s">
        <v>22</v>
      </c>
      <c r="M10524">
        <v>68000</v>
      </c>
      <c r="O10524" t="s">
        <v>13545</v>
      </c>
      <c r="P10524" t="s">
        <v>1671</v>
      </c>
    </row>
    <row r="10525" spans="1:16" x14ac:dyDescent="0.55000000000000004">
      <c r="A10525" t="s">
        <v>0</v>
      </c>
      <c r="B10525" t="s">
        <v>2714</v>
      </c>
      <c r="C10525" t="s">
        <v>966</v>
      </c>
      <c r="D10525" t="s">
        <v>11523</v>
      </c>
      <c r="E10525" t="s">
        <v>20</v>
      </c>
      <c r="F10525" t="b">
        <v>0</v>
      </c>
      <c r="G10525" t="s">
        <v>30</v>
      </c>
      <c r="H10525" s="4">
        <v>45800.250636574077</v>
      </c>
      <c r="I10525" t="b">
        <v>0</v>
      </c>
      <c r="J10525" t="b">
        <v>1</v>
      </c>
      <c r="K10525" t="s">
        <v>24</v>
      </c>
      <c r="L10525" t="s">
        <v>22</v>
      </c>
      <c r="M10525">
        <v>121037</v>
      </c>
      <c r="O10525" t="s">
        <v>13773</v>
      </c>
      <c r="P10525" t="s">
        <v>13774</v>
      </c>
    </row>
    <row r="10526" spans="1:16" x14ac:dyDescent="0.55000000000000004">
      <c r="A10526" t="s">
        <v>0</v>
      </c>
      <c r="B10526" t="s">
        <v>3884</v>
      </c>
      <c r="C10526" t="s">
        <v>1521</v>
      </c>
      <c r="D10526" t="s">
        <v>3973</v>
      </c>
      <c r="E10526" t="s">
        <v>20</v>
      </c>
      <c r="F10526" t="b">
        <v>0</v>
      </c>
      <c r="G10526" t="s">
        <v>52</v>
      </c>
      <c r="H10526" s="4">
        <v>45800.250740740739</v>
      </c>
      <c r="I10526" t="b">
        <v>0</v>
      </c>
      <c r="J10526" t="b">
        <v>1</v>
      </c>
      <c r="K10526" t="s">
        <v>24</v>
      </c>
      <c r="L10526" t="s">
        <v>22</v>
      </c>
      <c r="M10526">
        <v>54000</v>
      </c>
      <c r="O10526" t="s">
        <v>1549</v>
      </c>
      <c r="P10526" t="s">
        <v>3171</v>
      </c>
    </row>
    <row r="10527" spans="1:16" x14ac:dyDescent="0.55000000000000004">
      <c r="A10527" t="s">
        <v>1</v>
      </c>
      <c r="B10527" t="s">
        <v>13775</v>
      </c>
      <c r="C10527" t="s">
        <v>372</v>
      </c>
      <c r="D10527" t="s">
        <v>3600</v>
      </c>
      <c r="E10527" t="s">
        <v>20</v>
      </c>
      <c r="F10527" t="b">
        <v>0</v>
      </c>
      <c r="G10527" t="s">
        <v>27</v>
      </c>
      <c r="H10527" s="4">
        <v>45800.250821759262</v>
      </c>
      <c r="I10527" t="b">
        <v>0</v>
      </c>
      <c r="J10527" t="b">
        <v>0</v>
      </c>
      <c r="K10527" t="s">
        <v>24</v>
      </c>
      <c r="L10527" t="s">
        <v>22</v>
      </c>
      <c r="M10527">
        <v>115000</v>
      </c>
      <c r="O10527" t="s">
        <v>533</v>
      </c>
      <c r="P10527" t="s">
        <v>751</v>
      </c>
    </row>
    <row r="10528" spans="1:16" x14ac:dyDescent="0.55000000000000004">
      <c r="A10528" t="s">
        <v>1</v>
      </c>
      <c r="B10528" t="s">
        <v>1</v>
      </c>
      <c r="C10528" t="s">
        <v>140</v>
      </c>
      <c r="D10528" t="s">
        <v>483</v>
      </c>
      <c r="E10528" t="s">
        <v>51</v>
      </c>
      <c r="F10528" t="b">
        <v>0</v>
      </c>
      <c r="G10528" t="s">
        <v>35</v>
      </c>
      <c r="H10528" s="4">
        <v>45800.251134259262</v>
      </c>
      <c r="I10528" t="b">
        <v>0</v>
      </c>
      <c r="J10528" t="b">
        <v>1</v>
      </c>
      <c r="K10528" t="s">
        <v>24</v>
      </c>
      <c r="L10528" t="s">
        <v>36</v>
      </c>
      <c r="N10528">
        <v>60.5</v>
      </c>
      <c r="O10528" t="s">
        <v>5372</v>
      </c>
      <c r="P10528" t="s">
        <v>13776</v>
      </c>
    </row>
    <row r="10529" spans="1:16" x14ac:dyDescent="0.55000000000000004">
      <c r="A10529" t="s">
        <v>1</v>
      </c>
      <c r="B10529" t="s">
        <v>13777</v>
      </c>
      <c r="C10529" t="s">
        <v>151</v>
      </c>
      <c r="D10529" t="s">
        <v>13778</v>
      </c>
      <c r="E10529" t="s">
        <v>20</v>
      </c>
      <c r="F10529" t="b">
        <v>0</v>
      </c>
      <c r="G10529" t="s">
        <v>30</v>
      </c>
      <c r="H10529" s="4">
        <v>45800.251261574071</v>
      </c>
      <c r="I10529" t="b">
        <v>0</v>
      </c>
      <c r="J10529" t="b">
        <v>1</v>
      </c>
      <c r="K10529" t="s">
        <v>24</v>
      </c>
      <c r="L10529" t="s">
        <v>22</v>
      </c>
      <c r="M10529">
        <v>125520</v>
      </c>
      <c r="O10529" t="s">
        <v>3243</v>
      </c>
      <c r="P10529" t="s">
        <v>13779</v>
      </c>
    </row>
    <row r="10530" spans="1:16" x14ac:dyDescent="0.55000000000000004">
      <c r="A10530" t="s">
        <v>1</v>
      </c>
      <c r="B10530" t="s">
        <v>1</v>
      </c>
      <c r="C10530" t="s">
        <v>1593</v>
      </c>
      <c r="D10530" t="s">
        <v>3828</v>
      </c>
      <c r="E10530" t="s">
        <v>20</v>
      </c>
      <c r="F10530" t="b">
        <v>0</v>
      </c>
      <c r="G10530" t="s">
        <v>30</v>
      </c>
      <c r="H10530" s="4">
        <v>45800.251261574071</v>
      </c>
      <c r="I10530" t="b">
        <v>0</v>
      </c>
      <c r="J10530" t="b">
        <v>1</v>
      </c>
      <c r="K10530" t="s">
        <v>24</v>
      </c>
      <c r="L10530" t="s">
        <v>22</v>
      </c>
      <c r="M10530">
        <v>95000</v>
      </c>
      <c r="O10530" t="s">
        <v>7272</v>
      </c>
      <c r="P10530" t="s">
        <v>1825</v>
      </c>
    </row>
    <row r="10531" spans="1:16" x14ac:dyDescent="0.55000000000000004">
      <c r="A10531" t="s">
        <v>1</v>
      </c>
      <c r="B10531" t="s">
        <v>1</v>
      </c>
      <c r="C10531" t="s">
        <v>11703</v>
      </c>
      <c r="D10531" t="s">
        <v>3970</v>
      </c>
      <c r="E10531" t="s">
        <v>20</v>
      </c>
      <c r="F10531" t="b">
        <v>0</v>
      </c>
      <c r="G10531" t="s">
        <v>30</v>
      </c>
      <c r="H10531" s="4">
        <v>45800.251261574071</v>
      </c>
      <c r="I10531" t="b">
        <v>0</v>
      </c>
      <c r="J10531" t="b">
        <v>1</v>
      </c>
      <c r="K10531" t="s">
        <v>24</v>
      </c>
      <c r="L10531" t="s">
        <v>22</v>
      </c>
      <c r="M10531">
        <v>97500</v>
      </c>
      <c r="O10531" t="s">
        <v>13780</v>
      </c>
      <c r="P10531" t="s">
        <v>2771</v>
      </c>
    </row>
    <row r="10532" spans="1:16" x14ac:dyDescent="0.55000000000000004">
      <c r="A10532" t="s">
        <v>25</v>
      </c>
      <c r="B10532" t="s">
        <v>25</v>
      </c>
      <c r="C10532" t="s">
        <v>13781</v>
      </c>
      <c r="D10532" t="s">
        <v>4014</v>
      </c>
      <c r="E10532" t="s">
        <v>20</v>
      </c>
      <c r="F10532" t="b">
        <v>0</v>
      </c>
      <c r="G10532" t="s">
        <v>106</v>
      </c>
      <c r="H10532" s="4">
        <v>45800.254999999997</v>
      </c>
      <c r="I10532" t="b">
        <v>0</v>
      </c>
      <c r="J10532" t="b">
        <v>1</v>
      </c>
      <c r="K10532" t="s">
        <v>106</v>
      </c>
      <c r="L10532" t="s">
        <v>22</v>
      </c>
      <c r="M10532">
        <v>122010</v>
      </c>
      <c r="O10532" t="s">
        <v>2207</v>
      </c>
      <c r="P10532" t="s">
        <v>13782</v>
      </c>
    </row>
    <row r="10533" spans="1:16" x14ac:dyDescent="0.55000000000000004">
      <c r="A10533" t="s">
        <v>1</v>
      </c>
      <c r="B10533" t="s">
        <v>13783</v>
      </c>
      <c r="C10533" t="s">
        <v>39</v>
      </c>
      <c r="D10533" t="s">
        <v>4014</v>
      </c>
      <c r="E10533" t="s">
        <v>20</v>
      </c>
      <c r="F10533" t="b">
        <v>1</v>
      </c>
      <c r="G10533" t="s">
        <v>106</v>
      </c>
      <c r="H10533" s="4">
        <v>45800.255150462966</v>
      </c>
      <c r="I10533" t="b">
        <v>0</v>
      </c>
      <c r="J10533" t="b">
        <v>1</v>
      </c>
      <c r="K10533" t="s">
        <v>106</v>
      </c>
      <c r="L10533" t="s">
        <v>22</v>
      </c>
      <c r="M10533">
        <v>192000</v>
      </c>
      <c r="O10533" t="s">
        <v>1076</v>
      </c>
      <c r="P10533" t="s">
        <v>13784</v>
      </c>
    </row>
    <row r="10534" spans="1:16" x14ac:dyDescent="0.55000000000000004">
      <c r="A10534" t="s">
        <v>1</v>
      </c>
      <c r="B10534" t="s">
        <v>2392</v>
      </c>
      <c r="C10534" t="s">
        <v>10547</v>
      </c>
      <c r="D10534" t="s">
        <v>4014</v>
      </c>
      <c r="E10534" t="s">
        <v>20</v>
      </c>
      <c r="F10534" t="b">
        <v>0</v>
      </c>
      <c r="G10534" t="s">
        <v>106</v>
      </c>
      <c r="H10534" s="4">
        <v>45800.255150462966</v>
      </c>
      <c r="I10534" t="b">
        <v>0</v>
      </c>
      <c r="J10534" t="b">
        <v>0</v>
      </c>
      <c r="K10534" t="s">
        <v>106</v>
      </c>
      <c r="L10534" t="s">
        <v>22</v>
      </c>
      <c r="M10534">
        <v>170000</v>
      </c>
      <c r="O10534" t="s">
        <v>1252</v>
      </c>
      <c r="P10534" t="s">
        <v>1253</v>
      </c>
    </row>
    <row r="10535" spans="1:16" x14ac:dyDescent="0.55000000000000004">
      <c r="A10535" t="s">
        <v>2</v>
      </c>
      <c r="B10535" t="s">
        <v>13785</v>
      </c>
      <c r="C10535" t="s">
        <v>39</v>
      </c>
      <c r="D10535" t="s">
        <v>10458</v>
      </c>
      <c r="E10535" t="s">
        <v>20</v>
      </c>
      <c r="F10535" t="b">
        <v>1</v>
      </c>
      <c r="G10535" t="s">
        <v>106</v>
      </c>
      <c r="H10535" s="4">
        <v>45800.255208333343</v>
      </c>
      <c r="I10535" t="b">
        <v>0</v>
      </c>
      <c r="J10535" t="b">
        <v>1</v>
      </c>
      <c r="K10535" t="s">
        <v>106</v>
      </c>
      <c r="L10535" t="s">
        <v>22</v>
      </c>
      <c r="M10535">
        <v>155000</v>
      </c>
      <c r="O10535" t="s">
        <v>2112</v>
      </c>
      <c r="P10535" t="s">
        <v>13786</v>
      </c>
    </row>
    <row r="10536" spans="1:16" x14ac:dyDescent="0.55000000000000004">
      <c r="A10536" t="s">
        <v>0</v>
      </c>
      <c r="B10536" t="s">
        <v>0</v>
      </c>
      <c r="C10536" t="s">
        <v>10796</v>
      </c>
      <c r="D10536" t="s">
        <v>3828</v>
      </c>
      <c r="E10536" t="s">
        <v>20</v>
      </c>
      <c r="F10536" t="b">
        <v>0</v>
      </c>
      <c r="G10536" t="s">
        <v>23</v>
      </c>
      <c r="H10536" s="4">
        <v>45800.269293981481</v>
      </c>
      <c r="I10536" t="b">
        <v>0</v>
      </c>
      <c r="J10536" t="b">
        <v>1</v>
      </c>
      <c r="K10536" t="s">
        <v>24</v>
      </c>
      <c r="L10536" t="s">
        <v>22</v>
      </c>
      <c r="M10536">
        <v>75000</v>
      </c>
      <c r="O10536" t="s">
        <v>13787</v>
      </c>
      <c r="P10536" t="s">
        <v>13788</v>
      </c>
    </row>
    <row r="10537" spans="1:16" x14ac:dyDescent="0.55000000000000004">
      <c r="A10537" t="s">
        <v>89</v>
      </c>
      <c r="B10537" t="s">
        <v>13789</v>
      </c>
      <c r="C10537" t="s">
        <v>192</v>
      </c>
      <c r="D10537" t="s">
        <v>4003</v>
      </c>
      <c r="E10537" t="s">
        <v>20</v>
      </c>
      <c r="F10537" t="b">
        <v>0</v>
      </c>
      <c r="G10537" t="s">
        <v>23</v>
      </c>
      <c r="H10537" s="4">
        <v>45800.269560185188</v>
      </c>
      <c r="I10537" t="b">
        <v>1</v>
      </c>
      <c r="J10537" t="b">
        <v>0</v>
      </c>
      <c r="K10537" t="s">
        <v>24</v>
      </c>
      <c r="L10537" t="s">
        <v>22</v>
      </c>
      <c r="M10537">
        <v>190000</v>
      </c>
      <c r="O10537" t="s">
        <v>999</v>
      </c>
    </row>
    <row r="10538" spans="1:16" x14ac:dyDescent="0.55000000000000004">
      <c r="A10538" t="s">
        <v>89</v>
      </c>
      <c r="B10538" t="s">
        <v>13790</v>
      </c>
      <c r="C10538" t="s">
        <v>39</v>
      </c>
      <c r="D10538" t="s">
        <v>7434</v>
      </c>
      <c r="E10538" t="s">
        <v>20</v>
      </c>
      <c r="F10538" t="b">
        <v>1</v>
      </c>
      <c r="G10538" t="s">
        <v>13791</v>
      </c>
      <c r="H10538" s="4">
        <v>45800.284085648149</v>
      </c>
      <c r="I10538" t="b">
        <v>0</v>
      </c>
      <c r="J10538" t="b">
        <v>0</v>
      </c>
      <c r="K10538" t="s">
        <v>13791</v>
      </c>
      <c r="L10538" t="s">
        <v>22</v>
      </c>
      <c r="M10538">
        <v>21880</v>
      </c>
      <c r="O10538" t="s">
        <v>12234</v>
      </c>
      <c r="P10538" t="s">
        <v>13792</v>
      </c>
    </row>
    <row r="10539" spans="1:16" x14ac:dyDescent="0.55000000000000004">
      <c r="A10539" t="s">
        <v>139</v>
      </c>
      <c r="B10539" t="s">
        <v>9356</v>
      </c>
      <c r="C10539" t="s">
        <v>39</v>
      </c>
      <c r="D10539" t="s">
        <v>2208</v>
      </c>
      <c r="E10539" t="s">
        <v>20</v>
      </c>
      <c r="F10539" t="b">
        <v>1</v>
      </c>
      <c r="G10539" t="s">
        <v>2641</v>
      </c>
      <c r="H10539" s="4">
        <v>45800.284930555557</v>
      </c>
      <c r="I10539" t="b">
        <v>0</v>
      </c>
      <c r="J10539" t="b">
        <v>0</v>
      </c>
      <c r="K10539" t="s">
        <v>2641</v>
      </c>
      <c r="L10539" t="s">
        <v>22</v>
      </c>
      <c r="M10539">
        <v>141810.3125</v>
      </c>
      <c r="O10539" t="s">
        <v>9357</v>
      </c>
      <c r="P10539" t="s">
        <v>9358</v>
      </c>
    </row>
    <row r="10540" spans="1:16" x14ac:dyDescent="0.55000000000000004">
      <c r="A10540" t="s">
        <v>0</v>
      </c>
      <c r="B10540" t="s">
        <v>13793</v>
      </c>
      <c r="C10540" t="s">
        <v>1420</v>
      </c>
      <c r="D10540" t="s">
        <v>3828</v>
      </c>
      <c r="E10540" t="s">
        <v>20</v>
      </c>
      <c r="F10540" t="b">
        <v>0</v>
      </c>
      <c r="G10540" t="s">
        <v>1420</v>
      </c>
      <c r="H10540" s="4">
        <v>45800.292916666673</v>
      </c>
      <c r="I10540" t="b">
        <v>1</v>
      </c>
      <c r="J10540" t="b">
        <v>0</v>
      </c>
      <c r="K10540" t="s">
        <v>1420</v>
      </c>
      <c r="L10540" t="s">
        <v>22</v>
      </c>
      <c r="M10540">
        <v>55000</v>
      </c>
      <c r="O10540" t="s">
        <v>4070</v>
      </c>
      <c r="P10540" t="s">
        <v>914</v>
      </c>
    </row>
    <row r="10541" spans="1:16" x14ac:dyDescent="0.55000000000000004">
      <c r="A10541" t="s">
        <v>89</v>
      </c>
      <c r="B10541" t="s">
        <v>13794</v>
      </c>
      <c r="C10541" t="s">
        <v>213</v>
      </c>
      <c r="D10541" t="s">
        <v>2208</v>
      </c>
      <c r="E10541" t="s">
        <v>20</v>
      </c>
      <c r="F10541" t="b">
        <v>0</v>
      </c>
      <c r="G10541" t="s">
        <v>41</v>
      </c>
      <c r="H10541" s="4">
        <v>45800.334409722222</v>
      </c>
      <c r="I10541" t="b">
        <v>0</v>
      </c>
      <c r="J10541" t="b">
        <v>1</v>
      </c>
      <c r="K10541" t="s">
        <v>24</v>
      </c>
      <c r="L10541" t="s">
        <v>22</v>
      </c>
      <c r="M10541">
        <v>209000</v>
      </c>
      <c r="O10541" t="s">
        <v>405</v>
      </c>
      <c r="P10541" t="s">
        <v>13795</v>
      </c>
    </row>
    <row r="10542" spans="1:16" x14ac:dyDescent="0.55000000000000004">
      <c r="A10542" t="s">
        <v>28</v>
      </c>
      <c r="B10542" t="s">
        <v>12910</v>
      </c>
      <c r="C10542" t="s">
        <v>39</v>
      </c>
      <c r="D10542" t="s">
        <v>3973</v>
      </c>
      <c r="E10542" t="s">
        <v>20</v>
      </c>
      <c r="F10542" t="b">
        <v>1</v>
      </c>
      <c r="G10542" t="s">
        <v>27</v>
      </c>
      <c r="H10542" s="4">
        <v>45800.376759259263</v>
      </c>
      <c r="I10542" t="b">
        <v>0</v>
      </c>
      <c r="J10542" t="b">
        <v>0</v>
      </c>
      <c r="K10542" t="s">
        <v>24</v>
      </c>
      <c r="L10542" t="s">
        <v>36</v>
      </c>
      <c r="N10542">
        <v>30</v>
      </c>
      <c r="O10542" t="s">
        <v>7413</v>
      </c>
      <c r="P10542" t="s">
        <v>1629</v>
      </c>
    </row>
    <row r="10543" spans="1:16" x14ac:dyDescent="0.55000000000000004">
      <c r="A10543" t="s">
        <v>28</v>
      </c>
      <c r="B10543" t="s">
        <v>13538</v>
      </c>
      <c r="C10543" t="s">
        <v>39</v>
      </c>
      <c r="D10543" t="s">
        <v>3973</v>
      </c>
      <c r="E10543" t="s">
        <v>20</v>
      </c>
      <c r="F10543" t="b">
        <v>1</v>
      </c>
      <c r="G10543" t="s">
        <v>62</v>
      </c>
      <c r="H10543" s="4">
        <v>45800.384583333333</v>
      </c>
      <c r="I10543" t="b">
        <v>0</v>
      </c>
      <c r="J10543" t="b">
        <v>0</v>
      </c>
      <c r="K10543" t="s">
        <v>62</v>
      </c>
      <c r="L10543" t="s">
        <v>36</v>
      </c>
      <c r="N10543">
        <v>100</v>
      </c>
      <c r="O10543" t="s">
        <v>7413</v>
      </c>
      <c r="P10543" t="s">
        <v>13539</v>
      </c>
    </row>
    <row r="10544" spans="1:16" x14ac:dyDescent="0.55000000000000004">
      <c r="A10544" t="s">
        <v>40</v>
      </c>
      <c r="B10544" t="s">
        <v>3133</v>
      </c>
      <c r="C10544" t="s">
        <v>242</v>
      </c>
      <c r="D10544" t="s">
        <v>3828</v>
      </c>
      <c r="E10544" t="s">
        <v>20</v>
      </c>
      <c r="F10544" t="b">
        <v>0</v>
      </c>
      <c r="G10544" t="s">
        <v>27</v>
      </c>
      <c r="H10544" s="4">
        <v>45800.41814814815</v>
      </c>
      <c r="I10544" t="b">
        <v>0</v>
      </c>
      <c r="J10544" t="b">
        <v>1</v>
      </c>
      <c r="K10544" t="s">
        <v>24</v>
      </c>
      <c r="L10544" t="s">
        <v>22</v>
      </c>
      <c r="M10544">
        <v>139500</v>
      </c>
      <c r="O10544" t="s">
        <v>1903</v>
      </c>
      <c r="P10544" t="s">
        <v>13796</v>
      </c>
    </row>
    <row r="10545" spans="1:16" x14ac:dyDescent="0.55000000000000004">
      <c r="A10545" t="s">
        <v>2</v>
      </c>
      <c r="B10545" t="s">
        <v>389</v>
      </c>
      <c r="C10545" t="s">
        <v>192</v>
      </c>
      <c r="D10545" t="s">
        <v>3970</v>
      </c>
      <c r="E10545" t="s">
        <v>20</v>
      </c>
      <c r="F10545" t="b">
        <v>0</v>
      </c>
      <c r="G10545" t="s">
        <v>27</v>
      </c>
      <c r="H10545" s="4">
        <v>45800.459814814807</v>
      </c>
      <c r="I10545" t="b">
        <v>0</v>
      </c>
      <c r="J10545" t="b">
        <v>1</v>
      </c>
      <c r="K10545" t="s">
        <v>24</v>
      </c>
      <c r="L10545" t="s">
        <v>22</v>
      </c>
      <c r="M10545">
        <v>109082.5</v>
      </c>
      <c r="O10545" t="s">
        <v>2321</v>
      </c>
      <c r="P10545" t="s">
        <v>13797</v>
      </c>
    </row>
    <row r="10546" spans="1:16" x14ac:dyDescent="0.55000000000000004">
      <c r="A10546" t="s">
        <v>2</v>
      </c>
      <c r="B10546" t="s">
        <v>1005</v>
      </c>
      <c r="C10546" t="s">
        <v>192</v>
      </c>
      <c r="D10546" t="s">
        <v>3970</v>
      </c>
      <c r="E10546" t="s">
        <v>20</v>
      </c>
      <c r="F10546" t="b">
        <v>0</v>
      </c>
      <c r="G10546" t="s">
        <v>27</v>
      </c>
      <c r="H10546" s="4">
        <v>45800.501481481479</v>
      </c>
      <c r="I10546" t="b">
        <v>0</v>
      </c>
      <c r="J10546" t="b">
        <v>1</v>
      </c>
      <c r="K10546" t="s">
        <v>24</v>
      </c>
      <c r="L10546" t="s">
        <v>22</v>
      </c>
      <c r="M10546">
        <v>140500</v>
      </c>
      <c r="O10546" t="s">
        <v>3741</v>
      </c>
      <c r="P10546" t="s">
        <v>2053</v>
      </c>
    </row>
    <row r="10547" spans="1:16" x14ac:dyDescent="0.55000000000000004">
      <c r="A10547" t="s">
        <v>2</v>
      </c>
      <c r="B10547" t="s">
        <v>11974</v>
      </c>
      <c r="C10547" t="s">
        <v>436</v>
      </c>
      <c r="D10547" t="s">
        <v>131</v>
      </c>
      <c r="E10547" t="s">
        <v>20</v>
      </c>
      <c r="F10547" t="b">
        <v>0</v>
      </c>
      <c r="G10547" t="s">
        <v>27</v>
      </c>
      <c r="H10547" s="4">
        <v>45800.501585648148</v>
      </c>
      <c r="I10547" t="b">
        <v>1</v>
      </c>
      <c r="J10547" t="b">
        <v>0</v>
      </c>
      <c r="K10547" t="s">
        <v>24</v>
      </c>
      <c r="L10547" t="s">
        <v>22</v>
      </c>
      <c r="M10547">
        <v>130000</v>
      </c>
      <c r="O10547" t="s">
        <v>131</v>
      </c>
      <c r="P10547" t="s">
        <v>13798</v>
      </c>
    </row>
    <row r="10548" spans="1:16" x14ac:dyDescent="0.55000000000000004">
      <c r="A10548" t="s">
        <v>2</v>
      </c>
      <c r="B10548" t="s">
        <v>7456</v>
      </c>
      <c r="C10548" t="s">
        <v>114</v>
      </c>
      <c r="D10548" t="s">
        <v>3973</v>
      </c>
      <c r="E10548" t="s">
        <v>20</v>
      </c>
      <c r="F10548" t="b">
        <v>0</v>
      </c>
      <c r="G10548" t="s">
        <v>27</v>
      </c>
      <c r="H10548" s="4">
        <v>45800.501689814817</v>
      </c>
      <c r="I10548" t="b">
        <v>0</v>
      </c>
      <c r="J10548" t="b">
        <v>1</v>
      </c>
      <c r="K10548" t="s">
        <v>24</v>
      </c>
      <c r="L10548" t="s">
        <v>22</v>
      </c>
      <c r="M10548">
        <v>207500</v>
      </c>
      <c r="O10548" t="s">
        <v>341</v>
      </c>
      <c r="P10548" t="s">
        <v>7457</v>
      </c>
    </row>
    <row r="10549" spans="1:16" x14ac:dyDescent="0.55000000000000004">
      <c r="A10549" t="s">
        <v>2</v>
      </c>
      <c r="B10549" t="s">
        <v>13799</v>
      </c>
      <c r="C10549" t="s">
        <v>151</v>
      </c>
      <c r="D10549" t="s">
        <v>3970</v>
      </c>
      <c r="E10549" t="s">
        <v>20</v>
      </c>
      <c r="F10549" t="b">
        <v>0</v>
      </c>
      <c r="G10549" t="s">
        <v>41</v>
      </c>
      <c r="H10549" s="4">
        <v>45800.501944444448</v>
      </c>
      <c r="I10549" t="b">
        <v>0</v>
      </c>
      <c r="J10549" t="b">
        <v>0</v>
      </c>
      <c r="K10549" t="s">
        <v>24</v>
      </c>
      <c r="L10549" t="s">
        <v>22</v>
      </c>
      <c r="M10549">
        <v>227500</v>
      </c>
      <c r="O10549" t="s">
        <v>317</v>
      </c>
      <c r="P10549" t="s">
        <v>13800</v>
      </c>
    </row>
    <row r="10550" spans="1:16" x14ac:dyDescent="0.55000000000000004">
      <c r="A10550" t="s">
        <v>0</v>
      </c>
      <c r="B10550" t="s">
        <v>13801</v>
      </c>
      <c r="C10550" t="s">
        <v>122</v>
      </c>
      <c r="D10550" t="s">
        <v>3957</v>
      </c>
      <c r="E10550" t="s">
        <v>20</v>
      </c>
      <c r="F10550" t="b">
        <v>0</v>
      </c>
      <c r="G10550" t="s">
        <v>52</v>
      </c>
      <c r="H10550" s="4">
        <v>45800.584108796298</v>
      </c>
      <c r="I10550" t="b">
        <v>0</v>
      </c>
      <c r="J10550" t="b">
        <v>1</v>
      </c>
      <c r="K10550" t="s">
        <v>24</v>
      </c>
      <c r="L10550" t="s">
        <v>36</v>
      </c>
      <c r="N10550">
        <v>18.795000076293949</v>
      </c>
      <c r="O10550" t="s">
        <v>7595</v>
      </c>
      <c r="P10550" t="s">
        <v>66</v>
      </c>
    </row>
    <row r="10551" spans="1:16" x14ac:dyDescent="0.55000000000000004">
      <c r="A10551" t="s">
        <v>28</v>
      </c>
      <c r="B10551" t="s">
        <v>9445</v>
      </c>
      <c r="C10551" t="s">
        <v>180</v>
      </c>
      <c r="D10551" t="s">
        <v>3973</v>
      </c>
      <c r="E10551" t="s">
        <v>20</v>
      </c>
      <c r="F10551" t="b">
        <v>0</v>
      </c>
      <c r="G10551" t="s">
        <v>41</v>
      </c>
      <c r="H10551" s="4">
        <v>45800.584409722222</v>
      </c>
      <c r="I10551" t="b">
        <v>0</v>
      </c>
      <c r="J10551" t="b">
        <v>1</v>
      </c>
      <c r="K10551" t="s">
        <v>24</v>
      </c>
      <c r="L10551" t="s">
        <v>22</v>
      </c>
      <c r="M10551">
        <v>155500</v>
      </c>
      <c r="O10551" t="s">
        <v>9249</v>
      </c>
      <c r="P10551" t="s">
        <v>9446</v>
      </c>
    </row>
    <row r="10552" spans="1:16" x14ac:dyDescent="0.55000000000000004">
      <c r="A10552" t="s">
        <v>25</v>
      </c>
      <c r="B10552" t="s">
        <v>1508</v>
      </c>
      <c r="C10552" t="s">
        <v>845</v>
      </c>
      <c r="D10552" t="s">
        <v>3828</v>
      </c>
      <c r="E10552" t="s">
        <v>20</v>
      </c>
      <c r="F10552" t="b">
        <v>0</v>
      </c>
      <c r="G10552" t="s">
        <v>27</v>
      </c>
      <c r="H10552" s="4">
        <v>45800.625138888892</v>
      </c>
      <c r="I10552" t="b">
        <v>0</v>
      </c>
      <c r="J10552" t="b">
        <v>1</v>
      </c>
      <c r="K10552" t="s">
        <v>24</v>
      </c>
      <c r="L10552" t="s">
        <v>22</v>
      </c>
      <c r="M10552">
        <v>111075</v>
      </c>
      <c r="O10552" t="s">
        <v>3212</v>
      </c>
      <c r="P10552" t="s">
        <v>13802</v>
      </c>
    </row>
    <row r="10553" spans="1:16" x14ac:dyDescent="0.55000000000000004">
      <c r="A10553" t="s">
        <v>0</v>
      </c>
      <c r="B10553" t="s">
        <v>13803</v>
      </c>
      <c r="C10553" t="s">
        <v>1557</v>
      </c>
      <c r="D10553" t="s">
        <v>3828</v>
      </c>
      <c r="E10553" t="s">
        <v>51</v>
      </c>
      <c r="F10553" t="b">
        <v>0</v>
      </c>
      <c r="G10553" t="s">
        <v>27</v>
      </c>
      <c r="H10553" s="4">
        <v>45800.625231481477</v>
      </c>
      <c r="I10553" t="b">
        <v>0</v>
      </c>
      <c r="J10553" t="b">
        <v>0</v>
      </c>
      <c r="K10553" t="s">
        <v>24</v>
      </c>
      <c r="L10553" t="s">
        <v>36</v>
      </c>
      <c r="N10553">
        <v>29.25</v>
      </c>
      <c r="O10553" t="s">
        <v>13804</v>
      </c>
      <c r="P10553" t="s">
        <v>11395</v>
      </c>
    </row>
    <row r="10554" spans="1:16" x14ac:dyDescent="0.55000000000000004">
      <c r="A10554" t="s">
        <v>89</v>
      </c>
      <c r="B10554" t="s">
        <v>13805</v>
      </c>
      <c r="C10554" t="s">
        <v>1060</v>
      </c>
      <c r="D10554" t="s">
        <v>3973</v>
      </c>
      <c r="E10554" t="s">
        <v>51</v>
      </c>
      <c r="F10554" t="b">
        <v>0</v>
      </c>
      <c r="G10554" t="s">
        <v>27</v>
      </c>
      <c r="H10554" s="4">
        <v>45800.62667824074</v>
      </c>
      <c r="I10554" t="b">
        <v>1</v>
      </c>
      <c r="J10554" t="b">
        <v>0</v>
      </c>
      <c r="K10554" t="s">
        <v>24</v>
      </c>
      <c r="L10554" t="s">
        <v>36</v>
      </c>
      <c r="N10554">
        <v>45</v>
      </c>
      <c r="O10554" t="s">
        <v>1470</v>
      </c>
      <c r="P10554" t="s">
        <v>48</v>
      </c>
    </row>
    <row r="10555" spans="1:16" x14ac:dyDescent="0.55000000000000004">
      <c r="A10555" t="s">
        <v>40</v>
      </c>
      <c r="B10555" t="s">
        <v>5403</v>
      </c>
      <c r="C10555" t="s">
        <v>199</v>
      </c>
      <c r="D10555" t="s">
        <v>3828</v>
      </c>
      <c r="E10555" t="s">
        <v>20</v>
      </c>
      <c r="F10555" t="b">
        <v>0</v>
      </c>
      <c r="G10555" t="s">
        <v>41</v>
      </c>
      <c r="H10555" s="4">
        <v>45800.626898148148</v>
      </c>
      <c r="I10555" t="b">
        <v>0</v>
      </c>
      <c r="J10555" t="b">
        <v>0</v>
      </c>
      <c r="K10555" t="s">
        <v>24</v>
      </c>
      <c r="L10555" t="s">
        <v>22</v>
      </c>
      <c r="M10555">
        <v>127500</v>
      </c>
      <c r="O10555" t="s">
        <v>1422</v>
      </c>
      <c r="P10555" t="s">
        <v>11030</v>
      </c>
    </row>
    <row r="10556" spans="1:16" x14ac:dyDescent="0.55000000000000004">
      <c r="A10556" t="s">
        <v>0</v>
      </c>
      <c r="B10556" t="s">
        <v>1556</v>
      </c>
      <c r="C10556" t="s">
        <v>1557</v>
      </c>
      <c r="D10556" t="s">
        <v>3600</v>
      </c>
      <c r="E10556" t="s">
        <v>51</v>
      </c>
      <c r="F10556" t="b">
        <v>0</v>
      </c>
      <c r="G10556" t="s">
        <v>27</v>
      </c>
      <c r="H10556" s="4">
        <v>45800.666828703703</v>
      </c>
      <c r="I10556" t="b">
        <v>0</v>
      </c>
      <c r="J10556" t="b">
        <v>0</v>
      </c>
      <c r="K10556" t="s">
        <v>24</v>
      </c>
      <c r="L10556" t="s">
        <v>36</v>
      </c>
      <c r="N10556">
        <v>27.5</v>
      </c>
      <c r="O10556" t="s">
        <v>3182</v>
      </c>
      <c r="P10556" t="s">
        <v>11395</v>
      </c>
    </row>
    <row r="10557" spans="1:16" x14ac:dyDescent="0.55000000000000004">
      <c r="A10557" t="s">
        <v>0</v>
      </c>
      <c r="B10557" t="s">
        <v>13806</v>
      </c>
      <c r="C10557" t="s">
        <v>315</v>
      </c>
      <c r="D10557" t="s">
        <v>3973</v>
      </c>
      <c r="E10557" t="s">
        <v>51</v>
      </c>
      <c r="F10557" t="b">
        <v>0</v>
      </c>
      <c r="G10557" t="s">
        <v>27</v>
      </c>
      <c r="H10557" s="4">
        <v>45800.666875000003</v>
      </c>
      <c r="I10557" t="b">
        <v>1</v>
      </c>
      <c r="J10557" t="b">
        <v>1</v>
      </c>
      <c r="K10557" t="s">
        <v>24</v>
      </c>
      <c r="L10557" t="s">
        <v>36</v>
      </c>
      <c r="N10557">
        <v>57.5</v>
      </c>
      <c r="O10557" t="s">
        <v>144</v>
      </c>
      <c r="P10557" t="s">
        <v>13807</v>
      </c>
    </row>
    <row r="10558" spans="1:16" x14ac:dyDescent="0.55000000000000004">
      <c r="A10558" t="s">
        <v>2</v>
      </c>
      <c r="B10558" t="s">
        <v>2</v>
      </c>
      <c r="C10558" t="s">
        <v>945</v>
      </c>
      <c r="D10558" t="s">
        <v>2208</v>
      </c>
      <c r="E10558" t="s">
        <v>20</v>
      </c>
      <c r="F10558" t="b">
        <v>0</v>
      </c>
      <c r="G10558" t="s">
        <v>30</v>
      </c>
      <c r="H10558" s="4">
        <v>45800.667997685188</v>
      </c>
      <c r="I10558" t="b">
        <v>0</v>
      </c>
      <c r="J10558" t="b">
        <v>0</v>
      </c>
      <c r="K10558" t="s">
        <v>24</v>
      </c>
      <c r="L10558" t="s">
        <v>22</v>
      </c>
      <c r="M10558">
        <v>104300</v>
      </c>
      <c r="O10558" t="s">
        <v>13808</v>
      </c>
      <c r="P10558" t="s">
        <v>4964</v>
      </c>
    </row>
    <row r="10559" spans="1:16" x14ac:dyDescent="0.55000000000000004">
      <c r="A10559" t="s">
        <v>28</v>
      </c>
      <c r="B10559" t="s">
        <v>13809</v>
      </c>
      <c r="C10559" t="s">
        <v>275</v>
      </c>
      <c r="D10559" t="s">
        <v>3973</v>
      </c>
      <c r="E10559" t="s">
        <v>51</v>
      </c>
      <c r="F10559" t="b">
        <v>0</v>
      </c>
      <c r="G10559" t="s">
        <v>27</v>
      </c>
      <c r="H10559" s="4">
        <v>45800.668356481481</v>
      </c>
      <c r="I10559" t="b">
        <v>0</v>
      </c>
      <c r="J10559" t="b">
        <v>0</v>
      </c>
      <c r="K10559" t="s">
        <v>24</v>
      </c>
      <c r="L10559" t="s">
        <v>36</v>
      </c>
      <c r="N10559">
        <v>80</v>
      </c>
      <c r="O10559" t="s">
        <v>396</v>
      </c>
    </row>
    <row r="10560" spans="1:16" x14ac:dyDescent="0.55000000000000004">
      <c r="A10560" t="s">
        <v>28</v>
      </c>
      <c r="B10560" t="s">
        <v>13809</v>
      </c>
      <c r="C10560" t="s">
        <v>275</v>
      </c>
      <c r="D10560" t="s">
        <v>3973</v>
      </c>
      <c r="E10560" t="s">
        <v>51</v>
      </c>
      <c r="F10560" t="b">
        <v>0</v>
      </c>
      <c r="G10560" t="s">
        <v>41</v>
      </c>
      <c r="H10560" s="4">
        <v>45800.66878472222</v>
      </c>
      <c r="I10560" t="b">
        <v>0</v>
      </c>
      <c r="J10560" t="b">
        <v>0</v>
      </c>
      <c r="K10560" t="s">
        <v>24</v>
      </c>
      <c r="L10560" t="s">
        <v>36</v>
      </c>
      <c r="N10560">
        <v>80</v>
      </c>
      <c r="O10560" t="s">
        <v>396</v>
      </c>
    </row>
    <row r="10561" spans="1:16" x14ac:dyDescent="0.55000000000000004">
      <c r="A10561" t="s">
        <v>25</v>
      </c>
      <c r="B10561" t="s">
        <v>13810</v>
      </c>
      <c r="C10561" t="s">
        <v>1561</v>
      </c>
      <c r="D10561" t="s">
        <v>3973</v>
      </c>
      <c r="E10561" t="s">
        <v>20</v>
      </c>
      <c r="F10561" t="b">
        <v>0</v>
      </c>
      <c r="G10561" t="s">
        <v>30</v>
      </c>
      <c r="H10561" s="4">
        <v>45800.709004629629</v>
      </c>
      <c r="I10561" t="b">
        <v>0</v>
      </c>
      <c r="J10561" t="b">
        <v>0</v>
      </c>
      <c r="K10561" t="s">
        <v>24</v>
      </c>
      <c r="L10561" t="s">
        <v>22</v>
      </c>
      <c r="M10561">
        <v>102500</v>
      </c>
      <c r="O10561" t="s">
        <v>13811</v>
      </c>
      <c r="P10561" t="s">
        <v>13812</v>
      </c>
    </row>
    <row r="10562" spans="1:16" x14ac:dyDescent="0.55000000000000004">
      <c r="A10562" t="s">
        <v>40</v>
      </c>
      <c r="B10562" t="s">
        <v>5403</v>
      </c>
      <c r="C10562" t="s">
        <v>5404</v>
      </c>
      <c r="D10562" t="s">
        <v>3973</v>
      </c>
      <c r="E10562" t="s">
        <v>20</v>
      </c>
      <c r="F10562" t="b">
        <v>0</v>
      </c>
      <c r="G10562" t="s">
        <v>27</v>
      </c>
      <c r="H10562" s="4">
        <v>45800.710023148153</v>
      </c>
      <c r="I10562" t="b">
        <v>0</v>
      </c>
      <c r="J10562" t="b">
        <v>0</v>
      </c>
      <c r="K10562" t="s">
        <v>24</v>
      </c>
      <c r="L10562" t="s">
        <v>22</v>
      </c>
      <c r="M10562">
        <v>135000</v>
      </c>
      <c r="O10562" t="s">
        <v>1422</v>
      </c>
      <c r="P10562" t="s">
        <v>5405</v>
      </c>
    </row>
    <row r="10563" spans="1:16" x14ac:dyDescent="0.55000000000000004">
      <c r="A10563" t="s">
        <v>1</v>
      </c>
      <c r="B10563" t="s">
        <v>2620</v>
      </c>
      <c r="C10563" t="s">
        <v>1509</v>
      </c>
      <c r="D10563" t="s">
        <v>3973</v>
      </c>
      <c r="E10563" t="s">
        <v>20</v>
      </c>
      <c r="F10563" t="b">
        <v>0</v>
      </c>
      <c r="G10563" t="s">
        <v>41</v>
      </c>
      <c r="H10563" s="4">
        <v>45800.710416666669</v>
      </c>
      <c r="I10563" t="b">
        <v>1</v>
      </c>
      <c r="J10563" t="b">
        <v>0</v>
      </c>
      <c r="K10563" t="s">
        <v>24</v>
      </c>
      <c r="L10563" t="s">
        <v>36</v>
      </c>
      <c r="N10563">
        <v>62.5</v>
      </c>
      <c r="O10563" t="s">
        <v>74</v>
      </c>
      <c r="P10563" t="s">
        <v>13813</v>
      </c>
    </row>
    <row r="10564" spans="1:16" x14ac:dyDescent="0.55000000000000004">
      <c r="A10564" t="s">
        <v>40</v>
      </c>
      <c r="B10564" t="s">
        <v>5403</v>
      </c>
      <c r="C10564" t="s">
        <v>1573</v>
      </c>
      <c r="D10564" t="s">
        <v>3973</v>
      </c>
      <c r="E10564" t="s">
        <v>20</v>
      </c>
      <c r="F10564" t="b">
        <v>0</v>
      </c>
      <c r="G10564" t="s">
        <v>41</v>
      </c>
      <c r="H10564" s="4">
        <v>45800.710439814808</v>
      </c>
      <c r="I10564" t="b">
        <v>0</v>
      </c>
      <c r="J10564" t="b">
        <v>0</v>
      </c>
      <c r="K10564" t="s">
        <v>24</v>
      </c>
      <c r="L10564" t="s">
        <v>22</v>
      </c>
      <c r="M10564">
        <v>135000</v>
      </c>
      <c r="O10564" t="s">
        <v>1422</v>
      </c>
      <c r="P10564" t="s">
        <v>5405</v>
      </c>
    </row>
    <row r="10565" spans="1:16" x14ac:dyDescent="0.55000000000000004">
      <c r="A10565" t="s">
        <v>40</v>
      </c>
      <c r="B10565" t="s">
        <v>5403</v>
      </c>
      <c r="C10565" t="s">
        <v>1096</v>
      </c>
      <c r="D10565" t="s">
        <v>3973</v>
      </c>
      <c r="E10565" t="s">
        <v>20</v>
      </c>
      <c r="F10565" t="b">
        <v>0</v>
      </c>
      <c r="G10565" t="s">
        <v>41</v>
      </c>
      <c r="H10565" s="4">
        <v>45800.710439814808</v>
      </c>
      <c r="I10565" t="b">
        <v>0</v>
      </c>
      <c r="J10565" t="b">
        <v>0</v>
      </c>
      <c r="K10565" t="s">
        <v>24</v>
      </c>
      <c r="L10565" t="s">
        <v>22</v>
      </c>
      <c r="M10565">
        <v>135000</v>
      </c>
      <c r="O10565" t="s">
        <v>1422</v>
      </c>
      <c r="P10565" t="s">
        <v>7417</v>
      </c>
    </row>
    <row r="10566" spans="1:16" x14ac:dyDescent="0.55000000000000004">
      <c r="A10566" t="s">
        <v>40</v>
      </c>
      <c r="B10566" t="s">
        <v>5403</v>
      </c>
      <c r="C10566" t="s">
        <v>2681</v>
      </c>
      <c r="D10566" t="s">
        <v>3973</v>
      </c>
      <c r="E10566" t="s">
        <v>20</v>
      </c>
      <c r="F10566" t="b">
        <v>0</v>
      </c>
      <c r="G10566" t="s">
        <v>30</v>
      </c>
      <c r="H10566" s="4">
        <v>45800.711099537039</v>
      </c>
      <c r="I10566" t="b">
        <v>0</v>
      </c>
      <c r="J10566" t="b">
        <v>0</v>
      </c>
      <c r="K10566" t="s">
        <v>24</v>
      </c>
      <c r="L10566" t="s">
        <v>22</v>
      </c>
      <c r="M10566">
        <v>127500</v>
      </c>
      <c r="O10566" t="s">
        <v>1422</v>
      </c>
      <c r="P10566" t="s">
        <v>11030</v>
      </c>
    </row>
    <row r="10567" spans="1:16" x14ac:dyDescent="0.55000000000000004">
      <c r="A10567" t="s">
        <v>0</v>
      </c>
      <c r="B10567" t="s">
        <v>13814</v>
      </c>
      <c r="C10567" t="s">
        <v>304</v>
      </c>
      <c r="D10567" t="s">
        <v>3973</v>
      </c>
      <c r="E10567" t="s">
        <v>20</v>
      </c>
      <c r="F10567" t="b">
        <v>0</v>
      </c>
      <c r="G10567" t="s">
        <v>27</v>
      </c>
      <c r="H10567" s="4">
        <v>45800.750138888892</v>
      </c>
      <c r="I10567" t="b">
        <v>0</v>
      </c>
      <c r="J10567" t="b">
        <v>0</v>
      </c>
      <c r="K10567" t="s">
        <v>24</v>
      </c>
      <c r="L10567" t="s">
        <v>22</v>
      </c>
      <c r="M10567">
        <v>160000</v>
      </c>
      <c r="O10567" t="s">
        <v>13815</v>
      </c>
      <c r="P10567" t="s">
        <v>280</v>
      </c>
    </row>
    <row r="10568" spans="1:16" x14ac:dyDescent="0.55000000000000004">
      <c r="A10568" t="s">
        <v>0</v>
      </c>
      <c r="B10568" t="s">
        <v>250</v>
      </c>
      <c r="C10568" t="s">
        <v>1135</v>
      </c>
      <c r="D10568" t="s">
        <v>3973</v>
      </c>
      <c r="E10568" t="s">
        <v>51</v>
      </c>
      <c r="F10568" t="b">
        <v>0</v>
      </c>
      <c r="G10568" t="s">
        <v>27</v>
      </c>
      <c r="H10568" s="4">
        <v>45800.750162037039</v>
      </c>
      <c r="I10568" t="b">
        <v>0</v>
      </c>
      <c r="J10568" t="b">
        <v>0</v>
      </c>
      <c r="K10568" t="s">
        <v>24</v>
      </c>
      <c r="L10568" t="s">
        <v>36</v>
      </c>
      <c r="N10568">
        <v>46.5</v>
      </c>
      <c r="O10568" t="s">
        <v>13816</v>
      </c>
      <c r="P10568" t="s">
        <v>13817</v>
      </c>
    </row>
    <row r="10569" spans="1:16" x14ac:dyDescent="0.55000000000000004">
      <c r="A10569" t="s">
        <v>0</v>
      </c>
      <c r="B10569" t="s">
        <v>13818</v>
      </c>
      <c r="C10569" t="s">
        <v>1828</v>
      </c>
      <c r="D10569" t="s">
        <v>4035</v>
      </c>
      <c r="E10569" t="s">
        <v>20</v>
      </c>
      <c r="F10569" t="b">
        <v>0</v>
      </c>
      <c r="G10569" t="s">
        <v>27</v>
      </c>
      <c r="H10569" s="4">
        <v>45800.750914351847</v>
      </c>
      <c r="I10569" t="b">
        <v>0</v>
      </c>
      <c r="J10569" t="b">
        <v>1</v>
      </c>
      <c r="K10569" t="s">
        <v>24</v>
      </c>
      <c r="L10569" t="s">
        <v>22</v>
      </c>
      <c r="M10569">
        <v>171225</v>
      </c>
      <c r="O10569" t="s">
        <v>3185</v>
      </c>
      <c r="P10569" t="s">
        <v>13819</v>
      </c>
    </row>
    <row r="10570" spans="1:16" x14ac:dyDescent="0.55000000000000004">
      <c r="A10570" t="s">
        <v>2</v>
      </c>
      <c r="B10570" t="s">
        <v>1145</v>
      </c>
      <c r="C10570" t="s">
        <v>670</v>
      </c>
      <c r="D10570" t="s">
        <v>3973</v>
      </c>
      <c r="E10570" t="s">
        <v>20</v>
      </c>
      <c r="F10570" t="b">
        <v>0</v>
      </c>
      <c r="G10570" t="s">
        <v>27</v>
      </c>
      <c r="H10570" s="4">
        <v>45800.75167824074</v>
      </c>
      <c r="I10570" t="b">
        <v>0</v>
      </c>
      <c r="J10570" t="b">
        <v>0</v>
      </c>
      <c r="K10570" t="s">
        <v>24</v>
      </c>
      <c r="L10570" t="s">
        <v>22</v>
      </c>
      <c r="M10570">
        <v>110000</v>
      </c>
      <c r="O10570" t="s">
        <v>441</v>
      </c>
      <c r="P10570" t="s">
        <v>13820</v>
      </c>
    </row>
    <row r="10571" spans="1:16" x14ac:dyDescent="0.55000000000000004">
      <c r="A10571" t="s">
        <v>1</v>
      </c>
      <c r="B10571" t="s">
        <v>771</v>
      </c>
      <c r="C10571" t="s">
        <v>862</v>
      </c>
      <c r="D10571" t="s">
        <v>4035</v>
      </c>
      <c r="E10571" t="s">
        <v>20</v>
      </c>
      <c r="F10571" t="b">
        <v>0</v>
      </c>
      <c r="G10571" t="s">
        <v>862</v>
      </c>
      <c r="H10571" s="4">
        <v>45800.755937499998</v>
      </c>
      <c r="I10571" t="b">
        <v>0</v>
      </c>
      <c r="J10571" t="b">
        <v>0</v>
      </c>
      <c r="K10571" t="s">
        <v>862</v>
      </c>
      <c r="L10571" t="s">
        <v>22</v>
      </c>
      <c r="M10571">
        <v>59000</v>
      </c>
      <c r="O10571" t="s">
        <v>686</v>
      </c>
      <c r="P10571" t="s">
        <v>13821</v>
      </c>
    </row>
    <row r="10572" spans="1:16" x14ac:dyDescent="0.55000000000000004">
      <c r="A10572" t="s">
        <v>25</v>
      </c>
      <c r="B10572" t="s">
        <v>13822</v>
      </c>
      <c r="C10572" t="s">
        <v>39</v>
      </c>
      <c r="D10572" t="s">
        <v>7434</v>
      </c>
      <c r="E10572" t="s">
        <v>20</v>
      </c>
      <c r="F10572" t="b">
        <v>1</v>
      </c>
      <c r="G10572" t="s">
        <v>13823</v>
      </c>
      <c r="H10572" s="4">
        <v>45800.789259259262</v>
      </c>
      <c r="I10572" t="b">
        <v>1</v>
      </c>
      <c r="J10572" t="b">
        <v>1</v>
      </c>
      <c r="K10572" t="s">
        <v>13823</v>
      </c>
      <c r="L10572" t="s">
        <v>22</v>
      </c>
      <c r="M10572">
        <v>53000</v>
      </c>
      <c r="O10572" t="s">
        <v>13160</v>
      </c>
      <c r="P10572" t="s">
        <v>13824</v>
      </c>
    </row>
    <row r="10573" spans="1:16" x14ac:dyDescent="0.55000000000000004">
      <c r="A10573" t="s">
        <v>0</v>
      </c>
      <c r="B10573" t="s">
        <v>1581</v>
      </c>
      <c r="C10573" t="s">
        <v>13825</v>
      </c>
      <c r="D10573" t="s">
        <v>3973</v>
      </c>
      <c r="E10573" t="s">
        <v>20</v>
      </c>
      <c r="F10573" t="b">
        <v>0</v>
      </c>
      <c r="G10573" t="s">
        <v>27</v>
      </c>
      <c r="H10573" s="4">
        <v>45800.791863425933</v>
      </c>
      <c r="I10573" t="b">
        <v>0</v>
      </c>
      <c r="J10573" t="b">
        <v>0</v>
      </c>
      <c r="K10573" t="s">
        <v>24</v>
      </c>
      <c r="L10573" t="s">
        <v>22</v>
      </c>
      <c r="M10573">
        <v>80050</v>
      </c>
      <c r="O10573" t="s">
        <v>3414</v>
      </c>
      <c r="P10573" t="s">
        <v>2429</v>
      </c>
    </row>
    <row r="10574" spans="1:16" x14ac:dyDescent="0.55000000000000004">
      <c r="A10574" t="s">
        <v>25</v>
      </c>
      <c r="B10574" t="s">
        <v>13826</v>
      </c>
      <c r="C10574" t="s">
        <v>33</v>
      </c>
      <c r="D10574" t="s">
        <v>3973</v>
      </c>
      <c r="E10574" t="s">
        <v>20</v>
      </c>
      <c r="F10574" t="b">
        <v>0</v>
      </c>
      <c r="G10574" t="s">
        <v>35</v>
      </c>
      <c r="H10574" s="4">
        <v>45800.792210648149</v>
      </c>
      <c r="I10574" t="b">
        <v>0</v>
      </c>
      <c r="J10574" t="b">
        <v>1</v>
      </c>
      <c r="K10574" t="s">
        <v>24</v>
      </c>
      <c r="L10574" t="s">
        <v>22</v>
      </c>
      <c r="M10574">
        <v>105996</v>
      </c>
      <c r="O10574" t="s">
        <v>554</v>
      </c>
      <c r="P10574" t="s">
        <v>871</v>
      </c>
    </row>
    <row r="10575" spans="1:16" x14ac:dyDescent="0.55000000000000004">
      <c r="A10575" t="s">
        <v>89</v>
      </c>
      <c r="B10575" t="s">
        <v>13827</v>
      </c>
      <c r="C10575" t="s">
        <v>292</v>
      </c>
      <c r="D10575" t="s">
        <v>6547</v>
      </c>
      <c r="F10575" t="b">
        <v>0</v>
      </c>
      <c r="G10575" t="s">
        <v>30</v>
      </c>
      <c r="H10575" s="4">
        <v>45800.792337962957</v>
      </c>
      <c r="I10575" t="b">
        <v>0</v>
      </c>
      <c r="J10575" t="b">
        <v>1</v>
      </c>
      <c r="K10575" t="s">
        <v>24</v>
      </c>
      <c r="L10575" t="s">
        <v>36</v>
      </c>
      <c r="N10575">
        <v>30</v>
      </c>
      <c r="O10575" t="s">
        <v>2117</v>
      </c>
      <c r="P10575" t="s">
        <v>13828</v>
      </c>
    </row>
    <row r="10576" spans="1:16" x14ac:dyDescent="0.55000000000000004">
      <c r="A10576" t="s">
        <v>0</v>
      </c>
      <c r="B10576" t="s">
        <v>13829</v>
      </c>
      <c r="C10576" t="s">
        <v>151</v>
      </c>
      <c r="D10576" t="s">
        <v>3973</v>
      </c>
      <c r="E10576" t="s">
        <v>20</v>
      </c>
      <c r="F10576" t="b">
        <v>0</v>
      </c>
      <c r="G10576" t="s">
        <v>30</v>
      </c>
      <c r="H10576" s="4">
        <v>45800.792997685188</v>
      </c>
      <c r="I10576" t="b">
        <v>0</v>
      </c>
      <c r="J10576" t="b">
        <v>1</v>
      </c>
      <c r="K10576" t="s">
        <v>24</v>
      </c>
      <c r="L10576" t="s">
        <v>22</v>
      </c>
      <c r="M10576">
        <v>105000</v>
      </c>
      <c r="O10576" t="s">
        <v>13830</v>
      </c>
      <c r="P10576" t="s">
        <v>13831</v>
      </c>
    </row>
    <row r="10577" spans="1:16" x14ac:dyDescent="0.55000000000000004">
      <c r="A10577" t="s">
        <v>25</v>
      </c>
      <c r="B10577" t="s">
        <v>13832</v>
      </c>
      <c r="C10577" t="s">
        <v>39</v>
      </c>
      <c r="D10577" t="s">
        <v>7434</v>
      </c>
      <c r="E10577" t="s">
        <v>20</v>
      </c>
      <c r="F10577" t="b">
        <v>1</v>
      </c>
      <c r="G10577" t="s">
        <v>2012</v>
      </c>
      <c r="H10577" s="4">
        <v>45800.832638888889</v>
      </c>
      <c r="I10577" t="b">
        <v>1</v>
      </c>
      <c r="J10577" t="b">
        <v>1</v>
      </c>
      <c r="K10577" t="s">
        <v>2012</v>
      </c>
      <c r="L10577" t="s">
        <v>22</v>
      </c>
      <c r="M10577">
        <v>53000</v>
      </c>
      <c r="O10577" t="s">
        <v>13160</v>
      </c>
      <c r="P10577" t="s">
        <v>13824</v>
      </c>
    </row>
    <row r="10578" spans="1:16" x14ac:dyDescent="0.55000000000000004">
      <c r="A10578" t="s">
        <v>0</v>
      </c>
      <c r="B10578" t="s">
        <v>10541</v>
      </c>
      <c r="C10578" t="s">
        <v>1353</v>
      </c>
      <c r="D10578" t="s">
        <v>3828</v>
      </c>
      <c r="E10578" t="s">
        <v>20</v>
      </c>
      <c r="F10578" t="b">
        <v>0</v>
      </c>
      <c r="G10578" t="s">
        <v>52</v>
      </c>
      <c r="H10578" s="4">
        <v>45800.834108796298</v>
      </c>
      <c r="I10578" t="b">
        <v>0</v>
      </c>
      <c r="J10578" t="b">
        <v>1</v>
      </c>
      <c r="K10578" t="s">
        <v>24</v>
      </c>
      <c r="L10578" t="s">
        <v>22</v>
      </c>
      <c r="M10578">
        <v>100000</v>
      </c>
      <c r="O10578" t="s">
        <v>13833</v>
      </c>
      <c r="P10578" t="s">
        <v>1129</v>
      </c>
    </row>
    <row r="10579" spans="1:16" x14ac:dyDescent="0.55000000000000004">
      <c r="A10579" t="s">
        <v>0</v>
      </c>
      <c r="B10579" t="s">
        <v>545</v>
      </c>
      <c r="C10579" t="s">
        <v>622</v>
      </c>
      <c r="D10579" t="s">
        <v>3600</v>
      </c>
      <c r="E10579" t="s">
        <v>20</v>
      </c>
      <c r="F10579" t="b">
        <v>0</v>
      </c>
      <c r="G10579" t="s">
        <v>35</v>
      </c>
      <c r="H10579" s="4">
        <v>45800.875451388893</v>
      </c>
      <c r="I10579" t="b">
        <v>0</v>
      </c>
      <c r="J10579" t="b">
        <v>1</v>
      </c>
      <c r="K10579" t="s">
        <v>24</v>
      </c>
      <c r="L10579" t="s">
        <v>22</v>
      </c>
      <c r="M10579">
        <v>130000</v>
      </c>
      <c r="O10579" t="s">
        <v>9487</v>
      </c>
      <c r="P10579" t="s">
        <v>13436</v>
      </c>
    </row>
    <row r="10580" spans="1:16" x14ac:dyDescent="0.55000000000000004">
      <c r="A10580" t="s">
        <v>28</v>
      </c>
      <c r="B10580" t="s">
        <v>13809</v>
      </c>
      <c r="C10580" t="s">
        <v>400</v>
      </c>
      <c r="D10580" t="s">
        <v>3973</v>
      </c>
      <c r="E10580" t="s">
        <v>20</v>
      </c>
      <c r="F10580" t="b">
        <v>0</v>
      </c>
      <c r="G10580" t="s">
        <v>30</v>
      </c>
      <c r="H10580" s="4">
        <v>45800.876331018517</v>
      </c>
      <c r="I10580" t="b">
        <v>0</v>
      </c>
      <c r="J10580" t="b">
        <v>0</v>
      </c>
      <c r="K10580" t="s">
        <v>24</v>
      </c>
      <c r="L10580" t="s">
        <v>36</v>
      </c>
      <c r="N10580">
        <v>80</v>
      </c>
      <c r="O10580" t="s">
        <v>396</v>
      </c>
    </row>
    <row r="10581" spans="1:16" x14ac:dyDescent="0.55000000000000004">
      <c r="A10581" t="s">
        <v>2</v>
      </c>
      <c r="B10581" t="s">
        <v>13834</v>
      </c>
      <c r="C10581" t="s">
        <v>2050</v>
      </c>
      <c r="D10581" t="s">
        <v>3828</v>
      </c>
      <c r="E10581" t="s">
        <v>20</v>
      </c>
      <c r="F10581" t="b">
        <v>0</v>
      </c>
      <c r="G10581" t="s">
        <v>27</v>
      </c>
      <c r="H10581" s="4">
        <v>45800.876562500001</v>
      </c>
      <c r="I10581" t="b">
        <v>0</v>
      </c>
      <c r="J10581" t="b">
        <v>1</v>
      </c>
      <c r="K10581" t="s">
        <v>24</v>
      </c>
      <c r="L10581" t="s">
        <v>22</v>
      </c>
      <c r="M10581">
        <v>187500</v>
      </c>
      <c r="O10581" t="s">
        <v>13835</v>
      </c>
      <c r="P10581" t="s">
        <v>13836</v>
      </c>
    </row>
    <row r="10582" spans="1:16" x14ac:dyDescent="0.55000000000000004">
      <c r="A10582" t="s">
        <v>28</v>
      </c>
      <c r="B10582" t="s">
        <v>13809</v>
      </c>
      <c r="C10582" t="s">
        <v>1044</v>
      </c>
      <c r="D10582" t="s">
        <v>3973</v>
      </c>
      <c r="E10582" t="s">
        <v>20</v>
      </c>
      <c r="F10582" t="b">
        <v>0</v>
      </c>
      <c r="G10582" t="s">
        <v>41</v>
      </c>
      <c r="H10582" s="4">
        <v>45800.877118055563</v>
      </c>
      <c r="I10582" t="b">
        <v>0</v>
      </c>
      <c r="J10582" t="b">
        <v>0</v>
      </c>
      <c r="K10582" t="s">
        <v>24</v>
      </c>
      <c r="L10582" t="s">
        <v>36</v>
      </c>
      <c r="N10582">
        <v>80</v>
      </c>
      <c r="O10582" t="s">
        <v>396</v>
      </c>
    </row>
    <row r="10583" spans="1:16" x14ac:dyDescent="0.55000000000000004">
      <c r="A10583" t="s">
        <v>0</v>
      </c>
      <c r="B10583" t="s">
        <v>13837</v>
      </c>
      <c r="C10583" t="s">
        <v>3407</v>
      </c>
      <c r="D10583" t="s">
        <v>3957</v>
      </c>
      <c r="E10583" t="s">
        <v>34</v>
      </c>
      <c r="F10583" t="b">
        <v>0</v>
      </c>
      <c r="G10583" t="s">
        <v>23</v>
      </c>
      <c r="H10583" s="4">
        <v>45800.936018518521</v>
      </c>
      <c r="I10583" t="b">
        <v>0</v>
      </c>
      <c r="J10583" t="b">
        <v>0</v>
      </c>
      <c r="K10583" t="s">
        <v>24</v>
      </c>
      <c r="L10583" t="s">
        <v>36</v>
      </c>
      <c r="N10583">
        <v>22.694999694824219</v>
      </c>
      <c r="O10583" t="s">
        <v>13838</v>
      </c>
    </row>
    <row r="10584" spans="1:16" x14ac:dyDescent="0.55000000000000004">
      <c r="A10584" t="s">
        <v>0</v>
      </c>
      <c r="B10584" t="s">
        <v>11793</v>
      </c>
      <c r="C10584" t="s">
        <v>167</v>
      </c>
      <c r="D10584" t="s">
        <v>3957</v>
      </c>
      <c r="E10584" t="s">
        <v>34</v>
      </c>
      <c r="F10584" t="b">
        <v>0</v>
      </c>
      <c r="G10584" t="s">
        <v>35</v>
      </c>
      <c r="H10584" s="4">
        <v>45800.958912037036</v>
      </c>
      <c r="I10584" t="b">
        <v>0</v>
      </c>
      <c r="J10584" t="b">
        <v>1</v>
      </c>
      <c r="K10584" t="s">
        <v>24</v>
      </c>
      <c r="L10584" t="s">
        <v>36</v>
      </c>
      <c r="N10584">
        <v>16.510000228881839</v>
      </c>
      <c r="O10584" t="s">
        <v>11794</v>
      </c>
      <c r="P10584" t="s">
        <v>11795</v>
      </c>
    </row>
    <row r="10585" spans="1:16" x14ac:dyDescent="0.55000000000000004">
      <c r="A10585" t="s">
        <v>0</v>
      </c>
      <c r="B10585" t="s">
        <v>13839</v>
      </c>
      <c r="C10585" t="s">
        <v>120</v>
      </c>
      <c r="D10585" t="s">
        <v>3957</v>
      </c>
      <c r="E10585" t="s">
        <v>34</v>
      </c>
      <c r="F10585" t="b">
        <v>0</v>
      </c>
      <c r="G10585" t="s">
        <v>35</v>
      </c>
      <c r="H10585" s="4">
        <v>45800.958923611113</v>
      </c>
      <c r="I10585" t="b">
        <v>0</v>
      </c>
      <c r="J10585" t="b">
        <v>1</v>
      </c>
      <c r="K10585" t="s">
        <v>24</v>
      </c>
      <c r="L10585" t="s">
        <v>36</v>
      </c>
      <c r="N10585">
        <v>16.510000228881839</v>
      </c>
      <c r="O10585" t="s">
        <v>13840</v>
      </c>
      <c r="P10585" t="s">
        <v>13841</v>
      </c>
    </row>
    <row r="10586" spans="1:16" x14ac:dyDescent="0.55000000000000004">
      <c r="A10586" t="s">
        <v>40</v>
      </c>
      <c r="B10586" t="s">
        <v>13842</v>
      </c>
      <c r="C10586" t="s">
        <v>143</v>
      </c>
      <c r="D10586" t="s">
        <v>3973</v>
      </c>
      <c r="E10586" t="s">
        <v>20</v>
      </c>
      <c r="F10586" t="b">
        <v>0</v>
      </c>
      <c r="G10586" t="s">
        <v>27</v>
      </c>
      <c r="H10586" s="4">
        <v>45800.959965277783</v>
      </c>
      <c r="I10586" t="b">
        <v>0</v>
      </c>
      <c r="J10586" t="b">
        <v>1</v>
      </c>
      <c r="K10586" t="s">
        <v>24</v>
      </c>
      <c r="L10586" t="s">
        <v>22</v>
      </c>
      <c r="M10586">
        <v>149000</v>
      </c>
      <c r="O10586" t="s">
        <v>1126</v>
      </c>
      <c r="P10586" t="s">
        <v>13843</v>
      </c>
    </row>
    <row r="10587" spans="1:16" x14ac:dyDescent="0.55000000000000004">
      <c r="A10587" t="s">
        <v>0</v>
      </c>
      <c r="B10587" t="s">
        <v>1219</v>
      </c>
      <c r="C10587" t="s">
        <v>3184</v>
      </c>
      <c r="D10587" t="s">
        <v>3828</v>
      </c>
      <c r="E10587" t="s">
        <v>20</v>
      </c>
      <c r="F10587" t="b">
        <v>0</v>
      </c>
      <c r="G10587" t="s">
        <v>41</v>
      </c>
      <c r="H10587" s="4">
        <v>45801.000358796293</v>
      </c>
      <c r="I10587" t="b">
        <v>1</v>
      </c>
      <c r="J10587" t="b">
        <v>1</v>
      </c>
      <c r="K10587" t="s">
        <v>24</v>
      </c>
      <c r="L10587" t="s">
        <v>36</v>
      </c>
      <c r="N10587">
        <v>25.5</v>
      </c>
      <c r="O10587" t="s">
        <v>13844</v>
      </c>
      <c r="P10587" t="s">
        <v>13845</v>
      </c>
    </row>
    <row r="10588" spans="1:16" x14ac:dyDescent="0.55000000000000004">
      <c r="A10588" t="s">
        <v>2</v>
      </c>
      <c r="B10588" t="s">
        <v>1777</v>
      </c>
      <c r="C10588" t="s">
        <v>140</v>
      </c>
      <c r="D10588" t="s">
        <v>3973</v>
      </c>
      <c r="E10588" t="s">
        <v>20</v>
      </c>
      <c r="F10588" t="b">
        <v>0</v>
      </c>
      <c r="G10588" t="s">
        <v>35</v>
      </c>
      <c r="H10588" s="4">
        <v>45801.000578703701</v>
      </c>
      <c r="I10588" t="b">
        <v>0</v>
      </c>
      <c r="J10588" t="b">
        <v>1</v>
      </c>
      <c r="K10588" t="s">
        <v>24</v>
      </c>
      <c r="L10588" t="s">
        <v>22</v>
      </c>
      <c r="M10588">
        <v>228060</v>
      </c>
      <c r="O10588" t="s">
        <v>5482</v>
      </c>
      <c r="P10588" t="s">
        <v>48</v>
      </c>
    </row>
    <row r="10589" spans="1:16" x14ac:dyDescent="0.55000000000000004">
      <c r="A10589" t="s">
        <v>2</v>
      </c>
      <c r="B10589" t="s">
        <v>1777</v>
      </c>
      <c r="C10589" t="s">
        <v>94</v>
      </c>
      <c r="D10589" t="s">
        <v>3973</v>
      </c>
      <c r="E10589" t="s">
        <v>20</v>
      </c>
      <c r="F10589" t="b">
        <v>0</v>
      </c>
      <c r="G10589" t="s">
        <v>30</v>
      </c>
      <c r="H10589" s="4">
        <v>45801.000694444447</v>
      </c>
      <c r="I10589" t="b">
        <v>0</v>
      </c>
      <c r="J10589" t="b">
        <v>1</v>
      </c>
      <c r="K10589" t="s">
        <v>24</v>
      </c>
      <c r="L10589" t="s">
        <v>22</v>
      </c>
      <c r="M10589">
        <v>228060</v>
      </c>
      <c r="O10589" t="s">
        <v>5482</v>
      </c>
      <c r="P10589" t="s">
        <v>48</v>
      </c>
    </row>
    <row r="10590" spans="1:16" x14ac:dyDescent="0.55000000000000004">
      <c r="A10590" t="s">
        <v>2</v>
      </c>
      <c r="B10590" t="s">
        <v>13846</v>
      </c>
      <c r="C10590" t="s">
        <v>2599</v>
      </c>
      <c r="D10590" t="s">
        <v>3600</v>
      </c>
      <c r="E10590" t="s">
        <v>20</v>
      </c>
      <c r="F10590" t="b">
        <v>0</v>
      </c>
      <c r="G10590" t="s">
        <v>27</v>
      </c>
      <c r="H10590" s="4">
        <v>45801.001504629632</v>
      </c>
      <c r="I10590" t="b">
        <v>1</v>
      </c>
      <c r="J10590" t="b">
        <v>1</v>
      </c>
      <c r="K10590" t="s">
        <v>24</v>
      </c>
      <c r="L10590" t="s">
        <v>36</v>
      </c>
      <c r="N10590">
        <v>80</v>
      </c>
      <c r="O10590" t="s">
        <v>13847</v>
      </c>
      <c r="P10590" t="s">
        <v>2238</v>
      </c>
    </row>
    <row r="10591" spans="1:16" x14ac:dyDescent="0.55000000000000004">
      <c r="A10591" t="s">
        <v>0</v>
      </c>
      <c r="B10591" t="s">
        <v>13848</v>
      </c>
      <c r="C10591" t="s">
        <v>211</v>
      </c>
      <c r="D10591" t="s">
        <v>3957</v>
      </c>
      <c r="E10591" t="s">
        <v>20</v>
      </c>
      <c r="F10591" t="b">
        <v>0</v>
      </c>
      <c r="G10591" t="s">
        <v>52</v>
      </c>
      <c r="H10591" s="4">
        <v>45801.125775462962</v>
      </c>
      <c r="I10591" t="b">
        <v>0</v>
      </c>
      <c r="J10591" t="b">
        <v>1</v>
      </c>
      <c r="K10591" t="s">
        <v>24</v>
      </c>
      <c r="L10591" t="s">
        <v>36</v>
      </c>
      <c r="N10591">
        <v>31.97499847412109</v>
      </c>
      <c r="O10591" t="s">
        <v>259</v>
      </c>
      <c r="P10591" t="s">
        <v>13849</v>
      </c>
    </row>
    <row r="10592" spans="1:16" x14ac:dyDescent="0.55000000000000004">
      <c r="A10592" t="s">
        <v>0</v>
      </c>
      <c r="B10592" t="s">
        <v>0</v>
      </c>
      <c r="C10592" t="s">
        <v>2821</v>
      </c>
      <c r="D10592" t="s">
        <v>1051</v>
      </c>
      <c r="E10592" t="s">
        <v>20</v>
      </c>
      <c r="F10592" t="b">
        <v>0</v>
      </c>
      <c r="G10592" t="s">
        <v>41</v>
      </c>
      <c r="H10592" s="4">
        <v>45801.250254629631</v>
      </c>
      <c r="I10592" t="b">
        <v>1</v>
      </c>
      <c r="J10592" t="b">
        <v>1</v>
      </c>
      <c r="K10592" t="s">
        <v>24</v>
      </c>
      <c r="L10592" t="s">
        <v>36</v>
      </c>
      <c r="N10592">
        <v>30.5</v>
      </c>
      <c r="O10592" t="s">
        <v>1051</v>
      </c>
      <c r="P10592" t="s">
        <v>204</v>
      </c>
    </row>
    <row r="10593" spans="1:16" x14ac:dyDescent="0.55000000000000004">
      <c r="A10593" t="s">
        <v>0</v>
      </c>
      <c r="B10593" t="s">
        <v>7536</v>
      </c>
      <c r="C10593" t="s">
        <v>680</v>
      </c>
      <c r="D10593" t="s">
        <v>3970</v>
      </c>
      <c r="E10593" t="s">
        <v>20</v>
      </c>
      <c r="F10593" t="b">
        <v>0</v>
      </c>
      <c r="G10593" t="s">
        <v>41</v>
      </c>
      <c r="H10593" s="4">
        <v>45801.250254629631</v>
      </c>
      <c r="I10593" t="b">
        <v>1</v>
      </c>
      <c r="J10593" t="b">
        <v>1</v>
      </c>
      <c r="K10593" t="s">
        <v>24</v>
      </c>
      <c r="L10593" t="s">
        <v>22</v>
      </c>
      <c r="M10593">
        <v>95000</v>
      </c>
      <c r="O10593" t="s">
        <v>13850</v>
      </c>
      <c r="P10593" t="s">
        <v>13851</v>
      </c>
    </row>
    <row r="10594" spans="1:16" x14ac:dyDescent="0.55000000000000004">
      <c r="A10594" t="s">
        <v>0</v>
      </c>
      <c r="B10594" t="s">
        <v>0</v>
      </c>
      <c r="C10594" t="s">
        <v>23</v>
      </c>
      <c r="D10594" t="s">
        <v>13852</v>
      </c>
      <c r="E10594" t="s">
        <v>20</v>
      </c>
      <c r="F10594" t="b">
        <v>0</v>
      </c>
      <c r="G10594" t="s">
        <v>52</v>
      </c>
      <c r="H10594" s="4">
        <v>45801.250659722216</v>
      </c>
      <c r="I10594" t="b">
        <v>0</v>
      </c>
      <c r="J10594" t="b">
        <v>1</v>
      </c>
      <c r="K10594" t="s">
        <v>24</v>
      </c>
      <c r="L10594" t="s">
        <v>22</v>
      </c>
      <c r="M10594">
        <v>104000</v>
      </c>
      <c r="O10594" t="s">
        <v>212</v>
      </c>
      <c r="P10594" t="s">
        <v>1138</v>
      </c>
    </row>
    <row r="10595" spans="1:16" x14ac:dyDescent="0.55000000000000004">
      <c r="A10595" t="s">
        <v>1</v>
      </c>
      <c r="B10595" t="s">
        <v>296</v>
      </c>
      <c r="C10595" t="s">
        <v>1521</v>
      </c>
      <c r="D10595" t="s">
        <v>3973</v>
      </c>
      <c r="E10595" t="s">
        <v>20</v>
      </c>
      <c r="F10595" t="b">
        <v>0</v>
      </c>
      <c r="G10595" t="s">
        <v>52</v>
      </c>
      <c r="H10595" s="4">
        <v>45801.251018518517</v>
      </c>
      <c r="I10595" t="b">
        <v>0</v>
      </c>
      <c r="J10595" t="b">
        <v>0</v>
      </c>
      <c r="K10595" t="s">
        <v>24</v>
      </c>
      <c r="L10595" t="s">
        <v>22</v>
      </c>
      <c r="M10595">
        <v>61000</v>
      </c>
      <c r="O10595" t="s">
        <v>1549</v>
      </c>
      <c r="P10595" t="s">
        <v>13853</v>
      </c>
    </row>
    <row r="10596" spans="1:16" x14ac:dyDescent="0.55000000000000004">
      <c r="A10596" t="s">
        <v>40</v>
      </c>
      <c r="B10596" t="s">
        <v>13323</v>
      </c>
      <c r="C10596" t="s">
        <v>9498</v>
      </c>
      <c r="D10596" t="s">
        <v>10643</v>
      </c>
      <c r="E10596" t="s">
        <v>20</v>
      </c>
      <c r="F10596" t="b">
        <v>0</v>
      </c>
      <c r="G10596" t="s">
        <v>41</v>
      </c>
      <c r="H10596" s="4">
        <v>45801.25141203704</v>
      </c>
      <c r="I10596" t="b">
        <v>0</v>
      </c>
      <c r="J10596" t="b">
        <v>1</v>
      </c>
      <c r="K10596" t="s">
        <v>24</v>
      </c>
      <c r="L10596" t="s">
        <v>22</v>
      </c>
      <c r="M10596">
        <v>184000</v>
      </c>
      <c r="O10596" t="s">
        <v>3016</v>
      </c>
      <c r="P10596" t="s">
        <v>6878</v>
      </c>
    </row>
    <row r="10597" spans="1:16" x14ac:dyDescent="0.55000000000000004">
      <c r="A10597" t="s">
        <v>191</v>
      </c>
      <c r="B10597" t="s">
        <v>13854</v>
      </c>
      <c r="C10597" t="s">
        <v>158</v>
      </c>
      <c r="D10597" t="s">
        <v>4035</v>
      </c>
      <c r="E10597" t="s">
        <v>20</v>
      </c>
      <c r="F10597" t="b">
        <v>0</v>
      </c>
      <c r="G10597" t="s">
        <v>158</v>
      </c>
      <c r="H10597" s="4">
        <v>45801.253483796303</v>
      </c>
      <c r="I10597" t="b">
        <v>0</v>
      </c>
      <c r="J10597" t="b">
        <v>0</v>
      </c>
      <c r="K10597" t="s">
        <v>158</v>
      </c>
      <c r="L10597" t="s">
        <v>22</v>
      </c>
      <c r="M10597">
        <v>110400</v>
      </c>
      <c r="O10597" t="s">
        <v>2768</v>
      </c>
      <c r="P10597" t="s">
        <v>13855</v>
      </c>
    </row>
    <row r="10598" spans="1:16" x14ac:dyDescent="0.55000000000000004">
      <c r="A10598" t="s">
        <v>0</v>
      </c>
      <c r="B10598" t="s">
        <v>13856</v>
      </c>
      <c r="C10598" t="s">
        <v>862</v>
      </c>
      <c r="D10598" t="s">
        <v>4035</v>
      </c>
      <c r="E10598" t="s">
        <v>20</v>
      </c>
      <c r="F10598" t="b">
        <v>0</v>
      </c>
      <c r="G10598" t="s">
        <v>862</v>
      </c>
      <c r="H10598" s="4">
        <v>45801.266655092593</v>
      </c>
      <c r="I10598" t="b">
        <v>0</v>
      </c>
      <c r="J10598" t="b">
        <v>0</v>
      </c>
      <c r="K10598" t="s">
        <v>862</v>
      </c>
      <c r="L10598" t="s">
        <v>22</v>
      </c>
      <c r="M10598">
        <v>42399.5</v>
      </c>
      <c r="O10598" t="s">
        <v>13857</v>
      </c>
      <c r="P10598" t="s">
        <v>13858</v>
      </c>
    </row>
    <row r="10599" spans="1:16" x14ac:dyDescent="0.55000000000000004">
      <c r="A10599" t="s">
        <v>0</v>
      </c>
      <c r="B10599" t="s">
        <v>10743</v>
      </c>
      <c r="C10599" t="s">
        <v>1268</v>
      </c>
      <c r="D10599" t="s">
        <v>13859</v>
      </c>
      <c r="E10599" t="s">
        <v>20</v>
      </c>
      <c r="F10599" t="b">
        <v>0</v>
      </c>
      <c r="G10599" t="s">
        <v>1268</v>
      </c>
      <c r="H10599" s="4">
        <v>45801.286296296297</v>
      </c>
      <c r="I10599" t="b">
        <v>1</v>
      </c>
      <c r="J10599" t="b">
        <v>0</v>
      </c>
      <c r="K10599" t="s">
        <v>1268</v>
      </c>
      <c r="L10599" t="s">
        <v>22</v>
      </c>
      <c r="M10599">
        <v>60000</v>
      </c>
      <c r="O10599" t="s">
        <v>13860</v>
      </c>
      <c r="P10599" t="s">
        <v>13861</v>
      </c>
    </row>
    <row r="10600" spans="1:16" x14ac:dyDescent="0.55000000000000004">
      <c r="A10600" t="s">
        <v>0</v>
      </c>
      <c r="B10600" t="s">
        <v>1300</v>
      </c>
      <c r="C10600" t="s">
        <v>3815</v>
      </c>
      <c r="D10600" t="s">
        <v>4090</v>
      </c>
      <c r="E10600" t="s">
        <v>20</v>
      </c>
      <c r="F10600" t="b">
        <v>0</v>
      </c>
      <c r="G10600" t="s">
        <v>41</v>
      </c>
      <c r="H10600" s="4">
        <v>45801.291956018518</v>
      </c>
      <c r="I10600" t="b">
        <v>0</v>
      </c>
      <c r="J10600" t="b">
        <v>1</v>
      </c>
      <c r="K10600" t="s">
        <v>24</v>
      </c>
      <c r="L10600" t="s">
        <v>22</v>
      </c>
      <c r="M10600">
        <v>63500</v>
      </c>
      <c r="O10600" t="s">
        <v>13862</v>
      </c>
      <c r="P10600" t="s">
        <v>204</v>
      </c>
    </row>
    <row r="10601" spans="1:16" x14ac:dyDescent="0.55000000000000004">
      <c r="A10601" t="s">
        <v>1</v>
      </c>
      <c r="B10601" t="s">
        <v>10389</v>
      </c>
      <c r="C10601" t="s">
        <v>192</v>
      </c>
      <c r="D10601" t="s">
        <v>4090</v>
      </c>
      <c r="E10601" t="s">
        <v>20</v>
      </c>
      <c r="F10601" t="b">
        <v>0</v>
      </c>
      <c r="G10601" t="s">
        <v>52</v>
      </c>
      <c r="H10601" s="4">
        <v>45801.292407407411</v>
      </c>
      <c r="I10601" t="b">
        <v>0</v>
      </c>
      <c r="J10601" t="b">
        <v>1</v>
      </c>
      <c r="K10601" t="s">
        <v>24</v>
      </c>
      <c r="L10601" t="s">
        <v>22</v>
      </c>
      <c r="M10601">
        <v>150000</v>
      </c>
      <c r="O10601" t="s">
        <v>3358</v>
      </c>
      <c r="P10601" t="s">
        <v>1484</v>
      </c>
    </row>
    <row r="10602" spans="1:16" x14ac:dyDescent="0.55000000000000004">
      <c r="A10602" t="s">
        <v>0</v>
      </c>
      <c r="B10602" t="s">
        <v>4698</v>
      </c>
      <c r="C10602" t="s">
        <v>13863</v>
      </c>
      <c r="D10602" t="s">
        <v>2532</v>
      </c>
      <c r="E10602" t="s">
        <v>20</v>
      </c>
      <c r="F10602" t="b">
        <v>0</v>
      </c>
      <c r="G10602" t="s">
        <v>1481</v>
      </c>
      <c r="H10602" s="4">
        <v>45801.296886574077</v>
      </c>
      <c r="I10602" t="b">
        <v>0</v>
      </c>
      <c r="J10602" t="b">
        <v>0</v>
      </c>
      <c r="K10602" t="s">
        <v>1481</v>
      </c>
      <c r="L10602" t="s">
        <v>36</v>
      </c>
      <c r="N10602">
        <v>69.5</v>
      </c>
      <c r="O10602" t="s">
        <v>13864</v>
      </c>
      <c r="P10602" t="s">
        <v>13865</v>
      </c>
    </row>
    <row r="10603" spans="1:16" x14ac:dyDescent="0.55000000000000004">
      <c r="A10603" t="s">
        <v>1</v>
      </c>
      <c r="B10603" t="s">
        <v>1</v>
      </c>
      <c r="C10603" t="s">
        <v>3542</v>
      </c>
      <c r="D10603" t="s">
        <v>4090</v>
      </c>
      <c r="E10603" t="s">
        <v>20</v>
      </c>
      <c r="F10603" t="b">
        <v>0</v>
      </c>
      <c r="G10603" t="s">
        <v>35</v>
      </c>
      <c r="H10603" s="4">
        <v>45801.333784722221</v>
      </c>
      <c r="I10603" t="b">
        <v>0</v>
      </c>
      <c r="J10603" t="b">
        <v>0</v>
      </c>
      <c r="K10603" t="s">
        <v>24</v>
      </c>
      <c r="L10603" t="s">
        <v>36</v>
      </c>
      <c r="N10603">
        <v>62.5</v>
      </c>
      <c r="O10603" t="s">
        <v>13866</v>
      </c>
      <c r="P10603" t="s">
        <v>13867</v>
      </c>
    </row>
    <row r="10604" spans="1:16" x14ac:dyDescent="0.55000000000000004">
      <c r="A10604" t="s">
        <v>0</v>
      </c>
      <c r="B10604" t="s">
        <v>0</v>
      </c>
      <c r="C10604" t="s">
        <v>13868</v>
      </c>
      <c r="D10604" t="s">
        <v>6017</v>
      </c>
      <c r="E10604" t="s">
        <v>20</v>
      </c>
      <c r="F10604" t="b">
        <v>0</v>
      </c>
      <c r="G10604" t="s">
        <v>30</v>
      </c>
      <c r="H10604" s="4">
        <v>45801.333923611113</v>
      </c>
      <c r="I10604" t="b">
        <v>0</v>
      </c>
      <c r="J10604" t="b">
        <v>1</v>
      </c>
      <c r="K10604" t="s">
        <v>24</v>
      </c>
      <c r="L10604" t="s">
        <v>22</v>
      </c>
      <c r="M10604">
        <v>82500</v>
      </c>
      <c r="O10604" t="s">
        <v>4359</v>
      </c>
      <c r="P10604" t="s">
        <v>4360</v>
      </c>
    </row>
    <row r="10605" spans="1:16" x14ac:dyDescent="0.55000000000000004">
      <c r="A10605" t="s">
        <v>25</v>
      </c>
      <c r="B10605" t="s">
        <v>13869</v>
      </c>
      <c r="C10605" t="s">
        <v>13870</v>
      </c>
      <c r="D10605" t="s">
        <v>4090</v>
      </c>
      <c r="E10605" t="s">
        <v>20</v>
      </c>
      <c r="F10605" t="b">
        <v>0</v>
      </c>
      <c r="G10605" t="s">
        <v>52</v>
      </c>
      <c r="H10605" s="4">
        <v>45801.334062499998</v>
      </c>
      <c r="I10605" t="b">
        <v>0</v>
      </c>
      <c r="J10605" t="b">
        <v>1</v>
      </c>
      <c r="K10605" t="s">
        <v>24</v>
      </c>
      <c r="L10605" t="s">
        <v>22</v>
      </c>
      <c r="M10605">
        <v>170586</v>
      </c>
      <c r="O10605" t="s">
        <v>13871</v>
      </c>
      <c r="P10605" t="s">
        <v>13872</v>
      </c>
    </row>
    <row r="10606" spans="1:16" x14ac:dyDescent="0.55000000000000004">
      <c r="A10606" t="s">
        <v>40</v>
      </c>
      <c r="B10606" t="s">
        <v>13873</v>
      </c>
      <c r="C10606" t="s">
        <v>13874</v>
      </c>
      <c r="D10606" t="s">
        <v>4090</v>
      </c>
      <c r="E10606" t="s">
        <v>20</v>
      </c>
      <c r="F10606" t="b">
        <v>0</v>
      </c>
      <c r="G10606" t="s">
        <v>27</v>
      </c>
      <c r="H10606" s="4">
        <v>45801.334513888891</v>
      </c>
      <c r="I10606" t="b">
        <v>0</v>
      </c>
      <c r="J10606" t="b">
        <v>1</v>
      </c>
      <c r="K10606" t="s">
        <v>24</v>
      </c>
      <c r="L10606" t="s">
        <v>22</v>
      </c>
      <c r="M10606">
        <v>89400</v>
      </c>
      <c r="O10606" t="s">
        <v>13875</v>
      </c>
      <c r="P10606" t="s">
        <v>13876</v>
      </c>
    </row>
    <row r="10607" spans="1:16" x14ac:dyDescent="0.55000000000000004">
      <c r="A10607" t="s">
        <v>2</v>
      </c>
      <c r="B10607" t="s">
        <v>9128</v>
      </c>
      <c r="C10607" t="s">
        <v>10061</v>
      </c>
      <c r="D10607" t="s">
        <v>3957</v>
      </c>
      <c r="E10607" t="s">
        <v>20</v>
      </c>
      <c r="F10607" t="b">
        <v>0</v>
      </c>
      <c r="G10607" t="s">
        <v>27</v>
      </c>
      <c r="H10607" s="4">
        <v>45801.334560185183</v>
      </c>
      <c r="I10607" t="b">
        <v>0</v>
      </c>
      <c r="J10607" t="b">
        <v>0</v>
      </c>
      <c r="K10607" t="s">
        <v>24</v>
      </c>
      <c r="L10607" t="s">
        <v>36</v>
      </c>
      <c r="N10607">
        <v>45.745002746582031</v>
      </c>
      <c r="O10607" t="s">
        <v>1608</v>
      </c>
      <c r="P10607" t="s">
        <v>9129</v>
      </c>
    </row>
    <row r="10608" spans="1:16" x14ac:dyDescent="0.55000000000000004">
      <c r="A10608" t="s">
        <v>2</v>
      </c>
      <c r="B10608" t="s">
        <v>7441</v>
      </c>
      <c r="C10608" t="s">
        <v>29</v>
      </c>
      <c r="D10608" t="s">
        <v>3957</v>
      </c>
      <c r="E10608" t="s">
        <v>20</v>
      </c>
      <c r="F10608" t="b">
        <v>0</v>
      </c>
      <c r="G10608" t="s">
        <v>27</v>
      </c>
      <c r="H10608" s="4">
        <v>45801.334675925929</v>
      </c>
      <c r="I10608" t="b">
        <v>0</v>
      </c>
      <c r="J10608" t="b">
        <v>1</v>
      </c>
      <c r="K10608" t="s">
        <v>24</v>
      </c>
      <c r="L10608" t="s">
        <v>36</v>
      </c>
      <c r="N10608">
        <v>38.215000152587891</v>
      </c>
      <c r="O10608" t="s">
        <v>2768</v>
      </c>
      <c r="P10608" t="s">
        <v>128</v>
      </c>
    </row>
    <row r="10609" spans="1:16" x14ac:dyDescent="0.55000000000000004">
      <c r="A10609" t="s">
        <v>139</v>
      </c>
      <c r="B10609" t="s">
        <v>13877</v>
      </c>
      <c r="C10609" t="s">
        <v>192</v>
      </c>
      <c r="D10609" t="s">
        <v>3957</v>
      </c>
      <c r="E10609" t="s">
        <v>20</v>
      </c>
      <c r="F10609" t="b">
        <v>0</v>
      </c>
      <c r="G10609" t="s">
        <v>23</v>
      </c>
      <c r="H10609" s="4">
        <v>45801.337754629632</v>
      </c>
      <c r="I10609" t="b">
        <v>0</v>
      </c>
      <c r="J10609" t="b">
        <v>0</v>
      </c>
      <c r="K10609" t="s">
        <v>24</v>
      </c>
      <c r="L10609" t="s">
        <v>36</v>
      </c>
      <c r="N10609">
        <v>66.580001831054688</v>
      </c>
      <c r="O10609" t="s">
        <v>880</v>
      </c>
      <c r="P10609" t="s">
        <v>3836</v>
      </c>
    </row>
    <row r="10610" spans="1:16" x14ac:dyDescent="0.55000000000000004">
      <c r="A10610" t="s">
        <v>19</v>
      </c>
      <c r="B10610" t="s">
        <v>13878</v>
      </c>
      <c r="C10610" t="s">
        <v>1922</v>
      </c>
      <c r="D10610" t="s">
        <v>2208</v>
      </c>
      <c r="E10610" t="s">
        <v>20</v>
      </c>
      <c r="F10610" t="b">
        <v>0</v>
      </c>
      <c r="G10610" t="s">
        <v>30</v>
      </c>
      <c r="H10610" s="4">
        <v>45801.417233796303</v>
      </c>
      <c r="I10610" t="b">
        <v>0</v>
      </c>
      <c r="J10610" t="b">
        <v>1</v>
      </c>
      <c r="K10610" t="s">
        <v>24</v>
      </c>
      <c r="L10610" t="s">
        <v>22</v>
      </c>
      <c r="M10610">
        <v>116738.5</v>
      </c>
      <c r="O10610" t="s">
        <v>800</v>
      </c>
      <c r="P10610" t="s">
        <v>10267</v>
      </c>
    </row>
    <row r="10611" spans="1:16" x14ac:dyDescent="0.55000000000000004">
      <c r="A10611" t="s">
        <v>0</v>
      </c>
      <c r="B10611" t="s">
        <v>731</v>
      </c>
      <c r="C10611" t="s">
        <v>1099</v>
      </c>
      <c r="D10611" t="s">
        <v>3957</v>
      </c>
      <c r="E10611" t="s">
        <v>34</v>
      </c>
      <c r="F10611" t="b">
        <v>0</v>
      </c>
      <c r="G10611" t="s">
        <v>27</v>
      </c>
      <c r="H10611" s="4">
        <v>45801.458460648151</v>
      </c>
      <c r="I10611" t="b">
        <v>0</v>
      </c>
      <c r="J10611" t="b">
        <v>0</v>
      </c>
      <c r="K10611" t="s">
        <v>24</v>
      </c>
      <c r="L10611" t="s">
        <v>36</v>
      </c>
      <c r="N10611">
        <v>27.979999542236332</v>
      </c>
      <c r="O10611" t="s">
        <v>13879</v>
      </c>
      <c r="P10611" t="s">
        <v>13880</v>
      </c>
    </row>
    <row r="10612" spans="1:16" x14ac:dyDescent="0.55000000000000004">
      <c r="A10612" t="s">
        <v>0</v>
      </c>
      <c r="B10612" t="s">
        <v>250</v>
      </c>
      <c r="C10612" t="s">
        <v>6570</v>
      </c>
      <c r="D10612" t="s">
        <v>3957</v>
      </c>
      <c r="E10612" t="s">
        <v>34</v>
      </c>
      <c r="F10612" t="b">
        <v>0</v>
      </c>
      <c r="G10612" t="s">
        <v>27</v>
      </c>
      <c r="H10612" s="4">
        <v>45801.458518518521</v>
      </c>
      <c r="I10612" t="b">
        <v>1</v>
      </c>
      <c r="J10612" t="b">
        <v>0</v>
      </c>
      <c r="K10612" t="s">
        <v>24</v>
      </c>
      <c r="L10612" t="s">
        <v>36</v>
      </c>
      <c r="N10612">
        <v>27.979999542236332</v>
      </c>
      <c r="O10612" t="s">
        <v>3668</v>
      </c>
      <c r="P10612" t="s">
        <v>1484</v>
      </c>
    </row>
    <row r="10613" spans="1:16" x14ac:dyDescent="0.55000000000000004">
      <c r="A10613" t="s">
        <v>0</v>
      </c>
      <c r="B10613" t="s">
        <v>13881</v>
      </c>
      <c r="C10613" t="s">
        <v>13882</v>
      </c>
      <c r="D10613" t="s">
        <v>3957</v>
      </c>
      <c r="E10613" t="s">
        <v>34</v>
      </c>
      <c r="F10613" t="b">
        <v>0</v>
      </c>
      <c r="G10613" t="s">
        <v>27</v>
      </c>
      <c r="H10613" s="4">
        <v>45801.458541666667</v>
      </c>
      <c r="I10613" t="b">
        <v>0</v>
      </c>
      <c r="J10613" t="b">
        <v>1</v>
      </c>
      <c r="K10613" t="s">
        <v>24</v>
      </c>
      <c r="L10613" t="s">
        <v>36</v>
      </c>
      <c r="N10613">
        <v>30.264999389648441</v>
      </c>
      <c r="O10613" t="s">
        <v>13883</v>
      </c>
      <c r="P10613" t="s">
        <v>13884</v>
      </c>
    </row>
    <row r="10614" spans="1:16" x14ac:dyDescent="0.55000000000000004">
      <c r="A10614" t="s">
        <v>0</v>
      </c>
      <c r="B10614" t="s">
        <v>13885</v>
      </c>
      <c r="C10614" t="s">
        <v>114</v>
      </c>
      <c r="D10614" t="s">
        <v>3957</v>
      </c>
      <c r="E10614" t="s">
        <v>34</v>
      </c>
      <c r="F10614" t="b">
        <v>0</v>
      </c>
      <c r="G10614" t="s">
        <v>27</v>
      </c>
      <c r="H10614" s="4">
        <v>45801.458541666667</v>
      </c>
      <c r="I10614" t="b">
        <v>0</v>
      </c>
      <c r="J10614" t="b">
        <v>0</v>
      </c>
      <c r="K10614" t="s">
        <v>24</v>
      </c>
      <c r="L10614" t="s">
        <v>36</v>
      </c>
      <c r="N10614">
        <v>26.389999389648441</v>
      </c>
      <c r="O10614" t="s">
        <v>3404</v>
      </c>
      <c r="P10614" t="s">
        <v>70</v>
      </c>
    </row>
    <row r="10615" spans="1:16" x14ac:dyDescent="0.55000000000000004">
      <c r="A10615" t="s">
        <v>0</v>
      </c>
      <c r="B10615" t="s">
        <v>11341</v>
      </c>
      <c r="C10615" t="s">
        <v>10377</v>
      </c>
      <c r="D10615" t="s">
        <v>3957</v>
      </c>
      <c r="E10615" t="s">
        <v>34</v>
      </c>
      <c r="F10615" t="b">
        <v>0</v>
      </c>
      <c r="G10615" t="s">
        <v>35</v>
      </c>
      <c r="H10615" s="4">
        <v>45801.458773148152</v>
      </c>
      <c r="I10615" t="b">
        <v>0</v>
      </c>
      <c r="J10615" t="b">
        <v>1</v>
      </c>
      <c r="K10615" t="s">
        <v>24</v>
      </c>
      <c r="L10615" t="s">
        <v>36</v>
      </c>
      <c r="N10615">
        <v>19.5</v>
      </c>
      <c r="O10615" t="s">
        <v>13184</v>
      </c>
      <c r="P10615" t="s">
        <v>2999</v>
      </c>
    </row>
    <row r="10616" spans="1:16" x14ac:dyDescent="0.55000000000000004">
      <c r="A10616" t="s">
        <v>0</v>
      </c>
      <c r="B10616" t="s">
        <v>13886</v>
      </c>
      <c r="C10616" t="s">
        <v>11839</v>
      </c>
      <c r="D10616" t="s">
        <v>3957</v>
      </c>
      <c r="E10616" t="s">
        <v>34</v>
      </c>
      <c r="F10616" t="b">
        <v>0</v>
      </c>
      <c r="G10616" t="s">
        <v>30</v>
      </c>
      <c r="H10616" s="4">
        <v>45801.458958333344</v>
      </c>
      <c r="I10616" t="b">
        <v>0</v>
      </c>
      <c r="J10616" t="b">
        <v>0</v>
      </c>
      <c r="K10616" t="s">
        <v>24</v>
      </c>
      <c r="L10616" t="s">
        <v>36</v>
      </c>
      <c r="N10616">
        <v>22.20999908447266</v>
      </c>
      <c r="O10616" t="s">
        <v>11840</v>
      </c>
      <c r="P10616" t="s">
        <v>204</v>
      </c>
    </row>
    <row r="10617" spans="1:16" x14ac:dyDescent="0.55000000000000004">
      <c r="A10617" t="s">
        <v>2</v>
      </c>
      <c r="B10617" t="s">
        <v>13887</v>
      </c>
      <c r="C10617" t="s">
        <v>315</v>
      </c>
      <c r="D10617" t="s">
        <v>4035</v>
      </c>
      <c r="E10617" t="s">
        <v>20</v>
      </c>
      <c r="F10617" t="b">
        <v>0</v>
      </c>
      <c r="G10617" t="s">
        <v>27</v>
      </c>
      <c r="H10617" s="4">
        <v>45801.501134259262</v>
      </c>
      <c r="I10617" t="b">
        <v>1</v>
      </c>
      <c r="J10617" t="b">
        <v>1</v>
      </c>
      <c r="K10617" t="s">
        <v>24</v>
      </c>
      <c r="L10617" t="s">
        <v>22</v>
      </c>
      <c r="M10617">
        <v>154000</v>
      </c>
      <c r="O10617" t="s">
        <v>13888</v>
      </c>
      <c r="P10617" t="s">
        <v>13889</v>
      </c>
    </row>
    <row r="10618" spans="1:16" x14ac:dyDescent="0.55000000000000004">
      <c r="A10618" t="s">
        <v>1</v>
      </c>
      <c r="B10618" t="s">
        <v>13890</v>
      </c>
      <c r="C10618" t="s">
        <v>437</v>
      </c>
      <c r="D10618" t="s">
        <v>3973</v>
      </c>
      <c r="E10618" t="s">
        <v>20</v>
      </c>
      <c r="F10618" t="b">
        <v>0</v>
      </c>
      <c r="G10618" t="s">
        <v>52</v>
      </c>
      <c r="H10618" s="4">
        <v>45801.502638888887</v>
      </c>
      <c r="I10618" t="b">
        <v>0</v>
      </c>
      <c r="J10618" t="b">
        <v>1</v>
      </c>
      <c r="K10618" t="s">
        <v>24</v>
      </c>
      <c r="L10618" t="s">
        <v>22</v>
      </c>
      <c r="M10618">
        <v>175000</v>
      </c>
      <c r="O10618" t="s">
        <v>13891</v>
      </c>
      <c r="P10618" t="s">
        <v>13892</v>
      </c>
    </row>
    <row r="10619" spans="1:16" x14ac:dyDescent="0.55000000000000004">
      <c r="A10619" t="s">
        <v>25</v>
      </c>
      <c r="B10619" t="s">
        <v>25</v>
      </c>
      <c r="C10619" t="s">
        <v>180</v>
      </c>
      <c r="D10619" t="s">
        <v>3828</v>
      </c>
      <c r="E10619" t="s">
        <v>20</v>
      </c>
      <c r="F10619" t="b">
        <v>0</v>
      </c>
      <c r="G10619" t="s">
        <v>41</v>
      </c>
      <c r="H10619" s="4">
        <v>45801.541921296302</v>
      </c>
      <c r="I10619" t="b">
        <v>0</v>
      </c>
      <c r="J10619" t="b">
        <v>1</v>
      </c>
      <c r="K10619" t="s">
        <v>24</v>
      </c>
      <c r="L10619" t="s">
        <v>22</v>
      </c>
      <c r="M10619">
        <v>117500</v>
      </c>
      <c r="O10619" t="s">
        <v>12500</v>
      </c>
      <c r="P10619" t="s">
        <v>48</v>
      </c>
    </row>
    <row r="10620" spans="1:16" x14ac:dyDescent="0.55000000000000004">
      <c r="A10620" t="s">
        <v>2</v>
      </c>
      <c r="B10620" t="s">
        <v>1062</v>
      </c>
      <c r="C10620" t="s">
        <v>39</v>
      </c>
      <c r="D10620" t="s">
        <v>3973</v>
      </c>
      <c r="E10620" t="s">
        <v>20</v>
      </c>
      <c r="F10620" t="b">
        <v>1</v>
      </c>
      <c r="G10620" t="s">
        <v>106</v>
      </c>
      <c r="H10620" s="4">
        <v>45801.546481481477</v>
      </c>
      <c r="I10620" t="b">
        <v>0</v>
      </c>
      <c r="J10620" t="b">
        <v>0</v>
      </c>
      <c r="K10620" t="s">
        <v>106</v>
      </c>
      <c r="L10620" t="s">
        <v>22</v>
      </c>
      <c r="M10620">
        <v>175000</v>
      </c>
      <c r="O10620" t="s">
        <v>123</v>
      </c>
      <c r="P10620" t="s">
        <v>1955</v>
      </c>
    </row>
    <row r="10621" spans="1:16" x14ac:dyDescent="0.55000000000000004">
      <c r="A10621" t="s">
        <v>0</v>
      </c>
      <c r="B10621" t="s">
        <v>12763</v>
      </c>
      <c r="C10621" t="s">
        <v>12764</v>
      </c>
      <c r="D10621" t="s">
        <v>3957</v>
      </c>
      <c r="E10621" t="s">
        <v>20</v>
      </c>
      <c r="F10621" t="b">
        <v>0</v>
      </c>
      <c r="G10621" t="s">
        <v>27</v>
      </c>
      <c r="H10621" s="4">
        <v>45801.583541666667</v>
      </c>
      <c r="I10621" t="b">
        <v>0</v>
      </c>
      <c r="J10621" t="b">
        <v>0</v>
      </c>
      <c r="K10621" t="s">
        <v>24</v>
      </c>
      <c r="L10621" t="s">
        <v>36</v>
      </c>
      <c r="N10621">
        <v>26.389999389648441</v>
      </c>
      <c r="O10621" t="s">
        <v>12765</v>
      </c>
      <c r="P10621" t="s">
        <v>12766</v>
      </c>
    </row>
    <row r="10622" spans="1:16" x14ac:dyDescent="0.55000000000000004">
      <c r="A10622" t="s">
        <v>0</v>
      </c>
      <c r="B10622" t="s">
        <v>13893</v>
      </c>
      <c r="C10622" t="s">
        <v>140</v>
      </c>
      <c r="D10622" t="s">
        <v>3957</v>
      </c>
      <c r="E10622" t="s">
        <v>20</v>
      </c>
      <c r="F10622" t="b">
        <v>0</v>
      </c>
      <c r="G10622" t="s">
        <v>35</v>
      </c>
      <c r="H10622" s="4">
        <v>45801.583773148152</v>
      </c>
      <c r="I10622" t="b">
        <v>0</v>
      </c>
      <c r="J10622" t="b">
        <v>1</v>
      </c>
      <c r="K10622" t="s">
        <v>24</v>
      </c>
      <c r="L10622" t="s">
        <v>36</v>
      </c>
      <c r="N10622">
        <v>16.510000228881839</v>
      </c>
      <c r="O10622" t="s">
        <v>1900</v>
      </c>
      <c r="P10622" t="s">
        <v>863</v>
      </c>
    </row>
    <row r="10623" spans="1:16" x14ac:dyDescent="0.55000000000000004">
      <c r="A10623" t="s">
        <v>2</v>
      </c>
      <c r="B10623" t="s">
        <v>9943</v>
      </c>
      <c r="C10623" t="s">
        <v>1325</v>
      </c>
      <c r="D10623" t="s">
        <v>3957</v>
      </c>
      <c r="E10623" t="s">
        <v>20</v>
      </c>
      <c r="F10623" t="b">
        <v>0</v>
      </c>
      <c r="G10623" t="s">
        <v>35</v>
      </c>
      <c r="H10623" s="4">
        <v>45801.585335648153</v>
      </c>
      <c r="I10623" t="b">
        <v>0</v>
      </c>
      <c r="J10623" t="b">
        <v>1</v>
      </c>
      <c r="K10623" t="s">
        <v>24</v>
      </c>
      <c r="L10623" t="s">
        <v>36</v>
      </c>
      <c r="N10623">
        <v>52.779998779296882</v>
      </c>
      <c r="O10623" t="s">
        <v>10475</v>
      </c>
      <c r="P10623" t="s">
        <v>13894</v>
      </c>
    </row>
    <row r="10624" spans="1:16" x14ac:dyDescent="0.55000000000000004">
      <c r="A10624" t="s">
        <v>2</v>
      </c>
      <c r="B10624" t="s">
        <v>4295</v>
      </c>
      <c r="C10624" t="s">
        <v>559</v>
      </c>
      <c r="D10624" t="s">
        <v>7210</v>
      </c>
      <c r="E10624" t="s">
        <v>20</v>
      </c>
      <c r="F10624" t="b">
        <v>0</v>
      </c>
      <c r="G10624" t="s">
        <v>27</v>
      </c>
      <c r="H10624" s="4">
        <v>45801.625810185193</v>
      </c>
      <c r="I10624" t="b">
        <v>0</v>
      </c>
      <c r="J10624" t="b">
        <v>0</v>
      </c>
      <c r="K10624" t="s">
        <v>24</v>
      </c>
      <c r="L10624" t="s">
        <v>22</v>
      </c>
      <c r="M10624">
        <v>142500</v>
      </c>
      <c r="O10624" t="s">
        <v>3086</v>
      </c>
      <c r="P10624" t="s">
        <v>201</v>
      </c>
    </row>
    <row r="10625" spans="1:16" x14ac:dyDescent="0.55000000000000004">
      <c r="A10625" t="s">
        <v>2</v>
      </c>
      <c r="B10625" t="s">
        <v>506</v>
      </c>
      <c r="C10625" t="s">
        <v>2047</v>
      </c>
      <c r="D10625" t="s">
        <v>7853</v>
      </c>
      <c r="E10625" t="s">
        <v>20</v>
      </c>
      <c r="F10625" t="b">
        <v>0</v>
      </c>
      <c r="G10625" t="s">
        <v>41</v>
      </c>
      <c r="H10625" s="4">
        <v>45801.626631944448</v>
      </c>
      <c r="I10625" t="b">
        <v>0</v>
      </c>
      <c r="J10625" t="b">
        <v>1</v>
      </c>
      <c r="K10625" t="s">
        <v>24</v>
      </c>
      <c r="L10625" t="s">
        <v>22</v>
      </c>
      <c r="M10625">
        <v>85000</v>
      </c>
      <c r="O10625" t="s">
        <v>3516</v>
      </c>
      <c r="P10625" t="s">
        <v>756</v>
      </c>
    </row>
    <row r="10626" spans="1:16" x14ac:dyDescent="0.55000000000000004">
      <c r="A10626" t="s">
        <v>2</v>
      </c>
      <c r="B10626" t="s">
        <v>13611</v>
      </c>
      <c r="C10626" t="s">
        <v>622</v>
      </c>
      <c r="D10626" t="s">
        <v>9677</v>
      </c>
      <c r="E10626" t="s">
        <v>20</v>
      </c>
      <c r="F10626" t="b">
        <v>0</v>
      </c>
      <c r="G10626" t="s">
        <v>27</v>
      </c>
      <c r="H10626" s="4">
        <v>45801.667870370373</v>
      </c>
      <c r="I10626" t="b">
        <v>1</v>
      </c>
      <c r="J10626" t="b">
        <v>0</v>
      </c>
      <c r="K10626" t="s">
        <v>24</v>
      </c>
      <c r="L10626" t="s">
        <v>36</v>
      </c>
      <c r="N10626">
        <v>67.5</v>
      </c>
      <c r="O10626" t="s">
        <v>741</v>
      </c>
      <c r="P10626" t="s">
        <v>1615</v>
      </c>
    </row>
    <row r="10627" spans="1:16" x14ac:dyDescent="0.55000000000000004">
      <c r="A10627" t="s">
        <v>2</v>
      </c>
      <c r="B10627" t="s">
        <v>13111</v>
      </c>
      <c r="C10627" t="s">
        <v>82</v>
      </c>
      <c r="D10627" t="s">
        <v>3973</v>
      </c>
      <c r="E10627" t="s">
        <v>20</v>
      </c>
      <c r="F10627" t="b">
        <v>0</v>
      </c>
      <c r="G10627" t="s">
        <v>41</v>
      </c>
      <c r="H10627" s="4">
        <v>45801.709849537037</v>
      </c>
      <c r="I10627" t="b">
        <v>0</v>
      </c>
      <c r="J10627" t="b">
        <v>1</v>
      </c>
      <c r="K10627" t="s">
        <v>24</v>
      </c>
      <c r="L10627" t="s">
        <v>22</v>
      </c>
      <c r="M10627">
        <v>97330.5</v>
      </c>
      <c r="O10627" t="s">
        <v>6337</v>
      </c>
      <c r="P10627" t="s">
        <v>13112</v>
      </c>
    </row>
    <row r="10628" spans="1:16" x14ac:dyDescent="0.55000000000000004">
      <c r="A10628" t="s">
        <v>2</v>
      </c>
      <c r="B10628" t="s">
        <v>13895</v>
      </c>
      <c r="C10628" t="s">
        <v>122</v>
      </c>
      <c r="D10628" t="s">
        <v>3973</v>
      </c>
      <c r="E10628" t="s">
        <v>20</v>
      </c>
      <c r="F10628" t="b">
        <v>0</v>
      </c>
      <c r="G10628" t="s">
        <v>41</v>
      </c>
      <c r="H10628" s="4">
        <v>45801.710011574083</v>
      </c>
      <c r="I10628" t="b">
        <v>0</v>
      </c>
      <c r="J10628" t="b">
        <v>1</v>
      </c>
      <c r="K10628" t="s">
        <v>24</v>
      </c>
      <c r="L10628" t="s">
        <v>22</v>
      </c>
      <c r="M10628">
        <v>135000</v>
      </c>
      <c r="O10628" t="s">
        <v>2728</v>
      </c>
      <c r="P10628" t="s">
        <v>13896</v>
      </c>
    </row>
    <row r="10629" spans="1:16" x14ac:dyDescent="0.55000000000000004">
      <c r="A10629" t="s">
        <v>89</v>
      </c>
      <c r="B10629" t="s">
        <v>13897</v>
      </c>
      <c r="C10629" t="s">
        <v>37</v>
      </c>
      <c r="D10629" t="s">
        <v>3973</v>
      </c>
      <c r="E10629" t="s">
        <v>20</v>
      </c>
      <c r="F10629" t="b">
        <v>0</v>
      </c>
      <c r="G10629" t="s">
        <v>27</v>
      </c>
      <c r="H10629" s="4">
        <v>45801.79283564815</v>
      </c>
      <c r="I10629" t="b">
        <v>0</v>
      </c>
      <c r="J10629" t="b">
        <v>1</v>
      </c>
      <c r="K10629" t="s">
        <v>24</v>
      </c>
      <c r="L10629" t="s">
        <v>22</v>
      </c>
      <c r="M10629">
        <v>170000</v>
      </c>
      <c r="O10629" t="s">
        <v>3267</v>
      </c>
      <c r="P10629" t="s">
        <v>13898</v>
      </c>
    </row>
    <row r="10630" spans="1:16" x14ac:dyDescent="0.55000000000000004">
      <c r="A10630" t="s">
        <v>89</v>
      </c>
      <c r="B10630" t="s">
        <v>13899</v>
      </c>
      <c r="C10630" t="s">
        <v>1050</v>
      </c>
      <c r="D10630" t="s">
        <v>3973</v>
      </c>
      <c r="E10630" t="s">
        <v>20</v>
      </c>
      <c r="F10630" t="b">
        <v>0</v>
      </c>
      <c r="G10630" t="s">
        <v>35</v>
      </c>
      <c r="H10630" s="4">
        <v>45801.793668981481</v>
      </c>
      <c r="I10630" t="b">
        <v>0</v>
      </c>
      <c r="J10630" t="b">
        <v>1</v>
      </c>
      <c r="K10630" t="s">
        <v>24</v>
      </c>
      <c r="L10630" t="s">
        <v>22</v>
      </c>
      <c r="M10630">
        <v>170000</v>
      </c>
      <c r="O10630" t="s">
        <v>3267</v>
      </c>
      <c r="P10630" t="s">
        <v>13898</v>
      </c>
    </row>
    <row r="10631" spans="1:16" x14ac:dyDescent="0.55000000000000004">
      <c r="A10631" t="s">
        <v>19</v>
      </c>
      <c r="B10631" t="s">
        <v>13900</v>
      </c>
      <c r="C10631" t="s">
        <v>877</v>
      </c>
      <c r="D10631" t="s">
        <v>3957</v>
      </c>
      <c r="E10631" t="s">
        <v>20</v>
      </c>
      <c r="F10631" t="b">
        <v>0</v>
      </c>
      <c r="G10631" t="s">
        <v>27</v>
      </c>
      <c r="H10631" s="4">
        <v>45801.834143518521</v>
      </c>
      <c r="I10631" t="b">
        <v>0</v>
      </c>
      <c r="J10631" t="b">
        <v>1</v>
      </c>
      <c r="K10631" t="s">
        <v>24</v>
      </c>
      <c r="L10631" t="s">
        <v>36</v>
      </c>
      <c r="N10631">
        <v>49.895000457763672</v>
      </c>
      <c r="O10631" t="s">
        <v>2623</v>
      </c>
      <c r="P10631" t="s">
        <v>13901</v>
      </c>
    </row>
    <row r="10632" spans="1:16" x14ac:dyDescent="0.55000000000000004">
      <c r="A10632" t="s">
        <v>2</v>
      </c>
      <c r="B10632" t="s">
        <v>6986</v>
      </c>
      <c r="C10632" t="s">
        <v>13902</v>
      </c>
      <c r="D10632" t="s">
        <v>4014</v>
      </c>
      <c r="E10632" t="s">
        <v>20</v>
      </c>
      <c r="F10632" t="b">
        <v>0</v>
      </c>
      <c r="G10632" t="s">
        <v>27</v>
      </c>
      <c r="H10632" s="4">
        <v>45802.001284722217</v>
      </c>
      <c r="I10632" t="b">
        <v>0</v>
      </c>
      <c r="J10632" t="b">
        <v>1</v>
      </c>
      <c r="K10632" t="s">
        <v>24</v>
      </c>
      <c r="L10632" t="s">
        <v>22</v>
      </c>
      <c r="M10632">
        <v>157500</v>
      </c>
      <c r="O10632" t="s">
        <v>3016</v>
      </c>
      <c r="P10632" t="s">
        <v>6987</v>
      </c>
    </row>
    <row r="10633" spans="1:16" x14ac:dyDescent="0.55000000000000004">
      <c r="A10633" t="s">
        <v>2</v>
      </c>
      <c r="B10633" t="s">
        <v>13903</v>
      </c>
      <c r="C10633" t="s">
        <v>71</v>
      </c>
      <c r="D10633" t="s">
        <v>5535</v>
      </c>
      <c r="E10633" t="s">
        <v>20</v>
      </c>
      <c r="F10633" t="b">
        <v>0</v>
      </c>
      <c r="G10633" t="s">
        <v>41</v>
      </c>
      <c r="H10633" s="4">
        <v>45802.001493055563</v>
      </c>
      <c r="I10633" t="b">
        <v>0</v>
      </c>
      <c r="J10633" t="b">
        <v>0</v>
      </c>
      <c r="K10633" t="s">
        <v>24</v>
      </c>
      <c r="L10633" t="s">
        <v>22</v>
      </c>
      <c r="M10633">
        <v>127952</v>
      </c>
      <c r="O10633" t="s">
        <v>341</v>
      </c>
      <c r="P10633" t="s">
        <v>342</v>
      </c>
    </row>
    <row r="10634" spans="1:16" x14ac:dyDescent="0.55000000000000004">
      <c r="A10634" t="s">
        <v>1</v>
      </c>
      <c r="B10634" t="s">
        <v>1515</v>
      </c>
      <c r="C10634" t="s">
        <v>39</v>
      </c>
      <c r="D10634" t="s">
        <v>4014</v>
      </c>
      <c r="E10634" t="s">
        <v>20</v>
      </c>
      <c r="F10634" t="b">
        <v>1</v>
      </c>
      <c r="G10634" t="s">
        <v>23</v>
      </c>
      <c r="H10634" s="4">
        <v>45802.004675925928</v>
      </c>
      <c r="I10634" t="b">
        <v>1</v>
      </c>
      <c r="J10634" t="b">
        <v>1</v>
      </c>
      <c r="K10634" t="s">
        <v>24</v>
      </c>
      <c r="L10634" t="s">
        <v>22</v>
      </c>
      <c r="M10634">
        <v>217500</v>
      </c>
      <c r="O10634" t="s">
        <v>3736</v>
      </c>
      <c r="P10634" t="s">
        <v>13904</v>
      </c>
    </row>
    <row r="10635" spans="1:16" x14ac:dyDescent="0.55000000000000004">
      <c r="A10635" t="s">
        <v>1</v>
      </c>
      <c r="B10635" t="s">
        <v>13905</v>
      </c>
      <c r="C10635" t="s">
        <v>82</v>
      </c>
      <c r="D10635" t="s">
        <v>3828</v>
      </c>
      <c r="E10635" t="s">
        <v>20</v>
      </c>
      <c r="F10635" t="b">
        <v>0</v>
      </c>
      <c r="G10635" t="s">
        <v>27</v>
      </c>
      <c r="H10635" s="4">
        <v>45802.250486111108</v>
      </c>
      <c r="I10635" t="b">
        <v>0</v>
      </c>
      <c r="J10635" t="b">
        <v>1</v>
      </c>
      <c r="K10635" t="s">
        <v>24</v>
      </c>
      <c r="L10635" t="s">
        <v>22</v>
      </c>
      <c r="M10635">
        <v>169500</v>
      </c>
      <c r="O10635" t="s">
        <v>13906</v>
      </c>
      <c r="P10635" t="s">
        <v>13907</v>
      </c>
    </row>
    <row r="10636" spans="1:16" x14ac:dyDescent="0.55000000000000004">
      <c r="A10636" t="s">
        <v>1</v>
      </c>
      <c r="B10636" t="s">
        <v>10748</v>
      </c>
      <c r="C10636" t="s">
        <v>1325</v>
      </c>
      <c r="D10636" t="s">
        <v>11920</v>
      </c>
      <c r="E10636" t="s">
        <v>20</v>
      </c>
      <c r="F10636" t="b">
        <v>0</v>
      </c>
      <c r="G10636" t="s">
        <v>41</v>
      </c>
      <c r="H10636" s="4">
        <v>45802.250555555547</v>
      </c>
      <c r="I10636" t="b">
        <v>0</v>
      </c>
      <c r="J10636" t="b">
        <v>1</v>
      </c>
      <c r="K10636" t="s">
        <v>24</v>
      </c>
      <c r="L10636" t="s">
        <v>22</v>
      </c>
      <c r="M10636">
        <v>140450</v>
      </c>
      <c r="O10636" t="s">
        <v>2057</v>
      </c>
      <c r="P10636" t="s">
        <v>10749</v>
      </c>
    </row>
    <row r="10637" spans="1:16" x14ac:dyDescent="0.55000000000000004">
      <c r="A10637" t="s">
        <v>1</v>
      </c>
      <c r="B10637" t="s">
        <v>296</v>
      </c>
      <c r="C10637" t="s">
        <v>898</v>
      </c>
      <c r="D10637" t="s">
        <v>13908</v>
      </c>
      <c r="E10637" t="s">
        <v>20</v>
      </c>
      <c r="F10637" t="b">
        <v>0</v>
      </c>
      <c r="G10637" t="s">
        <v>41</v>
      </c>
      <c r="H10637" s="4">
        <v>45802.250555555547</v>
      </c>
      <c r="I10637" t="b">
        <v>0</v>
      </c>
      <c r="J10637" t="b">
        <v>0</v>
      </c>
      <c r="K10637" t="s">
        <v>24</v>
      </c>
      <c r="L10637" t="s">
        <v>22</v>
      </c>
      <c r="M10637">
        <v>109000</v>
      </c>
      <c r="O10637" t="s">
        <v>12808</v>
      </c>
      <c r="P10637" t="s">
        <v>12809</v>
      </c>
    </row>
    <row r="10638" spans="1:16" x14ac:dyDescent="0.55000000000000004">
      <c r="A10638" t="s">
        <v>2</v>
      </c>
      <c r="B10638" t="s">
        <v>13909</v>
      </c>
      <c r="C10638" t="s">
        <v>151</v>
      </c>
      <c r="D10638" t="s">
        <v>3828</v>
      </c>
      <c r="E10638" t="s">
        <v>51</v>
      </c>
      <c r="F10638" t="b">
        <v>0</v>
      </c>
      <c r="G10638" t="s">
        <v>30</v>
      </c>
      <c r="H10638" s="4">
        <v>45802.25209490741</v>
      </c>
      <c r="I10638" t="b">
        <v>0</v>
      </c>
      <c r="J10638" t="b">
        <v>1</v>
      </c>
      <c r="K10638" t="s">
        <v>24</v>
      </c>
      <c r="L10638" t="s">
        <v>36</v>
      </c>
      <c r="N10638">
        <v>65.745002746582031</v>
      </c>
      <c r="O10638" t="s">
        <v>1066</v>
      </c>
      <c r="P10638" t="s">
        <v>13910</v>
      </c>
    </row>
    <row r="10639" spans="1:16" x14ac:dyDescent="0.55000000000000004">
      <c r="A10639" t="s">
        <v>2</v>
      </c>
      <c r="B10639" t="s">
        <v>13911</v>
      </c>
      <c r="C10639" t="s">
        <v>13912</v>
      </c>
      <c r="D10639" t="s">
        <v>13913</v>
      </c>
      <c r="E10639" t="s">
        <v>20</v>
      </c>
      <c r="F10639" t="b">
        <v>0</v>
      </c>
      <c r="G10639" t="s">
        <v>106</v>
      </c>
      <c r="H10639" s="4">
        <v>45802.254363425927</v>
      </c>
      <c r="I10639" t="b">
        <v>1</v>
      </c>
      <c r="J10639" t="b">
        <v>1</v>
      </c>
      <c r="K10639" t="s">
        <v>106</v>
      </c>
      <c r="L10639" t="s">
        <v>22</v>
      </c>
      <c r="M10639">
        <v>300000</v>
      </c>
      <c r="O10639" t="s">
        <v>13914</v>
      </c>
      <c r="P10639" t="s">
        <v>13915</v>
      </c>
    </row>
    <row r="10640" spans="1:16" x14ac:dyDescent="0.55000000000000004">
      <c r="A10640" t="s">
        <v>0</v>
      </c>
      <c r="B10640" t="s">
        <v>13916</v>
      </c>
      <c r="C10640" t="s">
        <v>1255</v>
      </c>
      <c r="D10640" t="s">
        <v>13917</v>
      </c>
      <c r="E10640" t="s">
        <v>20</v>
      </c>
      <c r="F10640" t="b">
        <v>0</v>
      </c>
      <c r="G10640" t="s">
        <v>282</v>
      </c>
      <c r="H10640" s="4">
        <v>45802.25644675926</v>
      </c>
      <c r="I10640" t="b">
        <v>0</v>
      </c>
      <c r="J10640" t="b">
        <v>0</v>
      </c>
      <c r="K10640" t="s">
        <v>282</v>
      </c>
      <c r="L10640" t="s">
        <v>22</v>
      </c>
      <c r="M10640">
        <v>90600</v>
      </c>
      <c r="O10640" t="s">
        <v>675</v>
      </c>
      <c r="P10640" t="s">
        <v>13918</v>
      </c>
    </row>
    <row r="10641" spans="1:16" x14ac:dyDescent="0.55000000000000004">
      <c r="A10641" t="s">
        <v>1</v>
      </c>
      <c r="B10641" t="s">
        <v>13919</v>
      </c>
      <c r="C10641" t="s">
        <v>39</v>
      </c>
      <c r="D10641" t="s">
        <v>2532</v>
      </c>
      <c r="E10641" t="s">
        <v>20</v>
      </c>
      <c r="F10641" t="b">
        <v>1</v>
      </c>
      <c r="G10641" t="s">
        <v>762</v>
      </c>
      <c r="H10641" s="4">
        <v>45802.261307870373</v>
      </c>
      <c r="I10641" t="b">
        <v>0</v>
      </c>
      <c r="J10641" t="b">
        <v>0</v>
      </c>
      <c r="K10641" t="s">
        <v>762</v>
      </c>
      <c r="L10641" t="s">
        <v>22</v>
      </c>
      <c r="M10641">
        <v>93600</v>
      </c>
      <c r="O10641" t="s">
        <v>13920</v>
      </c>
      <c r="P10641" t="s">
        <v>13921</v>
      </c>
    </row>
    <row r="10642" spans="1:16" x14ac:dyDescent="0.55000000000000004">
      <c r="A10642" t="s">
        <v>2</v>
      </c>
      <c r="B10642" t="s">
        <v>13922</v>
      </c>
      <c r="C10642" t="s">
        <v>436</v>
      </c>
      <c r="D10642" t="s">
        <v>3970</v>
      </c>
      <c r="E10642" t="s">
        <v>20</v>
      </c>
      <c r="F10642" t="b">
        <v>0</v>
      </c>
      <c r="G10642" t="s">
        <v>41</v>
      </c>
      <c r="H10642" s="4">
        <v>45802.293067129627</v>
      </c>
      <c r="I10642" t="b">
        <v>0</v>
      </c>
      <c r="J10642" t="b">
        <v>1</v>
      </c>
      <c r="K10642" t="s">
        <v>24</v>
      </c>
      <c r="L10642" t="s">
        <v>22</v>
      </c>
      <c r="M10642">
        <v>116750</v>
      </c>
      <c r="O10642" t="s">
        <v>13923</v>
      </c>
      <c r="P10642" t="s">
        <v>13924</v>
      </c>
    </row>
    <row r="10643" spans="1:16" x14ac:dyDescent="0.55000000000000004">
      <c r="A10643" t="s">
        <v>0</v>
      </c>
      <c r="B10643" t="s">
        <v>2491</v>
      </c>
      <c r="C10643" t="s">
        <v>1420</v>
      </c>
      <c r="D10643" t="s">
        <v>2208</v>
      </c>
      <c r="E10643" t="s">
        <v>20</v>
      </c>
      <c r="F10643" t="b">
        <v>0</v>
      </c>
      <c r="G10643" t="s">
        <v>1420</v>
      </c>
      <c r="H10643" s="4">
        <v>45802.300949074073</v>
      </c>
      <c r="I10643" t="b">
        <v>0</v>
      </c>
      <c r="J10643" t="b">
        <v>0</v>
      </c>
      <c r="K10643" t="s">
        <v>1420</v>
      </c>
      <c r="L10643" t="s">
        <v>22</v>
      </c>
      <c r="M10643">
        <v>95000</v>
      </c>
      <c r="O10643" t="s">
        <v>11852</v>
      </c>
      <c r="P10643" t="s">
        <v>13925</v>
      </c>
    </row>
    <row r="10644" spans="1:16" x14ac:dyDescent="0.55000000000000004">
      <c r="A10644" t="s">
        <v>0</v>
      </c>
      <c r="B10644" t="s">
        <v>0</v>
      </c>
      <c r="C10644" t="s">
        <v>13926</v>
      </c>
      <c r="D10644" t="s">
        <v>4090</v>
      </c>
      <c r="E10644" t="s">
        <v>20</v>
      </c>
      <c r="F10644" t="b">
        <v>0</v>
      </c>
      <c r="G10644" t="s">
        <v>27</v>
      </c>
      <c r="H10644" s="4">
        <v>45802.333402777767</v>
      </c>
      <c r="I10644" t="b">
        <v>1</v>
      </c>
      <c r="J10644" t="b">
        <v>0</v>
      </c>
      <c r="K10644" t="s">
        <v>24</v>
      </c>
      <c r="L10644" t="s">
        <v>22</v>
      </c>
      <c r="M10644">
        <v>57200</v>
      </c>
      <c r="O10644" t="s">
        <v>13927</v>
      </c>
      <c r="P10644" t="s">
        <v>13928</v>
      </c>
    </row>
    <row r="10645" spans="1:16" x14ac:dyDescent="0.55000000000000004">
      <c r="A10645" t="s">
        <v>2</v>
      </c>
      <c r="B10645" t="s">
        <v>13929</v>
      </c>
      <c r="C10645" t="s">
        <v>236</v>
      </c>
      <c r="D10645" t="s">
        <v>3970</v>
      </c>
      <c r="E10645" t="s">
        <v>20</v>
      </c>
      <c r="F10645" t="b">
        <v>0</v>
      </c>
      <c r="G10645" t="s">
        <v>27</v>
      </c>
      <c r="H10645" s="4">
        <v>45802.334293981483</v>
      </c>
      <c r="I10645" t="b">
        <v>0</v>
      </c>
      <c r="J10645" t="b">
        <v>1</v>
      </c>
      <c r="K10645" t="s">
        <v>24</v>
      </c>
      <c r="L10645" t="s">
        <v>22</v>
      </c>
      <c r="M10645">
        <v>103000</v>
      </c>
      <c r="O10645" t="s">
        <v>72</v>
      </c>
      <c r="P10645" t="s">
        <v>13930</v>
      </c>
    </row>
    <row r="10646" spans="1:16" x14ac:dyDescent="0.55000000000000004">
      <c r="A10646" t="s">
        <v>40</v>
      </c>
      <c r="B10646" t="s">
        <v>13931</v>
      </c>
      <c r="C10646" t="s">
        <v>292</v>
      </c>
      <c r="D10646" t="s">
        <v>3970</v>
      </c>
      <c r="E10646" t="s">
        <v>20</v>
      </c>
      <c r="F10646" t="b">
        <v>0</v>
      </c>
      <c r="G10646" t="s">
        <v>35</v>
      </c>
      <c r="H10646" s="4">
        <v>45802.376817129632</v>
      </c>
      <c r="I10646" t="b">
        <v>0</v>
      </c>
      <c r="J10646" t="b">
        <v>1</v>
      </c>
      <c r="K10646" t="s">
        <v>24</v>
      </c>
      <c r="L10646" t="s">
        <v>22</v>
      </c>
      <c r="M10646">
        <v>130500</v>
      </c>
      <c r="O10646" t="s">
        <v>72</v>
      </c>
      <c r="P10646" t="s">
        <v>13932</v>
      </c>
    </row>
    <row r="10647" spans="1:16" x14ac:dyDescent="0.55000000000000004">
      <c r="A10647" t="s">
        <v>25</v>
      </c>
      <c r="B10647" t="s">
        <v>25</v>
      </c>
      <c r="C10647" t="s">
        <v>196</v>
      </c>
      <c r="D10647" t="s">
        <v>3828</v>
      </c>
      <c r="E10647" t="s">
        <v>20</v>
      </c>
      <c r="F10647" t="b">
        <v>0</v>
      </c>
      <c r="G10647" t="s">
        <v>27</v>
      </c>
      <c r="H10647" s="4">
        <v>45802.416712962957</v>
      </c>
      <c r="I10647" t="b">
        <v>0</v>
      </c>
      <c r="J10647" t="b">
        <v>1</v>
      </c>
      <c r="K10647" t="s">
        <v>24</v>
      </c>
      <c r="L10647" t="s">
        <v>22</v>
      </c>
      <c r="M10647">
        <v>175000</v>
      </c>
      <c r="O10647" t="s">
        <v>593</v>
      </c>
      <c r="P10647" t="s">
        <v>13933</v>
      </c>
    </row>
    <row r="10648" spans="1:16" x14ac:dyDescent="0.55000000000000004">
      <c r="A10648" t="s">
        <v>28</v>
      </c>
      <c r="B10648" t="s">
        <v>13934</v>
      </c>
      <c r="C10648" t="s">
        <v>44</v>
      </c>
      <c r="D10648" t="s">
        <v>3973</v>
      </c>
      <c r="E10648" t="s">
        <v>20</v>
      </c>
      <c r="F10648" t="b">
        <v>0</v>
      </c>
      <c r="G10648" t="s">
        <v>41</v>
      </c>
      <c r="H10648" s="4">
        <v>45802.459722222222</v>
      </c>
      <c r="I10648" t="b">
        <v>0</v>
      </c>
      <c r="J10648" t="b">
        <v>1</v>
      </c>
      <c r="K10648" t="s">
        <v>24</v>
      </c>
      <c r="L10648" t="s">
        <v>22</v>
      </c>
      <c r="M10648">
        <v>249000</v>
      </c>
      <c r="O10648" t="s">
        <v>1874</v>
      </c>
      <c r="P10648" t="s">
        <v>274</v>
      </c>
    </row>
    <row r="10649" spans="1:16" x14ac:dyDescent="0.55000000000000004">
      <c r="A10649" t="s">
        <v>0</v>
      </c>
      <c r="B10649" t="s">
        <v>0</v>
      </c>
      <c r="C10649" t="s">
        <v>780</v>
      </c>
      <c r="D10649" t="s">
        <v>3973</v>
      </c>
      <c r="E10649" t="s">
        <v>20</v>
      </c>
      <c r="F10649" t="b">
        <v>0</v>
      </c>
      <c r="G10649" t="s">
        <v>27</v>
      </c>
      <c r="H10649" s="4">
        <v>45802.5000462963</v>
      </c>
      <c r="I10649" t="b">
        <v>0</v>
      </c>
      <c r="J10649" t="b">
        <v>1</v>
      </c>
      <c r="K10649" t="s">
        <v>24</v>
      </c>
      <c r="L10649" t="s">
        <v>36</v>
      </c>
      <c r="N10649">
        <v>45</v>
      </c>
      <c r="O10649" t="s">
        <v>5482</v>
      </c>
      <c r="P10649" t="s">
        <v>13935</v>
      </c>
    </row>
    <row r="10650" spans="1:16" x14ac:dyDescent="0.55000000000000004">
      <c r="A10650" t="s">
        <v>2</v>
      </c>
      <c r="B10650" t="s">
        <v>1777</v>
      </c>
      <c r="C10650" t="s">
        <v>780</v>
      </c>
      <c r="D10650" t="s">
        <v>3973</v>
      </c>
      <c r="E10650" t="s">
        <v>20</v>
      </c>
      <c r="F10650" t="b">
        <v>0</v>
      </c>
      <c r="G10650" t="s">
        <v>27</v>
      </c>
      <c r="H10650" s="4">
        <v>45802.500092592592</v>
      </c>
      <c r="I10650" t="b">
        <v>0</v>
      </c>
      <c r="J10650" t="b">
        <v>1</v>
      </c>
      <c r="K10650" t="s">
        <v>24</v>
      </c>
      <c r="L10650" t="s">
        <v>22</v>
      </c>
      <c r="M10650">
        <v>251714</v>
      </c>
      <c r="O10650" t="s">
        <v>5482</v>
      </c>
      <c r="P10650" t="s">
        <v>48</v>
      </c>
    </row>
    <row r="10651" spans="1:16" x14ac:dyDescent="0.55000000000000004">
      <c r="A10651" t="s">
        <v>2</v>
      </c>
      <c r="B10651" t="s">
        <v>1777</v>
      </c>
      <c r="C10651" t="s">
        <v>612</v>
      </c>
      <c r="D10651" t="s">
        <v>3973</v>
      </c>
      <c r="E10651" t="s">
        <v>20</v>
      </c>
      <c r="F10651" t="b">
        <v>0</v>
      </c>
      <c r="G10651" t="s">
        <v>27</v>
      </c>
      <c r="H10651" s="4">
        <v>45802.500532407408</v>
      </c>
      <c r="I10651" t="b">
        <v>0</v>
      </c>
      <c r="J10651" t="b">
        <v>1</v>
      </c>
      <c r="K10651" t="s">
        <v>24</v>
      </c>
      <c r="L10651" t="s">
        <v>22</v>
      </c>
      <c r="M10651">
        <v>228060</v>
      </c>
      <c r="O10651" t="s">
        <v>5482</v>
      </c>
      <c r="P10651" t="s">
        <v>48</v>
      </c>
    </row>
    <row r="10652" spans="1:16" x14ac:dyDescent="0.55000000000000004">
      <c r="A10652" t="s">
        <v>2</v>
      </c>
      <c r="B10652" t="s">
        <v>2567</v>
      </c>
      <c r="C10652" t="s">
        <v>2130</v>
      </c>
      <c r="D10652" t="s">
        <v>3973</v>
      </c>
      <c r="E10652" t="s">
        <v>20</v>
      </c>
      <c r="F10652" t="b">
        <v>0</v>
      </c>
      <c r="G10652" t="s">
        <v>41</v>
      </c>
      <c r="H10652" s="4">
        <v>45802.501400462963</v>
      </c>
      <c r="I10652" t="b">
        <v>0</v>
      </c>
      <c r="J10652" t="b">
        <v>1</v>
      </c>
      <c r="K10652" t="s">
        <v>24</v>
      </c>
      <c r="L10652" t="s">
        <v>22</v>
      </c>
      <c r="M10652">
        <v>97000</v>
      </c>
      <c r="O10652" t="s">
        <v>5482</v>
      </c>
      <c r="P10652" t="s">
        <v>12594</v>
      </c>
    </row>
    <row r="10653" spans="1:16" x14ac:dyDescent="0.55000000000000004">
      <c r="A10653" t="s">
        <v>2</v>
      </c>
      <c r="B10653" t="s">
        <v>1777</v>
      </c>
      <c r="C10653" t="s">
        <v>1705</v>
      </c>
      <c r="D10653" t="s">
        <v>3973</v>
      </c>
      <c r="E10653" t="s">
        <v>20</v>
      </c>
      <c r="F10653" t="b">
        <v>0</v>
      </c>
      <c r="G10653" t="s">
        <v>30</v>
      </c>
      <c r="H10653" s="4">
        <v>45802.502071759263</v>
      </c>
      <c r="I10653" t="b">
        <v>0</v>
      </c>
      <c r="J10653" t="b">
        <v>1</v>
      </c>
      <c r="K10653" t="s">
        <v>24</v>
      </c>
      <c r="L10653" t="s">
        <v>22</v>
      </c>
      <c r="M10653">
        <v>230495</v>
      </c>
      <c r="O10653" t="s">
        <v>5482</v>
      </c>
      <c r="P10653" t="s">
        <v>48</v>
      </c>
    </row>
    <row r="10654" spans="1:16" x14ac:dyDescent="0.55000000000000004">
      <c r="A10654" t="s">
        <v>40</v>
      </c>
      <c r="B10654" t="s">
        <v>7273</v>
      </c>
      <c r="C10654" t="s">
        <v>71</v>
      </c>
      <c r="D10654" t="s">
        <v>3973</v>
      </c>
      <c r="E10654" t="s">
        <v>20</v>
      </c>
      <c r="F10654" t="b">
        <v>0</v>
      </c>
      <c r="G10654" t="s">
        <v>27</v>
      </c>
      <c r="H10654" s="4">
        <v>45802.54278935185</v>
      </c>
      <c r="I10654" t="b">
        <v>0</v>
      </c>
      <c r="J10654" t="b">
        <v>1</v>
      </c>
      <c r="K10654" t="s">
        <v>24</v>
      </c>
      <c r="L10654" t="s">
        <v>22</v>
      </c>
      <c r="M10654">
        <v>160000</v>
      </c>
      <c r="O10654" t="s">
        <v>1172</v>
      </c>
      <c r="P10654" t="s">
        <v>7274</v>
      </c>
    </row>
    <row r="10655" spans="1:16" x14ac:dyDescent="0.55000000000000004">
      <c r="A10655" t="s">
        <v>2</v>
      </c>
      <c r="B10655" t="s">
        <v>163</v>
      </c>
      <c r="C10655" t="s">
        <v>39</v>
      </c>
      <c r="D10655" t="s">
        <v>7853</v>
      </c>
      <c r="E10655" t="s">
        <v>20</v>
      </c>
      <c r="F10655" t="b">
        <v>1</v>
      </c>
      <c r="G10655" t="s">
        <v>1247</v>
      </c>
      <c r="H10655" s="4">
        <v>45802.595717592587</v>
      </c>
      <c r="I10655" t="b">
        <v>0</v>
      </c>
      <c r="J10655" t="b">
        <v>0</v>
      </c>
      <c r="K10655" t="s">
        <v>1247</v>
      </c>
      <c r="L10655" t="s">
        <v>22</v>
      </c>
      <c r="M10655">
        <v>105000</v>
      </c>
      <c r="O10655" t="s">
        <v>3344</v>
      </c>
      <c r="P10655" t="s">
        <v>13936</v>
      </c>
    </row>
    <row r="10656" spans="1:16" x14ac:dyDescent="0.55000000000000004">
      <c r="A10656" t="s">
        <v>2</v>
      </c>
      <c r="B10656" t="s">
        <v>13922</v>
      </c>
      <c r="C10656" t="s">
        <v>155</v>
      </c>
      <c r="D10656" t="s">
        <v>3600</v>
      </c>
      <c r="E10656" t="s">
        <v>20</v>
      </c>
      <c r="F10656" t="b">
        <v>0</v>
      </c>
      <c r="G10656" t="s">
        <v>41</v>
      </c>
      <c r="H10656" s="4">
        <v>45802.876400462963</v>
      </c>
      <c r="I10656" t="b">
        <v>0</v>
      </c>
      <c r="J10656" t="b">
        <v>1</v>
      </c>
      <c r="K10656" t="s">
        <v>24</v>
      </c>
      <c r="L10656" t="s">
        <v>22</v>
      </c>
      <c r="M10656">
        <v>173000</v>
      </c>
      <c r="O10656" t="s">
        <v>13923</v>
      </c>
      <c r="P10656" t="s">
        <v>13924</v>
      </c>
    </row>
    <row r="10657" spans="1:16" x14ac:dyDescent="0.55000000000000004">
      <c r="A10657" t="s">
        <v>0</v>
      </c>
      <c r="B10657" t="s">
        <v>13937</v>
      </c>
      <c r="C10657" t="s">
        <v>39</v>
      </c>
      <c r="D10657" t="s">
        <v>2882</v>
      </c>
      <c r="E10657" t="s">
        <v>20</v>
      </c>
      <c r="F10657" t="b">
        <v>1</v>
      </c>
      <c r="G10657" t="s">
        <v>2641</v>
      </c>
      <c r="H10657" s="4">
        <v>45802.989976851852</v>
      </c>
      <c r="I10657" t="b">
        <v>0</v>
      </c>
      <c r="J10657" t="b">
        <v>0</v>
      </c>
      <c r="K10657" t="s">
        <v>2641</v>
      </c>
      <c r="L10657" t="s">
        <v>36</v>
      </c>
      <c r="N10657">
        <v>55.985000610351563</v>
      </c>
      <c r="O10657" t="s">
        <v>8596</v>
      </c>
      <c r="P10657" t="s">
        <v>119</v>
      </c>
    </row>
    <row r="10658" spans="1:16" x14ac:dyDescent="0.55000000000000004">
      <c r="A10658" t="s">
        <v>2</v>
      </c>
      <c r="B10658" t="s">
        <v>1028</v>
      </c>
      <c r="C10658" t="s">
        <v>39</v>
      </c>
      <c r="D10658" t="s">
        <v>4100</v>
      </c>
      <c r="E10658" t="s">
        <v>20</v>
      </c>
      <c r="F10658" t="b">
        <v>1</v>
      </c>
      <c r="G10658" t="s">
        <v>27</v>
      </c>
      <c r="H10658" s="4">
        <v>45803.000937500001</v>
      </c>
      <c r="I10658" t="b">
        <v>0</v>
      </c>
      <c r="J10658" t="b">
        <v>1</v>
      </c>
      <c r="K10658" t="s">
        <v>24</v>
      </c>
      <c r="L10658" t="s">
        <v>22</v>
      </c>
      <c r="M10658">
        <v>137500</v>
      </c>
      <c r="O10658" t="s">
        <v>13938</v>
      </c>
      <c r="P10658" t="s">
        <v>13939</v>
      </c>
    </row>
    <row r="10659" spans="1:16" x14ac:dyDescent="0.55000000000000004">
      <c r="A10659" t="s">
        <v>40</v>
      </c>
      <c r="B10659" t="s">
        <v>40</v>
      </c>
      <c r="C10659" t="s">
        <v>2172</v>
      </c>
      <c r="D10659" t="s">
        <v>4412</v>
      </c>
      <c r="E10659" t="s">
        <v>34</v>
      </c>
      <c r="F10659" t="b">
        <v>0</v>
      </c>
      <c r="G10659" t="s">
        <v>27</v>
      </c>
      <c r="H10659" s="4">
        <v>45803.084409722222</v>
      </c>
      <c r="I10659" t="b">
        <v>0</v>
      </c>
      <c r="J10659" t="b">
        <v>1</v>
      </c>
      <c r="K10659" t="s">
        <v>24</v>
      </c>
      <c r="L10659" t="s">
        <v>36</v>
      </c>
      <c r="N10659">
        <v>61.159996032714837</v>
      </c>
      <c r="O10659" t="s">
        <v>59</v>
      </c>
      <c r="P10659" t="s">
        <v>137</v>
      </c>
    </row>
    <row r="10660" spans="1:16" x14ac:dyDescent="0.55000000000000004">
      <c r="A10660" t="s">
        <v>40</v>
      </c>
      <c r="B10660" t="s">
        <v>40</v>
      </c>
      <c r="C10660" t="s">
        <v>13940</v>
      </c>
      <c r="D10660" t="s">
        <v>4412</v>
      </c>
      <c r="E10660" t="s">
        <v>34</v>
      </c>
      <c r="F10660" t="b">
        <v>0</v>
      </c>
      <c r="G10660" t="s">
        <v>27</v>
      </c>
      <c r="H10660" s="4">
        <v>45803.084456018521</v>
      </c>
      <c r="I10660" t="b">
        <v>0</v>
      </c>
      <c r="J10660" t="b">
        <v>1</v>
      </c>
      <c r="K10660" t="s">
        <v>24</v>
      </c>
      <c r="L10660" t="s">
        <v>36</v>
      </c>
      <c r="N10660">
        <v>51.229999542236328</v>
      </c>
      <c r="O10660" t="s">
        <v>59</v>
      </c>
      <c r="P10660" t="s">
        <v>137</v>
      </c>
    </row>
    <row r="10661" spans="1:16" x14ac:dyDescent="0.55000000000000004">
      <c r="A10661" t="s">
        <v>89</v>
      </c>
      <c r="B10661" t="s">
        <v>13941</v>
      </c>
      <c r="C10661" t="s">
        <v>39</v>
      </c>
      <c r="D10661" t="s">
        <v>3973</v>
      </c>
      <c r="E10661" t="s">
        <v>20</v>
      </c>
      <c r="F10661" t="b">
        <v>1</v>
      </c>
      <c r="G10661" t="s">
        <v>27</v>
      </c>
      <c r="H10661" s="4">
        <v>45803.251192129632</v>
      </c>
      <c r="I10661" t="b">
        <v>0</v>
      </c>
      <c r="J10661" t="b">
        <v>0</v>
      </c>
      <c r="K10661" t="s">
        <v>24</v>
      </c>
      <c r="L10661" t="s">
        <v>36</v>
      </c>
      <c r="N10661">
        <v>50</v>
      </c>
      <c r="O10661" t="s">
        <v>7413</v>
      </c>
      <c r="P10661" t="s">
        <v>1629</v>
      </c>
    </row>
    <row r="10662" spans="1:16" x14ac:dyDescent="0.55000000000000004">
      <c r="A10662" t="s">
        <v>40</v>
      </c>
      <c r="B10662" t="s">
        <v>40</v>
      </c>
      <c r="C10662" t="s">
        <v>13942</v>
      </c>
      <c r="D10662" t="s">
        <v>3970</v>
      </c>
      <c r="E10662" t="s">
        <v>20</v>
      </c>
      <c r="F10662" t="b">
        <v>0</v>
      </c>
      <c r="G10662" t="s">
        <v>35</v>
      </c>
      <c r="H10662" s="4">
        <v>45803.251655092587</v>
      </c>
      <c r="I10662" t="b">
        <v>0</v>
      </c>
      <c r="J10662" t="b">
        <v>0</v>
      </c>
      <c r="K10662" t="s">
        <v>24</v>
      </c>
      <c r="L10662" t="s">
        <v>22</v>
      </c>
      <c r="M10662">
        <v>100000</v>
      </c>
      <c r="O10662" t="s">
        <v>13943</v>
      </c>
      <c r="P10662" t="s">
        <v>13944</v>
      </c>
    </row>
    <row r="10663" spans="1:16" x14ac:dyDescent="0.55000000000000004">
      <c r="A10663" t="s">
        <v>2</v>
      </c>
      <c r="B10663" t="s">
        <v>13945</v>
      </c>
      <c r="C10663" t="s">
        <v>39</v>
      </c>
      <c r="D10663" t="s">
        <v>4597</v>
      </c>
      <c r="E10663" t="s">
        <v>20</v>
      </c>
      <c r="F10663" t="b">
        <v>1</v>
      </c>
      <c r="G10663" t="s">
        <v>807</v>
      </c>
      <c r="H10663" s="4">
        <v>45803.253067129634</v>
      </c>
      <c r="I10663" t="b">
        <v>1</v>
      </c>
      <c r="J10663" t="b">
        <v>0</v>
      </c>
      <c r="K10663" t="s">
        <v>807</v>
      </c>
      <c r="L10663" t="s">
        <v>22</v>
      </c>
      <c r="M10663">
        <v>445000</v>
      </c>
      <c r="O10663" t="s">
        <v>822</v>
      </c>
      <c r="P10663" t="s">
        <v>12684</v>
      </c>
    </row>
    <row r="10664" spans="1:16" x14ac:dyDescent="0.55000000000000004">
      <c r="A10664" t="s">
        <v>1</v>
      </c>
      <c r="B10664" t="s">
        <v>13946</v>
      </c>
      <c r="C10664" t="s">
        <v>39</v>
      </c>
      <c r="D10664" t="s">
        <v>12135</v>
      </c>
      <c r="E10664" t="s">
        <v>20</v>
      </c>
      <c r="F10664" t="b">
        <v>1</v>
      </c>
      <c r="G10664" t="s">
        <v>106</v>
      </c>
      <c r="H10664" s="4">
        <v>45803.269016203703</v>
      </c>
      <c r="I10664" t="b">
        <v>0</v>
      </c>
      <c r="J10664" t="b">
        <v>1</v>
      </c>
      <c r="K10664" t="s">
        <v>106</v>
      </c>
      <c r="L10664" t="s">
        <v>22</v>
      </c>
      <c r="M10664">
        <v>126500</v>
      </c>
      <c r="O10664" t="s">
        <v>3750</v>
      </c>
      <c r="P10664" t="s">
        <v>13947</v>
      </c>
    </row>
    <row r="10665" spans="1:16" x14ac:dyDescent="0.55000000000000004">
      <c r="A10665" t="s">
        <v>28</v>
      </c>
      <c r="B10665" t="s">
        <v>7458</v>
      </c>
      <c r="C10665" t="s">
        <v>39</v>
      </c>
      <c r="D10665" t="s">
        <v>3973</v>
      </c>
      <c r="E10665" t="s">
        <v>20</v>
      </c>
      <c r="F10665" t="b">
        <v>1</v>
      </c>
      <c r="G10665" t="s">
        <v>106</v>
      </c>
      <c r="H10665" s="4">
        <v>45803.269108796303</v>
      </c>
      <c r="I10665" t="b">
        <v>0</v>
      </c>
      <c r="J10665" t="b">
        <v>0</v>
      </c>
      <c r="K10665" t="s">
        <v>106</v>
      </c>
      <c r="L10665" t="s">
        <v>36</v>
      </c>
      <c r="N10665">
        <v>50</v>
      </c>
      <c r="O10665" t="s">
        <v>7413</v>
      </c>
      <c r="P10665" t="s">
        <v>7459</v>
      </c>
    </row>
    <row r="10666" spans="1:16" x14ac:dyDescent="0.55000000000000004">
      <c r="A10666" t="s">
        <v>0</v>
      </c>
      <c r="B10666" t="s">
        <v>0</v>
      </c>
      <c r="C10666" t="s">
        <v>13948</v>
      </c>
      <c r="D10666" t="s">
        <v>2208</v>
      </c>
      <c r="E10666" t="s">
        <v>20</v>
      </c>
      <c r="F10666" t="b">
        <v>0</v>
      </c>
      <c r="G10666" t="s">
        <v>27</v>
      </c>
      <c r="H10666" s="4">
        <v>45803.291770833333</v>
      </c>
      <c r="I10666" t="b">
        <v>0</v>
      </c>
      <c r="J10666" t="b">
        <v>0</v>
      </c>
      <c r="K10666" t="s">
        <v>24</v>
      </c>
      <c r="L10666" t="s">
        <v>22</v>
      </c>
      <c r="M10666">
        <v>87521.203125</v>
      </c>
      <c r="O10666" t="s">
        <v>2898</v>
      </c>
      <c r="P10666" t="s">
        <v>2306</v>
      </c>
    </row>
    <row r="10667" spans="1:16" x14ac:dyDescent="0.55000000000000004">
      <c r="A10667" t="s">
        <v>0</v>
      </c>
      <c r="B10667" t="s">
        <v>0</v>
      </c>
      <c r="C10667" t="s">
        <v>732</v>
      </c>
      <c r="D10667" t="s">
        <v>3828</v>
      </c>
      <c r="E10667" t="s">
        <v>20</v>
      </c>
      <c r="F10667" t="b">
        <v>0</v>
      </c>
      <c r="G10667" t="s">
        <v>52</v>
      </c>
      <c r="H10667" s="4">
        <v>45803.292303240742</v>
      </c>
      <c r="I10667" t="b">
        <v>0</v>
      </c>
      <c r="J10667" t="b">
        <v>0</v>
      </c>
      <c r="K10667" t="s">
        <v>24</v>
      </c>
      <c r="L10667" t="s">
        <v>36</v>
      </c>
      <c r="N10667">
        <v>22.5</v>
      </c>
      <c r="O10667" t="s">
        <v>13949</v>
      </c>
      <c r="P10667" t="s">
        <v>2046</v>
      </c>
    </row>
    <row r="10668" spans="1:16" x14ac:dyDescent="0.55000000000000004">
      <c r="A10668" t="s">
        <v>2</v>
      </c>
      <c r="B10668" t="s">
        <v>1145</v>
      </c>
      <c r="C10668" t="s">
        <v>13950</v>
      </c>
      <c r="D10668" t="s">
        <v>3970</v>
      </c>
      <c r="E10668" t="s">
        <v>20</v>
      </c>
      <c r="F10668" t="b">
        <v>0</v>
      </c>
      <c r="G10668" t="s">
        <v>27</v>
      </c>
      <c r="H10668" s="4">
        <v>45803.29277777778</v>
      </c>
      <c r="I10668" t="b">
        <v>1</v>
      </c>
      <c r="J10668" t="b">
        <v>0</v>
      </c>
      <c r="K10668" t="s">
        <v>24</v>
      </c>
      <c r="L10668" t="s">
        <v>22</v>
      </c>
      <c r="M10668">
        <v>110000</v>
      </c>
      <c r="O10668" t="s">
        <v>13951</v>
      </c>
      <c r="P10668" t="s">
        <v>13952</v>
      </c>
    </row>
    <row r="10669" spans="1:16" x14ac:dyDescent="0.55000000000000004">
      <c r="A10669" t="s">
        <v>40</v>
      </c>
      <c r="B10669" t="s">
        <v>9472</v>
      </c>
      <c r="C10669" t="s">
        <v>247</v>
      </c>
      <c r="D10669" t="s">
        <v>4178</v>
      </c>
      <c r="E10669" t="s">
        <v>20</v>
      </c>
      <c r="F10669" t="b">
        <v>0</v>
      </c>
      <c r="G10669" t="s">
        <v>27</v>
      </c>
      <c r="H10669" s="4">
        <v>45803.292812500003</v>
      </c>
      <c r="I10669" t="b">
        <v>0</v>
      </c>
      <c r="J10669" t="b">
        <v>1</v>
      </c>
      <c r="K10669" t="s">
        <v>24</v>
      </c>
      <c r="L10669" t="s">
        <v>22</v>
      </c>
      <c r="M10669">
        <v>170000</v>
      </c>
      <c r="O10669" t="s">
        <v>59</v>
      </c>
      <c r="P10669" t="s">
        <v>137</v>
      </c>
    </row>
    <row r="10670" spans="1:16" x14ac:dyDescent="0.55000000000000004">
      <c r="A10670" t="s">
        <v>40</v>
      </c>
      <c r="B10670" t="s">
        <v>9472</v>
      </c>
      <c r="C10670" t="s">
        <v>434</v>
      </c>
      <c r="D10670" t="s">
        <v>4178</v>
      </c>
      <c r="E10670" t="s">
        <v>20</v>
      </c>
      <c r="F10670" t="b">
        <v>0</v>
      </c>
      <c r="G10670" t="s">
        <v>27</v>
      </c>
      <c r="H10670" s="4">
        <v>45803.29283564815</v>
      </c>
      <c r="I10670" t="b">
        <v>0</v>
      </c>
      <c r="J10670" t="b">
        <v>1</v>
      </c>
      <c r="K10670" t="s">
        <v>24</v>
      </c>
      <c r="L10670" t="s">
        <v>22</v>
      </c>
      <c r="M10670">
        <v>154500</v>
      </c>
      <c r="O10670" t="s">
        <v>59</v>
      </c>
      <c r="P10670" t="s">
        <v>137</v>
      </c>
    </row>
    <row r="10671" spans="1:16" x14ac:dyDescent="0.55000000000000004">
      <c r="A10671" t="s">
        <v>40</v>
      </c>
      <c r="B10671" t="s">
        <v>12754</v>
      </c>
      <c r="C10671" t="s">
        <v>1471</v>
      </c>
      <c r="D10671" t="s">
        <v>4178</v>
      </c>
      <c r="E10671" t="s">
        <v>20</v>
      </c>
      <c r="F10671" t="b">
        <v>0</v>
      </c>
      <c r="G10671" t="s">
        <v>27</v>
      </c>
      <c r="H10671" s="4">
        <v>45803.292962962973</v>
      </c>
      <c r="I10671" t="b">
        <v>0</v>
      </c>
      <c r="J10671" t="b">
        <v>1</v>
      </c>
      <c r="K10671" t="s">
        <v>24</v>
      </c>
      <c r="L10671" t="s">
        <v>22</v>
      </c>
      <c r="M10671">
        <v>154500</v>
      </c>
      <c r="O10671" t="s">
        <v>59</v>
      </c>
      <c r="P10671" t="s">
        <v>2020</v>
      </c>
    </row>
    <row r="10672" spans="1:16" x14ac:dyDescent="0.55000000000000004">
      <c r="A10672" t="s">
        <v>40</v>
      </c>
      <c r="B10672" t="s">
        <v>12754</v>
      </c>
      <c r="C10672" t="s">
        <v>357</v>
      </c>
      <c r="D10672" t="s">
        <v>4178</v>
      </c>
      <c r="E10672" t="s">
        <v>20</v>
      </c>
      <c r="F10672" t="b">
        <v>0</v>
      </c>
      <c r="G10672" t="s">
        <v>41</v>
      </c>
      <c r="H10672" s="4">
        <v>45803.293090277781</v>
      </c>
      <c r="I10672" t="b">
        <v>0</v>
      </c>
      <c r="J10672" t="b">
        <v>1</v>
      </c>
      <c r="K10672" t="s">
        <v>24</v>
      </c>
      <c r="L10672" t="s">
        <v>22</v>
      </c>
      <c r="M10672">
        <v>170000</v>
      </c>
      <c r="O10672" t="s">
        <v>59</v>
      </c>
      <c r="P10672" t="s">
        <v>2020</v>
      </c>
    </row>
    <row r="10673" spans="1:16" x14ac:dyDescent="0.55000000000000004">
      <c r="A10673" t="s">
        <v>40</v>
      </c>
      <c r="B10673" t="s">
        <v>3193</v>
      </c>
      <c r="C10673" t="s">
        <v>434</v>
      </c>
      <c r="D10673" t="s">
        <v>4178</v>
      </c>
      <c r="E10673" t="s">
        <v>20</v>
      </c>
      <c r="F10673" t="b">
        <v>0</v>
      </c>
      <c r="G10673" t="s">
        <v>41</v>
      </c>
      <c r="H10673" s="4">
        <v>45803.293090277781</v>
      </c>
      <c r="I10673" t="b">
        <v>0</v>
      </c>
      <c r="J10673" t="b">
        <v>1</v>
      </c>
      <c r="K10673" t="s">
        <v>24</v>
      </c>
      <c r="L10673" t="s">
        <v>22</v>
      </c>
      <c r="M10673">
        <v>241000</v>
      </c>
      <c r="O10673" t="s">
        <v>59</v>
      </c>
      <c r="P10673" t="s">
        <v>137</v>
      </c>
    </row>
    <row r="10674" spans="1:16" x14ac:dyDescent="0.55000000000000004">
      <c r="A10674" t="s">
        <v>0</v>
      </c>
      <c r="B10674" t="s">
        <v>0</v>
      </c>
      <c r="C10674" t="s">
        <v>1000</v>
      </c>
      <c r="D10674" t="s">
        <v>3957</v>
      </c>
      <c r="E10674" t="s">
        <v>20</v>
      </c>
      <c r="F10674" t="b">
        <v>0</v>
      </c>
      <c r="G10674" t="s">
        <v>27</v>
      </c>
      <c r="H10674" s="4">
        <v>45803.333472222221</v>
      </c>
      <c r="I10674" t="b">
        <v>1</v>
      </c>
      <c r="J10674" t="b">
        <v>0</v>
      </c>
      <c r="K10674" t="s">
        <v>24</v>
      </c>
      <c r="L10674" t="s">
        <v>36</v>
      </c>
      <c r="N10674">
        <v>27.29000091552734</v>
      </c>
      <c r="O10674" t="s">
        <v>13953</v>
      </c>
    </row>
    <row r="10675" spans="1:16" x14ac:dyDescent="0.55000000000000004">
      <c r="A10675" t="s">
        <v>139</v>
      </c>
      <c r="B10675" t="s">
        <v>2126</v>
      </c>
      <c r="C10675" t="s">
        <v>465</v>
      </c>
      <c r="D10675" t="s">
        <v>3970</v>
      </c>
      <c r="E10675" t="s">
        <v>20</v>
      </c>
      <c r="F10675" t="b">
        <v>0</v>
      </c>
      <c r="G10675" t="s">
        <v>41</v>
      </c>
      <c r="H10675" s="4">
        <v>45803.333553240736</v>
      </c>
      <c r="I10675" t="b">
        <v>0</v>
      </c>
      <c r="J10675" t="b">
        <v>1</v>
      </c>
      <c r="K10675" t="s">
        <v>24</v>
      </c>
      <c r="L10675" t="s">
        <v>22</v>
      </c>
      <c r="M10675">
        <v>90000</v>
      </c>
      <c r="O10675" t="s">
        <v>13954</v>
      </c>
      <c r="P10675" t="s">
        <v>706</v>
      </c>
    </row>
    <row r="10676" spans="1:16" x14ac:dyDescent="0.55000000000000004">
      <c r="A10676" t="s">
        <v>2</v>
      </c>
      <c r="B10676" t="s">
        <v>3520</v>
      </c>
      <c r="C10676" t="s">
        <v>213</v>
      </c>
      <c r="D10676" t="s">
        <v>4090</v>
      </c>
      <c r="E10676" t="s">
        <v>20</v>
      </c>
      <c r="F10676" t="b">
        <v>0</v>
      </c>
      <c r="G10676" t="s">
        <v>41</v>
      </c>
      <c r="H10676" s="4">
        <v>45803.33357638889</v>
      </c>
      <c r="I10676" t="b">
        <v>0</v>
      </c>
      <c r="J10676" t="b">
        <v>0</v>
      </c>
      <c r="K10676" t="s">
        <v>24</v>
      </c>
      <c r="L10676" t="s">
        <v>36</v>
      </c>
      <c r="N10676">
        <v>48</v>
      </c>
      <c r="O10676" t="s">
        <v>202</v>
      </c>
      <c r="P10676" t="s">
        <v>223</v>
      </c>
    </row>
    <row r="10677" spans="1:16" x14ac:dyDescent="0.55000000000000004">
      <c r="A10677" t="s">
        <v>19</v>
      </c>
      <c r="B10677" t="s">
        <v>13955</v>
      </c>
      <c r="C10677" t="s">
        <v>306</v>
      </c>
      <c r="D10677" t="s">
        <v>3970</v>
      </c>
      <c r="E10677" t="s">
        <v>20</v>
      </c>
      <c r="F10677" t="b">
        <v>0</v>
      </c>
      <c r="G10677" t="s">
        <v>27</v>
      </c>
      <c r="H10677" s="4">
        <v>45803.334050925929</v>
      </c>
      <c r="I10677" t="b">
        <v>0</v>
      </c>
      <c r="J10677" t="b">
        <v>1</v>
      </c>
      <c r="K10677" t="s">
        <v>24</v>
      </c>
      <c r="L10677" t="s">
        <v>22</v>
      </c>
      <c r="M10677">
        <v>202000</v>
      </c>
      <c r="O10677" t="s">
        <v>10641</v>
      </c>
      <c r="P10677" t="s">
        <v>2147</v>
      </c>
    </row>
    <row r="10678" spans="1:16" x14ac:dyDescent="0.55000000000000004">
      <c r="A10678" t="s">
        <v>40</v>
      </c>
      <c r="B10678" t="s">
        <v>13374</v>
      </c>
      <c r="C10678" t="s">
        <v>58</v>
      </c>
      <c r="D10678" t="s">
        <v>13956</v>
      </c>
      <c r="E10678" t="s">
        <v>20</v>
      </c>
      <c r="F10678" t="b">
        <v>0</v>
      </c>
      <c r="G10678" t="s">
        <v>27</v>
      </c>
      <c r="H10678" s="4">
        <v>45803.334502314807</v>
      </c>
      <c r="I10678" t="b">
        <v>0</v>
      </c>
      <c r="J10678" t="b">
        <v>1</v>
      </c>
      <c r="K10678" t="s">
        <v>24</v>
      </c>
      <c r="L10678" t="s">
        <v>22</v>
      </c>
      <c r="M10678">
        <v>170000</v>
      </c>
      <c r="O10678" t="s">
        <v>59</v>
      </c>
      <c r="P10678" t="s">
        <v>13370</v>
      </c>
    </row>
    <row r="10679" spans="1:16" x14ac:dyDescent="0.55000000000000004">
      <c r="A10679" t="s">
        <v>40</v>
      </c>
      <c r="B10679" t="s">
        <v>2487</v>
      </c>
      <c r="C10679" t="s">
        <v>1240</v>
      </c>
      <c r="D10679" t="s">
        <v>3957</v>
      </c>
      <c r="E10679" t="s">
        <v>20</v>
      </c>
      <c r="F10679" t="b">
        <v>0</v>
      </c>
      <c r="G10679" t="s">
        <v>27</v>
      </c>
      <c r="H10679" s="4">
        <v>45803.334502314807</v>
      </c>
      <c r="I10679" t="b">
        <v>0</v>
      </c>
      <c r="J10679" t="b">
        <v>1</v>
      </c>
      <c r="K10679" t="s">
        <v>24</v>
      </c>
      <c r="L10679" t="s">
        <v>36</v>
      </c>
      <c r="N10679">
        <v>45.654998779296882</v>
      </c>
      <c r="O10679" t="s">
        <v>13957</v>
      </c>
      <c r="P10679" t="s">
        <v>13958</v>
      </c>
    </row>
    <row r="10680" spans="1:16" x14ac:dyDescent="0.55000000000000004">
      <c r="A10680" t="s">
        <v>40</v>
      </c>
      <c r="B10680" t="s">
        <v>12754</v>
      </c>
      <c r="C10680" t="s">
        <v>143</v>
      </c>
      <c r="D10680" t="s">
        <v>13956</v>
      </c>
      <c r="E10680" t="s">
        <v>20</v>
      </c>
      <c r="F10680" t="b">
        <v>0</v>
      </c>
      <c r="G10680" t="s">
        <v>27</v>
      </c>
      <c r="H10680" s="4">
        <v>45803.334629629629</v>
      </c>
      <c r="I10680" t="b">
        <v>0</v>
      </c>
      <c r="J10680" t="b">
        <v>1</v>
      </c>
      <c r="K10680" t="s">
        <v>24</v>
      </c>
      <c r="L10680" t="s">
        <v>22</v>
      </c>
      <c r="M10680">
        <v>154500</v>
      </c>
      <c r="O10680" t="s">
        <v>59</v>
      </c>
      <c r="P10680" t="s">
        <v>13353</v>
      </c>
    </row>
    <row r="10681" spans="1:16" x14ac:dyDescent="0.55000000000000004">
      <c r="A10681" t="s">
        <v>40</v>
      </c>
      <c r="B10681" t="s">
        <v>2487</v>
      </c>
      <c r="C10681" t="s">
        <v>44</v>
      </c>
      <c r="D10681" t="s">
        <v>3957</v>
      </c>
      <c r="E10681" t="s">
        <v>20</v>
      </c>
      <c r="F10681" t="b">
        <v>0</v>
      </c>
      <c r="G10681" t="s">
        <v>41</v>
      </c>
      <c r="H10681" s="4">
        <v>45803.334699074083</v>
      </c>
      <c r="I10681" t="b">
        <v>0</v>
      </c>
      <c r="J10681" t="b">
        <v>0</v>
      </c>
      <c r="K10681" t="s">
        <v>24</v>
      </c>
      <c r="L10681" t="s">
        <v>36</v>
      </c>
      <c r="N10681">
        <v>62.560001373291023</v>
      </c>
      <c r="O10681" t="s">
        <v>589</v>
      </c>
      <c r="P10681" t="s">
        <v>13959</v>
      </c>
    </row>
    <row r="10682" spans="1:16" x14ac:dyDescent="0.55000000000000004">
      <c r="A10682" t="s">
        <v>28</v>
      </c>
      <c r="B10682" t="s">
        <v>13296</v>
      </c>
      <c r="C10682" t="s">
        <v>39</v>
      </c>
      <c r="D10682" t="s">
        <v>3973</v>
      </c>
      <c r="E10682" t="s">
        <v>20</v>
      </c>
      <c r="F10682" t="b">
        <v>1</v>
      </c>
      <c r="G10682" t="s">
        <v>41</v>
      </c>
      <c r="H10682" s="4">
        <v>45803.334965277783</v>
      </c>
      <c r="I10682" t="b">
        <v>0</v>
      </c>
      <c r="J10682" t="b">
        <v>0</v>
      </c>
      <c r="K10682" t="s">
        <v>24</v>
      </c>
      <c r="L10682" t="s">
        <v>36</v>
      </c>
      <c r="N10682">
        <v>50</v>
      </c>
      <c r="O10682" t="s">
        <v>7413</v>
      </c>
      <c r="P10682" t="s">
        <v>1629</v>
      </c>
    </row>
    <row r="10683" spans="1:16" x14ac:dyDescent="0.55000000000000004">
      <c r="A10683" t="s">
        <v>40</v>
      </c>
      <c r="B10683" t="s">
        <v>13960</v>
      </c>
      <c r="C10683" t="s">
        <v>612</v>
      </c>
      <c r="D10683" t="s">
        <v>5831</v>
      </c>
      <c r="E10683" t="s">
        <v>34</v>
      </c>
      <c r="F10683" t="b">
        <v>0</v>
      </c>
      <c r="G10683" t="s">
        <v>23</v>
      </c>
      <c r="H10683" s="4">
        <v>45803.367037037038</v>
      </c>
      <c r="I10683" t="b">
        <v>0</v>
      </c>
      <c r="J10683" t="b">
        <v>1</v>
      </c>
      <c r="K10683" t="s">
        <v>24</v>
      </c>
      <c r="L10683" t="s">
        <v>22</v>
      </c>
      <c r="M10683">
        <v>154500</v>
      </c>
      <c r="O10683" t="s">
        <v>59</v>
      </c>
      <c r="P10683" t="s">
        <v>137</v>
      </c>
    </row>
    <row r="10684" spans="1:16" x14ac:dyDescent="0.55000000000000004">
      <c r="A10684" t="s">
        <v>1</v>
      </c>
      <c r="B10684" t="s">
        <v>13961</v>
      </c>
      <c r="C10684" t="s">
        <v>2102</v>
      </c>
      <c r="D10684" t="s">
        <v>11440</v>
      </c>
      <c r="E10684" t="s">
        <v>20</v>
      </c>
      <c r="F10684" t="b">
        <v>0</v>
      </c>
      <c r="G10684" t="s">
        <v>41</v>
      </c>
      <c r="H10684" s="4">
        <v>45803.375775462962</v>
      </c>
      <c r="I10684" t="b">
        <v>0</v>
      </c>
      <c r="J10684" t="b">
        <v>0</v>
      </c>
      <c r="K10684" t="s">
        <v>24</v>
      </c>
      <c r="L10684" t="s">
        <v>22</v>
      </c>
      <c r="M10684">
        <v>74600</v>
      </c>
      <c r="O10684" t="s">
        <v>13962</v>
      </c>
    </row>
    <row r="10685" spans="1:16" x14ac:dyDescent="0.55000000000000004">
      <c r="A10685" t="s">
        <v>1</v>
      </c>
      <c r="B10685" t="s">
        <v>13963</v>
      </c>
      <c r="C10685" t="s">
        <v>44</v>
      </c>
      <c r="D10685" t="s">
        <v>3973</v>
      </c>
      <c r="E10685" t="s">
        <v>20</v>
      </c>
      <c r="F10685" t="b">
        <v>0</v>
      </c>
      <c r="G10685" t="s">
        <v>27</v>
      </c>
      <c r="H10685" s="4">
        <v>45803.417939814812</v>
      </c>
      <c r="I10685" t="b">
        <v>0</v>
      </c>
      <c r="J10685" t="b">
        <v>1</v>
      </c>
      <c r="K10685" t="s">
        <v>24</v>
      </c>
      <c r="L10685" t="s">
        <v>22</v>
      </c>
      <c r="M10685">
        <v>106000</v>
      </c>
      <c r="O10685" t="s">
        <v>13964</v>
      </c>
      <c r="P10685" t="s">
        <v>13965</v>
      </c>
    </row>
    <row r="10686" spans="1:16" x14ac:dyDescent="0.55000000000000004">
      <c r="A10686" t="s">
        <v>2</v>
      </c>
      <c r="B10686" t="s">
        <v>7589</v>
      </c>
      <c r="C10686" t="s">
        <v>1946</v>
      </c>
      <c r="D10686" t="s">
        <v>7590</v>
      </c>
      <c r="E10686" t="s">
        <v>51</v>
      </c>
      <c r="F10686" t="b">
        <v>0</v>
      </c>
      <c r="G10686" t="s">
        <v>106</v>
      </c>
      <c r="H10686" s="4">
        <v>45803.435798611114</v>
      </c>
      <c r="I10686" t="b">
        <v>1</v>
      </c>
      <c r="J10686" t="b">
        <v>0</v>
      </c>
      <c r="K10686" t="s">
        <v>106</v>
      </c>
      <c r="L10686" t="s">
        <v>22</v>
      </c>
      <c r="M10686">
        <v>150000</v>
      </c>
      <c r="O10686" t="s">
        <v>7591</v>
      </c>
      <c r="P10686" t="s">
        <v>1932</v>
      </c>
    </row>
    <row r="10687" spans="1:16" x14ac:dyDescent="0.55000000000000004">
      <c r="A10687" t="s">
        <v>0</v>
      </c>
      <c r="B10687" t="s">
        <v>13966</v>
      </c>
      <c r="C10687" t="s">
        <v>13967</v>
      </c>
      <c r="D10687" t="s">
        <v>3957</v>
      </c>
      <c r="E10687" t="s">
        <v>34</v>
      </c>
      <c r="F10687" t="b">
        <v>0</v>
      </c>
      <c r="G10687" t="s">
        <v>27</v>
      </c>
      <c r="H10687" s="4">
        <v>45803.458425925928</v>
      </c>
      <c r="I10687" t="b">
        <v>0</v>
      </c>
      <c r="J10687" t="b">
        <v>0</v>
      </c>
      <c r="K10687" t="s">
        <v>24</v>
      </c>
      <c r="L10687" t="s">
        <v>36</v>
      </c>
      <c r="N10687">
        <v>27.979999542236332</v>
      </c>
      <c r="O10687" t="s">
        <v>13968</v>
      </c>
    </row>
    <row r="10688" spans="1:16" x14ac:dyDescent="0.55000000000000004">
      <c r="A10688" t="s">
        <v>40</v>
      </c>
      <c r="B10688" t="s">
        <v>12754</v>
      </c>
      <c r="C10688" t="s">
        <v>1413</v>
      </c>
      <c r="D10688" t="s">
        <v>13394</v>
      </c>
      <c r="E10688" t="s">
        <v>34</v>
      </c>
      <c r="F10688" t="b">
        <v>0</v>
      </c>
      <c r="G10688" t="s">
        <v>27</v>
      </c>
      <c r="H10688" s="4">
        <v>45803.459444444437</v>
      </c>
      <c r="I10688" t="b">
        <v>0</v>
      </c>
      <c r="J10688" t="b">
        <v>1</v>
      </c>
      <c r="K10688" t="s">
        <v>24</v>
      </c>
      <c r="L10688" t="s">
        <v>22</v>
      </c>
      <c r="M10688">
        <v>170000</v>
      </c>
      <c r="O10688" t="s">
        <v>59</v>
      </c>
      <c r="P10688" t="s">
        <v>2020</v>
      </c>
    </row>
    <row r="10689" spans="1:16" x14ac:dyDescent="0.55000000000000004">
      <c r="A10689" t="s">
        <v>40</v>
      </c>
      <c r="B10689" t="s">
        <v>3193</v>
      </c>
      <c r="C10689" t="s">
        <v>58</v>
      </c>
      <c r="D10689" t="s">
        <v>13394</v>
      </c>
      <c r="E10689" t="s">
        <v>34</v>
      </c>
      <c r="F10689" t="b">
        <v>0</v>
      </c>
      <c r="G10689" t="s">
        <v>35</v>
      </c>
      <c r="H10689" s="4">
        <v>45803.460104166668</v>
      </c>
      <c r="I10689" t="b">
        <v>0</v>
      </c>
      <c r="J10689" t="b">
        <v>1</v>
      </c>
      <c r="K10689" t="s">
        <v>24</v>
      </c>
      <c r="L10689" t="s">
        <v>22</v>
      </c>
      <c r="M10689">
        <v>241000</v>
      </c>
      <c r="O10689" t="s">
        <v>59</v>
      </c>
      <c r="P10689" t="s">
        <v>137</v>
      </c>
    </row>
    <row r="10690" spans="1:16" x14ac:dyDescent="0.55000000000000004">
      <c r="A10690" t="s">
        <v>0</v>
      </c>
      <c r="B10690" t="s">
        <v>13969</v>
      </c>
      <c r="C10690" t="s">
        <v>33</v>
      </c>
      <c r="D10690" t="s">
        <v>3600</v>
      </c>
      <c r="E10690" t="s">
        <v>20</v>
      </c>
      <c r="F10690" t="b">
        <v>0</v>
      </c>
      <c r="G10690" t="s">
        <v>35</v>
      </c>
      <c r="H10690" s="4">
        <v>45803.583634259259</v>
      </c>
      <c r="I10690" t="b">
        <v>0</v>
      </c>
      <c r="J10690" t="b">
        <v>1</v>
      </c>
      <c r="K10690" t="s">
        <v>24</v>
      </c>
      <c r="L10690" t="s">
        <v>22</v>
      </c>
      <c r="M10690">
        <v>100000</v>
      </c>
      <c r="O10690" t="s">
        <v>554</v>
      </c>
      <c r="P10690" t="s">
        <v>871</v>
      </c>
    </row>
    <row r="10691" spans="1:16" x14ac:dyDescent="0.55000000000000004">
      <c r="A10691" t="s">
        <v>2</v>
      </c>
      <c r="B10691" t="s">
        <v>13970</v>
      </c>
      <c r="C10691" t="s">
        <v>203</v>
      </c>
      <c r="D10691" t="s">
        <v>3600</v>
      </c>
      <c r="E10691" t="s">
        <v>51</v>
      </c>
      <c r="F10691" t="b">
        <v>0</v>
      </c>
      <c r="G10691" t="s">
        <v>27</v>
      </c>
      <c r="H10691" s="4">
        <v>45803.584432870368</v>
      </c>
      <c r="I10691" t="b">
        <v>0</v>
      </c>
      <c r="J10691" t="b">
        <v>1</v>
      </c>
      <c r="K10691" t="s">
        <v>24</v>
      </c>
      <c r="L10691" t="s">
        <v>36</v>
      </c>
      <c r="N10691">
        <v>65</v>
      </c>
      <c r="O10691" t="s">
        <v>13971</v>
      </c>
      <c r="P10691" t="s">
        <v>13972</v>
      </c>
    </row>
    <row r="10692" spans="1:16" x14ac:dyDescent="0.55000000000000004">
      <c r="A10692" t="s">
        <v>2</v>
      </c>
      <c r="B10692" t="s">
        <v>13973</v>
      </c>
      <c r="C10692" t="s">
        <v>13974</v>
      </c>
      <c r="D10692" t="s">
        <v>3957</v>
      </c>
      <c r="E10692" t="s">
        <v>20</v>
      </c>
      <c r="F10692" t="b">
        <v>0</v>
      </c>
      <c r="G10692" t="s">
        <v>27</v>
      </c>
      <c r="H10692" s="4">
        <v>45803.584606481483</v>
      </c>
      <c r="I10692" t="b">
        <v>0</v>
      </c>
      <c r="J10692" t="b">
        <v>1</v>
      </c>
      <c r="K10692" t="s">
        <v>24</v>
      </c>
      <c r="L10692" t="s">
        <v>36</v>
      </c>
      <c r="N10692">
        <v>45.745002746582031</v>
      </c>
      <c r="O10692" t="s">
        <v>9009</v>
      </c>
      <c r="P10692" t="s">
        <v>13975</v>
      </c>
    </row>
    <row r="10693" spans="1:16" x14ac:dyDescent="0.55000000000000004">
      <c r="A10693" t="s">
        <v>2</v>
      </c>
      <c r="B10693" t="s">
        <v>13736</v>
      </c>
      <c r="C10693" t="s">
        <v>58</v>
      </c>
      <c r="D10693" t="s">
        <v>5781</v>
      </c>
      <c r="E10693" t="s">
        <v>20</v>
      </c>
      <c r="F10693" t="b">
        <v>0</v>
      </c>
      <c r="G10693" t="s">
        <v>41</v>
      </c>
      <c r="H10693" s="4">
        <v>45803.626585648148</v>
      </c>
      <c r="I10693" t="b">
        <v>0</v>
      </c>
      <c r="J10693" t="b">
        <v>1</v>
      </c>
      <c r="K10693" t="s">
        <v>24</v>
      </c>
      <c r="L10693" t="s">
        <v>22</v>
      </c>
      <c r="M10693">
        <v>257000</v>
      </c>
      <c r="O10693" t="s">
        <v>59</v>
      </c>
      <c r="P10693" t="s">
        <v>6332</v>
      </c>
    </row>
    <row r="10694" spans="1:16" x14ac:dyDescent="0.55000000000000004">
      <c r="A10694" t="s">
        <v>1</v>
      </c>
      <c r="B10694" t="s">
        <v>13976</v>
      </c>
      <c r="C10694" t="s">
        <v>164</v>
      </c>
      <c r="D10694" t="s">
        <v>4035</v>
      </c>
      <c r="E10694" t="s">
        <v>20</v>
      </c>
      <c r="F10694" t="b">
        <v>0</v>
      </c>
      <c r="G10694" t="s">
        <v>158</v>
      </c>
      <c r="H10694" s="4">
        <v>45803.628321759257</v>
      </c>
      <c r="I10694" t="b">
        <v>0</v>
      </c>
      <c r="J10694" t="b">
        <v>0</v>
      </c>
      <c r="K10694" t="s">
        <v>158</v>
      </c>
      <c r="L10694" t="s">
        <v>22</v>
      </c>
      <c r="M10694">
        <v>107700</v>
      </c>
      <c r="O10694" t="s">
        <v>13977</v>
      </c>
      <c r="P10694" t="s">
        <v>13978</v>
      </c>
    </row>
    <row r="10695" spans="1:16" x14ac:dyDescent="0.55000000000000004">
      <c r="A10695" t="s">
        <v>19</v>
      </c>
      <c r="B10695" t="s">
        <v>13979</v>
      </c>
      <c r="C10695" t="s">
        <v>158</v>
      </c>
      <c r="D10695" t="s">
        <v>4035</v>
      </c>
      <c r="E10695" t="s">
        <v>20</v>
      </c>
      <c r="F10695" t="b">
        <v>0</v>
      </c>
      <c r="G10695" t="s">
        <v>158</v>
      </c>
      <c r="H10695" s="4">
        <v>45803.628344907411</v>
      </c>
      <c r="I10695" t="b">
        <v>0</v>
      </c>
      <c r="J10695" t="b">
        <v>0</v>
      </c>
      <c r="K10695" t="s">
        <v>158</v>
      </c>
      <c r="L10695" t="s">
        <v>22</v>
      </c>
      <c r="M10695">
        <v>94500</v>
      </c>
      <c r="O10695" t="s">
        <v>1642</v>
      </c>
      <c r="P10695" t="s">
        <v>100</v>
      </c>
    </row>
    <row r="10696" spans="1:16" x14ac:dyDescent="0.55000000000000004">
      <c r="A10696" t="s">
        <v>1</v>
      </c>
      <c r="B10696" t="s">
        <v>13980</v>
      </c>
      <c r="C10696" t="s">
        <v>298</v>
      </c>
      <c r="D10696" t="s">
        <v>4035</v>
      </c>
      <c r="E10696" t="s">
        <v>20</v>
      </c>
      <c r="F10696" t="b">
        <v>0</v>
      </c>
      <c r="G10696" t="s">
        <v>298</v>
      </c>
      <c r="H10696" s="4">
        <v>45803.644479166673</v>
      </c>
      <c r="I10696" t="b">
        <v>0</v>
      </c>
      <c r="J10696" t="b">
        <v>0</v>
      </c>
      <c r="K10696" t="s">
        <v>298</v>
      </c>
      <c r="L10696" t="s">
        <v>22</v>
      </c>
      <c r="M10696">
        <v>78750</v>
      </c>
      <c r="O10696" t="s">
        <v>7799</v>
      </c>
      <c r="P10696" t="s">
        <v>13981</v>
      </c>
    </row>
    <row r="10697" spans="1:16" x14ac:dyDescent="0.55000000000000004">
      <c r="A10697" t="s">
        <v>1</v>
      </c>
      <c r="B10697" t="s">
        <v>844</v>
      </c>
      <c r="C10697" t="s">
        <v>376</v>
      </c>
      <c r="D10697" t="s">
        <v>3973</v>
      </c>
      <c r="E10697" t="s">
        <v>20</v>
      </c>
      <c r="F10697" t="b">
        <v>0</v>
      </c>
      <c r="G10697" t="s">
        <v>52</v>
      </c>
      <c r="H10697" s="4">
        <v>45803.709293981483</v>
      </c>
      <c r="I10697" t="b">
        <v>0</v>
      </c>
      <c r="J10697" t="b">
        <v>0</v>
      </c>
      <c r="K10697" t="s">
        <v>24</v>
      </c>
      <c r="L10697" t="s">
        <v>22</v>
      </c>
      <c r="M10697">
        <v>174500</v>
      </c>
      <c r="O10697" t="s">
        <v>5482</v>
      </c>
      <c r="P10697" t="s">
        <v>302</v>
      </c>
    </row>
    <row r="10698" spans="1:16" x14ac:dyDescent="0.55000000000000004">
      <c r="A10698" t="s">
        <v>0</v>
      </c>
      <c r="B10698" t="s">
        <v>13982</v>
      </c>
      <c r="C10698" t="s">
        <v>49</v>
      </c>
      <c r="D10698" t="s">
        <v>3957</v>
      </c>
      <c r="E10698" t="s">
        <v>34</v>
      </c>
      <c r="F10698" t="b">
        <v>0</v>
      </c>
      <c r="G10698" t="s">
        <v>41</v>
      </c>
      <c r="H10698" s="4">
        <v>45803.958553240736</v>
      </c>
      <c r="I10698" t="b">
        <v>1</v>
      </c>
      <c r="J10698" t="b">
        <v>0</v>
      </c>
      <c r="K10698" t="s">
        <v>24</v>
      </c>
      <c r="L10698" t="s">
        <v>36</v>
      </c>
      <c r="N10698">
        <v>56.270004272460938</v>
      </c>
      <c r="O10698" t="s">
        <v>2417</v>
      </c>
    </row>
    <row r="10699" spans="1:16" x14ac:dyDescent="0.55000000000000004">
      <c r="A10699" t="s">
        <v>139</v>
      </c>
      <c r="B10699" t="s">
        <v>13983</v>
      </c>
      <c r="C10699" t="s">
        <v>1390</v>
      </c>
      <c r="D10699" t="s">
        <v>13380</v>
      </c>
      <c r="E10699" t="s">
        <v>20</v>
      </c>
      <c r="F10699" t="b">
        <v>0</v>
      </c>
      <c r="G10699" t="s">
        <v>1391</v>
      </c>
      <c r="H10699" s="4">
        <v>45804.025266203702</v>
      </c>
      <c r="I10699" t="b">
        <v>1</v>
      </c>
      <c r="J10699" t="b">
        <v>0</v>
      </c>
      <c r="K10699" t="s">
        <v>1391</v>
      </c>
      <c r="L10699" t="s">
        <v>22</v>
      </c>
      <c r="M10699">
        <v>86250</v>
      </c>
      <c r="O10699" t="s">
        <v>13984</v>
      </c>
      <c r="P10699" t="s">
        <v>204</v>
      </c>
    </row>
    <row r="10700" spans="1:16" x14ac:dyDescent="0.55000000000000004">
      <c r="A10700" t="s">
        <v>0</v>
      </c>
      <c r="B10700" t="s">
        <v>1098</v>
      </c>
      <c r="C10700" t="s">
        <v>82</v>
      </c>
      <c r="D10700" t="s">
        <v>2208</v>
      </c>
      <c r="E10700" t="s">
        <v>20</v>
      </c>
      <c r="F10700" t="b">
        <v>0</v>
      </c>
      <c r="G10700" t="s">
        <v>27</v>
      </c>
      <c r="H10700" s="4">
        <v>45804.250092592592</v>
      </c>
      <c r="I10700" t="b">
        <v>1</v>
      </c>
      <c r="J10700" t="b">
        <v>1</v>
      </c>
      <c r="K10700" t="s">
        <v>24</v>
      </c>
      <c r="L10700" t="s">
        <v>22</v>
      </c>
      <c r="M10700">
        <v>142500</v>
      </c>
      <c r="O10700" t="s">
        <v>13655</v>
      </c>
      <c r="P10700" t="s">
        <v>13656</v>
      </c>
    </row>
    <row r="10701" spans="1:16" x14ac:dyDescent="0.55000000000000004">
      <c r="A10701" t="s">
        <v>0</v>
      </c>
      <c r="B10701" t="s">
        <v>13985</v>
      </c>
      <c r="C10701" t="s">
        <v>13986</v>
      </c>
      <c r="D10701" t="s">
        <v>13541</v>
      </c>
      <c r="E10701" t="s">
        <v>20</v>
      </c>
      <c r="F10701" t="b">
        <v>0</v>
      </c>
      <c r="G10701" t="s">
        <v>27</v>
      </c>
      <c r="H10701" s="4">
        <v>45804.250092592592</v>
      </c>
      <c r="I10701" t="b">
        <v>0</v>
      </c>
      <c r="J10701" t="b">
        <v>1</v>
      </c>
      <c r="K10701" t="s">
        <v>24</v>
      </c>
      <c r="L10701" t="s">
        <v>22</v>
      </c>
      <c r="M10701">
        <v>70000</v>
      </c>
      <c r="O10701" t="s">
        <v>13987</v>
      </c>
      <c r="P10701" t="s">
        <v>252</v>
      </c>
    </row>
    <row r="10702" spans="1:16" x14ac:dyDescent="0.55000000000000004">
      <c r="A10702" t="s">
        <v>25</v>
      </c>
      <c r="B10702" t="s">
        <v>7421</v>
      </c>
      <c r="C10702" t="s">
        <v>1060</v>
      </c>
      <c r="D10702" t="s">
        <v>4103</v>
      </c>
      <c r="E10702" t="s">
        <v>20</v>
      </c>
      <c r="F10702" t="b">
        <v>0</v>
      </c>
      <c r="G10702" t="s">
        <v>41</v>
      </c>
      <c r="H10702" s="4">
        <v>45804.250254629631</v>
      </c>
      <c r="I10702" t="b">
        <v>0</v>
      </c>
      <c r="J10702" t="b">
        <v>0</v>
      </c>
      <c r="K10702" t="s">
        <v>24</v>
      </c>
      <c r="L10702" t="s">
        <v>22</v>
      </c>
      <c r="M10702">
        <v>123627</v>
      </c>
      <c r="O10702" t="s">
        <v>43</v>
      </c>
      <c r="P10702" t="s">
        <v>7422</v>
      </c>
    </row>
    <row r="10703" spans="1:16" x14ac:dyDescent="0.55000000000000004">
      <c r="A10703" t="s">
        <v>0</v>
      </c>
      <c r="B10703" t="s">
        <v>257</v>
      </c>
      <c r="C10703" t="s">
        <v>3882</v>
      </c>
      <c r="D10703" t="s">
        <v>3828</v>
      </c>
      <c r="E10703" t="s">
        <v>20</v>
      </c>
      <c r="F10703" t="b">
        <v>0</v>
      </c>
      <c r="G10703" t="s">
        <v>41</v>
      </c>
      <c r="H10703" s="4">
        <v>45804.250254629631</v>
      </c>
      <c r="I10703" t="b">
        <v>0</v>
      </c>
      <c r="J10703" t="b">
        <v>0</v>
      </c>
      <c r="K10703" t="s">
        <v>24</v>
      </c>
      <c r="L10703" t="s">
        <v>22</v>
      </c>
      <c r="M10703">
        <v>67000</v>
      </c>
      <c r="O10703" t="s">
        <v>13988</v>
      </c>
      <c r="P10703" t="s">
        <v>13989</v>
      </c>
    </row>
    <row r="10704" spans="1:16" x14ac:dyDescent="0.55000000000000004">
      <c r="A10704" t="s">
        <v>1</v>
      </c>
      <c r="B10704" t="s">
        <v>13990</v>
      </c>
      <c r="C10704" t="s">
        <v>82</v>
      </c>
      <c r="D10704" t="s">
        <v>4109</v>
      </c>
      <c r="E10704" t="s">
        <v>20</v>
      </c>
      <c r="F10704" t="b">
        <v>0</v>
      </c>
      <c r="G10704" t="s">
        <v>27</v>
      </c>
      <c r="H10704" s="4">
        <v>45804.25068287037</v>
      </c>
      <c r="I10704" t="b">
        <v>0</v>
      </c>
      <c r="J10704" t="b">
        <v>0</v>
      </c>
      <c r="K10704" t="s">
        <v>24</v>
      </c>
      <c r="L10704" t="s">
        <v>22</v>
      </c>
      <c r="M10704">
        <v>171000</v>
      </c>
      <c r="O10704" t="s">
        <v>13991</v>
      </c>
      <c r="P10704" t="s">
        <v>302</v>
      </c>
    </row>
    <row r="10705" spans="1:16" x14ac:dyDescent="0.55000000000000004">
      <c r="A10705" t="s">
        <v>1</v>
      </c>
      <c r="B10705" t="s">
        <v>13992</v>
      </c>
      <c r="C10705" t="s">
        <v>13993</v>
      </c>
      <c r="D10705" t="s">
        <v>5915</v>
      </c>
      <c r="E10705" t="s">
        <v>20</v>
      </c>
      <c r="F10705" t="b">
        <v>0</v>
      </c>
      <c r="G10705" t="s">
        <v>27</v>
      </c>
      <c r="H10705" s="4">
        <v>45804.250972222217</v>
      </c>
      <c r="I10705" t="b">
        <v>0</v>
      </c>
      <c r="J10705" t="b">
        <v>1</v>
      </c>
      <c r="K10705" t="s">
        <v>24</v>
      </c>
      <c r="L10705" t="s">
        <v>22</v>
      </c>
      <c r="M10705">
        <v>208500</v>
      </c>
      <c r="O10705" t="s">
        <v>59</v>
      </c>
      <c r="P10705" t="s">
        <v>2101</v>
      </c>
    </row>
    <row r="10706" spans="1:16" x14ac:dyDescent="0.55000000000000004">
      <c r="A10706" t="s">
        <v>1</v>
      </c>
      <c r="B10706" t="s">
        <v>1</v>
      </c>
      <c r="C10706" t="s">
        <v>3238</v>
      </c>
      <c r="D10706" t="s">
        <v>3828</v>
      </c>
      <c r="E10706" t="s">
        <v>20</v>
      </c>
      <c r="F10706" t="b">
        <v>0</v>
      </c>
      <c r="G10706" t="s">
        <v>41</v>
      </c>
      <c r="H10706" s="4">
        <v>45804.251111111109</v>
      </c>
      <c r="I10706" t="b">
        <v>0</v>
      </c>
      <c r="J10706" t="b">
        <v>0</v>
      </c>
      <c r="K10706" t="s">
        <v>24</v>
      </c>
      <c r="L10706" t="s">
        <v>22</v>
      </c>
      <c r="M10706">
        <v>130000</v>
      </c>
      <c r="O10706" t="s">
        <v>4329</v>
      </c>
      <c r="P10706" t="s">
        <v>12428</v>
      </c>
    </row>
    <row r="10707" spans="1:16" x14ac:dyDescent="0.55000000000000004">
      <c r="A10707" t="s">
        <v>0</v>
      </c>
      <c r="B10707" t="s">
        <v>2760</v>
      </c>
      <c r="C10707" t="s">
        <v>1247</v>
      </c>
      <c r="D10707" t="s">
        <v>4205</v>
      </c>
      <c r="E10707" t="s">
        <v>20</v>
      </c>
      <c r="F10707" t="b">
        <v>0</v>
      </c>
      <c r="G10707" t="s">
        <v>1247</v>
      </c>
      <c r="H10707" s="4">
        <v>45804.279479166667</v>
      </c>
      <c r="I10707" t="b">
        <v>1</v>
      </c>
      <c r="J10707" t="b">
        <v>0</v>
      </c>
      <c r="K10707" t="s">
        <v>1247</v>
      </c>
      <c r="L10707" t="s">
        <v>22</v>
      </c>
      <c r="M10707">
        <v>66500</v>
      </c>
      <c r="O10707" t="s">
        <v>13994</v>
      </c>
      <c r="P10707" t="s">
        <v>13995</v>
      </c>
    </row>
    <row r="10708" spans="1:16" x14ac:dyDescent="0.55000000000000004">
      <c r="A10708" t="s">
        <v>0</v>
      </c>
      <c r="B10708" t="s">
        <v>13996</v>
      </c>
      <c r="C10708" t="s">
        <v>376</v>
      </c>
      <c r="D10708" t="s">
        <v>3383</v>
      </c>
      <c r="E10708" t="s">
        <v>20</v>
      </c>
      <c r="F10708" t="b">
        <v>0</v>
      </c>
      <c r="G10708" t="s">
        <v>23</v>
      </c>
      <c r="H10708" s="4">
        <v>45804.288275462961</v>
      </c>
      <c r="I10708" t="b">
        <v>1</v>
      </c>
      <c r="J10708" t="b">
        <v>1</v>
      </c>
      <c r="K10708" t="s">
        <v>24</v>
      </c>
      <c r="L10708" t="s">
        <v>22</v>
      </c>
      <c r="M10708">
        <v>45870</v>
      </c>
      <c r="O10708" t="s">
        <v>398</v>
      </c>
      <c r="P10708" t="s">
        <v>3201</v>
      </c>
    </row>
    <row r="10709" spans="1:16" x14ac:dyDescent="0.55000000000000004">
      <c r="A10709" t="s">
        <v>0</v>
      </c>
      <c r="B10709" t="s">
        <v>13793</v>
      </c>
      <c r="C10709" t="s">
        <v>1420</v>
      </c>
      <c r="D10709" t="s">
        <v>2208</v>
      </c>
      <c r="E10709" t="s">
        <v>20</v>
      </c>
      <c r="F10709" t="b">
        <v>0</v>
      </c>
      <c r="G10709" t="s">
        <v>1420</v>
      </c>
      <c r="H10709" s="4">
        <v>45804.312430555547</v>
      </c>
      <c r="I10709" t="b">
        <v>0</v>
      </c>
      <c r="J10709" t="b">
        <v>0</v>
      </c>
      <c r="K10709" t="s">
        <v>1420</v>
      </c>
      <c r="L10709" t="s">
        <v>22</v>
      </c>
      <c r="M10709">
        <v>55000</v>
      </c>
      <c r="O10709" t="s">
        <v>4070</v>
      </c>
      <c r="P10709" t="s">
        <v>914</v>
      </c>
    </row>
    <row r="10710" spans="1:16" x14ac:dyDescent="0.55000000000000004">
      <c r="A10710" t="s">
        <v>40</v>
      </c>
      <c r="B10710" t="s">
        <v>13997</v>
      </c>
      <c r="C10710" t="s">
        <v>693</v>
      </c>
      <c r="D10710" t="s">
        <v>13998</v>
      </c>
      <c r="E10710" t="s">
        <v>20</v>
      </c>
      <c r="F10710" t="b">
        <v>0</v>
      </c>
      <c r="G10710" t="s">
        <v>27</v>
      </c>
      <c r="H10710" s="4">
        <v>45804.33489583333</v>
      </c>
      <c r="I10710" t="b">
        <v>0</v>
      </c>
      <c r="J10710" t="b">
        <v>1</v>
      </c>
      <c r="K10710" t="s">
        <v>24</v>
      </c>
      <c r="L10710" t="s">
        <v>22</v>
      </c>
      <c r="M10710">
        <v>191500</v>
      </c>
      <c r="O10710" t="s">
        <v>2751</v>
      </c>
      <c r="P10710" t="s">
        <v>13999</v>
      </c>
    </row>
    <row r="10711" spans="1:16" x14ac:dyDescent="0.55000000000000004">
      <c r="A10711" t="s">
        <v>89</v>
      </c>
      <c r="B10711" t="s">
        <v>14000</v>
      </c>
      <c r="C10711" t="s">
        <v>151</v>
      </c>
      <c r="D10711" t="s">
        <v>3973</v>
      </c>
      <c r="E10711" t="s">
        <v>20</v>
      </c>
      <c r="F10711" t="b">
        <v>0</v>
      </c>
      <c r="G10711" t="s">
        <v>30</v>
      </c>
      <c r="H10711" s="4">
        <v>45804.375891203701</v>
      </c>
      <c r="I10711" t="b">
        <v>0</v>
      </c>
      <c r="J10711" t="b">
        <v>1</v>
      </c>
      <c r="K10711" t="s">
        <v>24</v>
      </c>
      <c r="L10711" t="s">
        <v>22</v>
      </c>
      <c r="M10711">
        <v>180595</v>
      </c>
      <c r="O10711" t="s">
        <v>299</v>
      </c>
      <c r="P10711" t="s">
        <v>3273</v>
      </c>
    </row>
    <row r="10712" spans="1:16" x14ac:dyDescent="0.55000000000000004">
      <c r="A10712" t="s">
        <v>2</v>
      </c>
      <c r="B10712" t="s">
        <v>14001</v>
      </c>
      <c r="C10712" t="s">
        <v>693</v>
      </c>
      <c r="D10712" t="s">
        <v>13462</v>
      </c>
      <c r="E10712" t="s">
        <v>20</v>
      </c>
      <c r="F10712" t="b">
        <v>0</v>
      </c>
      <c r="G10712" t="s">
        <v>41</v>
      </c>
      <c r="H10712" s="4">
        <v>45804.418506944443</v>
      </c>
      <c r="I10712" t="b">
        <v>0</v>
      </c>
      <c r="J10712" t="b">
        <v>1</v>
      </c>
      <c r="K10712" t="s">
        <v>24</v>
      </c>
      <c r="L10712" t="s">
        <v>22</v>
      </c>
      <c r="M10712">
        <v>127550</v>
      </c>
      <c r="O10712" t="s">
        <v>1362</v>
      </c>
      <c r="P10712" t="s">
        <v>14002</v>
      </c>
    </row>
    <row r="10713" spans="1:16" x14ac:dyDescent="0.55000000000000004">
      <c r="A10713" t="s">
        <v>0</v>
      </c>
      <c r="B10713" t="s">
        <v>14003</v>
      </c>
      <c r="C10713" t="s">
        <v>2512</v>
      </c>
      <c r="D10713" t="s">
        <v>3957</v>
      </c>
      <c r="E10713" t="s">
        <v>34</v>
      </c>
      <c r="F10713" t="b">
        <v>0</v>
      </c>
      <c r="G10713" t="s">
        <v>23</v>
      </c>
      <c r="H10713" s="4">
        <v>45804.454942129632</v>
      </c>
      <c r="I10713" t="b">
        <v>1</v>
      </c>
      <c r="J10713" t="b">
        <v>1</v>
      </c>
      <c r="K10713" t="s">
        <v>24</v>
      </c>
      <c r="L10713" t="s">
        <v>36</v>
      </c>
      <c r="N10713">
        <v>22.694999694824219</v>
      </c>
      <c r="O10713" t="s">
        <v>3243</v>
      </c>
      <c r="P10713" t="s">
        <v>3890</v>
      </c>
    </row>
    <row r="10714" spans="1:16" x14ac:dyDescent="0.55000000000000004">
      <c r="A10714" t="s">
        <v>2</v>
      </c>
      <c r="B10714" t="s">
        <v>553</v>
      </c>
      <c r="C10714" t="s">
        <v>82</v>
      </c>
      <c r="D10714" t="s">
        <v>3973</v>
      </c>
      <c r="E10714" t="s">
        <v>20</v>
      </c>
      <c r="F10714" t="b">
        <v>0</v>
      </c>
      <c r="G10714" t="s">
        <v>41</v>
      </c>
      <c r="H10714" s="4">
        <v>45804.460370370369</v>
      </c>
      <c r="I10714" t="b">
        <v>0</v>
      </c>
      <c r="J10714" t="b">
        <v>1</v>
      </c>
      <c r="K10714" t="s">
        <v>24</v>
      </c>
      <c r="L10714" t="s">
        <v>22</v>
      </c>
      <c r="M10714">
        <v>207500</v>
      </c>
      <c r="O10714" t="s">
        <v>341</v>
      </c>
      <c r="P10714" t="s">
        <v>566</v>
      </c>
    </row>
    <row r="10715" spans="1:16" x14ac:dyDescent="0.55000000000000004">
      <c r="A10715" t="s">
        <v>2</v>
      </c>
      <c r="B10715" t="s">
        <v>11996</v>
      </c>
      <c r="C10715" t="s">
        <v>693</v>
      </c>
      <c r="D10715" t="s">
        <v>3600</v>
      </c>
      <c r="E10715" t="s">
        <v>51</v>
      </c>
      <c r="F10715" t="b">
        <v>0</v>
      </c>
      <c r="G10715" t="s">
        <v>27</v>
      </c>
      <c r="H10715" s="4">
        <v>45804.543229166673</v>
      </c>
      <c r="I10715" t="b">
        <v>1</v>
      </c>
      <c r="J10715" t="b">
        <v>0</v>
      </c>
      <c r="K10715" t="s">
        <v>24</v>
      </c>
      <c r="L10715" t="s">
        <v>36</v>
      </c>
      <c r="N10715">
        <v>40</v>
      </c>
      <c r="O10715" t="s">
        <v>11997</v>
      </c>
      <c r="P10715" t="s">
        <v>11998</v>
      </c>
    </row>
    <row r="10716" spans="1:16" x14ac:dyDescent="0.55000000000000004">
      <c r="A10716" t="s">
        <v>2</v>
      </c>
      <c r="B10716" t="s">
        <v>14004</v>
      </c>
      <c r="C10716" t="s">
        <v>14005</v>
      </c>
      <c r="D10716" t="s">
        <v>3973</v>
      </c>
      <c r="E10716" t="s">
        <v>20</v>
      </c>
      <c r="F10716" t="b">
        <v>0</v>
      </c>
      <c r="G10716" t="s">
        <v>27</v>
      </c>
      <c r="H10716" s="4">
        <v>45804.543333333328</v>
      </c>
      <c r="I10716" t="b">
        <v>0</v>
      </c>
      <c r="J10716" t="b">
        <v>1</v>
      </c>
      <c r="K10716" t="s">
        <v>24</v>
      </c>
      <c r="L10716" t="s">
        <v>22</v>
      </c>
      <c r="M10716">
        <v>101900</v>
      </c>
      <c r="O10716" t="s">
        <v>12994</v>
      </c>
      <c r="P10716" t="s">
        <v>14006</v>
      </c>
    </row>
    <row r="10717" spans="1:16" x14ac:dyDescent="0.55000000000000004">
      <c r="A10717" t="s">
        <v>2</v>
      </c>
      <c r="B10717" t="s">
        <v>14007</v>
      </c>
      <c r="C10717" t="s">
        <v>39</v>
      </c>
      <c r="D10717" t="s">
        <v>3973</v>
      </c>
      <c r="E10717" t="s">
        <v>20</v>
      </c>
      <c r="F10717" t="b">
        <v>1</v>
      </c>
      <c r="G10717" t="s">
        <v>27</v>
      </c>
      <c r="H10717" s="4">
        <v>45804.543333333328</v>
      </c>
      <c r="I10717" t="b">
        <v>0</v>
      </c>
      <c r="J10717" t="b">
        <v>1</v>
      </c>
      <c r="K10717" t="s">
        <v>24</v>
      </c>
      <c r="L10717" t="s">
        <v>22</v>
      </c>
      <c r="M10717">
        <v>126000</v>
      </c>
      <c r="O10717" t="s">
        <v>14008</v>
      </c>
      <c r="P10717" t="s">
        <v>14009</v>
      </c>
    </row>
    <row r="10718" spans="1:16" x14ac:dyDescent="0.55000000000000004">
      <c r="A10718" t="s">
        <v>40</v>
      </c>
      <c r="B10718" t="s">
        <v>14010</v>
      </c>
      <c r="C10718" t="s">
        <v>12743</v>
      </c>
      <c r="D10718" t="s">
        <v>5781</v>
      </c>
      <c r="E10718" t="s">
        <v>20</v>
      </c>
      <c r="F10718" t="b">
        <v>0</v>
      </c>
      <c r="G10718" t="s">
        <v>41</v>
      </c>
      <c r="H10718" s="4">
        <v>45804.543587962973</v>
      </c>
      <c r="I10718" t="b">
        <v>0</v>
      </c>
      <c r="J10718" t="b">
        <v>1</v>
      </c>
      <c r="K10718" t="s">
        <v>24</v>
      </c>
      <c r="L10718" t="s">
        <v>22</v>
      </c>
      <c r="M10718">
        <v>170000</v>
      </c>
      <c r="O10718" t="s">
        <v>59</v>
      </c>
      <c r="P10718" t="s">
        <v>13370</v>
      </c>
    </row>
    <row r="10719" spans="1:16" x14ac:dyDescent="0.55000000000000004">
      <c r="A10719" t="s">
        <v>2</v>
      </c>
      <c r="B10719" t="s">
        <v>132</v>
      </c>
      <c r="C10719" t="s">
        <v>825</v>
      </c>
      <c r="D10719" t="s">
        <v>3973</v>
      </c>
      <c r="E10719" t="s">
        <v>20</v>
      </c>
      <c r="F10719" t="b">
        <v>0</v>
      </c>
      <c r="G10719" t="s">
        <v>23</v>
      </c>
      <c r="H10719" s="4">
        <v>45804.580196759263</v>
      </c>
      <c r="I10719" t="b">
        <v>0</v>
      </c>
      <c r="J10719" t="b">
        <v>0</v>
      </c>
      <c r="K10719" t="s">
        <v>24</v>
      </c>
      <c r="L10719" t="s">
        <v>22</v>
      </c>
      <c r="M10719">
        <v>120000</v>
      </c>
      <c r="O10719" t="s">
        <v>482</v>
      </c>
      <c r="P10719" t="s">
        <v>14011</v>
      </c>
    </row>
    <row r="10720" spans="1:16" x14ac:dyDescent="0.55000000000000004">
      <c r="A10720" t="s">
        <v>0</v>
      </c>
      <c r="B10720" t="s">
        <v>433</v>
      </c>
      <c r="C10720" t="s">
        <v>192</v>
      </c>
      <c r="D10720" t="s">
        <v>3828</v>
      </c>
      <c r="E10720" t="s">
        <v>20</v>
      </c>
      <c r="F10720" t="b">
        <v>0</v>
      </c>
      <c r="G10720" t="s">
        <v>52</v>
      </c>
      <c r="H10720" s="4">
        <v>45804.584282407413</v>
      </c>
      <c r="I10720" t="b">
        <v>0</v>
      </c>
      <c r="J10720" t="b">
        <v>0</v>
      </c>
      <c r="K10720" t="s">
        <v>24</v>
      </c>
      <c r="L10720" t="s">
        <v>22</v>
      </c>
      <c r="M10720">
        <v>69754</v>
      </c>
      <c r="O10720" t="s">
        <v>14012</v>
      </c>
      <c r="P10720" t="s">
        <v>119</v>
      </c>
    </row>
    <row r="10721" spans="1:16" x14ac:dyDescent="0.55000000000000004">
      <c r="A10721" t="s">
        <v>2</v>
      </c>
      <c r="B10721" t="s">
        <v>14013</v>
      </c>
      <c r="C10721" t="s">
        <v>73</v>
      </c>
      <c r="D10721" t="s">
        <v>3600</v>
      </c>
      <c r="E10721" t="s">
        <v>51</v>
      </c>
      <c r="F10721" t="b">
        <v>0</v>
      </c>
      <c r="G10721" t="s">
        <v>27</v>
      </c>
      <c r="H10721" s="4">
        <v>45804.584814814807</v>
      </c>
      <c r="I10721" t="b">
        <v>1</v>
      </c>
      <c r="J10721" t="b">
        <v>1</v>
      </c>
      <c r="K10721" t="s">
        <v>24</v>
      </c>
      <c r="L10721" t="s">
        <v>36</v>
      </c>
      <c r="N10721">
        <v>72.5</v>
      </c>
      <c r="O10721" t="s">
        <v>339</v>
      </c>
      <c r="P10721" t="s">
        <v>14014</v>
      </c>
    </row>
    <row r="10722" spans="1:16" x14ac:dyDescent="0.55000000000000004">
      <c r="A10722" t="s">
        <v>2</v>
      </c>
      <c r="B10722" t="s">
        <v>14015</v>
      </c>
      <c r="C10722" t="s">
        <v>622</v>
      </c>
      <c r="D10722" t="s">
        <v>3600</v>
      </c>
      <c r="E10722" t="s">
        <v>51</v>
      </c>
      <c r="F10722" t="b">
        <v>0</v>
      </c>
      <c r="G10722" t="s">
        <v>27</v>
      </c>
      <c r="H10722" s="4">
        <v>45804.584814814807</v>
      </c>
      <c r="I10722" t="b">
        <v>1</v>
      </c>
      <c r="J10722" t="b">
        <v>0</v>
      </c>
      <c r="K10722" t="s">
        <v>24</v>
      </c>
      <c r="L10722" t="s">
        <v>36</v>
      </c>
      <c r="N10722">
        <v>62.5</v>
      </c>
      <c r="O10722" t="s">
        <v>3767</v>
      </c>
      <c r="P10722" t="s">
        <v>14016</v>
      </c>
    </row>
    <row r="10723" spans="1:16" x14ac:dyDescent="0.55000000000000004">
      <c r="A10723" t="s">
        <v>2</v>
      </c>
      <c r="B10723" t="s">
        <v>14017</v>
      </c>
      <c r="C10723" t="s">
        <v>670</v>
      </c>
      <c r="D10723" t="s">
        <v>3600</v>
      </c>
      <c r="E10723" t="s">
        <v>51</v>
      </c>
      <c r="F10723" t="b">
        <v>0</v>
      </c>
      <c r="G10723" t="s">
        <v>27</v>
      </c>
      <c r="H10723" s="4">
        <v>45804.584861111107</v>
      </c>
      <c r="I10723" t="b">
        <v>1</v>
      </c>
      <c r="J10723" t="b">
        <v>0</v>
      </c>
      <c r="K10723" t="s">
        <v>24</v>
      </c>
      <c r="L10723" t="s">
        <v>36</v>
      </c>
      <c r="N10723">
        <v>59</v>
      </c>
      <c r="O10723" t="s">
        <v>3767</v>
      </c>
      <c r="P10723" t="s">
        <v>14018</v>
      </c>
    </row>
    <row r="10724" spans="1:16" x14ac:dyDescent="0.55000000000000004">
      <c r="A10724" t="s">
        <v>40</v>
      </c>
      <c r="B10724" t="s">
        <v>14019</v>
      </c>
      <c r="C10724" t="s">
        <v>8772</v>
      </c>
      <c r="D10724" t="s">
        <v>3957</v>
      </c>
      <c r="E10724" t="s">
        <v>20</v>
      </c>
      <c r="F10724" t="b">
        <v>0</v>
      </c>
      <c r="G10724" t="s">
        <v>27</v>
      </c>
      <c r="H10724" s="4">
        <v>45804.584861111107</v>
      </c>
      <c r="I10724" t="b">
        <v>0</v>
      </c>
      <c r="J10724" t="b">
        <v>0</v>
      </c>
      <c r="K10724" t="s">
        <v>24</v>
      </c>
      <c r="L10724" t="s">
        <v>36</v>
      </c>
      <c r="N10724">
        <v>45.745002746582031</v>
      </c>
      <c r="O10724" t="s">
        <v>3264</v>
      </c>
      <c r="P10724" t="s">
        <v>14020</v>
      </c>
    </row>
    <row r="10725" spans="1:16" x14ac:dyDescent="0.55000000000000004">
      <c r="A10725" t="s">
        <v>2</v>
      </c>
      <c r="B10725" t="s">
        <v>14021</v>
      </c>
      <c r="C10725" t="s">
        <v>11599</v>
      </c>
      <c r="D10725" t="s">
        <v>3600</v>
      </c>
      <c r="E10725" t="s">
        <v>20</v>
      </c>
      <c r="F10725" t="b">
        <v>0</v>
      </c>
      <c r="G10725" t="s">
        <v>27</v>
      </c>
      <c r="H10725" s="4">
        <v>45804.584907407407</v>
      </c>
      <c r="I10725" t="b">
        <v>0</v>
      </c>
      <c r="J10725" t="b">
        <v>0</v>
      </c>
      <c r="K10725" t="s">
        <v>24</v>
      </c>
      <c r="L10725" t="s">
        <v>22</v>
      </c>
      <c r="M10725">
        <v>122500</v>
      </c>
      <c r="O10725" t="s">
        <v>14022</v>
      </c>
      <c r="P10725" t="s">
        <v>11152</v>
      </c>
    </row>
    <row r="10726" spans="1:16" x14ac:dyDescent="0.55000000000000004">
      <c r="A10726" t="s">
        <v>89</v>
      </c>
      <c r="B10726" t="s">
        <v>2377</v>
      </c>
      <c r="C10726" t="s">
        <v>5493</v>
      </c>
      <c r="D10726" t="s">
        <v>3973</v>
      </c>
      <c r="E10726" t="s">
        <v>20</v>
      </c>
      <c r="F10726" t="b">
        <v>0</v>
      </c>
      <c r="G10726" t="s">
        <v>27</v>
      </c>
      <c r="H10726" s="4">
        <v>45804.584907407407</v>
      </c>
      <c r="I10726" t="b">
        <v>1</v>
      </c>
      <c r="J10726" t="b">
        <v>0</v>
      </c>
      <c r="K10726" t="s">
        <v>24</v>
      </c>
      <c r="L10726" t="s">
        <v>22</v>
      </c>
      <c r="M10726">
        <v>85000</v>
      </c>
      <c r="O10726" t="s">
        <v>74</v>
      </c>
      <c r="P10726" t="s">
        <v>14023</v>
      </c>
    </row>
    <row r="10727" spans="1:16" x14ac:dyDescent="0.55000000000000004">
      <c r="A10727" t="s">
        <v>2</v>
      </c>
      <c r="B10727" t="s">
        <v>14024</v>
      </c>
      <c r="C10727" t="s">
        <v>1910</v>
      </c>
      <c r="D10727" t="s">
        <v>3828</v>
      </c>
      <c r="E10727" t="s">
        <v>51</v>
      </c>
      <c r="F10727" t="b">
        <v>0</v>
      </c>
      <c r="G10727" t="s">
        <v>41</v>
      </c>
      <c r="H10727" s="4">
        <v>45804.58525462963</v>
      </c>
      <c r="I10727" t="b">
        <v>0</v>
      </c>
      <c r="J10727" t="b">
        <v>0</v>
      </c>
      <c r="K10727" t="s">
        <v>24</v>
      </c>
      <c r="L10727" t="s">
        <v>36</v>
      </c>
      <c r="N10727">
        <v>109</v>
      </c>
      <c r="O10727" t="s">
        <v>14025</v>
      </c>
      <c r="P10727" t="s">
        <v>14026</v>
      </c>
    </row>
    <row r="10728" spans="1:16" x14ac:dyDescent="0.55000000000000004">
      <c r="A10728" t="s">
        <v>40</v>
      </c>
      <c r="B10728" t="s">
        <v>14027</v>
      </c>
      <c r="C10728" t="s">
        <v>82</v>
      </c>
      <c r="D10728" t="s">
        <v>3600</v>
      </c>
      <c r="E10728" t="s">
        <v>20</v>
      </c>
      <c r="F10728" t="b">
        <v>0</v>
      </c>
      <c r="G10728" t="s">
        <v>41</v>
      </c>
      <c r="H10728" s="4">
        <v>45804.585324074083</v>
      </c>
      <c r="I10728" t="b">
        <v>1</v>
      </c>
      <c r="J10728" t="b">
        <v>0</v>
      </c>
      <c r="K10728" t="s">
        <v>24</v>
      </c>
      <c r="L10728" t="s">
        <v>22</v>
      </c>
      <c r="M10728">
        <v>130000</v>
      </c>
      <c r="O10728" t="s">
        <v>4915</v>
      </c>
      <c r="P10728" t="s">
        <v>14028</v>
      </c>
    </row>
    <row r="10729" spans="1:16" x14ac:dyDescent="0.55000000000000004">
      <c r="A10729" t="s">
        <v>89</v>
      </c>
      <c r="B10729" t="s">
        <v>14029</v>
      </c>
      <c r="C10729" t="s">
        <v>472</v>
      </c>
      <c r="D10729" t="s">
        <v>4035</v>
      </c>
      <c r="E10729" t="s">
        <v>51</v>
      </c>
      <c r="F10729" t="b">
        <v>0</v>
      </c>
      <c r="G10729" t="s">
        <v>473</v>
      </c>
      <c r="H10729" s="4">
        <v>45804.616932870369</v>
      </c>
      <c r="I10729" t="b">
        <v>1</v>
      </c>
      <c r="J10729" t="b">
        <v>0</v>
      </c>
      <c r="K10729" t="s">
        <v>473</v>
      </c>
      <c r="L10729" t="s">
        <v>22</v>
      </c>
      <c r="M10729">
        <v>90072.5</v>
      </c>
      <c r="O10729" t="s">
        <v>14030</v>
      </c>
      <c r="P10729" t="s">
        <v>14031</v>
      </c>
    </row>
    <row r="10730" spans="1:16" x14ac:dyDescent="0.55000000000000004">
      <c r="A10730" t="s">
        <v>2</v>
      </c>
      <c r="B10730" t="s">
        <v>12858</v>
      </c>
      <c r="C10730" t="s">
        <v>955</v>
      </c>
      <c r="D10730" t="s">
        <v>483</v>
      </c>
      <c r="E10730" t="s">
        <v>20</v>
      </c>
      <c r="F10730" t="b">
        <v>0</v>
      </c>
      <c r="G10730" t="s">
        <v>27</v>
      </c>
      <c r="H10730" s="4">
        <v>45804.626469907409</v>
      </c>
      <c r="I10730" t="b">
        <v>0</v>
      </c>
      <c r="J10730" t="b">
        <v>1</v>
      </c>
      <c r="K10730" t="s">
        <v>24</v>
      </c>
      <c r="L10730" t="s">
        <v>22</v>
      </c>
      <c r="M10730">
        <v>65000</v>
      </c>
      <c r="O10730" t="s">
        <v>5372</v>
      </c>
      <c r="P10730" t="s">
        <v>1707</v>
      </c>
    </row>
    <row r="10731" spans="1:16" x14ac:dyDescent="0.55000000000000004">
      <c r="A10731" t="s">
        <v>2</v>
      </c>
      <c r="B10731" t="s">
        <v>14032</v>
      </c>
      <c r="C10731" t="s">
        <v>39</v>
      </c>
      <c r="D10731" t="s">
        <v>3973</v>
      </c>
      <c r="E10731" t="s">
        <v>20</v>
      </c>
      <c r="F10731" t="b">
        <v>1</v>
      </c>
      <c r="G10731" t="s">
        <v>27</v>
      </c>
      <c r="H10731" s="4">
        <v>45804.626481481479</v>
      </c>
      <c r="I10731" t="b">
        <v>0</v>
      </c>
      <c r="J10731" t="b">
        <v>1</v>
      </c>
      <c r="K10731" t="s">
        <v>24</v>
      </c>
      <c r="L10731" t="s">
        <v>22</v>
      </c>
      <c r="M10731">
        <v>90000</v>
      </c>
      <c r="O10731" t="s">
        <v>3350</v>
      </c>
      <c r="P10731" t="s">
        <v>14033</v>
      </c>
    </row>
    <row r="10732" spans="1:16" x14ac:dyDescent="0.55000000000000004">
      <c r="A10732" t="s">
        <v>2</v>
      </c>
      <c r="B10732" t="s">
        <v>129</v>
      </c>
      <c r="C10732" t="s">
        <v>2681</v>
      </c>
      <c r="D10732" t="s">
        <v>3828</v>
      </c>
      <c r="E10732" t="s">
        <v>20</v>
      </c>
      <c r="F10732" t="b">
        <v>0</v>
      </c>
      <c r="G10732" t="s">
        <v>27</v>
      </c>
      <c r="H10732" s="4">
        <v>45804.626481481479</v>
      </c>
      <c r="I10732" t="b">
        <v>0</v>
      </c>
      <c r="J10732" t="b">
        <v>0</v>
      </c>
      <c r="K10732" t="s">
        <v>24</v>
      </c>
      <c r="L10732" t="s">
        <v>22</v>
      </c>
      <c r="M10732">
        <v>112500</v>
      </c>
      <c r="O10732" t="s">
        <v>1422</v>
      </c>
      <c r="P10732" t="s">
        <v>2103</v>
      </c>
    </row>
    <row r="10733" spans="1:16" x14ac:dyDescent="0.55000000000000004">
      <c r="A10733" t="s">
        <v>139</v>
      </c>
      <c r="B10733" t="s">
        <v>14034</v>
      </c>
      <c r="C10733" t="s">
        <v>801</v>
      </c>
      <c r="D10733" t="s">
        <v>3973</v>
      </c>
      <c r="E10733" t="s">
        <v>51</v>
      </c>
      <c r="F10733" t="b">
        <v>0</v>
      </c>
      <c r="G10733" t="s">
        <v>27</v>
      </c>
      <c r="H10733" s="4">
        <v>45804.626620370371</v>
      </c>
      <c r="I10733" t="b">
        <v>1</v>
      </c>
      <c r="J10733" t="b">
        <v>0</v>
      </c>
      <c r="K10733" t="s">
        <v>24</v>
      </c>
      <c r="L10733" t="s">
        <v>22</v>
      </c>
      <c r="M10733">
        <v>115000</v>
      </c>
      <c r="O10733" t="s">
        <v>1434</v>
      </c>
      <c r="P10733" t="s">
        <v>14035</v>
      </c>
    </row>
    <row r="10734" spans="1:16" x14ac:dyDescent="0.55000000000000004">
      <c r="A10734" t="s">
        <v>2</v>
      </c>
      <c r="B10734" t="s">
        <v>129</v>
      </c>
      <c r="C10734" t="s">
        <v>11561</v>
      </c>
      <c r="D10734" t="s">
        <v>3828</v>
      </c>
      <c r="E10734" t="s">
        <v>51</v>
      </c>
      <c r="F10734" t="b">
        <v>0</v>
      </c>
      <c r="G10734" t="s">
        <v>35</v>
      </c>
      <c r="H10734" s="4">
        <v>45804.627245370371</v>
      </c>
      <c r="I10734" t="b">
        <v>1</v>
      </c>
      <c r="J10734" t="b">
        <v>1</v>
      </c>
      <c r="K10734" t="s">
        <v>24</v>
      </c>
      <c r="L10734" t="s">
        <v>36</v>
      </c>
      <c r="N10734">
        <v>67</v>
      </c>
      <c r="O10734" t="s">
        <v>14036</v>
      </c>
      <c r="P10734" t="s">
        <v>14037</v>
      </c>
    </row>
    <row r="10735" spans="1:16" x14ac:dyDescent="0.55000000000000004">
      <c r="A10735" t="s">
        <v>2</v>
      </c>
      <c r="B10735" t="s">
        <v>14038</v>
      </c>
      <c r="C10735" t="s">
        <v>790</v>
      </c>
      <c r="D10735" t="s">
        <v>3600</v>
      </c>
      <c r="E10735" t="s">
        <v>51</v>
      </c>
      <c r="F10735" t="b">
        <v>0</v>
      </c>
      <c r="G10735" t="s">
        <v>27</v>
      </c>
      <c r="H10735" s="4">
        <v>45804.668171296304</v>
      </c>
      <c r="I10735" t="b">
        <v>0</v>
      </c>
      <c r="J10735" t="b">
        <v>0</v>
      </c>
      <c r="K10735" t="s">
        <v>24</v>
      </c>
      <c r="L10735" t="s">
        <v>36</v>
      </c>
      <c r="N10735">
        <v>92.5</v>
      </c>
      <c r="O10735" t="s">
        <v>14039</v>
      </c>
      <c r="P10735" t="s">
        <v>14040</v>
      </c>
    </row>
    <row r="10736" spans="1:16" x14ac:dyDescent="0.55000000000000004">
      <c r="A10736" t="s">
        <v>2</v>
      </c>
      <c r="B10736" t="s">
        <v>1027</v>
      </c>
      <c r="C10736" t="s">
        <v>14041</v>
      </c>
      <c r="D10736" t="s">
        <v>3973</v>
      </c>
      <c r="E10736" t="s">
        <v>20</v>
      </c>
      <c r="F10736" t="b">
        <v>0</v>
      </c>
      <c r="G10736" t="s">
        <v>41</v>
      </c>
      <c r="H10736" s="4">
        <v>45804.668703703697</v>
      </c>
      <c r="I10736" t="b">
        <v>1</v>
      </c>
      <c r="J10736" t="b">
        <v>0</v>
      </c>
      <c r="K10736" t="s">
        <v>24</v>
      </c>
      <c r="L10736" t="s">
        <v>22</v>
      </c>
      <c r="M10736">
        <v>132500</v>
      </c>
      <c r="O10736" t="s">
        <v>131</v>
      </c>
      <c r="P10736" t="s">
        <v>14042</v>
      </c>
    </row>
    <row r="10737" spans="1:16" x14ac:dyDescent="0.55000000000000004">
      <c r="A10737" t="s">
        <v>0</v>
      </c>
      <c r="B10737" t="s">
        <v>14043</v>
      </c>
      <c r="C10737" t="s">
        <v>87</v>
      </c>
      <c r="D10737" t="s">
        <v>4090</v>
      </c>
      <c r="E10737" t="s">
        <v>20</v>
      </c>
      <c r="F10737" t="b">
        <v>0</v>
      </c>
      <c r="G10737" t="s">
        <v>30</v>
      </c>
      <c r="H10737" s="4">
        <v>45804.709224537037</v>
      </c>
      <c r="I10737" t="b">
        <v>0</v>
      </c>
      <c r="J10737" t="b">
        <v>1</v>
      </c>
      <c r="K10737" t="s">
        <v>24</v>
      </c>
      <c r="L10737" t="s">
        <v>22</v>
      </c>
      <c r="M10737">
        <v>80080</v>
      </c>
      <c r="O10737" t="s">
        <v>14044</v>
      </c>
      <c r="P10737" t="s">
        <v>1942</v>
      </c>
    </row>
    <row r="10738" spans="1:16" x14ac:dyDescent="0.55000000000000004">
      <c r="A10738" t="s">
        <v>40</v>
      </c>
      <c r="B10738" t="s">
        <v>3505</v>
      </c>
      <c r="C10738" t="s">
        <v>322</v>
      </c>
      <c r="D10738" t="s">
        <v>3600</v>
      </c>
      <c r="E10738" t="s">
        <v>51</v>
      </c>
      <c r="F10738" t="b">
        <v>0</v>
      </c>
      <c r="G10738" t="s">
        <v>27</v>
      </c>
      <c r="H10738" s="4">
        <v>45804.709803240738</v>
      </c>
      <c r="I10738" t="b">
        <v>1</v>
      </c>
      <c r="J10738" t="b">
        <v>0</v>
      </c>
      <c r="K10738" t="s">
        <v>24</v>
      </c>
      <c r="L10738" t="s">
        <v>36</v>
      </c>
      <c r="N10738">
        <v>70</v>
      </c>
      <c r="O10738" t="s">
        <v>14045</v>
      </c>
    </row>
    <row r="10739" spans="1:16" x14ac:dyDescent="0.55000000000000004">
      <c r="A10739" t="s">
        <v>40</v>
      </c>
      <c r="B10739" t="s">
        <v>40</v>
      </c>
      <c r="C10739" t="s">
        <v>245</v>
      </c>
      <c r="D10739" t="s">
        <v>3973</v>
      </c>
      <c r="E10739" t="s">
        <v>631</v>
      </c>
      <c r="F10739" t="b">
        <v>0</v>
      </c>
      <c r="G10739" t="s">
        <v>27</v>
      </c>
      <c r="H10739" s="4">
        <v>45804.710011574083</v>
      </c>
      <c r="I10739" t="b">
        <v>0</v>
      </c>
      <c r="J10739" t="b">
        <v>1</v>
      </c>
      <c r="K10739" t="s">
        <v>24</v>
      </c>
      <c r="L10739" t="s">
        <v>36</v>
      </c>
      <c r="N10739">
        <v>58.680000305175781</v>
      </c>
      <c r="O10739" t="s">
        <v>59</v>
      </c>
      <c r="P10739" t="s">
        <v>13502</v>
      </c>
    </row>
    <row r="10740" spans="1:16" x14ac:dyDescent="0.55000000000000004">
      <c r="A10740" t="s">
        <v>2</v>
      </c>
      <c r="B10740" t="s">
        <v>129</v>
      </c>
      <c r="C10740" t="s">
        <v>12175</v>
      </c>
      <c r="D10740" t="s">
        <v>3973</v>
      </c>
      <c r="E10740" t="s">
        <v>20</v>
      </c>
      <c r="F10740" t="b">
        <v>0</v>
      </c>
      <c r="G10740" t="s">
        <v>35</v>
      </c>
      <c r="H10740" s="4">
        <v>45804.710648148153</v>
      </c>
      <c r="I10740" t="b">
        <v>0</v>
      </c>
      <c r="J10740" t="b">
        <v>0</v>
      </c>
      <c r="K10740" t="s">
        <v>24</v>
      </c>
      <c r="L10740" t="s">
        <v>22</v>
      </c>
      <c r="M10740">
        <v>112500</v>
      </c>
      <c r="O10740" t="s">
        <v>1422</v>
      </c>
      <c r="P10740" t="s">
        <v>2103</v>
      </c>
    </row>
    <row r="10741" spans="1:16" x14ac:dyDescent="0.55000000000000004">
      <c r="A10741" t="s">
        <v>0</v>
      </c>
      <c r="B10741" t="s">
        <v>343</v>
      </c>
      <c r="C10741" t="s">
        <v>633</v>
      </c>
      <c r="D10741" t="s">
        <v>3828</v>
      </c>
      <c r="E10741" t="s">
        <v>20</v>
      </c>
      <c r="F10741" t="b">
        <v>0</v>
      </c>
      <c r="G10741" t="s">
        <v>27</v>
      </c>
      <c r="H10741" s="4">
        <v>45804.750127314823</v>
      </c>
      <c r="I10741" t="b">
        <v>1</v>
      </c>
      <c r="J10741" t="b">
        <v>1</v>
      </c>
      <c r="K10741" t="s">
        <v>24</v>
      </c>
      <c r="L10741" t="s">
        <v>22</v>
      </c>
      <c r="M10741">
        <v>84234</v>
      </c>
      <c r="O10741" t="s">
        <v>14046</v>
      </c>
    </row>
    <row r="10742" spans="1:16" x14ac:dyDescent="0.55000000000000004">
      <c r="A10742" t="s">
        <v>139</v>
      </c>
      <c r="B10742" t="s">
        <v>14047</v>
      </c>
      <c r="C10742" t="s">
        <v>2399</v>
      </c>
      <c r="D10742" t="s">
        <v>2208</v>
      </c>
      <c r="E10742" t="s">
        <v>20</v>
      </c>
      <c r="F10742" t="b">
        <v>0</v>
      </c>
      <c r="G10742" t="s">
        <v>30</v>
      </c>
      <c r="H10742" s="4">
        <v>45804.750879629632</v>
      </c>
      <c r="I10742" t="b">
        <v>0</v>
      </c>
      <c r="J10742" t="b">
        <v>1</v>
      </c>
      <c r="K10742" t="s">
        <v>24</v>
      </c>
      <c r="L10742" t="s">
        <v>22</v>
      </c>
      <c r="M10742">
        <v>105000</v>
      </c>
      <c r="O10742" t="s">
        <v>14048</v>
      </c>
      <c r="P10742" t="s">
        <v>14049</v>
      </c>
    </row>
    <row r="10743" spans="1:16" x14ac:dyDescent="0.55000000000000004">
      <c r="A10743" t="s">
        <v>2</v>
      </c>
      <c r="B10743" t="s">
        <v>14050</v>
      </c>
      <c r="C10743" t="s">
        <v>1038</v>
      </c>
      <c r="D10743" t="s">
        <v>3973</v>
      </c>
      <c r="E10743" t="s">
        <v>20</v>
      </c>
      <c r="F10743" t="b">
        <v>0</v>
      </c>
      <c r="G10743" t="s">
        <v>41</v>
      </c>
      <c r="H10743" s="4">
        <v>45804.751863425918</v>
      </c>
      <c r="I10743" t="b">
        <v>0</v>
      </c>
      <c r="J10743" t="b">
        <v>0</v>
      </c>
      <c r="K10743" t="s">
        <v>24</v>
      </c>
      <c r="L10743" t="s">
        <v>22</v>
      </c>
      <c r="M10743">
        <v>100000</v>
      </c>
      <c r="O10743" t="s">
        <v>14051</v>
      </c>
      <c r="P10743" t="s">
        <v>14052</v>
      </c>
    </row>
    <row r="10744" spans="1:16" x14ac:dyDescent="0.55000000000000004">
      <c r="A10744" t="s">
        <v>28</v>
      </c>
      <c r="B10744" t="s">
        <v>13296</v>
      </c>
      <c r="C10744" t="s">
        <v>39</v>
      </c>
      <c r="D10744" t="s">
        <v>3973</v>
      </c>
      <c r="E10744" t="s">
        <v>20</v>
      </c>
      <c r="F10744" t="b">
        <v>1</v>
      </c>
      <c r="G10744" t="s">
        <v>625</v>
      </c>
      <c r="H10744" s="4">
        <v>45804.778715277767</v>
      </c>
      <c r="I10744" t="b">
        <v>0</v>
      </c>
      <c r="J10744" t="b">
        <v>0</v>
      </c>
      <c r="K10744" t="s">
        <v>625</v>
      </c>
      <c r="L10744" t="s">
        <v>36</v>
      </c>
      <c r="N10744">
        <v>50</v>
      </c>
      <c r="O10744" t="s">
        <v>7413</v>
      </c>
      <c r="P10744" t="s">
        <v>14053</v>
      </c>
    </row>
    <row r="10745" spans="1:16" x14ac:dyDescent="0.55000000000000004">
      <c r="A10745" t="s">
        <v>0</v>
      </c>
      <c r="B10745" t="s">
        <v>14054</v>
      </c>
      <c r="C10745" t="s">
        <v>1270</v>
      </c>
      <c r="D10745" t="s">
        <v>3828</v>
      </c>
      <c r="E10745" t="s">
        <v>51</v>
      </c>
      <c r="F10745" t="b">
        <v>0</v>
      </c>
      <c r="G10745" t="s">
        <v>23</v>
      </c>
      <c r="H10745" s="4">
        <v>45804.788310185177</v>
      </c>
      <c r="I10745" t="b">
        <v>0</v>
      </c>
      <c r="J10745" t="b">
        <v>0</v>
      </c>
      <c r="K10745" t="s">
        <v>24</v>
      </c>
      <c r="L10745" t="s">
        <v>36</v>
      </c>
      <c r="N10745">
        <v>23.5</v>
      </c>
      <c r="O10745" t="s">
        <v>14055</v>
      </c>
      <c r="P10745" t="s">
        <v>1053</v>
      </c>
    </row>
    <row r="10746" spans="1:16" x14ac:dyDescent="0.55000000000000004">
      <c r="A10746" t="s">
        <v>0</v>
      </c>
      <c r="B10746" t="s">
        <v>14056</v>
      </c>
      <c r="C10746" t="s">
        <v>167</v>
      </c>
      <c r="D10746" t="s">
        <v>3828</v>
      </c>
      <c r="E10746" t="s">
        <v>219</v>
      </c>
      <c r="F10746" t="b">
        <v>0</v>
      </c>
      <c r="G10746" t="s">
        <v>35</v>
      </c>
      <c r="H10746" s="4">
        <v>45804.792245370372</v>
      </c>
      <c r="I10746" t="b">
        <v>0</v>
      </c>
      <c r="J10746" t="b">
        <v>1</v>
      </c>
      <c r="K10746" t="s">
        <v>24</v>
      </c>
      <c r="L10746" t="s">
        <v>22</v>
      </c>
      <c r="M10746">
        <v>78303.5</v>
      </c>
      <c r="O10746" t="s">
        <v>14057</v>
      </c>
      <c r="P10746" t="s">
        <v>14058</v>
      </c>
    </row>
    <row r="10747" spans="1:16" x14ac:dyDescent="0.55000000000000004">
      <c r="A10747" t="s">
        <v>40</v>
      </c>
      <c r="B10747" t="s">
        <v>40</v>
      </c>
      <c r="C10747" t="s">
        <v>2545</v>
      </c>
      <c r="D10747" t="s">
        <v>3828</v>
      </c>
      <c r="E10747" t="s">
        <v>20</v>
      </c>
      <c r="F10747" t="b">
        <v>0</v>
      </c>
      <c r="G10747" t="s">
        <v>30</v>
      </c>
      <c r="H10747" s="4">
        <v>45804.835833333331</v>
      </c>
      <c r="I10747" t="b">
        <v>1</v>
      </c>
      <c r="J10747" t="b">
        <v>1</v>
      </c>
      <c r="K10747" t="s">
        <v>24</v>
      </c>
      <c r="L10747" t="s">
        <v>22</v>
      </c>
      <c r="M10747">
        <v>115162.5</v>
      </c>
      <c r="O10747" t="s">
        <v>14059</v>
      </c>
      <c r="P10747" t="s">
        <v>14060</v>
      </c>
    </row>
    <row r="10748" spans="1:16" x14ac:dyDescent="0.55000000000000004">
      <c r="A10748" t="s">
        <v>89</v>
      </c>
      <c r="B10748" t="s">
        <v>14061</v>
      </c>
      <c r="C10748" t="s">
        <v>39</v>
      </c>
      <c r="D10748" t="s">
        <v>7434</v>
      </c>
      <c r="E10748" t="s">
        <v>20</v>
      </c>
      <c r="F10748" t="b">
        <v>1</v>
      </c>
      <c r="G10748" t="s">
        <v>14062</v>
      </c>
      <c r="H10748" s="4">
        <v>45804.844502314823</v>
      </c>
      <c r="I10748" t="b">
        <v>1</v>
      </c>
      <c r="J10748" t="b">
        <v>0</v>
      </c>
      <c r="K10748" t="s">
        <v>14062</v>
      </c>
      <c r="L10748" t="s">
        <v>22</v>
      </c>
      <c r="M10748">
        <v>47500</v>
      </c>
      <c r="O10748" t="s">
        <v>4066</v>
      </c>
      <c r="P10748" t="s">
        <v>3032</v>
      </c>
    </row>
    <row r="10749" spans="1:16" x14ac:dyDescent="0.55000000000000004">
      <c r="A10749" t="s">
        <v>2</v>
      </c>
      <c r="B10749" t="s">
        <v>14063</v>
      </c>
      <c r="C10749" t="s">
        <v>617</v>
      </c>
      <c r="D10749" t="s">
        <v>3828</v>
      </c>
      <c r="E10749" t="s">
        <v>20</v>
      </c>
      <c r="F10749" t="b">
        <v>0</v>
      </c>
      <c r="G10749" t="s">
        <v>27</v>
      </c>
      <c r="H10749" s="4">
        <v>45804.876064814824</v>
      </c>
      <c r="I10749" t="b">
        <v>0</v>
      </c>
      <c r="J10749" t="b">
        <v>1</v>
      </c>
      <c r="K10749" t="s">
        <v>24</v>
      </c>
      <c r="L10749" t="s">
        <v>22</v>
      </c>
      <c r="M10749">
        <v>105180</v>
      </c>
      <c r="O10749" t="s">
        <v>14064</v>
      </c>
      <c r="P10749" t="s">
        <v>14065</v>
      </c>
    </row>
    <row r="10750" spans="1:16" x14ac:dyDescent="0.55000000000000004">
      <c r="A10750" t="s">
        <v>2</v>
      </c>
      <c r="B10750" t="s">
        <v>14066</v>
      </c>
      <c r="C10750" t="s">
        <v>977</v>
      </c>
      <c r="D10750" t="s">
        <v>3600</v>
      </c>
      <c r="E10750" t="s">
        <v>51</v>
      </c>
      <c r="F10750" t="b">
        <v>0</v>
      </c>
      <c r="G10750" t="s">
        <v>30</v>
      </c>
      <c r="H10750" s="4">
        <v>45804.877708333333</v>
      </c>
      <c r="I10750" t="b">
        <v>0</v>
      </c>
      <c r="J10750" t="b">
        <v>0</v>
      </c>
      <c r="K10750" t="s">
        <v>24</v>
      </c>
      <c r="L10750" t="s">
        <v>36</v>
      </c>
      <c r="N10750">
        <v>55</v>
      </c>
      <c r="O10750" t="s">
        <v>14067</v>
      </c>
      <c r="P10750" t="s">
        <v>13972</v>
      </c>
    </row>
    <row r="10751" spans="1:16" x14ac:dyDescent="0.55000000000000004">
      <c r="A10751" t="s">
        <v>40</v>
      </c>
      <c r="B10751" t="s">
        <v>14068</v>
      </c>
      <c r="C10751" t="s">
        <v>167</v>
      </c>
      <c r="D10751" t="s">
        <v>3600</v>
      </c>
      <c r="E10751" t="s">
        <v>51</v>
      </c>
      <c r="F10751" t="b">
        <v>0</v>
      </c>
      <c r="G10751" t="s">
        <v>23</v>
      </c>
      <c r="H10751" s="4">
        <v>45804.913634259261</v>
      </c>
      <c r="I10751" t="b">
        <v>0</v>
      </c>
      <c r="J10751" t="b">
        <v>0</v>
      </c>
      <c r="K10751" t="s">
        <v>24</v>
      </c>
      <c r="L10751" t="s">
        <v>36</v>
      </c>
      <c r="N10751">
        <v>62.5</v>
      </c>
      <c r="O10751" t="s">
        <v>14069</v>
      </c>
      <c r="P10751" t="s">
        <v>14070</v>
      </c>
    </row>
    <row r="10752" spans="1:16" x14ac:dyDescent="0.55000000000000004">
      <c r="A10752" t="s">
        <v>1</v>
      </c>
      <c r="B10752" t="s">
        <v>14071</v>
      </c>
      <c r="C10752" t="s">
        <v>306</v>
      </c>
      <c r="D10752" t="s">
        <v>2208</v>
      </c>
      <c r="E10752" t="s">
        <v>51</v>
      </c>
      <c r="F10752" t="b">
        <v>0</v>
      </c>
      <c r="G10752" t="s">
        <v>27</v>
      </c>
      <c r="H10752" s="4">
        <v>45804.917731481481</v>
      </c>
      <c r="I10752" t="b">
        <v>0</v>
      </c>
      <c r="J10752" t="b">
        <v>0</v>
      </c>
      <c r="K10752" t="s">
        <v>24</v>
      </c>
      <c r="L10752" t="s">
        <v>36</v>
      </c>
      <c r="N10752">
        <v>67.5</v>
      </c>
      <c r="O10752" t="s">
        <v>2877</v>
      </c>
      <c r="P10752" t="s">
        <v>13496</v>
      </c>
    </row>
    <row r="10753" spans="1:16" x14ac:dyDescent="0.55000000000000004">
      <c r="A10753" t="s">
        <v>40</v>
      </c>
      <c r="B10753" t="s">
        <v>40</v>
      </c>
      <c r="C10753" t="s">
        <v>1322</v>
      </c>
      <c r="D10753" t="s">
        <v>3973</v>
      </c>
      <c r="E10753" t="s">
        <v>20</v>
      </c>
      <c r="F10753" t="b">
        <v>0</v>
      </c>
      <c r="G10753" t="s">
        <v>23</v>
      </c>
      <c r="H10753" s="4">
        <v>45804.955231481479</v>
      </c>
      <c r="I10753" t="b">
        <v>1</v>
      </c>
      <c r="J10753" t="b">
        <v>0</v>
      </c>
      <c r="K10753" t="s">
        <v>24</v>
      </c>
      <c r="L10753" t="s">
        <v>22</v>
      </c>
      <c r="M10753">
        <v>142500</v>
      </c>
      <c r="O10753" t="s">
        <v>131</v>
      </c>
      <c r="P10753" t="s">
        <v>2004</v>
      </c>
    </row>
    <row r="10754" spans="1:16" x14ac:dyDescent="0.55000000000000004">
      <c r="A10754" t="s">
        <v>0</v>
      </c>
      <c r="B10754" t="s">
        <v>731</v>
      </c>
      <c r="C10754" t="s">
        <v>179</v>
      </c>
      <c r="D10754" t="s">
        <v>3957</v>
      </c>
      <c r="E10754" t="s">
        <v>34</v>
      </c>
      <c r="F10754" t="b">
        <v>0</v>
      </c>
      <c r="G10754" t="s">
        <v>27</v>
      </c>
      <c r="H10754" s="4">
        <v>45804.958495370367</v>
      </c>
      <c r="I10754" t="b">
        <v>0</v>
      </c>
      <c r="J10754" t="b">
        <v>1</v>
      </c>
      <c r="K10754" t="s">
        <v>24</v>
      </c>
      <c r="L10754" t="s">
        <v>36</v>
      </c>
      <c r="N10754">
        <v>23.694999694824219</v>
      </c>
      <c r="O10754" t="s">
        <v>14072</v>
      </c>
      <c r="P10754" t="s">
        <v>119</v>
      </c>
    </row>
    <row r="10755" spans="1:16" x14ac:dyDescent="0.55000000000000004">
      <c r="A10755" t="s">
        <v>40</v>
      </c>
      <c r="B10755" t="s">
        <v>40</v>
      </c>
      <c r="C10755" t="s">
        <v>196</v>
      </c>
      <c r="D10755" t="s">
        <v>4035</v>
      </c>
      <c r="E10755" t="s">
        <v>20</v>
      </c>
      <c r="F10755" t="b">
        <v>0</v>
      </c>
      <c r="G10755" t="s">
        <v>27</v>
      </c>
      <c r="H10755" s="4">
        <v>45805.001504629632</v>
      </c>
      <c r="I10755" t="b">
        <v>0</v>
      </c>
      <c r="J10755" t="b">
        <v>1</v>
      </c>
      <c r="K10755" t="s">
        <v>24</v>
      </c>
      <c r="L10755" t="s">
        <v>22</v>
      </c>
      <c r="M10755">
        <v>105000</v>
      </c>
      <c r="O10755" t="s">
        <v>3649</v>
      </c>
      <c r="P10755" t="s">
        <v>14073</v>
      </c>
    </row>
    <row r="10756" spans="1:16" x14ac:dyDescent="0.55000000000000004">
      <c r="A10756" t="s">
        <v>2</v>
      </c>
      <c r="B10756" t="s">
        <v>14074</v>
      </c>
      <c r="C10756" t="s">
        <v>3269</v>
      </c>
      <c r="D10756" t="s">
        <v>5535</v>
      </c>
      <c r="E10756" t="s">
        <v>20</v>
      </c>
      <c r="F10756" t="b">
        <v>0</v>
      </c>
      <c r="G10756" t="s">
        <v>30</v>
      </c>
      <c r="H10756" s="4">
        <v>45805.002511574072</v>
      </c>
      <c r="I10756" t="b">
        <v>0</v>
      </c>
      <c r="J10756" t="b">
        <v>0</v>
      </c>
      <c r="K10756" t="s">
        <v>24</v>
      </c>
      <c r="L10756" t="s">
        <v>22</v>
      </c>
      <c r="M10756">
        <v>88582</v>
      </c>
      <c r="O10756" t="s">
        <v>1066</v>
      </c>
      <c r="P10756" t="s">
        <v>12592</v>
      </c>
    </row>
    <row r="10757" spans="1:16" x14ac:dyDescent="0.55000000000000004">
      <c r="A10757" t="s">
        <v>25</v>
      </c>
      <c r="B10757" t="s">
        <v>25</v>
      </c>
      <c r="C10757" t="s">
        <v>180</v>
      </c>
      <c r="D10757" t="s">
        <v>5535</v>
      </c>
      <c r="E10757" t="s">
        <v>20</v>
      </c>
      <c r="F10757" t="b">
        <v>0</v>
      </c>
      <c r="G10757" t="s">
        <v>41</v>
      </c>
      <c r="H10757" s="4">
        <v>45805.250277777777</v>
      </c>
      <c r="I10757" t="b">
        <v>0</v>
      </c>
      <c r="J10757" t="b">
        <v>1</v>
      </c>
      <c r="K10757" t="s">
        <v>24</v>
      </c>
      <c r="L10757" t="s">
        <v>22</v>
      </c>
      <c r="M10757">
        <v>88582</v>
      </c>
      <c r="O10757" t="s">
        <v>8098</v>
      </c>
      <c r="P10757" t="s">
        <v>48</v>
      </c>
    </row>
    <row r="10758" spans="1:16" x14ac:dyDescent="0.55000000000000004">
      <c r="A10758" t="s">
        <v>0</v>
      </c>
      <c r="B10758" t="s">
        <v>257</v>
      </c>
      <c r="C10758" t="s">
        <v>3882</v>
      </c>
      <c r="D10758" t="s">
        <v>3828</v>
      </c>
      <c r="E10758" t="s">
        <v>20</v>
      </c>
      <c r="F10758" t="b">
        <v>0</v>
      </c>
      <c r="G10758" t="s">
        <v>41</v>
      </c>
      <c r="H10758" s="4">
        <v>45805.250277777777</v>
      </c>
      <c r="I10758" t="b">
        <v>0</v>
      </c>
      <c r="J10758" t="b">
        <v>0</v>
      </c>
      <c r="K10758" t="s">
        <v>24</v>
      </c>
      <c r="L10758" t="s">
        <v>22</v>
      </c>
      <c r="M10758">
        <v>67000</v>
      </c>
      <c r="O10758" t="s">
        <v>13988</v>
      </c>
      <c r="P10758" t="s">
        <v>13989</v>
      </c>
    </row>
    <row r="10759" spans="1:16" x14ac:dyDescent="0.55000000000000004">
      <c r="A10759" t="s">
        <v>25</v>
      </c>
      <c r="B10759" t="s">
        <v>25</v>
      </c>
      <c r="C10759" t="s">
        <v>2265</v>
      </c>
      <c r="D10759" t="s">
        <v>2208</v>
      </c>
      <c r="E10759" t="s">
        <v>20</v>
      </c>
      <c r="F10759" t="b">
        <v>0</v>
      </c>
      <c r="G10759" t="s">
        <v>41</v>
      </c>
      <c r="H10759" s="4">
        <v>45805.250277777777</v>
      </c>
      <c r="I10759" t="b">
        <v>0</v>
      </c>
      <c r="J10759" t="b">
        <v>0</v>
      </c>
      <c r="K10759" t="s">
        <v>24</v>
      </c>
      <c r="L10759" t="s">
        <v>22</v>
      </c>
      <c r="M10759">
        <v>83125</v>
      </c>
      <c r="O10759" t="s">
        <v>11916</v>
      </c>
      <c r="P10759" t="s">
        <v>3326</v>
      </c>
    </row>
    <row r="10760" spans="1:16" x14ac:dyDescent="0.55000000000000004">
      <c r="A10760" t="s">
        <v>0</v>
      </c>
      <c r="B10760" t="s">
        <v>214</v>
      </c>
      <c r="C10760" t="s">
        <v>151</v>
      </c>
      <c r="D10760" t="s">
        <v>3973</v>
      </c>
      <c r="E10760" t="s">
        <v>20</v>
      </c>
      <c r="F10760" t="b">
        <v>0</v>
      </c>
      <c r="G10760" t="s">
        <v>30</v>
      </c>
      <c r="H10760" s="4">
        <v>45805.250451388893</v>
      </c>
      <c r="I10760" t="b">
        <v>1</v>
      </c>
      <c r="J10760" t="b">
        <v>0</v>
      </c>
      <c r="K10760" t="s">
        <v>24</v>
      </c>
      <c r="L10760" t="s">
        <v>22</v>
      </c>
      <c r="M10760">
        <v>60000</v>
      </c>
      <c r="O10760" t="s">
        <v>5435</v>
      </c>
      <c r="P10760" t="s">
        <v>14075</v>
      </c>
    </row>
    <row r="10761" spans="1:16" x14ac:dyDescent="0.55000000000000004">
      <c r="A10761" t="s">
        <v>0</v>
      </c>
      <c r="B10761" t="s">
        <v>0</v>
      </c>
      <c r="C10761" t="s">
        <v>1226</v>
      </c>
      <c r="D10761" t="s">
        <v>3600</v>
      </c>
      <c r="E10761" t="s">
        <v>20</v>
      </c>
      <c r="F10761" t="b">
        <v>0</v>
      </c>
      <c r="G10761" t="s">
        <v>52</v>
      </c>
      <c r="H10761" s="4">
        <v>45805.250578703701</v>
      </c>
      <c r="I10761" t="b">
        <v>0</v>
      </c>
      <c r="J10761" t="b">
        <v>1</v>
      </c>
      <c r="K10761" t="s">
        <v>24</v>
      </c>
      <c r="L10761" t="s">
        <v>36</v>
      </c>
      <c r="N10761">
        <v>79</v>
      </c>
      <c r="O10761" t="s">
        <v>147</v>
      </c>
      <c r="P10761" t="s">
        <v>14076</v>
      </c>
    </row>
    <row r="10762" spans="1:16" x14ac:dyDescent="0.55000000000000004">
      <c r="A10762" t="s">
        <v>1</v>
      </c>
      <c r="B10762" t="s">
        <v>14077</v>
      </c>
      <c r="C10762" t="s">
        <v>82</v>
      </c>
      <c r="D10762" t="s">
        <v>5915</v>
      </c>
      <c r="E10762" t="s">
        <v>20</v>
      </c>
      <c r="F10762" t="b">
        <v>0</v>
      </c>
      <c r="G10762" t="s">
        <v>27</v>
      </c>
      <c r="H10762" s="4">
        <v>45805.250648148147</v>
      </c>
      <c r="I10762" t="b">
        <v>0</v>
      </c>
      <c r="J10762" t="b">
        <v>1</v>
      </c>
      <c r="K10762" t="s">
        <v>24</v>
      </c>
      <c r="L10762" t="s">
        <v>22</v>
      </c>
      <c r="M10762">
        <v>137500</v>
      </c>
      <c r="O10762" t="s">
        <v>3602</v>
      </c>
      <c r="P10762" t="s">
        <v>2124</v>
      </c>
    </row>
    <row r="10763" spans="1:16" x14ac:dyDescent="0.55000000000000004">
      <c r="A10763" t="s">
        <v>1</v>
      </c>
      <c r="B10763" t="s">
        <v>10748</v>
      </c>
      <c r="C10763" t="s">
        <v>1325</v>
      </c>
      <c r="D10763" t="s">
        <v>11920</v>
      </c>
      <c r="E10763" t="s">
        <v>20</v>
      </c>
      <c r="F10763" t="b">
        <v>0</v>
      </c>
      <c r="G10763" t="s">
        <v>41</v>
      </c>
      <c r="H10763" s="4">
        <v>45805.250763888893</v>
      </c>
      <c r="I10763" t="b">
        <v>0</v>
      </c>
      <c r="J10763" t="b">
        <v>1</v>
      </c>
      <c r="K10763" t="s">
        <v>24</v>
      </c>
      <c r="L10763" t="s">
        <v>22</v>
      </c>
      <c r="M10763">
        <v>140450</v>
      </c>
      <c r="O10763" t="s">
        <v>2057</v>
      </c>
      <c r="P10763" t="s">
        <v>10749</v>
      </c>
    </row>
    <row r="10764" spans="1:16" x14ac:dyDescent="0.55000000000000004">
      <c r="A10764" t="s">
        <v>89</v>
      </c>
      <c r="B10764" t="s">
        <v>14078</v>
      </c>
      <c r="C10764" t="s">
        <v>39</v>
      </c>
      <c r="D10764" t="s">
        <v>3828</v>
      </c>
      <c r="E10764" t="s">
        <v>20</v>
      </c>
      <c r="F10764" t="b">
        <v>1</v>
      </c>
      <c r="G10764" t="s">
        <v>41</v>
      </c>
      <c r="H10764" s="4">
        <v>45805.251585648148</v>
      </c>
      <c r="I10764" t="b">
        <v>0</v>
      </c>
      <c r="J10764" t="b">
        <v>1</v>
      </c>
      <c r="K10764" t="s">
        <v>24</v>
      </c>
      <c r="L10764" t="s">
        <v>22</v>
      </c>
      <c r="M10764">
        <v>187000</v>
      </c>
      <c r="O10764" t="s">
        <v>13435</v>
      </c>
      <c r="P10764" t="s">
        <v>14079</v>
      </c>
    </row>
    <row r="10765" spans="1:16" x14ac:dyDescent="0.55000000000000004">
      <c r="A10765" t="s">
        <v>2</v>
      </c>
      <c r="B10765" t="s">
        <v>132</v>
      </c>
      <c r="C10765" t="s">
        <v>1593</v>
      </c>
      <c r="D10765" t="s">
        <v>5058</v>
      </c>
      <c r="E10765" t="s">
        <v>388</v>
      </c>
      <c r="F10765" t="b">
        <v>0</v>
      </c>
      <c r="G10765" t="s">
        <v>30</v>
      </c>
      <c r="H10765" s="4">
        <v>45805.252476851849</v>
      </c>
      <c r="I10765" t="b">
        <v>1</v>
      </c>
      <c r="J10765" t="b">
        <v>0</v>
      </c>
      <c r="K10765" t="s">
        <v>24</v>
      </c>
      <c r="L10765" t="s">
        <v>22</v>
      </c>
      <c r="M10765">
        <v>105500</v>
      </c>
      <c r="O10765" t="s">
        <v>14080</v>
      </c>
      <c r="P10765" t="s">
        <v>119</v>
      </c>
    </row>
    <row r="10766" spans="1:16" x14ac:dyDescent="0.55000000000000004">
      <c r="A10766" t="s">
        <v>89</v>
      </c>
      <c r="B10766" t="s">
        <v>14081</v>
      </c>
      <c r="C10766" t="s">
        <v>571</v>
      </c>
      <c r="D10766" t="s">
        <v>3970</v>
      </c>
      <c r="E10766" t="s">
        <v>20</v>
      </c>
      <c r="F10766" t="b">
        <v>0</v>
      </c>
      <c r="G10766" t="s">
        <v>52</v>
      </c>
      <c r="H10766" s="4">
        <v>45805.252615740741</v>
      </c>
      <c r="I10766" t="b">
        <v>0</v>
      </c>
      <c r="J10766" t="b">
        <v>1</v>
      </c>
      <c r="K10766" t="s">
        <v>24</v>
      </c>
      <c r="L10766" t="s">
        <v>22</v>
      </c>
      <c r="M10766">
        <v>117500</v>
      </c>
      <c r="O10766" t="s">
        <v>470</v>
      </c>
      <c r="P10766" t="s">
        <v>14082</v>
      </c>
    </row>
    <row r="10767" spans="1:16" x14ac:dyDescent="0.55000000000000004">
      <c r="A10767" t="s">
        <v>2</v>
      </c>
      <c r="B10767" t="s">
        <v>9486</v>
      </c>
      <c r="C10767" t="s">
        <v>4008</v>
      </c>
      <c r="D10767" t="s">
        <v>3957</v>
      </c>
      <c r="E10767" t="s">
        <v>20</v>
      </c>
      <c r="F10767" t="b">
        <v>0</v>
      </c>
      <c r="G10767" t="s">
        <v>1247</v>
      </c>
      <c r="H10767" s="4">
        <v>45805.264317129629</v>
      </c>
      <c r="I10767" t="b">
        <v>0</v>
      </c>
      <c r="J10767" t="b">
        <v>0</v>
      </c>
      <c r="K10767" t="s">
        <v>1247</v>
      </c>
      <c r="L10767" t="s">
        <v>36</v>
      </c>
      <c r="N10767">
        <v>24.819999694824219</v>
      </c>
      <c r="O10767" t="s">
        <v>9487</v>
      </c>
      <c r="P10767" t="s">
        <v>9488</v>
      </c>
    </row>
    <row r="10768" spans="1:16" x14ac:dyDescent="0.55000000000000004">
      <c r="A10768" t="s">
        <v>0</v>
      </c>
      <c r="B10768" t="s">
        <v>13937</v>
      </c>
      <c r="C10768" t="s">
        <v>39</v>
      </c>
      <c r="D10768" t="s">
        <v>2208</v>
      </c>
      <c r="E10768" t="s">
        <v>20</v>
      </c>
      <c r="F10768" t="b">
        <v>1</v>
      </c>
      <c r="G10768" t="s">
        <v>2641</v>
      </c>
      <c r="H10768" s="4">
        <v>45805.27207175926</v>
      </c>
      <c r="I10768" t="b">
        <v>0</v>
      </c>
      <c r="J10768" t="b">
        <v>0</v>
      </c>
      <c r="K10768" t="s">
        <v>2641</v>
      </c>
      <c r="L10768" t="s">
        <v>36</v>
      </c>
      <c r="N10768">
        <v>55.985000610351563</v>
      </c>
      <c r="O10768" t="s">
        <v>8596</v>
      </c>
      <c r="P10768" t="s">
        <v>119</v>
      </c>
    </row>
    <row r="10769" spans="1:16" x14ac:dyDescent="0.55000000000000004">
      <c r="A10769" t="s">
        <v>139</v>
      </c>
      <c r="B10769" t="s">
        <v>14083</v>
      </c>
      <c r="C10769" t="s">
        <v>14084</v>
      </c>
      <c r="D10769" t="s">
        <v>3973</v>
      </c>
      <c r="E10769" t="s">
        <v>20</v>
      </c>
      <c r="F10769" t="b">
        <v>0</v>
      </c>
      <c r="G10769" t="s">
        <v>14084</v>
      </c>
      <c r="H10769" s="4">
        <v>45805.288263888891</v>
      </c>
      <c r="I10769" t="b">
        <v>0</v>
      </c>
      <c r="J10769" t="b">
        <v>0</v>
      </c>
      <c r="L10769" t="s">
        <v>22</v>
      </c>
      <c r="M10769">
        <v>145500</v>
      </c>
      <c r="O10769" t="s">
        <v>212</v>
      </c>
      <c r="P10769" t="s">
        <v>493</v>
      </c>
    </row>
    <row r="10770" spans="1:16" x14ac:dyDescent="0.55000000000000004">
      <c r="A10770" t="s">
        <v>139</v>
      </c>
      <c r="B10770" t="s">
        <v>14085</v>
      </c>
      <c r="C10770" t="s">
        <v>1669</v>
      </c>
      <c r="D10770" t="s">
        <v>3970</v>
      </c>
      <c r="E10770" t="s">
        <v>20</v>
      </c>
      <c r="F10770" t="b">
        <v>0</v>
      </c>
      <c r="G10770" t="s">
        <v>27</v>
      </c>
      <c r="H10770" s="4">
        <v>45805.292372685188</v>
      </c>
      <c r="I10770" t="b">
        <v>0</v>
      </c>
      <c r="J10770" t="b">
        <v>0</v>
      </c>
      <c r="K10770" t="s">
        <v>24</v>
      </c>
      <c r="L10770" t="s">
        <v>22</v>
      </c>
      <c r="M10770">
        <v>155000</v>
      </c>
      <c r="O10770" t="s">
        <v>14086</v>
      </c>
    </row>
    <row r="10771" spans="1:16" x14ac:dyDescent="0.55000000000000004">
      <c r="A10771" t="s">
        <v>1</v>
      </c>
      <c r="B10771" t="s">
        <v>14087</v>
      </c>
      <c r="C10771" t="s">
        <v>39</v>
      </c>
      <c r="D10771" t="s">
        <v>112</v>
      </c>
      <c r="E10771" t="s">
        <v>51</v>
      </c>
      <c r="F10771" t="b">
        <v>1</v>
      </c>
      <c r="G10771" t="s">
        <v>41</v>
      </c>
      <c r="H10771" s="4">
        <v>45805.293252314812</v>
      </c>
      <c r="I10771" t="b">
        <v>0</v>
      </c>
      <c r="J10771" t="b">
        <v>0</v>
      </c>
      <c r="K10771" t="s">
        <v>24</v>
      </c>
      <c r="L10771" t="s">
        <v>36</v>
      </c>
      <c r="N10771">
        <v>22.5</v>
      </c>
      <c r="O10771" t="s">
        <v>112</v>
      </c>
      <c r="P10771" t="s">
        <v>193</v>
      </c>
    </row>
    <row r="10772" spans="1:16" x14ac:dyDescent="0.55000000000000004">
      <c r="A10772" t="s">
        <v>2</v>
      </c>
      <c r="B10772" t="s">
        <v>170</v>
      </c>
      <c r="C10772" t="s">
        <v>114</v>
      </c>
      <c r="D10772" t="s">
        <v>3957</v>
      </c>
      <c r="E10772" t="s">
        <v>20</v>
      </c>
      <c r="F10772" t="b">
        <v>0</v>
      </c>
      <c r="G10772" t="s">
        <v>27</v>
      </c>
      <c r="H10772" s="4">
        <v>45805.334456018521</v>
      </c>
      <c r="I10772" t="b">
        <v>1</v>
      </c>
      <c r="J10772" t="b">
        <v>0</v>
      </c>
      <c r="K10772" t="s">
        <v>24</v>
      </c>
      <c r="L10772" t="s">
        <v>36</v>
      </c>
      <c r="N10772">
        <v>61.159996032714837</v>
      </c>
      <c r="O10772" t="s">
        <v>3458</v>
      </c>
      <c r="P10772" t="s">
        <v>1314</v>
      </c>
    </row>
    <row r="10773" spans="1:16" x14ac:dyDescent="0.55000000000000004">
      <c r="A10773" t="s">
        <v>139</v>
      </c>
      <c r="B10773" t="s">
        <v>9363</v>
      </c>
      <c r="C10773" t="s">
        <v>9364</v>
      </c>
      <c r="D10773" t="s">
        <v>9365</v>
      </c>
      <c r="E10773" t="s">
        <v>631</v>
      </c>
      <c r="F10773" t="b">
        <v>0</v>
      </c>
      <c r="G10773" t="s">
        <v>820</v>
      </c>
      <c r="H10773" s="4">
        <v>45805.341273148151</v>
      </c>
      <c r="I10773" t="b">
        <v>0</v>
      </c>
      <c r="J10773" t="b">
        <v>0</v>
      </c>
      <c r="K10773" t="s">
        <v>820</v>
      </c>
      <c r="L10773" t="s">
        <v>22</v>
      </c>
      <c r="M10773">
        <v>103000</v>
      </c>
      <c r="O10773" t="s">
        <v>341</v>
      </c>
      <c r="P10773" t="s">
        <v>9366</v>
      </c>
    </row>
    <row r="10774" spans="1:16" x14ac:dyDescent="0.55000000000000004">
      <c r="A10774" t="s">
        <v>2</v>
      </c>
      <c r="B10774" t="s">
        <v>14088</v>
      </c>
      <c r="C10774" t="s">
        <v>322</v>
      </c>
      <c r="D10774" t="s">
        <v>3970</v>
      </c>
      <c r="E10774" t="s">
        <v>20</v>
      </c>
      <c r="F10774" t="b">
        <v>0</v>
      </c>
      <c r="G10774" t="s">
        <v>27</v>
      </c>
      <c r="H10774" s="4">
        <v>45805.459386574083</v>
      </c>
      <c r="I10774" t="b">
        <v>0</v>
      </c>
      <c r="J10774" t="b">
        <v>1</v>
      </c>
      <c r="K10774" t="s">
        <v>24</v>
      </c>
      <c r="L10774" t="s">
        <v>22</v>
      </c>
      <c r="M10774">
        <v>188000</v>
      </c>
      <c r="O10774" t="s">
        <v>405</v>
      </c>
      <c r="P10774" t="s">
        <v>14089</v>
      </c>
    </row>
    <row r="10775" spans="1:16" x14ac:dyDescent="0.55000000000000004">
      <c r="A10775" t="s">
        <v>2</v>
      </c>
      <c r="B10775" t="s">
        <v>553</v>
      </c>
      <c r="C10775" t="s">
        <v>134</v>
      </c>
      <c r="D10775" t="s">
        <v>3973</v>
      </c>
      <c r="E10775" t="s">
        <v>20</v>
      </c>
      <c r="F10775" t="b">
        <v>0</v>
      </c>
      <c r="G10775" t="s">
        <v>27</v>
      </c>
      <c r="H10775" s="4">
        <v>45805.459618055553</v>
      </c>
      <c r="I10775" t="b">
        <v>0</v>
      </c>
      <c r="J10775" t="b">
        <v>1</v>
      </c>
      <c r="K10775" t="s">
        <v>24</v>
      </c>
      <c r="L10775" t="s">
        <v>22</v>
      </c>
      <c r="M10775">
        <v>142500</v>
      </c>
      <c r="O10775" t="s">
        <v>341</v>
      </c>
      <c r="P10775" t="s">
        <v>566</v>
      </c>
    </row>
    <row r="10776" spans="1:16" x14ac:dyDescent="0.55000000000000004">
      <c r="A10776" t="s">
        <v>2</v>
      </c>
      <c r="B10776" t="s">
        <v>14090</v>
      </c>
      <c r="C10776" t="s">
        <v>39</v>
      </c>
      <c r="D10776" t="s">
        <v>112</v>
      </c>
      <c r="E10776" t="s">
        <v>51</v>
      </c>
      <c r="F10776" t="b">
        <v>1</v>
      </c>
      <c r="G10776" t="s">
        <v>41</v>
      </c>
      <c r="H10776" s="4">
        <v>45805.459849537037</v>
      </c>
      <c r="I10776" t="b">
        <v>1</v>
      </c>
      <c r="J10776" t="b">
        <v>0</v>
      </c>
      <c r="K10776" t="s">
        <v>24</v>
      </c>
      <c r="L10776" t="s">
        <v>36</v>
      </c>
      <c r="N10776">
        <v>15</v>
      </c>
      <c r="O10776" t="s">
        <v>112</v>
      </c>
    </row>
    <row r="10777" spans="1:16" x14ac:dyDescent="0.55000000000000004">
      <c r="A10777" t="s">
        <v>0</v>
      </c>
      <c r="B10777" t="s">
        <v>1934</v>
      </c>
      <c r="C10777" t="s">
        <v>39</v>
      </c>
      <c r="D10777" t="s">
        <v>3828</v>
      </c>
      <c r="E10777" t="s">
        <v>20</v>
      </c>
      <c r="F10777" t="b">
        <v>1</v>
      </c>
      <c r="G10777" t="s">
        <v>1247</v>
      </c>
      <c r="H10777" s="4">
        <v>45805.472395833327</v>
      </c>
      <c r="I10777" t="b">
        <v>0</v>
      </c>
      <c r="J10777" t="b">
        <v>0</v>
      </c>
      <c r="K10777" t="s">
        <v>1247</v>
      </c>
      <c r="L10777" t="s">
        <v>22</v>
      </c>
      <c r="M10777">
        <v>38500</v>
      </c>
      <c r="O10777" t="s">
        <v>5660</v>
      </c>
      <c r="P10777" t="s">
        <v>5661</v>
      </c>
    </row>
    <row r="10778" spans="1:16" x14ac:dyDescent="0.55000000000000004">
      <c r="A10778" t="s">
        <v>89</v>
      </c>
      <c r="B10778" t="s">
        <v>14091</v>
      </c>
      <c r="C10778" t="s">
        <v>24</v>
      </c>
      <c r="D10778" t="s">
        <v>4035</v>
      </c>
      <c r="E10778" t="s">
        <v>20</v>
      </c>
      <c r="F10778" t="b">
        <v>0</v>
      </c>
      <c r="G10778" t="s">
        <v>27</v>
      </c>
      <c r="H10778" s="4">
        <v>45805.501111111109</v>
      </c>
      <c r="I10778" t="b">
        <v>0</v>
      </c>
      <c r="J10778" t="b">
        <v>1</v>
      </c>
      <c r="K10778" t="s">
        <v>24</v>
      </c>
      <c r="L10778" t="s">
        <v>22</v>
      </c>
      <c r="M10778">
        <v>160500</v>
      </c>
      <c r="O10778" t="s">
        <v>1883</v>
      </c>
      <c r="P10778" t="s">
        <v>3647</v>
      </c>
    </row>
    <row r="10779" spans="1:16" x14ac:dyDescent="0.55000000000000004">
      <c r="A10779" t="s">
        <v>89</v>
      </c>
      <c r="B10779" t="s">
        <v>14092</v>
      </c>
      <c r="C10779" t="s">
        <v>188</v>
      </c>
      <c r="D10779" t="s">
        <v>3973</v>
      </c>
      <c r="E10779" t="s">
        <v>20</v>
      </c>
      <c r="F10779" t="b">
        <v>0</v>
      </c>
      <c r="G10779" t="s">
        <v>27</v>
      </c>
      <c r="H10779" s="4">
        <v>45805.501377314817</v>
      </c>
      <c r="I10779" t="b">
        <v>0</v>
      </c>
      <c r="J10779" t="b">
        <v>1</v>
      </c>
      <c r="K10779" t="s">
        <v>24</v>
      </c>
      <c r="L10779" t="s">
        <v>22</v>
      </c>
      <c r="M10779">
        <v>137500</v>
      </c>
      <c r="O10779" t="s">
        <v>2467</v>
      </c>
      <c r="P10779" t="s">
        <v>14093</v>
      </c>
    </row>
    <row r="10780" spans="1:16" x14ac:dyDescent="0.55000000000000004">
      <c r="A10780" t="s">
        <v>2</v>
      </c>
      <c r="B10780" t="s">
        <v>14094</v>
      </c>
      <c r="C10780" t="s">
        <v>427</v>
      </c>
      <c r="D10780" t="s">
        <v>3828</v>
      </c>
      <c r="E10780" t="s">
        <v>20</v>
      </c>
      <c r="F10780" t="b">
        <v>0</v>
      </c>
      <c r="G10780" t="s">
        <v>27</v>
      </c>
      <c r="H10780" s="4">
        <v>45805.54283564815</v>
      </c>
      <c r="I10780" t="b">
        <v>1</v>
      </c>
      <c r="J10780" t="b">
        <v>0</v>
      </c>
      <c r="K10780" t="s">
        <v>24</v>
      </c>
      <c r="L10780" t="s">
        <v>36</v>
      </c>
      <c r="N10780">
        <v>52.5</v>
      </c>
      <c r="O10780" t="s">
        <v>14095</v>
      </c>
      <c r="P10780" t="s">
        <v>14096</v>
      </c>
    </row>
    <row r="10781" spans="1:16" x14ac:dyDescent="0.55000000000000004">
      <c r="A10781" t="s">
        <v>28</v>
      </c>
      <c r="B10781" t="s">
        <v>3071</v>
      </c>
      <c r="C10781" t="s">
        <v>82</v>
      </c>
      <c r="D10781" t="s">
        <v>3973</v>
      </c>
      <c r="E10781" t="s">
        <v>20</v>
      </c>
      <c r="F10781" t="b">
        <v>0</v>
      </c>
      <c r="G10781" t="s">
        <v>41</v>
      </c>
      <c r="H10781" s="4">
        <v>45805.543483796297</v>
      </c>
      <c r="I10781" t="b">
        <v>0</v>
      </c>
      <c r="J10781" t="b">
        <v>1</v>
      </c>
      <c r="K10781" t="s">
        <v>24</v>
      </c>
      <c r="L10781" t="s">
        <v>22</v>
      </c>
      <c r="M10781">
        <v>150000</v>
      </c>
      <c r="O10781" t="s">
        <v>14097</v>
      </c>
      <c r="P10781" t="s">
        <v>14098</v>
      </c>
    </row>
    <row r="10782" spans="1:16" x14ac:dyDescent="0.55000000000000004">
      <c r="A10782" t="s">
        <v>0</v>
      </c>
      <c r="B10782" t="s">
        <v>14099</v>
      </c>
      <c r="C10782" t="s">
        <v>1845</v>
      </c>
      <c r="D10782" t="s">
        <v>3973</v>
      </c>
      <c r="E10782" t="s">
        <v>51</v>
      </c>
      <c r="F10782" t="b">
        <v>0</v>
      </c>
      <c r="G10782" t="s">
        <v>27</v>
      </c>
      <c r="H10782" s="4">
        <v>45805.625173611108</v>
      </c>
      <c r="I10782" t="b">
        <v>0</v>
      </c>
      <c r="J10782" t="b">
        <v>1</v>
      </c>
      <c r="K10782" t="s">
        <v>24</v>
      </c>
      <c r="L10782" t="s">
        <v>36</v>
      </c>
      <c r="N10782">
        <v>31.184999465942379</v>
      </c>
      <c r="O10782" t="s">
        <v>144</v>
      </c>
      <c r="P10782" t="s">
        <v>14100</v>
      </c>
    </row>
    <row r="10783" spans="1:16" x14ac:dyDescent="0.55000000000000004">
      <c r="A10783" t="s">
        <v>191</v>
      </c>
      <c r="B10783" t="s">
        <v>14101</v>
      </c>
      <c r="C10783" t="s">
        <v>12522</v>
      </c>
      <c r="D10783" t="s">
        <v>3828</v>
      </c>
      <c r="E10783" t="s">
        <v>20</v>
      </c>
      <c r="F10783" t="b">
        <v>0</v>
      </c>
      <c r="G10783" t="s">
        <v>30</v>
      </c>
      <c r="H10783" s="4">
        <v>45805.625902777778</v>
      </c>
      <c r="I10783" t="b">
        <v>0</v>
      </c>
      <c r="J10783" t="b">
        <v>1</v>
      </c>
      <c r="K10783" t="s">
        <v>24</v>
      </c>
      <c r="L10783" t="s">
        <v>36</v>
      </c>
      <c r="N10783">
        <v>87.5</v>
      </c>
      <c r="O10783" t="s">
        <v>14102</v>
      </c>
    </row>
    <row r="10784" spans="1:16" x14ac:dyDescent="0.55000000000000004">
      <c r="A10784" t="s">
        <v>1</v>
      </c>
      <c r="B10784" t="s">
        <v>14103</v>
      </c>
      <c r="C10784" t="s">
        <v>24</v>
      </c>
      <c r="D10784" t="s">
        <v>4035</v>
      </c>
      <c r="E10784" t="s">
        <v>20</v>
      </c>
      <c r="F10784" t="b">
        <v>0</v>
      </c>
      <c r="G10784" t="s">
        <v>27</v>
      </c>
      <c r="H10784" s="4">
        <v>45805.626087962963</v>
      </c>
      <c r="I10784" t="b">
        <v>0</v>
      </c>
      <c r="J10784" t="b">
        <v>0</v>
      </c>
      <c r="K10784" t="s">
        <v>24</v>
      </c>
      <c r="L10784" t="s">
        <v>22</v>
      </c>
      <c r="M10784">
        <v>175999.5</v>
      </c>
      <c r="O10784" t="s">
        <v>14104</v>
      </c>
      <c r="P10784" t="s">
        <v>684</v>
      </c>
    </row>
    <row r="10785" spans="1:16" x14ac:dyDescent="0.55000000000000004">
      <c r="A10785" t="s">
        <v>2</v>
      </c>
      <c r="B10785" t="s">
        <v>14105</v>
      </c>
      <c r="C10785" t="s">
        <v>175</v>
      </c>
      <c r="D10785" t="s">
        <v>4328</v>
      </c>
      <c r="E10785" t="s">
        <v>20</v>
      </c>
      <c r="F10785" t="b">
        <v>0</v>
      </c>
      <c r="G10785" t="s">
        <v>27</v>
      </c>
      <c r="H10785" s="4">
        <v>45805.626087962963</v>
      </c>
      <c r="I10785" t="b">
        <v>1</v>
      </c>
      <c r="J10785" t="b">
        <v>0</v>
      </c>
      <c r="K10785" t="s">
        <v>24</v>
      </c>
      <c r="L10785" t="s">
        <v>22</v>
      </c>
      <c r="M10785">
        <v>130000</v>
      </c>
      <c r="O10785" t="s">
        <v>14106</v>
      </c>
      <c r="P10785" t="s">
        <v>3102</v>
      </c>
    </row>
    <row r="10786" spans="1:16" x14ac:dyDescent="0.55000000000000004">
      <c r="A10786" t="s">
        <v>2</v>
      </c>
      <c r="B10786" t="s">
        <v>506</v>
      </c>
      <c r="C10786" t="s">
        <v>2047</v>
      </c>
      <c r="D10786" t="s">
        <v>7853</v>
      </c>
      <c r="E10786" t="s">
        <v>20</v>
      </c>
      <c r="F10786" t="b">
        <v>0</v>
      </c>
      <c r="G10786" t="s">
        <v>27</v>
      </c>
      <c r="H10786" s="4">
        <v>45805.626203703701</v>
      </c>
      <c r="I10786" t="b">
        <v>0</v>
      </c>
      <c r="J10786" t="b">
        <v>0</v>
      </c>
      <c r="K10786" t="s">
        <v>24</v>
      </c>
      <c r="L10786" t="s">
        <v>22</v>
      </c>
      <c r="M10786">
        <v>85000</v>
      </c>
      <c r="O10786" t="s">
        <v>9136</v>
      </c>
      <c r="P10786" t="s">
        <v>756</v>
      </c>
    </row>
    <row r="10787" spans="1:16" x14ac:dyDescent="0.55000000000000004">
      <c r="A10787" t="s">
        <v>2</v>
      </c>
      <c r="B10787" t="s">
        <v>2118</v>
      </c>
      <c r="C10787" t="s">
        <v>357</v>
      </c>
      <c r="D10787" t="s">
        <v>3828</v>
      </c>
      <c r="E10787" t="s">
        <v>51</v>
      </c>
      <c r="F10787" t="b">
        <v>0</v>
      </c>
      <c r="G10787" t="s">
        <v>41</v>
      </c>
      <c r="H10787" s="4">
        <v>45805.626655092587</v>
      </c>
      <c r="I10787" t="b">
        <v>1</v>
      </c>
      <c r="J10787" t="b">
        <v>0</v>
      </c>
      <c r="K10787" t="s">
        <v>24</v>
      </c>
      <c r="L10787" t="s">
        <v>36</v>
      </c>
      <c r="N10787">
        <v>62.5</v>
      </c>
      <c r="O10787" t="s">
        <v>14107</v>
      </c>
      <c r="P10787" t="s">
        <v>14108</v>
      </c>
    </row>
    <row r="10788" spans="1:16" x14ac:dyDescent="0.55000000000000004">
      <c r="A10788" t="s">
        <v>1</v>
      </c>
      <c r="B10788" t="s">
        <v>9617</v>
      </c>
      <c r="C10788" t="s">
        <v>750</v>
      </c>
      <c r="D10788" t="s">
        <v>3973</v>
      </c>
      <c r="E10788" t="s">
        <v>51</v>
      </c>
      <c r="F10788" t="b">
        <v>0</v>
      </c>
      <c r="G10788" t="s">
        <v>35</v>
      </c>
      <c r="H10788" s="4">
        <v>45805.626944444448</v>
      </c>
      <c r="I10788" t="b">
        <v>1</v>
      </c>
      <c r="J10788" t="b">
        <v>0</v>
      </c>
      <c r="K10788" t="s">
        <v>24</v>
      </c>
      <c r="L10788" t="s">
        <v>22</v>
      </c>
      <c r="M10788">
        <v>112500</v>
      </c>
      <c r="O10788" t="s">
        <v>9618</v>
      </c>
      <c r="P10788" t="s">
        <v>9619</v>
      </c>
    </row>
    <row r="10789" spans="1:16" x14ac:dyDescent="0.55000000000000004">
      <c r="A10789" t="s">
        <v>0</v>
      </c>
      <c r="B10789" t="s">
        <v>14109</v>
      </c>
      <c r="C10789" t="s">
        <v>158</v>
      </c>
      <c r="D10789" t="s">
        <v>4035</v>
      </c>
      <c r="E10789" t="s">
        <v>20</v>
      </c>
      <c r="F10789" t="b">
        <v>0</v>
      </c>
      <c r="G10789" t="s">
        <v>158</v>
      </c>
      <c r="H10789" s="4">
        <v>45805.629953703698</v>
      </c>
      <c r="I10789" t="b">
        <v>0</v>
      </c>
      <c r="J10789" t="b">
        <v>0</v>
      </c>
      <c r="K10789" t="s">
        <v>158</v>
      </c>
      <c r="L10789" t="s">
        <v>22</v>
      </c>
      <c r="M10789">
        <v>42399.5</v>
      </c>
      <c r="O10789" t="s">
        <v>3142</v>
      </c>
      <c r="P10789" t="s">
        <v>14110</v>
      </c>
    </row>
    <row r="10790" spans="1:16" x14ac:dyDescent="0.55000000000000004">
      <c r="A10790" t="s">
        <v>2</v>
      </c>
      <c r="B10790" t="s">
        <v>382</v>
      </c>
      <c r="C10790" t="s">
        <v>118</v>
      </c>
      <c r="D10790" t="s">
        <v>4328</v>
      </c>
      <c r="E10790" t="s">
        <v>51</v>
      </c>
      <c r="F10790" t="b">
        <v>0</v>
      </c>
      <c r="G10790" t="s">
        <v>27</v>
      </c>
      <c r="H10790" s="4">
        <v>45805.667696759258</v>
      </c>
      <c r="I10790" t="b">
        <v>1</v>
      </c>
      <c r="J10790" t="b">
        <v>0</v>
      </c>
      <c r="K10790" t="s">
        <v>24</v>
      </c>
      <c r="L10790" t="s">
        <v>36</v>
      </c>
      <c r="N10790">
        <v>45</v>
      </c>
      <c r="O10790" t="s">
        <v>14111</v>
      </c>
      <c r="P10790" t="s">
        <v>14112</v>
      </c>
    </row>
    <row r="10791" spans="1:16" x14ac:dyDescent="0.55000000000000004">
      <c r="A10791" t="s">
        <v>89</v>
      </c>
      <c r="B10791" t="s">
        <v>14113</v>
      </c>
      <c r="C10791" t="s">
        <v>322</v>
      </c>
      <c r="D10791" t="s">
        <v>3973</v>
      </c>
      <c r="E10791" t="s">
        <v>20</v>
      </c>
      <c r="F10791" t="b">
        <v>0</v>
      </c>
      <c r="G10791" t="s">
        <v>27</v>
      </c>
      <c r="H10791" s="4">
        <v>45805.667754629627</v>
      </c>
      <c r="I10791" t="b">
        <v>0</v>
      </c>
      <c r="J10791" t="b">
        <v>0</v>
      </c>
      <c r="K10791" t="s">
        <v>24</v>
      </c>
      <c r="L10791" t="s">
        <v>22</v>
      </c>
      <c r="M10791">
        <v>215000</v>
      </c>
      <c r="O10791" t="s">
        <v>323</v>
      </c>
      <c r="P10791" t="s">
        <v>14114</v>
      </c>
    </row>
    <row r="10792" spans="1:16" x14ac:dyDescent="0.55000000000000004">
      <c r="A10792" t="s">
        <v>2</v>
      </c>
      <c r="B10792" t="s">
        <v>14115</v>
      </c>
      <c r="C10792" t="s">
        <v>322</v>
      </c>
      <c r="D10792" t="s">
        <v>4178</v>
      </c>
      <c r="E10792" t="s">
        <v>20</v>
      </c>
      <c r="F10792" t="b">
        <v>0</v>
      </c>
      <c r="G10792" t="s">
        <v>27</v>
      </c>
      <c r="H10792" s="4">
        <v>45805.66783564815</v>
      </c>
      <c r="I10792" t="b">
        <v>0</v>
      </c>
      <c r="J10792" t="b">
        <v>0</v>
      </c>
      <c r="K10792" t="s">
        <v>24</v>
      </c>
      <c r="L10792" t="s">
        <v>36</v>
      </c>
      <c r="N10792">
        <v>15</v>
      </c>
      <c r="O10792" t="s">
        <v>14116</v>
      </c>
      <c r="P10792" t="s">
        <v>14117</v>
      </c>
    </row>
    <row r="10793" spans="1:16" x14ac:dyDescent="0.55000000000000004">
      <c r="A10793" t="s">
        <v>40</v>
      </c>
      <c r="B10793" t="s">
        <v>886</v>
      </c>
      <c r="C10793" t="s">
        <v>142</v>
      </c>
      <c r="D10793" t="s">
        <v>3828</v>
      </c>
      <c r="E10793" t="s">
        <v>20</v>
      </c>
      <c r="F10793" t="b">
        <v>0</v>
      </c>
      <c r="G10793" t="s">
        <v>41</v>
      </c>
      <c r="H10793" s="4">
        <v>45805.668252314812</v>
      </c>
      <c r="I10793" t="b">
        <v>0</v>
      </c>
      <c r="J10793" t="b">
        <v>1</v>
      </c>
      <c r="K10793" t="s">
        <v>24</v>
      </c>
      <c r="L10793" t="s">
        <v>22</v>
      </c>
      <c r="M10793">
        <v>139500</v>
      </c>
      <c r="O10793" t="s">
        <v>1903</v>
      </c>
      <c r="P10793" t="s">
        <v>14118</v>
      </c>
    </row>
    <row r="10794" spans="1:16" x14ac:dyDescent="0.55000000000000004">
      <c r="A10794" t="s">
        <v>2</v>
      </c>
      <c r="B10794" t="s">
        <v>14119</v>
      </c>
      <c r="C10794" t="s">
        <v>192</v>
      </c>
      <c r="D10794" t="s">
        <v>4328</v>
      </c>
      <c r="E10794" t="s">
        <v>51</v>
      </c>
      <c r="F10794" t="b">
        <v>0</v>
      </c>
      <c r="G10794" t="s">
        <v>27</v>
      </c>
      <c r="H10794" s="4">
        <v>45805.709386574083</v>
      </c>
      <c r="I10794" t="b">
        <v>1</v>
      </c>
      <c r="J10794" t="b">
        <v>0</v>
      </c>
      <c r="K10794" t="s">
        <v>24</v>
      </c>
      <c r="L10794" t="s">
        <v>36</v>
      </c>
      <c r="N10794">
        <v>55</v>
      </c>
      <c r="O10794" t="s">
        <v>11247</v>
      </c>
      <c r="P10794" t="s">
        <v>14120</v>
      </c>
    </row>
    <row r="10795" spans="1:16" x14ac:dyDescent="0.55000000000000004">
      <c r="A10795" t="s">
        <v>0</v>
      </c>
      <c r="B10795" t="s">
        <v>1724</v>
      </c>
      <c r="C10795" t="s">
        <v>1270</v>
      </c>
      <c r="D10795" t="s">
        <v>3973</v>
      </c>
      <c r="E10795" t="s">
        <v>20</v>
      </c>
      <c r="F10795" t="b">
        <v>0</v>
      </c>
      <c r="G10795" t="s">
        <v>23</v>
      </c>
      <c r="H10795" s="4">
        <v>45805.729641203703</v>
      </c>
      <c r="I10795" t="b">
        <v>0</v>
      </c>
      <c r="J10795" t="b">
        <v>1</v>
      </c>
      <c r="K10795" t="s">
        <v>24</v>
      </c>
      <c r="L10795" t="s">
        <v>22</v>
      </c>
      <c r="M10795">
        <v>102000</v>
      </c>
      <c r="O10795" t="s">
        <v>14121</v>
      </c>
      <c r="P10795" t="s">
        <v>832</v>
      </c>
    </row>
    <row r="10796" spans="1:16" x14ac:dyDescent="0.55000000000000004">
      <c r="A10796" t="s">
        <v>139</v>
      </c>
      <c r="B10796" t="s">
        <v>7493</v>
      </c>
      <c r="C10796" t="s">
        <v>151</v>
      </c>
      <c r="D10796" t="s">
        <v>3828</v>
      </c>
      <c r="E10796" t="s">
        <v>51</v>
      </c>
      <c r="F10796" t="b">
        <v>0</v>
      </c>
      <c r="G10796" t="s">
        <v>30</v>
      </c>
      <c r="H10796" s="4">
        <v>45805.750902777778</v>
      </c>
      <c r="I10796" t="b">
        <v>1</v>
      </c>
      <c r="J10796" t="b">
        <v>0</v>
      </c>
      <c r="K10796" t="s">
        <v>24</v>
      </c>
      <c r="L10796" t="s">
        <v>36</v>
      </c>
      <c r="N10796">
        <v>38</v>
      </c>
      <c r="O10796" t="s">
        <v>6991</v>
      </c>
    </row>
    <row r="10797" spans="1:16" x14ac:dyDescent="0.55000000000000004">
      <c r="A10797" t="s">
        <v>2</v>
      </c>
      <c r="B10797" t="s">
        <v>13373</v>
      </c>
      <c r="C10797" t="s">
        <v>39</v>
      </c>
      <c r="D10797" t="s">
        <v>3828</v>
      </c>
      <c r="F10797" t="b">
        <v>1</v>
      </c>
      <c r="G10797" t="s">
        <v>27</v>
      </c>
      <c r="H10797" s="4">
        <v>45805.751087962963</v>
      </c>
      <c r="I10797" t="b">
        <v>1</v>
      </c>
      <c r="J10797" t="b">
        <v>0</v>
      </c>
      <c r="K10797" t="s">
        <v>24</v>
      </c>
      <c r="L10797" t="s">
        <v>36</v>
      </c>
      <c r="N10797">
        <v>63.5</v>
      </c>
      <c r="O10797" t="s">
        <v>7464</v>
      </c>
      <c r="P10797" t="s">
        <v>14122</v>
      </c>
    </row>
    <row r="10798" spans="1:16" x14ac:dyDescent="0.55000000000000004">
      <c r="A10798" t="s">
        <v>2</v>
      </c>
      <c r="B10798" t="s">
        <v>14123</v>
      </c>
      <c r="C10798" t="s">
        <v>985</v>
      </c>
      <c r="D10798" t="s">
        <v>3973</v>
      </c>
      <c r="E10798" t="s">
        <v>20</v>
      </c>
      <c r="F10798" t="b">
        <v>0</v>
      </c>
      <c r="G10798" t="s">
        <v>35</v>
      </c>
      <c r="H10798" s="4">
        <v>45805.752233796287</v>
      </c>
      <c r="I10798" t="b">
        <v>1</v>
      </c>
      <c r="J10798" t="b">
        <v>0</v>
      </c>
      <c r="K10798" t="s">
        <v>24</v>
      </c>
      <c r="L10798" t="s">
        <v>22</v>
      </c>
      <c r="M10798">
        <v>145000</v>
      </c>
      <c r="O10798" t="s">
        <v>1560</v>
      </c>
      <c r="P10798" t="s">
        <v>14124</v>
      </c>
    </row>
    <row r="10799" spans="1:16" x14ac:dyDescent="0.55000000000000004">
      <c r="A10799" t="s">
        <v>2</v>
      </c>
      <c r="B10799" t="s">
        <v>14125</v>
      </c>
      <c r="C10799" t="s">
        <v>192</v>
      </c>
      <c r="D10799" t="s">
        <v>4328</v>
      </c>
      <c r="E10799" t="s">
        <v>51</v>
      </c>
      <c r="F10799" t="b">
        <v>0</v>
      </c>
      <c r="G10799" t="s">
        <v>41</v>
      </c>
      <c r="H10799" s="4">
        <v>45805.793182870373</v>
      </c>
      <c r="I10799" t="b">
        <v>0</v>
      </c>
      <c r="J10799" t="b">
        <v>0</v>
      </c>
      <c r="K10799" t="s">
        <v>24</v>
      </c>
      <c r="L10799" t="s">
        <v>36</v>
      </c>
      <c r="N10799">
        <v>50</v>
      </c>
      <c r="O10799" t="s">
        <v>11706</v>
      </c>
      <c r="P10799" t="s">
        <v>14126</v>
      </c>
    </row>
    <row r="10800" spans="1:16" x14ac:dyDescent="0.55000000000000004">
      <c r="A10800" t="s">
        <v>0</v>
      </c>
      <c r="B10800" t="s">
        <v>14127</v>
      </c>
      <c r="C10800" t="s">
        <v>33</v>
      </c>
      <c r="D10800" t="s">
        <v>3957</v>
      </c>
      <c r="E10800" t="s">
        <v>20</v>
      </c>
      <c r="F10800" t="b">
        <v>0</v>
      </c>
      <c r="G10800" t="s">
        <v>35</v>
      </c>
      <c r="H10800" s="4">
        <v>45805.833726851852</v>
      </c>
      <c r="I10800" t="b">
        <v>0</v>
      </c>
      <c r="J10800" t="b">
        <v>1</v>
      </c>
      <c r="K10800" t="s">
        <v>24</v>
      </c>
      <c r="L10800" t="s">
        <v>36</v>
      </c>
      <c r="N10800">
        <v>16.510000228881839</v>
      </c>
      <c r="O10800" t="s">
        <v>7595</v>
      </c>
      <c r="P10800" t="s">
        <v>708</v>
      </c>
    </row>
    <row r="10801" spans="1:16" x14ac:dyDescent="0.55000000000000004">
      <c r="A10801" t="s">
        <v>2</v>
      </c>
      <c r="B10801" t="s">
        <v>14128</v>
      </c>
      <c r="C10801" t="s">
        <v>579</v>
      </c>
      <c r="D10801" t="s">
        <v>3973</v>
      </c>
      <c r="E10801" t="s">
        <v>20</v>
      </c>
      <c r="F10801" t="b">
        <v>0</v>
      </c>
      <c r="G10801" t="s">
        <v>27</v>
      </c>
      <c r="H10801" s="4">
        <v>45805.834618055553</v>
      </c>
      <c r="I10801" t="b">
        <v>0</v>
      </c>
      <c r="J10801" t="b">
        <v>1</v>
      </c>
      <c r="K10801" t="s">
        <v>24</v>
      </c>
      <c r="L10801" t="s">
        <v>22</v>
      </c>
      <c r="M10801">
        <v>115000</v>
      </c>
      <c r="O10801" t="s">
        <v>444</v>
      </c>
      <c r="P10801" t="s">
        <v>14129</v>
      </c>
    </row>
    <row r="10802" spans="1:16" x14ac:dyDescent="0.55000000000000004">
      <c r="A10802" t="s">
        <v>2</v>
      </c>
      <c r="B10802" t="s">
        <v>382</v>
      </c>
      <c r="C10802" t="s">
        <v>167</v>
      </c>
      <c r="D10802" t="s">
        <v>4328</v>
      </c>
      <c r="E10802" t="s">
        <v>51</v>
      </c>
      <c r="F10802" t="b">
        <v>0</v>
      </c>
      <c r="G10802" t="s">
        <v>41</v>
      </c>
      <c r="H10802" s="4">
        <v>45805.876585648148</v>
      </c>
      <c r="I10802" t="b">
        <v>1</v>
      </c>
      <c r="J10802" t="b">
        <v>0</v>
      </c>
      <c r="K10802" t="s">
        <v>24</v>
      </c>
      <c r="L10802" t="s">
        <v>36</v>
      </c>
      <c r="N10802">
        <v>65</v>
      </c>
      <c r="O10802" t="s">
        <v>2362</v>
      </c>
      <c r="P10802" t="s">
        <v>1419</v>
      </c>
    </row>
    <row r="10803" spans="1:16" x14ac:dyDescent="0.55000000000000004">
      <c r="A10803" t="s">
        <v>2</v>
      </c>
      <c r="B10803" t="s">
        <v>307</v>
      </c>
      <c r="C10803" t="s">
        <v>3546</v>
      </c>
      <c r="D10803" t="s">
        <v>9677</v>
      </c>
      <c r="E10803" t="s">
        <v>20</v>
      </c>
      <c r="F10803" t="b">
        <v>0</v>
      </c>
      <c r="G10803" t="s">
        <v>27</v>
      </c>
      <c r="H10803" s="4">
        <v>45805.91777777778</v>
      </c>
      <c r="I10803" t="b">
        <v>0</v>
      </c>
      <c r="J10803" t="b">
        <v>0</v>
      </c>
      <c r="K10803" t="s">
        <v>24</v>
      </c>
      <c r="L10803" t="s">
        <v>22</v>
      </c>
      <c r="M10803">
        <v>164809</v>
      </c>
      <c r="O10803" t="s">
        <v>14130</v>
      </c>
      <c r="P10803" t="s">
        <v>14131</v>
      </c>
    </row>
    <row r="10804" spans="1:16" x14ac:dyDescent="0.55000000000000004">
      <c r="A10804" t="s">
        <v>2</v>
      </c>
      <c r="B10804" t="s">
        <v>14132</v>
      </c>
      <c r="C10804" t="s">
        <v>337</v>
      </c>
      <c r="D10804" t="s">
        <v>2208</v>
      </c>
      <c r="E10804" t="s">
        <v>20</v>
      </c>
      <c r="F10804" t="b">
        <v>0</v>
      </c>
      <c r="G10804" t="s">
        <v>23</v>
      </c>
      <c r="H10804" s="4">
        <v>45805.938159722216</v>
      </c>
      <c r="I10804" t="b">
        <v>1</v>
      </c>
      <c r="J10804" t="b">
        <v>0</v>
      </c>
      <c r="K10804" t="s">
        <v>24</v>
      </c>
      <c r="L10804" t="s">
        <v>22</v>
      </c>
      <c r="M10804">
        <v>125000</v>
      </c>
      <c r="O10804" t="s">
        <v>892</v>
      </c>
      <c r="P10804" t="s">
        <v>1095</v>
      </c>
    </row>
    <row r="10805" spans="1:16" x14ac:dyDescent="0.55000000000000004">
      <c r="A10805" t="s">
        <v>0</v>
      </c>
      <c r="B10805" t="s">
        <v>14133</v>
      </c>
      <c r="C10805" t="s">
        <v>810</v>
      </c>
      <c r="D10805" t="s">
        <v>3973</v>
      </c>
      <c r="E10805" t="s">
        <v>20</v>
      </c>
      <c r="F10805" t="b">
        <v>0</v>
      </c>
      <c r="G10805" t="s">
        <v>27</v>
      </c>
      <c r="H10805" s="4">
        <v>45805.958541666667</v>
      </c>
      <c r="I10805" t="b">
        <v>0</v>
      </c>
      <c r="J10805" t="b">
        <v>1</v>
      </c>
      <c r="K10805" t="s">
        <v>24</v>
      </c>
      <c r="L10805" t="s">
        <v>22</v>
      </c>
      <c r="M10805">
        <v>129000</v>
      </c>
      <c r="O10805" t="s">
        <v>1126</v>
      </c>
      <c r="P10805" t="s">
        <v>48</v>
      </c>
    </row>
    <row r="10806" spans="1:16" x14ac:dyDescent="0.55000000000000004">
      <c r="A10806" t="s">
        <v>0</v>
      </c>
      <c r="B10806" t="s">
        <v>14134</v>
      </c>
      <c r="C10806" t="s">
        <v>540</v>
      </c>
      <c r="D10806" t="s">
        <v>3957</v>
      </c>
      <c r="E10806" t="s">
        <v>34</v>
      </c>
      <c r="F10806" t="b">
        <v>0</v>
      </c>
      <c r="G10806" t="s">
        <v>27</v>
      </c>
      <c r="H10806" s="4">
        <v>45805.958541666667</v>
      </c>
      <c r="I10806" t="b">
        <v>0</v>
      </c>
      <c r="J10806" t="b">
        <v>1</v>
      </c>
      <c r="K10806" t="s">
        <v>24</v>
      </c>
      <c r="L10806" t="s">
        <v>36</v>
      </c>
      <c r="N10806">
        <v>26.389999389648441</v>
      </c>
      <c r="O10806" t="s">
        <v>14135</v>
      </c>
      <c r="P10806" t="s">
        <v>1889</v>
      </c>
    </row>
    <row r="10807" spans="1:16" x14ac:dyDescent="0.55000000000000004">
      <c r="A10807" t="s">
        <v>2</v>
      </c>
      <c r="B10807" t="s">
        <v>14136</v>
      </c>
      <c r="C10807" t="s">
        <v>782</v>
      </c>
      <c r="D10807" t="s">
        <v>3973</v>
      </c>
      <c r="E10807" t="s">
        <v>20</v>
      </c>
      <c r="F10807" t="b">
        <v>0</v>
      </c>
      <c r="G10807" t="s">
        <v>41</v>
      </c>
      <c r="H10807" s="4">
        <v>45805.960127314807</v>
      </c>
      <c r="I10807" t="b">
        <v>0</v>
      </c>
      <c r="J10807" t="b">
        <v>0</v>
      </c>
      <c r="K10807" t="s">
        <v>24</v>
      </c>
      <c r="L10807" t="s">
        <v>22</v>
      </c>
      <c r="M10807">
        <v>224400</v>
      </c>
      <c r="O10807" t="s">
        <v>14137</v>
      </c>
      <c r="P10807" t="s">
        <v>14138</v>
      </c>
    </row>
    <row r="10808" spans="1:16" x14ac:dyDescent="0.55000000000000004">
      <c r="A10808" t="s">
        <v>0</v>
      </c>
      <c r="B10808" t="s">
        <v>0</v>
      </c>
      <c r="C10808" t="s">
        <v>2593</v>
      </c>
      <c r="D10808" t="s">
        <v>1051</v>
      </c>
      <c r="E10808" t="s">
        <v>20</v>
      </c>
      <c r="F10808" t="b">
        <v>0</v>
      </c>
      <c r="G10808" t="s">
        <v>41</v>
      </c>
      <c r="H10808" s="4">
        <v>45806.250254629631</v>
      </c>
      <c r="I10808" t="b">
        <v>1</v>
      </c>
      <c r="J10808" t="b">
        <v>1</v>
      </c>
      <c r="K10808" t="s">
        <v>24</v>
      </c>
      <c r="L10808" t="s">
        <v>36</v>
      </c>
      <c r="N10808">
        <v>35.5</v>
      </c>
      <c r="O10808" t="s">
        <v>1051</v>
      </c>
      <c r="P10808" t="s">
        <v>557</v>
      </c>
    </row>
    <row r="10809" spans="1:16" x14ac:dyDescent="0.55000000000000004">
      <c r="A10809" t="s">
        <v>0</v>
      </c>
      <c r="B10809" t="s">
        <v>14139</v>
      </c>
      <c r="C10809" t="s">
        <v>809</v>
      </c>
      <c r="D10809" t="s">
        <v>2208</v>
      </c>
      <c r="E10809" t="s">
        <v>20</v>
      </c>
      <c r="F10809" t="b">
        <v>0</v>
      </c>
      <c r="G10809" t="s">
        <v>41</v>
      </c>
      <c r="H10809" s="4">
        <v>45806.250254629631</v>
      </c>
      <c r="I10809" t="b">
        <v>1</v>
      </c>
      <c r="J10809" t="b">
        <v>1</v>
      </c>
      <c r="K10809" t="s">
        <v>24</v>
      </c>
      <c r="L10809" t="s">
        <v>22</v>
      </c>
      <c r="M10809">
        <v>130000</v>
      </c>
      <c r="O10809" t="s">
        <v>4032</v>
      </c>
      <c r="P10809" t="s">
        <v>174</v>
      </c>
    </row>
    <row r="10810" spans="1:16" x14ac:dyDescent="0.55000000000000004">
      <c r="A10810" t="s">
        <v>0</v>
      </c>
      <c r="B10810" t="s">
        <v>14140</v>
      </c>
      <c r="C10810" t="s">
        <v>120</v>
      </c>
      <c r="D10810" t="s">
        <v>2298</v>
      </c>
      <c r="E10810" t="s">
        <v>20</v>
      </c>
      <c r="F10810" t="b">
        <v>0</v>
      </c>
      <c r="G10810" t="s">
        <v>35</v>
      </c>
      <c r="H10810" s="4">
        <v>45806.250405092593</v>
      </c>
      <c r="I10810" t="b">
        <v>1</v>
      </c>
      <c r="J10810" t="b">
        <v>0</v>
      </c>
      <c r="K10810" t="s">
        <v>24</v>
      </c>
      <c r="L10810" t="s">
        <v>22</v>
      </c>
      <c r="M10810">
        <v>75000</v>
      </c>
      <c r="O10810" t="s">
        <v>14141</v>
      </c>
      <c r="P10810" t="s">
        <v>14142</v>
      </c>
    </row>
    <row r="10811" spans="1:16" x14ac:dyDescent="0.55000000000000004">
      <c r="A10811" t="s">
        <v>0</v>
      </c>
      <c r="B10811" t="s">
        <v>1098</v>
      </c>
      <c r="C10811" t="s">
        <v>167</v>
      </c>
      <c r="D10811" t="s">
        <v>3828</v>
      </c>
      <c r="E10811" t="s">
        <v>219</v>
      </c>
      <c r="F10811" t="b">
        <v>0</v>
      </c>
      <c r="G10811" t="s">
        <v>35</v>
      </c>
      <c r="H10811" s="4">
        <v>45806.250405092593</v>
      </c>
      <c r="I10811" t="b">
        <v>0</v>
      </c>
      <c r="J10811" t="b">
        <v>1</v>
      </c>
      <c r="K10811" t="s">
        <v>24</v>
      </c>
      <c r="L10811" t="s">
        <v>22</v>
      </c>
      <c r="M10811">
        <v>78303.5</v>
      </c>
      <c r="O10811" t="s">
        <v>14057</v>
      </c>
      <c r="P10811" t="s">
        <v>14058</v>
      </c>
    </row>
    <row r="10812" spans="1:16" x14ac:dyDescent="0.55000000000000004">
      <c r="A10812" t="s">
        <v>25</v>
      </c>
      <c r="B10812" t="s">
        <v>14143</v>
      </c>
      <c r="C10812" t="s">
        <v>949</v>
      </c>
      <c r="D10812" t="s">
        <v>4328</v>
      </c>
      <c r="E10812" t="s">
        <v>20</v>
      </c>
      <c r="F10812" t="b">
        <v>0</v>
      </c>
      <c r="G10812" t="s">
        <v>30</v>
      </c>
      <c r="H10812" s="4">
        <v>45806.250509259262</v>
      </c>
      <c r="I10812" t="b">
        <v>0</v>
      </c>
      <c r="J10812" t="b">
        <v>1</v>
      </c>
      <c r="K10812" t="s">
        <v>24</v>
      </c>
      <c r="L10812" t="s">
        <v>22</v>
      </c>
      <c r="M10812">
        <v>195378</v>
      </c>
      <c r="O10812" t="s">
        <v>802</v>
      </c>
      <c r="P10812" t="s">
        <v>338</v>
      </c>
    </row>
    <row r="10813" spans="1:16" x14ac:dyDescent="0.55000000000000004">
      <c r="A10813" t="s">
        <v>1</v>
      </c>
      <c r="B10813" t="s">
        <v>14144</v>
      </c>
      <c r="C10813" t="s">
        <v>39</v>
      </c>
      <c r="D10813" t="s">
        <v>3828</v>
      </c>
      <c r="E10813" t="s">
        <v>20</v>
      </c>
      <c r="F10813" t="b">
        <v>1</v>
      </c>
      <c r="G10813" t="s">
        <v>27</v>
      </c>
      <c r="H10813" s="4">
        <v>45806.25072916667</v>
      </c>
      <c r="I10813" t="b">
        <v>0</v>
      </c>
      <c r="J10813" t="b">
        <v>1</v>
      </c>
      <c r="K10813" t="s">
        <v>24</v>
      </c>
      <c r="L10813" t="s">
        <v>36</v>
      </c>
      <c r="N10813">
        <v>130</v>
      </c>
      <c r="O10813" t="s">
        <v>3738</v>
      </c>
      <c r="P10813" t="s">
        <v>14145</v>
      </c>
    </row>
    <row r="10814" spans="1:16" x14ac:dyDescent="0.55000000000000004">
      <c r="A10814" t="s">
        <v>1</v>
      </c>
      <c r="B10814" t="s">
        <v>14146</v>
      </c>
      <c r="C10814" t="s">
        <v>376</v>
      </c>
      <c r="D10814" t="s">
        <v>5535</v>
      </c>
      <c r="E10814" t="s">
        <v>20</v>
      </c>
      <c r="F10814" t="b">
        <v>0</v>
      </c>
      <c r="G10814" t="s">
        <v>52</v>
      </c>
      <c r="H10814" s="4">
        <v>45806.251122685193</v>
      </c>
      <c r="I10814" t="b">
        <v>0</v>
      </c>
      <c r="J10814" t="b">
        <v>1</v>
      </c>
      <c r="K10814" t="s">
        <v>24</v>
      </c>
      <c r="L10814" t="s">
        <v>22</v>
      </c>
      <c r="M10814">
        <v>127952</v>
      </c>
      <c r="O10814" t="s">
        <v>14147</v>
      </c>
      <c r="P10814" t="s">
        <v>14148</v>
      </c>
    </row>
    <row r="10815" spans="1:16" x14ac:dyDescent="0.55000000000000004">
      <c r="A10815" t="s">
        <v>1</v>
      </c>
      <c r="B10815" t="s">
        <v>296</v>
      </c>
      <c r="C10815" t="s">
        <v>1521</v>
      </c>
      <c r="D10815" t="s">
        <v>3973</v>
      </c>
      <c r="E10815" t="s">
        <v>20</v>
      </c>
      <c r="F10815" t="b">
        <v>0</v>
      </c>
      <c r="G10815" t="s">
        <v>52</v>
      </c>
      <c r="H10815" s="4">
        <v>45806.251122685193</v>
      </c>
      <c r="I10815" t="b">
        <v>0</v>
      </c>
      <c r="J10815" t="b">
        <v>0</v>
      </c>
      <c r="K10815" t="s">
        <v>24</v>
      </c>
      <c r="L10815" t="s">
        <v>22</v>
      </c>
      <c r="M10815">
        <v>61000</v>
      </c>
      <c r="O10815" t="s">
        <v>1549</v>
      </c>
      <c r="P10815" t="s">
        <v>13853</v>
      </c>
    </row>
    <row r="10816" spans="1:16" x14ac:dyDescent="0.55000000000000004">
      <c r="A10816" t="s">
        <v>1</v>
      </c>
      <c r="B10816" t="s">
        <v>974</v>
      </c>
      <c r="C10816" t="s">
        <v>1521</v>
      </c>
      <c r="D10816" t="s">
        <v>3970</v>
      </c>
      <c r="E10816" t="s">
        <v>20</v>
      </c>
      <c r="F10816" t="b">
        <v>0</v>
      </c>
      <c r="G10816" t="s">
        <v>52</v>
      </c>
      <c r="H10816" s="4">
        <v>45806.251122685193</v>
      </c>
      <c r="I10816" t="b">
        <v>0</v>
      </c>
      <c r="J10816" t="b">
        <v>1</v>
      </c>
      <c r="K10816" t="s">
        <v>24</v>
      </c>
      <c r="L10816" t="s">
        <v>22</v>
      </c>
      <c r="M10816">
        <v>167500</v>
      </c>
      <c r="O10816" t="s">
        <v>6504</v>
      </c>
      <c r="P10816" t="s">
        <v>14149</v>
      </c>
    </row>
    <row r="10817" spans="1:16" x14ac:dyDescent="0.55000000000000004">
      <c r="A10817" t="s">
        <v>40</v>
      </c>
      <c r="B10817" t="s">
        <v>14150</v>
      </c>
      <c r="C10817" t="s">
        <v>985</v>
      </c>
      <c r="D10817" t="s">
        <v>3828</v>
      </c>
      <c r="E10817" t="s">
        <v>20</v>
      </c>
      <c r="F10817" t="b">
        <v>0</v>
      </c>
      <c r="G10817" t="s">
        <v>27</v>
      </c>
      <c r="H10817" s="4">
        <v>45806.251192129632</v>
      </c>
      <c r="I10817" t="b">
        <v>1</v>
      </c>
      <c r="J10817" t="b">
        <v>1</v>
      </c>
      <c r="K10817" t="s">
        <v>24</v>
      </c>
      <c r="L10817" t="s">
        <v>22</v>
      </c>
      <c r="M10817">
        <v>109000</v>
      </c>
      <c r="O10817" t="s">
        <v>6045</v>
      </c>
      <c r="P10817" t="s">
        <v>14151</v>
      </c>
    </row>
    <row r="10818" spans="1:16" x14ac:dyDescent="0.55000000000000004">
      <c r="A10818" t="s">
        <v>40</v>
      </c>
      <c r="B10818" t="s">
        <v>14152</v>
      </c>
      <c r="C10818" t="s">
        <v>122</v>
      </c>
      <c r="D10818" t="s">
        <v>3828</v>
      </c>
      <c r="E10818" t="s">
        <v>20</v>
      </c>
      <c r="F10818" t="b">
        <v>0</v>
      </c>
      <c r="G10818" t="s">
        <v>27</v>
      </c>
      <c r="H10818" s="4">
        <v>45806.251250000001</v>
      </c>
      <c r="I10818" t="b">
        <v>1</v>
      </c>
      <c r="J10818" t="b">
        <v>1</v>
      </c>
      <c r="K10818" t="s">
        <v>24</v>
      </c>
      <c r="L10818" t="s">
        <v>22</v>
      </c>
      <c r="M10818">
        <v>95000</v>
      </c>
      <c r="O10818" t="s">
        <v>6045</v>
      </c>
      <c r="P10818" t="s">
        <v>14151</v>
      </c>
    </row>
    <row r="10819" spans="1:16" x14ac:dyDescent="0.55000000000000004">
      <c r="A10819" t="s">
        <v>89</v>
      </c>
      <c r="B10819" t="s">
        <v>14153</v>
      </c>
      <c r="C10819" t="s">
        <v>327</v>
      </c>
      <c r="D10819" t="s">
        <v>2208</v>
      </c>
      <c r="E10819" t="s">
        <v>20</v>
      </c>
      <c r="F10819" t="b">
        <v>0</v>
      </c>
      <c r="G10819" t="s">
        <v>27</v>
      </c>
      <c r="H10819" s="4">
        <v>45806.251307870371</v>
      </c>
      <c r="I10819" t="b">
        <v>0</v>
      </c>
      <c r="J10819" t="b">
        <v>1</v>
      </c>
      <c r="K10819" t="s">
        <v>24</v>
      </c>
      <c r="L10819" t="s">
        <v>22</v>
      </c>
      <c r="M10819">
        <v>160000</v>
      </c>
      <c r="O10819" t="s">
        <v>14154</v>
      </c>
      <c r="P10819" t="s">
        <v>14155</v>
      </c>
    </row>
    <row r="10820" spans="1:16" x14ac:dyDescent="0.55000000000000004">
      <c r="A10820" t="s">
        <v>89</v>
      </c>
      <c r="B10820" t="s">
        <v>14156</v>
      </c>
      <c r="C10820" t="s">
        <v>42</v>
      </c>
      <c r="D10820" t="s">
        <v>3828</v>
      </c>
      <c r="E10820" t="s">
        <v>20</v>
      </c>
      <c r="F10820" t="b">
        <v>0</v>
      </c>
      <c r="G10820" t="s">
        <v>41</v>
      </c>
      <c r="H10820" s="4">
        <v>45806.251493055563</v>
      </c>
      <c r="I10820" t="b">
        <v>0</v>
      </c>
      <c r="J10820" t="b">
        <v>1</v>
      </c>
      <c r="K10820" t="s">
        <v>24</v>
      </c>
      <c r="L10820" t="s">
        <v>22</v>
      </c>
      <c r="M10820">
        <v>184000</v>
      </c>
      <c r="O10820" t="s">
        <v>4197</v>
      </c>
      <c r="P10820" t="s">
        <v>14157</v>
      </c>
    </row>
    <row r="10821" spans="1:16" x14ac:dyDescent="0.55000000000000004">
      <c r="A10821" t="s">
        <v>2</v>
      </c>
      <c r="B10821" t="s">
        <v>13555</v>
      </c>
      <c r="C10821" t="s">
        <v>33</v>
      </c>
      <c r="D10821" t="s">
        <v>3828</v>
      </c>
      <c r="E10821" t="s">
        <v>20</v>
      </c>
      <c r="F10821" t="b">
        <v>0</v>
      </c>
      <c r="G10821" t="s">
        <v>35</v>
      </c>
      <c r="H10821" s="4">
        <v>45806.251770833333</v>
      </c>
      <c r="I10821" t="b">
        <v>0</v>
      </c>
      <c r="J10821" t="b">
        <v>1</v>
      </c>
      <c r="K10821" t="s">
        <v>24</v>
      </c>
      <c r="L10821" t="s">
        <v>22</v>
      </c>
      <c r="M10821">
        <v>120700</v>
      </c>
      <c r="O10821" t="s">
        <v>402</v>
      </c>
      <c r="P10821" t="s">
        <v>1039</v>
      </c>
    </row>
    <row r="10822" spans="1:16" x14ac:dyDescent="0.55000000000000004">
      <c r="A10822" t="s">
        <v>2</v>
      </c>
      <c r="B10822" t="s">
        <v>14158</v>
      </c>
      <c r="C10822" t="s">
        <v>1693</v>
      </c>
      <c r="D10822" t="s">
        <v>3979</v>
      </c>
      <c r="E10822" t="s">
        <v>20</v>
      </c>
      <c r="F10822" t="b">
        <v>0</v>
      </c>
      <c r="G10822" t="s">
        <v>52</v>
      </c>
      <c r="H10822" s="4">
        <v>45806.252615740741</v>
      </c>
      <c r="I10822" t="b">
        <v>1</v>
      </c>
      <c r="J10822" t="b">
        <v>0</v>
      </c>
      <c r="K10822" t="s">
        <v>24</v>
      </c>
      <c r="L10822" t="s">
        <v>22</v>
      </c>
      <c r="M10822">
        <v>145000</v>
      </c>
      <c r="O10822" t="s">
        <v>294</v>
      </c>
      <c r="P10822" t="s">
        <v>665</v>
      </c>
    </row>
    <row r="10823" spans="1:16" x14ac:dyDescent="0.55000000000000004">
      <c r="A10823" t="s">
        <v>25</v>
      </c>
      <c r="B10823" t="s">
        <v>14159</v>
      </c>
      <c r="C10823" t="s">
        <v>39</v>
      </c>
      <c r="D10823" t="s">
        <v>3973</v>
      </c>
      <c r="E10823" t="s">
        <v>20</v>
      </c>
      <c r="F10823" t="b">
        <v>1</v>
      </c>
      <c r="G10823" t="s">
        <v>106</v>
      </c>
      <c r="H10823" s="4">
        <v>45806.254710648151</v>
      </c>
      <c r="I10823" t="b">
        <v>1</v>
      </c>
      <c r="J10823" t="b">
        <v>0</v>
      </c>
      <c r="K10823" t="s">
        <v>106</v>
      </c>
      <c r="L10823" t="s">
        <v>22</v>
      </c>
      <c r="M10823">
        <v>136000</v>
      </c>
      <c r="O10823" t="s">
        <v>3492</v>
      </c>
      <c r="P10823" t="s">
        <v>3034</v>
      </c>
    </row>
    <row r="10824" spans="1:16" x14ac:dyDescent="0.55000000000000004">
      <c r="A10824" t="s">
        <v>0</v>
      </c>
      <c r="B10824" t="s">
        <v>13793</v>
      </c>
      <c r="C10824" t="s">
        <v>14160</v>
      </c>
      <c r="D10824" t="s">
        <v>4090</v>
      </c>
      <c r="E10824" t="s">
        <v>20</v>
      </c>
      <c r="F10824" t="b">
        <v>0</v>
      </c>
      <c r="G10824" t="s">
        <v>1420</v>
      </c>
      <c r="H10824" s="4">
        <v>45806.274768518517</v>
      </c>
      <c r="I10824" t="b">
        <v>0</v>
      </c>
      <c r="J10824" t="b">
        <v>0</v>
      </c>
      <c r="K10824" t="s">
        <v>1420</v>
      </c>
      <c r="L10824" t="s">
        <v>22</v>
      </c>
      <c r="M10824">
        <v>55000</v>
      </c>
      <c r="O10824" t="s">
        <v>4070</v>
      </c>
      <c r="P10824" t="s">
        <v>914</v>
      </c>
    </row>
    <row r="10825" spans="1:16" x14ac:dyDescent="0.55000000000000004">
      <c r="A10825" t="s">
        <v>2</v>
      </c>
      <c r="B10825" t="s">
        <v>2</v>
      </c>
      <c r="C10825" t="s">
        <v>14161</v>
      </c>
      <c r="D10825" t="s">
        <v>3970</v>
      </c>
      <c r="E10825" t="s">
        <v>20</v>
      </c>
      <c r="F10825" t="b">
        <v>0</v>
      </c>
      <c r="G10825" t="s">
        <v>27</v>
      </c>
      <c r="H10825" s="4">
        <v>45806.292858796303</v>
      </c>
      <c r="I10825" t="b">
        <v>0</v>
      </c>
      <c r="J10825" t="b">
        <v>1</v>
      </c>
      <c r="K10825" t="s">
        <v>24</v>
      </c>
      <c r="L10825" t="s">
        <v>22</v>
      </c>
      <c r="M10825">
        <v>103800</v>
      </c>
      <c r="O10825" t="s">
        <v>284</v>
      </c>
      <c r="P10825" t="s">
        <v>14162</v>
      </c>
    </row>
    <row r="10826" spans="1:16" x14ac:dyDescent="0.55000000000000004">
      <c r="A10826" t="s">
        <v>0</v>
      </c>
      <c r="B10826" t="s">
        <v>1098</v>
      </c>
      <c r="C10826" t="s">
        <v>423</v>
      </c>
      <c r="D10826" t="s">
        <v>3828</v>
      </c>
      <c r="E10826" t="s">
        <v>20</v>
      </c>
      <c r="F10826" t="b">
        <v>0</v>
      </c>
      <c r="G10826" t="s">
        <v>27</v>
      </c>
      <c r="H10826" s="4">
        <v>45806.33353009259</v>
      </c>
      <c r="I10826" t="b">
        <v>1</v>
      </c>
      <c r="J10826" t="b">
        <v>1</v>
      </c>
      <c r="K10826" t="s">
        <v>24</v>
      </c>
      <c r="L10826" t="s">
        <v>22</v>
      </c>
      <c r="M10826">
        <v>167500</v>
      </c>
      <c r="O10826" t="s">
        <v>3020</v>
      </c>
      <c r="P10826" t="s">
        <v>1537</v>
      </c>
    </row>
    <row r="10827" spans="1:16" x14ac:dyDescent="0.55000000000000004">
      <c r="A10827" t="s">
        <v>2</v>
      </c>
      <c r="B10827" t="s">
        <v>2</v>
      </c>
      <c r="C10827" t="s">
        <v>14163</v>
      </c>
      <c r="D10827" t="s">
        <v>4090</v>
      </c>
      <c r="E10827" t="s">
        <v>20</v>
      </c>
      <c r="F10827" t="b">
        <v>0</v>
      </c>
      <c r="G10827" t="s">
        <v>27</v>
      </c>
      <c r="H10827" s="4">
        <v>45806.33457175926</v>
      </c>
      <c r="I10827" t="b">
        <v>1</v>
      </c>
      <c r="J10827" t="b">
        <v>0</v>
      </c>
      <c r="K10827" t="s">
        <v>24</v>
      </c>
      <c r="L10827" t="s">
        <v>36</v>
      </c>
      <c r="N10827">
        <v>59</v>
      </c>
      <c r="O10827" t="s">
        <v>13866</v>
      </c>
      <c r="P10827" t="s">
        <v>119</v>
      </c>
    </row>
    <row r="10828" spans="1:16" x14ac:dyDescent="0.55000000000000004">
      <c r="A10828" t="s">
        <v>2</v>
      </c>
      <c r="B10828" t="s">
        <v>1777</v>
      </c>
      <c r="C10828" t="s">
        <v>693</v>
      </c>
      <c r="D10828" t="s">
        <v>2208</v>
      </c>
      <c r="E10828" t="s">
        <v>20</v>
      </c>
      <c r="F10828" t="b">
        <v>0</v>
      </c>
      <c r="G10828" t="s">
        <v>27</v>
      </c>
      <c r="H10828" s="4">
        <v>45806.376284722217</v>
      </c>
      <c r="I10828" t="b">
        <v>0</v>
      </c>
      <c r="J10828" t="b">
        <v>1</v>
      </c>
      <c r="K10828" t="s">
        <v>24</v>
      </c>
      <c r="L10828" t="s">
        <v>22</v>
      </c>
      <c r="M10828">
        <v>134000</v>
      </c>
      <c r="O10828" t="s">
        <v>341</v>
      </c>
      <c r="P10828" t="s">
        <v>2022</v>
      </c>
    </row>
    <row r="10829" spans="1:16" x14ac:dyDescent="0.55000000000000004">
      <c r="A10829" t="s">
        <v>1</v>
      </c>
      <c r="B10829" t="s">
        <v>2190</v>
      </c>
      <c r="C10829" t="s">
        <v>82</v>
      </c>
      <c r="D10829" t="s">
        <v>3973</v>
      </c>
      <c r="E10829" t="s">
        <v>20</v>
      </c>
      <c r="F10829" t="b">
        <v>0</v>
      </c>
      <c r="G10829" t="s">
        <v>27</v>
      </c>
      <c r="H10829" s="4">
        <v>45806.417858796303</v>
      </c>
      <c r="I10829" t="b">
        <v>1</v>
      </c>
      <c r="J10829" t="b">
        <v>1</v>
      </c>
      <c r="K10829" t="s">
        <v>24</v>
      </c>
      <c r="L10829" t="s">
        <v>22</v>
      </c>
      <c r="M10829">
        <v>250000</v>
      </c>
      <c r="O10829" t="s">
        <v>1107</v>
      </c>
      <c r="P10829" t="s">
        <v>6166</v>
      </c>
    </row>
    <row r="10830" spans="1:16" x14ac:dyDescent="0.55000000000000004">
      <c r="A10830" t="s">
        <v>2</v>
      </c>
      <c r="B10830" t="s">
        <v>14164</v>
      </c>
      <c r="C10830" t="s">
        <v>2013</v>
      </c>
      <c r="D10830" t="s">
        <v>3973</v>
      </c>
      <c r="E10830" t="s">
        <v>20</v>
      </c>
      <c r="F10830" t="b">
        <v>0</v>
      </c>
      <c r="G10830" t="s">
        <v>1775</v>
      </c>
      <c r="H10830" s="4">
        <v>45806.431273148148</v>
      </c>
      <c r="I10830" t="b">
        <v>0</v>
      </c>
      <c r="J10830" t="b">
        <v>0</v>
      </c>
      <c r="K10830" t="s">
        <v>1775</v>
      </c>
      <c r="L10830" t="s">
        <v>22</v>
      </c>
      <c r="M10830">
        <v>75042</v>
      </c>
      <c r="O10830" t="s">
        <v>14165</v>
      </c>
      <c r="P10830" t="s">
        <v>14166</v>
      </c>
    </row>
    <row r="10831" spans="1:16" x14ac:dyDescent="0.55000000000000004">
      <c r="A10831" t="s">
        <v>0</v>
      </c>
      <c r="B10831" t="s">
        <v>14167</v>
      </c>
      <c r="C10831" t="s">
        <v>2991</v>
      </c>
      <c r="D10831" t="s">
        <v>3957</v>
      </c>
      <c r="E10831" t="s">
        <v>34</v>
      </c>
      <c r="F10831" t="b">
        <v>0</v>
      </c>
      <c r="G10831" t="s">
        <v>30</v>
      </c>
      <c r="H10831" s="4">
        <v>45806.458958333344</v>
      </c>
      <c r="I10831" t="b">
        <v>0</v>
      </c>
      <c r="J10831" t="b">
        <v>0</v>
      </c>
      <c r="K10831" t="s">
        <v>24</v>
      </c>
      <c r="L10831" t="s">
        <v>36</v>
      </c>
      <c r="N10831">
        <v>17.95999908447266</v>
      </c>
      <c r="O10831" t="s">
        <v>14168</v>
      </c>
      <c r="P10831" t="s">
        <v>204</v>
      </c>
    </row>
    <row r="10832" spans="1:16" x14ac:dyDescent="0.55000000000000004">
      <c r="A10832" t="s">
        <v>40</v>
      </c>
      <c r="B10832" t="s">
        <v>40</v>
      </c>
      <c r="C10832" t="s">
        <v>805</v>
      </c>
      <c r="D10832" t="s">
        <v>2208</v>
      </c>
      <c r="E10832" t="s">
        <v>20</v>
      </c>
      <c r="F10832" t="b">
        <v>0</v>
      </c>
      <c r="G10832" t="s">
        <v>27</v>
      </c>
      <c r="H10832" s="4">
        <v>45806.45957175926</v>
      </c>
      <c r="I10832" t="b">
        <v>0</v>
      </c>
      <c r="J10832" t="b">
        <v>1</v>
      </c>
      <c r="K10832" t="s">
        <v>24</v>
      </c>
      <c r="L10832" t="s">
        <v>22</v>
      </c>
      <c r="M10832">
        <v>131000</v>
      </c>
      <c r="O10832" t="s">
        <v>11493</v>
      </c>
      <c r="P10832" t="s">
        <v>14169</v>
      </c>
    </row>
    <row r="10833" spans="1:16" x14ac:dyDescent="0.55000000000000004">
      <c r="A10833" t="s">
        <v>40</v>
      </c>
      <c r="B10833" t="s">
        <v>1908</v>
      </c>
      <c r="C10833" t="s">
        <v>151</v>
      </c>
      <c r="D10833" t="s">
        <v>3973</v>
      </c>
      <c r="E10833" t="s">
        <v>20</v>
      </c>
      <c r="F10833" t="b">
        <v>0</v>
      </c>
      <c r="G10833" t="s">
        <v>30</v>
      </c>
      <c r="H10833" s="4">
        <v>45806.501030092593</v>
      </c>
      <c r="I10833" t="b">
        <v>0</v>
      </c>
      <c r="J10833" t="b">
        <v>0</v>
      </c>
      <c r="K10833" t="s">
        <v>24</v>
      </c>
      <c r="L10833" t="s">
        <v>22</v>
      </c>
      <c r="M10833">
        <v>160000</v>
      </c>
      <c r="O10833" t="s">
        <v>488</v>
      </c>
      <c r="P10833" t="s">
        <v>14170</v>
      </c>
    </row>
    <row r="10834" spans="1:16" x14ac:dyDescent="0.55000000000000004">
      <c r="A10834" t="s">
        <v>0</v>
      </c>
      <c r="B10834" t="s">
        <v>14171</v>
      </c>
      <c r="C10834" t="s">
        <v>862</v>
      </c>
      <c r="D10834" t="s">
        <v>4035</v>
      </c>
      <c r="E10834" t="s">
        <v>20</v>
      </c>
      <c r="F10834" t="b">
        <v>0</v>
      </c>
      <c r="G10834" t="s">
        <v>862</v>
      </c>
      <c r="H10834" s="4">
        <v>45806.505567129629</v>
      </c>
      <c r="I10834" t="b">
        <v>0</v>
      </c>
      <c r="J10834" t="b">
        <v>0</v>
      </c>
      <c r="K10834" t="s">
        <v>862</v>
      </c>
      <c r="L10834" t="s">
        <v>22</v>
      </c>
      <c r="M10834">
        <v>42399.5</v>
      </c>
      <c r="O10834" t="s">
        <v>5759</v>
      </c>
      <c r="P10834" t="s">
        <v>14172</v>
      </c>
    </row>
    <row r="10835" spans="1:16" x14ac:dyDescent="0.55000000000000004">
      <c r="A10835" t="s">
        <v>1</v>
      </c>
      <c r="B10835" t="s">
        <v>264</v>
      </c>
      <c r="C10835" t="s">
        <v>1945</v>
      </c>
      <c r="D10835" t="s">
        <v>3973</v>
      </c>
      <c r="E10835" t="s">
        <v>20</v>
      </c>
      <c r="F10835" t="b">
        <v>0</v>
      </c>
      <c r="G10835" t="s">
        <v>41</v>
      </c>
      <c r="H10835" s="4">
        <v>45806.543356481481</v>
      </c>
      <c r="I10835" t="b">
        <v>0</v>
      </c>
      <c r="J10835" t="b">
        <v>0</v>
      </c>
      <c r="K10835" t="s">
        <v>24</v>
      </c>
      <c r="L10835" t="s">
        <v>22</v>
      </c>
      <c r="M10835">
        <v>112500</v>
      </c>
      <c r="O10835" t="s">
        <v>14173</v>
      </c>
      <c r="P10835" t="s">
        <v>14174</v>
      </c>
    </row>
    <row r="10836" spans="1:16" x14ac:dyDescent="0.55000000000000004">
      <c r="A10836" t="s">
        <v>2</v>
      </c>
      <c r="B10836" t="s">
        <v>14175</v>
      </c>
      <c r="C10836" t="s">
        <v>151</v>
      </c>
      <c r="D10836" t="s">
        <v>3973</v>
      </c>
      <c r="E10836" t="s">
        <v>20</v>
      </c>
      <c r="F10836" t="b">
        <v>0</v>
      </c>
      <c r="G10836" t="s">
        <v>27</v>
      </c>
      <c r="H10836" s="4">
        <v>45806.58457175926</v>
      </c>
      <c r="I10836" t="b">
        <v>0</v>
      </c>
      <c r="J10836" t="b">
        <v>1</v>
      </c>
      <c r="K10836" t="s">
        <v>24</v>
      </c>
      <c r="L10836" t="s">
        <v>22</v>
      </c>
      <c r="M10836">
        <v>151000</v>
      </c>
      <c r="O10836" t="s">
        <v>1883</v>
      </c>
      <c r="P10836" t="s">
        <v>14176</v>
      </c>
    </row>
    <row r="10837" spans="1:16" x14ac:dyDescent="0.55000000000000004">
      <c r="A10837" t="s">
        <v>2</v>
      </c>
      <c r="B10837" t="s">
        <v>170</v>
      </c>
      <c r="C10837" t="s">
        <v>171</v>
      </c>
      <c r="D10837" t="s">
        <v>3957</v>
      </c>
      <c r="E10837" t="s">
        <v>20</v>
      </c>
      <c r="F10837" t="b">
        <v>0</v>
      </c>
      <c r="G10837" t="s">
        <v>27</v>
      </c>
      <c r="H10837" s="4">
        <v>45806.584618055553</v>
      </c>
      <c r="I10837" t="b">
        <v>0</v>
      </c>
      <c r="J10837" t="b">
        <v>1</v>
      </c>
      <c r="K10837" t="s">
        <v>24</v>
      </c>
      <c r="L10837" t="s">
        <v>36</v>
      </c>
      <c r="N10837">
        <v>46.060001373291023</v>
      </c>
      <c r="O10837" t="s">
        <v>7563</v>
      </c>
      <c r="P10837" t="s">
        <v>7564</v>
      </c>
    </row>
    <row r="10838" spans="1:16" x14ac:dyDescent="0.55000000000000004">
      <c r="A10838" t="s">
        <v>139</v>
      </c>
      <c r="B10838" t="s">
        <v>2126</v>
      </c>
      <c r="C10838" t="s">
        <v>1216</v>
      </c>
      <c r="D10838" t="s">
        <v>3973</v>
      </c>
      <c r="F10838" t="b">
        <v>0</v>
      </c>
      <c r="G10838" t="s">
        <v>30</v>
      </c>
      <c r="H10838" s="4">
        <v>45806.625648148147</v>
      </c>
      <c r="I10838" t="b">
        <v>0</v>
      </c>
      <c r="J10838" t="b">
        <v>0</v>
      </c>
      <c r="K10838" t="s">
        <v>24</v>
      </c>
      <c r="L10838" t="s">
        <v>36</v>
      </c>
      <c r="N10838">
        <v>20.5</v>
      </c>
      <c r="O10838" t="s">
        <v>131</v>
      </c>
    </row>
    <row r="10839" spans="1:16" x14ac:dyDescent="0.55000000000000004">
      <c r="A10839" t="s">
        <v>2</v>
      </c>
      <c r="B10839" t="s">
        <v>14177</v>
      </c>
      <c r="C10839" t="s">
        <v>151</v>
      </c>
      <c r="D10839" t="s">
        <v>3973</v>
      </c>
      <c r="E10839" t="s">
        <v>20</v>
      </c>
      <c r="F10839" t="b">
        <v>0</v>
      </c>
      <c r="G10839" t="s">
        <v>27</v>
      </c>
      <c r="H10839" s="4">
        <v>45806.626331018517</v>
      </c>
      <c r="I10839" t="b">
        <v>0</v>
      </c>
      <c r="J10839" t="b">
        <v>0</v>
      </c>
      <c r="K10839" t="s">
        <v>24</v>
      </c>
      <c r="L10839" t="s">
        <v>22</v>
      </c>
      <c r="M10839">
        <v>120000</v>
      </c>
      <c r="O10839" t="s">
        <v>5837</v>
      </c>
      <c r="P10839" t="s">
        <v>14178</v>
      </c>
    </row>
    <row r="10840" spans="1:16" x14ac:dyDescent="0.55000000000000004">
      <c r="A10840" t="s">
        <v>2</v>
      </c>
      <c r="B10840" t="s">
        <v>14136</v>
      </c>
      <c r="C10840" t="s">
        <v>782</v>
      </c>
      <c r="D10840" t="s">
        <v>4035</v>
      </c>
      <c r="E10840" t="s">
        <v>20</v>
      </c>
      <c r="F10840" t="b">
        <v>0</v>
      </c>
      <c r="G10840" t="s">
        <v>41</v>
      </c>
      <c r="H10840" s="4">
        <v>45806.626516203702</v>
      </c>
      <c r="I10840" t="b">
        <v>0</v>
      </c>
      <c r="J10840" t="b">
        <v>0</v>
      </c>
      <c r="K10840" t="s">
        <v>24</v>
      </c>
      <c r="L10840" t="s">
        <v>22</v>
      </c>
      <c r="M10840">
        <v>224400</v>
      </c>
      <c r="O10840" t="s">
        <v>14137</v>
      </c>
      <c r="P10840" t="s">
        <v>14138</v>
      </c>
    </row>
    <row r="10841" spans="1:16" x14ac:dyDescent="0.55000000000000004">
      <c r="A10841" t="s">
        <v>139</v>
      </c>
      <c r="B10841" t="s">
        <v>1634</v>
      </c>
      <c r="C10841" t="s">
        <v>14179</v>
      </c>
      <c r="D10841" t="s">
        <v>3973</v>
      </c>
      <c r="E10841" t="s">
        <v>51</v>
      </c>
      <c r="F10841" t="b">
        <v>0</v>
      </c>
      <c r="G10841" t="s">
        <v>30</v>
      </c>
      <c r="H10841" s="4">
        <v>45806.667326388888</v>
      </c>
      <c r="I10841" t="b">
        <v>0</v>
      </c>
      <c r="J10841" t="b">
        <v>0</v>
      </c>
      <c r="K10841" t="s">
        <v>24</v>
      </c>
      <c r="L10841" t="s">
        <v>36</v>
      </c>
      <c r="N10841">
        <v>26</v>
      </c>
      <c r="O10841" t="s">
        <v>1783</v>
      </c>
    </row>
    <row r="10842" spans="1:16" x14ac:dyDescent="0.55000000000000004">
      <c r="A10842" t="s">
        <v>19</v>
      </c>
      <c r="B10842" t="s">
        <v>14180</v>
      </c>
      <c r="C10842" t="s">
        <v>14181</v>
      </c>
      <c r="D10842" t="s">
        <v>4090</v>
      </c>
      <c r="E10842" t="s">
        <v>20</v>
      </c>
      <c r="F10842" t="b">
        <v>0</v>
      </c>
      <c r="G10842" t="s">
        <v>27</v>
      </c>
      <c r="H10842" s="4">
        <v>45806.667453703703</v>
      </c>
      <c r="I10842" t="b">
        <v>0</v>
      </c>
      <c r="J10842" t="b">
        <v>1</v>
      </c>
      <c r="K10842" t="s">
        <v>24</v>
      </c>
      <c r="L10842" t="s">
        <v>22</v>
      </c>
      <c r="M10842">
        <v>271500</v>
      </c>
      <c r="O10842" t="s">
        <v>14182</v>
      </c>
      <c r="P10842" t="s">
        <v>850</v>
      </c>
    </row>
    <row r="10843" spans="1:16" x14ac:dyDescent="0.55000000000000004">
      <c r="A10843" t="s">
        <v>40</v>
      </c>
      <c r="B10843" t="s">
        <v>40</v>
      </c>
      <c r="C10843" t="s">
        <v>14181</v>
      </c>
      <c r="D10843" t="s">
        <v>4090</v>
      </c>
      <c r="E10843" t="s">
        <v>20</v>
      </c>
      <c r="F10843" t="b">
        <v>0</v>
      </c>
      <c r="G10843" t="s">
        <v>27</v>
      </c>
      <c r="H10843" s="4">
        <v>45806.667858796303</v>
      </c>
      <c r="I10843" t="b">
        <v>0</v>
      </c>
      <c r="J10843" t="b">
        <v>1</v>
      </c>
      <c r="K10843" t="s">
        <v>24</v>
      </c>
      <c r="L10843" t="s">
        <v>22</v>
      </c>
      <c r="M10843">
        <v>155000</v>
      </c>
      <c r="O10843" t="s">
        <v>14183</v>
      </c>
      <c r="P10843" t="s">
        <v>8386</v>
      </c>
    </row>
    <row r="10844" spans="1:16" x14ac:dyDescent="0.55000000000000004">
      <c r="A10844" t="s">
        <v>40</v>
      </c>
      <c r="B10844" t="s">
        <v>40</v>
      </c>
      <c r="C10844" t="s">
        <v>3114</v>
      </c>
      <c r="D10844" t="s">
        <v>4090</v>
      </c>
      <c r="E10844" t="s">
        <v>20</v>
      </c>
      <c r="F10844" t="b">
        <v>0</v>
      </c>
      <c r="G10844" t="s">
        <v>27</v>
      </c>
      <c r="H10844" s="4">
        <v>45806.667881944442</v>
      </c>
      <c r="I10844" t="b">
        <v>0</v>
      </c>
      <c r="J10844" t="b">
        <v>1</v>
      </c>
      <c r="K10844" t="s">
        <v>24</v>
      </c>
      <c r="L10844" t="s">
        <v>22</v>
      </c>
      <c r="M10844">
        <v>136255.5</v>
      </c>
      <c r="O10844" t="s">
        <v>2982</v>
      </c>
      <c r="P10844" t="s">
        <v>14184</v>
      </c>
    </row>
    <row r="10845" spans="1:16" x14ac:dyDescent="0.55000000000000004">
      <c r="A10845" t="s">
        <v>139</v>
      </c>
      <c r="B10845" t="s">
        <v>14185</v>
      </c>
      <c r="C10845" t="s">
        <v>151</v>
      </c>
      <c r="D10845" t="s">
        <v>3973</v>
      </c>
      <c r="E10845" t="s">
        <v>20</v>
      </c>
      <c r="F10845" t="b">
        <v>0</v>
      </c>
      <c r="G10845" t="s">
        <v>30</v>
      </c>
      <c r="H10845" s="4">
        <v>45806.708993055552</v>
      </c>
      <c r="I10845" t="b">
        <v>0</v>
      </c>
      <c r="J10845" t="b">
        <v>1</v>
      </c>
      <c r="K10845" t="s">
        <v>24</v>
      </c>
      <c r="L10845" t="s">
        <v>22</v>
      </c>
      <c r="M10845">
        <v>84707.703125</v>
      </c>
      <c r="O10845" t="s">
        <v>1578</v>
      </c>
      <c r="P10845" t="s">
        <v>14186</v>
      </c>
    </row>
    <row r="10846" spans="1:16" x14ac:dyDescent="0.55000000000000004">
      <c r="A10846" t="s">
        <v>2</v>
      </c>
      <c r="B10846" t="s">
        <v>6584</v>
      </c>
      <c r="C10846" t="s">
        <v>1096</v>
      </c>
      <c r="D10846" t="s">
        <v>3973</v>
      </c>
      <c r="E10846" t="s">
        <v>20</v>
      </c>
      <c r="F10846" t="b">
        <v>0</v>
      </c>
      <c r="G10846" t="s">
        <v>27</v>
      </c>
      <c r="H10846" s="4">
        <v>45806.70952546296</v>
      </c>
      <c r="I10846" t="b">
        <v>0</v>
      </c>
      <c r="J10846" t="b">
        <v>0</v>
      </c>
      <c r="K10846" t="s">
        <v>24</v>
      </c>
      <c r="L10846" t="s">
        <v>22</v>
      </c>
      <c r="M10846">
        <v>122500</v>
      </c>
      <c r="O10846" t="s">
        <v>1422</v>
      </c>
      <c r="P10846" t="s">
        <v>6585</v>
      </c>
    </row>
    <row r="10847" spans="1:16" x14ac:dyDescent="0.55000000000000004">
      <c r="A10847" t="s">
        <v>2</v>
      </c>
      <c r="B10847" t="s">
        <v>14187</v>
      </c>
      <c r="C10847" t="s">
        <v>540</v>
      </c>
      <c r="D10847" t="s">
        <v>3973</v>
      </c>
      <c r="E10847" t="s">
        <v>20</v>
      </c>
      <c r="F10847" t="b">
        <v>0</v>
      </c>
      <c r="G10847" t="s">
        <v>27</v>
      </c>
      <c r="H10847" s="4">
        <v>45806.709537037037</v>
      </c>
      <c r="I10847" t="b">
        <v>1</v>
      </c>
      <c r="J10847" t="b">
        <v>1</v>
      </c>
      <c r="K10847" t="s">
        <v>24</v>
      </c>
      <c r="L10847" t="s">
        <v>22</v>
      </c>
      <c r="M10847">
        <v>162500</v>
      </c>
      <c r="O10847" t="s">
        <v>4535</v>
      </c>
      <c r="P10847" t="s">
        <v>1447</v>
      </c>
    </row>
    <row r="10848" spans="1:16" x14ac:dyDescent="0.55000000000000004">
      <c r="A10848" t="s">
        <v>2</v>
      </c>
      <c r="B10848" t="s">
        <v>6584</v>
      </c>
      <c r="C10848" t="s">
        <v>73</v>
      </c>
      <c r="D10848" t="s">
        <v>3973</v>
      </c>
      <c r="E10848" t="s">
        <v>20</v>
      </c>
      <c r="F10848" t="b">
        <v>0</v>
      </c>
      <c r="G10848" t="s">
        <v>27</v>
      </c>
      <c r="H10848" s="4">
        <v>45806.709687499999</v>
      </c>
      <c r="I10848" t="b">
        <v>0</v>
      </c>
      <c r="J10848" t="b">
        <v>0</v>
      </c>
      <c r="K10848" t="s">
        <v>24</v>
      </c>
      <c r="L10848" t="s">
        <v>22</v>
      </c>
      <c r="M10848">
        <v>122500</v>
      </c>
      <c r="O10848" t="s">
        <v>1422</v>
      </c>
      <c r="P10848" t="s">
        <v>6585</v>
      </c>
    </row>
    <row r="10849" spans="1:16" x14ac:dyDescent="0.55000000000000004">
      <c r="A10849" t="s">
        <v>2</v>
      </c>
      <c r="B10849" t="s">
        <v>2604</v>
      </c>
      <c r="C10849" t="s">
        <v>3582</v>
      </c>
      <c r="D10849" t="s">
        <v>3973</v>
      </c>
      <c r="E10849" t="s">
        <v>20</v>
      </c>
      <c r="F10849" t="b">
        <v>0</v>
      </c>
      <c r="G10849" t="s">
        <v>41</v>
      </c>
      <c r="H10849" s="4">
        <v>45806.709965277783</v>
      </c>
      <c r="I10849" t="b">
        <v>0</v>
      </c>
      <c r="J10849" t="b">
        <v>1</v>
      </c>
      <c r="K10849" t="s">
        <v>24</v>
      </c>
      <c r="L10849" t="s">
        <v>22</v>
      </c>
      <c r="M10849">
        <v>72500</v>
      </c>
      <c r="O10849" t="s">
        <v>554</v>
      </c>
    </row>
    <row r="10850" spans="1:16" x14ac:dyDescent="0.55000000000000004">
      <c r="A10850" t="s">
        <v>2</v>
      </c>
      <c r="B10850" t="s">
        <v>6584</v>
      </c>
      <c r="C10850" t="s">
        <v>670</v>
      </c>
      <c r="D10850" t="s">
        <v>3973</v>
      </c>
      <c r="E10850" t="s">
        <v>20</v>
      </c>
      <c r="F10850" t="b">
        <v>0</v>
      </c>
      <c r="G10850" t="s">
        <v>41</v>
      </c>
      <c r="H10850" s="4">
        <v>45806.710046296299</v>
      </c>
      <c r="I10850" t="b">
        <v>0</v>
      </c>
      <c r="J10850" t="b">
        <v>0</v>
      </c>
      <c r="K10850" t="s">
        <v>24</v>
      </c>
      <c r="L10850" t="s">
        <v>22</v>
      </c>
      <c r="M10850">
        <v>122500</v>
      </c>
      <c r="O10850" t="s">
        <v>1422</v>
      </c>
      <c r="P10850" t="s">
        <v>6585</v>
      </c>
    </row>
    <row r="10851" spans="1:16" x14ac:dyDescent="0.55000000000000004">
      <c r="A10851" t="s">
        <v>2</v>
      </c>
      <c r="B10851" t="s">
        <v>6584</v>
      </c>
      <c r="C10851" t="s">
        <v>1125</v>
      </c>
      <c r="D10851" t="s">
        <v>3973</v>
      </c>
      <c r="E10851" t="s">
        <v>20</v>
      </c>
      <c r="F10851" t="b">
        <v>0</v>
      </c>
      <c r="G10851" t="s">
        <v>35</v>
      </c>
      <c r="H10851" s="4">
        <v>45806.710428240738</v>
      </c>
      <c r="I10851" t="b">
        <v>0</v>
      </c>
      <c r="J10851" t="b">
        <v>0</v>
      </c>
      <c r="K10851" t="s">
        <v>24</v>
      </c>
      <c r="L10851" t="s">
        <v>22</v>
      </c>
      <c r="M10851">
        <v>122500</v>
      </c>
      <c r="O10851" t="s">
        <v>1422</v>
      </c>
      <c r="P10851" t="s">
        <v>6585</v>
      </c>
    </row>
    <row r="10852" spans="1:16" x14ac:dyDescent="0.55000000000000004">
      <c r="A10852" t="s">
        <v>2</v>
      </c>
      <c r="B10852" t="s">
        <v>6584</v>
      </c>
      <c r="C10852" t="s">
        <v>1573</v>
      </c>
      <c r="D10852" t="s">
        <v>3973</v>
      </c>
      <c r="E10852" t="s">
        <v>20</v>
      </c>
      <c r="F10852" t="b">
        <v>0</v>
      </c>
      <c r="G10852" t="s">
        <v>30</v>
      </c>
      <c r="H10852" s="4">
        <v>45806.710706018523</v>
      </c>
      <c r="I10852" t="b">
        <v>0</v>
      </c>
      <c r="J10852" t="b">
        <v>0</v>
      </c>
      <c r="K10852" t="s">
        <v>24</v>
      </c>
      <c r="L10852" t="s">
        <v>22</v>
      </c>
      <c r="M10852">
        <v>122500</v>
      </c>
      <c r="O10852" t="s">
        <v>1422</v>
      </c>
      <c r="P10852" t="s">
        <v>6585</v>
      </c>
    </row>
    <row r="10853" spans="1:16" x14ac:dyDescent="0.55000000000000004">
      <c r="A10853" t="s">
        <v>0</v>
      </c>
      <c r="B10853" t="s">
        <v>257</v>
      </c>
      <c r="C10853" t="s">
        <v>192</v>
      </c>
      <c r="D10853" t="s">
        <v>3973</v>
      </c>
      <c r="E10853" t="s">
        <v>20</v>
      </c>
      <c r="F10853" t="b">
        <v>0</v>
      </c>
      <c r="G10853" t="s">
        <v>23</v>
      </c>
      <c r="H10853" s="4">
        <v>45806.726145833331</v>
      </c>
      <c r="I10853" t="b">
        <v>1</v>
      </c>
      <c r="J10853" t="b">
        <v>0</v>
      </c>
      <c r="K10853" t="s">
        <v>24</v>
      </c>
      <c r="L10853" t="s">
        <v>22</v>
      </c>
      <c r="M10853">
        <v>125000</v>
      </c>
      <c r="O10853" t="s">
        <v>131</v>
      </c>
    </row>
    <row r="10854" spans="1:16" x14ac:dyDescent="0.55000000000000004">
      <c r="A10854" t="s">
        <v>0</v>
      </c>
      <c r="B10854" t="s">
        <v>2498</v>
      </c>
      <c r="C10854" t="s">
        <v>1060</v>
      </c>
      <c r="D10854" t="s">
        <v>3973</v>
      </c>
      <c r="E10854" t="s">
        <v>20</v>
      </c>
      <c r="F10854" t="b">
        <v>0</v>
      </c>
      <c r="G10854" t="s">
        <v>41</v>
      </c>
      <c r="H10854" s="4">
        <v>45806.750300925924</v>
      </c>
      <c r="I10854" t="b">
        <v>1</v>
      </c>
      <c r="J10854" t="b">
        <v>1</v>
      </c>
      <c r="K10854" t="s">
        <v>24</v>
      </c>
      <c r="L10854" t="s">
        <v>22</v>
      </c>
      <c r="M10854">
        <v>135000</v>
      </c>
      <c r="O10854" t="s">
        <v>14188</v>
      </c>
      <c r="P10854" t="s">
        <v>14189</v>
      </c>
    </row>
    <row r="10855" spans="1:16" x14ac:dyDescent="0.55000000000000004">
      <c r="A10855" t="s">
        <v>139</v>
      </c>
      <c r="B10855" t="s">
        <v>14190</v>
      </c>
      <c r="C10855" t="s">
        <v>1216</v>
      </c>
      <c r="D10855" t="s">
        <v>3973</v>
      </c>
      <c r="E10855" t="s">
        <v>20</v>
      </c>
      <c r="F10855" t="b">
        <v>0</v>
      </c>
      <c r="G10855" t="s">
        <v>30</v>
      </c>
      <c r="H10855" s="4">
        <v>45806.750625000001</v>
      </c>
      <c r="I10855" t="b">
        <v>0</v>
      </c>
      <c r="J10855" t="b">
        <v>1</v>
      </c>
      <c r="K10855" t="s">
        <v>24</v>
      </c>
      <c r="L10855" t="s">
        <v>22</v>
      </c>
      <c r="M10855">
        <v>81500</v>
      </c>
      <c r="O10855" t="s">
        <v>14191</v>
      </c>
    </row>
    <row r="10856" spans="1:16" x14ac:dyDescent="0.55000000000000004">
      <c r="A10856" t="s">
        <v>1</v>
      </c>
      <c r="B10856" t="s">
        <v>1348</v>
      </c>
      <c r="C10856" t="s">
        <v>141</v>
      </c>
      <c r="D10856" t="s">
        <v>3828</v>
      </c>
      <c r="E10856" t="s">
        <v>51</v>
      </c>
      <c r="F10856" t="b">
        <v>0</v>
      </c>
      <c r="G10856" t="s">
        <v>27</v>
      </c>
      <c r="H10856" s="4">
        <v>45806.750787037039</v>
      </c>
      <c r="I10856" t="b">
        <v>0</v>
      </c>
      <c r="J10856" t="b">
        <v>1</v>
      </c>
      <c r="K10856" t="s">
        <v>24</v>
      </c>
      <c r="L10856" t="s">
        <v>36</v>
      </c>
      <c r="N10856">
        <v>65</v>
      </c>
      <c r="O10856" t="s">
        <v>14192</v>
      </c>
      <c r="P10856" t="s">
        <v>216</v>
      </c>
    </row>
    <row r="10857" spans="1:16" x14ac:dyDescent="0.55000000000000004">
      <c r="A10857" t="s">
        <v>2</v>
      </c>
      <c r="B10857" t="s">
        <v>14193</v>
      </c>
      <c r="C10857" t="s">
        <v>14194</v>
      </c>
      <c r="D10857" t="s">
        <v>3828</v>
      </c>
      <c r="E10857" t="s">
        <v>20</v>
      </c>
      <c r="F10857" t="b">
        <v>0</v>
      </c>
      <c r="G10857" t="s">
        <v>27</v>
      </c>
      <c r="H10857" s="4">
        <v>45806.751284722217</v>
      </c>
      <c r="I10857" t="b">
        <v>0</v>
      </c>
      <c r="J10857" t="b">
        <v>0</v>
      </c>
      <c r="K10857" t="s">
        <v>24</v>
      </c>
      <c r="L10857" t="s">
        <v>22</v>
      </c>
      <c r="M10857">
        <v>72500</v>
      </c>
      <c r="O10857" t="s">
        <v>202</v>
      </c>
      <c r="P10857" t="s">
        <v>223</v>
      </c>
    </row>
    <row r="10858" spans="1:16" x14ac:dyDescent="0.55000000000000004">
      <c r="A10858" t="s">
        <v>2</v>
      </c>
      <c r="B10858" t="s">
        <v>132</v>
      </c>
      <c r="C10858" t="s">
        <v>2164</v>
      </c>
      <c r="D10858" t="s">
        <v>3973</v>
      </c>
      <c r="E10858" t="s">
        <v>20</v>
      </c>
      <c r="F10858" t="b">
        <v>0</v>
      </c>
      <c r="G10858" t="s">
        <v>27</v>
      </c>
      <c r="H10858" s="4">
        <v>45806.751284722217</v>
      </c>
      <c r="I10858" t="b">
        <v>0</v>
      </c>
      <c r="J10858" t="b">
        <v>1</v>
      </c>
      <c r="K10858" t="s">
        <v>24</v>
      </c>
      <c r="L10858" t="s">
        <v>22</v>
      </c>
      <c r="M10858">
        <v>128500</v>
      </c>
      <c r="O10858" t="s">
        <v>4344</v>
      </c>
      <c r="P10858" t="s">
        <v>2141</v>
      </c>
    </row>
    <row r="10859" spans="1:16" x14ac:dyDescent="0.55000000000000004">
      <c r="A10859" t="s">
        <v>28</v>
      </c>
      <c r="B10859" t="s">
        <v>1539</v>
      </c>
      <c r="C10859" t="s">
        <v>504</v>
      </c>
      <c r="D10859" t="s">
        <v>3973</v>
      </c>
      <c r="E10859" t="s">
        <v>20</v>
      </c>
      <c r="F10859" t="b">
        <v>0</v>
      </c>
      <c r="G10859" t="s">
        <v>35</v>
      </c>
      <c r="H10859" s="4">
        <v>45806.751793981479</v>
      </c>
      <c r="I10859" t="b">
        <v>0</v>
      </c>
      <c r="J10859" t="b">
        <v>0</v>
      </c>
      <c r="K10859" t="s">
        <v>24</v>
      </c>
      <c r="L10859" t="s">
        <v>22</v>
      </c>
      <c r="M10859">
        <v>195000</v>
      </c>
      <c r="O10859" t="s">
        <v>4344</v>
      </c>
      <c r="P10859" t="s">
        <v>14195</v>
      </c>
    </row>
    <row r="10860" spans="1:16" x14ac:dyDescent="0.55000000000000004">
      <c r="A10860" t="s">
        <v>25</v>
      </c>
      <c r="B10860" t="s">
        <v>14196</v>
      </c>
      <c r="C10860" t="s">
        <v>372</v>
      </c>
      <c r="D10860" t="s">
        <v>3828</v>
      </c>
      <c r="E10860" t="s">
        <v>51</v>
      </c>
      <c r="F10860" t="b">
        <v>0</v>
      </c>
      <c r="G10860" t="s">
        <v>27</v>
      </c>
      <c r="H10860" s="4">
        <v>45806.79173611111</v>
      </c>
      <c r="I10860" t="b">
        <v>1</v>
      </c>
      <c r="J10860" t="b">
        <v>0</v>
      </c>
      <c r="K10860" t="s">
        <v>24</v>
      </c>
      <c r="L10860" t="s">
        <v>36</v>
      </c>
      <c r="N10860">
        <v>52.5</v>
      </c>
      <c r="O10860" t="s">
        <v>14197</v>
      </c>
      <c r="P10860" t="s">
        <v>871</v>
      </c>
    </row>
    <row r="10861" spans="1:16" x14ac:dyDescent="0.55000000000000004">
      <c r="A10861" t="s">
        <v>40</v>
      </c>
      <c r="B10861" t="s">
        <v>40</v>
      </c>
      <c r="C10861" t="s">
        <v>877</v>
      </c>
      <c r="D10861" t="s">
        <v>2208</v>
      </c>
      <c r="E10861" t="s">
        <v>20</v>
      </c>
      <c r="F10861" t="b">
        <v>0</v>
      </c>
      <c r="G10861" t="s">
        <v>27</v>
      </c>
      <c r="H10861" s="4">
        <v>45806.792500000003</v>
      </c>
      <c r="I10861" t="b">
        <v>0</v>
      </c>
      <c r="J10861" t="b">
        <v>0</v>
      </c>
      <c r="K10861" t="s">
        <v>24</v>
      </c>
      <c r="L10861" t="s">
        <v>22</v>
      </c>
      <c r="M10861">
        <v>138700</v>
      </c>
      <c r="O10861" t="s">
        <v>14198</v>
      </c>
      <c r="P10861" t="s">
        <v>10725</v>
      </c>
    </row>
    <row r="10862" spans="1:16" x14ac:dyDescent="0.55000000000000004">
      <c r="A10862" t="s">
        <v>2</v>
      </c>
      <c r="B10862" t="s">
        <v>2</v>
      </c>
      <c r="C10862" t="s">
        <v>14199</v>
      </c>
      <c r="D10862" t="s">
        <v>3973</v>
      </c>
      <c r="E10862" t="s">
        <v>20</v>
      </c>
      <c r="F10862" t="b">
        <v>0</v>
      </c>
      <c r="G10862" t="s">
        <v>27</v>
      </c>
      <c r="H10862" s="4">
        <v>45806.792997685188</v>
      </c>
      <c r="I10862" t="b">
        <v>0</v>
      </c>
      <c r="J10862" t="b">
        <v>0</v>
      </c>
      <c r="K10862" t="s">
        <v>24</v>
      </c>
      <c r="L10862" t="s">
        <v>22</v>
      </c>
      <c r="M10862">
        <v>145000</v>
      </c>
      <c r="O10862" t="s">
        <v>846</v>
      </c>
      <c r="P10862" t="s">
        <v>14200</v>
      </c>
    </row>
    <row r="10863" spans="1:16" x14ac:dyDescent="0.55000000000000004">
      <c r="A10863" t="s">
        <v>2</v>
      </c>
      <c r="B10863" t="s">
        <v>14201</v>
      </c>
      <c r="C10863" t="s">
        <v>14199</v>
      </c>
      <c r="D10863" t="s">
        <v>3973</v>
      </c>
      <c r="E10863" t="s">
        <v>20</v>
      </c>
      <c r="F10863" t="b">
        <v>0</v>
      </c>
      <c r="G10863" t="s">
        <v>27</v>
      </c>
      <c r="H10863" s="4">
        <v>45806.793009259258</v>
      </c>
      <c r="I10863" t="b">
        <v>0</v>
      </c>
      <c r="J10863" t="b">
        <v>0</v>
      </c>
      <c r="K10863" t="s">
        <v>24</v>
      </c>
      <c r="L10863" t="s">
        <v>22</v>
      </c>
      <c r="M10863">
        <v>145000</v>
      </c>
      <c r="O10863" t="s">
        <v>846</v>
      </c>
      <c r="P10863" t="s">
        <v>14200</v>
      </c>
    </row>
    <row r="10864" spans="1:16" x14ac:dyDescent="0.55000000000000004">
      <c r="A10864" t="s">
        <v>0</v>
      </c>
      <c r="B10864" t="s">
        <v>14202</v>
      </c>
      <c r="C10864" t="s">
        <v>82</v>
      </c>
      <c r="D10864" t="s">
        <v>2208</v>
      </c>
      <c r="E10864" t="s">
        <v>20</v>
      </c>
      <c r="F10864" t="b">
        <v>0</v>
      </c>
      <c r="G10864" t="s">
        <v>27</v>
      </c>
      <c r="H10864" s="4">
        <v>45806.833402777767</v>
      </c>
      <c r="I10864" t="b">
        <v>0</v>
      </c>
      <c r="J10864" t="b">
        <v>1</v>
      </c>
      <c r="K10864" t="s">
        <v>24</v>
      </c>
      <c r="L10864" t="s">
        <v>22</v>
      </c>
      <c r="M10864">
        <v>156557.5</v>
      </c>
      <c r="O10864" t="s">
        <v>1140</v>
      </c>
      <c r="P10864" t="s">
        <v>14203</v>
      </c>
    </row>
    <row r="10865" spans="1:16" x14ac:dyDescent="0.55000000000000004">
      <c r="A10865" t="s">
        <v>0</v>
      </c>
      <c r="B10865" t="s">
        <v>0</v>
      </c>
      <c r="C10865" t="s">
        <v>5740</v>
      </c>
      <c r="D10865" t="s">
        <v>3973</v>
      </c>
      <c r="E10865" t="s">
        <v>20</v>
      </c>
      <c r="F10865" t="b">
        <v>0</v>
      </c>
      <c r="G10865" t="s">
        <v>27</v>
      </c>
      <c r="H10865" s="4">
        <v>45806.833402777767</v>
      </c>
      <c r="I10865" t="b">
        <v>0</v>
      </c>
      <c r="J10865" t="b">
        <v>1</v>
      </c>
      <c r="K10865" t="s">
        <v>24</v>
      </c>
      <c r="L10865" t="s">
        <v>22</v>
      </c>
      <c r="M10865">
        <v>100000</v>
      </c>
      <c r="O10865" t="s">
        <v>14204</v>
      </c>
      <c r="P10865" t="s">
        <v>3584</v>
      </c>
    </row>
    <row r="10866" spans="1:16" x14ac:dyDescent="0.55000000000000004">
      <c r="A10866" t="s">
        <v>0</v>
      </c>
      <c r="B10866" t="s">
        <v>0</v>
      </c>
      <c r="C10866" t="s">
        <v>2168</v>
      </c>
      <c r="D10866" t="s">
        <v>3973</v>
      </c>
      <c r="E10866" t="s">
        <v>51</v>
      </c>
      <c r="F10866" t="b">
        <v>0</v>
      </c>
      <c r="G10866" t="s">
        <v>27</v>
      </c>
      <c r="H10866" s="4">
        <v>45806.833495370367</v>
      </c>
      <c r="I10866" t="b">
        <v>1</v>
      </c>
      <c r="J10866" t="b">
        <v>0</v>
      </c>
      <c r="K10866" t="s">
        <v>24</v>
      </c>
      <c r="L10866" t="s">
        <v>36</v>
      </c>
      <c r="N10866">
        <v>25</v>
      </c>
      <c r="O10866" t="s">
        <v>2169</v>
      </c>
    </row>
    <row r="10867" spans="1:16" x14ac:dyDescent="0.55000000000000004">
      <c r="A10867" t="s">
        <v>89</v>
      </c>
      <c r="B10867" t="s">
        <v>14205</v>
      </c>
      <c r="C10867" t="s">
        <v>44</v>
      </c>
      <c r="D10867" t="s">
        <v>3973</v>
      </c>
      <c r="E10867" t="s">
        <v>51</v>
      </c>
      <c r="F10867" t="b">
        <v>0</v>
      </c>
      <c r="G10867" t="s">
        <v>41</v>
      </c>
      <c r="H10867" s="4">
        <v>45806.83489583333</v>
      </c>
      <c r="I10867" t="b">
        <v>1</v>
      </c>
      <c r="J10867" t="b">
        <v>0</v>
      </c>
      <c r="K10867" t="s">
        <v>24</v>
      </c>
      <c r="L10867" t="s">
        <v>36</v>
      </c>
      <c r="N10867">
        <v>112.5</v>
      </c>
      <c r="O10867" t="s">
        <v>14206</v>
      </c>
      <c r="P10867" t="s">
        <v>14207</v>
      </c>
    </row>
    <row r="10868" spans="1:16" x14ac:dyDescent="0.55000000000000004">
      <c r="A10868" t="s">
        <v>139</v>
      </c>
      <c r="B10868" t="s">
        <v>14208</v>
      </c>
      <c r="C10868" t="s">
        <v>966</v>
      </c>
      <c r="D10868" t="s">
        <v>3973</v>
      </c>
      <c r="E10868" t="s">
        <v>51</v>
      </c>
      <c r="F10868" t="b">
        <v>0</v>
      </c>
      <c r="G10868" t="s">
        <v>30</v>
      </c>
      <c r="H10868" s="4">
        <v>45806.875648148147</v>
      </c>
      <c r="I10868" t="b">
        <v>0</v>
      </c>
      <c r="J10868" t="b">
        <v>0</v>
      </c>
      <c r="K10868" t="s">
        <v>24</v>
      </c>
      <c r="L10868" t="s">
        <v>36</v>
      </c>
      <c r="N10868">
        <v>47</v>
      </c>
      <c r="O10868" t="s">
        <v>2169</v>
      </c>
      <c r="P10868" t="s">
        <v>14209</v>
      </c>
    </row>
    <row r="10869" spans="1:16" x14ac:dyDescent="0.55000000000000004">
      <c r="A10869" t="s">
        <v>2</v>
      </c>
      <c r="B10869" t="s">
        <v>14210</v>
      </c>
      <c r="C10869" t="s">
        <v>14211</v>
      </c>
      <c r="D10869" t="s">
        <v>3973</v>
      </c>
      <c r="E10869" t="s">
        <v>20</v>
      </c>
      <c r="F10869" t="b">
        <v>0</v>
      </c>
      <c r="G10869" t="s">
        <v>41</v>
      </c>
      <c r="H10869" s="4">
        <v>45806.876527777778</v>
      </c>
      <c r="I10869" t="b">
        <v>1</v>
      </c>
      <c r="J10869" t="b">
        <v>1</v>
      </c>
      <c r="K10869" t="s">
        <v>24</v>
      </c>
      <c r="L10869" t="s">
        <v>22</v>
      </c>
      <c r="M10869">
        <v>222000</v>
      </c>
      <c r="O10869" t="s">
        <v>1147</v>
      </c>
      <c r="P10869" t="s">
        <v>14212</v>
      </c>
    </row>
    <row r="10870" spans="1:16" x14ac:dyDescent="0.55000000000000004">
      <c r="A10870" t="s">
        <v>89</v>
      </c>
      <c r="B10870" t="s">
        <v>2998</v>
      </c>
      <c r="C10870" t="s">
        <v>47</v>
      </c>
      <c r="D10870" t="s">
        <v>3973</v>
      </c>
      <c r="E10870" t="s">
        <v>20</v>
      </c>
      <c r="F10870" t="b">
        <v>0</v>
      </c>
      <c r="G10870" t="s">
        <v>41</v>
      </c>
      <c r="H10870" s="4">
        <v>45806.876631944448</v>
      </c>
      <c r="I10870" t="b">
        <v>0</v>
      </c>
      <c r="J10870" t="b">
        <v>1</v>
      </c>
      <c r="K10870" t="s">
        <v>24</v>
      </c>
      <c r="L10870" t="s">
        <v>22</v>
      </c>
      <c r="M10870">
        <v>184000</v>
      </c>
      <c r="O10870" t="s">
        <v>14213</v>
      </c>
      <c r="P10870" t="s">
        <v>14214</v>
      </c>
    </row>
    <row r="10871" spans="1:16" x14ac:dyDescent="0.55000000000000004">
      <c r="A10871" t="s">
        <v>40</v>
      </c>
      <c r="B10871" t="s">
        <v>14215</v>
      </c>
      <c r="C10871" t="s">
        <v>82</v>
      </c>
      <c r="D10871" t="s">
        <v>3973</v>
      </c>
      <c r="E10871" t="s">
        <v>20</v>
      </c>
      <c r="F10871" t="b">
        <v>0</v>
      </c>
      <c r="G10871" t="s">
        <v>41</v>
      </c>
      <c r="H10871" s="4">
        <v>45806.876666666663</v>
      </c>
      <c r="I10871" t="b">
        <v>0</v>
      </c>
      <c r="J10871" t="b">
        <v>0</v>
      </c>
      <c r="K10871" t="s">
        <v>24</v>
      </c>
      <c r="L10871" t="s">
        <v>22</v>
      </c>
      <c r="M10871">
        <v>198000</v>
      </c>
      <c r="O10871" t="s">
        <v>14216</v>
      </c>
      <c r="P10871" t="s">
        <v>1054</v>
      </c>
    </row>
    <row r="10872" spans="1:16" x14ac:dyDescent="0.55000000000000004">
      <c r="A10872" t="s">
        <v>2</v>
      </c>
      <c r="B10872" t="s">
        <v>14210</v>
      </c>
      <c r="C10872" t="s">
        <v>203</v>
      </c>
      <c r="D10872" t="s">
        <v>3973</v>
      </c>
      <c r="E10872" t="s">
        <v>20</v>
      </c>
      <c r="F10872" t="b">
        <v>0</v>
      </c>
      <c r="G10872" t="s">
        <v>41</v>
      </c>
      <c r="H10872" s="4">
        <v>45806.876666666663</v>
      </c>
      <c r="I10872" t="b">
        <v>0</v>
      </c>
      <c r="J10872" t="b">
        <v>1</v>
      </c>
      <c r="K10872" t="s">
        <v>24</v>
      </c>
      <c r="L10872" t="s">
        <v>22</v>
      </c>
      <c r="M10872">
        <v>222000</v>
      </c>
      <c r="O10872" t="s">
        <v>1147</v>
      </c>
      <c r="P10872" t="s">
        <v>14212</v>
      </c>
    </row>
    <row r="10873" spans="1:16" x14ac:dyDescent="0.55000000000000004">
      <c r="A10873" t="s">
        <v>139</v>
      </c>
      <c r="B10873" t="s">
        <v>3855</v>
      </c>
      <c r="C10873" t="s">
        <v>1468</v>
      </c>
      <c r="D10873" t="s">
        <v>3828</v>
      </c>
      <c r="E10873" t="s">
        <v>20</v>
      </c>
      <c r="F10873" t="b">
        <v>0</v>
      </c>
      <c r="G10873" t="s">
        <v>41</v>
      </c>
      <c r="H10873" s="4">
        <v>45806.916979166657</v>
      </c>
      <c r="I10873" t="b">
        <v>0</v>
      </c>
      <c r="J10873" t="b">
        <v>1</v>
      </c>
      <c r="K10873" t="s">
        <v>24</v>
      </c>
      <c r="L10873" t="s">
        <v>36</v>
      </c>
      <c r="N10873">
        <v>38.5</v>
      </c>
      <c r="O10873" t="s">
        <v>14217</v>
      </c>
      <c r="P10873" t="s">
        <v>14218</v>
      </c>
    </row>
    <row r="10874" spans="1:16" x14ac:dyDescent="0.55000000000000004">
      <c r="A10874" t="s">
        <v>2</v>
      </c>
      <c r="B10874" t="s">
        <v>14219</v>
      </c>
      <c r="C10874" t="s">
        <v>1288</v>
      </c>
      <c r="D10874" t="s">
        <v>3828</v>
      </c>
      <c r="E10874" t="s">
        <v>51</v>
      </c>
      <c r="F10874" t="b">
        <v>0</v>
      </c>
      <c r="G10874" t="s">
        <v>27</v>
      </c>
      <c r="H10874" s="4">
        <v>45806.917870370373</v>
      </c>
      <c r="I10874" t="b">
        <v>0</v>
      </c>
      <c r="J10874" t="b">
        <v>0</v>
      </c>
      <c r="K10874" t="s">
        <v>24</v>
      </c>
      <c r="L10874" t="s">
        <v>36</v>
      </c>
      <c r="N10874">
        <v>65</v>
      </c>
      <c r="O10874" t="s">
        <v>14220</v>
      </c>
      <c r="P10874" t="s">
        <v>1713</v>
      </c>
    </row>
    <row r="10875" spans="1:16" x14ac:dyDescent="0.55000000000000004">
      <c r="A10875" t="s">
        <v>2</v>
      </c>
      <c r="B10875" t="s">
        <v>13922</v>
      </c>
      <c r="C10875" t="s">
        <v>436</v>
      </c>
      <c r="D10875" t="s">
        <v>3828</v>
      </c>
      <c r="E10875" t="s">
        <v>20</v>
      </c>
      <c r="F10875" t="b">
        <v>0</v>
      </c>
      <c r="G10875" t="s">
        <v>41</v>
      </c>
      <c r="H10875" s="4">
        <v>45806.918136574073</v>
      </c>
      <c r="I10875" t="b">
        <v>0</v>
      </c>
      <c r="J10875" t="b">
        <v>1</v>
      </c>
      <c r="K10875" t="s">
        <v>24</v>
      </c>
      <c r="L10875" t="s">
        <v>22</v>
      </c>
      <c r="M10875">
        <v>128500</v>
      </c>
      <c r="O10875" t="s">
        <v>14221</v>
      </c>
      <c r="P10875" t="s">
        <v>13924</v>
      </c>
    </row>
    <row r="10876" spans="1:16" x14ac:dyDescent="0.55000000000000004">
      <c r="A10876" t="s">
        <v>19</v>
      </c>
      <c r="B10876" t="s">
        <v>3782</v>
      </c>
      <c r="C10876" t="s">
        <v>1959</v>
      </c>
      <c r="D10876" t="s">
        <v>3973</v>
      </c>
      <c r="E10876" t="s">
        <v>20</v>
      </c>
      <c r="F10876" t="b">
        <v>0</v>
      </c>
      <c r="G10876" t="s">
        <v>41</v>
      </c>
      <c r="H10876" s="4">
        <v>45806.958634259259</v>
      </c>
      <c r="I10876" t="b">
        <v>0</v>
      </c>
      <c r="J10876" t="b">
        <v>1</v>
      </c>
      <c r="K10876" t="s">
        <v>24</v>
      </c>
      <c r="L10876" t="s">
        <v>22</v>
      </c>
      <c r="M10876">
        <v>212500</v>
      </c>
      <c r="O10876" t="s">
        <v>14222</v>
      </c>
      <c r="P10876" t="s">
        <v>14223</v>
      </c>
    </row>
    <row r="10877" spans="1:16" x14ac:dyDescent="0.55000000000000004">
      <c r="A10877" t="s">
        <v>2</v>
      </c>
      <c r="B10877" t="s">
        <v>14224</v>
      </c>
      <c r="C10877" t="s">
        <v>180</v>
      </c>
      <c r="D10877" t="s">
        <v>3973</v>
      </c>
      <c r="E10877" t="s">
        <v>20</v>
      </c>
      <c r="F10877" t="b">
        <v>0</v>
      </c>
      <c r="G10877" t="s">
        <v>41</v>
      </c>
      <c r="H10877" s="4">
        <v>45806.958634259259</v>
      </c>
      <c r="I10877" t="b">
        <v>0</v>
      </c>
      <c r="J10877" t="b">
        <v>1</v>
      </c>
      <c r="K10877" t="s">
        <v>24</v>
      </c>
      <c r="L10877" t="s">
        <v>22</v>
      </c>
      <c r="M10877">
        <v>89150</v>
      </c>
      <c r="O10877" t="s">
        <v>1805</v>
      </c>
      <c r="P10877" t="s">
        <v>204</v>
      </c>
    </row>
    <row r="10878" spans="1:16" x14ac:dyDescent="0.55000000000000004">
      <c r="A10878" t="s">
        <v>1</v>
      </c>
      <c r="B10878" t="s">
        <v>14225</v>
      </c>
      <c r="C10878" t="s">
        <v>185</v>
      </c>
      <c r="D10878" t="s">
        <v>3957</v>
      </c>
      <c r="E10878" t="s">
        <v>34</v>
      </c>
      <c r="F10878" t="b">
        <v>0</v>
      </c>
      <c r="G10878" t="s">
        <v>27</v>
      </c>
      <c r="H10878" s="4">
        <v>45806.959097222221</v>
      </c>
      <c r="I10878" t="b">
        <v>0</v>
      </c>
      <c r="J10878" t="b">
        <v>1</v>
      </c>
      <c r="K10878" t="s">
        <v>24</v>
      </c>
      <c r="L10878" t="s">
        <v>36</v>
      </c>
      <c r="N10878">
        <v>49.895000457763672</v>
      </c>
      <c r="O10878" t="s">
        <v>186</v>
      </c>
      <c r="P10878" t="s">
        <v>14226</v>
      </c>
    </row>
    <row r="10879" spans="1:16" x14ac:dyDescent="0.55000000000000004">
      <c r="A10879" t="s">
        <v>2</v>
      </c>
      <c r="B10879" t="s">
        <v>129</v>
      </c>
      <c r="C10879" t="s">
        <v>1096</v>
      </c>
      <c r="D10879" t="s">
        <v>3973</v>
      </c>
      <c r="E10879" t="s">
        <v>20</v>
      </c>
      <c r="F10879" t="b">
        <v>0</v>
      </c>
      <c r="G10879" t="s">
        <v>27</v>
      </c>
      <c r="H10879" s="4">
        <v>45806.959166666667</v>
      </c>
      <c r="I10879" t="b">
        <v>0</v>
      </c>
      <c r="J10879" t="b">
        <v>0</v>
      </c>
      <c r="K10879" t="s">
        <v>24</v>
      </c>
      <c r="L10879" t="s">
        <v>22</v>
      </c>
      <c r="M10879">
        <v>112500</v>
      </c>
      <c r="O10879" t="s">
        <v>1422</v>
      </c>
      <c r="P10879" t="s">
        <v>2103</v>
      </c>
    </row>
    <row r="10880" spans="1:16" x14ac:dyDescent="0.55000000000000004">
      <c r="A10880" t="s">
        <v>2</v>
      </c>
      <c r="B10880" t="s">
        <v>129</v>
      </c>
      <c r="C10880" t="s">
        <v>1573</v>
      </c>
      <c r="D10880" t="s">
        <v>3973</v>
      </c>
      <c r="E10880" t="s">
        <v>20</v>
      </c>
      <c r="F10880" t="b">
        <v>0</v>
      </c>
      <c r="G10880" t="s">
        <v>27</v>
      </c>
      <c r="H10880" s="4">
        <v>45806.959664351853</v>
      </c>
      <c r="I10880" t="b">
        <v>0</v>
      </c>
      <c r="J10880" t="b">
        <v>0</v>
      </c>
      <c r="K10880" t="s">
        <v>24</v>
      </c>
      <c r="L10880" t="s">
        <v>22</v>
      </c>
      <c r="M10880">
        <v>112500</v>
      </c>
      <c r="O10880" t="s">
        <v>1422</v>
      </c>
      <c r="P10880" t="s">
        <v>2103</v>
      </c>
    </row>
    <row r="10881" spans="1:16" x14ac:dyDescent="0.55000000000000004">
      <c r="A10881" t="s">
        <v>2</v>
      </c>
      <c r="B10881" t="s">
        <v>6584</v>
      </c>
      <c r="C10881" t="s">
        <v>203</v>
      </c>
      <c r="D10881" t="s">
        <v>3973</v>
      </c>
      <c r="E10881" t="s">
        <v>20</v>
      </c>
      <c r="F10881" t="b">
        <v>0</v>
      </c>
      <c r="G10881" t="s">
        <v>27</v>
      </c>
      <c r="H10881" s="4">
        <v>45806.959687499999</v>
      </c>
      <c r="I10881" t="b">
        <v>0</v>
      </c>
      <c r="J10881" t="b">
        <v>0</v>
      </c>
      <c r="K10881" t="s">
        <v>24</v>
      </c>
      <c r="L10881" t="s">
        <v>22</v>
      </c>
      <c r="M10881">
        <v>122500</v>
      </c>
      <c r="O10881" t="s">
        <v>1422</v>
      </c>
      <c r="P10881" t="s">
        <v>6585</v>
      </c>
    </row>
    <row r="10882" spans="1:16" x14ac:dyDescent="0.55000000000000004">
      <c r="A10882" t="s">
        <v>2</v>
      </c>
      <c r="B10882" t="s">
        <v>6584</v>
      </c>
      <c r="C10882" t="s">
        <v>774</v>
      </c>
      <c r="D10882" t="s">
        <v>3973</v>
      </c>
      <c r="E10882" t="s">
        <v>20</v>
      </c>
      <c r="F10882" t="b">
        <v>0</v>
      </c>
      <c r="G10882" t="s">
        <v>41</v>
      </c>
      <c r="H10882" s="4">
        <v>45806.959780092591</v>
      </c>
      <c r="I10882" t="b">
        <v>0</v>
      </c>
      <c r="J10882" t="b">
        <v>0</v>
      </c>
      <c r="K10882" t="s">
        <v>24</v>
      </c>
      <c r="L10882" t="s">
        <v>22</v>
      </c>
      <c r="M10882">
        <v>122500</v>
      </c>
      <c r="O10882" t="s">
        <v>1422</v>
      </c>
      <c r="P10882" t="s">
        <v>6585</v>
      </c>
    </row>
    <row r="10883" spans="1:16" x14ac:dyDescent="0.55000000000000004">
      <c r="A10883" t="s">
        <v>2</v>
      </c>
      <c r="B10883" t="s">
        <v>129</v>
      </c>
      <c r="C10883" t="s">
        <v>528</v>
      </c>
      <c r="D10883" t="s">
        <v>3973</v>
      </c>
      <c r="E10883" t="s">
        <v>20</v>
      </c>
      <c r="F10883" t="b">
        <v>0</v>
      </c>
      <c r="G10883" t="s">
        <v>41</v>
      </c>
      <c r="H10883" s="4">
        <v>45806.959953703707</v>
      </c>
      <c r="I10883" t="b">
        <v>0</v>
      </c>
      <c r="J10883" t="b">
        <v>0</v>
      </c>
      <c r="K10883" t="s">
        <v>24</v>
      </c>
      <c r="L10883" t="s">
        <v>22</v>
      </c>
      <c r="M10883">
        <v>112500</v>
      </c>
      <c r="O10883" t="s">
        <v>1422</v>
      </c>
      <c r="P10883" t="s">
        <v>2103</v>
      </c>
    </row>
    <row r="10884" spans="1:16" x14ac:dyDescent="0.55000000000000004">
      <c r="A10884" t="s">
        <v>2</v>
      </c>
      <c r="B10884" t="s">
        <v>129</v>
      </c>
      <c r="C10884" t="s">
        <v>12175</v>
      </c>
      <c r="D10884" t="s">
        <v>3973</v>
      </c>
      <c r="E10884" t="s">
        <v>20</v>
      </c>
      <c r="F10884" t="b">
        <v>0</v>
      </c>
      <c r="G10884" t="s">
        <v>35</v>
      </c>
      <c r="H10884" s="4">
        <v>45806.960335648153</v>
      </c>
      <c r="I10884" t="b">
        <v>0</v>
      </c>
      <c r="J10884" t="b">
        <v>0</v>
      </c>
      <c r="K10884" t="s">
        <v>24</v>
      </c>
      <c r="L10884" t="s">
        <v>22</v>
      </c>
      <c r="M10884">
        <v>112500</v>
      </c>
      <c r="O10884" t="s">
        <v>1422</v>
      </c>
      <c r="P10884" t="s">
        <v>2103</v>
      </c>
    </row>
    <row r="10885" spans="1:16" x14ac:dyDescent="0.55000000000000004">
      <c r="A10885" t="s">
        <v>2</v>
      </c>
      <c r="B10885" t="s">
        <v>6584</v>
      </c>
      <c r="C10885" t="s">
        <v>151</v>
      </c>
      <c r="D10885" t="s">
        <v>3973</v>
      </c>
      <c r="E10885" t="s">
        <v>20</v>
      </c>
      <c r="F10885" t="b">
        <v>0</v>
      </c>
      <c r="G10885" t="s">
        <v>35</v>
      </c>
      <c r="H10885" s="4">
        <v>45806.960381944453</v>
      </c>
      <c r="I10885" t="b">
        <v>0</v>
      </c>
      <c r="J10885" t="b">
        <v>0</v>
      </c>
      <c r="K10885" t="s">
        <v>24</v>
      </c>
      <c r="L10885" t="s">
        <v>22</v>
      </c>
      <c r="M10885">
        <v>122500</v>
      </c>
      <c r="O10885" t="s">
        <v>1422</v>
      </c>
      <c r="P10885" t="s">
        <v>6585</v>
      </c>
    </row>
    <row r="10886" spans="1:16" x14ac:dyDescent="0.55000000000000004">
      <c r="A10886" t="s">
        <v>2</v>
      </c>
      <c r="B10886" t="s">
        <v>129</v>
      </c>
      <c r="C10886" t="s">
        <v>774</v>
      </c>
      <c r="D10886" t="s">
        <v>3973</v>
      </c>
      <c r="E10886" t="s">
        <v>20</v>
      </c>
      <c r="F10886" t="b">
        <v>0</v>
      </c>
      <c r="G10886" t="s">
        <v>35</v>
      </c>
      <c r="H10886" s="4">
        <v>45806.960428240738</v>
      </c>
      <c r="I10886" t="b">
        <v>0</v>
      </c>
      <c r="J10886" t="b">
        <v>0</v>
      </c>
      <c r="K10886" t="s">
        <v>24</v>
      </c>
      <c r="L10886" t="s">
        <v>22</v>
      </c>
      <c r="M10886">
        <v>112500</v>
      </c>
      <c r="O10886" t="s">
        <v>1422</v>
      </c>
      <c r="P10886" t="s">
        <v>2103</v>
      </c>
    </row>
    <row r="10887" spans="1:16" x14ac:dyDescent="0.55000000000000004">
      <c r="A10887" t="s">
        <v>0</v>
      </c>
      <c r="B10887" t="s">
        <v>2122</v>
      </c>
      <c r="C10887" t="s">
        <v>365</v>
      </c>
      <c r="D10887" t="s">
        <v>4014</v>
      </c>
      <c r="E10887" t="s">
        <v>20</v>
      </c>
      <c r="F10887" t="b">
        <v>0</v>
      </c>
      <c r="G10887" t="s">
        <v>27</v>
      </c>
      <c r="H10887" s="4">
        <v>45807.000173611108</v>
      </c>
      <c r="I10887" t="b">
        <v>0</v>
      </c>
      <c r="J10887" t="b">
        <v>0</v>
      </c>
      <c r="K10887" t="s">
        <v>24</v>
      </c>
      <c r="L10887" t="s">
        <v>22</v>
      </c>
      <c r="M10887">
        <v>89305.75</v>
      </c>
      <c r="O10887" t="s">
        <v>14227</v>
      </c>
      <c r="P10887" t="s">
        <v>3285</v>
      </c>
    </row>
    <row r="10888" spans="1:16" x14ac:dyDescent="0.55000000000000004">
      <c r="A10888" t="s">
        <v>0</v>
      </c>
      <c r="B10888" t="s">
        <v>14228</v>
      </c>
      <c r="C10888" t="s">
        <v>329</v>
      </c>
      <c r="D10888" t="s">
        <v>4014</v>
      </c>
      <c r="E10888" t="s">
        <v>20</v>
      </c>
      <c r="F10888" t="b">
        <v>0</v>
      </c>
      <c r="G10888" t="s">
        <v>27</v>
      </c>
      <c r="H10888" s="4">
        <v>45807.000196759262</v>
      </c>
      <c r="I10888" t="b">
        <v>0</v>
      </c>
      <c r="J10888" t="b">
        <v>0</v>
      </c>
      <c r="K10888" t="s">
        <v>24</v>
      </c>
      <c r="L10888" t="s">
        <v>22</v>
      </c>
      <c r="M10888">
        <v>146912.5</v>
      </c>
      <c r="O10888" t="s">
        <v>522</v>
      </c>
      <c r="P10888" t="s">
        <v>14229</v>
      </c>
    </row>
    <row r="10889" spans="1:16" x14ac:dyDescent="0.55000000000000004">
      <c r="A10889" t="s">
        <v>0</v>
      </c>
      <c r="B10889" t="s">
        <v>7035</v>
      </c>
      <c r="C10889" t="s">
        <v>315</v>
      </c>
      <c r="D10889" t="s">
        <v>4014</v>
      </c>
      <c r="E10889" t="s">
        <v>20</v>
      </c>
      <c r="F10889" t="b">
        <v>0</v>
      </c>
      <c r="G10889" t="s">
        <v>27</v>
      </c>
      <c r="H10889" s="4">
        <v>45807.000208333331</v>
      </c>
      <c r="I10889" t="b">
        <v>0</v>
      </c>
      <c r="J10889" t="b">
        <v>0</v>
      </c>
      <c r="K10889" t="s">
        <v>24</v>
      </c>
      <c r="L10889" t="s">
        <v>22</v>
      </c>
      <c r="M10889">
        <v>177025</v>
      </c>
      <c r="O10889" t="s">
        <v>522</v>
      </c>
      <c r="P10889" t="s">
        <v>221</v>
      </c>
    </row>
    <row r="10890" spans="1:16" x14ac:dyDescent="0.55000000000000004">
      <c r="A10890" t="s">
        <v>19</v>
      </c>
      <c r="B10890" t="s">
        <v>14230</v>
      </c>
      <c r="C10890" t="s">
        <v>82</v>
      </c>
      <c r="D10890" t="s">
        <v>3973</v>
      </c>
      <c r="E10890" t="s">
        <v>20</v>
      </c>
      <c r="F10890" t="b">
        <v>0</v>
      </c>
      <c r="G10890" t="s">
        <v>27</v>
      </c>
      <c r="H10890" s="4">
        <v>45807.00072916667</v>
      </c>
      <c r="I10890" t="b">
        <v>0</v>
      </c>
      <c r="J10890" t="b">
        <v>1</v>
      </c>
      <c r="K10890" t="s">
        <v>24</v>
      </c>
      <c r="L10890" t="s">
        <v>22</v>
      </c>
      <c r="M10890">
        <v>185000</v>
      </c>
      <c r="O10890" t="s">
        <v>14231</v>
      </c>
      <c r="P10890" t="s">
        <v>882</v>
      </c>
    </row>
    <row r="10891" spans="1:16" x14ac:dyDescent="0.55000000000000004">
      <c r="A10891" t="s">
        <v>2</v>
      </c>
      <c r="B10891" t="s">
        <v>959</v>
      </c>
      <c r="C10891" t="s">
        <v>335</v>
      </c>
      <c r="D10891" t="s">
        <v>3973</v>
      </c>
      <c r="E10891" t="s">
        <v>20</v>
      </c>
      <c r="F10891" t="b">
        <v>0</v>
      </c>
      <c r="G10891" t="s">
        <v>27</v>
      </c>
      <c r="H10891" s="4">
        <v>45807.001203703701</v>
      </c>
      <c r="I10891" t="b">
        <v>0</v>
      </c>
      <c r="J10891" t="b">
        <v>1</v>
      </c>
      <c r="K10891" t="s">
        <v>24</v>
      </c>
      <c r="L10891" t="s">
        <v>22</v>
      </c>
      <c r="M10891">
        <v>29750</v>
      </c>
      <c r="O10891" t="s">
        <v>14232</v>
      </c>
      <c r="P10891" t="s">
        <v>361</v>
      </c>
    </row>
    <row r="10892" spans="1:16" x14ac:dyDescent="0.55000000000000004">
      <c r="A10892" t="s">
        <v>25</v>
      </c>
      <c r="B10892" t="s">
        <v>14233</v>
      </c>
      <c r="C10892" t="s">
        <v>39</v>
      </c>
      <c r="D10892" t="s">
        <v>4014</v>
      </c>
      <c r="E10892" t="s">
        <v>20</v>
      </c>
      <c r="F10892" t="b">
        <v>1</v>
      </c>
      <c r="G10892" t="s">
        <v>158</v>
      </c>
      <c r="H10892" s="4">
        <v>45807.003969907397</v>
      </c>
      <c r="I10892" t="b">
        <v>0</v>
      </c>
      <c r="J10892" t="b">
        <v>1</v>
      </c>
      <c r="K10892" t="s">
        <v>158</v>
      </c>
      <c r="L10892" t="s">
        <v>22</v>
      </c>
      <c r="M10892">
        <v>158012.5</v>
      </c>
      <c r="O10892" t="s">
        <v>14234</v>
      </c>
      <c r="P10892" t="s">
        <v>6414</v>
      </c>
    </row>
    <row r="10893" spans="1:16" x14ac:dyDescent="0.55000000000000004">
      <c r="A10893" t="s">
        <v>0</v>
      </c>
      <c r="B10893" t="s">
        <v>3553</v>
      </c>
      <c r="C10893" t="s">
        <v>315</v>
      </c>
      <c r="D10893" t="s">
        <v>3828</v>
      </c>
      <c r="E10893" t="s">
        <v>20</v>
      </c>
      <c r="F10893" t="b">
        <v>0</v>
      </c>
      <c r="G10893" t="s">
        <v>27</v>
      </c>
      <c r="H10893" s="4">
        <v>45807.041828703703</v>
      </c>
      <c r="I10893" t="b">
        <v>0</v>
      </c>
      <c r="J10893" t="b">
        <v>1</v>
      </c>
      <c r="K10893" t="s">
        <v>24</v>
      </c>
      <c r="L10893" t="s">
        <v>22</v>
      </c>
      <c r="M10893">
        <v>162500</v>
      </c>
      <c r="O10893" t="s">
        <v>5680</v>
      </c>
      <c r="P10893" t="s">
        <v>8242</v>
      </c>
    </row>
    <row r="10894" spans="1:16" x14ac:dyDescent="0.55000000000000004">
      <c r="A10894" t="s">
        <v>139</v>
      </c>
      <c r="B10894" t="s">
        <v>14235</v>
      </c>
      <c r="C10894" t="s">
        <v>114</v>
      </c>
      <c r="D10894" t="s">
        <v>2208</v>
      </c>
      <c r="E10894" t="s">
        <v>20</v>
      </c>
      <c r="F10894" t="b">
        <v>0</v>
      </c>
      <c r="G10894" t="s">
        <v>27</v>
      </c>
      <c r="H10894" s="4">
        <v>45807.04184027778</v>
      </c>
      <c r="I10894" t="b">
        <v>0</v>
      </c>
      <c r="J10894" t="b">
        <v>1</v>
      </c>
      <c r="K10894" t="s">
        <v>24</v>
      </c>
      <c r="L10894" t="s">
        <v>22</v>
      </c>
      <c r="M10894">
        <v>90000</v>
      </c>
      <c r="O10894" t="s">
        <v>14236</v>
      </c>
      <c r="P10894" t="s">
        <v>14237</v>
      </c>
    </row>
    <row r="10895" spans="1:16" x14ac:dyDescent="0.55000000000000004">
      <c r="A10895" t="s">
        <v>28</v>
      </c>
      <c r="B10895" t="s">
        <v>14238</v>
      </c>
      <c r="C10895" t="s">
        <v>192</v>
      </c>
      <c r="D10895" t="s">
        <v>3973</v>
      </c>
      <c r="E10895" t="s">
        <v>20</v>
      </c>
      <c r="F10895" t="b">
        <v>0</v>
      </c>
      <c r="G10895" t="s">
        <v>41</v>
      </c>
      <c r="H10895" s="4">
        <v>45807.043368055558</v>
      </c>
      <c r="I10895" t="b">
        <v>0</v>
      </c>
      <c r="J10895" t="b">
        <v>1</v>
      </c>
      <c r="K10895" t="s">
        <v>24</v>
      </c>
      <c r="L10895" t="s">
        <v>22</v>
      </c>
      <c r="M10895">
        <v>208000</v>
      </c>
      <c r="O10895" t="s">
        <v>1455</v>
      </c>
      <c r="P10895" t="s">
        <v>14239</v>
      </c>
    </row>
    <row r="10896" spans="1:16" x14ac:dyDescent="0.55000000000000004">
      <c r="A10896" t="s">
        <v>2</v>
      </c>
      <c r="B10896" t="s">
        <v>14240</v>
      </c>
      <c r="C10896" t="s">
        <v>372</v>
      </c>
      <c r="D10896" t="s">
        <v>3973</v>
      </c>
      <c r="E10896" t="s">
        <v>20</v>
      </c>
      <c r="F10896" t="b">
        <v>0</v>
      </c>
      <c r="G10896" t="s">
        <v>35</v>
      </c>
      <c r="H10896" s="4">
        <v>45807.043483796297</v>
      </c>
      <c r="I10896" t="b">
        <v>0</v>
      </c>
      <c r="J10896" t="b">
        <v>0</v>
      </c>
      <c r="K10896" t="s">
        <v>24</v>
      </c>
      <c r="L10896" t="s">
        <v>22</v>
      </c>
      <c r="M10896">
        <v>174840</v>
      </c>
      <c r="O10896" t="s">
        <v>14241</v>
      </c>
      <c r="P10896" t="s">
        <v>14242</v>
      </c>
    </row>
    <row r="10897" spans="1:16" x14ac:dyDescent="0.55000000000000004">
      <c r="A10897" t="s">
        <v>139</v>
      </c>
      <c r="B10897" t="s">
        <v>14243</v>
      </c>
      <c r="C10897" t="s">
        <v>180</v>
      </c>
      <c r="D10897" t="s">
        <v>2208</v>
      </c>
      <c r="E10897" t="s">
        <v>20</v>
      </c>
      <c r="F10897" t="b">
        <v>0</v>
      </c>
      <c r="G10897" t="s">
        <v>41</v>
      </c>
      <c r="H10897" s="4">
        <v>45807.083645833343</v>
      </c>
      <c r="I10897" t="b">
        <v>1</v>
      </c>
      <c r="J10897" t="b">
        <v>1</v>
      </c>
      <c r="K10897" t="s">
        <v>24</v>
      </c>
      <c r="L10897" t="s">
        <v>22</v>
      </c>
      <c r="M10897">
        <v>135350</v>
      </c>
      <c r="O10897" t="s">
        <v>7285</v>
      </c>
      <c r="P10897" t="s">
        <v>280</v>
      </c>
    </row>
    <row r="10898" spans="1:16" x14ac:dyDescent="0.55000000000000004">
      <c r="A10898" t="s">
        <v>1</v>
      </c>
      <c r="B10898" t="s">
        <v>14244</v>
      </c>
      <c r="C10898" t="s">
        <v>82</v>
      </c>
      <c r="D10898" t="s">
        <v>3973</v>
      </c>
      <c r="E10898" t="s">
        <v>20</v>
      </c>
      <c r="F10898" t="b">
        <v>0</v>
      </c>
      <c r="G10898" t="s">
        <v>27</v>
      </c>
      <c r="H10898" s="4">
        <v>45807.084062499998</v>
      </c>
      <c r="I10898" t="b">
        <v>0</v>
      </c>
      <c r="J10898" t="b">
        <v>1</v>
      </c>
      <c r="K10898" t="s">
        <v>24</v>
      </c>
      <c r="L10898" t="s">
        <v>22</v>
      </c>
      <c r="M10898">
        <v>236666.5</v>
      </c>
      <c r="O10898" t="s">
        <v>43</v>
      </c>
      <c r="P10898" t="s">
        <v>119</v>
      </c>
    </row>
    <row r="10899" spans="1:16" x14ac:dyDescent="0.55000000000000004">
      <c r="A10899" t="s">
        <v>0</v>
      </c>
      <c r="B10899" t="s">
        <v>0</v>
      </c>
      <c r="C10899" t="s">
        <v>14245</v>
      </c>
      <c r="D10899" t="s">
        <v>3828</v>
      </c>
      <c r="E10899" t="s">
        <v>20</v>
      </c>
      <c r="F10899" t="b">
        <v>0</v>
      </c>
      <c r="G10899" t="s">
        <v>41</v>
      </c>
      <c r="H10899" s="4">
        <v>45807.250231481477</v>
      </c>
      <c r="I10899" t="b">
        <v>0</v>
      </c>
      <c r="J10899" t="b">
        <v>1</v>
      </c>
      <c r="K10899" t="s">
        <v>24</v>
      </c>
      <c r="L10899" t="s">
        <v>36</v>
      </c>
      <c r="N10899">
        <v>37.25</v>
      </c>
      <c r="O10899" t="s">
        <v>14246</v>
      </c>
      <c r="P10899" t="s">
        <v>2146</v>
      </c>
    </row>
    <row r="10900" spans="1:16" x14ac:dyDescent="0.55000000000000004">
      <c r="A10900" t="s">
        <v>0</v>
      </c>
      <c r="B10900" t="s">
        <v>14247</v>
      </c>
      <c r="C10900" t="s">
        <v>140</v>
      </c>
      <c r="D10900" t="s">
        <v>3973</v>
      </c>
      <c r="E10900" t="s">
        <v>20</v>
      </c>
      <c r="F10900" t="b">
        <v>0</v>
      </c>
      <c r="G10900" t="s">
        <v>35</v>
      </c>
      <c r="H10900" s="4">
        <v>45807.250462962962</v>
      </c>
      <c r="I10900" t="b">
        <v>0</v>
      </c>
      <c r="J10900" t="b">
        <v>0</v>
      </c>
      <c r="K10900" t="s">
        <v>24</v>
      </c>
      <c r="L10900" t="s">
        <v>22</v>
      </c>
      <c r="M10900">
        <v>52500</v>
      </c>
      <c r="O10900" t="s">
        <v>14248</v>
      </c>
      <c r="P10900" t="s">
        <v>11761</v>
      </c>
    </row>
    <row r="10901" spans="1:16" x14ac:dyDescent="0.55000000000000004">
      <c r="A10901" t="s">
        <v>0</v>
      </c>
      <c r="B10901" t="s">
        <v>3835</v>
      </c>
      <c r="C10901" t="s">
        <v>151</v>
      </c>
      <c r="D10901" t="s">
        <v>3828</v>
      </c>
      <c r="E10901" t="s">
        <v>20</v>
      </c>
      <c r="F10901" t="b">
        <v>0</v>
      </c>
      <c r="G10901" t="s">
        <v>30</v>
      </c>
      <c r="H10901" s="4">
        <v>45807.250752314823</v>
      </c>
      <c r="I10901" t="b">
        <v>0</v>
      </c>
      <c r="J10901" t="b">
        <v>1</v>
      </c>
      <c r="K10901" t="s">
        <v>24</v>
      </c>
      <c r="L10901" t="s">
        <v>22</v>
      </c>
      <c r="M10901">
        <v>95000</v>
      </c>
      <c r="O10901" t="s">
        <v>14249</v>
      </c>
      <c r="P10901" t="s">
        <v>14250</v>
      </c>
    </row>
    <row r="10902" spans="1:16" x14ac:dyDescent="0.55000000000000004">
      <c r="A10902" t="s">
        <v>2</v>
      </c>
      <c r="B10902" t="s">
        <v>14251</v>
      </c>
      <c r="C10902" t="s">
        <v>300</v>
      </c>
      <c r="D10902" t="s">
        <v>3970</v>
      </c>
      <c r="E10902" t="s">
        <v>20</v>
      </c>
      <c r="F10902" t="b">
        <v>0</v>
      </c>
      <c r="G10902" t="s">
        <v>27</v>
      </c>
      <c r="H10902" s="4">
        <v>45807.251168981478</v>
      </c>
      <c r="I10902" t="b">
        <v>1</v>
      </c>
      <c r="J10902" t="b">
        <v>0</v>
      </c>
      <c r="K10902" t="s">
        <v>24</v>
      </c>
      <c r="L10902" t="s">
        <v>22</v>
      </c>
      <c r="M10902">
        <v>145000</v>
      </c>
      <c r="O10902" t="s">
        <v>14252</v>
      </c>
      <c r="P10902" t="s">
        <v>12396</v>
      </c>
    </row>
    <row r="10903" spans="1:16" x14ac:dyDescent="0.55000000000000004">
      <c r="A10903" t="s">
        <v>25</v>
      </c>
      <c r="B10903" t="s">
        <v>14253</v>
      </c>
      <c r="C10903" t="s">
        <v>1917</v>
      </c>
      <c r="D10903" t="s">
        <v>3828</v>
      </c>
      <c r="E10903" t="s">
        <v>20</v>
      </c>
      <c r="F10903" t="b">
        <v>0</v>
      </c>
      <c r="G10903" t="s">
        <v>41</v>
      </c>
      <c r="H10903" s="4">
        <v>45807.251377314817</v>
      </c>
      <c r="I10903" t="b">
        <v>0</v>
      </c>
      <c r="J10903" t="b">
        <v>0</v>
      </c>
      <c r="K10903" t="s">
        <v>24</v>
      </c>
      <c r="L10903" t="s">
        <v>22</v>
      </c>
      <c r="M10903">
        <v>107500</v>
      </c>
      <c r="O10903" t="s">
        <v>14254</v>
      </c>
      <c r="P10903" t="s">
        <v>963</v>
      </c>
    </row>
    <row r="10904" spans="1:16" x14ac:dyDescent="0.55000000000000004">
      <c r="A10904" t="s">
        <v>0</v>
      </c>
      <c r="B10904" t="s">
        <v>1934</v>
      </c>
      <c r="C10904" t="s">
        <v>39</v>
      </c>
      <c r="D10904" t="s">
        <v>3828</v>
      </c>
      <c r="E10904" t="s">
        <v>20</v>
      </c>
      <c r="F10904" t="b">
        <v>1</v>
      </c>
      <c r="G10904" t="s">
        <v>1247</v>
      </c>
      <c r="H10904" s="4">
        <v>45807.262615740743</v>
      </c>
      <c r="I10904" t="b">
        <v>0</v>
      </c>
      <c r="J10904" t="b">
        <v>0</v>
      </c>
      <c r="K10904" t="s">
        <v>1247</v>
      </c>
      <c r="L10904" t="s">
        <v>22</v>
      </c>
      <c r="M10904">
        <v>38500</v>
      </c>
      <c r="O10904" t="s">
        <v>5660</v>
      </c>
      <c r="P10904" t="s">
        <v>5661</v>
      </c>
    </row>
    <row r="10905" spans="1:16" x14ac:dyDescent="0.55000000000000004">
      <c r="A10905" t="s">
        <v>1</v>
      </c>
      <c r="B10905" t="s">
        <v>1</v>
      </c>
      <c r="C10905" t="s">
        <v>2716</v>
      </c>
      <c r="D10905" t="s">
        <v>3828</v>
      </c>
      <c r="E10905" t="s">
        <v>20</v>
      </c>
      <c r="F10905" t="b">
        <v>0</v>
      </c>
      <c r="G10905" t="s">
        <v>23</v>
      </c>
      <c r="H10905" s="4">
        <v>45807.267905092587</v>
      </c>
      <c r="I10905" t="b">
        <v>0</v>
      </c>
      <c r="J10905" t="b">
        <v>1</v>
      </c>
      <c r="K10905" t="s">
        <v>24</v>
      </c>
      <c r="L10905" t="s">
        <v>22</v>
      </c>
      <c r="M10905">
        <v>104000</v>
      </c>
      <c r="O10905" t="s">
        <v>3550</v>
      </c>
      <c r="P10905" t="s">
        <v>193</v>
      </c>
    </row>
    <row r="10906" spans="1:16" x14ac:dyDescent="0.55000000000000004">
      <c r="A10906" t="s">
        <v>1</v>
      </c>
      <c r="B10906" t="s">
        <v>14255</v>
      </c>
      <c r="C10906" t="s">
        <v>39</v>
      </c>
      <c r="D10906" t="s">
        <v>7434</v>
      </c>
      <c r="E10906" t="s">
        <v>20</v>
      </c>
      <c r="F10906" t="b">
        <v>1</v>
      </c>
      <c r="G10906" t="s">
        <v>1833</v>
      </c>
      <c r="H10906" s="4">
        <v>45807.269375000003</v>
      </c>
      <c r="I10906" t="b">
        <v>0</v>
      </c>
      <c r="J10906" t="b">
        <v>1</v>
      </c>
      <c r="K10906" t="s">
        <v>1833</v>
      </c>
      <c r="L10906" t="s">
        <v>22</v>
      </c>
      <c r="M10906">
        <v>217500</v>
      </c>
      <c r="O10906" t="s">
        <v>602</v>
      </c>
      <c r="P10906" t="s">
        <v>14256</v>
      </c>
    </row>
    <row r="10907" spans="1:16" x14ac:dyDescent="0.55000000000000004">
      <c r="A10907" t="s">
        <v>0</v>
      </c>
      <c r="B10907" t="s">
        <v>0</v>
      </c>
      <c r="C10907" t="s">
        <v>14257</v>
      </c>
      <c r="D10907" t="s">
        <v>4607</v>
      </c>
      <c r="E10907" t="s">
        <v>51</v>
      </c>
      <c r="F10907" t="b">
        <v>0</v>
      </c>
      <c r="G10907" t="s">
        <v>962</v>
      </c>
      <c r="H10907" s="4">
        <v>45807.277962962973</v>
      </c>
      <c r="I10907" t="b">
        <v>1</v>
      </c>
      <c r="J10907" t="b">
        <v>0</v>
      </c>
      <c r="K10907" t="s">
        <v>962</v>
      </c>
      <c r="L10907" t="s">
        <v>22</v>
      </c>
      <c r="M10907">
        <v>19000</v>
      </c>
      <c r="O10907" t="s">
        <v>14258</v>
      </c>
      <c r="P10907" t="s">
        <v>14259</v>
      </c>
    </row>
    <row r="10908" spans="1:16" x14ac:dyDescent="0.55000000000000004">
      <c r="A10908" t="s">
        <v>0</v>
      </c>
      <c r="B10908" t="s">
        <v>0</v>
      </c>
      <c r="C10908" t="s">
        <v>3098</v>
      </c>
      <c r="D10908" t="s">
        <v>3970</v>
      </c>
      <c r="E10908" t="s">
        <v>20</v>
      </c>
      <c r="F10908" t="b">
        <v>0</v>
      </c>
      <c r="G10908" t="s">
        <v>23</v>
      </c>
      <c r="H10908" s="4">
        <v>45807.280104166668</v>
      </c>
      <c r="I10908" t="b">
        <v>0</v>
      </c>
      <c r="J10908" t="b">
        <v>1</v>
      </c>
      <c r="K10908" t="s">
        <v>24</v>
      </c>
      <c r="L10908" t="s">
        <v>22</v>
      </c>
      <c r="M10908">
        <v>104000</v>
      </c>
      <c r="O10908" t="s">
        <v>212</v>
      </c>
      <c r="P10908" t="s">
        <v>1138</v>
      </c>
    </row>
    <row r="10909" spans="1:16" x14ac:dyDescent="0.55000000000000004">
      <c r="A10909" t="s">
        <v>139</v>
      </c>
      <c r="B10909" t="s">
        <v>14260</v>
      </c>
      <c r="C10909" t="s">
        <v>39</v>
      </c>
      <c r="D10909" t="s">
        <v>3973</v>
      </c>
      <c r="E10909" t="s">
        <v>20</v>
      </c>
      <c r="F10909" t="b">
        <v>1</v>
      </c>
      <c r="G10909" t="s">
        <v>23</v>
      </c>
      <c r="H10909" s="4">
        <v>45807.280162037037</v>
      </c>
      <c r="I10909" t="b">
        <v>0</v>
      </c>
      <c r="J10909" t="b">
        <v>1</v>
      </c>
      <c r="K10909" t="s">
        <v>24</v>
      </c>
      <c r="L10909" t="s">
        <v>22</v>
      </c>
      <c r="M10909">
        <v>60194</v>
      </c>
      <c r="O10909" t="s">
        <v>254</v>
      </c>
      <c r="P10909" t="s">
        <v>430</v>
      </c>
    </row>
    <row r="10910" spans="1:16" x14ac:dyDescent="0.55000000000000004">
      <c r="A10910" t="s">
        <v>139</v>
      </c>
      <c r="B10910" t="s">
        <v>14261</v>
      </c>
      <c r="C10910" t="s">
        <v>120</v>
      </c>
      <c r="D10910" t="s">
        <v>3970</v>
      </c>
      <c r="E10910" t="s">
        <v>20</v>
      </c>
      <c r="F10910" t="b">
        <v>0</v>
      </c>
      <c r="G10910" t="s">
        <v>35</v>
      </c>
      <c r="H10910" s="4">
        <v>45807.335034722222</v>
      </c>
      <c r="I10910" t="b">
        <v>0</v>
      </c>
      <c r="J10910" t="b">
        <v>0</v>
      </c>
      <c r="K10910" t="s">
        <v>24</v>
      </c>
      <c r="L10910" t="s">
        <v>22</v>
      </c>
      <c r="M10910">
        <v>175000</v>
      </c>
      <c r="O10910" t="s">
        <v>14262</v>
      </c>
      <c r="P10910" t="s">
        <v>1749</v>
      </c>
    </row>
    <row r="10911" spans="1:16" x14ac:dyDescent="0.55000000000000004">
      <c r="A10911" t="s">
        <v>28</v>
      </c>
      <c r="B10911" t="s">
        <v>14263</v>
      </c>
      <c r="C10911" t="s">
        <v>82</v>
      </c>
      <c r="D10911" t="s">
        <v>3973</v>
      </c>
      <c r="E10911" t="s">
        <v>20</v>
      </c>
      <c r="F10911" t="b">
        <v>0</v>
      </c>
      <c r="G10911" t="s">
        <v>27</v>
      </c>
      <c r="H10911" s="4">
        <v>45807.376180555562</v>
      </c>
      <c r="I10911" t="b">
        <v>0</v>
      </c>
      <c r="J10911" t="b">
        <v>0</v>
      </c>
      <c r="K10911" t="s">
        <v>24</v>
      </c>
      <c r="L10911" t="s">
        <v>22</v>
      </c>
      <c r="M10911">
        <v>260000</v>
      </c>
      <c r="O10911" t="s">
        <v>14264</v>
      </c>
      <c r="P10911" t="s">
        <v>32</v>
      </c>
    </row>
    <row r="10912" spans="1:16" x14ac:dyDescent="0.55000000000000004">
      <c r="A10912" t="s">
        <v>0</v>
      </c>
      <c r="B10912" t="s">
        <v>1449</v>
      </c>
      <c r="C10912" t="s">
        <v>3289</v>
      </c>
      <c r="D10912" t="s">
        <v>5699</v>
      </c>
      <c r="E10912" t="s">
        <v>20</v>
      </c>
      <c r="F10912" t="b">
        <v>0</v>
      </c>
      <c r="G10912" t="s">
        <v>41</v>
      </c>
      <c r="H10912" s="4">
        <v>45807.418067129627</v>
      </c>
      <c r="I10912" t="b">
        <v>0</v>
      </c>
      <c r="J10912" t="b">
        <v>0</v>
      </c>
      <c r="K10912" t="s">
        <v>24</v>
      </c>
      <c r="L10912" t="s">
        <v>22</v>
      </c>
      <c r="M10912">
        <v>127000</v>
      </c>
      <c r="O10912" t="s">
        <v>14265</v>
      </c>
      <c r="P10912" t="s">
        <v>14266</v>
      </c>
    </row>
    <row r="10913" spans="1:16" x14ac:dyDescent="0.55000000000000004">
      <c r="A10913" t="s">
        <v>2</v>
      </c>
      <c r="B10913" t="s">
        <v>13004</v>
      </c>
      <c r="C10913" t="s">
        <v>82</v>
      </c>
      <c r="D10913" t="s">
        <v>3973</v>
      </c>
      <c r="E10913" t="s">
        <v>20</v>
      </c>
      <c r="F10913" t="b">
        <v>0</v>
      </c>
      <c r="G10913" t="s">
        <v>41</v>
      </c>
      <c r="H10913" s="4">
        <v>45807.41909722222</v>
      </c>
      <c r="I10913" t="b">
        <v>0</v>
      </c>
      <c r="J10913" t="b">
        <v>1</v>
      </c>
      <c r="K10913" t="s">
        <v>24</v>
      </c>
      <c r="L10913" t="s">
        <v>22</v>
      </c>
      <c r="M10913">
        <v>146648.5</v>
      </c>
      <c r="O10913" t="s">
        <v>6337</v>
      </c>
      <c r="P10913" t="s">
        <v>13005</v>
      </c>
    </row>
    <row r="10914" spans="1:16" x14ac:dyDescent="0.55000000000000004">
      <c r="A10914" t="s">
        <v>89</v>
      </c>
      <c r="B10914" t="s">
        <v>14267</v>
      </c>
      <c r="C10914" t="s">
        <v>39</v>
      </c>
      <c r="D10914" t="s">
        <v>7166</v>
      </c>
      <c r="F10914" t="b">
        <v>1</v>
      </c>
      <c r="G10914" t="s">
        <v>414</v>
      </c>
      <c r="H10914" s="4">
        <v>45807.425138888888</v>
      </c>
      <c r="I10914" t="b">
        <v>0</v>
      </c>
      <c r="J10914" t="b">
        <v>0</v>
      </c>
      <c r="K10914" t="s">
        <v>414</v>
      </c>
      <c r="L10914" t="s">
        <v>36</v>
      </c>
      <c r="N10914">
        <v>100</v>
      </c>
      <c r="O10914" t="s">
        <v>7413</v>
      </c>
      <c r="P10914" t="s">
        <v>2800</v>
      </c>
    </row>
    <row r="10915" spans="1:16" x14ac:dyDescent="0.55000000000000004">
      <c r="A10915" t="s">
        <v>28</v>
      </c>
      <c r="B10915" t="s">
        <v>13296</v>
      </c>
      <c r="C10915" t="s">
        <v>39</v>
      </c>
      <c r="D10915" t="s">
        <v>14268</v>
      </c>
      <c r="E10915" t="s">
        <v>20</v>
      </c>
      <c r="F10915" t="b">
        <v>1</v>
      </c>
      <c r="G10915" t="s">
        <v>610</v>
      </c>
      <c r="H10915" s="4">
        <v>45807.426828703698</v>
      </c>
      <c r="I10915" t="b">
        <v>0</v>
      </c>
      <c r="J10915" t="b">
        <v>0</v>
      </c>
      <c r="K10915" t="s">
        <v>610</v>
      </c>
      <c r="L10915" t="s">
        <v>36</v>
      </c>
      <c r="N10915">
        <v>50</v>
      </c>
      <c r="O10915" t="s">
        <v>7413</v>
      </c>
      <c r="P10915" t="s">
        <v>14053</v>
      </c>
    </row>
    <row r="10916" spans="1:16" x14ac:dyDescent="0.55000000000000004">
      <c r="A10916" t="s">
        <v>28</v>
      </c>
      <c r="B10916" t="s">
        <v>13296</v>
      </c>
      <c r="C10916" t="s">
        <v>39</v>
      </c>
      <c r="D10916" t="s">
        <v>3973</v>
      </c>
      <c r="E10916" t="s">
        <v>20</v>
      </c>
      <c r="F10916" t="b">
        <v>1</v>
      </c>
      <c r="G10916" t="s">
        <v>666</v>
      </c>
      <c r="H10916" s="4">
        <v>45807.427974537037</v>
      </c>
      <c r="I10916" t="b">
        <v>0</v>
      </c>
      <c r="J10916" t="b">
        <v>0</v>
      </c>
      <c r="K10916" t="s">
        <v>666</v>
      </c>
      <c r="L10916" t="s">
        <v>36</v>
      </c>
      <c r="N10916">
        <v>50</v>
      </c>
      <c r="O10916" t="s">
        <v>7413</v>
      </c>
      <c r="P10916" t="s">
        <v>14053</v>
      </c>
    </row>
    <row r="10917" spans="1:16" x14ac:dyDescent="0.55000000000000004">
      <c r="A10917" t="s">
        <v>28</v>
      </c>
      <c r="B10917" t="s">
        <v>13294</v>
      </c>
      <c r="C10917" t="s">
        <v>39</v>
      </c>
      <c r="D10917" t="s">
        <v>3973</v>
      </c>
      <c r="E10917" t="s">
        <v>20</v>
      </c>
      <c r="F10917" t="b">
        <v>1</v>
      </c>
      <c r="G10917" t="s">
        <v>666</v>
      </c>
      <c r="H10917" s="4">
        <v>45807.427974537037</v>
      </c>
      <c r="I10917" t="b">
        <v>0</v>
      </c>
      <c r="J10917" t="b">
        <v>0</v>
      </c>
      <c r="K10917" t="s">
        <v>666</v>
      </c>
      <c r="L10917" t="s">
        <v>36</v>
      </c>
      <c r="N10917">
        <v>50</v>
      </c>
      <c r="O10917" t="s">
        <v>7413</v>
      </c>
      <c r="P10917" t="s">
        <v>1629</v>
      </c>
    </row>
    <row r="10918" spans="1:16" x14ac:dyDescent="0.55000000000000004">
      <c r="A10918" t="s">
        <v>89</v>
      </c>
      <c r="B10918" t="s">
        <v>13941</v>
      </c>
      <c r="C10918" t="s">
        <v>39</v>
      </c>
      <c r="D10918" t="s">
        <v>7166</v>
      </c>
      <c r="F10918" t="b">
        <v>1</v>
      </c>
      <c r="G10918" t="s">
        <v>414</v>
      </c>
      <c r="H10918" s="4">
        <v>45807.466805555552</v>
      </c>
      <c r="I10918" t="b">
        <v>0</v>
      </c>
      <c r="J10918" t="b">
        <v>0</v>
      </c>
      <c r="K10918" t="s">
        <v>414</v>
      </c>
      <c r="L10918" t="s">
        <v>36</v>
      </c>
      <c r="N10918">
        <v>50</v>
      </c>
      <c r="O10918" t="s">
        <v>7413</v>
      </c>
      <c r="P10918" t="s">
        <v>1629</v>
      </c>
    </row>
    <row r="10919" spans="1:16" x14ac:dyDescent="0.55000000000000004">
      <c r="A10919" t="s">
        <v>28</v>
      </c>
      <c r="B10919" t="s">
        <v>14269</v>
      </c>
      <c r="C10919" t="s">
        <v>39</v>
      </c>
      <c r="D10919" t="s">
        <v>3973</v>
      </c>
      <c r="E10919" t="s">
        <v>20</v>
      </c>
      <c r="F10919" t="b">
        <v>1</v>
      </c>
      <c r="G10919" t="s">
        <v>1391</v>
      </c>
      <c r="H10919" s="4">
        <v>45807.470277777778</v>
      </c>
      <c r="I10919" t="b">
        <v>0</v>
      </c>
      <c r="J10919" t="b">
        <v>0</v>
      </c>
      <c r="K10919" t="s">
        <v>1391</v>
      </c>
      <c r="L10919" t="s">
        <v>36</v>
      </c>
      <c r="N10919">
        <v>50</v>
      </c>
      <c r="O10919" t="s">
        <v>7413</v>
      </c>
      <c r="P10919" t="s">
        <v>1629</v>
      </c>
    </row>
    <row r="10920" spans="1:16" x14ac:dyDescent="0.55000000000000004">
      <c r="A10920" t="s">
        <v>2</v>
      </c>
      <c r="B10920" t="s">
        <v>2567</v>
      </c>
      <c r="C10920" t="s">
        <v>203</v>
      </c>
      <c r="D10920" t="s">
        <v>3973</v>
      </c>
      <c r="E10920" t="s">
        <v>20</v>
      </c>
      <c r="F10920" t="b">
        <v>0</v>
      </c>
      <c r="G10920" t="s">
        <v>23</v>
      </c>
      <c r="H10920" s="4">
        <v>45807.48846064815</v>
      </c>
      <c r="I10920" t="b">
        <v>0</v>
      </c>
      <c r="J10920" t="b">
        <v>1</v>
      </c>
      <c r="K10920" t="s">
        <v>24</v>
      </c>
      <c r="L10920" t="s">
        <v>22</v>
      </c>
      <c r="M10920">
        <v>97000</v>
      </c>
      <c r="O10920" t="s">
        <v>5482</v>
      </c>
      <c r="P10920" t="s">
        <v>12594</v>
      </c>
    </row>
    <row r="10921" spans="1:16" x14ac:dyDescent="0.55000000000000004">
      <c r="A10921" t="s">
        <v>0</v>
      </c>
      <c r="B10921" t="s">
        <v>14270</v>
      </c>
      <c r="C10921" t="s">
        <v>1270</v>
      </c>
      <c r="D10921" t="s">
        <v>3973</v>
      </c>
      <c r="E10921" t="s">
        <v>51</v>
      </c>
      <c r="F10921" t="b">
        <v>0</v>
      </c>
      <c r="G10921" t="s">
        <v>23</v>
      </c>
      <c r="H10921" s="4">
        <v>45807.488530092603</v>
      </c>
      <c r="I10921" t="b">
        <v>0</v>
      </c>
      <c r="J10921" t="b">
        <v>1</v>
      </c>
      <c r="K10921" t="s">
        <v>24</v>
      </c>
      <c r="L10921" t="s">
        <v>22</v>
      </c>
      <c r="M10921">
        <v>96000</v>
      </c>
      <c r="O10921" t="s">
        <v>5482</v>
      </c>
      <c r="P10921" t="s">
        <v>14271</v>
      </c>
    </row>
    <row r="10922" spans="1:16" x14ac:dyDescent="0.55000000000000004">
      <c r="A10922" t="s">
        <v>0</v>
      </c>
      <c r="B10922" t="s">
        <v>14270</v>
      </c>
      <c r="C10922" t="s">
        <v>192</v>
      </c>
      <c r="D10922" t="s">
        <v>3973</v>
      </c>
      <c r="E10922" t="s">
        <v>51</v>
      </c>
      <c r="F10922" t="b">
        <v>0</v>
      </c>
      <c r="G10922" t="s">
        <v>23</v>
      </c>
      <c r="H10922" s="4">
        <v>45807.488530092603</v>
      </c>
      <c r="I10922" t="b">
        <v>0</v>
      </c>
      <c r="J10922" t="b">
        <v>1</v>
      </c>
      <c r="K10922" t="s">
        <v>24</v>
      </c>
      <c r="L10922" t="s">
        <v>22</v>
      </c>
      <c r="M10922">
        <v>96000</v>
      </c>
      <c r="O10922" t="s">
        <v>5482</v>
      </c>
      <c r="P10922" t="s">
        <v>14271</v>
      </c>
    </row>
    <row r="10923" spans="1:16" x14ac:dyDescent="0.55000000000000004">
      <c r="A10923" t="s">
        <v>2</v>
      </c>
      <c r="B10923" t="s">
        <v>7406</v>
      </c>
      <c r="C10923" t="s">
        <v>612</v>
      </c>
      <c r="D10923" t="s">
        <v>3973</v>
      </c>
      <c r="E10923" t="s">
        <v>20</v>
      </c>
      <c r="F10923" t="b">
        <v>0</v>
      </c>
      <c r="G10923" t="s">
        <v>23</v>
      </c>
      <c r="H10923" s="4">
        <v>45807.488634259258</v>
      </c>
      <c r="I10923" t="b">
        <v>0</v>
      </c>
      <c r="J10923" t="b">
        <v>0</v>
      </c>
      <c r="K10923" t="s">
        <v>24</v>
      </c>
      <c r="L10923" t="s">
        <v>22</v>
      </c>
      <c r="M10923">
        <v>82850</v>
      </c>
      <c r="O10923" t="s">
        <v>5482</v>
      </c>
      <c r="P10923" t="s">
        <v>3772</v>
      </c>
    </row>
    <row r="10924" spans="1:16" x14ac:dyDescent="0.55000000000000004">
      <c r="A10924" t="s">
        <v>2</v>
      </c>
      <c r="B10924" t="s">
        <v>2</v>
      </c>
      <c r="C10924" t="s">
        <v>14272</v>
      </c>
      <c r="D10924" t="s">
        <v>3973</v>
      </c>
      <c r="E10924" t="s">
        <v>20</v>
      </c>
      <c r="F10924" t="b">
        <v>0</v>
      </c>
      <c r="G10924" t="s">
        <v>23</v>
      </c>
      <c r="H10924" s="4">
        <v>45807.488703703697</v>
      </c>
      <c r="I10924" t="b">
        <v>0</v>
      </c>
      <c r="J10924" t="b">
        <v>1</v>
      </c>
      <c r="K10924" t="s">
        <v>24</v>
      </c>
      <c r="L10924" t="s">
        <v>22</v>
      </c>
      <c r="M10924">
        <v>163409.5</v>
      </c>
      <c r="O10924" t="s">
        <v>5482</v>
      </c>
      <c r="P10924" t="s">
        <v>14273</v>
      </c>
    </row>
    <row r="10925" spans="1:16" x14ac:dyDescent="0.55000000000000004">
      <c r="A10925" t="s">
        <v>1</v>
      </c>
      <c r="B10925" t="s">
        <v>14274</v>
      </c>
      <c r="C10925" t="s">
        <v>440</v>
      </c>
      <c r="D10925" t="s">
        <v>3973</v>
      </c>
      <c r="E10925" t="s">
        <v>20</v>
      </c>
      <c r="F10925" t="b">
        <v>0</v>
      </c>
      <c r="G10925" t="s">
        <v>27</v>
      </c>
      <c r="H10925" s="4">
        <v>45807.500173611108</v>
      </c>
      <c r="I10925" t="b">
        <v>0</v>
      </c>
      <c r="J10925" t="b">
        <v>1</v>
      </c>
      <c r="K10925" t="s">
        <v>24</v>
      </c>
      <c r="L10925" t="s">
        <v>22</v>
      </c>
      <c r="M10925">
        <v>65000</v>
      </c>
      <c r="O10925" t="s">
        <v>2707</v>
      </c>
      <c r="P10925" t="s">
        <v>14275</v>
      </c>
    </row>
    <row r="10926" spans="1:16" x14ac:dyDescent="0.55000000000000004">
      <c r="A10926" t="s">
        <v>1</v>
      </c>
      <c r="B10926" t="s">
        <v>14276</v>
      </c>
      <c r="C10926" t="s">
        <v>167</v>
      </c>
      <c r="D10926" t="s">
        <v>3973</v>
      </c>
      <c r="E10926" t="s">
        <v>20</v>
      </c>
      <c r="F10926" t="b">
        <v>0</v>
      </c>
      <c r="G10926" t="s">
        <v>35</v>
      </c>
      <c r="H10926" s="4">
        <v>45807.500543981478</v>
      </c>
      <c r="I10926" t="b">
        <v>0</v>
      </c>
      <c r="J10926" t="b">
        <v>1</v>
      </c>
      <c r="K10926" t="s">
        <v>24</v>
      </c>
      <c r="L10926" t="s">
        <v>22</v>
      </c>
      <c r="M10926">
        <v>169500</v>
      </c>
      <c r="O10926" t="s">
        <v>5482</v>
      </c>
      <c r="P10926" t="s">
        <v>14277</v>
      </c>
    </row>
    <row r="10927" spans="1:16" x14ac:dyDescent="0.55000000000000004">
      <c r="A10927" t="s">
        <v>2</v>
      </c>
      <c r="B10927" t="s">
        <v>14278</v>
      </c>
      <c r="C10927" t="s">
        <v>1065</v>
      </c>
      <c r="D10927" t="s">
        <v>3973</v>
      </c>
      <c r="E10927" t="s">
        <v>20</v>
      </c>
      <c r="F10927" t="b">
        <v>0</v>
      </c>
      <c r="G10927" t="s">
        <v>35</v>
      </c>
      <c r="H10927" s="4">
        <v>45807.500555555547</v>
      </c>
      <c r="I10927" t="b">
        <v>0</v>
      </c>
      <c r="J10927" t="b">
        <v>0</v>
      </c>
      <c r="K10927" t="s">
        <v>24</v>
      </c>
      <c r="L10927" t="s">
        <v>22</v>
      </c>
      <c r="M10927">
        <v>160000</v>
      </c>
      <c r="O10927" t="s">
        <v>5482</v>
      </c>
      <c r="P10927" t="s">
        <v>14279</v>
      </c>
    </row>
    <row r="10928" spans="1:16" x14ac:dyDescent="0.55000000000000004">
      <c r="A10928" t="s">
        <v>2</v>
      </c>
      <c r="B10928" t="s">
        <v>553</v>
      </c>
      <c r="C10928" t="s">
        <v>612</v>
      </c>
      <c r="D10928" t="s">
        <v>3973</v>
      </c>
      <c r="E10928" t="s">
        <v>20</v>
      </c>
      <c r="F10928" t="b">
        <v>0</v>
      </c>
      <c r="G10928" t="s">
        <v>27</v>
      </c>
      <c r="H10928" s="4">
        <v>45807.501203703701</v>
      </c>
      <c r="I10928" t="b">
        <v>0</v>
      </c>
      <c r="J10928" t="b">
        <v>0</v>
      </c>
      <c r="K10928" t="s">
        <v>24</v>
      </c>
      <c r="L10928" t="s">
        <v>22</v>
      </c>
      <c r="M10928">
        <v>174500</v>
      </c>
      <c r="O10928" t="s">
        <v>5482</v>
      </c>
      <c r="P10928" t="s">
        <v>566</v>
      </c>
    </row>
    <row r="10929" spans="1:16" x14ac:dyDescent="0.55000000000000004">
      <c r="A10929" t="s">
        <v>0</v>
      </c>
      <c r="B10929" t="s">
        <v>14280</v>
      </c>
      <c r="C10929" t="s">
        <v>774</v>
      </c>
      <c r="D10929" t="s">
        <v>3973</v>
      </c>
      <c r="E10929" t="s">
        <v>631</v>
      </c>
      <c r="F10929" t="b">
        <v>0</v>
      </c>
      <c r="G10929" t="s">
        <v>41</v>
      </c>
      <c r="H10929" s="4">
        <v>45807.501400462963</v>
      </c>
      <c r="I10929" t="b">
        <v>0</v>
      </c>
      <c r="J10929" t="b">
        <v>0</v>
      </c>
      <c r="K10929" t="s">
        <v>24</v>
      </c>
      <c r="L10929" t="s">
        <v>36</v>
      </c>
      <c r="N10929">
        <v>26</v>
      </c>
      <c r="O10929" t="s">
        <v>5482</v>
      </c>
      <c r="P10929" t="s">
        <v>14281</v>
      </c>
    </row>
    <row r="10930" spans="1:16" x14ac:dyDescent="0.55000000000000004">
      <c r="A10930" t="s">
        <v>1</v>
      </c>
      <c r="B10930" t="s">
        <v>14282</v>
      </c>
      <c r="C10930" t="s">
        <v>949</v>
      </c>
      <c r="D10930" t="s">
        <v>3828</v>
      </c>
      <c r="E10930" t="s">
        <v>20</v>
      </c>
      <c r="F10930" t="b">
        <v>0</v>
      </c>
      <c r="G10930" t="s">
        <v>30</v>
      </c>
      <c r="H10930" s="4">
        <v>45807.501770833333</v>
      </c>
      <c r="I10930" t="b">
        <v>0</v>
      </c>
      <c r="J10930" t="b">
        <v>0</v>
      </c>
      <c r="K10930" t="s">
        <v>24</v>
      </c>
      <c r="L10930" t="s">
        <v>22</v>
      </c>
      <c r="M10930">
        <v>200000</v>
      </c>
      <c r="O10930" t="s">
        <v>14283</v>
      </c>
      <c r="P10930" t="s">
        <v>2124</v>
      </c>
    </row>
    <row r="10931" spans="1:16" x14ac:dyDescent="0.55000000000000004">
      <c r="A10931" t="s">
        <v>40</v>
      </c>
      <c r="B10931" t="s">
        <v>40</v>
      </c>
      <c r="C10931" t="s">
        <v>1574</v>
      </c>
      <c r="D10931" t="s">
        <v>3973</v>
      </c>
      <c r="E10931" t="s">
        <v>20</v>
      </c>
      <c r="F10931" t="b">
        <v>0</v>
      </c>
      <c r="G10931" t="s">
        <v>27</v>
      </c>
      <c r="H10931" s="4">
        <v>45807.502106481479</v>
      </c>
      <c r="I10931" t="b">
        <v>0</v>
      </c>
      <c r="J10931" t="b">
        <v>0</v>
      </c>
      <c r="K10931" t="s">
        <v>24</v>
      </c>
      <c r="L10931" t="s">
        <v>22</v>
      </c>
      <c r="M10931">
        <v>200000</v>
      </c>
      <c r="O10931" t="s">
        <v>14284</v>
      </c>
      <c r="P10931" t="s">
        <v>4310</v>
      </c>
    </row>
    <row r="10932" spans="1:16" x14ac:dyDescent="0.55000000000000004">
      <c r="A10932" t="s">
        <v>2</v>
      </c>
      <c r="B10932" t="s">
        <v>2</v>
      </c>
      <c r="C10932" t="s">
        <v>780</v>
      </c>
      <c r="D10932" t="s">
        <v>3973</v>
      </c>
      <c r="E10932" t="s">
        <v>20</v>
      </c>
      <c r="F10932" t="b">
        <v>0</v>
      </c>
      <c r="G10932" t="s">
        <v>30</v>
      </c>
      <c r="H10932" s="4">
        <v>45807.502696759257</v>
      </c>
      <c r="I10932" t="b">
        <v>0</v>
      </c>
      <c r="J10932" t="b">
        <v>1</v>
      </c>
      <c r="K10932" t="s">
        <v>24</v>
      </c>
      <c r="L10932" t="s">
        <v>22</v>
      </c>
      <c r="M10932">
        <v>113750</v>
      </c>
      <c r="O10932" t="s">
        <v>5482</v>
      </c>
      <c r="P10932" t="s">
        <v>9444</v>
      </c>
    </row>
    <row r="10933" spans="1:16" x14ac:dyDescent="0.55000000000000004">
      <c r="A10933" t="s">
        <v>2</v>
      </c>
      <c r="B10933" t="s">
        <v>14285</v>
      </c>
      <c r="C10933" t="s">
        <v>90</v>
      </c>
      <c r="D10933" t="s">
        <v>4035</v>
      </c>
      <c r="E10933" t="s">
        <v>20</v>
      </c>
      <c r="F10933" t="b">
        <v>0</v>
      </c>
      <c r="G10933" t="s">
        <v>90</v>
      </c>
      <c r="H10933" s="4">
        <v>45807.504942129628</v>
      </c>
      <c r="I10933" t="b">
        <v>1</v>
      </c>
      <c r="J10933" t="b">
        <v>0</v>
      </c>
      <c r="K10933" t="s">
        <v>90</v>
      </c>
      <c r="L10933" t="s">
        <v>22</v>
      </c>
      <c r="M10933">
        <v>154000</v>
      </c>
      <c r="O10933" t="s">
        <v>14286</v>
      </c>
      <c r="P10933" t="s">
        <v>14287</v>
      </c>
    </row>
    <row r="10934" spans="1:16" x14ac:dyDescent="0.55000000000000004">
      <c r="A10934" t="s">
        <v>0</v>
      </c>
      <c r="B10934" t="s">
        <v>14288</v>
      </c>
      <c r="C10934" t="s">
        <v>172</v>
      </c>
      <c r="D10934" t="s">
        <v>3973</v>
      </c>
      <c r="E10934" t="s">
        <v>20</v>
      </c>
      <c r="F10934" t="b">
        <v>0</v>
      </c>
      <c r="G10934" t="s">
        <v>27</v>
      </c>
      <c r="H10934" s="4">
        <v>45807.541805555556</v>
      </c>
      <c r="I10934" t="b">
        <v>0</v>
      </c>
      <c r="J10934" t="b">
        <v>1</v>
      </c>
      <c r="K10934" t="s">
        <v>24</v>
      </c>
      <c r="L10934" t="s">
        <v>22</v>
      </c>
      <c r="M10934">
        <v>60900</v>
      </c>
      <c r="O10934" t="s">
        <v>1172</v>
      </c>
      <c r="P10934" t="s">
        <v>2833</v>
      </c>
    </row>
    <row r="10935" spans="1:16" x14ac:dyDescent="0.55000000000000004">
      <c r="A10935" t="s">
        <v>1</v>
      </c>
      <c r="B10935" t="s">
        <v>14289</v>
      </c>
      <c r="C10935" t="s">
        <v>192</v>
      </c>
      <c r="D10935" t="s">
        <v>2208</v>
      </c>
      <c r="E10935" t="s">
        <v>51</v>
      </c>
      <c r="F10935" t="b">
        <v>0</v>
      </c>
      <c r="G10935" t="s">
        <v>52</v>
      </c>
      <c r="H10935" s="4">
        <v>45807.542719907397</v>
      </c>
      <c r="I10935" t="b">
        <v>0</v>
      </c>
      <c r="J10935" t="b">
        <v>0</v>
      </c>
      <c r="K10935" t="s">
        <v>24</v>
      </c>
      <c r="L10935" t="s">
        <v>36</v>
      </c>
      <c r="N10935">
        <v>31.5</v>
      </c>
      <c r="O10935" t="s">
        <v>2108</v>
      </c>
      <c r="P10935" t="s">
        <v>14290</v>
      </c>
    </row>
    <row r="10936" spans="1:16" x14ac:dyDescent="0.55000000000000004">
      <c r="A10936" t="s">
        <v>1</v>
      </c>
      <c r="B10936" t="s">
        <v>14291</v>
      </c>
      <c r="C10936" t="s">
        <v>143</v>
      </c>
      <c r="D10936" t="s">
        <v>3973</v>
      </c>
      <c r="E10936" t="s">
        <v>51</v>
      </c>
      <c r="F10936" t="b">
        <v>0</v>
      </c>
      <c r="G10936" t="s">
        <v>35</v>
      </c>
      <c r="H10936" s="4">
        <v>45807.583819444437</v>
      </c>
      <c r="I10936" t="b">
        <v>1</v>
      </c>
      <c r="J10936" t="b">
        <v>0</v>
      </c>
      <c r="K10936" t="s">
        <v>24</v>
      </c>
      <c r="L10936" t="s">
        <v>36</v>
      </c>
      <c r="N10936">
        <v>70</v>
      </c>
      <c r="O10936" t="s">
        <v>74</v>
      </c>
      <c r="P10936" t="s">
        <v>1924</v>
      </c>
    </row>
    <row r="10937" spans="1:16" x14ac:dyDescent="0.55000000000000004">
      <c r="A10937" t="s">
        <v>0</v>
      </c>
      <c r="B10937" t="s">
        <v>14292</v>
      </c>
      <c r="C10937" t="s">
        <v>203</v>
      </c>
      <c r="D10937" t="s">
        <v>3973</v>
      </c>
      <c r="E10937" t="s">
        <v>51</v>
      </c>
      <c r="F10937" t="b">
        <v>0</v>
      </c>
      <c r="G10937" t="s">
        <v>23</v>
      </c>
      <c r="H10937" s="4">
        <v>45807.61346064815</v>
      </c>
      <c r="I10937" t="b">
        <v>1</v>
      </c>
      <c r="J10937" t="b">
        <v>0</v>
      </c>
      <c r="K10937" t="s">
        <v>24</v>
      </c>
      <c r="L10937" t="s">
        <v>36</v>
      </c>
      <c r="N10937">
        <v>45</v>
      </c>
      <c r="O10937" t="s">
        <v>6571</v>
      </c>
      <c r="P10937" t="s">
        <v>863</v>
      </c>
    </row>
    <row r="10938" spans="1:16" x14ac:dyDescent="0.55000000000000004">
      <c r="A10938" t="s">
        <v>40</v>
      </c>
      <c r="B10938" t="s">
        <v>14293</v>
      </c>
      <c r="C10938" t="s">
        <v>3329</v>
      </c>
      <c r="D10938" t="s">
        <v>3828</v>
      </c>
      <c r="E10938" t="s">
        <v>20</v>
      </c>
      <c r="F10938" t="b">
        <v>0</v>
      </c>
      <c r="G10938" t="s">
        <v>27</v>
      </c>
      <c r="H10938" s="4">
        <v>45807.627025462964</v>
      </c>
      <c r="I10938" t="b">
        <v>0</v>
      </c>
      <c r="J10938" t="b">
        <v>1</v>
      </c>
      <c r="K10938" t="s">
        <v>24</v>
      </c>
      <c r="L10938" t="s">
        <v>22</v>
      </c>
      <c r="M10938">
        <v>151319.515625</v>
      </c>
      <c r="O10938" t="s">
        <v>14294</v>
      </c>
      <c r="P10938" t="s">
        <v>14295</v>
      </c>
    </row>
    <row r="10939" spans="1:16" x14ac:dyDescent="0.55000000000000004">
      <c r="A10939" t="s">
        <v>28</v>
      </c>
      <c r="B10939" t="s">
        <v>14296</v>
      </c>
      <c r="C10939" t="s">
        <v>395</v>
      </c>
      <c r="D10939" t="s">
        <v>3973</v>
      </c>
      <c r="E10939" t="s">
        <v>51</v>
      </c>
      <c r="F10939" t="b">
        <v>0</v>
      </c>
      <c r="G10939" t="s">
        <v>27</v>
      </c>
      <c r="H10939" s="4">
        <v>45807.627118055563</v>
      </c>
      <c r="I10939" t="b">
        <v>0</v>
      </c>
      <c r="J10939" t="b">
        <v>0</v>
      </c>
      <c r="K10939" t="s">
        <v>24</v>
      </c>
      <c r="L10939" t="s">
        <v>36</v>
      </c>
      <c r="N10939">
        <v>69.5</v>
      </c>
      <c r="O10939" t="s">
        <v>1034</v>
      </c>
      <c r="P10939" t="s">
        <v>14297</v>
      </c>
    </row>
    <row r="10940" spans="1:16" x14ac:dyDescent="0.55000000000000004">
      <c r="A10940" t="s">
        <v>1</v>
      </c>
      <c r="B10940" t="s">
        <v>14298</v>
      </c>
      <c r="C10940" t="s">
        <v>3613</v>
      </c>
      <c r="D10940" t="s">
        <v>4035</v>
      </c>
      <c r="E10940" t="s">
        <v>20</v>
      </c>
      <c r="F10940" t="b">
        <v>0</v>
      </c>
      <c r="G10940" t="s">
        <v>760</v>
      </c>
      <c r="H10940" s="4">
        <v>45807.634733796287</v>
      </c>
      <c r="I10940" t="b">
        <v>0</v>
      </c>
      <c r="J10940" t="b">
        <v>0</v>
      </c>
      <c r="K10940" t="s">
        <v>760</v>
      </c>
      <c r="L10940" t="s">
        <v>22</v>
      </c>
      <c r="M10940">
        <v>40000</v>
      </c>
      <c r="O10940" t="s">
        <v>516</v>
      </c>
      <c r="P10940" t="s">
        <v>14299</v>
      </c>
    </row>
    <row r="10941" spans="1:16" x14ac:dyDescent="0.55000000000000004">
      <c r="A10941" t="s">
        <v>25</v>
      </c>
      <c r="B10941" t="s">
        <v>9138</v>
      </c>
      <c r="C10941" t="s">
        <v>14300</v>
      </c>
      <c r="D10941" t="s">
        <v>7853</v>
      </c>
      <c r="E10941" t="s">
        <v>20</v>
      </c>
      <c r="F10941" t="b">
        <v>0</v>
      </c>
      <c r="G10941" t="s">
        <v>23</v>
      </c>
      <c r="H10941" s="4">
        <v>45807.655173611107</v>
      </c>
      <c r="I10941" t="b">
        <v>0</v>
      </c>
      <c r="J10941" t="b">
        <v>1</v>
      </c>
      <c r="K10941" t="s">
        <v>24</v>
      </c>
      <c r="L10941" t="s">
        <v>22</v>
      </c>
      <c r="M10941">
        <v>133120</v>
      </c>
      <c r="O10941" t="s">
        <v>9139</v>
      </c>
      <c r="P10941" t="s">
        <v>1682</v>
      </c>
    </row>
    <row r="10942" spans="1:16" x14ac:dyDescent="0.55000000000000004">
      <c r="A10942" t="s">
        <v>0</v>
      </c>
      <c r="B10942" t="s">
        <v>7485</v>
      </c>
      <c r="C10942" t="s">
        <v>179</v>
      </c>
      <c r="D10942" t="s">
        <v>3828</v>
      </c>
      <c r="E10942" t="s">
        <v>20</v>
      </c>
      <c r="F10942" t="b">
        <v>0</v>
      </c>
      <c r="G10942" t="s">
        <v>27</v>
      </c>
      <c r="H10942" s="4">
        <v>45807.66684027778</v>
      </c>
      <c r="I10942" t="b">
        <v>0</v>
      </c>
      <c r="J10942" t="b">
        <v>1</v>
      </c>
      <c r="K10942" t="s">
        <v>24</v>
      </c>
      <c r="L10942" t="s">
        <v>22</v>
      </c>
      <c r="M10942">
        <v>79871.5</v>
      </c>
      <c r="O10942" t="s">
        <v>3851</v>
      </c>
      <c r="P10942" t="s">
        <v>7486</v>
      </c>
    </row>
    <row r="10943" spans="1:16" x14ac:dyDescent="0.55000000000000004">
      <c r="A10943" t="s">
        <v>0</v>
      </c>
      <c r="B10943" t="s">
        <v>0</v>
      </c>
      <c r="C10943" t="s">
        <v>1067</v>
      </c>
      <c r="D10943" t="s">
        <v>3973</v>
      </c>
      <c r="E10943" t="s">
        <v>20</v>
      </c>
      <c r="F10943" t="b">
        <v>0</v>
      </c>
      <c r="G10943" t="s">
        <v>30</v>
      </c>
      <c r="H10943" s="4">
        <v>45807.667442129627</v>
      </c>
      <c r="I10943" t="b">
        <v>0</v>
      </c>
      <c r="J10943" t="b">
        <v>0</v>
      </c>
      <c r="K10943" t="s">
        <v>24</v>
      </c>
      <c r="L10943" t="s">
        <v>22</v>
      </c>
      <c r="M10943">
        <v>89313</v>
      </c>
      <c r="O10943" t="s">
        <v>3008</v>
      </c>
      <c r="P10943" t="s">
        <v>14301</v>
      </c>
    </row>
    <row r="10944" spans="1:16" x14ac:dyDescent="0.55000000000000004">
      <c r="A10944" t="s">
        <v>2</v>
      </c>
      <c r="B10944" t="s">
        <v>2604</v>
      </c>
      <c r="C10944" t="s">
        <v>3608</v>
      </c>
      <c r="D10944" t="s">
        <v>3828</v>
      </c>
      <c r="E10944" t="s">
        <v>219</v>
      </c>
      <c r="F10944" t="b">
        <v>0</v>
      </c>
      <c r="G10944" t="s">
        <v>27</v>
      </c>
      <c r="H10944" s="4">
        <v>45807.668749999997</v>
      </c>
      <c r="I10944" t="b">
        <v>1</v>
      </c>
      <c r="J10944" t="b">
        <v>1</v>
      </c>
      <c r="K10944" t="s">
        <v>24</v>
      </c>
      <c r="L10944" t="s">
        <v>36</v>
      </c>
      <c r="N10944">
        <v>36.5</v>
      </c>
      <c r="O10944" t="s">
        <v>14302</v>
      </c>
      <c r="P10944" t="s">
        <v>14303</v>
      </c>
    </row>
    <row r="10945" spans="1:16" x14ac:dyDescent="0.55000000000000004">
      <c r="A10945" t="s">
        <v>191</v>
      </c>
      <c r="B10945" t="s">
        <v>14304</v>
      </c>
      <c r="C10945" t="s">
        <v>203</v>
      </c>
      <c r="D10945" t="s">
        <v>3973</v>
      </c>
      <c r="E10945" t="s">
        <v>20</v>
      </c>
      <c r="F10945" t="b">
        <v>0</v>
      </c>
      <c r="G10945" t="s">
        <v>23</v>
      </c>
      <c r="H10945" s="4">
        <v>45807.696840277778</v>
      </c>
      <c r="I10945" t="b">
        <v>0</v>
      </c>
      <c r="J10945" t="b">
        <v>1</v>
      </c>
      <c r="K10945" t="s">
        <v>24</v>
      </c>
      <c r="L10945" t="s">
        <v>22</v>
      </c>
      <c r="M10945">
        <v>118050</v>
      </c>
      <c r="O10945" t="s">
        <v>14305</v>
      </c>
      <c r="P10945" t="s">
        <v>7178</v>
      </c>
    </row>
    <row r="10946" spans="1:16" x14ac:dyDescent="0.55000000000000004">
      <c r="A10946" t="s">
        <v>2</v>
      </c>
      <c r="B10946" t="s">
        <v>638</v>
      </c>
      <c r="C10946" t="s">
        <v>14306</v>
      </c>
      <c r="D10946" t="s">
        <v>3973</v>
      </c>
      <c r="E10946" t="s">
        <v>20</v>
      </c>
      <c r="F10946" t="b">
        <v>0</v>
      </c>
      <c r="G10946" t="s">
        <v>23</v>
      </c>
      <c r="H10946" s="4">
        <v>45807.696886574071</v>
      </c>
      <c r="I10946" t="b">
        <v>0</v>
      </c>
      <c r="J10946" t="b">
        <v>0</v>
      </c>
      <c r="K10946" t="s">
        <v>24</v>
      </c>
      <c r="L10946" t="s">
        <v>36</v>
      </c>
      <c r="N10946">
        <v>55</v>
      </c>
      <c r="O10946" t="s">
        <v>578</v>
      </c>
      <c r="P10946" t="s">
        <v>14307</v>
      </c>
    </row>
    <row r="10947" spans="1:16" x14ac:dyDescent="0.55000000000000004">
      <c r="A10947" t="s">
        <v>0</v>
      </c>
      <c r="B10947" t="s">
        <v>14308</v>
      </c>
      <c r="C10947" t="s">
        <v>456</v>
      </c>
      <c r="D10947" t="s">
        <v>3828</v>
      </c>
      <c r="E10947" t="s">
        <v>20</v>
      </c>
      <c r="F10947" t="b">
        <v>0</v>
      </c>
      <c r="G10947" t="s">
        <v>27</v>
      </c>
      <c r="H10947" s="4">
        <v>45807.708472222221</v>
      </c>
      <c r="I10947" t="b">
        <v>1</v>
      </c>
      <c r="J10947" t="b">
        <v>1</v>
      </c>
      <c r="K10947" t="s">
        <v>24</v>
      </c>
      <c r="L10947" t="s">
        <v>22</v>
      </c>
      <c r="M10947">
        <v>57500</v>
      </c>
      <c r="O10947" t="s">
        <v>14309</v>
      </c>
      <c r="P10947" t="s">
        <v>14310</v>
      </c>
    </row>
    <row r="10948" spans="1:16" x14ac:dyDescent="0.55000000000000004">
      <c r="A10948" t="s">
        <v>2</v>
      </c>
      <c r="B10948" t="s">
        <v>14311</v>
      </c>
      <c r="C10948" t="s">
        <v>140</v>
      </c>
      <c r="D10948" t="s">
        <v>3973</v>
      </c>
      <c r="E10948" t="s">
        <v>20</v>
      </c>
      <c r="F10948" t="b">
        <v>0</v>
      </c>
      <c r="G10948" t="s">
        <v>27</v>
      </c>
      <c r="H10948" s="4">
        <v>45807.710451388892</v>
      </c>
      <c r="I10948" t="b">
        <v>0</v>
      </c>
      <c r="J10948" t="b">
        <v>1</v>
      </c>
      <c r="K10948" t="s">
        <v>24</v>
      </c>
      <c r="L10948" t="s">
        <v>22</v>
      </c>
      <c r="M10948">
        <v>137500</v>
      </c>
      <c r="O10948" t="s">
        <v>14312</v>
      </c>
      <c r="P10948" t="s">
        <v>14313</v>
      </c>
    </row>
    <row r="10949" spans="1:16" x14ac:dyDescent="0.55000000000000004">
      <c r="A10949" t="s">
        <v>1</v>
      </c>
      <c r="B10949" t="s">
        <v>1</v>
      </c>
      <c r="C10949" t="s">
        <v>14314</v>
      </c>
      <c r="D10949" t="s">
        <v>3973</v>
      </c>
      <c r="E10949" t="s">
        <v>51</v>
      </c>
      <c r="F10949" t="b">
        <v>0</v>
      </c>
      <c r="G10949" t="s">
        <v>41</v>
      </c>
      <c r="H10949" s="4">
        <v>45807.710729166669</v>
      </c>
      <c r="I10949" t="b">
        <v>0</v>
      </c>
      <c r="J10949" t="b">
        <v>0</v>
      </c>
      <c r="K10949" t="s">
        <v>24</v>
      </c>
      <c r="L10949" t="s">
        <v>36</v>
      </c>
      <c r="N10949">
        <v>62.5</v>
      </c>
      <c r="O10949" t="s">
        <v>1927</v>
      </c>
      <c r="P10949" t="s">
        <v>14315</v>
      </c>
    </row>
    <row r="10950" spans="1:16" x14ac:dyDescent="0.55000000000000004">
      <c r="A10950" t="s">
        <v>2</v>
      </c>
      <c r="B10950" t="s">
        <v>129</v>
      </c>
      <c r="C10950" t="s">
        <v>7893</v>
      </c>
      <c r="D10950" t="s">
        <v>3973</v>
      </c>
      <c r="E10950" t="s">
        <v>20</v>
      </c>
      <c r="F10950" t="b">
        <v>0</v>
      </c>
      <c r="G10950" t="s">
        <v>23</v>
      </c>
      <c r="H10950" s="4">
        <v>45807.738726851851</v>
      </c>
      <c r="I10950" t="b">
        <v>0</v>
      </c>
      <c r="J10950" t="b">
        <v>1</v>
      </c>
      <c r="K10950" t="s">
        <v>24</v>
      </c>
      <c r="L10950" t="s">
        <v>22</v>
      </c>
      <c r="M10950">
        <v>135000</v>
      </c>
      <c r="O10950" t="s">
        <v>1784</v>
      </c>
      <c r="P10950" t="s">
        <v>14316</v>
      </c>
    </row>
    <row r="10951" spans="1:16" x14ac:dyDescent="0.55000000000000004">
      <c r="A10951" t="s">
        <v>0</v>
      </c>
      <c r="B10951" t="s">
        <v>14317</v>
      </c>
      <c r="C10951" t="s">
        <v>82</v>
      </c>
      <c r="D10951" t="s">
        <v>3973</v>
      </c>
      <c r="E10951" t="s">
        <v>20</v>
      </c>
      <c r="F10951" t="b">
        <v>0</v>
      </c>
      <c r="G10951" t="s">
        <v>27</v>
      </c>
      <c r="H10951" s="4">
        <v>45807.7500462963</v>
      </c>
      <c r="I10951" t="b">
        <v>0</v>
      </c>
      <c r="J10951" t="b">
        <v>1</v>
      </c>
      <c r="K10951" t="s">
        <v>24</v>
      </c>
      <c r="L10951" t="s">
        <v>22</v>
      </c>
      <c r="M10951">
        <v>69027.5</v>
      </c>
      <c r="O10951" t="s">
        <v>14318</v>
      </c>
      <c r="P10951" t="s">
        <v>14319</v>
      </c>
    </row>
    <row r="10952" spans="1:16" x14ac:dyDescent="0.55000000000000004">
      <c r="A10952" t="s">
        <v>139</v>
      </c>
      <c r="B10952" t="s">
        <v>277</v>
      </c>
      <c r="C10952" t="s">
        <v>1099</v>
      </c>
      <c r="D10952" t="s">
        <v>3973</v>
      </c>
      <c r="E10952" t="s">
        <v>20</v>
      </c>
      <c r="F10952" t="b">
        <v>0</v>
      </c>
      <c r="G10952" t="s">
        <v>27</v>
      </c>
      <c r="H10952" s="4">
        <v>45807.750092592592</v>
      </c>
      <c r="I10952" t="b">
        <v>0</v>
      </c>
      <c r="J10952" t="b">
        <v>0</v>
      </c>
      <c r="K10952" t="s">
        <v>24</v>
      </c>
      <c r="L10952" t="s">
        <v>22</v>
      </c>
      <c r="M10952">
        <v>110000</v>
      </c>
      <c r="O10952" t="s">
        <v>3780</v>
      </c>
      <c r="P10952" t="s">
        <v>466</v>
      </c>
    </row>
    <row r="10953" spans="1:16" x14ac:dyDescent="0.55000000000000004">
      <c r="A10953" t="s">
        <v>0</v>
      </c>
      <c r="B10953" t="s">
        <v>14320</v>
      </c>
      <c r="C10953" t="s">
        <v>1693</v>
      </c>
      <c r="D10953" t="s">
        <v>3973</v>
      </c>
      <c r="E10953" t="s">
        <v>51</v>
      </c>
      <c r="F10953" t="b">
        <v>0</v>
      </c>
      <c r="G10953" t="s">
        <v>52</v>
      </c>
      <c r="H10953" s="4">
        <v>45807.750891203701</v>
      </c>
      <c r="I10953" t="b">
        <v>1</v>
      </c>
      <c r="J10953" t="b">
        <v>0</v>
      </c>
      <c r="K10953" t="s">
        <v>24</v>
      </c>
      <c r="L10953" t="s">
        <v>36</v>
      </c>
      <c r="N10953">
        <v>60</v>
      </c>
      <c r="O10953" t="s">
        <v>458</v>
      </c>
      <c r="P10953" t="s">
        <v>183</v>
      </c>
    </row>
    <row r="10954" spans="1:16" x14ac:dyDescent="0.55000000000000004">
      <c r="A10954" t="s">
        <v>139</v>
      </c>
      <c r="B10954" t="s">
        <v>14321</v>
      </c>
      <c r="C10954" t="s">
        <v>192</v>
      </c>
      <c r="D10954" t="s">
        <v>3973</v>
      </c>
      <c r="E10954" t="s">
        <v>20</v>
      </c>
      <c r="F10954" t="b">
        <v>0</v>
      </c>
      <c r="G10954" t="s">
        <v>52</v>
      </c>
      <c r="H10954" s="4">
        <v>45807.751064814824</v>
      </c>
      <c r="I10954" t="b">
        <v>0</v>
      </c>
      <c r="J10954" t="b">
        <v>0</v>
      </c>
      <c r="K10954" t="s">
        <v>24</v>
      </c>
      <c r="L10954" t="s">
        <v>22</v>
      </c>
      <c r="M10954">
        <v>77500</v>
      </c>
      <c r="O10954" t="s">
        <v>14322</v>
      </c>
      <c r="P10954" t="s">
        <v>204</v>
      </c>
    </row>
    <row r="10955" spans="1:16" x14ac:dyDescent="0.55000000000000004">
      <c r="A10955" t="s">
        <v>1</v>
      </c>
      <c r="B10955" t="s">
        <v>14323</v>
      </c>
      <c r="C10955" t="s">
        <v>82</v>
      </c>
      <c r="D10955" t="s">
        <v>3973</v>
      </c>
      <c r="E10955" t="s">
        <v>20</v>
      </c>
      <c r="F10955" t="b">
        <v>0</v>
      </c>
      <c r="G10955" t="s">
        <v>27</v>
      </c>
      <c r="H10955" s="4">
        <v>45807.751134259262</v>
      </c>
      <c r="I10955" t="b">
        <v>0</v>
      </c>
      <c r="J10955" t="b">
        <v>1</v>
      </c>
      <c r="K10955" t="s">
        <v>24</v>
      </c>
      <c r="L10955" t="s">
        <v>22</v>
      </c>
      <c r="M10955">
        <v>125000</v>
      </c>
      <c r="O10955" t="s">
        <v>3628</v>
      </c>
      <c r="P10955" t="s">
        <v>14324</v>
      </c>
    </row>
    <row r="10956" spans="1:16" x14ac:dyDescent="0.55000000000000004">
      <c r="A10956" t="s">
        <v>2</v>
      </c>
      <c r="B10956" t="s">
        <v>14325</v>
      </c>
      <c r="C10956" t="s">
        <v>39</v>
      </c>
      <c r="D10956" t="s">
        <v>2208</v>
      </c>
      <c r="E10956" t="s">
        <v>20</v>
      </c>
      <c r="F10956" t="b">
        <v>1</v>
      </c>
      <c r="G10956" t="s">
        <v>27</v>
      </c>
      <c r="H10956" s="4">
        <v>45807.752083333333</v>
      </c>
      <c r="I10956" t="b">
        <v>0</v>
      </c>
      <c r="J10956" t="b">
        <v>1</v>
      </c>
      <c r="K10956" t="s">
        <v>24</v>
      </c>
      <c r="L10956" t="s">
        <v>22</v>
      </c>
      <c r="M10956">
        <v>120070.078125</v>
      </c>
      <c r="O10956" t="s">
        <v>14326</v>
      </c>
      <c r="P10956" t="s">
        <v>14327</v>
      </c>
    </row>
    <row r="10957" spans="1:16" x14ac:dyDescent="0.55000000000000004">
      <c r="A10957" t="s">
        <v>2</v>
      </c>
      <c r="B10957" t="s">
        <v>701</v>
      </c>
      <c r="C10957" t="s">
        <v>327</v>
      </c>
      <c r="D10957" t="s">
        <v>3973</v>
      </c>
      <c r="E10957" t="s">
        <v>20</v>
      </c>
      <c r="F10957" t="b">
        <v>0</v>
      </c>
      <c r="G10957" t="s">
        <v>27</v>
      </c>
      <c r="H10957" s="4">
        <v>45807.752118055563</v>
      </c>
      <c r="I10957" t="b">
        <v>0</v>
      </c>
      <c r="J10957" t="b">
        <v>0</v>
      </c>
      <c r="K10957" t="s">
        <v>24</v>
      </c>
      <c r="L10957" t="s">
        <v>22</v>
      </c>
      <c r="M10957">
        <v>133000</v>
      </c>
      <c r="O10957" t="s">
        <v>14328</v>
      </c>
      <c r="P10957" t="s">
        <v>14329</v>
      </c>
    </row>
    <row r="10958" spans="1:16" x14ac:dyDescent="0.55000000000000004">
      <c r="A10958" t="s">
        <v>2</v>
      </c>
      <c r="B10958" t="s">
        <v>111</v>
      </c>
      <c r="C10958" t="s">
        <v>76</v>
      </c>
      <c r="D10958" t="s">
        <v>3973</v>
      </c>
      <c r="E10958" t="s">
        <v>20</v>
      </c>
      <c r="F10958" t="b">
        <v>0</v>
      </c>
      <c r="G10958" t="s">
        <v>52</v>
      </c>
      <c r="H10958" s="4">
        <v>45807.752962962957</v>
      </c>
      <c r="I10958" t="b">
        <v>1</v>
      </c>
      <c r="J10958" t="b">
        <v>0</v>
      </c>
      <c r="K10958" t="s">
        <v>24</v>
      </c>
      <c r="L10958" t="s">
        <v>22</v>
      </c>
      <c r="M10958">
        <v>130000</v>
      </c>
      <c r="O10958" t="s">
        <v>14330</v>
      </c>
      <c r="P10958" t="s">
        <v>1185</v>
      </c>
    </row>
    <row r="10959" spans="1:16" x14ac:dyDescent="0.55000000000000004">
      <c r="A10959" t="s">
        <v>0</v>
      </c>
      <c r="B10959" t="s">
        <v>14331</v>
      </c>
      <c r="C10959" t="s">
        <v>203</v>
      </c>
      <c r="D10959" t="s">
        <v>2208</v>
      </c>
      <c r="E10959" t="s">
        <v>20</v>
      </c>
      <c r="F10959" t="b">
        <v>0</v>
      </c>
      <c r="G10959" t="s">
        <v>23</v>
      </c>
      <c r="H10959" s="4">
        <v>45807.780138888891</v>
      </c>
      <c r="I10959" t="b">
        <v>0</v>
      </c>
      <c r="J10959" t="b">
        <v>1</v>
      </c>
      <c r="K10959" t="s">
        <v>24</v>
      </c>
      <c r="L10959" t="s">
        <v>36</v>
      </c>
      <c r="N10959">
        <v>57.5</v>
      </c>
      <c r="O10959" t="s">
        <v>483</v>
      </c>
      <c r="P10959" t="s">
        <v>1850</v>
      </c>
    </row>
    <row r="10960" spans="1:16" x14ac:dyDescent="0.55000000000000004">
      <c r="A10960" t="s">
        <v>1</v>
      </c>
      <c r="B10960" t="s">
        <v>7371</v>
      </c>
      <c r="C10960" t="s">
        <v>14332</v>
      </c>
      <c r="D10960" t="s">
        <v>3973</v>
      </c>
      <c r="E10960" t="s">
        <v>20</v>
      </c>
      <c r="F10960" t="b">
        <v>0</v>
      </c>
      <c r="G10960" t="s">
        <v>23</v>
      </c>
      <c r="H10960" s="4">
        <v>45807.780219907407</v>
      </c>
      <c r="I10960" t="b">
        <v>0</v>
      </c>
      <c r="J10960" t="b">
        <v>1</v>
      </c>
      <c r="K10960" t="s">
        <v>24</v>
      </c>
      <c r="L10960" t="s">
        <v>22</v>
      </c>
      <c r="M10960">
        <v>52500</v>
      </c>
      <c r="O10960" t="s">
        <v>14333</v>
      </c>
      <c r="P10960" t="s">
        <v>14334</v>
      </c>
    </row>
    <row r="10961" spans="1:16" x14ac:dyDescent="0.55000000000000004">
      <c r="A10961" t="s">
        <v>139</v>
      </c>
      <c r="B10961" t="s">
        <v>2126</v>
      </c>
      <c r="C10961" t="s">
        <v>14335</v>
      </c>
      <c r="D10961" t="s">
        <v>3973</v>
      </c>
      <c r="E10961" t="s">
        <v>20</v>
      </c>
      <c r="F10961" t="b">
        <v>0</v>
      </c>
      <c r="G10961" t="s">
        <v>35</v>
      </c>
      <c r="H10961" s="4">
        <v>45807.792210648149</v>
      </c>
      <c r="I10961" t="b">
        <v>0</v>
      </c>
      <c r="J10961" t="b">
        <v>0</v>
      </c>
      <c r="K10961" t="s">
        <v>24</v>
      </c>
      <c r="L10961" t="s">
        <v>22</v>
      </c>
      <c r="M10961">
        <v>100000</v>
      </c>
      <c r="O10961" t="s">
        <v>482</v>
      </c>
      <c r="P10961" t="s">
        <v>883</v>
      </c>
    </row>
    <row r="10962" spans="1:16" x14ac:dyDescent="0.55000000000000004">
      <c r="A10962" t="s">
        <v>2</v>
      </c>
      <c r="B10962" t="s">
        <v>14336</v>
      </c>
      <c r="C10962" t="s">
        <v>180</v>
      </c>
      <c r="D10962" t="s">
        <v>3957</v>
      </c>
      <c r="E10962" t="s">
        <v>20</v>
      </c>
      <c r="F10962" t="b">
        <v>0</v>
      </c>
      <c r="G10962" t="s">
        <v>41</v>
      </c>
      <c r="H10962" s="4">
        <v>45807.834768518522</v>
      </c>
      <c r="I10962" t="b">
        <v>0</v>
      </c>
      <c r="J10962" t="b">
        <v>1</v>
      </c>
      <c r="K10962" t="s">
        <v>24</v>
      </c>
      <c r="L10962" t="s">
        <v>36</v>
      </c>
      <c r="N10962">
        <v>52.779998779296882</v>
      </c>
      <c r="O10962" t="s">
        <v>1370</v>
      </c>
      <c r="P10962" t="s">
        <v>14337</v>
      </c>
    </row>
    <row r="10963" spans="1:16" x14ac:dyDescent="0.55000000000000004">
      <c r="A10963" t="s">
        <v>2</v>
      </c>
      <c r="B10963" t="s">
        <v>14338</v>
      </c>
      <c r="C10963" t="s">
        <v>71</v>
      </c>
      <c r="D10963" t="s">
        <v>3973</v>
      </c>
      <c r="E10963" t="s">
        <v>20</v>
      </c>
      <c r="F10963" t="b">
        <v>0</v>
      </c>
      <c r="G10963" t="s">
        <v>27</v>
      </c>
      <c r="H10963" s="4">
        <v>45807.835358796299</v>
      </c>
      <c r="I10963" t="b">
        <v>0</v>
      </c>
      <c r="J10963" t="b">
        <v>1</v>
      </c>
      <c r="K10963" t="s">
        <v>24</v>
      </c>
      <c r="L10963" t="s">
        <v>22</v>
      </c>
      <c r="M10963">
        <v>151000</v>
      </c>
      <c r="O10963" t="s">
        <v>1883</v>
      </c>
      <c r="P10963" t="s">
        <v>14339</v>
      </c>
    </row>
    <row r="10964" spans="1:16" x14ac:dyDescent="0.55000000000000004">
      <c r="A10964" t="s">
        <v>2</v>
      </c>
      <c r="B10964" t="s">
        <v>14338</v>
      </c>
      <c r="C10964" t="s">
        <v>114</v>
      </c>
      <c r="D10964" t="s">
        <v>3828</v>
      </c>
      <c r="E10964" t="s">
        <v>20</v>
      </c>
      <c r="F10964" t="b">
        <v>0</v>
      </c>
      <c r="G10964" t="s">
        <v>30</v>
      </c>
      <c r="H10964" s="4">
        <v>45807.836030092592</v>
      </c>
      <c r="I10964" t="b">
        <v>0</v>
      </c>
      <c r="J10964" t="b">
        <v>1</v>
      </c>
      <c r="K10964" t="s">
        <v>24</v>
      </c>
      <c r="L10964" t="s">
        <v>22</v>
      </c>
      <c r="M10964">
        <v>151000</v>
      </c>
      <c r="O10964" t="s">
        <v>1883</v>
      </c>
      <c r="P10964" t="s">
        <v>14339</v>
      </c>
    </row>
    <row r="10965" spans="1:16" x14ac:dyDescent="0.55000000000000004">
      <c r="A10965" t="s">
        <v>0</v>
      </c>
      <c r="B10965" t="s">
        <v>3800</v>
      </c>
      <c r="C10965" t="s">
        <v>1096</v>
      </c>
      <c r="D10965" t="s">
        <v>3973</v>
      </c>
      <c r="E10965" t="s">
        <v>20</v>
      </c>
      <c r="F10965" t="b">
        <v>0</v>
      </c>
      <c r="G10965" t="s">
        <v>27</v>
      </c>
      <c r="H10965" s="4">
        <v>45807.875104166669</v>
      </c>
      <c r="I10965" t="b">
        <v>1</v>
      </c>
      <c r="J10965" t="b">
        <v>1</v>
      </c>
      <c r="K10965" t="s">
        <v>24</v>
      </c>
      <c r="L10965" t="s">
        <v>22</v>
      </c>
      <c r="M10965">
        <v>104000</v>
      </c>
      <c r="O10965" t="s">
        <v>14340</v>
      </c>
      <c r="P10965" t="s">
        <v>14341</v>
      </c>
    </row>
    <row r="10966" spans="1:16" x14ac:dyDescent="0.55000000000000004">
      <c r="A10966" t="s">
        <v>28</v>
      </c>
      <c r="B10966" t="s">
        <v>14342</v>
      </c>
      <c r="C10966" t="s">
        <v>82</v>
      </c>
      <c r="D10966" t="s">
        <v>3973</v>
      </c>
      <c r="E10966" t="s">
        <v>20</v>
      </c>
      <c r="F10966" t="b">
        <v>0</v>
      </c>
      <c r="G10966" t="s">
        <v>27</v>
      </c>
      <c r="H10966" s="4">
        <v>45807.876168981478</v>
      </c>
      <c r="I10966" t="b">
        <v>0</v>
      </c>
      <c r="J10966" t="b">
        <v>0</v>
      </c>
      <c r="K10966" t="s">
        <v>24</v>
      </c>
      <c r="L10966" t="s">
        <v>22</v>
      </c>
      <c r="M10966">
        <v>200000</v>
      </c>
      <c r="O10966" t="s">
        <v>763</v>
      </c>
      <c r="P10966" t="s">
        <v>14343</v>
      </c>
    </row>
    <row r="10967" spans="1:16" x14ac:dyDescent="0.55000000000000004">
      <c r="A10967" t="s">
        <v>2</v>
      </c>
      <c r="B10967" t="s">
        <v>14344</v>
      </c>
      <c r="C10967" t="s">
        <v>367</v>
      </c>
      <c r="D10967" t="s">
        <v>3828</v>
      </c>
      <c r="E10967" t="s">
        <v>219</v>
      </c>
      <c r="F10967" t="b">
        <v>0</v>
      </c>
      <c r="G10967" t="s">
        <v>27</v>
      </c>
      <c r="H10967" s="4">
        <v>45807.877002314817</v>
      </c>
      <c r="I10967" t="b">
        <v>0</v>
      </c>
      <c r="J10967" t="b">
        <v>0</v>
      </c>
      <c r="K10967" t="s">
        <v>24</v>
      </c>
      <c r="L10967" t="s">
        <v>22</v>
      </c>
      <c r="M10967">
        <v>124011</v>
      </c>
      <c r="O10967" t="s">
        <v>14345</v>
      </c>
      <c r="P10967" t="s">
        <v>14346</v>
      </c>
    </row>
    <row r="10968" spans="1:16" x14ac:dyDescent="0.55000000000000004">
      <c r="A10968" t="s">
        <v>2</v>
      </c>
      <c r="B10968" t="s">
        <v>422</v>
      </c>
      <c r="C10968" t="s">
        <v>140</v>
      </c>
      <c r="D10968" t="s">
        <v>3828</v>
      </c>
      <c r="E10968" t="s">
        <v>20</v>
      </c>
      <c r="F10968" t="b">
        <v>0</v>
      </c>
      <c r="G10968" t="s">
        <v>27</v>
      </c>
      <c r="H10968" s="4">
        <v>45807.877083333333</v>
      </c>
      <c r="I10968" t="b">
        <v>0</v>
      </c>
      <c r="J10968" t="b">
        <v>1</v>
      </c>
      <c r="K10968" t="s">
        <v>24</v>
      </c>
      <c r="L10968" t="s">
        <v>22</v>
      </c>
      <c r="M10968">
        <v>112500</v>
      </c>
      <c r="O10968" t="s">
        <v>14347</v>
      </c>
      <c r="P10968" t="s">
        <v>14348</v>
      </c>
    </row>
    <row r="10969" spans="1:16" x14ac:dyDescent="0.55000000000000004">
      <c r="A10969" t="s">
        <v>0</v>
      </c>
      <c r="B10969" t="s">
        <v>14349</v>
      </c>
      <c r="C10969" t="s">
        <v>14245</v>
      </c>
      <c r="D10969" t="s">
        <v>3973</v>
      </c>
      <c r="E10969" t="s">
        <v>51</v>
      </c>
      <c r="F10969" t="b">
        <v>0</v>
      </c>
      <c r="G10969" t="s">
        <v>41</v>
      </c>
      <c r="H10969" s="4">
        <v>45807.916898148149</v>
      </c>
      <c r="I10969" t="b">
        <v>1</v>
      </c>
      <c r="J10969" t="b">
        <v>0</v>
      </c>
      <c r="K10969" t="s">
        <v>24</v>
      </c>
      <c r="L10969" t="s">
        <v>36</v>
      </c>
      <c r="N10969">
        <v>41</v>
      </c>
      <c r="O10969" t="s">
        <v>200</v>
      </c>
      <c r="P10969" t="s">
        <v>280</v>
      </c>
    </row>
    <row r="10970" spans="1:16" x14ac:dyDescent="0.55000000000000004">
      <c r="A10970" t="s">
        <v>2</v>
      </c>
      <c r="B10970" t="s">
        <v>14350</v>
      </c>
      <c r="C10970" t="s">
        <v>71</v>
      </c>
      <c r="D10970" t="s">
        <v>3828</v>
      </c>
      <c r="E10970" t="s">
        <v>20</v>
      </c>
      <c r="F10970" t="b">
        <v>0</v>
      </c>
      <c r="G10970" t="s">
        <v>27</v>
      </c>
      <c r="H10970" s="4">
        <v>45807.918668981481</v>
      </c>
      <c r="I10970" t="b">
        <v>1</v>
      </c>
      <c r="J10970" t="b">
        <v>1</v>
      </c>
      <c r="K10970" t="s">
        <v>24</v>
      </c>
      <c r="L10970" t="s">
        <v>22</v>
      </c>
      <c r="M10970">
        <v>138100</v>
      </c>
      <c r="O10970" t="s">
        <v>1156</v>
      </c>
      <c r="P10970" t="s">
        <v>14351</v>
      </c>
    </row>
    <row r="10971" spans="1:16" x14ac:dyDescent="0.55000000000000004">
      <c r="A10971" t="s">
        <v>2</v>
      </c>
      <c r="B10971" t="s">
        <v>11444</v>
      </c>
      <c r="C10971" t="s">
        <v>352</v>
      </c>
      <c r="D10971" t="s">
        <v>3957</v>
      </c>
      <c r="E10971" t="s">
        <v>34</v>
      </c>
      <c r="F10971" t="b">
        <v>0</v>
      </c>
      <c r="G10971" t="s">
        <v>30</v>
      </c>
      <c r="H10971" s="4">
        <v>45807.961111111108</v>
      </c>
      <c r="I10971" t="b">
        <v>0</v>
      </c>
      <c r="J10971" t="b">
        <v>1</v>
      </c>
      <c r="K10971" t="s">
        <v>24</v>
      </c>
      <c r="L10971" t="s">
        <v>36</v>
      </c>
      <c r="N10971">
        <v>62.560001373291023</v>
      </c>
      <c r="O10971" t="s">
        <v>341</v>
      </c>
      <c r="P10971" t="s">
        <v>1428</v>
      </c>
    </row>
    <row r="10972" spans="1:16" x14ac:dyDescent="0.55000000000000004">
      <c r="A10972" t="s">
        <v>0</v>
      </c>
      <c r="B10972" t="s">
        <v>14352</v>
      </c>
      <c r="C10972" t="s">
        <v>5427</v>
      </c>
      <c r="D10972" t="s">
        <v>5915</v>
      </c>
      <c r="E10972" t="s">
        <v>20</v>
      </c>
      <c r="F10972" t="b">
        <v>0</v>
      </c>
      <c r="G10972" t="s">
        <v>27</v>
      </c>
      <c r="H10972" s="4">
        <v>45808.000092592592</v>
      </c>
      <c r="I10972" t="b">
        <v>0</v>
      </c>
      <c r="J10972" t="b">
        <v>1</v>
      </c>
      <c r="K10972" t="s">
        <v>24</v>
      </c>
      <c r="L10972" t="s">
        <v>22</v>
      </c>
      <c r="M10972">
        <v>148500</v>
      </c>
      <c r="O10972" t="s">
        <v>3914</v>
      </c>
      <c r="P10972" t="s">
        <v>10044</v>
      </c>
    </row>
    <row r="10973" spans="1:16" x14ac:dyDescent="0.55000000000000004">
      <c r="A10973" t="s">
        <v>25</v>
      </c>
      <c r="B10973" t="s">
        <v>10986</v>
      </c>
      <c r="C10973" t="s">
        <v>2157</v>
      </c>
      <c r="D10973" t="s">
        <v>3973</v>
      </c>
      <c r="E10973" t="s">
        <v>20</v>
      </c>
      <c r="F10973" t="b">
        <v>0</v>
      </c>
      <c r="G10973" t="s">
        <v>27</v>
      </c>
      <c r="H10973" s="4">
        <v>45808.000162037039</v>
      </c>
      <c r="I10973" t="b">
        <v>1</v>
      </c>
      <c r="J10973" t="b">
        <v>0</v>
      </c>
      <c r="K10973" t="s">
        <v>24</v>
      </c>
      <c r="L10973" t="s">
        <v>22</v>
      </c>
      <c r="M10973">
        <v>142560</v>
      </c>
      <c r="O10973" t="s">
        <v>1275</v>
      </c>
      <c r="P10973" t="s">
        <v>10987</v>
      </c>
    </row>
    <row r="10974" spans="1:16" x14ac:dyDescent="0.55000000000000004">
      <c r="A10974" t="s">
        <v>0</v>
      </c>
      <c r="B10974" t="s">
        <v>0</v>
      </c>
      <c r="C10974" t="s">
        <v>509</v>
      </c>
      <c r="D10974" t="s">
        <v>3970</v>
      </c>
      <c r="E10974" t="s">
        <v>34</v>
      </c>
      <c r="F10974" t="b">
        <v>0</v>
      </c>
      <c r="G10974" t="s">
        <v>35</v>
      </c>
      <c r="H10974" s="4">
        <v>45808.000462962962</v>
      </c>
      <c r="I10974" t="b">
        <v>0</v>
      </c>
      <c r="J10974" t="b">
        <v>0</v>
      </c>
      <c r="K10974" t="s">
        <v>24</v>
      </c>
      <c r="L10974" t="s">
        <v>22</v>
      </c>
      <c r="M10974">
        <v>85000</v>
      </c>
      <c r="O10974" t="s">
        <v>14353</v>
      </c>
      <c r="P10974" t="s">
        <v>14354</v>
      </c>
    </row>
    <row r="10975" spans="1:16" x14ac:dyDescent="0.55000000000000004">
      <c r="A10975" t="s">
        <v>0</v>
      </c>
      <c r="B10975" t="s">
        <v>14355</v>
      </c>
      <c r="C10975" t="s">
        <v>509</v>
      </c>
      <c r="D10975" t="s">
        <v>3973</v>
      </c>
      <c r="E10975" t="s">
        <v>20</v>
      </c>
      <c r="F10975" t="b">
        <v>0</v>
      </c>
      <c r="G10975" t="s">
        <v>35</v>
      </c>
      <c r="H10975" s="4">
        <v>45808.000532407408</v>
      </c>
      <c r="I10975" t="b">
        <v>0</v>
      </c>
      <c r="J10975" t="b">
        <v>1</v>
      </c>
      <c r="K10975" t="s">
        <v>24</v>
      </c>
      <c r="L10975" t="s">
        <v>22</v>
      </c>
      <c r="M10975">
        <v>103244</v>
      </c>
      <c r="O10975" t="s">
        <v>5482</v>
      </c>
      <c r="P10975" t="s">
        <v>14356</v>
      </c>
    </row>
    <row r="10976" spans="1:16" x14ac:dyDescent="0.55000000000000004">
      <c r="A10976" t="s">
        <v>139</v>
      </c>
      <c r="B10976" t="s">
        <v>14357</v>
      </c>
      <c r="C10976" t="s">
        <v>677</v>
      </c>
      <c r="D10976" t="s">
        <v>5535</v>
      </c>
      <c r="E10976" t="s">
        <v>20</v>
      </c>
      <c r="F10976" t="b">
        <v>0</v>
      </c>
      <c r="G10976" t="s">
        <v>27</v>
      </c>
      <c r="H10976" s="4">
        <v>45808.002002314817</v>
      </c>
      <c r="I10976" t="b">
        <v>0</v>
      </c>
      <c r="J10976" t="b">
        <v>0</v>
      </c>
      <c r="K10976" t="s">
        <v>24</v>
      </c>
      <c r="L10976" t="s">
        <v>22</v>
      </c>
      <c r="M10976">
        <v>108267</v>
      </c>
      <c r="O10976" t="s">
        <v>14358</v>
      </c>
      <c r="P10976" t="s">
        <v>14359</v>
      </c>
    </row>
    <row r="10977" spans="1:16" x14ac:dyDescent="0.55000000000000004">
      <c r="A10977" t="s">
        <v>89</v>
      </c>
      <c r="B10977" t="s">
        <v>14360</v>
      </c>
      <c r="C10977" t="s">
        <v>386</v>
      </c>
      <c r="D10977" t="s">
        <v>4014</v>
      </c>
      <c r="E10977" t="s">
        <v>20</v>
      </c>
      <c r="F10977" t="b">
        <v>0</v>
      </c>
      <c r="G10977" t="s">
        <v>27</v>
      </c>
      <c r="H10977" s="4">
        <v>45808.002060185187</v>
      </c>
      <c r="I10977" t="b">
        <v>0</v>
      </c>
      <c r="J10977" t="b">
        <v>1</v>
      </c>
      <c r="K10977" t="s">
        <v>24</v>
      </c>
      <c r="L10977" t="s">
        <v>22</v>
      </c>
      <c r="M10977">
        <v>160025</v>
      </c>
      <c r="O10977" t="s">
        <v>14361</v>
      </c>
      <c r="P10977" t="s">
        <v>14362</v>
      </c>
    </row>
    <row r="10978" spans="1:16" x14ac:dyDescent="0.55000000000000004">
      <c r="A10978" t="s">
        <v>2</v>
      </c>
      <c r="B10978" t="s">
        <v>2924</v>
      </c>
      <c r="C10978" t="s">
        <v>151</v>
      </c>
      <c r="D10978" t="s">
        <v>3828</v>
      </c>
      <c r="E10978" t="s">
        <v>20</v>
      </c>
      <c r="F10978" t="b">
        <v>0</v>
      </c>
      <c r="G10978" t="s">
        <v>41</v>
      </c>
      <c r="H10978" s="4">
        <v>45808.002303240741</v>
      </c>
      <c r="I10978" t="b">
        <v>0</v>
      </c>
      <c r="J10978" t="b">
        <v>1</v>
      </c>
      <c r="K10978" t="s">
        <v>24</v>
      </c>
      <c r="L10978" t="s">
        <v>22</v>
      </c>
      <c r="M10978">
        <v>119520</v>
      </c>
      <c r="O10978" t="s">
        <v>14363</v>
      </c>
      <c r="P10978" t="s">
        <v>14364</v>
      </c>
    </row>
    <row r="10979" spans="1:16" x14ac:dyDescent="0.55000000000000004">
      <c r="A10979" t="s">
        <v>2</v>
      </c>
      <c r="B10979" t="s">
        <v>638</v>
      </c>
      <c r="C10979" t="s">
        <v>14365</v>
      </c>
      <c r="D10979" t="s">
        <v>3973</v>
      </c>
      <c r="E10979" t="s">
        <v>20</v>
      </c>
      <c r="F10979" t="b">
        <v>0</v>
      </c>
      <c r="G10979" t="s">
        <v>23</v>
      </c>
      <c r="H10979" s="4">
        <v>45808.030219907407</v>
      </c>
      <c r="I10979" t="b">
        <v>0</v>
      </c>
      <c r="J10979" t="b">
        <v>0</v>
      </c>
      <c r="K10979" t="s">
        <v>24</v>
      </c>
      <c r="L10979" t="s">
        <v>36</v>
      </c>
      <c r="N10979">
        <v>55</v>
      </c>
      <c r="O10979" t="s">
        <v>578</v>
      </c>
      <c r="P10979" t="s">
        <v>14307</v>
      </c>
    </row>
    <row r="10980" spans="1:16" x14ac:dyDescent="0.55000000000000004">
      <c r="A10980" t="s">
        <v>0</v>
      </c>
      <c r="B10980" t="s">
        <v>14366</v>
      </c>
      <c r="C10980" t="s">
        <v>315</v>
      </c>
      <c r="D10980" t="s">
        <v>3828</v>
      </c>
      <c r="E10980" t="s">
        <v>20</v>
      </c>
      <c r="F10980" t="b">
        <v>0</v>
      </c>
      <c r="G10980" t="s">
        <v>27</v>
      </c>
      <c r="H10980" s="4">
        <v>45808.041770833333</v>
      </c>
      <c r="I10980" t="b">
        <v>0</v>
      </c>
      <c r="J10980" t="b">
        <v>1</v>
      </c>
      <c r="K10980" t="s">
        <v>24</v>
      </c>
      <c r="L10980" t="s">
        <v>22</v>
      </c>
      <c r="M10980">
        <v>131000</v>
      </c>
      <c r="O10980" t="s">
        <v>5680</v>
      </c>
      <c r="P10980" t="s">
        <v>3091</v>
      </c>
    </row>
    <row r="10981" spans="1:16" x14ac:dyDescent="0.55000000000000004">
      <c r="A10981" t="s">
        <v>0</v>
      </c>
      <c r="B10981" t="s">
        <v>14367</v>
      </c>
      <c r="C10981" t="s">
        <v>140</v>
      </c>
      <c r="D10981" t="s">
        <v>2208</v>
      </c>
      <c r="E10981" t="s">
        <v>20</v>
      </c>
      <c r="F10981" t="b">
        <v>0</v>
      </c>
      <c r="G10981" t="s">
        <v>35</v>
      </c>
      <c r="H10981" s="4">
        <v>45808.042199074072</v>
      </c>
      <c r="I10981" t="b">
        <v>0</v>
      </c>
      <c r="J10981" t="b">
        <v>1</v>
      </c>
      <c r="K10981" t="s">
        <v>24</v>
      </c>
      <c r="L10981" t="s">
        <v>36</v>
      </c>
      <c r="N10981">
        <v>50.424999237060547</v>
      </c>
      <c r="O10981" t="s">
        <v>8596</v>
      </c>
      <c r="P10981" t="s">
        <v>14368</v>
      </c>
    </row>
    <row r="10982" spans="1:16" x14ac:dyDescent="0.55000000000000004">
      <c r="A10982" t="s">
        <v>0</v>
      </c>
      <c r="B10982" t="s">
        <v>0</v>
      </c>
      <c r="C10982" t="s">
        <v>14369</v>
      </c>
      <c r="D10982" t="s">
        <v>2298</v>
      </c>
      <c r="E10982" t="s">
        <v>20</v>
      </c>
      <c r="F10982" t="b">
        <v>0</v>
      </c>
      <c r="G10982" t="s">
        <v>30</v>
      </c>
      <c r="H10982" s="4">
        <v>45808.042442129627</v>
      </c>
      <c r="I10982" t="b">
        <v>1</v>
      </c>
      <c r="J10982" t="b">
        <v>0</v>
      </c>
      <c r="K10982" t="s">
        <v>24</v>
      </c>
      <c r="L10982" t="s">
        <v>22</v>
      </c>
      <c r="M10982">
        <v>52500</v>
      </c>
      <c r="O10982" t="s">
        <v>14370</v>
      </c>
      <c r="P10982" t="s">
        <v>1329</v>
      </c>
    </row>
    <row r="10983" spans="1:16" x14ac:dyDescent="0.55000000000000004">
      <c r="A10983" t="s">
        <v>2</v>
      </c>
      <c r="B10983" t="s">
        <v>14371</v>
      </c>
      <c r="C10983" t="s">
        <v>768</v>
      </c>
      <c r="D10983" t="s">
        <v>3973</v>
      </c>
      <c r="E10983" t="s">
        <v>20</v>
      </c>
      <c r="F10983" t="b">
        <v>0</v>
      </c>
      <c r="G10983" t="s">
        <v>27</v>
      </c>
      <c r="H10983" s="4">
        <v>45808.043726851851</v>
      </c>
      <c r="I10983" t="b">
        <v>0</v>
      </c>
      <c r="J10983" t="b">
        <v>1</v>
      </c>
      <c r="K10983" t="s">
        <v>24</v>
      </c>
      <c r="L10983" t="s">
        <v>22</v>
      </c>
      <c r="M10983">
        <v>162500</v>
      </c>
      <c r="O10983" t="s">
        <v>13100</v>
      </c>
      <c r="P10983" t="s">
        <v>14372</v>
      </c>
    </row>
    <row r="10984" spans="1:16" x14ac:dyDescent="0.55000000000000004">
      <c r="A10984" t="s">
        <v>40</v>
      </c>
      <c r="B10984" t="s">
        <v>14373</v>
      </c>
      <c r="C10984" t="s">
        <v>94</v>
      </c>
      <c r="D10984" t="s">
        <v>3973</v>
      </c>
      <c r="E10984" t="s">
        <v>20</v>
      </c>
      <c r="F10984" t="b">
        <v>0</v>
      </c>
      <c r="G10984" t="s">
        <v>30</v>
      </c>
      <c r="H10984" s="4">
        <v>45808.084143518521</v>
      </c>
      <c r="I10984" t="b">
        <v>0</v>
      </c>
      <c r="J10984" t="b">
        <v>1</v>
      </c>
      <c r="K10984" t="s">
        <v>24</v>
      </c>
      <c r="L10984" t="s">
        <v>22</v>
      </c>
      <c r="M10984">
        <v>155000</v>
      </c>
      <c r="O10984" t="s">
        <v>444</v>
      </c>
      <c r="P10984" t="s">
        <v>14374</v>
      </c>
    </row>
    <row r="10985" spans="1:16" x14ac:dyDescent="0.55000000000000004">
      <c r="A10985" t="s">
        <v>2</v>
      </c>
      <c r="B10985" t="s">
        <v>2924</v>
      </c>
      <c r="C10985" t="s">
        <v>151</v>
      </c>
      <c r="D10985" t="s">
        <v>3973</v>
      </c>
      <c r="E10985" t="s">
        <v>20</v>
      </c>
      <c r="F10985" t="b">
        <v>0</v>
      </c>
      <c r="G10985" t="s">
        <v>27</v>
      </c>
      <c r="H10985" s="4">
        <v>45808.085451388892</v>
      </c>
      <c r="I10985" t="b">
        <v>0</v>
      </c>
      <c r="J10985" t="b">
        <v>1</v>
      </c>
      <c r="K10985" t="s">
        <v>24</v>
      </c>
      <c r="L10985" t="s">
        <v>22</v>
      </c>
      <c r="M10985">
        <v>119520</v>
      </c>
      <c r="O10985" t="s">
        <v>14375</v>
      </c>
      <c r="P10985" t="s">
        <v>14364</v>
      </c>
    </row>
    <row r="10986" spans="1:16" x14ac:dyDescent="0.55000000000000004">
      <c r="A10986" t="s">
        <v>0</v>
      </c>
      <c r="B10986" t="s">
        <v>257</v>
      </c>
      <c r="C10986" t="s">
        <v>1060</v>
      </c>
      <c r="D10986" t="s">
        <v>3828</v>
      </c>
      <c r="E10986" t="s">
        <v>219</v>
      </c>
      <c r="F10986" t="b">
        <v>0</v>
      </c>
      <c r="G10986" t="s">
        <v>41</v>
      </c>
      <c r="H10986" s="4">
        <v>45808.250289351847</v>
      </c>
      <c r="I10986" t="b">
        <v>0</v>
      </c>
      <c r="J10986" t="b">
        <v>0</v>
      </c>
      <c r="K10986" t="s">
        <v>24</v>
      </c>
      <c r="L10986" t="s">
        <v>36</v>
      </c>
      <c r="N10986">
        <v>39.5</v>
      </c>
      <c r="O10986" t="s">
        <v>14376</v>
      </c>
      <c r="P10986" t="s">
        <v>14377</v>
      </c>
    </row>
    <row r="10987" spans="1:16" x14ac:dyDescent="0.55000000000000004">
      <c r="A10987" t="s">
        <v>0</v>
      </c>
      <c r="B10987" t="s">
        <v>0</v>
      </c>
      <c r="C10987" t="s">
        <v>14245</v>
      </c>
      <c r="D10987" t="s">
        <v>2208</v>
      </c>
      <c r="E10987" t="s">
        <v>20</v>
      </c>
      <c r="F10987" t="b">
        <v>0</v>
      </c>
      <c r="G10987" t="s">
        <v>41</v>
      </c>
      <c r="H10987" s="4">
        <v>45808.250289351847</v>
      </c>
      <c r="I10987" t="b">
        <v>0</v>
      </c>
      <c r="J10987" t="b">
        <v>1</v>
      </c>
      <c r="K10987" t="s">
        <v>24</v>
      </c>
      <c r="L10987" t="s">
        <v>36</v>
      </c>
      <c r="N10987">
        <v>37.25</v>
      </c>
      <c r="O10987" t="s">
        <v>14246</v>
      </c>
      <c r="P10987" t="s">
        <v>2146</v>
      </c>
    </row>
    <row r="10988" spans="1:16" x14ac:dyDescent="0.55000000000000004">
      <c r="A10988" t="s">
        <v>25</v>
      </c>
      <c r="B10988" t="s">
        <v>14253</v>
      </c>
      <c r="C10988" t="s">
        <v>1917</v>
      </c>
      <c r="D10988" t="s">
        <v>3973</v>
      </c>
      <c r="E10988" t="s">
        <v>20</v>
      </c>
      <c r="F10988" t="b">
        <v>0</v>
      </c>
      <c r="G10988" t="s">
        <v>41</v>
      </c>
      <c r="H10988" s="4">
        <v>45808.250289351847</v>
      </c>
      <c r="I10988" t="b">
        <v>0</v>
      </c>
      <c r="J10988" t="b">
        <v>0</v>
      </c>
      <c r="K10988" t="s">
        <v>24</v>
      </c>
      <c r="L10988" t="s">
        <v>22</v>
      </c>
      <c r="M10988">
        <v>107500</v>
      </c>
      <c r="O10988" t="s">
        <v>14254</v>
      </c>
      <c r="P10988" t="s">
        <v>963</v>
      </c>
    </row>
    <row r="10989" spans="1:16" x14ac:dyDescent="0.55000000000000004">
      <c r="A10989" t="s">
        <v>0</v>
      </c>
      <c r="B10989" t="s">
        <v>14378</v>
      </c>
      <c r="C10989" t="s">
        <v>33</v>
      </c>
      <c r="D10989" t="s">
        <v>3600</v>
      </c>
      <c r="E10989" t="s">
        <v>51</v>
      </c>
      <c r="F10989" t="b">
        <v>0</v>
      </c>
      <c r="G10989" t="s">
        <v>35</v>
      </c>
      <c r="H10989" s="4">
        <v>45808.250416666669</v>
      </c>
      <c r="I10989" t="b">
        <v>1</v>
      </c>
      <c r="J10989" t="b">
        <v>0</v>
      </c>
      <c r="K10989" t="s">
        <v>24</v>
      </c>
      <c r="L10989" t="s">
        <v>36</v>
      </c>
      <c r="N10989">
        <v>42.5</v>
      </c>
      <c r="O10989" t="s">
        <v>14379</v>
      </c>
    </row>
    <row r="10990" spans="1:16" x14ac:dyDescent="0.55000000000000004">
      <c r="A10990" t="s">
        <v>1</v>
      </c>
      <c r="B10990" t="s">
        <v>14380</v>
      </c>
      <c r="C10990" t="s">
        <v>49</v>
      </c>
      <c r="D10990" t="s">
        <v>3828</v>
      </c>
      <c r="E10990" t="s">
        <v>20</v>
      </c>
      <c r="F10990" t="b">
        <v>0</v>
      </c>
      <c r="G10990" t="s">
        <v>41</v>
      </c>
      <c r="H10990" s="4">
        <v>45808.251030092593</v>
      </c>
      <c r="I10990" t="b">
        <v>0</v>
      </c>
      <c r="J10990" t="b">
        <v>0</v>
      </c>
      <c r="K10990" t="s">
        <v>24</v>
      </c>
      <c r="L10990" t="s">
        <v>22</v>
      </c>
      <c r="M10990">
        <v>106090.796875</v>
      </c>
      <c r="O10990" t="s">
        <v>2912</v>
      </c>
      <c r="P10990" t="s">
        <v>14381</v>
      </c>
    </row>
    <row r="10991" spans="1:16" x14ac:dyDescent="0.55000000000000004">
      <c r="A10991" t="s">
        <v>1</v>
      </c>
      <c r="B10991" t="s">
        <v>14323</v>
      </c>
      <c r="C10991" t="s">
        <v>151</v>
      </c>
      <c r="D10991" t="s">
        <v>5312</v>
      </c>
      <c r="E10991" t="s">
        <v>20</v>
      </c>
      <c r="F10991" t="b">
        <v>0</v>
      </c>
      <c r="G10991" t="s">
        <v>30</v>
      </c>
      <c r="H10991" s="4">
        <v>45808.251168981478</v>
      </c>
      <c r="I10991" t="b">
        <v>0</v>
      </c>
      <c r="J10991" t="b">
        <v>0</v>
      </c>
      <c r="K10991" t="s">
        <v>24</v>
      </c>
      <c r="L10991" t="s">
        <v>22</v>
      </c>
      <c r="M10991">
        <v>125000</v>
      </c>
      <c r="O10991" t="s">
        <v>3628</v>
      </c>
      <c r="P10991" t="s">
        <v>14324</v>
      </c>
    </row>
    <row r="10992" spans="1:16" x14ac:dyDescent="0.55000000000000004">
      <c r="A10992" t="s">
        <v>1</v>
      </c>
      <c r="B10992" t="s">
        <v>296</v>
      </c>
      <c r="C10992" t="s">
        <v>1521</v>
      </c>
      <c r="D10992" t="s">
        <v>9753</v>
      </c>
      <c r="E10992" t="s">
        <v>20</v>
      </c>
      <c r="F10992" t="b">
        <v>0</v>
      </c>
      <c r="G10992" t="s">
        <v>52</v>
      </c>
      <c r="H10992" s="4">
        <v>45808.251250000001</v>
      </c>
      <c r="I10992" t="b">
        <v>0</v>
      </c>
      <c r="J10992" t="b">
        <v>0</v>
      </c>
      <c r="K10992" t="s">
        <v>24</v>
      </c>
      <c r="L10992" t="s">
        <v>22</v>
      </c>
      <c r="M10992">
        <v>61000</v>
      </c>
      <c r="O10992" t="s">
        <v>1549</v>
      </c>
      <c r="P10992" t="s">
        <v>13853</v>
      </c>
    </row>
    <row r="10993" spans="1:16" x14ac:dyDescent="0.55000000000000004">
      <c r="A10993" t="s">
        <v>2</v>
      </c>
      <c r="B10993" t="s">
        <v>14382</v>
      </c>
      <c r="C10993" t="s">
        <v>293</v>
      </c>
      <c r="D10993" t="s">
        <v>3973</v>
      </c>
      <c r="E10993" t="s">
        <v>20</v>
      </c>
      <c r="F10993" t="b">
        <v>0</v>
      </c>
      <c r="G10993" t="s">
        <v>27</v>
      </c>
      <c r="H10993" s="4">
        <v>45808.25141203704</v>
      </c>
      <c r="I10993" t="b">
        <v>0</v>
      </c>
      <c r="J10993" t="b">
        <v>0</v>
      </c>
      <c r="K10993" t="s">
        <v>24</v>
      </c>
      <c r="L10993" t="s">
        <v>22</v>
      </c>
      <c r="M10993">
        <v>315500</v>
      </c>
      <c r="O10993" t="s">
        <v>91</v>
      </c>
      <c r="P10993" t="s">
        <v>14383</v>
      </c>
    </row>
    <row r="10994" spans="1:16" x14ac:dyDescent="0.55000000000000004">
      <c r="A10994" t="s">
        <v>2</v>
      </c>
      <c r="B10994" t="s">
        <v>14384</v>
      </c>
      <c r="C10994" t="s">
        <v>44</v>
      </c>
      <c r="D10994" t="s">
        <v>3973</v>
      </c>
      <c r="E10994" t="s">
        <v>20</v>
      </c>
      <c r="F10994" t="b">
        <v>0</v>
      </c>
      <c r="G10994" t="s">
        <v>27</v>
      </c>
      <c r="H10994" s="4">
        <v>45808.251481481479</v>
      </c>
      <c r="I10994" t="b">
        <v>1</v>
      </c>
      <c r="J10994" t="b">
        <v>1</v>
      </c>
      <c r="K10994" t="s">
        <v>24</v>
      </c>
      <c r="L10994" t="s">
        <v>22</v>
      </c>
      <c r="M10994">
        <v>145000</v>
      </c>
      <c r="O10994" t="s">
        <v>14385</v>
      </c>
      <c r="P10994" t="s">
        <v>14386</v>
      </c>
    </row>
    <row r="10995" spans="1:16" x14ac:dyDescent="0.55000000000000004">
      <c r="A10995" t="s">
        <v>40</v>
      </c>
      <c r="B10995" t="s">
        <v>3419</v>
      </c>
      <c r="C10995" t="s">
        <v>624</v>
      </c>
      <c r="D10995" t="s">
        <v>3973</v>
      </c>
      <c r="E10995" t="s">
        <v>20</v>
      </c>
      <c r="F10995" t="b">
        <v>0</v>
      </c>
      <c r="G10995" t="s">
        <v>35</v>
      </c>
      <c r="H10995" s="4">
        <v>45808.251944444448</v>
      </c>
      <c r="I10995" t="b">
        <v>0</v>
      </c>
      <c r="J10995" t="b">
        <v>1</v>
      </c>
      <c r="K10995" t="s">
        <v>24</v>
      </c>
      <c r="L10995" t="s">
        <v>22</v>
      </c>
      <c r="M10995">
        <v>179500</v>
      </c>
      <c r="O10995" t="s">
        <v>65</v>
      </c>
      <c r="P10995" t="s">
        <v>14387</v>
      </c>
    </row>
    <row r="10996" spans="1:16" x14ac:dyDescent="0.55000000000000004">
      <c r="A10996" t="s">
        <v>0</v>
      </c>
      <c r="B10996" t="s">
        <v>14388</v>
      </c>
      <c r="C10996" t="s">
        <v>1247</v>
      </c>
      <c r="D10996" t="s">
        <v>3828</v>
      </c>
      <c r="E10996" t="s">
        <v>20</v>
      </c>
      <c r="F10996" t="b">
        <v>0</v>
      </c>
      <c r="G10996" t="s">
        <v>1247</v>
      </c>
      <c r="H10996" s="4">
        <v>45808.261493055557</v>
      </c>
      <c r="I10996" t="b">
        <v>0</v>
      </c>
      <c r="J10996" t="b">
        <v>0</v>
      </c>
      <c r="K10996" t="s">
        <v>1247</v>
      </c>
      <c r="L10996" t="s">
        <v>36</v>
      </c>
      <c r="N10996">
        <v>17.20000076293945</v>
      </c>
      <c r="O10996" t="s">
        <v>3468</v>
      </c>
      <c r="P10996" t="s">
        <v>126</v>
      </c>
    </row>
    <row r="10997" spans="1:16" x14ac:dyDescent="0.55000000000000004">
      <c r="A10997" t="s">
        <v>2</v>
      </c>
      <c r="B10997" t="s">
        <v>14371</v>
      </c>
      <c r="C10997" t="s">
        <v>1247</v>
      </c>
      <c r="D10997" t="s">
        <v>2208</v>
      </c>
      <c r="E10997" t="s">
        <v>20</v>
      </c>
      <c r="F10997" t="b">
        <v>0</v>
      </c>
      <c r="G10997" t="s">
        <v>1247</v>
      </c>
      <c r="H10997" s="4">
        <v>45808.26158564815</v>
      </c>
      <c r="I10997" t="b">
        <v>1</v>
      </c>
      <c r="J10997" t="b">
        <v>0</v>
      </c>
      <c r="K10997" t="s">
        <v>1247</v>
      </c>
      <c r="L10997" t="s">
        <v>22</v>
      </c>
      <c r="M10997">
        <v>162500</v>
      </c>
      <c r="O10997" t="s">
        <v>9352</v>
      </c>
      <c r="P10997" t="s">
        <v>9353</v>
      </c>
    </row>
    <row r="10998" spans="1:16" x14ac:dyDescent="0.55000000000000004">
      <c r="A10998" t="s">
        <v>25</v>
      </c>
      <c r="B10998" t="s">
        <v>14389</v>
      </c>
      <c r="C10998" t="s">
        <v>39</v>
      </c>
      <c r="D10998" t="s">
        <v>7434</v>
      </c>
      <c r="E10998" t="s">
        <v>20</v>
      </c>
      <c r="F10998" t="b">
        <v>1</v>
      </c>
      <c r="G10998" t="s">
        <v>2012</v>
      </c>
      <c r="H10998" s="4">
        <v>45808.285370370373</v>
      </c>
      <c r="I10998" t="b">
        <v>1</v>
      </c>
      <c r="J10998" t="b">
        <v>1</v>
      </c>
      <c r="K10998" t="s">
        <v>2012</v>
      </c>
      <c r="L10998" t="s">
        <v>22</v>
      </c>
      <c r="M10998">
        <v>53000</v>
      </c>
      <c r="O10998" t="s">
        <v>13160</v>
      </c>
      <c r="P10998" t="s">
        <v>13824</v>
      </c>
    </row>
    <row r="10999" spans="1:16" x14ac:dyDescent="0.55000000000000004">
      <c r="A10999" t="s">
        <v>2</v>
      </c>
      <c r="B10999" t="s">
        <v>14390</v>
      </c>
      <c r="C10999" t="s">
        <v>39</v>
      </c>
      <c r="D10999" t="s">
        <v>3973</v>
      </c>
      <c r="E10999" t="s">
        <v>20</v>
      </c>
      <c r="F10999" t="b">
        <v>1</v>
      </c>
      <c r="G10999" t="s">
        <v>27</v>
      </c>
      <c r="H10999" s="4">
        <v>45808.293113425927</v>
      </c>
      <c r="I10999" t="b">
        <v>0</v>
      </c>
      <c r="J10999" t="b">
        <v>1</v>
      </c>
      <c r="K10999" t="s">
        <v>24</v>
      </c>
      <c r="L10999" t="s">
        <v>36</v>
      </c>
      <c r="N10999">
        <v>67.5</v>
      </c>
      <c r="O10999" t="s">
        <v>289</v>
      </c>
      <c r="P10999" t="s">
        <v>14391</v>
      </c>
    </row>
    <row r="11000" spans="1:16" x14ac:dyDescent="0.55000000000000004">
      <c r="A11000" t="s">
        <v>89</v>
      </c>
      <c r="B11000" t="s">
        <v>14392</v>
      </c>
      <c r="C11000" t="s">
        <v>213</v>
      </c>
      <c r="D11000" t="s">
        <v>2208</v>
      </c>
      <c r="E11000" t="s">
        <v>20</v>
      </c>
      <c r="F11000" t="b">
        <v>0</v>
      </c>
      <c r="G11000" t="s">
        <v>27</v>
      </c>
      <c r="H11000" s="4">
        <v>45808.29314814815</v>
      </c>
      <c r="I11000" t="b">
        <v>0</v>
      </c>
      <c r="J11000" t="b">
        <v>1</v>
      </c>
      <c r="K11000" t="s">
        <v>24</v>
      </c>
      <c r="L11000" t="s">
        <v>22</v>
      </c>
      <c r="M11000">
        <v>193000</v>
      </c>
      <c r="O11000" t="s">
        <v>405</v>
      </c>
      <c r="P11000" t="s">
        <v>14393</v>
      </c>
    </row>
    <row r="11001" spans="1:16" x14ac:dyDescent="0.55000000000000004">
      <c r="A11001" t="s">
        <v>2</v>
      </c>
      <c r="B11001" t="s">
        <v>2</v>
      </c>
      <c r="C11001" t="s">
        <v>8772</v>
      </c>
      <c r="D11001" t="s">
        <v>3957</v>
      </c>
      <c r="E11001" t="s">
        <v>20</v>
      </c>
      <c r="F11001" t="b">
        <v>0</v>
      </c>
      <c r="G11001" t="s">
        <v>27</v>
      </c>
      <c r="H11001" s="4">
        <v>45808.334849537037</v>
      </c>
      <c r="I11001" t="b">
        <v>0</v>
      </c>
      <c r="J11001" t="b">
        <v>1</v>
      </c>
      <c r="K11001" t="s">
        <v>24</v>
      </c>
      <c r="L11001" t="s">
        <v>36</v>
      </c>
      <c r="N11001">
        <v>45.745002746582031</v>
      </c>
      <c r="O11001" t="s">
        <v>14394</v>
      </c>
      <c r="P11001" t="s">
        <v>14395</v>
      </c>
    </row>
    <row r="11002" spans="1:16" x14ac:dyDescent="0.55000000000000004">
      <c r="A11002" t="s">
        <v>40</v>
      </c>
      <c r="B11002" t="s">
        <v>14396</v>
      </c>
      <c r="C11002" t="s">
        <v>322</v>
      </c>
      <c r="D11002" t="s">
        <v>2208</v>
      </c>
      <c r="E11002" t="s">
        <v>20</v>
      </c>
      <c r="F11002" t="b">
        <v>0</v>
      </c>
      <c r="G11002" t="s">
        <v>27</v>
      </c>
      <c r="H11002" s="4">
        <v>45808.376446759263</v>
      </c>
      <c r="I11002" t="b">
        <v>0</v>
      </c>
      <c r="J11002" t="b">
        <v>1</v>
      </c>
      <c r="K11002" t="s">
        <v>24</v>
      </c>
      <c r="L11002" t="s">
        <v>22</v>
      </c>
      <c r="M11002">
        <v>244000</v>
      </c>
      <c r="O11002" t="s">
        <v>405</v>
      </c>
      <c r="P11002" t="s">
        <v>10801</v>
      </c>
    </row>
    <row r="11003" spans="1:16" x14ac:dyDescent="0.55000000000000004">
      <c r="A11003" t="s">
        <v>2</v>
      </c>
      <c r="B11003" t="s">
        <v>14397</v>
      </c>
      <c r="C11003" t="s">
        <v>7893</v>
      </c>
      <c r="D11003" t="s">
        <v>9953</v>
      </c>
      <c r="E11003" t="s">
        <v>20</v>
      </c>
      <c r="F11003" t="b">
        <v>0</v>
      </c>
      <c r="G11003" t="s">
        <v>41</v>
      </c>
      <c r="H11003" s="4">
        <v>45808.376701388886</v>
      </c>
      <c r="I11003" t="b">
        <v>1</v>
      </c>
      <c r="J11003" t="b">
        <v>1</v>
      </c>
      <c r="K11003" t="s">
        <v>24</v>
      </c>
      <c r="L11003" t="s">
        <v>22</v>
      </c>
      <c r="M11003">
        <v>135000</v>
      </c>
      <c r="O11003" t="s">
        <v>14398</v>
      </c>
      <c r="P11003" t="s">
        <v>14316</v>
      </c>
    </row>
    <row r="11004" spans="1:16" x14ac:dyDescent="0.55000000000000004">
      <c r="A11004" t="s">
        <v>0</v>
      </c>
      <c r="B11004" t="s">
        <v>14399</v>
      </c>
      <c r="C11004" t="s">
        <v>9910</v>
      </c>
      <c r="D11004" t="s">
        <v>3973</v>
      </c>
      <c r="E11004" t="s">
        <v>20</v>
      </c>
      <c r="F11004" t="b">
        <v>0</v>
      </c>
      <c r="G11004" t="s">
        <v>23</v>
      </c>
      <c r="H11004" s="4">
        <v>45808.393252314818</v>
      </c>
      <c r="I11004" t="b">
        <v>0</v>
      </c>
      <c r="J11004" t="b">
        <v>1</v>
      </c>
      <c r="K11004" t="s">
        <v>24</v>
      </c>
      <c r="L11004" t="s">
        <v>22</v>
      </c>
      <c r="M11004">
        <v>72500</v>
      </c>
      <c r="O11004" t="s">
        <v>7697</v>
      </c>
      <c r="P11004" t="s">
        <v>14400</v>
      </c>
    </row>
    <row r="11005" spans="1:16" x14ac:dyDescent="0.55000000000000004">
      <c r="A11005" t="s">
        <v>0</v>
      </c>
      <c r="B11005" t="s">
        <v>14401</v>
      </c>
      <c r="C11005" t="s">
        <v>304</v>
      </c>
      <c r="D11005" t="s">
        <v>3957</v>
      </c>
      <c r="E11005" t="s">
        <v>34</v>
      </c>
      <c r="F11005" t="b">
        <v>0</v>
      </c>
      <c r="G11005" t="s">
        <v>27</v>
      </c>
      <c r="H11005" s="4">
        <v>45808.458483796298</v>
      </c>
      <c r="I11005" t="b">
        <v>1</v>
      </c>
      <c r="J11005" t="b">
        <v>1</v>
      </c>
      <c r="K11005" t="s">
        <v>24</v>
      </c>
      <c r="L11005" t="s">
        <v>36</v>
      </c>
      <c r="N11005">
        <v>22.694999694824219</v>
      </c>
      <c r="O11005" t="s">
        <v>3504</v>
      </c>
      <c r="P11005" t="s">
        <v>1314</v>
      </c>
    </row>
    <row r="11006" spans="1:16" x14ac:dyDescent="0.55000000000000004">
      <c r="A11006" t="s">
        <v>0</v>
      </c>
      <c r="B11006" t="s">
        <v>731</v>
      </c>
      <c r="C11006" t="s">
        <v>3899</v>
      </c>
      <c r="D11006" t="s">
        <v>3957</v>
      </c>
      <c r="E11006" t="s">
        <v>34</v>
      </c>
      <c r="F11006" t="b">
        <v>0</v>
      </c>
      <c r="G11006" t="s">
        <v>30</v>
      </c>
      <c r="H11006" s="4">
        <v>45808.459027777782</v>
      </c>
      <c r="I11006" t="b">
        <v>0</v>
      </c>
      <c r="J11006" t="b">
        <v>1</v>
      </c>
      <c r="K11006" t="s">
        <v>24</v>
      </c>
      <c r="L11006" t="s">
        <v>36</v>
      </c>
      <c r="N11006">
        <v>26.654998779296879</v>
      </c>
      <c r="O11006" t="s">
        <v>14402</v>
      </c>
      <c r="P11006" t="s">
        <v>12525</v>
      </c>
    </row>
    <row r="11007" spans="1:16" x14ac:dyDescent="0.55000000000000004">
      <c r="A11007" t="s">
        <v>139</v>
      </c>
      <c r="B11007" t="s">
        <v>14403</v>
      </c>
      <c r="C11007" t="s">
        <v>809</v>
      </c>
      <c r="D11007" t="s">
        <v>3970</v>
      </c>
      <c r="E11007" t="s">
        <v>20</v>
      </c>
      <c r="F11007" t="b">
        <v>0</v>
      </c>
      <c r="G11007" t="s">
        <v>41</v>
      </c>
      <c r="H11007" s="4">
        <v>45808.5003125</v>
      </c>
      <c r="I11007" t="b">
        <v>0</v>
      </c>
      <c r="J11007" t="b">
        <v>1</v>
      </c>
      <c r="K11007" t="s">
        <v>24</v>
      </c>
      <c r="L11007" t="s">
        <v>22</v>
      </c>
      <c r="M11007">
        <v>82032</v>
      </c>
      <c r="O11007" t="s">
        <v>7190</v>
      </c>
    </row>
    <row r="11008" spans="1:16" x14ac:dyDescent="0.55000000000000004">
      <c r="A11008" t="s">
        <v>139</v>
      </c>
      <c r="B11008" t="s">
        <v>14404</v>
      </c>
      <c r="C11008" t="s">
        <v>683</v>
      </c>
      <c r="D11008" t="s">
        <v>3957</v>
      </c>
      <c r="E11008" t="s">
        <v>20</v>
      </c>
      <c r="F11008" t="b">
        <v>0</v>
      </c>
      <c r="G11008" t="s">
        <v>35</v>
      </c>
      <c r="H11008" s="4">
        <v>45808.500567129631</v>
      </c>
      <c r="I11008" t="b">
        <v>0</v>
      </c>
      <c r="J11008" t="b">
        <v>0</v>
      </c>
      <c r="K11008" t="s">
        <v>24</v>
      </c>
      <c r="L11008" t="s">
        <v>36</v>
      </c>
      <c r="N11008">
        <v>16.569999694824219</v>
      </c>
      <c r="O11008" t="s">
        <v>14405</v>
      </c>
    </row>
    <row r="11009" spans="1:16" x14ac:dyDescent="0.55000000000000004">
      <c r="A11009" t="s">
        <v>0</v>
      </c>
      <c r="B11009" t="s">
        <v>0</v>
      </c>
      <c r="C11009" t="s">
        <v>688</v>
      </c>
      <c r="D11009" t="s">
        <v>3973</v>
      </c>
      <c r="E11009" t="s">
        <v>20</v>
      </c>
      <c r="F11009" t="b">
        <v>0</v>
      </c>
      <c r="G11009" t="s">
        <v>30</v>
      </c>
      <c r="H11009" s="4">
        <v>45808.500694444447</v>
      </c>
      <c r="I11009" t="b">
        <v>0</v>
      </c>
      <c r="J11009" t="b">
        <v>1</v>
      </c>
      <c r="K11009" t="s">
        <v>24</v>
      </c>
      <c r="L11009" t="s">
        <v>36</v>
      </c>
      <c r="N11009">
        <v>45</v>
      </c>
      <c r="O11009" t="s">
        <v>5482</v>
      </c>
      <c r="P11009" t="s">
        <v>119</v>
      </c>
    </row>
    <row r="11010" spans="1:16" x14ac:dyDescent="0.55000000000000004">
      <c r="A11010" t="s">
        <v>1</v>
      </c>
      <c r="B11010" t="s">
        <v>2369</v>
      </c>
      <c r="C11010" t="s">
        <v>829</v>
      </c>
      <c r="D11010" t="s">
        <v>3973</v>
      </c>
      <c r="E11010" t="s">
        <v>20</v>
      </c>
      <c r="F11010" t="b">
        <v>0</v>
      </c>
      <c r="G11010" t="s">
        <v>27</v>
      </c>
      <c r="H11010" s="4">
        <v>45808.500925925917</v>
      </c>
      <c r="I11010" t="b">
        <v>0</v>
      </c>
      <c r="J11010" t="b">
        <v>0</v>
      </c>
      <c r="K11010" t="s">
        <v>24</v>
      </c>
      <c r="L11010" t="s">
        <v>22</v>
      </c>
      <c r="M11010">
        <v>207500</v>
      </c>
      <c r="O11010" t="s">
        <v>5482</v>
      </c>
      <c r="P11010" t="s">
        <v>302</v>
      </c>
    </row>
    <row r="11011" spans="1:16" x14ac:dyDescent="0.55000000000000004">
      <c r="A11011" t="s">
        <v>40</v>
      </c>
      <c r="B11011" t="s">
        <v>14406</v>
      </c>
      <c r="C11011" t="s">
        <v>260</v>
      </c>
      <c r="D11011" t="s">
        <v>3973</v>
      </c>
      <c r="E11011" t="s">
        <v>20</v>
      </c>
      <c r="F11011" t="b">
        <v>0</v>
      </c>
      <c r="G11011" t="s">
        <v>27</v>
      </c>
      <c r="H11011" s="4">
        <v>45808.501516203702</v>
      </c>
      <c r="I11011" t="b">
        <v>0</v>
      </c>
      <c r="J11011" t="b">
        <v>1</v>
      </c>
      <c r="K11011" t="s">
        <v>24</v>
      </c>
      <c r="L11011" t="s">
        <v>22</v>
      </c>
      <c r="M11011">
        <v>128900</v>
      </c>
      <c r="O11011" t="s">
        <v>4344</v>
      </c>
      <c r="P11011" t="s">
        <v>14407</v>
      </c>
    </row>
    <row r="11012" spans="1:16" x14ac:dyDescent="0.55000000000000004">
      <c r="A11012" t="s">
        <v>0</v>
      </c>
      <c r="B11012" t="s">
        <v>0</v>
      </c>
      <c r="C11012" t="s">
        <v>10659</v>
      </c>
      <c r="D11012" t="s">
        <v>3973</v>
      </c>
      <c r="E11012" t="s">
        <v>20</v>
      </c>
      <c r="F11012" t="b">
        <v>0</v>
      </c>
      <c r="G11012" t="s">
        <v>27</v>
      </c>
      <c r="H11012" s="4">
        <v>45808.501550925917</v>
      </c>
      <c r="I11012" t="b">
        <v>0</v>
      </c>
      <c r="J11012" t="b">
        <v>1</v>
      </c>
      <c r="K11012" t="s">
        <v>24</v>
      </c>
      <c r="L11012" t="s">
        <v>36</v>
      </c>
      <c r="N11012">
        <v>45</v>
      </c>
      <c r="O11012" t="s">
        <v>5482</v>
      </c>
      <c r="P11012" t="s">
        <v>13935</v>
      </c>
    </row>
    <row r="11013" spans="1:16" x14ac:dyDescent="0.55000000000000004">
      <c r="A11013" t="s">
        <v>2</v>
      </c>
      <c r="B11013" t="s">
        <v>2</v>
      </c>
      <c r="C11013" t="s">
        <v>3608</v>
      </c>
      <c r="D11013" t="s">
        <v>3973</v>
      </c>
      <c r="E11013" t="s">
        <v>20</v>
      </c>
      <c r="F11013" t="b">
        <v>0</v>
      </c>
      <c r="G11013" t="s">
        <v>35</v>
      </c>
      <c r="H11013" s="4">
        <v>45808.502002314817</v>
      </c>
      <c r="I11013" t="b">
        <v>0</v>
      </c>
      <c r="J11013" t="b">
        <v>1</v>
      </c>
      <c r="K11013" t="s">
        <v>24</v>
      </c>
      <c r="L11013" t="s">
        <v>22</v>
      </c>
      <c r="M11013">
        <v>163409.5</v>
      </c>
      <c r="O11013" t="s">
        <v>5482</v>
      </c>
      <c r="P11013" t="s">
        <v>14273</v>
      </c>
    </row>
    <row r="11014" spans="1:16" x14ac:dyDescent="0.55000000000000004">
      <c r="A11014" t="s">
        <v>2</v>
      </c>
      <c r="B11014" t="s">
        <v>14408</v>
      </c>
      <c r="C11014" t="s">
        <v>94</v>
      </c>
      <c r="D11014" t="s">
        <v>3973</v>
      </c>
      <c r="E11014" t="s">
        <v>631</v>
      </c>
      <c r="F11014" t="b">
        <v>0</v>
      </c>
      <c r="G11014" t="s">
        <v>52</v>
      </c>
      <c r="H11014" s="4">
        <v>45808.502453703702</v>
      </c>
      <c r="I11014" t="b">
        <v>0</v>
      </c>
      <c r="J11014" t="b">
        <v>1</v>
      </c>
      <c r="K11014" t="s">
        <v>24</v>
      </c>
      <c r="L11014" t="s">
        <v>36</v>
      </c>
      <c r="N11014">
        <v>39.5</v>
      </c>
      <c r="O11014" t="s">
        <v>5482</v>
      </c>
      <c r="P11014" t="s">
        <v>14409</v>
      </c>
    </row>
    <row r="11015" spans="1:16" x14ac:dyDescent="0.55000000000000004">
      <c r="A11015" t="s">
        <v>2</v>
      </c>
      <c r="B11015" t="s">
        <v>14408</v>
      </c>
      <c r="C11015" t="s">
        <v>118</v>
      </c>
      <c r="D11015" t="s">
        <v>3973</v>
      </c>
      <c r="E11015" t="s">
        <v>631</v>
      </c>
      <c r="F11015" t="b">
        <v>0</v>
      </c>
      <c r="G11015" t="s">
        <v>23</v>
      </c>
      <c r="H11015" s="4">
        <v>45808.518634259257</v>
      </c>
      <c r="I11015" t="b">
        <v>0</v>
      </c>
      <c r="J11015" t="b">
        <v>1</v>
      </c>
      <c r="K11015" t="s">
        <v>24</v>
      </c>
      <c r="L11015" t="s">
        <v>36</v>
      </c>
      <c r="N11015">
        <v>39.5</v>
      </c>
      <c r="O11015" t="s">
        <v>5482</v>
      </c>
      <c r="P11015" t="s">
        <v>14409</v>
      </c>
    </row>
    <row r="11016" spans="1:16" x14ac:dyDescent="0.55000000000000004">
      <c r="A11016" t="s">
        <v>2</v>
      </c>
      <c r="B11016" t="s">
        <v>14408</v>
      </c>
      <c r="C11016" t="s">
        <v>292</v>
      </c>
      <c r="D11016" t="s">
        <v>3973</v>
      </c>
      <c r="E11016" t="s">
        <v>631</v>
      </c>
      <c r="F11016" t="b">
        <v>0</v>
      </c>
      <c r="G11016" t="s">
        <v>23</v>
      </c>
      <c r="H11016" s="4">
        <v>45808.51866898148</v>
      </c>
      <c r="I11016" t="b">
        <v>0</v>
      </c>
      <c r="J11016" t="b">
        <v>1</v>
      </c>
      <c r="K11016" t="s">
        <v>24</v>
      </c>
      <c r="L11016" t="s">
        <v>36</v>
      </c>
      <c r="N11016">
        <v>39.5</v>
      </c>
      <c r="O11016" t="s">
        <v>5482</v>
      </c>
      <c r="P11016" t="s">
        <v>14409</v>
      </c>
    </row>
    <row r="11017" spans="1:16" x14ac:dyDescent="0.55000000000000004">
      <c r="A11017" t="s">
        <v>0</v>
      </c>
      <c r="B11017" t="s">
        <v>14410</v>
      </c>
      <c r="C11017" t="s">
        <v>185</v>
      </c>
      <c r="D11017" t="s">
        <v>3973</v>
      </c>
      <c r="E11017" t="s">
        <v>20</v>
      </c>
      <c r="F11017" t="b">
        <v>0</v>
      </c>
      <c r="G11017" t="s">
        <v>27</v>
      </c>
      <c r="H11017" s="4">
        <v>45808.54179398148</v>
      </c>
      <c r="I11017" t="b">
        <v>0</v>
      </c>
      <c r="J11017" t="b">
        <v>1</v>
      </c>
      <c r="K11017" t="s">
        <v>24</v>
      </c>
      <c r="L11017" t="s">
        <v>22</v>
      </c>
      <c r="M11017">
        <v>170777.5</v>
      </c>
      <c r="O11017" t="s">
        <v>14411</v>
      </c>
      <c r="P11017" t="s">
        <v>3450</v>
      </c>
    </row>
    <row r="11018" spans="1:16" x14ac:dyDescent="0.55000000000000004">
      <c r="A11018" t="s">
        <v>25</v>
      </c>
      <c r="B11018" t="s">
        <v>25</v>
      </c>
      <c r="C11018" t="s">
        <v>395</v>
      </c>
      <c r="D11018" t="s">
        <v>3973</v>
      </c>
      <c r="E11018" t="s">
        <v>20</v>
      </c>
      <c r="F11018" t="b">
        <v>0</v>
      </c>
      <c r="G11018" t="s">
        <v>35</v>
      </c>
      <c r="H11018" s="4">
        <v>45808.542083333326</v>
      </c>
      <c r="I11018" t="b">
        <v>1</v>
      </c>
      <c r="J11018" t="b">
        <v>1</v>
      </c>
      <c r="K11018" t="s">
        <v>24</v>
      </c>
      <c r="L11018" t="s">
        <v>22</v>
      </c>
      <c r="M11018">
        <v>137500</v>
      </c>
      <c r="O11018" t="s">
        <v>123</v>
      </c>
      <c r="P11018" t="s">
        <v>13162</v>
      </c>
    </row>
    <row r="11019" spans="1:16" x14ac:dyDescent="0.55000000000000004">
      <c r="A11019" t="s">
        <v>1</v>
      </c>
      <c r="B11019" t="s">
        <v>1222</v>
      </c>
      <c r="C11019" t="s">
        <v>1624</v>
      </c>
      <c r="D11019" t="s">
        <v>6017</v>
      </c>
      <c r="E11019" t="s">
        <v>20</v>
      </c>
      <c r="F11019" t="b">
        <v>0</v>
      </c>
      <c r="G11019" t="s">
        <v>27</v>
      </c>
      <c r="H11019" s="4">
        <v>45808.542592592603</v>
      </c>
      <c r="I11019" t="b">
        <v>0</v>
      </c>
      <c r="J11019" t="b">
        <v>0</v>
      </c>
      <c r="K11019" t="s">
        <v>24</v>
      </c>
      <c r="L11019" t="s">
        <v>22</v>
      </c>
      <c r="M11019">
        <v>92500</v>
      </c>
      <c r="O11019" t="s">
        <v>374</v>
      </c>
      <c r="P11019" t="s">
        <v>558</v>
      </c>
    </row>
    <row r="11020" spans="1:16" x14ac:dyDescent="0.55000000000000004">
      <c r="A11020" t="s">
        <v>2</v>
      </c>
      <c r="B11020" t="s">
        <v>392</v>
      </c>
      <c r="C11020" t="s">
        <v>2414</v>
      </c>
      <c r="D11020" t="s">
        <v>3970</v>
      </c>
      <c r="E11020" t="s">
        <v>20</v>
      </c>
      <c r="F11020" t="b">
        <v>0</v>
      </c>
      <c r="G11020" t="s">
        <v>27</v>
      </c>
      <c r="H11020" s="4">
        <v>45808.543009259258</v>
      </c>
      <c r="I11020" t="b">
        <v>1</v>
      </c>
      <c r="J11020" t="b">
        <v>1</v>
      </c>
      <c r="K11020" t="s">
        <v>24</v>
      </c>
      <c r="L11020" t="s">
        <v>22</v>
      </c>
      <c r="M11020">
        <v>105000</v>
      </c>
      <c r="O11020" t="s">
        <v>74</v>
      </c>
      <c r="P11020" t="s">
        <v>14412</v>
      </c>
    </row>
    <row r="11021" spans="1:16" x14ac:dyDescent="0.55000000000000004">
      <c r="A11021" t="s">
        <v>2</v>
      </c>
      <c r="B11021" t="s">
        <v>10784</v>
      </c>
      <c r="C11021" t="s">
        <v>47</v>
      </c>
      <c r="D11021" t="s">
        <v>3973</v>
      </c>
      <c r="E11021" t="s">
        <v>20</v>
      </c>
      <c r="F11021" t="b">
        <v>0</v>
      </c>
      <c r="G11021" t="s">
        <v>27</v>
      </c>
      <c r="H11021" s="4">
        <v>45808.543043981481</v>
      </c>
      <c r="I11021" t="b">
        <v>0</v>
      </c>
      <c r="J11021" t="b">
        <v>1</v>
      </c>
      <c r="K11021" t="s">
        <v>24</v>
      </c>
      <c r="L11021" t="s">
        <v>22</v>
      </c>
      <c r="M11021">
        <v>138100</v>
      </c>
      <c r="O11021" t="s">
        <v>1172</v>
      </c>
      <c r="P11021" t="s">
        <v>10785</v>
      </c>
    </row>
    <row r="11022" spans="1:16" x14ac:dyDescent="0.55000000000000004">
      <c r="A11022" t="s">
        <v>1</v>
      </c>
      <c r="B11022" t="s">
        <v>14413</v>
      </c>
      <c r="C11022" t="s">
        <v>24</v>
      </c>
      <c r="D11022" t="s">
        <v>3973</v>
      </c>
      <c r="E11022" t="s">
        <v>20</v>
      </c>
      <c r="F11022" t="b">
        <v>0</v>
      </c>
      <c r="G11022" t="s">
        <v>27</v>
      </c>
      <c r="H11022" s="4">
        <v>45808.543252314812</v>
      </c>
      <c r="I11022" t="b">
        <v>0</v>
      </c>
      <c r="J11022" t="b">
        <v>1</v>
      </c>
      <c r="K11022" t="s">
        <v>24</v>
      </c>
      <c r="L11022" t="s">
        <v>22</v>
      </c>
      <c r="M11022">
        <v>104377.53125</v>
      </c>
      <c r="O11022" t="s">
        <v>14414</v>
      </c>
      <c r="P11022" t="s">
        <v>14415</v>
      </c>
    </row>
    <row r="11023" spans="1:16" x14ac:dyDescent="0.55000000000000004">
      <c r="A11023" t="s">
        <v>2</v>
      </c>
      <c r="B11023" t="s">
        <v>14416</v>
      </c>
      <c r="C11023" t="s">
        <v>82</v>
      </c>
      <c r="D11023" t="s">
        <v>3970</v>
      </c>
      <c r="E11023" t="s">
        <v>20</v>
      </c>
      <c r="F11023" t="b">
        <v>0</v>
      </c>
      <c r="G11023" t="s">
        <v>41</v>
      </c>
      <c r="H11023" s="4">
        <v>45808.543391203697</v>
      </c>
      <c r="I11023" t="b">
        <v>0</v>
      </c>
      <c r="J11023" t="b">
        <v>0</v>
      </c>
      <c r="K11023" t="s">
        <v>24</v>
      </c>
      <c r="L11023" t="s">
        <v>22</v>
      </c>
      <c r="M11023">
        <v>125000</v>
      </c>
      <c r="O11023" t="s">
        <v>14417</v>
      </c>
      <c r="P11023" t="s">
        <v>14418</v>
      </c>
    </row>
    <row r="11024" spans="1:16" x14ac:dyDescent="0.55000000000000004">
      <c r="A11024" t="s">
        <v>28</v>
      </c>
      <c r="B11024" t="s">
        <v>14419</v>
      </c>
      <c r="C11024" t="s">
        <v>39</v>
      </c>
      <c r="D11024" t="s">
        <v>3973</v>
      </c>
      <c r="E11024" t="s">
        <v>20</v>
      </c>
      <c r="F11024" t="b">
        <v>1</v>
      </c>
      <c r="G11024" t="s">
        <v>41</v>
      </c>
      <c r="H11024" s="4">
        <v>45808.543541666673</v>
      </c>
      <c r="I11024" t="b">
        <v>0</v>
      </c>
      <c r="J11024" t="b">
        <v>0</v>
      </c>
      <c r="K11024" t="s">
        <v>24</v>
      </c>
      <c r="L11024" t="s">
        <v>22</v>
      </c>
      <c r="M11024">
        <v>195000</v>
      </c>
      <c r="O11024" t="s">
        <v>123</v>
      </c>
    </row>
    <row r="11025" spans="1:16" x14ac:dyDescent="0.55000000000000004">
      <c r="A11025" t="s">
        <v>0</v>
      </c>
      <c r="B11025" t="s">
        <v>14420</v>
      </c>
      <c r="C11025" t="s">
        <v>14421</v>
      </c>
      <c r="D11025" t="s">
        <v>3957</v>
      </c>
      <c r="E11025" t="s">
        <v>20</v>
      </c>
      <c r="F11025" t="b">
        <v>0</v>
      </c>
      <c r="G11025" t="s">
        <v>30</v>
      </c>
      <c r="H11025" s="4">
        <v>45808.584039351852</v>
      </c>
      <c r="I11025" t="b">
        <v>0</v>
      </c>
      <c r="J11025" t="b">
        <v>0</v>
      </c>
      <c r="K11025" t="s">
        <v>24</v>
      </c>
      <c r="L11025" t="s">
        <v>36</v>
      </c>
      <c r="N11025">
        <v>22.20999908447266</v>
      </c>
      <c r="O11025" t="s">
        <v>14422</v>
      </c>
    </row>
    <row r="11026" spans="1:16" x14ac:dyDescent="0.55000000000000004">
      <c r="A11026" t="s">
        <v>2</v>
      </c>
      <c r="B11026" t="s">
        <v>14423</v>
      </c>
      <c r="C11026" t="s">
        <v>1679</v>
      </c>
      <c r="D11026" t="s">
        <v>3957</v>
      </c>
      <c r="E11026" t="s">
        <v>20</v>
      </c>
      <c r="F11026" t="b">
        <v>0</v>
      </c>
      <c r="G11026" t="s">
        <v>27</v>
      </c>
      <c r="H11026" s="4">
        <v>45808.584780092591</v>
      </c>
      <c r="I11026" t="b">
        <v>0</v>
      </c>
      <c r="J11026" t="b">
        <v>0</v>
      </c>
      <c r="K11026" t="s">
        <v>24</v>
      </c>
      <c r="L11026" t="s">
        <v>36</v>
      </c>
      <c r="N11026">
        <v>45.654998779296882</v>
      </c>
      <c r="O11026" t="s">
        <v>8538</v>
      </c>
      <c r="P11026" t="s">
        <v>14424</v>
      </c>
    </row>
    <row r="11027" spans="1:16" x14ac:dyDescent="0.55000000000000004">
      <c r="A11027" t="s">
        <v>2</v>
      </c>
      <c r="B11027" t="s">
        <v>4787</v>
      </c>
      <c r="C11027" t="s">
        <v>47</v>
      </c>
      <c r="D11027" t="s">
        <v>3973</v>
      </c>
      <c r="E11027" t="s">
        <v>20</v>
      </c>
      <c r="F11027" t="b">
        <v>0</v>
      </c>
      <c r="G11027" t="s">
        <v>27</v>
      </c>
      <c r="H11027" s="4">
        <v>45808.58488425926</v>
      </c>
      <c r="I11027" t="b">
        <v>0</v>
      </c>
      <c r="J11027" t="b">
        <v>1</v>
      </c>
      <c r="K11027" t="s">
        <v>24</v>
      </c>
      <c r="L11027" t="s">
        <v>22</v>
      </c>
      <c r="M11027">
        <v>162500</v>
      </c>
      <c r="O11027" t="s">
        <v>1172</v>
      </c>
      <c r="P11027" t="s">
        <v>1377</v>
      </c>
    </row>
    <row r="11028" spans="1:16" x14ac:dyDescent="0.55000000000000004">
      <c r="A11028" t="s">
        <v>1</v>
      </c>
      <c r="B11028" t="s">
        <v>14323</v>
      </c>
      <c r="C11028" t="s">
        <v>82</v>
      </c>
      <c r="D11028" t="s">
        <v>7210</v>
      </c>
      <c r="E11028" t="s">
        <v>20</v>
      </c>
      <c r="F11028" t="b">
        <v>0</v>
      </c>
      <c r="G11028" t="s">
        <v>27</v>
      </c>
      <c r="H11028" s="4">
        <v>45808.625891203701</v>
      </c>
      <c r="I11028" t="b">
        <v>0</v>
      </c>
      <c r="J11028" t="b">
        <v>0</v>
      </c>
      <c r="K11028" t="s">
        <v>24</v>
      </c>
      <c r="L11028" t="s">
        <v>22</v>
      </c>
      <c r="M11028">
        <v>125000</v>
      </c>
      <c r="O11028" t="s">
        <v>3628</v>
      </c>
      <c r="P11028" t="s">
        <v>14324</v>
      </c>
    </row>
    <row r="11029" spans="1:16" x14ac:dyDescent="0.55000000000000004">
      <c r="A11029" t="s">
        <v>0</v>
      </c>
      <c r="B11029" t="s">
        <v>14425</v>
      </c>
      <c r="C11029" t="s">
        <v>33</v>
      </c>
      <c r="D11029" t="s">
        <v>4035</v>
      </c>
      <c r="E11029" t="s">
        <v>20</v>
      </c>
      <c r="F11029" t="b">
        <v>0</v>
      </c>
      <c r="G11029" t="s">
        <v>23</v>
      </c>
      <c r="H11029" s="4">
        <v>45808.643472222233</v>
      </c>
      <c r="I11029" t="b">
        <v>0</v>
      </c>
      <c r="J11029" t="b">
        <v>0</v>
      </c>
      <c r="K11029" t="s">
        <v>24</v>
      </c>
      <c r="L11029" t="s">
        <v>22</v>
      </c>
      <c r="M11029">
        <v>139920</v>
      </c>
      <c r="O11029" t="s">
        <v>627</v>
      </c>
      <c r="P11029" t="s">
        <v>14426</v>
      </c>
    </row>
    <row r="11030" spans="1:16" x14ac:dyDescent="0.55000000000000004">
      <c r="A11030" t="s">
        <v>2</v>
      </c>
      <c r="B11030" t="s">
        <v>129</v>
      </c>
      <c r="C11030" t="s">
        <v>11561</v>
      </c>
      <c r="D11030" t="s">
        <v>3973</v>
      </c>
      <c r="E11030" t="s">
        <v>20</v>
      </c>
      <c r="F11030" t="b">
        <v>0</v>
      </c>
      <c r="G11030" t="s">
        <v>27</v>
      </c>
      <c r="H11030" s="4">
        <v>45808.668009259258</v>
      </c>
      <c r="I11030" t="b">
        <v>0</v>
      </c>
      <c r="J11030" t="b">
        <v>1</v>
      </c>
      <c r="K11030" t="s">
        <v>24</v>
      </c>
      <c r="L11030" t="s">
        <v>36</v>
      </c>
      <c r="N11030">
        <v>67</v>
      </c>
      <c r="O11030" t="s">
        <v>4344</v>
      </c>
      <c r="P11030" t="s">
        <v>14037</v>
      </c>
    </row>
    <row r="11031" spans="1:16" x14ac:dyDescent="0.55000000000000004">
      <c r="A11031" t="s">
        <v>2</v>
      </c>
      <c r="B11031" t="s">
        <v>269</v>
      </c>
      <c r="C11031" t="s">
        <v>606</v>
      </c>
      <c r="D11031" t="s">
        <v>4103</v>
      </c>
      <c r="E11031" t="s">
        <v>20</v>
      </c>
      <c r="F11031" t="b">
        <v>0</v>
      </c>
      <c r="G11031" t="s">
        <v>35</v>
      </c>
      <c r="H11031" s="4">
        <v>45808.668668981481</v>
      </c>
      <c r="I11031" t="b">
        <v>0</v>
      </c>
      <c r="J11031" t="b">
        <v>1</v>
      </c>
      <c r="K11031" t="s">
        <v>24</v>
      </c>
      <c r="L11031" t="s">
        <v>22</v>
      </c>
      <c r="M11031">
        <v>120000</v>
      </c>
      <c r="O11031" t="s">
        <v>14427</v>
      </c>
      <c r="P11031" t="s">
        <v>14428</v>
      </c>
    </row>
    <row r="11032" spans="1:16" x14ac:dyDescent="0.55000000000000004">
      <c r="A11032" t="s">
        <v>2</v>
      </c>
      <c r="B11032" t="s">
        <v>7892</v>
      </c>
      <c r="C11032" t="s">
        <v>7893</v>
      </c>
      <c r="D11032" t="s">
        <v>3973</v>
      </c>
      <c r="E11032" t="s">
        <v>20</v>
      </c>
      <c r="F11032" t="b">
        <v>0</v>
      </c>
      <c r="G11032" t="s">
        <v>23</v>
      </c>
      <c r="H11032" s="4">
        <v>45808.726863425924</v>
      </c>
      <c r="I11032" t="b">
        <v>0</v>
      </c>
      <c r="J11032" t="b">
        <v>1</v>
      </c>
      <c r="K11032" t="s">
        <v>24</v>
      </c>
      <c r="L11032" t="s">
        <v>22</v>
      </c>
      <c r="M11032">
        <v>127500</v>
      </c>
      <c r="O11032" t="s">
        <v>6337</v>
      </c>
      <c r="P11032" t="s">
        <v>7894</v>
      </c>
    </row>
    <row r="11033" spans="1:16" x14ac:dyDescent="0.55000000000000004">
      <c r="A11033" t="s">
        <v>89</v>
      </c>
      <c r="B11033" t="s">
        <v>14429</v>
      </c>
      <c r="C11033" t="s">
        <v>693</v>
      </c>
      <c r="D11033" t="s">
        <v>3973</v>
      </c>
      <c r="E11033" t="s">
        <v>20</v>
      </c>
      <c r="F11033" t="b">
        <v>0</v>
      </c>
      <c r="G11033" t="s">
        <v>41</v>
      </c>
      <c r="H11033" s="4">
        <v>45808.751875000002</v>
      </c>
      <c r="I11033" t="b">
        <v>0</v>
      </c>
      <c r="J11033" t="b">
        <v>1</v>
      </c>
      <c r="K11033" t="s">
        <v>24</v>
      </c>
      <c r="L11033" t="s">
        <v>22</v>
      </c>
      <c r="M11033">
        <v>196612.5</v>
      </c>
      <c r="O11033" t="s">
        <v>1362</v>
      </c>
      <c r="P11033" t="s">
        <v>14430</v>
      </c>
    </row>
    <row r="11034" spans="1:16" x14ac:dyDescent="0.55000000000000004">
      <c r="A11034" t="s">
        <v>1</v>
      </c>
      <c r="B11034" t="s">
        <v>14431</v>
      </c>
      <c r="C11034" t="s">
        <v>278</v>
      </c>
      <c r="D11034" t="s">
        <v>3957</v>
      </c>
      <c r="E11034" t="s">
        <v>20</v>
      </c>
      <c r="F11034" t="b">
        <v>0</v>
      </c>
      <c r="G11034" t="s">
        <v>23</v>
      </c>
      <c r="H11034" s="4">
        <v>45808.810057870367</v>
      </c>
      <c r="I11034" t="b">
        <v>0</v>
      </c>
      <c r="J11034" t="b">
        <v>1</v>
      </c>
      <c r="K11034" t="s">
        <v>24</v>
      </c>
      <c r="L11034" t="s">
        <v>36</v>
      </c>
      <c r="N11034">
        <v>30.92499923706055</v>
      </c>
      <c r="O11034" t="s">
        <v>2513</v>
      </c>
      <c r="P11034" t="s">
        <v>2747</v>
      </c>
    </row>
    <row r="11035" spans="1:16" x14ac:dyDescent="0.55000000000000004">
      <c r="A11035" t="s">
        <v>25</v>
      </c>
      <c r="B11035" t="s">
        <v>14432</v>
      </c>
      <c r="C11035" t="s">
        <v>213</v>
      </c>
      <c r="D11035" t="s">
        <v>3957</v>
      </c>
      <c r="E11035" t="s">
        <v>20</v>
      </c>
      <c r="F11035" t="b">
        <v>0</v>
      </c>
      <c r="G11035" t="s">
        <v>41</v>
      </c>
      <c r="H11035" s="4">
        <v>45808.833668981482</v>
      </c>
      <c r="I11035" t="b">
        <v>0</v>
      </c>
      <c r="J11035" t="b">
        <v>0</v>
      </c>
      <c r="K11035" t="s">
        <v>24</v>
      </c>
      <c r="L11035" t="s">
        <v>36</v>
      </c>
      <c r="N11035">
        <v>24.969999313354489</v>
      </c>
      <c r="O11035" t="s">
        <v>2195</v>
      </c>
      <c r="P11035" t="s">
        <v>14433</v>
      </c>
    </row>
    <row r="11036" spans="1:16" x14ac:dyDescent="0.55000000000000004">
      <c r="A11036" t="s">
        <v>1</v>
      </c>
      <c r="B11036" t="s">
        <v>8561</v>
      </c>
      <c r="C11036" t="s">
        <v>829</v>
      </c>
      <c r="D11036" t="s">
        <v>3957</v>
      </c>
      <c r="E11036" t="s">
        <v>20</v>
      </c>
      <c r="F11036" t="b">
        <v>0</v>
      </c>
      <c r="G11036" t="s">
        <v>27</v>
      </c>
      <c r="H11036" s="4">
        <v>45808.83425925926</v>
      </c>
      <c r="I11036" t="b">
        <v>0</v>
      </c>
      <c r="J11036" t="b">
        <v>1</v>
      </c>
      <c r="K11036" t="s">
        <v>24</v>
      </c>
      <c r="L11036" t="s">
        <v>36</v>
      </c>
      <c r="N11036">
        <v>51.239997863769531</v>
      </c>
      <c r="O11036" t="s">
        <v>377</v>
      </c>
      <c r="P11036" t="s">
        <v>4054</v>
      </c>
    </row>
    <row r="11037" spans="1:16" x14ac:dyDescent="0.55000000000000004">
      <c r="A11037" t="s">
        <v>1</v>
      </c>
      <c r="B11037" t="s">
        <v>2515</v>
      </c>
      <c r="C11037" t="s">
        <v>1240</v>
      </c>
      <c r="D11037" t="s">
        <v>3957</v>
      </c>
      <c r="E11037" t="s">
        <v>20</v>
      </c>
      <c r="F11037" t="b">
        <v>0</v>
      </c>
      <c r="G11037" t="s">
        <v>27</v>
      </c>
      <c r="H11037" s="4">
        <v>45808.834305555552</v>
      </c>
      <c r="I11037" t="b">
        <v>0</v>
      </c>
      <c r="J11037" t="b">
        <v>1</v>
      </c>
      <c r="K11037" t="s">
        <v>24</v>
      </c>
      <c r="L11037" t="s">
        <v>36</v>
      </c>
      <c r="N11037">
        <v>41.505001068115227</v>
      </c>
      <c r="O11037" t="s">
        <v>14434</v>
      </c>
      <c r="P11037" t="s">
        <v>14435</v>
      </c>
    </row>
    <row r="11038" spans="1:16" x14ac:dyDescent="0.55000000000000004">
      <c r="A11038" t="s">
        <v>1</v>
      </c>
      <c r="B11038" t="s">
        <v>14436</v>
      </c>
      <c r="C11038" t="s">
        <v>151</v>
      </c>
      <c r="D11038" t="s">
        <v>3957</v>
      </c>
      <c r="E11038" t="s">
        <v>20</v>
      </c>
      <c r="F11038" t="b">
        <v>0</v>
      </c>
      <c r="G11038" t="s">
        <v>30</v>
      </c>
      <c r="H11038" s="4">
        <v>45808.834537037037</v>
      </c>
      <c r="I11038" t="b">
        <v>0</v>
      </c>
      <c r="J11038" t="b">
        <v>0</v>
      </c>
      <c r="K11038" t="s">
        <v>24</v>
      </c>
      <c r="L11038" t="s">
        <v>36</v>
      </c>
      <c r="N11038">
        <v>25.2400016784668</v>
      </c>
      <c r="O11038" t="s">
        <v>7849</v>
      </c>
      <c r="P11038" t="s">
        <v>700</v>
      </c>
    </row>
    <row r="11039" spans="1:16" x14ac:dyDescent="0.55000000000000004">
      <c r="A11039" t="s">
        <v>2</v>
      </c>
      <c r="B11039" t="s">
        <v>14437</v>
      </c>
      <c r="C11039" t="s">
        <v>8982</v>
      </c>
      <c r="D11039" t="s">
        <v>3957</v>
      </c>
      <c r="E11039" t="s">
        <v>20</v>
      </c>
      <c r="F11039" t="b">
        <v>0</v>
      </c>
      <c r="G11039" t="s">
        <v>27</v>
      </c>
      <c r="H11039" s="4">
        <v>45808.83488425926</v>
      </c>
      <c r="I11039" t="b">
        <v>0</v>
      </c>
      <c r="J11039" t="b">
        <v>1</v>
      </c>
      <c r="K11039" t="s">
        <v>24</v>
      </c>
      <c r="L11039" t="s">
        <v>36</v>
      </c>
      <c r="N11039">
        <v>56.145000457763672</v>
      </c>
      <c r="O11039" t="s">
        <v>2768</v>
      </c>
      <c r="P11039" t="s">
        <v>5569</v>
      </c>
    </row>
    <row r="11040" spans="1:16" x14ac:dyDescent="0.55000000000000004">
      <c r="A11040" t="s">
        <v>2</v>
      </c>
      <c r="B11040" t="s">
        <v>7406</v>
      </c>
      <c r="C11040" t="s">
        <v>780</v>
      </c>
      <c r="D11040" t="s">
        <v>3973</v>
      </c>
      <c r="E11040" t="s">
        <v>20</v>
      </c>
      <c r="F11040" t="b">
        <v>0</v>
      </c>
      <c r="G11040" t="s">
        <v>27</v>
      </c>
      <c r="H11040" s="4">
        <v>45809.000173611108</v>
      </c>
      <c r="I11040" t="b">
        <v>0</v>
      </c>
      <c r="J11040" t="b">
        <v>0</v>
      </c>
      <c r="K11040" t="s">
        <v>24</v>
      </c>
      <c r="L11040" t="s">
        <v>22</v>
      </c>
      <c r="M11040">
        <v>82850</v>
      </c>
      <c r="O11040" t="s">
        <v>5482</v>
      </c>
      <c r="P11040" t="s">
        <v>3772</v>
      </c>
    </row>
    <row r="11041" spans="1:16" x14ac:dyDescent="0.55000000000000004">
      <c r="A11041" t="s">
        <v>25</v>
      </c>
      <c r="B11041" t="s">
        <v>14438</v>
      </c>
      <c r="C11041" t="s">
        <v>39</v>
      </c>
      <c r="D11041" t="s">
        <v>4100</v>
      </c>
      <c r="E11041" t="s">
        <v>20</v>
      </c>
      <c r="F11041" t="b">
        <v>1</v>
      </c>
      <c r="G11041" t="s">
        <v>27</v>
      </c>
      <c r="H11041" s="4">
        <v>45809.000925925917</v>
      </c>
      <c r="I11041" t="b">
        <v>1</v>
      </c>
      <c r="J11041" t="b">
        <v>1</v>
      </c>
      <c r="K11041" t="s">
        <v>24</v>
      </c>
      <c r="L11041" t="s">
        <v>22</v>
      </c>
      <c r="M11041">
        <v>122500</v>
      </c>
      <c r="O11041" t="s">
        <v>1516</v>
      </c>
      <c r="P11041" t="s">
        <v>14439</v>
      </c>
    </row>
    <row r="11042" spans="1:16" x14ac:dyDescent="0.55000000000000004">
      <c r="A11042" t="s">
        <v>2</v>
      </c>
      <c r="B11042" t="s">
        <v>14440</v>
      </c>
      <c r="C11042" t="s">
        <v>14441</v>
      </c>
      <c r="D11042" t="s">
        <v>4014</v>
      </c>
      <c r="E11042" t="s">
        <v>20</v>
      </c>
      <c r="F11042" t="b">
        <v>0</v>
      </c>
      <c r="G11042" t="s">
        <v>27</v>
      </c>
      <c r="H11042" s="4">
        <v>45809.001423611109</v>
      </c>
      <c r="I11042" t="b">
        <v>0</v>
      </c>
      <c r="J11042" t="b">
        <v>1</v>
      </c>
      <c r="K11042" t="s">
        <v>24</v>
      </c>
      <c r="L11042" t="s">
        <v>22</v>
      </c>
      <c r="M11042">
        <v>132500</v>
      </c>
      <c r="O11042" t="s">
        <v>1360</v>
      </c>
      <c r="P11042" t="s">
        <v>14442</v>
      </c>
    </row>
    <row r="11043" spans="1:16" x14ac:dyDescent="0.55000000000000004">
      <c r="A11043" t="s">
        <v>1</v>
      </c>
      <c r="B11043" t="s">
        <v>264</v>
      </c>
      <c r="C11043" t="s">
        <v>615</v>
      </c>
      <c r="D11043" t="s">
        <v>4014</v>
      </c>
      <c r="E11043" t="s">
        <v>20</v>
      </c>
      <c r="F11043" t="b">
        <v>0</v>
      </c>
      <c r="G11043" t="s">
        <v>27</v>
      </c>
      <c r="H11043" s="4">
        <v>45809.001446759263</v>
      </c>
      <c r="I11043" t="b">
        <v>1</v>
      </c>
      <c r="J11043" t="b">
        <v>1</v>
      </c>
      <c r="K11043" t="s">
        <v>24</v>
      </c>
      <c r="L11043" t="s">
        <v>22</v>
      </c>
      <c r="M11043">
        <v>144000</v>
      </c>
      <c r="O11043" t="s">
        <v>14443</v>
      </c>
      <c r="P11043" t="s">
        <v>14444</v>
      </c>
    </row>
    <row r="11044" spans="1:16" x14ac:dyDescent="0.55000000000000004">
      <c r="A11044" t="s">
        <v>2</v>
      </c>
      <c r="B11044" t="s">
        <v>14408</v>
      </c>
      <c r="C11044" t="s">
        <v>1230</v>
      </c>
      <c r="D11044" t="s">
        <v>3973</v>
      </c>
      <c r="E11044" t="s">
        <v>631</v>
      </c>
      <c r="F11044" t="b">
        <v>0</v>
      </c>
      <c r="G11044" t="s">
        <v>27</v>
      </c>
      <c r="H11044" s="4">
        <v>45809.001585648148</v>
      </c>
      <c r="I11044" t="b">
        <v>0</v>
      </c>
      <c r="J11044" t="b">
        <v>1</v>
      </c>
      <c r="K11044" t="s">
        <v>24</v>
      </c>
      <c r="L11044" t="s">
        <v>36</v>
      </c>
      <c r="N11044">
        <v>39.5</v>
      </c>
      <c r="O11044" t="s">
        <v>5482</v>
      </c>
      <c r="P11044" t="s">
        <v>14409</v>
      </c>
    </row>
    <row r="11045" spans="1:16" x14ac:dyDescent="0.55000000000000004">
      <c r="A11045" t="s">
        <v>2</v>
      </c>
      <c r="B11045" t="s">
        <v>1701</v>
      </c>
      <c r="C11045" t="s">
        <v>71</v>
      </c>
      <c r="D11045" t="s">
        <v>3973</v>
      </c>
      <c r="F11045" t="b">
        <v>0</v>
      </c>
      <c r="G11045" t="s">
        <v>27</v>
      </c>
      <c r="H11045" s="4">
        <v>45809.001585648148</v>
      </c>
      <c r="I11045" t="b">
        <v>1</v>
      </c>
      <c r="J11045" t="b">
        <v>1</v>
      </c>
      <c r="K11045" t="s">
        <v>24</v>
      </c>
      <c r="L11045" t="s">
        <v>36</v>
      </c>
      <c r="N11045">
        <v>57.5</v>
      </c>
      <c r="O11045" t="s">
        <v>5482</v>
      </c>
      <c r="P11045" t="s">
        <v>14445</v>
      </c>
    </row>
    <row r="11046" spans="1:16" x14ac:dyDescent="0.55000000000000004">
      <c r="A11046" t="s">
        <v>0</v>
      </c>
      <c r="B11046" t="s">
        <v>14446</v>
      </c>
      <c r="C11046" t="s">
        <v>118</v>
      </c>
      <c r="D11046" t="s">
        <v>2208</v>
      </c>
      <c r="E11046" t="s">
        <v>20</v>
      </c>
      <c r="F11046" t="b">
        <v>0</v>
      </c>
      <c r="G11046" t="s">
        <v>27</v>
      </c>
      <c r="H11046" s="4">
        <v>45809.041817129633</v>
      </c>
      <c r="I11046" t="b">
        <v>0</v>
      </c>
      <c r="J11046" t="b">
        <v>1</v>
      </c>
      <c r="K11046" t="s">
        <v>24</v>
      </c>
      <c r="L11046" t="s">
        <v>22</v>
      </c>
      <c r="M11046">
        <v>43888</v>
      </c>
      <c r="O11046" t="s">
        <v>254</v>
      </c>
      <c r="P11046" t="s">
        <v>3158</v>
      </c>
    </row>
    <row r="11047" spans="1:16" x14ac:dyDescent="0.55000000000000004">
      <c r="A11047" t="s">
        <v>25</v>
      </c>
      <c r="B11047" t="s">
        <v>14447</v>
      </c>
      <c r="C11047" t="s">
        <v>192</v>
      </c>
      <c r="D11047" t="s">
        <v>3957</v>
      </c>
      <c r="E11047" t="s">
        <v>20</v>
      </c>
      <c r="F11047" t="b">
        <v>0</v>
      </c>
      <c r="G11047" t="s">
        <v>23</v>
      </c>
      <c r="H11047" s="4">
        <v>45809.059895833343</v>
      </c>
      <c r="I11047" t="b">
        <v>0</v>
      </c>
      <c r="J11047" t="b">
        <v>0</v>
      </c>
      <c r="K11047" t="s">
        <v>24</v>
      </c>
      <c r="L11047" t="s">
        <v>36</v>
      </c>
      <c r="N11047">
        <v>22.694999694824219</v>
      </c>
      <c r="O11047" t="s">
        <v>880</v>
      </c>
      <c r="P11047" t="s">
        <v>3382</v>
      </c>
    </row>
    <row r="11048" spans="1:16" x14ac:dyDescent="0.55000000000000004">
      <c r="A11048" t="s">
        <v>0</v>
      </c>
      <c r="B11048" t="s">
        <v>14448</v>
      </c>
      <c r="C11048" t="s">
        <v>787</v>
      </c>
      <c r="D11048" t="s">
        <v>3828</v>
      </c>
      <c r="E11048" t="s">
        <v>78</v>
      </c>
      <c r="F11048" t="b">
        <v>0</v>
      </c>
      <c r="G11048" t="s">
        <v>41</v>
      </c>
      <c r="H11048" s="4">
        <v>45809.250335648147</v>
      </c>
      <c r="I11048" t="b">
        <v>0</v>
      </c>
      <c r="J11048" t="b">
        <v>1</v>
      </c>
      <c r="K11048" t="s">
        <v>24</v>
      </c>
      <c r="L11048" t="s">
        <v>36</v>
      </c>
      <c r="N11048">
        <v>30</v>
      </c>
      <c r="O11048" t="s">
        <v>14449</v>
      </c>
      <c r="P11048" t="s">
        <v>2132</v>
      </c>
    </row>
    <row r="11049" spans="1:16" x14ac:dyDescent="0.55000000000000004">
      <c r="A11049" t="s">
        <v>0</v>
      </c>
      <c r="B11049" t="s">
        <v>13996</v>
      </c>
      <c r="C11049" t="s">
        <v>376</v>
      </c>
      <c r="D11049" t="s">
        <v>3973</v>
      </c>
      <c r="E11049" t="s">
        <v>20</v>
      </c>
      <c r="F11049" t="b">
        <v>0</v>
      </c>
      <c r="G11049" t="s">
        <v>52</v>
      </c>
      <c r="H11049" s="4">
        <v>45809.250717592593</v>
      </c>
      <c r="I11049" t="b">
        <v>1</v>
      </c>
      <c r="J11049" t="b">
        <v>1</v>
      </c>
      <c r="K11049" t="s">
        <v>24</v>
      </c>
      <c r="L11049" t="s">
        <v>22</v>
      </c>
      <c r="M11049">
        <v>45870.0546875</v>
      </c>
      <c r="O11049" t="s">
        <v>5482</v>
      </c>
      <c r="P11049" t="s">
        <v>3201</v>
      </c>
    </row>
    <row r="11050" spans="1:16" x14ac:dyDescent="0.55000000000000004">
      <c r="A11050" t="s">
        <v>0</v>
      </c>
      <c r="B11050" t="s">
        <v>14450</v>
      </c>
      <c r="C11050" t="s">
        <v>579</v>
      </c>
      <c r="D11050" t="s">
        <v>4357</v>
      </c>
      <c r="E11050" t="s">
        <v>20</v>
      </c>
      <c r="F11050" t="b">
        <v>0</v>
      </c>
      <c r="G11050" t="s">
        <v>52</v>
      </c>
      <c r="H11050" s="4">
        <v>45809.250752314823</v>
      </c>
      <c r="I11050" t="b">
        <v>1</v>
      </c>
      <c r="J11050" t="b">
        <v>0</v>
      </c>
      <c r="K11050" t="s">
        <v>24</v>
      </c>
      <c r="L11050" t="s">
        <v>22</v>
      </c>
      <c r="M11050">
        <v>43000</v>
      </c>
      <c r="O11050" t="s">
        <v>3653</v>
      </c>
      <c r="P11050" t="s">
        <v>3534</v>
      </c>
    </row>
    <row r="11051" spans="1:16" x14ac:dyDescent="0.55000000000000004">
      <c r="A11051" t="s">
        <v>1</v>
      </c>
      <c r="B11051" t="s">
        <v>1</v>
      </c>
      <c r="C11051" t="s">
        <v>2081</v>
      </c>
      <c r="D11051" t="s">
        <v>3828</v>
      </c>
      <c r="E11051" t="s">
        <v>20</v>
      </c>
      <c r="F11051" t="b">
        <v>0</v>
      </c>
      <c r="G11051" t="s">
        <v>30</v>
      </c>
      <c r="H11051" s="4">
        <v>45809.251168981478</v>
      </c>
      <c r="I11051" t="b">
        <v>0</v>
      </c>
      <c r="J11051" t="b">
        <v>1</v>
      </c>
      <c r="K11051" t="s">
        <v>24</v>
      </c>
      <c r="L11051" t="s">
        <v>22</v>
      </c>
      <c r="M11051">
        <v>137500</v>
      </c>
      <c r="O11051" t="s">
        <v>8893</v>
      </c>
      <c r="P11051" t="s">
        <v>8894</v>
      </c>
    </row>
    <row r="11052" spans="1:16" x14ac:dyDescent="0.55000000000000004">
      <c r="A11052" t="s">
        <v>2</v>
      </c>
      <c r="B11052" t="s">
        <v>14451</v>
      </c>
      <c r="C11052" t="s">
        <v>489</v>
      </c>
      <c r="D11052" t="s">
        <v>3970</v>
      </c>
      <c r="E11052" t="s">
        <v>20</v>
      </c>
      <c r="F11052" t="b">
        <v>0</v>
      </c>
      <c r="G11052" t="s">
        <v>27</v>
      </c>
      <c r="H11052" s="4">
        <v>45809.252002314817</v>
      </c>
      <c r="I11052" t="b">
        <v>0</v>
      </c>
      <c r="J11052" t="b">
        <v>1</v>
      </c>
      <c r="K11052" t="s">
        <v>24</v>
      </c>
      <c r="L11052" t="s">
        <v>22</v>
      </c>
      <c r="M11052">
        <v>213500</v>
      </c>
      <c r="O11052" t="s">
        <v>239</v>
      </c>
      <c r="P11052" t="s">
        <v>14452</v>
      </c>
    </row>
    <row r="11053" spans="1:16" x14ac:dyDescent="0.55000000000000004">
      <c r="A11053" t="s">
        <v>0</v>
      </c>
      <c r="B11053" t="s">
        <v>14388</v>
      </c>
      <c r="C11053" t="s">
        <v>1247</v>
      </c>
      <c r="D11053" t="s">
        <v>3970</v>
      </c>
      <c r="E11053" t="s">
        <v>34</v>
      </c>
      <c r="F11053" t="b">
        <v>0</v>
      </c>
      <c r="G11053" t="s">
        <v>1247</v>
      </c>
      <c r="H11053" s="4">
        <v>45809.263472222221</v>
      </c>
      <c r="I11053" t="b">
        <v>0</v>
      </c>
      <c r="J11053" t="b">
        <v>0</v>
      </c>
      <c r="K11053" t="s">
        <v>1247</v>
      </c>
      <c r="L11053" t="s">
        <v>36</v>
      </c>
      <c r="N11053">
        <v>17.20000076293945</v>
      </c>
      <c r="O11053" t="s">
        <v>3468</v>
      </c>
      <c r="P11053" t="s">
        <v>126</v>
      </c>
    </row>
    <row r="11054" spans="1:16" x14ac:dyDescent="0.55000000000000004">
      <c r="A11054" t="s">
        <v>0</v>
      </c>
      <c r="B11054" t="s">
        <v>14453</v>
      </c>
      <c r="C11054" t="s">
        <v>306</v>
      </c>
      <c r="D11054" t="s">
        <v>3957</v>
      </c>
      <c r="E11054" t="s">
        <v>34</v>
      </c>
      <c r="F11054" t="b">
        <v>0</v>
      </c>
      <c r="G11054" t="s">
        <v>27</v>
      </c>
      <c r="H11054" s="4">
        <v>45809.291898148149</v>
      </c>
      <c r="I11054" t="b">
        <v>0</v>
      </c>
      <c r="J11054" t="b">
        <v>1</v>
      </c>
      <c r="K11054" t="s">
        <v>24</v>
      </c>
      <c r="L11054" t="s">
        <v>36</v>
      </c>
      <c r="N11054">
        <v>41.505001068115227</v>
      </c>
      <c r="O11054" t="s">
        <v>2225</v>
      </c>
      <c r="P11054" t="s">
        <v>14454</v>
      </c>
    </row>
    <row r="11055" spans="1:16" x14ac:dyDescent="0.55000000000000004">
      <c r="A11055" t="s">
        <v>19</v>
      </c>
      <c r="B11055" t="s">
        <v>1406</v>
      </c>
      <c r="C11055" t="s">
        <v>1985</v>
      </c>
      <c r="D11055" t="s">
        <v>3957</v>
      </c>
      <c r="E11055" t="s">
        <v>34</v>
      </c>
      <c r="F11055" t="b">
        <v>0</v>
      </c>
      <c r="G11055" t="s">
        <v>27</v>
      </c>
      <c r="H11055" s="4">
        <v>45809.292673611111</v>
      </c>
      <c r="I11055" t="b">
        <v>0</v>
      </c>
      <c r="J11055" t="b">
        <v>0</v>
      </c>
      <c r="K11055" t="s">
        <v>24</v>
      </c>
      <c r="L11055" t="s">
        <v>36</v>
      </c>
      <c r="N11055">
        <v>33.709999084472663</v>
      </c>
      <c r="O11055" t="s">
        <v>3100</v>
      </c>
      <c r="P11055" t="s">
        <v>3966</v>
      </c>
    </row>
    <row r="11056" spans="1:16" x14ac:dyDescent="0.55000000000000004">
      <c r="A11056" t="s">
        <v>0</v>
      </c>
      <c r="B11056" t="s">
        <v>250</v>
      </c>
      <c r="C11056" t="s">
        <v>14455</v>
      </c>
      <c r="D11056" t="s">
        <v>3957</v>
      </c>
      <c r="E11056" t="s">
        <v>20</v>
      </c>
      <c r="F11056" t="b">
        <v>0</v>
      </c>
      <c r="G11056" t="s">
        <v>27</v>
      </c>
      <c r="H11056" s="4">
        <v>45809.333611111113</v>
      </c>
      <c r="I11056" t="b">
        <v>1</v>
      </c>
      <c r="J11056" t="b">
        <v>0</v>
      </c>
      <c r="K11056" t="s">
        <v>24</v>
      </c>
      <c r="L11056" t="s">
        <v>36</v>
      </c>
      <c r="N11056">
        <v>27.29000091552734</v>
      </c>
      <c r="O11056" t="s">
        <v>13953</v>
      </c>
    </row>
    <row r="11057" spans="1:16" x14ac:dyDescent="0.55000000000000004">
      <c r="A11057" t="s">
        <v>40</v>
      </c>
      <c r="B11057" t="s">
        <v>3248</v>
      </c>
      <c r="C11057" t="s">
        <v>10966</v>
      </c>
      <c r="D11057" t="s">
        <v>3957</v>
      </c>
      <c r="E11057" t="s">
        <v>20</v>
      </c>
      <c r="F11057" t="b">
        <v>0</v>
      </c>
      <c r="G11057" t="s">
        <v>27</v>
      </c>
      <c r="H11057" s="4">
        <v>45809.335335648153</v>
      </c>
      <c r="I11057" t="b">
        <v>0</v>
      </c>
      <c r="J11057" t="b">
        <v>1</v>
      </c>
      <c r="K11057" t="s">
        <v>24</v>
      </c>
      <c r="L11057" t="s">
        <v>36</v>
      </c>
      <c r="N11057">
        <v>56.475002288818359</v>
      </c>
      <c r="O11057" t="s">
        <v>5030</v>
      </c>
      <c r="P11057" t="s">
        <v>10204</v>
      </c>
    </row>
    <row r="11058" spans="1:16" x14ac:dyDescent="0.55000000000000004">
      <c r="A11058" t="s">
        <v>2</v>
      </c>
      <c r="B11058" t="s">
        <v>439</v>
      </c>
      <c r="C11058" t="s">
        <v>555</v>
      </c>
      <c r="D11058" t="s">
        <v>3957</v>
      </c>
      <c r="E11058" t="s">
        <v>20</v>
      </c>
      <c r="F11058" t="b">
        <v>0</v>
      </c>
      <c r="G11058" t="s">
        <v>35</v>
      </c>
      <c r="H11058" s="4">
        <v>45809.3359375</v>
      </c>
      <c r="I11058" t="b">
        <v>0</v>
      </c>
      <c r="J11058" t="b">
        <v>0</v>
      </c>
      <c r="K11058" t="s">
        <v>24</v>
      </c>
      <c r="L11058" t="s">
        <v>36</v>
      </c>
      <c r="N11058">
        <v>50.669998168945313</v>
      </c>
      <c r="O11058" t="s">
        <v>2075</v>
      </c>
      <c r="P11058" t="s">
        <v>8584</v>
      </c>
    </row>
    <row r="11059" spans="1:16" x14ac:dyDescent="0.55000000000000004">
      <c r="A11059" t="s">
        <v>40</v>
      </c>
      <c r="B11059" t="s">
        <v>2487</v>
      </c>
      <c r="C11059" t="s">
        <v>1353</v>
      </c>
      <c r="D11059" t="s">
        <v>3957</v>
      </c>
      <c r="E11059" t="s">
        <v>20</v>
      </c>
      <c r="F11059" t="b">
        <v>0</v>
      </c>
      <c r="G11059" t="s">
        <v>30</v>
      </c>
      <c r="H11059" s="4">
        <v>45809.336087962962</v>
      </c>
      <c r="I11059" t="b">
        <v>0</v>
      </c>
      <c r="J11059" t="b">
        <v>1</v>
      </c>
      <c r="K11059" t="s">
        <v>24</v>
      </c>
      <c r="L11059" t="s">
        <v>36</v>
      </c>
      <c r="N11059">
        <v>54.130001068115227</v>
      </c>
      <c r="O11059" t="s">
        <v>14456</v>
      </c>
      <c r="P11059" t="s">
        <v>14457</v>
      </c>
    </row>
    <row r="11060" spans="1:16" x14ac:dyDescent="0.55000000000000004">
      <c r="A11060" t="s">
        <v>1</v>
      </c>
      <c r="B11060" t="s">
        <v>3178</v>
      </c>
      <c r="C11060" t="s">
        <v>334</v>
      </c>
      <c r="D11060" t="s">
        <v>3970</v>
      </c>
      <c r="E11060" t="s">
        <v>20</v>
      </c>
      <c r="F11060" t="b">
        <v>0</v>
      </c>
      <c r="G11060" t="s">
        <v>27</v>
      </c>
      <c r="H11060" s="4">
        <v>45809.416921296302</v>
      </c>
      <c r="I11060" t="b">
        <v>0</v>
      </c>
      <c r="J11060" t="b">
        <v>1</v>
      </c>
      <c r="K11060" t="s">
        <v>24</v>
      </c>
      <c r="L11060" t="s">
        <v>22</v>
      </c>
      <c r="M11060">
        <v>164500</v>
      </c>
      <c r="O11060" t="s">
        <v>14458</v>
      </c>
      <c r="P11060" t="s">
        <v>14459</v>
      </c>
    </row>
    <row r="11061" spans="1:16" x14ac:dyDescent="0.55000000000000004">
      <c r="A11061" t="s">
        <v>0</v>
      </c>
      <c r="B11061" t="s">
        <v>14460</v>
      </c>
      <c r="C11061" t="s">
        <v>82</v>
      </c>
      <c r="D11061" t="s">
        <v>3957</v>
      </c>
      <c r="E11061" t="s">
        <v>34</v>
      </c>
      <c r="F11061" t="b">
        <v>0</v>
      </c>
      <c r="G11061" t="s">
        <v>27</v>
      </c>
      <c r="H11061" s="4">
        <v>45809.458460648151</v>
      </c>
      <c r="I11061" t="b">
        <v>1</v>
      </c>
      <c r="J11061" t="b">
        <v>0</v>
      </c>
      <c r="K11061" t="s">
        <v>24</v>
      </c>
      <c r="L11061" t="s">
        <v>36</v>
      </c>
      <c r="N11061">
        <v>75</v>
      </c>
      <c r="O11061" t="s">
        <v>5531</v>
      </c>
    </row>
    <row r="11062" spans="1:16" x14ac:dyDescent="0.55000000000000004">
      <c r="A11062" t="s">
        <v>0</v>
      </c>
      <c r="B11062" t="s">
        <v>14461</v>
      </c>
      <c r="C11062" t="s">
        <v>14462</v>
      </c>
      <c r="D11062" t="s">
        <v>3957</v>
      </c>
      <c r="E11062" t="s">
        <v>34</v>
      </c>
      <c r="F11062" t="b">
        <v>0</v>
      </c>
      <c r="G11062" t="s">
        <v>27</v>
      </c>
      <c r="H11062" s="4">
        <v>45809.458611111113</v>
      </c>
      <c r="I11062" t="b">
        <v>1</v>
      </c>
      <c r="J11062" t="b">
        <v>0</v>
      </c>
      <c r="K11062" t="s">
        <v>24</v>
      </c>
      <c r="L11062" t="s">
        <v>36</v>
      </c>
      <c r="N11062">
        <v>23.694999694824219</v>
      </c>
      <c r="O11062" t="s">
        <v>14463</v>
      </c>
      <c r="P11062" t="s">
        <v>883</v>
      </c>
    </row>
    <row r="11063" spans="1:16" x14ac:dyDescent="0.55000000000000004">
      <c r="A11063" t="s">
        <v>1</v>
      </c>
      <c r="B11063" t="s">
        <v>844</v>
      </c>
      <c r="C11063" t="s">
        <v>559</v>
      </c>
      <c r="D11063" t="s">
        <v>3973</v>
      </c>
      <c r="E11063" t="s">
        <v>20</v>
      </c>
      <c r="F11063" t="b">
        <v>0</v>
      </c>
      <c r="G11063" t="s">
        <v>27</v>
      </c>
      <c r="H11063" s="4">
        <v>45809.500902777778</v>
      </c>
      <c r="I11063" t="b">
        <v>0</v>
      </c>
      <c r="J11063" t="b">
        <v>0</v>
      </c>
      <c r="K11063" t="s">
        <v>24</v>
      </c>
      <c r="L11063" t="s">
        <v>22</v>
      </c>
      <c r="M11063">
        <v>174500</v>
      </c>
      <c r="O11063" t="s">
        <v>5482</v>
      </c>
      <c r="P11063" t="s">
        <v>302</v>
      </c>
    </row>
    <row r="11064" spans="1:16" x14ac:dyDescent="0.55000000000000004">
      <c r="A11064" t="s">
        <v>2</v>
      </c>
      <c r="B11064" t="s">
        <v>553</v>
      </c>
      <c r="C11064" t="s">
        <v>118</v>
      </c>
      <c r="D11064" t="s">
        <v>3973</v>
      </c>
      <c r="E11064" t="s">
        <v>20</v>
      </c>
      <c r="F11064" t="b">
        <v>0</v>
      </c>
      <c r="G11064" t="s">
        <v>27</v>
      </c>
      <c r="H11064" s="4">
        <v>45809.501863425918</v>
      </c>
      <c r="I11064" t="b">
        <v>0</v>
      </c>
      <c r="J11064" t="b">
        <v>0</v>
      </c>
      <c r="K11064" t="s">
        <v>24</v>
      </c>
      <c r="L11064" t="s">
        <v>22</v>
      </c>
      <c r="M11064">
        <v>207500</v>
      </c>
      <c r="O11064" t="s">
        <v>5482</v>
      </c>
      <c r="P11064" t="s">
        <v>566</v>
      </c>
    </row>
    <row r="11065" spans="1:16" x14ac:dyDescent="0.55000000000000004">
      <c r="A11065" t="s">
        <v>1</v>
      </c>
      <c r="B11065" t="s">
        <v>2369</v>
      </c>
      <c r="C11065" t="s">
        <v>199</v>
      </c>
      <c r="D11065" t="s">
        <v>3973</v>
      </c>
      <c r="E11065" t="s">
        <v>20</v>
      </c>
      <c r="F11065" t="b">
        <v>0</v>
      </c>
      <c r="G11065" t="s">
        <v>27</v>
      </c>
      <c r="H11065" s="4">
        <v>45809.502106481479</v>
      </c>
      <c r="I11065" t="b">
        <v>0</v>
      </c>
      <c r="J11065" t="b">
        <v>0</v>
      </c>
      <c r="K11065" t="s">
        <v>24</v>
      </c>
      <c r="L11065" t="s">
        <v>22</v>
      </c>
      <c r="M11065">
        <v>207500</v>
      </c>
      <c r="O11065" t="s">
        <v>5482</v>
      </c>
      <c r="P11065" t="s">
        <v>302</v>
      </c>
    </row>
    <row r="11066" spans="1:16" x14ac:dyDescent="0.55000000000000004">
      <c r="A11066" t="s">
        <v>1</v>
      </c>
      <c r="B11066" t="s">
        <v>7561</v>
      </c>
      <c r="C11066" t="s">
        <v>292</v>
      </c>
      <c r="D11066" t="s">
        <v>3973</v>
      </c>
      <c r="E11066" t="s">
        <v>20</v>
      </c>
      <c r="F11066" t="b">
        <v>0</v>
      </c>
      <c r="G11066" t="s">
        <v>27</v>
      </c>
      <c r="H11066" s="4">
        <v>45809.502129629633</v>
      </c>
      <c r="I11066" t="b">
        <v>0</v>
      </c>
      <c r="J11066" t="b">
        <v>1</v>
      </c>
      <c r="K11066" t="s">
        <v>24</v>
      </c>
      <c r="L11066" t="s">
        <v>22</v>
      </c>
      <c r="M11066">
        <v>113750</v>
      </c>
      <c r="O11066" t="s">
        <v>5482</v>
      </c>
      <c r="P11066" t="s">
        <v>7562</v>
      </c>
    </row>
    <row r="11067" spans="1:16" x14ac:dyDescent="0.55000000000000004">
      <c r="A11067" t="s">
        <v>89</v>
      </c>
      <c r="B11067" t="s">
        <v>14464</v>
      </c>
      <c r="C11067" t="s">
        <v>2102</v>
      </c>
      <c r="D11067" t="s">
        <v>3973</v>
      </c>
      <c r="E11067" t="s">
        <v>20</v>
      </c>
      <c r="F11067" t="b">
        <v>0</v>
      </c>
      <c r="G11067" t="s">
        <v>27</v>
      </c>
      <c r="H11067" s="4">
        <v>45809.502141203702</v>
      </c>
      <c r="I11067" t="b">
        <v>0</v>
      </c>
      <c r="J11067" t="b">
        <v>1</v>
      </c>
      <c r="K11067" t="s">
        <v>24</v>
      </c>
      <c r="L11067" t="s">
        <v>22</v>
      </c>
      <c r="M11067">
        <v>135000</v>
      </c>
      <c r="O11067" t="s">
        <v>5482</v>
      </c>
      <c r="P11067" t="s">
        <v>14465</v>
      </c>
    </row>
    <row r="11068" spans="1:16" x14ac:dyDescent="0.55000000000000004">
      <c r="A11068" t="s">
        <v>1</v>
      </c>
      <c r="B11068" t="s">
        <v>844</v>
      </c>
      <c r="C11068" t="s">
        <v>199</v>
      </c>
      <c r="D11068" t="s">
        <v>3973</v>
      </c>
      <c r="E11068" t="s">
        <v>20</v>
      </c>
      <c r="F11068" t="b">
        <v>0</v>
      </c>
      <c r="G11068" t="s">
        <v>41</v>
      </c>
      <c r="H11068" s="4">
        <v>45809.50236111111</v>
      </c>
      <c r="I11068" t="b">
        <v>0</v>
      </c>
      <c r="J11068" t="b">
        <v>0</v>
      </c>
      <c r="K11068" t="s">
        <v>24</v>
      </c>
      <c r="L11068" t="s">
        <v>22</v>
      </c>
      <c r="M11068">
        <v>174500</v>
      </c>
      <c r="O11068" t="s">
        <v>5482</v>
      </c>
      <c r="P11068" t="s">
        <v>302</v>
      </c>
    </row>
    <row r="11069" spans="1:16" x14ac:dyDescent="0.55000000000000004">
      <c r="A11069" t="s">
        <v>1</v>
      </c>
      <c r="B11069" t="s">
        <v>2369</v>
      </c>
      <c r="C11069" t="s">
        <v>292</v>
      </c>
      <c r="D11069" t="s">
        <v>3973</v>
      </c>
      <c r="E11069" t="s">
        <v>20</v>
      </c>
      <c r="F11069" t="b">
        <v>0</v>
      </c>
      <c r="G11069" t="s">
        <v>41</v>
      </c>
      <c r="H11069" s="4">
        <v>45809.502384259264</v>
      </c>
      <c r="I11069" t="b">
        <v>0</v>
      </c>
      <c r="J11069" t="b">
        <v>0</v>
      </c>
      <c r="K11069" t="s">
        <v>24</v>
      </c>
      <c r="L11069" t="s">
        <v>22</v>
      </c>
      <c r="M11069">
        <v>207500</v>
      </c>
      <c r="O11069" t="s">
        <v>5482</v>
      </c>
      <c r="P11069" t="s">
        <v>302</v>
      </c>
    </row>
    <row r="11070" spans="1:16" x14ac:dyDescent="0.55000000000000004">
      <c r="A11070" t="s">
        <v>0</v>
      </c>
      <c r="B11070" t="s">
        <v>14466</v>
      </c>
      <c r="C11070" t="s">
        <v>1050</v>
      </c>
      <c r="D11070" t="s">
        <v>3973</v>
      </c>
      <c r="E11070" t="s">
        <v>20</v>
      </c>
      <c r="F11070" t="b">
        <v>0</v>
      </c>
      <c r="G11070" t="s">
        <v>41</v>
      </c>
      <c r="H11070" s="4">
        <v>45809.502384259264</v>
      </c>
      <c r="I11070" t="b">
        <v>0</v>
      </c>
      <c r="J11070" t="b">
        <v>1</v>
      </c>
      <c r="K11070" t="s">
        <v>24</v>
      </c>
      <c r="L11070" t="s">
        <v>22</v>
      </c>
      <c r="M11070">
        <v>77050</v>
      </c>
      <c r="O11070" t="s">
        <v>5482</v>
      </c>
      <c r="P11070" t="s">
        <v>700</v>
      </c>
    </row>
    <row r="11071" spans="1:16" x14ac:dyDescent="0.55000000000000004">
      <c r="A11071" t="s">
        <v>28</v>
      </c>
      <c r="B11071" t="s">
        <v>14467</v>
      </c>
      <c r="C11071" t="s">
        <v>151</v>
      </c>
      <c r="D11071" t="s">
        <v>3973</v>
      </c>
      <c r="E11071" t="s">
        <v>631</v>
      </c>
      <c r="F11071" t="b">
        <v>0</v>
      </c>
      <c r="G11071" t="s">
        <v>41</v>
      </c>
      <c r="H11071" s="4">
        <v>45809.502418981479</v>
      </c>
      <c r="I11071" t="b">
        <v>0</v>
      </c>
      <c r="J11071" t="b">
        <v>1</v>
      </c>
      <c r="K11071" t="s">
        <v>24</v>
      </c>
      <c r="L11071" t="s">
        <v>36</v>
      </c>
      <c r="N11071">
        <v>39</v>
      </c>
      <c r="O11071" t="s">
        <v>5482</v>
      </c>
      <c r="P11071" t="s">
        <v>3202</v>
      </c>
    </row>
    <row r="11072" spans="1:16" x14ac:dyDescent="0.55000000000000004">
      <c r="A11072" t="s">
        <v>1</v>
      </c>
      <c r="B11072" t="s">
        <v>14144</v>
      </c>
      <c r="C11072" t="s">
        <v>1270</v>
      </c>
      <c r="D11072" t="s">
        <v>3970</v>
      </c>
      <c r="E11072" t="s">
        <v>20</v>
      </c>
      <c r="F11072" t="b">
        <v>0</v>
      </c>
      <c r="G11072" t="s">
        <v>35</v>
      </c>
      <c r="H11072" s="4">
        <v>45809.502500000002</v>
      </c>
      <c r="I11072" t="b">
        <v>0</v>
      </c>
      <c r="J11072" t="b">
        <v>1</v>
      </c>
      <c r="K11072" t="s">
        <v>24</v>
      </c>
      <c r="L11072" t="s">
        <v>22</v>
      </c>
      <c r="M11072">
        <v>185000</v>
      </c>
      <c r="O11072" t="s">
        <v>14468</v>
      </c>
      <c r="P11072" t="s">
        <v>14145</v>
      </c>
    </row>
    <row r="11073" spans="1:16" x14ac:dyDescent="0.55000000000000004">
      <c r="A11073" t="s">
        <v>2</v>
      </c>
      <c r="B11073" t="s">
        <v>2212</v>
      </c>
      <c r="C11073" t="s">
        <v>82</v>
      </c>
      <c r="D11073" t="s">
        <v>3973</v>
      </c>
      <c r="E11073" t="s">
        <v>20</v>
      </c>
      <c r="F11073" t="b">
        <v>0</v>
      </c>
      <c r="G11073" t="s">
        <v>30</v>
      </c>
      <c r="H11073" s="4">
        <v>45809.502754629633</v>
      </c>
      <c r="I11073" t="b">
        <v>0</v>
      </c>
      <c r="J11073" t="b">
        <v>1</v>
      </c>
      <c r="K11073" t="s">
        <v>24</v>
      </c>
      <c r="L11073" t="s">
        <v>22</v>
      </c>
      <c r="M11073">
        <v>128500</v>
      </c>
      <c r="O11073" t="s">
        <v>5482</v>
      </c>
      <c r="P11073" t="s">
        <v>14469</v>
      </c>
    </row>
    <row r="11074" spans="1:16" x14ac:dyDescent="0.55000000000000004">
      <c r="A11074" t="s">
        <v>0</v>
      </c>
      <c r="B11074" t="s">
        <v>14470</v>
      </c>
      <c r="C11074" t="s">
        <v>3407</v>
      </c>
      <c r="D11074" t="s">
        <v>3973</v>
      </c>
      <c r="E11074" t="s">
        <v>20</v>
      </c>
      <c r="F11074" t="b">
        <v>0</v>
      </c>
      <c r="G11074" t="s">
        <v>23</v>
      </c>
      <c r="H11074" s="4">
        <v>45809.521516203713</v>
      </c>
      <c r="I11074" t="b">
        <v>0</v>
      </c>
      <c r="J11074" t="b">
        <v>1</v>
      </c>
      <c r="K11074" t="s">
        <v>24</v>
      </c>
      <c r="L11074" t="s">
        <v>22</v>
      </c>
      <c r="M11074">
        <v>136793</v>
      </c>
      <c r="O11074" t="s">
        <v>5482</v>
      </c>
      <c r="P11074" t="s">
        <v>14471</v>
      </c>
    </row>
    <row r="11075" spans="1:16" x14ac:dyDescent="0.55000000000000004">
      <c r="A11075" t="s">
        <v>40</v>
      </c>
      <c r="B11075" t="s">
        <v>40</v>
      </c>
      <c r="C11075" t="s">
        <v>12187</v>
      </c>
      <c r="D11075" t="s">
        <v>3973</v>
      </c>
      <c r="E11075" t="s">
        <v>20</v>
      </c>
      <c r="F11075" t="b">
        <v>0</v>
      </c>
      <c r="G11075" t="s">
        <v>30</v>
      </c>
      <c r="H11075" s="4">
        <v>45809.544421296298</v>
      </c>
      <c r="I11075" t="b">
        <v>1</v>
      </c>
      <c r="J11075" t="b">
        <v>1</v>
      </c>
      <c r="K11075" t="s">
        <v>24</v>
      </c>
      <c r="L11075" t="s">
        <v>22</v>
      </c>
      <c r="M11075">
        <v>130000</v>
      </c>
      <c r="O11075" t="s">
        <v>9929</v>
      </c>
      <c r="P11075" t="s">
        <v>14472</v>
      </c>
    </row>
    <row r="11076" spans="1:16" x14ac:dyDescent="0.55000000000000004">
      <c r="A11076" t="s">
        <v>40</v>
      </c>
      <c r="B11076" t="s">
        <v>14473</v>
      </c>
      <c r="C11076" t="s">
        <v>6184</v>
      </c>
      <c r="D11076" t="s">
        <v>3957</v>
      </c>
      <c r="E11076" t="s">
        <v>20</v>
      </c>
      <c r="F11076" t="b">
        <v>0</v>
      </c>
      <c r="G11076" t="s">
        <v>27</v>
      </c>
      <c r="H11076" s="4">
        <v>45809.585462962961</v>
      </c>
      <c r="I11076" t="b">
        <v>0</v>
      </c>
      <c r="J11076" t="b">
        <v>1</v>
      </c>
      <c r="K11076" t="s">
        <v>24</v>
      </c>
      <c r="L11076" t="s">
        <v>36</v>
      </c>
      <c r="N11076">
        <v>42.194999694824219</v>
      </c>
      <c r="O11076" t="s">
        <v>2944</v>
      </c>
      <c r="P11076" t="s">
        <v>193</v>
      </c>
    </row>
    <row r="11077" spans="1:16" x14ac:dyDescent="0.55000000000000004">
      <c r="A11077" t="s">
        <v>40</v>
      </c>
      <c r="B11077" t="s">
        <v>14474</v>
      </c>
      <c r="C11077" t="s">
        <v>236</v>
      </c>
      <c r="D11077" t="s">
        <v>3828</v>
      </c>
      <c r="E11077" t="s">
        <v>20</v>
      </c>
      <c r="F11077" t="b">
        <v>0</v>
      </c>
      <c r="G11077" t="s">
        <v>27</v>
      </c>
      <c r="H11077" s="4">
        <v>45809.710196759261</v>
      </c>
      <c r="I11077" t="b">
        <v>1</v>
      </c>
      <c r="J11077" t="b">
        <v>1</v>
      </c>
      <c r="K11077" t="s">
        <v>24</v>
      </c>
      <c r="L11077" t="s">
        <v>22</v>
      </c>
      <c r="M11077">
        <v>145000</v>
      </c>
      <c r="O11077" t="s">
        <v>14475</v>
      </c>
      <c r="P11077" t="s">
        <v>14476</v>
      </c>
    </row>
    <row r="11078" spans="1:16" x14ac:dyDescent="0.55000000000000004">
      <c r="A11078" t="s">
        <v>19</v>
      </c>
      <c r="B11078" t="s">
        <v>14477</v>
      </c>
      <c r="C11078" t="s">
        <v>829</v>
      </c>
      <c r="D11078" t="s">
        <v>3957</v>
      </c>
      <c r="E11078" t="s">
        <v>20</v>
      </c>
      <c r="F11078" t="b">
        <v>0</v>
      </c>
      <c r="G11078" t="s">
        <v>27</v>
      </c>
      <c r="H11078" s="4">
        <v>45809.834236111114</v>
      </c>
      <c r="I11078" t="b">
        <v>0</v>
      </c>
      <c r="J11078" t="b">
        <v>1</v>
      </c>
      <c r="K11078" t="s">
        <v>24</v>
      </c>
      <c r="L11078" t="s">
        <v>36</v>
      </c>
      <c r="N11078">
        <v>51.239997863769531</v>
      </c>
      <c r="O11078" t="s">
        <v>2113</v>
      </c>
      <c r="P11078" t="s">
        <v>14478</v>
      </c>
    </row>
    <row r="11079" spans="1:16" x14ac:dyDescent="0.55000000000000004">
      <c r="A11079" t="s">
        <v>2</v>
      </c>
      <c r="B11079" t="s">
        <v>14479</v>
      </c>
      <c r="C11079" t="s">
        <v>64</v>
      </c>
      <c r="D11079" t="s">
        <v>3957</v>
      </c>
      <c r="E11079" t="s">
        <v>20</v>
      </c>
      <c r="F11079" t="b">
        <v>0</v>
      </c>
      <c r="G11079" t="s">
        <v>27</v>
      </c>
      <c r="H11079" s="4">
        <v>45809.835335648153</v>
      </c>
      <c r="I11079" t="b">
        <v>0</v>
      </c>
      <c r="J11079" t="b">
        <v>0</v>
      </c>
      <c r="K11079" t="s">
        <v>24</v>
      </c>
      <c r="L11079" t="s">
        <v>36</v>
      </c>
      <c r="N11079">
        <v>44.825000762939453</v>
      </c>
      <c r="O11079" t="s">
        <v>2239</v>
      </c>
      <c r="P11079" t="s">
        <v>14480</v>
      </c>
    </row>
    <row r="11080" spans="1:16" x14ac:dyDescent="0.55000000000000004">
      <c r="A11080" t="s">
        <v>2</v>
      </c>
      <c r="B11080" t="s">
        <v>170</v>
      </c>
      <c r="C11080" t="s">
        <v>82</v>
      </c>
      <c r="D11080" t="s">
        <v>3957</v>
      </c>
      <c r="E11080" t="s">
        <v>20</v>
      </c>
      <c r="F11080" t="b">
        <v>0</v>
      </c>
      <c r="G11080" t="s">
        <v>41</v>
      </c>
      <c r="H11080" s="4">
        <v>45809.835636574076</v>
      </c>
      <c r="I11080" t="b">
        <v>1</v>
      </c>
      <c r="J11080" t="b">
        <v>1</v>
      </c>
      <c r="K11080" t="s">
        <v>24</v>
      </c>
      <c r="L11080" t="s">
        <v>36</v>
      </c>
      <c r="N11080">
        <v>54.420001983642578</v>
      </c>
      <c r="O11080" t="s">
        <v>2092</v>
      </c>
      <c r="P11080" t="s">
        <v>13279</v>
      </c>
    </row>
    <row r="11081" spans="1:16" x14ac:dyDescent="0.55000000000000004">
      <c r="A11081" t="s">
        <v>40</v>
      </c>
      <c r="B11081" t="s">
        <v>14481</v>
      </c>
      <c r="C11081" t="s">
        <v>1157</v>
      </c>
      <c r="D11081" t="s">
        <v>3957</v>
      </c>
      <c r="E11081" t="s">
        <v>20</v>
      </c>
      <c r="F11081" t="b">
        <v>0</v>
      </c>
      <c r="G11081" t="s">
        <v>30</v>
      </c>
      <c r="H11081" s="4">
        <v>45809.836412037039</v>
      </c>
      <c r="I11081" t="b">
        <v>0</v>
      </c>
      <c r="J11081" t="b">
        <v>1</v>
      </c>
      <c r="K11081" t="s">
        <v>24</v>
      </c>
      <c r="L11081" t="s">
        <v>36</v>
      </c>
      <c r="N11081">
        <v>13.434999465942379</v>
      </c>
      <c r="O11081" t="s">
        <v>3104</v>
      </c>
      <c r="P11081" t="s">
        <v>14482</v>
      </c>
    </row>
    <row r="11082" spans="1:16" x14ac:dyDescent="0.55000000000000004">
      <c r="A11082" t="s">
        <v>0</v>
      </c>
      <c r="B11082" t="s">
        <v>11731</v>
      </c>
      <c r="C11082" t="s">
        <v>536</v>
      </c>
      <c r="D11082" t="s">
        <v>9677</v>
      </c>
      <c r="E11082" t="s">
        <v>20</v>
      </c>
      <c r="F11082" t="b">
        <v>0</v>
      </c>
      <c r="G11082" t="s">
        <v>23</v>
      </c>
      <c r="H11082" s="4">
        <v>45809.854849537027</v>
      </c>
      <c r="I11082" t="b">
        <v>0</v>
      </c>
      <c r="J11082" t="b">
        <v>0</v>
      </c>
      <c r="K11082" t="s">
        <v>24</v>
      </c>
      <c r="L11082" t="s">
        <v>36</v>
      </c>
      <c r="N11082">
        <v>30</v>
      </c>
      <c r="O11082" t="s">
        <v>11733</v>
      </c>
    </row>
    <row r="11083" spans="1:16" x14ac:dyDescent="0.55000000000000004">
      <c r="A11083" t="s">
        <v>1</v>
      </c>
      <c r="B11083" t="s">
        <v>7635</v>
      </c>
      <c r="C11083" t="s">
        <v>431</v>
      </c>
      <c r="D11083" t="s">
        <v>9677</v>
      </c>
      <c r="E11083" t="s">
        <v>20</v>
      </c>
      <c r="F11083" t="b">
        <v>0</v>
      </c>
      <c r="G11083" t="s">
        <v>27</v>
      </c>
      <c r="H11083" s="4">
        <v>45809.917569444442</v>
      </c>
      <c r="I11083" t="b">
        <v>0</v>
      </c>
      <c r="J11083" t="b">
        <v>1</v>
      </c>
      <c r="K11083" t="s">
        <v>24</v>
      </c>
      <c r="L11083" t="s">
        <v>22</v>
      </c>
      <c r="M11083">
        <v>110000</v>
      </c>
      <c r="O11083" t="s">
        <v>2566</v>
      </c>
      <c r="P11083" t="s">
        <v>7636</v>
      </c>
    </row>
    <row r="11084" spans="1:16" x14ac:dyDescent="0.55000000000000004">
      <c r="A11084" t="s">
        <v>0</v>
      </c>
      <c r="B11084" t="s">
        <v>14483</v>
      </c>
      <c r="C11084" t="s">
        <v>82</v>
      </c>
      <c r="D11084" t="s">
        <v>3957</v>
      </c>
      <c r="E11084" t="s">
        <v>34</v>
      </c>
      <c r="F11084" t="b">
        <v>0</v>
      </c>
      <c r="G11084" t="s">
        <v>27</v>
      </c>
      <c r="H11084" s="4">
        <v>45809.958495370367</v>
      </c>
      <c r="I11084" t="b">
        <v>0</v>
      </c>
      <c r="J11084" t="b">
        <v>0</v>
      </c>
      <c r="K11084" t="s">
        <v>24</v>
      </c>
      <c r="L11084" t="s">
        <v>36</v>
      </c>
      <c r="N11084">
        <v>27.979999542236332</v>
      </c>
      <c r="O11084" t="s">
        <v>14484</v>
      </c>
      <c r="P11084" t="s">
        <v>1483</v>
      </c>
    </row>
    <row r="11085" spans="1:16" x14ac:dyDescent="0.55000000000000004">
      <c r="A11085" t="s">
        <v>0</v>
      </c>
      <c r="B11085" t="s">
        <v>14485</v>
      </c>
      <c r="C11085" t="s">
        <v>14486</v>
      </c>
      <c r="D11085" t="s">
        <v>4103</v>
      </c>
      <c r="E11085" t="s">
        <v>20</v>
      </c>
      <c r="F11085" t="b">
        <v>0</v>
      </c>
      <c r="G11085" t="s">
        <v>27</v>
      </c>
      <c r="H11085" s="4">
        <v>45809.958518518521</v>
      </c>
      <c r="I11085" t="b">
        <v>0</v>
      </c>
      <c r="J11085" t="b">
        <v>0</v>
      </c>
      <c r="K11085" t="s">
        <v>24</v>
      </c>
      <c r="L11085" t="s">
        <v>22</v>
      </c>
      <c r="M11085">
        <v>85150</v>
      </c>
      <c r="O11085" t="s">
        <v>522</v>
      </c>
      <c r="P11085" t="s">
        <v>221</v>
      </c>
    </row>
    <row r="11086" spans="1:16" x14ac:dyDescent="0.55000000000000004">
      <c r="A11086" t="s">
        <v>0</v>
      </c>
      <c r="B11086" t="s">
        <v>14487</v>
      </c>
      <c r="C11086" t="s">
        <v>14488</v>
      </c>
      <c r="D11086" t="s">
        <v>3957</v>
      </c>
      <c r="E11086" t="s">
        <v>34</v>
      </c>
      <c r="F11086" t="b">
        <v>0</v>
      </c>
      <c r="G11086" t="s">
        <v>27</v>
      </c>
      <c r="H11086" s="4">
        <v>45809.958518518521</v>
      </c>
      <c r="I11086" t="b">
        <v>0</v>
      </c>
      <c r="J11086" t="b">
        <v>1</v>
      </c>
      <c r="K11086" t="s">
        <v>24</v>
      </c>
      <c r="L11086" t="s">
        <v>36</v>
      </c>
      <c r="N11086">
        <v>22.694999694824219</v>
      </c>
      <c r="O11086" t="s">
        <v>2409</v>
      </c>
      <c r="P11086" t="s">
        <v>221</v>
      </c>
    </row>
    <row r="11087" spans="1:16" x14ac:dyDescent="0.55000000000000004">
      <c r="A11087" t="s">
        <v>0</v>
      </c>
      <c r="B11087" t="s">
        <v>14489</v>
      </c>
      <c r="C11087" t="s">
        <v>192</v>
      </c>
      <c r="D11087" t="s">
        <v>3957</v>
      </c>
      <c r="E11087" t="s">
        <v>34</v>
      </c>
      <c r="F11087" t="b">
        <v>0</v>
      </c>
      <c r="G11087" t="s">
        <v>52</v>
      </c>
      <c r="H11087" s="4">
        <v>45809.959143518521</v>
      </c>
      <c r="I11087" t="b">
        <v>0</v>
      </c>
      <c r="J11087" t="b">
        <v>0</v>
      </c>
      <c r="K11087" t="s">
        <v>24</v>
      </c>
      <c r="L11087" t="s">
        <v>36</v>
      </c>
      <c r="N11087">
        <v>22.694999694824219</v>
      </c>
      <c r="O11087" t="s">
        <v>10179</v>
      </c>
      <c r="P11087" t="s">
        <v>14490</v>
      </c>
    </row>
    <row r="11088" spans="1:16" x14ac:dyDescent="0.55000000000000004">
      <c r="A11088" t="s">
        <v>89</v>
      </c>
      <c r="B11088" t="s">
        <v>3017</v>
      </c>
      <c r="C11088" t="s">
        <v>3798</v>
      </c>
      <c r="D11088" t="s">
        <v>4014</v>
      </c>
      <c r="E11088" t="s">
        <v>20</v>
      </c>
      <c r="F11088" t="b">
        <v>0</v>
      </c>
      <c r="G11088" t="s">
        <v>23</v>
      </c>
      <c r="H11088" s="4">
        <v>45809.980370370373</v>
      </c>
      <c r="I11088" t="b">
        <v>0</v>
      </c>
      <c r="J11088" t="b">
        <v>1</v>
      </c>
      <c r="K11088" t="s">
        <v>24</v>
      </c>
      <c r="L11088" t="s">
        <v>22</v>
      </c>
      <c r="M11088">
        <v>197500</v>
      </c>
      <c r="O11088" t="s">
        <v>2690</v>
      </c>
      <c r="P11088" t="s">
        <v>14491</v>
      </c>
    </row>
    <row r="11089" spans="1:16" x14ac:dyDescent="0.55000000000000004">
      <c r="A11089" t="s">
        <v>0</v>
      </c>
      <c r="B11089" t="s">
        <v>1449</v>
      </c>
      <c r="C11089" t="s">
        <v>3616</v>
      </c>
      <c r="D11089" t="s">
        <v>3973</v>
      </c>
      <c r="E11089" t="s">
        <v>20</v>
      </c>
      <c r="F11089" t="b">
        <v>0</v>
      </c>
      <c r="G11089" t="s">
        <v>27</v>
      </c>
      <c r="H11089" s="4">
        <v>45810.000162037039</v>
      </c>
      <c r="I11089" t="b">
        <v>0</v>
      </c>
      <c r="J11089" t="b">
        <v>1</v>
      </c>
      <c r="K11089" t="s">
        <v>24</v>
      </c>
      <c r="L11089" t="s">
        <v>36</v>
      </c>
      <c r="N11089">
        <v>41</v>
      </c>
      <c r="O11089" t="s">
        <v>5482</v>
      </c>
      <c r="P11089" t="s">
        <v>280</v>
      </c>
    </row>
    <row r="11090" spans="1:16" x14ac:dyDescent="0.55000000000000004">
      <c r="A11090" t="s">
        <v>40</v>
      </c>
      <c r="B11090" t="s">
        <v>14492</v>
      </c>
      <c r="C11090" t="s">
        <v>9206</v>
      </c>
      <c r="D11090" t="s">
        <v>4014</v>
      </c>
      <c r="E11090" t="s">
        <v>20</v>
      </c>
      <c r="F11090" t="b">
        <v>0</v>
      </c>
      <c r="G11090" t="s">
        <v>27</v>
      </c>
      <c r="H11090" s="4">
        <v>45810.00204861111</v>
      </c>
      <c r="I11090" t="b">
        <v>0</v>
      </c>
      <c r="J11090" t="b">
        <v>1</v>
      </c>
      <c r="K11090" t="s">
        <v>24</v>
      </c>
      <c r="L11090" t="s">
        <v>22</v>
      </c>
      <c r="M11090">
        <v>142300</v>
      </c>
      <c r="O11090" t="s">
        <v>402</v>
      </c>
      <c r="P11090" t="s">
        <v>14493</v>
      </c>
    </row>
    <row r="11091" spans="1:16" x14ac:dyDescent="0.55000000000000004">
      <c r="A11091" t="s">
        <v>89</v>
      </c>
      <c r="B11091" t="s">
        <v>14494</v>
      </c>
      <c r="C11091" t="s">
        <v>1060</v>
      </c>
      <c r="D11091" t="s">
        <v>3973</v>
      </c>
      <c r="E11091" t="s">
        <v>20</v>
      </c>
      <c r="F11091" t="b">
        <v>0</v>
      </c>
      <c r="G11091" t="s">
        <v>27</v>
      </c>
      <c r="H11091" s="4">
        <v>45810.002106481479</v>
      </c>
      <c r="I11091" t="b">
        <v>0</v>
      </c>
      <c r="J11091" t="b">
        <v>1</v>
      </c>
      <c r="K11091" t="s">
        <v>24</v>
      </c>
      <c r="L11091" t="s">
        <v>22</v>
      </c>
      <c r="M11091">
        <v>176500</v>
      </c>
      <c r="O11091" t="s">
        <v>5482</v>
      </c>
      <c r="P11091" t="s">
        <v>14495</v>
      </c>
    </row>
    <row r="11092" spans="1:16" x14ac:dyDescent="0.55000000000000004">
      <c r="A11092" t="s">
        <v>1</v>
      </c>
      <c r="B11092" t="s">
        <v>2369</v>
      </c>
      <c r="C11092" t="s">
        <v>1385</v>
      </c>
      <c r="D11092" t="s">
        <v>3973</v>
      </c>
      <c r="E11092" t="s">
        <v>20</v>
      </c>
      <c r="F11092" t="b">
        <v>0</v>
      </c>
      <c r="G11092" t="s">
        <v>27</v>
      </c>
      <c r="H11092" s="4">
        <v>45810.002129629633</v>
      </c>
      <c r="I11092" t="b">
        <v>0</v>
      </c>
      <c r="J11092" t="b">
        <v>0</v>
      </c>
      <c r="K11092" t="s">
        <v>24</v>
      </c>
      <c r="L11092" t="s">
        <v>22</v>
      </c>
      <c r="M11092">
        <v>207500</v>
      </c>
      <c r="O11092" t="s">
        <v>5482</v>
      </c>
      <c r="P11092" t="s">
        <v>302</v>
      </c>
    </row>
    <row r="11093" spans="1:16" x14ac:dyDescent="0.55000000000000004">
      <c r="A11093" t="s">
        <v>2</v>
      </c>
      <c r="B11093" t="s">
        <v>14496</v>
      </c>
      <c r="C11093" t="s">
        <v>327</v>
      </c>
      <c r="D11093" t="s">
        <v>3973</v>
      </c>
      <c r="E11093" t="s">
        <v>20</v>
      </c>
      <c r="F11093" t="b">
        <v>0</v>
      </c>
      <c r="G11093" t="s">
        <v>27</v>
      </c>
      <c r="H11093" s="4">
        <v>45810.002141203702</v>
      </c>
      <c r="I11093" t="b">
        <v>0</v>
      </c>
      <c r="J11093" t="b">
        <v>1</v>
      </c>
      <c r="K11093" t="s">
        <v>24</v>
      </c>
      <c r="L11093" t="s">
        <v>22</v>
      </c>
      <c r="M11093">
        <v>64531.5</v>
      </c>
      <c r="O11093" t="s">
        <v>5482</v>
      </c>
      <c r="P11093" t="s">
        <v>14497</v>
      </c>
    </row>
    <row r="11094" spans="1:16" x14ac:dyDescent="0.55000000000000004">
      <c r="A11094" t="s">
        <v>40</v>
      </c>
      <c r="B11094" t="s">
        <v>40</v>
      </c>
      <c r="C11094" t="s">
        <v>7555</v>
      </c>
      <c r="D11094" t="s">
        <v>5123</v>
      </c>
      <c r="E11094" t="s">
        <v>20</v>
      </c>
      <c r="F11094" t="b">
        <v>0</v>
      </c>
      <c r="G11094" t="s">
        <v>41</v>
      </c>
      <c r="H11094" s="4">
        <v>45810.002349537041</v>
      </c>
      <c r="I11094" t="b">
        <v>0</v>
      </c>
      <c r="J11094" t="b">
        <v>1</v>
      </c>
      <c r="K11094" t="s">
        <v>24</v>
      </c>
      <c r="L11094" t="s">
        <v>22</v>
      </c>
      <c r="M11094">
        <v>162500</v>
      </c>
      <c r="O11094" t="s">
        <v>59</v>
      </c>
      <c r="P11094" t="s">
        <v>137</v>
      </c>
    </row>
    <row r="11095" spans="1:16" x14ac:dyDescent="0.55000000000000004">
      <c r="A11095" t="s">
        <v>0</v>
      </c>
      <c r="B11095" t="s">
        <v>0</v>
      </c>
      <c r="C11095" t="s">
        <v>1772</v>
      </c>
      <c r="D11095" t="s">
        <v>3973</v>
      </c>
      <c r="E11095" t="s">
        <v>20</v>
      </c>
      <c r="F11095" t="b">
        <v>0</v>
      </c>
      <c r="G11095" t="s">
        <v>41</v>
      </c>
      <c r="H11095" s="4">
        <v>45810.002384259264</v>
      </c>
      <c r="I11095" t="b">
        <v>0</v>
      </c>
      <c r="J11095" t="b">
        <v>1</v>
      </c>
      <c r="K11095" t="s">
        <v>24</v>
      </c>
      <c r="L11095" t="s">
        <v>36</v>
      </c>
      <c r="N11095">
        <v>45</v>
      </c>
      <c r="O11095" t="s">
        <v>5482</v>
      </c>
      <c r="P11095" t="s">
        <v>119</v>
      </c>
    </row>
    <row r="11096" spans="1:16" x14ac:dyDescent="0.55000000000000004">
      <c r="A11096" t="s">
        <v>1</v>
      </c>
      <c r="B11096" t="s">
        <v>844</v>
      </c>
      <c r="C11096" t="s">
        <v>10659</v>
      </c>
      <c r="D11096" t="s">
        <v>3973</v>
      </c>
      <c r="E11096" t="s">
        <v>20</v>
      </c>
      <c r="F11096" t="b">
        <v>0</v>
      </c>
      <c r="G11096" t="s">
        <v>35</v>
      </c>
      <c r="H11096" s="4">
        <v>45810.002500000002</v>
      </c>
      <c r="I11096" t="b">
        <v>0</v>
      </c>
      <c r="J11096" t="b">
        <v>0</v>
      </c>
      <c r="K11096" t="s">
        <v>24</v>
      </c>
      <c r="L11096" t="s">
        <v>22</v>
      </c>
      <c r="M11096">
        <v>174500</v>
      </c>
      <c r="O11096" t="s">
        <v>5482</v>
      </c>
      <c r="P11096" t="s">
        <v>302</v>
      </c>
    </row>
    <row r="11097" spans="1:16" x14ac:dyDescent="0.55000000000000004">
      <c r="A11097" t="s">
        <v>2</v>
      </c>
      <c r="B11097" t="s">
        <v>14498</v>
      </c>
      <c r="C11097" t="s">
        <v>39</v>
      </c>
      <c r="D11097" t="s">
        <v>112</v>
      </c>
      <c r="E11097" t="s">
        <v>51</v>
      </c>
      <c r="F11097" t="b">
        <v>1</v>
      </c>
      <c r="G11097" t="s">
        <v>41</v>
      </c>
      <c r="H11097" s="4">
        <v>45810.043865740743</v>
      </c>
      <c r="I11097" t="b">
        <v>1</v>
      </c>
      <c r="J11097" t="b">
        <v>0</v>
      </c>
      <c r="K11097" t="s">
        <v>24</v>
      </c>
      <c r="L11097" t="s">
        <v>36</v>
      </c>
      <c r="N11097">
        <v>40</v>
      </c>
      <c r="O11097" t="s">
        <v>112</v>
      </c>
      <c r="P11097" t="s">
        <v>14499</v>
      </c>
    </row>
    <row r="11098" spans="1:16" x14ac:dyDescent="0.55000000000000004">
      <c r="A11098" t="s">
        <v>40</v>
      </c>
      <c r="B11098" t="s">
        <v>2487</v>
      </c>
      <c r="C11098" t="s">
        <v>555</v>
      </c>
      <c r="D11098" t="s">
        <v>3957</v>
      </c>
      <c r="E11098" t="s">
        <v>20</v>
      </c>
      <c r="F11098" t="b">
        <v>0</v>
      </c>
      <c r="G11098" t="s">
        <v>30</v>
      </c>
      <c r="H11098" s="4">
        <v>45810.084733796299</v>
      </c>
      <c r="I11098" t="b">
        <v>0</v>
      </c>
      <c r="J11098" t="b">
        <v>0</v>
      </c>
      <c r="K11098" t="s">
        <v>24</v>
      </c>
      <c r="L11098" t="s">
        <v>36</v>
      </c>
      <c r="N11098">
        <v>50.669998168945313</v>
      </c>
      <c r="O11098" t="s">
        <v>2075</v>
      </c>
      <c r="P11098" t="s">
        <v>8584</v>
      </c>
    </row>
    <row r="11099" spans="1:16" x14ac:dyDescent="0.55000000000000004">
      <c r="A11099" t="s">
        <v>2</v>
      </c>
      <c r="B11099" t="s">
        <v>14500</v>
      </c>
      <c r="C11099" t="s">
        <v>155</v>
      </c>
      <c r="D11099" t="s">
        <v>3957</v>
      </c>
      <c r="E11099" t="s">
        <v>20</v>
      </c>
      <c r="F11099" t="b">
        <v>0</v>
      </c>
      <c r="G11099" t="s">
        <v>41</v>
      </c>
      <c r="H11099" s="4">
        <v>45810.085717592592</v>
      </c>
      <c r="I11099" t="b">
        <v>1</v>
      </c>
      <c r="J11099" t="b">
        <v>1</v>
      </c>
      <c r="K11099" t="s">
        <v>24</v>
      </c>
      <c r="L11099" t="s">
        <v>36</v>
      </c>
      <c r="N11099">
        <v>46.060001373291023</v>
      </c>
      <c r="O11099" t="s">
        <v>3797</v>
      </c>
      <c r="P11099" t="s">
        <v>13457</v>
      </c>
    </row>
    <row r="11100" spans="1:16" x14ac:dyDescent="0.55000000000000004">
      <c r="A11100" t="s">
        <v>89</v>
      </c>
      <c r="B11100" t="s">
        <v>14501</v>
      </c>
      <c r="C11100" t="s">
        <v>970</v>
      </c>
      <c r="D11100" t="s">
        <v>9677</v>
      </c>
      <c r="E11100" t="s">
        <v>20</v>
      </c>
      <c r="F11100" t="b">
        <v>0</v>
      </c>
      <c r="G11100" t="s">
        <v>27</v>
      </c>
      <c r="H11100" s="4">
        <v>45810.12704861111</v>
      </c>
      <c r="I11100" t="b">
        <v>1</v>
      </c>
      <c r="J11100" t="b">
        <v>0</v>
      </c>
      <c r="K11100" t="s">
        <v>24</v>
      </c>
      <c r="L11100" t="s">
        <v>22</v>
      </c>
      <c r="M11100">
        <v>255000</v>
      </c>
      <c r="O11100" t="s">
        <v>69</v>
      </c>
      <c r="P11100" t="s">
        <v>14502</v>
      </c>
    </row>
    <row r="11101" spans="1:16" x14ac:dyDescent="0.55000000000000004">
      <c r="A11101" t="s">
        <v>1</v>
      </c>
      <c r="B11101" t="s">
        <v>14323</v>
      </c>
      <c r="C11101" t="s">
        <v>82</v>
      </c>
      <c r="D11101" t="s">
        <v>3973</v>
      </c>
      <c r="E11101" t="s">
        <v>20</v>
      </c>
      <c r="F11101" t="b">
        <v>0</v>
      </c>
      <c r="G11101" t="s">
        <v>27</v>
      </c>
      <c r="H11101" s="4">
        <v>45810.250868055547</v>
      </c>
      <c r="I11101" t="b">
        <v>0</v>
      </c>
      <c r="J11101" t="b">
        <v>1</v>
      </c>
      <c r="K11101" t="s">
        <v>24</v>
      </c>
      <c r="L11101" t="s">
        <v>22</v>
      </c>
      <c r="M11101">
        <v>125000</v>
      </c>
      <c r="O11101" t="s">
        <v>3628</v>
      </c>
      <c r="P11101" t="s">
        <v>14324</v>
      </c>
    </row>
    <row r="11102" spans="1:16" x14ac:dyDescent="0.55000000000000004">
      <c r="A11102" t="s">
        <v>1</v>
      </c>
      <c r="B11102" t="s">
        <v>663</v>
      </c>
      <c r="C11102" t="s">
        <v>14503</v>
      </c>
      <c r="D11102" t="s">
        <v>11622</v>
      </c>
      <c r="E11102" t="s">
        <v>20</v>
      </c>
      <c r="F11102" t="b">
        <v>0</v>
      </c>
      <c r="G11102" t="s">
        <v>35</v>
      </c>
      <c r="H11102" s="4">
        <v>45810.251192129632</v>
      </c>
      <c r="I11102" t="b">
        <v>0</v>
      </c>
      <c r="J11102" t="b">
        <v>1</v>
      </c>
      <c r="K11102" t="s">
        <v>24</v>
      </c>
      <c r="L11102" t="s">
        <v>22</v>
      </c>
      <c r="M11102">
        <v>124350</v>
      </c>
      <c r="O11102" t="s">
        <v>664</v>
      </c>
      <c r="P11102" t="s">
        <v>9347</v>
      </c>
    </row>
    <row r="11103" spans="1:16" x14ac:dyDescent="0.55000000000000004">
      <c r="A11103" t="s">
        <v>1</v>
      </c>
      <c r="B11103" t="s">
        <v>661</v>
      </c>
      <c r="C11103" t="s">
        <v>316</v>
      </c>
      <c r="D11103" t="s">
        <v>3970</v>
      </c>
      <c r="E11103" t="s">
        <v>20</v>
      </c>
      <c r="F11103" t="b">
        <v>0</v>
      </c>
      <c r="G11103" t="s">
        <v>35</v>
      </c>
      <c r="H11103" s="4">
        <v>45810.251192129632</v>
      </c>
      <c r="I11103" t="b">
        <v>0</v>
      </c>
      <c r="J11103" t="b">
        <v>0</v>
      </c>
      <c r="K11103" t="s">
        <v>24</v>
      </c>
      <c r="L11103" t="s">
        <v>22</v>
      </c>
      <c r="M11103">
        <v>95000</v>
      </c>
      <c r="O11103" t="s">
        <v>3068</v>
      </c>
      <c r="P11103" t="s">
        <v>14504</v>
      </c>
    </row>
    <row r="11104" spans="1:16" x14ac:dyDescent="0.55000000000000004">
      <c r="A11104" t="s">
        <v>1</v>
      </c>
      <c r="B11104" t="s">
        <v>2587</v>
      </c>
      <c r="C11104" t="s">
        <v>151</v>
      </c>
      <c r="D11104" t="s">
        <v>11622</v>
      </c>
      <c r="E11104" t="s">
        <v>20</v>
      </c>
      <c r="F11104" t="b">
        <v>0</v>
      </c>
      <c r="G11104" t="s">
        <v>30</v>
      </c>
      <c r="H11104" s="4">
        <v>45810.251284722217</v>
      </c>
      <c r="I11104" t="b">
        <v>0</v>
      </c>
      <c r="J11104" t="b">
        <v>1</v>
      </c>
      <c r="K11104" t="s">
        <v>24</v>
      </c>
      <c r="L11104" t="s">
        <v>22</v>
      </c>
      <c r="M11104">
        <v>144750</v>
      </c>
      <c r="O11104" t="s">
        <v>664</v>
      </c>
      <c r="P11104" t="s">
        <v>119</v>
      </c>
    </row>
    <row r="11105" spans="1:16" x14ac:dyDescent="0.55000000000000004">
      <c r="A11105" t="s">
        <v>1</v>
      </c>
      <c r="B11105" t="s">
        <v>1</v>
      </c>
      <c r="C11105" t="s">
        <v>3003</v>
      </c>
      <c r="D11105" t="s">
        <v>5535</v>
      </c>
      <c r="E11105" t="s">
        <v>20</v>
      </c>
      <c r="F11105" t="b">
        <v>0</v>
      </c>
      <c r="G11105" t="s">
        <v>52</v>
      </c>
      <c r="H11105" s="4">
        <v>45810.251446759263</v>
      </c>
      <c r="I11105" t="b">
        <v>0</v>
      </c>
      <c r="J11105" t="b">
        <v>1</v>
      </c>
      <c r="K11105" t="s">
        <v>24</v>
      </c>
      <c r="L11105" t="s">
        <v>22</v>
      </c>
      <c r="M11105">
        <v>108267</v>
      </c>
      <c r="O11105" t="s">
        <v>802</v>
      </c>
      <c r="P11105" t="s">
        <v>2408</v>
      </c>
    </row>
    <row r="11106" spans="1:16" x14ac:dyDescent="0.55000000000000004">
      <c r="A11106" t="s">
        <v>1</v>
      </c>
      <c r="B11106" t="s">
        <v>296</v>
      </c>
      <c r="C11106" t="s">
        <v>1521</v>
      </c>
      <c r="D11106" t="s">
        <v>3970</v>
      </c>
      <c r="E11106" t="s">
        <v>34</v>
      </c>
      <c r="F11106" t="b">
        <v>0</v>
      </c>
      <c r="G11106" t="s">
        <v>52</v>
      </c>
      <c r="H11106" s="4">
        <v>45810.251446759263</v>
      </c>
      <c r="I11106" t="b">
        <v>0</v>
      </c>
      <c r="J11106" t="b">
        <v>0</v>
      </c>
      <c r="K11106" t="s">
        <v>24</v>
      </c>
      <c r="L11106" t="s">
        <v>22</v>
      </c>
      <c r="M11106">
        <v>61000</v>
      </c>
      <c r="O11106" t="s">
        <v>1549</v>
      </c>
      <c r="P11106" t="s">
        <v>13853</v>
      </c>
    </row>
    <row r="11107" spans="1:16" x14ac:dyDescent="0.55000000000000004">
      <c r="A11107" t="s">
        <v>2</v>
      </c>
      <c r="B11107" t="s">
        <v>14371</v>
      </c>
      <c r="C11107" t="s">
        <v>1291</v>
      </c>
      <c r="D11107" t="s">
        <v>5535</v>
      </c>
      <c r="E11107" t="s">
        <v>20</v>
      </c>
      <c r="F11107" t="b">
        <v>0</v>
      </c>
      <c r="G11107" t="s">
        <v>1247</v>
      </c>
      <c r="H11107" s="4">
        <v>45810.261261574073</v>
      </c>
      <c r="I11107" t="b">
        <v>1</v>
      </c>
      <c r="J11107" t="b">
        <v>0</v>
      </c>
      <c r="K11107" t="s">
        <v>1247</v>
      </c>
      <c r="L11107" t="s">
        <v>22</v>
      </c>
      <c r="M11107">
        <v>127952</v>
      </c>
      <c r="O11107" t="s">
        <v>13100</v>
      </c>
      <c r="P11107" t="s">
        <v>14372</v>
      </c>
    </row>
    <row r="11108" spans="1:16" x14ac:dyDescent="0.55000000000000004">
      <c r="A11108" t="s">
        <v>40</v>
      </c>
      <c r="B11108" t="s">
        <v>14505</v>
      </c>
      <c r="C11108" t="s">
        <v>192</v>
      </c>
      <c r="D11108" t="s">
        <v>3970</v>
      </c>
      <c r="E11108" t="s">
        <v>20</v>
      </c>
      <c r="F11108" t="b">
        <v>0</v>
      </c>
      <c r="G11108" t="s">
        <v>23</v>
      </c>
      <c r="H11108" s="4">
        <v>45810.269606481481</v>
      </c>
      <c r="I11108" t="b">
        <v>1</v>
      </c>
      <c r="J11108" t="b">
        <v>0</v>
      </c>
      <c r="K11108" t="s">
        <v>24</v>
      </c>
      <c r="L11108" t="s">
        <v>22</v>
      </c>
      <c r="M11108">
        <v>140000</v>
      </c>
      <c r="O11108" t="s">
        <v>14506</v>
      </c>
      <c r="P11108" t="s">
        <v>14507</v>
      </c>
    </row>
    <row r="11109" spans="1:16" x14ac:dyDescent="0.55000000000000004">
      <c r="A11109" t="s">
        <v>139</v>
      </c>
      <c r="B11109" t="s">
        <v>5020</v>
      </c>
      <c r="C11109" t="s">
        <v>1068</v>
      </c>
      <c r="D11109" t="s">
        <v>2208</v>
      </c>
      <c r="E11109" t="s">
        <v>51</v>
      </c>
      <c r="F11109" t="b">
        <v>0</v>
      </c>
      <c r="G11109" t="s">
        <v>35</v>
      </c>
      <c r="H11109" s="4">
        <v>45810.29215277778</v>
      </c>
      <c r="I11109" t="b">
        <v>0</v>
      </c>
      <c r="J11109" t="b">
        <v>1</v>
      </c>
      <c r="K11109" t="s">
        <v>24</v>
      </c>
      <c r="L11109" t="s">
        <v>36</v>
      </c>
      <c r="N11109">
        <v>72.5</v>
      </c>
      <c r="O11109" t="s">
        <v>147</v>
      </c>
      <c r="P11109" t="s">
        <v>726</v>
      </c>
    </row>
    <row r="11110" spans="1:16" x14ac:dyDescent="0.55000000000000004">
      <c r="A11110" t="s">
        <v>1</v>
      </c>
      <c r="B11110" t="s">
        <v>3673</v>
      </c>
      <c r="C11110" t="s">
        <v>39</v>
      </c>
      <c r="D11110" t="s">
        <v>2208</v>
      </c>
      <c r="E11110" t="s">
        <v>51</v>
      </c>
      <c r="F11110" t="b">
        <v>1</v>
      </c>
      <c r="G11110" t="s">
        <v>27</v>
      </c>
      <c r="H11110" s="4">
        <v>45810.292569444442</v>
      </c>
      <c r="I11110" t="b">
        <v>0</v>
      </c>
      <c r="J11110" t="b">
        <v>1</v>
      </c>
      <c r="K11110" t="s">
        <v>24</v>
      </c>
      <c r="L11110" t="s">
        <v>36</v>
      </c>
      <c r="N11110">
        <v>56</v>
      </c>
      <c r="O11110" t="s">
        <v>3437</v>
      </c>
      <c r="P11110" t="s">
        <v>14508</v>
      </c>
    </row>
    <row r="11111" spans="1:16" x14ac:dyDescent="0.55000000000000004">
      <c r="A11111" t="s">
        <v>2</v>
      </c>
      <c r="B11111" t="s">
        <v>14509</v>
      </c>
      <c r="C11111" t="s">
        <v>2555</v>
      </c>
      <c r="D11111" t="s">
        <v>3973</v>
      </c>
      <c r="E11111" t="s">
        <v>20</v>
      </c>
      <c r="F11111" t="b">
        <v>0</v>
      </c>
      <c r="G11111" t="s">
        <v>41</v>
      </c>
      <c r="H11111" s="4">
        <v>45810.293645833342</v>
      </c>
      <c r="I11111" t="b">
        <v>0</v>
      </c>
      <c r="J11111" t="b">
        <v>0</v>
      </c>
      <c r="K11111" t="s">
        <v>24</v>
      </c>
      <c r="L11111" t="s">
        <v>22</v>
      </c>
      <c r="M11111">
        <v>117500</v>
      </c>
      <c r="O11111" t="s">
        <v>482</v>
      </c>
      <c r="P11111" t="s">
        <v>14510</v>
      </c>
    </row>
    <row r="11112" spans="1:16" x14ac:dyDescent="0.55000000000000004">
      <c r="A11112" t="s">
        <v>2</v>
      </c>
      <c r="B11112" t="s">
        <v>10568</v>
      </c>
      <c r="C11112" t="s">
        <v>151</v>
      </c>
      <c r="D11112" t="s">
        <v>3957</v>
      </c>
      <c r="E11112" t="s">
        <v>20</v>
      </c>
      <c r="F11112" t="b">
        <v>0</v>
      </c>
      <c r="G11112" t="s">
        <v>30</v>
      </c>
      <c r="H11112" s="4">
        <v>45810.334641203714</v>
      </c>
      <c r="I11112" t="b">
        <v>1</v>
      </c>
      <c r="J11112" t="b">
        <v>0</v>
      </c>
      <c r="K11112" t="s">
        <v>24</v>
      </c>
      <c r="L11112" t="s">
        <v>36</v>
      </c>
      <c r="N11112">
        <v>50.669998168945313</v>
      </c>
      <c r="O11112" t="s">
        <v>8553</v>
      </c>
      <c r="P11112" t="s">
        <v>9490</v>
      </c>
    </row>
    <row r="11113" spans="1:16" x14ac:dyDescent="0.55000000000000004">
      <c r="A11113" t="s">
        <v>2</v>
      </c>
      <c r="B11113" t="s">
        <v>13679</v>
      </c>
      <c r="C11113" t="s">
        <v>121</v>
      </c>
      <c r="D11113" t="s">
        <v>4178</v>
      </c>
      <c r="E11113" t="s">
        <v>20</v>
      </c>
      <c r="F11113" t="b">
        <v>0</v>
      </c>
      <c r="G11113" t="s">
        <v>27</v>
      </c>
      <c r="H11113" s="4">
        <v>45810.335011574083</v>
      </c>
      <c r="I11113" t="b">
        <v>0</v>
      </c>
      <c r="J11113" t="b">
        <v>1</v>
      </c>
      <c r="K11113" t="s">
        <v>24</v>
      </c>
      <c r="L11113" t="s">
        <v>22</v>
      </c>
      <c r="M11113">
        <v>207000</v>
      </c>
      <c r="O11113" t="s">
        <v>59</v>
      </c>
      <c r="P11113" t="s">
        <v>137</v>
      </c>
    </row>
    <row r="11114" spans="1:16" x14ac:dyDescent="0.55000000000000004">
      <c r="A11114" t="s">
        <v>0</v>
      </c>
      <c r="B11114" t="s">
        <v>14511</v>
      </c>
      <c r="C11114" t="s">
        <v>120</v>
      </c>
      <c r="D11114" t="s">
        <v>14512</v>
      </c>
      <c r="E11114" t="s">
        <v>20</v>
      </c>
      <c r="F11114" t="b">
        <v>0</v>
      </c>
      <c r="G11114" t="s">
        <v>35</v>
      </c>
      <c r="H11114" s="4">
        <v>45810.375381944446</v>
      </c>
      <c r="I11114" t="b">
        <v>0</v>
      </c>
      <c r="J11114" t="b">
        <v>0</v>
      </c>
      <c r="K11114" t="s">
        <v>24</v>
      </c>
      <c r="L11114" t="s">
        <v>36</v>
      </c>
      <c r="N11114">
        <v>21</v>
      </c>
      <c r="O11114" t="s">
        <v>14513</v>
      </c>
      <c r="P11114" t="s">
        <v>320</v>
      </c>
    </row>
    <row r="11115" spans="1:16" x14ac:dyDescent="0.55000000000000004">
      <c r="A11115" t="s">
        <v>2</v>
      </c>
      <c r="B11115" t="s">
        <v>14514</v>
      </c>
      <c r="C11115" t="s">
        <v>845</v>
      </c>
      <c r="D11115" t="s">
        <v>3600</v>
      </c>
      <c r="E11115" t="s">
        <v>20</v>
      </c>
      <c r="F11115" t="b">
        <v>0</v>
      </c>
      <c r="G11115" t="s">
        <v>27</v>
      </c>
      <c r="H11115" s="4">
        <v>45810.376527777778</v>
      </c>
      <c r="I11115" t="b">
        <v>0</v>
      </c>
      <c r="J11115" t="b">
        <v>1</v>
      </c>
      <c r="K11115" t="s">
        <v>24</v>
      </c>
      <c r="L11115" t="s">
        <v>22</v>
      </c>
      <c r="M11115">
        <v>135960</v>
      </c>
      <c r="O11115" t="s">
        <v>254</v>
      </c>
      <c r="P11115" t="s">
        <v>14515</v>
      </c>
    </row>
    <row r="11116" spans="1:16" x14ac:dyDescent="0.55000000000000004">
      <c r="A11116" t="s">
        <v>28</v>
      </c>
      <c r="B11116" t="s">
        <v>7458</v>
      </c>
      <c r="C11116" t="s">
        <v>39</v>
      </c>
      <c r="D11116" t="s">
        <v>3973</v>
      </c>
      <c r="E11116" t="s">
        <v>20</v>
      </c>
      <c r="F11116" t="b">
        <v>1</v>
      </c>
      <c r="G11116" t="s">
        <v>106</v>
      </c>
      <c r="H11116" s="4">
        <v>45810.380254629628</v>
      </c>
      <c r="I11116" t="b">
        <v>0</v>
      </c>
      <c r="J11116" t="b">
        <v>0</v>
      </c>
      <c r="K11116" t="s">
        <v>106</v>
      </c>
      <c r="L11116" t="s">
        <v>36</v>
      </c>
      <c r="N11116">
        <v>50</v>
      </c>
      <c r="O11116" t="s">
        <v>7413</v>
      </c>
      <c r="P11116" t="s">
        <v>7459</v>
      </c>
    </row>
    <row r="11117" spans="1:16" x14ac:dyDescent="0.55000000000000004">
      <c r="A11117" t="s">
        <v>191</v>
      </c>
      <c r="B11117" t="s">
        <v>14516</v>
      </c>
      <c r="C11117" t="s">
        <v>39</v>
      </c>
      <c r="D11117" t="s">
        <v>3973</v>
      </c>
      <c r="E11117" t="s">
        <v>51</v>
      </c>
      <c r="F11117" t="b">
        <v>1</v>
      </c>
      <c r="G11117" t="s">
        <v>30</v>
      </c>
      <c r="H11117" s="4">
        <v>45810.417268518519</v>
      </c>
      <c r="I11117" t="b">
        <v>0</v>
      </c>
      <c r="J11117" t="b">
        <v>0</v>
      </c>
      <c r="K11117" t="s">
        <v>24</v>
      </c>
      <c r="L11117" t="s">
        <v>22</v>
      </c>
      <c r="M11117">
        <v>40000</v>
      </c>
      <c r="O11117" t="s">
        <v>14517</v>
      </c>
      <c r="P11117" t="s">
        <v>1620</v>
      </c>
    </row>
    <row r="11118" spans="1:16" x14ac:dyDescent="0.55000000000000004">
      <c r="A11118" t="s">
        <v>0</v>
      </c>
      <c r="B11118" t="s">
        <v>14518</v>
      </c>
      <c r="C11118" t="s">
        <v>49</v>
      </c>
      <c r="D11118" t="s">
        <v>3957</v>
      </c>
      <c r="E11118" t="s">
        <v>34</v>
      </c>
      <c r="F11118" t="b">
        <v>0</v>
      </c>
      <c r="G11118" t="s">
        <v>41</v>
      </c>
      <c r="H11118" s="4">
        <v>45810.458599537043</v>
      </c>
      <c r="I11118" t="b">
        <v>1</v>
      </c>
      <c r="J11118" t="b">
        <v>1</v>
      </c>
      <c r="K11118" t="s">
        <v>24</v>
      </c>
      <c r="L11118" t="s">
        <v>36</v>
      </c>
      <c r="N11118">
        <v>24.33499908447266</v>
      </c>
      <c r="O11118" t="s">
        <v>822</v>
      </c>
      <c r="P11118" t="s">
        <v>14519</v>
      </c>
    </row>
    <row r="11119" spans="1:16" x14ac:dyDescent="0.55000000000000004">
      <c r="A11119" t="s">
        <v>139</v>
      </c>
      <c r="B11119" t="s">
        <v>14520</v>
      </c>
      <c r="C11119" t="s">
        <v>64</v>
      </c>
      <c r="D11119" t="s">
        <v>3957</v>
      </c>
      <c r="E11119" t="s">
        <v>34</v>
      </c>
      <c r="F11119" t="b">
        <v>0</v>
      </c>
      <c r="G11119" t="s">
        <v>52</v>
      </c>
      <c r="H11119" s="4">
        <v>45810.459062499998</v>
      </c>
      <c r="I11119" t="b">
        <v>0</v>
      </c>
      <c r="J11119" t="b">
        <v>0</v>
      </c>
      <c r="K11119" t="s">
        <v>24</v>
      </c>
      <c r="L11119" t="s">
        <v>36</v>
      </c>
      <c r="N11119">
        <v>32.979999542236328</v>
      </c>
      <c r="O11119" t="s">
        <v>374</v>
      </c>
      <c r="P11119" t="s">
        <v>4662</v>
      </c>
    </row>
    <row r="11120" spans="1:16" x14ac:dyDescent="0.55000000000000004">
      <c r="A11120" t="s">
        <v>139</v>
      </c>
      <c r="B11120" t="s">
        <v>14521</v>
      </c>
      <c r="C11120" t="s">
        <v>2858</v>
      </c>
      <c r="D11120" t="s">
        <v>3957</v>
      </c>
      <c r="E11120" t="s">
        <v>34</v>
      </c>
      <c r="F11120" t="b">
        <v>0</v>
      </c>
      <c r="G11120" t="s">
        <v>52</v>
      </c>
      <c r="H11120" s="4">
        <v>45810.459062499998</v>
      </c>
      <c r="I11120" t="b">
        <v>0</v>
      </c>
      <c r="J11120" t="b">
        <v>0</v>
      </c>
      <c r="K11120" t="s">
        <v>24</v>
      </c>
      <c r="L11120" t="s">
        <v>36</v>
      </c>
      <c r="N11120">
        <v>22</v>
      </c>
      <c r="O11120" t="s">
        <v>14522</v>
      </c>
    </row>
    <row r="11121" spans="1:16" x14ac:dyDescent="0.55000000000000004">
      <c r="A11121" t="s">
        <v>2</v>
      </c>
      <c r="B11121" t="s">
        <v>14523</v>
      </c>
      <c r="C11121" t="s">
        <v>82</v>
      </c>
      <c r="D11121" t="s">
        <v>3973</v>
      </c>
      <c r="E11121" t="s">
        <v>20</v>
      </c>
      <c r="F11121" t="b">
        <v>0</v>
      </c>
      <c r="G11121" t="s">
        <v>27</v>
      </c>
      <c r="H11121" s="4">
        <v>45810.459247685183</v>
      </c>
      <c r="I11121" t="b">
        <v>0</v>
      </c>
      <c r="J11121" t="b">
        <v>0</v>
      </c>
      <c r="K11121" t="s">
        <v>24</v>
      </c>
      <c r="L11121" t="s">
        <v>22</v>
      </c>
      <c r="M11121">
        <v>150000</v>
      </c>
      <c r="O11121" t="s">
        <v>97</v>
      </c>
      <c r="P11121" t="s">
        <v>1864</v>
      </c>
    </row>
    <row r="11122" spans="1:16" x14ac:dyDescent="0.55000000000000004">
      <c r="A11122" t="s">
        <v>1</v>
      </c>
      <c r="B11122" t="s">
        <v>8952</v>
      </c>
      <c r="C11122" t="s">
        <v>8953</v>
      </c>
      <c r="D11122" t="s">
        <v>3957</v>
      </c>
      <c r="E11122" t="s">
        <v>34</v>
      </c>
      <c r="F11122" t="b">
        <v>0</v>
      </c>
      <c r="G11122" t="s">
        <v>27</v>
      </c>
      <c r="H11122" s="4">
        <v>45810.459247685183</v>
      </c>
      <c r="I11122" t="b">
        <v>0</v>
      </c>
      <c r="J11122" t="b">
        <v>0</v>
      </c>
      <c r="K11122" t="s">
        <v>24</v>
      </c>
      <c r="L11122" t="s">
        <v>36</v>
      </c>
      <c r="N11122">
        <v>49.895000457763672</v>
      </c>
      <c r="O11122" t="s">
        <v>8954</v>
      </c>
      <c r="P11122" t="s">
        <v>8955</v>
      </c>
    </row>
    <row r="11123" spans="1:16" x14ac:dyDescent="0.55000000000000004">
      <c r="A11123" t="s">
        <v>1</v>
      </c>
      <c r="B11123" t="s">
        <v>14524</v>
      </c>
      <c r="C11123" t="s">
        <v>213</v>
      </c>
      <c r="D11123" t="s">
        <v>3970</v>
      </c>
      <c r="E11123" t="s">
        <v>20</v>
      </c>
      <c r="F11123" t="b">
        <v>0</v>
      </c>
      <c r="G11123" t="s">
        <v>41</v>
      </c>
      <c r="H11123" s="4">
        <v>45810.500289351847</v>
      </c>
      <c r="I11123" t="b">
        <v>1</v>
      </c>
      <c r="J11123" t="b">
        <v>1</v>
      </c>
      <c r="K11123" t="s">
        <v>24</v>
      </c>
      <c r="L11123" t="s">
        <v>22</v>
      </c>
      <c r="M11123">
        <v>107500</v>
      </c>
      <c r="O11123" t="s">
        <v>2213</v>
      </c>
      <c r="P11123" t="s">
        <v>2753</v>
      </c>
    </row>
    <row r="11124" spans="1:16" x14ac:dyDescent="0.55000000000000004">
      <c r="A11124" t="s">
        <v>0</v>
      </c>
      <c r="B11124" t="s">
        <v>0</v>
      </c>
      <c r="C11124" t="s">
        <v>14525</v>
      </c>
      <c r="D11124" t="s">
        <v>7547</v>
      </c>
      <c r="E11124" t="s">
        <v>34</v>
      </c>
      <c r="F11124" t="b">
        <v>0</v>
      </c>
      <c r="G11124" t="s">
        <v>35</v>
      </c>
      <c r="H11124" s="4">
        <v>45810.500532407408</v>
      </c>
      <c r="I11124" t="b">
        <v>0</v>
      </c>
      <c r="J11124" t="b">
        <v>0</v>
      </c>
      <c r="K11124" t="s">
        <v>24</v>
      </c>
      <c r="L11124" t="s">
        <v>36</v>
      </c>
      <c r="N11124">
        <v>15</v>
      </c>
      <c r="O11124" t="s">
        <v>7548</v>
      </c>
      <c r="P11124" t="s">
        <v>61</v>
      </c>
    </row>
    <row r="11125" spans="1:16" x14ac:dyDescent="0.55000000000000004">
      <c r="A11125" t="s">
        <v>1</v>
      </c>
      <c r="B11125" t="s">
        <v>14526</v>
      </c>
      <c r="C11125" t="s">
        <v>39</v>
      </c>
      <c r="D11125" t="s">
        <v>3973</v>
      </c>
      <c r="E11125" t="s">
        <v>20</v>
      </c>
      <c r="F11125" t="b">
        <v>1</v>
      </c>
      <c r="G11125" t="s">
        <v>27</v>
      </c>
      <c r="H11125" s="4">
        <v>45810.501851851863</v>
      </c>
      <c r="I11125" t="b">
        <v>0</v>
      </c>
      <c r="J11125" t="b">
        <v>1</v>
      </c>
      <c r="K11125" t="s">
        <v>24</v>
      </c>
      <c r="L11125" t="s">
        <v>22</v>
      </c>
      <c r="M11125">
        <v>225000</v>
      </c>
      <c r="O11125" t="s">
        <v>14527</v>
      </c>
      <c r="P11125" t="s">
        <v>14528</v>
      </c>
    </row>
    <row r="11126" spans="1:16" x14ac:dyDescent="0.55000000000000004">
      <c r="A11126" t="s">
        <v>2</v>
      </c>
      <c r="B11126" t="s">
        <v>7406</v>
      </c>
      <c r="C11126" t="s">
        <v>829</v>
      </c>
      <c r="D11126" t="s">
        <v>3973</v>
      </c>
      <c r="E11126" t="s">
        <v>20</v>
      </c>
      <c r="F11126" t="b">
        <v>0</v>
      </c>
      <c r="G11126" t="s">
        <v>30</v>
      </c>
      <c r="H11126" s="4">
        <v>45810.502766203703</v>
      </c>
      <c r="I11126" t="b">
        <v>0</v>
      </c>
      <c r="J11126" t="b">
        <v>0</v>
      </c>
      <c r="K11126" t="s">
        <v>24</v>
      </c>
      <c r="L11126" t="s">
        <v>22</v>
      </c>
      <c r="M11126">
        <v>82850</v>
      </c>
      <c r="O11126" t="s">
        <v>5482</v>
      </c>
      <c r="P11126" t="s">
        <v>3772</v>
      </c>
    </row>
    <row r="11127" spans="1:16" x14ac:dyDescent="0.55000000000000004">
      <c r="A11127" t="s">
        <v>89</v>
      </c>
      <c r="B11127" t="s">
        <v>14529</v>
      </c>
      <c r="C11127" t="s">
        <v>1084</v>
      </c>
      <c r="D11127" t="s">
        <v>4035</v>
      </c>
      <c r="E11127" t="s">
        <v>20</v>
      </c>
      <c r="F11127" t="b">
        <v>0</v>
      </c>
      <c r="G11127" t="s">
        <v>158</v>
      </c>
      <c r="H11127" s="4">
        <v>45810.504120370373</v>
      </c>
      <c r="I11127" t="b">
        <v>0</v>
      </c>
      <c r="J11127" t="b">
        <v>0</v>
      </c>
      <c r="K11127" t="s">
        <v>158</v>
      </c>
      <c r="L11127" t="s">
        <v>22</v>
      </c>
      <c r="M11127">
        <v>75000</v>
      </c>
      <c r="O11127" t="s">
        <v>2768</v>
      </c>
      <c r="P11127" t="s">
        <v>14530</v>
      </c>
    </row>
    <row r="11128" spans="1:16" x14ac:dyDescent="0.55000000000000004">
      <c r="A11128" t="s">
        <v>89</v>
      </c>
      <c r="B11128" t="s">
        <v>14531</v>
      </c>
      <c r="C11128" t="s">
        <v>106</v>
      </c>
      <c r="D11128" t="s">
        <v>14532</v>
      </c>
      <c r="E11128" t="s">
        <v>20</v>
      </c>
      <c r="F11128" t="b">
        <v>0</v>
      </c>
      <c r="G11128" t="s">
        <v>106</v>
      </c>
      <c r="H11128" s="4">
        <v>45810.505185185182</v>
      </c>
      <c r="I11128" t="b">
        <v>1</v>
      </c>
      <c r="J11128" t="b">
        <v>0</v>
      </c>
      <c r="K11128" t="s">
        <v>106</v>
      </c>
      <c r="L11128" t="s">
        <v>22</v>
      </c>
      <c r="M11128">
        <v>165000</v>
      </c>
      <c r="O11128" t="s">
        <v>14533</v>
      </c>
      <c r="P11128" t="s">
        <v>14534</v>
      </c>
    </row>
    <row r="11129" spans="1:16" x14ac:dyDescent="0.55000000000000004">
      <c r="A11129" t="s">
        <v>0</v>
      </c>
      <c r="B11129" t="s">
        <v>214</v>
      </c>
      <c r="C11129" t="s">
        <v>6313</v>
      </c>
      <c r="D11129" t="s">
        <v>3970</v>
      </c>
      <c r="E11129" t="s">
        <v>20</v>
      </c>
      <c r="F11129" t="b">
        <v>0</v>
      </c>
      <c r="G11129" t="s">
        <v>1420</v>
      </c>
      <c r="H11129" s="4">
        <v>45810.528333333343</v>
      </c>
      <c r="I11129" t="b">
        <v>1</v>
      </c>
      <c r="J11129" t="b">
        <v>0</v>
      </c>
      <c r="K11129" t="s">
        <v>1420</v>
      </c>
      <c r="L11129" t="s">
        <v>22</v>
      </c>
      <c r="M11129">
        <v>100000</v>
      </c>
      <c r="O11129" t="s">
        <v>12440</v>
      </c>
      <c r="P11129" t="s">
        <v>14535</v>
      </c>
    </row>
    <row r="11130" spans="1:16" x14ac:dyDescent="0.55000000000000004">
      <c r="A11130" t="s">
        <v>28</v>
      </c>
      <c r="B11130" t="s">
        <v>14536</v>
      </c>
      <c r="C11130" t="s">
        <v>180</v>
      </c>
      <c r="D11130" t="s">
        <v>3973</v>
      </c>
      <c r="E11130" t="s">
        <v>20</v>
      </c>
      <c r="F11130" t="b">
        <v>0</v>
      </c>
      <c r="G11130" t="s">
        <v>41</v>
      </c>
      <c r="H11130" s="4">
        <v>45810.542812500003</v>
      </c>
      <c r="I11130" t="b">
        <v>0</v>
      </c>
      <c r="J11130" t="b">
        <v>1</v>
      </c>
      <c r="K11130" t="s">
        <v>24</v>
      </c>
      <c r="L11130" t="s">
        <v>22</v>
      </c>
      <c r="M11130">
        <v>205000</v>
      </c>
      <c r="O11130" t="s">
        <v>14537</v>
      </c>
      <c r="P11130" t="s">
        <v>893</v>
      </c>
    </row>
    <row r="11131" spans="1:16" x14ac:dyDescent="0.55000000000000004">
      <c r="A11131" t="s">
        <v>2</v>
      </c>
      <c r="B11131" t="s">
        <v>267</v>
      </c>
      <c r="C11131" t="s">
        <v>969</v>
      </c>
      <c r="D11131" t="s">
        <v>3973</v>
      </c>
      <c r="E11131" t="s">
        <v>20</v>
      </c>
      <c r="F11131" t="b">
        <v>0</v>
      </c>
      <c r="G11131" t="s">
        <v>27</v>
      </c>
      <c r="H11131" s="4">
        <v>45810.543402777781</v>
      </c>
      <c r="I11131" t="b">
        <v>0</v>
      </c>
      <c r="J11131" t="b">
        <v>0</v>
      </c>
      <c r="K11131" t="s">
        <v>24</v>
      </c>
      <c r="L11131" t="s">
        <v>22</v>
      </c>
      <c r="M11131">
        <v>125000</v>
      </c>
      <c r="O11131" t="s">
        <v>14538</v>
      </c>
      <c r="P11131" t="s">
        <v>14539</v>
      </c>
    </row>
    <row r="11132" spans="1:16" x14ac:dyDescent="0.55000000000000004">
      <c r="A11132" t="s">
        <v>2</v>
      </c>
      <c r="B11132" t="s">
        <v>11938</v>
      </c>
      <c r="C11132" t="s">
        <v>118</v>
      </c>
      <c r="D11132" t="s">
        <v>9677</v>
      </c>
      <c r="E11132" t="s">
        <v>20</v>
      </c>
      <c r="F11132" t="b">
        <v>0</v>
      </c>
      <c r="G11132" t="s">
        <v>30</v>
      </c>
      <c r="H11132" s="4">
        <v>45810.544432870367</v>
      </c>
      <c r="I11132" t="b">
        <v>0</v>
      </c>
      <c r="J11132" t="b">
        <v>1</v>
      </c>
      <c r="K11132" t="s">
        <v>24</v>
      </c>
      <c r="L11132" t="s">
        <v>22</v>
      </c>
      <c r="M11132">
        <v>121900</v>
      </c>
      <c r="O11132" t="s">
        <v>546</v>
      </c>
      <c r="P11132" t="s">
        <v>271</v>
      </c>
    </row>
    <row r="11133" spans="1:16" x14ac:dyDescent="0.55000000000000004">
      <c r="A11133" t="s">
        <v>89</v>
      </c>
      <c r="B11133" t="s">
        <v>14540</v>
      </c>
      <c r="C11133" t="s">
        <v>39</v>
      </c>
      <c r="D11133" t="s">
        <v>3973</v>
      </c>
      <c r="E11133" t="s">
        <v>20</v>
      </c>
      <c r="F11133" t="b">
        <v>1</v>
      </c>
      <c r="G11133" t="s">
        <v>158</v>
      </c>
      <c r="H11133" s="4">
        <v>45810.545902777783</v>
      </c>
      <c r="I11133" t="b">
        <v>0</v>
      </c>
      <c r="J11133" t="b">
        <v>0</v>
      </c>
      <c r="K11133" t="s">
        <v>158</v>
      </c>
      <c r="L11133" t="s">
        <v>36</v>
      </c>
      <c r="N11133">
        <v>50</v>
      </c>
      <c r="O11133" t="s">
        <v>7413</v>
      </c>
      <c r="P11133" t="s">
        <v>14541</v>
      </c>
    </row>
    <row r="11134" spans="1:16" x14ac:dyDescent="0.55000000000000004">
      <c r="A11134" t="s">
        <v>1</v>
      </c>
      <c r="B11134" t="s">
        <v>10738</v>
      </c>
      <c r="C11134" t="s">
        <v>434</v>
      </c>
      <c r="D11134" t="s">
        <v>3973</v>
      </c>
      <c r="E11134" t="s">
        <v>20</v>
      </c>
      <c r="F11134" t="b">
        <v>0</v>
      </c>
      <c r="G11134" t="s">
        <v>27</v>
      </c>
      <c r="H11134" s="4">
        <v>45810.583518518521</v>
      </c>
      <c r="I11134" t="b">
        <v>0</v>
      </c>
      <c r="J11134" t="b">
        <v>1</v>
      </c>
      <c r="K11134" t="s">
        <v>24</v>
      </c>
      <c r="L11134" t="s">
        <v>22</v>
      </c>
      <c r="M11134">
        <v>97375</v>
      </c>
      <c r="O11134" t="s">
        <v>444</v>
      </c>
      <c r="P11134" t="s">
        <v>10739</v>
      </c>
    </row>
    <row r="11135" spans="1:16" x14ac:dyDescent="0.55000000000000004">
      <c r="A11135" t="s">
        <v>25</v>
      </c>
      <c r="B11135" t="s">
        <v>25</v>
      </c>
      <c r="C11135" t="s">
        <v>180</v>
      </c>
      <c r="D11135" t="s">
        <v>3973</v>
      </c>
      <c r="E11135" t="s">
        <v>20</v>
      </c>
      <c r="F11135" t="b">
        <v>0</v>
      </c>
      <c r="G11135" t="s">
        <v>41</v>
      </c>
      <c r="H11135" s="4">
        <v>45810.583599537043</v>
      </c>
      <c r="I11135" t="b">
        <v>1</v>
      </c>
      <c r="J11135" t="b">
        <v>0</v>
      </c>
      <c r="K11135" t="s">
        <v>24</v>
      </c>
      <c r="L11135" t="s">
        <v>36</v>
      </c>
      <c r="N11135">
        <v>55</v>
      </c>
      <c r="O11135" t="s">
        <v>14542</v>
      </c>
      <c r="P11135" t="s">
        <v>753</v>
      </c>
    </row>
    <row r="11136" spans="1:16" x14ac:dyDescent="0.55000000000000004">
      <c r="A11136" t="s">
        <v>2</v>
      </c>
      <c r="B11136" t="s">
        <v>14543</v>
      </c>
      <c r="C11136" t="s">
        <v>630</v>
      </c>
      <c r="D11136" t="s">
        <v>3828</v>
      </c>
      <c r="E11136" t="s">
        <v>20</v>
      </c>
      <c r="F11136" t="b">
        <v>0</v>
      </c>
      <c r="G11136" t="s">
        <v>27</v>
      </c>
      <c r="H11136" s="4">
        <v>45810.584953703707</v>
      </c>
      <c r="I11136" t="b">
        <v>0</v>
      </c>
      <c r="J11136" t="b">
        <v>1</v>
      </c>
      <c r="K11136" t="s">
        <v>24</v>
      </c>
      <c r="L11136" t="s">
        <v>36</v>
      </c>
      <c r="N11136">
        <v>39.375</v>
      </c>
      <c r="O11136" t="s">
        <v>487</v>
      </c>
      <c r="P11136" t="s">
        <v>3346</v>
      </c>
    </row>
    <row r="11137" spans="1:16" x14ac:dyDescent="0.55000000000000004">
      <c r="A11137" t="s">
        <v>2</v>
      </c>
      <c r="B11137" t="s">
        <v>2338</v>
      </c>
      <c r="C11137" t="s">
        <v>538</v>
      </c>
      <c r="D11137" t="s">
        <v>3828</v>
      </c>
      <c r="E11137" t="s">
        <v>20</v>
      </c>
      <c r="F11137" t="b">
        <v>0</v>
      </c>
      <c r="G11137" t="s">
        <v>27</v>
      </c>
      <c r="H11137" s="4">
        <v>45810.584988425922</v>
      </c>
      <c r="I11137" t="b">
        <v>0</v>
      </c>
      <c r="J11137" t="b">
        <v>1</v>
      </c>
      <c r="K11137" t="s">
        <v>24</v>
      </c>
      <c r="L11137" t="s">
        <v>22</v>
      </c>
      <c r="M11137">
        <v>128000</v>
      </c>
      <c r="O11137" t="s">
        <v>487</v>
      </c>
      <c r="P11137" t="s">
        <v>14544</v>
      </c>
    </row>
    <row r="11138" spans="1:16" x14ac:dyDescent="0.55000000000000004">
      <c r="A11138" t="s">
        <v>2</v>
      </c>
      <c r="B11138" t="s">
        <v>2160</v>
      </c>
      <c r="C11138" t="s">
        <v>538</v>
      </c>
      <c r="D11138" t="s">
        <v>3828</v>
      </c>
      <c r="E11138" t="s">
        <v>20</v>
      </c>
      <c r="F11138" t="b">
        <v>0</v>
      </c>
      <c r="G11138" t="s">
        <v>27</v>
      </c>
      <c r="H11138" s="4">
        <v>45810.585011574083</v>
      </c>
      <c r="I11138" t="b">
        <v>0</v>
      </c>
      <c r="J11138" t="b">
        <v>1</v>
      </c>
      <c r="K11138" t="s">
        <v>24</v>
      </c>
      <c r="L11138" t="s">
        <v>22</v>
      </c>
      <c r="M11138">
        <v>153500</v>
      </c>
      <c r="O11138" t="s">
        <v>487</v>
      </c>
      <c r="P11138" t="s">
        <v>14544</v>
      </c>
    </row>
    <row r="11139" spans="1:16" x14ac:dyDescent="0.55000000000000004">
      <c r="A11139" t="s">
        <v>40</v>
      </c>
      <c r="B11139" t="s">
        <v>9383</v>
      </c>
      <c r="C11139" t="s">
        <v>538</v>
      </c>
      <c r="D11139" t="s">
        <v>3828</v>
      </c>
      <c r="E11139" t="s">
        <v>20</v>
      </c>
      <c r="F11139" t="b">
        <v>0</v>
      </c>
      <c r="G11139" t="s">
        <v>27</v>
      </c>
      <c r="H11139" s="4">
        <v>45810.585023148153</v>
      </c>
      <c r="I11139" t="b">
        <v>0</v>
      </c>
      <c r="J11139" t="b">
        <v>1</v>
      </c>
      <c r="K11139" t="s">
        <v>24</v>
      </c>
      <c r="L11139" t="s">
        <v>22</v>
      </c>
      <c r="M11139">
        <v>163000</v>
      </c>
      <c r="O11139" t="s">
        <v>487</v>
      </c>
      <c r="P11139" t="s">
        <v>9384</v>
      </c>
    </row>
    <row r="11140" spans="1:16" x14ac:dyDescent="0.55000000000000004">
      <c r="A11140" t="s">
        <v>2</v>
      </c>
      <c r="B11140" t="s">
        <v>9489</v>
      </c>
      <c r="C11140" t="s">
        <v>1151</v>
      </c>
      <c r="D11140" t="s">
        <v>3957</v>
      </c>
      <c r="E11140" t="s">
        <v>20</v>
      </c>
      <c r="F11140" t="b">
        <v>0</v>
      </c>
      <c r="G11140" t="s">
        <v>30</v>
      </c>
      <c r="H11140" s="4">
        <v>45810.586099537039</v>
      </c>
      <c r="I11140" t="b">
        <v>0</v>
      </c>
      <c r="J11140" t="b">
        <v>0</v>
      </c>
      <c r="K11140" t="s">
        <v>24</v>
      </c>
      <c r="L11140" t="s">
        <v>36</v>
      </c>
      <c r="N11140">
        <v>34.334999084472663</v>
      </c>
      <c r="O11140" t="s">
        <v>8553</v>
      </c>
      <c r="P11140" t="s">
        <v>9490</v>
      </c>
    </row>
    <row r="11141" spans="1:16" x14ac:dyDescent="0.55000000000000004">
      <c r="A11141" t="s">
        <v>2</v>
      </c>
      <c r="B11141" t="s">
        <v>2604</v>
      </c>
      <c r="C11141" t="s">
        <v>3232</v>
      </c>
      <c r="D11141" t="s">
        <v>3973</v>
      </c>
      <c r="E11141" t="s">
        <v>51</v>
      </c>
      <c r="F11141" t="b">
        <v>0</v>
      </c>
      <c r="G11141" t="s">
        <v>30</v>
      </c>
      <c r="H11141" s="4">
        <v>45810.628020833326</v>
      </c>
      <c r="I11141" t="b">
        <v>0</v>
      </c>
      <c r="J11141" t="b">
        <v>0</v>
      </c>
      <c r="K11141" t="s">
        <v>24</v>
      </c>
      <c r="L11141" t="s">
        <v>36</v>
      </c>
      <c r="N11141">
        <v>38.674999237060547</v>
      </c>
      <c r="O11141" t="s">
        <v>1168</v>
      </c>
      <c r="P11141" t="s">
        <v>14545</v>
      </c>
    </row>
    <row r="11142" spans="1:16" x14ac:dyDescent="0.55000000000000004">
      <c r="A11142" t="s">
        <v>0</v>
      </c>
      <c r="B11142" t="s">
        <v>250</v>
      </c>
      <c r="C11142" t="s">
        <v>2084</v>
      </c>
      <c r="D11142" t="s">
        <v>3828</v>
      </c>
      <c r="E11142" t="s">
        <v>20</v>
      </c>
      <c r="F11142" t="b">
        <v>0</v>
      </c>
      <c r="G11142" t="s">
        <v>27</v>
      </c>
      <c r="H11142" s="4">
        <v>45810.66673611111</v>
      </c>
      <c r="I11142" t="b">
        <v>0</v>
      </c>
      <c r="J11142" t="b">
        <v>1</v>
      </c>
      <c r="K11142" t="s">
        <v>24</v>
      </c>
      <c r="L11142" t="s">
        <v>22</v>
      </c>
      <c r="M11142">
        <v>95000</v>
      </c>
      <c r="O11142" t="s">
        <v>14546</v>
      </c>
      <c r="P11142" t="s">
        <v>14547</v>
      </c>
    </row>
    <row r="11143" spans="1:16" x14ac:dyDescent="0.55000000000000004">
      <c r="A11143" t="s">
        <v>0</v>
      </c>
      <c r="B11143" t="s">
        <v>2463</v>
      </c>
      <c r="C11143" t="s">
        <v>140</v>
      </c>
      <c r="D11143" t="s">
        <v>3973</v>
      </c>
      <c r="E11143" t="s">
        <v>20</v>
      </c>
      <c r="F11143" t="b">
        <v>0</v>
      </c>
      <c r="G11143" t="s">
        <v>35</v>
      </c>
      <c r="H11143" s="4">
        <v>45810.667175925933</v>
      </c>
      <c r="I11143" t="b">
        <v>0</v>
      </c>
      <c r="J11143" t="b">
        <v>1</v>
      </c>
      <c r="K11143" t="s">
        <v>24</v>
      </c>
      <c r="L11143" t="s">
        <v>36</v>
      </c>
      <c r="N11143">
        <v>62.5</v>
      </c>
      <c r="O11143" t="s">
        <v>719</v>
      </c>
      <c r="P11143" t="s">
        <v>14548</v>
      </c>
    </row>
    <row r="11144" spans="1:16" x14ac:dyDescent="0.55000000000000004">
      <c r="A11144" t="s">
        <v>2</v>
      </c>
      <c r="B11144" t="s">
        <v>2559</v>
      </c>
      <c r="C11144" t="s">
        <v>203</v>
      </c>
      <c r="D11144" t="s">
        <v>3973</v>
      </c>
      <c r="E11144" t="s">
        <v>51</v>
      </c>
      <c r="F11144" t="b">
        <v>0</v>
      </c>
      <c r="G11144" t="s">
        <v>52</v>
      </c>
      <c r="H11144" s="4">
        <v>45810.66982638889</v>
      </c>
      <c r="I11144" t="b">
        <v>0</v>
      </c>
      <c r="J11144" t="b">
        <v>0</v>
      </c>
      <c r="K11144" t="s">
        <v>24</v>
      </c>
      <c r="L11144" t="s">
        <v>36</v>
      </c>
      <c r="N11144">
        <v>85</v>
      </c>
      <c r="O11144" t="s">
        <v>1137</v>
      </c>
      <c r="P11144" t="s">
        <v>14549</v>
      </c>
    </row>
    <row r="11145" spans="1:16" x14ac:dyDescent="0.55000000000000004">
      <c r="A11145" t="s">
        <v>0</v>
      </c>
      <c r="B11145" t="s">
        <v>14550</v>
      </c>
      <c r="C11145" t="s">
        <v>120</v>
      </c>
      <c r="D11145" t="s">
        <v>3973</v>
      </c>
      <c r="E11145" t="s">
        <v>51</v>
      </c>
      <c r="F11145" t="b">
        <v>0</v>
      </c>
      <c r="G11145" t="s">
        <v>35</v>
      </c>
      <c r="H11145" s="4">
        <v>45810.708715277768</v>
      </c>
      <c r="I11145" t="b">
        <v>0</v>
      </c>
      <c r="J11145" t="b">
        <v>0</v>
      </c>
      <c r="K11145" t="s">
        <v>24</v>
      </c>
      <c r="L11145" t="s">
        <v>36</v>
      </c>
      <c r="N11145">
        <v>65</v>
      </c>
      <c r="O11145" t="s">
        <v>74</v>
      </c>
      <c r="P11145" t="s">
        <v>3774</v>
      </c>
    </row>
    <row r="11146" spans="1:16" x14ac:dyDescent="0.55000000000000004">
      <c r="A11146" t="s">
        <v>25</v>
      </c>
      <c r="B11146" t="s">
        <v>12011</v>
      </c>
      <c r="C11146" t="s">
        <v>203</v>
      </c>
      <c r="D11146" t="s">
        <v>3973</v>
      </c>
      <c r="E11146" t="s">
        <v>20</v>
      </c>
      <c r="F11146" t="b">
        <v>0</v>
      </c>
      <c r="G11146" t="s">
        <v>23</v>
      </c>
      <c r="H11146" s="4">
        <v>45810.727685185193</v>
      </c>
      <c r="I11146" t="b">
        <v>0</v>
      </c>
      <c r="J11146" t="b">
        <v>1</v>
      </c>
      <c r="K11146" t="s">
        <v>24</v>
      </c>
      <c r="L11146" t="s">
        <v>22</v>
      </c>
      <c r="M11146">
        <v>95000</v>
      </c>
      <c r="O11146" t="s">
        <v>12012</v>
      </c>
      <c r="P11146" t="s">
        <v>2804</v>
      </c>
    </row>
    <row r="11147" spans="1:16" x14ac:dyDescent="0.55000000000000004">
      <c r="A11147" t="s">
        <v>0</v>
      </c>
      <c r="B11147" t="s">
        <v>14551</v>
      </c>
      <c r="C11147" t="s">
        <v>82</v>
      </c>
      <c r="D11147" t="s">
        <v>3973</v>
      </c>
      <c r="E11147" t="s">
        <v>20</v>
      </c>
      <c r="F11147" t="b">
        <v>0</v>
      </c>
      <c r="G11147" t="s">
        <v>27</v>
      </c>
      <c r="H11147" s="4">
        <v>45810.750069444453</v>
      </c>
      <c r="I11147" t="b">
        <v>0</v>
      </c>
      <c r="J11147" t="b">
        <v>0</v>
      </c>
      <c r="K11147" t="s">
        <v>24</v>
      </c>
      <c r="L11147" t="s">
        <v>36</v>
      </c>
      <c r="N11147">
        <v>67.5</v>
      </c>
      <c r="O11147" t="s">
        <v>4344</v>
      </c>
      <c r="P11147" t="s">
        <v>1537</v>
      </c>
    </row>
    <row r="11148" spans="1:16" x14ac:dyDescent="0.55000000000000004">
      <c r="A11148" t="s">
        <v>0</v>
      </c>
      <c r="B11148" t="s">
        <v>14552</v>
      </c>
      <c r="C11148" t="s">
        <v>180</v>
      </c>
      <c r="D11148" t="s">
        <v>3828</v>
      </c>
      <c r="E11148" t="s">
        <v>20</v>
      </c>
      <c r="F11148" t="b">
        <v>0</v>
      </c>
      <c r="G11148" t="s">
        <v>41</v>
      </c>
      <c r="H11148" s="4">
        <v>45810.7502662037</v>
      </c>
      <c r="I11148" t="b">
        <v>0</v>
      </c>
      <c r="J11148" t="b">
        <v>0</v>
      </c>
      <c r="K11148" t="s">
        <v>24</v>
      </c>
      <c r="L11148" t="s">
        <v>36</v>
      </c>
      <c r="N11148">
        <v>31.5</v>
      </c>
      <c r="O11148" t="s">
        <v>14553</v>
      </c>
      <c r="P11148" t="s">
        <v>14554</v>
      </c>
    </row>
    <row r="11149" spans="1:16" x14ac:dyDescent="0.55000000000000004">
      <c r="A11149" t="s">
        <v>0</v>
      </c>
      <c r="B11149" t="s">
        <v>14555</v>
      </c>
      <c r="C11149" t="s">
        <v>842</v>
      </c>
      <c r="D11149" t="s">
        <v>3973</v>
      </c>
      <c r="E11149" t="s">
        <v>20</v>
      </c>
      <c r="F11149" t="b">
        <v>0</v>
      </c>
      <c r="G11149" t="s">
        <v>30</v>
      </c>
      <c r="H11149" s="4">
        <v>45810.750567129631</v>
      </c>
      <c r="I11149" t="b">
        <v>0</v>
      </c>
      <c r="J11149" t="b">
        <v>1</v>
      </c>
      <c r="K11149" t="s">
        <v>24</v>
      </c>
      <c r="L11149" t="s">
        <v>22</v>
      </c>
      <c r="M11149">
        <v>90480</v>
      </c>
      <c r="O11149" t="s">
        <v>5528</v>
      </c>
    </row>
    <row r="11150" spans="1:16" x14ac:dyDescent="0.55000000000000004">
      <c r="A11150" t="s">
        <v>0</v>
      </c>
      <c r="B11150" t="s">
        <v>0</v>
      </c>
      <c r="C11150" t="s">
        <v>14369</v>
      </c>
      <c r="D11150" t="s">
        <v>2208</v>
      </c>
      <c r="E11150" t="s">
        <v>20</v>
      </c>
      <c r="F11150" t="b">
        <v>0</v>
      </c>
      <c r="G11150" t="s">
        <v>30</v>
      </c>
      <c r="H11150" s="4">
        <v>45810.750601851847</v>
      </c>
      <c r="I11150" t="b">
        <v>1</v>
      </c>
      <c r="J11150" t="b">
        <v>0</v>
      </c>
      <c r="K11150" t="s">
        <v>24</v>
      </c>
      <c r="L11150" t="s">
        <v>22</v>
      </c>
      <c r="M11150">
        <v>52500</v>
      </c>
      <c r="O11150" t="s">
        <v>14370</v>
      </c>
      <c r="P11150" t="s">
        <v>1329</v>
      </c>
    </row>
    <row r="11151" spans="1:16" x14ac:dyDescent="0.55000000000000004">
      <c r="A11151" t="s">
        <v>139</v>
      </c>
      <c r="B11151" t="s">
        <v>277</v>
      </c>
      <c r="C11151" t="s">
        <v>14556</v>
      </c>
      <c r="D11151" t="s">
        <v>3973</v>
      </c>
      <c r="E11151" t="s">
        <v>20</v>
      </c>
      <c r="F11151" t="b">
        <v>0</v>
      </c>
      <c r="G11151" t="s">
        <v>30</v>
      </c>
      <c r="H11151" s="4">
        <v>45810.750636574077</v>
      </c>
      <c r="I11151" t="b">
        <v>0</v>
      </c>
      <c r="J11151" t="b">
        <v>1</v>
      </c>
      <c r="K11151" t="s">
        <v>24</v>
      </c>
      <c r="L11151" t="s">
        <v>22</v>
      </c>
      <c r="M11151">
        <v>80000</v>
      </c>
      <c r="O11151" t="s">
        <v>14557</v>
      </c>
      <c r="P11151" t="s">
        <v>1904</v>
      </c>
    </row>
    <row r="11152" spans="1:16" x14ac:dyDescent="0.55000000000000004">
      <c r="A11152" t="s">
        <v>89</v>
      </c>
      <c r="B11152" t="s">
        <v>2547</v>
      </c>
      <c r="C11152" t="s">
        <v>24</v>
      </c>
      <c r="D11152" t="s">
        <v>3973</v>
      </c>
      <c r="E11152" t="s">
        <v>51</v>
      </c>
      <c r="F11152" t="b">
        <v>0</v>
      </c>
      <c r="G11152" t="s">
        <v>27</v>
      </c>
      <c r="H11152" s="4">
        <v>45810.751562500001</v>
      </c>
      <c r="I11152" t="b">
        <v>0</v>
      </c>
      <c r="J11152" t="b">
        <v>0</v>
      </c>
      <c r="K11152" t="s">
        <v>24</v>
      </c>
      <c r="L11152" t="s">
        <v>36</v>
      </c>
      <c r="N11152">
        <v>53</v>
      </c>
      <c r="O11152" t="s">
        <v>14558</v>
      </c>
      <c r="P11152" t="s">
        <v>14559</v>
      </c>
    </row>
    <row r="11153" spans="1:16" x14ac:dyDescent="0.55000000000000004">
      <c r="A11153" t="s">
        <v>139</v>
      </c>
      <c r="B11153" t="s">
        <v>14560</v>
      </c>
      <c r="C11153" t="s">
        <v>293</v>
      </c>
      <c r="D11153" t="s">
        <v>3973</v>
      </c>
      <c r="E11153" t="s">
        <v>51</v>
      </c>
      <c r="F11153" t="b">
        <v>0</v>
      </c>
      <c r="G11153" t="s">
        <v>27</v>
      </c>
      <c r="H11153" s="4">
        <v>45810.751863425918</v>
      </c>
      <c r="I11153" t="b">
        <v>0</v>
      </c>
      <c r="J11153" t="b">
        <v>0</v>
      </c>
      <c r="K11153" t="s">
        <v>24</v>
      </c>
      <c r="L11153" t="s">
        <v>36</v>
      </c>
      <c r="N11153">
        <v>82.5</v>
      </c>
      <c r="O11153" t="s">
        <v>14561</v>
      </c>
      <c r="P11153" t="s">
        <v>14562</v>
      </c>
    </row>
    <row r="11154" spans="1:16" x14ac:dyDescent="0.55000000000000004">
      <c r="A11154" t="s">
        <v>0</v>
      </c>
      <c r="B11154" t="s">
        <v>14563</v>
      </c>
      <c r="C11154" t="s">
        <v>82</v>
      </c>
      <c r="D11154" t="s">
        <v>3973</v>
      </c>
      <c r="E11154" t="s">
        <v>20</v>
      </c>
      <c r="F11154" t="b">
        <v>0</v>
      </c>
      <c r="G11154" t="s">
        <v>27</v>
      </c>
      <c r="H11154" s="4">
        <v>45810.79173611111</v>
      </c>
      <c r="I11154" t="b">
        <v>0</v>
      </c>
      <c r="J11154" t="b">
        <v>0</v>
      </c>
      <c r="K11154" t="s">
        <v>24</v>
      </c>
      <c r="L11154" t="s">
        <v>22</v>
      </c>
      <c r="M11154">
        <v>62500</v>
      </c>
      <c r="O11154" t="s">
        <v>14564</v>
      </c>
    </row>
    <row r="11155" spans="1:16" x14ac:dyDescent="0.55000000000000004">
      <c r="A11155" t="s">
        <v>1</v>
      </c>
      <c r="B11155" t="s">
        <v>264</v>
      </c>
      <c r="C11155" t="s">
        <v>304</v>
      </c>
      <c r="D11155" t="s">
        <v>3973</v>
      </c>
      <c r="E11155" t="s">
        <v>20</v>
      </c>
      <c r="F11155" t="b">
        <v>0</v>
      </c>
      <c r="G11155" t="s">
        <v>27</v>
      </c>
      <c r="H11155" s="4">
        <v>45810.792581018519</v>
      </c>
      <c r="I11155" t="b">
        <v>0</v>
      </c>
      <c r="J11155" t="b">
        <v>0</v>
      </c>
      <c r="K11155" t="s">
        <v>24</v>
      </c>
      <c r="L11155" t="s">
        <v>22</v>
      </c>
      <c r="M11155">
        <v>135000</v>
      </c>
      <c r="O11155" t="s">
        <v>12004</v>
      </c>
      <c r="P11155" t="s">
        <v>12005</v>
      </c>
    </row>
    <row r="11156" spans="1:16" x14ac:dyDescent="0.55000000000000004">
      <c r="A11156" t="s">
        <v>40</v>
      </c>
      <c r="B11156" t="s">
        <v>14565</v>
      </c>
      <c r="C11156" t="s">
        <v>696</v>
      </c>
      <c r="D11156" t="s">
        <v>3973</v>
      </c>
      <c r="E11156" t="s">
        <v>20</v>
      </c>
      <c r="F11156" t="b">
        <v>0</v>
      </c>
      <c r="G11156" t="s">
        <v>41</v>
      </c>
      <c r="H11156" s="4">
        <v>45810.793796296297</v>
      </c>
      <c r="I11156" t="b">
        <v>1</v>
      </c>
      <c r="J11156" t="b">
        <v>1</v>
      </c>
      <c r="K11156" t="s">
        <v>24</v>
      </c>
      <c r="L11156" t="s">
        <v>22</v>
      </c>
      <c r="M11156">
        <v>124900</v>
      </c>
      <c r="O11156" t="s">
        <v>950</v>
      </c>
      <c r="P11156" t="s">
        <v>14566</v>
      </c>
    </row>
    <row r="11157" spans="1:16" x14ac:dyDescent="0.55000000000000004">
      <c r="A11157" t="s">
        <v>1</v>
      </c>
      <c r="B11157" t="s">
        <v>14567</v>
      </c>
      <c r="C11157" t="s">
        <v>184</v>
      </c>
      <c r="D11157" t="s">
        <v>3973</v>
      </c>
      <c r="E11157" t="s">
        <v>20</v>
      </c>
      <c r="F11157" t="b">
        <v>0</v>
      </c>
      <c r="G11157" t="s">
        <v>30</v>
      </c>
      <c r="H11157" s="4">
        <v>45810.83394675926</v>
      </c>
      <c r="I11157" t="b">
        <v>0</v>
      </c>
      <c r="J11157" t="b">
        <v>0</v>
      </c>
      <c r="K11157" t="s">
        <v>24</v>
      </c>
      <c r="L11157" t="s">
        <v>22</v>
      </c>
      <c r="M11157">
        <v>115918</v>
      </c>
      <c r="O11157" t="s">
        <v>14568</v>
      </c>
      <c r="P11157" t="s">
        <v>14569</v>
      </c>
    </row>
    <row r="11158" spans="1:16" x14ac:dyDescent="0.55000000000000004">
      <c r="A11158" t="s">
        <v>1</v>
      </c>
      <c r="B11158" t="s">
        <v>1</v>
      </c>
      <c r="C11158" t="s">
        <v>3084</v>
      </c>
      <c r="D11158" t="s">
        <v>3828</v>
      </c>
      <c r="E11158" t="s">
        <v>20</v>
      </c>
      <c r="F11158" t="b">
        <v>0</v>
      </c>
      <c r="G11158" t="s">
        <v>30</v>
      </c>
      <c r="H11158" s="4">
        <v>45810.834618055553</v>
      </c>
      <c r="I11158" t="b">
        <v>0</v>
      </c>
      <c r="J11158" t="b">
        <v>1</v>
      </c>
      <c r="K11158" t="s">
        <v>24</v>
      </c>
      <c r="L11158" t="s">
        <v>22</v>
      </c>
      <c r="M11158">
        <v>104650</v>
      </c>
      <c r="O11158" t="s">
        <v>9048</v>
      </c>
      <c r="P11158" t="s">
        <v>12429</v>
      </c>
    </row>
    <row r="11159" spans="1:16" x14ac:dyDescent="0.55000000000000004">
      <c r="A11159" t="s">
        <v>2</v>
      </c>
      <c r="B11159" t="s">
        <v>14570</v>
      </c>
      <c r="C11159" t="s">
        <v>2033</v>
      </c>
      <c r="D11159" t="s">
        <v>3600</v>
      </c>
      <c r="E11159" t="s">
        <v>51</v>
      </c>
      <c r="F11159" t="b">
        <v>0</v>
      </c>
      <c r="G11159" t="s">
        <v>27</v>
      </c>
      <c r="H11159" s="4">
        <v>45810.834861111107</v>
      </c>
      <c r="I11159" t="b">
        <v>1</v>
      </c>
      <c r="J11159" t="b">
        <v>0</v>
      </c>
      <c r="K11159" t="s">
        <v>24</v>
      </c>
      <c r="L11159" t="s">
        <v>36</v>
      </c>
      <c r="N11159">
        <v>55</v>
      </c>
      <c r="O11159" t="s">
        <v>14571</v>
      </c>
      <c r="P11159" t="s">
        <v>14572</v>
      </c>
    </row>
    <row r="11160" spans="1:16" x14ac:dyDescent="0.55000000000000004">
      <c r="A11160" t="s">
        <v>28</v>
      </c>
      <c r="B11160" t="s">
        <v>14573</v>
      </c>
      <c r="C11160" t="s">
        <v>71</v>
      </c>
      <c r="D11160" t="s">
        <v>3973</v>
      </c>
      <c r="E11160" t="s">
        <v>20</v>
      </c>
      <c r="F11160" t="b">
        <v>0</v>
      </c>
      <c r="G11160" t="s">
        <v>27</v>
      </c>
      <c r="H11160" s="4">
        <v>45810.835023148153</v>
      </c>
      <c r="I11160" t="b">
        <v>0</v>
      </c>
      <c r="J11160" t="b">
        <v>1</v>
      </c>
      <c r="K11160" t="s">
        <v>24</v>
      </c>
      <c r="L11160" t="s">
        <v>22</v>
      </c>
      <c r="M11160">
        <v>176500</v>
      </c>
      <c r="O11160" t="s">
        <v>4535</v>
      </c>
      <c r="P11160" t="s">
        <v>201</v>
      </c>
    </row>
    <row r="11161" spans="1:16" x14ac:dyDescent="0.55000000000000004">
      <c r="A11161" t="s">
        <v>2</v>
      </c>
      <c r="B11161" t="s">
        <v>14574</v>
      </c>
      <c r="C11161" t="s">
        <v>172</v>
      </c>
      <c r="D11161" t="s">
        <v>3973</v>
      </c>
      <c r="E11161" t="s">
        <v>20</v>
      </c>
      <c r="F11161" t="b">
        <v>0</v>
      </c>
      <c r="G11161" t="s">
        <v>27</v>
      </c>
      <c r="H11161" s="4">
        <v>45810.835104166668</v>
      </c>
      <c r="I11161" t="b">
        <v>0</v>
      </c>
      <c r="J11161" t="b">
        <v>0</v>
      </c>
      <c r="K11161" t="s">
        <v>24</v>
      </c>
      <c r="L11161" t="s">
        <v>22</v>
      </c>
      <c r="M11161">
        <v>110000</v>
      </c>
      <c r="O11161" t="s">
        <v>14575</v>
      </c>
      <c r="P11161" t="s">
        <v>14576</v>
      </c>
    </row>
    <row r="11162" spans="1:16" x14ac:dyDescent="0.55000000000000004">
      <c r="A11162" t="s">
        <v>2</v>
      </c>
      <c r="B11162" t="s">
        <v>14577</v>
      </c>
      <c r="C11162" t="s">
        <v>788</v>
      </c>
      <c r="D11162" t="s">
        <v>3973</v>
      </c>
      <c r="E11162" t="s">
        <v>20</v>
      </c>
      <c r="F11162" t="b">
        <v>0</v>
      </c>
      <c r="G11162" t="s">
        <v>30</v>
      </c>
      <c r="H11162" s="4">
        <v>45810.836273148147</v>
      </c>
      <c r="I11162" t="b">
        <v>0</v>
      </c>
      <c r="J11162" t="b">
        <v>1</v>
      </c>
      <c r="K11162" t="s">
        <v>24</v>
      </c>
      <c r="L11162" t="s">
        <v>22</v>
      </c>
      <c r="M11162">
        <v>154000</v>
      </c>
      <c r="O11162" t="s">
        <v>3121</v>
      </c>
      <c r="P11162" t="s">
        <v>9607</v>
      </c>
    </row>
    <row r="11163" spans="1:16" x14ac:dyDescent="0.55000000000000004">
      <c r="A11163" t="s">
        <v>0</v>
      </c>
      <c r="B11163" t="s">
        <v>2253</v>
      </c>
      <c r="C11163" t="s">
        <v>192</v>
      </c>
      <c r="D11163" t="s">
        <v>3828</v>
      </c>
      <c r="E11163" t="s">
        <v>20</v>
      </c>
      <c r="F11163" t="b">
        <v>0</v>
      </c>
      <c r="G11163" t="s">
        <v>52</v>
      </c>
      <c r="H11163" s="4">
        <v>45810.87572916667</v>
      </c>
      <c r="I11163" t="b">
        <v>0</v>
      </c>
      <c r="J11163" t="b">
        <v>1</v>
      </c>
      <c r="K11163" t="s">
        <v>24</v>
      </c>
      <c r="L11163" t="s">
        <v>22</v>
      </c>
      <c r="M11163">
        <v>91750</v>
      </c>
      <c r="O11163" t="s">
        <v>2917</v>
      </c>
      <c r="P11163" t="s">
        <v>596</v>
      </c>
    </row>
    <row r="11164" spans="1:16" x14ac:dyDescent="0.55000000000000004">
      <c r="A11164" t="s">
        <v>1</v>
      </c>
      <c r="B11164" t="s">
        <v>14578</v>
      </c>
      <c r="C11164" t="s">
        <v>180</v>
      </c>
      <c r="D11164" t="s">
        <v>3973</v>
      </c>
      <c r="E11164" t="s">
        <v>631</v>
      </c>
      <c r="F11164" t="b">
        <v>0</v>
      </c>
      <c r="G11164" t="s">
        <v>41</v>
      </c>
      <c r="H11164" s="4">
        <v>45810.87604166667</v>
      </c>
      <c r="I11164" t="b">
        <v>0</v>
      </c>
      <c r="J11164" t="b">
        <v>0</v>
      </c>
      <c r="K11164" t="s">
        <v>24</v>
      </c>
      <c r="L11164" t="s">
        <v>36</v>
      </c>
      <c r="N11164">
        <v>22.5</v>
      </c>
      <c r="O11164" t="s">
        <v>14579</v>
      </c>
      <c r="P11164" t="s">
        <v>149</v>
      </c>
    </row>
    <row r="11165" spans="1:16" x14ac:dyDescent="0.55000000000000004">
      <c r="A11165" t="s">
        <v>2</v>
      </c>
      <c r="B11165" t="s">
        <v>14580</v>
      </c>
      <c r="C11165" t="s">
        <v>167</v>
      </c>
      <c r="D11165" t="s">
        <v>3828</v>
      </c>
      <c r="E11165" t="s">
        <v>51</v>
      </c>
      <c r="F11165" t="b">
        <v>0</v>
      </c>
      <c r="G11165" t="s">
        <v>27</v>
      </c>
      <c r="H11165" s="4">
        <v>45810.918229166673</v>
      </c>
      <c r="I11165" t="b">
        <v>0</v>
      </c>
      <c r="J11165" t="b">
        <v>1</v>
      </c>
      <c r="K11165" t="s">
        <v>24</v>
      </c>
      <c r="L11165" t="s">
        <v>36</v>
      </c>
      <c r="N11165">
        <v>43.5</v>
      </c>
      <c r="O11165" t="s">
        <v>3101</v>
      </c>
      <c r="P11165" t="s">
        <v>14581</v>
      </c>
    </row>
    <row r="11166" spans="1:16" x14ac:dyDescent="0.55000000000000004">
      <c r="A11166" t="s">
        <v>40</v>
      </c>
      <c r="B11166" t="s">
        <v>14582</v>
      </c>
      <c r="C11166" t="s">
        <v>1050</v>
      </c>
      <c r="D11166" t="s">
        <v>3973</v>
      </c>
      <c r="E11166" t="s">
        <v>20</v>
      </c>
      <c r="F11166" t="b">
        <v>0</v>
      </c>
      <c r="G11166" t="s">
        <v>27</v>
      </c>
      <c r="H11166" s="4">
        <v>45810.918252314812</v>
      </c>
      <c r="I11166" t="b">
        <v>0</v>
      </c>
      <c r="J11166" t="b">
        <v>0</v>
      </c>
      <c r="K11166" t="s">
        <v>24</v>
      </c>
      <c r="L11166" t="s">
        <v>22</v>
      </c>
      <c r="M11166">
        <v>115500</v>
      </c>
      <c r="O11166" t="s">
        <v>14583</v>
      </c>
      <c r="P11166" t="s">
        <v>14584</v>
      </c>
    </row>
    <row r="11167" spans="1:16" x14ac:dyDescent="0.55000000000000004">
      <c r="A11167" t="s">
        <v>2</v>
      </c>
      <c r="B11167" t="s">
        <v>14585</v>
      </c>
      <c r="C11167" t="s">
        <v>2235</v>
      </c>
      <c r="D11167" t="s">
        <v>2208</v>
      </c>
      <c r="E11167" t="s">
        <v>20</v>
      </c>
      <c r="F11167" t="b">
        <v>0</v>
      </c>
      <c r="G11167" t="s">
        <v>41</v>
      </c>
      <c r="H11167" s="4">
        <v>45810.918611111112</v>
      </c>
      <c r="I11167" t="b">
        <v>0</v>
      </c>
      <c r="J11167" t="b">
        <v>1</v>
      </c>
      <c r="K11167" t="s">
        <v>24</v>
      </c>
      <c r="L11167" t="s">
        <v>22</v>
      </c>
      <c r="M11167">
        <v>115000</v>
      </c>
      <c r="O11167" t="s">
        <v>14586</v>
      </c>
      <c r="P11167" t="s">
        <v>14587</v>
      </c>
    </row>
    <row r="11168" spans="1:16" x14ac:dyDescent="0.55000000000000004">
      <c r="A11168" t="s">
        <v>0</v>
      </c>
      <c r="B11168" t="s">
        <v>14588</v>
      </c>
      <c r="C11168" t="s">
        <v>82</v>
      </c>
      <c r="D11168" t="s">
        <v>3973</v>
      </c>
      <c r="E11168" t="s">
        <v>20</v>
      </c>
      <c r="F11168" t="b">
        <v>0</v>
      </c>
      <c r="G11168" t="s">
        <v>27</v>
      </c>
      <c r="H11168" s="4">
        <v>45810.958402777767</v>
      </c>
      <c r="I11168" t="b">
        <v>0</v>
      </c>
      <c r="J11168" t="b">
        <v>1</v>
      </c>
      <c r="K11168" t="s">
        <v>24</v>
      </c>
      <c r="L11168" t="s">
        <v>22</v>
      </c>
      <c r="M11168">
        <v>140000</v>
      </c>
      <c r="O11168" t="s">
        <v>14589</v>
      </c>
      <c r="P11168" t="s">
        <v>14590</v>
      </c>
    </row>
    <row r="11169" spans="1:16" x14ac:dyDescent="0.55000000000000004">
      <c r="A11169" t="s">
        <v>1</v>
      </c>
      <c r="B11169" t="s">
        <v>974</v>
      </c>
      <c r="C11169" t="s">
        <v>292</v>
      </c>
      <c r="D11169" t="s">
        <v>3973</v>
      </c>
      <c r="E11169" t="s">
        <v>20</v>
      </c>
      <c r="F11169" t="b">
        <v>0</v>
      </c>
      <c r="G11169" t="s">
        <v>30</v>
      </c>
      <c r="H11169" s="4">
        <v>45810.958935185183</v>
      </c>
      <c r="I11169" t="b">
        <v>0</v>
      </c>
      <c r="J11169" t="b">
        <v>1</v>
      </c>
      <c r="K11169" t="s">
        <v>24</v>
      </c>
      <c r="L11169" t="s">
        <v>22</v>
      </c>
      <c r="M11169">
        <v>110000</v>
      </c>
      <c r="O11169" t="s">
        <v>3493</v>
      </c>
      <c r="P11169" t="s">
        <v>14591</v>
      </c>
    </row>
    <row r="11170" spans="1:16" x14ac:dyDescent="0.55000000000000004">
      <c r="A11170" t="s">
        <v>1</v>
      </c>
      <c r="B11170" t="s">
        <v>3178</v>
      </c>
      <c r="C11170" t="s">
        <v>2234</v>
      </c>
      <c r="D11170" t="s">
        <v>3973</v>
      </c>
      <c r="E11170" t="s">
        <v>20</v>
      </c>
      <c r="F11170" t="b">
        <v>0</v>
      </c>
      <c r="G11170" t="s">
        <v>30</v>
      </c>
      <c r="H11170" s="4">
        <v>45811.000590277778</v>
      </c>
      <c r="I11170" t="b">
        <v>0</v>
      </c>
      <c r="J11170" t="b">
        <v>0</v>
      </c>
      <c r="K11170" t="s">
        <v>24</v>
      </c>
      <c r="L11170" t="s">
        <v>22</v>
      </c>
      <c r="M11170">
        <v>122659</v>
      </c>
      <c r="O11170" t="s">
        <v>14568</v>
      </c>
      <c r="P11170" t="s">
        <v>1314</v>
      </c>
    </row>
    <row r="11171" spans="1:16" x14ac:dyDescent="0.55000000000000004">
      <c r="A11171" t="s">
        <v>19</v>
      </c>
      <c r="B11171" t="s">
        <v>14592</v>
      </c>
      <c r="C11171" t="s">
        <v>13993</v>
      </c>
      <c r="D11171" t="s">
        <v>4014</v>
      </c>
      <c r="E11171" t="s">
        <v>20</v>
      </c>
      <c r="F11171" t="b">
        <v>0</v>
      </c>
      <c r="G11171" t="s">
        <v>27</v>
      </c>
      <c r="H11171" s="4">
        <v>45811.000902777778</v>
      </c>
      <c r="I11171" t="b">
        <v>0</v>
      </c>
      <c r="J11171" t="b">
        <v>1</v>
      </c>
      <c r="K11171" t="s">
        <v>24</v>
      </c>
      <c r="L11171" t="s">
        <v>22</v>
      </c>
      <c r="M11171">
        <v>160000</v>
      </c>
      <c r="O11171" t="s">
        <v>12142</v>
      </c>
      <c r="P11171" t="s">
        <v>14593</v>
      </c>
    </row>
    <row r="11172" spans="1:16" x14ac:dyDescent="0.55000000000000004">
      <c r="A11172" t="s">
        <v>40</v>
      </c>
      <c r="B11172" t="s">
        <v>6694</v>
      </c>
      <c r="C11172" t="s">
        <v>14594</v>
      </c>
      <c r="D11172" t="s">
        <v>5535</v>
      </c>
      <c r="E11172" t="s">
        <v>20</v>
      </c>
      <c r="F11172" t="b">
        <v>0</v>
      </c>
      <c r="G11172" t="s">
        <v>27</v>
      </c>
      <c r="H11172" s="4">
        <v>45811.001527777778</v>
      </c>
      <c r="I11172" t="b">
        <v>0</v>
      </c>
      <c r="J11172" t="b">
        <v>1</v>
      </c>
      <c r="K11172" t="s">
        <v>24</v>
      </c>
      <c r="L11172" t="s">
        <v>22</v>
      </c>
      <c r="M11172">
        <v>88582</v>
      </c>
      <c r="O11172" t="s">
        <v>6695</v>
      </c>
      <c r="P11172" t="s">
        <v>14595</v>
      </c>
    </row>
    <row r="11173" spans="1:16" x14ac:dyDescent="0.55000000000000004">
      <c r="A11173" t="s">
        <v>2</v>
      </c>
      <c r="B11173" t="s">
        <v>7410</v>
      </c>
      <c r="C11173" t="s">
        <v>622</v>
      </c>
      <c r="D11173" t="s">
        <v>3973</v>
      </c>
      <c r="E11173" t="s">
        <v>20</v>
      </c>
      <c r="F11173" t="b">
        <v>0</v>
      </c>
      <c r="G11173" t="s">
        <v>52</v>
      </c>
      <c r="H11173" s="4">
        <v>45811.003298611111</v>
      </c>
      <c r="I11173" t="b">
        <v>0</v>
      </c>
      <c r="J11173" t="b">
        <v>1</v>
      </c>
      <c r="K11173" t="s">
        <v>24</v>
      </c>
      <c r="L11173" t="s">
        <v>22</v>
      </c>
      <c r="M11173">
        <v>115000</v>
      </c>
      <c r="O11173" t="s">
        <v>954</v>
      </c>
      <c r="P11173" t="s">
        <v>7411</v>
      </c>
    </row>
    <row r="11174" spans="1:16" x14ac:dyDescent="0.55000000000000004">
      <c r="A11174" t="s">
        <v>89</v>
      </c>
      <c r="B11174" t="s">
        <v>14596</v>
      </c>
      <c r="C11174" t="s">
        <v>540</v>
      </c>
      <c r="D11174" t="s">
        <v>3828</v>
      </c>
      <c r="E11174" t="s">
        <v>20</v>
      </c>
      <c r="F11174" t="b">
        <v>0</v>
      </c>
      <c r="G11174" t="s">
        <v>52</v>
      </c>
      <c r="H11174" s="4">
        <v>45811.044907407413</v>
      </c>
      <c r="I11174" t="b">
        <v>0</v>
      </c>
      <c r="J11174" t="b">
        <v>1</v>
      </c>
      <c r="K11174" t="s">
        <v>24</v>
      </c>
      <c r="L11174" t="s">
        <v>22</v>
      </c>
      <c r="M11174">
        <v>130000</v>
      </c>
      <c r="O11174" t="s">
        <v>14597</v>
      </c>
      <c r="P11174" t="s">
        <v>14598</v>
      </c>
    </row>
    <row r="11175" spans="1:16" x14ac:dyDescent="0.55000000000000004">
      <c r="A11175" t="s">
        <v>0</v>
      </c>
      <c r="B11175" t="s">
        <v>14352</v>
      </c>
      <c r="C11175" t="s">
        <v>82</v>
      </c>
      <c r="D11175" t="s">
        <v>3957</v>
      </c>
      <c r="E11175" t="s">
        <v>20</v>
      </c>
      <c r="F11175" t="b">
        <v>0</v>
      </c>
      <c r="G11175" t="s">
        <v>27</v>
      </c>
      <c r="H11175" s="4">
        <v>45811.083460648151</v>
      </c>
      <c r="I11175" t="b">
        <v>0</v>
      </c>
      <c r="J11175" t="b">
        <v>1</v>
      </c>
      <c r="K11175" t="s">
        <v>24</v>
      </c>
      <c r="L11175" t="s">
        <v>36</v>
      </c>
      <c r="N11175">
        <v>27.979999542236332</v>
      </c>
      <c r="O11175" t="s">
        <v>3914</v>
      </c>
      <c r="P11175" t="s">
        <v>10044</v>
      </c>
    </row>
    <row r="11176" spans="1:16" x14ac:dyDescent="0.55000000000000004">
      <c r="A11176" t="s">
        <v>2</v>
      </c>
      <c r="B11176" t="s">
        <v>14599</v>
      </c>
      <c r="C11176" t="s">
        <v>985</v>
      </c>
      <c r="D11176" t="s">
        <v>3973</v>
      </c>
      <c r="E11176" t="s">
        <v>20</v>
      </c>
      <c r="F11176" t="b">
        <v>0</v>
      </c>
      <c r="G11176" t="s">
        <v>27</v>
      </c>
      <c r="H11176" s="4">
        <v>45811.209270833337</v>
      </c>
      <c r="I11176" t="b">
        <v>0</v>
      </c>
      <c r="J11176" t="b">
        <v>1</v>
      </c>
      <c r="K11176" t="s">
        <v>24</v>
      </c>
      <c r="L11176" t="s">
        <v>22</v>
      </c>
      <c r="M11176">
        <v>106000</v>
      </c>
      <c r="O11176" t="s">
        <v>14600</v>
      </c>
      <c r="P11176" t="s">
        <v>14601</v>
      </c>
    </row>
    <row r="11177" spans="1:16" x14ac:dyDescent="0.55000000000000004">
      <c r="A11177" t="s">
        <v>25</v>
      </c>
      <c r="B11177" t="s">
        <v>14602</v>
      </c>
      <c r="C11177" t="s">
        <v>82</v>
      </c>
      <c r="D11177" t="s">
        <v>3828</v>
      </c>
      <c r="E11177" t="s">
        <v>20</v>
      </c>
      <c r="F11177" t="b">
        <v>0</v>
      </c>
      <c r="G11177" t="s">
        <v>27</v>
      </c>
      <c r="H11177" s="4">
        <v>45811.250115740739</v>
      </c>
      <c r="I11177" t="b">
        <v>0</v>
      </c>
      <c r="J11177" t="b">
        <v>0</v>
      </c>
      <c r="K11177" t="s">
        <v>24</v>
      </c>
      <c r="L11177" t="s">
        <v>22</v>
      </c>
      <c r="M11177">
        <v>117500</v>
      </c>
      <c r="O11177" t="s">
        <v>14603</v>
      </c>
      <c r="P11177" t="s">
        <v>14604</v>
      </c>
    </row>
    <row r="11178" spans="1:16" x14ac:dyDescent="0.55000000000000004">
      <c r="A11178" t="s">
        <v>19</v>
      </c>
      <c r="B11178" t="s">
        <v>1190</v>
      </c>
      <c r="C11178" t="s">
        <v>316</v>
      </c>
      <c r="D11178" t="s">
        <v>9677</v>
      </c>
      <c r="E11178" t="s">
        <v>20</v>
      </c>
      <c r="F11178" t="b">
        <v>0</v>
      </c>
      <c r="G11178" t="s">
        <v>35</v>
      </c>
      <c r="H11178" s="4">
        <v>45811.251354166663</v>
      </c>
      <c r="I11178" t="b">
        <v>0</v>
      </c>
      <c r="J11178" t="b">
        <v>1</v>
      </c>
      <c r="K11178" t="s">
        <v>24</v>
      </c>
      <c r="L11178" t="s">
        <v>22</v>
      </c>
      <c r="M11178">
        <v>208625</v>
      </c>
      <c r="O11178" t="s">
        <v>759</v>
      </c>
      <c r="P11178" t="s">
        <v>14605</v>
      </c>
    </row>
    <row r="11179" spans="1:16" x14ac:dyDescent="0.55000000000000004">
      <c r="A11179" t="s">
        <v>1</v>
      </c>
      <c r="B11179" t="s">
        <v>974</v>
      </c>
      <c r="C11179" t="s">
        <v>39</v>
      </c>
      <c r="D11179" t="s">
        <v>3828</v>
      </c>
      <c r="E11179" t="s">
        <v>20</v>
      </c>
      <c r="F11179" t="b">
        <v>1</v>
      </c>
      <c r="G11179" t="s">
        <v>52</v>
      </c>
      <c r="H11179" s="4">
        <v>45811.251585648148</v>
      </c>
      <c r="I11179" t="b">
        <v>0</v>
      </c>
      <c r="J11179" t="b">
        <v>1</v>
      </c>
      <c r="K11179" t="s">
        <v>24</v>
      </c>
      <c r="L11179" t="s">
        <v>22</v>
      </c>
      <c r="M11179">
        <v>171000</v>
      </c>
      <c r="O11179" t="s">
        <v>6504</v>
      </c>
      <c r="P11179" t="s">
        <v>14149</v>
      </c>
    </row>
    <row r="11180" spans="1:16" x14ac:dyDescent="0.55000000000000004">
      <c r="A11180" t="s">
        <v>2</v>
      </c>
      <c r="B11180" t="s">
        <v>14606</v>
      </c>
      <c r="C11180" t="s">
        <v>4208</v>
      </c>
      <c r="D11180" t="s">
        <v>3828</v>
      </c>
      <c r="E11180" t="s">
        <v>219</v>
      </c>
      <c r="F11180" t="b">
        <v>0</v>
      </c>
      <c r="G11180" t="s">
        <v>1247</v>
      </c>
      <c r="H11180" s="4">
        <v>45811.264930555553</v>
      </c>
      <c r="I11180" t="b">
        <v>0</v>
      </c>
      <c r="J11180" t="b">
        <v>0</v>
      </c>
      <c r="K11180" t="s">
        <v>1247</v>
      </c>
      <c r="L11180" t="s">
        <v>36</v>
      </c>
      <c r="N11180">
        <v>32.5</v>
      </c>
      <c r="O11180" t="s">
        <v>9407</v>
      </c>
    </row>
    <row r="11181" spans="1:16" x14ac:dyDescent="0.55000000000000004">
      <c r="A11181" t="s">
        <v>1</v>
      </c>
      <c r="B11181" t="s">
        <v>1</v>
      </c>
      <c r="C11181" t="s">
        <v>2640</v>
      </c>
      <c r="D11181" t="s">
        <v>5312</v>
      </c>
      <c r="E11181" t="s">
        <v>20</v>
      </c>
      <c r="F11181" t="b">
        <v>0</v>
      </c>
      <c r="G11181" t="s">
        <v>2641</v>
      </c>
      <c r="H11181" s="4">
        <v>45811.286712962959</v>
      </c>
      <c r="I11181" t="b">
        <v>0</v>
      </c>
      <c r="J11181" t="b">
        <v>0</v>
      </c>
      <c r="K11181" t="s">
        <v>2641</v>
      </c>
      <c r="L11181" t="s">
        <v>36</v>
      </c>
      <c r="N11181">
        <v>37.854999542236328</v>
      </c>
      <c r="O11181" t="s">
        <v>1071</v>
      </c>
      <c r="P11181" t="s">
        <v>9541</v>
      </c>
    </row>
    <row r="11182" spans="1:16" x14ac:dyDescent="0.55000000000000004">
      <c r="A11182" t="s">
        <v>0</v>
      </c>
      <c r="B11182" t="s">
        <v>14607</v>
      </c>
      <c r="C11182" t="s">
        <v>379</v>
      </c>
      <c r="D11182" t="s">
        <v>3973</v>
      </c>
      <c r="E11182" t="s">
        <v>51</v>
      </c>
      <c r="F11182" t="b">
        <v>0</v>
      </c>
      <c r="G11182" t="s">
        <v>30</v>
      </c>
      <c r="H11182" s="4">
        <v>45811.292372685188</v>
      </c>
      <c r="I11182" t="b">
        <v>0</v>
      </c>
      <c r="J11182" t="b">
        <v>0</v>
      </c>
      <c r="K11182" t="s">
        <v>24</v>
      </c>
      <c r="L11182" t="s">
        <v>36</v>
      </c>
      <c r="N11182">
        <v>46.5</v>
      </c>
      <c r="O11182" t="s">
        <v>4248</v>
      </c>
      <c r="P11182" t="s">
        <v>14608</v>
      </c>
    </row>
    <row r="11183" spans="1:16" x14ac:dyDescent="0.55000000000000004">
      <c r="A11183" t="s">
        <v>2</v>
      </c>
      <c r="B11183" t="s">
        <v>14609</v>
      </c>
      <c r="C11183" t="s">
        <v>73</v>
      </c>
      <c r="D11183" t="s">
        <v>3970</v>
      </c>
      <c r="E11183" t="s">
        <v>20</v>
      </c>
      <c r="F11183" t="b">
        <v>0</v>
      </c>
      <c r="G11183" t="s">
        <v>27</v>
      </c>
      <c r="H11183" s="4">
        <v>45811.335057870368</v>
      </c>
      <c r="I11183" t="b">
        <v>1</v>
      </c>
      <c r="J11183" t="b">
        <v>0</v>
      </c>
      <c r="K11183" t="s">
        <v>24</v>
      </c>
      <c r="L11183" t="s">
        <v>22</v>
      </c>
      <c r="M11183">
        <v>100000</v>
      </c>
      <c r="O11183" t="s">
        <v>14610</v>
      </c>
      <c r="P11183" t="s">
        <v>14611</v>
      </c>
    </row>
    <row r="11184" spans="1:16" x14ac:dyDescent="0.55000000000000004">
      <c r="A11184" t="s">
        <v>2</v>
      </c>
      <c r="B11184" t="s">
        <v>14612</v>
      </c>
      <c r="C11184" t="s">
        <v>44</v>
      </c>
      <c r="D11184" t="s">
        <v>3973</v>
      </c>
      <c r="E11184" t="s">
        <v>20</v>
      </c>
      <c r="F11184" t="b">
        <v>0</v>
      </c>
      <c r="G11184" t="s">
        <v>27</v>
      </c>
      <c r="H11184" s="4">
        <v>45811.335231481477</v>
      </c>
      <c r="I11184" t="b">
        <v>0</v>
      </c>
      <c r="J11184" t="b">
        <v>1</v>
      </c>
      <c r="K11184" t="s">
        <v>24</v>
      </c>
      <c r="L11184" t="s">
        <v>22</v>
      </c>
      <c r="M11184">
        <v>167500</v>
      </c>
      <c r="O11184" t="s">
        <v>444</v>
      </c>
      <c r="P11184" t="s">
        <v>14613</v>
      </c>
    </row>
    <row r="11185" spans="1:16" x14ac:dyDescent="0.55000000000000004">
      <c r="A11185" t="s">
        <v>0</v>
      </c>
      <c r="B11185" t="s">
        <v>0</v>
      </c>
      <c r="C11185" t="s">
        <v>3011</v>
      </c>
      <c r="D11185" t="s">
        <v>7547</v>
      </c>
      <c r="E11185" t="s">
        <v>34</v>
      </c>
      <c r="F11185" t="b">
        <v>0</v>
      </c>
      <c r="G11185" t="s">
        <v>35</v>
      </c>
      <c r="H11185" s="4">
        <v>45811.375613425917</v>
      </c>
      <c r="I11185" t="b">
        <v>0</v>
      </c>
      <c r="J11185" t="b">
        <v>0</v>
      </c>
      <c r="K11185" t="s">
        <v>24</v>
      </c>
      <c r="L11185" t="s">
        <v>36</v>
      </c>
      <c r="N11185">
        <v>15</v>
      </c>
      <c r="O11185" t="s">
        <v>7548</v>
      </c>
      <c r="P11185" t="s">
        <v>61</v>
      </c>
    </row>
    <row r="11186" spans="1:16" x14ac:dyDescent="0.55000000000000004">
      <c r="A11186" t="s">
        <v>1</v>
      </c>
      <c r="B11186" t="s">
        <v>135</v>
      </c>
      <c r="C11186" t="s">
        <v>82</v>
      </c>
      <c r="D11186" t="s">
        <v>3973</v>
      </c>
      <c r="E11186" t="s">
        <v>20</v>
      </c>
      <c r="F11186" t="b">
        <v>0</v>
      </c>
      <c r="G11186" t="s">
        <v>27</v>
      </c>
      <c r="H11186" s="4">
        <v>45811.376087962963</v>
      </c>
      <c r="I11186" t="b">
        <v>0</v>
      </c>
      <c r="J11186" t="b">
        <v>1</v>
      </c>
      <c r="K11186" t="s">
        <v>24</v>
      </c>
      <c r="L11186" t="s">
        <v>22</v>
      </c>
      <c r="M11186">
        <v>212000</v>
      </c>
      <c r="O11186" t="s">
        <v>299</v>
      </c>
      <c r="P11186" t="s">
        <v>193</v>
      </c>
    </row>
    <row r="11187" spans="1:16" x14ac:dyDescent="0.55000000000000004">
      <c r="A11187" t="s">
        <v>89</v>
      </c>
      <c r="B11187" t="s">
        <v>14614</v>
      </c>
      <c r="C11187" t="s">
        <v>14615</v>
      </c>
      <c r="D11187" t="s">
        <v>4090</v>
      </c>
      <c r="E11187" t="s">
        <v>20</v>
      </c>
      <c r="F11187" t="b">
        <v>0</v>
      </c>
      <c r="G11187" t="s">
        <v>35</v>
      </c>
      <c r="H11187" s="4">
        <v>45811.376377314817</v>
      </c>
      <c r="I11187" t="b">
        <v>0</v>
      </c>
      <c r="J11187" t="b">
        <v>0</v>
      </c>
      <c r="K11187" t="s">
        <v>24</v>
      </c>
      <c r="L11187" t="s">
        <v>22</v>
      </c>
      <c r="M11187">
        <v>174500</v>
      </c>
      <c r="O11187" t="s">
        <v>14616</v>
      </c>
      <c r="P11187" t="s">
        <v>14617</v>
      </c>
    </row>
    <row r="11188" spans="1:16" x14ac:dyDescent="0.55000000000000004">
      <c r="A11188" t="s">
        <v>139</v>
      </c>
      <c r="B11188" t="s">
        <v>14618</v>
      </c>
      <c r="C11188" t="s">
        <v>151</v>
      </c>
      <c r="D11188" t="s">
        <v>3973</v>
      </c>
      <c r="E11188" t="s">
        <v>20</v>
      </c>
      <c r="F11188" t="b">
        <v>0</v>
      </c>
      <c r="G11188" t="s">
        <v>30</v>
      </c>
      <c r="H11188" s="4">
        <v>45811.376539351862</v>
      </c>
      <c r="I11188" t="b">
        <v>0</v>
      </c>
      <c r="J11188" t="b">
        <v>1</v>
      </c>
      <c r="K11188" t="s">
        <v>24</v>
      </c>
      <c r="L11188" t="s">
        <v>22</v>
      </c>
      <c r="M11188">
        <v>93125</v>
      </c>
      <c r="O11188" t="s">
        <v>6371</v>
      </c>
    </row>
    <row r="11189" spans="1:16" x14ac:dyDescent="0.55000000000000004">
      <c r="A11189" t="s">
        <v>28</v>
      </c>
      <c r="B11189" t="s">
        <v>1830</v>
      </c>
      <c r="C11189" t="s">
        <v>322</v>
      </c>
      <c r="D11189" t="s">
        <v>3973</v>
      </c>
      <c r="E11189" t="s">
        <v>20</v>
      </c>
      <c r="F11189" t="b">
        <v>0</v>
      </c>
      <c r="G11189" t="s">
        <v>27</v>
      </c>
      <c r="H11189" s="4">
        <v>45811.376921296287</v>
      </c>
      <c r="I11189" t="b">
        <v>0</v>
      </c>
      <c r="J11189" t="b">
        <v>1</v>
      </c>
      <c r="K11189" t="s">
        <v>24</v>
      </c>
      <c r="L11189" t="s">
        <v>22</v>
      </c>
      <c r="M11189">
        <v>82500</v>
      </c>
      <c r="O11189" t="s">
        <v>3487</v>
      </c>
      <c r="P11189" t="s">
        <v>2543</v>
      </c>
    </row>
    <row r="11190" spans="1:16" x14ac:dyDescent="0.55000000000000004">
      <c r="A11190" t="s">
        <v>25</v>
      </c>
      <c r="B11190" t="s">
        <v>1577</v>
      </c>
      <c r="C11190" t="s">
        <v>1065</v>
      </c>
      <c r="D11190" t="s">
        <v>3957</v>
      </c>
      <c r="E11190" t="s">
        <v>34</v>
      </c>
      <c r="F11190" t="b">
        <v>0</v>
      </c>
      <c r="G11190" t="s">
        <v>35</v>
      </c>
      <c r="H11190" s="4">
        <v>45811.458877314813</v>
      </c>
      <c r="I11190" t="b">
        <v>0</v>
      </c>
      <c r="J11190" t="b">
        <v>0</v>
      </c>
      <c r="K11190" t="s">
        <v>24</v>
      </c>
      <c r="L11190" t="s">
        <v>36</v>
      </c>
      <c r="N11190">
        <v>16.510000228881839</v>
      </c>
      <c r="O11190" t="s">
        <v>14619</v>
      </c>
      <c r="P11190" t="s">
        <v>14620</v>
      </c>
    </row>
    <row r="11191" spans="1:16" x14ac:dyDescent="0.55000000000000004">
      <c r="A11191" t="s">
        <v>0</v>
      </c>
      <c r="B11191" t="s">
        <v>14621</v>
      </c>
      <c r="C11191" t="s">
        <v>39</v>
      </c>
      <c r="D11191" t="s">
        <v>3957</v>
      </c>
      <c r="E11191" t="s">
        <v>34</v>
      </c>
      <c r="F11191" t="b">
        <v>1</v>
      </c>
      <c r="G11191" t="s">
        <v>52</v>
      </c>
      <c r="H11191" s="4">
        <v>45811.459270833337</v>
      </c>
      <c r="I11191" t="b">
        <v>1</v>
      </c>
      <c r="J11191" t="b">
        <v>0</v>
      </c>
      <c r="K11191" t="s">
        <v>24</v>
      </c>
      <c r="L11191" t="s">
        <v>36</v>
      </c>
      <c r="N11191">
        <v>22.694999694824219</v>
      </c>
      <c r="O11191" t="s">
        <v>1694</v>
      </c>
      <c r="P11191" t="s">
        <v>798</v>
      </c>
    </row>
    <row r="11192" spans="1:16" x14ac:dyDescent="0.55000000000000004">
      <c r="A11192" t="s">
        <v>2</v>
      </c>
      <c r="B11192" t="s">
        <v>14622</v>
      </c>
      <c r="C11192" t="s">
        <v>49</v>
      </c>
      <c r="D11192" t="s">
        <v>3973</v>
      </c>
      <c r="E11192" t="s">
        <v>20</v>
      </c>
      <c r="F11192" t="b">
        <v>0</v>
      </c>
      <c r="G11192" t="s">
        <v>27</v>
      </c>
      <c r="H11192" s="4">
        <v>45811.46025462963</v>
      </c>
      <c r="I11192" t="b">
        <v>0</v>
      </c>
      <c r="J11192" t="b">
        <v>1</v>
      </c>
      <c r="K11192" t="s">
        <v>24</v>
      </c>
      <c r="L11192" t="s">
        <v>22</v>
      </c>
      <c r="M11192">
        <v>203500</v>
      </c>
      <c r="O11192" t="s">
        <v>3051</v>
      </c>
      <c r="P11192" t="s">
        <v>14623</v>
      </c>
    </row>
    <row r="11193" spans="1:16" x14ac:dyDescent="0.55000000000000004">
      <c r="A11193" t="s">
        <v>2</v>
      </c>
      <c r="B11193" t="s">
        <v>2567</v>
      </c>
      <c r="C11193" t="s">
        <v>1038</v>
      </c>
      <c r="D11193" t="s">
        <v>3973</v>
      </c>
      <c r="E11193" t="s">
        <v>20</v>
      </c>
      <c r="F11193" t="b">
        <v>0</v>
      </c>
      <c r="G11193" t="s">
        <v>41</v>
      </c>
      <c r="H11193" s="4">
        <v>45811.503599537027</v>
      </c>
      <c r="I11193" t="b">
        <v>0</v>
      </c>
      <c r="J11193" t="b">
        <v>1</v>
      </c>
      <c r="K11193" t="s">
        <v>24</v>
      </c>
      <c r="L11193" t="s">
        <v>22</v>
      </c>
      <c r="M11193">
        <v>97000</v>
      </c>
      <c r="O11193" t="s">
        <v>5482</v>
      </c>
      <c r="P11193" t="s">
        <v>12594</v>
      </c>
    </row>
    <row r="11194" spans="1:16" x14ac:dyDescent="0.55000000000000004">
      <c r="A11194" t="s">
        <v>2</v>
      </c>
      <c r="B11194" t="s">
        <v>2</v>
      </c>
      <c r="C11194" t="s">
        <v>1574</v>
      </c>
      <c r="D11194" t="s">
        <v>2208</v>
      </c>
      <c r="E11194" t="s">
        <v>20</v>
      </c>
      <c r="F11194" t="b">
        <v>0</v>
      </c>
      <c r="G11194" t="s">
        <v>35</v>
      </c>
      <c r="H11194" s="4">
        <v>45811.504201388889</v>
      </c>
      <c r="I11194" t="b">
        <v>0</v>
      </c>
      <c r="J11194" t="b">
        <v>1</v>
      </c>
      <c r="K11194" t="s">
        <v>24</v>
      </c>
      <c r="L11194" t="s">
        <v>22</v>
      </c>
      <c r="M11194">
        <v>187810</v>
      </c>
      <c r="O11194" t="s">
        <v>341</v>
      </c>
      <c r="P11194" t="s">
        <v>14624</v>
      </c>
    </row>
    <row r="11195" spans="1:16" x14ac:dyDescent="0.55000000000000004">
      <c r="A11195" t="s">
        <v>0</v>
      </c>
      <c r="B11195" t="s">
        <v>14625</v>
      </c>
      <c r="C11195" t="s">
        <v>414</v>
      </c>
      <c r="D11195" t="s">
        <v>4035</v>
      </c>
      <c r="E11195" t="s">
        <v>20</v>
      </c>
      <c r="F11195" t="b">
        <v>0</v>
      </c>
      <c r="G11195" t="s">
        <v>414</v>
      </c>
      <c r="H11195" s="4">
        <v>45811.510868055557</v>
      </c>
      <c r="I11195" t="b">
        <v>1</v>
      </c>
      <c r="J11195" t="b">
        <v>0</v>
      </c>
      <c r="K11195" t="s">
        <v>414</v>
      </c>
      <c r="L11195" t="s">
        <v>22</v>
      </c>
      <c r="M11195">
        <v>62500</v>
      </c>
      <c r="O11195" t="s">
        <v>1906</v>
      </c>
      <c r="P11195" t="s">
        <v>2306</v>
      </c>
    </row>
    <row r="11196" spans="1:16" x14ac:dyDescent="0.55000000000000004">
      <c r="A11196" t="s">
        <v>2</v>
      </c>
      <c r="B11196" t="s">
        <v>2604</v>
      </c>
      <c r="C11196" t="s">
        <v>151</v>
      </c>
      <c r="D11196" t="s">
        <v>14626</v>
      </c>
      <c r="E11196" t="s">
        <v>20</v>
      </c>
      <c r="F11196" t="b">
        <v>0</v>
      </c>
      <c r="G11196" t="s">
        <v>23</v>
      </c>
      <c r="H11196" s="4">
        <v>45811.536006944443</v>
      </c>
      <c r="I11196" t="b">
        <v>1</v>
      </c>
      <c r="J11196" t="b">
        <v>1</v>
      </c>
      <c r="K11196" t="s">
        <v>24</v>
      </c>
      <c r="L11196" t="s">
        <v>22</v>
      </c>
      <c r="M11196">
        <v>150000</v>
      </c>
      <c r="O11196" t="s">
        <v>14627</v>
      </c>
      <c r="P11196" t="s">
        <v>14628</v>
      </c>
    </row>
    <row r="11197" spans="1:16" x14ac:dyDescent="0.55000000000000004">
      <c r="A11197" t="s">
        <v>1</v>
      </c>
      <c r="B11197" t="s">
        <v>14629</v>
      </c>
      <c r="C11197" t="s">
        <v>329</v>
      </c>
      <c r="D11197" t="s">
        <v>3973</v>
      </c>
      <c r="E11197" t="s">
        <v>20</v>
      </c>
      <c r="F11197" t="b">
        <v>0</v>
      </c>
      <c r="G11197" t="s">
        <v>27</v>
      </c>
      <c r="H11197" s="4">
        <v>45811.541932870372</v>
      </c>
      <c r="I11197" t="b">
        <v>0</v>
      </c>
      <c r="J11197" t="b">
        <v>1</v>
      </c>
      <c r="K11197" t="s">
        <v>24</v>
      </c>
      <c r="L11197" t="s">
        <v>22</v>
      </c>
      <c r="M11197">
        <v>112800</v>
      </c>
      <c r="O11197" t="s">
        <v>14630</v>
      </c>
      <c r="P11197" t="s">
        <v>70</v>
      </c>
    </row>
    <row r="11198" spans="1:16" x14ac:dyDescent="0.55000000000000004">
      <c r="A11198" t="s">
        <v>0</v>
      </c>
      <c r="B11198" t="s">
        <v>14631</v>
      </c>
      <c r="C11198" t="s">
        <v>49</v>
      </c>
      <c r="D11198" t="s">
        <v>3973</v>
      </c>
      <c r="E11198" t="s">
        <v>51</v>
      </c>
      <c r="F11198" t="b">
        <v>0</v>
      </c>
      <c r="G11198" t="s">
        <v>41</v>
      </c>
      <c r="H11198" s="4">
        <v>45811.541979166657</v>
      </c>
      <c r="I11198" t="b">
        <v>0</v>
      </c>
      <c r="J11198" t="b">
        <v>0</v>
      </c>
      <c r="K11198" t="s">
        <v>24</v>
      </c>
      <c r="L11198" t="s">
        <v>36</v>
      </c>
      <c r="N11198">
        <v>46.5</v>
      </c>
      <c r="O11198" t="s">
        <v>4248</v>
      </c>
      <c r="P11198" t="s">
        <v>14632</v>
      </c>
    </row>
    <row r="11199" spans="1:16" x14ac:dyDescent="0.55000000000000004">
      <c r="A11199" t="s">
        <v>1</v>
      </c>
      <c r="B11199" t="s">
        <v>14633</v>
      </c>
      <c r="C11199" t="s">
        <v>82</v>
      </c>
      <c r="D11199" t="s">
        <v>3973</v>
      </c>
      <c r="E11199" t="s">
        <v>20</v>
      </c>
      <c r="F11199" t="b">
        <v>0</v>
      </c>
      <c r="G11199" t="s">
        <v>27</v>
      </c>
      <c r="H11199" s="4">
        <v>45811.542731481481</v>
      </c>
      <c r="I11199" t="b">
        <v>0</v>
      </c>
      <c r="J11199" t="b">
        <v>1</v>
      </c>
      <c r="K11199" t="s">
        <v>24</v>
      </c>
      <c r="L11199" t="s">
        <v>22</v>
      </c>
      <c r="M11199">
        <v>169500</v>
      </c>
      <c r="O11199" t="s">
        <v>1172</v>
      </c>
      <c r="P11199" t="s">
        <v>2059</v>
      </c>
    </row>
    <row r="11200" spans="1:16" x14ac:dyDescent="0.55000000000000004">
      <c r="A11200" t="s">
        <v>1</v>
      </c>
      <c r="B11200" t="s">
        <v>14634</v>
      </c>
      <c r="C11200" t="s">
        <v>82</v>
      </c>
      <c r="D11200" t="s">
        <v>12135</v>
      </c>
      <c r="E11200" t="s">
        <v>631</v>
      </c>
      <c r="F11200" t="b">
        <v>0</v>
      </c>
      <c r="G11200" t="s">
        <v>27</v>
      </c>
      <c r="H11200" s="4">
        <v>45811.542754629627</v>
      </c>
      <c r="I11200" t="b">
        <v>0</v>
      </c>
      <c r="J11200" t="b">
        <v>0</v>
      </c>
      <c r="K11200" t="s">
        <v>24</v>
      </c>
      <c r="L11200" t="s">
        <v>36</v>
      </c>
      <c r="N11200">
        <v>16.14999961853027</v>
      </c>
      <c r="O11200" t="s">
        <v>14635</v>
      </c>
      <c r="P11200" t="s">
        <v>700</v>
      </c>
    </row>
    <row r="11201" spans="1:16" x14ac:dyDescent="0.55000000000000004">
      <c r="A11201" t="s">
        <v>0</v>
      </c>
      <c r="B11201" t="s">
        <v>14636</v>
      </c>
      <c r="C11201" t="s">
        <v>203</v>
      </c>
      <c r="D11201" t="s">
        <v>4093</v>
      </c>
      <c r="E11201" t="s">
        <v>20</v>
      </c>
      <c r="F11201" t="b">
        <v>0</v>
      </c>
      <c r="G11201" t="s">
        <v>23</v>
      </c>
      <c r="H11201" s="4">
        <v>45811.577187499999</v>
      </c>
      <c r="I11201" t="b">
        <v>0</v>
      </c>
      <c r="J11201" t="b">
        <v>1</v>
      </c>
      <c r="K11201" t="s">
        <v>24</v>
      </c>
      <c r="L11201" t="s">
        <v>36</v>
      </c>
      <c r="N11201">
        <v>74</v>
      </c>
      <c r="O11201" t="s">
        <v>1511</v>
      </c>
      <c r="P11201" t="s">
        <v>2650</v>
      </c>
    </row>
    <row r="11202" spans="1:16" x14ac:dyDescent="0.55000000000000004">
      <c r="A11202" t="s">
        <v>0</v>
      </c>
      <c r="B11202" t="s">
        <v>14637</v>
      </c>
      <c r="C11202" t="s">
        <v>14638</v>
      </c>
      <c r="D11202" t="s">
        <v>3957</v>
      </c>
      <c r="E11202" t="s">
        <v>20</v>
      </c>
      <c r="F11202" t="b">
        <v>0</v>
      </c>
      <c r="G11202" t="s">
        <v>30</v>
      </c>
      <c r="H11202" s="4">
        <v>45811.584050925929</v>
      </c>
      <c r="I11202" t="b">
        <v>0</v>
      </c>
      <c r="J11202" t="b">
        <v>0</v>
      </c>
      <c r="K11202" t="s">
        <v>24</v>
      </c>
      <c r="L11202" t="s">
        <v>36</v>
      </c>
      <c r="N11202">
        <v>17.95999908447266</v>
      </c>
      <c r="O11202" t="s">
        <v>14639</v>
      </c>
      <c r="P11202" t="s">
        <v>496</v>
      </c>
    </row>
    <row r="11203" spans="1:16" x14ac:dyDescent="0.55000000000000004">
      <c r="A11203" t="s">
        <v>1</v>
      </c>
      <c r="B11203" t="s">
        <v>14640</v>
      </c>
      <c r="C11203" t="s">
        <v>82</v>
      </c>
      <c r="D11203" t="s">
        <v>3973</v>
      </c>
      <c r="E11203" t="s">
        <v>20</v>
      </c>
      <c r="F11203" t="b">
        <v>0</v>
      </c>
      <c r="G11203" t="s">
        <v>27</v>
      </c>
      <c r="H11203" s="4">
        <v>45811.584398148138</v>
      </c>
      <c r="I11203" t="b">
        <v>0</v>
      </c>
      <c r="J11203" t="b">
        <v>1</v>
      </c>
      <c r="K11203" t="s">
        <v>24</v>
      </c>
      <c r="L11203" t="s">
        <v>22</v>
      </c>
      <c r="M11203">
        <v>244000</v>
      </c>
      <c r="O11203" t="s">
        <v>1883</v>
      </c>
      <c r="P11203" t="s">
        <v>14641</v>
      </c>
    </row>
    <row r="11204" spans="1:16" x14ac:dyDescent="0.55000000000000004">
      <c r="A11204" t="s">
        <v>1</v>
      </c>
      <c r="B11204" t="s">
        <v>14642</v>
      </c>
      <c r="C11204" t="s">
        <v>185</v>
      </c>
      <c r="D11204" t="s">
        <v>3973</v>
      </c>
      <c r="E11204" t="s">
        <v>51</v>
      </c>
      <c r="F11204" t="b">
        <v>0</v>
      </c>
      <c r="G11204" t="s">
        <v>27</v>
      </c>
      <c r="H11204" s="4">
        <v>45811.584479166668</v>
      </c>
      <c r="I11204" t="b">
        <v>0</v>
      </c>
      <c r="J11204" t="b">
        <v>1</v>
      </c>
      <c r="K11204" t="s">
        <v>24</v>
      </c>
      <c r="L11204" t="s">
        <v>36</v>
      </c>
      <c r="N11204">
        <v>61.5</v>
      </c>
      <c r="O11204" t="s">
        <v>483</v>
      </c>
      <c r="P11204" t="s">
        <v>14643</v>
      </c>
    </row>
    <row r="11205" spans="1:16" x14ac:dyDescent="0.55000000000000004">
      <c r="A11205" t="s">
        <v>2</v>
      </c>
      <c r="B11205" t="s">
        <v>471</v>
      </c>
      <c r="C11205" t="s">
        <v>13533</v>
      </c>
      <c r="D11205" t="s">
        <v>3828</v>
      </c>
      <c r="E11205" t="s">
        <v>51</v>
      </c>
      <c r="F11205" t="b">
        <v>0</v>
      </c>
      <c r="G11205" t="s">
        <v>27</v>
      </c>
      <c r="H11205" s="4">
        <v>45811.585104166668</v>
      </c>
      <c r="I11205" t="b">
        <v>0</v>
      </c>
      <c r="J11205" t="b">
        <v>0</v>
      </c>
      <c r="K11205" t="s">
        <v>24</v>
      </c>
      <c r="L11205" t="s">
        <v>36</v>
      </c>
      <c r="N11205">
        <v>60</v>
      </c>
      <c r="O11205" t="s">
        <v>14644</v>
      </c>
      <c r="P11205" t="s">
        <v>14645</v>
      </c>
    </row>
    <row r="11206" spans="1:16" x14ac:dyDescent="0.55000000000000004">
      <c r="A11206" t="s">
        <v>2</v>
      </c>
      <c r="B11206" t="s">
        <v>2</v>
      </c>
      <c r="C11206" t="s">
        <v>732</v>
      </c>
      <c r="D11206" t="s">
        <v>3973</v>
      </c>
      <c r="E11206" t="s">
        <v>20</v>
      </c>
      <c r="F11206" t="b">
        <v>0</v>
      </c>
      <c r="G11206" t="s">
        <v>52</v>
      </c>
      <c r="H11206" s="4">
        <v>45811.625891203701</v>
      </c>
      <c r="I11206" t="b">
        <v>1</v>
      </c>
      <c r="J11206" t="b">
        <v>0</v>
      </c>
      <c r="K11206" t="s">
        <v>24</v>
      </c>
      <c r="L11206" t="s">
        <v>22</v>
      </c>
      <c r="M11206">
        <v>155000</v>
      </c>
      <c r="O11206" t="s">
        <v>1003</v>
      </c>
      <c r="P11206" t="s">
        <v>14646</v>
      </c>
    </row>
    <row r="11207" spans="1:16" x14ac:dyDescent="0.55000000000000004">
      <c r="A11207" t="s">
        <v>19</v>
      </c>
      <c r="B11207" t="s">
        <v>3169</v>
      </c>
      <c r="C11207" t="s">
        <v>376</v>
      </c>
      <c r="D11207" t="s">
        <v>2208</v>
      </c>
      <c r="E11207" t="s">
        <v>20</v>
      </c>
      <c r="F11207" t="b">
        <v>0</v>
      </c>
      <c r="G11207" t="s">
        <v>52</v>
      </c>
      <c r="H11207" s="4">
        <v>45811.626585648148</v>
      </c>
      <c r="I11207" t="b">
        <v>0</v>
      </c>
      <c r="J11207" t="b">
        <v>1</v>
      </c>
      <c r="K11207" t="s">
        <v>24</v>
      </c>
      <c r="L11207" t="s">
        <v>22</v>
      </c>
      <c r="M11207">
        <v>151245.5</v>
      </c>
      <c r="O11207" t="s">
        <v>79</v>
      </c>
      <c r="P11207" t="s">
        <v>14647</v>
      </c>
    </row>
    <row r="11208" spans="1:16" x14ac:dyDescent="0.55000000000000004">
      <c r="A11208" t="s">
        <v>1</v>
      </c>
      <c r="B11208" t="s">
        <v>6163</v>
      </c>
      <c r="C11208" t="s">
        <v>372</v>
      </c>
      <c r="D11208" t="s">
        <v>3973</v>
      </c>
      <c r="E11208" t="s">
        <v>51</v>
      </c>
      <c r="F11208" t="b">
        <v>0</v>
      </c>
      <c r="G11208" t="s">
        <v>41</v>
      </c>
      <c r="H11208" s="4">
        <v>45811.628692129627</v>
      </c>
      <c r="I11208" t="b">
        <v>0</v>
      </c>
      <c r="J11208" t="b">
        <v>1</v>
      </c>
      <c r="K11208" t="s">
        <v>24</v>
      </c>
      <c r="L11208" t="s">
        <v>36</v>
      </c>
      <c r="N11208">
        <v>72.5</v>
      </c>
      <c r="O11208" t="s">
        <v>144</v>
      </c>
      <c r="P11208" t="s">
        <v>14648</v>
      </c>
    </row>
    <row r="11209" spans="1:16" x14ac:dyDescent="0.55000000000000004">
      <c r="A11209" t="s">
        <v>2</v>
      </c>
      <c r="B11209" t="s">
        <v>14649</v>
      </c>
      <c r="C11209" t="s">
        <v>142</v>
      </c>
      <c r="D11209" t="s">
        <v>3600</v>
      </c>
      <c r="E11209" t="s">
        <v>51</v>
      </c>
      <c r="F11209" t="b">
        <v>0</v>
      </c>
      <c r="G11209" t="s">
        <v>52</v>
      </c>
      <c r="H11209" s="4">
        <v>45811.629826388889</v>
      </c>
      <c r="I11209" t="b">
        <v>1</v>
      </c>
      <c r="J11209" t="b">
        <v>0</v>
      </c>
      <c r="K11209" t="s">
        <v>24</v>
      </c>
      <c r="L11209" t="s">
        <v>36</v>
      </c>
      <c r="N11209">
        <v>70</v>
      </c>
      <c r="O11209" t="s">
        <v>11686</v>
      </c>
      <c r="P11209" t="s">
        <v>201</v>
      </c>
    </row>
    <row r="11210" spans="1:16" x14ac:dyDescent="0.55000000000000004">
      <c r="A11210" t="s">
        <v>2</v>
      </c>
      <c r="B11210" t="s">
        <v>14650</v>
      </c>
      <c r="C11210" t="s">
        <v>64</v>
      </c>
      <c r="D11210" t="s">
        <v>3828</v>
      </c>
      <c r="E11210" t="s">
        <v>51</v>
      </c>
      <c r="F11210" t="b">
        <v>0</v>
      </c>
      <c r="G11210" t="s">
        <v>41</v>
      </c>
      <c r="H11210" s="4">
        <v>45811.670266203713</v>
      </c>
      <c r="I11210" t="b">
        <v>1</v>
      </c>
      <c r="J11210" t="b">
        <v>0</v>
      </c>
      <c r="K11210" t="s">
        <v>24</v>
      </c>
      <c r="L11210" t="s">
        <v>36</v>
      </c>
      <c r="N11210">
        <v>62.5</v>
      </c>
      <c r="O11210" t="s">
        <v>9461</v>
      </c>
      <c r="P11210" t="s">
        <v>14651</v>
      </c>
    </row>
    <row r="11211" spans="1:16" x14ac:dyDescent="0.55000000000000004">
      <c r="A11211" t="s">
        <v>139</v>
      </c>
      <c r="B11211" t="s">
        <v>235</v>
      </c>
      <c r="C11211" t="s">
        <v>3720</v>
      </c>
      <c r="D11211" t="s">
        <v>3973</v>
      </c>
      <c r="E11211" t="s">
        <v>20</v>
      </c>
      <c r="F11211" t="b">
        <v>0</v>
      </c>
      <c r="G11211" t="s">
        <v>41</v>
      </c>
      <c r="H11211" s="4">
        <v>45811.708715277768</v>
      </c>
      <c r="I11211" t="b">
        <v>1</v>
      </c>
      <c r="J11211" t="b">
        <v>0</v>
      </c>
      <c r="K11211" t="s">
        <v>24</v>
      </c>
      <c r="L11211" t="s">
        <v>22</v>
      </c>
      <c r="M11211">
        <v>126500</v>
      </c>
      <c r="O11211" t="s">
        <v>14652</v>
      </c>
      <c r="P11211" t="s">
        <v>14653</v>
      </c>
    </row>
    <row r="11212" spans="1:16" x14ac:dyDescent="0.55000000000000004">
      <c r="A11212" t="s">
        <v>0</v>
      </c>
      <c r="B11212" t="s">
        <v>14654</v>
      </c>
      <c r="C11212" t="s">
        <v>14655</v>
      </c>
      <c r="D11212" t="s">
        <v>3828</v>
      </c>
      <c r="E11212" t="s">
        <v>20</v>
      </c>
      <c r="F11212" t="b">
        <v>0</v>
      </c>
      <c r="G11212" t="s">
        <v>30</v>
      </c>
      <c r="H11212" s="4">
        <v>45811.708981481483</v>
      </c>
      <c r="I11212" t="b">
        <v>0</v>
      </c>
      <c r="J11212" t="b">
        <v>1</v>
      </c>
      <c r="K11212" t="s">
        <v>24</v>
      </c>
      <c r="L11212" t="s">
        <v>22</v>
      </c>
      <c r="M11212">
        <v>55000</v>
      </c>
      <c r="O11212" t="s">
        <v>14656</v>
      </c>
      <c r="P11212" t="s">
        <v>280</v>
      </c>
    </row>
    <row r="11213" spans="1:16" x14ac:dyDescent="0.55000000000000004">
      <c r="A11213" t="s">
        <v>0</v>
      </c>
      <c r="B11213" t="s">
        <v>12222</v>
      </c>
      <c r="C11213" t="s">
        <v>192</v>
      </c>
      <c r="D11213" t="s">
        <v>3973</v>
      </c>
      <c r="E11213" t="s">
        <v>20</v>
      </c>
      <c r="F11213" t="b">
        <v>0</v>
      </c>
      <c r="G11213" t="s">
        <v>52</v>
      </c>
      <c r="H11213" s="4">
        <v>45811.709224537037</v>
      </c>
      <c r="I11213" t="b">
        <v>0</v>
      </c>
      <c r="J11213" t="b">
        <v>1</v>
      </c>
      <c r="K11213" t="s">
        <v>24</v>
      </c>
      <c r="L11213" t="s">
        <v>22</v>
      </c>
      <c r="M11213">
        <v>87500</v>
      </c>
      <c r="O11213" t="s">
        <v>14657</v>
      </c>
    </row>
    <row r="11214" spans="1:16" x14ac:dyDescent="0.55000000000000004">
      <c r="A11214" t="s">
        <v>1</v>
      </c>
      <c r="B11214" t="s">
        <v>14658</v>
      </c>
      <c r="C11214" t="s">
        <v>140</v>
      </c>
      <c r="D11214" t="s">
        <v>14659</v>
      </c>
      <c r="E11214" t="s">
        <v>20</v>
      </c>
      <c r="F11214" t="b">
        <v>0</v>
      </c>
      <c r="G11214" t="s">
        <v>35</v>
      </c>
      <c r="H11214" s="4">
        <v>45811.709687499999</v>
      </c>
      <c r="I11214" t="b">
        <v>0</v>
      </c>
      <c r="J11214" t="b">
        <v>1</v>
      </c>
      <c r="K11214" t="s">
        <v>24</v>
      </c>
      <c r="L11214" t="s">
        <v>22</v>
      </c>
      <c r="M11214">
        <v>127952</v>
      </c>
      <c r="O11214" t="s">
        <v>602</v>
      </c>
      <c r="P11214" t="s">
        <v>14660</v>
      </c>
    </row>
    <row r="11215" spans="1:16" x14ac:dyDescent="0.55000000000000004">
      <c r="A11215" t="s">
        <v>28</v>
      </c>
      <c r="B11215" t="s">
        <v>14661</v>
      </c>
      <c r="C11215" t="s">
        <v>151</v>
      </c>
      <c r="D11215" t="s">
        <v>3973</v>
      </c>
      <c r="E11215" t="s">
        <v>20</v>
      </c>
      <c r="F11215" t="b">
        <v>0</v>
      </c>
      <c r="G11215" t="s">
        <v>30</v>
      </c>
      <c r="H11215" s="4">
        <v>45811.709861111107</v>
      </c>
      <c r="I11215" t="b">
        <v>0</v>
      </c>
      <c r="J11215" t="b">
        <v>1</v>
      </c>
      <c r="K11215" t="s">
        <v>24</v>
      </c>
      <c r="L11215" t="s">
        <v>22</v>
      </c>
      <c r="M11215">
        <v>315375</v>
      </c>
      <c r="O11215" t="s">
        <v>664</v>
      </c>
    </row>
    <row r="11216" spans="1:16" x14ac:dyDescent="0.55000000000000004">
      <c r="A11216" t="s">
        <v>40</v>
      </c>
      <c r="B11216" t="s">
        <v>3193</v>
      </c>
      <c r="C11216" t="s">
        <v>143</v>
      </c>
      <c r="D11216" t="s">
        <v>4178</v>
      </c>
      <c r="E11216" t="s">
        <v>20</v>
      </c>
      <c r="F11216" t="b">
        <v>0</v>
      </c>
      <c r="G11216" t="s">
        <v>27</v>
      </c>
      <c r="H11216" s="4">
        <v>45811.710104166668</v>
      </c>
      <c r="I11216" t="b">
        <v>0</v>
      </c>
      <c r="J11216" t="b">
        <v>1</v>
      </c>
      <c r="K11216" t="s">
        <v>24</v>
      </c>
      <c r="L11216" t="s">
        <v>22</v>
      </c>
      <c r="M11216">
        <v>241000</v>
      </c>
      <c r="O11216" t="s">
        <v>59</v>
      </c>
      <c r="P11216" t="s">
        <v>137</v>
      </c>
    </row>
    <row r="11217" spans="1:16" x14ac:dyDescent="0.55000000000000004">
      <c r="A11217" t="s">
        <v>2</v>
      </c>
      <c r="B11217" t="s">
        <v>14662</v>
      </c>
      <c r="C11217" t="s">
        <v>283</v>
      </c>
      <c r="D11217" t="s">
        <v>3828</v>
      </c>
      <c r="E11217" t="s">
        <v>20</v>
      </c>
      <c r="F11217" t="b">
        <v>0</v>
      </c>
      <c r="G11217" t="s">
        <v>27</v>
      </c>
      <c r="H11217" s="4">
        <v>45811.710138888891</v>
      </c>
      <c r="I11217" t="b">
        <v>0</v>
      </c>
      <c r="J11217" t="b">
        <v>1</v>
      </c>
      <c r="K11217" t="s">
        <v>24</v>
      </c>
      <c r="L11217" t="s">
        <v>22</v>
      </c>
      <c r="M11217">
        <v>159500</v>
      </c>
      <c r="O11217" t="s">
        <v>1048</v>
      </c>
      <c r="P11217" t="s">
        <v>14663</v>
      </c>
    </row>
    <row r="11218" spans="1:16" x14ac:dyDescent="0.55000000000000004">
      <c r="A11218" t="s">
        <v>40</v>
      </c>
      <c r="B11218" t="s">
        <v>6694</v>
      </c>
      <c r="C11218" t="s">
        <v>29</v>
      </c>
      <c r="D11218" t="s">
        <v>3973</v>
      </c>
      <c r="E11218" t="s">
        <v>20</v>
      </c>
      <c r="F11218" t="b">
        <v>0</v>
      </c>
      <c r="G11218" t="s">
        <v>27</v>
      </c>
      <c r="H11218" s="4">
        <v>45811.710185185177</v>
      </c>
      <c r="I11218" t="b">
        <v>0</v>
      </c>
      <c r="J11218" t="b">
        <v>1</v>
      </c>
      <c r="K11218" t="s">
        <v>24</v>
      </c>
      <c r="L11218" t="s">
        <v>22</v>
      </c>
      <c r="M11218">
        <v>118462.5</v>
      </c>
      <c r="O11218" t="s">
        <v>2546</v>
      </c>
      <c r="P11218" t="s">
        <v>14595</v>
      </c>
    </row>
    <row r="11219" spans="1:16" x14ac:dyDescent="0.55000000000000004">
      <c r="A11219" t="s">
        <v>2</v>
      </c>
      <c r="B11219" t="s">
        <v>307</v>
      </c>
      <c r="C11219" t="s">
        <v>247</v>
      </c>
      <c r="D11219" t="s">
        <v>3973</v>
      </c>
      <c r="E11219" t="s">
        <v>631</v>
      </c>
      <c r="F11219" t="b">
        <v>0</v>
      </c>
      <c r="G11219" t="s">
        <v>27</v>
      </c>
      <c r="H11219" s="4">
        <v>45811.710300925923</v>
      </c>
      <c r="I11219" t="b">
        <v>0</v>
      </c>
      <c r="J11219" t="b">
        <v>1</v>
      </c>
      <c r="K11219" t="s">
        <v>24</v>
      </c>
      <c r="L11219" t="s">
        <v>22</v>
      </c>
      <c r="M11219">
        <v>207000</v>
      </c>
      <c r="O11219" t="s">
        <v>59</v>
      </c>
      <c r="P11219" t="s">
        <v>137</v>
      </c>
    </row>
    <row r="11220" spans="1:16" x14ac:dyDescent="0.55000000000000004">
      <c r="A11220" t="s">
        <v>2</v>
      </c>
      <c r="B11220" t="s">
        <v>14664</v>
      </c>
      <c r="C11220" t="s">
        <v>203</v>
      </c>
      <c r="D11220" t="s">
        <v>3828</v>
      </c>
      <c r="E11220" t="s">
        <v>51</v>
      </c>
      <c r="F11220" t="b">
        <v>0</v>
      </c>
      <c r="G11220" t="s">
        <v>41</v>
      </c>
      <c r="H11220" s="4">
        <v>45811.71193287037</v>
      </c>
      <c r="I11220" t="b">
        <v>1</v>
      </c>
      <c r="J11220" t="b">
        <v>0</v>
      </c>
      <c r="K11220" t="s">
        <v>24</v>
      </c>
      <c r="L11220" t="s">
        <v>36</v>
      </c>
      <c r="N11220">
        <v>58</v>
      </c>
      <c r="O11220" t="s">
        <v>319</v>
      </c>
      <c r="P11220" t="s">
        <v>14665</v>
      </c>
    </row>
    <row r="11221" spans="1:16" x14ac:dyDescent="0.55000000000000004">
      <c r="A11221" t="s">
        <v>40</v>
      </c>
      <c r="B11221" t="s">
        <v>14666</v>
      </c>
      <c r="C11221" t="s">
        <v>82</v>
      </c>
      <c r="D11221" t="s">
        <v>3828</v>
      </c>
      <c r="E11221" t="s">
        <v>219</v>
      </c>
      <c r="F11221" t="b">
        <v>0</v>
      </c>
      <c r="G11221" t="s">
        <v>41</v>
      </c>
      <c r="H11221" s="4">
        <v>45811.711956018517</v>
      </c>
      <c r="I11221" t="b">
        <v>1</v>
      </c>
      <c r="J11221" t="b">
        <v>1</v>
      </c>
      <c r="K11221" t="s">
        <v>24</v>
      </c>
      <c r="L11221" t="s">
        <v>36</v>
      </c>
      <c r="N11221">
        <v>107.5</v>
      </c>
      <c r="O11221" t="s">
        <v>14667</v>
      </c>
      <c r="P11221" t="s">
        <v>14668</v>
      </c>
    </row>
    <row r="11222" spans="1:16" x14ac:dyDescent="0.55000000000000004">
      <c r="A11222" t="s">
        <v>2</v>
      </c>
      <c r="B11222" t="s">
        <v>11574</v>
      </c>
      <c r="C11222" t="s">
        <v>357</v>
      </c>
      <c r="D11222" t="s">
        <v>4178</v>
      </c>
      <c r="E11222" t="s">
        <v>20</v>
      </c>
      <c r="F11222" t="b">
        <v>0</v>
      </c>
      <c r="G11222" t="s">
        <v>35</v>
      </c>
      <c r="H11222" s="4">
        <v>45811.712511574071</v>
      </c>
      <c r="I11222" t="b">
        <v>0</v>
      </c>
      <c r="J11222" t="b">
        <v>1</v>
      </c>
      <c r="K11222" t="s">
        <v>24</v>
      </c>
      <c r="L11222" t="s">
        <v>22</v>
      </c>
      <c r="M11222">
        <v>188500</v>
      </c>
      <c r="O11222" t="s">
        <v>59</v>
      </c>
      <c r="P11222" t="s">
        <v>2020</v>
      </c>
    </row>
    <row r="11223" spans="1:16" x14ac:dyDescent="0.55000000000000004">
      <c r="A11223" t="s">
        <v>0</v>
      </c>
      <c r="B11223" t="s">
        <v>3005</v>
      </c>
      <c r="C11223" t="s">
        <v>213</v>
      </c>
      <c r="D11223" t="s">
        <v>3973</v>
      </c>
      <c r="E11223" t="s">
        <v>20</v>
      </c>
      <c r="F11223" t="b">
        <v>0</v>
      </c>
      <c r="G11223" t="s">
        <v>41</v>
      </c>
      <c r="H11223" s="4">
        <v>45811.7503125</v>
      </c>
      <c r="I11223" t="b">
        <v>0</v>
      </c>
      <c r="J11223" t="b">
        <v>1</v>
      </c>
      <c r="K11223" t="s">
        <v>24</v>
      </c>
      <c r="L11223" t="s">
        <v>36</v>
      </c>
      <c r="N11223">
        <v>20</v>
      </c>
      <c r="O11223" t="s">
        <v>14669</v>
      </c>
    </row>
    <row r="11224" spans="1:16" x14ac:dyDescent="0.55000000000000004">
      <c r="A11224" t="s">
        <v>139</v>
      </c>
      <c r="B11224" t="s">
        <v>2929</v>
      </c>
      <c r="C11224" t="s">
        <v>3238</v>
      </c>
      <c r="D11224" t="s">
        <v>3973</v>
      </c>
      <c r="E11224" t="s">
        <v>20</v>
      </c>
      <c r="F11224" t="b">
        <v>0</v>
      </c>
      <c r="G11224" t="s">
        <v>41</v>
      </c>
      <c r="H11224" s="4">
        <v>45811.7503125</v>
      </c>
      <c r="I11224" t="b">
        <v>0</v>
      </c>
      <c r="J11224" t="b">
        <v>1</v>
      </c>
      <c r="K11224" t="s">
        <v>24</v>
      </c>
      <c r="L11224" t="s">
        <v>22</v>
      </c>
      <c r="M11224">
        <v>103900</v>
      </c>
      <c r="O11224" t="s">
        <v>4329</v>
      </c>
      <c r="P11224" t="s">
        <v>7492</v>
      </c>
    </row>
    <row r="11225" spans="1:16" x14ac:dyDescent="0.55000000000000004">
      <c r="A11225" t="s">
        <v>25</v>
      </c>
      <c r="B11225" t="s">
        <v>14670</v>
      </c>
      <c r="C11225" t="s">
        <v>400</v>
      </c>
      <c r="D11225" t="s">
        <v>3973</v>
      </c>
      <c r="E11225" t="s">
        <v>20</v>
      </c>
      <c r="F11225" t="b">
        <v>0</v>
      </c>
      <c r="G11225" t="s">
        <v>30</v>
      </c>
      <c r="H11225" s="4">
        <v>45811.75068287037</v>
      </c>
      <c r="I11225" t="b">
        <v>0</v>
      </c>
      <c r="J11225" t="b">
        <v>1</v>
      </c>
      <c r="K11225" t="s">
        <v>24</v>
      </c>
      <c r="L11225" t="s">
        <v>22</v>
      </c>
      <c r="M11225">
        <v>90500</v>
      </c>
      <c r="O11225" t="s">
        <v>14671</v>
      </c>
      <c r="P11225" t="s">
        <v>14672</v>
      </c>
    </row>
    <row r="11226" spans="1:16" x14ac:dyDescent="0.55000000000000004">
      <c r="A11226" t="s">
        <v>2</v>
      </c>
      <c r="B11226" t="s">
        <v>14673</v>
      </c>
      <c r="C11226" t="s">
        <v>14674</v>
      </c>
      <c r="D11226" t="s">
        <v>2208</v>
      </c>
      <c r="E11226" t="s">
        <v>20</v>
      </c>
      <c r="F11226" t="b">
        <v>0</v>
      </c>
      <c r="G11226" t="s">
        <v>27</v>
      </c>
      <c r="H11226" s="4">
        <v>45811.751747685194</v>
      </c>
      <c r="I11226" t="b">
        <v>0</v>
      </c>
      <c r="J11226" t="b">
        <v>0</v>
      </c>
      <c r="K11226" t="s">
        <v>24</v>
      </c>
      <c r="L11226" t="s">
        <v>22</v>
      </c>
      <c r="M11226">
        <v>65000</v>
      </c>
      <c r="O11226" t="s">
        <v>14675</v>
      </c>
      <c r="P11226" t="s">
        <v>14676</v>
      </c>
    </row>
    <row r="11227" spans="1:16" x14ac:dyDescent="0.55000000000000004">
      <c r="A11227" t="s">
        <v>2</v>
      </c>
      <c r="B11227" t="s">
        <v>14677</v>
      </c>
      <c r="C11227" t="s">
        <v>14674</v>
      </c>
      <c r="D11227" t="s">
        <v>2208</v>
      </c>
      <c r="E11227" t="s">
        <v>20</v>
      </c>
      <c r="F11227" t="b">
        <v>0</v>
      </c>
      <c r="G11227" t="s">
        <v>41</v>
      </c>
      <c r="H11227" s="4">
        <v>45811.753541666672</v>
      </c>
      <c r="I11227" t="b">
        <v>0</v>
      </c>
      <c r="J11227" t="b">
        <v>0</v>
      </c>
      <c r="K11227" t="s">
        <v>24</v>
      </c>
      <c r="L11227" t="s">
        <v>22</v>
      </c>
      <c r="M11227">
        <v>65000</v>
      </c>
      <c r="O11227" t="s">
        <v>14675</v>
      </c>
      <c r="P11227" t="s">
        <v>14676</v>
      </c>
    </row>
    <row r="11228" spans="1:16" x14ac:dyDescent="0.55000000000000004">
      <c r="A11228" t="s">
        <v>40</v>
      </c>
      <c r="B11228" t="s">
        <v>12754</v>
      </c>
      <c r="C11228" t="s">
        <v>434</v>
      </c>
      <c r="D11228" t="s">
        <v>14678</v>
      </c>
      <c r="E11228" t="s">
        <v>20</v>
      </c>
      <c r="F11228" t="b">
        <v>0</v>
      </c>
      <c r="G11228" t="s">
        <v>30</v>
      </c>
      <c r="H11228" s="4">
        <v>45811.754421296297</v>
      </c>
      <c r="I11228" t="b">
        <v>0</v>
      </c>
      <c r="J11228" t="b">
        <v>1</v>
      </c>
      <c r="K11228" t="s">
        <v>24</v>
      </c>
      <c r="L11228" t="s">
        <v>22</v>
      </c>
      <c r="M11228">
        <v>170000</v>
      </c>
      <c r="O11228" t="s">
        <v>59</v>
      </c>
      <c r="P11228" t="s">
        <v>2020</v>
      </c>
    </row>
    <row r="11229" spans="1:16" x14ac:dyDescent="0.55000000000000004">
      <c r="A11229" t="s">
        <v>0</v>
      </c>
      <c r="B11229" t="s">
        <v>1821</v>
      </c>
      <c r="C11229" t="s">
        <v>114</v>
      </c>
      <c r="D11229" t="s">
        <v>3973</v>
      </c>
      <c r="E11229" t="s">
        <v>20</v>
      </c>
      <c r="F11229" t="b">
        <v>0</v>
      </c>
      <c r="G11229" t="s">
        <v>27</v>
      </c>
      <c r="H11229" s="4">
        <v>45811.791921296302</v>
      </c>
      <c r="I11229" t="b">
        <v>0</v>
      </c>
      <c r="J11229" t="b">
        <v>0</v>
      </c>
      <c r="K11229" t="s">
        <v>24</v>
      </c>
      <c r="L11229" t="s">
        <v>22</v>
      </c>
      <c r="M11229">
        <v>76273.6015625</v>
      </c>
      <c r="O11229" t="s">
        <v>4370</v>
      </c>
      <c r="P11229" t="s">
        <v>4371</v>
      </c>
    </row>
    <row r="11230" spans="1:16" x14ac:dyDescent="0.55000000000000004">
      <c r="A11230" t="s">
        <v>0</v>
      </c>
      <c r="B11230" t="s">
        <v>14679</v>
      </c>
      <c r="C11230" t="s">
        <v>2879</v>
      </c>
      <c r="D11230" t="s">
        <v>3828</v>
      </c>
      <c r="E11230" t="s">
        <v>20</v>
      </c>
      <c r="F11230" t="b">
        <v>0</v>
      </c>
      <c r="G11230" t="s">
        <v>30</v>
      </c>
      <c r="H11230" s="4">
        <v>45811.792349537027</v>
      </c>
      <c r="I11230" t="b">
        <v>0</v>
      </c>
      <c r="J11230" t="b">
        <v>1</v>
      </c>
      <c r="K11230" t="s">
        <v>24</v>
      </c>
      <c r="L11230" t="s">
        <v>22</v>
      </c>
      <c r="M11230">
        <v>60000</v>
      </c>
      <c r="O11230" t="s">
        <v>3693</v>
      </c>
      <c r="P11230" t="s">
        <v>14680</v>
      </c>
    </row>
    <row r="11231" spans="1:16" x14ac:dyDescent="0.55000000000000004">
      <c r="A11231" t="s">
        <v>40</v>
      </c>
      <c r="B11231" t="s">
        <v>14681</v>
      </c>
      <c r="C11231" t="s">
        <v>1270</v>
      </c>
      <c r="D11231" t="s">
        <v>3828</v>
      </c>
      <c r="E11231" t="s">
        <v>219</v>
      </c>
      <c r="F11231" t="b">
        <v>0</v>
      </c>
      <c r="G11231" t="s">
        <v>52</v>
      </c>
      <c r="H11231" s="4">
        <v>45811.796585648153</v>
      </c>
      <c r="I11231" t="b">
        <v>1</v>
      </c>
      <c r="J11231" t="b">
        <v>0</v>
      </c>
      <c r="K11231" t="s">
        <v>24</v>
      </c>
      <c r="L11231" t="s">
        <v>36</v>
      </c>
      <c r="N11231">
        <v>62.5</v>
      </c>
      <c r="O11231" t="s">
        <v>14682</v>
      </c>
      <c r="P11231" t="s">
        <v>14683</v>
      </c>
    </row>
    <row r="11232" spans="1:16" x14ac:dyDescent="0.55000000000000004">
      <c r="A11232" t="s">
        <v>25</v>
      </c>
      <c r="B11232" t="s">
        <v>14684</v>
      </c>
      <c r="C11232" t="s">
        <v>106</v>
      </c>
      <c r="D11232" t="s">
        <v>3973</v>
      </c>
      <c r="E11232" t="s">
        <v>51</v>
      </c>
      <c r="F11232" t="b">
        <v>0</v>
      </c>
      <c r="G11232" t="s">
        <v>106</v>
      </c>
      <c r="H11232" s="4">
        <v>45811.798958333333</v>
      </c>
      <c r="I11232" t="b">
        <v>0</v>
      </c>
      <c r="J11232" t="b">
        <v>0</v>
      </c>
      <c r="K11232" t="s">
        <v>106</v>
      </c>
      <c r="L11232" t="s">
        <v>36</v>
      </c>
      <c r="N11232">
        <v>77.5</v>
      </c>
      <c r="O11232" t="s">
        <v>1524</v>
      </c>
      <c r="P11232" t="s">
        <v>14685</v>
      </c>
    </row>
    <row r="11233" spans="1:16" x14ac:dyDescent="0.55000000000000004">
      <c r="A11233" t="s">
        <v>0</v>
      </c>
      <c r="B11233" t="s">
        <v>12831</v>
      </c>
      <c r="C11233" t="s">
        <v>371</v>
      </c>
      <c r="D11233" t="s">
        <v>3957</v>
      </c>
      <c r="E11233" t="s">
        <v>20</v>
      </c>
      <c r="F11233" t="b">
        <v>0</v>
      </c>
      <c r="G11233" t="s">
        <v>27</v>
      </c>
      <c r="H11233" s="4">
        <v>45811.833587962959</v>
      </c>
      <c r="I11233" t="b">
        <v>1</v>
      </c>
      <c r="J11233" t="b">
        <v>1</v>
      </c>
      <c r="K11233" t="s">
        <v>24</v>
      </c>
      <c r="L11233" t="s">
        <v>36</v>
      </c>
      <c r="N11233">
        <v>26.389999389648441</v>
      </c>
      <c r="O11233" t="s">
        <v>10172</v>
      </c>
      <c r="P11233" t="s">
        <v>10375</v>
      </c>
    </row>
    <row r="11234" spans="1:16" x14ac:dyDescent="0.55000000000000004">
      <c r="A11234" t="s">
        <v>139</v>
      </c>
      <c r="B11234" t="s">
        <v>14686</v>
      </c>
      <c r="C11234" t="s">
        <v>167</v>
      </c>
      <c r="D11234" t="s">
        <v>3973</v>
      </c>
      <c r="E11234" t="s">
        <v>20</v>
      </c>
      <c r="F11234" t="b">
        <v>0</v>
      </c>
      <c r="G11234" t="s">
        <v>35</v>
      </c>
      <c r="H11234" s="4">
        <v>45811.833877314813</v>
      </c>
      <c r="I11234" t="b">
        <v>0</v>
      </c>
      <c r="J11234" t="b">
        <v>1</v>
      </c>
      <c r="K11234" t="s">
        <v>24</v>
      </c>
      <c r="L11234" t="s">
        <v>22</v>
      </c>
      <c r="M11234">
        <v>117500</v>
      </c>
      <c r="O11234" t="s">
        <v>14687</v>
      </c>
      <c r="P11234" t="s">
        <v>14688</v>
      </c>
    </row>
    <row r="11235" spans="1:16" x14ac:dyDescent="0.55000000000000004">
      <c r="A11235" t="s">
        <v>0</v>
      </c>
      <c r="B11235" t="s">
        <v>7505</v>
      </c>
      <c r="C11235" t="s">
        <v>2015</v>
      </c>
      <c r="D11235" t="s">
        <v>3973</v>
      </c>
      <c r="E11235" t="s">
        <v>51</v>
      </c>
      <c r="F11235" t="b">
        <v>0</v>
      </c>
      <c r="G11235" t="s">
        <v>27</v>
      </c>
      <c r="H11235" s="4">
        <v>45811.834456018521</v>
      </c>
      <c r="I11235" t="b">
        <v>0</v>
      </c>
      <c r="J11235" t="b">
        <v>0</v>
      </c>
      <c r="K11235" t="s">
        <v>24</v>
      </c>
      <c r="L11235" t="s">
        <v>36</v>
      </c>
      <c r="N11235">
        <v>30</v>
      </c>
      <c r="O11235" t="s">
        <v>1137</v>
      </c>
      <c r="P11235" t="s">
        <v>1687</v>
      </c>
    </row>
    <row r="11236" spans="1:16" x14ac:dyDescent="0.55000000000000004">
      <c r="A11236" t="s">
        <v>19</v>
      </c>
      <c r="B11236" t="s">
        <v>14689</v>
      </c>
      <c r="C11236" t="s">
        <v>118</v>
      </c>
      <c r="D11236" t="s">
        <v>3957</v>
      </c>
      <c r="E11236" t="s">
        <v>20</v>
      </c>
      <c r="F11236" t="b">
        <v>0</v>
      </c>
      <c r="G11236" t="s">
        <v>27</v>
      </c>
      <c r="H11236" s="4">
        <v>45811.834479166668</v>
      </c>
      <c r="I11236" t="b">
        <v>0</v>
      </c>
      <c r="J11236" t="b">
        <v>1</v>
      </c>
      <c r="K11236" t="s">
        <v>24</v>
      </c>
      <c r="L11236" t="s">
        <v>36</v>
      </c>
      <c r="N11236">
        <v>39.069999694824219</v>
      </c>
      <c r="O11236" t="s">
        <v>2113</v>
      </c>
      <c r="P11236" t="s">
        <v>14478</v>
      </c>
    </row>
    <row r="11237" spans="1:16" x14ac:dyDescent="0.55000000000000004">
      <c r="A11237" t="s">
        <v>2</v>
      </c>
      <c r="B11237" t="s">
        <v>9860</v>
      </c>
      <c r="C11237" t="s">
        <v>713</v>
      </c>
      <c r="D11237" t="s">
        <v>3957</v>
      </c>
      <c r="E11237" t="s">
        <v>20</v>
      </c>
      <c r="F11237" t="b">
        <v>0</v>
      </c>
      <c r="G11237" t="s">
        <v>27</v>
      </c>
      <c r="H11237" s="4">
        <v>45811.835162037038</v>
      </c>
      <c r="I11237" t="b">
        <v>0</v>
      </c>
      <c r="J11237" t="b">
        <v>1</v>
      </c>
      <c r="K11237" t="s">
        <v>24</v>
      </c>
      <c r="L11237" t="s">
        <v>36</v>
      </c>
      <c r="N11237">
        <v>47.010002136230469</v>
      </c>
      <c r="O11237" t="s">
        <v>1066</v>
      </c>
      <c r="P11237" t="s">
        <v>594</v>
      </c>
    </row>
    <row r="11238" spans="1:16" x14ac:dyDescent="0.55000000000000004">
      <c r="A11238" t="s">
        <v>2</v>
      </c>
      <c r="B11238" t="s">
        <v>14690</v>
      </c>
      <c r="C11238" t="s">
        <v>236</v>
      </c>
      <c r="D11238" t="s">
        <v>3957</v>
      </c>
      <c r="E11238" t="s">
        <v>20</v>
      </c>
      <c r="F11238" t="b">
        <v>0</v>
      </c>
      <c r="G11238" t="s">
        <v>27</v>
      </c>
      <c r="H11238" s="4">
        <v>45811.835185185177</v>
      </c>
      <c r="I11238" t="b">
        <v>0</v>
      </c>
      <c r="J11238" t="b">
        <v>1</v>
      </c>
      <c r="K11238" t="s">
        <v>24</v>
      </c>
      <c r="L11238" t="s">
        <v>36</v>
      </c>
      <c r="N11238">
        <v>55.590000152587891</v>
      </c>
      <c r="O11238" t="s">
        <v>2893</v>
      </c>
      <c r="P11238" t="s">
        <v>14691</v>
      </c>
    </row>
    <row r="11239" spans="1:16" x14ac:dyDescent="0.55000000000000004">
      <c r="A11239" t="s">
        <v>1</v>
      </c>
      <c r="B11239" t="s">
        <v>6163</v>
      </c>
      <c r="C11239" t="s">
        <v>372</v>
      </c>
      <c r="D11239" t="s">
        <v>3973</v>
      </c>
      <c r="E11239" t="s">
        <v>51</v>
      </c>
      <c r="F11239" t="b">
        <v>0</v>
      </c>
      <c r="G11239" t="s">
        <v>41</v>
      </c>
      <c r="H11239" s="4">
        <v>45811.836967592593</v>
      </c>
      <c r="I11239" t="b">
        <v>0</v>
      </c>
      <c r="J11239" t="b">
        <v>1</v>
      </c>
      <c r="K11239" t="s">
        <v>24</v>
      </c>
      <c r="L11239" t="s">
        <v>36</v>
      </c>
      <c r="N11239">
        <v>72.5</v>
      </c>
      <c r="O11239" t="s">
        <v>4344</v>
      </c>
      <c r="P11239" t="s">
        <v>14648</v>
      </c>
    </row>
    <row r="11240" spans="1:16" x14ac:dyDescent="0.55000000000000004">
      <c r="A11240" t="s">
        <v>2</v>
      </c>
      <c r="B11240" t="s">
        <v>14692</v>
      </c>
      <c r="C11240" t="s">
        <v>1910</v>
      </c>
      <c r="D11240" t="s">
        <v>3973</v>
      </c>
      <c r="E11240" t="s">
        <v>51</v>
      </c>
      <c r="F11240" t="b">
        <v>0</v>
      </c>
      <c r="G11240" t="s">
        <v>52</v>
      </c>
      <c r="H11240" s="4">
        <v>45811.838391203702</v>
      </c>
      <c r="I11240" t="b">
        <v>0</v>
      </c>
      <c r="J11240" t="b">
        <v>0</v>
      </c>
      <c r="K11240" t="s">
        <v>24</v>
      </c>
      <c r="L11240" t="s">
        <v>36</v>
      </c>
      <c r="N11240">
        <v>116.13499450683589</v>
      </c>
      <c r="O11240" t="s">
        <v>14693</v>
      </c>
      <c r="P11240" t="s">
        <v>14026</v>
      </c>
    </row>
    <row r="11241" spans="1:16" x14ac:dyDescent="0.55000000000000004">
      <c r="A11241" t="s">
        <v>0</v>
      </c>
      <c r="B11241" t="s">
        <v>3005</v>
      </c>
      <c r="C11241" t="s">
        <v>203</v>
      </c>
      <c r="D11241" t="s">
        <v>3973</v>
      </c>
      <c r="E11241" t="s">
        <v>20</v>
      </c>
      <c r="F11241" t="b">
        <v>0</v>
      </c>
      <c r="G11241" t="s">
        <v>23</v>
      </c>
      <c r="H11241" s="4">
        <v>45811.868854166663</v>
      </c>
      <c r="I11241" t="b">
        <v>1</v>
      </c>
      <c r="J11241" t="b">
        <v>1</v>
      </c>
      <c r="K11241" t="s">
        <v>24</v>
      </c>
      <c r="L11241" t="s">
        <v>36</v>
      </c>
      <c r="N11241">
        <v>19</v>
      </c>
      <c r="O11241" t="s">
        <v>4344</v>
      </c>
      <c r="P11241" t="s">
        <v>7509</v>
      </c>
    </row>
    <row r="11242" spans="1:16" x14ac:dyDescent="0.55000000000000004">
      <c r="A11242" t="s">
        <v>0</v>
      </c>
      <c r="B11242" t="s">
        <v>14694</v>
      </c>
      <c r="C11242" t="s">
        <v>1415</v>
      </c>
      <c r="D11242" t="s">
        <v>3973</v>
      </c>
      <c r="E11242" t="s">
        <v>20</v>
      </c>
      <c r="F11242" t="b">
        <v>0</v>
      </c>
      <c r="G11242" t="s">
        <v>27</v>
      </c>
      <c r="H11242" s="4">
        <v>45811.875162037039</v>
      </c>
      <c r="I11242" t="b">
        <v>0</v>
      </c>
      <c r="J11242" t="b">
        <v>1</v>
      </c>
      <c r="K11242" t="s">
        <v>24</v>
      </c>
      <c r="L11242" t="s">
        <v>22</v>
      </c>
      <c r="M11242">
        <v>75000</v>
      </c>
      <c r="O11242" t="s">
        <v>3499</v>
      </c>
      <c r="P11242" t="s">
        <v>706</v>
      </c>
    </row>
    <row r="11243" spans="1:16" x14ac:dyDescent="0.55000000000000004">
      <c r="A11243" t="s">
        <v>25</v>
      </c>
      <c r="B11243" t="s">
        <v>577</v>
      </c>
      <c r="C11243" t="s">
        <v>386</v>
      </c>
      <c r="D11243" t="s">
        <v>3828</v>
      </c>
      <c r="E11243" t="s">
        <v>20</v>
      </c>
      <c r="F11243" t="b">
        <v>0</v>
      </c>
      <c r="G11243" t="s">
        <v>41</v>
      </c>
      <c r="H11243" s="4">
        <v>45811.916979166657</v>
      </c>
      <c r="I11243" t="b">
        <v>0</v>
      </c>
      <c r="J11243" t="b">
        <v>1</v>
      </c>
      <c r="K11243" t="s">
        <v>24</v>
      </c>
      <c r="L11243" t="s">
        <v>22</v>
      </c>
      <c r="M11243">
        <v>120500</v>
      </c>
      <c r="O11243" t="s">
        <v>14695</v>
      </c>
      <c r="P11243" t="s">
        <v>119</v>
      </c>
    </row>
    <row r="11244" spans="1:16" x14ac:dyDescent="0.55000000000000004">
      <c r="A11244" t="s">
        <v>0</v>
      </c>
      <c r="B11244" t="s">
        <v>14696</v>
      </c>
      <c r="C11244" t="s">
        <v>82</v>
      </c>
      <c r="D11244" t="s">
        <v>3957</v>
      </c>
      <c r="E11244" t="s">
        <v>34</v>
      </c>
      <c r="F11244" t="b">
        <v>0</v>
      </c>
      <c r="G11244" t="s">
        <v>27</v>
      </c>
      <c r="H11244" s="4">
        <v>45811.958495370367</v>
      </c>
      <c r="I11244" t="b">
        <v>0</v>
      </c>
      <c r="J11244" t="b">
        <v>1</v>
      </c>
      <c r="K11244" t="s">
        <v>24</v>
      </c>
      <c r="L11244" t="s">
        <v>36</v>
      </c>
      <c r="N11244">
        <v>27.979999542236332</v>
      </c>
      <c r="O11244" t="s">
        <v>1427</v>
      </c>
      <c r="P11244" t="s">
        <v>13182</v>
      </c>
    </row>
    <row r="11245" spans="1:16" x14ac:dyDescent="0.55000000000000004">
      <c r="A11245" t="s">
        <v>0</v>
      </c>
      <c r="B11245" t="s">
        <v>5662</v>
      </c>
      <c r="C11245" t="s">
        <v>14697</v>
      </c>
      <c r="D11245" t="s">
        <v>3957</v>
      </c>
      <c r="E11245" t="s">
        <v>34</v>
      </c>
      <c r="F11245" t="b">
        <v>0</v>
      </c>
      <c r="G11245" t="s">
        <v>27</v>
      </c>
      <c r="H11245" s="4">
        <v>45811.958553240736</v>
      </c>
      <c r="I11245" t="b">
        <v>1</v>
      </c>
      <c r="J11245" t="b">
        <v>0</v>
      </c>
      <c r="K11245" t="s">
        <v>24</v>
      </c>
      <c r="L11245" t="s">
        <v>36</v>
      </c>
      <c r="N11245">
        <v>39.925003051757813</v>
      </c>
      <c r="O11245" t="s">
        <v>3668</v>
      </c>
      <c r="P11245" t="s">
        <v>67</v>
      </c>
    </row>
    <row r="11246" spans="1:16" x14ac:dyDescent="0.55000000000000004">
      <c r="A11246" t="s">
        <v>25</v>
      </c>
      <c r="B11246" t="s">
        <v>25</v>
      </c>
      <c r="C11246" t="s">
        <v>2026</v>
      </c>
      <c r="D11246" t="s">
        <v>3828</v>
      </c>
      <c r="E11246" t="s">
        <v>20</v>
      </c>
      <c r="F11246" t="b">
        <v>0</v>
      </c>
      <c r="G11246" t="s">
        <v>27</v>
      </c>
      <c r="H11246" s="4">
        <v>45811.958553240736</v>
      </c>
      <c r="I11246" t="b">
        <v>0</v>
      </c>
      <c r="J11246" t="b">
        <v>0</v>
      </c>
      <c r="K11246" t="s">
        <v>24</v>
      </c>
      <c r="L11246" t="s">
        <v>22</v>
      </c>
      <c r="M11246">
        <v>107500</v>
      </c>
      <c r="O11246" t="s">
        <v>14698</v>
      </c>
      <c r="P11246" t="s">
        <v>14699</v>
      </c>
    </row>
    <row r="11247" spans="1:16" x14ac:dyDescent="0.55000000000000004">
      <c r="A11247" t="s">
        <v>1</v>
      </c>
      <c r="B11247" t="s">
        <v>14700</v>
      </c>
      <c r="C11247" t="s">
        <v>1060</v>
      </c>
      <c r="D11247" t="s">
        <v>3973</v>
      </c>
      <c r="E11247" t="s">
        <v>20</v>
      </c>
      <c r="F11247" t="b">
        <v>0</v>
      </c>
      <c r="G11247" t="s">
        <v>41</v>
      </c>
      <c r="H11247" s="4">
        <v>45811.958668981482</v>
      </c>
      <c r="I11247" t="b">
        <v>1</v>
      </c>
      <c r="J11247" t="b">
        <v>1</v>
      </c>
      <c r="K11247" t="s">
        <v>24</v>
      </c>
      <c r="L11247" t="s">
        <v>22</v>
      </c>
      <c r="M11247">
        <v>87950</v>
      </c>
      <c r="O11247" t="s">
        <v>8970</v>
      </c>
      <c r="P11247" t="s">
        <v>14701</v>
      </c>
    </row>
    <row r="11248" spans="1:16" x14ac:dyDescent="0.55000000000000004">
      <c r="A11248" t="s">
        <v>1</v>
      </c>
      <c r="B11248" t="s">
        <v>2809</v>
      </c>
      <c r="C11248" t="s">
        <v>120</v>
      </c>
      <c r="D11248" t="s">
        <v>3973</v>
      </c>
      <c r="E11248" t="s">
        <v>20</v>
      </c>
      <c r="F11248" t="b">
        <v>0</v>
      </c>
      <c r="G11248" t="s">
        <v>35</v>
      </c>
      <c r="H11248" s="4">
        <v>45811.958877314813</v>
      </c>
      <c r="I11248" t="b">
        <v>0</v>
      </c>
      <c r="J11248" t="b">
        <v>1</v>
      </c>
      <c r="K11248" t="s">
        <v>24</v>
      </c>
      <c r="L11248" t="s">
        <v>22</v>
      </c>
      <c r="M11248">
        <v>99050</v>
      </c>
      <c r="O11248" t="s">
        <v>7588</v>
      </c>
      <c r="P11248" t="s">
        <v>66</v>
      </c>
    </row>
    <row r="11249" spans="1:16" x14ac:dyDescent="0.55000000000000004">
      <c r="A11249" t="s">
        <v>0</v>
      </c>
      <c r="B11249" t="s">
        <v>14702</v>
      </c>
      <c r="C11249" t="s">
        <v>151</v>
      </c>
      <c r="D11249" t="s">
        <v>3973</v>
      </c>
      <c r="E11249" t="s">
        <v>20</v>
      </c>
      <c r="F11249" t="b">
        <v>0</v>
      </c>
      <c r="G11249" t="s">
        <v>30</v>
      </c>
      <c r="H11249" s="4">
        <v>45811.958981481483</v>
      </c>
      <c r="I11249" t="b">
        <v>0</v>
      </c>
      <c r="J11249" t="b">
        <v>1</v>
      </c>
      <c r="K11249" t="s">
        <v>24</v>
      </c>
      <c r="L11249" t="s">
        <v>36</v>
      </c>
      <c r="N11249">
        <v>42.040000915527337</v>
      </c>
      <c r="O11249" t="s">
        <v>2143</v>
      </c>
    </row>
    <row r="11250" spans="1:16" x14ac:dyDescent="0.55000000000000004">
      <c r="A11250" t="s">
        <v>2</v>
      </c>
      <c r="B11250" t="s">
        <v>2590</v>
      </c>
      <c r="C11250" t="s">
        <v>39</v>
      </c>
      <c r="D11250" t="s">
        <v>2208</v>
      </c>
      <c r="E11250" t="s">
        <v>20</v>
      </c>
      <c r="F11250" t="b">
        <v>1</v>
      </c>
      <c r="G11250" t="s">
        <v>41</v>
      </c>
      <c r="H11250" s="4">
        <v>45811.96193287037</v>
      </c>
      <c r="I11250" t="b">
        <v>1</v>
      </c>
      <c r="J11250" t="b">
        <v>1</v>
      </c>
      <c r="K11250" t="s">
        <v>24</v>
      </c>
      <c r="L11250" t="s">
        <v>22</v>
      </c>
      <c r="M11250">
        <v>133400</v>
      </c>
      <c r="O11250" t="s">
        <v>77</v>
      </c>
      <c r="P11250" t="s">
        <v>14703</v>
      </c>
    </row>
    <row r="11251" spans="1:16" x14ac:dyDescent="0.55000000000000004">
      <c r="A11251" t="s">
        <v>40</v>
      </c>
      <c r="B11251" t="s">
        <v>14704</v>
      </c>
      <c r="C11251" t="s">
        <v>372</v>
      </c>
      <c r="D11251" t="s">
        <v>3973</v>
      </c>
      <c r="E11251" t="s">
        <v>20</v>
      </c>
      <c r="F11251" t="b">
        <v>0</v>
      </c>
      <c r="G11251" t="s">
        <v>35</v>
      </c>
      <c r="H11251" s="4">
        <v>45811.962442129632</v>
      </c>
      <c r="I11251" t="b">
        <v>0</v>
      </c>
      <c r="J11251" t="b">
        <v>1</v>
      </c>
      <c r="K11251" t="s">
        <v>24</v>
      </c>
      <c r="L11251" t="s">
        <v>22</v>
      </c>
      <c r="M11251">
        <v>174500</v>
      </c>
      <c r="O11251" t="s">
        <v>12007</v>
      </c>
      <c r="P11251" t="s">
        <v>14705</v>
      </c>
    </row>
    <row r="11252" spans="1:16" x14ac:dyDescent="0.55000000000000004">
      <c r="A11252" t="s">
        <v>2</v>
      </c>
      <c r="B11252" t="s">
        <v>14706</v>
      </c>
      <c r="C11252" t="s">
        <v>71</v>
      </c>
      <c r="D11252" t="s">
        <v>3973</v>
      </c>
      <c r="E11252" t="s">
        <v>20</v>
      </c>
      <c r="F11252" t="b">
        <v>0</v>
      </c>
      <c r="G11252" t="s">
        <v>52</v>
      </c>
      <c r="H11252" s="4">
        <v>45811.963391203702</v>
      </c>
      <c r="I11252" t="b">
        <v>0</v>
      </c>
      <c r="J11252" t="b">
        <v>1</v>
      </c>
      <c r="K11252" t="s">
        <v>24</v>
      </c>
      <c r="L11252" t="s">
        <v>22</v>
      </c>
      <c r="M11252">
        <v>116950</v>
      </c>
      <c r="O11252" t="s">
        <v>4535</v>
      </c>
      <c r="P11252" t="s">
        <v>14707</v>
      </c>
    </row>
    <row r="11253" spans="1:16" x14ac:dyDescent="0.55000000000000004">
      <c r="A11253" t="s">
        <v>0</v>
      </c>
      <c r="B11253" t="s">
        <v>14708</v>
      </c>
      <c r="C11253" t="s">
        <v>12134</v>
      </c>
      <c r="D11253" t="s">
        <v>4014</v>
      </c>
      <c r="E11253" t="s">
        <v>20</v>
      </c>
      <c r="F11253" t="b">
        <v>0</v>
      </c>
      <c r="G11253" t="s">
        <v>27</v>
      </c>
      <c r="H11253" s="4">
        <v>45812.000219907408</v>
      </c>
      <c r="I11253" t="b">
        <v>0</v>
      </c>
      <c r="J11253" t="b">
        <v>1</v>
      </c>
      <c r="K11253" t="s">
        <v>24</v>
      </c>
      <c r="L11253" t="s">
        <v>22</v>
      </c>
      <c r="M11253">
        <v>127050</v>
      </c>
      <c r="O11253" t="s">
        <v>1857</v>
      </c>
      <c r="P11253" t="s">
        <v>14709</v>
      </c>
    </row>
    <row r="11254" spans="1:16" x14ac:dyDescent="0.55000000000000004">
      <c r="A11254" t="s">
        <v>1</v>
      </c>
      <c r="B11254" t="s">
        <v>14710</v>
      </c>
      <c r="C11254" t="s">
        <v>1065</v>
      </c>
      <c r="D11254" t="s">
        <v>3973</v>
      </c>
      <c r="E11254" t="s">
        <v>20</v>
      </c>
      <c r="F11254" t="b">
        <v>0</v>
      </c>
      <c r="G11254" t="s">
        <v>35</v>
      </c>
      <c r="H11254" s="4">
        <v>45812.000555555547</v>
      </c>
      <c r="I11254" t="b">
        <v>1</v>
      </c>
      <c r="J11254" t="b">
        <v>0</v>
      </c>
      <c r="K11254" t="s">
        <v>24</v>
      </c>
      <c r="L11254" t="s">
        <v>36</v>
      </c>
      <c r="N11254">
        <v>90</v>
      </c>
      <c r="O11254" t="s">
        <v>3883</v>
      </c>
      <c r="P11254" t="s">
        <v>14711</v>
      </c>
    </row>
    <row r="11255" spans="1:16" x14ac:dyDescent="0.55000000000000004">
      <c r="A11255" t="s">
        <v>28</v>
      </c>
      <c r="B11255" t="s">
        <v>14712</v>
      </c>
      <c r="C11255" t="s">
        <v>140</v>
      </c>
      <c r="D11255" t="s">
        <v>5535</v>
      </c>
      <c r="E11255" t="s">
        <v>20</v>
      </c>
      <c r="F11255" t="b">
        <v>0</v>
      </c>
      <c r="G11255" t="s">
        <v>35</v>
      </c>
      <c r="H11255" s="4">
        <v>45812.001377314817</v>
      </c>
      <c r="I11255" t="b">
        <v>0</v>
      </c>
      <c r="J11255" t="b">
        <v>1</v>
      </c>
      <c r="K11255" t="s">
        <v>24</v>
      </c>
      <c r="L11255" t="s">
        <v>22</v>
      </c>
      <c r="M11255">
        <v>88582</v>
      </c>
      <c r="O11255" t="s">
        <v>77</v>
      </c>
      <c r="P11255" t="s">
        <v>32</v>
      </c>
    </row>
    <row r="11256" spans="1:16" x14ac:dyDescent="0.55000000000000004">
      <c r="A11256" t="s">
        <v>40</v>
      </c>
      <c r="B11256" t="s">
        <v>14713</v>
      </c>
      <c r="C11256" t="s">
        <v>5180</v>
      </c>
      <c r="D11256" t="s">
        <v>5535</v>
      </c>
      <c r="E11256" t="s">
        <v>20</v>
      </c>
      <c r="F11256" t="b">
        <v>0</v>
      </c>
      <c r="G11256" t="s">
        <v>27</v>
      </c>
      <c r="H11256" s="4">
        <v>45812.001701388886</v>
      </c>
      <c r="I11256" t="b">
        <v>1</v>
      </c>
      <c r="J11256" t="b">
        <v>1</v>
      </c>
      <c r="K11256" t="s">
        <v>24</v>
      </c>
      <c r="L11256" t="s">
        <v>22</v>
      </c>
      <c r="M11256">
        <v>88582</v>
      </c>
      <c r="O11256" t="s">
        <v>1289</v>
      </c>
      <c r="P11256" t="s">
        <v>233</v>
      </c>
    </row>
    <row r="11257" spans="1:16" x14ac:dyDescent="0.55000000000000004">
      <c r="A11257" t="s">
        <v>40</v>
      </c>
      <c r="B11257" t="s">
        <v>14714</v>
      </c>
      <c r="C11257" t="s">
        <v>11897</v>
      </c>
      <c r="D11257" t="s">
        <v>5535</v>
      </c>
      <c r="E11257" t="s">
        <v>20</v>
      </c>
      <c r="F11257" t="b">
        <v>0</v>
      </c>
      <c r="G11257" t="s">
        <v>27</v>
      </c>
      <c r="H11257" s="4">
        <v>45812.001770833333</v>
      </c>
      <c r="I11257" t="b">
        <v>0</v>
      </c>
      <c r="J11257" t="b">
        <v>1</v>
      </c>
      <c r="K11257" t="s">
        <v>24</v>
      </c>
      <c r="L11257" t="s">
        <v>22</v>
      </c>
      <c r="M11257">
        <v>88582</v>
      </c>
      <c r="O11257" t="s">
        <v>6695</v>
      </c>
      <c r="P11257" t="s">
        <v>11087</v>
      </c>
    </row>
    <row r="11258" spans="1:16" x14ac:dyDescent="0.55000000000000004">
      <c r="A11258" t="s">
        <v>1</v>
      </c>
      <c r="B11258" t="s">
        <v>14715</v>
      </c>
      <c r="C11258" t="s">
        <v>966</v>
      </c>
      <c r="D11258" t="s">
        <v>3973</v>
      </c>
      <c r="E11258" t="s">
        <v>20</v>
      </c>
      <c r="F11258" t="b">
        <v>0</v>
      </c>
      <c r="G11258" t="s">
        <v>30</v>
      </c>
      <c r="H11258" s="4">
        <v>45812.042314814818</v>
      </c>
      <c r="I11258" t="b">
        <v>0</v>
      </c>
      <c r="J11258" t="b">
        <v>1</v>
      </c>
      <c r="K11258" t="s">
        <v>24</v>
      </c>
      <c r="L11258" t="s">
        <v>22</v>
      </c>
      <c r="M11258">
        <v>129650</v>
      </c>
      <c r="O11258" t="s">
        <v>7072</v>
      </c>
      <c r="P11258" t="s">
        <v>14716</v>
      </c>
    </row>
    <row r="11259" spans="1:16" x14ac:dyDescent="0.55000000000000004">
      <c r="A11259" t="s">
        <v>139</v>
      </c>
      <c r="B11259" t="s">
        <v>277</v>
      </c>
      <c r="C11259" t="s">
        <v>187</v>
      </c>
      <c r="D11259" t="s">
        <v>3973</v>
      </c>
      <c r="E11259" t="s">
        <v>20</v>
      </c>
      <c r="F11259" t="b">
        <v>0</v>
      </c>
      <c r="G11259" t="s">
        <v>30</v>
      </c>
      <c r="H11259" s="4">
        <v>45812.042314814818</v>
      </c>
      <c r="I11259" t="b">
        <v>0</v>
      </c>
      <c r="J11259" t="b">
        <v>1</v>
      </c>
      <c r="K11259" t="s">
        <v>24</v>
      </c>
      <c r="L11259" t="s">
        <v>22</v>
      </c>
      <c r="M11259">
        <v>72500</v>
      </c>
      <c r="O11259" t="s">
        <v>14717</v>
      </c>
      <c r="P11259" t="s">
        <v>14718</v>
      </c>
    </row>
    <row r="11260" spans="1:16" x14ac:dyDescent="0.55000000000000004">
      <c r="A11260" t="s">
        <v>2</v>
      </c>
      <c r="B11260" t="s">
        <v>14509</v>
      </c>
      <c r="C11260" t="s">
        <v>2555</v>
      </c>
      <c r="D11260" t="s">
        <v>3973</v>
      </c>
      <c r="E11260" t="s">
        <v>20</v>
      </c>
      <c r="F11260" t="b">
        <v>0</v>
      </c>
      <c r="G11260" t="s">
        <v>27</v>
      </c>
      <c r="H11260" s="4">
        <v>45812.043564814812</v>
      </c>
      <c r="I11260" t="b">
        <v>0</v>
      </c>
      <c r="J11260" t="b">
        <v>0</v>
      </c>
      <c r="K11260" t="s">
        <v>24</v>
      </c>
      <c r="L11260" t="s">
        <v>22</v>
      </c>
      <c r="M11260">
        <v>117500</v>
      </c>
      <c r="O11260" t="s">
        <v>482</v>
      </c>
      <c r="P11260" t="s">
        <v>14510</v>
      </c>
    </row>
    <row r="11261" spans="1:16" x14ac:dyDescent="0.55000000000000004">
      <c r="A11261" t="s">
        <v>40</v>
      </c>
      <c r="B11261" t="s">
        <v>40</v>
      </c>
      <c r="C11261" t="s">
        <v>3240</v>
      </c>
      <c r="D11261" t="s">
        <v>3973</v>
      </c>
      <c r="E11261" t="s">
        <v>20</v>
      </c>
      <c r="F11261" t="b">
        <v>0</v>
      </c>
      <c r="G11261" t="s">
        <v>41</v>
      </c>
      <c r="H11261" s="4">
        <v>45812.045254629629</v>
      </c>
      <c r="I11261" t="b">
        <v>0</v>
      </c>
      <c r="J11261" t="b">
        <v>1</v>
      </c>
      <c r="K11261" t="s">
        <v>24</v>
      </c>
      <c r="L11261" t="s">
        <v>22</v>
      </c>
      <c r="M11261">
        <v>127500</v>
      </c>
      <c r="O11261" t="s">
        <v>123</v>
      </c>
      <c r="P11261" t="s">
        <v>14719</v>
      </c>
    </row>
    <row r="11262" spans="1:16" x14ac:dyDescent="0.55000000000000004">
      <c r="A11262" t="s">
        <v>40</v>
      </c>
      <c r="B11262" t="s">
        <v>40</v>
      </c>
      <c r="C11262" t="s">
        <v>199</v>
      </c>
      <c r="D11262" t="s">
        <v>3973</v>
      </c>
      <c r="E11262" t="s">
        <v>20</v>
      </c>
      <c r="F11262" t="b">
        <v>0</v>
      </c>
      <c r="G11262" t="s">
        <v>35</v>
      </c>
      <c r="H11262" s="4">
        <v>45812.045601851853</v>
      </c>
      <c r="I11262" t="b">
        <v>0</v>
      </c>
      <c r="J11262" t="b">
        <v>1</v>
      </c>
      <c r="K11262" t="s">
        <v>24</v>
      </c>
      <c r="L11262" t="s">
        <v>22</v>
      </c>
      <c r="M11262">
        <v>130000</v>
      </c>
      <c r="O11262" t="s">
        <v>123</v>
      </c>
      <c r="P11262" t="s">
        <v>14720</v>
      </c>
    </row>
    <row r="11263" spans="1:16" x14ac:dyDescent="0.55000000000000004">
      <c r="A11263" t="s">
        <v>0</v>
      </c>
      <c r="B11263" t="s">
        <v>250</v>
      </c>
      <c r="C11263" t="s">
        <v>3238</v>
      </c>
      <c r="D11263" t="s">
        <v>4205</v>
      </c>
      <c r="E11263" t="s">
        <v>20</v>
      </c>
      <c r="F11263" t="b">
        <v>0</v>
      </c>
      <c r="G11263" t="s">
        <v>41</v>
      </c>
      <c r="H11263" s="4">
        <v>45812.250381944446</v>
      </c>
      <c r="I11263" t="b">
        <v>0</v>
      </c>
      <c r="J11263" t="b">
        <v>1</v>
      </c>
      <c r="K11263" t="s">
        <v>24</v>
      </c>
      <c r="L11263" t="s">
        <v>22</v>
      </c>
      <c r="M11263">
        <v>115000</v>
      </c>
      <c r="O11263" t="s">
        <v>14721</v>
      </c>
      <c r="P11263" t="s">
        <v>726</v>
      </c>
    </row>
    <row r="11264" spans="1:16" x14ac:dyDescent="0.55000000000000004">
      <c r="A11264" t="s">
        <v>25</v>
      </c>
      <c r="B11264" t="s">
        <v>3580</v>
      </c>
      <c r="C11264" t="s">
        <v>13308</v>
      </c>
      <c r="D11264" t="s">
        <v>3970</v>
      </c>
      <c r="E11264" t="s">
        <v>20</v>
      </c>
      <c r="F11264" t="b">
        <v>0</v>
      </c>
      <c r="G11264" t="s">
        <v>41</v>
      </c>
      <c r="H11264" s="4">
        <v>45812.250439814823</v>
      </c>
      <c r="I11264" t="b">
        <v>0</v>
      </c>
      <c r="J11264" t="b">
        <v>0</v>
      </c>
      <c r="K11264" t="s">
        <v>24</v>
      </c>
      <c r="L11264" t="s">
        <v>22</v>
      </c>
      <c r="M11264">
        <v>84240</v>
      </c>
      <c r="O11264" t="s">
        <v>202</v>
      </c>
      <c r="P11264" t="s">
        <v>14722</v>
      </c>
    </row>
    <row r="11265" spans="1:16" x14ac:dyDescent="0.55000000000000004">
      <c r="A11265" t="s">
        <v>0</v>
      </c>
      <c r="B11265" t="s">
        <v>14723</v>
      </c>
      <c r="C11265" t="s">
        <v>151</v>
      </c>
      <c r="D11265" t="s">
        <v>3600</v>
      </c>
      <c r="E11265" t="s">
        <v>20</v>
      </c>
      <c r="F11265" t="b">
        <v>0</v>
      </c>
      <c r="G11265" t="s">
        <v>30</v>
      </c>
      <c r="H11265" s="4">
        <v>45812.250671296293</v>
      </c>
      <c r="I11265" t="b">
        <v>0</v>
      </c>
      <c r="J11265" t="b">
        <v>0</v>
      </c>
      <c r="K11265" t="s">
        <v>24</v>
      </c>
      <c r="L11265" t="s">
        <v>22</v>
      </c>
      <c r="M11265">
        <v>62500</v>
      </c>
      <c r="O11265" t="s">
        <v>681</v>
      </c>
    </row>
    <row r="11266" spans="1:16" x14ac:dyDescent="0.55000000000000004">
      <c r="A11266" t="s">
        <v>0</v>
      </c>
      <c r="B11266" t="s">
        <v>3835</v>
      </c>
      <c r="C11266" t="s">
        <v>151</v>
      </c>
      <c r="D11266" t="s">
        <v>3973</v>
      </c>
      <c r="E11266" t="s">
        <v>20</v>
      </c>
      <c r="F11266" t="b">
        <v>0</v>
      </c>
      <c r="G11266" t="s">
        <v>30</v>
      </c>
      <c r="H11266" s="4">
        <v>45812.250671296293</v>
      </c>
      <c r="I11266" t="b">
        <v>0</v>
      </c>
      <c r="J11266" t="b">
        <v>1</v>
      </c>
      <c r="K11266" t="s">
        <v>24</v>
      </c>
      <c r="L11266" t="s">
        <v>22</v>
      </c>
      <c r="M11266">
        <v>95000</v>
      </c>
      <c r="O11266" t="s">
        <v>5482</v>
      </c>
      <c r="P11266" t="s">
        <v>14250</v>
      </c>
    </row>
    <row r="11267" spans="1:16" x14ac:dyDescent="0.55000000000000004">
      <c r="A11267" t="s">
        <v>0</v>
      </c>
      <c r="B11267" t="s">
        <v>14724</v>
      </c>
      <c r="C11267" t="s">
        <v>187</v>
      </c>
      <c r="D11267" t="s">
        <v>4100</v>
      </c>
      <c r="E11267" t="s">
        <v>20</v>
      </c>
      <c r="F11267" t="b">
        <v>0</v>
      </c>
      <c r="G11267" t="s">
        <v>30</v>
      </c>
      <c r="H11267" s="4">
        <v>45812.250671296293</v>
      </c>
      <c r="I11267" t="b">
        <v>0</v>
      </c>
      <c r="J11267" t="b">
        <v>1</v>
      </c>
      <c r="K11267" t="s">
        <v>24</v>
      </c>
      <c r="L11267" t="s">
        <v>22</v>
      </c>
      <c r="M11267">
        <v>140937.5</v>
      </c>
      <c r="O11267" t="s">
        <v>3288</v>
      </c>
      <c r="P11267" t="s">
        <v>14725</v>
      </c>
    </row>
    <row r="11268" spans="1:16" x14ac:dyDescent="0.55000000000000004">
      <c r="A11268" t="s">
        <v>0</v>
      </c>
      <c r="B11268" t="s">
        <v>14726</v>
      </c>
      <c r="C11268" t="s">
        <v>151</v>
      </c>
      <c r="D11268" t="s">
        <v>5535</v>
      </c>
      <c r="E11268" t="s">
        <v>20</v>
      </c>
      <c r="F11268" t="b">
        <v>0</v>
      </c>
      <c r="G11268" t="s">
        <v>30</v>
      </c>
      <c r="H11268" s="4">
        <v>45812.250671296293</v>
      </c>
      <c r="I11268" t="b">
        <v>0</v>
      </c>
      <c r="J11268" t="b">
        <v>1</v>
      </c>
      <c r="K11268" t="s">
        <v>24</v>
      </c>
      <c r="L11268" t="s">
        <v>22</v>
      </c>
      <c r="M11268">
        <v>88582</v>
      </c>
      <c r="O11268" t="s">
        <v>14727</v>
      </c>
      <c r="P11268" t="s">
        <v>1329</v>
      </c>
    </row>
    <row r="11269" spans="1:16" x14ac:dyDescent="0.55000000000000004">
      <c r="A11269" t="s">
        <v>139</v>
      </c>
      <c r="B11269" t="s">
        <v>1756</v>
      </c>
      <c r="C11269" t="s">
        <v>376</v>
      </c>
      <c r="D11269" t="s">
        <v>3973</v>
      </c>
      <c r="E11269" t="s">
        <v>20</v>
      </c>
      <c r="F11269" t="b">
        <v>0</v>
      </c>
      <c r="G11269" t="s">
        <v>52</v>
      </c>
      <c r="H11269" s="4">
        <v>45812.251018518517</v>
      </c>
      <c r="I11269" t="b">
        <v>0</v>
      </c>
      <c r="J11269" t="b">
        <v>0</v>
      </c>
      <c r="K11269" t="s">
        <v>24</v>
      </c>
      <c r="L11269" t="s">
        <v>36</v>
      </c>
      <c r="N11269">
        <v>37.5</v>
      </c>
      <c r="O11269" t="s">
        <v>4344</v>
      </c>
      <c r="P11269" t="s">
        <v>1823</v>
      </c>
    </row>
    <row r="11270" spans="1:16" x14ac:dyDescent="0.55000000000000004">
      <c r="A11270" t="s">
        <v>1</v>
      </c>
      <c r="B11270" t="s">
        <v>14658</v>
      </c>
      <c r="C11270" t="s">
        <v>140</v>
      </c>
      <c r="D11270" t="s">
        <v>5535</v>
      </c>
      <c r="E11270" t="s">
        <v>20</v>
      </c>
      <c r="F11270" t="b">
        <v>0</v>
      </c>
      <c r="G11270" t="s">
        <v>35</v>
      </c>
      <c r="H11270" s="4">
        <v>45812.251539351862</v>
      </c>
      <c r="I11270" t="b">
        <v>0</v>
      </c>
      <c r="J11270" t="b">
        <v>1</v>
      </c>
      <c r="K11270" t="s">
        <v>24</v>
      </c>
      <c r="L11270" t="s">
        <v>22</v>
      </c>
      <c r="M11270">
        <v>127952</v>
      </c>
      <c r="O11270" t="s">
        <v>602</v>
      </c>
      <c r="P11270" t="s">
        <v>14660</v>
      </c>
    </row>
    <row r="11271" spans="1:16" x14ac:dyDescent="0.55000000000000004">
      <c r="A11271" t="s">
        <v>2</v>
      </c>
      <c r="B11271" t="s">
        <v>2</v>
      </c>
      <c r="C11271" t="s">
        <v>14728</v>
      </c>
      <c r="D11271" t="s">
        <v>3973</v>
      </c>
      <c r="E11271" t="s">
        <v>20</v>
      </c>
      <c r="F11271" t="b">
        <v>0</v>
      </c>
      <c r="G11271" t="s">
        <v>27</v>
      </c>
      <c r="H11271" s="4">
        <v>45812.25203703704</v>
      </c>
      <c r="I11271" t="b">
        <v>0</v>
      </c>
      <c r="J11271" t="b">
        <v>0</v>
      </c>
      <c r="K11271" t="s">
        <v>24</v>
      </c>
      <c r="L11271" t="s">
        <v>36</v>
      </c>
      <c r="N11271">
        <v>47.5</v>
      </c>
      <c r="O11271" t="s">
        <v>4344</v>
      </c>
      <c r="P11271" t="s">
        <v>1545</v>
      </c>
    </row>
    <row r="11272" spans="1:16" x14ac:dyDescent="0.55000000000000004">
      <c r="A11272" t="s">
        <v>2</v>
      </c>
      <c r="B11272" t="s">
        <v>12232</v>
      </c>
      <c r="C11272" t="s">
        <v>808</v>
      </c>
      <c r="D11272" t="s">
        <v>7744</v>
      </c>
      <c r="E11272" t="s">
        <v>20</v>
      </c>
      <c r="F11272" t="b">
        <v>0</v>
      </c>
      <c r="G11272" t="s">
        <v>41</v>
      </c>
      <c r="H11272" s="4">
        <v>45812.253460648149</v>
      </c>
      <c r="I11272" t="b">
        <v>1</v>
      </c>
      <c r="J11272" t="b">
        <v>0</v>
      </c>
      <c r="K11272" t="s">
        <v>24</v>
      </c>
      <c r="L11272" t="s">
        <v>22</v>
      </c>
      <c r="M11272">
        <v>210000</v>
      </c>
      <c r="O11272" t="s">
        <v>1085</v>
      </c>
      <c r="P11272" t="s">
        <v>12233</v>
      </c>
    </row>
    <row r="11273" spans="1:16" x14ac:dyDescent="0.55000000000000004">
      <c r="A11273" t="s">
        <v>25</v>
      </c>
      <c r="B11273" t="s">
        <v>3909</v>
      </c>
      <c r="C11273" t="s">
        <v>39</v>
      </c>
      <c r="D11273" t="s">
        <v>7434</v>
      </c>
      <c r="E11273" t="s">
        <v>20</v>
      </c>
      <c r="F11273" t="b">
        <v>1</v>
      </c>
      <c r="G11273" t="s">
        <v>1063</v>
      </c>
      <c r="H11273" s="4">
        <v>45812.254942129628</v>
      </c>
      <c r="I11273" t="b">
        <v>1</v>
      </c>
      <c r="J11273" t="b">
        <v>0</v>
      </c>
      <c r="K11273" t="s">
        <v>1063</v>
      </c>
      <c r="L11273" t="s">
        <v>22</v>
      </c>
      <c r="M11273">
        <v>157500</v>
      </c>
      <c r="O11273" t="s">
        <v>14729</v>
      </c>
      <c r="P11273" t="s">
        <v>280</v>
      </c>
    </row>
    <row r="11274" spans="1:16" x14ac:dyDescent="0.55000000000000004">
      <c r="A11274" t="s">
        <v>1</v>
      </c>
      <c r="B11274" t="s">
        <v>14730</v>
      </c>
      <c r="C11274" t="s">
        <v>870</v>
      </c>
      <c r="D11274" t="s">
        <v>4035</v>
      </c>
      <c r="E11274" t="s">
        <v>20</v>
      </c>
      <c r="F11274" t="b">
        <v>0</v>
      </c>
      <c r="G11274" t="s">
        <v>870</v>
      </c>
      <c r="H11274" s="4">
        <v>45812.257268518522</v>
      </c>
      <c r="I11274" t="b">
        <v>0</v>
      </c>
      <c r="J11274" t="b">
        <v>0</v>
      </c>
      <c r="K11274" t="s">
        <v>870</v>
      </c>
      <c r="L11274" t="s">
        <v>22</v>
      </c>
      <c r="M11274">
        <v>62400</v>
      </c>
      <c r="O11274" t="s">
        <v>5619</v>
      </c>
      <c r="P11274" t="s">
        <v>14731</v>
      </c>
    </row>
    <row r="11275" spans="1:16" x14ac:dyDescent="0.55000000000000004">
      <c r="A11275" t="s">
        <v>89</v>
      </c>
      <c r="B11275" t="s">
        <v>10810</v>
      </c>
      <c r="C11275" t="s">
        <v>2640</v>
      </c>
      <c r="D11275" t="s">
        <v>14732</v>
      </c>
      <c r="E11275" t="s">
        <v>20</v>
      </c>
      <c r="F11275" t="b">
        <v>0</v>
      </c>
      <c r="G11275" t="s">
        <v>2641</v>
      </c>
      <c r="H11275" s="4">
        <v>45812.286747685182</v>
      </c>
      <c r="I11275" t="b">
        <v>0</v>
      </c>
      <c r="J11275" t="b">
        <v>0</v>
      </c>
      <c r="K11275" t="s">
        <v>2641</v>
      </c>
      <c r="L11275" t="s">
        <v>22</v>
      </c>
      <c r="M11275">
        <v>159900</v>
      </c>
      <c r="O11275" t="s">
        <v>1773</v>
      </c>
      <c r="P11275" t="s">
        <v>10811</v>
      </c>
    </row>
    <row r="11276" spans="1:16" x14ac:dyDescent="0.55000000000000004">
      <c r="A11276" t="s">
        <v>1</v>
      </c>
      <c r="B11276" t="s">
        <v>14733</v>
      </c>
      <c r="C11276" t="s">
        <v>39</v>
      </c>
      <c r="D11276" t="s">
        <v>7434</v>
      </c>
      <c r="E11276" t="s">
        <v>20</v>
      </c>
      <c r="F11276" t="b">
        <v>1</v>
      </c>
      <c r="G11276" t="s">
        <v>1420</v>
      </c>
      <c r="H11276" s="4">
        <v>45812.292175925933</v>
      </c>
      <c r="I11276" t="b">
        <v>1</v>
      </c>
      <c r="J11276" t="b">
        <v>0</v>
      </c>
      <c r="K11276" t="s">
        <v>1420</v>
      </c>
      <c r="L11276" t="s">
        <v>22</v>
      </c>
      <c r="M11276">
        <v>26000</v>
      </c>
      <c r="O11276" t="s">
        <v>12234</v>
      </c>
      <c r="P11276" t="s">
        <v>14734</v>
      </c>
    </row>
    <row r="11277" spans="1:16" x14ac:dyDescent="0.55000000000000004">
      <c r="A11277" t="s">
        <v>139</v>
      </c>
      <c r="B11277" t="s">
        <v>14735</v>
      </c>
      <c r="C11277" t="s">
        <v>14736</v>
      </c>
      <c r="D11277" t="s">
        <v>3970</v>
      </c>
      <c r="E11277" t="s">
        <v>20</v>
      </c>
      <c r="F11277" t="b">
        <v>0</v>
      </c>
      <c r="G11277" t="s">
        <v>30</v>
      </c>
      <c r="H11277" s="4">
        <v>45812.292430555557</v>
      </c>
      <c r="I11277" t="b">
        <v>1</v>
      </c>
      <c r="J11277" t="b">
        <v>1</v>
      </c>
      <c r="K11277" t="s">
        <v>24</v>
      </c>
      <c r="L11277" t="s">
        <v>22</v>
      </c>
      <c r="M11277">
        <v>82500</v>
      </c>
      <c r="O11277" t="s">
        <v>14737</v>
      </c>
    </row>
    <row r="11278" spans="1:16" x14ac:dyDescent="0.55000000000000004">
      <c r="A11278" t="s">
        <v>139</v>
      </c>
      <c r="B11278" t="s">
        <v>14738</v>
      </c>
      <c r="C11278" t="s">
        <v>14739</v>
      </c>
      <c r="D11278" t="s">
        <v>4324</v>
      </c>
      <c r="E11278" t="s">
        <v>631</v>
      </c>
      <c r="F11278" t="b">
        <v>0</v>
      </c>
      <c r="G11278" t="s">
        <v>14740</v>
      </c>
      <c r="H11278" s="4">
        <v>45812.325208333343</v>
      </c>
      <c r="I11278" t="b">
        <v>0</v>
      </c>
      <c r="J11278" t="b">
        <v>0</v>
      </c>
      <c r="K11278" t="s">
        <v>14740</v>
      </c>
      <c r="L11278" t="s">
        <v>22</v>
      </c>
      <c r="M11278">
        <v>53500</v>
      </c>
      <c r="O11278" t="s">
        <v>2304</v>
      </c>
      <c r="P11278" t="s">
        <v>1749</v>
      </c>
    </row>
    <row r="11279" spans="1:16" x14ac:dyDescent="0.55000000000000004">
      <c r="A11279" t="s">
        <v>1</v>
      </c>
      <c r="B11279" t="s">
        <v>14741</v>
      </c>
      <c r="C11279" t="s">
        <v>2130</v>
      </c>
      <c r="D11279" t="s">
        <v>3957</v>
      </c>
      <c r="E11279" t="s">
        <v>20</v>
      </c>
      <c r="F11279" t="b">
        <v>0</v>
      </c>
      <c r="G11279" t="s">
        <v>27</v>
      </c>
      <c r="H11279" s="4">
        <v>45812.334618055553</v>
      </c>
      <c r="I11279" t="b">
        <v>0</v>
      </c>
      <c r="J11279" t="b">
        <v>0</v>
      </c>
      <c r="K11279" t="s">
        <v>24</v>
      </c>
      <c r="L11279" t="s">
        <v>36</v>
      </c>
      <c r="N11279">
        <v>41.505001068115227</v>
      </c>
      <c r="O11279" t="s">
        <v>563</v>
      </c>
      <c r="P11279" t="s">
        <v>274</v>
      </c>
    </row>
    <row r="11280" spans="1:16" x14ac:dyDescent="0.55000000000000004">
      <c r="A11280" t="s">
        <v>2</v>
      </c>
      <c r="B11280" t="s">
        <v>14742</v>
      </c>
      <c r="C11280" t="s">
        <v>92</v>
      </c>
      <c r="D11280" t="s">
        <v>3970</v>
      </c>
      <c r="E11280" t="s">
        <v>20</v>
      </c>
      <c r="F11280" t="b">
        <v>0</v>
      </c>
      <c r="G11280" t="s">
        <v>27</v>
      </c>
      <c r="H11280" s="4">
        <v>45812.335266203707</v>
      </c>
      <c r="I11280" t="b">
        <v>0</v>
      </c>
      <c r="J11280" t="b">
        <v>0</v>
      </c>
      <c r="K11280" t="s">
        <v>24</v>
      </c>
      <c r="L11280" t="s">
        <v>22</v>
      </c>
      <c r="M11280">
        <v>95000</v>
      </c>
      <c r="O11280" t="s">
        <v>1001</v>
      </c>
      <c r="P11280" t="s">
        <v>14743</v>
      </c>
    </row>
    <row r="11281" spans="1:16" x14ac:dyDescent="0.55000000000000004">
      <c r="A11281" t="s">
        <v>2</v>
      </c>
      <c r="B11281" t="s">
        <v>14744</v>
      </c>
      <c r="C11281" t="s">
        <v>192</v>
      </c>
      <c r="D11281" t="s">
        <v>3957</v>
      </c>
      <c r="E11281" t="s">
        <v>20</v>
      </c>
      <c r="F11281" t="b">
        <v>0</v>
      </c>
      <c r="G11281" t="s">
        <v>27</v>
      </c>
      <c r="H11281" s="4">
        <v>45812.335335648153</v>
      </c>
      <c r="I11281" t="b">
        <v>0</v>
      </c>
      <c r="J11281" t="b">
        <v>1</v>
      </c>
      <c r="K11281" t="s">
        <v>24</v>
      </c>
      <c r="L11281" t="s">
        <v>36</v>
      </c>
      <c r="N11281">
        <v>54.130001068115227</v>
      </c>
      <c r="O11281" t="s">
        <v>3778</v>
      </c>
      <c r="P11281" t="s">
        <v>14745</v>
      </c>
    </row>
    <row r="11282" spans="1:16" x14ac:dyDescent="0.55000000000000004">
      <c r="A11282" t="s">
        <v>40</v>
      </c>
      <c r="B11282" t="s">
        <v>3193</v>
      </c>
      <c r="C11282" t="s">
        <v>1471</v>
      </c>
      <c r="D11282" t="s">
        <v>4178</v>
      </c>
      <c r="E11282" t="s">
        <v>20</v>
      </c>
      <c r="F11282" t="b">
        <v>0</v>
      </c>
      <c r="G11282" t="s">
        <v>41</v>
      </c>
      <c r="H11282" s="4">
        <v>45812.335868055547</v>
      </c>
      <c r="I11282" t="b">
        <v>0</v>
      </c>
      <c r="J11282" t="b">
        <v>1</v>
      </c>
      <c r="K11282" t="s">
        <v>24</v>
      </c>
      <c r="L11282" t="s">
        <v>22</v>
      </c>
      <c r="M11282">
        <v>241000</v>
      </c>
      <c r="O11282" t="s">
        <v>59</v>
      </c>
      <c r="P11282" t="s">
        <v>137</v>
      </c>
    </row>
    <row r="11283" spans="1:16" x14ac:dyDescent="0.55000000000000004">
      <c r="A11283" t="s">
        <v>191</v>
      </c>
      <c r="B11283" t="s">
        <v>14746</v>
      </c>
      <c r="C11283" t="s">
        <v>14747</v>
      </c>
      <c r="D11283" t="s">
        <v>4324</v>
      </c>
      <c r="E11283" t="s">
        <v>631</v>
      </c>
      <c r="F11283" t="b">
        <v>0</v>
      </c>
      <c r="G11283" t="s">
        <v>14748</v>
      </c>
      <c r="H11283" s="4">
        <v>45812.362893518519</v>
      </c>
      <c r="I11283" t="b">
        <v>0</v>
      </c>
      <c r="J11283" t="b">
        <v>0</v>
      </c>
      <c r="K11283" t="s">
        <v>14748</v>
      </c>
      <c r="L11283" t="s">
        <v>22</v>
      </c>
      <c r="M11283">
        <v>45000</v>
      </c>
      <c r="O11283" t="s">
        <v>341</v>
      </c>
      <c r="P11283" t="s">
        <v>150</v>
      </c>
    </row>
    <row r="11284" spans="1:16" x14ac:dyDescent="0.55000000000000004">
      <c r="A11284" t="s">
        <v>0</v>
      </c>
      <c r="B11284" t="s">
        <v>14749</v>
      </c>
      <c r="C11284" t="s">
        <v>7859</v>
      </c>
      <c r="D11284" t="s">
        <v>2208</v>
      </c>
      <c r="E11284" t="s">
        <v>20</v>
      </c>
      <c r="F11284" t="b">
        <v>0</v>
      </c>
      <c r="G11284" t="s">
        <v>27</v>
      </c>
      <c r="H11284" s="4">
        <v>45812.375300925924</v>
      </c>
      <c r="I11284" t="b">
        <v>0</v>
      </c>
      <c r="J11284" t="b">
        <v>1</v>
      </c>
      <c r="K11284" t="s">
        <v>24</v>
      </c>
      <c r="L11284" t="s">
        <v>22</v>
      </c>
      <c r="M11284">
        <v>104676</v>
      </c>
      <c r="O11284" t="s">
        <v>14750</v>
      </c>
      <c r="P11284" t="s">
        <v>14751</v>
      </c>
    </row>
    <row r="11285" spans="1:16" x14ac:dyDescent="0.55000000000000004">
      <c r="A11285" t="s">
        <v>1</v>
      </c>
      <c r="B11285" t="s">
        <v>14752</v>
      </c>
      <c r="C11285" t="s">
        <v>1867</v>
      </c>
      <c r="D11285" t="s">
        <v>3973</v>
      </c>
      <c r="E11285" t="s">
        <v>20</v>
      </c>
      <c r="F11285" t="b">
        <v>0</v>
      </c>
      <c r="G11285" t="s">
        <v>27</v>
      </c>
      <c r="H11285" s="4">
        <v>45812.376261574071</v>
      </c>
      <c r="I11285" t="b">
        <v>0</v>
      </c>
      <c r="J11285" t="b">
        <v>1</v>
      </c>
      <c r="K11285" t="s">
        <v>24</v>
      </c>
      <c r="L11285" t="s">
        <v>22</v>
      </c>
      <c r="M11285">
        <v>186375</v>
      </c>
      <c r="O11285" t="s">
        <v>14753</v>
      </c>
      <c r="P11285" t="s">
        <v>14754</v>
      </c>
    </row>
    <row r="11286" spans="1:16" x14ac:dyDescent="0.55000000000000004">
      <c r="A11286" t="s">
        <v>2</v>
      </c>
      <c r="B11286" t="s">
        <v>307</v>
      </c>
      <c r="C11286" t="s">
        <v>1103</v>
      </c>
      <c r="D11286" t="s">
        <v>4178</v>
      </c>
      <c r="E11286" t="s">
        <v>20</v>
      </c>
      <c r="F11286" t="b">
        <v>0</v>
      </c>
      <c r="G11286" t="s">
        <v>27</v>
      </c>
      <c r="H11286" s="4">
        <v>45812.377083333333</v>
      </c>
      <c r="I11286" t="b">
        <v>0</v>
      </c>
      <c r="J11286" t="b">
        <v>1</v>
      </c>
      <c r="K11286" t="s">
        <v>24</v>
      </c>
      <c r="L11286" t="s">
        <v>22</v>
      </c>
      <c r="M11286">
        <v>207000</v>
      </c>
      <c r="O11286" t="s">
        <v>59</v>
      </c>
      <c r="P11286" t="s">
        <v>137</v>
      </c>
    </row>
    <row r="11287" spans="1:16" x14ac:dyDescent="0.55000000000000004">
      <c r="A11287" t="s">
        <v>2</v>
      </c>
      <c r="B11287" t="s">
        <v>14755</v>
      </c>
      <c r="C11287" t="s">
        <v>425</v>
      </c>
      <c r="D11287" t="s">
        <v>3973</v>
      </c>
      <c r="E11287" t="s">
        <v>20</v>
      </c>
      <c r="F11287" t="b">
        <v>0</v>
      </c>
      <c r="G11287" t="s">
        <v>27</v>
      </c>
      <c r="H11287" s="4">
        <v>45812.377152777779</v>
      </c>
      <c r="I11287" t="b">
        <v>0</v>
      </c>
      <c r="J11287" t="b">
        <v>1</v>
      </c>
      <c r="K11287" t="s">
        <v>24</v>
      </c>
      <c r="L11287" t="s">
        <v>22</v>
      </c>
      <c r="M11287">
        <v>186000</v>
      </c>
      <c r="O11287" t="s">
        <v>1773</v>
      </c>
      <c r="P11287" t="s">
        <v>14756</v>
      </c>
    </row>
    <row r="11288" spans="1:16" x14ac:dyDescent="0.55000000000000004">
      <c r="A11288" t="s">
        <v>40</v>
      </c>
      <c r="B11288" t="s">
        <v>13374</v>
      </c>
      <c r="C11288" t="s">
        <v>60</v>
      </c>
      <c r="D11288" t="s">
        <v>4178</v>
      </c>
      <c r="E11288" t="s">
        <v>20</v>
      </c>
      <c r="F11288" t="b">
        <v>0</v>
      </c>
      <c r="G11288" t="s">
        <v>41</v>
      </c>
      <c r="H11288" s="4">
        <v>45812.377442129633</v>
      </c>
      <c r="I11288" t="b">
        <v>0</v>
      </c>
      <c r="J11288" t="b">
        <v>1</v>
      </c>
      <c r="K11288" t="s">
        <v>24</v>
      </c>
      <c r="L11288" t="s">
        <v>22</v>
      </c>
      <c r="M11288">
        <v>170000</v>
      </c>
      <c r="O11288" t="s">
        <v>59</v>
      </c>
      <c r="P11288" t="s">
        <v>13370</v>
      </c>
    </row>
    <row r="11289" spans="1:16" x14ac:dyDescent="0.55000000000000004">
      <c r="A11289" t="s">
        <v>89</v>
      </c>
      <c r="B11289" t="s">
        <v>14757</v>
      </c>
      <c r="C11289" t="s">
        <v>164</v>
      </c>
      <c r="D11289" t="s">
        <v>4035</v>
      </c>
      <c r="E11289" t="s">
        <v>20</v>
      </c>
      <c r="F11289" t="b">
        <v>0</v>
      </c>
      <c r="G11289" t="s">
        <v>158</v>
      </c>
      <c r="H11289" s="4">
        <v>45812.379513888889</v>
      </c>
      <c r="I11289" t="b">
        <v>0</v>
      </c>
      <c r="J11289" t="b">
        <v>0</v>
      </c>
      <c r="K11289" t="s">
        <v>158</v>
      </c>
      <c r="L11289" t="s">
        <v>22</v>
      </c>
      <c r="M11289">
        <v>96100</v>
      </c>
      <c r="O11289" t="s">
        <v>789</v>
      </c>
      <c r="P11289" t="s">
        <v>14758</v>
      </c>
    </row>
    <row r="11290" spans="1:16" x14ac:dyDescent="0.55000000000000004">
      <c r="A11290" t="s">
        <v>0</v>
      </c>
      <c r="B11290" t="s">
        <v>12900</v>
      </c>
      <c r="C11290" t="s">
        <v>203</v>
      </c>
      <c r="D11290" t="s">
        <v>2208</v>
      </c>
      <c r="E11290" t="s">
        <v>51</v>
      </c>
      <c r="F11290" t="b">
        <v>0</v>
      </c>
      <c r="G11290" t="s">
        <v>23</v>
      </c>
      <c r="H11290" s="4">
        <v>45812.409513888888</v>
      </c>
      <c r="I11290" t="b">
        <v>0</v>
      </c>
      <c r="J11290" t="b">
        <v>1</v>
      </c>
      <c r="K11290" t="s">
        <v>24</v>
      </c>
      <c r="L11290" t="s">
        <v>36</v>
      </c>
      <c r="N11290">
        <v>63.5</v>
      </c>
      <c r="O11290" t="s">
        <v>144</v>
      </c>
    </row>
    <row r="11291" spans="1:16" x14ac:dyDescent="0.55000000000000004">
      <c r="A11291" t="s">
        <v>40</v>
      </c>
      <c r="B11291" t="s">
        <v>2410</v>
      </c>
      <c r="C11291" t="s">
        <v>693</v>
      </c>
      <c r="D11291" t="s">
        <v>13462</v>
      </c>
      <c r="E11291" t="s">
        <v>20</v>
      </c>
      <c r="F11291" t="b">
        <v>0</v>
      </c>
      <c r="G11291" t="s">
        <v>27</v>
      </c>
      <c r="H11291" s="4">
        <v>45812.418483796297</v>
      </c>
      <c r="I11291" t="b">
        <v>0</v>
      </c>
      <c r="J11291" t="b">
        <v>1</v>
      </c>
      <c r="K11291" t="s">
        <v>24</v>
      </c>
      <c r="L11291" t="s">
        <v>22</v>
      </c>
      <c r="M11291">
        <v>177500</v>
      </c>
      <c r="O11291" t="s">
        <v>1362</v>
      </c>
      <c r="P11291" t="s">
        <v>128</v>
      </c>
    </row>
    <row r="11292" spans="1:16" x14ac:dyDescent="0.55000000000000004">
      <c r="A11292" t="s">
        <v>2</v>
      </c>
      <c r="B11292" t="s">
        <v>991</v>
      </c>
      <c r="C11292" t="s">
        <v>1969</v>
      </c>
      <c r="D11292" t="s">
        <v>2208</v>
      </c>
      <c r="E11292" t="s">
        <v>34</v>
      </c>
      <c r="F11292" t="b">
        <v>0</v>
      </c>
      <c r="G11292" t="s">
        <v>27</v>
      </c>
      <c r="H11292" s="4">
        <v>45812.418668981481</v>
      </c>
      <c r="I11292" t="b">
        <v>0</v>
      </c>
      <c r="J11292" t="b">
        <v>1</v>
      </c>
      <c r="K11292" t="s">
        <v>24</v>
      </c>
      <c r="L11292" t="s">
        <v>22</v>
      </c>
      <c r="M11292">
        <v>135000</v>
      </c>
      <c r="O11292" t="s">
        <v>428</v>
      </c>
      <c r="P11292" t="s">
        <v>13043</v>
      </c>
    </row>
    <row r="11293" spans="1:16" x14ac:dyDescent="0.55000000000000004">
      <c r="A11293" t="s">
        <v>40</v>
      </c>
      <c r="B11293" t="s">
        <v>12754</v>
      </c>
      <c r="C11293" t="s">
        <v>509</v>
      </c>
      <c r="D11293" t="s">
        <v>4178</v>
      </c>
      <c r="E11293" t="s">
        <v>20</v>
      </c>
      <c r="F11293" t="b">
        <v>0</v>
      </c>
      <c r="G11293" t="s">
        <v>27</v>
      </c>
      <c r="H11293" s="4">
        <v>45812.418680555558</v>
      </c>
      <c r="I11293" t="b">
        <v>0</v>
      </c>
      <c r="J11293" t="b">
        <v>1</v>
      </c>
      <c r="K11293" t="s">
        <v>24</v>
      </c>
      <c r="L11293" t="s">
        <v>22</v>
      </c>
      <c r="M11293">
        <v>154500</v>
      </c>
      <c r="O11293" t="s">
        <v>59</v>
      </c>
      <c r="P11293" t="s">
        <v>13353</v>
      </c>
    </row>
    <row r="11294" spans="1:16" x14ac:dyDescent="0.55000000000000004">
      <c r="A11294" t="s">
        <v>0</v>
      </c>
      <c r="B11294" t="s">
        <v>288</v>
      </c>
      <c r="C11294" t="s">
        <v>431</v>
      </c>
      <c r="D11294" t="s">
        <v>14759</v>
      </c>
      <c r="E11294" t="s">
        <v>20</v>
      </c>
      <c r="F11294" t="b">
        <v>0</v>
      </c>
      <c r="G11294" t="s">
        <v>27</v>
      </c>
      <c r="H11294" s="4">
        <v>45812.458437499998</v>
      </c>
      <c r="I11294" t="b">
        <v>0</v>
      </c>
      <c r="J11294" t="b">
        <v>1</v>
      </c>
      <c r="K11294" t="s">
        <v>24</v>
      </c>
      <c r="L11294" t="s">
        <v>22</v>
      </c>
      <c r="M11294">
        <v>112500</v>
      </c>
      <c r="O11294" t="s">
        <v>14760</v>
      </c>
      <c r="P11294" t="s">
        <v>14761</v>
      </c>
    </row>
    <row r="11295" spans="1:16" x14ac:dyDescent="0.55000000000000004">
      <c r="A11295" t="s">
        <v>0</v>
      </c>
      <c r="B11295" t="s">
        <v>5530</v>
      </c>
      <c r="C11295" t="s">
        <v>82</v>
      </c>
      <c r="D11295" t="s">
        <v>3957</v>
      </c>
      <c r="E11295" t="s">
        <v>34</v>
      </c>
      <c r="F11295" t="b">
        <v>0</v>
      </c>
      <c r="G11295" t="s">
        <v>27</v>
      </c>
      <c r="H11295" s="4">
        <v>45812.458472222221</v>
      </c>
      <c r="I11295" t="b">
        <v>1</v>
      </c>
      <c r="J11295" t="b">
        <v>0</v>
      </c>
      <c r="K11295" t="s">
        <v>24</v>
      </c>
      <c r="L11295" t="s">
        <v>36</v>
      </c>
      <c r="N11295">
        <v>75</v>
      </c>
      <c r="O11295" t="s">
        <v>5531</v>
      </c>
    </row>
    <row r="11296" spans="1:16" x14ac:dyDescent="0.55000000000000004">
      <c r="A11296" t="s">
        <v>0</v>
      </c>
      <c r="B11296" t="s">
        <v>14762</v>
      </c>
      <c r="C11296" t="s">
        <v>829</v>
      </c>
      <c r="D11296" t="s">
        <v>2208</v>
      </c>
      <c r="E11296" t="s">
        <v>20</v>
      </c>
      <c r="F11296" t="b">
        <v>0</v>
      </c>
      <c r="G11296" t="s">
        <v>27</v>
      </c>
      <c r="H11296" s="4">
        <v>45812.458553240736</v>
      </c>
      <c r="I11296" t="b">
        <v>0</v>
      </c>
      <c r="J11296" t="b">
        <v>1</v>
      </c>
      <c r="K11296" t="s">
        <v>24</v>
      </c>
      <c r="L11296" t="s">
        <v>36</v>
      </c>
      <c r="N11296">
        <v>62.135002136230469</v>
      </c>
      <c r="O11296" t="s">
        <v>8596</v>
      </c>
      <c r="P11296" t="s">
        <v>14763</v>
      </c>
    </row>
    <row r="11297" spans="1:16" x14ac:dyDescent="0.55000000000000004">
      <c r="A11297" t="s">
        <v>2</v>
      </c>
      <c r="B11297" t="s">
        <v>857</v>
      </c>
      <c r="C11297" t="s">
        <v>1096</v>
      </c>
      <c r="D11297" t="s">
        <v>3973</v>
      </c>
      <c r="E11297" t="s">
        <v>20</v>
      </c>
      <c r="F11297" t="b">
        <v>0</v>
      </c>
      <c r="G11297" t="s">
        <v>41</v>
      </c>
      <c r="H11297" s="4">
        <v>45812.460902777777</v>
      </c>
      <c r="I11297" t="b">
        <v>0</v>
      </c>
      <c r="J11297" t="b">
        <v>1</v>
      </c>
      <c r="K11297" t="s">
        <v>24</v>
      </c>
      <c r="L11297" t="s">
        <v>22</v>
      </c>
      <c r="M11297">
        <v>119000</v>
      </c>
      <c r="O11297" t="s">
        <v>7252</v>
      </c>
      <c r="P11297" t="s">
        <v>14764</v>
      </c>
    </row>
    <row r="11298" spans="1:16" x14ac:dyDescent="0.55000000000000004">
      <c r="A11298" t="s">
        <v>2</v>
      </c>
      <c r="B11298" t="s">
        <v>14765</v>
      </c>
      <c r="C11298" t="s">
        <v>143</v>
      </c>
      <c r="D11298" t="s">
        <v>3600</v>
      </c>
      <c r="E11298" t="s">
        <v>20</v>
      </c>
      <c r="F11298" t="b">
        <v>0</v>
      </c>
      <c r="G11298" t="s">
        <v>35</v>
      </c>
      <c r="H11298" s="4">
        <v>45812.461030092592</v>
      </c>
      <c r="I11298" t="b">
        <v>0</v>
      </c>
      <c r="J11298" t="b">
        <v>1</v>
      </c>
      <c r="K11298" t="s">
        <v>24</v>
      </c>
      <c r="L11298" t="s">
        <v>22</v>
      </c>
      <c r="M11298">
        <v>221000</v>
      </c>
      <c r="O11298" t="s">
        <v>59</v>
      </c>
      <c r="P11298" t="s">
        <v>14766</v>
      </c>
    </row>
    <row r="11299" spans="1:16" x14ac:dyDescent="0.55000000000000004">
      <c r="A11299" t="s">
        <v>191</v>
      </c>
      <c r="B11299" t="s">
        <v>14767</v>
      </c>
      <c r="C11299" t="s">
        <v>39</v>
      </c>
      <c r="D11299" t="s">
        <v>3973</v>
      </c>
      <c r="E11299" t="s">
        <v>20</v>
      </c>
      <c r="F11299" t="b">
        <v>1</v>
      </c>
      <c r="G11299" t="s">
        <v>158</v>
      </c>
      <c r="H11299" s="4">
        <v>45812.463171296287</v>
      </c>
      <c r="I11299" t="b">
        <v>0</v>
      </c>
      <c r="J11299" t="b">
        <v>0</v>
      </c>
      <c r="K11299" t="s">
        <v>158</v>
      </c>
      <c r="L11299" t="s">
        <v>22</v>
      </c>
      <c r="M11299">
        <v>45000</v>
      </c>
      <c r="O11299" t="s">
        <v>11398</v>
      </c>
      <c r="P11299" t="s">
        <v>14768</v>
      </c>
    </row>
    <row r="11300" spans="1:16" x14ac:dyDescent="0.55000000000000004">
      <c r="A11300" t="s">
        <v>139</v>
      </c>
      <c r="B11300" t="s">
        <v>2126</v>
      </c>
      <c r="C11300" t="s">
        <v>167</v>
      </c>
      <c r="D11300" t="s">
        <v>131</v>
      </c>
      <c r="E11300" t="s">
        <v>20</v>
      </c>
      <c r="F11300" t="b">
        <v>0</v>
      </c>
      <c r="G11300" t="s">
        <v>35</v>
      </c>
      <c r="H11300" s="4">
        <v>45812.500590277778</v>
      </c>
      <c r="I11300" t="b">
        <v>0</v>
      </c>
      <c r="J11300" t="b">
        <v>0</v>
      </c>
      <c r="K11300" t="s">
        <v>24</v>
      </c>
      <c r="L11300" t="s">
        <v>22</v>
      </c>
      <c r="M11300">
        <v>97500</v>
      </c>
      <c r="O11300" t="s">
        <v>131</v>
      </c>
      <c r="P11300" t="s">
        <v>671</v>
      </c>
    </row>
    <row r="11301" spans="1:16" x14ac:dyDescent="0.55000000000000004">
      <c r="A11301" t="s">
        <v>25</v>
      </c>
      <c r="B11301" t="s">
        <v>14769</v>
      </c>
      <c r="C11301" t="s">
        <v>949</v>
      </c>
      <c r="D11301" t="s">
        <v>4090</v>
      </c>
      <c r="E11301" t="s">
        <v>20</v>
      </c>
      <c r="F11301" t="b">
        <v>0</v>
      </c>
      <c r="G11301" t="s">
        <v>30</v>
      </c>
      <c r="H11301" s="4">
        <v>45812.500717592593</v>
      </c>
      <c r="I11301" t="b">
        <v>0</v>
      </c>
      <c r="J11301" t="b">
        <v>1</v>
      </c>
      <c r="K11301" t="s">
        <v>24</v>
      </c>
      <c r="L11301" t="s">
        <v>22</v>
      </c>
      <c r="M11301">
        <v>85000</v>
      </c>
      <c r="O11301" t="s">
        <v>14770</v>
      </c>
      <c r="P11301" t="s">
        <v>193</v>
      </c>
    </row>
    <row r="11302" spans="1:16" x14ac:dyDescent="0.55000000000000004">
      <c r="A11302" t="s">
        <v>0</v>
      </c>
      <c r="B11302" t="s">
        <v>14771</v>
      </c>
      <c r="C11302" t="s">
        <v>2051</v>
      </c>
      <c r="D11302" t="s">
        <v>3973</v>
      </c>
      <c r="E11302" t="s">
        <v>20</v>
      </c>
      <c r="F11302" t="b">
        <v>0</v>
      </c>
      <c r="G11302" t="s">
        <v>52</v>
      </c>
      <c r="H11302" s="4">
        <v>45812.50104166667</v>
      </c>
      <c r="I11302" t="b">
        <v>0</v>
      </c>
      <c r="J11302" t="b">
        <v>0</v>
      </c>
      <c r="K11302" t="s">
        <v>24</v>
      </c>
      <c r="L11302" t="s">
        <v>22</v>
      </c>
      <c r="M11302">
        <v>79845</v>
      </c>
      <c r="O11302" t="s">
        <v>792</v>
      </c>
      <c r="P11302" t="s">
        <v>14772</v>
      </c>
    </row>
    <row r="11303" spans="1:16" x14ac:dyDescent="0.55000000000000004">
      <c r="A11303" t="s">
        <v>139</v>
      </c>
      <c r="B11303" t="s">
        <v>14773</v>
      </c>
      <c r="C11303" t="s">
        <v>82</v>
      </c>
      <c r="D11303" t="s">
        <v>3973</v>
      </c>
      <c r="E11303" t="s">
        <v>20</v>
      </c>
      <c r="F11303" t="b">
        <v>0</v>
      </c>
      <c r="G11303" t="s">
        <v>27</v>
      </c>
      <c r="H11303" s="4">
        <v>45812.541886574072</v>
      </c>
      <c r="I11303" t="b">
        <v>0</v>
      </c>
      <c r="J11303" t="b">
        <v>1</v>
      </c>
      <c r="K11303" t="s">
        <v>24</v>
      </c>
      <c r="L11303" t="s">
        <v>22</v>
      </c>
      <c r="M11303">
        <v>104950</v>
      </c>
      <c r="O11303" t="s">
        <v>1172</v>
      </c>
      <c r="P11303" t="s">
        <v>8503</v>
      </c>
    </row>
    <row r="11304" spans="1:16" x14ac:dyDescent="0.55000000000000004">
      <c r="A11304" t="s">
        <v>25</v>
      </c>
      <c r="B11304" t="s">
        <v>14774</v>
      </c>
      <c r="C11304" t="s">
        <v>114</v>
      </c>
      <c r="D11304" t="s">
        <v>3973</v>
      </c>
      <c r="E11304" t="s">
        <v>20</v>
      </c>
      <c r="F11304" t="b">
        <v>0</v>
      </c>
      <c r="G11304" t="s">
        <v>27</v>
      </c>
      <c r="H11304" s="4">
        <v>45812.541967592602</v>
      </c>
      <c r="I11304" t="b">
        <v>0</v>
      </c>
      <c r="J11304" t="b">
        <v>0</v>
      </c>
      <c r="K11304" t="s">
        <v>24</v>
      </c>
      <c r="L11304" t="s">
        <v>22</v>
      </c>
      <c r="M11304">
        <v>122500</v>
      </c>
      <c r="O11304" t="s">
        <v>10790</v>
      </c>
      <c r="P11304" t="s">
        <v>14775</v>
      </c>
    </row>
    <row r="11305" spans="1:16" x14ac:dyDescent="0.55000000000000004">
      <c r="A11305" t="s">
        <v>139</v>
      </c>
      <c r="B11305" t="s">
        <v>14776</v>
      </c>
      <c r="C11305" t="s">
        <v>3582</v>
      </c>
      <c r="D11305" t="s">
        <v>3828</v>
      </c>
      <c r="E11305" t="s">
        <v>20</v>
      </c>
      <c r="F11305" t="b">
        <v>0</v>
      </c>
      <c r="G11305" t="s">
        <v>30</v>
      </c>
      <c r="H11305" s="4">
        <v>45812.542430555557</v>
      </c>
      <c r="I11305" t="b">
        <v>0</v>
      </c>
      <c r="J11305" t="b">
        <v>1</v>
      </c>
      <c r="K11305" t="s">
        <v>24</v>
      </c>
      <c r="L11305" t="s">
        <v>22</v>
      </c>
      <c r="M11305">
        <v>75000</v>
      </c>
      <c r="O11305" t="s">
        <v>14777</v>
      </c>
    </row>
    <row r="11306" spans="1:16" x14ac:dyDescent="0.55000000000000004">
      <c r="A11306" t="s">
        <v>0</v>
      </c>
      <c r="B11306" t="s">
        <v>0</v>
      </c>
      <c r="C11306" t="s">
        <v>14778</v>
      </c>
      <c r="D11306" t="s">
        <v>7547</v>
      </c>
      <c r="E11306" t="s">
        <v>34</v>
      </c>
      <c r="F11306" t="b">
        <v>0</v>
      </c>
      <c r="G11306" t="s">
        <v>30</v>
      </c>
      <c r="H11306" s="4">
        <v>45812.542534722219</v>
      </c>
      <c r="I11306" t="b">
        <v>0</v>
      </c>
      <c r="J11306" t="b">
        <v>0</v>
      </c>
      <c r="K11306" t="s">
        <v>24</v>
      </c>
      <c r="L11306" t="s">
        <v>36</v>
      </c>
      <c r="N11306">
        <v>15</v>
      </c>
      <c r="O11306" t="s">
        <v>7548</v>
      </c>
      <c r="P11306" t="s">
        <v>61</v>
      </c>
    </row>
    <row r="11307" spans="1:16" x14ac:dyDescent="0.55000000000000004">
      <c r="A11307" t="s">
        <v>1</v>
      </c>
      <c r="B11307" t="s">
        <v>14779</v>
      </c>
      <c r="C11307" t="s">
        <v>306</v>
      </c>
      <c r="D11307" t="s">
        <v>3973</v>
      </c>
      <c r="E11307" t="s">
        <v>20</v>
      </c>
      <c r="F11307" t="b">
        <v>0</v>
      </c>
      <c r="G11307" t="s">
        <v>27</v>
      </c>
      <c r="H11307" s="4">
        <v>45812.542951388888</v>
      </c>
      <c r="I11307" t="b">
        <v>0</v>
      </c>
      <c r="J11307" t="b">
        <v>0</v>
      </c>
      <c r="K11307" t="s">
        <v>24</v>
      </c>
      <c r="L11307" t="s">
        <v>22</v>
      </c>
      <c r="M11307">
        <v>153000</v>
      </c>
      <c r="O11307" t="s">
        <v>294</v>
      </c>
      <c r="P11307" t="s">
        <v>14780</v>
      </c>
    </row>
    <row r="11308" spans="1:16" x14ac:dyDescent="0.55000000000000004">
      <c r="A11308" t="s">
        <v>0</v>
      </c>
      <c r="B11308" t="s">
        <v>2840</v>
      </c>
      <c r="C11308" t="s">
        <v>670</v>
      </c>
      <c r="D11308" t="s">
        <v>3973</v>
      </c>
      <c r="E11308" t="s">
        <v>51</v>
      </c>
      <c r="F11308" t="b">
        <v>0</v>
      </c>
      <c r="G11308" t="s">
        <v>27</v>
      </c>
      <c r="H11308" s="4">
        <v>45812.543749999997</v>
      </c>
      <c r="I11308" t="b">
        <v>0</v>
      </c>
      <c r="J11308" t="b">
        <v>0</v>
      </c>
      <c r="K11308" t="s">
        <v>24</v>
      </c>
      <c r="L11308" t="s">
        <v>36</v>
      </c>
      <c r="N11308">
        <v>62.5</v>
      </c>
      <c r="O11308" t="s">
        <v>13493</v>
      </c>
      <c r="P11308" t="s">
        <v>1671</v>
      </c>
    </row>
    <row r="11309" spans="1:16" x14ac:dyDescent="0.55000000000000004">
      <c r="A11309" t="s">
        <v>2</v>
      </c>
      <c r="B11309" t="s">
        <v>14781</v>
      </c>
      <c r="C11309" t="s">
        <v>1029</v>
      </c>
      <c r="D11309" t="s">
        <v>3973</v>
      </c>
      <c r="E11309" t="s">
        <v>20</v>
      </c>
      <c r="F11309" t="b">
        <v>0</v>
      </c>
      <c r="G11309" t="s">
        <v>27</v>
      </c>
      <c r="H11309" s="4">
        <v>45812.543761574067</v>
      </c>
      <c r="I11309" t="b">
        <v>0</v>
      </c>
      <c r="J11309" t="b">
        <v>0</v>
      </c>
      <c r="K11309" t="s">
        <v>24</v>
      </c>
      <c r="L11309" t="s">
        <v>22</v>
      </c>
      <c r="M11309">
        <v>114000</v>
      </c>
      <c r="O11309" t="s">
        <v>294</v>
      </c>
      <c r="P11309" t="s">
        <v>9558</v>
      </c>
    </row>
    <row r="11310" spans="1:16" x14ac:dyDescent="0.55000000000000004">
      <c r="A11310" t="s">
        <v>28</v>
      </c>
      <c r="B11310" t="s">
        <v>14782</v>
      </c>
      <c r="C11310" t="s">
        <v>820</v>
      </c>
      <c r="D11310" t="s">
        <v>4090</v>
      </c>
      <c r="E11310" t="s">
        <v>20</v>
      </c>
      <c r="F11310" t="b">
        <v>0</v>
      </c>
      <c r="G11310" t="s">
        <v>820</v>
      </c>
      <c r="H11310" s="4">
        <v>45812.548726851863</v>
      </c>
      <c r="I11310" t="b">
        <v>0</v>
      </c>
      <c r="J11310" t="b">
        <v>0</v>
      </c>
      <c r="K11310" t="s">
        <v>820</v>
      </c>
      <c r="L11310" t="s">
        <v>22</v>
      </c>
      <c r="M11310">
        <v>800000</v>
      </c>
      <c r="O11310" t="s">
        <v>14783</v>
      </c>
      <c r="P11310" t="s">
        <v>14784</v>
      </c>
    </row>
    <row r="11311" spans="1:16" x14ac:dyDescent="0.55000000000000004">
      <c r="A11311" t="s">
        <v>28</v>
      </c>
      <c r="B11311" t="s">
        <v>14785</v>
      </c>
      <c r="C11311" t="s">
        <v>332</v>
      </c>
      <c r="D11311" t="s">
        <v>3973</v>
      </c>
      <c r="E11311" t="s">
        <v>20</v>
      </c>
      <c r="F11311" t="b">
        <v>0</v>
      </c>
      <c r="G11311" t="s">
        <v>41</v>
      </c>
      <c r="H11311" s="4">
        <v>45812.584756944438</v>
      </c>
      <c r="I11311" t="b">
        <v>0</v>
      </c>
      <c r="J11311" t="b">
        <v>1</v>
      </c>
      <c r="K11311" t="s">
        <v>24</v>
      </c>
      <c r="L11311" t="s">
        <v>22</v>
      </c>
      <c r="M11311">
        <v>324500</v>
      </c>
      <c r="O11311" t="s">
        <v>1088</v>
      </c>
      <c r="P11311" t="s">
        <v>11094</v>
      </c>
    </row>
    <row r="11312" spans="1:16" x14ac:dyDescent="0.55000000000000004">
      <c r="A11312" t="s">
        <v>40</v>
      </c>
      <c r="B11312" t="s">
        <v>14786</v>
      </c>
      <c r="C11312" t="s">
        <v>82</v>
      </c>
      <c r="D11312" t="s">
        <v>3973</v>
      </c>
      <c r="E11312" t="s">
        <v>20</v>
      </c>
      <c r="F11312" t="b">
        <v>0</v>
      </c>
      <c r="G11312" t="s">
        <v>27</v>
      </c>
      <c r="H11312" s="4">
        <v>45812.585150462961</v>
      </c>
      <c r="I11312" t="b">
        <v>1</v>
      </c>
      <c r="J11312" t="b">
        <v>1</v>
      </c>
      <c r="K11312" t="s">
        <v>24</v>
      </c>
      <c r="L11312" t="s">
        <v>22</v>
      </c>
      <c r="M11312">
        <v>177500</v>
      </c>
      <c r="O11312" t="s">
        <v>202</v>
      </c>
      <c r="P11312" t="s">
        <v>14787</v>
      </c>
    </row>
    <row r="11313" spans="1:16" x14ac:dyDescent="0.55000000000000004">
      <c r="A11313" t="s">
        <v>28</v>
      </c>
      <c r="B11313" t="s">
        <v>14788</v>
      </c>
      <c r="C11313" t="s">
        <v>29</v>
      </c>
      <c r="D11313" t="s">
        <v>3973</v>
      </c>
      <c r="E11313" t="s">
        <v>20</v>
      </c>
      <c r="F11313" t="b">
        <v>0</v>
      </c>
      <c r="G11313" t="s">
        <v>27</v>
      </c>
      <c r="H11313" s="4">
        <v>45812.585428240738</v>
      </c>
      <c r="I11313" t="b">
        <v>0</v>
      </c>
      <c r="J11313" t="b">
        <v>0</v>
      </c>
      <c r="K11313" t="s">
        <v>24</v>
      </c>
      <c r="L11313" t="s">
        <v>22</v>
      </c>
      <c r="M11313">
        <v>170000</v>
      </c>
      <c r="O11313" t="s">
        <v>14789</v>
      </c>
      <c r="P11313" t="s">
        <v>14790</v>
      </c>
    </row>
    <row r="11314" spans="1:16" x14ac:dyDescent="0.55000000000000004">
      <c r="A11314" t="s">
        <v>191</v>
      </c>
      <c r="B11314" t="s">
        <v>14791</v>
      </c>
      <c r="C11314" t="s">
        <v>1106</v>
      </c>
      <c r="D11314" t="s">
        <v>3973</v>
      </c>
      <c r="E11314" t="s">
        <v>20</v>
      </c>
      <c r="F11314" t="b">
        <v>0</v>
      </c>
      <c r="G11314" t="s">
        <v>27</v>
      </c>
      <c r="H11314" s="4">
        <v>45812.585439814808</v>
      </c>
      <c r="I11314" t="b">
        <v>0</v>
      </c>
      <c r="J11314" t="b">
        <v>0</v>
      </c>
      <c r="K11314" t="s">
        <v>24</v>
      </c>
      <c r="L11314" t="s">
        <v>22</v>
      </c>
      <c r="M11314">
        <v>155000</v>
      </c>
      <c r="O11314" t="s">
        <v>14792</v>
      </c>
      <c r="P11314" t="s">
        <v>14793</v>
      </c>
    </row>
    <row r="11315" spans="1:16" x14ac:dyDescent="0.55000000000000004">
      <c r="A11315" t="s">
        <v>2</v>
      </c>
      <c r="B11315" t="s">
        <v>5088</v>
      </c>
      <c r="C11315" t="s">
        <v>306</v>
      </c>
      <c r="D11315" t="s">
        <v>3973</v>
      </c>
      <c r="E11315" t="s">
        <v>20</v>
      </c>
      <c r="F11315" t="b">
        <v>0</v>
      </c>
      <c r="G11315" t="s">
        <v>41</v>
      </c>
      <c r="H11315" s="4">
        <v>45812.585833333331</v>
      </c>
      <c r="I11315" t="b">
        <v>0</v>
      </c>
      <c r="J11315" t="b">
        <v>1</v>
      </c>
      <c r="K11315" t="s">
        <v>24</v>
      </c>
      <c r="L11315" t="s">
        <v>22</v>
      </c>
      <c r="M11315">
        <v>120000</v>
      </c>
      <c r="O11315" t="s">
        <v>4675</v>
      </c>
      <c r="P11315" t="s">
        <v>1256</v>
      </c>
    </row>
    <row r="11316" spans="1:16" x14ac:dyDescent="0.55000000000000004">
      <c r="A11316" t="s">
        <v>40</v>
      </c>
      <c r="B11316" t="s">
        <v>14786</v>
      </c>
      <c r="C11316" t="s">
        <v>11001</v>
      </c>
      <c r="D11316" t="s">
        <v>3973</v>
      </c>
      <c r="E11316" t="s">
        <v>20</v>
      </c>
      <c r="F11316" t="b">
        <v>0</v>
      </c>
      <c r="G11316" t="s">
        <v>41</v>
      </c>
      <c r="H11316" s="4">
        <v>45812.5859837963</v>
      </c>
      <c r="I11316" t="b">
        <v>1</v>
      </c>
      <c r="J11316" t="b">
        <v>1</v>
      </c>
      <c r="K11316" t="s">
        <v>24</v>
      </c>
      <c r="L11316" t="s">
        <v>22</v>
      </c>
      <c r="M11316">
        <v>177500</v>
      </c>
      <c r="O11316" t="s">
        <v>202</v>
      </c>
      <c r="P11316" t="s">
        <v>14787</v>
      </c>
    </row>
    <row r="11317" spans="1:16" x14ac:dyDescent="0.55000000000000004">
      <c r="A11317" t="s">
        <v>2</v>
      </c>
      <c r="B11317" t="s">
        <v>14794</v>
      </c>
      <c r="C11317" t="s">
        <v>71</v>
      </c>
      <c r="D11317" t="s">
        <v>3973</v>
      </c>
      <c r="E11317" t="s">
        <v>20</v>
      </c>
      <c r="F11317" t="b">
        <v>0</v>
      </c>
      <c r="G11317" t="s">
        <v>35</v>
      </c>
      <c r="H11317" s="4">
        <v>45812.58625</v>
      </c>
      <c r="I11317" t="b">
        <v>0</v>
      </c>
      <c r="J11317" t="b">
        <v>0</v>
      </c>
      <c r="K11317" t="s">
        <v>24</v>
      </c>
      <c r="L11317" t="s">
        <v>36</v>
      </c>
      <c r="N11317">
        <v>65</v>
      </c>
      <c r="O11317" t="s">
        <v>14795</v>
      </c>
      <c r="P11317" t="s">
        <v>14796</v>
      </c>
    </row>
    <row r="11318" spans="1:16" x14ac:dyDescent="0.55000000000000004">
      <c r="A11318" t="s">
        <v>139</v>
      </c>
      <c r="B11318" t="s">
        <v>14797</v>
      </c>
      <c r="C11318" t="s">
        <v>3088</v>
      </c>
      <c r="D11318" t="s">
        <v>4035</v>
      </c>
      <c r="E11318" t="s">
        <v>20</v>
      </c>
      <c r="F11318" t="b">
        <v>0</v>
      </c>
      <c r="G11318" t="s">
        <v>2134</v>
      </c>
      <c r="H11318" s="4">
        <v>45812.617025462961</v>
      </c>
      <c r="I11318" t="b">
        <v>0</v>
      </c>
      <c r="J11318" t="b">
        <v>0</v>
      </c>
      <c r="K11318" t="s">
        <v>2134</v>
      </c>
      <c r="L11318" t="s">
        <v>22</v>
      </c>
      <c r="M11318">
        <v>105600</v>
      </c>
      <c r="O11318" t="s">
        <v>14798</v>
      </c>
      <c r="P11318" t="s">
        <v>14799</v>
      </c>
    </row>
    <row r="11319" spans="1:16" x14ac:dyDescent="0.55000000000000004">
      <c r="A11319" t="s">
        <v>0</v>
      </c>
      <c r="B11319" t="s">
        <v>14800</v>
      </c>
      <c r="C11319" t="s">
        <v>203</v>
      </c>
      <c r="D11319" t="s">
        <v>2208</v>
      </c>
      <c r="E11319" t="s">
        <v>20</v>
      </c>
      <c r="F11319" t="b">
        <v>0</v>
      </c>
      <c r="G11319" t="s">
        <v>23</v>
      </c>
      <c r="H11319" s="4">
        <v>45812.617812500001</v>
      </c>
      <c r="I11319" t="b">
        <v>0</v>
      </c>
      <c r="J11319" t="b">
        <v>1</v>
      </c>
      <c r="K11319" t="s">
        <v>24</v>
      </c>
      <c r="L11319" t="s">
        <v>22</v>
      </c>
      <c r="M11319">
        <v>61500</v>
      </c>
      <c r="O11319" t="s">
        <v>14801</v>
      </c>
      <c r="P11319" t="s">
        <v>1297</v>
      </c>
    </row>
    <row r="11320" spans="1:16" x14ac:dyDescent="0.55000000000000004">
      <c r="A11320" t="s">
        <v>28</v>
      </c>
      <c r="B11320" t="s">
        <v>14802</v>
      </c>
      <c r="C11320" t="s">
        <v>2716</v>
      </c>
      <c r="D11320" t="s">
        <v>3973</v>
      </c>
      <c r="E11320" t="s">
        <v>20</v>
      </c>
      <c r="F11320" t="b">
        <v>0</v>
      </c>
      <c r="G11320" t="s">
        <v>27</v>
      </c>
      <c r="H11320" s="4">
        <v>45812.627141203702</v>
      </c>
      <c r="I11320" t="b">
        <v>0</v>
      </c>
      <c r="J11320" t="b">
        <v>1</v>
      </c>
      <c r="K11320" t="s">
        <v>24</v>
      </c>
      <c r="L11320" t="s">
        <v>22</v>
      </c>
      <c r="M11320">
        <v>133500</v>
      </c>
      <c r="O11320" t="s">
        <v>14803</v>
      </c>
    </row>
    <row r="11321" spans="1:16" x14ac:dyDescent="0.55000000000000004">
      <c r="A11321" t="s">
        <v>2</v>
      </c>
      <c r="B11321" t="s">
        <v>2307</v>
      </c>
      <c r="C11321" t="s">
        <v>39</v>
      </c>
      <c r="D11321" t="s">
        <v>3973</v>
      </c>
      <c r="E11321" t="s">
        <v>51</v>
      </c>
      <c r="F11321" t="b">
        <v>1</v>
      </c>
      <c r="G11321" t="s">
        <v>41</v>
      </c>
      <c r="H11321" s="4">
        <v>45812.627442129633</v>
      </c>
      <c r="I11321" t="b">
        <v>1</v>
      </c>
      <c r="J11321" t="b">
        <v>0</v>
      </c>
      <c r="K11321" t="s">
        <v>24</v>
      </c>
      <c r="L11321" t="s">
        <v>36</v>
      </c>
      <c r="N11321">
        <v>87.470001220703125</v>
      </c>
      <c r="O11321" t="s">
        <v>2114</v>
      </c>
      <c r="P11321" t="s">
        <v>14804</v>
      </c>
    </row>
    <row r="11322" spans="1:16" x14ac:dyDescent="0.55000000000000004">
      <c r="A11322" t="s">
        <v>2</v>
      </c>
      <c r="B11322" t="s">
        <v>14805</v>
      </c>
      <c r="C11322" t="s">
        <v>33</v>
      </c>
      <c r="D11322" t="s">
        <v>3828</v>
      </c>
      <c r="E11322" t="s">
        <v>20</v>
      </c>
      <c r="F11322" t="b">
        <v>0</v>
      </c>
      <c r="G11322" t="s">
        <v>35</v>
      </c>
      <c r="H11322" s="4">
        <v>45812.627696759257</v>
      </c>
      <c r="I11322" t="b">
        <v>0</v>
      </c>
      <c r="J11322" t="b">
        <v>0</v>
      </c>
      <c r="K11322" t="s">
        <v>24</v>
      </c>
      <c r="L11322" t="s">
        <v>22</v>
      </c>
      <c r="M11322">
        <v>170000</v>
      </c>
      <c r="O11322" t="s">
        <v>2742</v>
      </c>
      <c r="P11322" t="s">
        <v>14806</v>
      </c>
    </row>
    <row r="11323" spans="1:16" x14ac:dyDescent="0.55000000000000004">
      <c r="A11323" t="s">
        <v>2</v>
      </c>
      <c r="B11323" t="s">
        <v>643</v>
      </c>
      <c r="C11323" t="s">
        <v>120</v>
      </c>
      <c r="D11323" t="s">
        <v>131</v>
      </c>
      <c r="E11323" t="s">
        <v>20</v>
      </c>
      <c r="F11323" t="b">
        <v>0</v>
      </c>
      <c r="G11323" t="s">
        <v>35</v>
      </c>
      <c r="H11323" s="4">
        <v>45812.627696759257</v>
      </c>
      <c r="I11323" t="b">
        <v>1</v>
      </c>
      <c r="J11323" t="b">
        <v>0</v>
      </c>
      <c r="K11323" t="s">
        <v>24</v>
      </c>
      <c r="L11323" t="s">
        <v>22</v>
      </c>
      <c r="M11323">
        <v>135000</v>
      </c>
      <c r="O11323" t="s">
        <v>131</v>
      </c>
      <c r="P11323" t="s">
        <v>193</v>
      </c>
    </row>
    <row r="11324" spans="1:16" x14ac:dyDescent="0.55000000000000004">
      <c r="A11324" t="s">
        <v>2</v>
      </c>
      <c r="B11324" t="s">
        <v>1287</v>
      </c>
      <c r="C11324" t="s">
        <v>1902</v>
      </c>
      <c r="D11324" t="s">
        <v>6017</v>
      </c>
      <c r="E11324" t="s">
        <v>20</v>
      </c>
      <c r="F11324" t="b">
        <v>0</v>
      </c>
      <c r="G11324" t="s">
        <v>870</v>
      </c>
      <c r="H11324" s="4">
        <v>45812.632291666669</v>
      </c>
      <c r="I11324" t="b">
        <v>0</v>
      </c>
      <c r="J11324" t="b">
        <v>0</v>
      </c>
      <c r="K11324" t="s">
        <v>870</v>
      </c>
      <c r="L11324" t="s">
        <v>22</v>
      </c>
      <c r="M11324">
        <v>105000</v>
      </c>
      <c r="O11324" t="s">
        <v>14807</v>
      </c>
      <c r="P11324" t="s">
        <v>14808</v>
      </c>
    </row>
    <row r="11325" spans="1:16" x14ac:dyDescent="0.55000000000000004">
      <c r="A11325" t="s">
        <v>0</v>
      </c>
      <c r="B11325" t="s">
        <v>14809</v>
      </c>
      <c r="C11325" t="s">
        <v>985</v>
      </c>
      <c r="D11325" t="s">
        <v>3973</v>
      </c>
      <c r="E11325" t="s">
        <v>20</v>
      </c>
      <c r="F11325" t="b">
        <v>0</v>
      </c>
      <c r="G11325" t="s">
        <v>27</v>
      </c>
      <c r="H11325" s="4">
        <v>45812.666863425933</v>
      </c>
      <c r="I11325" t="b">
        <v>0</v>
      </c>
      <c r="J11325" t="b">
        <v>0</v>
      </c>
      <c r="K11325" t="s">
        <v>24</v>
      </c>
      <c r="L11325" t="s">
        <v>36</v>
      </c>
      <c r="N11325">
        <v>61.5</v>
      </c>
      <c r="O11325" t="s">
        <v>2901</v>
      </c>
      <c r="P11325" t="s">
        <v>14810</v>
      </c>
    </row>
    <row r="11326" spans="1:16" x14ac:dyDescent="0.55000000000000004">
      <c r="A11326" t="s">
        <v>0</v>
      </c>
      <c r="B11326" t="s">
        <v>14811</v>
      </c>
      <c r="C11326" t="s">
        <v>559</v>
      </c>
      <c r="D11326" t="s">
        <v>3828</v>
      </c>
      <c r="E11326" t="s">
        <v>20</v>
      </c>
      <c r="F11326" t="b">
        <v>0</v>
      </c>
      <c r="G11326" t="s">
        <v>27</v>
      </c>
      <c r="H11326" s="4">
        <v>45812.666956018518</v>
      </c>
      <c r="I11326" t="b">
        <v>1</v>
      </c>
      <c r="J11326" t="b">
        <v>0</v>
      </c>
      <c r="K11326" t="s">
        <v>24</v>
      </c>
      <c r="L11326" t="s">
        <v>22</v>
      </c>
      <c r="M11326">
        <v>72698.6015625</v>
      </c>
      <c r="O11326" t="s">
        <v>14812</v>
      </c>
      <c r="P11326" t="s">
        <v>338</v>
      </c>
    </row>
    <row r="11327" spans="1:16" x14ac:dyDescent="0.55000000000000004">
      <c r="A11327" t="s">
        <v>0</v>
      </c>
      <c r="B11327" t="s">
        <v>1254</v>
      </c>
      <c r="C11327" t="s">
        <v>12460</v>
      </c>
      <c r="D11327" t="s">
        <v>2208</v>
      </c>
      <c r="F11327" t="b">
        <v>0</v>
      </c>
      <c r="G11327" t="s">
        <v>27</v>
      </c>
      <c r="H11327" s="4">
        <v>45812.667013888888</v>
      </c>
      <c r="I11327" t="b">
        <v>1</v>
      </c>
      <c r="J11327" t="b">
        <v>0</v>
      </c>
      <c r="K11327" t="s">
        <v>24</v>
      </c>
      <c r="L11327" t="s">
        <v>36</v>
      </c>
      <c r="N11327">
        <v>47.5</v>
      </c>
      <c r="O11327" t="s">
        <v>14813</v>
      </c>
      <c r="P11327" t="s">
        <v>684</v>
      </c>
    </row>
    <row r="11328" spans="1:16" x14ac:dyDescent="0.55000000000000004">
      <c r="A11328" t="s">
        <v>0</v>
      </c>
      <c r="B11328" t="s">
        <v>14814</v>
      </c>
      <c r="C11328" t="s">
        <v>151</v>
      </c>
      <c r="D11328" t="s">
        <v>3973</v>
      </c>
      <c r="E11328" t="s">
        <v>20</v>
      </c>
      <c r="F11328" t="b">
        <v>0</v>
      </c>
      <c r="G11328" t="s">
        <v>30</v>
      </c>
      <c r="H11328" s="4">
        <v>45812.667337962957</v>
      </c>
      <c r="I11328" t="b">
        <v>0</v>
      </c>
      <c r="J11328" t="b">
        <v>0</v>
      </c>
      <c r="K11328" t="s">
        <v>24</v>
      </c>
      <c r="L11328" t="s">
        <v>22</v>
      </c>
      <c r="M11328">
        <v>71000</v>
      </c>
      <c r="O11328" t="s">
        <v>1241</v>
      </c>
      <c r="P11328" t="s">
        <v>14815</v>
      </c>
    </row>
    <row r="11329" spans="1:16" x14ac:dyDescent="0.55000000000000004">
      <c r="A11329" t="s">
        <v>0</v>
      </c>
      <c r="B11329" t="s">
        <v>14816</v>
      </c>
      <c r="C11329" t="s">
        <v>2883</v>
      </c>
      <c r="D11329" t="s">
        <v>2208</v>
      </c>
      <c r="E11329" t="s">
        <v>51</v>
      </c>
      <c r="F11329" t="b">
        <v>0</v>
      </c>
      <c r="G11329" t="s">
        <v>30</v>
      </c>
      <c r="H11329" s="4">
        <v>45812.667488425926</v>
      </c>
      <c r="I11329" t="b">
        <v>1</v>
      </c>
      <c r="J11329" t="b">
        <v>0</v>
      </c>
      <c r="K11329" t="s">
        <v>24</v>
      </c>
      <c r="L11329" t="s">
        <v>36</v>
      </c>
      <c r="N11329">
        <v>25</v>
      </c>
      <c r="O11329" t="s">
        <v>1511</v>
      </c>
      <c r="P11329" t="s">
        <v>14817</v>
      </c>
    </row>
    <row r="11330" spans="1:16" x14ac:dyDescent="0.55000000000000004">
      <c r="A11330" t="s">
        <v>1</v>
      </c>
      <c r="B11330" t="s">
        <v>2374</v>
      </c>
      <c r="C11330" t="s">
        <v>481</v>
      </c>
      <c r="D11330" t="s">
        <v>3600</v>
      </c>
      <c r="E11330" t="s">
        <v>51</v>
      </c>
      <c r="F11330" t="b">
        <v>0</v>
      </c>
      <c r="G11330" t="s">
        <v>27</v>
      </c>
      <c r="H11330" s="4">
        <v>45812.667847222219</v>
      </c>
      <c r="I11330" t="b">
        <v>0</v>
      </c>
      <c r="J11330" t="b">
        <v>0</v>
      </c>
      <c r="K11330" t="s">
        <v>24</v>
      </c>
      <c r="L11330" t="s">
        <v>36</v>
      </c>
      <c r="N11330">
        <v>50</v>
      </c>
      <c r="O11330" t="s">
        <v>3277</v>
      </c>
      <c r="P11330" t="s">
        <v>119</v>
      </c>
    </row>
    <row r="11331" spans="1:16" x14ac:dyDescent="0.55000000000000004">
      <c r="A11331" t="s">
        <v>2</v>
      </c>
      <c r="B11331" t="s">
        <v>14818</v>
      </c>
      <c r="C11331" t="s">
        <v>39</v>
      </c>
      <c r="D11331" t="s">
        <v>112</v>
      </c>
      <c r="E11331" t="s">
        <v>51</v>
      </c>
      <c r="F11331" t="b">
        <v>1</v>
      </c>
      <c r="G11331" t="s">
        <v>41</v>
      </c>
      <c r="H11331" s="4">
        <v>45812.668993055559</v>
      </c>
      <c r="I11331" t="b">
        <v>1</v>
      </c>
      <c r="J11331" t="b">
        <v>0</v>
      </c>
      <c r="K11331" t="s">
        <v>24</v>
      </c>
      <c r="L11331" t="s">
        <v>36</v>
      </c>
      <c r="N11331">
        <v>65</v>
      </c>
      <c r="O11331" t="s">
        <v>112</v>
      </c>
      <c r="P11331" t="s">
        <v>14819</v>
      </c>
    </row>
    <row r="11332" spans="1:16" x14ac:dyDescent="0.55000000000000004">
      <c r="A11332" t="s">
        <v>40</v>
      </c>
      <c r="B11332" t="s">
        <v>1583</v>
      </c>
      <c r="C11332" t="s">
        <v>801</v>
      </c>
      <c r="D11332" t="s">
        <v>3973</v>
      </c>
      <c r="E11332" t="s">
        <v>20</v>
      </c>
      <c r="F11332" t="b">
        <v>0</v>
      </c>
      <c r="G11332" t="s">
        <v>41</v>
      </c>
      <c r="H11332" s="4">
        <v>45812.669236111113</v>
      </c>
      <c r="I11332" t="b">
        <v>0</v>
      </c>
      <c r="J11332" t="b">
        <v>1</v>
      </c>
      <c r="K11332" t="s">
        <v>24</v>
      </c>
      <c r="L11332" t="s">
        <v>22</v>
      </c>
      <c r="M11332">
        <v>111000</v>
      </c>
      <c r="O11332" t="s">
        <v>14820</v>
      </c>
      <c r="P11332" t="s">
        <v>14821</v>
      </c>
    </row>
    <row r="11333" spans="1:16" x14ac:dyDescent="0.55000000000000004">
      <c r="A11333" t="s">
        <v>19</v>
      </c>
      <c r="B11333" t="s">
        <v>14822</v>
      </c>
      <c r="C11333" t="s">
        <v>2716</v>
      </c>
      <c r="D11333" t="s">
        <v>3828</v>
      </c>
      <c r="E11333" t="s">
        <v>20</v>
      </c>
      <c r="F11333" t="b">
        <v>0</v>
      </c>
      <c r="G11333" t="s">
        <v>23</v>
      </c>
      <c r="H11333" s="4">
        <v>45812.701273148137</v>
      </c>
      <c r="I11333" t="b">
        <v>0</v>
      </c>
      <c r="J11333" t="b">
        <v>1</v>
      </c>
      <c r="K11333" t="s">
        <v>24</v>
      </c>
      <c r="L11333" t="s">
        <v>22</v>
      </c>
      <c r="M11333">
        <v>133500</v>
      </c>
      <c r="O11333" t="s">
        <v>14803</v>
      </c>
      <c r="P11333" t="s">
        <v>14823</v>
      </c>
    </row>
    <row r="11334" spans="1:16" x14ac:dyDescent="0.55000000000000004">
      <c r="A11334" t="s">
        <v>0</v>
      </c>
      <c r="B11334" t="s">
        <v>14824</v>
      </c>
      <c r="C11334" t="s">
        <v>315</v>
      </c>
      <c r="D11334" t="s">
        <v>3973</v>
      </c>
      <c r="E11334" t="s">
        <v>20</v>
      </c>
      <c r="F11334" t="b">
        <v>0</v>
      </c>
      <c r="G11334" t="s">
        <v>27</v>
      </c>
      <c r="H11334" s="4">
        <v>45812.708599537043</v>
      </c>
      <c r="I11334" t="b">
        <v>0</v>
      </c>
      <c r="J11334" t="b">
        <v>1</v>
      </c>
      <c r="K11334" t="s">
        <v>24</v>
      </c>
      <c r="L11334" t="s">
        <v>22</v>
      </c>
      <c r="M11334">
        <v>126800</v>
      </c>
      <c r="O11334" t="s">
        <v>173</v>
      </c>
      <c r="P11334" t="s">
        <v>14825</v>
      </c>
    </row>
    <row r="11335" spans="1:16" x14ac:dyDescent="0.55000000000000004">
      <c r="A11335" t="s">
        <v>19</v>
      </c>
      <c r="B11335" t="s">
        <v>1190</v>
      </c>
      <c r="C11335" t="s">
        <v>316</v>
      </c>
      <c r="D11335" t="s">
        <v>4178</v>
      </c>
      <c r="E11335" t="s">
        <v>20</v>
      </c>
      <c r="F11335" t="b">
        <v>0</v>
      </c>
      <c r="G11335" t="s">
        <v>35</v>
      </c>
      <c r="H11335" s="4">
        <v>45812.709872685176</v>
      </c>
      <c r="I11335" t="b">
        <v>0</v>
      </c>
      <c r="J11335" t="b">
        <v>1</v>
      </c>
      <c r="K11335" t="s">
        <v>24</v>
      </c>
      <c r="L11335" t="s">
        <v>22</v>
      </c>
      <c r="M11335">
        <v>208625</v>
      </c>
      <c r="O11335" t="s">
        <v>759</v>
      </c>
      <c r="P11335" t="s">
        <v>14605</v>
      </c>
    </row>
    <row r="11336" spans="1:16" x14ac:dyDescent="0.55000000000000004">
      <c r="A11336" t="s">
        <v>40</v>
      </c>
      <c r="B11336" t="s">
        <v>3193</v>
      </c>
      <c r="C11336" t="s">
        <v>1103</v>
      </c>
      <c r="D11336" t="s">
        <v>4178</v>
      </c>
      <c r="E11336" t="s">
        <v>20</v>
      </c>
      <c r="F11336" t="b">
        <v>0</v>
      </c>
      <c r="G11336" t="s">
        <v>27</v>
      </c>
      <c r="H11336" s="4">
        <v>45812.710393518522</v>
      </c>
      <c r="I11336" t="b">
        <v>0</v>
      </c>
      <c r="J11336" t="b">
        <v>1</v>
      </c>
      <c r="K11336" t="s">
        <v>24</v>
      </c>
      <c r="L11336" t="s">
        <v>22</v>
      </c>
      <c r="M11336">
        <v>241000</v>
      </c>
      <c r="O11336" t="s">
        <v>59</v>
      </c>
      <c r="P11336" t="s">
        <v>137</v>
      </c>
    </row>
    <row r="11337" spans="1:16" x14ac:dyDescent="0.55000000000000004">
      <c r="A11337" t="s">
        <v>2</v>
      </c>
      <c r="B11337" t="s">
        <v>13369</v>
      </c>
      <c r="C11337" t="s">
        <v>143</v>
      </c>
      <c r="D11337" t="s">
        <v>4178</v>
      </c>
      <c r="E11337" t="s">
        <v>20</v>
      </c>
      <c r="F11337" t="b">
        <v>0</v>
      </c>
      <c r="G11337" t="s">
        <v>27</v>
      </c>
      <c r="H11337" s="4">
        <v>45812.710393518522</v>
      </c>
      <c r="I11337" t="b">
        <v>0</v>
      </c>
      <c r="J11337" t="b">
        <v>1</v>
      </c>
      <c r="K11337" t="s">
        <v>24</v>
      </c>
      <c r="L11337" t="s">
        <v>22</v>
      </c>
      <c r="M11337">
        <v>207000</v>
      </c>
      <c r="O11337" t="s">
        <v>59</v>
      </c>
      <c r="P11337" t="s">
        <v>13370</v>
      </c>
    </row>
    <row r="11338" spans="1:16" x14ac:dyDescent="0.55000000000000004">
      <c r="A11338" t="s">
        <v>2</v>
      </c>
      <c r="B11338" t="s">
        <v>14826</v>
      </c>
      <c r="C11338" t="s">
        <v>199</v>
      </c>
      <c r="D11338" t="s">
        <v>3973</v>
      </c>
      <c r="E11338" t="s">
        <v>20</v>
      </c>
      <c r="F11338" t="b">
        <v>0</v>
      </c>
      <c r="G11338" t="s">
        <v>27</v>
      </c>
      <c r="H11338" s="4">
        <v>45812.710439814808</v>
      </c>
      <c r="I11338" t="b">
        <v>0</v>
      </c>
      <c r="J11338" t="b">
        <v>1</v>
      </c>
      <c r="K11338" t="s">
        <v>24</v>
      </c>
      <c r="L11338" t="s">
        <v>22</v>
      </c>
      <c r="M11338">
        <v>75000</v>
      </c>
      <c r="O11338" t="s">
        <v>14827</v>
      </c>
      <c r="P11338" t="s">
        <v>14828</v>
      </c>
    </row>
    <row r="11339" spans="1:16" x14ac:dyDescent="0.55000000000000004">
      <c r="A11339" t="s">
        <v>40</v>
      </c>
      <c r="B11339" t="s">
        <v>13374</v>
      </c>
      <c r="C11339" t="s">
        <v>245</v>
      </c>
      <c r="D11339" t="s">
        <v>4178</v>
      </c>
      <c r="E11339" t="s">
        <v>20</v>
      </c>
      <c r="F11339" t="b">
        <v>0</v>
      </c>
      <c r="G11339" t="s">
        <v>41</v>
      </c>
      <c r="H11339" s="4">
        <v>45812.710694444453</v>
      </c>
      <c r="I11339" t="b">
        <v>0</v>
      </c>
      <c r="J11339" t="b">
        <v>1</v>
      </c>
      <c r="K11339" t="s">
        <v>24</v>
      </c>
      <c r="L11339" t="s">
        <v>22</v>
      </c>
      <c r="M11339">
        <v>154500</v>
      </c>
      <c r="O11339" t="s">
        <v>59</v>
      </c>
      <c r="P11339" t="s">
        <v>13370</v>
      </c>
    </row>
    <row r="11340" spans="1:16" x14ac:dyDescent="0.55000000000000004">
      <c r="A11340" t="s">
        <v>19</v>
      </c>
      <c r="B11340" t="s">
        <v>14829</v>
      </c>
      <c r="C11340" t="s">
        <v>82</v>
      </c>
      <c r="D11340" t="s">
        <v>3973</v>
      </c>
      <c r="E11340" t="s">
        <v>20</v>
      </c>
      <c r="F11340" t="b">
        <v>0</v>
      </c>
      <c r="G11340" t="s">
        <v>27</v>
      </c>
      <c r="H11340" s="4">
        <v>45812.751180555562</v>
      </c>
      <c r="I11340" t="b">
        <v>0</v>
      </c>
      <c r="J11340" t="b">
        <v>1</v>
      </c>
      <c r="K11340" t="s">
        <v>24</v>
      </c>
      <c r="L11340" t="s">
        <v>22</v>
      </c>
      <c r="M11340">
        <v>184000</v>
      </c>
      <c r="O11340" t="s">
        <v>65</v>
      </c>
      <c r="P11340" t="s">
        <v>678</v>
      </c>
    </row>
    <row r="11341" spans="1:16" x14ac:dyDescent="0.55000000000000004">
      <c r="A11341" t="s">
        <v>1</v>
      </c>
      <c r="B11341" t="s">
        <v>2402</v>
      </c>
      <c r="C11341" t="s">
        <v>49</v>
      </c>
      <c r="D11341" t="s">
        <v>3973</v>
      </c>
      <c r="E11341" t="s">
        <v>20</v>
      </c>
      <c r="F11341" t="b">
        <v>0</v>
      </c>
      <c r="G11341" t="s">
        <v>41</v>
      </c>
      <c r="H11341" s="4">
        <v>45812.75136574074</v>
      </c>
      <c r="I11341" t="b">
        <v>0</v>
      </c>
      <c r="J11341" t="b">
        <v>0</v>
      </c>
      <c r="K11341" t="s">
        <v>24</v>
      </c>
      <c r="L11341" t="s">
        <v>22</v>
      </c>
      <c r="M11341">
        <v>92500</v>
      </c>
      <c r="O11341" t="s">
        <v>14830</v>
      </c>
      <c r="P11341" t="s">
        <v>14831</v>
      </c>
    </row>
    <row r="11342" spans="1:16" x14ac:dyDescent="0.55000000000000004">
      <c r="A11342" t="s">
        <v>2</v>
      </c>
      <c r="B11342" t="s">
        <v>14832</v>
      </c>
      <c r="C11342" t="s">
        <v>114</v>
      </c>
      <c r="D11342" t="s">
        <v>3828</v>
      </c>
      <c r="E11342" t="s">
        <v>20</v>
      </c>
      <c r="F11342" t="b">
        <v>0</v>
      </c>
      <c r="G11342" t="s">
        <v>41</v>
      </c>
      <c r="H11342" s="4">
        <v>45812.752314814818</v>
      </c>
      <c r="I11342" t="b">
        <v>1</v>
      </c>
      <c r="J11342" t="b">
        <v>1</v>
      </c>
      <c r="K11342" t="s">
        <v>24</v>
      </c>
      <c r="L11342" t="s">
        <v>22</v>
      </c>
      <c r="M11342">
        <v>225000</v>
      </c>
      <c r="O11342" t="s">
        <v>2436</v>
      </c>
      <c r="P11342" t="s">
        <v>2437</v>
      </c>
    </row>
    <row r="11343" spans="1:16" x14ac:dyDescent="0.55000000000000004">
      <c r="A11343" t="s">
        <v>0</v>
      </c>
      <c r="B11343" t="s">
        <v>14833</v>
      </c>
      <c r="C11343" t="s">
        <v>14834</v>
      </c>
      <c r="D11343" t="s">
        <v>4035</v>
      </c>
      <c r="E11343" t="s">
        <v>20</v>
      </c>
      <c r="F11343" t="b">
        <v>0</v>
      </c>
      <c r="G11343" t="s">
        <v>14834</v>
      </c>
      <c r="H11343" s="4">
        <v>45812.761296296303</v>
      </c>
      <c r="I11343" t="b">
        <v>0</v>
      </c>
      <c r="J11343" t="b">
        <v>0</v>
      </c>
      <c r="K11343" t="s">
        <v>14834</v>
      </c>
      <c r="L11343" t="s">
        <v>22</v>
      </c>
      <c r="M11343">
        <v>74750</v>
      </c>
      <c r="O11343" t="s">
        <v>14835</v>
      </c>
    </row>
    <row r="11344" spans="1:16" x14ac:dyDescent="0.55000000000000004">
      <c r="A11344" t="s">
        <v>28</v>
      </c>
      <c r="B11344" t="s">
        <v>14836</v>
      </c>
      <c r="C11344" t="s">
        <v>725</v>
      </c>
      <c r="D11344" t="s">
        <v>3973</v>
      </c>
      <c r="E11344" t="s">
        <v>20</v>
      </c>
      <c r="F11344" t="b">
        <v>0</v>
      </c>
      <c r="G11344" t="s">
        <v>23</v>
      </c>
      <c r="H11344" s="4">
        <v>45812.785046296303</v>
      </c>
      <c r="I11344" t="b">
        <v>0</v>
      </c>
      <c r="J11344" t="b">
        <v>0</v>
      </c>
      <c r="K11344" t="s">
        <v>24</v>
      </c>
      <c r="L11344" t="s">
        <v>22</v>
      </c>
      <c r="M11344">
        <v>200500</v>
      </c>
      <c r="O11344" t="s">
        <v>237</v>
      </c>
      <c r="P11344" t="s">
        <v>394</v>
      </c>
    </row>
    <row r="11345" spans="1:16" x14ac:dyDescent="0.55000000000000004">
      <c r="A11345" t="s">
        <v>0</v>
      </c>
      <c r="B11345" t="s">
        <v>14837</v>
      </c>
      <c r="C11345" t="s">
        <v>2701</v>
      </c>
      <c r="D11345" t="s">
        <v>3828</v>
      </c>
      <c r="E11345" t="s">
        <v>51</v>
      </c>
      <c r="F11345" t="b">
        <v>0</v>
      </c>
      <c r="G11345" t="s">
        <v>27</v>
      </c>
      <c r="H11345" s="4">
        <v>45812.791770833333</v>
      </c>
      <c r="I11345" t="b">
        <v>0</v>
      </c>
      <c r="J11345" t="b">
        <v>0</v>
      </c>
      <c r="K11345" t="s">
        <v>24</v>
      </c>
      <c r="L11345" t="s">
        <v>36</v>
      </c>
      <c r="N11345">
        <v>60.5</v>
      </c>
      <c r="O11345" t="s">
        <v>1609</v>
      </c>
      <c r="P11345" t="s">
        <v>14810</v>
      </c>
    </row>
    <row r="11346" spans="1:16" x14ac:dyDescent="0.55000000000000004">
      <c r="A11346" t="s">
        <v>0</v>
      </c>
      <c r="B11346" t="s">
        <v>9410</v>
      </c>
      <c r="C11346" t="s">
        <v>329</v>
      </c>
      <c r="D11346" t="s">
        <v>3973</v>
      </c>
      <c r="E11346" t="s">
        <v>51</v>
      </c>
      <c r="F11346" t="b">
        <v>0</v>
      </c>
      <c r="G11346" t="s">
        <v>27</v>
      </c>
      <c r="H11346" s="4">
        <v>45812.791932870372</v>
      </c>
      <c r="I11346" t="b">
        <v>0</v>
      </c>
      <c r="J11346" t="b">
        <v>0</v>
      </c>
      <c r="K11346" t="s">
        <v>24</v>
      </c>
      <c r="L11346" t="s">
        <v>36</v>
      </c>
      <c r="N11346">
        <v>80</v>
      </c>
      <c r="O11346" t="s">
        <v>9411</v>
      </c>
    </row>
    <row r="11347" spans="1:16" x14ac:dyDescent="0.55000000000000004">
      <c r="A11347" t="s">
        <v>0</v>
      </c>
      <c r="B11347" t="s">
        <v>218</v>
      </c>
      <c r="C11347" t="s">
        <v>33</v>
      </c>
      <c r="D11347" t="s">
        <v>3828</v>
      </c>
      <c r="E11347" t="s">
        <v>51</v>
      </c>
      <c r="F11347" t="b">
        <v>0</v>
      </c>
      <c r="G11347" t="s">
        <v>35</v>
      </c>
      <c r="H11347" s="4">
        <v>45812.792187500003</v>
      </c>
      <c r="I11347" t="b">
        <v>1</v>
      </c>
      <c r="J11347" t="b">
        <v>0</v>
      </c>
      <c r="K11347" t="s">
        <v>24</v>
      </c>
      <c r="L11347" t="s">
        <v>22</v>
      </c>
      <c r="M11347">
        <v>50000</v>
      </c>
      <c r="O11347" t="s">
        <v>1024</v>
      </c>
      <c r="P11347" t="s">
        <v>1321</v>
      </c>
    </row>
    <row r="11348" spans="1:16" x14ac:dyDescent="0.55000000000000004">
      <c r="A11348" t="s">
        <v>0</v>
      </c>
      <c r="B11348" t="s">
        <v>14838</v>
      </c>
      <c r="C11348" t="s">
        <v>1817</v>
      </c>
      <c r="D11348" t="s">
        <v>3973</v>
      </c>
      <c r="E11348" t="s">
        <v>20</v>
      </c>
      <c r="F11348" t="b">
        <v>0</v>
      </c>
      <c r="G11348" t="s">
        <v>52</v>
      </c>
      <c r="H11348" s="4">
        <v>45812.792743055557</v>
      </c>
      <c r="I11348" t="b">
        <v>0</v>
      </c>
      <c r="J11348" t="b">
        <v>1</v>
      </c>
      <c r="K11348" t="s">
        <v>24</v>
      </c>
      <c r="L11348" t="s">
        <v>22</v>
      </c>
      <c r="M11348">
        <v>55440</v>
      </c>
      <c r="O11348" t="s">
        <v>3384</v>
      </c>
      <c r="P11348" t="s">
        <v>252</v>
      </c>
    </row>
    <row r="11349" spans="1:16" x14ac:dyDescent="0.55000000000000004">
      <c r="A11349" t="s">
        <v>1</v>
      </c>
      <c r="B11349" t="s">
        <v>1</v>
      </c>
      <c r="C11349" t="s">
        <v>3072</v>
      </c>
      <c r="D11349" t="s">
        <v>3973</v>
      </c>
      <c r="E11349" t="s">
        <v>51</v>
      </c>
      <c r="F11349" t="b">
        <v>0</v>
      </c>
      <c r="G11349" t="s">
        <v>27</v>
      </c>
      <c r="H11349" s="4">
        <v>45812.792881944442</v>
      </c>
      <c r="I11349" t="b">
        <v>0</v>
      </c>
      <c r="J11349" t="b">
        <v>0</v>
      </c>
      <c r="K11349" t="s">
        <v>24</v>
      </c>
      <c r="L11349" t="s">
        <v>36</v>
      </c>
      <c r="N11349">
        <v>70</v>
      </c>
      <c r="O11349" t="s">
        <v>3251</v>
      </c>
      <c r="P11349" t="s">
        <v>447</v>
      </c>
    </row>
    <row r="11350" spans="1:16" x14ac:dyDescent="0.55000000000000004">
      <c r="A11350" t="s">
        <v>1</v>
      </c>
      <c r="B11350" t="s">
        <v>14839</v>
      </c>
      <c r="C11350" t="s">
        <v>559</v>
      </c>
      <c r="D11350" t="s">
        <v>3973</v>
      </c>
      <c r="E11350" t="s">
        <v>20</v>
      </c>
      <c r="F11350" t="b">
        <v>0</v>
      </c>
      <c r="G11350" t="s">
        <v>27</v>
      </c>
      <c r="H11350" s="4">
        <v>45812.792928240742</v>
      </c>
      <c r="I11350" t="b">
        <v>0</v>
      </c>
      <c r="J11350" t="b">
        <v>1</v>
      </c>
      <c r="K11350" t="s">
        <v>24</v>
      </c>
      <c r="L11350" t="s">
        <v>22</v>
      </c>
      <c r="M11350">
        <v>144209</v>
      </c>
      <c r="O11350" t="s">
        <v>14840</v>
      </c>
    </row>
    <row r="11351" spans="1:16" x14ac:dyDescent="0.55000000000000004">
      <c r="A11351" t="s">
        <v>1</v>
      </c>
      <c r="B11351" t="s">
        <v>14841</v>
      </c>
      <c r="C11351" t="s">
        <v>180</v>
      </c>
      <c r="D11351" t="s">
        <v>3973</v>
      </c>
      <c r="E11351" t="s">
        <v>20</v>
      </c>
      <c r="F11351" t="b">
        <v>0</v>
      </c>
      <c r="G11351" t="s">
        <v>41</v>
      </c>
      <c r="H11351" s="4">
        <v>45812.793032407397</v>
      </c>
      <c r="I11351" t="b">
        <v>0</v>
      </c>
      <c r="J11351" t="b">
        <v>1</v>
      </c>
      <c r="K11351" t="s">
        <v>24</v>
      </c>
      <c r="L11351" t="s">
        <v>22</v>
      </c>
      <c r="M11351">
        <v>209000</v>
      </c>
      <c r="O11351" t="s">
        <v>2224</v>
      </c>
      <c r="P11351" t="s">
        <v>48</v>
      </c>
    </row>
    <row r="11352" spans="1:16" x14ac:dyDescent="0.55000000000000004">
      <c r="A11352" t="s">
        <v>2</v>
      </c>
      <c r="B11352" t="s">
        <v>14842</v>
      </c>
      <c r="C11352" t="s">
        <v>143</v>
      </c>
      <c r="D11352" t="s">
        <v>3973</v>
      </c>
      <c r="E11352" t="s">
        <v>20</v>
      </c>
      <c r="F11352" t="b">
        <v>0</v>
      </c>
      <c r="G11352" t="s">
        <v>27</v>
      </c>
      <c r="H11352" s="4">
        <v>45812.793773148151</v>
      </c>
      <c r="I11352" t="b">
        <v>0</v>
      </c>
      <c r="J11352" t="b">
        <v>1</v>
      </c>
      <c r="K11352" t="s">
        <v>24</v>
      </c>
      <c r="L11352" t="s">
        <v>22</v>
      </c>
      <c r="M11352">
        <v>142000</v>
      </c>
      <c r="O11352" t="s">
        <v>3185</v>
      </c>
      <c r="P11352" t="s">
        <v>14843</v>
      </c>
    </row>
    <row r="11353" spans="1:16" x14ac:dyDescent="0.55000000000000004">
      <c r="A11353" t="s">
        <v>1</v>
      </c>
      <c r="B11353" t="s">
        <v>14844</v>
      </c>
      <c r="C11353" t="s">
        <v>211</v>
      </c>
      <c r="D11353" t="s">
        <v>2208</v>
      </c>
      <c r="E11353" t="s">
        <v>20</v>
      </c>
      <c r="F11353" t="b">
        <v>0</v>
      </c>
      <c r="G11353" t="s">
        <v>23</v>
      </c>
      <c r="H11353" s="4">
        <v>45812.826273148137</v>
      </c>
      <c r="I11353" t="b">
        <v>0</v>
      </c>
      <c r="J11353" t="b">
        <v>1</v>
      </c>
      <c r="K11353" t="s">
        <v>24</v>
      </c>
      <c r="L11353" t="s">
        <v>22</v>
      </c>
      <c r="M11353">
        <v>175500</v>
      </c>
      <c r="O11353" t="s">
        <v>212</v>
      </c>
      <c r="P11353" t="s">
        <v>14845</v>
      </c>
    </row>
    <row r="11354" spans="1:16" x14ac:dyDescent="0.55000000000000004">
      <c r="A11354" t="s">
        <v>0</v>
      </c>
      <c r="B11354" t="s">
        <v>14846</v>
      </c>
      <c r="C11354" t="s">
        <v>653</v>
      </c>
      <c r="D11354" t="s">
        <v>3973</v>
      </c>
      <c r="E11354" t="s">
        <v>51</v>
      </c>
      <c r="F11354" t="b">
        <v>0</v>
      </c>
      <c r="G11354" t="s">
        <v>23</v>
      </c>
      <c r="H11354" s="4">
        <v>45812.826678240737</v>
      </c>
      <c r="I11354" t="b">
        <v>1</v>
      </c>
      <c r="J11354" t="b">
        <v>0</v>
      </c>
      <c r="K11354" t="s">
        <v>24</v>
      </c>
      <c r="L11354" t="s">
        <v>36</v>
      </c>
      <c r="N11354">
        <v>77.5</v>
      </c>
      <c r="O11354" t="s">
        <v>11982</v>
      </c>
      <c r="P11354" t="s">
        <v>3265</v>
      </c>
    </row>
    <row r="11355" spans="1:16" x14ac:dyDescent="0.55000000000000004">
      <c r="A11355" t="s">
        <v>0</v>
      </c>
      <c r="B11355" t="s">
        <v>0</v>
      </c>
      <c r="C11355" t="s">
        <v>2734</v>
      </c>
      <c r="D11355" t="s">
        <v>3828</v>
      </c>
      <c r="E11355" t="s">
        <v>20</v>
      </c>
      <c r="F11355" t="b">
        <v>0</v>
      </c>
      <c r="G11355" t="s">
        <v>27</v>
      </c>
      <c r="H11355" s="4">
        <v>45812.833437499998</v>
      </c>
      <c r="I11355" t="b">
        <v>1</v>
      </c>
      <c r="J11355" t="b">
        <v>0</v>
      </c>
      <c r="K11355" t="s">
        <v>24</v>
      </c>
      <c r="L11355" t="s">
        <v>22</v>
      </c>
      <c r="M11355">
        <v>94657.0625</v>
      </c>
      <c r="O11355" t="s">
        <v>14847</v>
      </c>
      <c r="P11355" t="s">
        <v>48</v>
      </c>
    </row>
    <row r="11356" spans="1:16" x14ac:dyDescent="0.55000000000000004">
      <c r="A11356" t="s">
        <v>0</v>
      </c>
      <c r="B11356" t="s">
        <v>993</v>
      </c>
      <c r="C11356" t="s">
        <v>916</v>
      </c>
      <c r="D11356" t="s">
        <v>3828</v>
      </c>
      <c r="E11356" t="s">
        <v>20</v>
      </c>
      <c r="F11356" t="b">
        <v>0</v>
      </c>
      <c r="G11356" t="s">
        <v>27</v>
      </c>
      <c r="H11356" s="4">
        <v>45812.833472222221</v>
      </c>
      <c r="I11356" t="b">
        <v>1</v>
      </c>
      <c r="J11356" t="b">
        <v>1</v>
      </c>
      <c r="K11356" t="s">
        <v>24</v>
      </c>
      <c r="L11356" t="s">
        <v>22</v>
      </c>
      <c r="M11356">
        <v>67921.984375</v>
      </c>
      <c r="O11356" t="s">
        <v>14848</v>
      </c>
      <c r="P11356" t="s">
        <v>150</v>
      </c>
    </row>
    <row r="11357" spans="1:16" x14ac:dyDescent="0.55000000000000004">
      <c r="A11357" t="s">
        <v>1</v>
      </c>
      <c r="B11357" t="s">
        <v>14849</v>
      </c>
      <c r="C11357" t="s">
        <v>82</v>
      </c>
      <c r="D11357" t="s">
        <v>3973</v>
      </c>
      <c r="E11357" t="s">
        <v>20</v>
      </c>
      <c r="F11357" t="b">
        <v>0</v>
      </c>
      <c r="G11357" t="s">
        <v>27</v>
      </c>
      <c r="H11357" s="4">
        <v>45812.834513888891</v>
      </c>
      <c r="I11357" t="b">
        <v>0</v>
      </c>
      <c r="J11357" t="b">
        <v>1</v>
      </c>
      <c r="K11357" t="s">
        <v>24</v>
      </c>
      <c r="L11357" t="s">
        <v>22</v>
      </c>
      <c r="M11357">
        <v>227000</v>
      </c>
      <c r="O11357" t="s">
        <v>1883</v>
      </c>
      <c r="P11357" t="s">
        <v>447</v>
      </c>
    </row>
    <row r="11358" spans="1:16" x14ac:dyDescent="0.55000000000000004">
      <c r="A11358" t="s">
        <v>2</v>
      </c>
      <c r="B11358" t="s">
        <v>132</v>
      </c>
      <c r="C11358" t="s">
        <v>14850</v>
      </c>
      <c r="D11358" t="s">
        <v>3828</v>
      </c>
      <c r="E11358" t="s">
        <v>20</v>
      </c>
      <c r="F11358" t="b">
        <v>0</v>
      </c>
      <c r="G11358" t="s">
        <v>41</v>
      </c>
      <c r="H11358" s="4">
        <v>45812.835648148153</v>
      </c>
      <c r="I11358" t="b">
        <v>0</v>
      </c>
      <c r="J11358" t="b">
        <v>1</v>
      </c>
      <c r="K11358" t="s">
        <v>24</v>
      </c>
      <c r="L11358" t="s">
        <v>22</v>
      </c>
      <c r="M11358">
        <v>137800</v>
      </c>
      <c r="O11358" t="s">
        <v>5757</v>
      </c>
      <c r="P11358" t="s">
        <v>8434</v>
      </c>
    </row>
    <row r="11359" spans="1:16" x14ac:dyDescent="0.55000000000000004">
      <c r="A11359" t="s">
        <v>0</v>
      </c>
      <c r="B11359" t="s">
        <v>14837</v>
      </c>
      <c r="C11359" t="s">
        <v>985</v>
      </c>
      <c r="D11359" t="s">
        <v>3973</v>
      </c>
      <c r="E11359" t="s">
        <v>20</v>
      </c>
      <c r="F11359" t="b">
        <v>0</v>
      </c>
      <c r="G11359" t="s">
        <v>27</v>
      </c>
      <c r="H11359" s="4">
        <v>45812.875196759262</v>
      </c>
      <c r="I11359" t="b">
        <v>0</v>
      </c>
      <c r="J11359" t="b">
        <v>0</v>
      </c>
      <c r="K11359" t="s">
        <v>24</v>
      </c>
      <c r="L11359" t="s">
        <v>36</v>
      </c>
      <c r="N11359">
        <v>63</v>
      </c>
      <c r="O11359" t="s">
        <v>2901</v>
      </c>
      <c r="P11359" t="s">
        <v>14810</v>
      </c>
    </row>
    <row r="11360" spans="1:16" x14ac:dyDescent="0.55000000000000004">
      <c r="A11360" t="s">
        <v>1</v>
      </c>
      <c r="B11360" t="s">
        <v>13029</v>
      </c>
      <c r="C11360" t="s">
        <v>118</v>
      </c>
      <c r="D11360" t="s">
        <v>3957</v>
      </c>
      <c r="E11360" t="s">
        <v>34</v>
      </c>
      <c r="F11360" t="b">
        <v>0</v>
      </c>
      <c r="G11360" t="s">
        <v>27</v>
      </c>
      <c r="H11360" s="4">
        <v>45812.876284722217</v>
      </c>
      <c r="I11360" t="b">
        <v>0</v>
      </c>
      <c r="J11360" t="b">
        <v>1</v>
      </c>
      <c r="K11360" t="s">
        <v>24</v>
      </c>
      <c r="L11360" t="s">
        <v>36</v>
      </c>
      <c r="N11360">
        <v>35.485000610351563</v>
      </c>
      <c r="O11360" t="s">
        <v>13030</v>
      </c>
      <c r="P11360" t="s">
        <v>13031</v>
      </c>
    </row>
    <row r="11361" spans="1:16" x14ac:dyDescent="0.55000000000000004">
      <c r="A11361" t="s">
        <v>2</v>
      </c>
      <c r="B11361" t="s">
        <v>14851</v>
      </c>
      <c r="C11361" t="s">
        <v>155</v>
      </c>
      <c r="D11361" t="s">
        <v>3828</v>
      </c>
      <c r="E11361" t="s">
        <v>20</v>
      </c>
      <c r="F11361" t="b">
        <v>0</v>
      </c>
      <c r="G11361" t="s">
        <v>27</v>
      </c>
      <c r="H11361" s="4">
        <v>45812.876979166656</v>
      </c>
      <c r="I11361" t="b">
        <v>1</v>
      </c>
      <c r="J11361" t="b">
        <v>0</v>
      </c>
      <c r="K11361" t="s">
        <v>24</v>
      </c>
      <c r="L11361" t="s">
        <v>36</v>
      </c>
      <c r="N11361">
        <v>52.5</v>
      </c>
      <c r="O11361" t="s">
        <v>1862</v>
      </c>
      <c r="P11361" t="s">
        <v>14852</v>
      </c>
    </row>
    <row r="11362" spans="1:16" x14ac:dyDescent="0.55000000000000004">
      <c r="A11362" t="s">
        <v>2</v>
      </c>
      <c r="B11362" t="s">
        <v>14805</v>
      </c>
      <c r="C11362" t="s">
        <v>33</v>
      </c>
      <c r="D11362" t="s">
        <v>3973</v>
      </c>
      <c r="E11362" t="s">
        <v>20</v>
      </c>
      <c r="F11362" t="b">
        <v>0</v>
      </c>
      <c r="G11362" t="s">
        <v>27</v>
      </c>
      <c r="H11362" s="4">
        <v>45812.877013888887</v>
      </c>
      <c r="I11362" t="b">
        <v>0</v>
      </c>
      <c r="J11362" t="b">
        <v>0</v>
      </c>
      <c r="K11362" t="s">
        <v>24</v>
      </c>
      <c r="L11362" t="s">
        <v>22</v>
      </c>
      <c r="M11362">
        <v>170000</v>
      </c>
      <c r="O11362" t="s">
        <v>2742</v>
      </c>
      <c r="P11362" t="s">
        <v>14806</v>
      </c>
    </row>
    <row r="11363" spans="1:16" x14ac:dyDescent="0.55000000000000004">
      <c r="A11363" t="s">
        <v>0</v>
      </c>
      <c r="B11363" t="s">
        <v>14853</v>
      </c>
      <c r="C11363" t="s">
        <v>236</v>
      </c>
      <c r="D11363" t="s">
        <v>3828</v>
      </c>
      <c r="E11363" t="s">
        <v>51</v>
      </c>
      <c r="F11363" t="b">
        <v>0</v>
      </c>
      <c r="G11363" t="s">
        <v>27</v>
      </c>
      <c r="H11363" s="4">
        <v>45812.916886574072</v>
      </c>
      <c r="I11363" t="b">
        <v>1</v>
      </c>
      <c r="J11363" t="b">
        <v>0</v>
      </c>
      <c r="K11363" t="s">
        <v>24</v>
      </c>
      <c r="L11363" t="s">
        <v>36</v>
      </c>
      <c r="N11363">
        <v>82.5</v>
      </c>
      <c r="O11363" t="s">
        <v>3224</v>
      </c>
      <c r="P11363" t="s">
        <v>244</v>
      </c>
    </row>
    <row r="11364" spans="1:16" x14ac:dyDescent="0.55000000000000004">
      <c r="A11364" t="s">
        <v>2</v>
      </c>
      <c r="B11364" t="s">
        <v>14854</v>
      </c>
      <c r="C11364" t="s">
        <v>39</v>
      </c>
      <c r="D11364" t="s">
        <v>3828</v>
      </c>
      <c r="E11364" t="s">
        <v>51</v>
      </c>
      <c r="F11364" t="b">
        <v>1</v>
      </c>
      <c r="G11364" t="s">
        <v>27</v>
      </c>
      <c r="H11364" s="4">
        <v>45812.918564814812</v>
      </c>
      <c r="I11364" t="b">
        <v>1</v>
      </c>
      <c r="J11364" t="b">
        <v>0</v>
      </c>
      <c r="K11364" t="s">
        <v>24</v>
      </c>
      <c r="L11364" t="s">
        <v>36</v>
      </c>
      <c r="N11364">
        <v>65</v>
      </c>
      <c r="O11364" t="s">
        <v>1625</v>
      </c>
      <c r="P11364" t="s">
        <v>14855</v>
      </c>
    </row>
    <row r="11365" spans="1:16" x14ac:dyDescent="0.55000000000000004">
      <c r="A11365" t="s">
        <v>0</v>
      </c>
      <c r="B11365" t="s">
        <v>731</v>
      </c>
      <c r="C11365" t="s">
        <v>231</v>
      </c>
      <c r="D11365" t="s">
        <v>3957</v>
      </c>
      <c r="E11365" t="s">
        <v>34</v>
      </c>
      <c r="F11365" t="b">
        <v>0</v>
      </c>
      <c r="G11365" t="s">
        <v>23</v>
      </c>
      <c r="H11365" s="4">
        <v>45812.951180555552</v>
      </c>
      <c r="I11365" t="b">
        <v>1</v>
      </c>
      <c r="J11365" t="b">
        <v>0</v>
      </c>
      <c r="K11365" t="s">
        <v>24</v>
      </c>
      <c r="L11365" t="s">
        <v>36</v>
      </c>
      <c r="N11365">
        <v>22.694999694824219</v>
      </c>
      <c r="O11365" t="s">
        <v>13178</v>
      </c>
      <c r="P11365" t="s">
        <v>280</v>
      </c>
    </row>
    <row r="11366" spans="1:16" x14ac:dyDescent="0.55000000000000004">
      <c r="A11366" t="s">
        <v>2</v>
      </c>
      <c r="B11366" t="s">
        <v>14856</v>
      </c>
      <c r="C11366" t="s">
        <v>73</v>
      </c>
      <c r="D11366" t="s">
        <v>2208</v>
      </c>
      <c r="E11366" t="s">
        <v>20</v>
      </c>
      <c r="F11366" t="b">
        <v>0</v>
      </c>
      <c r="G11366" t="s">
        <v>23</v>
      </c>
      <c r="H11366" s="4">
        <v>45812.951307870368</v>
      </c>
      <c r="I11366" t="b">
        <v>0</v>
      </c>
      <c r="J11366" t="b">
        <v>0</v>
      </c>
      <c r="K11366" t="s">
        <v>24</v>
      </c>
      <c r="L11366" t="s">
        <v>22</v>
      </c>
      <c r="M11366">
        <v>157000</v>
      </c>
      <c r="O11366" t="s">
        <v>14198</v>
      </c>
      <c r="P11366" t="s">
        <v>14857</v>
      </c>
    </row>
    <row r="11367" spans="1:16" x14ac:dyDescent="0.55000000000000004">
      <c r="A11367" t="s">
        <v>1</v>
      </c>
      <c r="B11367" t="s">
        <v>7568</v>
      </c>
      <c r="C11367" t="s">
        <v>151</v>
      </c>
      <c r="D11367" t="s">
        <v>3973</v>
      </c>
      <c r="E11367" t="s">
        <v>20</v>
      </c>
      <c r="F11367" t="b">
        <v>0</v>
      </c>
      <c r="G11367" t="s">
        <v>30</v>
      </c>
      <c r="H11367" s="4">
        <v>45812.959097222221</v>
      </c>
      <c r="I11367" t="b">
        <v>0</v>
      </c>
      <c r="J11367" t="b">
        <v>1</v>
      </c>
      <c r="K11367" t="s">
        <v>24</v>
      </c>
      <c r="L11367" t="s">
        <v>22</v>
      </c>
      <c r="M11367">
        <v>169500</v>
      </c>
      <c r="O11367" t="s">
        <v>4535</v>
      </c>
      <c r="P11367" t="s">
        <v>7569</v>
      </c>
    </row>
    <row r="11368" spans="1:16" x14ac:dyDescent="0.55000000000000004">
      <c r="A11368" t="s">
        <v>2</v>
      </c>
      <c r="B11368" t="s">
        <v>14858</v>
      </c>
      <c r="C11368" t="s">
        <v>503</v>
      </c>
      <c r="D11368" t="s">
        <v>3973</v>
      </c>
      <c r="E11368" t="s">
        <v>51</v>
      </c>
      <c r="F11368" t="b">
        <v>0</v>
      </c>
      <c r="G11368" t="s">
        <v>27</v>
      </c>
      <c r="H11368" s="4">
        <v>45812.960428240738</v>
      </c>
      <c r="I11368" t="b">
        <v>0</v>
      </c>
      <c r="J11368" t="b">
        <v>0</v>
      </c>
      <c r="K11368" t="s">
        <v>24</v>
      </c>
      <c r="L11368" t="s">
        <v>36</v>
      </c>
      <c r="N11368">
        <v>51</v>
      </c>
      <c r="O11368" t="s">
        <v>1136</v>
      </c>
      <c r="P11368" t="s">
        <v>14859</v>
      </c>
    </row>
    <row r="11369" spans="1:16" x14ac:dyDescent="0.55000000000000004">
      <c r="A11369" t="s">
        <v>0</v>
      </c>
      <c r="B11369" t="s">
        <v>14288</v>
      </c>
      <c r="C11369" t="s">
        <v>1270</v>
      </c>
      <c r="D11369" t="s">
        <v>3973</v>
      </c>
      <c r="E11369" t="s">
        <v>20</v>
      </c>
      <c r="F11369" t="b">
        <v>0</v>
      </c>
      <c r="G11369" t="s">
        <v>23</v>
      </c>
      <c r="H11369" s="4">
        <v>45812.99287037037</v>
      </c>
      <c r="I11369" t="b">
        <v>0</v>
      </c>
      <c r="J11369" t="b">
        <v>1</v>
      </c>
      <c r="K11369" t="s">
        <v>24</v>
      </c>
      <c r="L11369" t="s">
        <v>22</v>
      </c>
      <c r="M11369">
        <v>60900</v>
      </c>
      <c r="O11369" t="s">
        <v>5482</v>
      </c>
      <c r="P11369" t="s">
        <v>2833</v>
      </c>
    </row>
    <row r="11370" spans="1:16" x14ac:dyDescent="0.55000000000000004">
      <c r="A11370" t="s">
        <v>28</v>
      </c>
      <c r="B11370" t="s">
        <v>14860</v>
      </c>
      <c r="C11370" t="s">
        <v>509</v>
      </c>
      <c r="D11370" t="s">
        <v>3973</v>
      </c>
      <c r="E11370" t="s">
        <v>20</v>
      </c>
      <c r="F11370" t="b">
        <v>0</v>
      </c>
      <c r="G11370" t="s">
        <v>23</v>
      </c>
      <c r="H11370" s="4">
        <v>45812.993344907409</v>
      </c>
      <c r="I11370" t="b">
        <v>0</v>
      </c>
      <c r="J11370" t="b">
        <v>1</v>
      </c>
      <c r="K11370" t="s">
        <v>24</v>
      </c>
      <c r="L11370" t="s">
        <v>22</v>
      </c>
      <c r="M11370">
        <v>116738.5</v>
      </c>
      <c r="O11370" t="s">
        <v>5482</v>
      </c>
      <c r="P11370" t="s">
        <v>14861</v>
      </c>
    </row>
    <row r="11371" spans="1:16" x14ac:dyDescent="0.55000000000000004">
      <c r="A11371" t="s">
        <v>0</v>
      </c>
      <c r="B11371" t="s">
        <v>14288</v>
      </c>
      <c r="C11371" t="s">
        <v>172</v>
      </c>
      <c r="D11371" t="s">
        <v>3973</v>
      </c>
      <c r="E11371" t="s">
        <v>20</v>
      </c>
      <c r="F11371" t="b">
        <v>0</v>
      </c>
      <c r="G11371" t="s">
        <v>27</v>
      </c>
      <c r="H11371" s="4">
        <v>45813.000289351847</v>
      </c>
      <c r="I11371" t="b">
        <v>0</v>
      </c>
      <c r="J11371" t="b">
        <v>1</v>
      </c>
      <c r="K11371" t="s">
        <v>24</v>
      </c>
      <c r="L11371" t="s">
        <v>22</v>
      </c>
      <c r="M11371">
        <v>60900</v>
      </c>
      <c r="O11371" t="s">
        <v>5482</v>
      </c>
      <c r="P11371" t="s">
        <v>2833</v>
      </c>
    </row>
    <row r="11372" spans="1:16" x14ac:dyDescent="0.55000000000000004">
      <c r="A11372" t="s">
        <v>0</v>
      </c>
      <c r="B11372" t="s">
        <v>14862</v>
      </c>
      <c r="C11372" t="s">
        <v>120</v>
      </c>
      <c r="D11372" t="s">
        <v>3957</v>
      </c>
      <c r="E11372" t="s">
        <v>34</v>
      </c>
      <c r="F11372" t="b">
        <v>0</v>
      </c>
      <c r="G11372" t="s">
        <v>35</v>
      </c>
      <c r="H11372" s="4">
        <v>45813.000567129631</v>
      </c>
      <c r="I11372" t="b">
        <v>0</v>
      </c>
      <c r="J11372" t="b">
        <v>0</v>
      </c>
      <c r="K11372" t="s">
        <v>24</v>
      </c>
      <c r="L11372" t="s">
        <v>36</v>
      </c>
      <c r="N11372">
        <v>16.510000228881839</v>
      </c>
      <c r="O11372" t="s">
        <v>1359</v>
      </c>
      <c r="P11372" t="s">
        <v>351</v>
      </c>
    </row>
    <row r="11373" spans="1:16" x14ac:dyDescent="0.55000000000000004">
      <c r="A11373" t="s">
        <v>2</v>
      </c>
      <c r="B11373" t="s">
        <v>132</v>
      </c>
      <c r="C11373" t="s">
        <v>14850</v>
      </c>
      <c r="D11373" t="s">
        <v>3973</v>
      </c>
      <c r="E11373" t="s">
        <v>20</v>
      </c>
      <c r="F11373" t="b">
        <v>0</v>
      </c>
      <c r="G11373" t="s">
        <v>30</v>
      </c>
      <c r="H11373" s="4">
        <v>45813.000763888893</v>
      </c>
      <c r="I11373" t="b">
        <v>0</v>
      </c>
      <c r="J11373" t="b">
        <v>1</v>
      </c>
      <c r="K11373" t="s">
        <v>24</v>
      </c>
      <c r="L11373" t="s">
        <v>22</v>
      </c>
      <c r="M11373">
        <v>137800</v>
      </c>
      <c r="O11373" t="s">
        <v>5528</v>
      </c>
      <c r="P11373" t="s">
        <v>8434</v>
      </c>
    </row>
    <row r="11374" spans="1:16" x14ac:dyDescent="0.55000000000000004">
      <c r="A11374" t="s">
        <v>1</v>
      </c>
      <c r="B11374" t="s">
        <v>1368</v>
      </c>
      <c r="C11374" t="s">
        <v>829</v>
      </c>
      <c r="D11374" t="s">
        <v>5535</v>
      </c>
      <c r="E11374" t="s">
        <v>20</v>
      </c>
      <c r="F11374" t="b">
        <v>0</v>
      </c>
      <c r="G11374" t="s">
        <v>27</v>
      </c>
      <c r="H11374" s="4">
        <v>45813.001215277778</v>
      </c>
      <c r="I11374" t="b">
        <v>0</v>
      </c>
      <c r="J11374" t="b">
        <v>1</v>
      </c>
      <c r="K11374" t="s">
        <v>24</v>
      </c>
      <c r="L11374" t="s">
        <v>22</v>
      </c>
      <c r="M11374">
        <v>127952</v>
      </c>
      <c r="O11374" t="s">
        <v>14863</v>
      </c>
      <c r="P11374" t="s">
        <v>2553</v>
      </c>
    </row>
    <row r="11375" spans="1:16" x14ac:dyDescent="0.55000000000000004">
      <c r="A11375" t="s">
        <v>28</v>
      </c>
      <c r="B11375" t="s">
        <v>14864</v>
      </c>
      <c r="C11375" t="s">
        <v>306</v>
      </c>
      <c r="D11375" t="s">
        <v>4014</v>
      </c>
      <c r="E11375" t="s">
        <v>20</v>
      </c>
      <c r="F11375" t="b">
        <v>0</v>
      </c>
      <c r="G11375" t="s">
        <v>27</v>
      </c>
      <c r="H11375" s="4">
        <v>45813.001238425917</v>
      </c>
      <c r="I11375" t="b">
        <v>0</v>
      </c>
      <c r="J11375" t="b">
        <v>1</v>
      </c>
      <c r="K11375" t="s">
        <v>24</v>
      </c>
      <c r="L11375" t="s">
        <v>22</v>
      </c>
      <c r="M11375">
        <v>170000</v>
      </c>
      <c r="O11375" t="s">
        <v>14865</v>
      </c>
      <c r="P11375" t="s">
        <v>14866</v>
      </c>
    </row>
    <row r="11376" spans="1:16" x14ac:dyDescent="0.55000000000000004">
      <c r="A11376" t="s">
        <v>139</v>
      </c>
      <c r="B11376" t="s">
        <v>14867</v>
      </c>
      <c r="C11376" t="s">
        <v>365</v>
      </c>
      <c r="D11376" t="s">
        <v>2882</v>
      </c>
      <c r="E11376" t="s">
        <v>20</v>
      </c>
      <c r="F11376" t="b">
        <v>0</v>
      </c>
      <c r="G11376" t="s">
        <v>27</v>
      </c>
      <c r="H11376" s="4">
        <v>45813.001307870371</v>
      </c>
      <c r="I11376" t="b">
        <v>0</v>
      </c>
      <c r="J11376" t="b">
        <v>1</v>
      </c>
      <c r="K11376" t="s">
        <v>24</v>
      </c>
      <c r="L11376" t="s">
        <v>36</v>
      </c>
      <c r="N11376">
        <v>54.430000305175781</v>
      </c>
      <c r="O11376" t="s">
        <v>14868</v>
      </c>
      <c r="P11376" t="s">
        <v>14869</v>
      </c>
    </row>
    <row r="11377" spans="1:16" x14ac:dyDescent="0.55000000000000004">
      <c r="A11377" t="s">
        <v>2</v>
      </c>
      <c r="B11377" t="s">
        <v>2</v>
      </c>
      <c r="C11377" t="s">
        <v>1574</v>
      </c>
      <c r="D11377" t="s">
        <v>5535</v>
      </c>
      <c r="E11377" t="s">
        <v>20</v>
      </c>
      <c r="F11377" t="b">
        <v>0</v>
      </c>
      <c r="G11377" t="s">
        <v>27</v>
      </c>
      <c r="H11377" s="4">
        <v>45813.001898148148</v>
      </c>
      <c r="I11377" t="b">
        <v>0</v>
      </c>
      <c r="J11377" t="b">
        <v>0</v>
      </c>
      <c r="K11377" t="s">
        <v>24</v>
      </c>
      <c r="L11377" t="s">
        <v>22</v>
      </c>
      <c r="M11377">
        <v>127952</v>
      </c>
      <c r="O11377" t="s">
        <v>341</v>
      </c>
      <c r="P11377" t="s">
        <v>14624</v>
      </c>
    </row>
    <row r="11378" spans="1:16" x14ac:dyDescent="0.55000000000000004">
      <c r="A11378" t="s">
        <v>2</v>
      </c>
      <c r="B11378" t="s">
        <v>2</v>
      </c>
      <c r="C11378" t="s">
        <v>14870</v>
      </c>
      <c r="D11378" t="s">
        <v>4014</v>
      </c>
      <c r="E11378" t="s">
        <v>20</v>
      </c>
      <c r="F11378" t="b">
        <v>0</v>
      </c>
      <c r="G11378" t="s">
        <v>27</v>
      </c>
      <c r="H11378" s="4">
        <v>45813.001956018517</v>
      </c>
      <c r="I11378" t="b">
        <v>1</v>
      </c>
      <c r="J11378" t="b">
        <v>0</v>
      </c>
      <c r="K11378" t="s">
        <v>24</v>
      </c>
      <c r="L11378" t="s">
        <v>22</v>
      </c>
      <c r="M11378">
        <v>75000</v>
      </c>
      <c r="O11378" t="s">
        <v>14871</v>
      </c>
      <c r="P11378" t="s">
        <v>14872</v>
      </c>
    </row>
    <row r="11379" spans="1:16" x14ac:dyDescent="0.55000000000000004">
      <c r="A11379" t="s">
        <v>2</v>
      </c>
      <c r="B11379" t="s">
        <v>911</v>
      </c>
      <c r="C11379" t="s">
        <v>13533</v>
      </c>
      <c r="D11379" t="s">
        <v>3973</v>
      </c>
      <c r="E11379" t="s">
        <v>20</v>
      </c>
      <c r="F11379" t="b">
        <v>0</v>
      </c>
      <c r="G11379" t="s">
        <v>41</v>
      </c>
      <c r="H11379" s="4">
        <v>45813.002314814818</v>
      </c>
      <c r="I11379" t="b">
        <v>1</v>
      </c>
      <c r="J11379" t="b">
        <v>1</v>
      </c>
      <c r="K11379" t="s">
        <v>24</v>
      </c>
      <c r="L11379" t="s">
        <v>36</v>
      </c>
      <c r="N11379">
        <v>79.625</v>
      </c>
      <c r="O11379" t="s">
        <v>4344</v>
      </c>
      <c r="P11379" t="s">
        <v>9922</v>
      </c>
    </row>
    <row r="11380" spans="1:16" x14ac:dyDescent="0.55000000000000004">
      <c r="A11380" t="s">
        <v>28</v>
      </c>
      <c r="B11380" t="s">
        <v>14873</v>
      </c>
      <c r="C11380" t="s">
        <v>116</v>
      </c>
      <c r="D11380" t="s">
        <v>3973</v>
      </c>
      <c r="E11380" t="s">
        <v>105</v>
      </c>
      <c r="F11380" t="b">
        <v>0</v>
      </c>
      <c r="G11380" t="s">
        <v>41</v>
      </c>
      <c r="H11380" s="4">
        <v>45813.002557870372</v>
      </c>
      <c r="I11380" t="b">
        <v>0</v>
      </c>
      <c r="J11380" t="b">
        <v>1</v>
      </c>
      <c r="K11380" t="s">
        <v>24</v>
      </c>
      <c r="L11380" t="s">
        <v>22</v>
      </c>
      <c r="M11380">
        <v>126750</v>
      </c>
      <c r="O11380" t="s">
        <v>4344</v>
      </c>
      <c r="P11380" t="s">
        <v>14874</v>
      </c>
    </row>
    <row r="11381" spans="1:16" x14ac:dyDescent="0.55000000000000004">
      <c r="A11381" t="s">
        <v>40</v>
      </c>
      <c r="B11381" t="s">
        <v>14875</v>
      </c>
      <c r="C11381" t="s">
        <v>14876</v>
      </c>
      <c r="D11381" t="s">
        <v>4014</v>
      </c>
      <c r="E11381" t="s">
        <v>20</v>
      </c>
      <c r="F11381" t="b">
        <v>0</v>
      </c>
      <c r="G11381" t="s">
        <v>106</v>
      </c>
      <c r="H11381" s="4">
        <v>45813.006145833337</v>
      </c>
      <c r="I11381" t="b">
        <v>0</v>
      </c>
      <c r="J11381" t="b">
        <v>1</v>
      </c>
      <c r="K11381" t="s">
        <v>106</v>
      </c>
      <c r="L11381" t="s">
        <v>22</v>
      </c>
      <c r="M11381">
        <v>155000</v>
      </c>
      <c r="O11381" t="s">
        <v>2165</v>
      </c>
      <c r="P11381" t="s">
        <v>511</v>
      </c>
    </row>
    <row r="11382" spans="1:16" x14ac:dyDescent="0.55000000000000004">
      <c r="A11382" t="s">
        <v>2</v>
      </c>
      <c r="B11382" t="s">
        <v>14877</v>
      </c>
      <c r="C11382" t="s">
        <v>2782</v>
      </c>
      <c r="D11382" t="s">
        <v>3828</v>
      </c>
      <c r="E11382" t="s">
        <v>20</v>
      </c>
      <c r="F11382" t="b">
        <v>0</v>
      </c>
      <c r="G11382" t="s">
        <v>27</v>
      </c>
      <c r="H11382" s="4">
        <v>45813.043564814812</v>
      </c>
      <c r="I11382" t="b">
        <v>0</v>
      </c>
      <c r="J11382" t="b">
        <v>0</v>
      </c>
      <c r="K11382" t="s">
        <v>24</v>
      </c>
      <c r="L11382" t="s">
        <v>22</v>
      </c>
      <c r="M11382">
        <v>225000</v>
      </c>
      <c r="O11382" t="s">
        <v>563</v>
      </c>
      <c r="P11382" t="s">
        <v>14878</v>
      </c>
    </row>
    <row r="11383" spans="1:16" x14ac:dyDescent="0.55000000000000004">
      <c r="A11383" t="s">
        <v>2</v>
      </c>
      <c r="B11383" t="s">
        <v>14842</v>
      </c>
      <c r="C11383" t="s">
        <v>143</v>
      </c>
      <c r="D11383" t="s">
        <v>3828</v>
      </c>
      <c r="E11383" t="s">
        <v>20</v>
      </c>
      <c r="F11383" t="b">
        <v>0</v>
      </c>
      <c r="G11383" t="s">
        <v>41</v>
      </c>
      <c r="H11383" s="4">
        <v>45813.044108796297</v>
      </c>
      <c r="I11383" t="b">
        <v>1</v>
      </c>
      <c r="J11383" t="b">
        <v>1</v>
      </c>
      <c r="K11383" t="s">
        <v>24</v>
      </c>
      <c r="L11383" t="s">
        <v>22</v>
      </c>
      <c r="M11383">
        <v>142000</v>
      </c>
      <c r="O11383" t="s">
        <v>3185</v>
      </c>
      <c r="P11383" t="s">
        <v>14843</v>
      </c>
    </row>
    <row r="11384" spans="1:16" x14ac:dyDescent="0.55000000000000004">
      <c r="A11384" t="s">
        <v>1</v>
      </c>
      <c r="B11384" t="s">
        <v>14879</v>
      </c>
      <c r="C11384" t="s">
        <v>606</v>
      </c>
      <c r="D11384" t="s">
        <v>2208</v>
      </c>
      <c r="E11384" t="s">
        <v>34</v>
      </c>
      <c r="F11384" t="b">
        <v>0</v>
      </c>
      <c r="G11384" t="s">
        <v>27</v>
      </c>
      <c r="H11384" s="4">
        <v>45813.084513888891</v>
      </c>
      <c r="I11384" t="b">
        <v>0</v>
      </c>
      <c r="J11384" t="b">
        <v>1</v>
      </c>
      <c r="K11384" t="s">
        <v>24</v>
      </c>
      <c r="L11384" t="s">
        <v>22</v>
      </c>
      <c r="M11384">
        <v>181000</v>
      </c>
      <c r="O11384" t="s">
        <v>14880</v>
      </c>
      <c r="P11384" t="s">
        <v>14881</v>
      </c>
    </row>
    <row r="11385" spans="1:16" x14ac:dyDescent="0.55000000000000004">
      <c r="A11385" t="s">
        <v>139</v>
      </c>
      <c r="B11385" t="s">
        <v>14882</v>
      </c>
      <c r="C11385" t="s">
        <v>39</v>
      </c>
      <c r="D11385" t="s">
        <v>3973</v>
      </c>
      <c r="E11385" t="s">
        <v>51</v>
      </c>
      <c r="F11385" t="b">
        <v>1</v>
      </c>
      <c r="G11385" t="s">
        <v>23</v>
      </c>
      <c r="H11385" s="4">
        <v>45813.159895833327</v>
      </c>
      <c r="I11385" t="b">
        <v>1</v>
      </c>
      <c r="J11385" t="b">
        <v>1</v>
      </c>
      <c r="K11385" t="s">
        <v>24</v>
      </c>
      <c r="L11385" t="s">
        <v>36</v>
      </c>
      <c r="N11385">
        <v>25</v>
      </c>
      <c r="O11385" t="s">
        <v>3933</v>
      </c>
    </row>
    <row r="11386" spans="1:16" x14ac:dyDescent="0.55000000000000004">
      <c r="A11386" t="s">
        <v>25</v>
      </c>
      <c r="B11386" t="s">
        <v>1555</v>
      </c>
      <c r="C11386" t="s">
        <v>316</v>
      </c>
      <c r="D11386" t="s">
        <v>3828</v>
      </c>
      <c r="E11386" t="s">
        <v>51</v>
      </c>
      <c r="F11386" t="b">
        <v>0</v>
      </c>
      <c r="G11386" t="s">
        <v>35</v>
      </c>
      <c r="H11386" s="4">
        <v>45813.250868055547</v>
      </c>
      <c r="I11386" t="b">
        <v>0</v>
      </c>
      <c r="J11386" t="b">
        <v>0</v>
      </c>
      <c r="K11386" t="s">
        <v>24</v>
      </c>
      <c r="L11386" t="s">
        <v>36</v>
      </c>
      <c r="N11386">
        <v>41</v>
      </c>
      <c r="O11386" t="s">
        <v>14883</v>
      </c>
      <c r="P11386" t="s">
        <v>14884</v>
      </c>
    </row>
    <row r="11387" spans="1:16" x14ac:dyDescent="0.55000000000000004">
      <c r="A11387" t="s">
        <v>0</v>
      </c>
      <c r="B11387" t="s">
        <v>0</v>
      </c>
      <c r="C11387" t="s">
        <v>1990</v>
      </c>
      <c r="D11387" t="s">
        <v>3383</v>
      </c>
      <c r="E11387" t="s">
        <v>20</v>
      </c>
      <c r="F11387" t="b">
        <v>0</v>
      </c>
      <c r="G11387" t="s">
        <v>30</v>
      </c>
      <c r="H11387" s="4">
        <v>45813.251006944447</v>
      </c>
      <c r="I11387" t="b">
        <v>0</v>
      </c>
      <c r="J11387" t="b">
        <v>1</v>
      </c>
      <c r="K11387" t="s">
        <v>24</v>
      </c>
      <c r="L11387" t="s">
        <v>36</v>
      </c>
      <c r="N11387">
        <v>25.239999771118161</v>
      </c>
      <c r="O11387" t="s">
        <v>14885</v>
      </c>
      <c r="P11387" t="s">
        <v>320</v>
      </c>
    </row>
    <row r="11388" spans="1:16" x14ac:dyDescent="0.55000000000000004">
      <c r="A11388" t="s">
        <v>0</v>
      </c>
      <c r="B11388" t="s">
        <v>1290</v>
      </c>
      <c r="C11388" t="s">
        <v>11289</v>
      </c>
      <c r="D11388" t="s">
        <v>13763</v>
      </c>
      <c r="E11388" t="s">
        <v>20</v>
      </c>
      <c r="F11388" t="b">
        <v>0</v>
      </c>
      <c r="G11388" t="s">
        <v>30</v>
      </c>
      <c r="H11388" s="4">
        <v>45813.251006944447</v>
      </c>
      <c r="I11388" t="b">
        <v>0</v>
      </c>
      <c r="J11388" t="b">
        <v>1</v>
      </c>
      <c r="K11388" t="s">
        <v>24</v>
      </c>
      <c r="L11388" t="s">
        <v>22</v>
      </c>
      <c r="M11388">
        <v>162000</v>
      </c>
      <c r="O11388" t="s">
        <v>3373</v>
      </c>
      <c r="P11388" t="s">
        <v>14886</v>
      </c>
    </row>
    <row r="11389" spans="1:16" x14ac:dyDescent="0.55000000000000004">
      <c r="A11389" t="s">
        <v>0</v>
      </c>
      <c r="B11389" t="s">
        <v>14887</v>
      </c>
      <c r="C11389" t="s">
        <v>94</v>
      </c>
      <c r="D11389" t="s">
        <v>3973</v>
      </c>
      <c r="E11389" t="s">
        <v>20</v>
      </c>
      <c r="F11389" t="b">
        <v>0</v>
      </c>
      <c r="G11389" t="s">
        <v>30</v>
      </c>
      <c r="H11389" s="4">
        <v>45813.251064814824</v>
      </c>
      <c r="I11389" t="b">
        <v>0</v>
      </c>
      <c r="J11389" t="b">
        <v>1</v>
      </c>
      <c r="K11389" t="s">
        <v>24</v>
      </c>
      <c r="L11389" t="s">
        <v>22</v>
      </c>
      <c r="M11389">
        <v>56500</v>
      </c>
      <c r="O11389" t="s">
        <v>14888</v>
      </c>
    </row>
    <row r="11390" spans="1:16" x14ac:dyDescent="0.55000000000000004">
      <c r="A11390" t="s">
        <v>1</v>
      </c>
      <c r="B11390" t="s">
        <v>7597</v>
      </c>
      <c r="C11390" t="s">
        <v>49</v>
      </c>
      <c r="D11390" t="s">
        <v>3973</v>
      </c>
      <c r="E11390" t="s">
        <v>20</v>
      </c>
      <c r="F11390" t="b">
        <v>0</v>
      </c>
      <c r="G11390" t="s">
        <v>41</v>
      </c>
      <c r="H11390" s="4">
        <v>45813.251585648148</v>
      </c>
      <c r="I11390" t="b">
        <v>0</v>
      </c>
      <c r="J11390" t="b">
        <v>1</v>
      </c>
      <c r="K11390" t="s">
        <v>24</v>
      </c>
      <c r="L11390" t="s">
        <v>22</v>
      </c>
      <c r="M11390">
        <v>171500</v>
      </c>
      <c r="O11390" t="s">
        <v>1883</v>
      </c>
      <c r="P11390" t="s">
        <v>1884</v>
      </c>
    </row>
    <row r="11391" spans="1:16" x14ac:dyDescent="0.55000000000000004">
      <c r="A11391" t="s">
        <v>2</v>
      </c>
      <c r="B11391" t="s">
        <v>9654</v>
      </c>
      <c r="C11391" t="s">
        <v>1358</v>
      </c>
      <c r="D11391" t="s">
        <v>3828</v>
      </c>
      <c r="E11391" t="s">
        <v>20</v>
      </c>
      <c r="F11391" t="b">
        <v>0</v>
      </c>
      <c r="G11391" t="s">
        <v>41</v>
      </c>
      <c r="H11391" s="4">
        <v>45813.252187500002</v>
      </c>
      <c r="I11391" t="b">
        <v>0</v>
      </c>
      <c r="J11391" t="b">
        <v>1</v>
      </c>
      <c r="K11391" t="s">
        <v>24</v>
      </c>
      <c r="L11391" t="s">
        <v>22</v>
      </c>
      <c r="M11391">
        <v>109500</v>
      </c>
      <c r="O11391" t="s">
        <v>5006</v>
      </c>
    </row>
    <row r="11392" spans="1:16" x14ac:dyDescent="0.55000000000000004">
      <c r="A11392" t="s">
        <v>2</v>
      </c>
      <c r="B11392" t="s">
        <v>307</v>
      </c>
      <c r="C11392" t="s">
        <v>8987</v>
      </c>
      <c r="D11392" t="s">
        <v>3973</v>
      </c>
      <c r="E11392" t="s">
        <v>20</v>
      </c>
      <c r="F11392" t="b">
        <v>0</v>
      </c>
      <c r="G11392" t="s">
        <v>41</v>
      </c>
      <c r="H11392" s="4">
        <v>45813.252847222233</v>
      </c>
      <c r="I11392" t="b">
        <v>0</v>
      </c>
      <c r="J11392" t="b">
        <v>1</v>
      </c>
      <c r="K11392" t="s">
        <v>24</v>
      </c>
      <c r="L11392" t="s">
        <v>22</v>
      </c>
      <c r="M11392">
        <v>130000</v>
      </c>
      <c r="O11392" t="s">
        <v>4344</v>
      </c>
      <c r="P11392" t="s">
        <v>14889</v>
      </c>
    </row>
    <row r="11393" spans="1:16" x14ac:dyDescent="0.55000000000000004">
      <c r="A11393" t="s">
        <v>1</v>
      </c>
      <c r="B11393" t="s">
        <v>2979</v>
      </c>
      <c r="C11393" t="s">
        <v>6621</v>
      </c>
      <c r="D11393" t="s">
        <v>4014</v>
      </c>
      <c r="E11393" t="s">
        <v>20</v>
      </c>
      <c r="F11393" t="b">
        <v>0</v>
      </c>
      <c r="G11393" t="s">
        <v>106</v>
      </c>
      <c r="H11393" s="4">
        <v>45813.257939814823</v>
      </c>
      <c r="I11393" t="b">
        <v>0</v>
      </c>
      <c r="J11393" t="b">
        <v>0</v>
      </c>
      <c r="K11393" t="s">
        <v>106</v>
      </c>
      <c r="L11393" t="s">
        <v>22</v>
      </c>
      <c r="M11393">
        <v>232200</v>
      </c>
      <c r="O11393" t="s">
        <v>1548</v>
      </c>
      <c r="P11393" t="s">
        <v>12649</v>
      </c>
    </row>
    <row r="11394" spans="1:16" x14ac:dyDescent="0.55000000000000004">
      <c r="A11394" t="s">
        <v>2</v>
      </c>
      <c r="B11394" t="s">
        <v>14890</v>
      </c>
      <c r="C11394" t="s">
        <v>2245</v>
      </c>
      <c r="D11394" t="s">
        <v>3600</v>
      </c>
      <c r="E11394" t="s">
        <v>20</v>
      </c>
      <c r="F11394" t="b">
        <v>0</v>
      </c>
      <c r="G11394" t="s">
        <v>106</v>
      </c>
      <c r="H11394" s="4">
        <v>45813.258090277777</v>
      </c>
      <c r="I11394" t="b">
        <v>1</v>
      </c>
      <c r="J11394" t="b">
        <v>0</v>
      </c>
      <c r="K11394" t="s">
        <v>106</v>
      </c>
      <c r="L11394" t="s">
        <v>22</v>
      </c>
      <c r="M11394">
        <v>90000</v>
      </c>
      <c r="O11394" t="s">
        <v>14891</v>
      </c>
      <c r="P11394" t="s">
        <v>1960</v>
      </c>
    </row>
    <row r="11395" spans="1:16" x14ac:dyDescent="0.55000000000000004">
      <c r="A11395" t="s">
        <v>0</v>
      </c>
      <c r="B11395" t="s">
        <v>14892</v>
      </c>
      <c r="C11395" t="s">
        <v>213</v>
      </c>
      <c r="D11395" t="s">
        <v>3828</v>
      </c>
      <c r="E11395" t="s">
        <v>51</v>
      </c>
      <c r="F11395" t="b">
        <v>0</v>
      </c>
      <c r="G11395" t="s">
        <v>41</v>
      </c>
      <c r="H11395" s="4">
        <v>45813.292094907411</v>
      </c>
      <c r="I11395" t="b">
        <v>0</v>
      </c>
      <c r="J11395" t="b">
        <v>0</v>
      </c>
      <c r="K11395" t="s">
        <v>24</v>
      </c>
      <c r="L11395" t="s">
        <v>36</v>
      </c>
      <c r="N11395">
        <v>58</v>
      </c>
      <c r="O11395" t="s">
        <v>1336</v>
      </c>
    </row>
    <row r="11396" spans="1:16" x14ac:dyDescent="0.55000000000000004">
      <c r="A11396" t="s">
        <v>1</v>
      </c>
      <c r="B11396" t="s">
        <v>14658</v>
      </c>
      <c r="C11396" t="s">
        <v>140</v>
      </c>
      <c r="D11396" t="s">
        <v>3970</v>
      </c>
      <c r="E11396" t="s">
        <v>20</v>
      </c>
      <c r="F11396" t="b">
        <v>0</v>
      </c>
      <c r="G11396" t="s">
        <v>35</v>
      </c>
      <c r="H11396" s="4">
        <v>45813.292557870373</v>
      </c>
      <c r="I11396" t="b">
        <v>0</v>
      </c>
      <c r="J11396" t="b">
        <v>1</v>
      </c>
      <c r="K11396" t="s">
        <v>24</v>
      </c>
      <c r="L11396" t="s">
        <v>22</v>
      </c>
      <c r="M11396">
        <v>127952</v>
      </c>
      <c r="O11396" t="s">
        <v>602</v>
      </c>
      <c r="P11396" t="s">
        <v>14660</v>
      </c>
    </row>
    <row r="11397" spans="1:16" x14ac:dyDescent="0.55000000000000004">
      <c r="A11397" t="s">
        <v>89</v>
      </c>
      <c r="B11397" t="s">
        <v>14893</v>
      </c>
      <c r="C11397" t="s">
        <v>39</v>
      </c>
      <c r="D11397" t="s">
        <v>7434</v>
      </c>
      <c r="E11397" t="s">
        <v>20</v>
      </c>
      <c r="F11397" t="b">
        <v>1</v>
      </c>
      <c r="G11397" t="s">
        <v>10138</v>
      </c>
      <c r="H11397" s="4">
        <v>45813.292638888888</v>
      </c>
      <c r="I11397" t="b">
        <v>0</v>
      </c>
      <c r="J11397" t="b">
        <v>1</v>
      </c>
      <c r="L11397" t="s">
        <v>22</v>
      </c>
      <c r="M11397">
        <v>182500</v>
      </c>
      <c r="O11397" t="s">
        <v>14894</v>
      </c>
      <c r="P11397" t="s">
        <v>274</v>
      </c>
    </row>
    <row r="11398" spans="1:16" x14ac:dyDescent="0.55000000000000004">
      <c r="A11398" t="s">
        <v>191</v>
      </c>
      <c r="B11398" t="s">
        <v>14895</v>
      </c>
      <c r="C11398" t="s">
        <v>1460</v>
      </c>
      <c r="D11398" t="s">
        <v>3970</v>
      </c>
      <c r="E11398" t="s">
        <v>20</v>
      </c>
      <c r="F11398" t="b">
        <v>0</v>
      </c>
      <c r="G11398" t="s">
        <v>41</v>
      </c>
      <c r="H11398" s="4">
        <v>45813.293344907397</v>
      </c>
      <c r="I11398" t="b">
        <v>0</v>
      </c>
      <c r="J11398" t="b">
        <v>0</v>
      </c>
      <c r="K11398" t="s">
        <v>24</v>
      </c>
      <c r="L11398" t="s">
        <v>22</v>
      </c>
      <c r="M11398">
        <v>89429.5</v>
      </c>
      <c r="O11398" t="s">
        <v>3816</v>
      </c>
      <c r="P11398" t="s">
        <v>942</v>
      </c>
    </row>
    <row r="11399" spans="1:16" x14ac:dyDescent="0.55000000000000004">
      <c r="A11399" t="s">
        <v>89</v>
      </c>
      <c r="B11399" t="s">
        <v>14896</v>
      </c>
      <c r="C11399" t="s">
        <v>49</v>
      </c>
      <c r="D11399" t="s">
        <v>3970</v>
      </c>
      <c r="E11399" t="s">
        <v>20</v>
      </c>
      <c r="F11399" t="b">
        <v>0</v>
      </c>
      <c r="G11399" t="s">
        <v>41</v>
      </c>
      <c r="H11399" s="4">
        <v>45813.293368055558</v>
      </c>
      <c r="I11399" t="b">
        <v>0</v>
      </c>
      <c r="J11399" t="b">
        <v>1</v>
      </c>
      <c r="K11399" t="s">
        <v>24</v>
      </c>
      <c r="L11399" t="s">
        <v>22</v>
      </c>
      <c r="M11399">
        <v>181500</v>
      </c>
      <c r="O11399" t="s">
        <v>11028</v>
      </c>
      <c r="P11399" t="s">
        <v>14897</v>
      </c>
    </row>
    <row r="11400" spans="1:16" x14ac:dyDescent="0.55000000000000004">
      <c r="A11400" t="s">
        <v>89</v>
      </c>
      <c r="B11400" t="s">
        <v>14898</v>
      </c>
      <c r="C11400" t="s">
        <v>120</v>
      </c>
      <c r="D11400" t="s">
        <v>3970</v>
      </c>
      <c r="E11400" t="s">
        <v>20</v>
      </c>
      <c r="F11400" t="b">
        <v>0</v>
      </c>
      <c r="G11400" t="s">
        <v>35</v>
      </c>
      <c r="H11400" s="4">
        <v>45813.293483796297</v>
      </c>
      <c r="I11400" t="b">
        <v>1</v>
      </c>
      <c r="J11400" t="b">
        <v>0</v>
      </c>
      <c r="K11400" t="s">
        <v>24</v>
      </c>
      <c r="L11400" t="s">
        <v>22</v>
      </c>
      <c r="M11400">
        <v>135000</v>
      </c>
      <c r="O11400" t="s">
        <v>14610</v>
      </c>
      <c r="P11400" t="s">
        <v>14899</v>
      </c>
    </row>
    <row r="11401" spans="1:16" x14ac:dyDescent="0.55000000000000004">
      <c r="A11401" t="s">
        <v>2</v>
      </c>
      <c r="B11401" t="s">
        <v>267</v>
      </c>
      <c r="C11401" t="s">
        <v>1270</v>
      </c>
      <c r="D11401" t="s">
        <v>3973</v>
      </c>
      <c r="E11401" t="s">
        <v>20</v>
      </c>
      <c r="F11401" t="b">
        <v>0</v>
      </c>
      <c r="G11401" t="s">
        <v>27</v>
      </c>
      <c r="H11401" s="4">
        <v>45813.294050925928</v>
      </c>
      <c r="I11401" t="b">
        <v>0</v>
      </c>
      <c r="J11401" t="b">
        <v>1</v>
      </c>
      <c r="K11401" t="s">
        <v>24</v>
      </c>
      <c r="L11401" t="s">
        <v>22</v>
      </c>
      <c r="M11401">
        <v>148750</v>
      </c>
      <c r="O11401" t="s">
        <v>1773</v>
      </c>
      <c r="P11401" t="s">
        <v>14900</v>
      </c>
    </row>
    <row r="11402" spans="1:16" x14ac:dyDescent="0.55000000000000004">
      <c r="A11402" t="s">
        <v>2</v>
      </c>
      <c r="B11402" t="s">
        <v>14901</v>
      </c>
      <c r="C11402" t="s">
        <v>1044</v>
      </c>
      <c r="D11402" t="s">
        <v>3973</v>
      </c>
      <c r="E11402" t="s">
        <v>20</v>
      </c>
      <c r="F11402" t="b">
        <v>0</v>
      </c>
      <c r="G11402" t="s">
        <v>27</v>
      </c>
      <c r="H11402" s="4">
        <v>45813.294108796297</v>
      </c>
      <c r="I11402" t="b">
        <v>0</v>
      </c>
      <c r="J11402" t="b">
        <v>1</v>
      </c>
      <c r="K11402" t="s">
        <v>24</v>
      </c>
      <c r="L11402" t="s">
        <v>22</v>
      </c>
      <c r="M11402">
        <v>105000</v>
      </c>
      <c r="O11402" t="s">
        <v>3344</v>
      </c>
      <c r="P11402" t="s">
        <v>14902</v>
      </c>
    </row>
    <row r="11403" spans="1:16" x14ac:dyDescent="0.55000000000000004">
      <c r="A11403" t="s">
        <v>25</v>
      </c>
      <c r="B11403" t="s">
        <v>1504</v>
      </c>
      <c r="C11403" t="s">
        <v>3815</v>
      </c>
      <c r="D11403" t="s">
        <v>4090</v>
      </c>
      <c r="E11403" t="s">
        <v>20</v>
      </c>
      <c r="F11403" t="b">
        <v>0</v>
      </c>
      <c r="G11403" t="s">
        <v>41</v>
      </c>
      <c r="H11403" s="4">
        <v>45813.334074074082</v>
      </c>
      <c r="I11403" t="b">
        <v>1</v>
      </c>
      <c r="J11403" t="b">
        <v>0</v>
      </c>
      <c r="K11403" t="s">
        <v>24</v>
      </c>
      <c r="L11403" t="s">
        <v>36</v>
      </c>
      <c r="N11403">
        <v>51.5</v>
      </c>
      <c r="O11403" t="s">
        <v>13866</v>
      </c>
      <c r="P11403" t="s">
        <v>14903</v>
      </c>
    </row>
    <row r="11404" spans="1:16" x14ac:dyDescent="0.55000000000000004">
      <c r="A11404" t="s">
        <v>139</v>
      </c>
      <c r="B11404" t="s">
        <v>14904</v>
      </c>
      <c r="C11404" t="s">
        <v>2517</v>
      </c>
      <c r="D11404" t="s">
        <v>3970</v>
      </c>
      <c r="E11404" t="s">
        <v>20</v>
      </c>
      <c r="F11404" t="b">
        <v>0</v>
      </c>
      <c r="G11404" t="s">
        <v>30</v>
      </c>
      <c r="H11404" s="4">
        <v>45813.334374999999</v>
      </c>
      <c r="I11404" t="b">
        <v>0</v>
      </c>
      <c r="J11404" t="b">
        <v>1</v>
      </c>
      <c r="K11404" t="s">
        <v>24</v>
      </c>
      <c r="L11404" t="s">
        <v>22</v>
      </c>
      <c r="M11404">
        <v>177500</v>
      </c>
      <c r="O11404" t="s">
        <v>4135</v>
      </c>
      <c r="P11404" t="s">
        <v>14905</v>
      </c>
    </row>
    <row r="11405" spans="1:16" x14ac:dyDescent="0.55000000000000004">
      <c r="A11405" t="s">
        <v>139</v>
      </c>
      <c r="B11405" t="s">
        <v>14906</v>
      </c>
      <c r="C11405" t="s">
        <v>160</v>
      </c>
      <c r="D11405" t="s">
        <v>3970</v>
      </c>
      <c r="E11405" t="s">
        <v>20</v>
      </c>
      <c r="F11405" t="b">
        <v>0</v>
      </c>
      <c r="G11405" t="s">
        <v>52</v>
      </c>
      <c r="H11405" s="4">
        <v>45813.334490740737</v>
      </c>
      <c r="I11405" t="b">
        <v>0</v>
      </c>
      <c r="J11405" t="b">
        <v>0</v>
      </c>
      <c r="K11405" t="s">
        <v>24</v>
      </c>
      <c r="L11405" t="s">
        <v>22</v>
      </c>
      <c r="M11405">
        <v>85000</v>
      </c>
      <c r="O11405" t="s">
        <v>12443</v>
      </c>
      <c r="P11405" t="s">
        <v>14907</v>
      </c>
    </row>
    <row r="11406" spans="1:16" x14ac:dyDescent="0.55000000000000004">
      <c r="A11406" t="s">
        <v>89</v>
      </c>
      <c r="B11406" t="s">
        <v>14908</v>
      </c>
      <c r="C11406" t="s">
        <v>181</v>
      </c>
      <c r="D11406" t="s">
        <v>3970</v>
      </c>
      <c r="E11406" t="s">
        <v>20</v>
      </c>
      <c r="F11406" t="b">
        <v>0</v>
      </c>
      <c r="G11406" t="s">
        <v>41</v>
      </c>
      <c r="H11406" s="4">
        <v>45813.335034722222</v>
      </c>
      <c r="I11406" t="b">
        <v>1</v>
      </c>
      <c r="J11406" t="b">
        <v>0</v>
      </c>
      <c r="K11406" t="s">
        <v>24</v>
      </c>
      <c r="L11406" t="s">
        <v>22</v>
      </c>
      <c r="M11406">
        <v>140000</v>
      </c>
      <c r="O11406" t="s">
        <v>14909</v>
      </c>
      <c r="P11406" t="s">
        <v>14910</v>
      </c>
    </row>
    <row r="11407" spans="1:16" x14ac:dyDescent="0.55000000000000004">
      <c r="A11407" t="s">
        <v>0</v>
      </c>
      <c r="B11407" t="s">
        <v>10743</v>
      </c>
      <c r="C11407" t="s">
        <v>1268</v>
      </c>
      <c r="D11407" t="s">
        <v>13859</v>
      </c>
      <c r="E11407" t="s">
        <v>20</v>
      </c>
      <c r="F11407" t="b">
        <v>0</v>
      </c>
      <c r="G11407" t="s">
        <v>1268</v>
      </c>
      <c r="H11407" s="4">
        <v>45813.359768518523</v>
      </c>
      <c r="I11407" t="b">
        <v>1</v>
      </c>
      <c r="J11407" t="b">
        <v>0</v>
      </c>
      <c r="K11407" t="s">
        <v>1268</v>
      </c>
      <c r="L11407" t="s">
        <v>22</v>
      </c>
      <c r="M11407">
        <v>60000</v>
      </c>
      <c r="O11407" t="s">
        <v>13860</v>
      </c>
      <c r="P11407" t="s">
        <v>13861</v>
      </c>
    </row>
    <row r="11408" spans="1:16" x14ac:dyDescent="0.55000000000000004">
      <c r="A11408" t="s">
        <v>1</v>
      </c>
      <c r="B11408" t="s">
        <v>14911</v>
      </c>
      <c r="C11408" t="s">
        <v>2505</v>
      </c>
      <c r="D11408" t="s">
        <v>3970</v>
      </c>
      <c r="E11408" t="s">
        <v>20</v>
      </c>
      <c r="F11408" t="b">
        <v>0</v>
      </c>
      <c r="G11408" t="s">
        <v>23</v>
      </c>
      <c r="H11408" s="4">
        <v>45813.368263888893</v>
      </c>
      <c r="I11408" t="b">
        <v>0</v>
      </c>
      <c r="J11408" t="b">
        <v>0</v>
      </c>
      <c r="K11408" t="s">
        <v>24</v>
      </c>
      <c r="L11408" t="s">
        <v>22</v>
      </c>
      <c r="M11408">
        <v>115000</v>
      </c>
      <c r="O11408" t="s">
        <v>2615</v>
      </c>
      <c r="P11408" t="s">
        <v>14912</v>
      </c>
    </row>
    <row r="11409" spans="1:16" x14ac:dyDescent="0.55000000000000004">
      <c r="A11409" t="s">
        <v>139</v>
      </c>
      <c r="B11409" t="s">
        <v>1634</v>
      </c>
      <c r="C11409" t="s">
        <v>332</v>
      </c>
      <c r="D11409" t="s">
        <v>3828</v>
      </c>
      <c r="E11409" t="s">
        <v>105</v>
      </c>
      <c r="F11409" t="b">
        <v>0</v>
      </c>
      <c r="G11409" t="s">
        <v>41</v>
      </c>
      <c r="H11409" s="4">
        <v>45813.375740740739</v>
      </c>
      <c r="I11409" t="b">
        <v>0</v>
      </c>
      <c r="J11409" t="b">
        <v>0</v>
      </c>
      <c r="K11409" t="s">
        <v>24</v>
      </c>
      <c r="L11409" t="s">
        <v>36</v>
      </c>
      <c r="N11409">
        <v>33.5</v>
      </c>
      <c r="O11409" t="s">
        <v>14913</v>
      </c>
      <c r="P11409" t="s">
        <v>1075</v>
      </c>
    </row>
    <row r="11410" spans="1:16" x14ac:dyDescent="0.55000000000000004">
      <c r="A11410" t="s">
        <v>19</v>
      </c>
      <c r="B11410" t="s">
        <v>1672</v>
      </c>
      <c r="C11410" t="s">
        <v>151</v>
      </c>
      <c r="D11410" t="s">
        <v>3973</v>
      </c>
      <c r="E11410" t="s">
        <v>20</v>
      </c>
      <c r="F11410" t="b">
        <v>0</v>
      </c>
      <c r="G11410" t="s">
        <v>30</v>
      </c>
      <c r="H11410" s="4">
        <v>45813.376030092593</v>
      </c>
      <c r="I11410" t="b">
        <v>0</v>
      </c>
      <c r="J11410" t="b">
        <v>1</v>
      </c>
      <c r="K11410" t="s">
        <v>24</v>
      </c>
      <c r="L11410" t="s">
        <v>22</v>
      </c>
      <c r="M11410">
        <v>210500</v>
      </c>
      <c r="O11410" t="s">
        <v>835</v>
      </c>
      <c r="P11410" t="s">
        <v>1673</v>
      </c>
    </row>
    <row r="11411" spans="1:16" x14ac:dyDescent="0.55000000000000004">
      <c r="A11411" t="s">
        <v>28</v>
      </c>
      <c r="B11411" t="s">
        <v>14914</v>
      </c>
      <c r="C11411" t="s">
        <v>24</v>
      </c>
      <c r="D11411" t="s">
        <v>4035</v>
      </c>
      <c r="E11411" t="s">
        <v>20</v>
      </c>
      <c r="F11411" t="b">
        <v>0</v>
      </c>
      <c r="G11411" t="s">
        <v>27</v>
      </c>
      <c r="H11411" s="4">
        <v>45813.377175925933</v>
      </c>
      <c r="I11411" t="b">
        <v>0</v>
      </c>
      <c r="J11411" t="b">
        <v>0</v>
      </c>
      <c r="K11411" t="s">
        <v>24</v>
      </c>
      <c r="L11411" t="s">
        <v>22</v>
      </c>
      <c r="M11411">
        <v>211200</v>
      </c>
      <c r="O11411" t="s">
        <v>14915</v>
      </c>
      <c r="P11411" t="s">
        <v>14916</v>
      </c>
    </row>
    <row r="11412" spans="1:16" x14ac:dyDescent="0.55000000000000004">
      <c r="A11412" t="s">
        <v>2</v>
      </c>
      <c r="B11412" t="s">
        <v>9278</v>
      </c>
      <c r="C11412" t="s">
        <v>614</v>
      </c>
      <c r="D11412" t="s">
        <v>3957</v>
      </c>
      <c r="E11412" t="s">
        <v>20</v>
      </c>
      <c r="F11412" t="b">
        <v>0</v>
      </c>
      <c r="G11412" t="s">
        <v>27</v>
      </c>
      <c r="H11412" s="4">
        <v>45813.377326388887</v>
      </c>
      <c r="I11412" t="b">
        <v>0</v>
      </c>
      <c r="J11412" t="b">
        <v>0</v>
      </c>
      <c r="K11412" t="s">
        <v>24</v>
      </c>
      <c r="L11412" t="s">
        <v>36</v>
      </c>
      <c r="N11412">
        <v>45.879997253417969</v>
      </c>
      <c r="O11412" t="s">
        <v>2805</v>
      </c>
      <c r="P11412" t="s">
        <v>9279</v>
      </c>
    </row>
    <row r="11413" spans="1:16" x14ac:dyDescent="0.55000000000000004">
      <c r="A11413" t="s">
        <v>25</v>
      </c>
      <c r="B11413" t="s">
        <v>9477</v>
      </c>
      <c r="C11413" t="s">
        <v>39</v>
      </c>
      <c r="D11413" t="s">
        <v>3828</v>
      </c>
      <c r="E11413" t="s">
        <v>20</v>
      </c>
      <c r="F11413" t="b">
        <v>1</v>
      </c>
      <c r="G11413" t="s">
        <v>30</v>
      </c>
      <c r="H11413" s="4">
        <v>45813.417696759258</v>
      </c>
      <c r="I11413" t="b">
        <v>0</v>
      </c>
      <c r="J11413" t="b">
        <v>0</v>
      </c>
      <c r="K11413" t="s">
        <v>24</v>
      </c>
      <c r="L11413" t="s">
        <v>36</v>
      </c>
      <c r="N11413">
        <v>24.97500038146973</v>
      </c>
      <c r="O11413" t="s">
        <v>9478</v>
      </c>
      <c r="P11413" t="s">
        <v>393</v>
      </c>
    </row>
    <row r="11414" spans="1:16" x14ac:dyDescent="0.55000000000000004">
      <c r="A11414" t="s">
        <v>0</v>
      </c>
      <c r="B11414" t="s">
        <v>14917</v>
      </c>
      <c r="C11414" t="s">
        <v>372</v>
      </c>
      <c r="D11414" t="s">
        <v>3957</v>
      </c>
      <c r="E11414" t="s">
        <v>34</v>
      </c>
      <c r="F11414" t="b">
        <v>0</v>
      </c>
      <c r="G11414" t="s">
        <v>27</v>
      </c>
      <c r="H11414" s="4">
        <v>45813.458483796298</v>
      </c>
      <c r="I11414" t="b">
        <v>0</v>
      </c>
      <c r="J11414" t="b">
        <v>0</v>
      </c>
      <c r="K11414" t="s">
        <v>24</v>
      </c>
      <c r="L11414" t="s">
        <v>36</v>
      </c>
      <c r="N11414">
        <v>27.979999542236332</v>
      </c>
      <c r="O11414" t="s">
        <v>3668</v>
      </c>
      <c r="P11414" t="s">
        <v>14918</v>
      </c>
    </row>
    <row r="11415" spans="1:16" x14ac:dyDescent="0.55000000000000004">
      <c r="A11415" t="s">
        <v>0</v>
      </c>
      <c r="B11415" t="s">
        <v>14919</v>
      </c>
      <c r="C11415" t="s">
        <v>2974</v>
      </c>
      <c r="D11415" t="s">
        <v>3957</v>
      </c>
      <c r="E11415" t="s">
        <v>34</v>
      </c>
      <c r="F11415" t="b">
        <v>0</v>
      </c>
      <c r="G11415" t="s">
        <v>27</v>
      </c>
      <c r="H11415" s="4">
        <v>45813.458657407413</v>
      </c>
      <c r="I11415" t="b">
        <v>0</v>
      </c>
      <c r="J11415" t="b">
        <v>0</v>
      </c>
      <c r="K11415" t="s">
        <v>24</v>
      </c>
      <c r="L11415" t="s">
        <v>36</v>
      </c>
      <c r="N11415">
        <v>30.264999389648441</v>
      </c>
      <c r="O11415" t="s">
        <v>13879</v>
      </c>
      <c r="P11415" t="s">
        <v>3812</v>
      </c>
    </row>
    <row r="11416" spans="1:16" x14ac:dyDescent="0.55000000000000004">
      <c r="A11416" t="s">
        <v>1</v>
      </c>
      <c r="B11416" t="s">
        <v>14920</v>
      </c>
      <c r="C11416" t="s">
        <v>49</v>
      </c>
      <c r="D11416" t="s">
        <v>3957</v>
      </c>
      <c r="E11416" t="s">
        <v>34</v>
      </c>
      <c r="F11416" t="b">
        <v>0</v>
      </c>
      <c r="G11416" t="s">
        <v>41</v>
      </c>
      <c r="H11416" s="4">
        <v>45813.459988425922</v>
      </c>
      <c r="I11416" t="b">
        <v>0</v>
      </c>
      <c r="J11416" t="b">
        <v>0</v>
      </c>
      <c r="K11416" t="s">
        <v>24</v>
      </c>
      <c r="L11416" t="s">
        <v>36</v>
      </c>
      <c r="N11416">
        <v>43.979999542236328</v>
      </c>
      <c r="O11416" t="s">
        <v>10317</v>
      </c>
      <c r="P11416" t="s">
        <v>14921</v>
      </c>
    </row>
    <row r="11417" spans="1:16" x14ac:dyDescent="0.55000000000000004">
      <c r="A11417" t="s">
        <v>40</v>
      </c>
      <c r="B11417" t="s">
        <v>40</v>
      </c>
      <c r="C11417" t="s">
        <v>693</v>
      </c>
      <c r="D11417" t="s">
        <v>3973</v>
      </c>
      <c r="E11417" t="s">
        <v>20</v>
      </c>
      <c r="F11417" t="b">
        <v>0</v>
      </c>
      <c r="G11417" t="s">
        <v>27</v>
      </c>
      <c r="H11417" s="4">
        <v>45813.460601851853</v>
      </c>
      <c r="I11417" t="b">
        <v>0</v>
      </c>
      <c r="J11417" t="b">
        <v>1</v>
      </c>
      <c r="K11417" t="s">
        <v>24</v>
      </c>
      <c r="L11417" t="s">
        <v>22</v>
      </c>
      <c r="M11417">
        <v>189000</v>
      </c>
      <c r="O11417" t="s">
        <v>1362</v>
      </c>
      <c r="P11417" t="s">
        <v>14922</v>
      </c>
    </row>
    <row r="11418" spans="1:16" x14ac:dyDescent="0.55000000000000004">
      <c r="A11418" t="s">
        <v>2</v>
      </c>
      <c r="B11418" t="s">
        <v>14923</v>
      </c>
      <c r="C11418" t="s">
        <v>966</v>
      </c>
      <c r="D11418" t="s">
        <v>3973</v>
      </c>
      <c r="E11418" t="s">
        <v>20</v>
      </c>
      <c r="F11418" t="b">
        <v>0</v>
      </c>
      <c r="G11418" t="s">
        <v>27</v>
      </c>
      <c r="H11418" s="4">
        <v>45813.460659722223</v>
      </c>
      <c r="I11418" t="b">
        <v>0</v>
      </c>
      <c r="J11418" t="b">
        <v>1</v>
      </c>
      <c r="K11418" t="s">
        <v>24</v>
      </c>
      <c r="L11418" t="s">
        <v>22</v>
      </c>
      <c r="M11418">
        <v>118150</v>
      </c>
      <c r="O11418" t="s">
        <v>2730</v>
      </c>
      <c r="P11418" t="s">
        <v>14924</v>
      </c>
    </row>
    <row r="11419" spans="1:16" x14ac:dyDescent="0.55000000000000004">
      <c r="A11419" t="s">
        <v>40</v>
      </c>
      <c r="B11419" t="s">
        <v>2410</v>
      </c>
      <c r="C11419" t="s">
        <v>42</v>
      </c>
      <c r="D11419" t="s">
        <v>3973</v>
      </c>
      <c r="E11419" t="s">
        <v>20</v>
      </c>
      <c r="F11419" t="b">
        <v>0</v>
      </c>
      <c r="G11419" t="s">
        <v>27</v>
      </c>
      <c r="H11419" s="4">
        <v>45813.460717592592</v>
      </c>
      <c r="I11419" t="b">
        <v>0</v>
      </c>
      <c r="J11419" t="b">
        <v>1</v>
      </c>
      <c r="K11419" t="s">
        <v>24</v>
      </c>
      <c r="L11419" t="s">
        <v>22</v>
      </c>
      <c r="M11419">
        <v>189000</v>
      </c>
      <c r="O11419" t="s">
        <v>1362</v>
      </c>
      <c r="P11419" t="s">
        <v>128</v>
      </c>
    </row>
    <row r="11420" spans="1:16" x14ac:dyDescent="0.55000000000000004">
      <c r="A11420" t="s">
        <v>19</v>
      </c>
      <c r="B11420" t="s">
        <v>2448</v>
      </c>
      <c r="C11420" t="s">
        <v>140</v>
      </c>
      <c r="D11420" t="s">
        <v>3973</v>
      </c>
      <c r="E11420" t="s">
        <v>20</v>
      </c>
      <c r="F11420" t="b">
        <v>0</v>
      </c>
      <c r="G11420" t="s">
        <v>35</v>
      </c>
      <c r="H11420" s="4">
        <v>45813.500960648147</v>
      </c>
      <c r="I11420" t="b">
        <v>0</v>
      </c>
      <c r="J11420" t="b">
        <v>1</v>
      </c>
      <c r="K11420" t="s">
        <v>24</v>
      </c>
      <c r="L11420" t="s">
        <v>36</v>
      </c>
      <c r="N11420">
        <v>56.5</v>
      </c>
      <c r="O11420" t="s">
        <v>5482</v>
      </c>
      <c r="P11420" t="s">
        <v>149</v>
      </c>
    </row>
    <row r="11421" spans="1:16" x14ac:dyDescent="0.55000000000000004">
      <c r="A11421" t="s">
        <v>0</v>
      </c>
      <c r="B11421" t="s">
        <v>6200</v>
      </c>
      <c r="C11421" t="s">
        <v>376</v>
      </c>
      <c r="D11421" t="s">
        <v>3973</v>
      </c>
      <c r="E11421" t="s">
        <v>20</v>
      </c>
      <c r="F11421" t="b">
        <v>0</v>
      </c>
      <c r="G11421" t="s">
        <v>52</v>
      </c>
      <c r="H11421" s="4">
        <v>45813.501122685193</v>
      </c>
      <c r="I11421" t="b">
        <v>0</v>
      </c>
      <c r="J11421" t="b">
        <v>1</v>
      </c>
      <c r="K11421" t="s">
        <v>24</v>
      </c>
      <c r="L11421" t="s">
        <v>22</v>
      </c>
      <c r="M11421">
        <v>77050</v>
      </c>
      <c r="O11421" t="s">
        <v>5482</v>
      </c>
      <c r="P11421" t="s">
        <v>2110</v>
      </c>
    </row>
    <row r="11422" spans="1:16" x14ac:dyDescent="0.55000000000000004">
      <c r="A11422" t="s">
        <v>1</v>
      </c>
      <c r="B11422" t="s">
        <v>14925</v>
      </c>
      <c r="C11422" t="s">
        <v>82</v>
      </c>
      <c r="D11422" t="s">
        <v>3973</v>
      </c>
      <c r="E11422" t="s">
        <v>20</v>
      </c>
      <c r="F11422" t="b">
        <v>0</v>
      </c>
      <c r="G11422" t="s">
        <v>27</v>
      </c>
      <c r="H11422" s="4">
        <v>45813.501377314817</v>
      </c>
      <c r="I11422" t="b">
        <v>0</v>
      </c>
      <c r="J11422" t="b">
        <v>1</v>
      </c>
      <c r="K11422" t="s">
        <v>24</v>
      </c>
      <c r="L11422" t="s">
        <v>22</v>
      </c>
      <c r="M11422">
        <v>243500</v>
      </c>
      <c r="O11422" t="s">
        <v>341</v>
      </c>
    </row>
    <row r="11423" spans="1:16" x14ac:dyDescent="0.55000000000000004">
      <c r="A11423" t="s">
        <v>2</v>
      </c>
      <c r="B11423" t="s">
        <v>195</v>
      </c>
      <c r="C11423" t="s">
        <v>140</v>
      </c>
      <c r="D11423" t="s">
        <v>3973</v>
      </c>
      <c r="E11423" t="s">
        <v>20</v>
      </c>
      <c r="F11423" t="b">
        <v>0</v>
      </c>
      <c r="G11423" t="s">
        <v>27</v>
      </c>
      <c r="H11423" s="4">
        <v>45813.502442129633</v>
      </c>
      <c r="I11423" t="b">
        <v>0</v>
      </c>
      <c r="J11423" t="b">
        <v>1</v>
      </c>
      <c r="K11423" t="s">
        <v>24</v>
      </c>
      <c r="L11423" t="s">
        <v>22</v>
      </c>
      <c r="M11423">
        <v>148000</v>
      </c>
      <c r="O11423" t="s">
        <v>239</v>
      </c>
      <c r="P11423" t="s">
        <v>14926</v>
      </c>
    </row>
    <row r="11424" spans="1:16" x14ac:dyDescent="0.55000000000000004">
      <c r="A11424" t="s">
        <v>89</v>
      </c>
      <c r="B11424" t="s">
        <v>14927</v>
      </c>
      <c r="C11424" t="s">
        <v>7393</v>
      </c>
      <c r="D11424" t="s">
        <v>3973</v>
      </c>
      <c r="E11424" t="s">
        <v>51</v>
      </c>
      <c r="F11424" t="b">
        <v>0</v>
      </c>
      <c r="G11424" t="s">
        <v>27</v>
      </c>
      <c r="H11424" s="4">
        <v>45813.544085648151</v>
      </c>
      <c r="I11424" t="b">
        <v>0</v>
      </c>
      <c r="J11424" t="b">
        <v>0</v>
      </c>
      <c r="K11424" t="s">
        <v>24</v>
      </c>
      <c r="L11424" t="s">
        <v>36</v>
      </c>
      <c r="N11424">
        <v>67.5</v>
      </c>
      <c r="O11424" t="s">
        <v>458</v>
      </c>
      <c r="P11424" t="s">
        <v>14928</v>
      </c>
    </row>
    <row r="11425" spans="1:16" x14ac:dyDescent="0.55000000000000004">
      <c r="A11425" t="s">
        <v>40</v>
      </c>
      <c r="B11425" t="s">
        <v>14929</v>
      </c>
      <c r="C11425" t="s">
        <v>39</v>
      </c>
      <c r="D11425" t="s">
        <v>3973</v>
      </c>
      <c r="E11425" t="s">
        <v>20</v>
      </c>
      <c r="F11425" t="b">
        <v>1</v>
      </c>
      <c r="G11425" t="s">
        <v>314</v>
      </c>
      <c r="H11425" s="4">
        <v>45813.566157407397</v>
      </c>
      <c r="I11425" t="b">
        <v>0</v>
      </c>
      <c r="J11425" t="b">
        <v>0</v>
      </c>
      <c r="K11425" t="s">
        <v>314</v>
      </c>
      <c r="L11425" t="s">
        <v>22</v>
      </c>
      <c r="M11425">
        <v>110000</v>
      </c>
      <c r="O11425" t="s">
        <v>1855</v>
      </c>
      <c r="P11425" t="s">
        <v>14930</v>
      </c>
    </row>
    <row r="11426" spans="1:16" x14ac:dyDescent="0.55000000000000004">
      <c r="A11426" t="s">
        <v>1</v>
      </c>
      <c r="B11426" t="s">
        <v>11942</v>
      </c>
      <c r="C11426" t="s">
        <v>49</v>
      </c>
      <c r="D11426" t="s">
        <v>3973</v>
      </c>
      <c r="E11426" t="s">
        <v>20</v>
      </c>
      <c r="F11426" t="b">
        <v>0</v>
      </c>
      <c r="G11426" t="s">
        <v>41</v>
      </c>
      <c r="H11426" s="4">
        <v>45813.584027777782</v>
      </c>
      <c r="I11426" t="b">
        <v>0</v>
      </c>
      <c r="J11426" t="b">
        <v>1</v>
      </c>
      <c r="K11426" t="s">
        <v>24</v>
      </c>
      <c r="L11426" t="s">
        <v>22</v>
      </c>
      <c r="M11426">
        <v>171500</v>
      </c>
      <c r="O11426" t="s">
        <v>1883</v>
      </c>
      <c r="P11426" t="s">
        <v>11943</v>
      </c>
    </row>
    <row r="11427" spans="1:16" x14ac:dyDescent="0.55000000000000004">
      <c r="A11427" t="s">
        <v>25</v>
      </c>
      <c r="B11427" t="s">
        <v>14931</v>
      </c>
      <c r="C11427" t="s">
        <v>14932</v>
      </c>
      <c r="D11427" t="s">
        <v>3828</v>
      </c>
      <c r="E11427" t="s">
        <v>20</v>
      </c>
      <c r="F11427" t="b">
        <v>0</v>
      </c>
      <c r="G11427" t="s">
        <v>30</v>
      </c>
      <c r="H11427" s="4">
        <v>45813.584340277783</v>
      </c>
      <c r="I11427" t="b">
        <v>0</v>
      </c>
      <c r="J11427" t="b">
        <v>1</v>
      </c>
      <c r="K11427" t="s">
        <v>24</v>
      </c>
      <c r="L11427" t="s">
        <v>22</v>
      </c>
      <c r="M11427">
        <v>82000</v>
      </c>
      <c r="O11427" t="s">
        <v>14933</v>
      </c>
      <c r="P11427" t="s">
        <v>14934</v>
      </c>
    </row>
    <row r="11428" spans="1:16" x14ac:dyDescent="0.55000000000000004">
      <c r="A11428" t="s">
        <v>89</v>
      </c>
      <c r="B11428" t="s">
        <v>14935</v>
      </c>
      <c r="C11428" t="s">
        <v>39</v>
      </c>
      <c r="D11428" t="s">
        <v>2208</v>
      </c>
      <c r="E11428" t="s">
        <v>20</v>
      </c>
      <c r="F11428" t="b">
        <v>1</v>
      </c>
      <c r="G11428" t="s">
        <v>27</v>
      </c>
      <c r="H11428" s="4">
        <v>45813.585509259261</v>
      </c>
      <c r="I11428" t="b">
        <v>1</v>
      </c>
      <c r="J11428" t="b">
        <v>1</v>
      </c>
      <c r="K11428" t="s">
        <v>24</v>
      </c>
      <c r="L11428" t="s">
        <v>22</v>
      </c>
      <c r="M11428">
        <v>184000</v>
      </c>
      <c r="O11428" t="s">
        <v>14936</v>
      </c>
    </row>
    <row r="11429" spans="1:16" x14ac:dyDescent="0.55000000000000004">
      <c r="A11429" t="s">
        <v>2</v>
      </c>
      <c r="B11429" t="s">
        <v>129</v>
      </c>
      <c r="C11429" t="s">
        <v>143</v>
      </c>
      <c r="D11429" t="s">
        <v>483</v>
      </c>
      <c r="E11429" t="s">
        <v>51</v>
      </c>
      <c r="F11429" t="b">
        <v>0</v>
      </c>
      <c r="G11429" t="s">
        <v>27</v>
      </c>
      <c r="H11429" s="4">
        <v>45813.585520833331</v>
      </c>
      <c r="I11429" t="b">
        <v>0</v>
      </c>
      <c r="J11429" t="b">
        <v>1</v>
      </c>
      <c r="K11429" t="s">
        <v>24</v>
      </c>
      <c r="L11429" t="s">
        <v>36</v>
      </c>
      <c r="N11429">
        <v>63.5</v>
      </c>
      <c r="O11429" t="s">
        <v>5372</v>
      </c>
      <c r="P11429" t="s">
        <v>14937</v>
      </c>
    </row>
    <row r="11430" spans="1:16" x14ac:dyDescent="0.55000000000000004">
      <c r="A11430" t="s">
        <v>2</v>
      </c>
      <c r="B11430" t="s">
        <v>14938</v>
      </c>
      <c r="C11430" t="s">
        <v>827</v>
      </c>
      <c r="D11430" t="s">
        <v>2208</v>
      </c>
      <c r="E11430" t="s">
        <v>20</v>
      </c>
      <c r="F11430" t="b">
        <v>0</v>
      </c>
      <c r="G11430" t="s">
        <v>27</v>
      </c>
      <c r="H11430" s="4">
        <v>45813.585578703707</v>
      </c>
      <c r="I11430" t="b">
        <v>1</v>
      </c>
      <c r="J11430" t="b">
        <v>1</v>
      </c>
      <c r="K11430" t="s">
        <v>24</v>
      </c>
      <c r="L11430" t="s">
        <v>22</v>
      </c>
      <c r="M11430">
        <v>219000</v>
      </c>
      <c r="O11430" t="s">
        <v>14936</v>
      </c>
    </row>
    <row r="11431" spans="1:16" x14ac:dyDescent="0.55000000000000004">
      <c r="A11431" t="s">
        <v>2</v>
      </c>
      <c r="B11431" t="s">
        <v>14939</v>
      </c>
      <c r="C11431" t="s">
        <v>33</v>
      </c>
      <c r="D11431" t="s">
        <v>3973</v>
      </c>
      <c r="E11431" t="s">
        <v>20</v>
      </c>
      <c r="F11431" t="b">
        <v>0</v>
      </c>
      <c r="G11431" t="s">
        <v>27</v>
      </c>
      <c r="H11431" s="4">
        <v>45813.585856481477</v>
      </c>
      <c r="I11431" t="b">
        <v>0</v>
      </c>
      <c r="J11431" t="b">
        <v>1</v>
      </c>
      <c r="K11431" t="s">
        <v>24</v>
      </c>
      <c r="L11431" t="s">
        <v>22</v>
      </c>
      <c r="M11431">
        <v>157200</v>
      </c>
      <c r="O11431" t="s">
        <v>402</v>
      </c>
      <c r="P11431" t="s">
        <v>14940</v>
      </c>
    </row>
    <row r="11432" spans="1:16" x14ac:dyDescent="0.55000000000000004">
      <c r="A11432" t="s">
        <v>2</v>
      </c>
      <c r="B11432" t="s">
        <v>392</v>
      </c>
      <c r="C11432" t="s">
        <v>82</v>
      </c>
      <c r="D11432" t="s">
        <v>131</v>
      </c>
      <c r="E11432" t="s">
        <v>20</v>
      </c>
      <c r="F11432" t="b">
        <v>0</v>
      </c>
      <c r="G11432" t="s">
        <v>41</v>
      </c>
      <c r="H11432" s="4">
        <v>45813.585960648154</v>
      </c>
      <c r="I11432" t="b">
        <v>1</v>
      </c>
      <c r="J11432" t="b">
        <v>0</v>
      </c>
      <c r="K11432" t="s">
        <v>24</v>
      </c>
      <c r="L11432" t="s">
        <v>22</v>
      </c>
      <c r="M11432">
        <v>127500</v>
      </c>
      <c r="O11432" t="s">
        <v>131</v>
      </c>
      <c r="P11432" t="s">
        <v>2299</v>
      </c>
    </row>
    <row r="11433" spans="1:16" x14ac:dyDescent="0.55000000000000004">
      <c r="A11433" t="s">
        <v>40</v>
      </c>
      <c r="B11433" t="s">
        <v>10998</v>
      </c>
      <c r="C11433" t="s">
        <v>82</v>
      </c>
      <c r="D11433" t="s">
        <v>3973</v>
      </c>
      <c r="E11433" t="s">
        <v>20</v>
      </c>
      <c r="F11433" t="b">
        <v>0</v>
      </c>
      <c r="G11433" t="s">
        <v>41</v>
      </c>
      <c r="H11433" s="4">
        <v>45813.586388888893</v>
      </c>
      <c r="I11433" t="b">
        <v>0</v>
      </c>
      <c r="J11433" t="b">
        <v>1</v>
      </c>
      <c r="K11433" t="s">
        <v>24</v>
      </c>
      <c r="L11433" t="s">
        <v>22</v>
      </c>
      <c r="M11433">
        <v>180000</v>
      </c>
      <c r="O11433" t="s">
        <v>202</v>
      </c>
      <c r="P11433" t="s">
        <v>10999</v>
      </c>
    </row>
    <row r="11434" spans="1:16" x14ac:dyDescent="0.55000000000000004">
      <c r="A11434" t="s">
        <v>0</v>
      </c>
      <c r="B11434" t="s">
        <v>14941</v>
      </c>
      <c r="C11434" t="s">
        <v>1331</v>
      </c>
      <c r="D11434" t="s">
        <v>2208</v>
      </c>
      <c r="E11434" t="s">
        <v>20</v>
      </c>
      <c r="F11434" t="b">
        <v>0</v>
      </c>
      <c r="G11434" t="s">
        <v>27</v>
      </c>
      <c r="H11434" s="4">
        <v>45813.625173611108</v>
      </c>
      <c r="I11434" t="b">
        <v>0</v>
      </c>
      <c r="J11434" t="b">
        <v>0</v>
      </c>
      <c r="K11434" t="s">
        <v>24</v>
      </c>
      <c r="L11434" t="s">
        <v>22</v>
      </c>
      <c r="M11434">
        <v>70000</v>
      </c>
      <c r="O11434" t="s">
        <v>14942</v>
      </c>
      <c r="P11434" t="s">
        <v>204</v>
      </c>
    </row>
    <row r="11435" spans="1:16" x14ac:dyDescent="0.55000000000000004">
      <c r="A11435" t="s">
        <v>0</v>
      </c>
      <c r="B11435" t="s">
        <v>2666</v>
      </c>
      <c r="C11435" t="s">
        <v>2265</v>
      </c>
      <c r="D11435" t="s">
        <v>3828</v>
      </c>
      <c r="E11435" t="s">
        <v>51</v>
      </c>
      <c r="F11435" t="b">
        <v>0</v>
      </c>
      <c r="G11435" t="s">
        <v>41</v>
      </c>
      <c r="H11435" s="4">
        <v>45813.625428240739</v>
      </c>
      <c r="I11435" t="b">
        <v>1</v>
      </c>
      <c r="J11435" t="b">
        <v>1</v>
      </c>
      <c r="K11435" t="s">
        <v>24</v>
      </c>
      <c r="L11435" t="s">
        <v>36</v>
      </c>
      <c r="N11435">
        <v>29.39999961853027</v>
      </c>
      <c r="O11435" t="s">
        <v>289</v>
      </c>
      <c r="P11435" t="s">
        <v>14943</v>
      </c>
    </row>
    <row r="11436" spans="1:16" x14ac:dyDescent="0.55000000000000004">
      <c r="A11436" t="s">
        <v>19</v>
      </c>
      <c r="B11436" t="s">
        <v>14944</v>
      </c>
      <c r="C11436" t="s">
        <v>372</v>
      </c>
      <c r="D11436" t="s">
        <v>3828</v>
      </c>
      <c r="E11436" t="s">
        <v>51</v>
      </c>
      <c r="F11436" t="b">
        <v>0</v>
      </c>
      <c r="G11436" t="s">
        <v>27</v>
      </c>
      <c r="H11436" s="4">
        <v>45813.626354166663</v>
      </c>
      <c r="I11436" t="b">
        <v>0</v>
      </c>
      <c r="J11436" t="b">
        <v>0</v>
      </c>
      <c r="K11436" t="s">
        <v>24</v>
      </c>
      <c r="L11436" t="s">
        <v>36</v>
      </c>
      <c r="N11436">
        <v>57.5</v>
      </c>
      <c r="O11436" t="s">
        <v>14197</v>
      </c>
      <c r="P11436" t="s">
        <v>193</v>
      </c>
    </row>
    <row r="11437" spans="1:16" x14ac:dyDescent="0.55000000000000004">
      <c r="A11437" t="s">
        <v>1</v>
      </c>
      <c r="B11437" t="s">
        <v>14945</v>
      </c>
      <c r="C11437" t="s">
        <v>372</v>
      </c>
      <c r="D11437" t="s">
        <v>3828</v>
      </c>
      <c r="E11437" t="s">
        <v>20</v>
      </c>
      <c r="F11437" t="b">
        <v>0</v>
      </c>
      <c r="G11437" t="s">
        <v>27</v>
      </c>
      <c r="H11437" s="4">
        <v>45813.626354166663</v>
      </c>
      <c r="I11437" t="b">
        <v>0</v>
      </c>
      <c r="J11437" t="b">
        <v>1</v>
      </c>
      <c r="K11437" t="s">
        <v>24</v>
      </c>
      <c r="L11437" t="s">
        <v>36</v>
      </c>
      <c r="N11437">
        <v>72.5</v>
      </c>
      <c r="O11437" t="s">
        <v>14946</v>
      </c>
      <c r="P11437" t="s">
        <v>193</v>
      </c>
    </row>
    <row r="11438" spans="1:16" x14ac:dyDescent="0.55000000000000004">
      <c r="A11438" t="s">
        <v>19</v>
      </c>
      <c r="B11438" t="s">
        <v>14947</v>
      </c>
      <c r="C11438" t="s">
        <v>108</v>
      </c>
      <c r="D11438" t="s">
        <v>4035</v>
      </c>
      <c r="E11438" t="s">
        <v>20</v>
      </c>
      <c r="F11438" t="b">
        <v>0</v>
      </c>
      <c r="G11438" t="s">
        <v>27</v>
      </c>
      <c r="H11438" s="4">
        <v>45813.626400462963</v>
      </c>
      <c r="I11438" t="b">
        <v>0</v>
      </c>
      <c r="J11438" t="b">
        <v>0</v>
      </c>
      <c r="K11438" t="s">
        <v>24</v>
      </c>
      <c r="L11438" t="s">
        <v>22</v>
      </c>
      <c r="M11438">
        <v>207900</v>
      </c>
      <c r="O11438" t="s">
        <v>14948</v>
      </c>
    </row>
    <row r="11439" spans="1:16" x14ac:dyDescent="0.55000000000000004">
      <c r="A11439" t="s">
        <v>28</v>
      </c>
      <c r="B11439" t="s">
        <v>14949</v>
      </c>
      <c r="C11439" t="s">
        <v>213</v>
      </c>
      <c r="D11439" t="s">
        <v>4178</v>
      </c>
      <c r="E11439" t="s">
        <v>20</v>
      </c>
      <c r="F11439" t="b">
        <v>0</v>
      </c>
      <c r="G11439" t="s">
        <v>41</v>
      </c>
      <c r="H11439" s="4">
        <v>45813.626701388886</v>
      </c>
      <c r="I11439" t="b">
        <v>0</v>
      </c>
      <c r="J11439" t="b">
        <v>0</v>
      </c>
      <c r="K11439" t="s">
        <v>24</v>
      </c>
      <c r="L11439" t="s">
        <v>22</v>
      </c>
      <c r="M11439">
        <v>78000</v>
      </c>
      <c r="O11439" t="s">
        <v>3124</v>
      </c>
    </row>
    <row r="11440" spans="1:16" x14ac:dyDescent="0.55000000000000004">
      <c r="A11440" t="s">
        <v>2</v>
      </c>
      <c r="B11440" t="s">
        <v>14950</v>
      </c>
      <c r="C11440" t="s">
        <v>39</v>
      </c>
      <c r="D11440" t="s">
        <v>3828</v>
      </c>
      <c r="E11440" t="s">
        <v>219</v>
      </c>
      <c r="F11440" t="b">
        <v>1</v>
      </c>
      <c r="G11440" t="s">
        <v>27</v>
      </c>
      <c r="H11440" s="4">
        <v>45813.627129629633</v>
      </c>
      <c r="I11440" t="b">
        <v>1</v>
      </c>
      <c r="J11440" t="b">
        <v>1</v>
      </c>
      <c r="K11440" t="s">
        <v>24</v>
      </c>
      <c r="L11440" t="s">
        <v>22</v>
      </c>
      <c r="M11440">
        <v>111000</v>
      </c>
      <c r="O11440" t="s">
        <v>14951</v>
      </c>
      <c r="P11440" t="s">
        <v>14952</v>
      </c>
    </row>
    <row r="11441" spans="1:16" x14ac:dyDescent="0.55000000000000004">
      <c r="A11441" t="s">
        <v>2</v>
      </c>
      <c r="B11441" t="s">
        <v>14953</v>
      </c>
      <c r="C11441" t="s">
        <v>151</v>
      </c>
      <c r="D11441" t="s">
        <v>3973</v>
      </c>
      <c r="E11441" t="s">
        <v>20</v>
      </c>
      <c r="F11441" t="b">
        <v>0</v>
      </c>
      <c r="G11441" t="s">
        <v>27</v>
      </c>
      <c r="H11441" s="4">
        <v>45813.627326388887</v>
      </c>
      <c r="I11441" t="b">
        <v>1</v>
      </c>
      <c r="J11441" t="b">
        <v>1</v>
      </c>
      <c r="K11441" t="s">
        <v>24</v>
      </c>
      <c r="L11441" t="s">
        <v>22</v>
      </c>
      <c r="M11441">
        <v>155000</v>
      </c>
      <c r="O11441" t="s">
        <v>778</v>
      </c>
      <c r="P11441" t="s">
        <v>14954</v>
      </c>
    </row>
    <row r="11442" spans="1:16" x14ac:dyDescent="0.55000000000000004">
      <c r="A11442" t="s">
        <v>28</v>
      </c>
      <c r="B11442" t="s">
        <v>1830</v>
      </c>
      <c r="C11442" t="s">
        <v>180</v>
      </c>
      <c r="D11442" t="s">
        <v>3973</v>
      </c>
      <c r="E11442" t="s">
        <v>20</v>
      </c>
      <c r="F11442" t="b">
        <v>0</v>
      </c>
      <c r="G11442" t="s">
        <v>27</v>
      </c>
      <c r="H11442" s="4">
        <v>45813.627523148149</v>
      </c>
      <c r="I11442" t="b">
        <v>0</v>
      </c>
      <c r="J11442" t="b">
        <v>1</v>
      </c>
      <c r="K11442" t="s">
        <v>24</v>
      </c>
      <c r="L11442" t="s">
        <v>22</v>
      </c>
      <c r="M11442">
        <v>132500</v>
      </c>
      <c r="O11442" t="s">
        <v>7721</v>
      </c>
      <c r="P11442" t="s">
        <v>14955</v>
      </c>
    </row>
    <row r="11443" spans="1:16" x14ac:dyDescent="0.55000000000000004">
      <c r="A11443" t="s">
        <v>28</v>
      </c>
      <c r="B11443" t="s">
        <v>14956</v>
      </c>
      <c r="C11443" t="s">
        <v>1268</v>
      </c>
      <c r="D11443" t="s">
        <v>4035</v>
      </c>
      <c r="E11443" t="s">
        <v>20</v>
      </c>
      <c r="F11443" t="b">
        <v>0</v>
      </c>
      <c r="G11443" t="s">
        <v>1268</v>
      </c>
      <c r="H11443" s="4">
        <v>45813.651458333326</v>
      </c>
      <c r="I11443" t="b">
        <v>0</v>
      </c>
      <c r="J11443" t="b">
        <v>0</v>
      </c>
      <c r="K11443" t="s">
        <v>1268</v>
      </c>
      <c r="L11443" t="s">
        <v>22</v>
      </c>
      <c r="M11443">
        <v>96100</v>
      </c>
      <c r="O11443" t="s">
        <v>11450</v>
      </c>
      <c r="P11443" t="s">
        <v>14957</v>
      </c>
    </row>
    <row r="11444" spans="1:16" x14ac:dyDescent="0.55000000000000004">
      <c r="A11444" t="s">
        <v>0</v>
      </c>
      <c r="B11444" t="s">
        <v>218</v>
      </c>
      <c r="C11444" t="s">
        <v>1270</v>
      </c>
      <c r="D11444" t="s">
        <v>3828</v>
      </c>
      <c r="E11444" t="s">
        <v>51</v>
      </c>
      <c r="F11444" t="b">
        <v>0</v>
      </c>
      <c r="G11444" t="s">
        <v>23</v>
      </c>
      <c r="H11444" s="4">
        <v>45813.659942129627</v>
      </c>
      <c r="I11444" t="b">
        <v>0</v>
      </c>
      <c r="J11444" t="b">
        <v>1</v>
      </c>
      <c r="K11444" t="s">
        <v>24</v>
      </c>
      <c r="L11444" t="s">
        <v>36</v>
      </c>
      <c r="N11444">
        <v>23</v>
      </c>
      <c r="O11444" t="s">
        <v>14958</v>
      </c>
      <c r="P11444" t="s">
        <v>2082</v>
      </c>
    </row>
    <row r="11445" spans="1:16" x14ac:dyDescent="0.55000000000000004">
      <c r="A11445" t="s">
        <v>0</v>
      </c>
      <c r="B11445" t="s">
        <v>14959</v>
      </c>
      <c r="C11445" t="s">
        <v>1270</v>
      </c>
      <c r="D11445" t="s">
        <v>3828</v>
      </c>
      <c r="E11445" t="s">
        <v>51</v>
      </c>
      <c r="F11445" t="b">
        <v>0</v>
      </c>
      <c r="G11445" t="s">
        <v>23</v>
      </c>
      <c r="H11445" s="4">
        <v>45813.65996527778</v>
      </c>
      <c r="I11445" t="b">
        <v>0</v>
      </c>
      <c r="J11445" t="b">
        <v>1</v>
      </c>
      <c r="K11445" t="s">
        <v>24</v>
      </c>
      <c r="L11445" t="s">
        <v>36</v>
      </c>
      <c r="N11445">
        <v>25</v>
      </c>
      <c r="O11445" t="s">
        <v>14960</v>
      </c>
      <c r="P11445" t="s">
        <v>2082</v>
      </c>
    </row>
    <row r="11446" spans="1:16" x14ac:dyDescent="0.55000000000000004">
      <c r="A11446" t="s">
        <v>0</v>
      </c>
      <c r="B11446" t="s">
        <v>14961</v>
      </c>
      <c r="C11446" t="s">
        <v>14962</v>
      </c>
      <c r="D11446" t="s">
        <v>3828</v>
      </c>
      <c r="E11446" t="s">
        <v>20</v>
      </c>
      <c r="F11446" t="b">
        <v>0</v>
      </c>
      <c r="G11446" t="s">
        <v>23</v>
      </c>
      <c r="H11446" s="4">
        <v>45813.659988425927</v>
      </c>
      <c r="I11446" t="b">
        <v>0</v>
      </c>
      <c r="J11446" t="b">
        <v>0</v>
      </c>
      <c r="K11446" t="s">
        <v>24</v>
      </c>
      <c r="L11446" t="s">
        <v>36</v>
      </c>
      <c r="N11446">
        <v>26</v>
      </c>
      <c r="O11446" t="s">
        <v>2346</v>
      </c>
      <c r="P11446" t="s">
        <v>2082</v>
      </c>
    </row>
    <row r="11447" spans="1:16" x14ac:dyDescent="0.55000000000000004">
      <c r="A11447" t="s">
        <v>0</v>
      </c>
      <c r="B11447" t="s">
        <v>14963</v>
      </c>
      <c r="C11447" t="s">
        <v>1157</v>
      </c>
      <c r="D11447" t="s">
        <v>3600</v>
      </c>
      <c r="E11447" t="s">
        <v>51</v>
      </c>
      <c r="F11447" t="b">
        <v>0</v>
      </c>
      <c r="G11447" t="s">
        <v>27</v>
      </c>
      <c r="H11447" s="4">
        <v>45813.708506944437</v>
      </c>
      <c r="I11447" t="b">
        <v>0</v>
      </c>
      <c r="J11447" t="b">
        <v>0</v>
      </c>
      <c r="K11447" t="s">
        <v>24</v>
      </c>
      <c r="L11447" t="s">
        <v>36</v>
      </c>
      <c r="N11447">
        <v>65</v>
      </c>
      <c r="O11447" t="s">
        <v>2592</v>
      </c>
      <c r="P11447" t="s">
        <v>14964</v>
      </c>
    </row>
    <row r="11448" spans="1:16" x14ac:dyDescent="0.55000000000000004">
      <c r="A11448" t="s">
        <v>25</v>
      </c>
      <c r="B11448" t="s">
        <v>25</v>
      </c>
      <c r="C11448" t="s">
        <v>1157</v>
      </c>
      <c r="D11448" t="s">
        <v>3828</v>
      </c>
      <c r="E11448" t="s">
        <v>51</v>
      </c>
      <c r="F11448" t="b">
        <v>0</v>
      </c>
      <c r="G11448" t="s">
        <v>27</v>
      </c>
      <c r="H11448" s="4">
        <v>45813.70853009259</v>
      </c>
      <c r="I11448" t="b">
        <v>0</v>
      </c>
      <c r="J11448" t="b">
        <v>0</v>
      </c>
      <c r="K11448" t="s">
        <v>24</v>
      </c>
      <c r="L11448" t="s">
        <v>36</v>
      </c>
      <c r="N11448">
        <v>57</v>
      </c>
      <c r="O11448" t="s">
        <v>14965</v>
      </c>
      <c r="P11448" t="s">
        <v>14964</v>
      </c>
    </row>
    <row r="11449" spans="1:16" x14ac:dyDescent="0.55000000000000004">
      <c r="A11449" t="s">
        <v>0</v>
      </c>
      <c r="B11449" t="s">
        <v>14966</v>
      </c>
      <c r="C11449" t="s">
        <v>39</v>
      </c>
      <c r="D11449" t="s">
        <v>3957</v>
      </c>
      <c r="E11449" t="s">
        <v>105</v>
      </c>
      <c r="F11449" t="b">
        <v>1</v>
      </c>
      <c r="G11449" t="s">
        <v>41</v>
      </c>
      <c r="H11449" s="4">
        <v>45813.709155092591</v>
      </c>
      <c r="I11449" t="b">
        <v>1</v>
      </c>
      <c r="J11449" t="b">
        <v>0</v>
      </c>
      <c r="K11449" t="s">
        <v>24</v>
      </c>
      <c r="L11449" t="s">
        <v>36</v>
      </c>
      <c r="N11449">
        <v>17.54999923706055</v>
      </c>
      <c r="O11449" t="s">
        <v>14967</v>
      </c>
    </row>
    <row r="11450" spans="1:16" x14ac:dyDescent="0.55000000000000004">
      <c r="A11450" t="s">
        <v>139</v>
      </c>
      <c r="B11450" t="s">
        <v>14968</v>
      </c>
      <c r="C11450" t="s">
        <v>555</v>
      </c>
      <c r="D11450" t="s">
        <v>2208</v>
      </c>
      <c r="E11450" t="s">
        <v>51</v>
      </c>
      <c r="F11450" t="b">
        <v>0</v>
      </c>
      <c r="G11450" t="s">
        <v>30</v>
      </c>
      <c r="H11450" s="4">
        <v>45813.709363425929</v>
      </c>
      <c r="I11450" t="b">
        <v>0</v>
      </c>
      <c r="J11450" t="b">
        <v>0</v>
      </c>
      <c r="K11450" t="s">
        <v>24</v>
      </c>
      <c r="L11450" t="s">
        <v>36</v>
      </c>
      <c r="N11450">
        <v>24</v>
      </c>
      <c r="O11450" t="s">
        <v>2220</v>
      </c>
      <c r="P11450" t="s">
        <v>430</v>
      </c>
    </row>
    <row r="11451" spans="1:16" x14ac:dyDescent="0.55000000000000004">
      <c r="A11451" t="s">
        <v>1</v>
      </c>
      <c r="B11451" t="s">
        <v>2620</v>
      </c>
      <c r="C11451" t="s">
        <v>1474</v>
      </c>
      <c r="D11451" t="s">
        <v>3973</v>
      </c>
      <c r="E11451" t="s">
        <v>20</v>
      </c>
      <c r="F11451" t="b">
        <v>0</v>
      </c>
      <c r="G11451" t="s">
        <v>27</v>
      </c>
      <c r="H11451" s="4">
        <v>45813.710462962961</v>
      </c>
      <c r="I11451" t="b">
        <v>1</v>
      </c>
      <c r="J11451" t="b">
        <v>1</v>
      </c>
      <c r="K11451" t="s">
        <v>24</v>
      </c>
      <c r="L11451" t="s">
        <v>22</v>
      </c>
      <c r="M11451">
        <v>157500</v>
      </c>
      <c r="O11451" t="s">
        <v>2313</v>
      </c>
      <c r="P11451" t="s">
        <v>14969</v>
      </c>
    </row>
    <row r="11452" spans="1:16" x14ac:dyDescent="0.55000000000000004">
      <c r="A11452" t="s">
        <v>2</v>
      </c>
      <c r="B11452" t="s">
        <v>14970</v>
      </c>
      <c r="C11452" t="s">
        <v>2740</v>
      </c>
      <c r="D11452" t="s">
        <v>4607</v>
      </c>
      <c r="E11452" t="s">
        <v>20</v>
      </c>
      <c r="F11452" t="b">
        <v>0</v>
      </c>
      <c r="G11452" t="s">
        <v>27</v>
      </c>
      <c r="H11452" s="4">
        <v>45813.710520833331</v>
      </c>
      <c r="I11452" t="b">
        <v>1</v>
      </c>
      <c r="J11452" t="b">
        <v>1</v>
      </c>
      <c r="K11452" t="s">
        <v>24</v>
      </c>
      <c r="L11452" t="s">
        <v>22</v>
      </c>
      <c r="M11452">
        <v>88725</v>
      </c>
      <c r="O11452" t="s">
        <v>3199</v>
      </c>
      <c r="P11452" t="s">
        <v>3539</v>
      </c>
    </row>
    <row r="11453" spans="1:16" x14ac:dyDescent="0.55000000000000004">
      <c r="A11453" t="s">
        <v>2</v>
      </c>
      <c r="B11453" t="s">
        <v>14971</v>
      </c>
      <c r="C11453" t="s">
        <v>24</v>
      </c>
      <c r="D11453" t="s">
        <v>3973</v>
      </c>
      <c r="E11453" t="s">
        <v>20</v>
      </c>
      <c r="F11453" t="b">
        <v>0</v>
      </c>
      <c r="G11453" t="s">
        <v>41</v>
      </c>
      <c r="H11453" s="4">
        <v>45813.7109837963</v>
      </c>
      <c r="I11453" t="b">
        <v>0</v>
      </c>
      <c r="J11453" t="b">
        <v>0</v>
      </c>
      <c r="K11453" t="s">
        <v>24</v>
      </c>
      <c r="L11453" t="s">
        <v>36</v>
      </c>
      <c r="N11453">
        <v>65</v>
      </c>
      <c r="O11453" t="s">
        <v>5501</v>
      </c>
      <c r="P11453" t="s">
        <v>14972</v>
      </c>
    </row>
    <row r="11454" spans="1:16" x14ac:dyDescent="0.55000000000000004">
      <c r="A11454" t="s">
        <v>89</v>
      </c>
      <c r="B11454" t="s">
        <v>14973</v>
      </c>
      <c r="C11454" t="s">
        <v>1047</v>
      </c>
      <c r="D11454" t="s">
        <v>4607</v>
      </c>
      <c r="E11454" t="s">
        <v>20</v>
      </c>
      <c r="F11454" t="b">
        <v>0</v>
      </c>
      <c r="G11454" t="s">
        <v>106</v>
      </c>
      <c r="H11454" s="4">
        <v>45813.716458333343</v>
      </c>
      <c r="I11454" t="b">
        <v>1</v>
      </c>
      <c r="J11454" t="b">
        <v>0</v>
      </c>
      <c r="K11454" t="s">
        <v>106</v>
      </c>
      <c r="L11454" t="s">
        <v>22</v>
      </c>
      <c r="M11454">
        <v>220000</v>
      </c>
      <c r="O11454" t="s">
        <v>1432</v>
      </c>
      <c r="P11454" t="s">
        <v>14974</v>
      </c>
    </row>
    <row r="11455" spans="1:16" x14ac:dyDescent="0.55000000000000004">
      <c r="A11455" t="s">
        <v>25</v>
      </c>
      <c r="B11455" t="s">
        <v>25</v>
      </c>
      <c r="C11455" t="s">
        <v>332</v>
      </c>
      <c r="D11455" t="s">
        <v>3973</v>
      </c>
      <c r="E11455" t="s">
        <v>20</v>
      </c>
      <c r="F11455" t="b">
        <v>0</v>
      </c>
      <c r="G11455" t="s">
        <v>41</v>
      </c>
      <c r="H11455" s="4">
        <v>45813.750428240739</v>
      </c>
      <c r="I11455" t="b">
        <v>0</v>
      </c>
      <c r="J11455" t="b">
        <v>1</v>
      </c>
      <c r="K11455" t="s">
        <v>24</v>
      </c>
      <c r="L11455" t="s">
        <v>36</v>
      </c>
      <c r="N11455">
        <v>83</v>
      </c>
      <c r="O11455" t="s">
        <v>4344</v>
      </c>
      <c r="P11455" t="s">
        <v>14975</v>
      </c>
    </row>
    <row r="11456" spans="1:16" x14ac:dyDescent="0.55000000000000004">
      <c r="A11456" t="s">
        <v>1</v>
      </c>
      <c r="B11456" t="s">
        <v>467</v>
      </c>
      <c r="C11456" t="s">
        <v>919</v>
      </c>
      <c r="D11456" t="s">
        <v>3973</v>
      </c>
      <c r="E11456" t="s">
        <v>20</v>
      </c>
      <c r="F11456" t="b">
        <v>0</v>
      </c>
      <c r="G11456" t="s">
        <v>35</v>
      </c>
      <c r="H11456" s="4">
        <v>45813.750937500001</v>
      </c>
      <c r="I11456" t="b">
        <v>0</v>
      </c>
      <c r="J11456" t="b">
        <v>0</v>
      </c>
      <c r="K11456" t="s">
        <v>24</v>
      </c>
      <c r="L11456" t="s">
        <v>22</v>
      </c>
      <c r="M11456">
        <v>122500</v>
      </c>
      <c r="O11456" t="s">
        <v>156</v>
      </c>
      <c r="P11456" t="s">
        <v>14976</v>
      </c>
    </row>
    <row r="11457" spans="1:16" x14ac:dyDescent="0.55000000000000004">
      <c r="A11457" t="s">
        <v>2</v>
      </c>
      <c r="B11457" t="s">
        <v>894</v>
      </c>
      <c r="C11457" t="s">
        <v>142</v>
      </c>
      <c r="D11457" t="s">
        <v>3973</v>
      </c>
      <c r="E11457" t="s">
        <v>20</v>
      </c>
      <c r="F11457" t="b">
        <v>0</v>
      </c>
      <c r="G11457" t="s">
        <v>27</v>
      </c>
      <c r="H11457" s="4">
        <v>45813.752187500002</v>
      </c>
      <c r="I11457" t="b">
        <v>1</v>
      </c>
      <c r="J11457" t="b">
        <v>1</v>
      </c>
      <c r="K11457" t="s">
        <v>24</v>
      </c>
      <c r="L11457" t="s">
        <v>36</v>
      </c>
      <c r="N11457">
        <v>68.5</v>
      </c>
      <c r="O11457" t="s">
        <v>4344</v>
      </c>
      <c r="P11457" t="s">
        <v>14977</v>
      </c>
    </row>
    <row r="11458" spans="1:16" x14ac:dyDescent="0.55000000000000004">
      <c r="A11458" t="s">
        <v>2</v>
      </c>
      <c r="B11458" t="s">
        <v>14978</v>
      </c>
      <c r="C11458" t="s">
        <v>39</v>
      </c>
      <c r="D11458" t="s">
        <v>3973</v>
      </c>
      <c r="E11458" t="s">
        <v>20</v>
      </c>
      <c r="F11458" t="b">
        <v>1</v>
      </c>
      <c r="G11458" t="s">
        <v>27</v>
      </c>
      <c r="H11458" s="4">
        <v>45813.752291666657</v>
      </c>
      <c r="I11458" t="b">
        <v>1</v>
      </c>
      <c r="J11458" t="b">
        <v>0</v>
      </c>
      <c r="K11458" t="s">
        <v>24</v>
      </c>
      <c r="L11458" t="s">
        <v>22</v>
      </c>
      <c r="M11458">
        <v>90000</v>
      </c>
      <c r="O11458" t="s">
        <v>14979</v>
      </c>
      <c r="P11458" t="s">
        <v>14980</v>
      </c>
    </row>
    <row r="11459" spans="1:16" x14ac:dyDescent="0.55000000000000004">
      <c r="A11459" t="s">
        <v>0</v>
      </c>
      <c r="B11459" t="s">
        <v>14981</v>
      </c>
      <c r="C11459" t="s">
        <v>670</v>
      </c>
      <c r="D11459" t="s">
        <v>3973</v>
      </c>
      <c r="E11459" t="s">
        <v>20</v>
      </c>
      <c r="F11459" t="b">
        <v>0</v>
      </c>
      <c r="G11459" t="s">
        <v>27</v>
      </c>
      <c r="H11459" s="4">
        <v>45813.752418981479</v>
      </c>
      <c r="I11459" t="b">
        <v>0</v>
      </c>
      <c r="J11459" t="b">
        <v>1</v>
      </c>
      <c r="K11459" t="s">
        <v>24</v>
      </c>
      <c r="L11459" t="s">
        <v>22</v>
      </c>
      <c r="M11459">
        <v>120500</v>
      </c>
      <c r="O11459" t="s">
        <v>1162</v>
      </c>
      <c r="P11459" t="s">
        <v>883</v>
      </c>
    </row>
    <row r="11460" spans="1:16" x14ac:dyDescent="0.55000000000000004">
      <c r="A11460" t="s">
        <v>40</v>
      </c>
      <c r="B11460" t="s">
        <v>1786</v>
      </c>
      <c r="C11460" t="s">
        <v>624</v>
      </c>
      <c r="D11460" t="s">
        <v>3973</v>
      </c>
      <c r="E11460" t="s">
        <v>20</v>
      </c>
      <c r="F11460" t="b">
        <v>0</v>
      </c>
      <c r="G11460" t="s">
        <v>27</v>
      </c>
      <c r="H11460" s="4">
        <v>45813.752442129633</v>
      </c>
      <c r="I11460" t="b">
        <v>0</v>
      </c>
      <c r="J11460" t="b">
        <v>1</v>
      </c>
      <c r="K11460" t="s">
        <v>24</v>
      </c>
      <c r="L11460" t="s">
        <v>22</v>
      </c>
      <c r="M11460">
        <v>221500</v>
      </c>
      <c r="O11460" t="s">
        <v>65</v>
      </c>
      <c r="P11460" t="s">
        <v>2802</v>
      </c>
    </row>
    <row r="11461" spans="1:16" x14ac:dyDescent="0.55000000000000004">
      <c r="A11461" t="s">
        <v>2</v>
      </c>
      <c r="B11461" t="s">
        <v>14599</v>
      </c>
      <c r="C11461" t="s">
        <v>2701</v>
      </c>
      <c r="D11461" t="s">
        <v>3973</v>
      </c>
      <c r="E11461" t="s">
        <v>20</v>
      </c>
      <c r="F11461" t="b">
        <v>0</v>
      </c>
      <c r="G11461" t="s">
        <v>41</v>
      </c>
      <c r="H11461" s="4">
        <v>45813.752824074072</v>
      </c>
      <c r="I11461" t="b">
        <v>0</v>
      </c>
      <c r="J11461" t="b">
        <v>0</v>
      </c>
      <c r="K11461" t="s">
        <v>24</v>
      </c>
      <c r="L11461" t="s">
        <v>22</v>
      </c>
      <c r="M11461">
        <v>106000</v>
      </c>
      <c r="O11461" t="s">
        <v>4344</v>
      </c>
      <c r="P11461" t="s">
        <v>14982</v>
      </c>
    </row>
    <row r="11462" spans="1:16" x14ac:dyDescent="0.55000000000000004">
      <c r="A11462" t="s">
        <v>19</v>
      </c>
      <c r="B11462" t="s">
        <v>14983</v>
      </c>
      <c r="C11462" t="s">
        <v>192</v>
      </c>
      <c r="D11462" t="s">
        <v>2208</v>
      </c>
      <c r="E11462" t="s">
        <v>20</v>
      </c>
      <c r="F11462" t="b">
        <v>0</v>
      </c>
      <c r="G11462" t="s">
        <v>23</v>
      </c>
      <c r="H11462" s="4">
        <v>45813.784930555557</v>
      </c>
      <c r="I11462" t="b">
        <v>0</v>
      </c>
      <c r="J11462" t="b">
        <v>0</v>
      </c>
      <c r="K11462" t="s">
        <v>24</v>
      </c>
      <c r="L11462" t="s">
        <v>36</v>
      </c>
      <c r="N11462">
        <v>57.5</v>
      </c>
      <c r="O11462" t="s">
        <v>944</v>
      </c>
      <c r="P11462" t="s">
        <v>3304</v>
      </c>
    </row>
    <row r="11463" spans="1:16" x14ac:dyDescent="0.55000000000000004">
      <c r="A11463" t="s">
        <v>0</v>
      </c>
      <c r="B11463" t="s">
        <v>3279</v>
      </c>
      <c r="C11463" t="s">
        <v>180</v>
      </c>
      <c r="D11463" t="s">
        <v>3973</v>
      </c>
      <c r="E11463" t="s">
        <v>20</v>
      </c>
      <c r="F11463" t="b">
        <v>0</v>
      </c>
      <c r="G11463" t="s">
        <v>41</v>
      </c>
      <c r="H11463" s="4">
        <v>45813.792094907411</v>
      </c>
      <c r="I11463" t="b">
        <v>0</v>
      </c>
      <c r="J11463" t="b">
        <v>1</v>
      </c>
      <c r="K11463" t="s">
        <v>24</v>
      </c>
      <c r="L11463" t="s">
        <v>22</v>
      </c>
      <c r="M11463">
        <v>72500</v>
      </c>
      <c r="O11463" t="s">
        <v>14984</v>
      </c>
      <c r="P11463" t="s">
        <v>14985</v>
      </c>
    </row>
    <row r="11464" spans="1:16" x14ac:dyDescent="0.55000000000000004">
      <c r="A11464" t="s">
        <v>2</v>
      </c>
      <c r="B11464" t="s">
        <v>2</v>
      </c>
      <c r="C11464" t="s">
        <v>3081</v>
      </c>
      <c r="D11464" t="s">
        <v>3973</v>
      </c>
      <c r="E11464" t="s">
        <v>20</v>
      </c>
      <c r="F11464" t="b">
        <v>0</v>
      </c>
      <c r="G11464" t="s">
        <v>41</v>
      </c>
      <c r="H11464" s="4">
        <v>45813.792407407411</v>
      </c>
      <c r="I11464" t="b">
        <v>0</v>
      </c>
      <c r="J11464" t="b">
        <v>1</v>
      </c>
      <c r="K11464" t="s">
        <v>24</v>
      </c>
      <c r="L11464" t="s">
        <v>22</v>
      </c>
      <c r="M11464">
        <v>175000</v>
      </c>
      <c r="O11464" t="s">
        <v>14986</v>
      </c>
      <c r="P11464" t="s">
        <v>14987</v>
      </c>
    </row>
    <row r="11465" spans="1:16" x14ac:dyDescent="0.55000000000000004">
      <c r="A11465" t="s">
        <v>1</v>
      </c>
      <c r="B11465" t="s">
        <v>663</v>
      </c>
      <c r="C11465" t="s">
        <v>613</v>
      </c>
      <c r="D11465" t="s">
        <v>3828</v>
      </c>
      <c r="E11465" t="s">
        <v>20</v>
      </c>
      <c r="F11465" t="b">
        <v>0</v>
      </c>
      <c r="G11465" t="s">
        <v>41</v>
      </c>
      <c r="H11465" s="4">
        <v>45813.793252314812</v>
      </c>
      <c r="I11465" t="b">
        <v>0</v>
      </c>
      <c r="J11465" t="b">
        <v>1</v>
      </c>
      <c r="K11465" t="s">
        <v>24</v>
      </c>
      <c r="L11465" t="s">
        <v>22</v>
      </c>
      <c r="M11465">
        <v>101500</v>
      </c>
      <c r="O11465" t="s">
        <v>14988</v>
      </c>
      <c r="P11465" t="s">
        <v>14989</v>
      </c>
    </row>
    <row r="11466" spans="1:16" x14ac:dyDescent="0.55000000000000004">
      <c r="A11466" t="s">
        <v>2</v>
      </c>
      <c r="B11466" t="s">
        <v>14990</v>
      </c>
      <c r="C11466" t="s">
        <v>114</v>
      </c>
      <c r="D11466" t="s">
        <v>3973</v>
      </c>
      <c r="E11466" t="s">
        <v>20</v>
      </c>
      <c r="F11466" t="b">
        <v>0</v>
      </c>
      <c r="G11466" t="s">
        <v>27</v>
      </c>
      <c r="H11466" s="4">
        <v>45813.793854166674</v>
      </c>
      <c r="I11466" t="b">
        <v>0</v>
      </c>
      <c r="J11466" t="b">
        <v>1</v>
      </c>
      <c r="K11466" t="s">
        <v>24</v>
      </c>
      <c r="L11466" t="s">
        <v>22</v>
      </c>
      <c r="M11466">
        <v>97500</v>
      </c>
      <c r="O11466" t="s">
        <v>14991</v>
      </c>
      <c r="P11466" t="s">
        <v>14992</v>
      </c>
    </row>
    <row r="11467" spans="1:16" x14ac:dyDescent="0.55000000000000004">
      <c r="A11467" t="s">
        <v>2</v>
      </c>
      <c r="B11467" t="s">
        <v>14993</v>
      </c>
      <c r="C11467" t="s">
        <v>167</v>
      </c>
      <c r="D11467" t="s">
        <v>3600</v>
      </c>
      <c r="E11467" t="s">
        <v>51</v>
      </c>
      <c r="F11467" t="b">
        <v>0</v>
      </c>
      <c r="G11467" t="s">
        <v>27</v>
      </c>
      <c r="H11467" s="4">
        <v>45813.793854166674</v>
      </c>
      <c r="I11467" t="b">
        <v>1</v>
      </c>
      <c r="J11467" t="b">
        <v>0</v>
      </c>
      <c r="K11467" t="s">
        <v>24</v>
      </c>
      <c r="L11467" t="s">
        <v>36</v>
      </c>
      <c r="N11467">
        <v>52.5</v>
      </c>
      <c r="O11467" t="s">
        <v>2223</v>
      </c>
      <c r="P11467" t="s">
        <v>14994</v>
      </c>
    </row>
    <row r="11468" spans="1:16" x14ac:dyDescent="0.55000000000000004">
      <c r="A11468" t="s">
        <v>89</v>
      </c>
      <c r="B11468" t="s">
        <v>14995</v>
      </c>
      <c r="C11468" t="s">
        <v>151</v>
      </c>
      <c r="D11468" t="s">
        <v>2208</v>
      </c>
      <c r="E11468" t="s">
        <v>20</v>
      </c>
      <c r="F11468" t="b">
        <v>0</v>
      </c>
      <c r="G11468" t="s">
        <v>27</v>
      </c>
      <c r="H11468" s="4">
        <v>45813.793854166674</v>
      </c>
      <c r="I11468" t="b">
        <v>1</v>
      </c>
      <c r="J11468" t="b">
        <v>1</v>
      </c>
      <c r="K11468" t="s">
        <v>24</v>
      </c>
      <c r="L11468" t="s">
        <v>22</v>
      </c>
      <c r="M11468">
        <v>197000</v>
      </c>
      <c r="O11468" t="s">
        <v>14936</v>
      </c>
      <c r="P11468" t="s">
        <v>14996</v>
      </c>
    </row>
    <row r="11469" spans="1:16" x14ac:dyDescent="0.55000000000000004">
      <c r="A11469" t="s">
        <v>2</v>
      </c>
      <c r="B11469" t="s">
        <v>14007</v>
      </c>
      <c r="C11469" t="s">
        <v>39</v>
      </c>
      <c r="D11469" t="s">
        <v>3973</v>
      </c>
      <c r="E11469" t="s">
        <v>20</v>
      </c>
      <c r="F11469" t="b">
        <v>1</v>
      </c>
      <c r="G11469" t="s">
        <v>27</v>
      </c>
      <c r="H11469" s="4">
        <v>45813.794166666667</v>
      </c>
      <c r="I11469" t="b">
        <v>0</v>
      </c>
      <c r="J11469" t="b">
        <v>1</v>
      </c>
      <c r="K11469" t="s">
        <v>24</v>
      </c>
      <c r="L11469" t="s">
        <v>22</v>
      </c>
      <c r="M11469">
        <v>126000</v>
      </c>
      <c r="O11469" t="s">
        <v>14008</v>
      </c>
      <c r="P11469" t="s">
        <v>14009</v>
      </c>
    </row>
    <row r="11470" spans="1:16" x14ac:dyDescent="0.55000000000000004">
      <c r="A11470" t="s">
        <v>0</v>
      </c>
      <c r="B11470" t="s">
        <v>14997</v>
      </c>
      <c r="C11470" t="s">
        <v>192</v>
      </c>
      <c r="D11470" t="s">
        <v>3957</v>
      </c>
      <c r="E11470" t="s">
        <v>20</v>
      </c>
      <c r="F11470" t="b">
        <v>0</v>
      </c>
      <c r="G11470" t="s">
        <v>23</v>
      </c>
      <c r="H11470" s="4">
        <v>45813.826724537037</v>
      </c>
      <c r="I11470" t="b">
        <v>0</v>
      </c>
      <c r="J11470" t="b">
        <v>1</v>
      </c>
      <c r="K11470" t="s">
        <v>24</v>
      </c>
      <c r="L11470" t="s">
        <v>36</v>
      </c>
      <c r="N11470">
        <v>50.380001068115227</v>
      </c>
      <c r="O11470" t="s">
        <v>14998</v>
      </c>
      <c r="P11470" t="s">
        <v>2671</v>
      </c>
    </row>
    <row r="11471" spans="1:16" x14ac:dyDescent="0.55000000000000004">
      <c r="A11471" t="s">
        <v>2</v>
      </c>
      <c r="B11471" t="s">
        <v>14999</v>
      </c>
      <c r="C11471" t="s">
        <v>82</v>
      </c>
      <c r="D11471" t="s">
        <v>3957</v>
      </c>
      <c r="E11471" t="s">
        <v>20</v>
      </c>
      <c r="F11471" t="b">
        <v>0</v>
      </c>
      <c r="G11471" t="s">
        <v>23</v>
      </c>
      <c r="H11471" s="4">
        <v>45813.827094907407</v>
      </c>
      <c r="I11471" t="b">
        <v>0</v>
      </c>
      <c r="J11471" t="b">
        <v>1</v>
      </c>
      <c r="K11471" t="s">
        <v>24</v>
      </c>
      <c r="L11471" t="s">
        <v>36</v>
      </c>
      <c r="N11471">
        <v>54.420001983642578</v>
      </c>
      <c r="O11471" t="s">
        <v>2112</v>
      </c>
      <c r="P11471" t="s">
        <v>9007</v>
      </c>
    </row>
    <row r="11472" spans="1:16" x14ac:dyDescent="0.55000000000000004">
      <c r="A11472" t="s">
        <v>0</v>
      </c>
      <c r="B11472" t="s">
        <v>15000</v>
      </c>
      <c r="C11472" t="s">
        <v>1164</v>
      </c>
      <c r="D11472" t="s">
        <v>3957</v>
      </c>
      <c r="E11472" t="s">
        <v>20</v>
      </c>
      <c r="F11472" t="b">
        <v>0</v>
      </c>
      <c r="G11472" t="s">
        <v>41</v>
      </c>
      <c r="H11472" s="4">
        <v>45813.834050925929</v>
      </c>
      <c r="I11472" t="b">
        <v>0</v>
      </c>
      <c r="J11472" t="b">
        <v>1</v>
      </c>
      <c r="K11472" t="s">
        <v>24</v>
      </c>
      <c r="L11472" t="s">
        <v>36</v>
      </c>
      <c r="N11472">
        <v>24.33499908447266</v>
      </c>
      <c r="O11472" t="s">
        <v>15001</v>
      </c>
      <c r="P11472" t="s">
        <v>204</v>
      </c>
    </row>
    <row r="11473" spans="1:16" x14ac:dyDescent="0.55000000000000004">
      <c r="A11473" t="s">
        <v>0</v>
      </c>
      <c r="B11473" t="s">
        <v>15002</v>
      </c>
      <c r="C11473" t="s">
        <v>82</v>
      </c>
      <c r="D11473" t="s">
        <v>3973</v>
      </c>
      <c r="E11473" t="s">
        <v>51</v>
      </c>
      <c r="F11473" t="b">
        <v>0</v>
      </c>
      <c r="G11473" t="s">
        <v>27</v>
      </c>
      <c r="H11473" s="4">
        <v>45813.834733796299</v>
      </c>
      <c r="I11473" t="b">
        <v>0</v>
      </c>
      <c r="J11473" t="b">
        <v>0</v>
      </c>
      <c r="K11473" t="s">
        <v>24</v>
      </c>
      <c r="L11473" t="s">
        <v>36</v>
      </c>
      <c r="N11473">
        <v>65</v>
      </c>
      <c r="O11473" t="s">
        <v>9794</v>
      </c>
    </row>
    <row r="11474" spans="1:16" x14ac:dyDescent="0.55000000000000004">
      <c r="A11474" t="s">
        <v>19</v>
      </c>
      <c r="B11474" t="s">
        <v>8838</v>
      </c>
      <c r="C11474" t="s">
        <v>1025</v>
      </c>
      <c r="D11474" t="s">
        <v>3957</v>
      </c>
      <c r="E11474" t="s">
        <v>20</v>
      </c>
      <c r="F11474" t="b">
        <v>0</v>
      </c>
      <c r="G11474" t="s">
        <v>27</v>
      </c>
      <c r="H11474" s="4">
        <v>45813.834756944438</v>
      </c>
      <c r="I11474" t="b">
        <v>0</v>
      </c>
      <c r="J11474" t="b">
        <v>0</v>
      </c>
      <c r="K11474" t="s">
        <v>24</v>
      </c>
      <c r="L11474" t="s">
        <v>36</v>
      </c>
      <c r="N11474">
        <v>49.895000457763672</v>
      </c>
      <c r="O11474" t="s">
        <v>1370</v>
      </c>
      <c r="P11474" t="s">
        <v>8839</v>
      </c>
    </row>
    <row r="11475" spans="1:16" x14ac:dyDescent="0.55000000000000004">
      <c r="A11475" t="s">
        <v>2</v>
      </c>
      <c r="B11475" t="s">
        <v>15003</v>
      </c>
      <c r="C11475" t="s">
        <v>3329</v>
      </c>
      <c r="D11475" t="s">
        <v>3957</v>
      </c>
      <c r="E11475" t="s">
        <v>20</v>
      </c>
      <c r="F11475" t="b">
        <v>0</v>
      </c>
      <c r="G11475" t="s">
        <v>27</v>
      </c>
      <c r="H11475" s="4">
        <v>45813.835648148153</v>
      </c>
      <c r="I11475" t="b">
        <v>0</v>
      </c>
      <c r="J11475" t="b">
        <v>1</v>
      </c>
      <c r="K11475" t="s">
        <v>24</v>
      </c>
      <c r="L11475" t="s">
        <v>36</v>
      </c>
      <c r="N11475">
        <v>46.455001831054688</v>
      </c>
      <c r="O11475" t="s">
        <v>2513</v>
      </c>
      <c r="P11475" t="s">
        <v>14295</v>
      </c>
    </row>
    <row r="11476" spans="1:16" x14ac:dyDescent="0.55000000000000004">
      <c r="A11476" t="s">
        <v>19</v>
      </c>
      <c r="B11476" t="s">
        <v>15004</v>
      </c>
      <c r="C11476" t="s">
        <v>39</v>
      </c>
      <c r="D11476" t="s">
        <v>3973</v>
      </c>
      <c r="E11476" t="s">
        <v>20</v>
      </c>
      <c r="F11476" t="b">
        <v>1</v>
      </c>
      <c r="G11476" t="s">
        <v>27</v>
      </c>
      <c r="H11476" s="4">
        <v>45813.835659722223</v>
      </c>
      <c r="I11476" t="b">
        <v>0</v>
      </c>
      <c r="J11476" t="b">
        <v>1</v>
      </c>
      <c r="K11476" t="s">
        <v>24</v>
      </c>
      <c r="L11476" t="s">
        <v>22</v>
      </c>
      <c r="M11476">
        <v>167500</v>
      </c>
      <c r="O11476" t="s">
        <v>444</v>
      </c>
      <c r="P11476" t="s">
        <v>15005</v>
      </c>
    </row>
    <row r="11477" spans="1:16" x14ac:dyDescent="0.55000000000000004">
      <c r="A11477" t="s">
        <v>2</v>
      </c>
      <c r="B11477" t="s">
        <v>643</v>
      </c>
      <c r="C11477" t="s">
        <v>120</v>
      </c>
      <c r="D11477" t="s">
        <v>3973</v>
      </c>
      <c r="E11477" t="s">
        <v>20</v>
      </c>
      <c r="F11477" t="b">
        <v>0</v>
      </c>
      <c r="G11477" t="s">
        <v>27</v>
      </c>
      <c r="H11477" s="4">
        <v>45813.835682870369</v>
      </c>
      <c r="I11477" t="b">
        <v>0</v>
      </c>
      <c r="J11477" t="b">
        <v>1</v>
      </c>
      <c r="K11477" t="s">
        <v>24</v>
      </c>
      <c r="L11477" t="s">
        <v>22</v>
      </c>
      <c r="M11477">
        <v>135000</v>
      </c>
      <c r="O11477" t="s">
        <v>131</v>
      </c>
      <c r="P11477" t="s">
        <v>15006</v>
      </c>
    </row>
    <row r="11478" spans="1:16" x14ac:dyDescent="0.55000000000000004">
      <c r="A11478" t="s">
        <v>40</v>
      </c>
      <c r="B11478" t="s">
        <v>2388</v>
      </c>
      <c r="C11478" t="s">
        <v>7893</v>
      </c>
      <c r="D11478" t="s">
        <v>3828</v>
      </c>
      <c r="E11478" t="s">
        <v>51</v>
      </c>
      <c r="F11478" t="b">
        <v>0</v>
      </c>
      <c r="G11478" t="s">
        <v>30</v>
      </c>
      <c r="H11478" s="4">
        <v>45813.837222222217</v>
      </c>
      <c r="I11478" t="b">
        <v>1</v>
      </c>
      <c r="J11478" t="b">
        <v>0</v>
      </c>
      <c r="K11478" t="s">
        <v>24</v>
      </c>
      <c r="L11478" t="s">
        <v>36</v>
      </c>
      <c r="N11478">
        <v>65.5</v>
      </c>
      <c r="O11478" t="s">
        <v>15007</v>
      </c>
      <c r="P11478" t="s">
        <v>14316</v>
      </c>
    </row>
    <row r="11479" spans="1:16" x14ac:dyDescent="0.55000000000000004">
      <c r="A11479" t="s">
        <v>139</v>
      </c>
      <c r="B11479" t="s">
        <v>15008</v>
      </c>
      <c r="C11479" t="s">
        <v>39</v>
      </c>
      <c r="D11479" t="s">
        <v>7434</v>
      </c>
      <c r="E11479" t="s">
        <v>20</v>
      </c>
      <c r="F11479" t="b">
        <v>1</v>
      </c>
      <c r="G11479" t="s">
        <v>1792</v>
      </c>
      <c r="H11479" s="4">
        <v>45813.860844907409</v>
      </c>
      <c r="I11479" t="b">
        <v>1</v>
      </c>
      <c r="J11479" t="b">
        <v>0</v>
      </c>
      <c r="K11479" t="s">
        <v>1792</v>
      </c>
      <c r="L11479" t="s">
        <v>22</v>
      </c>
      <c r="M11479">
        <v>24000</v>
      </c>
      <c r="O11479" t="s">
        <v>5201</v>
      </c>
    </row>
    <row r="11480" spans="1:16" x14ac:dyDescent="0.55000000000000004">
      <c r="A11480" t="s">
        <v>0</v>
      </c>
      <c r="B11480" t="s">
        <v>993</v>
      </c>
      <c r="C11480" t="s">
        <v>904</v>
      </c>
      <c r="D11480" t="s">
        <v>3828</v>
      </c>
      <c r="E11480" t="s">
        <v>51</v>
      </c>
      <c r="F11480" t="b">
        <v>0</v>
      </c>
      <c r="G11480" t="s">
        <v>27</v>
      </c>
      <c r="H11480" s="4">
        <v>45813.875127314823</v>
      </c>
      <c r="I11480" t="b">
        <v>0</v>
      </c>
      <c r="J11480" t="b">
        <v>0</v>
      </c>
      <c r="K11480" t="s">
        <v>24</v>
      </c>
      <c r="L11480" t="s">
        <v>36</v>
      </c>
      <c r="N11480">
        <v>25.5</v>
      </c>
      <c r="O11480" t="s">
        <v>15009</v>
      </c>
      <c r="P11480" t="s">
        <v>863</v>
      </c>
    </row>
    <row r="11481" spans="1:16" x14ac:dyDescent="0.55000000000000004">
      <c r="A11481" t="s">
        <v>25</v>
      </c>
      <c r="B11481" t="s">
        <v>15010</v>
      </c>
      <c r="C11481" t="s">
        <v>39</v>
      </c>
      <c r="D11481" t="s">
        <v>2208</v>
      </c>
      <c r="E11481" t="s">
        <v>20</v>
      </c>
      <c r="F11481" t="b">
        <v>1</v>
      </c>
      <c r="G11481" t="s">
        <v>30</v>
      </c>
      <c r="H11481" s="4">
        <v>45813.87604166667</v>
      </c>
      <c r="I11481" t="b">
        <v>1</v>
      </c>
      <c r="J11481" t="b">
        <v>0</v>
      </c>
      <c r="K11481" t="s">
        <v>24</v>
      </c>
      <c r="L11481" t="s">
        <v>36</v>
      </c>
      <c r="N11481">
        <v>54</v>
      </c>
      <c r="O11481" t="s">
        <v>15011</v>
      </c>
    </row>
    <row r="11482" spans="1:16" x14ac:dyDescent="0.55000000000000004">
      <c r="A11482" t="s">
        <v>19</v>
      </c>
      <c r="B11482" t="s">
        <v>19</v>
      </c>
      <c r="C11482" t="s">
        <v>185</v>
      </c>
      <c r="D11482" t="s">
        <v>2208</v>
      </c>
      <c r="E11482" t="s">
        <v>51</v>
      </c>
      <c r="F11482" t="b">
        <v>0</v>
      </c>
      <c r="G11482" t="s">
        <v>27</v>
      </c>
      <c r="H11482" s="4">
        <v>45813.876377314817</v>
      </c>
      <c r="I11482" t="b">
        <v>0</v>
      </c>
      <c r="J11482" t="b">
        <v>0</v>
      </c>
      <c r="K11482" t="s">
        <v>24</v>
      </c>
      <c r="L11482" t="s">
        <v>36</v>
      </c>
      <c r="N11482">
        <v>79.5</v>
      </c>
      <c r="O11482" t="s">
        <v>2877</v>
      </c>
      <c r="P11482" t="s">
        <v>1030</v>
      </c>
    </row>
    <row r="11483" spans="1:16" x14ac:dyDescent="0.55000000000000004">
      <c r="A11483" t="s">
        <v>2</v>
      </c>
      <c r="B11483" t="s">
        <v>14509</v>
      </c>
      <c r="C11483" t="s">
        <v>2555</v>
      </c>
      <c r="D11483" t="s">
        <v>3973</v>
      </c>
      <c r="E11483" t="s">
        <v>20</v>
      </c>
      <c r="F11483" t="b">
        <v>0</v>
      </c>
      <c r="G11483" t="s">
        <v>27</v>
      </c>
      <c r="H11483" s="4">
        <v>45813.877442129633</v>
      </c>
      <c r="I11483" t="b">
        <v>0</v>
      </c>
      <c r="J11483" t="b">
        <v>0</v>
      </c>
      <c r="K11483" t="s">
        <v>24</v>
      </c>
      <c r="L11483" t="s">
        <v>22</v>
      </c>
      <c r="M11483">
        <v>117500</v>
      </c>
      <c r="O11483" t="s">
        <v>482</v>
      </c>
      <c r="P11483" t="s">
        <v>14510</v>
      </c>
    </row>
    <row r="11484" spans="1:16" x14ac:dyDescent="0.55000000000000004">
      <c r="A11484" t="s">
        <v>2</v>
      </c>
      <c r="B11484" t="s">
        <v>15012</v>
      </c>
      <c r="C11484" t="s">
        <v>653</v>
      </c>
      <c r="D11484" t="s">
        <v>2208</v>
      </c>
      <c r="E11484" t="s">
        <v>20</v>
      </c>
      <c r="F11484" t="b">
        <v>0</v>
      </c>
      <c r="G11484" t="s">
        <v>41</v>
      </c>
      <c r="H11484" s="4">
        <v>45813.87773148148</v>
      </c>
      <c r="I11484" t="b">
        <v>0</v>
      </c>
      <c r="J11484" t="b">
        <v>1</v>
      </c>
      <c r="K11484" t="s">
        <v>24</v>
      </c>
      <c r="L11484" t="s">
        <v>22</v>
      </c>
      <c r="M11484">
        <v>148050</v>
      </c>
      <c r="O11484" t="s">
        <v>15013</v>
      </c>
    </row>
    <row r="11485" spans="1:16" x14ac:dyDescent="0.55000000000000004">
      <c r="A11485" t="s">
        <v>191</v>
      </c>
      <c r="B11485" t="s">
        <v>2693</v>
      </c>
      <c r="C11485" t="s">
        <v>39</v>
      </c>
      <c r="D11485" t="s">
        <v>7434</v>
      </c>
      <c r="E11485" t="s">
        <v>20</v>
      </c>
      <c r="F11485" t="b">
        <v>1</v>
      </c>
      <c r="G11485" t="s">
        <v>2012</v>
      </c>
      <c r="H11485" s="4">
        <v>45813.889976851853</v>
      </c>
      <c r="I11485" t="b">
        <v>1</v>
      </c>
      <c r="J11485" t="b">
        <v>0</v>
      </c>
      <c r="K11485" t="s">
        <v>2012</v>
      </c>
      <c r="L11485" t="s">
        <v>22</v>
      </c>
      <c r="M11485">
        <v>102500</v>
      </c>
      <c r="O11485" t="s">
        <v>4052</v>
      </c>
      <c r="P11485" t="s">
        <v>15014</v>
      </c>
    </row>
    <row r="11486" spans="1:16" x14ac:dyDescent="0.55000000000000004">
      <c r="A11486" t="s">
        <v>191</v>
      </c>
      <c r="B11486" t="s">
        <v>15015</v>
      </c>
      <c r="C11486" t="s">
        <v>39</v>
      </c>
      <c r="D11486" t="s">
        <v>7434</v>
      </c>
      <c r="E11486" t="s">
        <v>20</v>
      </c>
      <c r="F11486" t="b">
        <v>1</v>
      </c>
      <c r="G11486" t="s">
        <v>2012</v>
      </c>
      <c r="H11486" s="4">
        <v>45813.889976851853</v>
      </c>
      <c r="I11486" t="b">
        <v>1</v>
      </c>
      <c r="J11486" t="b">
        <v>0</v>
      </c>
      <c r="K11486" t="s">
        <v>2012</v>
      </c>
      <c r="L11486" t="s">
        <v>22</v>
      </c>
      <c r="M11486">
        <v>170000</v>
      </c>
      <c r="O11486" t="s">
        <v>4052</v>
      </c>
      <c r="P11486" t="s">
        <v>15016</v>
      </c>
    </row>
    <row r="11487" spans="1:16" x14ac:dyDescent="0.55000000000000004">
      <c r="A11487" t="s">
        <v>89</v>
      </c>
      <c r="B11487" t="s">
        <v>15017</v>
      </c>
      <c r="C11487" t="s">
        <v>39</v>
      </c>
      <c r="D11487" t="s">
        <v>7434</v>
      </c>
      <c r="E11487" t="s">
        <v>20</v>
      </c>
      <c r="F11487" t="b">
        <v>1</v>
      </c>
      <c r="G11487" t="s">
        <v>1247</v>
      </c>
      <c r="H11487" s="4">
        <v>45813.903611111113</v>
      </c>
      <c r="I11487" t="b">
        <v>1</v>
      </c>
      <c r="J11487" t="b">
        <v>0</v>
      </c>
      <c r="K11487" t="s">
        <v>1247</v>
      </c>
      <c r="L11487" t="s">
        <v>22</v>
      </c>
      <c r="M11487">
        <v>205000</v>
      </c>
      <c r="O11487" t="s">
        <v>4052</v>
      </c>
      <c r="P11487" t="s">
        <v>12503</v>
      </c>
    </row>
    <row r="11488" spans="1:16" x14ac:dyDescent="0.55000000000000004">
      <c r="A11488" t="s">
        <v>2</v>
      </c>
      <c r="B11488" t="s">
        <v>2</v>
      </c>
      <c r="C11488" t="s">
        <v>15018</v>
      </c>
      <c r="D11488" t="s">
        <v>3973</v>
      </c>
      <c r="E11488" t="s">
        <v>51</v>
      </c>
      <c r="F11488" t="b">
        <v>0</v>
      </c>
      <c r="G11488" t="s">
        <v>27</v>
      </c>
      <c r="H11488" s="4">
        <v>45813.919074074067</v>
      </c>
      <c r="I11488" t="b">
        <v>1</v>
      </c>
      <c r="J11488" t="b">
        <v>1</v>
      </c>
      <c r="K11488" t="s">
        <v>24</v>
      </c>
      <c r="L11488" t="s">
        <v>36</v>
      </c>
      <c r="N11488">
        <v>62.5</v>
      </c>
      <c r="O11488" t="s">
        <v>96</v>
      </c>
      <c r="P11488" t="s">
        <v>15019</v>
      </c>
    </row>
    <row r="11489" spans="1:16" x14ac:dyDescent="0.55000000000000004">
      <c r="A11489" t="s">
        <v>0</v>
      </c>
      <c r="B11489" t="s">
        <v>15020</v>
      </c>
      <c r="C11489" t="s">
        <v>2788</v>
      </c>
      <c r="D11489" t="s">
        <v>4084</v>
      </c>
      <c r="E11489" t="s">
        <v>20</v>
      </c>
      <c r="F11489" t="b">
        <v>0</v>
      </c>
      <c r="G11489" t="s">
        <v>23</v>
      </c>
      <c r="H11489" s="4">
        <v>45813.951608796298</v>
      </c>
      <c r="I11489" t="b">
        <v>0</v>
      </c>
      <c r="J11489" t="b">
        <v>0</v>
      </c>
      <c r="K11489" t="s">
        <v>24</v>
      </c>
      <c r="L11489" t="s">
        <v>22</v>
      </c>
      <c r="M11489">
        <v>70000</v>
      </c>
      <c r="O11489" t="s">
        <v>374</v>
      </c>
      <c r="P11489" t="s">
        <v>15021</v>
      </c>
    </row>
    <row r="11490" spans="1:16" x14ac:dyDescent="0.55000000000000004">
      <c r="A11490" t="s">
        <v>139</v>
      </c>
      <c r="B11490" t="s">
        <v>15022</v>
      </c>
      <c r="C11490" t="s">
        <v>1573</v>
      </c>
      <c r="D11490" t="s">
        <v>3973</v>
      </c>
      <c r="E11490" t="s">
        <v>20</v>
      </c>
      <c r="F11490" t="b">
        <v>0</v>
      </c>
      <c r="G11490" t="s">
        <v>52</v>
      </c>
      <c r="H11490" s="4">
        <v>45813.959583333337</v>
      </c>
      <c r="I11490" t="b">
        <v>0</v>
      </c>
      <c r="J11490" t="b">
        <v>0</v>
      </c>
      <c r="K11490" t="s">
        <v>24</v>
      </c>
      <c r="L11490" t="s">
        <v>22</v>
      </c>
      <c r="M11490">
        <v>122500</v>
      </c>
      <c r="O11490" t="s">
        <v>1422</v>
      </c>
      <c r="P11490" t="s">
        <v>15023</v>
      </c>
    </row>
    <row r="11491" spans="1:16" x14ac:dyDescent="0.55000000000000004">
      <c r="A11491" t="s">
        <v>19</v>
      </c>
      <c r="B11491" t="s">
        <v>15024</v>
      </c>
      <c r="C11491" t="s">
        <v>969</v>
      </c>
      <c r="D11491" t="s">
        <v>3957</v>
      </c>
      <c r="E11491" t="s">
        <v>34</v>
      </c>
      <c r="F11491" t="b">
        <v>0</v>
      </c>
      <c r="G11491" t="s">
        <v>41</v>
      </c>
      <c r="H11491" s="4">
        <v>45813.959988425922</v>
      </c>
      <c r="I11491" t="b">
        <v>0</v>
      </c>
      <c r="J11491" t="b">
        <v>0</v>
      </c>
      <c r="K11491" t="s">
        <v>24</v>
      </c>
      <c r="L11491" t="s">
        <v>36</v>
      </c>
      <c r="N11491">
        <v>46.659999847412109</v>
      </c>
      <c r="O11491" t="s">
        <v>15025</v>
      </c>
      <c r="P11491" t="s">
        <v>15026</v>
      </c>
    </row>
    <row r="11492" spans="1:16" x14ac:dyDescent="0.55000000000000004">
      <c r="A11492" t="s">
        <v>0</v>
      </c>
      <c r="B11492" t="s">
        <v>1934</v>
      </c>
      <c r="C11492" t="s">
        <v>2839</v>
      </c>
      <c r="D11492" t="s">
        <v>4084</v>
      </c>
      <c r="E11492" t="s">
        <v>20</v>
      </c>
      <c r="F11492" t="b">
        <v>0</v>
      </c>
      <c r="G11492" t="s">
        <v>35</v>
      </c>
      <c r="H11492" s="4">
        <v>45813.960173611107</v>
      </c>
      <c r="I11492" t="b">
        <v>1</v>
      </c>
      <c r="J11492" t="b">
        <v>0</v>
      </c>
      <c r="K11492" t="s">
        <v>24</v>
      </c>
      <c r="L11492" t="s">
        <v>22</v>
      </c>
      <c r="M11492">
        <v>92500</v>
      </c>
      <c r="O11492" t="s">
        <v>374</v>
      </c>
      <c r="P11492" t="s">
        <v>15027</v>
      </c>
    </row>
    <row r="11493" spans="1:16" x14ac:dyDescent="0.55000000000000004">
      <c r="A11493" t="s">
        <v>2</v>
      </c>
      <c r="B11493" t="s">
        <v>15028</v>
      </c>
      <c r="C11493" t="s">
        <v>71</v>
      </c>
      <c r="D11493" t="s">
        <v>3973</v>
      </c>
      <c r="E11493" t="s">
        <v>20</v>
      </c>
      <c r="F11493" t="b">
        <v>0</v>
      </c>
      <c r="G11493" t="s">
        <v>27</v>
      </c>
      <c r="H11493" s="4">
        <v>45813.960648148153</v>
      </c>
      <c r="I11493" t="b">
        <v>0</v>
      </c>
      <c r="J11493" t="b">
        <v>1</v>
      </c>
      <c r="K11493" t="s">
        <v>24</v>
      </c>
      <c r="L11493" t="s">
        <v>22</v>
      </c>
      <c r="M11493">
        <v>189500</v>
      </c>
      <c r="O11493" t="s">
        <v>1172</v>
      </c>
      <c r="P11493" t="s">
        <v>15029</v>
      </c>
    </row>
    <row r="11494" spans="1:16" x14ac:dyDescent="0.55000000000000004">
      <c r="A11494" t="s">
        <v>2</v>
      </c>
      <c r="B11494" t="s">
        <v>15030</v>
      </c>
      <c r="C11494" t="s">
        <v>47</v>
      </c>
      <c r="D11494" t="s">
        <v>3973</v>
      </c>
      <c r="E11494" t="s">
        <v>20</v>
      </c>
      <c r="F11494" t="b">
        <v>0</v>
      </c>
      <c r="G11494" t="s">
        <v>35</v>
      </c>
      <c r="H11494" s="4">
        <v>45813.961643518523</v>
      </c>
      <c r="I11494" t="b">
        <v>0</v>
      </c>
      <c r="J11494" t="b">
        <v>1</v>
      </c>
      <c r="K11494" t="s">
        <v>24</v>
      </c>
      <c r="L11494" t="s">
        <v>22</v>
      </c>
      <c r="M11494">
        <v>162500</v>
      </c>
      <c r="O11494" t="s">
        <v>1172</v>
      </c>
      <c r="P11494" t="s">
        <v>15031</v>
      </c>
    </row>
    <row r="11495" spans="1:16" x14ac:dyDescent="0.55000000000000004">
      <c r="A11495" t="s">
        <v>89</v>
      </c>
      <c r="B11495" t="s">
        <v>4041</v>
      </c>
      <c r="C11495" t="s">
        <v>39</v>
      </c>
      <c r="D11495" t="s">
        <v>7434</v>
      </c>
      <c r="E11495" t="s">
        <v>20</v>
      </c>
      <c r="F11495" t="b">
        <v>1</v>
      </c>
      <c r="G11495" t="s">
        <v>1247</v>
      </c>
      <c r="H11495" s="4">
        <v>45813.986944444441</v>
      </c>
      <c r="I11495" t="b">
        <v>1</v>
      </c>
      <c r="J11495" t="b">
        <v>0</v>
      </c>
      <c r="K11495" t="s">
        <v>1247</v>
      </c>
      <c r="L11495" t="s">
        <v>22</v>
      </c>
      <c r="M11495">
        <v>250000</v>
      </c>
      <c r="O11495" t="s">
        <v>4052</v>
      </c>
      <c r="P11495" t="s">
        <v>12503</v>
      </c>
    </row>
    <row r="11496" spans="1:16" x14ac:dyDescent="0.55000000000000004">
      <c r="A11496" t="s">
        <v>40</v>
      </c>
      <c r="B11496" t="s">
        <v>15032</v>
      </c>
      <c r="C11496" t="s">
        <v>213</v>
      </c>
      <c r="D11496" t="s">
        <v>5535</v>
      </c>
      <c r="E11496" t="s">
        <v>20</v>
      </c>
      <c r="F11496" t="b">
        <v>0</v>
      </c>
      <c r="G11496" t="s">
        <v>23</v>
      </c>
      <c r="H11496" s="4">
        <v>45813.993576388893</v>
      </c>
      <c r="I11496" t="b">
        <v>1</v>
      </c>
      <c r="J11496" t="b">
        <v>0</v>
      </c>
      <c r="K11496" t="s">
        <v>24</v>
      </c>
      <c r="L11496" t="s">
        <v>22</v>
      </c>
      <c r="M11496">
        <v>88582</v>
      </c>
      <c r="O11496" t="s">
        <v>405</v>
      </c>
    </row>
    <row r="11497" spans="1:16" x14ac:dyDescent="0.55000000000000004">
      <c r="A11497" t="s">
        <v>139</v>
      </c>
      <c r="B11497" t="s">
        <v>277</v>
      </c>
      <c r="C11497" t="s">
        <v>1099</v>
      </c>
      <c r="D11497" t="s">
        <v>3973</v>
      </c>
      <c r="E11497" t="s">
        <v>20</v>
      </c>
      <c r="F11497" t="b">
        <v>0</v>
      </c>
      <c r="G11497" t="s">
        <v>27</v>
      </c>
      <c r="H11497" s="4">
        <v>45814.000196759262</v>
      </c>
      <c r="I11497" t="b">
        <v>0</v>
      </c>
      <c r="J11497" t="b">
        <v>0</v>
      </c>
      <c r="K11497" t="s">
        <v>24</v>
      </c>
      <c r="L11497" t="s">
        <v>22</v>
      </c>
      <c r="M11497">
        <v>110000</v>
      </c>
      <c r="O11497" t="s">
        <v>3780</v>
      </c>
      <c r="P11497" t="s">
        <v>466</v>
      </c>
    </row>
    <row r="11498" spans="1:16" x14ac:dyDescent="0.55000000000000004">
      <c r="A11498" t="s">
        <v>0</v>
      </c>
      <c r="B11498" t="s">
        <v>15033</v>
      </c>
      <c r="C11498" t="s">
        <v>213</v>
      </c>
      <c r="D11498" t="s">
        <v>3973</v>
      </c>
      <c r="E11498" t="s">
        <v>20</v>
      </c>
      <c r="F11498" t="b">
        <v>0</v>
      </c>
      <c r="G11498" t="s">
        <v>41</v>
      </c>
      <c r="H11498" s="4">
        <v>45814.000428240739</v>
      </c>
      <c r="I11498" t="b">
        <v>0</v>
      </c>
      <c r="J11498" t="b">
        <v>1</v>
      </c>
      <c r="K11498" t="s">
        <v>24</v>
      </c>
      <c r="L11498" t="s">
        <v>22</v>
      </c>
      <c r="M11498">
        <v>123500</v>
      </c>
      <c r="O11498" t="s">
        <v>15034</v>
      </c>
      <c r="P11498" t="s">
        <v>15035</v>
      </c>
    </row>
    <row r="11499" spans="1:16" x14ac:dyDescent="0.55000000000000004">
      <c r="A11499" t="s">
        <v>0</v>
      </c>
      <c r="B11499" t="s">
        <v>15036</v>
      </c>
      <c r="C11499" t="s">
        <v>622</v>
      </c>
      <c r="D11499" t="s">
        <v>3973</v>
      </c>
      <c r="E11499" t="s">
        <v>20</v>
      </c>
      <c r="F11499" t="b">
        <v>0</v>
      </c>
      <c r="G11499" t="s">
        <v>35</v>
      </c>
      <c r="H11499" s="4">
        <v>45814.000891203701</v>
      </c>
      <c r="I11499" t="b">
        <v>1</v>
      </c>
      <c r="J11499" t="b">
        <v>1</v>
      </c>
      <c r="K11499" t="s">
        <v>24</v>
      </c>
      <c r="L11499" t="s">
        <v>22</v>
      </c>
      <c r="M11499">
        <v>124087.5</v>
      </c>
      <c r="O11499" t="s">
        <v>954</v>
      </c>
      <c r="P11499" t="s">
        <v>15037</v>
      </c>
    </row>
    <row r="11500" spans="1:16" x14ac:dyDescent="0.55000000000000004">
      <c r="A11500" t="s">
        <v>0</v>
      </c>
      <c r="B11500" t="s">
        <v>6854</v>
      </c>
      <c r="C11500" t="s">
        <v>122</v>
      </c>
      <c r="D11500" t="s">
        <v>4014</v>
      </c>
      <c r="E11500" t="s">
        <v>20</v>
      </c>
      <c r="F11500" t="b">
        <v>0</v>
      </c>
      <c r="G11500" t="s">
        <v>52</v>
      </c>
      <c r="H11500" s="4">
        <v>45814.001122685193</v>
      </c>
      <c r="I11500" t="b">
        <v>0</v>
      </c>
      <c r="J11500" t="b">
        <v>1</v>
      </c>
      <c r="K11500" t="s">
        <v>24</v>
      </c>
      <c r="L11500" t="s">
        <v>22</v>
      </c>
      <c r="M11500">
        <v>149630</v>
      </c>
      <c r="O11500" t="s">
        <v>402</v>
      </c>
      <c r="P11500" t="s">
        <v>3396</v>
      </c>
    </row>
    <row r="11501" spans="1:16" x14ac:dyDescent="0.55000000000000004">
      <c r="A11501" t="s">
        <v>25</v>
      </c>
      <c r="B11501" t="s">
        <v>15038</v>
      </c>
      <c r="C11501" t="s">
        <v>292</v>
      </c>
      <c r="D11501" t="s">
        <v>3973</v>
      </c>
      <c r="E11501" t="s">
        <v>20</v>
      </c>
      <c r="F11501" t="b">
        <v>0</v>
      </c>
      <c r="G11501" t="s">
        <v>30</v>
      </c>
      <c r="H11501" s="4">
        <v>45814.00199074074</v>
      </c>
      <c r="I11501" t="b">
        <v>0</v>
      </c>
      <c r="J11501" t="b">
        <v>1</v>
      </c>
      <c r="K11501" t="s">
        <v>24</v>
      </c>
      <c r="L11501" t="s">
        <v>22</v>
      </c>
      <c r="M11501">
        <v>142500</v>
      </c>
      <c r="O11501" t="s">
        <v>1491</v>
      </c>
      <c r="P11501" t="s">
        <v>15039</v>
      </c>
    </row>
    <row r="11502" spans="1:16" x14ac:dyDescent="0.55000000000000004">
      <c r="A11502" t="s">
        <v>2</v>
      </c>
      <c r="B11502" t="s">
        <v>15040</v>
      </c>
      <c r="C11502" t="s">
        <v>140</v>
      </c>
      <c r="D11502" t="s">
        <v>3973</v>
      </c>
      <c r="E11502" t="s">
        <v>20</v>
      </c>
      <c r="F11502" t="b">
        <v>0</v>
      </c>
      <c r="G11502" t="s">
        <v>35</v>
      </c>
      <c r="H11502" s="4">
        <v>45814.00309027778</v>
      </c>
      <c r="I11502" t="b">
        <v>0</v>
      </c>
      <c r="J11502" t="b">
        <v>1</v>
      </c>
      <c r="K11502" t="s">
        <v>24</v>
      </c>
      <c r="L11502" t="s">
        <v>22</v>
      </c>
      <c r="M11502">
        <v>117484</v>
      </c>
      <c r="O11502" t="s">
        <v>2364</v>
      </c>
      <c r="P11502" t="s">
        <v>15041</v>
      </c>
    </row>
    <row r="11503" spans="1:16" x14ac:dyDescent="0.55000000000000004">
      <c r="A11503" t="s">
        <v>2</v>
      </c>
      <c r="B11503" t="s">
        <v>15042</v>
      </c>
      <c r="C11503" t="s">
        <v>15043</v>
      </c>
      <c r="D11503" t="s">
        <v>4014</v>
      </c>
      <c r="E11503" t="s">
        <v>20</v>
      </c>
      <c r="F11503" t="b">
        <v>0</v>
      </c>
      <c r="G11503" t="s">
        <v>52</v>
      </c>
      <c r="H11503" s="4">
        <v>45814.004293981481</v>
      </c>
      <c r="I11503" t="b">
        <v>0</v>
      </c>
      <c r="J11503" t="b">
        <v>1</v>
      </c>
      <c r="K11503" t="s">
        <v>24</v>
      </c>
      <c r="L11503" t="s">
        <v>22</v>
      </c>
      <c r="M11503">
        <v>162280</v>
      </c>
      <c r="O11503" t="s">
        <v>402</v>
      </c>
      <c r="P11503" t="s">
        <v>15044</v>
      </c>
    </row>
    <row r="11504" spans="1:16" x14ac:dyDescent="0.55000000000000004">
      <c r="A11504" t="s">
        <v>0</v>
      </c>
      <c r="B11504" t="s">
        <v>2806</v>
      </c>
      <c r="C11504" t="s">
        <v>73</v>
      </c>
      <c r="D11504" t="s">
        <v>2208</v>
      </c>
      <c r="E11504" t="s">
        <v>20</v>
      </c>
      <c r="F11504" t="b">
        <v>0</v>
      </c>
      <c r="G11504" t="s">
        <v>23</v>
      </c>
      <c r="H11504" s="4">
        <v>45814.034895833327</v>
      </c>
      <c r="I11504" t="b">
        <v>1</v>
      </c>
      <c r="J11504" t="b">
        <v>0</v>
      </c>
      <c r="K11504" t="s">
        <v>24</v>
      </c>
      <c r="L11504" t="s">
        <v>22</v>
      </c>
      <c r="M11504">
        <v>81890</v>
      </c>
      <c r="O11504" t="s">
        <v>9845</v>
      </c>
      <c r="P11504" t="s">
        <v>15045</v>
      </c>
    </row>
    <row r="11505" spans="1:16" x14ac:dyDescent="0.55000000000000004">
      <c r="A11505" t="s">
        <v>0</v>
      </c>
      <c r="B11505" t="s">
        <v>15046</v>
      </c>
      <c r="C11505" t="s">
        <v>877</v>
      </c>
      <c r="D11505" t="s">
        <v>3973</v>
      </c>
      <c r="E11505" t="s">
        <v>20</v>
      </c>
      <c r="F11505" t="b">
        <v>0</v>
      </c>
      <c r="G11505" t="s">
        <v>27</v>
      </c>
      <c r="H11505" s="4">
        <v>45814.04179398148</v>
      </c>
      <c r="I11505" t="b">
        <v>0</v>
      </c>
      <c r="J11505" t="b">
        <v>1</v>
      </c>
      <c r="K11505" t="s">
        <v>24</v>
      </c>
      <c r="L11505" t="s">
        <v>22</v>
      </c>
      <c r="M11505">
        <v>95000</v>
      </c>
      <c r="O11505" t="s">
        <v>15047</v>
      </c>
      <c r="P11505" t="s">
        <v>280</v>
      </c>
    </row>
    <row r="11506" spans="1:16" x14ac:dyDescent="0.55000000000000004">
      <c r="A11506" t="s">
        <v>19</v>
      </c>
      <c r="B11506" t="s">
        <v>15048</v>
      </c>
      <c r="C11506" t="s">
        <v>49</v>
      </c>
      <c r="D11506" t="s">
        <v>3973</v>
      </c>
      <c r="E11506" t="s">
        <v>20</v>
      </c>
      <c r="F11506" t="b">
        <v>0</v>
      </c>
      <c r="G11506" t="s">
        <v>41</v>
      </c>
      <c r="H11506" s="4">
        <v>45814.042384259257</v>
      </c>
      <c r="I11506" t="b">
        <v>0</v>
      </c>
      <c r="J11506" t="b">
        <v>0</v>
      </c>
      <c r="K11506" t="s">
        <v>24</v>
      </c>
      <c r="L11506" t="s">
        <v>22</v>
      </c>
      <c r="M11506">
        <v>110000</v>
      </c>
      <c r="O11506" t="s">
        <v>15049</v>
      </c>
      <c r="P11506" t="s">
        <v>280</v>
      </c>
    </row>
    <row r="11507" spans="1:16" x14ac:dyDescent="0.55000000000000004">
      <c r="A11507" t="s">
        <v>1</v>
      </c>
      <c r="B11507" t="s">
        <v>168</v>
      </c>
      <c r="C11507" t="s">
        <v>624</v>
      </c>
      <c r="D11507" t="s">
        <v>3973</v>
      </c>
      <c r="E11507" t="s">
        <v>20</v>
      </c>
      <c r="F11507" t="b">
        <v>0</v>
      </c>
      <c r="G11507" t="s">
        <v>35</v>
      </c>
      <c r="H11507" s="4">
        <v>45814.042604166672</v>
      </c>
      <c r="I11507" t="b">
        <v>0</v>
      </c>
      <c r="J11507" t="b">
        <v>1</v>
      </c>
      <c r="K11507" t="s">
        <v>24</v>
      </c>
      <c r="L11507" t="s">
        <v>22</v>
      </c>
      <c r="M11507">
        <v>209000</v>
      </c>
      <c r="O11507" t="s">
        <v>65</v>
      </c>
      <c r="P11507" t="s">
        <v>1033</v>
      </c>
    </row>
    <row r="11508" spans="1:16" x14ac:dyDescent="0.55000000000000004">
      <c r="A11508" t="s">
        <v>0</v>
      </c>
      <c r="B11508" t="s">
        <v>15050</v>
      </c>
      <c r="C11508" t="s">
        <v>192</v>
      </c>
      <c r="D11508" t="s">
        <v>3973</v>
      </c>
      <c r="E11508" t="s">
        <v>20</v>
      </c>
      <c r="F11508" t="b">
        <v>0</v>
      </c>
      <c r="G11508" t="s">
        <v>52</v>
      </c>
      <c r="H11508" s="4">
        <v>45814.042881944442</v>
      </c>
      <c r="I11508" t="b">
        <v>0</v>
      </c>
      <c r="J11508" t="b">
        <v>0</v>
      </c>
      <c r="K11508" t="s">
        <v>24</v>
      </c>
      <c r="L11508" t="s">
        <v>22</v>
      </c>
      <c r="M11508">
        <v>130500</v>
      </c>
      <c r="O11508" t="s">
        <v>15049</v>
      </c>
      <c r="P11508" t="s">
        <v>280</v>
      </c>
    </row>
    <row r="11509" spans="1:16" x14ac:dyDescent="0.55000000000000004">
      <c r="A11509" t="s">
        <v>2</v>
      </c>
      <c r="B11509" t="s">
        <v>15051</v>
      </c>
      <c r="C11509" t="s">
        <v>1397</v>
      </c>
      <c r="D11509" t="s">
        <v>3973</v>
      </c>
      <c r="E11509" t="s">
        <v>20</v>
      </c>
      <c r="F11509" t="b">
        <v>0</v>
      </c>
      <c r="G11509" t="s">
        <v>23</v>
      </c>
      <c r="H11509" s="4">
        <v>45814.077349537038</v>
      </c>
      <c r="I11509" t="b">
        <v>0</v>
      </c>
      <c r="J11509" t="b">
        <v>1</v>
      </c>
      <c r="K11509" t="s">
        <v>24</v>
      </c>
      <c r="L11509" t="s">
        <v>22</v>
      </c>
      <c r="M11509">
        <v>170000</v>
      </c>
      <c r="O11509" t="s">
        <v>15052</v>
      </c>
      <c r="P11509" t="s">
        <v>15053</v>
      </c>
    </row>
    <row r="11510" spans="1:16" x14ac:dyDescent="0.55000000000000004">
      <c r="A11510" t="s">
        <v>0</v>
      </c>
      <c r="B11510" t="s">
        <v>15054</v>
      </c>
      <c r="C11510" t="s">
        <v>39</v>
      </c>
      <c r="D11510" t="s">
        <v>3828</v>
      </c>
      <c r="E11510" t="s">
        <v>105</v>
      </c>
      <c r="F11510" t="b">
        <v>1</v>
      </c>
      <c r="G11510" t="s">
        <v>27</v>
      </c>
      <c r="H11510" s="4">
        <v>45814.125173611108</v>
      </c>
      <c r="I11510" t="b">
        <v>0</v>
      </c>
      <c r="J11510" t="b">
        <v>0</v>
      </c>
      <c r="K11510" t="s">
        <v>24</v>
      </c>
      <c r="L11510" t="s">
        <v>22</v>
      </c>
      <c r="M11510">
        <v>81550</v>
      </c>
      <c r="O11510" t="s">
        <v>15055</v>
      </c>
      <c r="P11510" t="s">
        <v>274</v>
      </c>
    </row>
    <row r="11511" spans="1:16" x14ac:dyDescent="0.55000000000000004">
      <c r="A11511" t="s">
        <v>139</v>
      </c>
      <c r="B11511" t="s">
        <v>15056</v>
      </c>
      <c r="C11511" t="s">
        <v>160</v>
      </c>
      <c r="D11511" t="s">
        <v>2208</v>
      </c>
      <c r="E11511" t="s">
        <v>20</v>
      </c>
      <c r="F11511" t="b">
        <v>0</v>
      </c>
      <c r="G11511" t="s">
        <v>52</v>
      </c>
      <c r="H11511" s="4">
        <v>45814.126250000001</v>
      </c>
      <c r="I11511" t="b">
        <v>0</v>
      </c>
      <c r="J11511" t="b">
        <v>0</v>
      </c>
      <c r="K11511" t="s">
        <v>24</v>
      </c>
      <c r="L11511" t="s">
        <v>36</v>
      </c>
      <c r="N11511">
        <v>30</v>
      </c>
      <c r="O11511" t="s">
        <v>15057</v>
      </c>
    </row>
    <row r="11512" spans="1:16" x14ac:dyDescent="0.55000000000000004">
      <c r="A11512" t="s">
        <v>0</v>
      </c>
      <c r="B11512" t="s">
        <v>1219</v>
      </c>
      <c r="C11512" t="s">
        <v>213</v>
      </c>
      <c r="D11512" t="s">
        <v>3970</v>
      </c>
      <c r="E11512" t="s">
        <v>20</v>
      </c>
      <c r="F11512" t="b">
        <v>0</v>
      </c>
      <c r="G11512" t="s">
        <v>41</v>
      </c>
      <c r="H11512" s="4">
        <v>45814.167094907411</v>
      </c>
      <c r="I11512" t="b">
        <v>0</v>
      </c>
      <c r="J11512" t="b">
        <v>1</v>
      </c>
      <c r="K11512" t="s">
        <v>24</v>
      </c>
      <c r="L11512" t="s">
        <v>22</v>
      </c>
      <c r="M11512">
        <v>107500</v>
      </c>
      <c r="O11512" t="s">
        <v>15058</v>
      </c>
    </row>
    <row r="11513" spans="1:16" x14ac:dyDescent="0.55000000000000004">
      <c r="A11513" t="s">
        <v>2</v>
      </c>
      <c r="B11513" t="s">
        <v>15059</v>
      </c>
      <c r="C11513" t="s">
        <v>437</v>
      </c>
      <c r="D11513" t="s">
        <v>3828</v>
      </c>
      <c r="E11513" t="s">
        <v>20</v>
      </c>
      <c r="F11513" t="b">
        <v>0</v>
      </c>
      <c r="G11513" t="s">
        <v>27</v>
      </c>
      <c r="H11513" s="4">
        <v>45814.168819444443</v>
      </c>
      <c r="I11513" t="b">
        <v>0</v>
      </c>
      <c r="J11513" t="b">
        <v>1</v>
      </c>
      <c r="K11513" t="s">
        <v>24</v>
      </c>
      <c r="L11513" t="s">
        <v>22</v>
      </c>
      <c r="M11513">
        <v>148500</v>
      </c>
      <c r="O11513" t="s">
        <v>86</v>
      </c>
      <c r="P11513" t="s">
        <v>15060</v>
      </c>
    </row>
    <row r="11514" spans="1:16" x14ac:dyDescent="0.55000000000000004">
      <c r="A11514" t="s">
        <v>25</v>
      </c>
      <c r="B11514" t="s">
        <v>3629</v>
      </c>
      <c r="C11514" t="s">
        <v>39</v>
      </c>
      <c r="D11514" t="s">
        <v>4109</v>
      </c>
      <c r="E11514" t="s">
        <v>20</v>
      </c>
      <c r="F11514" t="b">
        <v>1</v>
      </c>
      <c r="G11514" t="s">
        <v>27</v>
      </c>
      <c r="H11514" s="4">
        <v>45814.250069444453</v>
      </c>
      <c r="I11514" t="b">
        <v>0</v>
      </c>
      <c r="J11514" t="b">
        <v>1</v>
      </c>
      <c r="K11514" t="s">
        <v>24</v>
      </c>
      <c r="L11514" t="s">
        <v>22</v>
      </c>
      <c r="M11514">
        <v>185000</v>
      </c>
      <c r="O11514" t="s">
        <v>5313</v>
      </c>
      <c r="P11514" t="s">
        <v>2233</v>
      </c>
    </row>
    <row r="11515" spans="1:16" x14ac:dyDescent="0.55000000000000004">
      <c r="A11515" t="s">
        <v>0</v>
      </c>
      <c r="B11515" t="s">
        <v>0</v>
      </c>
      <c r="C11515" t="s">
        <v>15061</v>
      </c>
      <c r="D11515" t="s">
        <v>2208</v>
      </c>
      <c r="E11515" t="s">
        <v>20</v>
      </c>
      <c r="F11515" t="b">
        <v>0</v>
      </c>
      <c r="G11515" t="s">
        <v>30</v>
      </c>
      <c r="H11515" s="4">
        <v>45814.250543981478</v>
      </c>
      <c r="I11515" t="b">
        <v>0</v>
      </c>
      <c r="J11515" t="b">
        <v>1</v>
      </c>
      <c r="K11515" t="s">
        <v>24</v>
      </c>
      <c r="L11515" t="s">
        <v>36</v>
      </c>
      <c r="N11515">
        <v>24.5</v>
      </c>
      <c r="O11515" t="s">
        <v>15062</v>
      </c>
    </row>
    <row r="11516" spans="1:16" x14ac:dyDescent="0.55000000000000004">
      <c r="A11516" t="s">
        <v>0</v>
      </c>
      <c r="B11516" t="s">
        <v>15063</v>
      </c>
      <c r="C11516" t="s">
        <v>1990</v>
      </c>
      <c r="D11516" t="s">
        <v>2208</v>
      </c>
      <c r="E11516" t="s">
        <v>20</v>
      </c>
      <c r="F11516" t="b">
        <v>0</v>
      </c>
      <c r="G11516" t="s">
        <v>30</v>
      </c>
      <c r="H11516" s="4">
        <v>45814.250543981478</v>
      </c>
      <c r="I11516" t="b">
        <v>0</v>
      </c>
      <c r="J11516" t="b">
        <v>1</v>
      </c>
      <c r="K11516" t="s">
        <v>24</v>
      </c>
      <c r="L11516" t="s">
        <v>36</v>
      </c>
      <c r="N11516">
        <v>25.239999771118161</v>
      </c>
      <c r="O11516" t="s">
        <v>14885</v>
      </c>
      <c r="P11516" t="s">
        <v>320</v>
      </c>
    </row>
    <row r="11517" spans="1:16" x14ac:dyDescent="0.55000000000000004">
      <c r="A11517" t="s">
        <v>0</v>
      </c>
      <c r="B11517" t="s">
        <v>15064</v>
      </c>
      <c r="C11517" t="s">
        <v>1573</v>
      </c>
      <c r="D11517" t="s">
        <v>3828</v>
      </c>
      <c r="E11517" t="s">
        <v>20</v>
      </c>
      <c r="F11517" t="b">
        <v>0</v>
      </c>
      <c r="G11517" t="s">
        <v>52</v>
      </c>
      <c r="H11517" s="4">
        <v>45814.250636574077</v>
      </c>
      <c r="I11517" t="b">
        <v>0</v>
      </c>
      <c r="J11517" t="b">
        <v>1</v>
      </c>
      <c r="K11517" t="s">
        <v>24</v>
      </c>
      <c r="L11517" t="s">
        <v>36</v>
      </c>
      <c r="N11517">
        <v>50</v>
      </c>
      <c r="O11517" t="s">
        <v>74</v>
      </c>
      <c r="P11517" t="s">
        <v>409</v>
      </c>
    </row>
    <row r="11518" spans="1:16" x14ac:dyDescent="0.55000000000000004">
      <c r="A11518" t="s">
        <v>1</v>
      </c>
      <c r="B11518" t="s">
        <v>15065</v>
      </c>
      <c r="C11518" t="s">
        <v>49</v>
      </c>
      <c r="D11518" t="s">
        <v>3600</v>
      </c>
      <c r="E11518" t="s">
        <v>51</v>
      </c>
      <c r="F11518" t="b">
        <v>0</v>
      </c>
      <c r="G11518" t="s">
        <v>41</v>
      </c>
      <c r="H11518" s="4">
        <v>45814.250879629632</v>
      </c>
      <c r="I11518" t="b">
        <v>0</v>
      </c>
      <c r="J11518" t="b">
        <v>0</v>
      </c>
      <c r="K11518" t="s">
        <v>24</v>
      </c>
      <c r="L11518" t="s">
        <v>36</v>
      </c>
      <c r="N11518">
        <v>60</v>
      </c>
      <c r="O11518" t="s">
        <v>15066</v>
      </c>
      <c r="P11518" t="s">
        <v>15067</v>
      </c>
    </row>
    <row r="11519" spans="1:16" x14ac:dyDescent="0.55000000000000004">
      <c r="A11519" t="s">
        <v>1</v>
      </c>
      <c r="B11519" t="s">
        <v>15068</v>
      </c>
      <c r="C11519" t="s">
        <v>316</v>
      </c>
      <c r="D11519" t="s">
        <v>5535</v>
      </c>
      <c r="E11519" t="s">
        <v>20</v>
      </c>
      <c r="F11519" t="b">
        <v>0</v>
      </c>
      <c r="G11519" t="s">
        <v>35</v>
      </c>
      <c r="H11519" s="4">
        <v>45814.251006944447</v>
      </c>
      <c r="I11519" t="b">
        <v>0</v>
      </c>
      <c r="J11519" t="b">
        <v>1</v>
      </c>
      <c r="K11519" t="s">
        <v>24</v>
      </c>
      <c r="L11519" t="s">
        <v>22</v>
      </c>
      <c r="M11519">
        <v>88582</v>
      </c>
      <c r="O11519" t="s">
        <v>77</v>
      </c>
      <c r="P11519" t="s">
        <v>15069</v>
      </c>
    </row>
    <row r="11520" spans="1:16" x14ac:dyDescent="0.55000000000000004">
      <c r="A11520" t="s">
        <v>139</v>
      </c>
      <c r="B11520" t="s">
        <v>15070</v>
      </c>
      <c r="C11520" t="s">
        <v>213</v>
      </c>
      <c r="D11520" t="s">
        <v>3973</v>
      </c>
      <c r="E11520" t="s">
        <v>20</v>
      </c>
      <c r="F11520" t="b">
        <v>0</v>
      </c>
      <c r="G11520" t="s">
        <v>41</v>
      </c>
      <c r="H11520" s="4">
        <v>45814.25167824074</v>
      </c>
      <c r="I11520" t="b">
        <v>0</v>
      </c>
      <c r="J11520" t="b">
        <v>0</v>
      </c>
      <c r="K11520" t="s">
        <v>24</v>
      </c>
      <c r="L11520" t="s">
        <v>22</v>
      </c>
      <c r="M11520">
        <v>68500</v>
      </c>
      <c r="O11520" t="s">
        <v>806</v>
      </c>
      <c r="P11520" t="s">
        <v>1671</v>
      </c>
    </row>
    <row r="11521" spans="1:16" x14ac:dyDescent="0.55000000000000004">
      <c r="A11521" t="s">
        <v>1</v>
      </c>
      <c r="B11521" t="s">
        <v>661</v>
      </c>
      <c r="C11521" t="s">
        <v>39</v>
      </c>
      <c r="D11521" t="s">
        <v>15071</v>
      </c>
      <c r="E11521" t="s">
        <v>20</v>
      </c>
      <c r="F11521" t="b">
        <v>1</v>
      </c>
      <c r="G11521" t="s">
        <v>106</v>
      </c>
      <c r="H11521" s="4">
        <v>45814.257939814823</v>
      </c>
      <c r="I11521" t="b">
        <v>0</v>
      </c>
      <c r="J11521" t="b">
        <v>0</v>
      </c>
      <c r="K11521" t="s">
        <v>106</v>
      </c>
      <c r="L11521" t="s">
        <v>22</v>
      </c>
      <c r="M11521">
        <v>150000</v>
      </c>
      <c r="O11521" t="s">
        <v>2358</v>
      </c>
      <c r="P11521" t="s">
        <v>727</v>
      </c>
    </row>
    <row r="11522" spans="1:16" x14ac:dyDescent="0.55000000000000004">
      <c r="A11522" t="s">
        <v>40</v>
      </c>
      <c r="B11522" t="s">
        <v>15072</v>
      </c>
      <c r="C11522" t="s">
        <v>164</v>
      </c>
      <c r="D11522" t="s">
        <v>4035</v>
      </c>
      <c r="E11522" t="s">
        <v>20</v>
      </c>
      <c r="F11522" t="b">
        <v>0</v>
      </c>
      <c r="G11522" t="s">
        <v>158</v>
      </c>
      <c r="H11522" s="4">
        <v>45814.265300925923</v>
      </c>
      <c r="I11522" t="b">
        <v>0</v>
      </c>
      <c r="J11522" t="b">
        <v>0</v>
      </c>
      <c r="K11522" t="s">
        <v>158</v>
      </c>
      <c r="L11522" t="s">
        <v>22</v>
      </c>
      <c r="M11522">
        <v>69000</v>
      </c>
      <c r="O11522" t="s">
        <v>1584</v>
      </c>
      <c r="P11522" t="s">
        <v>15073</v>
      </c>
    </row>
    <row r="11523" spans="1:16" x14ac:dyDescent="0.55000000000000004">
      <c r="A11523" t="s">
        <v>1</v>
      </c>
      <c r="B11523" t="s">
        <v>15074</v>
      </c>
      <c r="C11523" t="s">
        <v>62</v>
      </c>
      <c r="D11523" t="s">
        <v>15075</v>
      </c>
      <c r="E11523" t="s">
        <v>20</v>
      </c>
      <c r="F11523" t="b">
        <v>0</v>
      </c>
      <c r="G11523" t="s">
        <v>62</v>
      </c>
      <c r="H11523" s="4">
        <v>45814.27584490741</v>
      </c>
      <c r="I11523" t="b">
        <v>0</v>
      </c>
      <c r="J11523" t="b">
        <v>0</v>
      </c>
      <c r="K11523" t="s">
        <v>62</v>
      </c>
      <c r="L11523" t="s">
        <v>22</v>
      </c>
      <c r="M11523">
        <v>167500</v>
      </c>
      <c r="O11523" t="s">
        <v>15076</v>
      </c>
      <c r="P11523" t="s">
        <v>193</v>
      </c>
    </row>
    <row r="11524" spans="1:16" x14ac:dyDescent="0.55000000000000004">
      <c r="A11524" t="s">
        <v>0</v>
      </c>
      <c r="B11524" t="s">
        <v>15077</v>
      </c>
      <c r="C11524" t="s">
        <v>1291</v>
      </c>
      <c r="D11524" t="s">
        <v>3383</v>
      </c>
      <c r="E11524" t="s">
        <v>34</v>
      </c>
      <c r="F11524" t="b">
        <v>0</v>
      </c>
      <c r="G11524" t="s">
        <v>1247</v>
      </c>
      <c r="H11524" s="4">
        <v>45814.284618055557</v>
      </c>
      <c r="I11524" t="b">
        <v>0</v>
      </c>
      <c r="J11524" t="b">
        <v>0</v>
      </c>
      <c r="K11524" t="s">
        <v>1247</v>
      </c>
      <c r="L11524" t="s">
        <v>36</v>
      </c>
      <c r="N11524">
        <v>18.239999771118161</v>
      </c>
      <c r="O11524" t="s">
        <v>15078</v>
      </c>
      <c r="P11524" t="s">
        <v>15079</v>
      </c>
    </row>
    <row r="11525" spans="1:16" x14ac:dyDescent="0.55000000000000004">
      <c r="A11525" t="s">
        <v>2</v>
      </c>
      <c r="B11525" t="s">
        <v>15080</v>
      </c>
      <c r="C11525" t="s">
        <v>192</v>
      </c>
      <c r="D11525" t="s">
        <v>3828</v>
      </c>
      <c r="E11525" t="s">
        <v>20</v>
      </c>
      <c r="F11525" t="b">
        <v>0</v>
      </c>
      <c r="G11525" t="s">
        <v>23</v>
      </c>
      <c r="H11525" s="4">
        <v>45814.285104166673</v>
      </c>
      <c r="I11525" t="b">
        <v>1</v>
      </c>
      <c r="J11525" t="b">
        <v>1</v>
      </c>
      <c r="K11525" t="s">
        <v>24</v>
      </c>
      <c r="L11525" t="s">
        <v>22</v>
      </c>
      <c r="M11525">
        <v>210000</v>
      </c>
      <c r="O11525" t="s">
        <v>131</v>
      </c>
      <c r="P11525" t="s">
        <v>15081</v>
      </c>
    </row>
    <row r="11526" spans="1:16" x14ac:dyDescent="0.55000000000000004">
      <c r="A11526" t="s">
        <v>19</v>
      </c>
      <c r="B11526" t="s">
        <v>7519</v>
      </c>
      <c r="C11526" t="s">
        <v>213</v>
      </c>
      <c r="D11526" t="s">
        <v>2208</v>
      </c>
      <c r="E11526" t="s">
        <v>20</v>
      </c>
      <c r="F11526" t="b">
        <v>0</v>
      </c>
      <c r="G11526" t="s">
        <v>41</v>
      </c>
      <c r="H11526" s="4">
        <v>45814.292048611111</v>
      </c>
      <c r="I11526" t="b">
        <v>0</v>
      </c>
      <c r="J11526" t="b">
        <v>1</v>
      </c>
      <c r="K11526" t="s">
        <v>24</v>
      </c>
      <c r="L11526" t="s">
        <v>22</v>
      </c>
      <c r="M11526">
        <v>193000</v>
      </c>
      <c r="O11526" t="s">
        <v>405</v>
      </c>
      <c r="P11526" t="s">
        <v>7520</v>
      </c>
    </row>
    <row r="11527" spans="1:16" x14ac:dyDescent="0.55000000000000004">
      <c r="A11527" t="s">
        <v>0</v>
      </c>
      <c r="B11527" t="s">
        <v>15082</v>
      </c>
      <c r="C11527" t="s">
        <v>213</v>
      </c>
      <c r="D11527" t="s">
        <v>3973</v>
      </c>
      <c r="E11527" t="s">
        <v>20</v>
      </c>
      <c r="F11527" t="b">
        <v>0</v>
      </c>
      <c r="G11527" t="s">
        <v>41</v>
      </c>
      <c r="H11527" s="4">
        <v>45814.292048611111</v>
      </c>
      <c r="I11527" t="b">
        <v>0</v>
      </c>
      <c r="J11527" t="b">
        <v>1</v>
      </c>
      <c r="K11527" t="s">
        <v>24</v>
      </c>
      <c r="L11527" t="s">
        <v>22</v>
      </c>
      <c r="M11527">
        <v>127700</v>
      </c>
      <c r="O11527" t="s">
        <v>86</v>
      </c>
      <c r="P11527" t="s">
        <v>15083</v>
      </c>
    </row>
    <row r="11528" spans="1:16" x14ac:dyDescent="0.55000000000000004">
      <c r="A11528" t="s">
        <v>139</v>
      </c>
      <c r="B11528" t="s">
        <v>15084</v>
      </c>
      <c r="C11528" t="s">
        <v>151</v>
      </c>
      <c r="D11528" t="s">
        <v>3973</v>
      </c>
      <c r="E11528" t="s">
        <v>20</v>
      </c>
      <c r="F11528" t="b">
        <v>0</v>
      </c>
      <c r="G11528" t="s">
        <v>30</v>
      </c>
      <c r="H11528" s="4">
        <v>45814.292268518519</v>
      </c>
      <c r="I11528" t="b">
        <v>0</v>
      </c>
      <c r="J11528" t="b">
        <v>1</v>
      </c>
      <c r="K11528" t="s">
        <v>24</v>
      </c>
      <c r="L11528" t="s">
        <v>22</v>
      </c>
      <c r="M11528">
        <v>77500</v>
      </c>
      <c r="O11528" t="s">
        <v>1861</v>
      </c>
    </row>
    <row r="11529" spans="1:16" x14ac:dyDescent="0.55000000000000004">
      <c r="A11529" t="s">
        <v>1</v>
      </c>
      <c r="B11529" t="s">
        <v>15085</v>
      </c>
      <c r="C11529" t="s">
        <v>9565</v>
      </c>
      <c r="D11529" t="s">
        <v>3973</v>
      </c>
      <c r="E11529" t="s">
        <v>20</v>
      </c>
      <c r="F11529" t="b">
        <v>0</v>
      </c>
      <c r="G11529" t="s">
        <v>27</v>
      </c>
      <c r="H11529" s="4">
        <v>45814.292500000003</v>
      </c>
      <c r="I11529" t="b">
        <v>0</v>
      </c>
      <c r="J11529" t="b">
        <v>0</v>
      </c>
      <c r="K11529" t="s">
        <v>24</v>
      </c>
      <c r="L11529" t="s">
        <v>22</v>
      </c>
      <c r="M11529">
        <v>156500</v>
      </c>
      <c r="O11529" t="s">
        <v>14753</v>
      </c>
      <c r="P11529" t="s">
        <v>2611</v>
      </c>
    </row>
    <row r="11530" spans="1:16" x14ac:dyDescent="0.55000000000000004">
      <c r="A11530" t="s">
        <v>89</v>
      </c>
      <c r="B11530" t="s">
        <v>15086</v>
      </c>
      <c r="C11530" t="s">
        <v>49</v>
      </c>
      <c r="D11530" t="s">
        <v>3970</v>
      </c>
      <c r="E11530" t="s">
        <v>20</v>
      </c>
      <c r="F11530" t="b">
        <v>0</v>
      </c>
      <c r="G11530" t="s">
        <v>41</v>
      </c>
      <c r="H11530" s="4">
        <v>45814.292638888888</v>
      </c>
      <c r="I11530" t="b">
        <v>0</v>
      </c>
      <c r="J11530" t="b">
        <v>1</v>
      </c>
      <c r="K11530" t="s">
        <v>24</v>
      </c>
      <c r="L11530" t="s">
        <v>22</v>
      </c>
      <c r="M11530">
        <v>288500</v>
      </c>
      <c r="O11530" t="s">
        <v>10641</v>
      </c>
    </row>
    <row r="11531" spans="1:16" x14ac:dyDescent="0.55000000000000004">
      <c r="A11531" t="s">
        <v>2</v>
      </c>
      <c r="B11531" t="s">
        <v>15059</v>
      </c>
      <c r="C11531" t="s">
        <v>2051</v>
      </c>
      <c r="D11531" t="s">
        <v>7988</v>
      </c>
      <c r="E11531" t="s">
        <v>20</v>
      </c>
      <c r="F11531" t="b">
        <v>0</v>
      </c>
      <c r="G11531" t="s">
        <v>27</v>
      </c>
      <c r="H11531" s="4">
        <v>45814.292870370373</v>
      </c>
      <c r="I11531" t="b">
        <v>0</v>
      </c>
      <c r="J11531" t="b">
        <v>1</v>
      </c>
      <c r="K11531" t="s">
        <v>24</v>
      </c>
      <c r="L11531" t="s">
        <v>22</v>
      </c>
      <c r="M11531">
        <v>148500</v>
      </c>
      <c r="O11531" t="s">
        <v>86</v>
      </c>
      <c r="P11531" t="s">
        <v>15060</v>
      </c>
    </row>
    <row r="11532" spans="1:16" x14ac:dyDescent="0.55000000000000004">
      <c r="A11532" t="s">
        <v>2</v>
      </c>
      <c r="B11532" t="s">
        <v>358</v>
      </c>
      <c r="C11532" t="s">
        <v>372</v>
      </c>
      <c r="D11532" t="s">
        <v>2208</v>
      </c>
      <c r="E11532" t="s">
        <v>51</v>
      </c>
      <c r="F11532" t="b">
        <v>0</v>
      </c>
      <c r="G11532" t="s">
        <v>35</v>
      </c>
      <c r="H11532" s="4">
        <v>45814.29383101852</v>
      </c>
      <c r="I11532" t="b">
        <v>0</v>
      </c>
      <c r="J11532" t="b">
        <v>1</v>
      </c>
      <c r="K11532" t="s">
        <v>24</v>
      </c>
      <c r="L11532" t="s">
        <v>36</v>
      </c>
      <c r="N11532">
        <v>53.860000610351563</v>
      </c>
      <c r="O11532" t="s">
        <v>147</v>
      </c>
      <c r="P11532" t="s">
        <v>12317</v>
      </c>
    </row>
    <row r="11533" spans="1:16" x14ac:dyDescent="0.55000000000000004">
      <c r="A11533" t="s">
        <v>25</v>
      </c>
      <c r="B11533" t="s">
        <v>15087</v>
      </c>
      <c r="C11533" t="s">
        <v>192</v>
      </c>
      <c r="D11533" t="s">
        <v>5535</v>
      </c>
      <c r="E11533" t="s">
        <v>20</v>
      </c>
      <c r="F11533" t="b">
        <v>0</v>
      </c>
      <c r="G11533" t="s">
        <v>23</v>
      </c>
      <c r="H11533" s="4">
        <v>45814.302893518521</v>
      </c>
      <c r="I11533" t="b">
        <v>0</v>
      </c>
      <c r="J11533" t="b">
        <v>1</v>
      </c>
      <c r="K11533" t="s">
        <v>24</v>
      </c>
      <c r="L11533" t="s">
        <v>22</v>
      </c>
      <c r="M11533">
        <v>164500</v>
      </c>
      <c r="O11533" t="s">
        <v>1362</v>
      </c>
      <c r="P11533" t="s">
        <v>15088</v>
      </c>
    </row>
    <row r="11534" spans="1:16" x14ac:dyDescent="0.55000000000000004">
      <c r="A11534" t="s">
        <v>0</v>
      </c>
      <c r="B11534" t="s">
        <v>14838</v>
      </c>
      <c r="C11534" t="s">
        <v>1817</v>
      </c>
      <c r="D11534" t="s">
        <v>15089</v>
      </c>
      <c r="E11534" t="s">
        <v>20</v>
      </c>
      <c r="F11534" t="b">
        <v>0</v>
      </c>
      <c r="G11534" t="s">
        <v>23</v>
      </c>
      <c r="H11534" s="4">
        <v>45814.302893518521</v>
      </c>
      <c r="I11534" t="b">
        <v>0</v>
      </c>
      <c r="J11534" t="b">
        <v>1</v>
      </c>
      <c r="K11534" t="s">
        <v>24</v>
      </c>
      <c r="L11534" t="s">
        <v>22</v>
      </c>
      <c r="M11534">
        <v>55440</v>
      </c>
      <c r="O11534" t="s">
        <v>3384</v>
      </c>
      <c r="P11534" t="s">
        <v>252</v>
      </c>
    </row>
    <row r="11535" spans="1:16" x14ac:dyDescent="0.55000000000000004">
      <c r="A11535" t="s">
        <v>1</v>
      </c>
      <c r="B11535" t="s">
        <v>14844</v>
      </c>
      <c r="C11535" t="s">
        <v>23</v>
      </c>
      <c r="D11535" t="s">
        <v>15090</v>
      </c>
      <c r="E11535" t="s">
        <v>20</v>
      </c>
      <c r="F11535" t="b">
        <v>0</v>
      </c>
      <c r="G11535" t="s">
        <v>23</v>
      </c>
      <c r="H11535" s="4">
        <v>45814.303032407413</v>
      </c>
      <c r="I11535" t="b">
        <v>0</v>
      </c>
      <c r="J11535" t="b">
        <v>1</v>
      </c>
      <c r="K11535" t="s">
        <v>24</v>
      </c>
      <c r="L11535" t="s">
        <v>22</v>
      </c>
      <c r="M11535">
        <v>175500</v>
      </c>
      <c r="O11535" t="s">
        <v>212</v>
      </c>
      <c r="P11535" t="s">
        <v>14845</v>
      </c>
    </row>
    <row r="11536" spans="1:16" x14ac:dyDescent="0.55000000000000004">
      <c r="A11536" t="s">
        <v>1</v>
      </c>
      <c r="B11536" t="s">
        <v>15091</v>
      </c>
      <c r="C11536" t="s">
        <v>3254</v>
      </c>
      <c r="D11536" t="s">
        <v>4974</v>
      </c>
      <c r="E11536" t="s">
        <v>20</v>
      </c>
      <c r="F11536" t="b">
        <v>0</v>
      </c>
      <c r="G11536" t="s">
        <v>3255</v>
      </c>
      <c r="H11536" s="4">
        <v>45814.305555555547</v>
      </c>
      <c r="I11536" t="b">
        <v>0</v>
      </c>
      <c r="J11536" t="b">
        <v>0</v>
      </c>
      <c r="K11536" t="s">
        <v>3255</v>
      </c>
      <c r="L11536" t="s">
        <v>22</v>
      </c>
      <c r="M11536">
        <v>75150</v>
      </c>
      <c r="O11536" t="s">
        <v>1881</v>
      </c>
      <c r="P11536" t="s">
        <v>1057</v>
      </c>
    </row>
    <row r="11537" spans="1:16" x14ac:dyDescent="0.55000000000000004">
      <c r="A11537" t="s">
        <v>40</v>
      </c>
      <c r="B11537" t="s">
        <v>2521</v>
      </c>
      <c r="C11537" t="s">
        <v>15092</v>
      </c>
      <c r="D11537" t="s">
        <v>6390</v>
      </c>
      <c r="E11537" t="s">
        <v>20</v>
      </c>
      <c r="F11537" t="b">
        <v>0</v>
      </c>
      <c r="G11537" t="s">
        <v>4062</v>
      </c>
      <c r="H11537" s="4">
        <v>45814.308275462958</v>
      </c>
      <c r="I11537" t="b">
        <v>1</v>
      </c>
      <c r="J11537" t="b">
        <v>1</v>
      </c>
      <c r="K11537" t="s">
        <v>4062</v>
      </c>
      <c r="L11537" t="s">
        <v>22</v>
      </c>
      <c r="M11537">
        <v>155500</v>
      </c>
      <c r="O11537" t="s">
        <v>2844</v>
      </c>
      <c r="P11537" t="s">
        <v>15093</v>
      </c>
    </row>
    <row r="11538" spans="1:16" x14ac:dyDescent="0.55000000000000004">
      <c r="A11538" t="s">
        <v>89</v>
      </c>
      <c r="B11538" t="s">
        <v>7582</v>
      </c>
      <c r="C11538" t="s">
        <v>39</v>
      </c>
      <c r="D11538" t="s">
        <v>4627</v>
      </c>
      <c r="E11538" t="s">
        <v>20</v>
      </c>
      <c r="F11538" t="b">
        <v>1</v>
      </c>
      <c r="G11538" t="s">
        <v>4062</v>
      </c>
      <c r="H11538" s="4">
        <v>45814.308275462958</v>
      </c>
      <c r="I11538" t="b">
        <v>1</v>
      </c>
      <c r="J11538" t="b">
        <v>0</v>
      </c>
      <c r="K11538" t="s">
        <v>4062</v>
      </c>
      <c r="L11538" t="s">
        <v>22</v>
      </c>
      <c r="M11538">
        <v>170000</v>
      </c>
      <c r="O11538" t="s">
        <v>7583</v>
      </c>
      <c r="P11538" t="s">
        <v>7584</v>
      </c>
    </row>
    <row r="11539" spans="1:16" x14ac:dyDescent="0.55000000000000004">
      <c r="A11539" t="s">
        <v>0</v>
      </c>
      <c r="B11539" t="s">
        <v>397</v>
      </c>
      <c r="C11539" t="s">
        <v>15094</v>
      </c>
      <c r="D11539" t="s">
        <v>3828</v>
      </c>
      <c r="E11539" t="s">
        <v>20</v>
      </c>
      <c r="F11539" t="b">
        <v>0</v>
      </c>
      <c r="G11539" t="s">
        <v>35</v>
      </c>
      <c r="H11539" s="4">
        <v>45814.333761574067</v>
      </c>
      <c r="I11539" t="b">
        <v>0</v>
      </c>
      <c r="J11539" t="b">
        <v>0</v>
      </c>
      <c r="K11539" t="s">
        <v>24</v>
      </c>
      <c r="L11539" t="s">
        <v>22</v>
      </c>
      <c r="M11539">
        <v>60000</v>
      </c>
      <c r="O11539" t="s">
        <v>15095</v>
      </c>
      <c r="P11539" t="s">
        <v>3406</v>
      </c>
    </row>
    <row r="11540" spans="1:16" x14ac:dyDescent="0.55000000000000004">
      <c r="A11540" t="s">
        <v>139</v>
      </c>
      <c r="B11540" t="s">
        <v>15096</v>
      </c>
      <c r="C11540" t="s">
        <v>936</v>
      </c>
      <c r="D11540" t="s">
        <v>4090</v>
      </c>
      <c r="E11540" t="s">
        <v>20</v>
      </c>
      <c r="F11540" t="b">
        <v>0</v>
      </c>
      <c r="G11540" t="s">
        <v>35</v>
      </c>
      <c r="H11540" s="4">
        <v>45814.33384259259</v>
      </c>
      <c r="I11540" t="b">
        <v>0</v>
      </c>
      <c r="J11540" t="b">
        <v>1</v>
      </c>
      <c r="K11540" t="s">
        <v>24</v>
      </c>
      <c r="L11540" t="s">
        <v>36</v>
      </c>
      <c r="N11540">
        <v>62.5</v>
      </c>
      <c r="O11540" t="s">
        <v>3607</v>
      </c>
      <c r="P11540" t="s">
        <v>15097</v>
      </c>
    </row>
    <row r="11541" spans="1:16" x14ac:dyDescent="0.55000000000000004">
      <c r="A11541" t="s">
        <v>2</v>
      </c>
      <c r="B11541" t="s">
        <v>13336</v>
      </c>
      <c r="C11541" t="s">
        <v>203</v>
      </c>
      <c r="D11541" t="s">
        <v>3957</v>
      </c>
      <c r="E11541" t="s">
        <v>20</v>
      </c>
      <c r="F11541" t="b">
        <v>0</v>
      </c>
      <c r="G11541" t="s">
        <v>27</v>
      </c>
      <c r="H11541" s="4">
        <v>45814.334745370368</v>
      </c>
      <c r="I11541" t="b">
        <v>0</v>
      </c>
      <c r="J11541" t="b">
        <v>0</v>
      </c>
      <c r="K11541" t="s">
        <v>24</v>
      </c>
      <c r="L11541" t="s">
        <v>36</v>
      </c>
      <c r="N11541">
        <v>50.549999237060547</v>
      </c>
      <c r="O11541" t="s">
        <v>563</v>
      </c>
      <c r="P11541" t="s">
        <v>13337</v>
      </c>
    </row>
    <row r="11542" spans="1:16" x14ac:dyDescent="0.55000000000000004">
      <c r="A11542" t="s">
        <v>28</v>
      </c>
      <c r="B11542" t="s">
        <v>13296</v>
      </c>
      <c r="C11542" t="s">
        <v>39</v>
      </c>
      <c r="D11542" t="s">
        <v>3973</v>
      </c>
      <c r="E11542" t="s">
        <v>20</v>
      </c>
      <c r="F11542" t="b">
        <v>1</v>
      </c>
      <c r="G11542" t="s">
        <v>912</v>
      </c>
      <c r="H11542" s="4">
        <v>45814.368958333333</v>
      </c>
      <c r="I11542" t="b">
        <v>0</v>
      </c>
      <c r="J11542" t="b">
        <v>0</v>
      </c>
      <c r="K11542" t="s">
        <v>912</v>
      </c>
      <c r="L11542" t="s">
        <v>36</v>
      </c>
      <c r="N11542">
        <v>50</v>
      </c>
      <c r="O11542" t="s">
        <v>7413</v>
      </c>
      <c r="P11542" t="s">
        <v>1629</v>
      </c>
    </row>
    <row r="11543" spans="1:16" x14ac:dyDescent="0.55000000000000004">
      <c r="A11543" t="s">
        <v>0</v>
      </c>
      <c r="B11543" t="s">
        <v>15036</v>
      </c>
      <c r="C11543" t="s">
        <v>622</v>
      </c>
      <c r="D11543" t="s">
        <v>2208</v>
      </c>
      <c r="E11543" t="s">
        <v>20</v>
      </c>
      <c r="F11543" t="b">
        <v>0</v>
      </c>
      <c r="G11543" t="s">
        <v>35</v>
      </c>
      <c r="H11543" s="4">
        <v>45814.375474537039</v>
      </c>
      <c r="I11543" t="b">
        <v>1</v>
      </c>
      <c r="J11543" t="b">
        <v>1</v>
      </c>
      <c r="K11543" t="s">
        <v>24</v>
      </c>
      <c r="L11543" t="s">
        <v>22</v>
      </c>
      <c r="M11543">
        <v>124087.5</v>
      </c>
      <c r="O11543" t="s">
        <v>954</v>
      </c>
      <c r="P11543" t="s">
        <v>15037</v>
      </c>
    </row>
    <row r="11544" spans="1:16" x14ac:dyDescent="0.55000000000000004">
      <c r="A11544" t="s">
        <v>139</v>
      </c>
      <c r="B11544" t="s">
        <v>10538</v>
      </c>
      <c r="C11544" t="s">
        <v>1769</v>
      </c>
      <c r="D11544" t="s">
        <v>3973</v>
      </c>
      <c r="E11544" t="s">
        <v>20</v>
      </c>
      <c r="F11544" t="b">
        <v>0</v>
      </c>
      <c r="G11544" t="s">
        <v>27</v>
      </c>
      <c r="H11544" s="4">
        <v>45814.376562500001</v>
      </c>
      <c r="I11544" t="b">
        <v>0</v>
      </c>
      <c r="J11544" t="b">
        <v>1</v>
      </c>
      <c r="K11544" t="s">
        <v>24</v>
      </c>
      <c r="L11544" t="s">
        <v>22</v>
      </c>
      <c r="M11544">
        <v>102310.453125</v>
      </c>
      <c r="O11544" t="s">
        <v>3438</v>
      </c>
      <c r="P11544" t="s">
        <v>10539</v>
      </c>
    </row>
    <row r="11545" spans="1:16" x14ac:dyDescent="0.55000000000000004">
      <c r="A11545" t="s">
        <v>2</v>
      </c>
      <c r="B11545" t="s">
        <v>2</v>
      </c>
      <c r="C11545" t="s">
        <v>2231</v>
      </c>
      <c r="D11545" t="s">
        <v>2208</v>
      </c>
      <c r="E11545" t="s">
        <v>20</v>
      </c>
      <c r="F11545" t="b">
        <v>0</v>
      </c>
      <c r="G11545" t="s">
        <v>27</v>
      </c>
      <c r="H11545" s="4">
        <v>45814.417893518519</v>
      </c>
      <c r="I11545" t="b">
        <v>1</v>
      </c>
      <c r="J11545" t="b">
        <v>0</v>
      </c>
      <c r="K11545" t="s">
        <v>24</v>
      </c>
      <c r="L11545" t="s">
        <v>22</v>
      </c>
      <c r="M11545">
        <v>92500</v>
      </c>
      <c r="O11545" t="s">
        <v>15098</v>
      </c>
      <c r="P11545" t="s">
        <v>15099</v>
      </c>
    </row>
    <row r="11546" spans="1:16" x14ac:dyDescent="0.55000000000000004">
      <c r="A11546" t="s">
        <v>89</v>
      </c>
      <c r="B11546" t="s">
        <v>15100</v>
      </c>
      <c r="C11546" t="s">
        <v>160</v>
      </c>
      <c r="D11546" t="s">
        <v>3973</v>
      </c>
      <c r="E11546" t="s">
        <v>20</v>
      </c>
      <c r="F11546" t="b">
        <v>0</v>
      </c>
      <c r="G11546" t="s">
        <v>27</v>
      </c>
      <c r="H11546" s="4">
        <v>45814.418217592603</v>
      </c>
      <c r="I11546" t="b">
        <v>0</v>
      </c>
      <c r="J11546" t="b">
        <v>0</v>
      </c>
      <c r="K11546" t="s">
        <v>24</v>
      </c>
      <c r="L11546" t="s">
        <v>22</v>
      </c>
      <c r="M11546">
        <v>214000</v>
      </c>
      <c r="O11546" t="s">
        <v>758</v>
      </c>
      <c r="P11546" t="s">
        <v>15101</v>
      </c>
    </row>
    <row r="11547" spans="1:16" x14ac:dyDescent="0.55000000000000004">
      <c r="A11547" t="s">
        <v>0</v>
      </c>
      <c r="B11547" t="s">
        <v>0</v>
      </c>
      <c r="C11547" t="s">
        <v>12136</v>
      </c>
      <c r="D11547" t="s">
        <v>3957</v>
      </c>
      <c r="E11547" t="s">
        <v>34</v>
      </c>
      <c r="F11547" t="b">
        <v>0</v>
      </c>
      <c r="G11547" t="s">
        <v>27</v>
      </c>
      <c r="H11547" s="4">
        <v>45814.458553240736</v>
      </c>
      <c r="I11547" t="b">
        <v>1</v>
      </c>
      <c r="J11547" t="b">
        <v>1</v>
      </c>
      <c r="K11547" t="s">
        <v>24</v>
      </c>
      <c r="L11547" t="s">
        <v>36</v>
      </c>
      <c r="N11547">
        <v>27.979999542236332</v>
      </c>
      <c r="O11547" t="s">
        <v>8935</v>
      </c>
      <c r="P11547" t="s">
        <v>1297</v>
      </c>
    </row>
    <row r="11548" spans="1:16" x14ac:dyDescent="0.55000000000000004">
      <c r="A11548" t="s">
        <v>0</v>
      </c>
      <c r="B11548" t="s">
        <v>15102</v>
      </c>
      <c r="C11548" t="s">
        <v>167</v>
      </c>
      <c r="D11548" t="s">
        <v>3957</v>
      </c>
      <c r="E11548" t="s">
        <v>34</v>
      </c>
      <c r="F11548" t="b">
        <v>0</v>
      </c>
      <c r="G11548" t="s">
        <v>35</v>
      </c>
      <c r="H11548" s="4">
        <v>45814.45884259259</v>
      </c>
      <c r="I11548" t="b">
        <v>1</v>
      </c>
      <c r="J11548" t="b">
        <v>1</v>
      </c>
      <c r="K11548" t="s">
        <v>24</v>
      </c>
      <c r="L11548" t="s">
        <v>36</v>
      </c>
      <c r="N11548">
        <v>19.014999389648441</v>
      </c>
      <c r="O11548" t="s">
        <v>15103</v>
      </c>
      <c r="P11548" t="s">
        <v>464</v>
      </c>
    </row>
    <row r="11549" spans="1:16" x14ac:dyDescent="0.55000000000000004">
      <c r="A11549" t="s">
        <v>1</v>
      </c>
      <c r="B11549" t="s">
        <v>15104</v>
      </c>
      <c r="C11549" t="s">
        <v>624</v>
      </c>
      <c r="D11549" t="s">
        <v>3973</v>
      </c>
      <c r="E11549" t="s">
        <v>20</v>
      </c>
      <c r="F11549" t="b">
        <v>0</v>
      </c>
      <c r="G11549" t="s">
        <v>35</v>
      </c>
      <c r="H11549" s="4">
        <v>45814.458854166667</v>
      </c>
      <c r="I11549" t="b">
        <v>0</v>
      </c>
      <c r="J11549" t="b">
        <v>0</v>
      </c>
      <c r="K11549" t="s">
        <v>24</v>
      </c>
      <c r="L11549" t="s">
        <v>22</v>
      </c>
      <c r="M11549">
        <v>190500</v>
      </c>
      <c r="O11549" t="s">
        <v>261</v>
      </c>
      <c r="P11549" t="s">
        <v>3808</v>
      </c>
    </row>
    <row r="11550" spans="1:16" x14ac:dyDescent="0.55000000000000004">
      <c r="A11550" t="s">
        <v>2</v>
      </c>
      <c r="B11550" t="s">
        <v>195</v>
      </c>
      <c r="C11550" t="s">
        <v>140</v>
      </c>
      <c r="D11550" t="s">
        <v>2208</v>
      </c>
      <c r="E11550" t="s">
        <v>20</v>
      </c>
      <c r="F11550" t="b">
        <v>0</v>
      </c>
      <c r="G11550" t="s">
        <v>27</v>
      </c>
      <c r="H11550" s="4">
        <v>45814.459699074083</v>
      </c>
      <c r="I11550" t="b">
        <v>0</v>
      </c>
      <c r="J11550" t="b">
        <v>1</v>
      </c>
      <c r="K11550" t="s">
        <v>24</v>
      </c>
      <c r="L11550" t="s">
        <v>22</v>
      </c>
      <c r="M11550">
        <v>148000</v>
      </c>
      <c r="O11550" t="s">
        <v>239</v>
      </c>
      <c r="P11550" t="s">
        <v>14926</v>
      </c>
    </row>
    <row r="11551" spans="1:16" x14ac:dyDescent="0.55000000000000004">
      <c r="A11551" t="s">
        <v>0</v>
      </c>
      <c r="B11551" t="s">
        <v>15105</v>
      </c>
      <c r="C11551" t="s">
        <v>192</v>
      </c>
      <c r="D11551" t="s">
        <v>3973</v>
      </c>
      <c r="E11551" t="s">
        <v>20</v>
      </c>
      <c r="F11551" t="b">
        <v>0</v>
      </c>
      <c r="G11551" t="s">
        <v>52</v>
      </c>
      <c r="H11551" s="4">
        <v>45814.50072916667</v>
      </c>
      <c r="I11551" t="b">
        <v>0</v>
      </c>
      <c r="J11551" t="b">
        <v>0</v>
      </c>
      <c r="K11551" t="s">
        <v>24</v>
      </c>
      <c r="L11551" t="s">
        <v>22</v>
      </c>
      <c r="M11551">
        <v>96750</v>
      </c>
      <c r="O11551" t="s">
        <v>5482</v>
      </c>
    </row>
    <row r="11552" spans="1:16" x14ac:dyDescent="0.55000000000000004">
      <c r="A11552" t="s">
        <v>2</v>
      </c>
      <c r="B11552" t="s">
        <v>2378</v>
      </c>
      <c r="C11552" t="s">
        <v>1415</v>
      </c>
      <c r="D11552" t="s">
        <v>3973</v>
      </c>
      <c r="E11552" t="s">
        <v>105</v>
      </c>
      <c r="F11552" t="b">
        <v>0</v>
      </c>
      <c r="G11552" t="s">
        <v>27</v>
      </c>
      <c r="H11552" s="4">
        <v>45814.501203703701</v>
      </c>
      <c r="I11552" t="b">
        <v>0</v>
      </c>
      <c r="J11552" t="b">
        <v>1</v>
      </c>
      <c r="K11552" t="s">
        <v>24</v>
      </c>
      <c r="L11552" t="s">
        <v>22</v>
      </c>
      <c r="M11552">
        <v>170000</v>
      </c>
      <c r="O11552" t="s">
        <v>5482</v>
      </c>
      <c r="P11552" t="s">
        <v>15106</v>
      </c>
    </row>
    <row r="11553" spans="1:16" x14ac:dyDescent="0.55000000000000004">
      <c r="A11553" t="s">
        <v>40</v>
      </c>
      <c r="B11553" t="s">
        <v>9372</v>
      </c>
      <c r="C11553" t="s">
        <v>2031</v>
      </c>
      <c r="D11553" t="s">
        <v>3957</v>
      </c>
      <c r="E11553" t="s">
        <v>34</v>
      </c>
      <c r="F11553" t="b">
        <v>0</v>
      </c>
      <c r="G11553" t="s">
        <v>27</v>
      </c>
      <c r="H11553" s="4">
        <v>45814.501296296286</v>
      </c>
      <c r="I11553" t="b">
        <v>0</v>
      </c>
      <c r="J11553" t="b">
        <v>1</v>
      </c>
      <c r="K11553" t="s">
        <v>24</v>
      </c>
      <c r="L11553" t="s">
        <v>36</v>
      </c>
      <c r="N11553">
        <v>54.420001983642578</v>
      </c>
      <c r="O11553" t="s">
        <v>2319</v>
      </c>
      <c r="P11553" t="s">
        <v>9373</v>
      </c>
    </row>
    <row r="11554" spans="1:16" x14ac:dyDescent="0.55000000000000004">
      <c r="A11554" t="s">
        <v>2</v>
      </c>
      <c r="B11554" t="s">
        <v>14970</v>
      </c>
      <c r="C11554" t="s">
        <v>76</v>
      </c>
      <c r="D11554" t="s">
        <v>3973</v>
      </c>
      <c r="E11554" t="s">
        <v>20</v>
      </c>
      <c r="F11554" t="b">
        <v>0</v>
      </c>
      <c r="G11554" t="s">
        <v>27</v>
      </c>
      <c r="H11554" s="4">
        <v>45814.501550925917</v>
      </c>
      <c r="I11554" t="b">
        <v>1</v>
      </c>
      <c r="J11554" t="b">
        <v>1</v>
      </c>
      <c r="K11554" t="s">
        <v>24</v>
      </c>
      <c r="L11554" t="s">
        <v>22</v>
      </c>
      <c r="M11554">
        <v>68250</v>
      </c>
      <c r="O11554" t="s">
        <v>3199</v>
      </c>
      <c r="P11554" t="s">
        <v>3539</v>
      </c>
    </row>
    <row r="11555" spans="1:16" x14ac:dyDescent="0.55000000000000004">
      <c r="A11555" t="s">
        <v>2</v>
      </c>
      <c r="B11555" t="s">
        <v>15107</v>
      </c>
      <c r="C11555" t="s">
        <v>825</v>
      </c>
      <c r="D11555" t="s">
        <v>3973</v>
      </c>
      <c r="E11555" t="s">
        <v>20</v>
      </c>
      <c r="F11555" t="b">
        <v>0</v>
      </c>
      <c r="G11555" t="s">
        <v>35</v>
      </c>
      <c r="H11555" s="4">
        <v>45814.502164351848</v>
      </c>
      <c r="I11555" t="b">
        <v>0</v>
      </c>
      <c r="J11555" t="b">
        <v>1</v>
      </c>
      <c r="K11555" t="s">
        <v>24</v>
      </c>
      <c r="L11555" t="s">
        <v>22</v>
      </c>
      <c r="M11555">
        <v>98750</v>
      </c>
      <c r="O11555" t="s">
        <v>5482</v>
      </c>
      <c r="P11555" t="s">
        <v>15108</v>
      </c>
    </row>
    <row r="11556" spans="1:16" x14ac:dyDescent="0.55000000000000004">
      <c r="A11556" t="s">
        <v>1</v>
      </c>
      <c r="B11556" t="s">
        <v>844</v>
      </c>
      <c r="C11556" t="s">
        <v>713</v>
      </c>
      <c r="D11556" t="s">
        <v>3973</v>
      </c>
      <c r="E11556" t="s">
        <v>20</v>
      </c>
      <c r="F11556" t="b">
        <v>0</v>
      </c>
      <c r="G11556" t="s">
        <v>23</v>
      </c>
      <c r="H11556" s="4">
        <v>45814.511250000003</v>
      </c>
      <c r="I11556" t="b">
        <v>0</v>
      </c>
      <c r="J11556" t="b">
        <v>0</v>
      </c>
      <c r="K11556" t="s">
        <v>24</v>
      </c>
      <c r="L11556" t="s">
        <v>22</v>
      </c>
      <c r="M11556">
        <v>174500</v>
      </c>
      <c r="O11556" t="s">
        <v>5482</v>
      </c>
      <c r="P11556" t="s">
        <v>302</v>
      </c>
    </row>
    <row r="11557" spans="1:16" x14ac:dyDescent="0.55000000000000004">
      <c r="A11557" t="s">
        <v>139</v>
      </c>
      <c r="B11557" t="s">
        <v>15109</v>
      </c>
      <c r="C11557" t="s">
        <v>2459</v>
      </c>
      <c r="D11557" t="s">
        <v>81</v>
      </c>
      <c r="E11557" t="s">
        <v>20</v>
      </c>
      <c r="F11557" t="b">
        <v>0</v>
      </c>
      <c r="G11557" t="s">
        <v>23</v>
      </c>
      <c r="H11557" s="4">
        <v>45814.511273148149</v>
      </c>
      <c r="I11557" t="b">
        <v>1</v>
      </c>
      <c r="J11557" t="b">
        <v>0</v>
      </c>
      <c r="K11557" t="s">
        <v>24</v>
      </c>
      <c r="L11557" t="s">
        <v>22</v>
      </c>
      <c r="M11557">
        <v>50500</v>
      </c>
      <c r="O11557" t="s">
        <v>81</v>
      </c>
    </row>
    <row r="11558" spans="1:16" x14ac:dyDescent="0.55000000000000004">
      <c r="A11558" t="s">
        <v>0</v>
      </c>
      <c r="B11558" t="s">
        <v>15110</v>
      </c>
      <c r="C11558" t="s">
        <v>82</v>
      </c>
      <c r="D11558" t="s">
        <v>3828</v>
      </c>
      <c r="E11558" t="s">
        <v>20</v>
      </c>
      <c r="F11558" t="b">
        <v>0</v>
      </c>
      <c r="G11558" t="s">
        <v>27</v>
      </c>
      <c r="H11558" s="4">
        <v>45814.54178240741</v>
      </c>
      <c r="I11558" t="b">
        <v>0</v>
      </c>
      <c r="J11558" t="b">
        <v>0</v>
      </c>
      <c r="K11558" t="s">
        <v>24</v>
      </c>
      <c r="L11558" t="s">
        <v>22</v>
      </c>
      <c r="M11558">
        <v>95817.5</v>
      </c>
      <c r="O11558" t="s">
        <v>15111</v>
      </c>
      <c r="P11558" t="s">
        <v>632</v>
      </c>
    </row>
    <row r="11559" spans="1:16" x14ac:dyDescent="0.55000000000000004">
      <c r="A11559" t="s">
        <v>19</v>
      </c>
      <c r="B11559" t="s">
        <v>15112</v>
      </c>
      <c r="C11559" t="s">
        <v>10708</v>
      </c>
      <c r="D11559" t="s">
        <v>3970</v>
      </c>
      <c r="E11559" t="s">
        <v>20</v>
      </c>
      <c r="F11559" t="b">
        <v>0</v>
      </c>
      <c r="G11559" t="s">
        <v>30</v>
      </c>
      <c r="H11559" s="4">
        <v>45814.542268518519</v>
      </c>
      <c r="I11559" t="b">
        <v>0</v>
      </c>
      <c r="J11559" t="b">
        <v>1</v>
      </c>
      <c r="K11559" t="s">
        <v>24</v>
      </c>
      <c r="L11559" t="s">
        <v>22</v>
      </c>
      <c r="M11559">
        <v>100000</v>
      </c>
      <c r="O11559" t="s">
        <v>6075</v>
      </c>
      <c r="P11559" t="s">
        <v>15113</v>
      </c>
    </row>
    <row r="11560" spans="1:16" x14ac:dyDescent="0.55000000000000004">
      <c r="A11560" t="s">
        <v>1</v>
      </c>
      <c r="B11560" t="s">
        <v>8155</v>
      </c>
      <c r="C11560" t="s">
        <v>108</v>
      </c>
      <c r="D11560" t="s">
        <v>3828</v>
      </c>
      <c r="E11560" t="s">
        <v>20</v>
      </c>
      <c r="F11560" t="b">
        <v>0</v>
      </c>
      <c r="G11560" t="s">
        <v>27</v>
      </c>
      <c r="H11560" s="4">
        <v>45814.542442129627</v>
      </c>
      <c r="I11560" t="b">
        <v>0</v>
      </c>
      <c r="J11560" t="b">
        <v>1</v>
      </c>
      <c r="K11560" t="s">
        <v>24</v>
      </c>
      <c r="L11560" t="s">
        <v>22</v>
      </c>
      <c r="M11560">
        <v>143000</v>
      </c>
      <c r="O11560" t="s">
        <v>5006</v>
      </c>
      <c r="P11560" t="s">
        <v>8156</v>
      </c>
    </row>
    <row r="11561" spans="1:16" x14ac:dyDescent="0.55000000000000004">
      <c r="A11561" t="s">
        <v>0</v>
      </c>
      <c r="B11561" t="s">
        <v>257</v>
      </c>
      <c r="C11561" t="s">
        <v>15114</v>
      </c>
      <c r="D11561" t="s">
        <v>131</v>
      </c>
      <c r="F11561" t="b">
        <v>0</v>
      </c>
      <c r="G11561" t="s">
        <v>27</v>
      </c>
      <c r="H11561" s="4">
        <v>45814.583518518521</v>
      </c>
      <c r="I11561" t="b">
        <v>1</v>
      </c>
      <c r="J11561" t="b">
        <v>0</v>
      </c>
      <c r="K11561" t="s">
        <v>24</v>
      </c>
      <c r="L11561" t="s">
        <v>36</v>
      </c>
      <c r="N11561">
        <v>35</v>
      </c>
      <c r="O11561" t="s">
        <v>131</v>
      </c>
      <c r="P11561" t="s">
        <v>2771</v>
      </c>
    </row>
    <row r="11562" spans="1:16" x14ac:dyDescent="0.55000000000000004">
      <c r="A11562" t="s">
        <v>28</v>
      </c>
      <c r="B11562" t="s">
        <v>15115</v>
      </c>
      <c r="C11562" t="s">
        <v>82</v>
      </c>
      <c r="D11562" t="s">
        <v>3973</v>
      </c>
      <c r="E11562" t="s">
        <v>20</v>
      </c>
      <c r="F11562" t="b">
        <v>0</v>
      </c>
      <c r="G11562" t="s">
        <v>27</v>
      </c>
      <c r="H11562" s="4">
        <v>45814.584664351853</v>
      </c>
      <c r="I11562" t="b">
        <v>0</v>
      </c>
      <c r="J11562" t="b">
        <v>1</v>
      </c>
      <c r="K11562" t="s">
        <v>24</v>
      </c>
      <c r="L11562" t="s">
        <v>22</v>
      </c>
      <c r="M11562">
        <v>212500</v>
      </c>
      <c r="O11562" t="s">
        <v>1771</v>
      </c>
      <c r="P11562" t="s">
        <v>149</v>
      </c>
    </row>
    <row r="11563" spans="1:16" x14ac:dyDescent="0.55000000000000004">
      <c r="A11563" t="s">
        <v>40</v>
      </c>
      <c r="B11563" t="s">
        <v>2487</v>
      </c>
      <c r="C11563" t="s">
        <v>9315</v>
      </c>
      <c r="D11563" t="s">
        <v>3957</v>
      </c>
      <c r="E11563" t="s">
        <v>20</v>
      </c>
      <c r="F11563" t="b">
        <v>0</v>
      </c>
      <c r="G11563" t="s">
        <v>27</v>
      </c>
      <c r="H11563" s="4">
        <v>45814.584664351853</v>
      </c>
      <c r="I11563" t="b">
        <v>0</v>
      </c>
      <c r="J11563" t="b">
        <v>0</v>
      </c>
      <c r="K11563" t="s">
        <v>24</v>
      </c>
      <c r="L11563" t="s">
        <v>36</v>
      </c>
      <c r="N11563">
        <v>45.745002746582031</v>
      </c>
      <c r="O11563" t="s">
        <v>15116</v>
      </c>
      <c r="P11563" t="s">
        <v>15117</v>
      </c>
    </row>
    <row r="11564" spans="1:16" x14ac:dyDescent="0.55000000000000004">
      <c r="A11564" t="s">
        <v>139</v>
      </c>
      <c r="B11564" t="s">
        <v>15118</v>
      </c>
      <c r="C11564" t="s">
        <v>39</v>
      </c>
      <c r="D11564" t="s">
        <v>3973</v>
      </c>
      <c r="E11564" t="s">
        <v>51</v>
      </c>
      <c r="F11564" t="b">
        <v>1</v>
      </c>
      <c r="G11564" t="s">
        <v>27</v>
      </c>
      <c r="H11564" s="4">
        <v>45814.584687499999</v>
      </c>
      <c r="I11564" t="b">
        <v>0</v>
      </c>
      <c r="J11564" t="b">
        <v>0</v>
      </c>
      <c r="K11564" t="s">
        <v>24</v>
      </c>
      <c r="L11564" t="s">
        <v>36</v>
      </c>
      <c r="N11564">
        <v>65</v>
      </c>
      <c r="O11564" t="s">
        <v>1112</v>
      </c>
      <c r="P11564" t="s">
        <v>15119</v>
      </c>
    </row>
    <row r="11565" spans="1:16" x14ac:dyDescent="0.55000000000000004">
      <c r="A11565" t="s">
        <v>40</v>
      </c>
      <c r="B11565" t="s">
        <v>10998</v>
      </c>
      <c r="C11565" t="s">
        <v>633</v>
      </c>
      <c r="D11565" t="s">
        <v>3973</v>
      </c>
      <c r="E11565" t="s">
        <v>20</v>
      </c>
      <c r="F11565" t="b">
        <v>0</v>
      </c>
      <c r="G11565" t="s">
        <v>27</v>
      </c>
      <c r="H11565" s="4">
        <v>45814.584849537037</v>
      </c>
      <c r="I11565" t="b">
        <v>0</v>
      </c>
      <c r="J11565" t="b">
        <v>1</v>
      </c>
      <c r="K11565" t="s">
        <v>24</v>
      </c>
      <c r="L11565" t="s">
        <v>22</v>
      </c>
      <c r="M11565">
        <v>180000</v>
      </c>
      <c r="O11565" t="s">
        <v>202</v>
      </c>
      <c r="P11565" t="s">
        <v>10999</v>
      </c>
    </row>
    <row r="11566" spans="1:16" x14ac:dyDescent="0.55000000000000004">
      <c r="A11566" t="s">
        <v>2</v>
      </c>
      <c r="B11566" t="s">
        <v>170</v>
      </c>
      <c r="C11566" t="s">
        <v>372</v>
      </c>
      <c r="D11566" t="s">
        <v>3957</v>
      </c>
      <c r="E11566" t="s">
        <v>20</v>
      </c>
      <c r="F11566" t="b">
        <v>0</v>
      </c>
      <c r="G11566" t="s">
        <v>30</v>
      </c>
      <c r="H11566" s="4">
        <v>45814.585914351846</v>
      </c>
      <c r="I11566" t="b">
        <v>0</v>
      </c>
      <c r="J11566" t="b">
        <v>1</v>
      </c>
      <c r="K11566" t="s">
        <v>24</v>
      </c>
      <c r="L11566" t="s">
        <v>36</v>
      </c>
      <c r="N11566">
        <v>54.420001983642578</v>
      </c>
      <c r="O11566" t="s">
        <v>15120</v>
      </c>
      <c r="P11566" t="s">
        <v>15121</v>
      </c>
    </row>
    <row r="11567" spans="1:16" x14ac:dyDescent="0.55000000000000004">
      <c r="A11567" t="s">
        <v>139</v>
      </c>
      <c r="B11567" t="s">
        <v>15122</v>
      </c>
      <c r="C11567" t="s">
        <v>39</v>
      </c>
      <c r="D11567" t="s">
        <v>2208</v>
      </c>
      <c r="E11567" t="s">
        <v>51</v>
      </c>
      <c r="F11567" t="b">
        <v>1</v>
      </c>
      <c r="G11567" t="s">
        <v>35</v>
      </c>
      <c r="H11567" s="4">
        <v>45814.625497685192</v>
      </c>
      <c r="I11567" t="b">
        <v>0</v>
      </c>
      <c r="J11567" t="b">
        <v>1</v>
      </c>
      <c r="K11567" t="s">
        <v>24</v>
      </c>
      <c r="L11567" t="s">
        <v>36</v>
      </c>
      <c r="N11567">
        <v>34.854999542236328</v>
      </c>
      <c r="O11567" t="s">
        <v>1814</v>
      </c>
      <c r="P11567" t="s">
        <v>863</v>
      </c>
    </row>
    <row r="11568" spans="1:16" x14ac:dyDescent="0.55000000000000004">
      <c r="A11568" t="s">
        <v>19</v>
      </c>
      <c r="B11568" t="s">
        <v>9389</v>
      </c>
      <c r="C11568" t="s">
        <v>3887</v>
      </c>
      <c r="D11568" t="s">
        <v>3973</v>
      </c>
      <c r="E11568" t="s">
        <v>20</v>
      </c>
      <c r="F11568" t="b">
        <v>0</v>
      </c>
      <c r="G11568" t="s">
        <v>27</v>
      </c>
      <c r="H11568" s="4">
        <v>45814.625775462962</v>
      </c>
      <c r="I11568" t="b">
        <v>0</v>
      </c>
      <c r="J11568" t="b">
        <v>1</v>
      </c>
      <c r="K11568" t="s">
        <v>24</v>
      </c>
      <c r="L11568" t="s">
        <v>22</v>
      </c>
      <c r="M11568">
        <v>152500</v>
      </c>
      <c r="O11568" t="s">
        <v>9390</v>
      </c>
      <c r="P11568" t="s">
        <v>9391</v>
      </c>
    </row>
    <row r="11569" spans="1:16" x14ac:dyDescent="0.55000000000000004">
      <c r="A11569" t="s">
        <v>40</v>
      </c>
      <c r="B11569" t="s">
        <v>10998</v>
      </c>
      <c r="C11569" t="s">
        <v>11001</v>
      </c>
      <c r="D11569" t="s">
        <v>3973</v>
      </c>
      <c r="E11569" t="s">
        <v>20</v>
      </c>
      <c r="F11569" t="b">
        <v>0</v>
      </c>
      <c r="G11569" t="s">
        <v>27</v>
      </c>
      <c r="H11569" s="4">
        <v>45814.626226851848</v>
      </c>
      <c r="I11569" t="b">
        <v>0</v>
      </c>
      <c r="J11569" t="b">
        <v>1</v>
      </c>
      <c r="K11569" t="s">
        <v>24</v>
      </c>
      <c r="L11569" t="s">
        <v>22</v>
      </c>
      <c r="M11569">
        <v>180000</v>
      </c>
      <c r="O11569" t="s">
        <v>202</v>
      </c>
      <c r="P11569" t="s">
        <v>10999</v>
      </c>
    </row>
    <row r="11570" spans="1:16" x14ac:dyDescent="0.55000000000000004">
      <c r="A11570" t="s">
        <v>2</v>
      </c>
      <c r="B11570" t="s">
        <v>15123</v>
      </c>
      <c r="C11570" t="s">
        <v>155</v>
      </c>
      <c r="D11570" t="s">
        <v>2208</v>
      </c>
      <c r="E11570" t="s">
        <v>51</v>
      </c>
      <c r="F11570" t="b">
        <v>0</v>
      </c>
      <c r="G11570" t="s">
        <v>27</v>
      </c>
      <c r="H11570" s="4">
        <v>45814.626296296286</v>
      </c>
      <c r="I11570" t="b">
        <v>1</v>
      </c>
      <c r="J11570" t="b">
        <v>0</v>
      </c>
      <c r="K11570" t="s">
        <v>24</v>
      </c>
      <c r="L11570" t="s">
        <v>36</v>
      </c>
      <c r="N11570">
        <v>50</v>
      </c>
      <c r="O11570" t="s">
        <v>15124</v>
      </c>
      <c r="P11570" t="s">
        <v>1960</v>
      </c>
    </row>
    <row r="11571" spans="1:16" x14ac:dyDescent="0.55000000000000004">
      <c r="A11571" t="s">
        <v>1</v>
      </c>
      <c r="B11571" t="s">
        <v>15125</v>
      </c>
      <c r="C11571" t="s">
        <v>114</v>
      </c>
      <c r="D11571" t="s">
        <v>3973</v>
      </c>
      <c r="E11571" t="s">
        <v>20</v>
      </c>
      <c r="F11571" t="b">
        <v>0</v>
      </c>
      <c r="G11571" t="s">
        <v>27</v>
      </c>
      <c r="H11571" s="4">
        <v>45814.626469907409</v>
      </c>
      <c r="I11571" t="b">
        <v>0</v>
      </c>
      <c r="J11571" t="b">
        <v>1</v>
      </c>
      <c r="K11571" t="s">
        <v>24</v>
      </c>
      <c r="L11571" t="s">
        <v>22</v>
      </c>
      <c r="M11571">
        <v>120536</v>
      </c>
      <c r="O11571" t="s">
        <v>15126</v>
      </c>
      <c r="P11571" t="s">
        <v>15127</v>
      </c>
    </row>
    <row r="11572" spans="1:16" x14ac:dyDescent="0.55000000000000004">
      <c r="A11572" t="s">
        <v>40</v>
      </c>
      <c r="B11572" t="s">
        <v>11446</v>
      </c>
      <c r="C11572" t="s">
        <v>187</v>
      </c>
      <c r="D11572" t="s">
        <v>3828</v>
      </c>
      <c r="E11572" t="s">
        <v>20</v>
      </c>
      <c r="F11572" t="b">
        <v>0</v>
      </c>
      <c r="G11572" t="s">
        <v>41</v>
      </c>
      <c r="H11572" s="4">
        <v>45814.62667824074</v>
      </c>
      <c r="I11572" t="b">
        <v>0</v>
      </c>
      <c r="J11572" t="b">
        <v>1</v>
      </c>
      <c r="K11572" t="s">
        <v>24</v>
      </c>
      <c r="L11572" t="s">
        <v>22</v>
      </c>
      <c r="M11572">
        <v>132500</v>
      </c>
      <c r="O11572" t="s">
        <v>1144</v>
      </c>
      <c r="P11572" t="s">
        <v>11448</v>
      </c>
    </row>
    <row r="11573" spans="1:16" x14ac:dyDescent="0.55000000000000004">
      <c r="A11573" t="s">
        <v>2</v>
      </c>
      <c r="B11573" t="s">
        <v>15042</v>
      </c>
      <c r="C11573" t="s">
        <v>122</v>
      </c>
      <c r="D11573" t="s">
        <v>3828</v>
      </c>
      <c r="E11573" t="s">
        <v>20</v>
      </c>
      <c r="F11573" t="b">
        <v>0</v>
      </c>
      <c r="G11573" t="s">
        <v>30</v>
      </c>
      <c r="H11573" s="4">
        <v>45814.627523148149</v>
      </c>
      <c r="I11573" t="b">
        <v>0</v>
      </c>
      <c r="J11573" t="b">
        <v>1</v>
      </c>
      <c r="K11573" t="s">
        <v>24</v>
      </c>
      <c r="L11573" t="s">
        <v>22</v>
      </c>
      <c r="M11573">
        <v>162280</v>
      </c>
      <c r="O11573" t="s">
        <v>7595</v>
      </c>
      <c r="P11573" t="s">
        <v>15044</v>
      </c>
    </row>
    <row r="11574" spans="1:16" x14ac:dyDescent="0.55000000000000004">
      <c r="A11574" t="s">
        <v>0</v>
      </c>
      <c r="B11574" t="s">
        <v>15128</v>
      </c>
      <c r="C11574" t="s">
        <v>904</v>
      </c>
      <c r="D11574" t="s">
        <v>3828</v>
      </c>
      <c r="E11574" t="s">
        <v>51</v>
      </c>
      <c r="F11574" t="b">
        <v>0</v>
      </c>
      <c r="G11574" t="s">
        <v>27</v>
      </c>
      <c r="H11574" s="4">
        <v>45814.666828703703</v>
      </c>
      <c r="I11574" t="b">
        <v>0</v>
      </c>
      <c r="J11574" t="b">
        <v>1</v>
      </c>
      <c r="K11574" t="s">
        <v>24</v>
      </c>
      <c r="L11574" t="s">
        <v>36</v>
      </c>
      <c r="N11574">
        <v>25.5</v>
      </c>
      <c r="O11574" t="s">
        <v>15009</v>
      </c>
      <c r="P11574" t="s">
        <v>863</v>
      </c>
    </row>
    <row r="11575" spans="1:16" x14ac:dyDescent="0.55000000000000004">
      <c r="A11575" t="s">
        <v>0</v>
      </c>
      <c r="B11575" t="s">
        <v>14724</v>
      </c>
      <c r="C11575" t="s">
        <v>292</v>
      </c>
      <c r="D11575" t="s">
        <v>3828</v>
      </c>
      <c r="E11575" t="s">
        <v>20</v>
      </c>
      <c r="F11575" t="b">
        <v>0</v>
      </c>
      <c r="G11575" t="s">
        <v>30</v>
      </c>
      <c r="H11575" s="4">
        <v>45814.70890046296</v>
      </c>
      <c r="I11575" t="b">
        <v>0</v>
      </c>
      <c r="J11575" t="b">
        <v>1</v>
      </c>
      <c r="K11575" t="s">
        <v>24</v>
      </c>
      <c r="L11575" t="s">
        <v>22</v>
      </c>
      <c r="M11575">
        <v>130500</v>
      </c>
      <c r="O11575" t="s">
        <v>1980</v>
      </c>
      <c r="P11575" t="s">
        <v>996</v>
      </c>
    </row>
    <row r="11576" spans="1:16" x14ac:dyDescent="0.55000000000000004">
      <c r="A11576" t="s">
        <v>28</v>
      </c>
      <c r="B11576" t="s">
        <v>15129</v>
      </c>
      <c r="C11576" t="s">
        <v>49</v>
      </c>
      <c r="D11576" t="s">
        <v>3973</v>
      </c>
      <c r="E11576" t="s">
        <v>20</v>
      </c>
      <c r="F11576" t="b">
        <v>0</v>
      </c>
      <c r="G11576" t="s">
        <v>41</v>
      </c>
      <c r="H11576" s="4">
        <v>45814.709317129629</v>
      </c>
      <c r="I11576" t="b">
        <v>0</v>
      </c>
      <c r="J11576" t="b">
        <v>0</v>
      </c>
      <c r="K11576" t="s">
        <v>24</v>
      </c>
      <c r="L11576" t="s">
        <v>22</v>
      </c>
      <c r="M11576">
        <v>200000</v>
      </c>
      <c r="O11576" t="s">
        <v>3634</v>
      </c>
      <c r="P11576" t="s">
        <v>15130</v>
      </c>
    </row>
    <row r="11577" spans="1:16" x14ac:dyDescent="0.55000000000000004">
      <c r="A11577" t="s">
        <v>40</v>
      </c>
      <c r="B11577" t="s">
        <v>8011</v>
      </c>
      <c r="C11577" t="s">
        <v>82</v>
      </c>
      <c r="D11577" t="s">
        <v>3973</v>
      </c>
      <c r="E11577" t="s">
        <v>20</v>
      </c>
      <c r="F11577" t="b">
        <v>0</v>
      </c>
      <c r="G11577" t="s">
        <v>27</v>
      </c>
      <c r="H11577" s="4">
        <v>45814.709513888891</v>
      </c>
      <c r="I11577" t="b">
        <v>1</v>
      </c>
      <c r="J11577" t="b">
        <v>1</v>
      </c>
      <c r="K11577" t="s">
        <v>24</v>
      </c>
      <c r="L11577" t="s">
        <v>22</v>
      </c>
      <c r="M11577">
        <v>140000</v>
      </c>
      <c r="O11577" t="s">
        <v>6337</v>
      </c>
      <c r="P11577" t="s">
        <v>14028</v>
      </c>
    </row>
    <row r="11578" spans="1:16" x14ac:dyDescent="0.55000000000000004">
      <c r="A11578" t="s">
        <v>40</v>
      </c>
      <c r="B11578" t="s">
        <v>15131</v>
      </c>
      <c r="C11578" t="s">
        <v>315</v>
      </c>
      <c r="D11578" t="s">
        <v>3600</v>
      </c>
      <c r="E11578" t="s">
        <v>20</v>
      </c>
      <c r="F11578" t="b">
        <v>0</v>
      </c>
      <c r="G11578" t="s">
        <v>27</v>
      </c>
      <c r="H11578" s="4">
        <v>45814.709629629629</v>
      </c>
      <c r="I11578" t="b">
        <v>0</v>
      </c>
      <c r="J11578" t="b">
        <v>1</v>
      </c>
      <c r="K11578" t="s">
        <v>24</v>
      </c>
      <c r="L11578" t="s">
        <v>22</v>
      </c>
      <c r="M11578">
        <v>257000</v>
      </c>
      <c r="O11578" t="s">
        <v>59</v>
      </c>
      <c r="P11578" t="s">
        <v>137</v>
      </c>
    </row>
    <row r="11579" spans="1:16" x14ac:dyDescent="0.55000000000000004">
      <c r="A11579" t="s">
        <v>89</v>
      </c>
      <c r="B11579" t="s">
        <v>15132</v>
      </c>
      <c r="C11579" t="s">
        <v>33</v>
      </c>
      <c r="D11579" t="s">
        <v>3973</v>
      </c>
      <c r="E11579" t="s">
        <v>51</v>
      </c>
      <c r="F11579" t="b">
        <v>0</v>
      </c>
      <c r="G11579" t="s">
        <v>27</v>
      </c>
      <c r="H11579" s="4">
        <v>45814.709780092591</v>
      </c>
      <c r="I11579" t="b">
        <v>1</v>
      </c>
      <c r="J11579" t="b">
        <v>0</v>
      </c>
      <c r="K11579" t="s">
        <v>24</v>
      </c>
      <c r="L11579" t="s">
        <v>36</v>
      </c>
      <c r="N11579">
        <v>67.5</v>
      </c>
      <c r="O11579" t="s">
        <v>846</v>
      </c>
      <c r="P11579" t="s">
        <v>15133</v>
      </c>
    </row>
    <row r="11580" spans="1:16" x14ac:dyDescent="0.55000000000000004">
      <c r="A11580" t="s">
        <v>2</v>
      </c>
      <c r="B11580" t="s">
        <v>15134</v>
      </c>
      <c r="C11580" t="s">
        <v>71</v>
      </c>
      <c r="D11580" t="s">
        <v>3973</v>
      </c>
      <c r="E11580" t="s">
        <v>20</v>
      </c>
      <c r="F11580" t="b">
        <v>0</v>
      </c>
      <c r="G11580" t="s">
        <v>41</v>
      </c>
      <c r="H11580" s="4">
        <v>45814.710011574083</v>
      </c>
      <c r="I11580" t="b">
        <v>0</v>
      </c>
      <c r="J11580" t="b">
        <v>1</v>
      </c>
      <c r="K11580" t="s">
        <v>24</v>
      </c>
      <c r="L11580" t="s">
        <v>22</v>
      </c>
      <c r="M11580">
        <v>189500</v>
      </c>
      <c r="O11580" t="s">
        <v>1172</v>
      </c>
      <c r="P11580" t="s">
        <v>15135</v>
      </c>
    </row>
    <row r="11581" spans="1:16" x14ac:dyDescent="0.55000000000000004">
      <c r="A11581" t="s">
        <v>2</v>
      </c>
      <c r="B11581" t="s">
        <v>2118</v>
      </c>
      <c r="C11581" t="s">
        <v>653</v>
      </c>
      <c r="D11581" t="s">
        <v>3973</v>
      </c>
      <c r="E11581" t="s">
        <v>20</v>
      </c>
      <c r="F11581" t="b">
        <v>0</v>
      </c>
      <c r="G11581" t="s">
        <v>35</v>
      </c>
      <c r="H11581" s="4">
        <v>45814.710578703707</v>
      </c>
      <c r="I11581" t="b">
        <v>0</v>
      </c>
      <c r="J11581" t="b">
        <v>1</v>
      </c>
      <c r="K11581" t="s">
        <v>24</v>
      </c>
      <c r="L11581" t="s">
        <v>22</v>
      </c>
      <c r="M11581">
        <v>122500</v>
      </c>
      <c r="O11581" t="s">
        <v>935</v>
      </c>
      <c r="P11581" t="s">
        <v>15136</v>
      </c>
    </row>
    <row r="11582" spans="1:16" x14ac:dyDescent="0.55000000000000004">
      <c r="A11582" t="s">
        <v>191</v>
      </c>
      <c r="B11582" t="s">
        <v>15137</v>
      </c>
      <c r="C11582" t="s">
        <v>192</v>
      </c>
      <c r="D11582" t="s">
        <v>81</v>
      </c>
      <c r="E11582" t="s">
        <v>20</v>
      </c>
      <c r="F11582" t="b">
        <v>0</v>
      </c>
      <c r="G11582" t="s">
        <v>23</v>
      </c>
      <c r="H11582" s="4">
        <v>45814.719606481478</v>
      </c>
      <c r="I11582" t="b">
        <v>1</v>
      </c>
      <c r="J11582" t="b">
        <v>1</v>
      </c>
      <c r="K11582" t="s">
        <v>24</v>
      </c>
      <c r="L11582" t="s">
        <v>22</v>
      </c>
      <c r="M11582">
        <v>180000</v>
      </c>
      <c r="O11582" t="s">
        <v>81</v>
      </c>
      <c r="P11582" t="s">
        <v>215</v>
      </c>
    </row>
    <row r="11583" spans="1:16" x14ac:dyDescent="0.55000000000000004">
      <c r="A11583" t="s">
        <v>0</v>
      </c>
      <c r="B11583" t="s">
        <v>15138</v>
      </c>
      <c r="C11583" t="s">
        <v>39</v>
      </c>
      <c r="D11583" t="s">
        <v>3973</v>
      </c>
      <c r="E11583" t="s">
        <v>51</v>
      </c>
      <c r="F11583" t="b">
        <v>1</v>
      </c>
      <c r="G11583" t="s">
        <v>762</v>
      </c>
      <c r="H11583" s="4">
        <v>45814.730995370373</v>
      </c>
      <c r="I11583" t="b">
        <v>1</v>
      </c>
      <c r="J11583" t="b">
        <v>0</v>
      </c>
      <c r="K11583" t="s">
        <v>762</v>
      </c>
      <c r="L11583" t="s">
        <v>22</v>
      </c>
      <c r="M11583">
        <v>30000</v>
      </c>
      <c r="O11583" t="s">
        <v>15139</v>
      </c>
      <c r="P11583" t="s">
        <v>15140</v>
      </c>
    </row>
    <row r="11584" spans="1:16" x14ac:dyDescent="0.55000000000000004">
      <c r="A11584" t="s">
        <v>0</v>
      </c>
      <c r="B11584" t="s">
        <v>14724</v>
      </c>
      <c r="C11584" t="s">
        <v>236</v>
      </c>
      <c r="D11584" t="s">
        <v>3973</v>
      </c>
      <c r="E11584" t="s">
        <v>20</v>
      </c>
      <c r="F11584" t="b">
        <v>0</v>
      </c>
      <c r="G11584" t="s">
        <v>27</v>
      </c>
      <c r="H11584" s="4">
        <v>45814.750243055547</v>
      </c>
      <c r="I11584" t="b">
        <v>0</v>
      </c>
      <c r="J11584" t="b">
        <v>1</v>
      </c>
      <c r="K11584" t="s">
        <v>24</v>
      </c>
      <c r="L11584" t="s">
        <v>22</v>
      </c>
      <c r="M11584">
        <v>130500</v>
      </c>
      <c r="O11584" t="s">
        <v>1980</v>
      </c>
      <c r="P11584" t="s">
        <v>996</v>
      </c>
    </row>
    <row r="11585" spans="1:16" x14ac:dyDescent="0.55000000000000004">
      <c r="A11585" t="s">
        <v>25</v>
      </c>
      <c r="B11585" t="s">
        <v>15141</v>
      </c>
      <c r="C11585" t="s">
        <v>181</v>
      </c>
      <c r="D11585" t="s">
        <v>3973</v>
      </c>
      <c r="E11585" t="s">
        <v>20</v>
      </c>
      <c r="F11585" t="b">
        <v>0</v>
      </c>
      <c r="G11585" t="s">
        <v>41</v>
      </c>
      <c r="H11585" s="4">
        <v>45814.750358796293</v>
      </c>
      <c r="I11585" t="b">
        <v>0</v>
      </c>
      <c r="J11585" t="b">
        <v>1</v>
      </c>
      <c r="K11585" t="s">
        <v>24</v>
      </c>
      <c r="L11585" t="s">
        <v>22</v>
      </c>
      <c r="M11585">
        <v>109320</v>
      </c>
      <c r="O11585" t="s">
        <v>4344</v>
      </c>
      <c r="P11585" t="s">
        <v>15142</v>
      </c>
    </row>
    <row r="11586" spans="1:16" x14ac:dyDescent="0.55000000000000004">
      <c r="A11586" t="s">
        <v>2</v>
      </c>
      <c r="B11586" t="s">
        <v>2355</v>
      </c>
      <c r="C11586" t="s">
        <v>120</v>
      </c>
      <c r="D11586" t="s">
        <v>3973</v>
      </c>
      <c r="E11586" t="s">
        <v>20</v>
      </c>
      <c r="F11586" t="b">
        <v>0</v>
      </c>
      <c r="G11586" t="s">
        <v>35</v>
      </c>
      <c r="H11586" s="4">
        <v>45814.750509259262</v>
      </c>
      <c r="I11586" t="b">
        <v>1</v>
      </c>
      <c r="J11586" t="b">
        <v>0</v>
      </c>
      <c r="K11586" t="s">
        <v>24</v>
      </c>
      <c r="L11586" t="s">
        <v>36</v>
      </c>
      <c r="N11586">
        <v>58</v>
      </c>
      <c r="O11586" t="s">
        <v>4344</v>
      </c>
      <c r="P11586" t="s">
        <v>15143</v>
      </c>
    </row>
    <row r="11587" spans="1:16" x14ac:dyDescent="0.55000000000000004">
      <c r="A11587" t="s">
        <v>2</v>
      </c>
      <c r="B11587" t="s">
        <v>307</v>
      </c>
      <c r="C11587" t="s">
        <v>945</v>
      </c>
      <c r="D11587" t="s">
        <v>3973</v>
      </c>
      <c r="E11587" t="s">
        <v>20</v>
      </c>
      <c r="F11587" t="b">
        <v>0</v>
      </c>
      <c r="G11587" t="s">
        <v>30</v>
      </c>
      <c r="H11587" s="4">
        <v>45814.750601851847</v>
      </c>
      <c r="I11587" t="b">
        <v>0</v>
      </c>
      <c r="J11587" t="b">
        <v>0</v>
      </c>
      <c r="K11587" t="s">
        <v>24</v>
      </c>
      <c r="L11587" t="s">
        <v>22</v>
      </c>
      <c r="M11587">
        <v>162500</v>
      </c>
      <c r="O11587" t="s">
        <v>1926</v>
      </c>
      <c r="P11587" t="s">
        <v>15144</v>
      </c>
    </row>
    <row r="11588" spans="1:16" x14ac:dyDescent="0.55000000000000004">
      <c r="A11588" t="s">
        <v>89</v>
      </c>
      <c r="B11588" t="s">
        <v>15145</v>
      </c>
      <c r="C11588" t="s">
        <v>140</v>
      </c>
      <c r="D11588" t="s">
        <v>3973</v>
      </c>
      <c r="E11588" t="s">
        <v>51</v>
      </c>
      <c r="F11588" t="b">
        <v>0</v>
      </c>
      <c r="G11588" t="s">
        <v>27</v>
      </c>
      <c r="H11588" s="4">
        <v>45814.751562500001</v>
      </c>
      <c r="I11588" t="b">
        <v>0</v>
      </c>
      <c r="J11588" t="b">
        <v>0</v>
      </c>
      <c r="K11588" t="s">
        <v>24</v>
      </c>
      <c r="L11588" t="s">
        <v>36</v>
      </c>
      <c r="N11588">
        <v>75</v>
      </c>
      <c r="O11588" t="s">
        <v>3044</v>
      </c>
      <c r="P11588" t="s">
        <v>15146</v>
      </c>
    </row>
    <row r="11589" spans="1:16" x14ac:dyDescent="0.55000000000000004">
      <c r="A11589" t="s">
        <v>2</v>
      </c>
      <c r="B11589" t="s">
        <v>1701</v>
      </c>
      <c r="C11589" t="s">
        <v>260</v>
      </c>
      <c r="D11589" t="s">
        <v>3973</v>
      </c>
      <c r="E11589" t="s">
        <v>20</v>
      </c>
      <c r="F11589" t="b">
        <v>0</v>
      </c>
      <c r="G11589" t="s">
        <v>30</v>
      </c>
      <c r="H11589" s="4">
        <v>45814.752708333333</v>
      </c>
      <c r="I11589" t="b">
        <v>0</v>
      </c>
      <c r="J11589" t="b">
        <v>0</v>
      </c>
      <c r="K11589" t="s">
        <v>24</v>
      </c>
      <c r="L11589" t="s">
        <v>22</v>
      </c>
      <c r="M11589">
        <v>143500</v>
      </c>
      <c r="O11589" t="s">
        <v>261</v>
      </c>
      <c r="P11589" t="s">
        <v>3814</v>
      </c>
    </row>
    <row r="11590" spans="1:16" x14ac:dyDescent="0.55000000000000004">
      <c r="A11590" t="s">
        <v>139</v>
      </c>
      <c r="B11590" t="s">
        <v>15147</v>
      </c>
      <c r="C11590" t="s">
        <v>39</v>
      </c>
      <c r="D11590" t="s">
        <v>7434</v>
      </c>
      <c r="E11590" t="s">
        <v>20</v>
      </c>
      <c r="F11590" t="b">
        <v>1</v>
      </c>
      <c r="G11590" t="s">
        <v>4057</v>
      </c>
      <c r="H11590" s="4">
        <v>45814.764479166668</v>
      </c>
      <c r="I11590" t="b">
        <v>0</v>
      </c>
      <c r="J11590" t="b">
        <v>0</v>
      </c>
      <c r="K11590" t="s">
        <v>4057</v>
      </c>
      <c r="L11590" t="s">
        <v>22</v>
      </c>
      <c r="M11590">
        <v>250000</v>
      </c>
      <c r="O11590" t="s">
        <v>4052</v>
      </c>
      <c r="P11590" t="s">
        <v>15148</v>
      </c>
    </row>
    <row r="11591" spans="1:16" x14ac:dyDescent="0.55000000000000004">
      <c r="A11591" t="s">
        <v>2</v>
      </c>
      <c r="B11591" t="s">
        <v>15149</v>
      </c>
      <c r="C11591" t="s">
        <v>158</v>
      </c>
      <c r="D11591" t="s">
        <v>4035</v>
      </c>
      <c r="E11591" t="s">
        <v>20</v>
      </c>
      <c r="F11591" t="b">
        <v>0</v>
      </c>
      <c r="G11591" t="s">
        <v>158</v>
      </c>
      <c r="H11591" s="4">
        <v>45814.765335648153</v>
      </c>
      <c r="I11591" t="b">
        <v>0</v>
      </c>
      <c r="J11591" t="b">
        <v>0</v>
      </c>
      <c r="K11591" t="s">
        <v>158</v>
      </c>
      <c r="L11591" t="s">
        <v>22</v>
      </c>
      <c r="M11591">
        <v>41485.5</v>
      </c>
      <c r="O11591" t="s">
        <v>1784</v>
      </c>
      <c r="P11591" t="s">
        <v>15150</v>
      </c>
    </row>
    <row r="11592" spans="1:16" x14ac:dyDescent="0.55000000000000004">
      <c r="A11592" t="s">
        <v>89</v>
      </c>
      <c r="B11592" t="s">
        <v>15151</v>
      </c>
      <c r="C11592" t="s">
        <v>39</v>
      </c>
      <c r="D11592" t="s">
        <v>7434</v>
      </c>
      <c r="E11592" t="s">
        <v>20</v>
      </c>
      <c r="F11592" t="b">
        <v>1</v>
      </c>
      <c r="G11592" t="s">
        <v>10138</v>
      </c>
      <c r="H11592" s="4">
        <v>45814.768900462957</v>
      </c>
      <c r="I11592" t="b">
        <v>1</v>
      </c>
      <c r="J11592" t="b">
        <v>0</v>
      </c>
      <c r="L11592" t="s">
        <v>22</v>
      </c>
      <c r="M11592">
        <v>180000</v>
      </c>
      <c r="O11592" t="s">
        <v>4052</v>
      </c>
      <c r="P11592" t="s">
        <v>12503</v>
      </c>
    </row>
    <row r="11593" spans="1:16" x14ac:dyDescent="0.55000000000000004">
      <c r="A11593" t="s">
        <v>2</v>
      </c>
      <c r="B11593" t="s">
        <v>15152</v>
      </c>
      <c r="C11593" t="s">
        <v>39</v>
      </c>
      <c r="D11593" t="s">
        <v>3973</v>
      </c>
      <c r="E11593" t="s">
        <v>51</v>
      </c>
      <c r="F11593" t="b">
        <v>1</v>
      </c>
      <c r="G11593" t="s">
        <v>762</v>
      </c>
      <c r="H11593" s="4">
        <v>45814.772662037038</v>
      </c>
      <c r="I11593" t="b">
        <v>1</v>
      </c>
      <c r="J11593" t="b">
        <v>0</v>
      </c>
      <c r="K11593" t="s">
        <v>762</v>
      </c>
      <c r="L11593" t="s">
        <v>22</v>
      </c>
      <c r="M11593">
        <v>30000</v>
      </c>
      <c r="O11593" t="s">
        <v>15139</v>
      </c>
      <c r="P11593" t="s">
        <v>15153</v>
      </c>
    </row>
    <row r="11594" spans="1:16" x14ac:dyDescent="0.55000000000000004">
      <c r="A11594" t="s">
        <v>0</v>
      </c>
      <c r="B11594" t="s">
        <v>15154</v>
      </c>
      <c r="C11594" t="s">
        <v>15155</v>
      </c>
      <c r="D11594" t="s">
        <v>3828</v>
      </c>
      <c r="E11594" t="s">
        <v>20</v>
      </c>
      <c r="F11594" t="b">
        <v>0</v>
      </c>
      <c r="G11594" t="s">
        <v>27</v>
      </c>
      <c r="H11594" s="4">
        <v>45814.791851851849</v>
      </c>
      <c r="I11594" t="b">
        <v>0</v>
      </c>
      <c r="J11594" t="b">
        <v>0</v>
      </c>
      <c r="K11594" t="s">
        <v>24</v>
      </c>
      <c r="L11594" t="s">
        <v>36</v>
      </c>
      <c r="N11594">
        <v>37.254997253417969</v>
      </c>
      <c r="O11594" t="s">
        <v>15156</v>
      </c>
      <c r="P11594" t="s">
        <v>15157</v>
      </c>
    </row>
    <row r="11595" spans="1:16" x14ac:dyDescent="0.55000000000000004">
      <c r="A11595" t="s">
        <v>139</v>
      </c>
      <c r="B11595" t="s">
        <v>15158</v>
      </c>
      <c r="C11595" t="s">
        <v>2504</v>
      </c>
      <c r="D11595" t="s">
        <v>3973</v>
      </c>
      <c r="E11595" t="s">
        <v>51</v>
      </c>
      <c r="F11595" t="b">
        <v>0</v>
      </c>
      <c r="G11595" t="s">
        <v>27</v>
      </c>
      <c r="H11595" s="4">
        <v>45814.791851851849</v>
      </c>
      <c r="I11595" t="b">
        <v>0</v>
      </c>
      <c r="J11595" t="b">
        <v>1</v>
      </c>
      <c r="K11595" t="s">
        <v>24</v>
      </c>
      <c r="L11595" t="s">
        <v>36</v>
      </c>
      <c r="N11595">
        <v>105</v>
      </c>
      <c r="O11595" t="s">
        <v>3679</v>
      </c>
      <c r="P11595" t="s">
        <v>15159</v>
      </c>
    </row>
    <row r="11596" spans="1:16" x14ac:dyDescent="0.55000000000000004">
      <c r="A11596" t="s">
        <v>0</v>
      </c>
      <c r="B11596" t="s">
        <v>3482</v>
      </c>
      <c r="C11596" t="s">
        <v>540</v>
      </c>
      <c r="D11596" t="s">
        <v>3973</v>
      </c>
      <c r="E11596" t="s">
        <v>20</v>
      </c>
      <c r="F11596" t="b">
        <v>0</v>
      </c>
      <c r="G11596" t="s">
        <v>27</v>
      </c>
      <c r="H11596" s="4">
        <v>45814.791909722233</v>
      </c>
      <c r="I11596" t="b">
        <v>0</v>
      </c>
      <c r="J11596" t="b">
        <v>1</v>
      </c>
      <c r="K11596" t="s">
        <v>24</v>
      </c>
      <c r="L11596" t="s">
        <v>22</v>
      </c>
      <c r="M11596">
        <v>193500</v>
      </c>
      <c r="O11596" t="s">
        <v>1857</v>
      </c>
      <c r="P11596" t="s">
        <v>3161</v>
      </c>
    </row>
    <row r="11597" spans="1:16" x14ac:dyDescent="0.55000000000000004">
      <c r="A11597" t="s">
        <v>139</v>
      </c>
      <c r="B11597" t="s">
        <v>15160</v>
      </c>
      <c r="C11597" t="s">
        <v>187</v>
      </c>
      <c r="D11597" t="s">
        <v>2208</v>
      </c>
      <c r="E11597" t="s">
        <v>20</v>
      </c>
      <c r="F11597" t="b">
        <v>0</v>
      </c>
      <c r="G11597" t="s">
        <v>30</v>
      </c>
      <c r="H11597" s="4">
        <v>45814.792233796303</v>
      </c>
      <c r="I11597" t="b">
        <v>0</v>
      </c>
      <c r="J11597" t="b">
        <v>0</v>
      </c>
      <c r="K11597" t="s">
        <v>24</v>
      </c>
      <c r="L11597" t="s">
        <v>22</v>
      </c>
      <c r="M11597">
        <v>87500</v>
      </c>
      <c r="O11597" t="s">
        <v>15161</v>
      </c>
      <c r="P11597" t="s">
        <v>15162</v>
      </c>
    </row>
    <row r="11598" spans="1:16" x14ac:dyDescent="0.55000000000000004">
      <c r="A11598" t="s">
        <v>0</v>
      </c>
      <c r="B11598" t="s">
        <v>11987</v>
      </c>
      <c r="C11598" t="s">
        <v>639</v>
      </c>
      <c r="D11598" t="s">
        <v>2532</v>
      </c>
      <c r="E11598" t="s">
        <v>20</v>
      </c>
      <c r="F11598" t="b">
        <v>0</v>
      </c>
      <c r="G11598" t="s">
        <v>52</v>
      </c>
      <c r="H11598" s="4">
        <v>45814.792372685188</v>
      </c>
      <c r="I11598" t="b">
        <v>1</v>
      </c>
      <c r="J11598" t="b">
        <v>1</v>
      </c>
      <c r="K11598" t="s">
        <v>24</v>
      </c>
      <c r="L11598" t="s">
        <v>36</v>
      </c>
      <c r="N11598">
        <v>20</v>
      </c>
      <c r="O11598" t="s">
        <v>954</v>
      </c>
      <c r="P11598" t="s">
        <v>11988</v>
      </c>
    </row>
    <row r="11599" spans="1:16" x14ac:dyDescent="0.55000000000000004">
      <c r="A11599" t="s">
        <v>40</v>
      </c>
      <c r="B11599" t="s">
        <v>11446</v>
      </c>
      <c r="C11599" t="s">
        <v>11447</v>
      </c>
      <c r="D11599" t="s">
        <v>3973</v>
      </c>
      <c r="E11599" t="s">
        <v>20</v>
      </c>
      <c r="F11599" t="b">
        <v>0</v>
      </c>
      <c r="G11599" t="s">
        <v>27</v>
      </c>
      <c r="H11599" s="4">
        <v>45814.792893518519</v>
      </c>
      <c r="I11599" t="b">
        <v>0</v>
      </c>
      <c r="J11599" t="b">
        <v>1</v>
      </c>
      <c r="K11599" t="s">
        <v>24</v>
      </c>
      <c r="L11599" t="s">
        <v>22</v>
      </c>
      <c r="M11599">
        <v>132500</v>
      </c>
      <c r="O11599" t="s">
        <v>1144</v>
      </c>
      <c r="P11599" t="s">
        <v>11448</v>
      </c>
    </row>
    <row r="11600" spans="1:16" x14ac:dyDescent="0.55000000000000004">
      <c r="A11600" t="s">
        <v>28</v>
      </c>
      <c r="B11600" t="s">
        <v>1751</v>
      </c>
      <c r="C11600" t="s">
        <v>2964</v>
      </c>
      <c r="D11600" t="s">
        <v>3973</v>
      </c>
      <c r="E11600" t="s">
        <v>20</v>
      </c>
      <c r="F11600" t="b">
        <v>0</v>
      </c>
      <c r="G11600" t="s">
        <v>27</v>
      </c>
      <c r="H11600" s="4">
        <v>45814.79315972222</v>
      </c>
      <c r="I11600" t="b">
        <v>0</v>
      </c>
      <c r="J11600" t="b">
        <v>1</v>
      </c>
      <c r="K11600" t="s">
        <v>24</v>
      </c>
      <c r="L11600" t="s">
        <v>22</v>
      </c>
      <c r="M11600">
        <v>115000</v>
      </c>
      <c r="O11600" t="s">
        <v>15163</v>
      </c>
      <c r="P11600" t="s">
        <v>15164</v>
      </c>
    </row>
    <row r="11601" spans="1:16" x14ac:dyDescent="0.55000000000000004">
      <c r="A11601" t="s">
        <v>2</v>
      </c>
      <c r="B11601" t="s">
        <v>15165</v>
      </c>
      <c r="C11601" t="s">
        <v>425</v>
      </c>
      <c r="D11601" t="s">
        <v>3973</v>
      </c>
      <c r="E11601" t="s">
        <v>20</v>
      </c>
      <c r="F11601" t="b">
        <v>0</v>
      </c>
      <c r="G11601" t="s">
        <v>41</v>
      </c>
      <c r="H11601" s="4">
        <v>45814.793437499997</v>
      </c>
      <c r="I11601" t="b">
        <v>0</v>
      </c>
      <c r="J11601" t="b">
        <v>0</v>
      </c>
      <c r="K11601" t="s">
        <v>24</v>
      </c>
      <c r="L11601" t="s">
        <v>22</v>
      </c>
      <c r="M11601">
        <v>110000</v>
      </c>
      <c r="O11601" t="s">
        <v>482</v>
      </c>
      <c r="P11601" t="s">
        <v>15166</v>
      </c>
    </row>
    <row r="11602" spans="1:16" x14ac:dyDescent="0.55000000000000004">
      <c r="A11602" t="s">
        <v>0</v>
      </c>
      <c r="B11602" t="s">
        <v>15167</v>
      </c>
      <c r="C11602" t="s">
        <v>15168</v>
      </c>
      <c r="D11602" t="s">
        <v>3828</v>
      </c>
      <c r="E11602" t="s">
        <v>20</v>
      </c>
      <c r="F11602" t="b">
        <v>0</v>
      </c>
      <c r="G11602" t="s">
        <v>27</v>
      </c>
      <c r="H11602" s="4">
        <v>45814.833495370367</v>
      </c>
      <c r="I11602" t="b">
        <v>0</v>
      </c>
      <c r="J11602" t="b">
        <v>1</v>
      </c>
      <c r="K11602" t="s">
        <v>24</v>
      </c>
      <c r="L11602" t="s">
        <v>22</v>
      </c>
      <c r="M11602">
        <v>62500</v>
      </c>
      <c r="O11602" t="s">
        <v>15169</v>
      </c>
    </row>
    <row r="11603" spans="1:16" x14ac:dyDescent="0.55000000000000004">
      <c r="A11603" t="s">
        <v>2</v>
      </c>
      <c r="B11603" t="s">
        <v>15170</v>
      </c>
      <c r="C11603" t="s">
        <v>151</v>
      </c>
      <c r="D11603" t="s">
        <v>3973</v>
      </c>
      <c r="E11603" t="s">
        <v>51</v>
      </c>
      <c r="F11603" t="b">
        <v>0</v>
      </c>
      <c r="G11603" t="s">
        <v>30</v>
      </c>
      <c r="H11603" s="4">
        <v>45814.83390046296</v>
      </c>
      <c r="I11603" t="b">
        <v>0</v>
      </c>
      <c r="J11603" t="b">
        <v>0</v>
      </c>
      <c r="K11603" t="s">
        <v>24</v>
      </c>
      <c r="L11603" t="s">
        <v>36</v>
      </c>
      <c r="N11603">
        <v>34.370002746582031</v>
      </c>
      <c r="O11603" t="s">
        <v>1241</v>
      </c>
      <c r="P11603" t="s">
        <v>15171</v>
      </c>
    </row>
    <row r="11604" spans="1:16" x14ac:dyDescent="0.55000000000000004">
      <c r="A11604" t="s">
        <v>40</v>
      </c>
      <c r="B11604" t="s">
        <v>15172</v>
      </c>
      <c r="C11604" t="s">
        <v>333</v>
      </c>
      <c r="D11604" t="s">
        <v>3973</v>
      </c>
      <c r="E11604" t="s">
        <v>20</v>
      </c>
      <c r="F11604" t="b">
        <v>0</v>
      </c>
      <c r="G11604" t="s">
        <v>27</v>
      </c>
      <c r="H11604" s="4">
        <v>45814.834687499999</v>
      </c>
      <c r="I11604" t="b">
        <v>0</v>
      </c>
      <c r="J11604" t="b">
        <v>1</v>
      </c>
      <c r="K11604" t="s">
        <v>24</v>
      </c>
      <c r="L11604" t="s">
        <v>22</v>
      </c>
      <c r="M11604">
        <v>185000</v>
      </c>
      <c r="O11604" t="s">
        <v>1883</v>
      </c>
      <c r="P11604" t="s">
        <v>15173</v>
      </c>
    </row>
    <row r="11605" spans="1:16" x14ac:dyDescent="0.55000000000000004">
      <c r="A11605" t="s">
        <v>1</v>
      </c>
      <c r="B11605" t="s">
        <v>2620</v>
      </c>
      <c r="C11605" t="s">
        <v>94</v>
      </c>
      <c r="D11605" t="s">
        <v>3973</v>
      </c>
      <c r="E11605" t="s">
        <v>51</v>
      </c>
      <c r="F11605" t="b">
        <v>0</v>
      </c>
      <c r="G11605" t="s">
        <v>27</v>
      </c>
      <c r="H11605" s="4">
        <v>45814.834780092591</v>
      </c>
      <c r="I11605" t="b">
        <v>0</v>
      </c>
      <c r="J11605" t="b">
        <v>1</v>
      </c>
      <c r="K11605" t="s">
        <v>24</v>
      </c>
      <c r="L11605" t="s">
        <v>36</v>
      </c>
      <c r="N11605">
        <v>75</v>
      </c>
      <c r="O11605" t="s">
        <v>74</v>
      </c>
      <c r="P11605" t="s">
        <v>15174</v>
      </c>
    </row>
    <row r="11606" spans="1:16" x14ac:dyDescent="0.55000000000000004">
      <c r="A11606" t="s">
        <v>28</v>
      </c>
      <c r="B11606" t="s">
        <v>28</v>
      </c>
      <c r="C11606" t="s">
        <v>797</v>
      </c>
      <c r="D11606" t="s">
        <v>3973</v>
      </c>
      <c r="E11606" t="s">
        <v>20</v>
      </c>
      <c r="F11606" t="b">
        <v>0</v>
      </c>
      <c r="G11606" t="s">
        <v>27</v>
      </c>
      <c r="H11606" s="4">
        <v>45814.834849537037</v>
      </c>
      <c r="I11606" t="b">
        <v>0</v>
      </c>
      <c r="J11606" t="b">
        <v>0</v>
      </c>
      <c r="K11606" t="s">
        <v>24</v>
      </c>
      <c r="L11606" t="s">
        <v>22</v>
      </c>
      <c r="M11606">
        <v>165000</v>
      </c>
      <c r="O11606" t="s">
        <v>9786</v>
      </c>
      <c r="P11606" t="s">
        <v>207</v>
      </c>
    </row>
    <row r="11607" spans="1:16" x14ac:dyDescent="0.55000000000000004">
      <c r="A11607" t="s">
        <v>89</v>
      </c>
      <c r="B11607" t="s">
        <v>15175</v>
      </c>
      <c r="C11607" t="s">
        <v>39</v>
      </c>
      <c r="D11607" t="s">
        <v>7434</v>
      </c>
      <c r="E11607" t="s">
        <v>20</v>
      </c>
      <c r="F11607" t="b">
        <v>1</v>
      </c>
      <c r="G11607" t="s">
        <v>10138</v>
      </c>
      <c r="H11607" s="4">
        <v>45814.852175925917</v>
      </c>
      <c r="I11607" t="b">
        <v>1</v>
      </c>
      <c r="J11607" t="b">
        <v>0</v>
      </c>
      <c r="L11607" t="s">
        <v>22</v>
      </c>
      <c r="M11607">
        <v>92500</v>
      </c>
      <c r="O11607" t="s">
        <v>4052</v>
      </c>
      <c r="P11607" t="s">
        <v>706</v>
      </c>
    </row>
    <row r="11608" spans="1:16" x14ac:dyDescent="0.55000000000000004">
      <c r="A11608" t="s">
        <v>1</v>
      </c>
      <c r="B11608" t="s">
        <v>1767</v>
      </c>
      <c r="C11608" t="s">
        <v>185</v>
      </c>
      <c r="D11608" t="s">
        <v>3828</v>
      </c>
      <c r="E11608" t="s">
        <v>20</v>
      </c>
      <c r="F11608" t="b">
        <v>0</v>
      </c>
      <c r="G11608" t="s">
        <v>27</v>
      </c>
      <c r="H11608" s="4">
        <v>45814.875775462962</v>
      </c>
      <c r="I11608" t="b">
        <v>0</v>
      </c>
      <c r="J11608" t="b">
        <v>1</v>
      </c>
      <c r="K11608" t="s">
        <v>24</v>
      </c>
      <c r="L11608" t="s">
        <v>36</v>
      </c>
      <c r="N11608">
        <v>78.949996948242188</v>
      </c>
      <c r="O11608" t="s">
        <v>2056</v>
      </c>
      <c r="P11608" t="s">
        <v>1030</v>
      </c>
    </row>
    <row r="11609" spans="1:16" x14ac:dyDescent="0.55000000000000004">
      <c r="A11609" t="s">
        <v>1</v>
      </c>
      <c r="B11609" t="s">
        <v>11214</v>
      </c>
      <c r="C11609" t="s">
        <v>1521</v>
      </c>
      <c r="D11609" t="s">
        <v>4084</v>
      </c>
      <c r="E11609" t="s">
        <v>20</v>
      </c>
      <c r="F11609" t="b">
        <v>0</v>
      </c>
      <c r="G11609" t="s">
        <v>52</v>
      </c>
      <c r="H11609" s="4">
        <v>45814.876157407409</v>
      </c>
      <c r="I11609" t="b">
        <v>0</v>
      </c>
      <c r="J11609" t="b">
        <v>0</v>
      </c>
      <c r="K11609" t="s">
        <v>24</v>
      </c>
      <c r="L11609" t="s">
        <v>22</v>
      </c>
      <c r="M11609">
        <v>135000</v>
      </c>
      <c r="O11609" t="s">
        <v>1549</v>
      </c>
    </row>
    <row r="11610" spans="1:16" x14ac:dyDescent="0.55000000000000004">
      <c r="A11610" t="s">
        <v>19</v>
      </c>
      <c r="B11610" t="s">
        <v>15176</v>
      </c>
      <c r="C11610" t="s">
        <v>400</v>
      </c>
      <c r="D11610" t="s">
        <v>2208</v>
      </c>
      <c r="E11610" t="s">
        <v>20</v>
      </c>
      <c r="F11610" t="b">
        <v>0</v>
      </c>
      <c r="G11610" t="s">
        <v>30</v>
      </c>
      <c r="H11610" s="4">
        <v>45814.91777777778</v>
      </c>
      <c r="I11610" t="b">
        <v>0</v>
      </c>
      <c r="J11610" t="b">
        <v>0</v>
      </c>
      <c r="K11610" t="s">
        <v>24</v>
      </c>
      <c r="L11610" t="s">
        <v>22</v>
      </c>
      <c r="M11610">
        <v>228535</v>
      </c>
      <c r="O11610" t="s">
        <v>9745</v>
      </c>
    </row>
    <row r="11611" spans="1:16" x14ac:dyDescent="0.55000000000000004">
      <c r="A11611" t="s">
        <v>2</v>
      </c>
      <c r="B11611" t="s">
        <v>15177</v>
      </c>
      <c r="C11611" t="s">
        <v>192</v>
      </c>
      <c r="D11611" t="s">
        <v>3973</v>
      </c>
      <c r="E11611" t="s">
        <v>20</v>
      </c>
      <c r="F11611" t="b">
        <v>0</v>
      </c>
      <c r="G11611" t="s">
        <v>27</v>
      </c>
      <c r="H11611" s="4">
        <v>45814.918217592603</v>
      </c>
      <c r="I11611" t="b">
        <v>0</v>
      </c>
      <c r="J11611" t="b">
        <v>1</v>
      </c>
      <c r="K11611" t="s">
        <v>24</v>
      </c>
      <c r="L11611" t="s">
        <v>22</v>
      </c>
      <c r="M11611">
        <v>151500</v>
      </c>
      <c r="O11611" t="s">
        <v>2523</v>
      </c>
      <c r="P11611" t="s">
        <v>15178</v>
      </c>
    </row>
    <row r="11612" spans="1:16" x14ac:dyDescent="0.55000000000000004">
      <c r="A11612" t="s">
        <v>2</v>
      </c>
      <c r="B11612" t="s">
        <v>15179</v>
      </c>
      <c r="C11612" t="s">
        <v>1278</v>
      </c>
      <c r="D11612" t="s">
        <v>3973</v>
      </c>
      <c r="E11612" t="s">
        <v>20</v>
      </c>
      <c r="F11612" t="b">
        <v>0</v>
      </c>
      <c r="G11612" t="s">
        <v>41</v>
      </c>
      <c r="H11612" s="4">
        <v>45814.918321759258</v>
      </c>
      <c r="I11612" t="b">
        <v>0</v>
      </c>
      <c r="J11612" t="b">
        <v>0</v>
      </c>
      <c r="K11612" t="s">
        <v>24</v>
      </c>
      <c r="L11612" t="s">
        <v>22</v>
      </c>
      <c r="M11612">
        <v>138000</v>
      </c>
      <c r="O11612" t="s">
        <v>15180</v>
      </c>
      <c r="P11612" t="s">
        <v>15181</v>
      </c>
    </row>
    <row r="11613" spans="1:16" x14ac:dyDescent="0.55000000000000004">
      <c r="A11613" t="s">
        <v>0</v>
      </c>
      <c r="B11613" t="s">
        <v>15182</v>
      </c>
      <c r="C11613" t="s">
        <v>372</v>
      </c>
      <c r="D11613" t="s">
        <v>3973</v>
      </c>
      <c r="E11613" t="s">
        <v>20</v>
      </c>
      <c r="F11613" t="b">
        <v>0</v>
      </c>
      <c r="G11613" t="s">
        <v>27</v>
      </c>
      <c r="H11613" s="4">
        <v>45814.958449074067</v>
      </c>
      <c r="I11613" t="b">
        <v>1</v>
      </c>
      <c r="J11613" t="b">
        <v>1</v>
      </c>
      <c r="K11613" t="s">
        <v>24</v>
      </c>
      <c r="L11613" t="s">
        <v>22</v>
      </c>
      <c r="M11613">
        <v>126500</v>
      </c>
      <c r="O11613" t="s">
        <v>12007</v>
      </c>
      <c r="P11613" t="s">
        <v>15183</v>
      </c>
    </row>
    <row r="11614" spans="1:16" x14ac:dyDescent="0.55000000000000004">
      <c r="A11614" t="s">
        <v>19</v>
      </c>
      <c r="B11614" t="s">
        <v>3533</v>
      </c>
      <c r="C11614" t="s">
        <v>49</v>
      </c>
      <c r="D11614" t="s">
        <v>3973</v>
      </c>
      <c r="E11614" t="s">
        <v>20</v>
      </c>
      <c r="F11614" t="b">
        <v>0</v>
      </c>
      <c r="G11614" t="s">
        <v>41</v>
      </c>
      <c r="H11614" s="4">
        <v>45814.958692129629</v>
      </c>
      <c r="I11614" t="b">
        <v>0</v>
      </c>
      <c r="J11614" t="b">
        <v>1</v>
      </c>
      <c r="K11614" t="s">
        <v>24</v>
      </c>
      <c r="L11614" t="s">
        <v>22</v>
      </c>
      <c r="M11614">
        <v>200000</v>
      </c>
      <c r="O11614" t="s">
        <v>5473</v>
      </c>
      <c r="P11614" t="s">
        <v>48</v>
      </c>
    </row>
    <row r="11615" spans="1:16" x14ac:dyDescent="0.55000000000000004">
      <c r="A11615" t="s">
        <v>89</v>
      </c>
      <c r="B11615" t="s">
        <v>15184</v>
      </c>
      <c r="C11615" t="s">
        <v>3784</v>
      </c>
      <c r="D11615" t="s">
        <v>2208</v>
      </c>
      <c r="E11615" t="s">
        <v>20</v>
      </c>
      <c r="F11615" t="b">
        <v>0</v>
      </c>
      <c r="G11615" t="s">
        <v>30</v>
      </c>
      <c r="H11615" s="4">
        <v>45814.95890046296</v>
      </c>
      <c r="I11615" t="b">
        <v>0</v>
      </c>
      <c r="J11615" t="b">
        <v>1</v>
      </c>
      <c r="K11615" t="s">
        <v>24</v>
      </c>
      <c r="L11615" t="s">
        <v>22</v>
      </c>
      <c r="M11615">
        <v>75000</v>
      </c>
      <c r="O11615" t="s">
        <v>15185</v>
      </c>
      <c r="P11615" t="s">
        <v>15186</v>
      </c>
    </row>
    <row r="11616" spans="1:16" x14ac:dyDescent="0.55000000000000004">
      <c r="A11616" t="s">
        <v>1</v>
      </c>
      <c r="B11616" t="s">
        <v>15187</v>
      </c>
      <c r="C11616" t="s">
        <v>82</v>
      </c>
      <c r="D11616" t="s">
        <v>3973</v>
      </c>
      <c r="E11616" t="s">
        <v>20</v>
      </c>
      <c r="F11616" t="b">
        <v>0</v>
      </c>
      <c r="G11616" t="s">
        <v>27</v>
      </c>
      <c r="H11616" s="4">
        <v>45814.959108796298</v>
      </c>
      <c r="I11616" t="b">
        <v>0</v>
      </c>
      <c r="J11616" t="b">
        <v>1</v>
      </c>
      <c r="K11616" t="s">
        <v>24</v>
      </c>
      <c r="L11616" t="s">
        <v>22</v>
      </c>
      <c r="M11616">
        <v>196812.5</v>
      </c>
      <c r="O11616" t="s">
        <v>1747</v>
      </c>
      <c r="P11616" t="s">
        <v>207</v>
      </c>
    </row>
    <row r="11617" spans="1:16" x14ac:dyDescent="0.55000000000000004">
      <c r="A11617" t="s">
        <v>2</v>
      </c>
      <c r="B11617" t="s">
        <v>15188</v>
      </c>
      <c r="C11617" t="s">
        <v>71</v>
      </c>
      <c r="D11617" t="s">
        <v>3973</v>
      </c>
      <c r="E11617" t="s">
        <v>20</v>
      </c>
      <c r="F11617" t="b">
        <v>0</v>
      </c>
      <c r="G11617" t="s">
        <v>30</v>
      </c>
      <c r="H11617" s="4">
        <v>45814.960844907408</v>
      </c>
      <c r="I11617" t="b">
        <v>0</v>
      </c>
      <c r="J11617" t="b">
        <v>1</v>
      </c>
      <c r="K11617" t="s">
        <v>24</v>
      </c>
      <c r="L11617" t="s">
        <v>22</v>
      </c>
      <c r="M11617">
        <v>138100</v>
      </c>
      <c r="O11617" t="s">
        <v>1172</v>
      </c>
      <c r="P11617" t="s">
        <v>15189</v>
      </c>
    </row>
    <row r="11618" spans="1:16" x14ac:dyDescent="0.55000000000000004">
      <c r="A11618" t="s">
        <v>0</v>
      </c>
      <c r="B11618" t="s">
        <v>15190</v>
      </c>
      <c r="C11618" t="s">
        <v>167</v>
      </c>
      <c r="D11618" t="s">
        <v>3973</v>
      </c>
      <c r="E11618" t="s">
        <v>20</v>
      </c>
      <c r="F11618" t="b">
        <v>0</v>
      </c>
      <c r="G11618" t="s">
        <v>35</v>
      </c>
      <c r="H11618" s="4">
        <v>45815.000451388893</v>
      </c>
      <c r="I11618" t="b">
        <v>0</v>
      </c>
      <c r="J11618" t="b">
        <v>1</v>
      </c>
      <c r="K11618" t="s">
        <v>24</v>
      </c>
      <c r="L11618" t="s">
        <v>22</v>
      </c>
      <c r="M11618">
        <v>115000</v>
      </c>
      <c r="O11618" t="s">
        <v>3628</v>
      </c>
      <c r="P11618" t="s">
        <v>12400</v>
      </c>
    </row>
    <row r="11619" spans="1:16" x14ac:dyDescent="0.55000000000000004">
      <c r="A11619" t="s">
        <v>0</v>
      </c>
      <c r="B11619" t="s">
        <v>11987</v>
      </c>
      <c r="C11619" t="s">
        <v>953</v>
      </c>
      <c r="D11619" t="s">
        <v>3973</v>
      </c>
      <c r="E11619" t="s">
        <v>20</v>
      </c>
      <c r="F11619" t="b">
        <v>0</v>
      </c>
      <c r="G11619" t="s">
        <v>30</v>
      </c>
      <c r="H11619" s="4">
        <v>45815.000543981478</v>
      </c>
      <c r="I11619" t="b">
        <v>1</v>
      </c>
      <c r="J11619" t="b">
        <v>1</v>
      </c>
      <c r="K11619" t="s">
        <v>24</v>
      </c>
      <c r="L11619" t="s">
        <v>22</v>
      </c>
      <c r="M11619">
        <v>109000</v>
      </c>
      <c r="O11619" t="s">
        <v>954</v>
      </c>
      <c r="P11619" t="s">
        <v>11988</v>
      </c>
    </row>
    <row r="11620" spans="1:16" x14ac:dyDescent="0.55000000000000004">
      <c r="A11620" t="s">
        <v>139</v>
      </c>
      <c r="B11620" t="s">
        <v>1072</v>
      </c>
      <c r="C11620" t="s">
        <v>1216</v>
      </c>
      <c r="D11620" t="s">
        <v>3973</v>
      </c>
      <c r="E11620" t="s">
        <v>20</v>
      </c>
      <c r="F11620" t="b">
        <v>0</v>
      </c>
      <c r="G11620" t="s">
        <v>30</v>
      </c>
      <c r="H11620" s="4">
        <v>45815.000567129631</v>
      </c>
      <c r="I11620" t="b">
        <v>0</v>
      </c>
      <c r="J11620" t="b">
        <v>0</v>
      </c>
      <c r="K11620" t="s">
        <v>24</v>
      </c>
      <c r="L11620" t="s">
        <v>22</v>
      </c>
      <c r="M11620">
        <v>115000</v>
      </c>
      <c r="O11620" t="s">
        <v>15191</v>
      </c>
      <c r="P11620" t="s">
        <v>15192</v>
      </c>
    </row>
    <row r="11621" spans="1:16" x14ac:dyDescent="0.55000000000000004">
      <c r="A11621" t="s">
        <v>1</v>
      </c>
      <c r="B11621" t="s">
        <v>15193</v>
      </c>
      <c r="C11621" t="s">
        <v>151</v>
      </c>
      <c r="D11621" t="s">
        <v>4100</v>
      </c>
      <c r="E11621" t="s">
        <v>20</v>
      </c>
      <c r="F11621" t="b">
        <v>0</v>
      </c>
      <c r="G11621" t="s">
        <v>30</v>
      </c>
      <c r="H11621" s="4">
        <v>45815.000601851847</v>
      </c>
      <c r="I11621" t="b">
        <v>0</v>
      </c>
      <c r="J11621" t="b">
        <v>1</v>
      </c>
      <c r="K11621" t="s">
        <v>24</v>
      </c>
      <c r="L11621" t="s">
        <v>22</v>
      </c>
      <c r="M11621">
        <v>262500</v>
      </c>
      <c r="O11621" t="s">
        <v>12695</v>
      </c>
      <c r="P11621" t="s">
        <v>15194</v>
      </c>
    </row>
    <row r="11622" spans="1:16" x14ac:dyDescent="0.55000000000000004">
      <c r="A11622" t="s">
        <v>1</v>
      </c>
      <c r="B11622" t="s">
        <v>264</v>
      </c>
      <c r="C11622" t="s">
        <v>42</v>
      </c>
      <c r="D11622" t="s">
        <v>4014</v>
      </c>
      <c r="E11622" t="s">
        <v>20</v>
      </c>
      <c r="F11622" t="b">
        <v>0</v>
      </c>
      <c r="G11622" t="s">
        <v>27</v>
      </c>
      <c r="H11622" s="4">
        <v>45815.001331018517</v>
      </c>
      <c r="I11622" t="b">
        <v>1</v>
      </c>
      <c r="J11622" t="b">
        <v>1</v>
      </c>
      <c r="K11622" t="s">
        <v>24</v>
      </c>
      <c r="L11622" t="s">
        <v>22</v>
      </c>
      <c r="M11622">
        <v>154000</v>
      </c>
      <c r="O11622" t="s">
        <v>15195</v>
      </c>
      <c r="P11622" t="s">
        <v>15196</v>
      </c>
    </row>
    <row r="11623" spans="1:16" x14ac:dyDescent="0.55000000000000004">
      <c r="A11623" t="s">
        <v>28</v>
      </c>
      <c r="B11623" t="s">
        <v>3623</v>
      </c>
      <c r="C11623" t="s">
        <v>693</v>
      </c>
      <c r="D11623" t="s">
        <v>3973</v>
      </c>
      <c r="E11623" t="s">
        <v>20</v>
      </c>
      <c r="F11623" t="b">
        <v>0</v>
      </c>
      <c r="G11623" t="s">
        <v>27</v>
      </c>
      <c r="H11623" s="4">
        <v>45815.001446759263</v>
      </c>
      <c r="I11623" t="b">
        <v>0</v>
      </c>
      <c r="J11623" t="b">
        <v>0</v>
      </c>
      <c r="K11623" t="s">
        <v>24</v>
      </c>
      <c r="L11623" t="s">
        <v>36</v>
      </c>
      <c r="N11623">
        <v>57.5</v>
      </c>
      <c r="O11623" t="s">
        <v>4344</v>
      </c>
      <c r="P11623" t="s">
        <v>15197</v>
      </c>
    </row>
    <row r="11624" spans="1:16" x14ac:dyDescent="0.55000000000000004">
      <c r="A11624" t="s">
        <v>1</v>
      </c>
      <c r="B11624" t="s">
        <v>15198</v>
      </c>
      <c r="C11624" t="s">
        <v>203</v>
      </c>
      <c r="D11624" t="s">
        <v>3973</v>
      </c>
      <c r="E11624" t="s">
        <v>20</v>
      </c>
      <c r="F11624" t="b">
        <v>0</v>
      </c>
      <c r="G11624" t="s">
        <v>27</v>
      </c>
      <c r="H11624" s="4">
        <v>45815.001469907409</v>
      </c>
      <c r="I11624" t="b">
        <v>0</v>
      </c>
      <c r="J11624" t="b">
        <v>1</v>
      </c>
      <c r="K11624" t="s">
        <v>24</v>
      </c>
      <c r="L11624" t="s">
        <v>22</v>
      </c>
      <c r="M11624">
        <v>117500</v>
      </c>
      <c r="O11624" t="s">
        <v>12012</v>
      </c>
      <c r="P11624" t="s">
        <v>15199</v>
      </c>
    </row>
    <row r="11625" spans="1:16" x14ac:dyDescent="0.55000000000000004">
      <c r="A11625" t="s">
        <v>89</v>
      </c>
      <c r="B11625" t="s">
        <v>15200</v>
      </c>
      <c r="C11625" t="s">
        <v>335</v>
      </c>
      <c r="D11625" t="s">
        <v>4003</v>
      </c>
      <c r="E11625" t="s">
        <v>20</v>
      </c>
      <c r="F11625" t="b">
        <v>0</v>
      </c>
      <c r="G11625" t="s">
        <v>30</v>
      </c>
      <c r="H11625" s="4">
        <v>45815.002476851849</v>
      </c>
      <c r="I11625" t="b">
        <v>1</v>
      </c>
      <c r="J11625" t="b">
        <v>0</v>
      </c>
      <c r="K11625" t="s">
        <v>24</v>
      </c>
      <c r="L11625" t="s">
        <v>22</v>
      </c>
      <c r="M11625">
        <v>212500</v>
      </c>
      <c r="O11625" t="s">
        <v>1798</v>
      </c>
    </row>
    <row r="11626" spans="1:16" x14ac:dyDescent="0.55000000000000004">
      <c r="A11626" t="s">
        <v>191</v>
      </c>
      <c r="B11626" t="s">
        <v>15201</v>
      </c>
      <c r="C11626" t="s">
        <v>2038</v>
      </c>
      <c r="D11626" t="s">
        <v>4014</v>
      </c>
      <c r="E11626" t="s">
        <v>20</v>
      </c>
      <c r="F11626" t="b">
        <v>0</v>
      </c>
      <c r="G11626" t="s">
        <v>30</v>
      </c>
      <c r="H11626" s="4">
        <v>45815.002523148149</v>
      </c>
      <c r="I11626" t="b">
        <v>0</v>
      </c>
      <c r="J11626" t="b">
        <v>1</v>
      </c>
      <c r="K11626" t="s">
        <v>24</v>
      </c>
      <c r="L11626" t="s">
        <v>22</v>
      </c>
      <c r="M11626">
        <v>96000</v>
      </c>
      <c r="O11626" t="s">
        <v>3104</v>
      </c>
      <c r="P11626" t="s">
        <v>15202</v>
      </c>
    </row>
    <row r="11627" spans="1:16" x14ac:dyDescent="0.55000000000000004">
      <c r="A11627" t="s">
        <v>89</v>
      </c>
      <c r="B11627" t="s">
        <v>15203</v>
      </c>
      <c r="C11627" t="s">
        <v>180</v>
      </c>
      <c r="D11627" t="s">
        <v>3973</v>
      </c>
      <c r="E11627" t="s">
        <v>20</v>
      </c>
      <c r="F11627" t="b">
        <v>0</v>
      </c>
      <c r="G11627" t="s">
        <v>52</v>
      </c>
      <c r="H11627" s="4">
        <v>45815.003171296303</v>
      </c>
      <c r="I11627" t="b">
        <v>0</v>
      </c>
      <c r="J11627" t="b">
        <v>1</v>
      </c>
      <c r="K11627" t="s">
        <v>24</v>
      </c>
      <c r="L11627" t="s">
        <v>36</v>
      </c>
      <c r="N11627">
        <v>60</v>
      </c>
      <c r="O11627" t="s">
        <v>4344</v>
      </c>
      <c r="P11627" t="s">
        <v>15204</v>
      </c>
    </row>
    <row r="11628" spans="1:16" x14ac:dyDescent="0.55000000000000004">
      <c r="A11628" t="s">
        <v>1</v>
      </c>
      <c r="B11628" t="s">
        <v>2478</v>
      </c>
      <c r="C11628" t="s">
        <v>2765</v>
      </c>
      <c r="D11628" t="s">
        <v>15205</v>
      </c>
      <c r="E11628" t="s">
        <v>20</v>
      </c>
      <c r="F11628" t="b">
        <v>0</v>
      </c>
      <c r="G11628" t="s">
        <v>23</v>
      </c>
      <c r="H11628" s="4">
        <v>45815.011400462958</v>
      </c>
      <c r="I11628" t="b">
        <v>0</v>
      </c>
      <c r="J11628" t="b">
        <v>0</v>
      </c>
      <c r="K11628" t="s">
        <v>24</v>
      </c>
      <c r="L11628" t="s">
        <v>22</v>
      </c>
      <c r="M11628">
        <v>337500</v>
      </c>
      <c r="O11628" t="s">
        <v>341</v>
      </c>
    </row>
    <row r="11629" spans="1:16" x14ac:dyDescent="0.55000000000000004">
      <c r="A11629" t="s">
        <v>0</v>
      </c>
      <c r="B11629" t="s">
        <v>15206</v>
      </c>
      <c r="C11629" t="s">
        <v>82</v>
      </c>
      <c r="D11629" t="s">
        <v>3828</v>
      </c>
      <c r="E11629" t="s">
        <v>20</v>
      </c>
      <c r="F11629" t="b">
        <v>0</v>
      </c>
      <c r="G11629" t="s">
        <v>27</v>
      </c>
      <c r="H11629" s="4">
        <v>45815.042442129627</v>
      </c>
      <c r="I11629" t="b">
        <v>0</v>
      </c>
      <c r="J11629" t="b">
        <v>1</v>
      </c>
      <c r="K11629" t="s">
        <v>24</v>
      </c>
      <c r="L11629" t="s">
        <v>22</v>
      </c>
      <c r="M11629">
        <v>97500</v>
      </c>
      <c r="O11629" t="s">
        <v>795</v>
      </c>
      <c r="P11629" t="s">
        <v>274</v>
      </c>
    </row>
    <row r="11630" spans="1:16" x14ac:dyDescent="0.55000000000000004">
      <c r="A11630" t="s">
        <v>2</v>
      </c>
      <c r="B11630" t="s">
        <v>15179</v>
      </c>
      <c r="C11630" t="s">
        <v>187</v>
      </c>
      <c r="D11630" t="s">
        <v>3828</v>
      </c>
      <c r="E11630" t="s">
        <v>20</v>
      </c>
      <c r="F11630" t="b">
        <v>0</v>
      </c>
      <c r="G11630" t="s">
        <v>27</v>
      </c>
      <c r="H11630" s="4">
        <v>45815.042893518519</v>
      </c>
      <c r="I11630" t="b">
        <v>0</v>
      </c>
      <c r="J11630" t="b">
        <v>0</v>
      </c>
      <c r="K11630" t="s">
        <v>24</v>
      </c>
      <c r="L11630" t="s">
        <v>22</v>
      </c>
      <c r="M11630">
        <v>142500</v>
      </c>
      <c r="O11630" t="s">
        <v>15207</v>
      </c>
      <c r="P11630" t="s">
        <v>15181</v>
      </c>
    </row>
    <row r="11631" spans="1:16" x14ac:dyDescent="0.55000000000000004">
      <c r="A11631" t="s">
        <v>28</v>
      </c>
      <c r="B11631" t="s">
        <v>15208</v>
      </c>
      <c r="C11631" t="s">
        <v>1065</v>
      </c>
      <c r="D11631" t="s">
        <v>3973</v>
      </c>
      <c r="E11631" t="s">
        <v>20</v>
      </c>
      <c r="F11631" t="b">
        <v>0</v>
      </c>
      <c r="G11631" t="s">
        <v>41</v>
      </c>
      <c r="H11631" s="4">
        <v>45815.043553240743</v>
      </c>
      <c r="I11631" t="b">
        <v>0</v>
      </c>
      <c r="J11631" t="b">
        <v>1</v>
      </c>
      <c r="K11631" t="s">
        <v>24</v>
      </c>
      <c r="L11631" t="s">
        <v>22</v>
      </c>
      <c r="M11631">
        <v>131525</v>
      </c>
      <c r="O11631" t="s">
        <v>1438</v>
      </c>
      <c r="P11631" t="s">
        <v>4221</v>
      </c>
    </row>
    <row r="11632" spans="1:16" x14ac:dyDescent="0.55000000000000004">
      <c r="A11632" t="s">
        <v>40</v>
      </c>
      <c r="B11632" t="s">
        <v>6694</v>
      </c>
      <c r="C11632" t="s">
        <v>11298</v>
      </c>
      <c r="D11632" t="s">
        <v>3828</v>
      </c>
      <c r="E11632" t="s">
        <v>20</v>
      </c>
      <c r="F11632" t="b">
        <v>0</v>
      </c>
      <c r="G11632" t="s">
        <v>27</v>
      </c>
      <c r="H11632" s="4">
        <v>45815.084629629629</v>
      </c>
      <c r="I11632" t="b">
        <v>0</v>
      </c>
      <c r="J11632" t="b">
        <v>1</v>
      </c>
      <c r="K11632" t="s">
        <v>24</v>
      </c>
      <c r="L11632" t="s">
        <v>22</v>
      </c>
      <c r="M11632">
        <v>160035</v>
      </c>
      <c r="O11632" t="s">
        <v>401</v>
      </c>
      <c r="P11632" t="s">
        <v>15209</v>
      </c>
    </row>
    <row r="11633" spans="1:16" x14ac:dyDescent="0.55000000000000004">
      <c r="A11633" t="s">
        <v>0</v>
      </c>
      <c r="B11633" t="s">
        <v>15210</v>
      </c>
      <c r="C11633" t="s">
        <v>431</v>
      </c>
      <c r="D11633" t="s">
        <v>2298</v>
      </c>
      <c r="E11633" t="s">
        <v>20</v>
      </c>
      <c r="F11633" t="b">
        <v>0</v>
      </c>
      <c r="G11633" t="s">
        <v>27</v>
      </c>
      <c r="H11633" s="4">
        <v>45815.250034722223</v>
      </c>
      <c r="I11633" t="b">
        <v>0</v>
      </c>
      <c r="J11633" t="b">
        <v>1</v>
      </c>
      <c r="K11633" t="s">
        <v>24</v>
      </c>
      <c r="L11633" t="s">
        <v>22</v>
      </c>
      <c r="M11633">
        <v>50000</v>
      </c>
      <c r="O11633" t="s">
        <v>15211</v>
      </c>
      <c r="P11633" t="s">
        <v>1374</v>
      </c>
    </row>
    <row r="11634" spans="1:16" x14ac:dyDescent="0.55000000000000004">
      <c r="A11634" t="s">
        <v>0</v>
      </c>
      <c r="B11634" t="s">
        <v>0</v>
      </c>
      <c r="C11634" t="s">
        <v>3678</v>
      </c>
      <c r="D11634" t="s">
        <v>3828</v>
      </c>
      <c r="E11634" t="s">
        <v>20</v>
      </c>
      <c r="F11634" t="b">
        <v>0</v>
      </c>
      <c r="G11634" t="s">
        <v>41</v>
      </c>
      <c r="H11634" s="4">
        <v>45815.250324074077</v>
      </c>
      <c r="I11634" t="b">
        <v>0</v>
      </c>
      <c r="J11634" t="b">
        <v>1</v>
      </c>
      <c r="K11634" t="s">
        <v>24</v>
      </c>
      <c r="L11634" t="s">
        <v>22</v>
      </c>
      <c r="M11634">
        <v>92500</v>
      </c>
      <c r="O11634" t="s">
        <v>387</v>
      </c>
      <c r="P11634" t="s">
        <v>15212</v>
      </c>
    </row>
    <row r="11635" spans="1:16" x14ac:dyDescent="0.55000000000000004">
      <c r="A11635" t="s">
        <v>0</v>
      </c>
      <c r="B11635" t="s">
        <v>2666</v>
      </c>
      <c r="C11635" t="s">
        <v>2265</v>
      </c>
      <c r="D11635" t="s">
        <v>3973</v>
      </c>
      <c r="F11635" t="b">
        <v>0</v>
      </c>
      <c r="G11635" t="s">
        <v>41</v>
      </c>
      <c r="H11635" s="4">
        <v>45815.250324074077</v>
      </c>
      <c r="I11635" t="b">
        <v>1</v>
      </c>
      <c r="J11635" t="b">
        <v>1</v>
      </c>
      <c r="K11635" t="s">
        <v>24</v>
      </c>
      <c r="L11635" t="s">
        <v>36</v>
      </c>
      <c r="N11635">
        <v>29.39999961853027</v>
      </c>
      <c r="O11635" t="s">
        <v>289</v>
      </c>
      <c r="P11635" t="s">
        <v>14943</v>
      </c>
    </row>
    <row r="11636" spans="1:16" x14ac:dyDescent="0.55000000000000004">
      <c r="A11636" t="s">
        <v>0</v>
      </c>
      <c r="B11636" t="s">
        <v>397</v>
      </c>
      <c r="C11636" t="s">
        <v>3173</v>
      </c>
      <c r="D11636" t="s">
        <v>3973</v>
      </c>
      <c r="E11636" t="s">
        <v>20</v>
      </c>
      <c r="F11636" t="b">
        <v>0</v>
      </c>
      <c r="G11636" t="s">
        <v>35</v>
      </c>
      <c r="H11636" s="4">
        <v>45815.250393518523</v>
      </c>
      <c r="I11636" t="b">
        <v>0</v>
      </c>
      <c r="J11636" t="b">
        <v>0</v>
      </c>
      <c r="K11636" t="s">
        <v>24</v>
      </c>
      <c r="L11636" t="s">
        <v>22</v>
      </c>
      <c r="M11636">
        <v>60000</v>
      </c>
      <c r="O11636" t="s">
        <v>15213</v>
      </c>
      <c r="P11636" t="s">
        <v>3406</v>
      </c>
    </row>
    <row r="11637" spans="1:16" x14ac:dyDescent="0.55000000000000004">
      <c r="A11637" t="s">
        <v>0</v>
      </c>
      <c r="B11637" t="s">
        <v>11987</v>
      </c>
      <c r="C11637" t="s">
        <v>953</v>
      </c>
      <c r="D11637" t="s">
        <v>3828</v>
      </c>
      <c r="E11637" t="s">
        <v>20</v>
      </c>
      <c r="F11637" t="b">
        <v>0</v>
      </c>
      <c r="G11637" t="s">
        <v>30</v>
      </c>
      <c r="H11637" s="4">
        <v>45815.250625000001</v>
      </c>
      <c r="I11637" t="b">
        <v>1</v>
      </c>
      <c r="J11637" t="b">
        <v>1</v>
      </c>
      <c r="K11637" t="s">
        <v>24</v>
      </c>
      <c r="L11637" t="s">
        <v>22</v>
      </c>
      <c r="M11637">
        <v>109000</v>
      </c>
      <c r="O11637" t="s">
        <v>954</v>
      </c>
      <c r="P11637" t="s">
        <v>11988</v>
      </c>
    </row>
    <row r="11638" spans="1:16" x14ac:dyDescent="0.55000000000000004">
      <c r="A11638" t="s">
        <v>0</v>
      </c>
      <c r="B11638" t="s">
        <v>250</v>
      </c>
      <c r="C11638" t="s">
        <v>15214</v>
      </c>
      <c r="D11638" t="s">
        <v>3828</v>
      </c>
      <c r="E11638" t="s">
        <v>20</v>
      </c>
      <c r="F11638" t="b">
        <v>0</v>
      </c>
      <c r="G11638" t="s">
        <v>30</v>
      </c>
      <c r="H11638" s="4">
        <v>45815.250625000001</v>
      </c>
      <c r="I11638" t="b">
        <v>0</v>
      </c>
      <c r="J11638" t="b">
        <v>1</v>
      </c>
      <c r="K11638" t="s">
        <v>24</v>
      </c>
      <c r="L11638" t="s">
        <v>22</v>
      </c>
      <c r="M11638">
        <v>52500</v>
      </c>
      <c r="O11638" t="s">
        <v>15215</v>
      </c>
      <c r="P11638" t="s">
        <v>302</v>
      </c>
    </row>
    <row r="11639" spans="1:16" x14ac:dyDescent="0.55000000000000004">
      <c r="A11639" t="s">
        <v>25</v>
      </c>
      <c r="B11639" t="s">
        <v>14931</v>
      </c>
      <c r="C11639" t="s">
        <v>14932</v>
      </c>
      <c r="D11639" t="s">
        <v>3973</v>
      </c>
      <c r="E11639" t="s">
        <v>20</v>
      </c>
      <c r="F11639" t="b">
        <v>0</v>
      </c>
      <c r="G11639" t="s">
        <v>30</v>
      </c>
      <c r="H11639" s="4">
        <v>45815.250625000001</v>
      </c>
      <c r="I11639" t="b">
        <v>0</v>
      </c>
      <c r="J11639" t="b">
        <v>1</v>
      </c>
      <c r="K11639" t="s">
        <v>24</v>
      </c>
      <c r="L11639" t="s">
        <v>22</v>
      </c>
      <c r="M11639">
        <v>82000</v>
      </c>
      <c r="O11639" t="s">
        <v>15216</v>
      </c>
      <c r="P11639" t="s">
        <v>14934</v>
      </c>
    </row>
    <row r="11640" spans="1:16" x14ac:dyDescent="0.55000000000000004">
      <c r="A11640" t="s">
        <v>19</v>
      </c>
      <c r="B11640" t="s">
        <v>15217</v>
      </c>
      <c r="C11640" t="s">
        <v>82</v>
      </c>
      <c r="D11640" t="s">
        <v>3973</v>
      </c>
      <c r="E11640" t="s">
        <v>20</v>
      </c>
      <c r="F11640" t="b">
        <v>0</v>
      </c>
      <c r="G11640" t="s">
        <v>27</v>
      </c>
      <c r="H11640" s="4">
        <v>45815.250914351847</v>
      </c>
      <c r="I11640" t="b">
        <v>0</v>
      </c>
      <c r="J11640" t="b">
        <v>1</v>
      </c>
      <c r="K11640" t="s">
        <v>24</v>
      </c>
      <c r="L11640" t="s">
        <v>22</v>
      </c>
      <c r="M11640">
        <v>189000</v>
      </c>
      <c r="O11640" t="s">
        <v>1362</v>
      </c>
      <c r="P11640" t="s">
        <v>15218</v>
      </c>
    </row>
    <row r="11641" spans="1:16" x14ac:dyDescent="0.55000000000000004">
      <c r="A11641" t="s">
        <v>89</v>
      </c>
      <c r="B11641" t="s">
        <v>15219</v>
      </c>
      <c r="C11641" t="s">
        <v>82</v>
      </c>
      <c r="D11641" t="s">
        <v>3970</v>
      </c>
      <c r="E11641" t="s">
        <v>20</v>
      </c>
      <c r="F11641" t="b">
        <v>0</v>
      </c>
      <c r="G11641" t="s">
        <v>27</v>
      </c>
      <c r="H11641" s="4">
        <v>45815.250925925917</v>
      </c>
      <c r="I11641" t="b">
        <v>0</v>
      </c>
      <c r="J11641" t="b">
        <v>0</v>
      </c>
      <c r="K11641" t="s">
        <v>24</v>
      </c>
      <c r="L11641" t="s">
        <v>22</v>
      </c>
      <c r="M11641">
        <v>100000</v>
      </c>
      <c r="O11641" t="s">
        <v>1429</v>
      </c>
      <c r="P11641" t="s">
        <v>204</v>
      </c>
    </row>
    <row r="11642" spans="1:16" x14ac:dyDescent="0.55000000000000004">
      <c r="A11642" t="s">
        <v>19</v>
      </c>
      <c r="B11642" t="s">
        <v>7424</v>
      </c>
      <c r="C11642" t="s">
        <v>985</v>
      </c>
      <c r="D11642" t="s">
        <v>3973</v>
      </c>
      <c r="E11642" t="s">
        <v>20</v>
      </c>
      <c r="F11642" t="b">
        <v>0</v>
      </c>
      <c r="G11642" t="s">
        <v>27</v>
      </c>
      <c r="H11642" s="4">
        <v>45815.251006944447</v>
      </c>
      <c r="I11642" t="b">
        <v>0</v>
      </c>
      <c r="J11642" t="b">
        <v>1</v>
      </c>
      <c r="K11642" t="s">
        <v>24</v>
      </c>
      <c r="L11642" t="s">
        <v>22</v>
      </c>
      <c r="M11642">
        <v>260000</v>
      </c>
      <c r="O11642" t="s">
        <v>575</v>
      </c>
    </row>
    <row r="11643" spans="1:16" x14ac:dyDescent="0.55000000000000004">
      <c r="A11643" t="s">
        <v>2</v>
      </c>
      <c r="B11643" t="s">
        <v>392</v>
      </c>
      <c r="C11643" t="s">
        <v>322</v>
      </c>
      <c r="D11643" t="s">
        <v>3970</v>
      </c>
      <c r="E11643" t="s">
        <v>20</v>
      </c>
      <c r="F11643" t="b">
        <v>0</v>
      </c>
      <c r="G11643" t="s">
        <v>27</v>
      </c>
      <c r="H11643" s="4">
        <v>45815.251284722217</v>
      </c>
      <c r="I11643" t="b">
        <v>1</v>
      </c>
      <c r="J11643" t="b">
        <v>0</v>
      </c>
      <c r="K11643" t="s">
        <v>24</v>
      </c>
      <c r="L11643" t="s">
        <v>22</v>
      </c>
      <c r="M11643">
        <v>145000</v>
      </c>
      <c r="O11643" t="s">
        <v>3668</v>
      </c>
      <c r="P11643" t="s">
        <v>12798</v>
      </c>
    </row>
    <row r="11644" spans="1:16" x14ac:dyDescent="0.55000000000000004">
      <c r="A11644" t="s">
        <v>1</v>
      </c>
      <c r="B11644" t="s">
        <v>15220</v>
      </c>
      <c r="C11644" t="s">
        <v>15221</v>
      </c>
      <c r="D11644" t="s">
        <v>4109</v>
      </c>
      <c r="E11644" t="s">
        <v>20</v>
      </c>
      <c r="F11644" t="b">
        <v>0</v>
      </c>
      <c r="G11644" t="s">
        <v>414</v>
      </c>
      <c r="H11644" s="4">
        <v>45815.257372685177</v>
      </c>
      <c r="I11644" t="b">
        <v>0</v>
      </c>
      <c r="J11644" t="b">
        <v>0</v>
      </c>
      <c r="K11644" t="s">
        <v>414</v>
      </c>
      <c r="L11644" t="s">
        <v>22</v>
      </c>
      <c r="M11644">
        <v>65000</v>
      </c>
      <c r="O11644" t="s">
        <v>15222</v>
      </c>
      <c r="P11644" t="s">
        <v>48</v>
      </c>
    </row>
    <row r="11645" spans="1:16" x14ac:dyDescent="0.55000000000000004">
      <c r="A11645" t="s">
        <v>1</v>
      </c>
      <c r="B11645" t="s">
        <v>15223</v>
      </c>
      <c r="C11645" t="s">
        <v>1291</v>
      </c>
      <c r="D11645" t="s">
        <v>3828</v>
      </c>
      <c r="E11645" t="s">
        <v>631</v>
      </c>
      <c r="F11645" t="b">
        <v>0</v>
      </c>
      <c r="G11645" t="s">
        <v>1247</v>
      </c>
      <c r="H11645" s="4">
        <v>45815.260983796303</v>
      </c>
      <c r="I11645" t="b">
        <v>0</v>
      </c>
      <c r="J11645" t="b">
        <v>0</v>
      </c>
      <c r="K11645" t="s">
        <v>1247</v>
      </c>
      <c r="L11645" t="s">
        <v>36</v>
      </c>
      <c r="N11645">
        <v>12</v>
      </c>
      <c r="O11645" t="s">
        <v>15224</v>
      </c>
      <c r="P11645" t="s">
        <v>1410</v>
      </c>
    </row>
    <row r="11646" spans="1:16" x14ac:dyDescent="0.55000000000000004">
      <c r="A11646" t="s">
        <v>139</v>
      </c>
      <c r="B11646" t="s">
        <v>15225</v>
      </c>
      <c r="C11646" t="s">
        <v>15226</v>
      </c>
      <c r="D11646" t="s">
        <v>15227</v>
      </c>
      <c r="E11646" t="s">
        <v>20</v>
      </c>
      <c r="F11646" t="b">
        <v>0</v>
      </c>
      <c r="G11646" t="s">
        <v>21</v>
      </c>
      <c r="H11646" s="4">
        <v>45815.263275462959</v>
      </c>
      <c r="I11646" t="b">
        <v>0</v>
      </c>
      <c r="J11646" t="b">
        <v>0</v>
      </c>
      <c r="K11646" t="s">
        <v>21</v>
      </c>
      <c r="L11646" t="s">
        <v>22</v>
      </c>
      <c r="M11646">
        <v>138110.5</v>
      </c>
      <c r="O11646" t="s">
        <v>15228</v>
      </c>
    </row>
    <row r="11647" spans="1:16" x14ac:dyDescent="0.55000000000000004">
      <c r="A11647" t="s">
        <v>1</v>
      </c>
      <c r="B11647" t="s">
        <v>1</v>
      </c>
      <c r="C11647" t="s">
        <v>15229</v>
      </c>
      <c r="D11647" t="s">
        <v>4090</v>
      </c>
      <c r="E11647" t="s">
        <v>20</v>
      </c>
      <c r="F11647" t="b">
        <v>0</v>
      </c>
      <c r="G11647" t="s">
        <v>41</v>
      </c>
      <c r="H11647" s="4">
        <v>45815.292696759258</v>
      </c>
      <c r="I11647" t="b">
        <v>0</v>
      </c>
      <c r="J11647" t="b">
        <v>1</v>
      </c>
      <c r="K11647" t="s">
        <v>24</v>
      </c>
      <c r="L11647" t="s">
        <v>22</v>
      </c>
      <c r="M11647">
        <v>150000</v>
      </c>
      <c r="O11647" t="s">
        <v>15230</v>
      </c>
      <c r="P11647" t="s">
        <v>15231</v>
      </c>
    </row>
    <row r="11648" spans="1:16" x14ac:dyDescent="0.55000000000000004">
      <c r="A11648" t="s">
        <v>89</v>
      </c>
      <c r="B11648" t="s">
        <v>15232</v>
      </c>
      <c r="C11648" t="s">
        <v>140</v>
      </c>
      <c r="D11648" t="s">
        <v>3970</v>
      </c>
      <c r="E11648" t="s">
        <v>20</v>
      </c>
      <c r="F11648" t="b">
        <v>0</v>
      </c>
      <c r="G11648" t="s">
        <v>35</v>
      </c>
      <c r="H11648" s="4">
        <v>45815.292766203696</v>
      </c>
      <c r="I11648" t="b">
        <v>0</v>
      </c>
      <c r="J11648" t="b">
        <v>1</v>
      </c>
      <c r="K11648" t="s">
        <v>24</v>
      </c>
      <c r="L11648" t="s">
        <v>22</v>
      </c>
      <c r="M11648">
        <v>205000</v>
      </c>
      <c r="O11648" t="s">
        <v>1883</v>
      </c>
    </row>
    <row r="11649" spans="1:16" x14ac:dyDescent="0.55000000000000004">
      <c r="A11649" t="s">
        <v>139</v>
      </c>
      <c r="B11649" t="s">
        <v>15233</v>
      </c>
      <c r="C11649" t="s">
        <v>39</v>
      </c>
      <c r="D11649" t="s">
        <v>7434</v>
      </c>
      <c r="E11649" t="s">
        <v>20</v>
      </c>
      <c r="F11649" t="b">
        <v>1</v>
      </c>
      <c r="G11649" t="s">
        <v>4057</v>
      </c>
      <c r="H11649" s="4">
        <v>45815.305960648147</v>
      </c>
      <c r="I11649" t="b">
        <v>0</v>
      </c>
      <c r="J11649" t="b">
        <v>1</v>
      </c>
      <c r="K11649" t="s">
        <v>4057</v>
      </c>
      <c r="L11649" t="s">
        <v>22</v>
      </c>
      <c r="M11649">
        <v>135000</v>
      </c>
      <c r="O11649" t="s">
        <v>13160</v>
      </c>
      <c r="P11649" t="s">
        <v>1478</v>
      </c>
    </row>
    <row r="11650" spans="1:16" x14ac:dyDescent="0.55000000000000004">
      <c r="A11650" t="s">
        <v>139</v>
      </c>
      <c r="B11650" t="s">
        <v>15234</v>
      </c>
      <c r="C11650" t="s">
        <v>39</v>
      </c>
      <c r="D11650" t="s">
        <v>7434</v>
      </c>
      <c r="E11650" t="s">
        <v>20</v>
      </c>
      <c r="F11650" t="b">
        <v>1</v>
      </c>
      <c r="G11650" t="s">
        <v>4057</v>
      </c>
      <c r="H11650" s="4">
        <v>45815.305960648147</v>
      </c>
      <c r="I11650" t="b">
        <v>1</v>
      </c>
      <c r="J11650" t="b">
        <v>0</v>
      </c>
      <c r="K11650" t="s">
        <v>4057</v>
      </c>
      <c r="L11650" t="s">
        <v>22</v>
      </c>
      <c r="M11650">
        <v>36875</v>
      </c>
      <c r="O11650" t="s">
        <v>13160</v>
      </c>
    </row>
    <row r="11651" spans="1:16" x14ac:dyDescent="0.55000000000000004">
      <c r="A11651" t="s">
        <v>89</v>
      </c>
      <c r="B11651" t="s">
        <v>15235</v>
      </c>
      <c r="C11651" t="s">
        <v>39</v>
      </c>
      <c r="D11651" t="s">
        <v>7434</v>
      </c>
      <c r="E11651" t="s">
        <v>20</v>
      </c>
      <c r="F11651" t="b">
        <v>1</v>
      </c>
      <c r="G11651" t="s">
        <v>4062</v>
      </c>
      <c r="H11651" s="4">
        <v>45815.308275462958</v>
      </c>
      <c r="I11651" t="b">
        <v>1</v>
      </c>
      <c r="J11651" t="b">
        <v>0</v>
      </c>
      <c r="K11651" t="s">
        <v>4062</v>
      </c>
      <c r="L11651" t="s">
        <v>22</v>
      </c>
      <c r="M11651">
        <v>167500</v>
      </c>
      <c r="O11651" t="s">
        <v>15236</v>
      </c>
      <c r="P11651" t="s">
        <v>15237</v>
      </c>
    </row>
    <row r="11652" spans="1:16" x14ac:dyDescent="0.55000000000000004">
      <c r="A11652" t="s">
        <v>2</v>
      </c>
      <c r="B11652" t="s">
        <v>692</v>
      </c>
      <c r="C11652" t="s">
        <v>1270</v>
      </c>
      <c r="D11652" t="s">
        <v>4090</v>
      </c>
      <c r="E11652" t="s">
        <v>20</v>
      </c>
      <c r="F11652" t="b">
        <v>0</v>
      </c>
      <c r="G11652" t="s">
        <v>23</v>
      </c>
      <c r="H11652" s="4">
        <v>45815.320185185177</v>
      </c>
      <c r="I11652" t="b">
        <v>0</v>
      </c>
      <c r="J11652" t="b">
        <v>1</v>
      </c>
      <c r="K11652" t="s">
        <v>24</v>
      </c>
      <c r="L11652" t="s">
        <v>22</v>
      </c>
      <c r="M11652">
        <v>135000</v>
      </c>
      <c r="O11652" t="s">
        <v>15238</v>
      </c>
      <c r="P11652" t="s">
        <v>15239</v>
      </c>
    </row>
    <row r="11653" spans="1:16" x14ac:dyDescent="0.55000000000000004">
      <c r="A11653" t="s">
        <v>0</v>
      </c>
      <c r="B11653" t="s">
        <v>15240</v>
      </c>
      <c r="C11653" t="s">
        <v>306</v>
      </c>
      <c r="D11653" t="s">
        <v>3970</v>
      </c>
      <c r="E11653" t="s">
        <v>20</v>
      </c>
      <c r="F11653" t="b">
        <v>0</v>
      </c>
      <c r="G11653" t="s">
        <v>27</v>
      </c>
      <c r="H11653" s="4">
        <v>45815.334340277783</v>
      </c>
      <c r="I11653" t="b">
        <v>0</v>
      </c>
      <c r="J11653" t="b">
        <v>1</v>
      </c>
      <c r="K11653" t="s">
        <v>24</v>
      </c>
      <c r="L11653" t="s">
        <v>22</v>
      </c>
      <c r="M11653">
        <v>175000</v>
      </c>
      <c r="O11653" t="s">
        <v>14865</v>
      </c>
    </row>
    <row r="11654" spans="1:16" x14ac:dyDescent="0.55000000000000004">
      <c r="A11654" t="s">
        <v>89</v>
      </c>
      <c r="B11654" t="s">
        <v>15241</v>
      </c>
      <c r="C11654" t="s">
        <v>749</v>
      </c>
      <c r="D11654" t="s">
        <v>3828</v>
      </c>
      <c r="E11654" t="s">
        <v>20</v>
      </c>
      <c r="F11654" t="b">
        <v>0</v>
      </c>
      <c r="G11654" t="s">
        <v>30</v>
      </c>
      <c r="H11654" s="4">
        <v>45815.334467592591</v>
      </c>
      <c r="I11654" t="b">
        <v>0</v>
      </c>
      <c r="J11654" t="b">
        <v>1</v>
      </c>
      <c r="K11654" t="s">
        <v>24</v>
      </c>
      <c r="L11654" t="s">
        <v>36</v>
      </c>
      <c r="N11654">
        <v>45.325000762939453</v>
      </c>
      <c r="O11654" t="s">
        <v>1658</v>
      </c>
      <c r="P11654" t="s">
        <v>15242</v>
      </c>
    </row>
    <row r="11655" spans="1:16" x14ac:dyDescent="0.55000000000000004">
      <c r="A11655" t="s">
        <v>25</v>
      </c>
      <c r="B11655" t="s">
        <v>15243</v>
      </c>
      <c r="C11655" t="s">
        <v>15244</v>
      </c>
      <c r="D11655" t="s">
        <v>4090</v>
      </c>
      <c r="E11655" t="s">
        <v>20</v>
      </c>
      <c r="F11655" t="b">
        <v>0</v>
      </c>
      <c r="G11655" t="s">
        <v>30</v>
      </c>
      <c r="H11655" s="4">
        <v>45815.334467592591</v>
      </c>
      <c r="I11655" t="b">
        <v>0</v>
      </c>
      <c r="J11655" t="b">
        <v>1</v>
      </c>
      <c r="K11655" t="s">
        <v>24</v>
      </c>
      <c r="L11655" t="s">
        <v>22</v>
      </c>
      <c r="M11655">
        <v>322000</v>
      </c>
      <c r="O11655" t="s">
        <v>15245</v>
      </c>
    </row>
    <row r="11656" spans="1:16" x14ac:dyDescent="0.55000000000000004">
      <c r="A11656" t="s">
        <v>2</v>
      </c>
      <c r="B11656" t="s">
        <v>392</v>
      </c>
      <c r="C11656" t="s">
        <v>2613</v>
      </c>
      <c r="D11656" t="s">
        <v>3973</v>
      </c>
      <c r="E11656" t="s">
        <v>20</v>
      </c>
      <c r="F11656" t="b">
        <v>0</v>
      </c>
      <c r="G11656" t="s">
        <v>27</v>
      </c>
      <c r="H11656" s="4">
        <v>45815.334641203714</v>
      </c>
      <c r="I11656" t="b">
        <v>0</v>
      </c>
      <c r="J11656" t="b">
        <v>0</v>
      </c>
      <c r="K11656" t="s">
        <v>24</v>
      </c>
      <c r="L11656" t="s">
        <v>22</v>
      </c>
      <c r="M11656">
        <v>100000</v>
      </c>
      <c r="O11656" t="s">
        <v>15246</v>
      </c>
      <c r="P11656" t="s">
        <v>2605</v>
      </c>
    </row>
    <row r="11657" spans="1:16" x14ac:dyDescent="0.55000000000000004">
      <c r="A11657" t="s">
        <v>0</v>
      </c>
      <c r="B11657" t="s">
        <v>15247</v>
      </c>
      <c r="C11657" t="s">
        <v>3043</v>
      </c>
      <c r="D11657" t="s">
        <v>4090</v>
      </c>
      <c r="E11657" t="s">
        <v>20</v>
      </c>
      <c r="F11657" t="b">
        <v>0</v>
      </c>
      <c r="G11657" t="s">
        <v>23</v>
      </c>
      <c r="H11657" s="4">
        <v>45815.361805555563</v>
      </c>
      <c r="I11657" t="b">
        <v>0</v>
      </c>
      <c r="J11657" t="b">
        <v>1</v>
      </c>
      <c r="K11657" t="s">
        <v>24</v>
      </c>
      <c r="L11657" t="s">
        <v>22</v>
      </c>
      <c r="M11657">
        <v>61500</v>
      </c>
      <c r="O11657" t="s">
        <v>15248</v>
      </c>
      <c r="P11657" t="s">
        <v>1297</v>
      </c>
    </row>
    <row r="11658" spans="1:16" x14ac:dyDescent="0.55000000000000004">
      <c r="A11658" t="s">
        <v>89</v>
      </c>
      <c r="B11658" t="s">
        <v>15249</v>
      </c>
      <c r="C11658" t="s">
        <v>167</v>
      </c>
      <c r="D11658" t="s">
        <v>3970</v>
      </c>
      <c r="E11658" t="s">
        <v>20</v>
      </c>
      <c r="F11658" t="b">
        <v>0</v>
      </c>
      <c r="G11658" t="s">
        <v>35</v>
      </c>
      <c r="H11658" s="4">
        <v>45815.375509259262</v>
      </c>
      <c r="I11658" t="b">
        <v>0</v>
      </c>
      <c r="J11658" t="b">
        <v>0</v>
      </c>
      <c r="K11658" t="s">
        <v>24</v>
      </c>
      <c r="L11658" t="s">
        <v>22</v>
      </c>
      <c r="M11658">
        <v>100000</v>
      </c>
      <c r="O11658" t="s">
        <v>3668</v>
      </c>
      <c r="P11658" t="s">
        <v>15250</v>
      </c>
    </row>
    <row r="11659" spans="1:16" x14ac:dyDescent="0.55000000000000004">
      <c r="A11659" t="s">
        <v>139</v>
      </c>
      <c r="B11659" t="s">
        <v>12052</v>
      </c>
      <c r="C11659" t="s">
        <v>15251</v>
      </c>
      <c r="D11659" t="s">
        <v>4090</v>
      </c>
      <c r="E11659" t="s">
        <v>20</v>
      </c>
      <c r="F11659" t="b">
        <v>0</v>
      </c>
      <c r="G11659" t="s">
        <v>35</v>
      </c>
      <c r="H11659" s="4">
        <v>45815.375520833331</v>
      </c>
      <c r="I11659" t="b">
        <v>0</v>
      </c>
      <c r="J11659" t="b">
        <v>0</v>
      </c>
      <c r="K11659" t="s">
        <v>24</v>
      </c>
      <c r="L11659" t="s">
        <v>22</v>
      </c>
      <c r="M11659">
        <v>135000</v>
      </c>
      <c r="O11659" t="s">
        <v>15252</v>
      </c>
      <c r="P11659" t="s">
        <v>13162</v>
      </c>
    </row>
    <row r="11660" spans="1:16" x14ac:dyDescent="0.55000000000000004">
      <c r="A11660" t="s">
        <v>89</v>
      </c>
      <c r="B11660" t="s">
        <v>15253</v>
      </c>
      <c r="C11660" t="s">
        <v>64</v>
      </c>
      <c r="D11660" t="s">
        <v>3970</v>
      </c>
      <c r="E11660" t="s">
        <v>20</v>
      </c>
      <c r="F11660" t="b">
        <v>0</v>
      </c>
      <c r="G11660" t="s">
        <v>52</v>
      </c>
      <c r="H11660" s="4">
        <v>45815.375879629632</v>
      </c>
      <c r="I11660" t="b">
        <v>1</v>
      </c>
      <c r="J11660" t="b">
        <v>1</v>
      </c>
      <c r="K11660" t="s">
        <v>24</v>
      </c>
      <c r="L11660" t="s">
        <v>22</v>
      </c>
      <c r="M11660">
        <v>82715</v>
      </c>
      <c r="O11660" t="s">
        <v>2121</v>
      </c>
    </row>
    <row r="11661" spans="1:16" x14ac:dyDescent="0.55000000000000004">
      <c r="A11661" t="s">
        <v>2</v>
      </c>
      <c r="B11661" t="s">
        <v>132</v>
      </c>
      <c r="C11661" t="s">
        <v>14850</v>
      </c>
      <c r="D11661" t="s">
        <v>3970</v>
      </c>
      <c r="E11661" t="s">
        <v>20</v>
      </c>
      <c r="F11661" t="b">
        <v>0</v>
      </c>
      <c r="G11661" t="s">
        <v>30</v>
      </c>
      <c r="H11661" s="4">
        <v>45815.376134259262</v>
      </c>
      <c r="I11661" t="b">
        <v>0</v>
      </c>
      <c r="J11661" t="b">
        <v>1</v>
      </c>
      <c r="K11661" t="s">
        <v>24</v>
      </c>
      <c r="L11661" t="s">
        <v>22</v>
      </c>
      <c r="M11661">
        <v>137800</v>
      </c>
      <c r="O11661" t="s">
        <v>843</v>
      </c>
      <c r="P11661" t="s">
        <v>8434</v>
      </c>
    </row>
    <row r="11662" spans="1:16" x14ac:dyDescent="0.55000000000000004">
      <c r="A11662" t="s">
        <v>139</v>
      </c>
      <c r="B11662" t="s">
        <v>15254</v>
      </c>
      <c r="C11662" t="s">
        <v>13825</v>
      </c>
      <c r="D11662" t="s">
        <v>2208</v>
      </c>
      <c r="E11662" t="s">
        <v>34</v>
      </c>
      <c r="F11662" t="b">
        <v>0</v>
      </c>
      <c r="G11662" t="s">
        <v>27</v>
      </c>
      <c r="H11662" s="4">
        <v>45815.417673611111</v>
      </c>
      <c r="I11662" t="b">
        <v>0</v>
      </c>
      <c r="J11662" t="b">
        <v>1</v>
      </c>
      <c r="K11662" t="s">
        <v>24</v>
      </c>
      <c r="L11662" t="s">
        <v>22</v>
      </c>
      <c r="M11662">
        <v>81750</v>
      </c>
      <c r="O11662" t="s">
        <v>428</v>
      </c>
      <c r="P11662" t="s">
        <v>684</v>
      </c>
    </row>
    <row r="11663" spans="1:16" x14ac:dyDescent="0.55000000000000004">
      <c r="A11663" t="s">
        <v>40</v>
      </c>
      <c r="B11663" t="s">
        <v>7449</v>
      </c>
      <c r="C11663" t="s">
        <v>1546</v>
      </c>
      <c r="D11663" t="s">
        <v>3828</v>
      </c>
      <c r="E11663" t="s">
        <v>20</v>
      </c>
      <c r="F11663" t="b">
        <v>0</v>
      </c>
      <c r="G11663" t="s">
        <v>27</v>
      </c>
      <c r="H11663" s="4">
        <v>45815.417939814812</v>
      </c>
      <c r="I11663" t="b">
        <v>0</v>
      </c>
      <c r="J11663" t="b">
        <v>1</v>
      </c>
      <c r="K11663" t="s">
        <v>24</v>
      </c>
      <c r="L11663" t="s">
        <v>22</v>
      </c>
      <c r="M11663">
        <v>162225</v>
      </c>
      <c r="O11663" t="s">
        <v>254</v>
      </c>
      <c r="P11663" t="s">
        <v>7450</v>
      </c>
    </row>
    <row r="11664" spans="1:16" x14ac:dyDescent="0.55000000000000004">
      <c r="A11664" t="s">
        <v>2</v>
      </c>
      <c r="B11664" t="s">
        <v>506</v>
      </c>
      <c r="C11664" t="s">
        <v>12938</v>
      </c>
      <c r="D11664" t="s">
        <v>2208</v>
      </c>
      <c r="E11664" t="s">
        <v>34</v>
      </c>
      <c r="F11664" t="b">
        <v>0</v>
      </c>
      <c r="G11664" t="s">
        <v>27</v>
      </c>
      <c r="H11664" s="4">
        <v>45815.418009259258</v>
      </c>
      <c r="I11664" t="b">
        <v>0</v>
      </c>
      <c r="J11664" t="b">
        <v>1</v>
      </c>
      <c r="K11664" t="s">
        <v>24</v>
      </c>
      <c r="L11664" t="s">
        <v>22</v>
      </c>
      <c r="M11664">
        <v>135000</v>
      </c>
      <c r="O11664" t="s">
        <v>428</v>
      </c>
      <c r="P11664" t="s">
        <v>4230</v>
      </c>
    </row>
    <row r="11665" spans="1:16" x14ac:dyDescent="0.55000000000000004">
      <c r="A11665" t="s">
        <v>89</v>
      </c>
      <c r="B11665" t="s">
        <v>15255</v>
      </c>
      <c r="C11665" t="s">
        <v>3276</v>
      </c>
      <c r="D11665" t="s">
        <v>3973</v>
      </c>
      <c r="E11665" t="s">
        <v>20</v>
      </c>
      <c r="F11665" t="b">
        <v>0</v>
      </c>
      <c r="G11665" t="s">
        <v>27</v>
      </c>
      <c r="H11665" s="4">
        <v>45815.459583333337</v>
      </c>
      <c r="I11665" t="b">
        <v>0</v>
      </c>
      <c r="J11665" t="b">
        <v>0</v>
      </c>
      <c r="K11665" t="s">
        <v>24</v>
      </c>
      <c r="L11665" t="s">
        <v>22</v>
      </c>
      <c r="M11665">
        <v>149216.5</v>
      </c>
      <c r="O11665" t="s">
        <v>15256</v>
      </c>
      <c r="P11665" t="s">
        <v>15257</v>
      </c>
    </row>
    <row r="11666" spans="1:16" x14ac:dyDescent="0.55000000000000004">
      <c r="A11666" t="s">
        <v>139</v>
      </c>
      <c r="B11666" t="s">
        <v>15258</v>
      </c>
      <c r="C11666" t="s">
        <v>693</v>
      </c>
      <c r="D11666" t="s">
        <v>13462</v>
      </c>
      <c r="E11666" t="s">
        <v>20</v>
      </c>
      <c r="F11666" t="b">
        <v>0</v>
      </c>
      <c r="G11666" t="s">
        <v>30</v>
      </c>
      <c r="H11666" s="4">
        <v>45815.460706018523</v>
      </c>
      <c r="I11666" t="b">
        <v>0</v>
      </c>
      <c r="J11666" t="b">
        <v>1</v>
      </c>
      <c r="K11666" t="s">
        <v>24</v>
      </c>
      <c r="L11666" t="s">
        <v>22</v>
      </c>
      <c r="M11666">
        <v>207500</v>
      </c>
      <c r="O11666" t="s">
        <v>1362</v>
      </c>
      <c r="P11666" t="s">
        <v>15259</v>
      </c>
    </row>
    <row r="11667" spans="1:16" x14ac:dyDescent="0.55000000000000004">
      <c r="A11667" t="s">
        <v>0</v>
      </c>
      <c r="B11667" t="s">
        <v>1254</v>
      </c>
      <c r="C11667" t="s">
        <v>612</v>
      </c>
      <c r="D11667" t="s">
        <v>3973</v>
      </c>
      <c r="E11667" t="s">
        <v>20</v>
      </c>
      <c r="F11667" t="b">
        <v>0</v>
      </c>
      <c r="G11667" t="s">
        <v>27</v>
      </c>
      <c r="H11667" s="4">
        <v>45815.500185185178</v>
      </c>
      <c r="I11667" t="b">
        <v>0</v>
      </c>
      <c r="J11667" t="b">
        <v>1</v>
      </c>
      <c r="K11667" t="s">
        <v>24</v>
      </c>
      <c r="L11667" t="s">
        <v>22</v>
      </c>
      <c r="M11667">
        <v>106710</v>
      </c>
      <c r="O11667" t="s">
        <v>5482</v>
      </c>
      <c r="P11667" t="s">
        <v>302</v>
      </c>
    </row>
    <row r="11668" spans="1:16" x14ac:dyDescent="0.55000000000000004">
      <c r="A11668" t="s">
        <v>0</v>
      </c>
      <c r="B11668" t="s">
        <v>14355</v>
      </c>
      <c r="C11668" t="s">
        <v>120</v>
      </c>
      <c r="D11668" t="s">
        <v>3973</v>
      </c>
      <c r="E11668" t="s">
        <v>20</v>
      </c>
      <c r="F11668" t="b">
        <v>0</v>
      </c>
      <c r="G11668" t="s">
        <v>35</v>
      </c>
      <c r="H11668" s="4">
        <v>45815.500497685192</v>
      </c>
      <c r="I11668" t="b">
        <v>0</v>
      </c>
      <c r="J11668" t="b">
        <v>1</v>
      </c>
      <c r="K11668" t="s">
        <v>24</v>
      </c>
      <c r="L11668" t="s">
        <v>22</v>
      </c>
      <c r="M11668">
        <v>103244</v>
      </c>
      <c r="O11668" t="s">
        <v>5482</v>
      </c>
      <c r="P11668" t="s">
        <v>14356</v>
      </c>
    </row>
    <row r="11669" spans="1:16" x14ac:dyDescent="0.55000000000000004">
      <c r="A11669" t="s">
        <v>0</v>
      </c>
      <c r="B11669" t="s">
        <v>15105</v>
      </c>
      <c r="C11669" t="s">
        <v>140</v>
      </c>
      <c r="D11669" t="s">
        <v>3973</v>
      </c>
      <c r="E11669" t="s">
        <v>20</v>
      </c>
      <c r="F11669" t="b">
        <v>0</v>
      </c>
      <c r="G11669" t="s">
        <v>35</v>
      </c>
      <c r="H11669" s="4">
        <v>45815.500543981478</v>
      </c>
      <c r="I11669" t="b">
        <v>0</v>
      </c>
      <c r="J11669" t="b">
        <v>0</v>
      </c>
      <c r="K11669" t="s">
        <v>24</v>
      </c>
      <c r="L11669" t="s">
        <v>22</v>
      </c>
      <c r="M11669">
        <v>96750</v>
      </c>
      <c r="O11669" t="s">
        <v>5482</v>
      </c>
    </row>
    <row r="11670" spans="1:16" x14ac:dyDescent="0.55000000000000004">
      <c r="A11670" t="s">
        <v>25</v>
      </c>
      <c r="B11670" t="s">
        <v>15260</v>
      </c>
      <c r="C11670" t="s">
        <v>555</v>
      </c>
      <c r="D11670" t="s">
        <v>3973</v>
      </c>
      <c r="E11670" t="s">
        <v>20</v>
      </c>
      <c r="F11670" t="b">
        <v>0</v>
      </c>
      <c r="G11670" t="s">
        <v>30</v>
      </c>
      <c r="H11670" s="4">
        <v>45815.500659722216</v>
      </c>
      <c r="I11670" t="b">
        <v>0</v>
      </c>
      <c r="J11670" t="b">
        <v>1</v>
      </c>
      <c r="K11670" t="s">
        <v>24</v>
      </c>
      <c r="L11670" t="s">
        <v>22</v>
      </c>
      <c r="M11670">
        <v>175500</v>
      </c>
      <c r="O11670" t="s">
        <v>75</v>
      </c>
      <c r="P11670" t="s">
        <v>1161</v>
      </c>
    </row>
    <row r="11671" spans="1:16" x14ac:dyDescent="0.55000000000000004">
      <c r="A11671" t="s">
        <v>0</v>
      </c>
      <c r="B11671" t="s">
        <v>15261</v>
      </c>
      <c r="C11671" t="s">
        <v>64</v>
      </c>
      <c r="D11671" t="s">
        <v>2208</v>
      </c>
      <c r="E11671" t="s">
        <v>20</v>
      </c>
      <c r="F11671" t="b">
        <v>0</v>
      </c>
      <c r="G11671" t="s">
        <v>52</v>
      </c>
      <c r="H11671" s="4">
        <v>45815.500763888893</v>
      </c>
      <c r="I11671" t="b">
        <v>0</v>
      </c>
      <c r="J11671" t="b">
        <v>1</v>
      </c>
      <c r="K11671" t="s">
        <v>24</v>
      </c>
      <c r="L11671" t="s">
        <v>22</v>
      </c>
      <c r="M11671">
        <v>87500</v>
      </c>
      <c r="O11671" t="s">
        <v>2520</v>
      </c>
      <c r="P11671" t="s">
        <v>9286</v>
      </c>
    </row>
    <row r="11672" spans="1:16" x14ac:dyDescent="0.55000000000000004">
      <c r="A11672" t="s">
        <v>1</v>
      </c>
      <c r="B11672" t="s">
        <v>15262</v>
      </c>
      <c r="C11672" t="s">
        <v>49</v>
      </c>
      <c r="D11672" t="s">
        <v>3973</v>
      </c>
      <c r="E11672" t="s">
        <v>631</v>
      </c>
      <c r="F11672" t="b">
        <v>0</v>
      </c>
      <c r="G11672" t="s">
        <v>41</v>
      </c>
      <c r="H11672" s="4">
        <v>45815.501030092593</v>
      </c>
      <c r="I11672" t="b">
        <v>0</v>
      </c>
      <c r="J11672" t="b">
        <v>0</v>
      </c>
      <c r="K11672" t="s">
        <v>24</v>
      </c>
      <c r="L11672" t="s">
        <v>36</v>
      </c>
      <c r="N11672">
        <v>50.239997863769531</v>
      </c>
      <c r="O11672" t="s">
        <v>5482</v>
      </c>
    </row>
    <row r="11673" spans="1:16" x14ac:dyDescent="0.55000000000000004">
      <c r="A11673" t="s">
        <v>2</v>
      </c>
      <c r="B11673" t="s">
        <v>15030</v>
      </c>
      <c r="C11673" t="s">
        <v>47</v>
      </c>
      <c r="D11673" t="s">
        <v>3973</v>
      </c>
      <c r="E11673" t="s">
        <v>20</v>
      </c>
      <c r="F11673" t="b">
        <v>0</v>
      </c>
      <c r="G11673" t="s">
        <v>27</v>
      </c>
      <c r="H11673" s="4">
        <v>45815.501388888893</v>
      </c>
      <c r="I11673" t="b">
        <v>1</v>
      </c>
      <c r="J11673" t="b">
        <v>1</v>
      </c>
      <c r="K11673" t="s">
        <v>24</v>
      </c>
      <c r="L11673" t="s">
        <v>22</v>
      </c>
      <c r="M11673">
        <v>162500</v>
      </c>
      <c r="O11673" t="s">
        <v>5482</v>
      </c>
      <c r="P11673" t="s">
        <v>15031</v>
      </c>
    </row>
    <row r="11674" spans="1:16" x14ac:dyDescent="0.55000000000000004">
      <c r="A11674" t="s">
        <v>2</v>
      </c>
      <c r="B11674" t="s">
        <v>553</v>
      </c>
      <c r="C11674" t="s">
        <v>192</v>
      </c>
      <c r="D11674" t="s">
        <v>3973</v>
      </c>
      <c r="E11674" t="s">
        <v>20</v>
      </c>
      <c r="F11674" t="b">
        <v>0</v>
      </c>
      <c r="G11674" t="s">
        <v>27</v>
      </c>
      <c r="H11674" s="4">
        <v>45815.501493055563</v>
      </c>
      <c r="I11674" t="b">
        <v>0</v>
      </c>
      <c r="J11674" t="b">
        <v>0</v>
      </c>
      <c r="K11674" t="s">
        <v>24</v>
      </c>
      <c r="L11674" t="s">
        <v>22</v>
      </c>
      <c r="M11674">
        <v>207500</v>
      </c>
      <c r="O11674" t="s">
        <v>5482</v>
      </c>
      <c r="P11674" t="s">
        <v>566</v>
      </c>
    </row>
    <row r="11675" spans="1:16" x14ac:dyDescent="0.55000000000000004">
      <c r="A11675" t="s">
        <v>0</v>
      </c>
      <c r="B11675" t="s">
        <v>15263</v>
      </c>
      <c r="C11675" t="s">
        <v>155</v>
      </c>
      <c r="D11675" t="s">
        <v>3973</v>
      </c>
      <c r="E11675" t="s">
        <v>631</v>
      </c>
      <c r="F11675" t="b">
        <v>0</v>
      </c>
      <c r="G11675" t="s">
        <v>35</v>
      </c>
      <c r="H11675" s="4">
        <v>45815.502245370371</v>
      </c>
      <c r="I11675" t="b">
        <v>0</v>
      </c>
      <c r="J11675" t="b">
        <v>0</v>
      </c>
      <c r="K11675" t="s">
        <v>24</v>
      </c>
      <c r="L11675" t="s">
        <v>36</v>
      </c>
      <c r="N11675">
        <v>29</v>
      </c>
      <c r="O11675" t="s">
        <v>182</v>
      </c>
      <c r="P11675" t="s">
        <v>15264</v>
      </c>
    </row>
    <row r="11676" spans="1:16" x14ac:dyDescent="0.55000000000000004">
      <c r="A11676" t="s">
        <v>191</v>
      </c>
      <c r="B11676" t="s">
        <v>15265</v>
      </c>
      <c r="C11676" t="s">
        <v>1358</v>
      </c>
      <c r="D11676" t="s">
        <v>3973</v>
      </c>
      <c r="E11676" t="s">
        <v>20</v>
      </c>
      <c r="F11676" t="b">
        <v>0</v>
      </c>
      <c r="G11676" t="s">
        <v>30</v>
      </c>
      <c r="H11676" s="4">
        <v>45815.50271990741</v>
      </c>
      <c r="I11676" t="b">
        <v>0</v>
      </c>
      <c r="J11676" t="b">
        <v>1</v>
      </c>
      <c r="K11676" t="s">
        <v>24</v>
      </c>
      <c r="L11676" t="s">
        <v>22</v>
      </c>
      <c r="M11676">
        <v>115430</v>
      </c>
      <c r="O11676" t="s">
        <v>5482</v>
      </c>
      <c r="P11676" t="s">
        <v>15266</v>
      </c>
    </row>
    <row r="11677" spans="1:16" x14ac:dyDescent="0.55000000000000004">
      <c r="A11677" t="s">
        <v>1</v>
      </c>
      <c r="B11677" t="s">
        <v>663</v>
      </c>
      <c r="C11677" t="s">
        <v>613</v>
      </c>
      <c r="D11677" t="s">
        <v>3973</v>
      </c>
      <c r="E11677" t="s">
        <v>20</v>
      </c>
      <c r="F11677" t="b">
        <v>0</v>
      </c>
      <c r="G11677" t="s">
        <v>41</v>
      </c>
      <c r="H11677" s="4">
        <v>45815.542696759258</v>
      </c>
      <c r="I11677" t="b">
        <v>0</v>
      </c>
      <c r="J11677" t="b">
        <v>1</v>
      </c>
      <c r="K11677" t="s">
        <v>24</v>
      </c>
      <c r="L11677" t="s">
        <v>22</v>
      </c>
      <c r="M11677">
        <v>101500</v>
      </c>
      <c r="O11677" t="s">
        <v>2916</v>
      </c>
      <c r="P11677" t="s">
        <v>14989</v>
      </c>
    </row>
    <row r="11678" spans="1:16" x14ac:dyDescent="0.55000000000000004">
      <c r="A11678" t="s">
        <v>40</v>
      </c>
      <c r="B11678" t="s">
        <v>2521</v>
      </c>
      <c r="C11678" t="s">
        <v>120</v>
      </c>
      <c r="D11678" t="s">
        <v>3828</v>
      </c>
      <c r="E11678" t="s">
        <v>51</v>
      </c>
      <c r="F11678" t="b">
        <v>0</v>
      </c>
      <c r="G11678" t="s">
        <v>35</v>
      </c>
      <c r="H11678" s="4">
        <v>45815.542766203696</v>
      </c>
      <c r="I11678" t="b">
        <v>1</v>
      </c>
      <c r="J11678" t="b">
        <v>0</v>
      </c>
      <c r="K11678" t="s">
        <v>24</v>
      </c>
      <c r="L11678" t="s">
        <v>22</v>
      </c>
      <c r="M11678">
        <v>105000</v>
      </c>
      <c r="O11678" t="s">
        <v>15267</v>
      </c>
      <c r="P11678" t="s">
        <v>3845</v>
      </c>
    </row>
    <row r="11679" spans="1:16" x14ac:dyDescent="0.55000000000000004">
      <c r="A11679" t="s">
        <v>1</v>
      </c>
      <c r="B11679" t="s">
        <v>15268</v>
      </c>
      <c r="C11679" t="s">
        <v>172</v>
      </c>
      <c r="D11679" t="s">
        <v>3973</v>
      </c>
      <c r="E11679" t="s">
        <v>20</v>
      </c>
      <c r="F11679" t="b">
        <v>0</v>
      </c>
      <c r="G11679" t="s">
        <v>27</v>
      </c>
      <c r="H11679" s="4">
        <v>45815.542939814812</v>
      </c>
      <c r="I11679" t="b">
        <v>0</v>
      </c>
      <c r="J11679" t="b">
        <v>1</v>
      </c>
      <c r="K11679" t="s">
        <v>24</v>
      </c>
      <c r="L11679" t="s">
        <v>22</v>
      </c>
      <c r="M11679">
        <v>137300</v>
      </c>
      <c r="O11679" t="s">
        <v>1172</v>
      </c>
      <c r="P11679" t="s">
        <v>15269</v>
      </c>
    </row>
    <row r="11680" spans="1:16" x14ac:dyDescent="0.55000000000000004">
      <c r="A11680" t="s">
        <v>139</v>
      </c>
      <c r="B11680" t="s">
        <v>15270</v>
      </c>
      <c r="C11680" t="s">
        <v>47</v>
      </c>
      <c r="D11680" t="s">
        <v>3973</v>
      </c>
      <c r="E11680" t="s">
        <v>20</v>
      </c>
      <c r="F11680" t="b">
        <v>0</v>
      </c>
      <c r="G11680" t="s">
        <v>27</v>
      </c>
      <c r="H11680" s="4">
        <v>45815.543182870373</v>
      </c>
      <c r="I11680" t="b">
        <v>0</v>
      </c>
      <c r="J11680" t="b">
        <v>1</v>
      </c>
      <c r="K11680" t="s">
        <v>24</v>
      </c>
      <c r="L11680" t="s">
        <v>22</v>
      </c>
      <c r="M11680">
        <v>137300</v>
      </c>
      <c r="O11680" t="s">
        <v>1172</v>
      </c>
      <c r="P11680" t="s">
        <v>15271</v>
      </c>
    </row>
    <row r="11681" spans="1:16" x14ac:dyDescent="0.55000000000000004">
      <c r="A11681" t="s">
        <v>40</v>
      </c>
      <c r="B11681" t="s">
        <v>15272</v>
      </c>
      <c r="C11681" t="s">
        <v>140</v>
      </c>
      <c r="D11681" t="s">
        <v>3973</v>
      </c>
      <c r="E11681" t="s">
        <v>20</v>
      </c>
      <c r="F11681" t="b">
        <v>0</v>
      </c>
      <c r="G11681" t="s">
        <v>35</v>
      </c>
      <c r="H11681" s="4">
        <v>45815.54383101852</v>
      </c>
      <c r="I11681" t="b">
        <v>0</v>
      </c>
      <c r="J11681" t="b">
        <v>1</v>
      </c>
      <c r="K11681" t="s">
        <v>24</v>
      </c>
      <c r="L11681" t="s">
        <v>22</v>
      </c>
      <c r="M11681">
        <v>171000</v>
      </c>
      <c r="O11681" t="s">
        <v>4535</v>
      </c>
      <c r="P11681" t="s">
        <v>201</v>
      </c>
    </row>
    <row r="11682" spans="1:16" x14ac:dyDescent="0.55000000000000004">
      <c r="A11682" t="s">
        <v>40</v>
      </c>
      <c r="B11682" t="s">
        <v>1207</v>
      </c>
      <c r="C11682" t="s">
        <v>142</v>
      </c>
      <c r="D11682" t="s">
        <v>3973</v>
      </c>
      <c r="E11682" t="s">
        <v>51</v>
      </c>
      <c r="F11682" t="b">
        <v>0</v>
      </c>
      <c r="G11682" t="s">
        <v>27</v>
      </c>
      <c r="H11682" s="4">
        <v>45815.584618055553</v>
      </c>
      <c r="I11682" t="b">
        <v>1</v>
      </c>
      <c r="J11682" t="b">
        <v>0</v>
      </c>
      <c r="K11682" t="s">
        <v>24</v>
      </c>
      <c r="L11682" t="s">
        <v>36</v>
      </c>
      <c r="N11682">
        <v>62.5</v>
      </c>
      <c r="O11682" t="s">
        <v>15273</v>
      </c>
      <c r="P11682" t="s">
        <v>14977</v>
      </c>
    </row>
    <row r="11683" spans="1:16" x14ac:dyDescent="0.55000000000000004">
      <c r="A11683" t="s">
        <v>139</v>
      </c>
      <c r="B11683" t="s">
        <v>15274</v>
      </c>
      <c r="C11683" t="s">
        <v>39</v>
      </c>
      <c r="D11683" t="s">
        <v>7434</v>
      </c>
      <c r="E11683" t="s">
        <v>20</v>
      </c>
      <c r="F11683" t="b">
        <v>1</v>
      </c>
      <c r="G11683" t="s">
        <v>6168</v>
      </c>
      <c r="H11683" s="4">
        <v>45815.597430555557</v>
      </c>
      <c r="I11683" t="b">
        <v>1</v>
      </c>
      <c r="J11683" t="b">
        <v>1</v>
      </c>
      <c r="K11683" t="s">
        <v>6168</v>
      </c>
      <c r="L11683" t="s">
        <v>22</v>
      </c>
      <c r="M11683">
        <v>229000</v>
      </c>
      <c r="O11683" t="s">
        <v>4058</v>
      </c>
      <c r="P11683" t="s">
        <v>15275</v>
      </c>
    </row>
    <row r="11684" spans="1:16" x14ac:dyDescent="0.55000000000000004">
      <c r="A11684" t="s">
        <v>0</v>
      </c>
      <c r="B11684" t="s">
        <v>15276</v>
      </c>
      <c r="C11684" t="s">
        <v>3594</v>
      </c>
      <c r="D11684" t="s">
        <v>3973</v>
      </c>
      <c r="E11684" t="s">
        <v>20</v>
      </c>
      <c r="F11684" t="b">
        <v>0</v>
      </c>
      <c r="G11684" t="s">
        <v>41</v>
      </c>
      <c r="H11684" s="4">
        <v>45815.62537037037</v>
      </c>
      <c r="I11684" t="b">
        <v>1</v>
      </c>
      <c r="J11684" t="b">
        <v>0</v>
      </c>
      <c r="K11684" t="s">
        <v>24</v>
      </c>
      <c r="L11684" t="s">
        <v>22</v>
      </c>
      <c r="M11684">
        <v>90000</v>
      </c>
      <c r="O11684" t="s">
        <v>202</v>
      </c>
      <c r="P11684" t="s">
        <v>1133</v>
      </c>
    </row>
    <row r="11685" spans="1:16" x14ac:dyDescent="0.55000000000000004">
      <c r="A11685" t="s">
        <v>40</v>
      </c>
      <c r="B11685" t="s">
        <v>15277</v>
      </c>
      <c r="C11685" t="s">
        <v>24</v>
      </c>
      <c r="D11685" t="s">
        <v>4035</v>
      </c>
      <c r="E11685" t="s">
        <v>20</v>
      </c>
      <c r="F11685" t="b">
        <v>0</v>
      </c>
      <c r="G11685" t="s">
        <v>41</v>
      </c>
      <c r="H11685" s="4">
        <v>45815.626655092587</v>
      </c>
      <c r="I11685" t="b">
        <v>0</v>
      </c>
      <c r="J11685" t="b">
        <v>0</v>
      </c>
      <c r="K11685" t="s">
        <v>24</v>
      </c>
      <c r="L11685" t="s">
        <v>22</v>
      </c>
      <c r="M11685">
        <v>237600</v>
      </c>
      <c r="O11685" t="s">
        <v>15278</v>
      </c>
      <c r="P11685" t="s">
        <v>15279</v>
      </c>
    </row>
    <row r="11686" spans="1:16" x14ac:dyDescent="0.55000000000000004">
      <c r="A11686" t="s">
        <v>1</v>
      </c>
      <c r="B11686" t="s">
        <v>1</v>
      </c>
      <c r="C11686" t="s">
        <v>39</v>
      </c>
      <c r="D11686" t="s">
        <v>7434</v>
      </c>
      <c r="E11686" t="s">
        <v>20</v>
      </c>
      <c r="F11686" t="b">
        <v>1</v>
      </c>
      <c r="G11686" t="s">
        <v>148</v>
      </c>
      <c r="H11686" s="4">
        <v>45815.675057870372</v>
      </c>
      <c r="I11686" t="b">
        <v>0</v>
      </c>
      <c r="J11686" t="b">
        <v>0</v>
      </c>
      <c r="K11686" t="s">
        <v>148</v>
      </c>
      <c r="L11686" t="s">
        <v>22</v>
      </c>
      <c r="M11686">
        <v>149000</v>
      </c>
      <c r="O11686" t="s">
        <v>15280</v>
      </c>
      <c r="P11686" t="s">
        <v>1503</v>
      </c>
    </row>
    <row r="11687" spans="1:16" x14ac:dyDescent="0.55000000000000004">
      <c r="A11687" t="s">
        <v>0</v>
      </c>
      <c r="B11687" t="s">
        <v>15281</v>
      </c>
      <c r="C11687" t="s">
        <v>151</v>
      </c>
      <c r="D11687" t="s">
        <v>3957</v>
      </c>
      <c r="E11687" t="s">
        <v>20</v>
      </c>
      <c r="F11687" t="b">
        <v>0</v>
      </c>
      <c r="G11687" t="s">
        <v>30</v>
      </c>
      <c r="H11687" s="4">
        <v>45815.708993055552</v>
      </c>
      <c r="I11687" t="b">
        <v>0</v>
      </c>
      <c r="J11687" t="b">
        <v>0</v>
      </c>
      <c r="K11687" t="s">
        <v>24</v>
      </c>
      <c r="L11687" t="s">
        <v>36</v>
      </c>
      <c r="N11687">
        <v>35.159999847412109</v>
      </c>
      <c r="O11687" t="s">
        <v>15282</v>
      </c>
      <c r="P11687" t="s">
        <v>15283</v>
      </c>
    </row>
    <row r="11688" spans="1:16" x14ac:dyDescent="0.55000000000000004">
      <c r="A11688" t="s">
        <v>19</v>
      </c>
      <c r="B11688" t="s">
        <v>15284</v>
      </c>
      <c r="C11688" t="s">
        <v>966</v>
      </c>
      <c r="D11688" t="s">
        <v>3957</v>
      </c>
      <c r="E11688" t="s">
        <v>20</v>
      </c>
      <c r="F11688" t="b">
        <v>0</v>
      </c>
      <c r="G11688" t="s">
        <v>30</v>
      </c>
      <c r="H11688" s="4">
        <v>45815.708993055552</v>
      </c>
      <c r="I11688" t="b">
        <v>0</v>
      </c>
      <c r="J11688" t="b">
        <v>1</v>
      </c>
      <c r="K11688" t="s">
        <v>24</v>
      </c>
      <c r="L11688" t="s">
        <v>36</v>
      </c>
      <c r="N11688">
        <v>16.04000091552734</v>
      </c>
      <c r="O11688" t="s">
        <v>7552</v>
      </c>
      <c r="P11688" t="s">
        <v>15285</v>
      </c>
    </row>
    <row r="11689" spans="1:16" x14ac:dyDescent="0.55000000000000004">
      <c r="A11689" t="s">
        <v>1</v>
      </c>
      <c r="B11689" t="s">
        <v>15286</v>
      </c>
      <c r="C11689" t="s">
        <v>82</v>
      </c>
      <c r="D11689" t="s">
        <v>3957</v>
      </c>
      <c r="E11689" t="s">
        <v>20</v>
      </c>
      <c r="F11689" t="b">
        <v>0</v>
      </c>
      <c r="G11689" t="s">
        <v>27</v>
      </c>
      <c r="H11689" s="4">
        <v>45815.709340277783</v>
      </c>
      <c r="I11689" t="b">
        <v>0</v>
      </c>
      <c r="J11689" t="b">
        <v>1</v>
      </c>
      <c r="K11689" t="s">
        <v>24</v>
      </c>
      <c r="L11689" t="s">
        <v>36</v>
      </c>
      <c r="N11689">
        <v>36.920001983642578</v>
      </c>
      <c r="O11689" t="s">
        <v>861</v>
      </c>
      <c r="P11689" t="s">
        <v>15287</v>
      </c>
    </row>
    <row r="11690" spans="1:16" x14ac:dyDescent="0.55000000000000004">
      <c r="A11690" t="s">
        <v>1</v>
      </c>
      <c r="B11690" t="s">
        <v>168</v>
      </c>
      <c r="C11690" t="s">
        <v>555</v>
      </c>
      <c r="D11690" t="s">
        <v>3957</v>
      </c>
      <c r="E11690" t="s">
        <v>20</v>
      </c>
      <c r="F11690" t="b">
        <v>0</v>
      </c>
      <c r="G11690" t="s">
        <v>30</v>
      </c>
      <c r="H11690" s="4">
        <v>45815.709467592591</v>
      </c>
      <c r="I11690" t="b">
        <v>0</v>
      </c>
      <c r="J11690" t="b">
        <v>0</v>
      </c>
      <c r="K11690" t="s">
        <v>24</v>
      </c>
      <c r="L11690" t="s">
        <v>36</v>
      </c>
      <c r="N11690">
        <v>40.81500244140625</v>
      </c>
      <c r="O11690" t="s">
        <v>2075</v>
      </c>
      <c r="P11690" t="s">
        <v>15288</v>
      </c>
    </row>
    <row r="11691" spans="1:16" x14ac:dyDescent="0.55000000000000004">
      <c r="A11691" t="s">
        <v>2</v>
      </c>
      <c r="B11691" t="s">
        <v>15289</v>
      </c>
      <c r="C11691" t="s">
        <v>143</v>
      </c>
      <c r="D11691" t="s">
        <v>4328</v>
      </c>
      <c r="E11691" t="s">
        <v>20</v>
      </c>
      <c r="F11691" t="b">
        <v>0</v>
      </c>
      <c r="G11691" t="s">
        <v>27</v>
      </c>
      <c r="H11691" s="4">
        <v>45815.709606481483</v>
      </c>
      <c r="I11691" t="b">
        <v>0</v>
      </c>
      <c r="J11691" t="b">
        <v>1</v>
      </c>
      <c r="K11691" t="s">
        <v>24</v>
      </c>
      <c r="L11691" t="s">
        <v>22</v>
      </c>
      <c r="M11691">
        <v>221000</v>
      </c>
      <c r="O11691" t="s">
        <v>59</v>
      </c>
      <c r="P11691" t="s">
        <v>15290</v>
      </c>
    </row>
    <row r="11692" spans="1:16" x14ac:dyDescent="0.55000000000000004">
      <c r="A11692" t="s">
        <v>2</v>
      </c>
      <c r="B11692" t="s">
        <v>12944</v>
      </c>
      <c r="C11692" t="s">
        <v>8982</v>
      </c>
      <c r="D11692" t="s">
        <v>3957</v>
      </c>
      <c r="E11692" t="s">
        <v>20</v>
      </c>
      <c r="F11692" t="b">
        <v>0</v>
      </c>
      <c r="G11692" t="s">
        <v>27</v>
      </c>
      <c r="H11692" s="4">
        <v>45815.709791666668</v>
      </c>
      <c r="I11692" t="b">
        <v>0</v>
      </c>
      <c r="J11692" t="b">
        <v>1</v>
      </c>
      <c r="K11692" t="s">
        <v>24</v>
      </c>
      <c r="L11692" t="s">
        <v>36</v>
      </c>
      <c r="N11692">
        <v>56.145000457763672</v>
      </c>
      <c r="O11692" t="s">
        <v>2768</v>
      </c>
      <c r="P11692" t="s">
        <v>12943</v>
      </c>
    </row>
    <row r="11693" spans="1:16" x14ac:dyDescent="0.55000000000000004">
      <c r="A11693" t="s">
        <v>25</v>
      </c>
      <c r="B11693" t="s">
        <v>15038</v>
      </c>
      <c r="C11693" t="s">
        <v>58</v>
      </c>
      <c r="D11693" t="s">
        <v>3973</v>
      </c>
      <c r="E11693" t="s">
        <v>20</v>
      </c>
      <c r="F11693" t="b">
        <v>0</v>
      </c>
      <c r="G11693" t="s">
        <v>27</v>
      </c>
      <c r="H11693" s="4">
        <v>45815.750243055547</v>
      </c>
      <c r="I11693" t="b">
        <v>0</v>
      </c>
      <c r="J11693" t="b">
        <v>1</v>
      </c>
      <c r="K11693" t="s">
        <v>24</v>
      </c>
      <c r="L11693" t="s">
        <v>22</v>
      </c>
      <c r="M11693">
        <v>142500</v>
      </c>
      <c r="O11693" t="s">
        <v>1491</v>
      </c>
      <c r="P11693" t="s">
        <v>15039</v>
      </c>
    </row>
    <row r="11694" spans="1:16" x14ac:dyDescent="0.55000000000000004">
      <c r="A11694" t="s">
        <v>0</v>
      </c>
      <c r="B11694" t="s">
        <v>15291</v>
      </c>
      <c r="C11694" t="s">
        <v>1019</v>
      </c>
      <c r="D11694" t="s">
        <v>3973</v>
      </c>
      <c r="E11694" t="s">
        <v>51</v>
      </c>
      <c r="F11694" t="b">
        <v>0</v>
      </c>
      <c r="G11694" t="s">
        <v>35</v>
      </c>
      <c r="H11694" s="4">
        <v>45815.750509259262</v>
      </c>
      <c r="I11694" t="b">
        <v>0</v>
      </c>
      <c r="J11694" t="b">
        <v>1</v>
      </c>
      <c r="K11694" t="s">
        <v>24</v>
      </c>
      <c r="L11694" t="s">
        <v>36</v>
      </c>
      <c r="N11694">
        <v>47.5</v>
      </c>
      <c r="O11694" t="s">
        <v>4344</v>
      </c>
      <c r="P11694" t="s">
        <v>15292</v>
      </c>
    </row>
    <row r="11695" spans="1:16" x14ac:dyDescent="0.55000000000000004">
      <c r="A11695" t="s">
        <v>25</v>
      </c>
      <c r="B11695" t="s">
        <v>15038</v>
      </c>
      <c r="C11695" t="s">
        <v>292</v>
      </c>
      <c r="D11695" t="s">
        <v>3973</v>
      </c>
      <c r="E11695" t="s">
        <v>20</v>
      </c>
      <c r="F11695" t="b">
        <v>0</v>
      </c>
      <c r="G11695" t="s">
        <v>30</v>
      </c>
      <c r="H11695" s="4">
        <v>45815.750671296293</v>
      </c>
      <c r="I11695" t="b">
        <v>0</v>
      </c>
      <c r="J11695" t="b">
        <v>1</v>
      </c>
      <c r="K11695" t="s">
        <v>24</v>
      </c>
      <c r="L11695" t="s">
        <v>22</v>
      </c>
      <c r="M11695">
        <v>142500</v>
      </c>
      <c r="O11695" t="s">
        <v>1491</v>
      </c>
      <c r="P11695" t="s">
        <v>15039</v>
      </c>
    </row>
    <row r="11696" spans="1:16" x14ac:dyDescent="0.55000000000000004">
      <c r="A11696" t="s">
        <v>28</v>
      </c>
      <c r="B11696" t="s">
        <v>15293</v>
      </c>
      <c r="C11696" t="s">
        <v>49</v>
      </c>
      <c r="D11696" t="s">
        <v>3973</v>
      </c>
      <c r="E11696" t="s">
        <v>20</v>
      </c>
      <c r="F11696" t="b">
        <v>0</v>
      </c>
      <c r="G11696" t="s">
        <v>41</v>
      </c>
      <c r="H11696" s="4">
        <v>45815.751030092593</v>
      </c>
      <c r="I11696" t="b">
        <v>0</v>
      </c>
      <c r="J11696" t="b">
        <v>1</v>
      </c>
      <c r="K11696" t="s">
        <v>24</v>
      </c>
      <c r="L11696" t="s">
        <v>22</v>
      </c>
      <c r="M11696">
        <v>168000</v>
      </c>
      <c r="O11696" t="s">
        <v>4344</v>
      </c>
      <c r="P11696" t="s">
        <v>3000</v>
      </c>
    </row>
    <row r="11697" spans="1:16" x14ac:dyDescent="0.55000000000000004">
      <c r="A11697" t="s">
        <v>2</v>
      </c>
      <c r="B11697" t="s">
        <v>15294</v>
      </c>
      <c r="C11697" t="s">
        <v>476</v>
      </c>
      <c r="D11697" t="s">
        <v>15295</v>
      </c>
      <c r="E11697" t="s">
        <v>20</v>
      </c>
      <c r="F11697" t="b">
        <v>0</v>
      </c>
      <c r="G11697" t="s">
        <v>27</v>
      </c>
      <c r="H11697" s="4">
        <v>45815.751250000001</v>
      </c>
      <c r="I11697" t="b">
        <v>0</v>
      </c>
      <c r="J11697" t="b">
        <v>0</v>
      </c>
      <c r="K11697" t="s">
        <v>24</v>
      </c>
      <c r="L11697" t="s">
        <v>22</v>
      </c>
      <c r="M11697">
        <v>170373</v>
      </c>
      <c r="O11697" t="s">
        <v>516</v>
      </c>
      <c r="P11697" t="s">
        <v>871</v>
      </c>
    </row>
    <row r="11698" spans="1:16" x14ac:dyDescent="0.55000000000000004">
      <c r="A11698" t="s">
        <v>2</v>
      </c>
      <c r="B11698" t="s">
        <v>15296</v>
      </c>
      <c r="C11698" t="s">
        <v>24</v>
      </c>
      <c r="D11698" t="s">
        <v>4035</v>
      </c>
      <c r="E11698" t="s">
        <v>20</v>
      </c>
      <c r="F11698" t="b">
        <v>0</v>
      </c>
      <c r="G11698" t="s">
        <v>30</v>
      </c>
      <c r="H11698" s="4">
        <v>45815.752372685187</v>
      </c>
      <c r="I11698" t="b">
        <v>0</v>
      </c>
      <c r="J11698" t="b">
        <v>0</v>
      </c>
      <c r="K11698" t="s">
        <v>24</v>
      </c>
      <c r="L11698" t="s">
        <v>22</v>
      </c>
      <c r="M11698">
        <v>188650</v>
      </c>
      <c r="O11698" t="s">
        <v>15297</v>
      </c>
      <c r="P11698" t="s">
        <v>338</v>
      </c>
    </row>
    <row r="11699" spans="1:16" x14ac:dyDescent="0.55000000000000004">
      <c r="A11699" t="s">
        <v>0</v>
      </c>
      <c r="B11699" t="s">
        <v>731</v>
      </c>
      <c r="C11699" t="s">
        <v>1693</v>
      </c>
      <c r="D11699" t="s">
        <v>3957</v>
      </c>
      <c r="E11699" t="s">
        <v>34</v>
      </c>
      <c r="F11699" t="b">
        <v>0</v>
      </c>
      <c r="G11699" t="s">
        <v>52</v>
      </c>
      <c r="H11699" s="4">
        <v>45815.79247685185</v>
      </c>
      <c r="I11699" t="b">
        <v>1</v>
      </c>
      <c r="J11699" t="b">
        <v>0</v>
      </c>
      <c r="K11699" t="s">
        <v>24</v>
      </c>
      <c r="L11699" t="s">
        <v>36</v>
      </c>
      <c r="N11699">
        <v>21.430000305175781</v>
      </c>
      <c r="O11699" t="s">
        <v>3668</v>
      </c>
      <c r="P11699" t="s">
        <v>871</v>
      </c>
    </row>
    <row r="11700" spans="1:16" x14ac:dyDescent="0.55000000000000004">
      <c r="A11700" t="s">
        <v>0</v>
      </c>
      <c r="B11700" t="s">
        <v>15298</v>
      </c>
      <c r="C11700" t="s">
        <v>192</v>
      </c>
      <c r="D11700" t="s">
        <v>3957</v>
      </c>
      <c r="E11700" t="s">
        <v>34</v>
      </c>
      <c r="F11700" t="b">
        <v>0</v>
      </c>
      <c r="G11700" t="s">
        <v>23</v>
      </c>
      <c r="H11700" s="4">
        <v>45815.820162037038</v>
      </c>
      <c r="I11700" t="b">
        <v>0</v>
      </c>
      <c r="J11700" t="b">
        <v>0</v>
      </c>
      <c r="K11700" t="s">
        <v>24</v>
      </c>
      <c r="L11700" t="s">
        <v>36</v>
      </c>
      <c r="N11700">
        <v>12.239999771118161</v>
      </c>
      <c r="O11700" t="s">
        <v>15299</v>
      </c>
      <c r="P11700" t="s">
        <v>15300</v>
      </c>
    </row>
    <row r="11701" spans="1:16" x14ac:dyDescent="0.55000000000000004">
      <c r="A11701" t="s">
        <v>89</v>
      </c>
      <c r="B11701" t="s">
        <v>10137</v>
      </c>
      <c r="C11701" t="s">
        <v>39</v>
      </c>
      <c r="D11701" t="s">
        <v>7434</v>
      </c>
      <c r="E11701" t="s">
        <v>20</v>
      </c>
      <c r="F11701" t="b">
        <v>1</v>
      </c>
      <c r="G11701" t="s">
        <v>2012</v>
      </c>
      <c r="H11701" s="4">
        <v>45815.837592592587</v>
      </c>
      <c r="I11701" t="b">
        <v>1</v>
      </c>
      <c r="J11701" t="b">
        <v>0</v>
      </c>
      <c r="K11701" t="s">
        <v>2012</v>
      </c>
      <c r="L11701" t="s">
        <v>22</v>
      </c>
      <c r="M11701">
        <v>145000</v>
      </c>
      <c r="O11701" t="s">
        <v>4052</v>
      </c>
      <c r="P11701" t="s">
        <v>12503</v>
      </c>
    </row>
    <row r="11702" spans="1:16" x14ac:dyDescent="0.55000000000000004">
      <c r="A11702" t="s">
        <v>2</v>
      </c>
      <c r="B11702" t="s">
        <v>15301</v>
      </c>
      <c r="C11702" t="s">
        <v>24</v>
      </c>
      <c r="D11702" t="s">
        <v>3973</v>
      </c>
      <c r="E11702" t="s">
        <v>20</v>
      </c>
      <c r="F11702" t="b">
        <v>0</v>
      </c>
      <c r="G11702" t="s">
        <v>27</v>
      </c>
      <c r="H11702" s="4">
        <v>45815.876574074071</v>
      </c>
      <c r="I11702" t="b">
        <v>0</v>
      </c>
      <c r="J11702" t="b">
        <v>0</v>
      </c>
      <c r="K11702" t="s">
        <v>24</v>
      </c>
      <c r="L11702" t="s">
        <v>22</v>
      </c>
      <c r="M11702">
        <v>120000</v>
      </c>
      <c r="O11702" t="s">
        <v>2387</v>
      </c>
      <c r="P11702" t="s">
        <v>4815</v>
      </c>
    </row>
    <row r="11703" spans="1:16" x14ac:dyDescent="0.55000000000000004">
      <c r="A11703" t="s">
        <v>89</v>
      </c>
      <c r="B11703" t="s">
        <v>9429</v>
      </c>
      <c r="C11703" t="s">
        <v>2172</v>
      </c>
      <c r="D11703" t="s">
        <v>3600</v>
      </c>
      <c r="E11703" t="s">
        <v>20</v>
      </c>
      <c r="F11703" t="b">
        <v>0</v>
      </c>
      <c r="G11703" t="s">
        <v>52</v>
      </c>
      <c r="H11703" s="4">
        <v>45815.877812500003</v>
      </c>
      <c r="I11703" t="b">
        <v>0</v>
      </c>
      <c r="J11703" t="b">
        <v>1</v>
      </c>
      <c r="K11703" t="s">
        <v>24</v>
      </c>
      <c r="L11703" t="s">
        <v>22</v>
      </c>
      <c r="M11703">
        <v>255630</v>
      </c>
      <c r="O11703" t="s">
        <v>773</v>
      </c>
    </row>
    <row r="11704" spans="1:16" x14ac:dyDescent="0.55000000000000004">
      <c r="A11704" t="s">
        <v>1</v>
      </c>
      <c r="B11704" t="s">
        <v>15302</v>
      </c>
      <c r="C11704" t="s">
        <v>2765</v>
      </c>
      <c r="D11704" t="s">
        <v>3957</v>
      </c>
      <c r="E11704" t="s">
        <v>20</v>
      </c>
      <c r="F11704" t="b">
        <v>0</v>
      </c>
      <c r="G11704" t="s">
        <v>23</v>
      </c>
      <c r="H11704" s="4">
        <v>45815.945277777777</v>
      </c>
      <c r="I11704" t="b">
        <v>0</v>
      </c>
      <c r="J11704" t="b">
        <v>1</v>
      </c>
      <c r="K11704" t="s">
        <v>24</v>
      </c>
      <c r="L11704" t="s">
        <v>36</v>
      </c>
      <c r="N11704">
        <v>23.264999389648441</v>
      </c>
      <c r="O11704" t="s">
        <v>1949</v>
      </c>
      <c r="P11704" t="s">
        <v>48</v>
      </c>
    </row>
    <row r="11705" spans="1:16" x14ac:dyDescent="0.55000000000000004">
      <c r="A11705" t="s">
        <v>139</v>
      </c>
      <c r="B11705" t="s">
        <v>15303</v>
      </c>
      <c r="C11705" t="s">
        <v>1060</v>
      </c>
      <c r="D11705" t="s">
        <v>3973</v>
      </c>
      <c r="E11705" t="s">
        <v>20</v>
      </c>
      <c r="F11705" t="b">
        <v>0</v>
      </c>
      <c r="G11705" t="s">
        <v>41</v>
      </c>
      <c r="H11705" s="4">
        <v>45816.000358796293</v>
      </c>
      <c r="I11705" t="b">
        <v>0</v>
      </c>
      <c r="J11705" t="b">
        <v>1</v>
      </c>
      <c r="K11705" t="s">
        <v>24</v>
      </c>
      <c r="L11705" t="s">
        <v>22</v>
      </c>
      <c r="M11705">
        <v>145500</v>
      </c>
      <c r="O11705" t="s">
        <v>5482</v>
      </c>
      <c r="P11705" t="s">
        <v>15304</v>
      </c>
    </row>
    <row r="11706" spans="1:16" x14ac:dyDescent="0.55000000000000004">
      <c r="A11706" t="s">
        <v>0</v>
      </c>
      <c r="B11706" t="s">
        <v>15305</v>
      </c>
      <c r="C11706" t="s">
        <v>15306</v>
      </c>
      <c r="D11706" t="s">
        <v>4014</v>
      </c>
      <c r="E11706" t="s">
        <v>20</v>
      </c>
      <c r="F11706" t="b">
        <v>0</v>
      </c>
      <c r="G11706" t="s">
        <v>35</v>
      </c>
      <c r="H11706" s="4">
        <v>45816.000497685192</v>
      </c>
      <c r="I11706" t="b">
        <v>0</v>
      </c>
      <c r="J11706" t="b">
        <v>1</v>
      </c>
      <c r="K11706" t="s">
        <v>24</v>
      </c>
      <c r="L11706" t="s">
        <v>22</v>
      </c>
      <c r="M11706">
        <v>146000</v>
      </c>
      <c r="O11706" t="s">
        <v>1547</v>
      </c>
      <c r="P11706" t="s">
        <v>15307</v>
      </c>
    </row>
    <row r="11707" spans="1:16" x14ac:dyDescent="0.55000000000000004">
      <c r="A11707" t="s">
        <v>2</v>
      </c>
      <c r="B11707" t="s">
        <v>15308</v>
      </c>
      <c r="C11707" t="s">
        <v>82</v>
      </c>
      <c r="D11707" t="s">
        <v>3973</v>
      </c>
      <c r="E11707" t="s">
        <v>20</v>
      </c>
      <c r="F11707" t="b">
        <v>0</v>
      </c>
      <c r="G11707" t="s">
        <v>27</v>
      </c>
      <c r="H11707" s="4">
        <v>45816.000925925917</v>
      </c>
      <c r="I11707" t="b">
        <v>0</v>
      </c>
      <c r="J11707" t="b">
        <v>0</v>
      </c>
      <c r="K11707" t="s">
        <v>24</v>
      </c>
      <c r="L11707" t="s">
        <v>22</v>
      </c>
      <c r="M11707">
        <v>100000</v>
      </c>
      <c r="O11707" t="s">
        <v>326</v>
      </c>
      <c r="P11707" t="s">
        <v>15309</v>
      </c>
    </row>
    <row r="11708" spans="1:16" x14ac:dyDescent="0.55000000000000004">
      <c r="A11708" t="s">
        <v>2</v>
      </c>
      <c r="B11708" t="s">
        <v>7570</v>
      </c>
      <c r="C11708" t="s">
        <v>39</v>
      </c>
      <c r="D11708" t="s">
        <v>4014</v>
      </c>
      <c r="E11708" t="s">
        <v>20</v>
      </c>
      <c r="F11708" t="b">
        <v>1</v>
      </c>
      <c r="G11708" t="s">
        <v>27</v>
      </c>
      <c r="H11708" s="4">
        <v>45816.001273148147</v>
      </c>
      <c r="I11708" t="b">
        <v>0</v>
      </c>
      <c r="J11708" t="b">
        <v>0</v>
      </c>
      <c r="K11708" t="s">
        <v>24</v>
      </c>
      <c r="L11708" t="s">
        <v>22</v>
      </c>
      <c r="M11708">
        <v>155000</v>
      </c>
      <c r="O11708" t="s">
        <v>7571</v>
      </c>
      <c r="P11708" t="s">
        <v>7572</v>
      </c>
    </row>
    <row r="11709" spans="1:16" x14ac:dyDescent="0.55000000000000004">
      <c r="A11709" t="s">
        <v>2</v>
      </c>
      <c r="B11709" t="s">
        <v>7406</v>
      </c>
      <c r="C11709" t="s">
        <v>58</v>
      </c>
      <c r="D11709" t="s">
        <v>3973</v>
      </c>
      <c r="E11709" t="s">
        <v>20</v>
      </c>
      <c r="F11709" t="b">
        <v>0</v>
      </c>
      <c r="G11709" t="s">
        <v>27</v>
      </c>
      <c r="H11709" s="4">
        <v>45816.001284722217</v>
      </c>
      <c r="I11709" t="b">
        <v>0</v>
      </c>
      <c r="J11709" t="b">
        <v>0</v>
      </c>
      <c r="K11709" t="s">
        <v>24</v>
      </c>
      <c r="L11709" t="s">
        <v>22</v>
      </c>
      <c r="M11709">
        <v>82850</v>
      </c>
      <c r="O11709" t="s">
        <v>5482</v>
      </c>
      <c r="P11709" t="s">
        <v>3772</v>
      </c>
    </row>
    <row r="11710" spans="1:16" x14ac:dyDescent="0.55000000000000004">
      <c r="A11710" t="s">
        <v>0</v>
      </c>
      <c r="B11710" t="s">
        <v>15310</v>
      </c>
      <c r="C11710" t="s">
        <v>1953</v>
      </c>
      <c r="D11710" t="s">
        <v>4014</v>
      </c>
      <c r="E11710" t="s">
        <v>20</v>
      </c>
      <c r="F11710" t="b">
        <v>0</v>
      </c>
      <c r="G11710" t="s">
        <v>27</v>
      </c>
      <c r="H11710" s="4">
        <v>45816.001331018517</v>
      </c>
      <c r="I11710" t="b">
        <v>0</v>
      </c>
      <c r="J11710" t="b">
        <v>0</v>
      </c>
      <c r="K11710" t="s">
        <v>24</v>
      </c>
      <c r="L11710" t="s">
        <v>22</v>
      </c>
      <c r="M11710">
        <v>140000</v>
      </c>
      <c r="O11710" t="s">
        <v>15311</v>
      </c>
      <c r="P11710" t="s">
        <v>15312</v>
      </c>
    </row>
    <row r="11711" spans="1:16" x14ac:dyDescent="0.55000000000000004">
      <c r="A11711" t="s">
        <v>2</v>
      </c>
      <c r="B11711" t="s">
        <v>4787</v>
      </c>
      <c r="C11711" t="s">
        <v>322</v>
      </c>
      <c r="D11711" t="s">
        <v>3973</v>
      </c>
      <c r="E11711" t="s">
        <v>20</v>
      </c>
      <c r="F11711" t="b">
        <v>0</v>
      </c>
      <c r="G11711" t="s">
        <v>27</v>
      </c>
      <c r="H11711" s="4">
        <v>45816.001331018517</v>
      </c>
      <c r="I11711" t="b">
        <v>0</v>
      </c>
      <c r="J11711" t="b">
        <v>1</v>
      </c>
      <c r="K11711" t="s">
        <v>24</v>
      </c>
      <c r="L11711" t="s">
        <v>22</v>
      </c>
      <c r="M11711">
        <v>162500</v>
      </c>
      <c r="O11711" t="s">
        <v>5482</v>
      </c>
      <c r="P11711" t="s">
        <v>1377</v>
      </c>
    </row>
    <row r="11712" spans="1:16" x14ac:dyDescent="0.55000000000000004">
      <c r="A11712" t="s">
        <v>28</v>
      </c>
      <c r="B11712" t="s">
        <v>15313</v>
      </c>
      <c r="C11712" t="s">
        <v>808</v>
      </c>
      <c r="D11712" t="s">
        <v>4014</v>
      </c>
      <c r="E11712" t="s">
        <v>20</v>
      </c>
      <c r="F11712" t="b">
        <v>0</v>
      </c>
      <c r="G11712" t="s">
        <v>27</v>
      </c>
      <c r="H11712" s="4">
        <v>45816.001342592594</v>
      </c>
      <c r="I11712" t="b">
        <v>0</v>
      </c>
      <c r="J11712" t="b">
        <v>1</v>
      </c>
      <c r="K11712" t="s">
        <v>24</v>
      </c>
      <c r="L11712" t="s">
        <v>22</v>
      </c>
      <c r="M11712">
        <v>215000</v>
      </c>
      <c r="O11712" t="s">
        <v>15314</v>
      </c>
      <c r="P11712" t="s">
        <v>662</v>
      </c>
    </row>
    <row r="11713" spans="1:16" x14ac:dyDescent="0.55000000000000004">
      <c r="A11713" t="s">
        <v>2</v>
      </c>
      <c r="B11713" t="s">
        <v>15315</v>
      </c>
      <c r="C11713" t="s">
        <v>386</v>
      </c>
      <c r="D11713" t="s">
        <v>4014</v>
      </c>
      <c r="E11713" t="s">
        <v>20</v>
      </c>
      <c r="F11713" t="b">
        <v>0</v>
      </c>
      <c r="G11713" t="s">
        <v>41</v>
      </c>
      <c r="H11713" s="4">
        <v>45816.001620370371</v>
      </c>
      <c r="I11713" t="b">
        <v>1</v>
      </c>
      <c r="J11713" t="b">
        <v>1</v>
      </c>
      <c r="K11713" t="s">
        <v>24</v>
      </c>
      <c r="L11713" t="s">
        <v>22</v>
      </c>
      <c r="M11713">
        <v>160000</v>
      </c>
      <c r="O11713" t="s">
        <v>15316</v>
      </c>
      <c r="P11713" t="s">
        <v>15317</v>
      </c>
    </row>
    <row r="11714" spans="1:16" x14ac:dyDescent="0.55000000000000004">
      <c r="A11714" t="s">
        <v>2</v>
      </c>
      <c r="B11714" t="s">
        <v>14805</v>
      </c>
      <c r="C11714" t="s">
        <v>33</v>
      </c>
      <c r="D11714" t="s">
        <v>2742</v>
      </c>
      <c r="E11714" t="s">
        <v>20</v>
      </c>
      <c r="F11714" t="b">
        <v>0</v>
      </c>
      <c r="G11714" t="s">
        <v>35</v>
      </c>
      <c r="H11714" s="4">
        <v>45816.001921296287</v>
      </c>
      <c r="I11714" t="b">
        <v>0</v>
      </c>
      <c r="J11714" t="b">
        <v>0</v>
      </c>
      <c r="K11714" t="s">
        <v>24</v>
      </c>
      <c r="L11714" t="s">
        <v>22</v>
      </c>
      <c r="M11714">
        <v>170000</v>
      </c>
      <c r="O11714" t="s">
        <v>2742</v>
      </c>
      <c r="P11714" t="s">
        <v>14806</v>
      </c>
    </row>
    <row r="11715" spans="1:16" x14ac:dyDescent="0.55000000000000004">
      <c r="A11715" t="s">
        <v>2</v>
      </c>
      <c r="B11715" t="s">
        <v>553</v>
      </c>
      <c r="C11715" t="s">
        <v>1358</v>
      </c>
      <c r="D11715" t="s">
        <v>3973</v>
      </c>
      <c r="E11715" t="s">
        <v>20</v>
      </c>
      <c r="F11715" t="b">
        <v>0</v>
      </c>
      <c r="G11715" t="s">
        <v>35</v>
      </c>
      <c r="H11715" s="4">
        <v>45816.002071759263</v>
      </c>
      <c r="I11715" t="b">
        <v>0</v>
      </c>
      <c r="J11715" t="b">
        <v>0</v>
      </c>
      <c r="K11715" t="s">
        <v>24</v>
      </c>
      <c r="L11715" t="s">
        <v>22</v>
      </c>
      <c r="M11715">
        <v>207500</v>
      </c>
      <c r="O11715" t="s">
        <v>5482</v>
      </c>
      <c r="P11715" t="s">
        <v>566</v>
      </c>
    </row>
    <row r="11716" spans="1:16" x14ac:dyDescent="0.55000000000000004">
      <c r="A11716" t="s">
        <v>2</v>
      </c>
      <c r="B11716" t="s">
        <v>7406</v>
      </c>
      <c r="C11716" t="s">
        <v>2293</v>
      </c>
      <c r="D11716" t="s">
        <v>3973</v>
      </c>
      <c r="E11716" t="s">
        <v>20</v>
      </c>
      <c r="F11716" t="b">
        <v>0</v>
      </c>
      <c r="G11716" t="s">
        <v>35</v>
      </c>
      <c r="H11716" s="4">
        <v>45816.002164351848</v>
      </c>
      <c r="I11716" t="b">
        <v>0</v>
      </c>
      <c r="J11716" t="b">
        <v>0</v>
      </c>
      <c r="K11716" t="s">
        <v>24</v>
      </c>
      <c r="L11716" t="s">
        <v>22</v>
      </c>
      <c r="M11716">
        <v>82850</v>
      </c>
      <c r="O11716" t="s">
        <v>5482</v>
      </c>
      <c r="P11716" t="s">
        <v>3772</v>
      </c>
    </row>
    <row r="11717" spans="1:16" x14ac:dyDescent="0.55000000000000004">
      <c r="A11717" t="s">
        <v>139</v>
      </c>
      <c r="B11717" t="s">
        <v>15318</v>
      </c>
      <c r="C11717" t="s">
        <v>1509</v>
      </c>
      <c r="D11717" t="s">
        <v>3973</v>
      </c>
      <c r="E11717" t="s">
        <v>20</v>
      </c>
      <c r="F11717" t="b">
        <v>0</v>
      </c>
      <c r="G11717" t="s">
        <v>35</v>
      </c>
      <c r="H11717" s="4">
        <v>45816.002245370371</v>
      </c>
      <c r="I11717" t="b">
        <v>0</v>
      </c>
      <c r="J11717" t="b">
        <v>1</v>
      </c>
      <c r="K11717" t="s">
        <v>24</v>
      </c>
      <c r="L11717" t="s">
        <v>22</v>
      </c>
      <c r="M11717">
        <v>137300</v>
      </c>
      <c r="O11717" t="s">
        <v>5482</v>
      </c>
      <c r="P11717" t="s">
        <v>15319</v>
      </c>
    </row>
    <row r="11718" spans="1:16" x14ac:dyDescent="0.55000000000000004">
      <c r="A11718" t="s">
        <v>2</v>
      </c>
      <c r="B11718" t="s">
        <v>2</v>
      </c>
      <c r="C11718" t="s">
        <v>1574</v>
      </c>
      <c r="D11718" t="s">
        <v>3973</v>
      </c>
      <c r="E11718" t="s">
        <v>20</v>
      </c>
      <c r="F11718" t="b">
        <v>0</v>
      </c>
      <c r="G11718" t="s">
        <v>30</v>
      </c>
      <c r="H11718" s="4">
        <v>45816.002372685187</v>
      </c>
      <c r="I11718" t="b">
        <v>0</v>
      </c>
      <c r="J11718" t="b">
        <v>1</v>
      </c>
      <c r="K11718" t="s">
        <v>24</v>
      </c>
      <c r="L11718" t="s">
        <v>22</v>
      </c>
      <c r="M11718">
        <v>187810</v>
      </c>
      <c r="O11718" t="s">
        <v>5482</v>
      </c>
      <c r="P11718" t="s">
        <v>14624</v>
      </c>
    </row>
    <row r="11719" spans="1:16" x14ac:dyDescent="0.55000000000000004">
      <c r="A11719" t="s">
        <v>2</v>
      </c>
      <c r="B11719" t="s">
        <v>7406</v>
      </c>
      <c r="C11719" t="s">
        <v>2010</v>
      </c>
      <c r="D11719" t="s">
        <v>3973</v>
      </c>
      <c r="E11719" t="s">
        <v>20</v>
      </c>
      <c r="F11719" t="b">
        <v>0</v>
      </c>
      <c r="G11719" t="s">
        <v>30</v>
      </c>
      <c r="H11719" s="4">
        <v>45816.002638888887</v>
      </c>
      <c r="I11719" t="b">
        <v>0</v>
      </c>
      <c r="J11719" t="b">
        <v>0</v>
      </c>
      <c r="K11719" t="s">
        <v>24</v>
      </c>
      <c r="L11719" t="s">
        <v>22</v>
      </c>
      <c r="M11719">
        <v>82850</v>
      </c>
      <c r="O11719" t="s">
        <v>5482</v>
      </c>
      <c r="P11719" t="s">
        <v>3772</v>
      </c>
    </row>
    <row r="11720" spans="1:16" x14ac:dyDescent="0.55000000000000004">
      <c r="A11720" t="s">
        <v>2</v>
      </c>
      <c r="B11720" t="s">
        <v>15320</v>
      </c>
      <c r="C11720" t="s">
        <v>1390</v>
      </c>
      <c r="D11720" t="s">
        <v>13380</v>
      </c>
      <c r="E11720" t="s">
        <v>631</v>
      </c>
      <c r="F11720" t="b">
        <v>0</v>
      </c>
      <c r="G11720" t="s">
        <v>1391</v>
      </c>
      <c r="H11720" s="4">
        <v>45816.010254629633</v>
      </c>
      <c r="I11720" t="b">
        <v>0</v>
      </c>
      <c r="J11720" t="b">
        <v>0</v>
      </c>
      <c r="K11720" t="s">
        <v>1391</v>
      </c>
      <c r="L11720" t="s">
        <v>22</v>
      </c>
      <c r="M11720">
        <v>50000</v>
      </c>
      <c r="O11720" t="s">
        <v>15321</v>
      </c>
    </row>
    <row r="11721" spans="1:16" x14ac:dyDescent="0.55000000000000004">
      <c r="A11721" t="s">
        <v>89</v>
      </c>
      <c r="B11721" t="s">
        <v>15322</v>
      </c>
      <c r="C11721" t="s">
        <v>2305</v>
      </c>
      <c r="D11721" t="s">
        <v>3957</v>
      </c>
      <c r="E11721" t="s">
        <v>20</v>
      </c>
      <c r="F11721" t="b">
        <v>0</v>
      </c>
      <c r="G11721" t="s">
        <v>27</v>
      </c>
      <c r="H11721" s="4">
        <v>45816.084340277783</v>
      </c>
      <c r="I11721" t="b">
        <v>1</v>
      </c>
      <c r="J11721" t="b">
        <v>0</v>
      </c>
      <c r="K11721" t="s">
        <v>24</v>
      </c>
      <c r="L11721" t="s">
        <v>36</v>
      </c>
      <c r="N11721">
        <v>36.920001983642578</v>
      </c>
      <c r="O11721" t="s">
        <v>1982</v>
      </c>
      <c r="P11721" t="s">
        <v>15323</v>
      </c>
    </row>
    <row r="11722" spans="1:16" x14ac:dyDescent="0.55000000000000004">
      <c r="A11722" t="s">
        <v>0</v>
      </c>
      <c r="B11722" t="s">
        <v>0</v>
      </c>
      <c r="C11722" t="s">
        <v>3678</v>
      </c>
      <c r="D11722" t="s">
        <v>3970</v>
      </c>
      <c r="E11722" t="s">
        <v>20</v>
      </c>
      <c r="F11722" t="b">
        <v>0</v>
      </c>
      <c r="G11722" t="s">
        <v>41</v>
      </c>
      <c r="H11722" s="4">
        <v>45816.250162037039</v>
      </c>
      <c r="I11722" t="b">
        <v>0</v>
      </c>
      <c r="J11722" t="b">
        <v>1</v>
      </c>
      <c r="K11722" t="s">
        <v>24</v>
      </c>
      <c r="L11722" t="s">
        <v>22</v>
      </c>
      <c r="M11722">
        <v>92500</v>
      </c>
      <c r="O11722" t="s">
        <v>387</v>
      </c>
      <c r="P11722" t="s">
        <v>15212</v>
      </c>
    </row>
    <row r="11723" spans="1:16" x14ac:dyDescent="0.55000000000000004">
      <c r="A11723" t="s">
        <v>0</v>
      </c>
      <c r="B11723" t="s">
        <v>1665</v>
      </c>
      <c r="C11723" t="s">
        <v>1007</v>
      </c>
      <c r="D11723" t="s">
        <v>2262</v>
      </c>
      <c r="E11723" t="s">
        <v>219</v>
      </c>
      <c r="F11723" t="b">
        <v>0</v>
      </c>
      <c r="G11723" t="s">
        <v>35</v>
      </c>
      <c r="H11723" s="4">
        <v>45816.250300925924</v>
      </c>
      <c r="I11723" t="b">
        <v>0</v>
      </c>
      <c r="J11723" t="b">
        <v>1</v>
      </c>
      <c r="K11723" t="s">
        <v>24</v>
      </c>
      <c r="L11723" t="s">
        <v>36</v>
      </c>
      <c r="N11723">
        <v>49.5</v>
      </c>
      <c r="O11723" t="s">
        <v>2262</v>
      </c>
      <c r="P11723" t="s">
        <v>15324</v>
      </c>
    </row>
    <row r="11724" spans="1:16" x14ac:dyDescent="0.55000000000000004">
      <c r="A11724" t="s">
        <v>89</v>
      </c>
      <c r="B11724" t="s">
        <v>15325</v>
      </c>
      <c r="C11724" t="s">
        <v>395</v>
      </c>
      <c r="D11724" t="s">
        <v>3970</v>
      </c>
      <c r="E11724" t="s">
        <v>20</v>
      </c>
      <c r="F11724" t="b">
        <v>0</v>
      </c>
      <c r="G11724" t="s">
        <v>35</v>
      </c>
      <c r="H11724" s="4">
        <v>45816.250405092593</v>
      </c>
      <c r="I11724" t="b">
        <v>1</v>
      </c>
      <c r="J11724" t="b">
        <v>1</v>
      </c>
      <c r="K11724" t="s">
        <v>24</v>
      </c>
      <c r="L11724" t="s">
        <v>22</v>
      </c>
      <c r="M11724">
        <v>147000</v>
      </c>
      <c r="O11724" t="s">
        <v>15326</v>
      </c>
      <c r="P11724" t="s">
        <v>15327</v>
      </c>
    </row>
    <row r="11725" spans="1:16" x14ac:dyDescent="0.55000000000000004">
      <c r="A11725" t="s">
        <v>0</v>
      </c>
      <c r="B11725" t="s">
        <v>11987</v>
      </c>
      <c r="C11725" t="s">
        <v>953</v>
      </c>
      <c r="D11725" t="s">
        <v>2208</v>
      </c>
      <c r="E11725" t="s">
        <v>20</v>
      </c>
      <c r="F11725" t="b">
        <v>0</v>
      </c>
      <c r="G11725" t="s">
        <v>30</v>
      </c>
      <c r="H11725" s="4">
        <v>45816.250451388893</v>
      </c>
      <c r="I11725" t="b">
        <v>1</v>
      </c>
      <c r="J11725" t="b">
        <v>1</v>
      </c>
      <c r="K11725" t="s">
        <v>24</v>
      </c>
      <c r="L11725" t="s">
        <v>22</v>
      </c>
      <c r="M11725">
        <v>109000</v>
      </c>
      <c r="O11725" t="s">
        <v>954</v>
      </c>
      <c r="P11725" t="s">
        <v>11988</v>
      </c>
    </row>
    <row r="11726" spans="1:16" x14ac:dyDescent="0.55000000000000004">
      <c r="A11726" t="s">
        <v>1</v>
      </c>
      <c r="B11726" t="s">
        <v>1</v>
      </c>
      <c r="C11726" t="s">
        <v>84</v>
      </c>
      <c r="D11726" t="s">
        <v>4072</v>
      </c>
      <c r="E11726" t="s">
        <v>20</v>
      </c>
      <c r="F11726" t="b">
        <v>0</v>
      </c>
      <c r="G11726" t="s">
        <v>41</v>
      </c>
      <c r="H11726" s="4">
        <v>45816.250960648147</v>
      </c>
      <c r="I11726" t="b">
        <v>0</v>
      </c>
      <c r="J11726" t="b">
        <v>0</v>
      </c>
      <c r="K11726" t="s">
        <v>24</v>
      </c>
      <c r="L11726" t="s">
        <v>22</v>
      </c>
      <c r="M11726">
        <v>122366.40625</v>
      </c>
      <c r="O11726" t="s">
        <v>13023</v>
      </c>
      <c r="P11726" t="s">
        <v>13024</v>
      </c>
    </row>
    <row r="11727" spans="1:16" x14ac:dyDescent="0.55000000000000004">
      <c r="A11727" t="s">
        <v>1</v>
      </c>
      <c r="B11727" t="s">
        <v>467</v>
      </c>
      <c r="C11727" t="s">
        <v>1065</v>
      </c>
      <c r="D11727" t="s">
        <v>3970</v>
      </c>
      <c r="E11727" t="s">
        <v>20</v>
      </c>
      <c r="F11727" t="b">
        <v>0</v>
      </c>
      <c r="G11727" t="s">
        <v>35</v>
      </c>
      <c r="H11727" s="4">
        <v>45816.25099537037</v>
      </c>
      <c r="I11727" t="b">
        <v>0</v>
      </c>
      <c r="J11727" t="b">
        <v>1</v>
      </c>
      <c r="K11727" t="s">
        <v>24</v>
      </c>
      <c r="L11727" t="s">
        <v>22</v>
      </c>
      <c r="M11727">
        <v>177500</v>
      </c>
      <c r="O11727" t="s">
        <v>15328</v>
      </c>
      <c r="P11727" t="s">
        <v>818</v>
      </c>
    </row>
    <row r="11728" spans="1:16" x14ac:dyDescent="0.55000000000000004">
      <c r="A11728" t="s">
        <v>40</v>
      </c>
      <c r="B11728" t="s">
        <v>40</v>
      </c>
      <c r="C11728" t="s">
        <v>11001</v>
      </c>
      <c r="D11728" t="s">
        <v>3828</v>
      </c>
      <c r="E11728" t="s">
        <v>20</v>
      </c>
      <c r="F11728" t="b">
        <v>0</v>
      </c>
      <c r="G11728" t="s">
        <v>27</v>
      </c>
      <c r="H11728" s="4">
        <v>45816.251284722217</v>
      </c>
      <c r="I11728" t="b">
        <v>1</v>
      </c>
      <c r="J11728" t="b">
        <v>1</v>
      </c>
      <c r="K11728" t="s">
        <v>24</v>
      </c>
      <c r="L11728" t="s">
        <v>22</v>
      </c>
      <c r="M11728">
        <v>180000</v>
      </c>
      <c r="O11728" t="s">
        <v>202</v>
      </c>
      <c r="P11728" t="s">
        <v>15329</v>
      </c>
    </row>
    <row r="11729" spans="1:16" x14ac:dyDescent="0.55000000000000004">
      <c r="A11729" t="s">
        <v>28</v>
      </c>
      <c r="B11729" t="s">
        <v>15330</v>
      </c>
      <c r="C11729" t="s">
        <v>15331</v>
      </c>
      <c r="D11729" t="s">
        <v>3973</v>
      </c>
      <c r="E11729" t="s">
        <v>20</v>
      </c>
      <c r="F11729" t="b">
        <v>0</v>
      </c>
      <c r="G11729" t="s">
        <v>27</v>
      </c>
      <c r="H11729" s="4">
        <v>45816.251446759263</v>
      </c>
      <c r="I11729" t="b">
        <v>0</v>
      </c>
      <c r="J11729" t="b">
        <v>0</v>
      </c>
      <c r="K11729" t="s">
        <v>24</v>
      </c>
      <c r="L11729" t="s">
        <v>22</v>
      </c>
      <c r="M11729">
        <v>180000.5</v>
      </c>
      <c r="O11729" t="s">
        <v>4344</v>
      </c>
      <c r="P11729" t="s">
        <v>15332</v>
      </c>
    </row>
    <row r="11730" spans="1:16" x14ac:dyDescent="0.55000000000000004">
      <c r="A11730" t="s">
        <v>2</v>
      </c>
      <c r="B11730" t="s">
        <v>638</v>
      </c>
      <c r="C11730" t="s">
        <v>39</v>
      </c>
      <c r="D11730" t="s">
        <v>8110</v>
      </c>
      <c r="E11730" t="s">
        <v>20</v>
      </c>
      <c r="F11730" t="b">
        <v>1</v>
      </c>
      <c r="G11730" t="s">
        <v>41</v>
      </c>
      <c r="H11730" s="4">
        <v>45816.251747685194</v>
      </c>
      <c r="I11730" t="b">
        <v>0</v>
      </c>
      <c r="J11730" t="b">
        <v>0</v>
      </c>
      <c r="K11730" t="s">
        <v>24</v>
      </c>
      <c r="L11730" t="s">
        <v>22</v>
      </c>
      <c r="M11730">
        <v>110000</v>
      </c>
      <c r="O11730" t="s">
        <v>8111</v>
      </c>
      <c r="P11730" t="s">
        <v>8112</v>
      </c>
    </row>
    <row r="11731" spans="1:16" x14ac:dyDescent="0.55000000000000004">
      <c r="A11731" t="s">
        <v>40</v>
      </c>
      <c r="B11731" t="s">
        <v>40</v>
      </c>
      <c r="C11731" t="s">
        <v>39</v>
      </c>
      <c r="D11731" t="s">
        <v>7434</v>
      </c>
      <c r="E11731" t="s">
        <v>20</v>
      </c>
      <c r="F11731" t="b">
        <v>1</v>
      </c>
      <c r="G11731" t="s">
        <v>912</v>
      </c>
      <c r="H11731" s="4">
        <v>45816.261643518519</v>
      </c>
      <c r="I11731" t="b">
        <v>0</v>
      </c>
      <c r="J11731" t="b">
        <v>1</v>
      </c>
      <c r="K11731" t="s">
        <v>912</v>
      </c>
      <c r="L11731" t="s">
        <v>22</v>
      </c>
      <c r="M11731">
        <v>126000</v>
      </c>
      <c r="O11731" t="s">
        <v>6951</v>
      </c>
      <c r="P11731" t="s">
        <v>15333</v>
      </c>
    </row>
    <row r="11732" spans="1:16" x14ac:dyDescent="0.55000000000000004">
      <c r="A11732" t="s">
        <v>1</v>
      </c>
      <c r="B11732" t="s">
        <v>974</v>
      </c>
      <c r="C11732" t="s">
        <v>15334</v>
      </c>
      <c r="D11732" t="s">
        <v>4014</v>
      </c>
      <c r="E11732" t="s">
        <v>20</v>
      </c>
      <c r="F11732" t="b">
        <v>0</v>
      </c>
      <c r="G11732" t="s">
        <v>2039</v>
      </c>
      <c r="H11732" s="4">
        <v>45816.2655787037</v>
      </c>
      <c r="I11732" t="b">
        <v>0</v>
      </c>
      <c r="J11732" t="b">
        <v>1</v>
      </c>
      <c r="K11732" t="s">
        <v>2039</v>
      </c>
      <c r="L11732" t="s">
        <v>22</v>
      </c>
      <c r="M11732">
        <v>163500</v>
      </c>
      <c r="O11732" t="s">
        <v>2075</v>
      </c>
      <c r="P11732" t="s">
        <v>15335</v>
      </c>
    </row>
    <row r="11733" spans="1:16" x14ac:dyDescent="0.55000000000000004">
      <c r="A11733" t="s">
        <v>25</v>
      </c>
      <c r="B11733" t="s">
        <v>3810</v>
      </c>
      <c r="C11733" t="s">
        <v>106</v>
      </c>
      <c r="D11733" t="s">
        <v>14532</v>
      </c>
      <c r="E11733" t="s">
        <v>20</v>
      </c>
      <c r="F11733" t="b">
        <v>0</v>
      </c>
      <c r="G11733" t="s">
        <v>106</v>
      </c>
      <c r="H11733" s="4">
        <v>45816.278356481482</v>
      </c>
      <c r="I11733" t="b">
        <v>0</v>
      </c>
      <c r="J11733" t="b">
        <v>0</v>
      </c>
      <c r="K11733" t="s">
        <v>106</v>
      </c>
      <c r="L11733" t="s">
        <v>22</v>
      </c>
      <c r="M11733">
        <v>178500</v>
      </c>
      <c r="O11733" t="s">
        <v>3218</v>
      </c>
      <c r="P11733" t="s">
        <v>1394</v>
      </c>
    </row>
    <row r="11734" spans="1:16" x14ac:dyDescent="0.55000000000000004">
      <c r="A11734" t="s">
        <v>0</v>
      </c>
      <c r="B11734" t="s">
        <v>0</v>
      </c>
      <c r="C11734" t="s">
        <v>23</v>
      </c>
      <c r="D11734" t="s">
        <v>15090</v>
      </c>
      <c r="E11734" t="s">
        <v>20</v>
      </c>
      <c r="F11734" t="b">
        <v>0</v>
      </c>
      <c r="G11734" t="s">
        <v>23</v>
      </c>
      <c r="H11734" s="4">
        <v>45816.278425925928</v>
      </c>
      <c r="I11734" t="b">
        <v>0</v>
      </c>
      <c r="J11734" t="b">
        <v>1</v>
      </c>
      <c r="K11734" t="s">
        <v>24</v>
      </c>
      <c r="L11734" t="s">
        <v>22</v>
      </c>
      <c r="M11734">
        <v>135000</v>
      </c>
      <c r="O11734" t="s">
        <v>212</v>
      </c>
      <c r="P11734" t="s">
        <v>1138</v>
      </c>
    </row>
    <row r="11735" spans="1:16" x14ac:dyDescent="0.55000000000000004">
      <c r="A11735" t="s">
        <v>2</v>
      </c>
      <c r="B11735" t="s">
        <v>5586</v>
      </c>
      <c r="C11735" t="s">
        <v>192</v>
      </c>
      <c r="D11735" t="s">
        <v>4014</v>
      </c>
      <c r="E11735" t="s">
        <v>20</v>
      </c>
      <c r="F11735" t="b">
        <v>0</v>
      </c>
      <c r="G11735" t="s">
        <v>23</v>
      </c>
      <c r="H11735" s="4">
        <v>45816.278634259259</v>
      </c>
      <c r="I11735" t="b">
        <v>0</v>
      </c>
      <c r="J11735" t="b">
        <v>1</v>
      </c>
      <c r="K11735" t="s">
        <v>24</v>
      </c>
      <c r="L11735" t="s">
        <v>22</v>
      </c>
      <c r="M11735">
        <v>172000</v>
      </c>
      <c r="O11735" t="s">
        <v>5587</v>
      </c>
      <c r="P11735" t="s">
        <v>5588</v>
      </c>
    </row>
    <row r="11736" spans="1:16" x14ac:dyDescent="0.55000000000000004">
      <c r="A11736" t="s">
        <v>25</v>
      </c>
      <c r="B11736" t="s">
        <v>3448</v>
      </c>
      <c r="C11736" t="s">
        <v>15336</v>
      </c>
      <c r="D11736" t="s">
        <v>4090</v>
      </c>
      <c r="E11736" t="s">
        <v>20</v>
      </c>
      <c r="F11736" t="b">
        <v>0</v>
      </c>
      <c r="G11736" t="s">
        <v>35</v>
      </c>
      <c r="H11736" s="4">
        <v>45816.292048611111</v>
      </c>
      <c r="I11736" t="b">
        <v>0</v>
      </c>
      <c r="J11736" t="b">
        <v>1</v>
      </c>
      <c r="K11736" t="s">
        <v>24</v>
      </c>
      <c r="L11736" t="s">
        <v>22</v>
      </c>
      <c r="M11736">
        <v>176000</v>
      </c>
      <c r="O11736" t="s">
        <v>178</v>
      </c>
      <c r="P11736" t="s">
        <v>2218</v>
      </c>
    </row>
    <row r="11737" spans="1:16" x14ac:dyDescent="0.55000000000000004">
      <c r="A11737" t="s">
        <v>89</v>
      </c>
      <c r="B11737" t="s">
        <v>15337</v>
      </c>
      <c r="C11737" t="s">
        <v>2975</v>
      </c>
      <c r="D11737" t="s">
        <v>3970</v>
      </c>
      <c r="E11737" t="s">
        <v>20</v>
      </c>
      <c r="F11737" t="b">
        <v>0</v>
      </c>
      <c r="G11737" t="s">
        <v>30</v>
      </c>
      <c r="H11737" s="4">
        <v>45816.29283564815</v>
      </c>
      <c r="I11737" t="b">
        <v>0</v>
      </c>
      <c r="J11737" t="b">
        <v>0</v>
      </c>
      <c r="K11737" t="s">
        <v>24</v>
      </c>
      <c r="L11737" t="s">
        <v>22</v>
      </c>
      <c r="M11737">
        <v>128150</v>
      </c>
      <c r="O11737" t="s">
        <v>2075</v>
      </c>
      <c r="P11737" t="s">
        <v>15338</v>
      </c>
    </row>
    <row r="11738" spans="1:16" x14ac:dyDescent="0.55000000000000004">
      <c r="A11738" t="s">
        <v>19</v>
      </c>
      <c r="B11738" t="s">
        <v>15339</v>
      </c>
      <c r="C11738" t="s">
        <v>39</v>
      </c>
      <c r="D11738" t="s">
        <v>11618</v>
      </c>
      <c r="E11738" t="s">
        <v>20</v>
      </c>
      <c r="F11738" t="b">
        <v>1</v>
      </c>
      <c r="G11738" t="s">
        <v>9685</v>
      </c>
      <c r="H11738" s="4">
        <v>45816.312037037038</v>
      </c>
      <c r="I11738" t="b">
        <v>1</v>
      </c>
      <c r="J11738" t="b">
        <v>1</v>
      </c>
      <c r="K11738" t="s">
        <v>9685</v>
      </c>
      <c r="L11738" t="s">
        <v>22</v>
      </c>
      <c r="M11738">
        <v>170000</v>
      </c>
      <c r="O11738" t="s">
        <v>3663</v>
      </c>
      <c r="P11738" t="s">
        <v>15340</v>
      </c>
    </row>
    <row r="11739" spans="1:16" x14ac:dyDescent="0.55000000000000004">
      <c r="A11739" t="s">
        <v>89</v>
      </c>
      <c r="B11739" t="s">
        <v>7531</v>
      </c>
      <c r="C11739" t="s">
        <v>7532</v>
      </c>
      <c r="D11739" t="s">
        <v>4035</v>
      </c>
      <c r="E11739" t="s">
        <v>20</v>
      </c>
      <c r="F11739" t="b">
        <v>0</v>
      </c>
      <c r="G11739" t="s">
        <v>1119</v>
      </c>
      <c r="H11739" s="4">
        <v>45816.31212962963</v>
      </c>
      <c r="I11739" t="b">
        <v>0</v>
      </c>
      <c r="J11739" t="b">
        <v>0</v>
      </c>
      <c r="K11739" t="s">
        <v>1119</v>
      </c>
      <c r="L11739" t="s">
        <v>22</v>
      </c>
      <c r="M11739">
        <v>275000</v>
      </c>
      <c r="O11739" t="s">
        <v>7533</v>
      </c>
      <c r="P11739" t="s">
        <v>274</v>
      </c>
    </row>
    <row r="11740" spans="1:16" x14ac:dyDescent="0.55000000000000004">
      <c r="A11740" t="s">
        <v>28</v>
      </c>
      <c r="B11740" t="s">
        <v>15341</v>
      </c>
      <c r="C11740" t="s">
        <v>7532</v>
      </c>
      <c r="D11740" t="s">
        <v>4035</v>
      </c>
      <c r="E11740" t="s">
        <v>20</v>
      </c>
      <c r="F11740" t="b">
        <v>0</v>
      </c>
      <c r="G11740" t="s">
        <v>1119</v>
      </c>
      <c r="H11740" s="4">
        <v>45816.31212962963</v>
      </c>
      <c r="I11740" t="b">
        <v>0</v>
      </c>
      <c r="J11740" t="b">
        <v>0</v>
      </c>
      <c r="K11740" t="s">
        <v>1119</v>
      </c>
      <c r="L11740" t="s">
        <v>22</v>
      </c>
      <c r="M11740">
        <v>40000</v>
      </c>
      <c r="O11740" t="s">
        <v>5619</v>
      </c>
      <c r="P11740" t="s">
        <v>15342</v>
      </c>
    </row>
    <row r="11741" spans="1:16" x14ac:dyDescent="0.55000000000000004">
      <c r="A11741" t="s">
        <v>0</v>
      </c>
      <c r="B11741" t="s">
        <v>15343</v>
      </c>
      <c r="C11741" t="s">
        <v>7532</v>
      </c>
      <c r="D11741" t="s">
        <v>4035</v>
      </c>
      <c r="E11741" t="s">
        <v>20</v>
      </c>
      <c r="F11741" t="b">
        <v>0</v>
      </c>
      <c r="G11741" t="s">
        <v>1119</v>
      </c>
      <c r="H11741" s="4">
        <v>45816.31212962963</v>
      </c>
      <c r="I11741" t="b">
        <v>0</v>
      </c>
      <c r="J11741" t="b">
        <v>0</v>
      </c>
      <c r="K11741" t="s">
        <v>1119</v>
      </c>
      <c r="L11741" t="s">
        <v>22</v>
      </c>
      <c r="M11741">
        <v>40000</v>
      </c>
      <c r="O11741" t="s">
        <v>5619</v>
      </c>
      <c r="P11741" t="s">
        <v>15344</v>
      </c>
    </row>
    <row r="11742" spans="1:16" x14ac:dyDescent="0.55000000000000004">
      <c r="A11742" t="s">
        <v>25</v>
      </c>
      <c r="B11742" t="s">
        <v>3448</v>
      </c>
      <c r="C11742" t="s">
        <v>203</v>
      </c>
      <c r="D11742" t="s">
        <v>3970</v>
      </c>
      <c r="E11742" t="s">
        <v>20</v>
      </c>
      <c r="F11742" t="b">
        <v>0</v>
      </c>
      <c r="G11742" t="s">
        <v>23</v>
      </c>
      <c r="H11742" s="4">
        <v>45816.333194444444</v>
      </c>
      <c r="I11742" t="b">
        <v>0</v>
      </c>
      <c r="J11742" t="b">
        <v>1</v>
      </c>
      <c r="K11742" t="s">
        <v>24</v>
      </c>
      <c r="L11742" t="s">
        <v>22</v>
      </c>
      <c r="M11742">
        <v>176000</v>
      </c>
      <c r="O11742" t="s">
        <v>178</v>
      </c>
      <c r="P11742" t="s">
        <v>2218</v>
      </c>
    </row>
    <row r="11743" spans="1:16" x14ac:dyDescent="0.55000000000000004">
      <c r="A11743" t="s">
        <v>139</v>
      </c>
      <c r="B11743" t="s">
        <v>9362</v>
      </c>
      <c r="C11743" t="s">
        <v>5091</v>
      </c>
      <c r="D11743" t="s">
        <v>3970</v>
      </c>
      <c r="E11743" t="s">
        <v>20</v>
      </c>
      <c r="F11743" t="b">
        <v>0</v>
      </c>
      <c r="G11743" t="s">
        <v>30</v>
      </c>
      <c r="H11743" s="4">
        <v>45816.333865740737</v>
      </c>
      <c r="I11743" t="b">
        <v>0</v>
      </c>
      <c r="J11743" t="b">
        <v>1</v>
      </c>
      <c r="K11743" t="s">
        <v>24</v>
      </c>
      <c r="L11743" t="s">
        <v>22</v>
      </c>
      <c r="M11743">
        <v>110000</v>
      </c>
      <c r="O11743" t="s">
        <v>800</v>
      </c>
      <c r="P11743" t="s">
        <v>249</v>
      </c>
    </row>
    <row r="11744" spans="1:16" x14ac:dyDescent="0.55000000000000004">
      <c r="A11744" t="s">
        <v>139</v>
      </c>
      <c r="B11744" t="s">
        <v>15345</v>
      </c>
      <c r="C11744" t="s">
        <v>15346</v>
      </c>
      <c r="D11744" t="s">
        <v>3970</v>
      </c>
      <c r="E11744" t="s">
        <v>20</v>
      </c>
      <c r="F11744" t="b">
        <v>0</v>
      </c>
      <c r="G11744" t="s">
        <v>52</v>
      </c>
      <c r="H11744" s="4">
        <v>45816.334039351852</v>
      </c>
      <c r="I11744" t="b">
        <v>1</v>
      </c>
      <c r="J11744" t="b">
        <v>1</v>
      </c>
      <c r="K11744" t="s">
        <v>24</v>
      </c>
      <c r="L11744" t="s">
        <v>22</v>
      </c>
      <c r="M11744">
        <v>85000</v>
      </c>
      <c r="O11744" t="s">
        <v>224</v>
      </c>
      <c r="P11744" t="s">
        <v>274</v>
      </c>
    </row>
    <row r="11745" spans="1:16" x14ac:dyDescent="0.55000000000000004">
      <c r="A11745" t="s">
        <v>139</v>
      </c>
      <c r="B11745" t="s">
        <v>15347</v>
      </c>
      <c r="C11745" t="s">
        <v>945</v>
      </c>
      <c r="D11745" t="s">
        <v>3970</v>
      </c>
      <c r="E11745" t="s">
        <v>20</v>
      </c>
      <c r="F11745" t="b">
        <v>0</v>
      </c>
      <c r="G11745" t="s">
        <v>30</v>
      </c>
      <c r="H11745" s="4">
        <v>45816.376168981478</v>
      </c>
      <c r="I11745" t="b">
        <v>0</v>
      </c>
      <c r="J11745" t="b">
        <v>1</v>
      </c>
      <c r="K11745" t="s">
        <v>24</v>
      </c>
      <c r="L11745" t="s">
        <v>22</v>
      </c>
      <c r="M11745">
        <v>106405.5</v>
      </c>
      <c r="O11745" t="s">
        <v>1838</v>
      </c>
      <c r="P11745" t="s">
        <v>1689</v>
      </c>
    </row>
    <row r="11746" spans="1:16" x14ac:dyDescent="0.55000000000000004">
      <c r="A11746" t="s">
        <v>2</v>
      </c>
      <c r="B11746" t="s">
        <v>132</v>
      </c>
      <c r="C11746" t="s">
        <v>15348</v>
      </c>
      <c r="D11746" t="s">
        <v>4090</v>
      </c>
      <c r="E11746" t="s">
        <v>20</v>
      </c>
      <c r="F11746" t="b">
        <v>0</v>
      </c>
      <c r="G11746" t="s">
        <v>27</v>
      </c>
      <c r="H11746" s="4">
        <v>45816.376446759263</v>
      </c>
      <c r="I11746" t="b">
        <v>0</v>
      </c>
      <c r="J11746" t="b">
        <v>1</v>
      </c>
      <c r="K11746" t="s">
        <v>24</v>
      </c>
      <c r="L11746" t="s">
        <v>22</v>
      </c>
      <c r="M11746">
        <v>124215.5</v>
      </c>
      <c r="O11746" t="s">
        <v>15349</v>
      </c>
      <c r="P11746" t="s">
        <v>15350</v>
      </c>
    </row>
    <row r="11747" spans="1:16" x14ac:dyDescent="0.55000000000000004">
      <c r="A11747" t="s">
        <v>0</v>
      </c>
      <c r="B11747" t="s">
        <v>15351</v>
      </c>
      <c r="C11747" t="s">
        <v>3579</v>
      </c>
      <c r="D11747" t="s">
        <v>3957</v>
      </c>
      <c r="E11747" t="s">
        <v>34</v>
      </c>
      <c r="F11747" t="b">
        <v>0</v>
      </c>
      <c r="G11747" t="s">
        <v>23</v>
      </c>
      <c r="H11747" s="4">
        <v>45816.416585648149</v>
      </c>
      <c r="I11747" t="b">
        <v>1</v>
      </c>
      <c r="J11747" t="b">
        <v>1</v>
      </c>
      <c r="K11747" t="s">
        <v>24</v>
      </c>
      <c r="L11747" t="s">
        <v>36</v>
      </c>
      <c r="N11747">
        <v>22.694999694824219</v>
      </c>
      <c r="O11747" t="s">
        <v>15352</v>
      </c>
      <c r="P11747" t="s">
        <v>15353</v>
      </c>
    </row>
    <row r="11748" spans="1:16" x14ac:dyDescent="0.55000000000000004">
      <c r="A11748" t="s">
        <v>0</v>
      </c>
      <c r="B11748" t="s">
        <v>15354</v>
      </c>
      <c r="C11748" t="s">
        <v>2618</v>
      </c>
      <c r="D11748" t="s">
        <v>3957</v>
      </c>
      <c r="E11748" t="s">
        <v>34</v>
      </c>
      <c r="F11748" t="b">
        <v>0</v>
      </c>
      <c r="G11748" t="s">
        <v>41</v>
      </c>
      <c r="H11748" s="4">
        <v>45816.416921296302</v>
      </c>
      <c r="I11748" t="b">
        <v>0</v>
      </c>
      <c r="J11748" t="b">
        <v>0</v>
      </c>
      <c r="K11748" t="s">
        <v>24</v>
      </c>
      <c r="L11748" t="s">
        <v>36</v>
      </c>
      <c r="N11748">
        <v>24.33499908447266</v>
      </c>
      <c r="O11748" t="s">
        <v>3354</v>
      </c>
      <c r="P11748" t="s">
        <v>15355</v>
      </c>
    </row>
    <row r="11749" spans="1:16" x14ac:dyDescent="0.55000000000000004">
      <c r="A11749" t="s">
        <v>2</v>
      </c>
      <c r="B11749" t="s">
        <v>991</v>
      </c>
      <c r="C11749" t="s">
        <v>3515</v>
      </c>
      <c r="D11749" t="s">
        <v>2208</v>
      </c>
      <c r="E11749" t="s">
        <v>34</v>
      </c>
      <c r="F11749" t="b">
        <v>0</v>
      </c>
      <c r="G11749" t="s">
        <v>27</v>
      </c>
      <c r="H11749" s="4">
        <v>45816.41814814815</v>
      </c>
      <c r="I11749" t="b">
        <v>0</v>
      </c>
      <c r="J11749" t="b">
        <v>1</v>
      </c>
      <c r="K11749" t="s">
        <v>24</v>
      </c>
      <c r="L11749" t="s">
        <v>22</v>
      </c>
      <c r="M11749">
        <v>135000</v>
      </c>
      <c r="O11749" t="s">
        <v>428</v>
      </c>
      <c r="P11749" t="s">
        <v>15356</v>
      </c>
    </row>
    <row r="11750" spans="1:16" x14ac:dyDescent="0.55000000000000004">
      <c r="A11750" t="s">
        <v>25</v>
      </c>
      <c r="B11750" t="s">
        <v>15038</v>
      </c>
      <c r="C11750" t="s">
        <v>688</v>
      </c>
      <c r="D11750" t="s">
        <v>3973</v>
      </c>
      <c r="E11750" t="s">
        <v>20</v>
      </c>
      <c r="F11750" t="b">
        <v>0</v>
      </c>
      <c r="G11750" t="s">
        <v>30</v>
      </c>
      <c r="H11750" s="4">
        <v>45816.458912037036</v>
      </c>
      <c r="I11750" t="b">
        <v>0</v>
      </c>
      <c r="J11750" t="b">
        <v>1</v>
      </c>
      <c r="K11750" t="s">
        <v>24</v>
      </c>
      <c r="L11750" t="s">
        <v>22</v>
      </c>
      <c r="M11750">
        <v>142500</v>
      </c>
      <c r="O11750" t="s">
        <v>1491</v>
      </c>
      <c r="P11750" t="s">
        <v>15039</v>
      </c>
    </row>
    <row r="11751" spans="1:16" x14ac:dyDescent="0.55000000000000004">
      <c r="A11751" t="s">
        <v>1</v>
      </c>
      <c r="B11751" t="s">
        <v>14436</v>
      </c>
      <c r="C11751" t="s">
        <v>713</v>
      </c>
      <c r="D11751" t="s">
        <v>3973</v>
      </c>
      <c r="E11751" t="s">
        <v>20</v>
      </c>
      <c r="F11751" t="b">
        <v>0</v>
      </c>
      <c r="G11751" t="s">
        <v>23</v>
      </c>
      <c r="H11751" s="4">
        <v>45816.499861111108</v>
      </c>
      <c r="I11751" t="b">
        <v>0</v>
      </c>
      <c r="J11751" t="b">
        <v>0</v>
      </c>
      <c r="K11751" t="s">
        <v>24</v>
      </c>
      <c r="L11751" t="s">
        <v>22</v>
      </c>
      <c r="M11751">
        <v>124592</v>
      </c>
      <c r="O11751" t="s">
        <v>5482</v>
      </c>
      <c r="P11751" t="s">
        <v>700</v>
      </c>
    </row>
    <row r="11752" spans="1:16" x14ac:dyDescent="0.55000000000000004">
      <c r="A11752" t="s">
        <v>0</v>
      </c>
      <c r="B11752" t="s">
        <v>257</v>
      </c>
      <c r="C11752" t="s">
        <v>468</v>
      </c>
      <c r="D11752" t="s">
        <v>3973</v>
      </c>
      <c r="E11752" t="s">
        <v>20</v>
      </c>
      <c r="F11752" t="b">
        <v>0</v>
      </c>
      <c r="G11752" t="s">
        <v>27</v>
      </c>
      <c r="H11752" s="4">
        <v>45816.500011574077</v>
      </c>
      <c r="I11752" t="b">
        <v>0</v>
      </c>
      <c r="J11752" t="b">
        <v>1</v>
      </c>
      <c r="K11752" t="s">
        <v>24</v>
      </c>
      <c r="L11752" t="s">
        <v>22</v>
      </c>
      <c r="M11752">
        <v>125000</v>
      </c>
      <c r="O11752" t="s">
        <v>5482</v>
      </c>
      <c r="P11752" t="s">
        <v>9339</v>
      </c>
    </row>
    <row r="11753" spans="1:16" x14ac:dyDescent="0.55000000000000004">
      <c r="A11753" t="s">
        <v>0</v>
      </c>
      <c r="B11753" t="s">
        <v>15357</v>
      </c>
      <c r="C11753" t="s">
        <v>236</v>
      </c>
      <c r="D11753" t="s">
        <v>3973</v>
      </c>
      <c r="E11753" t="s">
        <v>20</v>
      </c>
      <c r="F11753" t="b">
        <v>0</v>
      </c>
      <c r="G11753" t="s">
        <v>27</v>
      </c>
      <c r="H11753" s="4">
        <v>45816.500034722223</v>
      </c>
      <c r="I11753" t="b">
        <v>0</v>
      </c>
      <c r="J11753" t="b">
        <v>1</v>
      </c>
      <c r="K11753" t="s">
        <v>24</v>
      </c>
      <c r="L11753" t="s">
        <v>36</v>
      </c>
      <c r="N11753">
        <v>50.424999237060547</v>
      </c>
      <c r="O11753" t="s">
        <v>5482</v>
      </c>
      <c r="P11753" t="s">
        <v>119</v>
      </c>
    </row>
    <row r="11754" spans="1:16" x14ac:dyDescent="0.55000000000000004">
      <c r="A11754" t="s">
        <v>1</v>
      </c>
      <c r="B11754" t="s">
        <v>14436</v>
      </c>
      <c r="C11754" t="s">
        <v>2765</v>
      </c>
      <c r="D11754" t="s">
        <v>3973</v>
      </c>
      <c r="E11754" t="s">
        <v>20</v>
      </c>
      <c r="F11754" t="b">
        <v>0</v>
      </c>
      <c r="G11754" t="s">
        <v>23</v>
      </c>
      <c r="H11754" s="4">
        <v>45816.500034722223</v>
      </c>
      <c r="I11754" t="b">
        <v>0</v>
      </c>
      <c r="J11754" t="b">
        <v>0</v>
      </c>
      <c r="K11754" t="s">
        <v>24</v>
      </c>
      <c r="L11754" t="s">
        <v>22</v>
      </c>
      <c r="M11754">
        <v>124592</v>
      </c>
      <c r="O11754" t="s">
        <v>5482</v>
      </c>
      <c r="P11754" t="s">
        <v>700</v>
      </c>
    </row>
    <row r="11755" spans="1:16" x14ac:dyDescent="0.55000000000000004">
      <c r="A11755" t="s">
        <v>139</v>
      </c>
      <c r="B11755" t="s">
        <v>1232</v>
      </c>
      <c r="C11755" t="s">
        <v>58</v>
      </c>
      <c r="D11755" t="s">
        <v>3973</v>
      </c>
      <c r="E11755" t="s">
        <v>20</v>
      </c>
      <c r="F11755" t="b">
        <v>0</v>
      </c>
      <c r="G11755" t="s">
        <v>27</v>
      </c>
      <c r="H11755" s="4">
        <v>45816.5000462963</v>
      </c>
      <c r="I11755" t="b">
        <v>0</v>
      </c>
      <c r="J11755" t="b">
        <v>1</v>
      </c>
      <c r="K11755" t="s">
        <v>24</v>
      </c>
      <c r="L11755" t="s">
        <v>22</v>
      </c>
      <c r="M11755">
        <v>105000</v>
      </c>
      <c r="O11755" t="s">
        <v>5482</v>
      </c>
      <c r="P11755" t="s">
        <v>15358</v>
      </c>
    </row>
    <row r="11756" spans="1:16" x14ac:dyDescent="0.55000000000000004">
      <c r="A11756" t="s">
        <v>1</v>
      </c>
      <c r="B11756" t="s">
        <v>9376</v>
      </c>
      <c r="C11756" t="s">
        <v>114</v>
      </c>
      <c r="D11756" t="s">
        <v>3973</v>
      </c>
      <c r="E11756" t="s">
        <v>20</v>
      </c>
      <c r="F11756" t="b">
        <v>0</v>
      </c>
      <c r="G11756" t="s">
        <v>23</v>
      </c>
      <c r="H11756" s="4">
        <v>45816.500474537039</v>
      </c>
      <c r="I11756" t="b">
        <v>0</v>
      </c>
      <c r="J11756" t="b">
        <v>1</v>
      </c>
      <c r="K11756" t="s">
        <v>24</v>
      </c>
      <c r="L11756" t="s">
        <v>36</v>
      </c>
      <c r="N11756">
        <v>73</v>
      </c>
      <c r="O11756" t="s">
        <v>5482</v>
      </c>
      <c r="P11756" t="s">
        <v>354</v>
      </c>
    </row>
    <row r="11757" spans="1:16" x14ac:dyDescent="0.55000000000000004">
      <c r="A11757" t="s">
        <v>0</v>
      </c>
      <c r="B11757" t="s">
        <v>3075</v>
      </c>
      <c r="C11757" t="s">
        <v>454</v>
      </c>
      <c r="D11757" t="s">
        <v>3957</v>
      </c>
      <c r="E11757" t="s">
        <v>34</v>
      </c>
      <c r="F11757" t="b">
        <v>0</v>
      </c>
      <c r="G11757" t="s">
        <v>30</v>
      </c>
      <c r="H11757" s="4">
        <v>45816.500532407408</v>
      </c>
      <c r="I11757" t="b">
        <v>0</v>
      </c>
      <c r="J11757" t="b">
        <v>1</v>
      </c>
      <c r="K11757" t="s">
        <v>24</v>
      </c>
      <c r="L11757" t="s">
        <v>36</v>
      </c>
      <c r="N11757">
        <v>19.57500076293945</v>
      </c>
      <c r="O11757" t="s">
        <v>1046</v>
      </c>
      <c r="P11757" t="s">
        <v>280</v>
      </c>
    </row>
    <row r="11758" spans="1:16" x14ac:dyDescent="0.55000000000000004">
      <c r="A11758" t="s">
        <v>1</v>
      </c>
      <c r="B11758" t="s">
        <v>14436</v>
      </c>
      <c r="C11758" t="s">
        <v>606</v>
      </c>
      <c r="D11758" t="s">
        <v>3973</v>
      </c>
      <c r="E11758" t="s">
        <v>20</v>
      </c>
      <c r="F11758" t="b">
        <v>0</v>
      </c>
      <c r="G11758" t="s">
        <v>27</v>
      </c>
      <c r="H11758" s="4">
        <v>45816.500798611109</v>
      </c>
      <c r="I11758" t="b">
        <v>0</v>
      </c>
      <c r="J11758" t="b">
        <v>0</v>
      </c>
      <c r="K11758" t="s">
        <v>24</v>
      </c>
      <c r="L11758" t="s">
        <v>22</v>
      </c>
      <c r="M11758">
        <v>124592</v>
      </c>
      <c r="O11758" t="s">
        <v>5482</v>
      </c>
      <c r="P11758" t="s">
        <v>700</v>
      </c>
    </row>
    <row r="11759" spans="1:16" x14ac:dyDescent="0.55000000000000004">
      <c r="A11759" t="s">
        <v>19</v>
      </c>
      <c r="B11759" t="s">
        <v>15217</v>
      </c>
      <c r="C11759" t="s">
        <v>1060</v>
      </c>
      <c r="D11759" t="s">
        <v>3973</v>
      </c>
      <c r="E11759" t="s">
        <v>20</v>
      </c>
      <c r="F11759" t="b">
        <v>0</v>
      </c>
      <c r="G11759" t="s">
        <v>41</v>
      </c>
      <c r="H11759" s="4">
        <v>45816.500960648147</v>
      </c>
      <c r="I11759" t="b">
        <v>0</v>
      </c>
      <c r="J11759" t="b">
        <v>1</v>
      </c>
      <c r="K11759" t="s">
        <v>24</v>
      </c>
      <c r="L11759" t="s">
        <v>22</v>
      </c>
      <c r="M11759">
        <v>218000</v>
      </c>
      <c r="O11759" t="s">
        <v>5482</v>
      </c>
      <c r="P11759" t="s">
        <v>302</v>
      </c>
    </row>
    <row r="11760" spans="1:16" x14ac:dyDescent="0.55000000000000004">
      <c r="A11760" t="s">
        <v>25</v>
      </c>
      <c r="B11760" t="s">
        <v>15359</v>
      </c>
      <c r="C11760" t="s">
        <v>140</v>
      </c>
      <c r="D11760" t="s">
        <v>3973</v>
      </c>
      <c r="E11760" t="s">
        <v>20</v>
      </c>
      <c r="F11760" t="b">
        <v>0</v>
      </c>
      <c r="G11760" t="s">
        <v>35</v>
      </c>
      <c r="H11760" s="4">
        <v>45816.501030092593</v>
      </c>
      <c r="I11760" t="b">
        <v>0</v>
      </c>
      <c r="J11760" t="b">
        <v>1</v>
      </c>
      <c r="K11760" t="s">
        <v>24</v>
      </c>
      <c r="L11760" t="s">
        <v>36</v>
      </c>
      <c r="N11760">
        <v>55.985000610351563</v>
      </c>
      <c r="O11760" t="s">
        <v>5482</v>
      </c>
      <c r="P11760" t="s">
        <v>1605</v>
      </c>
    </row>
    <row r="11761" spans="1:16" x14ac:dyDescent="0.55000000000000004">
      <c r="A11761" t="s">
        <v>2</v>
      </c>
      <c r="B11761" t="s">
        <v>15188</v>
      </c>
      <c r="C11761" t="s">
        <v>71</v>
      </c>
      <c r="D11761" t="s">
        <v>3973</v>
      </c>
      <c r="F11761" t="b">
        <v>0</v>
      </c>
      <c r="G11761" t="s">
        <v>27</v>
      </c>
      <c r="H11761" s="4">
        <v>45816.501354166663</v>
      </c>
      <c r="I11761" t="b">
        <v>1</v>
      </c>
      <c r="J11761" t="b">
        <v>1</v>
      </c>
      <c r="K11761" t="s">
        <v>24</v>
      </c>
      <c r="L11761" t="s">
        <v>22</v>
      </c>
      <c r="M11761">
        <v>138100</v>
      </c>
      <c r="O11761" t="s">
        <v>5482</v>
      </c>
      <c r="P11761" t="s">
        <v>15189</v>
      </c>
    </row>
    <row r="11762" spans="1:16" x14ac:dyDescent="0.55000000000000004">
      <c r="A11762" t="s">
        <v>2</v>
      </c>
      <c r="B11762" t="s">
        <v>422</v>
      </c>
      <c r="C11762" t="s">
        <v>180</v>
      </c>
      <c r="D11762" t="s">
        <v>3973</v>
      </c>
      <c r="E11762" t="s">
        <v>20</v>
      </c>
      <c r="F11762" t="b">
        <v>0</v>
      </c>
      <c r="G11762" t="s">
        <v>27</v>
      </c>
      <c r="H11762" s="4">
        <v>45816.501446759263</v>
      </c>
      <c r="I11762" t="b">
        <v>0</v>
      </c>
      <c r="J11762" t="b">
        <v>1</v>
      </c>
      <c r="K11762" t="s">
        <v>24</v>
      </c>
      <c r="L11762" t="s">
        <v>22</v>
      </c>
      <c r="M11762">
        <v>83000</v>
      </c>
      <c r="O11762" t="s">
        <v>5482</v>
      </c>
      <c r="P11762" t="s">
        <v>10610</v>
      </c>
    </row>
    <row r="11763" spans="1:16" x14ac:dyDescent="0.55000000000000004">
      <c r="A11763" t="s">
        <v>1</v>
      </c>
      <c r="B11763" t="s">
        <v>844</v>
      </c>
      <c r="C11763" t="s">
        <v>780</v>
      </c>
      <c r="D11763" t="s">
        <v>3973</v>
      </c>
      <c r="E11763" t="s">
        <v>20</v>
      </c>
      <c r="F11763" t="b">
        <v>0</v>
      </c>
      <c r="G11763" t="s">
        <v>27</v>
      </c>
      <c r="H11763" s="4">
        <v>45816.501458333332</v>
      </c>
      <c r="I11763" t="b">
        <v>0</v>
      </c>
      <c r="J11763" t="b">
        <v>0</v>
      </c>
      <c r="K11763" t="s">
        <v>24</v>
      </c>
      <c r="L11763" t="s">
        <v>22</v>
      </c>
      <c r="M11763">
        <v>174500</v>
      </c>
      <c r="O11763" t="s">
        <v>5482</v>
      </c>
      <c r="P11763" t="s">
        <v>302</v>
      </c>
    </row>
    <row r="11764" spans="1:16" x14ac:dyDescent="0.55000000000000004">
      <c r="A11764" t="s">
        <v>2</v>
      </c>
      <c r="B11764" t="s">
        <v>15360</v>
      </c>
      <c r="C11764" t="s">
        <v>151</v>
      </c>
      <c r="D11764" t="s">
        <v>3957</v>
      </c>
      <c r="E11764" t="s">
        <v>34</v>
      </c>
      <c r="F11764" t="b">
        <v>0</v>
      </c>
      <c r="G11764" t="s">
        <v>27</v>
      </c>
      <c r="H11764" s="4">
        <v>45816.501608796287</v>
      </c>
      <c r="I11764" t="b">
        <v>1</v>
      </c>
      <c r="J11764" t="b">
        <v>0</v>
      </c>
      <c r="K11764" t="s">
        <v>24</v>
      </c>
      <c r="L11764" t="s">
        <v>36</v>
      </c>
      <c r="N11764">
        <v>50.669998168945313</v>
      </c>
      <c r="O11764" t="s">
        <v>8728</v>
      </c>
      <c r="P11764" t="s">
        <v>8729</v>
      </c>
    </row>
    <row r="11765" spans="1:16" x14ac:dyDescent="0.55000000000000004">
      <c r="A11765" t="s">
        <v>1</v>
      </c>
      <c r="B11765" t="s">
        <v>9376</v>
      </c>
      <c r="C11765" t="s">
        <v>192</v>
      </c>
      <c r="D11765" t="s">
        <v>3973</v>
      </c>
      <c r="E11765" t="s">
        <v>20</v>
      </c>
      <c r="F11765" t="b">
        <v>0</v>
      </c>
      <c r="G11765" t="s">
        <v>27</v>
      </c>
      <c r="H11765" s="4">
        <v>45816.501655092587</v>
      </c>
      <c r="I11765" t="b">
        <v>0</v>
      </c>
      <c r="J11765" t="b">
        <v>1</v>
      </c>
      <c r="K11765" t="s">
        <v>24</v>
      </c>
      <c r="L11765" t="s">
        <v>36</v>
      </c>
      <c r="N11765">
        <v>73</v>
      </c>
      <c r="O11765" t="s">
        <v>5482</v>
      </c>
      <c r="P11765" t="s">
        <v>354</v>
      </c>
    </row>
    <row r="11766" spans="1:16" x14ac:dyDescent="0.55000000000000004">
      <c r="A11766" t="s">
        <v>1</v>
      </c>
      <c r="B11766" t="s">
        <v>844</v>
      </c>
      <c r="C11766" t="s">
        <v>1141</v>
      </c>
      <c r="D11766" t="s">
        <v>3973</v>
      </c>
      <c r="E11766" t="s">
        <v>20</v>
      </c>
      <c r="F11766" t="b">
        <v>0</v>
      </c>
      <c r="G11766" t="s">
        <v>27</v>
      </c>
      <c r="H11766" s="4">
        <v>45816.50172453704</v>
      </c>
      <c r="I11766" t="b">
        <v>0</v>
      </c>
      <c r="J11766" t="b">
        <v>0</v>
      </c>
      <c r="K11766" t="s">
        <v>24</v>
      </c>
      <c r="L11766" t="s">
        <v>22</v>
      </c>
      <c r="M11766">
        <v>174500</v>
      </c>
      <c r="O11766" t="s">
        <v>5482</v>
      </c>
      <c r="P11766" t="s">
        <v>302</v>
      </c>
    </row>
    <row r="11767" spans="1:16" x14ac:dyDescent="0.55000000000000004">
      <c r="A11767" t="s">
        <v>0</v>
      </c>
      <c r="B11767" t="s">
        <v>0</v>
      </c>
      <c r="C11767" t="s">
        <v>1618</v>
      </c>
      <c r="D11767" t="s">
        <v>3973</v>
      </c>
      <c r="E11767" t="s">
        <v>20</v>
      </c>
      <c r="F11767" t="b">
        <v>0</v>
      </c>
      <c r="G11767" t="s">
        <v>27</v>
      </c>
      <c r="H11767" s="4">
        <v>45816.50172453704</v>
      </c>
      <c r="I11767" t="b">
        <v>0</v>
      </c>
      <c r="J11767" t="b">
        <v>1</v>
      </c>
      <c r="K11767" t="s">
        <v>24</v>
      </c>
      <c r="L11767" t="s">
        <v>36</v>
      </c>
      <c r="N11767">
        <v>45</v>
      </c>
      <c r="O11767" t="s">
        <v>5482</v>
      </c>
      <c r="P11767" t="s">
        <v>119</v>
      </c>
    </row>
    <row r="11768" spans="1:16" x14ac:dyDescent="0.55000000000000004">
      <c r="A11768" t="s">
        <v>0</v>
      </c>
      <c r="B11768" t="s">
        <v>0</v>
      </c>
      <c r="C11768" t="s">
        <v>2010</v>
      </c>
      <c r="D11768" t="s">
        <v>3973</v>
      </c>
      <c r="E11768" t="s">
        <v>20</v>
      </c>
      <c r="F11768" t="b">
        <v>0</v>
      </c>
      <c r="G11768" t="s">
        <v>27</v>
      </c>
      <c r="H11768" s="4">
        <v>45816.50172453704</v>
      </c>
      <c r="I11768" t="b">
        <v>0</v>
      </c>
      <c r="J11768" t="b">
        <v>1</v>
      </c>
      <c r="K11768" t="s">
        <v>24</v>
      </c>
      <c r="L11768" t="s">
        <v>36</v>
      </c>
      <c r="N11768">
        <v>45</v>
      </c>
      <c r="O11768" t="s">
        <v>5482</v>
      </c>
      <c r="P11768" t="s">
        <v>119</v>
      </c>
    </row>
    <row r="11769" spans="1:16" x14ac:dyDescent="0.55000000000000004">
      <c r="A11769" t="s">
        <v>1</v>
      </c>
      <c r="B11769" t="s">
        <v>9376</v>
      </c>
      <c r="C11769" t="s">
        <v>140</v>
      </c>
      <c r="D11769" t="s">
        <v>3973</v>
      </c>
      <c r="E11769" t="s">
        <v>20</v>
      </c>
      <c r="F11769" t="b">
        <v>0</v>
      </c>
      <c r="G11769" t="s">
        <v>41</v>
      </c>
      <c r="H11769" s="4">
        <v>45816.502060185187</v>
      </c>
      <c r="I11769" t="b">
        <v>0</v>
      </c>
      <c r="J11769" t="b">
        <v>1</v>
      </c>
      <c r="K11769" t="s">
        <v>24</v>
      </c>
      <c r="L11769" t="s">
        <v>36</v>
      </c>
      <c r="N11769">
        <v>73</v>
      </c>
      <c r="O11769" t="s">
        <v>5482</v>
      </c>
      <c r="P11769" t="s">
        <v>354</v>
      </c>
    </row>
    <row r="11770" spans="1:16" x14ac:dyDescent="0.55000000000000004">
      <c r="A11770" t="s">
        <v>2</v>
      </c>
      <c r="B11770" t="s">
        <v>2071</v>
      </c>
      <c r="C11770" t="s">
        <v>143</v>
      </c>
      <c r="D11770" t="s">
        <v>3973</v>
      </c>
      <c r="E11770" t="s">
        <v>20</v>
      </c>
      <c r="F11770" t="b">
        <v>0</v>
      </c>
      <c r="G11770" t="s">
        <v>35</v>
      </c>
      <c r="H11770" s="4">
        <v>45816.502118055563</v>
      </c>
      <c r="I11770" t="b">
        <v>0</v>
      </c>
      <c r="J11770" t="b">
        <v>1</v>
      </c>
      <c r="K11770" t="s">
        <v>24</v>
      </c>
      <c r="L11770" t="s">
        <v>22</v>
      </c>
      <c r="M11770">
        <v>94033.5</v>
      </c>
      <c r="O11770" t="s">
        <v>5482</v>
      </c>
      <c r="P11770" t="s">
        <v>15361</v>
      </c>
    </row>
    <row r="11771" spans="1:16" x14ac:dyDescent="0.55000000000000004">
      <c r="A11771" t="s">
        <v>2</v>
      </c>
      <c r="B11771" t="s">
        <v>15362</v>
      </c>
      <c r="C11771" t="s">
        <v>82</v>
      </c>
      <c r="D11771" t="s">
        <v>3973</v>
      </c>
      <c r="F11771" t="b">
        <v>0</v>
      </c>
      <c r="G11771" t="s">
        <v>35</v>
      </c>
      <c r="H11771" s="4">
        <v>45816.502314814818</v>
      </c>
      <c r="I11771" t="b">
        <v>0</v>
      </c>
      <c r="J11771" t="b">
        <v>1</v>
      </c>
      <c r="K11771" t="s">
        <v>24</v>
      </c>
      <c r="L11771" t="s">
        <v>22</v>
      </c>
      <c r="M11771">
        <v>137300</v>
      </c>
      <c r="O11771" t="s">
        <v>5482</v>
      </c>
      <c r="P11771" t="s">
        <v>15363</v>
      </c>
    </row>
    <row r="11772" spans="1:16" x14ac:dyDescent="0.55000000000000004">
      <c r="A11772" t="s">
        <v>1</v>
      </c>
      <c r="B11772" t="s">
        <v>844</v>
      </c>
      <c r="C11772" t="s">
        <v>3608</v>
      </c>
      <c r="D11772" t="s">
        <v>3973</v>
      </c>
      <c r="E11772" t="s">
        <v>20</v>
      </c>
      <c r="F11772" t="b">
        <v>0</v>
      </c>
      <c r="G11772" t="s">
        <v>30</v>
      </c>
      <c r="H11772" s="4">
        <v>45816.502858796302</v>
      </c>
      <c r="I11772" t="b">
        <v>0</v>
      </c>
      <c r="J11772" t="b">
        <v>0</v>
      </c>
      <c r="K11772" t="s">
        <v>24</v>
      </c>
      <c r="L11772" t="s">
        <v>22</v>
      </c>
      <c r="M11772">
        <v>174500</v>
      </c>
      <c r="O11772" t="s">
        <v>5482</v>
      </c>
      <c r="P11772" t="s">
        <v>302</v>
      </c>
    </row>
    <row r="11773" spans="1:16" x14ac:dyDescent="0.55000000000000004">
      <c r="A11773" t="s">
        <v>0</v>
      </c>
      <c r="B11773" t="s">
        <v>1801</v>
      </c>
      <c r="C11773" t="s">
        <v>140</v>
      </c>
      <c r="D11773" t="s">
        <v>3973</v>
      </c>
      <c r="E11773" t="s">
        <v>20</v>
      </c>
      <c r="F11773" t="b">
        <v>0</v>
      </c>
      <c r="G11773" t="s">
        <v>30</v>
      </c>
      <c r="H11773" s="4">
        <v>45816.502951388888</v>
      </c>
      <c r="I11773" t="b">
        <v>1</v>
      </c>
      <c r="J11773" t="b">
        <v>1</v>
      </c>
      <c r="K11773" t="s">
        <v>24</v>
      </c>
      <c r="L11773" t="s">
        <v>22</v>
      </c>
      <c r="M11773">
        <v>137300</v>
      </c>
      <c r="O11773" t="s">
        <v>5482</v>
      </c>
      <c r="P11773" t="s">
        <v>7021</v>
      </c>
    </row>
    <row r="11774" spans="1:16" x14ac:dyDescent="0.55000000000000004">
      <c r="A11774" t="s">
        <v>0</v>
      </c>
      <c r="B11774" t="s">
        <v>15364</v>
      </c>
      <c r="C11774" t="s">
        <v>15365</v>
      </c>
      <c r="D11774" t="s">
        <v>3957</v>
      </c>
      <c r="E11774" t="s">
        <v>34</v>
      </c>
      <c r="F11774" t="b">
        <v>0</v>
      </c>
      <c r="G11774" t="s">
        <v>23</v>
      </c>
      <c r="H11774" s="4">
        <v>45816.541527777779</v>
      </c>
      <c r="I11774" t="b">
        <v>0</v>
      </c>
      <c r="J11774" t="b">
        <v>1</v>
      </c>
      <c r="K11774" t="s">
        <v>24</v>
      </c>
      <c r="L11774" t="s">
        <v>36</v>
      </c>
      <c r="N11774">
        <v>22.694999694824219</v>
      </c>
      <c r="O11774" t="s">
        <v>15366</v>
      </c>
      <c r="P11774" t="s">
        <v>15367</v>
      </c>
    </row>
    <row r="11775" spans="1:16" x14ac:dyDescent="0.55000000000000004">
      <c r="A11775" t="s">
        <v>0</v>
      </c>
      <c r="B11775" t="s">
        <v>731</v>
      </c>
      <c r="C11775" t="s">
        <v>2157</v>
      </c>
      <c r="D11775" t="s">
        <v>3957</v>
      </c>
      <c r="E11775" t="s">
        <v>34</v>
      </c>
      <c r="F11775" t="b">
        <v>0</v>
      </c>
      <c r="G11775" t="s">
        <v>27</v>
      </c>
      <c r="H11775" s="4">
        <v>45816.54173611111</v>
      </c>
      <c r="I11775" t="b">
        <v>1</v>
      </c>
      <c r="J11775" t="b">
        <v>0</v>
      </c>
      <c r="K11775" t="s">
        <v>24</v>
      </c>
      <c r="L11775" t="s">
        <v>36</v>
      </c>
      <c r="N11775">
        <v>27.435001373291019</v>
      </c>
      <c r="O11775" t="s">
        <v>1783</v>
      </c>
      <c r="P11775" t="s">
        <v>244</v>
      </c>
    </row>
    <row r="11776" spans="1:16" x14ac:dyDescent="0.55000000000000004">
      <c r="A11776" t="s">
        <v>0</v>
      </c>
      <c r="B11776" t="s">
        <v>15368</v>
      </c>
      <c r="C11776" t="s">
        <v>315</v>
      </c>
      <c r="D11776" t="s">
        <v>3957</v>
      </c>
      <c r="E11776" t="s">
        <v>34</v>
      </c>
      <c r="F11776" t="b">
        <v>0</v>
      </c>
      <c r="G11776" t="s">
        <v>27</v>
      </c>
      <c r="H11776" s="4">
        <v>45816.541759259257</v>
      </c>
      <c r="I11776" t="b">
        <v>1</v>
      </c>
      <c r="J11776" t="b">
        <v>1</v>
      </c>
      <c r="K11776" t="s">
        <v>24</v>
      </c>
      <c r="L11776" t="s">
        <v>36</v>
      </c>
      <c r="N11776">
        <v>26.389999389648441</v>
      </c>
      <c r="O11776" t="s">
        <v>406</v>
      </c>
      <c r="P11776" t="s">
        <v>466</v>
      </c>
    </row>
    <row r="11777" spans="1:16" x14ac:dyDescent="0.55000000000000004">
      <c r="A11777" t="s">
        <v>0</v>
      </c>
      <c r="B11777" t="s">
        <v>257</v>
      </c>
      <c r="C11777" t="s">
        <v>774</v>
      </c>
      <c r="D11777" t="s">
        <v>3973</v>
      </c>
      <c r="E11777" t="s">
        <v>20</v>
      </c>
      <c r="F11777" t="b">
        <v>0</v>
      </c>
      <c r="G11777" t="s">
        <v>41</v>
      </c>
      <c r="H11777" s="4">
        <v>45816.541828703703</v>
      </c>
      <c r="I11777" t="b">
        <v>0</v>
      </c>
      <c r="J11777" t="b">
        <v>1</v>
      </c>
      <c r="K11777" t="s">
        <v>24</v>
      </c>
      <c r="L11777" t="s">
        <v>22</v>
      </c>
      <c r="M11777">
        <v>105000</v>
      </c>
      <c r="O11777" t="s">
        <v>123</v>
      </c>
      <c r="P11777" t="s">
        <v>119</v>
      </c>
    </row>
    <row r="11778" spans="1:16" x14ac:dyDescent="0.55000000000000004">
      <c r="A11778" t="s">
        <v>25</v>
      </c>
      <c r="B11778" t="s">
        <v>15369</v>
      </c>
      <c r="C11778" t="s">
        <v>3726</v>
      </c>
      <c r="D11778" t="s">
        <v>3957</v>
      </c>
      <c r="E11778" t="s">
        <v>34</v>
      </c>
      <c r="F11778" t="b">
        <v>0</v>
      </c>
      <c r="G11778" t="s">
        <v>41</v>
      </c>
      <c r="H11778" s="4">
        <v>45816.541921296302</v>
      </c>
      <c r="I11778" t="b">
        <v>0</v>
      </c>
      <c r="J11778" t="b">
        <v>0</v>
      </c>
      <c r="K11778" t="s">
        <v>24</v>
      </c>
      <c r="L11778" t="s">
        <v>36</v>
      </c>
      <c r="N11778">
        <v>24.33499908447266</v>
      </c>
      <c r="O11778" t="s">
        <v>2199</v>
      </c>
      <c r="P11778" t="s">
        <v>15370</v>
      </c>
    </row>
    <row r="11779" spans="1:16" x14ac:dyDescent="0.55000000000000004">
      <c r="A11779" t="s">
        <v>25</v>
      </c>
      <c r="B11779" t="s">
        <v>15371</v>
      </c>
      <c r="C11779" t="s">
        <v>151</v>
      </c>
      <c r="D11779" t="s">
        <v>3957</v>
      </c>
      <c r="E11779" t="s">
        <v>34</v>
      </c>
      <c r="F11779" t="b">
        <v>0</v>
      </c>
      <c r="G11779" t="s">
        <v>30</v>
      </c>
      <c r="H11779" s="4">
        <v>45816.542199074072</v>
      </c>
      <c r="I11779" t="b">
        <v>0</v>
      </c>
      <c r="J11779" t="b">
        <v>0</v>
      </c>
      <c r="K11779" t="s">
        <v>24</v>
      </c>
      <c r="L11779" t="s">
        <v>36</v>
      </c>
      <c r="N11779">
        <v>40.81500244140625</v>
      </c>
      <c r="O11779" t="s">
        <v>1359</v>
      </c>
      <c r="P11779" t="s">
        <v>1314</v>
      </c>
    </row>
    <row r="11780" spans="1:16" x14ac:dyDescent="0.55000000000000004">
      <c r="A11780" t="s">
        <v>2</v>
      </c>
      <c r="B11780" t="s">
        <v>307</v>
      </c>
      <c r="C11780" t="s">
        <v>8987</v>
      </c>
      <c r="D11780" t="s">
        <v>3973</v>
      </c>
      <c r="E11780" t="s">
        <v>20</v>
      </c>
      <c r="F11780" t="b">
        <v>0</v>
      </c>
      <c r="G11780" t="s">
        <v>41</v>
      </c>
      <c r="H11780" s="4">
        <v>45816.54347222222</v>
      </c>
      <c r="I11780" t="b">
        <v>0</v>
      </c>
      <c r="J11780" t="b">
        <v>1</v>
      </c>
      <c r="K11780" t="s">
        <v>24</v>
      </c>
      <c r="L11780" t="s">
        <v>22</v>
      </c>
      <c r="M11780">
        <v>130000</v>
      </c>
      <c r="O11780" t="s">
        <v>123</v>
      </c>
      <c r="P11780" t="s">
        <v>14889</v>
      </c>
    </row>
    <row r="11781" spans="1:16" x14ac:dyDescent="0.55000000000000004">
      <c r="A11781" t="s">
        <v>0</v>
      </c>
      <c r="B11781" t="s">
        <v>1098</v>
      </c>
      <c r="C11781" t="s">
        <v>829</v>
      </c>
      <c r="D11781" t="s">
        <v>7853</v>
      </c>
      <c r="E11781" t="s">
        <v>20</v>
      </c>
      <c r="F11781" t="b">
        <v>0</v>
      </c>
      <c r="G11781" t="s">
        <v>27</v>
      </c>
      <c r="H11781" s="4">
        <v>45816.583333333343</v>
      </c>
      <c r="I11781" t="b">
        <v>0</v>
      </c>
      <c r="J11781" t="b">
        <v>1</v>
      </c>
      <c r="K11781" t="s">
        <v>24</v>
      </c>
      <c r="L11781" t="s">
        <v>22</v>
      </c>
      <c r="M11781">
        <v>144293</v>
      </c>
      <c r="O11781" t="s">
        <v>15372</v>
      </c>
      <c r="P11781" t="s">
        <v>1297</v>
      </c>
    </row>
    <row r="11782" spans="1:16" x14ac:dyDescent="0.55000000000000004">
      <c r="A11782" t="s">
        <v>0</v>
      </c>
      <c r="B11782" t="s">
        <v>1098</v>
      </c>
      <c r="C11782" t="s">
        <v>570</v>
      </c>
      <c r="D11782" t="s">
        <v>7853</v>
      </c>
      <c r="E11782" t="s">
        <v>20</v>
      </c>
      <c r="F11782" t="b">
        <v>0</v>
      </c>
      <c r="G11782" t="s">
        <v>27</v>
      </c>
      <c r="H11782" s="4">
        <v>45816.583425925928</v>
      </c>
      <c r="I11782" t="b">
        <v>0</v>
      </c>
      <c r="J11782" t="b">
        <v>1</v>
      </c>
      <c r="K11782" t="s">
        <v>24</v>
      </c>
      <c r="L11782" t="s">
        <v>22</v>
      </c>
      <c r="M11782">
        <v>144293</v>
      </c>
      <c r="O11782" t="s">
        <v>15372</v>
      </c>
      <c r="P11782" t="s">
        <v>1297</v>
      </c>
    </row>
    <row r="11783" spans="1:16" x14ac:dyDescent="0.55000000000000004">
      <c r="A11783" t="s">
        <v>0</v>
      </c>
      <c r="B11783" t="s">
        <v>15373</v>
      </c>
      <c r="C11783" t="s">
        <v>570</v>
      </c>
      <c r="D11783" t="s">
        <v>3957</v>
      </c>
      <c r="E11783" t="s">
        <v>20</v>
      </c>
      <c r="F11783" t="b">
        <v>0</v>
      </c>
      <c r="G11783" t="s">
        <v>27</v>
      </c>
      <c r="H11783" s="4">
        <v>45816.583472222221</v>
      </c>
      <c r="I11783" t="b">
        <v>0</v>
      </c>
      <c r="J11783" t="b">
        <v>0</v>
      </c>
      <c r="K11783" t="s">
        <v>24</v>
      </c>
      <c r="L11783" t="s">
        <v>36</v>
      </c>
      <c r="N11783">
        <v>22.694999694824219</v>
      </c>
      <c r="O11783" t="s">
        <v>15374</v>
      </c>
    </row>
    <row r="11784" spans="1:16" x14ac:dyDescent="0.55000000000000004">
      <c r="A11784" t="s">
        <v>0</v>
      </c>
      <c r="B11784" t="s">
        <v>15375</v>
      </c>
      <c r="C11784" t="s">
        <v>122</v>
      </c>
      <c r="D11784" t="s">
        <v>3957</v>
      </c>
      <c r="E11784" t="s">
        <v>34</v>
      </c>
      <c r="F11784" t="b">
        <v>0</v>
      </c>
      <c r="G11784" t="s">
        <v>52</v>
      </c>
      <c r="H11784" s="4">
        <v>45816.584016203713</v>
      </c>
      <c r="I11784" t="b">
        <v>1</v>
      </c>
      <c r="J11784" t="b">
        <v>1</v>
      </c>
      <c r="K11784" t="s">
        <v>24</v>
      </c>
      <c r="L11784" t="s">
        <v>36</v>
      </c>
      <c r="N11784">
        <v>18.795000076293949</v>
      </c>
      <c r="O11784" t="s">
        <v>74</v>
      </c>
      <c r="P11784" t="s">
        <v>2649</v>
      </c>
    </row>
    <row r="11785" spans="1:16" x14ac:dyDescent="0.55000000000000004">
      <c r="A11785" t="s">
        <v>139</v>
      </c>
      <c r="B11785" t="s">
        <v>15376</v>
      </c>
      <c r="C11785" t="s">
        <v>2640</v>
      </c>
      <c r="D11785" t="s">
        <v>3957</v>
      </c>
      <c r="E11785" t="s">
        <v>20</v>
      </c>
      <c r="F11785" t="b">
        <v>0</v>
      </c>
      <c r="G11785" t="s">
        <v>2641</v>
      </c>
      <c r="H11785" s="4">
        <v>45816.584155092591</v>
      </c>
      <c r="I11785" t="b">
        <v>0</v>
      </c>
      <c r="J11785" t="b">
        <v>0</v>
      </c>
      <c r="K11785" t="s">
        <v>2641</v>
      </c>
      <c r="L11785" t="s">
        <v>36</v>
      </c>
      <c r="N11785">
        <v>48.580001831054688</v>
      </c>
      <c r="O11785" t="s">
        <v>7552</v>
      </c>
      <c r="P11785" t="s">
        <v>1310</v>
      </c>
    </row>
    <row r="11786" spans="1:16" x14ac:dyDescent="0.55000000000000004">
      <c r="A11786" t="s">
        <v>89</v>
      </c>
      <c r="B11786" t="s">
        <v>15377</v>
      </c>
      <c r="C11786" t="s">
        <v>2640</v>
      </c>
      <c r="D11786" t="s">
        <v>3957</v>
      </c>
      <c r="E11786" t="s">
        <v>20</v>
      </c>
      <c r="F11786" t="b">
        <v>0</v>
      </c>
      <c r="G11786" t="s">
        <v>2641</v>
      </c>
      <c r="H11786" s="4">
        <v>45816.584155092591</v>
      </c>
      <c r="I11786" t="b">
        <v>0</v>
      </c>
      <c r="J11786" t="b">
        <v>0</v>
      </c>
      <c r="K11786" t="s">
        <v>2641</v>
      </c>
      <c r="L11786" t="s">
        <v>36</v>
      </c>
      <c r="N11786">
        <v>36.060001373291023</v>
      </c>
      <c r="O11786" t="s">
        <v>2805</v>
      </c>
      <c r="P11786" t="s">
        <v>3164</v>
      </c>
    </row>
    <row r="11787" spans="1:16" x14ac:dyDescent="0.55000000000000004">
      <c r="A11787" t="s">
        <v>89</v>
      </c>
      <c r="B11787" t="s">
        <v>9460</v>
      </c>
      <c r="C11787" t="s">
        <v>236</v>
      </c>
      <c r="D11787" t="s">
        <v>3973</v>
      </c>
      <c r="E11787" t="s">
        <v>20</v>
      </c>
      <c r="F11787" t="b">
        <v>0</v>
      </c>
      <c r="G11787" t="s">
        <v>27</v>
      </c>
      <c r="H11787" s="4">
        <v>45816.584907407407</v>
      </c>
      <c r="I11787" t="b">
        <v>1</v>
      </c>
      <c r="J11787" t="b">
        <v>1</v>
      </c>
      <c r="K11787" t="s">
        <v>24</v>
      </c>
      <c r="L11787" t="s">
        <v>22</v>
      </c>
      <c r="M11787">
        <v>157500</v>
      </c>
      <c r="O11787" t="s">
        <v>1489</v>
      </c>
    </row>
    <row r="11788" spans="1:16" x14ac:dyDescent="0.55000000000000004">
      <c r="A11788" t="s">
        <v>40</v>
      </c>
      <c r="B11788" t="s">
        <v>15378</v>
      </c>
      <c r="C11788" t="s">
        <v>15379</v>
      </c>
      <c r="D11788" t="s">
        <v>3957</v>
      </c>
      <c r="E11788" t="s">
        <v>20</v>
      </c>
      <c r="F11788" t="b">
        <v>0</v>
      </c>
      <c r="G11788" t="s">
        <v>41</v>
      </c>
      <c r="H11788" s="4">
        <v>45816.585347222222</v>
      </c>
      <c r="I11788" t="b">
        <v>0</v>
      </c>
      <c r="J11788" t="b">
        <v>1</v>
      </c>
      <c r="K11788" t="s">
        <v>24</v>
      </c>
      <c r="L11788" t="s">
        <v>36</v>
      </c>
      <c r="N11788">
        <v>50.669998168945313</v>
      </c>
      <c r="O11788" t="s">
        <v>75</v>
      </c>
      <c r="P11788" t="s">
        <v>11831</v>
      </c>
    </row>
    <row r="11789" spans="1:16" x14ac:dyDescent="0.55000000000000004">
      <c r="A11789" t="s">
        <v>2</v>
      </c>
      <c r="B11789" t="s">
        <v>9317</v>
      </c>
      <c r="C11789" t="s">
        <v>9318</v>
      </c>
      <c r="D11789" t="s">
        <v>3957</v>
      </c>
      <c r="E11789" t="s">
        <v>20</v>
      </c>
      <c r="F11789" t="b">
        <v>0</v>
      </c>
      <c r="G11789" t="s">
        <v>30</v>
      </c>
      <c r="H11789" s="4">
        <v>45816.586273148147</v>
      </c>
      <c r="I11789" t="b">
        <v>0</v>
      </c>
      <c r="J11789" t="b">
        <v>0</v>
      </c>
      <c r="K11789" t="s">
        <v>24</v>
      </c>
      <c r="L11789" t="s">
        <v>36</v>
      </c>
      <c r="N11789">
        <v>38.215000152587891</v>
      </c>
      <c r="O11789" t="s">
        <v>9319</v>
      </c>
      <c r="P11789" t="s">
        <v>9320</v>
      </c>
    </row>
    <row r="11790" spans="1:16" x14ac:dyDescent="0.55000000000000004">
      <c r="A11790" t="s">
        <v>25</v>
      </c>
      <c r="B11790" t="s">
        <v>15380</v>
      </c>
      <c r="C11790" t="s">
        <v>14300</v>
      </c>
      <c r="D11790" t="s">
        <v>7853</v>
      </c>
      <c r="E11790" t="s">
        <v>20</v>
      </c>
      <c r="F11790" t="b">
        <v>0</v>
      </c>
      <c r="G11790" t="s">
        <v>23</v>
      </c>
      <c r="H11790" s="4">
        <v>45816.624918981477</v>
      </c>
      <c r="I11790" t="b">
        <v>0</v>
      </c>
      <c r="J11790" t="b">
        <v>1</v>
      </c>
      <c r="K11790" t="s">
        <v>24</v>
      </c>
      <c r="L11790" t="s">
        <v>22</v>
      </c>
      <c r="M11790">
        <v>133120</v>
      </c>
      <c r="O11790" t="s">
        <v>9139</v>
      </c>
      <c r="P11790" t="s">
        <v>1682</v>
      </c>
    </row>
    <row r="11791" spans="1:16" x14ac:dyDescent="0.55000000000000004">
      <c r="A11791" t="s">
        <v>139</v>
      </c>
      <c r="B11791" t="s">
        <v>15381</v>
      </c>
      <c r="C11791" t="s">
        <v>3521</v>
      </c>
      <c r="D11791" t="s">
        <v>3828</v>
      </c>
      <c r="E11791" t="s">
        <v>34</v>
      </c>
      <c r="F11791" t="b">
        <v>0</v>
      </c>
      <c r="G11791" t="s">
        <v>52</v>
      </c>
      <c r="H11791" s="4">
        <v>45816.625706018523</v>
      </c>
      <c r="I11791" t="b">
        <v>1</v>
      </c>
      <c r="J11791" t="b">
        <v>1</v>
      </c>
      <c r="K11791" t="s">
        <v>24</v>
      </c>
      <c r="L11791" t="s">
        <v>36</v>
      </c>
      <c r="N11791">
        <v>50</v>
      </c>
      <c r="O11791" t="s">
        <v>15382</v>
      </c>
    </row>
    <row r="11792" spans="1:16" x14ac:dyDescent="0.55000000000000004">
      <c r="A11792" t="s">
        <v>28</v>
      </c>
      <c r="B11792" t="s">
        <v>12488</v>
      </c>
      <c r="C11792" t="s">
        <v>2887</v>
      </c>
      <c r="D11792" t="s">
        <v>3973</v>
      </c>
      <c r="E11792" t="s">
        <v>20</v>
      </c>
      <c r="F11792" t="b">
        <v>0</v>
      </c>
      <c r="G11792" t="s">
        <v>41</v>
      </c>
      <c r="H11792" s="4">
        <v>45816.710162037038</v>
      </c>
      <c r="I11792" t="b">
        <v>0</v>
      </c>
      <c r="J11792" t="b">
        <v>1</v>
      </c>
      <c r="K11792" t="s">
        <v>24</v>
      </c>
      <c r="L11792" t="s">
        <v>22</v>
      </c>
      <c r="M11792">
        <v>201500</v>
      </c>
      <c r="O11792" t="s">
        <v>11118</v>
      </c>
      <c r="P11792" t="s">
        <v>12489</v>
      </c>
    </row>
    <row r="11793" spans="1:16" x14ac:dyDescent="0.55000000000000004">
      <c r="A11793" t="s">
        <v>139</v>
      </c>
      <c r="B11793" t="s">
        <v>15383</v>
      </c>
      <c r="C11793" t="s">
        <v>15384</v>
      </c>
      <c r="D11793" t="s">
        <v>3828</v>
      </c>
      <c r="E11793" t="s">
        <v>105</v>
      </c>
      <c r="F11793" t="b">
        <v>0</v>
      </c>
      <c r="G11793" t="s">
        <v>30</v>
      </c>
      <c r="H11793" s="4">
        <v>45816.751168981478</v>
      </c>
      <c r="I11793" t="b">
        <v>1</v>
      </c>
      <c r="J11793" t="b">
        <v>0</v>
      </c>
      <c r="K11793" t="s">
        <v>24</v>
      </c>
      <c r="L11793" t="s">
        <v>36</v>
      </c>
      <c r="N11793">
        <v>16</v>
      </c>
      <c r="O11793" t="s">
        <v>15385</v>
      </c>
    </row>
    <row r="11794" spans="1:16" x14ac:dyDescent="0.55000000000000004">
      <c r="A11794" t="s">
        <v>89</v>
      </c>
      <c r="B11794" t="s">
        <v>15386</v>
      </c>
      <c r="C11794" t="s">
        <v>39</v>
      </c>
      <c r="D11794" t="s">
        <v>3957</v>
      </c>
      <c r="E11794" t="s">
        <v>20</v>
      </c>
      <c r="F11794" t="b">
        <v>1</v>
      </c>
      <c r="G11794" t="s">
        <v>2641</v>
      </c>
      <c r="H11794" s="4">
        <v>45816.834155092591</v>
      </c>
      <c r="I11794" t="b">
        <v>0</v>
      </c>
      <c r="J11794" t="b">
        <v>0</v>
      </c>
      <c r="K11794" t="s">
        <v>2641</v>
      </c>
      <c r="L11794" t="s">
        <v>36</v>
      </c>
      <c r="N11794">
        <v>35.294998168945313</v>
      </c>
      <c r="O11794" t="s">
        <v>1370</v>
      </c>
      <c r="P11794" t="s">
        <v>3666</v>
      </c>
    </row>
    <row r="11795" spans="1:16" x14ac:dyDescent="0.55000000000000004">
      <c r="A11795" t="s">
        <v>139</v>
      </c>
      <c r="B11795" t="s">
        <v>15387</v>
      </c>
      <c r="C11795" t="s">
        <v>2640</v>
      </c>
      <c r="D11795" t="s">
        <v>3957</v>
      </c>
      <c r="E11795" t="s">
        <v>20</v>
      </c>
      <c r="F11795" t="b">
        <v>0</v>
      </c>
      <c r="G11795" t="s">
        <v>2641</v>
      </c>
      <c r="H11795" s="4">
        <v>45816.834155092591</v>
      </c>
      <c r="I11795" t="b">
        <v>0</v>
      </c>
      <c r="J11795" t="b">
        <v>0</v>
      </c>
      <c r="K11795" t="s">
        <v>2641</v>
      </c>
      <c r="L11795" t="s">
        <v>36</v>
      </c>
      <c r="N11795">
        <v>26.97499847412109</v>
      </c>
      <c r="O11795" t="s">
        <v>1370</v>
      </c>
    </row>
    <row r="11796" spans="1:16" x14ac:dyDescent="0.55000000000000004">
      <c r="A11796" t="s">
        <v>139</v>
      </c>
      <c r="B11796" t="s">
        <v>15388</v>
      </c>
      <c r="C11796" t="s">
        <v>39</v>
      </c>
      <c r="D11796" t="s">
        <v>3957</v>
      </c>
      <c r="E11796" t="s">
        <v>20</v>
      </c>
      <c r="F11796" t="b">
        <v>1</v>
      </c>
      <c r="G11796" t="s">
        <v>2641</v>
      </c>
      <c r="H11796" s="4">
        <v>45816.834155092591</v>
      </c>
      <c r="I11796" t="b">
        <v>0</v>
      </c>
      <c r="J11796" t="b">
        <v>0</v>
      </c>
      <c r="K11796" t="s">
        <v>2641</v>
      </c>
      <c r="L11796" t="s">
        <v>36</v>
      </c>
      <c r="N11796">
        <v>15.239999771118161</v>
      </c>
      <c r="O11796" t="s">
        <v>1370</v>
      </c>
      <c r="P11796" t="s">
        <v>15389</v>
      </c>
    </row>
    <row r="11797" spans="1:16" x14ac:dyDescent="0.55000000000000004">
      <c r="A11797" t="s">
        <v>139</v>
      </c>
      <c r="B11797" t="s">
        <v>15390</v>
      </c>
      <c r="C11797" t="s">
        <v>39</v>
      </c>
      <c r="D11797" t="s">
        <v>3957</v>
      </c>
      <c r="E11797" t="s">
        <v>20</v>
      </c>
      <c r="F11797" t="b">
        <v>1</v>
      </c>
      <c r="G11797" t="s">
        <v>2641</v>
      </c>
      <c r="H11797" s="4">
        <v>45816.834155092591</v>
      </c>
      <c r="I11797" t="b">
        <v>0</v>
      </c>
      <c r="J11797" t="b">
        <v>0</v>
      </c>
      <c r="K11797" t="s">
        <v>2641</v>
      </c>
      <c r="L11797" t="s">
        <v>36</v>
      </c>
      <c r="N11797">
        <v>58.425003051757813</v>
      </c>
      <c r="O11797" t="s">
        <v>1370</v>
      </c>
      <c r="P11797" t="s">
        <v>15391</v>
      </c>
    </row>
    <row r="11798" spans="1:16" x14ac:dyDescent="0.55000000000000004">
      <c r="A11798" t="s">
        <v>139</v>
      </c>
      <c r="B11798" t="s">
        <v>15392</v>
      </c>
      <c r="C11798" t="s">
        <v>39</v>
      </c>
      <c r="D11798" t="s">
        <v>3957</v>
      </c>
      <c r="E11798" t="s">
        <v>20</v>
      </c>
      <c r="F11798" t="b">
        <v>1</v>
      </c>
      <c r="G11798" t="s">
        <v>2641</v>
      </c>
      <c r="H11798" s="4">
        <v>45816.834155092591</v>
      </c>
      <c r="I11798" t="b">
        <v>0</v>
      </c>
      <c r="J11798" t="b">
        <v>0</v>
      </c>
      <c r="K11798" t="s">
        <v>2641</v>
      </c>
      <c r="L11798" t="s">
        <v>36</v>
      </c>
      <c r="N11798">
        <v>26.97499847412109</v>
      </c>
      <c r="O11798" t="s">
        <v>3793</v>
      </c>
      <c r="P11798" t="s">
        <v>1484</v>
      </c>
    </row>
    <row r="11799" spans="1:16" x14ac:dyDescent="0.55000000000000004">
      <c r="A11799" t="s">
        <v>191</v>
      </c>
      <c r="B11799" t="s">
        <v>15393</v>
      </c>
      <c r="C11799" t="s">
        <v>555</v>
      </c>
      <c r="D11799" t="s">
        <v>3957</v>
      </c>
      <c r="E11799" t="s">
        <v>20</v>
      </c>
      <c r="F11799" t="b">
        <v>0</v>
      </c>
      <c r="G11799" t="s">
        <v>35</v>
      </c>
      <c r="H11799" s="4">
        <v>45816.835729166669</v>
      </c>
      <c r="I11799" t="b">
        <v>0</v>
      </c>
      <c r="J11799" t="b">
        <v>1</v>
      </c>
      <c r="K11799" t="s">
        <v>24</v>
      </c>
      <c r="L11799" t="s">
        <v>36</v>
      </c>
      <c r="N11799">
        <v>48.050003051757813</v>
      </c>
      <c r="O11799" t="s">
        <v>2075</v>
      </c>
      <c r="P11799" t="s">
        <v>4015</v>
      </c>
    </row>
    <row r="11800" spans="1:16" x14ac:dyDescent="0.55000000000000004">
      <c r="A11800" t="s">
        <v>0</v>
      </c>
      <c r="B11800" t="s">
        <v>15394</v>
      </c>
      <c r="C11800" t="s">
        <v>809</v>
      </c>
      <c r="D11800" t="s">
        <v>3957</v>
      </c>
      <c r="E11800" t="s">
        <v>20</v>
      </c>
      <c r="F11800" t="b">
        <v>0</v>
      </c>
      <c r="G11800" t="s">
        <v>41</v>
      </c>
      <c r="H11800" s="4">
        <v>45816.875162037039</v>
      </c>
      <c r="I11800" t="b">
        <v>0</v>
      </c>
      <c r="J11800" t="b">
        <v>0</v>
      </c>
      <c r="K11800" t="s">
        <v>24</v>
      </c>
      <c r="L11800" t="s">
        <v>36</v>
      </c>
      <c r="N11800">
        <v>24.969999313354489</v>
      </c>
      <c r="O11800" t="s">
        <v>8553</v>
      </c>
      <c r="P11800" t="s">
        <v>8554</v>
      </c>
    </row>
    <row r="11801" spans="1:16" x14ac:dyDescent="0.55000000000000004">
      <c r="A11801" t="s">
        <v>2</v>
      </c>
      <c r="B11801" t="s">
        <v>15395</v>
      </c>
      <c r="C11801" t="s">
        <v>1574</v>
      </c>
      <c r="D11801" t="s">
        <v>15295</v>
      </c>
      <c r="E11801" t="s">
        <v>20</v>
      </c>
      <c r="F11801" t="b">
        <v>0</v>
      </c>
      <c r="G11801" t="s">
        <v>23</v>
      </c>
      <c r="H11801" s="4">
        <v>45816.875243055547</v>
      </c>
      <c r="I11801" t="b">
        <v>1</v>
      </c>
      <c r="J11801" t="b">
        <v>1</v>
      </c>
      <c r="K11801" t="s">
        <v>24</v>
      </c>
      <c r="L11801" t="s">
        <v>22</v>
      </c>
      <c r="M11801">
        <v>186160</v>
      </c>
      <c r="O11801" t="s">
        <v>341</v>
      </c>
    </row>
    <row r="11802" spans="1:16" x14ac:dyDescent="0.55000000000000004">
      <c r="A11802" t="s">
        <v>25</v>
      </c>
      <c r="B11802" t="s">
        <v>15396</v>
      </c>
      <c r="C11802" t="s">
        <v>555</v>
      </c>
      <c r="D11802" t="s">
        <v>3957</v>
      </c>
      <c r="E11802" t="s">
        <v>20</v>
      </c>
      <c r="F11802" t="b">
        <v>0</v>
      </c>
      <c r="G11802" t="s">
        <v>30</v>
      </c>
      <c r="H11802" s="4">
        <v>45816.875532407408</v>
      </c>
      <c r="I11802" t="b">
        <v>0</v>
      </c>
      <c r="J11802" t="b">
        <v>1</v>
      </c>
      <c r="K11802" t="s">
        <v>24</v>
      </c>
      <c r="L11802" t="s">
        <v>36</v>
      </c>
      <c r="N11802">
        <v>27.444999694824219</v>
      </c>
      <c r="O11802" t="s">
        <v>75</v>
      </c>
      <c r="P11802" t="s">
        <v>338</v>
      </c>
    </row>
    <row r="11803" spans="1:16" x14ac:dyDescent="0.55000000000000004">
      <c r="A11803" t="s">
        <v>0</v>
      </c>
      <c r="B11803" t="s">
        <v>103</v>
      </c>
      <c r="C11803" t="s">
        <v>1164</v>
      </c>
      <c r="D11803" t="s">
        <v>3828</v>
      </c>
      <c r="E11803" t="s">
        <v>20</v>
      </c>
      <c r="F11803" t="b">
        <v>0</v>
      </c>
      <c r="G11803" t="s">
        <v>41</v>
      </c>
      <c r="H11803" s="4">
        <v>45816.916828703703</v>
      </c>
      <c r="I11803" t="b">
        <v>0</v>
      </c>
      <c r="J11803" t="b">
        <v>0</v>
      </c>
      <c r="K11803" t="s">
        <v>24</v>
      </c>
      <c r="L11803" t="s">
        <v>36</v>
      </c>
      <c r="N11803">
        <v>27.645000457763668</v>
      </c>
      <c r="O11803" t="s">
        <v>15397</v>
      </c>
      <c r="P11803" t="s">
        <v>15398</v>
      </c>
    </row>
    <row r="11804" spans="1:16" x14ac:dyDescent="0.55000000000000004">
      <c r="A11804" t="s">
        <v>28</v>
      </c>
      <c r="B11804" t="s">
        <v>28</v>
      </c>
      <c r="C11804" t="s">
        <v>327</v>
      </c>
      <c r="D11804" t="s">
        <v>3973</v>
      </c>
      <c r="E11804" t="s">
        <v>20</v>
      </c>
      <c r="F11804" t="b">
        <v>0</v>
      </c>
      <c r="G11804" t="s">
        <v>23</v>
      </c>
      <c r="H11804" s="4">
        <v>45816.917094907411</v>
      </c>
      <c r="I11804" t="b">
        <v>0</v>
      </c>
      <c r="J11804" t="b">
        <v>1</v>
      </c>
      <c r="K11804" t="s">
        <v>24</v>
      </c>
      <c r="L11804" t="s">
        <v>22</v>
      </c>
      <c r="M11804">
        <v>160000</v>
      </c>
      <c r="O11804" t="s">
        <v>14097</v>
      </c>
      <c r="P11804" t="s">
        <v>15399</v>
      </c>
    </row>
    <row r="11805" spans="1:16" x14ac:dyDescent="0.55000000000000004">
      <c r="A11805" t="s">
        <v>1</v>
      </c>
      <c r="B11805" t="s">
        <v>10829</v>
      </c>
      <c r="C11805" t="s">
        <v>39</v>
      </c>
      <c r="D11805" t="s">
        <v>7434</v>
      </c>
      <c r="E11805" t="s">
        <v>20</v>
      </c>
      <c r="F11805" t="b">
        <v>1</v>
      </c>
      <c r="G11805" t="s">
        <v>2012</v>
      </c>
      <c r="H11805" s="4">
        <v>45816.937997685192</v>
      </c>
      <c r="I11805" t="b">
        <v>1</v>
      </c>
      <c r="J11805" t="b">
        <v>1</v>
      </c>
      <c r="K11805" t="s">
        <v>2012</v>
      </c>
      <c r="L11805" t="s">
        <v>22</v>
      </c>
      <c r="M11805">
        <v>167000</v>
      </c>
      <c r="O11805" t="s">
        <v>4058</v>
      </c>
      <c r="P11805" t="s">
        <v>15400</v>
      </c>
    </row>
    <row r="11806" spans="1:16" x14ac:dyDescent="0.55000000000000004">
      <c r="A11806" t="s">
        <v>139</v>
      </c>
      <c r="B11806" t="s">
        <v>15401</v>
      </c>
      <c r="C11806" t="s">
        <v>47</v>
      </c>
      <c r="D11806" t="s">
        <v>3973</v>
      </c>
      <c r="E11806" t="s">
        <v>20</v>
      </c>
      <c r="F11806" t="b">
        <v>0</v>
      </c>
      <c r="G11806" t="s">
        <v>27</v>
      </c>
      <c r="H11806" s="4">
        <v>45816.959814814807</v>
      </c>
      <c r="I11806" t="b">
        <v>0</v>
      </c>
      <c r="J11806" t="b">
        <v>1</v>
      </c>
      <c r="K11806" t="s">
        <v>24</v>
      </c>
      <c r="L11806" t="s">
        <v>22</v>
      </c>
      <c r="M11806">
        <v>160000</v>
      </c>
      <c r="O11806" t="s">
        <v>1172</v>
      </c>
      <c r="P11806" t="s">
        <v>15402</v>
      </c>
    </row>
    <row r="11807" spans="1:16" x14ac:dyDescent="0.55000000000000004">
      <c r="A11807" t="s">
        <v>139</v>
      </c>
      <c r="B11807" t="s">
        <v>15403</v>
      </c>
      <c r="C11807" t="s">
        <v>39</v>
      </c>
      <c r="D11807" t="s">
        <v>10805</v>
      </c>
      <c r="E11807" t="s">
        <v>20</v>
      </c>
      <c r="F11807" t="b">
        <v>1</v>
      </c>
      <c r="G11807" t="s">
        <v>106</v>
      </c>
      <c r="H11807" s="4">
        <v>45816.986990740741</v>
      </c>
      <c r="I11807" t="b">
        <v>0</v>
      </c>
      <c r="J11807" t="b">
        <v>1</v>
      </c>
      <c r="K11807" t="s">
        <v>106</v>
      </c>
      <c r="L11807" t="s">
        <v>22</v>
      </c>
      <c r="M11807">
        <v>69187.296875</v>
      </c>
      <c r="O11807" t="s">
        <v>3898</v>
      </c>
    </row>
    <row r="11808" spans="1:16" x14ac:dyDescent="0.55000000000000004">
      <c r="A11808" t="s">
        <v>0</v>
      </c>
      <c r="B11808" t="s">
        <v>15404</v>
      </c>
      <c r="C11808" t="s">
        <v>829</v>
      </c>
      <c r="D11808" t="s">
        <v>3973</v>
      </c>
      <c r="E11808" t="s">
        <v>20</v>
      </c>
      <c r="F11808" t="b">
        <v>0</v>
      </c>
      <c r="G11808" t="s">
        <v>27</v>
      </c>
      <c r="H11808" s="4">
        <v>45817</v>
      </c>
      <c r="I11808" t="b">
        <v>0</v>
      </c>
      <c r="J11808" t="b">
        <v>1</v>
      </c>
      <c r="K11808" t="s">
        <v>24</v>
      </c>
      <c r="L11808" t="s">
        <v>22</v>
      </c>
      <c r="M11808">
        <v>70700</v>
      </c>
      <c r="O11808" t="s">
        <v>5482</v>
      </c>
      <c r="P11808" t="s">
        <v>1678</v>
      </c>
    </row>
    <row r="11809" spans="1:16" x14ac:dyDescent="0.55000000000000004">
      <c r="A11809" t="s">
        <v>25</v>
      </c>
      <c r="B11809" t="s">
        <v>15405</v>
      </c>
      <c r="C11809" t="s">
        <v>494</v>
      </c>
      <c r="D11809" t="s">
        <v>3973</v>
      </c>
      <c r="E11809" t="s">
        <v>20</v>
      </c>
      <c r="F11809" t="b">
        <v>0</v>
      </c>
      <c r="G11809" t="s">
        <v>41</v>
      </c>
      <c r="H11809" s="4">
        <v>45817.000162037039</v>
      </c>
      <c r="I11809" t="b">
        <v>1</v>
      </c>
      <c r="J11809" t="b">
        <v>1</v>
      </c>
      <c r="K11809" t="s">
        <v>24</v>
      </c>
      <c r="L11809" t="s">
        <v>22</v>
      </c>
      <c r="M11809">
        <v>82500</v>
      </c>
      <c r="O11809" t="s">
        <v>5482</v>
      </c>
      <c r="P11809" t="s">
        <v>15406</v>
      </c>
    </row>
    <row r="11810" spans="1:16" x14ac:dyDescent="0.55000000000000004">
      <c r="A11810" t="s">
        <v>1</v>
      </c>
      <c r="B11810" t="s">
        <v>15407</v>
      </c>
      <c r="C11810" t="s">
        <v>47</v>
      </c>
      <c r="D11810" t="s">
        <v>3973</v>
      </c>
      <c r="E11810" t="s">
        <v>20</v>
      </c>
      <c r="F11810" t="b">
        <v>0</v>
      </c>
      <c r="G11810" t="s">
        <v>23</v>
      </c>
      <c r="H11810" s="4">
        <v>45817.000243055547</v>
      </c>
      <c r="I11810" t="b">
        <v>0</v>
      </c>
      <c r="J11810" t="b">
        <v>1</v>
      </c>
      <c r="K11810" t="s">
        <v>24</v>
      </c>
      <c r="L11810" t="s">
        <v>22</v>
      </c>
      <c r="M11810">
        <v>145000</v>
      </c>
      <c r="O11810" t="s">
        <v>5482</v>
      </c>
      <c r="P11810" t="s">
        <v>770</v>
      </c>
    </row>
    <row r="11811" spans="1:16" x14ac:dyDescent="0.55000000000000004">
      <c r="A11811" t="s">
        <v>0</v>
      </c>
      <c r="B11811" t="s">
        <v>544</v>
      </c>
      <c r="C11811" t="s">
        <v>15408</v>
      </c>
      <c r="D11811" t="s">
        <v>3973</v>
      </c>
      <c r="E11811" t="s">
        <v>20</v>
      </c>
      <c r="F11811" t="b">
        <v>0</v>
      </c>
      <c r="G11811" t="s">
        <v>27</v>
      </c>
      <c r="H11811" s="4">
        <v>45817.001539351862</v>
      </c>
      <c r="I11811" t="b">
        <v>1</v>
      </c>
      <c r="J11811" t="b">
        <v>0</v>
      </c>
      <c r="K11811" t="s">
        <v>24</v>
      </c>
      <c r="L11811" t="s">
        <v>22</v>
      </c>
      <c r="M11811">
        <v>155000</v>
      </c>
      <c r="O11811" t="s">
        <v>1736</v>
      </c>
      <c r="P11811" t="s">
        <v>15409</v>
      </c>
    </row>
    <row r="11812" spans="1:16" x14ac:dyDescent="0.55000000000000004">
      <c r="A11812" t="s">
        <v>28</v>
      </c>
      <c r="B11812" t="s">
        <v>14860</v>
      </c>
      <c r="C11812" t="s">
        <v>15410</v>
      </c>
      <c r="D11812" t="s">
        <v>3973</v>
      </c>
      <c r="E11812" t="s">
        <v>20</v>
      </c>
      <c r="F11812" t="b">
        <v>0</v>
      </c>
      <c r="G11812" t="s">
        <v>27</v>
      </c>
      <c r="H11812" s="4">
        <v>45817.001620370371</v>
      </c>
      <c r="I11812" t="b">
        <v>0</v>
      </c>
      <c r="J11812" t="b">
        <v>1</v>
      </c>
      <c r="K11812" t="s">
        <v>24</v>
      </c>
      <c r="L11812" t="s">
        <v>22</v>
      </c>
      <c r="M11812">
        <v>116738.5</v>
      </c>
      <c r="O11812" t="s">
        <v>5482</v>
      </c>
      <c r="P11812" t="s">
        <v>14861</v>
      </c>
    </row>
    <row r="11813" spans="1:16" x14ac:dyDescent="0.55000000000000004">
      <c r="A11813" t="s">
        <v>0</v>
      </c>
      <c r="B11813" t="s">
        <v>13411</v>
      </c>
      <c r="C11813" t="s">
        <v>87</v>
      </c>
      <c r="D11813" t="s">
        <v>3973</v>
      </c>
      <c r="E11813" t="s">
        <v>51</v>
      </c>
      <c r="F11813" t="b">
        <v>0</v>
      </c>
      <c r="G11813" t="s">
        <v>27</v>
      </c>
      <c r="H11813" s="4">
        <v>45817.001655092587</v>
      </c>
      <c r="I11813" t="b">
        <v>0</v>
      </c>
      <c r="J11813" t="b">
        <v>1</v>
      </c>
      <c r="K11813" t="s">
        <v>24</v>
      </c>
      <c r="L11813" t="s">
        <v>36</v>
      </c>
      <c r="N11813">
        <v>28.5</v>
      </c>
      <c r="O11813" t="s">
        <v>5482</v>
      </c>
      <c r="P11813" t="s">
        <v>702</v>
      </c>
    </row>
    <row r="11814" spans="1:16" x14ac:dyDescent="0.55000000000000004">
      <c r="A11814" t="s">
        <v>139</v>
      </c>
      <c r="B11814" t="s">
        <v>15318</v>
      </c>
      <c r="C11814" t="s">
        <v>47</v>
      </c>
      <c r="D11814" t="s">
        <v>3973</v>
      </c>
      <c r="E11814" t="s">
        <v>20</v>
      </c>
      <c r="F11814" t="b">
        <v>0</v>
      </c>
      <c r="G11814" t="s">
        <v>41</v>
      </c>
      <c r="H11814" s="4">
        <v>45817.002013888887</v>
      </c>
      <c r="I11814" t="b">
        <v>0</v>
      </c>
      <c r="J11814" t="b">
        <v>1</v>
      </c>
      <c r="K11814" t="s">
        <v>24</v>
      </c>
      <c r="L11814" t="s">
        <v>22</v>
      </c>
      <c r="M11814">
        <v>137300</v>
      </c>
      <c r="O11814" t="s">
        <v>5482</v>
      </c>
      <c r="P11814" t="s">
        <v>15319</v>
      </c>
    </row>
    <row r="11815" spans="1:16" x14ac:dyDescent="0.55000000000000004">
      <c r="A11815" t="s">
        <v>139</v>
      </c>
      <c r="B11815" t="s">
        <v>15411</v>
      </c>
      <c r="C11815" t="s">
        <v>332</v>
      </c>
      <c r="D11815" t="s">
        <v>3973</v>
      </c>
      <c r="E11815" t="s">
        <v>20</v>
      </c>
      <c r="F11815" t="b">
        <v>0</v>
      </c>
      <c r="G11815" t="s">
        <v>35</v>
      </c>
      <c r="H11815" s="4">
        <v>45817.002453703702</v>
      </c>
      <c r="I11815" t="b">
        <v>0</v>
      </c>
      <c r="J11815" t="b">
        <v>1</v>
      </c>
      <c r="K11815" t="s">
        <v>24</v>
      </c>
      <c r="L11815" t="s">
        <v>22</v>
      </c>
      <c r="M11815">
        <v>137300</v>
      </c>
      <c r="O11815" t="s">
        <v>5482</v>
      </c>
      <c r="P11815" t="s">
        <v>15412</v>
      </c>
    </row>
    <row r="11816" spans="1:16" x14ac:dyDescent="0.55000000000000004">
      <c r="A11816" t="s">
        <v>139</v>
      </c>
      <c r="B11816" t="s">
        <v>15413</v>
      </c>
      <c r="C11816" t="s">
        <v>64</v>
      </c>
      <c r="D11816" t="s">
        <v>3973</v>
      </c>
      <c r="E11816" t="s">
        <v>20</v>
      </c>
      <c r="F11816" t="b">
        <v>0</v>
      </c>
      <c r="G11816" t="s">
        <v>52</v>
      </c>
      <c r="H11816" s="4">
        <v>45817.042349537027</v>
      </c>
      <c r="I11816" t="b">
        <v>1</v>
      </c>
      <c r="J11816" t="b">
        <v>0</v>
      </c>
      <c r="K11816" t="s">
        <v>24</v>
      </c>
      <c r="L11816" t="s">
        <v>22</v>
      </c>
      <c r="M11816">
        <v>100000</v>
      </c>
      <c r="O11816" t="s">
        <v>482</v>
      </c>
      <c r="P11816" t="s">
        <v>15414</v>
      </c>
    </row>
    <row r="11817" spans="1:16" x14ac:dyDescent="0.55000000000000004">
      <c r="A11817" t="s">
        <v>25</v>
      </c>
      <c r="B11817" t="s">
        <v>15415</v>
      </c>
      <c r="C11817" t="s">
        <v>203</v>
      </c>
      <c r="D11817" t="s">
        <v>3957</v>
      </c>
      <c r="E11817" t="s">
        <v>20</v>
      </c>
      <c r="F11817" t="b">
        <v>0</v>
      </c>
      <c r="G11817" t="s">
        <v>23</v>
      </c>
      <c r="H11817" s="4">
        <v>45817.124918981477</v>
      </c>
      <c r="I11817" t="b">
        <v>0</v>
      </c>
      <c r="J11817" t="b">
        <v>1</v>
      </c>
      <c r="K11817" t="s">
        <v>24</v>
      </c>
      <c r="L11817" t="s">
        <v>36</v>
      </c>
      <c r="N11817">
        <v>22.694999694824219</v>
      </c>
      <c r="O11817" t="s">
        <v>1330</v>
      </c>
      <c r="P11817" t="s">
        <v>5301</v>
      </c>
    </row>
    <row r="11818" spans="1:16" x14ac:dyDescent="0.55000000000000004">
      <c r="A11818" t="s">
        <v>139</v>
      </c>
      <c r="B11818" t="s">
        <v>15416</v>
      </c>
      <c r="C11818" t="s">
        <v>680</v>
      </c>
      <c r="D11818" t="s">
        <v>3970</v>
      </c>
      <c r="E11818" t="s">
        <v>20</v>
      </c>
      <c r="F11818" t="b">
        <v>0</v>
      </c>
      <c r="G11818" t="s">
        <v>41</v>
      </c>
      <c r="H11818" s="4">
        <v>45817.25105324074</v>
      </c>
      <c r="I11818" t="b">
        <v>0</v>
      </c>
      <c r="J11818" t="b">
        <v>1</v>
      </c>
      <c r="K11818" t="s">
        <v>24</v>
      </c>
      <c r="L11818" t="s">
        <v>22</v>
      </c>
      <c r="M11818">
        <v>92500</v>
      </c>
      <c r="O11818" t="s">
        <v>1928</v>
      </c>
    </row>
    <row r="11819" spans="1:16" x14ac:dyDescent="0.55000000000000004">
      <c r="A11819" t="s">
        <v>2</v>
      </c>
      <c r="B11819" t="s">
        <v>15417</v>
      </c>
      <c r="C11819" t="s">
        <v>142</v>
      </c>
      <c r="D11819" t="s">
        <v>3970</v>
      </c>
      <c r="E11819" t="s">
        <v>20</v>
      </c>
      <c r="F11819" t="b">
        <v>0</v>
      </c>
      <c r="G11819" t="s">
        <v>27</v>
      </c>
      <c r="H11819" s="4">
        <v>45817.251493055563</v>
      </c>
      <c r="I11819" t="b">
        <v>1</v>
      </c>
      <c r="J11819" t="b">
        <v>0</v>
      </c>
      <c r="K11819" t="s">
        <v>24</v>
      </c>
      <c r="L11819" t="s">
        <v>22</v>
      </c>
      <c r="M11819">
        <v>110000</v>
      </c>
      <c r="O11819" t="s">
        <v>15418</v>
      </c>
      <c r="P11819" t="s">
        <v>15419</v>
      </c>
    </row>
    <row r="11820" spans="1:16" x14ac:dyDescent="0.55000000000000004">
      <c r="A11820" t="s">
        <v>1</v>
      </c>
      <c r="B11820" t="s">
        <v>13919</v>
      </c>
      <c r="C11820" t="s">
        <v>39</v>
      </c>
      <c r="D11820" t="s">
        <v>2532</v>
      </c>
      <c r="E11820" t="s">
        <v>20</v>
      </c>
      <c r="F11820" t="b">
        <v>1</v>
      </c>
      <c r="G11820" t="s">
        <v>762</v>
      </c>
      <c r="H11820" s="4">
        <v>45817.277175925927</v>
      </c>
      <c r="I11820" t="b">
        <v>0</v>
      </c>
      <c r="J11820" t="b">
        <v>0</v>
      </c>
      <c r="K11820" t="s">
        <v>762</v>
      </c>
      <c r="L11820" t="s">
        <v>22</v>
      </c>
      <c r="M11820">
        <v>93600</v>
      </c>
      <c r="O11820" t="s">
        <v>13920</v>
      </c>
      <c r="P11820" t="s">
        <v>13921</v>
      </c>
    </row>
    <row r="11821" spans="1:16" x14ac:dyDescent="0.55000000000000004">
      <c r="A11821" t="s">
        <v>1</v>
      </c>
      <c r="B11821" t="s">
        <v>467</v>
      </c>
      <c r="C11821" t="s">
        <v>1291</v>
      </c>
      <c r="D11821" t="s">
        <v>3957</v>
      </c>
      <c r="E11821" t="s">
        <v>20</v>
      </c>
      <c r="F11821" t="b">
        <v>0</v>
      </c>
      <c r="G11821" t="s">
        <v>1247</v>
      </c>
      <c r="H11821" s="4">
        <v>45817.279421296298</v>
      </c>
      <c r="I11821" t="b">
        <v>0</v>
      </c>
      <c r="J11821" t="b">
        <v>0</v>
      </c>
      <c r="K11821" t="s">
        <v>1247</v>
      </c>
      <c r="L11821" t="s">
        <v>36</v>
      </c>
      <c r="N11821">
        <v>24.479999542236332</v>
      </c>
      <c r="O11821" t="s">
        <v>1949</v>
      </c>
      <c r="P11821" t="s">
        <v>15420</v>
      </c>
    </row>
    <row r="11822" spans="1:16" x14ac:dyDescent="0.55000000000000004">
      <c r="A11822" t="s">
        <v>0</v>
      </c>
      <c r="B11822" t="s">
        <v>12478</v>
      </c>
      <c r="C11822" t="s">
        <v>12479</v>
      </c>
      <c r="D11822" t="s">
        <v>2208</v>
      </c>
      <c r="E11822" t="s">
        <v>20</v>
      </c>
      <c r="F11822" t="b">
        <v>0</v>
      </c>
      <c r="G11822" t="s">
        <v>35</v>
      </c>
      <c r="H11822" s="4">
        <v>45817.292141203703</v>
      </c>
      <c r="I11822" t="b">
        <v>0</v>
      </c>
      <c r="J11822" t="b">
        <v>1</v>
      </c>
      <c r="K11822" t="s">
        <v>24</v>
      </c>
      <c r="L11822" t="s">
        <v>36</v>
      </c>
      <c r="N11822">
        <v>28</v>
      </c>
      <c r="O11822" t="s">
        <v>12480</v>
      </c>
      <c r="P11822" t="s">
        <v>12481</v>
      </c>
    </row>
    <row r="11823" spans="1:16" x14ac:dyDescent="0.55000000000000004">
      <c r="A11823" t="s">
        <v>0</v>
      </c>
      <c r="B11823" t="s">
        <v>15421</v>
      </c>
      <c r="C11823" t="s">
        <v>823</v>
      </c>
      <c r="D11823" t="s">
        <v>3970</v>
      </c>
      <c r="E11823" t="s">
        <v>20</v>
      </c>
      <c r="F11823" t="b">
        <v>0</v>
      </c>
      <c r="G11823" t="s">
        <v>41</v>
      </c>
      <c r="H11823" s="4">
        <v>45817.292673611111</v>
      </c>
      <c r="I11823" t="b">
        <v>0</v>
      </c>
      <c r="J11823" t="b">
        <v>0</v>
      </c>
      <c r="K11823" t="s">
        <v>24</v>
      </c>
      <c r="L11823" t="s">
        <v>22</v>
      </c>
      <c r="M11823">
        <v>175000</v>
      </c>
      <c r="O11823" t="s">
        <v>652</v>
      </c>
      <c r="P11823" t="s">
        <v>15422</v>
      </c>
    </row>
    <row r="11824" spans="1:16" x14ac:dyDescent="0.55000000000000004">
      <c r="A11824" t="s">
        <v>1</v>
      </c>
      <c r="B11824" t="s">
        <v>15091</v>
      </c>
      <c r="C11824" t="s">
        <v>3254</v>
      </c>
      <c r="D11824" t="s">
        <v>4035</v>
      </c>
      <c r="E11824" t="s">
        <v>20</v>
      </c>
      <c r="F11824" t="b">
        <v>0</v>
      </c>
      <c r="G11824" t="s">
        <v>3255</v>
      </c>
      <c r="H11824" s="4">
        <v>45817.302800925929</v>
      </c>
      <c r="I11824" t="b">
        <v>0</v>
      </c>
      <c r="J11824" t="b">
        <v>0</v>
      </c>
      <c r="K11824" t="s">
        <v>3255</v>
      </c>
      <c r="L11824" t="s">
        <v>22</v>
      </c>
      <c r="M11824">
        <v>75150</v>
      </c>
      <c r="O11824" t="s">
        <v>1881</v>
      </c>
      <c r="P11824" t="s">
        <v>1057</v>
      </c>
    </row>
    <row r="11825" spans="1:16" x14ac:dyDescent="0.55000000000000004">
      <c r="A11825" t="s">
        <v>139</v>
      </c>
      <c r="B11825" t="s">
        <v>15423</v>
      </c>
      <c r="C11825" t="s">
        <v>39</v>
      </c>
      <c r="D11825" t="s">
        <v>7434</v>
      </c>
      <c r="E11825" t="s">
        <v>20</v>
      </c>
      <c r="F11825" t="b">
        <v>1</v>
      </c>
      <c r="G11825" t="s">
        <v>4068</v>
      </c>
      <c r="H11825" s="4">
        <v>45817.306423611109</v>
      </c>
      <c r="I11825" t="b">
        <v>1</v>
      </c>
      <c r="J11825" t="b">
        <v>0</v>
      </c>
      <c r="L11825" t="s">
        <v>22</v>
      </c>
      <c r="M11825">
        <v>165000</v>
      </c>
      <c r="O11825" t="s">
        <v>4052</v>
      </c>
      <c r="P11825" t="s">
        <v>12503</v>
      </c>
    </row>
    <row r="11826" spans="1:16" x14ac:dyDescent="0.55000000000000004">
      <c r="A11826" t="s">
        <v>139</v>
      </c>
      <c r="B11826" t="s">
        <v>15424</v>
      </c>
      <c r="C11826" t="s">
        <v>2182</v>
      </c>
      <c r="D11826" t="s">
        <v>3970</v>
      </c>
      <c r="E11826" t="s">
        <v>20</v>
      </c>
      <c r="F11826" t="b">
        <v>0</v>
      </c>
      <c r="G11826" t="s">
        <v>27</v>
      </c>
      <c r="H11826" s="4">
        <v>45817.334201388891</v>
      </c>
      <c r="I11826" t="b">
        <v>1</v>
      </c>
      <c r="J11826" t="b">
        <v>1</v>
      </c>
      <c r="K11826" t="s">
        <v>24</v>
      </c>
      <c r="L11826" t="s">
        <v>22</v>
      </c>
      <c r="M11826">
        <v>156000</v>
      </c>
      <c r="O11826" t="s">
        <v>1147</v>
      </c>
      <c r="P11826" t="s">
        <v>15425</v>
      </c>
    </row>
    <row r="11827" spans="1:16" x14ac:dyDescent="0.55000000000000004">
      <c r="A11827" t="s">
        <v>139</v>
      </c>
      <c r="B11827" t="s">
        <v>15426</v>
      </c>
      <c r="C11827" t="s">
        <v>2749</v>
      </c>
      <c r="D11827" t="s">
        <v>3970</v>
      </c>
      <c r="E11827" t="s">
        <v>20</v>
      </c>
      <c r="F11827" t="b">
        <v>0</v>
      </c>
      <c r="G11827" t="s">
        <v>41</v>
      </c>
      <c r="H11827" s="4">
        <v>45817.334386574083</v>
      </c>
      <c r="I11827" t="b">
        <v>0</v>
      </c>
      <c r="J11827" t="b">
        <v>0</v>
      </c>
      <c r="K11827" t="s">
        <v>24</v>
      </c>
      <c r="L11827" t="s">
        <v>22</v>
      </c>
      <c r="M11827">
        <v>100000</v>
      </c>
      <c r="O11827" t="s">
        <v>15427</v>
      </c>
      <c r="P11827" t="s">
        <v>221</v>
      </c>
    </row>
    <row r="11828" spans="1:16" x14ac:dyDescent="0.55000000000000004">
      <c r="A11828" t="s">
        <v>40</v>
      </c>
      <c r="B11828" t="s">
        <v>12754</v>
      </c>
      <c r="C11828" t="s">
        <v>315</v>
      </c>
      <c r="D11828" t="s">
        <v>4178</v>
      </c>
      <c r="E11828" t="s">
        <v>20</v>
      </c>
      <c r="F11828" t="b">
        <v>0</v>
      </c>
      <c r="G11828" t="s">
        <v>27</v>
      </c>
      <c r="H11828" s="4">
        <v>45817.334930555553</v>
      </c>
      <c r="I11828" t="b">
        <v>0</v>
      </c>
      <c r="J11828" t="b">
        <v>1</v>
      </c>
      <c r="K11828" t="s">
        <v>24</v>
      </c>
      <c r="L11828" t="s">
        <v>22</v>
      </c>
      <c r="M11828">
        <v>170000</v>
      </c>
      <c r="O11828" t="s">
        <v>59</v>
      </c>
      <c r="P11828" t="s">
        <v>2020</v>
      </c>
    </row>
    <row r="11829" spans="1:16" x14ac:dyDescent="0.55000000000000004">
      <c r="A11829" t="s">
        <v>2</v>
      </c>
      <c r="B11829" t="s">
        <v>11574</v>
      </c>
      <c r="C11829" t="s">
        <v>612</v>
      </c>
      <c r="D11829" t="s">
        <v>4178</v>
      </c>
      <c r="E11829" t="s">
        <v>20</v>
      </c>
      <c r="F11829" t="b">
        <v>0</v>
      </c>
      <c r="G11829" t="s">
        <v>27</v>
      </c>
      <c r="H11829" s="4">
        <v>45817.335023148153</v>
      </c>
      <c r="I11829" t="b">
        <v>0</v>
      </c>
      <c r="J11829" t="b">
        <v>1</v>
      </c>
      <c r="K11829" t="s">
        <v>24</v>
      </c>
      <c r="L11829" t="s">
        <v>22</v>
      </c>
      <c r="M11829">
        <v>207000</v>
      </c>
      <c r="O11829" t="s">
        <v>59</v>
      </c>
      <c r="P11829" t="s">
        <v>2020</v>
      </c>
    </row>
    <row r="11830" spans="1:16" x14ac:dyDescent="0.55000000000000004">
      <c r="A11830" t="s">
        <v>2</v>
      </c>
      <c r="B11830" t="s">
        <v>13369</v>
      </c>
      <c r="C11830" t="s">
        <v>315</v>
      </c>
      <c r="D11830" t="s">
        <v>4178</v>
      </c>
      <c r="E11830" t="s">
        <v>20</v>
      </c>
      <c r="F11830" t="b">
        <v>0</v>
      </c>
      <c r="G11830" t="s">
        <v>27</v>
      </c>
      <c r="H11830" s="4">
        <v>45817.335104166668</v>
      </c>
      <c r="I11830" t="b">
        <v>0</v>
      </c>
      <c r="J11830" t="b">
        <v>1</v>
      </c>
      <c r="K11830" t="s">
        <v>24</v>
      </c>
      <c r="L11830" t="s">
        <v>22</v>
      </c>
      <c r="M11830">
        <v>207000</v>
      </c>
      <c r="O11830" t="s">
        <v>59</v>
      </c>
      <c r="P11830" t="s">
        <v>13370</v>
      </c>
    </row>
    <row r="11831" spans="1:16" x14ac:dyDescent="0.55000000000000004">
      <c r="A11831" t="s">
        <v>40</v>
      </c>
      <c r="B11831" t="s">
        <v>13374</v>
      </c>
      <c r="C11831" t="s">
        <v>245</v>
      </c>
      <c r="D11831" t="s">
        <v>4178</v>
      </c>
      <c r="E11831" t="s">
        <v>20</v>
      </c>
      <c r="F11831" t="b">
        <v>0</v>
      </c>
      <c r="G11831" t="s">
        <v>41</v>
      </c>
      <c r="H11831" s="4">
        <v>45817.335578703707</v>
      </c>
      <c r="I11831" t="b">
        <v>0</v>
      </c>
      <c r="J11831" t="b">
        <v>1</v>
      </c>
      <c r="K11831" t="s">
        <v>24</v>
      </c>
      <c r="L11831" t="s">
        <v>22</v>
      </c>
      <c r="M11831">
        <v>154500</v>
      </c>
      <c r="O11831" t="s">
        <v>59</v>
      </c>
      <c r="P11831" t="s">
        <v>13370</v>
      </c>
    </row>
    <row r="11832" spans="1:16" x14ac:dyDescent="0.55000000000000004">
      <c r="A11832" t="s">
        <v>2</v>
      </c>
      <c r="B11832" t="s">
        <v>15428</v>
      </c>
      <c r="C11832" t="s">
        <v>14194</v>
      </c>
      <c r="D11832" t="s">
        <v>3828</v>
      </c>
      <c r="E11832" t="s">
        <v>20</v>
      </c>
      <c r="F11832" t="b">
        <v>0</v>
      </c>
      <c r="G11832" t="s">
        <v>35</v>
      </c>
      <c r="H11832" s="4">
        <v>45817.335902777777</v>
      </c>
      <c r="I11832" t="b">
        <v>0</v>
      </c>
      <c r="J11832" t="b">
        <v>0</v>
      </c>
      <c r="K11832" t="s">
        <v>24</v>
      </c>
      <c r="L11832" t="s">
        <v>22</v>
      </c>
      <c r="M11832">
        <v>72500</v>
      </c>
      <c r="O11832" t="s">
        <v>202</v>
      </c>
      <c r="P11832" t="s">
        <v>15429</v>
      </c>
    </row>
    <row r="11833" spans="1:16" x14ac:dyDescent="0.55000000000000004">
      <c r="A11833" t="s">
        <v>2</v>
      </c>
      <c r="B11833" t="s">
        <v>15430</v>
      </c>
      <c r="C11833" t="s">
        <v>54</v>
      </c>
      <c r="D11833" t="s">
        <v>2208</v>
      </c>
      <c r="E11833" t="s">
        <v>20</v>
      </c>
      <c r="F11833" t="b">
        <v>0</v>
      </c>
      <c r="G11833" t="s">
        <v>27</v>
      </c>
      <c r="H11833" s="4">
        <v>45817.376689814817</v>
      </c>
      <c r="I11833" t="b">
        <v>0</v>
      </c>
      <c r="J11833" t="b">
        <v>1</v>
      </c>
      <c r="K11833" t="s">
        <v>24</v>
      </c>
      <c r="L11833" t="s">
        <v>22</v>
      </c>
      <c r="M11833">
        <v>192500</v>
      </c>
      <c r="O11833" t="s">
        <v>405</v>
      </c>
      <c r="P11833" t="s">
        <v>15431</v>
      </c>
    </row>
    <row r="11834" spans="1:16" x14ac:dyDescent="0.55000000000000004">
      <c r="A11834" t="s">
        <v>2</v>
      </c>
      <c r="B11834" t="s">
        <v>14765</v>
      </c>
      <c r="C11834" t="s">
        <v>1103</v>
      </c>
      <c r="D11834" t="s">
        <v>4178</v>
      </c>
      <c r="E11834" t="s">
        <v>20</v>
      </c>
      <c r="F11834" t="b">
        <v>0</v>
      </c>
      <c r="G11834" t="s">
        <v>27</v>
      </c>
      <c r="H11834" s="4">
        <v>45817.376828703702</v>
      </c>
      <c r="I11834" t="b">
        <v>0</v>
      </c>
      <c r="J11834" t="b">
        <v>1</v>
      </c>
      <c r="K11834" t="s">
        <v>24</v>
      </c>
      <c r="L11834" t="s">
        <v>22</v>
      </c>
      <c r="M11834">
        <v>207000</v>
      </c>
      <c r="O11834" t="s">
        <v>59</v>
      </c>
      <c r="P11834" t="s">
        <v>14766</v>
      </c>
    </row>
    <row r="11835" spans="1:16" x14ac:dyDescent="0.55000000000000004">
      <c r="A11835" t="s">
        <v>2</v>
      </c>
      <c r="B11835" t="s">
        <v>15432</v>
      </c>
      <c r="C11835" t="s">
        <v>2915</v>
      </c>
      <c r="D11835" t="s">
        <v>3973</v>
      </c>
      <c r="E11835" t="s">
        <v>20</v>
      </c>
      <c r="F11835" t="b">
        <v>0</v>
      </c>
      <c r="G11835" t="s">
        <v>106</v>
      </c>
      <c r="H11835" s="4">
        <v>45817.396226851852</v>
      </c>
      <c r="I11835" t="b">
        <v>0</v>
      </c>
      <c r="J11835" t="b">
        <v>0</v>
      </c>
      <c r="K11835" t="s">
        <v>106</v>
      </c>
      <c r="L11835" t="s">
        <v>22</v>
      </c>
      <c r="M11835">
        <v>178700</v>
      </c>
      <c r="O11835" t="s">
        <v>758</v>
      </c>
      <c r="P11835" t="s">
        <v>15433</v>
      </c>
    </row>
    <row r="11836" spans="1:16" x14ac:dyDescent="0.55000000000000004">
      <c r="A11836" t="s">
        <v>0</v>
      </c>
      <c r="B11836" t="s">
        <v>15434</v>
      </c>
      <c r="C11836" t="s">
        <v>151</v>
      </c>
      <c r="D11836" t="s">
        <v>4090</v>
      </c>
      <c r="E11836" t="s">
        <v>20</v>
      </c>
      <c r="F11836" t="b">
        <v>0</v>
      </c>
      <c r="G11836" t="s">
        <v>30</v>
      </c>
      <c r="H11836" s="4">
        <v>45817.417268518519</v>
      </c>
      <c r="I11836" t="b">
        <v>0</v>
      </c>
      <c r="J11836" t="b">
        <v>1</v>
      </c>
      <c r="K11836" t="s">
        <v>24</v>
      </c>
      <c r="L11836" t="s">
        <v>22</v>
      </c>
      <c r="M11836">
        <v>104402.5859375</v>
      </c>
      <c r="O11836" t="s">
        <v>15435</v>
      </c>
      <c r="P11836" t="s">
        <v>204</v>
      </c>
    </row>
    <row r="11837" spans="1:16" x14ac:dyDescent="0.55000000000000004">
      <c r="A11837" t="s">
        <v>2</v>
      </c>
      <c r="B11837" t="s">
        <v>4228</v>
      </c>
      <c r="C11837" t="s">
        <v>54</v>
      </c>
      <c r="D11837" t="s">
        <v>2208</v>
      </c>
      <c r="E11837" t="s">
        <v>34</v>
      </c>
      <c r="F11837" t="b">
        <v>0</v>
      </c>
      <c r="G11837" t="s">
        <v>27</v>
      </c>
      <c r="H11837" s="4">
        <v>45817.418333333328</v>
      </c>
      <c r="I11837" t="b">
        <v>0</v>
      </c>
      <c r="J11837" t="b">
        <v>1</v>
      </c>
      <c r="K11837" t="s">
        <v>24</v>
      </c>
      <c r="L11837" t="s">
        <v>22</v>
      </c>
      <c r="M11837">
        <v>175500</v>
      </c>
      <c r="O11837" t="s">
        <v>428</v>
      </c>
      <c r="P11837" t="s">
        <v>8472</v>
      </c>
    </row>
    <row r="11838" spans="1:16" x14ac:dyDescent="0.55000000000000004">
      <c r="A11838" t="s">
        <v>0</v>
      </c>
      <c r="B11838" t="s">
        <v>15436</v>
      </c>
      <c r="C11838" t="s">
        <v>1643</v>
      </c>
      <c r="D11838" t="s">
        <v>3957</v>
      </c>
      <c r="E11838" t="s">
        <v>34</v>
      </c>
      <c r="F11838" t="b">
        <v>0</v>
      </c>
      <c r="G11838" t="s">
        <v>27</v>
      </c>
      <c r="H11838" s="4">
        <v>45817.458391203712</v>
      </c>
      <c r="I11838" t="b">
        <v>0</v>
      </c>
      <c r="J11838" t="b">
        <v>1</v>
      </c>
      <c r="K11838" t="s">
        <v>24</v>
      </c>
      <c r="L11838" t="s">
        <v>36</v>
      </c>
      <c r="N11838">
        <v>27.979999542236332</v>
      </c>
      <c r="O11838" t="s">
        <v>15437</v>
      </c>
      <c r="P11838" t="s">
        <v>15438</v>
      </c>
    </row>
    <row r="11839" spans="1:16" x14ac:dyDescent="0.55000000000000004">
      <c r="A11839" t="s">
        <v>25</v>
      </c>
      <c r="B11839" t="s">
        <v>15038</v>
      </c>
      <c r="C11839" t="s">
        <v>192</v>
      </c>
      <c r="D11839" t="s">
        <v>3973</v>
      </c>
      <c r="E11839" t="s">
        <v>20</v>
      </c>
      <c r="F11839" t="b">
        <v>0</v>
      </c>
      <c r="G11839" t="s">
        <v>52</v>
      </c>
      <c r="H11839" s="4">
        <v>45817.459108796298</v>
      </c>
      <c r="I11839" t="b">
        <v>0</v>
      </c>
      <c r="J11839" t="b">
        <v>1</v>
      </c>
      <c r="K11839" t="s">
        <v>24</v>
      </c>
      <c r="L11839" t="s">
        <v>22</v>
      </c>
      <c r="M11839">
        <v>142500</v>
      </c>
      <c r="O11839" t="s">
        <v>1491</v>
      </c>
      <c r="P11839" t="s">
        <v>15039</v>
      </c>
    </row>
    <row r="11840" spans="1:16" x14ac:dyDescent="0.55000000000000004">
      <c r="A11840" t="s">
        <v>1</v>
      </c>
      <c r="B11840" t="s">
        <v>15439</v>
      </c>
      <c r="C11840" t="s">
        <v>84</v>
      </c>
      <c r="D11840" t="s">
        <v>3957</v>
      </c>
      <c r="E11840" t="s">
        <v>34</v>
      </c>
      <c r="F11840" t="b">
        <v>0</v>
      </c>
      <c r="G11840" t="s">
        <v>41</v>
      </c>
      <c r="H11840" s="4">
        <v>45817.459340277783</v>
      </c>
      <c r="I11840" t="b">
        <v>0</v>
      </c>
      <c r="J11840" t="b">
        <v>0</v>
      </c>
      <c r="K11840" t="s">
        <v>24</v>
      </c>
      <c r="L11840" t="s">
        <v>36</v>
      </c>
      <c r="N11840">
        <v>43.979999542236328</v>
      </c>
      <c r="O11840" t="s">
        <v>4873</v>
      </c>
      <c r="P11840" t="s">
        <v>190</v>
      </c>
    </row>
    <row r="11841" spans="1:16" x14ac:dyDescent="0.55000000000000004">
      <c r="A11841" t="s">
        <v>40</v>
      </c>
      <c r="B11841" t="s">
        <v>15440</v>
      </c>
      <c r="C11841" t="s">
        <v>192</v>
      </c>
      <c r="D11841" t="s">
        <v>3828</v>
      </c>
      <c r="E11841" t="s">
        <v>20</v>
      </c>
      <c r="F11841" t="b">
        <v>0</v>
      </c>
      <c r="G11841" t="s">
        <v>35</v>
      </c>
      <c r="H11841" s="4">
        <v>45817.460844907408</v>
      </c>
      <c r="I11841" t="b">
        <v>0</v>
      </c>
      <c r="J11841" t="b">
        <v>1</v>
      </c>
      <c r="K11841" t="s">
        <v>24</v>
      </c>
      <c r="L11841" t="s">
        <v>22</v>
      </c>
      <c r="M11841">
        <v>137377.5</v>
      </c>
      <c r="O11841" t="s">
        <v>3067</v>
      </c>
      <c r="P11841" t="s">
        <v>15441</v>
      </c>
    </row>
    <row r="11842" spans="1:16" x14ac:dyDescent="0.55000000000000004">
      <c r="A11842" t="s">
        <v>40</v>
      </c>
      <c r="B11842" t="s">
        <v>15442</v>
      </c>
      <c r="C11842" t="s">
        <v>151</v>
      </c>
      <c r="D11842" t="s">
        <v>3973</v>
      </c>
      <c r="E11842" t="s">
        <v>20</v>
      </c>
      <c r="F11842" t="b">
        <v>0</v>
      </c>
      <c r="G11842" t="s">
        <v>27</v>
      </c>
      <c r="H11842" s="4">
        <v>45817.50172453704</v>
      </c>
      <c r="I11842" t="b">
        <v>0</v>
      </c>
      <c r="J11842" t="b">
        <v>0</v>
      </c>
      <c r="K11842" t="s">
        <v>24</v>
      </c>
      <c r="L11842" t="s">
        <v>22</v>
      </c>
      <c r="M11842">
        <v>155000</v>
      </c>
      <c r="O11842" t="s">
        <v>15443</v>
      </c>
      <c r="P11842" t="s">
        <v>15444</v>
      </c>
    </row>
    <row r="11843" spans="1:16" x14ac:dyDescent="0.55000000000000004">
      <c r="A11843" t="s">
        <v>2</v>
      </c>
      <c r="B11843" t="s">
        <v>2</v>
      </c>
      <c r="C11843" t="s">
        <v>1574</v>
      </c>
      <c r="D11843" t="s">
        <v>3973</v>
      </c>
      <c r="E11843" t="s">
        <v>20</v>
      </c>
      <c r="F11843" t="b">
        <v>0</v>
      </c>
      <c r="G11843" t="s">
        <v>27</v>
      </c>
      <c r="H11843" s="4">
        <v>45817.501759259263</v>
      </c>
      <c r="I11843" t="b">
        <v>0</v>
      </c>
      <c r="J11843" t="b">
        <v>1</v>
      </c>
      <c r="K11843" t="s">
        <v>24</v>
      </c>
      <c r="L11843" t="s">
        <v>22</v>
      </c>
      <c r="M11843">
        <v>186160</v>
      </c>
      <c r="O11843" t="s">
        <v>5482</v>
      </c>
      <c r="P11843" t="s">
        <v>14624</v>
      </c>
    </row>
    <row r="11844" spans="1:16" x14ac:dyDescent="0.55000000000000004">
      <c r="A11844" t="s">
        <v>2</v>
      </c>
      <c r="B11844" t="s">
        <v>9374</v>
      </c>
      <c r="C11844" t="s">
        <v>1050</v>
      </c>
      <c r="D11844" t="s">
        <v>3973</v>
      </c>
      <c r="E11844" t="s">
        <v>20</v>
      </c>
      <c r="F11844" t="b">
        <v>0</v>
      </c>
      <c r="G11844" t="s">
        <v>41</v>
      </c>
      <c r="H11844" s="4">
        <v>45817.502187500002</v>
      </c>
      <c r="I11844" t="b">
        <v>0</v>
      </c>
      <c r="J11844" t="b">
        <v>1</v>
      </c>
      <c r="K11844" t="s">
        <v>24</v>
      </c>
      <c r="L11844" t="s">
        <v>22</v>
      </c>
      <c r="M11844">
        <v>122900</v>
      </c>
      <c r="O11844" t="s">
        <v>5482</v>
      </c>
      <c r="P11844" t="s">
        <v>9375</v>
      </c>
    </row>
    <row r="11845" spans="1:16" x14ac:dyDescent="0.55000000000000004">
      <c r="A11845" t="s">
        <v>89</v>
      </c>
      <c r="B11845" t="s">
        <v>15445</v>
      </c>
      <c r="C11845" t="s">
        <v>106</v>
      </c>
      <c r="D11845" t="s">
        <v>4035</v>
      </c>
      <c r="E11845" t="s">
        <v>20</v>
      </c>
      <c r="F11845" t="b">
        <v>0</v>
      </c>
      <c r="G11845" t="s">
        <v>106</v>
      </c>
      <c r="H11845" s="4">
        <v>45817.521157407413</v>
      </c>
      <c r="I11845" t="b">
        <v>0</v>
      </c>
      <c r="J11845" t="b">
        <v>0</v>
      </c>
      <c r="K11845" t="s">
        <v>106</v>
      </c>
      <c r="L11845" t="s">
        <v>22</v>
      </c>
      <c r="M11845">
        <v>182350</v>
      </c>
      <c r="O11845" t="s">
        <v>3278</v>
      </c>
      <c r="P11845" t="s">
        <v>15446</v>
      </c>
    </row>
    <row r="11846" spans="1:16" x14ac:dyDescent="0.55000000000000004">
      <c r="A11846" t="s">
        <v>28</v>
      </c>
      <c r="B11846" t="s">
        <v>13296</v>
      </c>
      <c r="C11846" t="s">
        <v>39</v>
      </c>
      <c r="D11846" t="s">
        <v>3973</v>
      </c>
      <c r="E11846" t="s">
        <v>20</v>
      </c>
      <c r="F11846" t="b">
        <v>1</v>
      </c>
      <c r="G11846" t="s">
        <v>148</v>
      </c>
      <c r="H11846" s="4">
        <v>45817.525416666656</v>
      </c>
      <c r="I11846" t="b">
        <v>0</v>
      </c>
      <c r="J11846" t="b">
        <v>0</v>
      </c>
      <c r="K11846" t="s">
        <v>148</v>
      </c>
      <c r="L11846" t="s">
        <v>36</v>
      </c>
      <c r="N11846">
        <v>50</v>
      </c>
      <c r="O11846" t="s">
        <v>7413</v>
      </c>
      <c r="P11846" t="s">
        <v>1629</v>
      </c>
    </row>
    <row r="11847" spans="1:16" x14ac:dyDescent="0.55000000000000004">
      <c r="A11847" t="s">
        <v>28</v>
      </c>
      <c r="B11847" t="s">
        <v>13296</v>
      </c>
      <c r="C11847" t="s">
        <v>39</v>
      </c>
      <c r="D11847" t="s">
        <v>3973</v>
      </c>
      <c r="E11847" t="s">
        <v>20</v>
      </c>
      <c r="F11847" t="b">
        <v>1</v>
      </c>
      <c r="G11847" t="s">
        <v>625</v>
      </c>
      <c r="H11847" s="4">
        <v>45817.528981481482</v>
      </c>
      <c r="I11847" t="b">
        <v>0</v>
      </c>
      <c r="J11847" t="b">
        <v>0</v>
      </c>
      <c r="K11847" t="s">
        <v>625</v>
      </c>
      <c r="L11847" t="s">
        <v>36</v>
      </c>
      <c r="N11847">
        <v>50</v>
      </c>
      <c r="O11847" t="s">
        <v>7413</v>
      </c>
      <c r="P11847" t="s">
        <v>1629</v>
      </c>
    </row>
    <row r="11848" spans="1:16" x14ac:dyDescent="0.55000000000000004">
      <c r="A11848" t="s">
        <v>28</v>
      </c>
      <c r="B11848" t="s">
        <v>7412</v>
      </c>
      <c r="C11848" t="s">
        <v>39</v>
      </c>
      <c r="D11848" t="s">
        <v>3973</v>
      </c>
      <c r="E11848" t="s">
        <v>20</v>
      </c>
      <c r="F11848" t="b">
        <v>1</v>
      </c>
      <c r="G11848" t="s">
        <v>625</v>
      </c>
      <c r="H11848" s="4">
        <v>45817.528981481482</v>
      </c>
      <c r="I11848" t="b">
        <v>0</v>
      </c>
      <c r="J11848" t="b">
        <v>0</v>
      </c>
      <c r="K11848" t="s">
        <v>625</v>
      </c>
      <c r="L11848" t="s">
        <v>36</v>
      </c>
      <c r="N11848">
        <v>50</v>
      </c>
      <c r="O11848" t="s">
        <v>7413</v>
      </c>
    </row>
    <row r="11849" spans="1:16" x14ac:dyDescent="0.55000000000000004">
      <c r="A11849" t="s">
        <v>139</v>
      </c>
      <c r="B11849" t="s">
        <v>15447</v>
      </c>
      <c r="C11849" t="s">
        <v>82</v>
      </c>
      <c r="D11849" t="s">
        <v>3973</v>
      </c>
      <c r="E11849" t="s">
        <v>20</v>
      </c>
      <c r="F11849" t="b">
        <v>0</v>
      </c>
      <c r="G11849" t="s">
        <v>27</v>
      </c>
      <c r="H11849" s="4">
        <v>45817.54184027778</v>
      </c>
      <c r="I11849" t="b">
        <v>1</v>
      </c>
      <c r="J11849" t="b">
        <v>0</v>
      </c>
      <c r="K11849" t="s">
        <v>24</v>
      </c>
      <c r="L11849" t="s">
        <v>36</v>
      </c>
      <c r="N11849">
        <v>49</v>
      </c>
      <c r="O11849" t="s">
        <v>74</v>
      </c>
    </row>
    <row r="11850" spans="1:16" x14ac:dyDescent="0.55000000000000004">
      <c r="A11850" t="s">
        <v>139</v>
      </c>
      <c r="B11850" t="s">
        <v>15448</v>
      </c>
      <c r="C11850" t="s">
        <v>167</v>
      </c>
      <c r="D11850" t="s">
        <v>3973</v>
      </c>
      <c r="E11850" t="s">
        <v>51</v>
      </c>
      <c r="F11850" t="b">
        <v>0</v>
      </c>
      <c r="G11850" t="s">
        <v>35</v>
      </c>
      <c r="H11850" s="4">
        <v>45817.542233796303</v>
      </c>
      <c r="I11850" t="b">
        <v>0</v>
      </c>
      <c r="J11850" t="b">
        <v>0</v>
      </c>
      <c r="K11850" t="s">
        <v>24</v>
      </c>
      <c r="L11850" t="s">
        <v>36</v>
      </c>
      <c r="N11850">
        <v>53.5</v>
      </c>
      <c r="O11850" t="s">
        <v>15449</v>
      </c>
      <c r="P11850" t="s">
        <v>15450</v>
      </c>
    </row>
    <row r="11851" spans="1:16" x14ac:dyDescent="0.55000000000000004">
      <c r="A11851" t="s">
        <v>1</v>
      </c>
      <c r="B11851" t="s">
        <v>1</v>
      </c>
      <c r="C11851" t="s">
        <v>1105</v>
      </c>
      <c r="D11851" t="s">
        <v>3973</v>
      </c>
      <c r="E11851" t="s">
        <v>20</v>
      </c>
      <c r="F11851" t="b">
        <v>0</v>
      </c>
      <c r="G11851" t="s">
        <v>27</v>
      </c>
      <c r="H11851" s="4">
        <v>45817.54246527778</v>
      </c>
      <c r="I11851" t="b">
        <v>0</v>
      </c>
      <c r="J11851" t="b">
        <v>1</v>
      </c>
      <c r="K11851" t="s">
        <v>24</v>
      </c>
      <c r="L11851" t="s">
        <v>22</v>
      </c>
      <c r="M11851">
        <v>142500</v>
      </c>
      <c r="O11851" t="s">
        <v>15451</v>
      </c>
      <c r="P11851" t="s">
        <v>3682</v>
      </c>
    </row>
    <row r="11852" spans="1:16" x14ac:dyDescent="0.55000000000000004">
      <c r="A11852" t="s">
        <v>2</v>
      </c>
      <c r="B11852" t="s">
        <v>2118</v>
      </c>
      <c r="C11852" t="s">
        <v>1774</v>
      </c>
      <c r="D11852" t="s">
        <v>3600</v>
      </c>
      <c r="E11852" t="s">
        <v>20</v>
      </c>
      <c r="F11852" t="b">
        <v>0</v>
      </c>
      <c r="G11852" t="s">
        <v>27</v>
      </c>
      <c r="H11852" s="4">
        <v>45817.543182870373</v>
      </c>
      <c r="I11852" t="b">
        <v>0</v>
      </c>
      <c r="J11852" t="b">
        <v>1</v>
      </c>
      <c r="K11852" t="s">
        <v>24</v>
      </c>
      <c r="L11852" t="s">
        <v>22</v>
      </c>
      <c r="M11852">
        <v>120000</v>
      </c>
      <c r="O11852" t="s">
        <v>15452</v>
      </c>
      <c r="P11852" t="s">
        <v>15453</v>
      </c>
    </row>
    <row r="11853" spans="1:16" x14ac:dyDescent="0.55000000000000004">
      <c r="A11853" t="s">
        <v>1</v>
      </c>
      <c r="B11853" t="s">
        <v>15454</v>
      </c>
      <c r="C11853" t="s">
        <v>838</v>
      </c>
      <c r="D11853" t="s">
        <v>3973</v>
      </c>
      <c r="E11853" t="s">
        <v>20</v>
      </c>
      <c r="F11853" t="b">
        <v>0</v>
      </c>
      <c r="G11853" t="s">
        <v>27</v>
      </c>
      <c r="H11853" s="4">
        <v>45817.583483796298</v>
      </c>
      <c r="I11853" t="b">
        <v>0</v>
      </c>
      <c r="J11853" t="b">
        <v>0</v>
      </c>
      <c r="K11853" t="s">
        <v>24</v>
      </c>
      <c r="L11853" t="s">
        <v>22</v>
      </c>
      <c r="M11853">
        <v>97500</v>
      </c>
      <c r="O11853" t="s">
        <v>15455</v>
      </c>
      <c r="P11853" t="s">
        <v>1484</v>
      </c>
    </row>
    <row r="11854" spans="1:16" x14ac:dyDescent="0.55000000000000004">
      <c r="A11854" t="s">
        <v>139</v>
      </c>
      <c r="B11854" t="s">
        <v>1575</v>
      </c>
      <c r="C11854" t="s">
        <v>12557</v>
      </c>
      <c r="D11854" t="s">
        <v>131</v>
      </c>
      <c r="E11854" t="s">
        <v>20</v>
      </c>
      <c r="F11854" t="b">
        <v>0</v>
      </c>
      <c r="G11854" t="s">
        <v>30</v>
      </c>
      <c r="H11854" s="4">
        <v>45817.583993055552</v>
      </c>
      <c r="I11854" t="b">
        <v>1</v>
      </c>
      <c r="J11854" t="b">
        <v>0</v>
      </c>
      <c r="K11854" t="s">
        <v>24</v>
      </c>
      <c r="L11854" t="s">
        <v>22</v>
      </c>
      <c r="M11854">
        <v>96000</v>
      </c>
      <c r="O11854" t="s">
        <v>131</v>
      </c>
      <c r="P11854" t="s">
        <v>338</v>
      </c>
    </row>
    <row r="11855" spans="1:16" x14ac:dyDescent="0.55000000000000004">
      <c r="A11855" t="s">
        <v>2</v>
      </c>
      <c r="B11855" t="s">
        <v>15456</v>
      </c>
      <c r="C11855" t="s">
        <v>6479</v>
      </c>
      <c r="D11855" t="s">
        <v>3973</v>
      </c>
      <c r="E11855" t="s">
        <v>20</v>
      </c>
      <c r="F11855" t="b">
        <v>0</v>
      </c>
      <c r="G11855" t="s">
        <v>30</v>
      </c>
      <c r="H11855" s="4">
        <v>45817.584016203713</v>
      </c>
      <c r="I11855" t="b">
        <v>0</v>
      </c>
      <c r="J11855" t="b">
        <v>1</v>
      </c>
      <c r="K11855" t="s">
        <v>24</v>
      </c>
      <c r="L11855" t="s">
        <v>22</v>
      </c>
      <c r="M11855">
        <v>106237.5</v>
      </c>
      <c r="O11855" t="s">
        <v>6480</v>
      </c>
      <c r="P11855" t="s">
        <v>6481</v>
      </c>
    </row>
    <row r="11856" spans="1:16" x14ac:dyDescent="0.55000000000000004">
      <c r="A11856" t="s">
        <v>89</v>
      </c>
      <c r="B11856" t="s">
        <v>15457</v>
      </c>
      <c r="C11856" t="s">
        <v>1397</v>
      </c>
      <c r="D11856" t="s">
        <v>3973</v>
      </c>
      <c r="E11856" t="s">
        <v>20</v>
      </c>
      <c r="F11856" t="b">
        <v>0</v>
      </c>
      <c r="G11856" t="s">
        <v>27</v>
      </c>
      <c r="H11856" s="4">
        <v>45817.584247685183</v>
      </c>
      <c r="I11856" t="b">
        <v>0</v>
      </c>
      <c r="J11856" t="b">
        <v>0</v>
      </c>
      <c r="K11856" t="s">
        <v>24</v>
      </c>
      <c r="L11856" t="s">
        <v>36</v>
      </c>
      <c r="N11856">
        <v>46.5</v>
      </c>
      <c r="O11856" t="s">
        <v>847</v>
      </c>
    </row>
    <row r="11857" spans="1:16" x14ac:dyDescent="0.55000000000000004">
      <c r="A11857" t="s">
        <v>1</v>
      </c>
      <c r="B11857" t="s">
        <v>3310</v>
      </c>
      <c r="C11857" t="s">
        <v>622</v>
      </c>
      <c r="D11857" t="s">
        <v>3973</v>
      </c>
      <c r="E11857" t="s">
        <v>51</v>
      </c>
      <c r="F11857" t="b">
        <v>0</v>
      </c>
      <c r="G11857" t="s">
        <v>35</v>
      </c>
      <c r="H11857" s="4">
        <v>45817.585659722223</v>
      </c>
      <c r="I11857" t="b">
        <v>1</v>
      </c>
      <c r="J11857" t="b">
        <v>0</v>
      </c>
      <c r="K11857" t="s">
        <v>24</v>
      </c>
      <c r="L11857" t="s">
        <v>36</v>
      </c>
      <c r="N11857">
        <v>62.5</v>
      </c>
      <c r="O11857" t="s">
        <v>1301</v>
      </c>
      <c r="P11857" t="s">
        <v>15458</v>
      </c>
    </row>
    <row r="11858" spans="1:16" x14ac:dyDescent="0.55000000000000004">
      <c r="A11858" t="s">
        <v>2</v>
      </c>
      <c r="B11858" t="s">
        <v>9178</v>
      </c>
      <c r="C11858" t="s">
        <v>9056</v>
      </c>
      <c r="D11858" t="s">
        <v>3957</v>
      </c>
      <c r="E11858" t="s">
        <v>20</v>
      </c>
      <c r="F11858" t="b">
        <v>0</v>
      </c>
      <c r="G11858" t="s">
        <v>23</v>
      </c>
      <c r="H11858" s="4">
        <v>45817.592361111107</v>
      </c>
      <c r="I11858" t="b">
        <v>0</v>
      </c>
      <c r="J11858" t="b">
        <v>0</v>
      </c>
      <c r="K11858" t="s">
        <v>24</v>
      </c>
      <c r="L11858" t="s">
        <v>36</v>
      </c>
      <c r="N11858">
        <v>45.745002746582031</v>
      </c>
      <c r="O11858" t="s">
        <v>1608</v>
      </c>
      <c r="P11858" t="s">
        <v>9179</v>
      </c>
    </row>
    <row r="11859" spans="1:16" x14ac:dyDescent="0.55000000000000004">
      <c r="A11859" t="s">
        <v>139</v>
      </c>
      <c r="B11859" t="s">
        <v>15459</v>
      </c>
      <c r="C11859" t="s">
        <v>82</v>
      </c>
      <c r="D11859" t="s">
        <v>3973</v>
      </c>
      <c r="E11859" t="s">
        <v>20</v>
      </c>
      <c r="F11859" t="b">
        <v>0</v>
      </c>
      <c r="G11859" t="s">
        <v>27</v>
      </c>
      <c r="H11859" s="4">
        <v>45817.625057870369</v>
      </c>
      <c r="I11859" t="b">
        <v>0</v>
      </c>
      <c r="J11859" t="b">
        <v>0</v>
      </c>
      <c r="K11859" t="s">
        <v>24</v>
      </c>
      <c r="L11859" t="s">
        <v>22</v>
      </c>
      <c r="M11859">
        <v>65000</v>
      </c>
      <c r="O11859" t="s">
        <v>15460</v>
      </c>
      <c r="P11859" t="s">
        <v>883</v>
      </c>
    </row>
    <row r="11860" spans="1:16" x14ac:dyDescent="0.55000000000000004">
      <c r="A11860" t="s">
        <v>25</v>
      </c>
      <c r="B11860" t="s">
        <v>15461</v>
      </c>
      <c r="C11860" t="s">
        <v>1715</v>
      </c>
      <c r="D11860" t="s">
        <v>3828</v>
      </c>
      <c r="E11860" t="s">
        <v>51</v>
      </c>
      <c r="F11860" t="b">
        <v>0</v>
      </c>
      <c r="G11860" t="s">
        <v>27</v>
      </c>
      <c r="H11860" s="4">
        <v>45817.625092592592</v>
      </c>
      <c r="I11860" t="b">
        <v>1</v>
      </c>
      <c r="J11860" t="b">
        <v>0</v>
      </c>
      <c r="K11860" t="s">
        <v>24</v>
      </c>
      <c r="L11860" t="s">
        <v>36</v>
      </c>
      <c r="N11860">
        <v>56.974998474121087</v>
      </c>
      <c r="O11860" t="s">
        <v>15462</v>
      </c>
      <c r="P11860" t="s">
        <v>15463</v>
      </c>
    </row>
    <row r="11861" spans="1:16" x14ac:dyDescent="0.55000000000000004">
      <c r="A11861" t="s">
        <v>0</v>
      </c>
      <c r="B11861" t="s">
        <v>15464</v>
      </c>
      <c r="C11861" t="s">
        <v>15465</v>
      </c>
      <c r="D11861" t="s">
        <v>3828</v>
      </c>
      <c r="E11861" t="s">
        <v>20</v>
      </c>
      <c r="F11861" t="b">
        <v>0</v>
      </c>
      <c r="G11861" t="s">
        <v>52</v>
      </c>
      <c r="H11861" s="4">
        <v>45817.626377314817</v>
      </c>
      <c r="I11861" t="b">
        <v>1</v>
      </c>
      <c r="J11861" t="b">
        <v>1</v>
      </c>
      <c r="K11861" t="s">
        <v>24</v>
      </c>
      <c r="L11861" t="s">
        <v>36</v>
      </c>
      <c r="N11861">
        <v>30.454998016357418</v>
      </c>
      <c r="O11861" t="s">
        <v>15466</v>
      </c>
    </row>
    <row r="11862" spans="1:16" x14ac:dyDescent="0.55000000000000004">
      <c r="A11862" t="s">
        <v>40</v>
      </c>
      <c r="B11862" t="s">
        <v>15467</v>
      </c>
      <c r="C11862" t="s">
        <v>82</v>
      </c>
      <c r="D11862" t="s">
        <v>3973</v>
      </c>
      <c r="E11862" t="s">
        <v>20</v>
      </c>
      <c r="F11862" t="b">
        <v>0</v>
      </c>
      <c r="G11862" t="s">
        <v>27</v>
      </c>
      <c r="H11862" s="4">
        <v>45817.626423611109</v>
      </c>
      <c r="I11862" t="b">
        <v>0</v>
      </c>
      <c r="J11862" t="b">
        <v>0</v>
      </c>
      <c r="K11862" t="s">
        <v>24</v>
      </c>
      <c r="L11862" t="s">
        <v>22</v>
      </c>
      <c r="M11862">
        <v>140000</v>
      </c>
      <c r="O11862" t="s">
        <v>1863</v>
      </c>
      <c r="P11862" t="s">
        <v>584</v>
      </c>
    </row>
    <row r="11863" spans="1:16" x14ac:dyDescent="0.55000000000000004">
      <c r="A11863" t="s">
        <v>2</v>
      </c>
      <c r="B11863" t="s">
        <v>307</v>
      </c>
      <c r="C11863" t="s">
        <v>3910</v>
      </c>
      <c r="D11863" t="s">
        <v>3973</v>
      </c>
      <c r="E11863" t="s">
        <v>20</v>
      </c>
      <c r="F11863" t="b">
        <v>0</v>
      </c>
      <c r="G11863" t="s">
        <v>27</v>
      </c>
      <c r="H11863" s="4">
        <v>45817.626574074071</v>
      </c>
      <c r="I11863" t="b">
        <v>0</v>
      </c>
      <c r="J11863" t="b">
        <v>0</v>
      </c>
      <c r="K11863" t="s">
        <v>24</v>
      </c>
      <c r="L11863" t="s">
        <v>22</v>
      </c>
      <c r="M11863">
        <v>155000</v>
      </c>
      <c r="O11863" t="s">
        <v>1998</v>
      </c>
      <c r="P11863" t="s">
        <v>15468</v>
      </c>
    </row>
    <row r="11864" spans="1:16" x14ac:dyDescent="0.55000000000000004">
      <c r="A11864" t="s">
        <v>0</v>
      </c>
      <c r="B11864" t="s">
        <v>15469</v>
      </c>
      <c r="C11864" t="s">
        <v>164</v>
      </c>
      <c r="D11864" t="s">
        <v>4035</v>
      </c>
      <c r="E11864" t="s">
        <v>20</v>
      </c>
      <c r="F11864" t="b">
        <v>0</v>
      </c>
      <c r="G11864" t="s">
        <v>158</v>
      </c>
      <c r="H11864" s="4">
        <v>45817.643645833326</v>
      </c>
      <c r="I11864" t="b">
        <v>0</v>
      </c>
      <c r="J11864" t="b">
        <v>0</v>
      </c>
      <c r="K11864" t="s">
        <v>158</v>
      </c>
      <c r="L11864" t="s">
        <v>22</v>
      </c>
      <c r="M11864">
        <v>40000</v>
      </c>
      <c r="O11864" t="s">
        <v>1584</v>
      </c>
      <c r="P11864" t="s">
        <v>833</v>
      </c>
    </row>
    <row r="11865" spans="1:16" x14ac:dyDescent="0.55000000000000004">
      <c r="A11865" t="s">
        <v>0</v>
      </c>
      <c r="B11865" t="s">
        <v>3230</v>
      </c>
      <c r="C11865" t="s">
        <v>15470</v>
      </c>
      <c r="D11865" t="s">
        <v>3828</v>
      </c>
      <c r="E11865" t="s">
        <v>20</v>
      </c>
      <c r="F11865" t="b">
        <v>0</v>
      </c>
      <c r="G11865" t="s">
        <v>27</v>
      </c>
      <c r="H11865" s="4">
        <v>45817.666620370372</v>
      </c>
      <c r="I11865" t="b">
        <v>0</v>
      </c>
      <c r="J11865" t="b">
        <v>0</v>
      </c>
      <c r="K11865" t="s">
        <v>24</v>
      </c>
      <c r="L11865" t="s">
        <v>22</v>
      </c>
      <c r="M11865">
        <v>82500</v>
      </c>
      <c r="O11865" t="s">
        <v>15471</v>
      </c>
      <c r="P11865" t="s">
        <v>15472</v>
      </c>
    </row>
    <row r="11866" spans="1:16" x14ac:dyDescent="0.55000000000000004">
      <c r="A11866" t="s">
        <v>0</v>
      </c>
      <c r="B11866" t="s">
        <v>103</v>
      </c>
      <c r="C11866" t="s">
        <v>33</v>
      </c>
      <c r="D11866" t="s">
        <v>3828</v>
      </c>
      <c r="E11866" t="s">
        <v>219</v>
      </c>
      <c r="F11866" t="b">
        <v>0</v>
      </c>
      <c r="G11866" t="s">
        <v>35</v>
      </c>
      <c r="H11866" s="4">
        <v>45817.667083333326</v>
      </c>
      <c r="I11866" t="b">
        <v>0</v>
      </c>
      <c r="J11866" t="b">
        <v>0</v>
      </c>
      <c r="K11866" t="s">
        <v>24</v>
      </c>
      <c r="L11866" t="s">
        <v>22</v>
      </c>
      <c r="M11866">
        <v>50000</v>
      </c>
      <c r="O11866" t="s">
        <v>1024</v>
      </c>
      <c r="P11866" t="s">
        <v>1321</v>
      </c>
    </row>
    <row r="11867" spans="1:16" x14ac:dyDescent="0.55000000000000004">
      <c r="A11867" t="s">
        <v>139</v>
      </c>
      <c r="B11867" t="s">
        <v>15473</v>
      </c>
      <c r="C11867" t="s">
        <v>376</v>
      </c>
      <c r="D11867" t="s">
        <v>3828</v>
      </c>
      <c r="E11867" t="s">
        <v>34</v>
      </c>
      <c r="F11867" t="b">
        <v>0</v>
      </c>
      <c r="G11867" t="s">
        <v>52</v>
      </c>
      <c r="H11867" s="4">
        <v>45817.668043981481</v>
      </c>
      <c r="I11867" t="b">
        <v>1</v>
      </c>
      <c r="J11867" t="b">
        <v>0</v>
      </c>
      <c r="K11867" t="s">
        <v>24</v>
      </c>
      <c r="L11867" t="s">
        <v>36</v>
      </c>
      <c r="N11867">
        <v>31</v>
      </c>
      <c r="O11867" t="s">
        <v>15474</v>
      </c>
    </row>
    <row r="11868" spans="1:16" x14ac:dyDescent="0.55000000000000004">
      <c r="A11868" t="s">
        <v>2</v>
      </c>
      <c r="B11868" t="s">
        <v>15475</v>
      </c>
      <c r="C11868" t="s">
        <v>293</v>
      </c>
      <c r="D11868" t="s">
        <v>2208</v>
      </c>
      <c r="E11868" t="s">
        <v>51</v>
      </c>
      <c r="F11868" t="b">
        <v>0</v>
      </c>
      <c r="G11868" t="s">
        <v>27</v>
      </c>
      <c r="H11868" s="4">
        <v>45817.668263888889</v>
      </c>
      <c r="I11868" t="b">
        <v>1</v>
      </c>
      <c r="J11868" t="b">
        <v>0</v>
      </c>
      <c r="K11868" t="s">
        <v>24</v>
      </c>
      <c r="L11868" t="s">
        <v>36</v>
      </c>
      <c r="N11868">
        <v>72.5</v>
      </c>
      <c r="O11868" t="s">
        <v>15476</v>
      </c>
      <c r="P11868" t="s">
        <v>15477</v>
      </c>
    </row>
    <row r="11869" spans="1:16" x14ac:dyDescent="0.55000000000000004">
      <c r="A11869" t="s">
        <v>2</v>
      </c>
      <c r="B11869" t="s">
        <v>307</v>
      </c>
      <c r="C11869" t="s">
        <v>293</v>
      </c>
      <c r="D11869" t="s">
        <v>2208</v>
      </c>
      <c r="E11869" t="s">
        <v>51</v>
      </c>
      <c r="F11869" t="b">
        <v>0</v>
      </c>
      <c r="G11869" t="s">
        <v>27</v>
      </c>
      <c r="H11869" s="4">
        <v>45817.668263888889</v>
      </c>
      <c r="I11869" t="b">
        <v>1</v>
      </c>
      <c r="J11869" t="b">
        <v>0</v>
      </c>
      <c r="K11869" t="s">
        <v>24</v>
      </c>
      <c r="L11869" t="s">
        <v>36</v>
      </c>
      <c r="N11869">
        <v>72.5</v>
      </c>
      <c r="O11869" t="s">
        <v>15476</v>
      </c>
      <c r="P11869" t="s">
        <v>15477</v>
      </c>
    </row>
    <row r="11870" spans="1:16" x14ac:dyDescent="0.55000000000000004">
      <c r="A11870" t="s">
        <v>2</v>
      </c>
      <c r="B11870" t="s">
        <v>2</v>
      </c>
      <c r="C11870" t="s">
        <v>3362</v>
      </c>
      <c r="D11870" t="s">
        <v>3828</v>
      </c>
      <c r="E11870" t="s">
        <v>51</v>
      </c>
      <c r="F11870" t="b">
        <v>0</v>
      </c>
      <c r="G11870" t="s">
        <v>41</v>
      </c>
      <c r="H11870" s="4">
        <v>45817.668715277781</v>
      </c>
      <c r="I11870" t="b">
        <v>0</v>
      </c>
      <c r="J11870" t="b">
        <v>0</v>
      </c>
      <c r="K11870" t="s">
        <v>24</v>
      </c>
      <c r="L11870" t="s">
        <v>22</v>
      </c>
      <c r="M11870">
        <v>120681.5078125</v>
      </c>
      <c r="O11870" t="s">
        <v>15478</v>
      </c>
      <c r="P11870" t="s">
        <v>15479</v>
      </c>
    </row>
    <row r="11871" spans="1:16" x14ac:dyDescent="0.55000000000000004">
      <c r="A11871" t="s">
        <v>40</v>
      </c>
      <c r="B11871" t="s">
        <v>1786</v>
      </c>
      <c r="C11871" t="s">
        <v>1268</v>
      </c>
      <c r="D11871" t="s">
        <v>4084</v>
      </c>
      <c r="E11871" t="s">
        <v>20</v>
      </c>
      <c r="F11871" t="b">
        <v>0</v>
      </c>
      <c r="G11871" t="s">
        <v>1268</v>
      </c>
      <c r="H11871" s="4">
        <v>45817.692499999997</v>
      </c>
      <c r="I11871" t="b">
        <v>1</v>
      </c>
      <c r="J11871" t="b">
        <v>0</v>
      </c>
      <c r="K11871" t="s">
        <v>1268</v>
      </c>
      <c r="L11871" t="s">
        <v>22</v>
      </c>
      <c r="M11871">
        <v>135000</v>
      </c>
      <c r="O11871" t="s">
        <v>15480</v>
      </c>
      <c r="P11871" t="s">
        <v>15481</v>
      </c>
    </row>
    <row r="11872" spans="1:16" x14ac:dyDescent="0.55000000000000004">
      <c r="A11872" t="s">
        <v>0</v>
      </c>
      <c r="B11872" t="s">
        <v>3944</v>
      </c>
      <c r="C11872" t="s">
        <v>1268</v>
      </c>
      <c r="D11872" t="s">
        <v>4084</v>
      </c>
      <c r="E11872" t="s">
        <v>20</v>
      </c>
      <c r="F11872" t="b">
        <v>0</v>
      </c>
      <c r="G11872" t="s">
        <v>1268</v>
      </c>
      <c r="H11872" s="4">
        <v>45817.69258101852</v>
      </c>
      <c r="I11872" t="b">
        <v>1</v>
      </c>
      <c r="J11872" t="b">
        <v>0</v>
      </c>
      <c r="K11872" t="s">
        <v>1268</v>
      </c>
      <c r="L11872" t="s">
        <v>22</v>
      </c>
      <c r="M11872">
        <v>110000</v>
      </c>
      <c r="O11872" t="s">
        <v>5936</v>
      </c>
    </row>
    <row r="11873" spans="1:16" x14ac:dyDescent="0.55000000000000004">
      <c r="A11873" t="s">
        <v>0</v>
      </c>
      <c r="B11873" t="s">
        <v>0</v>
      </c>
      <c r="C11873" t="s">
        <v>15482</v>
      </c>
      <c r="D11873" t="s">
        <v>3828</v>
      </c>
      <c r="E11873" t="s">
        <v>20</v>
      </c>
      <c r="F11873" t="b">
        <v>0</v>
      </c>
      <c r="G11873" t="s">
        <v>30</v>
      </c>
      <c r="H11873" s="4">
        <v>45817.708923611113</v>
      </c>
      <c r="I11873" t="b">
        <v>1</v>
      </c>
      <c r="J11873" t="b">
        <v>0</v>
      </c>
      <c r="K11873" t="s">
        <v>24</v>
      </c>
      <c r="L11873" t="s">
        <v>22</v>
      </c>
      <c r="M11873">
        <v>50000</v>
      </c>
      <c r="O11873" t="s">
        <v>15483</v>
      </c>
      <c r="P11873" t="s">
        <v>15484</v>
      </c>
    </row>
    <row r="11874" spans="1:16" x14ac:dyDescent="0.55000000000000004">
      <c r="A11874" t="s">
        <v>0</v>
      </c>
      <c r="B11874" t="s">
        <v>15485</v>
      </c>
      <c r="C11874" t="s">
        <v>2042</v>
      </c>
      <c r="D11874" t="s">
        <v>3973</v>
      </c>
      <c r="E11874" t="s">
        <v>20</v>
      </c>
      <c r="F11874" t="b">
        <v>0</v>
      </c>
      <c r="G11874" t="s">
        <v>30</v>
      </c>
      <c r="H11874" s="4">
        <v>45817.708923611113</v>
      </c>
      <c r="I11874" t="b">
        <v>0</v>
      </c>
      <c r="J11874" t="b">
        <v>1</v>
      </c>
      <c r="K11874" t="s">
        <v>24</v>
      </c>
      <c r="L11874" t="s">
        <v>36</v>
      </c>
      <c r="N11874">
        <v>48.259998321533203</v>
      </c>
      <c r="O11874" t="s">
        <v>6083</v>
      </c>
      <c r="P11874" t="s">
        <v>15486</v>
      </c>
    </row>
    <row r="11875" spans="1:16" x14ac:dyDescent="0.55000000000000004">
      <c r="A11875" t="s">
        <v>0</v>
      </c>
      <c r="B11875" t="s">
        <v>15487</v>
      </c>
      <c r="C11875" t="s">
        <v>82</v>
      </c>
      <c r="D11875" t="s">
        <v>3973</v>
      </c>
      <c r="E11875" t="s">
        <v>20</v>
      </c>
      <c r="F11875" t="b">
        <v>0</v>
      </c>
      <c r="G11875" t="s">
        <v>27</v>
      </c>
      <c r="H11875" s="4">
        <v>45817.7499537037</v>
      </c>
      <c r="I11875" t="b">
        <v>1</v>
      </c>
      <c r="J11875" t="b">
        <v>1</v>
      </c>
      <c r="K11875" t="s">
        <v>24</v>
      </c>
      <c r="L11875" t="s">
        <v>22</v>
      </c>
      <c r="M11875">
        <v>75000</v>
      </c>
      <c r="O11875" t="s">
        <v>15488</v>
      </c>
      <c r="P11875" t="s">
        <v>626</v>
      </c>
    </row>
    <row r="11876" spans="1:16" x14ac:dyDescent="0.55000000000000004">
      <c r="A11876" t="s">
        <v>139</v>
      </c>
      <c r="B11876" t="s">
        <v>15489</v>
      </c>
      <c r="C11876" t="s">
        <v>49</v>
      </c>
      <c r="D11876" t="s">
        <v>3973</v>
      </c>
      <c r="E11876" t="s">
        <v>20</v>
      </c>
      <c r="F11876" t="b">
        <v>0</v>
      </c>
      <c r="G11876" t="s">
        <v>41</v>
      </c>
      <c r="H11876" s="4">
        <v>45817.750381944446</v>
      </c>
      <c r="I11876" t="b">
        <v>1</v>
      </c>
      <c r="J11876" t="b">
        <v>0</v>
      </c>
      <c r="K11876" t="s">
        <v>24</v>
      </c>
      <c r="L11876" t="s">
        <v>22</v>
      </c>
      <c r="M11876">
        <v>61700</v>
      </c>
      <c r="O11876" t="s">
        <v>15490</v>
      </c>
      <c r="P11876" t="s">
        <v>3312</v>
      </c>
    </row>
    <row r="11877" spans="1:16" x14ac:dyDescent="0.55000000000000004">
      <c r="A11877" t="s">
        <v>139</v>
      </c>
      <c r="B11877" t="s">
        <v>15491</v>
      </c>
      <c r="C11877" t="s">
        <v>151</v>
      </c>
      <c r="D11877" t="s">
        <v>3973</v>
      </c>
      <c r="E11877" t="s">
        <v>20</v>
      </c>
      <c r="F11877" t="b">
        <v>0</v>
      </c>
      <c r="G11877" t="s">
        <v>30</v>
      </c>
      <c r="H11877" s="4">
        <v>45817.750590277778</v>
      </c>
      <c r="I11877" t="b">
        <v>0</v>
      </c>
      <c r="J11877" t="b">
        <v>0</v>
      </c>
      <c r="K11877" t="s">
        <v>24</v>
      </c>
      <c r="L11877" t="s">
        <v>22</v>
      </c>
      <c r="M11877">
        <v>81700</v>
      </c>
      <c r="O11877" t="s">
        <v>2386</v>
      </c>
      <c r="P11877" t="s">
        <v>15492</v>
      </c>
    </row>
    <row r="11878" spans="1:16" x14ac:dyDescent="0.55000000000000004">
      <c r="A11878" t="s">
        <v>1</v>
      </c>
      <c r="B11878" t="s">
        <v>1</v>
      </c>
      <c r="C11878" t="s">
        <v>3823</v>
      </c>
      <c r="D11878" t="s">
        <v>3973</v>
      </c>
      <c r="E11878" t="s">
        <v>51</v>
      </c>
      <c r="F11878" t="b">
        <v>0</v>
      </c>
      <c r="G11878" t="s">
        <v>41</v>
      </c>
      <c r="H11878" s="4">
        <v>45817.750972222217</v>
      </c>
      <c r="I11878" t="b">
        <v>0</v>
      </c>
      <c r="J11878" t="b">
        <v>1</v>
      </c>
      <c r="K11878" t="s">
        <v>24</v>
      </c>
      <c r="L11878" t="s">
        <v>36</v>
      </c>
      <c r="N11878">
        <v>53.5</v>
      </c>
      <c r="O11878" t="s">
        <v>74</v>
      </c>
      <c r="P11878" t="s">
        <v>15493</v>
      </c>
    </row>
    <row r="11879" spans="1:16" x14ac:dyDescent="0.55000000000000004">
      <c r="A11879" t="s">
        <v>2</v>
      </c>
      <c r="B11879" t="s">
        <v>3818</v>
      </c>
      <c r="C11879" t="s">
        <v>33</v>
      </c>
      <c r="D11879" t="s">
        <v>4035</v>
      </c>
      <c r="E11879" t="s">
        <v>20</v>
      </c>
      <c r="F11879" t="b">
        <v>0</v>
      </c>
      <c r="G11879" t="s">
        <v>27</v>
      </c>
      <c r="H11879" s="4">
        <v>45817.751516203702</v>
      </c>
      <c r="I11879" t="b">
        <v>0</v>
      </c>
      <c r="J11879" t="b">
        <v>0</v>
      </c>
      <c r="K11879" t="s">
        <v>24</v>
      </c>
      <c r="L11879" t="s">
        <v>22</v>
      </c>
      <c r="M11879">
        <v>184799.5</v>
      </c>
      <c r="O11879" t="s">
        <v>9458</v>
      </c>
      <c r="P11879" t="s">
        <v>9459</v>
      </c>
    </row>
    <row r="11880" spans="1:16" x14ac:dyDescent="0.55000000000000004">
      <c r="A11880" t="s">
        <v>2</v>
      </c>
      <c r="B11880" t="s">
        <v>1676</v>
      </c>
      <c r="C11880" t="s">
        <v>151</v>
      </c>
      <c r="D11880" t="s">
        <v>3828</v>
      </c>
      <c r="E11880" t="s">
        <v>20</v>
      </c>
      <c r="F11880" t="b">
        <v>0</v>
      </c>
      <c r="G11880" t="s">
        <v>27</v>
      </c>
      <c r="H11880" s="4">
        <v>45817.751574074071</v>
      </c>
      <c r="I11880" t="b">
        <v>0</v>
      </c>
      <c r="J11880" t="b">
        <v>0</v>
      </c>
      <c r="K11880" t="s">
        <v>24</v>
      </c>
      <c r="L11880" t="s">
        <v>22</v>
      </c>
      <c r="M11880">
        <v>125000</v>
      </c>
      <c r="O11880" t="s">
        <v>202</v>
      </c>
      <c r="P11880" t="s">
        <v>7559</v>
      </c>
    </row>
    <row r="11881" spans="1:16" x14ac:dyDescent="0.55000000000000004">
      <c r="A11881" t="s">
        <v>28</v>
      </c>
      <c r="B11881" t="s">
        <v>28</v>
      </c>
      <c r="C11881" t="s">
        <v>615</v>
      </c>
      <c r="D11881" t="s">
        <v>3973</v>
      </c>
      <c r="E11881" t="s">
        <v>20</v>
      </c>
      <c r="F11881" t="b">
        <v>0</v>
      </c>
      <c r="G11881" t="s">
        <v>27</v>
      </c>
      <c r="H11881" s="4">
        <v>45817.751805555563</v>
      </c>
      <c r="I11881" t="b">
        <v>0</v>
      </c>
      <c r="J11881" t="b">
        <v>1</v>
      </c>
      <c r="K11881" t="s">
        <v>24</v>
      </c>
      <c r="L11881" t="s">
        <v>22</v>
      </c>
      <c r="M11881">
        <v>134500</v>
      </c>
      <c r="O11881" t="s">
        <v>4344</v>
      </c>
      <c r="P11881" t="s">
        <v>15494</v>
      </c>
    </row>
    <row r="11882" spans="1:16" x14ac:dyDescent="0.55000000000000004">
      <c r="A11882" t="s">
        <v>1</v>
      </c>
      <c r="B11882" t="s">
        <v>15495</v>
      </c>
      <c r="C11882" t="s">
        <v>372</v>
      </c>
      <c r="D11882" t="s">
        <v>3600</v>
      </c>
      <c r="E11882" t="s">
        <v>51</v>
      </c>
      <c r="F11882" t="b">
        <v>0</v>
      </c>
      <c r="G11882" t="s">
        <v>27</v>
      </c>
      <c r="H11882" s="4">
        <v>45817.79246527778</v>
      </c>
      <c r="I11882" t="b">
        <v>0</v>
      </c>
      <c r="J11882" t="b">
        <v>0</v>
      </c>
      <c r="K11882" t="s">
        <v>24</v>
      </c>
      <c r="L11882" t="s">
        <v>36</v>
      </c>
      <c r="N11882">
        <v>65</v>
      </c>
      <c r="O11882" t="s">
        <v>1688</v>
      </c>
      <c r="P11882" t="s">
        <v>15496</v>
      </c>
    </row>
    <row r="11883" spans="1:16" x14ac:dyDescent="0.55000000000000004">
      <c r="A11883" t="s">
        <v>0</v>
      </c>
      <c r="B11883" t="s">
        <v>15497</v>
      </c>
      <c r="C11883" t="s">
        <v>3003</v>
      </c>
      <c r="D11883" t="s">
        <v>3973</v>
      </c>
      <c r="E11883" t="s">
        <v>20</v>
      </c>
      <c r="F11883" t="b">
        <v>0</v>
      </c>
      <c r="G11883" t="s">
        <v>52</v>
      </c>
      <c r="H11883" s="4">
        <v>45817.793043981481</v>
      </c>
      <c r="I11883" t="b">
        <v>0</v>
      </c>
      <c r="J11883" t="b">
        <v>1</v>
      </c>
      <c r="K11883" t="s">
        <v>24</v>
      </c>
      <c r="L11883" t="s">
        <v>36</v>
      </c>
      <c r="N11883">
        <v>27.619998931884769</v>
      </c>
      <c r="O11883" t="s">
        <v>15498</v>
      </c>
    </row>
    <row r="11884" spans="1:16" x14ac:dyDescent="0.55000000000000004">
      <c r="A11884" t="s">
        <v>2</v>
      </c>
      <c r="B11884" t="s">
        <v>692</v>
      </c>
      <c r="C11884" t="s">
        <v>823</v>
      </c>
      <c r="D11884" t="s">
        <v>3828</v>
      </c>
      <c r="E11884" t="s">
        <v>20</v>
      </c>
      <c r="F11884" t="b">
        <v>0</v>
      </c>
      <c r="G11884" t="s">
        <v>30</v>
      </c>
      <c r="H11884" s="4">
        <v>45817.809201388889</v>
      </c>
      <c r="I11884" t="b">
        <v>0</v>
      </c>
      <c r="J11884" t="b">
        <v>0</v>
      </c>
      <c r="K11884" t="s">
        <v>24</v>
      </c>
      <c r="L11884" t="s">
        <v>22</v>
      </c>
      <c r="M11884">
        <v>125000</v>
      </c>
      <c r="O11884" t="s">
        <v>15499</v>
      </c>
      <c r="P11884" t="s">
        <v>15500</v>
      </c>
    </row>
    <row r="11885" spans="1:16" x14ac:dyDescent="0.55000000000000004">
      <c r="A11885" t="s">
        <v>40</v>
      </c>
      <c r="B11885" t="s">
        <v>474</v>
      </c>
      <c r="C11885" t="s">
        <v>106</v>
      </c>
      <c r="D11885" t="s">
        <v>3973</v>
      </c>
      <c r="E11885" t="s">
        <v>20</v>
      </c>
      <c r="F11885" t="b">
        <v>0</v>
      </c>
      <c r="G11885" t="s">
        <v>106</v>
      </c>
      <c r="H11885" s="4">
        <v>45817.812789351847</v>
      </c>
      <c r="I11885" t="b">
        <v>1</v>
      </c>
      <c r="J11885" t="b">
        <v>0</v>
      </c>
      <c r="K11885" t="s">
        <v>106</v>
      </c>
      <c r="L11885" t="s">
        <v>22</v>
      </c>
      <c r="M11885">
        <v>135000</v>
      </c>
      <c r="O11885" t="s">
        <v>10702</v>
      </c>
      <c r="P11885" t="s">
        <v>15501</v>
      </c>
    </row>
    <row r="11886" spans="1:16" x14ac:dyDescent="0.55000000000000004">
      <c r="A11886" t="s">
        <v>139</v>
      </c>
      <c r="B11886" t="s">
        <v>15502</v>
      </c>
      <c r="C11886" t="s">
        <v>242</v>
      </c>
      <c r="D11886" t="s">
        <v>3828</v>
      </c>
      <c r="E11886" t="s">
        <v>20</v>
      </c>
      <c r="F11886" t="b">
        <v>0</v>
      </c>
      <c r="G11886" t="s">
        <v>35</v>
      </c>
      <c r="H11886" s="4">
        <v>45817.83384259259</v>
      </c>
      <c r="I11886" t="b">
        <v>0</v>
      </c>
      <c r="J11886" t="b">
        <v>1</v>
      </c>
      <c r="K11886" t="s">
        <v>24</v>
      </c>
      <c r="L11886" t="s">
        <v>22</v>
      </c>
      <c r="M11886">
        <v>140000</v>
      </c>
      <c r="O11886" t="s">
        <v>15503</v>
      </c>
      <c r="P11886" t="s">
        <v>15504</v>
      </c>
    </row>
    <row r="11887" spans="1:16" x14ac:dyDescent="0.55000000000000004">
      <c r="A11887" t="s">
        <v>139</v>
      </c>
      <c r="B11887" t="s">
        <v>15505</v>
      </c>
      <c r="C11887" t="s">
        <v>276</v>
      </c>
      <c r="D11887" t="s">
        <v>3973</v>
      </c>
      <c r="E11887" t="s">
        <v>20</v>
      </c>
      <c r="F11887" t="b">
        <v>0</v>
      </c>
      <c r="G11887" t="s">
        <v>30</v>
      </c>
      <c r="H11887" s="4">
        <v>45817.834016203713</v>
      </c>
      <c r="I11887" t="b">
        <v>0</v>
      </c>
      <c r="J11887" t="b">
        <v>1</v>
      </c>
      <c r="K11887" t="s">
        <v>24</v>
      </c>
      <c r="L11887" t="s">
        <v>22</v>
      </c>
      <c r="M11887">
        <v>107500</v>
      </c>
      <c r="O11887" t="s">
        <v>6337</v>
      </c>
    </row>
    <row r="11888" spans="1:16" x14ac:dyDescent="0.55000000000000004">
      <c r="A11888" t="s">
        <v>139</v>
      </c>
      <c r="B11888" t="s">
        <v>15506</v>
      </c>
      <c r="C11888" t="s">
        <v>15507</v>
      </c>
      <c r="D11888" t="s">
        <v>3828</v>
      </c>
      <c r="E11888" t="s">
        <v>20</v>
      </c>
      <c r="F11888" t="b">
        <v>0</v>
      </c>
      <c r="G11888" t="s">
        <v>41</v>
      </c>
      <c r="H11888" s="4">
        <v>45817.834340277783</v>
      </c>
      <c r="I11888" t="b">
        <v>0</v>
      </c>
      <c r="J11888" t="b">
        <v>1</v>
      </c>
      <c r="K11888" t="s">
        <v>24</v>
      </c>
      <c r="L11888" t="s">
        <v>22</v>
      </c>
      <c r="M11888">
        <v>68500</v>
      </c>
      <c r="O11888" t="s">
        <v>15508</v>
      </c>
      <c r="P11888" t="s">
        <v>15509</v>
      </c>
    </row>
    <row r="11889" spans="1:16" x14ac:dyDescent="0.55000000000000004">
      <c r="A11889" t="s">
        <v>2</v>
      </c>
      <c r="B11889" t="s">
        <v>15510</v>
      </c>
      <c r="C11889" t="s">
        <v>386</v>
      </c>
      <c r="D11889" t="s">
        <v>3828</v>
      </c>
      <c r="E11889" t="s">
        <v>20</v>
      </c>
      <c r="F11889" t="b">
        <v>0</v>
      </c>
      <c r="G11889" t="s">
        <v>27</v>
      </c>
      <c r="H11889" s="4">
        <v>45817.834791666668</v>
      </c>
      <c r="I11889" t="b">
        <v>1</v>
      </c>
      <c r="J11889" t="b">
        <v>1</v>
      </c>
      <c r="K11889" t="s">
        <v>24</v>
      </c>
      <c r="L11889" t="s">
        <v>22</v>
      </c>
      <c r="M11889">
        <v>145000</v>
      </c>
      <c r="O11889" t="s">
        <v>15511</v>
      </c>
      <c r="P11889" t="s">
        <v>15512</v>
      </c>
    </row>
    <row r="11890" spans="1:16" x14ac:dyDescent="0.55000000000000004">
      <c r="A11890" t="s">
        <v>0</v>
      </c>
      <c r="B11890" t="s">
        <v>15513</v>
      </c>
      <c r="C11890" t="s">
        <v>180</v>
      </c>
      <c r="D11890" t="s">
        <v>3973</v>
      </c>
      <c r="E11890" t="s">
        <v>51</v>
      </c>
      <c r="F11890" t="b">
        <v>0</v>
      </c>
      <c r="G11890" t="s">
        <v>27</v>
      </c>
      <c r="H11890" s="4">
        <v>45817.835185185177</v>
      </c>
      <c r="I11890" t="b">
        <v>1</v>
      </c>
      <c r="J11890" t="b">
        <v>1</v>
      </c>
      <c r="K11890" t="s">
        <v>24</v>
      </c>
      <c r="L11890" t="s">
        <v>36</v>
      </c>
      <c r="N11890">
        <v>67.5</v>
      </c>
      <c r="O11890" t="s">
        <v>96</v>
      </c>
    </row>
    <row r="11891" spans="1:16" x14ac:dyDescent="0.55000000000000004">
      <c r="A11891" t="s">
        <v>25</v>
      </c>
      <c r="B11891" t="s">
        <v>15514</v>
      </c>
      <c r="C11891" t="s">
        <v>82</v>
      </c>
      <c r="D11891" t="s">
        <v>2208</v>
      </c>
      <c r="E11891" t="s">
        <v>20</v>
      </c>
      <c r="F11891" t="b">
        <v>0</v>
      </c>
      <c r="G11891" t="s">
        <v>27</v>
      </c>
      <c r="H11891" s="4">
        <v>45817.875057870369</v>
      </c>
      <c r="I11891" t="b">
        <v>0</v>
      </c>
      <c r="J11891" t="b">
        <v>1</v>
      </c>
      <c r="K11891" t="s">
        <v>24</v>
      </c>
      <c r="L11891" t="s">
        <v>22</v>
      </c>
      <c r="M11891">
        <v>102500</v>
      </c>
      <c r="O11891" t="s">
        <v>387</v>
      </c>
    </row>
    <row r="11892" spans="1:16" x14ac:dyDescent="0.55000000000000004">
      <c r="A11892" t="s">
        <v>2</v>
      </c>
      <c r="B11892" t="s">
        <v>2</v>
      </c>
      <c r="C11892" t="s">
        <v>15515</v>
      </c>
      <c r="D11892" t="s">
        <v>3828</v>
      </c>
      <c r="E11892" t="s">
        <v>20</v>
      </c>
      <c r="F11892" t="b">
        <v>0</v>
      </c>
      <c r="G11892" t="s">
        <v>27</v>
      </c>
      <c r="H11892" s="4">
        <v>45817.876620370371</v>
      </c>
      <c r="I11892" t="b">
        <v>0</v>
      </c>
      <c r="J11892" t="b">
        <v>1</v>
      </c>
      <c r="K11892" t="s">
        <v>24</v>
      </c>
      <c r="L11892" t="s">
        <v>22</v>
      </c>
      <c r="M11892">
        <v>84031.6484375</v>
      </c>
      <c r="O11892" t="s">
        <v>15516</v>
      </c>
      <c r="P11892" t="s">
        <v>15517</v>
      </c>
    </row>
    <row r="11893" spans="1:16" x14ac:dyDescent="0.55000000000000004">
      <c r="A11893" t="s">
        <v>0</v>
      </c>
      <c r="B11893" t="s">
        <v>15518</v>
      </c>
      <c r="C11893" t="s">
        <v>203</v>
      </c>
      <c r="D11893" t="s">
        <v>3828</v>
      </c>
      <c r="E11893" t="s">
        <v>20</v>
      </c>
      <c r="F11893" t="b">
        <v>0</v>
      </c>
      <c r="G11893" t="s">
        <v>23</v>
      </c>
      <c r="H11893" s="4">
        <v>45817.883680555547</v>
      </c>
      <c r="I11893" t="b">
        <v>0</v>
      </c>
      <c r="J11893" t="b">
        <v>0</v>
      </c>
      <c r="K11893" t="s">
        <v>24</v>
      </c>
      <c r="L11893" t="s">
        <v>22</v>
      </c>
      <c r="M11893">
        <v>80000</v>
      </c>
      <c r="O11893" t="s">
        <v>15519</v>
      </c>
      <c r="P11893" t="s">
        <v>15520</v>
      </c>
    </row>
    <row r="11894" spans="1:16" x14ac:dyDescent="0.55000000000000004">
      <c r="A11894" t="s">
        <v>0</v>
      </c>
      <c r="B11894" t="s">
        <v>15521</v>
      </c>
      <c r="C11894" t="s">
        <v>612</v>
      </c>
      <c r="D11894" t="s">
        <v>3973</v>
      </c>
      <c r="F11894" t="b">
        <v>0</v>
      </c>
      <c r="G11894" t="s">
        <v>30</v>
      </c>
      <c r="H11894" s="4">
        <v>45817.89266203704</v>
      </c>
      <c r="I11894" t="b">
        <v>1</v>
      </c>
      <c r="J11894" t="b">
        <v>0</v>
      </c>
      <c r="K11894" t="s">
        <v>24</v>
      </c>
      <c r="L11894" t="s">
        <v>36</v>
      </c>
      <c r="N11894">
        <v>76</v>
      </c>
      <c r="O11894" t="s">
        <v>15522</v>
      </c>
      <c r="P11894" t="s">
        <v>15523</v>
      </c>
    </row>
    <row r="11895" spans="1:16" x14ac:dyDescent="0.55000000000000004">
      <c r="A11895" t="s">
        <v>2</v>
      </c>
      <c r="B11895" t="s">
        <v>15524</v>
      </c>
      <c r="C11895" t="s">
        <v>1247</v>
      </c>
      <c r="D11895" t="s">
        <v>3828</v>
      </c>
      <c r="E11895" t="s">
        <v>20</v>
      </c>
      <c r="F11895" t="b">
        <v>0</v>
      </c>
      <c r="G11895" t="s">
        <v>1247</v>
      </c>
      <c r="H11895" s="4">
        <v>45817.904479166667</v>
      </c>
      <c r="I11895" t="b">
        <v>0</v>
      </c>
      <c r="J11895" t="b">
        <v>0</v>
      </c>
      <c r="K11895" t="s">
        <v>1247</v>
      </c>
      <c r="L11895" t="s">
        <v>22</v>
      </c>
      <c r="M11895">
        <v>88000</v>
      </c>
      <c r="O11895" t="s">
        <v>15525</v>
      </c>
      <c r="P11895" t="s">
        <v>3900</v>
      </c>
    </row>
    <row r="11896" spans="1:16" x14ac:dyDescent="0.55000000000000004">
      <c r="A11896" t="s">
        <v>0</v>
      </c>
      <c r="B11896" t="s">
        <v>1934</v>
      </c>
      <c r="C11896" t="s">
        <v>809</v>
      </c>
      <c r="D11896" t="s">
        <v>4084</v>
      </c>
      <c r="E11896" t="s">
        <v>20</v>
      </c>
      <c r="F11896" t="b">
        <v>0</v>
      </c>
      <c r="G11896" t="s">
        <v>41</v>
      </c>
      <c r="H11896" s="4">
        <v>45817.917048611111</v>
      </c>
      <c r="I11896" t="b">
        <v>0</v>
      </c>
      <c r="J11896" t="b">
        <v>0</v>
      </c>
      <c r="K11896" t="s">
        <v>24</v>
      </c>
      <c r="L11896" t="s">
        <v>22</v>
      </c>
      <c r="M11896">
        <v>108975.5</v>
      </c>
      <c r="O11896" t="s">
        <v>374</v>
      </c>
      <c r="P11896" t="s">
        <v>8104</v>
      </c>
    </row>
    <row r="11897" spans="1:16" x14ac:dyDescent="0.55000000000000004">
      <c r="A11897" t="s">
        <v>40</v>
      </c>
      <c r="B11897" t="s">
        <v>5403</v>
      </c>
      <c r="C11897" t="s">
        <v>5404</v>
      </c>
      <c r="D11897" t="s">
        <v>3973</v>
      </c>
      <c r="E11897" t="s">
        <v>20</v>
      </c>
      <c r="F11897" t="b">
        <v>0</v>
      </c>
      <c r="G11897" t="s">
        <v>52</v>
      </c>
      <c r="H11897" s="4">
        <v>45817.934699074067</v>
      </c>
      <c r="I11897" t="b">
        <v>0</v>
      </c>
      <c r="J11897" t="b">
        <v>0</v>
      </c>
      <c r="K11897" t="s">
        <v>24</v>
      </c>
      <c r="L11897" t="s">
        <v>22</v>
      </c>
      <c r="M11897">
        <v>135000</v>
      </c>
      <c r="O11897" t="s">
        <v>1422</v>
      </c>
      <c r="P11897" t="s">
        <v>11030</v>
      </c>
    </row>
    <row r="11898" spans="1:16" x14ac:dyDescent="0.55000000000000004">
      <c r="A11898" t="s">
        <v>1</v>
      </c>
      <c r="B11898" t="s">
        <v>15526</v>
      </c>
      <c r="C11898" t="s">
        <v>1431</v>
      </c>
      <c r="D11898" t="s">
        <v>3973</v>
      </c>
      <c r="E11898" t="s">
        <v>20</v>
      </c>
      <c r="F11898" t="b">
        <v>0</v>
      </c>
      <c r="G11898" t="s">
        <v>41</v>
      </c>
      <c r="H11898" s="4">
        <v>45817.959305555552</v>
      </c>
      <c r="I11898" t="b">
        <v>0</v>
      </c>
      <c r="J11898" t="b">
        <v>1</v>
      </c>
      <c r="K11898" t="s">
        <v>24</v>
      </c>
      <c r="L11898" t="s">
        <v>22</v>
      </c>
      <c r="M11898">
        <v>169500</v>
      </c>
      <c r="O11898" t="s">
        <v>1172</v>
      </c>
      <c r="P11898" t="s">
        <v>8323</v>
      </c>
    </row>
    <row r="11899" spans="1:16" x14ac:dyDescent="0.55000000000000004">
      <c r="A11899" t="s">
        <v>1</v>
      </c>
      <c r="B11899" t="s">
        <v>15527</v>
      </c>
      <c r="C11899" t="s">
        <v>213</v>
      </c>
      <c r="D11899" t="s">
        <v>3973</v>
      </c>
      <c r="E11899" t="s">
        <v>20</v>
      </c>
      <c r="F11899" t="b">
        <v>0</v>
      </c>
      <c r="G11899" t="s">
        <v>41</v>
      </c>
      <c r="H11899" s="4">
        <v>45817.959386574083</v>
      </c>
      <c r="I11899" t="b">
        <v>0</v>
      </c>
      <c r="J11899" t="b">
        <v>1</v>
      </c>
      <c r="K11899" t="s">
        <v>24</v>
      </c>
      <c r="L11899" t="s">
        <v>22</v>
      </c>
      <c r="M11899">
        <v>140000</v>
      </c>
      <c r="O11899" t="s">
        <v>15528</v>
      </c>
      <c r="P11899" t="s">
        <v>15529</v>
      </c>
    </row>
    <row r="11900" spans="1:16" x14ac:dyDescent="0.55000000000000004">
      <c r="A11900" t="s">
        <v>191</v>
      </c>
      <c r="B11900" t="s">
        <v>15530</v>
      </c>
      <c r="C11900" t="s">
        <v>465</v>
      </c>
      <c r="D11900" t="s">
        <v>2208</v>
      </c>
      <c r="E11900" t="s">
        <v>20</v>
      </c>
      <c r="F11900" t="b">
        <v>0</v>
      </c>
      <c r="G11900" t="s">
        <v>41</v>
      </c>
      <c r="H11900" s="4">
        <v>45817.959386574083</v>
      </c>
      <c r="I11900" t="b">
        <v>0</v>
      </c>
      <c r="J11900" t="b">
        <v>0</v>
      </c>
      <c r="K11900" t="s">
        <v>24</v>
      </c>
      <c r="L11900" t="s">
        <v>22</v>
      </c>
      <c r="M11900">
        <v>127000</v>
      </c>
      <c r="O11900" t="s">
        <v>15531</v>
      </c>
    </row>
    <row r="11901" spans="1:16" x14ac:dyDescent="0.55000000000000004">
      <c r="A11901" t="s">
        <v>40</v>
      </c>
      <c r="B11901" t="s">
        <v>5403</v>
      </c>
      <c r="C11901" t="s">
        <v>1573</v>
      </c>
      <c r="D11901" t="s">
        <v>3973</v>
      </c>
      <c r="E11901" t="s">
        <v>20</v>
      </c>
      <c r="F11901" t="b">
        <v>0</v>
      </c>
      <c r="G11901" t="s">
        <v>27</v>
      </c>
      <c r="H11901" s="4">
        <v>45817.960104166668</v>
      </c>
      <c r="I11901" t="b">
        <v>0</v>
      </c>
      <c r="J11901" t="b">
        <v>0</v>
      </c>
      <c r="K11901" t="s">
        <v>24</v>
      </c>
      <c r="L11901" t="s">
        <v>22</v>
      </c>
      <c r="M11901">
        <v>135000</v>
      </c>
      <c r="O11901" t="s">
        <v>1422</v>
      </c>
      <c r="P11901" t="s">
        <v>5405</v>
      </c>
    </row>
    <row r="11902" spans="1:16" x14ac:dyDescent="0.55000000000000004">
      <c r="A11902" t="s">
        <v>40</v>
      </c>
      <c r="B11902" t="s">
        <v>5403</v>
      </c>
      <c r="C11902" t="s">
        <v>2681</v>
      </c>
      <c r="D11902" t="s">
        <v>3973</v>
      </c>
      <c r="E11902" t="s">
        <v>20</v>
      </c>
      <c r="F11902" t="b">
        <v>0</v>
      </c>
      <c r="G11902" t="s">
        <v>41</v>
      </c>
      <c r="H11902" s="4">
        <v>45817.960543981477</v>
      </c>
      <c r="I11902" t="b">
        <v>0</v>
      </c>
      <c r="J11902" t="b">
        <v>0</v>
      </c>
      <c r="K11902" t="s">
        <v>24</v>
      </c>
      <c r="L11902" t="s">
        <v>22</v>
      </c>
      <c r="M11902">
        <v>135000</v>
      </c>
      <c r="O11902" t="s">
        <v>1422</v>
      </c>
      <c r="P11902" t="s">
        <v>11030</v>
      </c>
    </row>
    <row r="11903" spans="1:16" x14ac:dyDescent="0.55000000000000004">
      <c r="A11903" t="s">
        <v>25</v>
      </c>
      <c r="B11903" t="s">
        <v>15532</v>
      </c>
      <c r="C11903" t="s">
        <v>376</v>
      </c>
      <c r="D11903" t="s">
        <v>3828</v>
      </c>
      <c r="E11903" t="s">
        <v>20</v>
      </c>
      <c r="F11903" t="b">
        <v>0</v>
      </c>
      <c r="G11903" t="s">
        <v>23</v>
      </c>
      <c r="H11903" s="4">
        <v>45817.966967592591</v>
      </c>
      <c r="I11903" t="b">
        <v>0</v>
      </c>
      <c r="J11903" t="b">
        <v>1</v>
      </c>
      <c r="K11903" t="s">
        <v>24</v>
      </c>
      <c r="L11903" t="s">
        <v>22</v>
      </c>
      <c r="M11903">
        <v>72500</v>
      </c>
      <c r="O11903" t="s">
        <v>398</v>
      </c>
      <c r="P11903" t="s">
        <v>15533</v>
      </c>
    </row>
    <row r="11904" spans="1:16" x14ac:dyDescent="0.55000000000000004">
      <c r="A11904" t="s">
        <v>89</v>
      </c>
      <c r="B11904" t="s">
        <v>89</v>
      </c>
      <c r="C11904" t="s">
        <v>39</v>
      </c>
      <c r="D11904" t="s">
        <v>7434</v>
      </c>
      <c r="E11904" t="s">
        <v>20</v>
      </c>
      <c r="F11904" t="b">
        <v>1</v>
      </c>
      <c r="G11904" t="s">
        <v>1420</v>
      </c>
      <c r="H11904" s="4">
        <v>45817.974178240736</v>
      </c>
      <c r="I11904" t="b">
        <v>1</v>
      </c>
      <c r="J11904" t="b">
        <v>0</v>
      </c>
      <c r="K11904" t="s">
        <v>1420</v>
      </c>
      <c r="L11904" t="s">
        <v>22</v>
      </c>
      <c r="M11904">
        <v>150000</v>
      </c>
      <c r="O11904" t="s">
        <v>15534</v>
      </c>
      <c r="P11904" t="s">
        <v>15535</v>
      </c>
    </row>
    <row r="11905" spans="1:16" x14ac:dyDescent="0.55000000000000004">
      <c r="A11905" t="s">
        <v>2</v>
      </c>
      <c r="B11905" t="s">
        <v>638</v>
      </c>
      <c r="C11905" t="s">
        <v>1696</v>
      </c>
      <c r="D11905" t="s">
        <v>3828</v>
      </c>
      <c r="E11905" t="s">
        <v>20</v>
      </c>
      <c r="F11905" t="b">
        <v>0</v>
      </c>
      <c r="G11905" t="s">
        <v>52</v>
      </c>
      <c r="H11905" s="4">
        <v>45817.97625</v>
      </c>
      <c r="I11905" t="b">
        <v>0</v>
      </c>
      <c r="J11905" t="b">
        <v>1</v>
      </c>
      <c r="K11905" t="s">
        <v>24</v>
      </c>
      <c r="L11905" t="s">
        <v>22</v>
      </c>
      <c r="M11905">
        <v>87200</v>
      </c>
      <c r="O11905" t="s">
        <v>2697</v>
      </c>
      <c r="P11905" t="s">
        <v>11963</v>
      </c>
    </row>
    <row r="11906" spans="1:16" x14ac:dyDescent="0.55000000000000004">
      <c r="A11906" t="s">
        <v>89</v>
      </c>
      <c r="B11906" t="s">
        <v>14092</v>
      </c>
      <c r="C11906" t="s">
        <v>10547</v>
      </c>
      <c r="D11906" t="s">
        <v>4014</v>
      </c>
      <c r="E11906" t="s">
        <v>20</v>
      </c>
      <c r="F11906" t="b">
        <v>0</v>
      </c>
      <c r="G11906" t="s">
        <v>106</v>
      </c>
      <c r="H11906" s="4">
        <v>45817.979560185187</v>
      </c>
      <c r="I11906" t="b">
        <v>0</v>
      </c>
      <c r="J11906" t="b">
        <v>1</v>
      </c>
      <c r="K11906" t="s">
        <v>106</v>
      </c>
      <c r="L11906" t="s">
        <v>22</v>
      </c>
      <c r="M11906">
        <v>170000</v>
      </c>
      <c r="O11906" t="s">
        <v>15536</v>
      </c>
      <c r="P11906" t="s">
        <v>2089</v>
      </c>
    </row>
    <row r="11907" spans="1:16" x14ac:dyDescent="0.55000000000000004">
      <c r="A11907" t="s">
        <v>139</v>
      </c>
      <c r="B11907" t="s">
        <v>15537</v>
      </c>
      <c r="C11907" t="s">
        <v>82</v>
      </c>
      <c r="D11907" t="s">
        <v>3973</v>
      </c>
      <c r="E11907" t="s">
        <v>20</v>
      </c>
      <c r="F11907" t="b">
        <v>0</v>
      </c>
      <c r="G11907" t="s">
        <v>27</v>
      </c>
      <c r="H11907" s="4">
        <v>45818.000173611108</v>
      </c>
      <c r="I11907" t="b">
        <v>0</v>
      </c>
      <c r="J11907" t="b">
        <v>1</v>
      </c>
      <c r="K11907" t="s">
        <v>24</v>
      </c>
      <c r="L11907" t="s">
        <v>22</v>
      </c>
      <c r="M11907">
        <v>80000</v>
      </c>
      <c r="O11907" t="s">
        <v>3622</v>
      </c>
      <c r="P11907" t="s">
        <v>706</v>
      </c>
    </row>
    <row r="11908" spans="1:16" x14ac:dyDescent="0.55000000000000004">
      <c r="A11908" t="s">
        <v>1</v>
      </c>
      <c r="B11908" t="s">
        <v>15538</v>
      </c>
      <c r="C11908" t="s">
        <v>192</v>
      </c>
      <c r="D11908" t="s">
        <v>3973</v>
      </c>
      <c r="E11908" t="s">
        <v>20</v>
      </c>
      <c r="F11908" t="b">
        <v>0</v>
      </c>
      <c r="G11908" t="s">
        <v>52</v>
      </c>
      <c r="H11908" s="4">
        <v>45818.000752314823</v>
      </c>
      <c r="I11908" t="b">
        <v>0</v>
      </c>
      <c r="J11908" t="b">
        <v>1</v>
      </c>
      <c r="K11908" t="s">
        <v>24</v>
      </c>
      <c r="L11908" t="s">
        <v>22</v>
      </c>
      <c r="M11908">
        <v>145000</v>
      </c>
      <c r="O11908" t="s">
        <v>954</v>
      </c>
      <c r="P11908" t="s">
        <v>6367</v>
      </c>
    </row>
    <row r="11909" spans="1:16" x14ac:dyDescent="0.55000000000000004">
      <c r="A11909" t="s">
        <v>1</v>
      </c>
      <c r="B11909" t="s">
        <v>15539</v>
      </c>
      <c r="C11909" t="s">
        <v>1624</v>
      </c>
      <c r="D11909" t="s">
        <v>3600</v>
      </c>
      <c r="E11909" t="s">
        <v>20</v>
      </c>
      <c r="F11909" t="b">
        <v>0</v>
      </c>
      <c r="G11909" t="s">
        <v>27</v>
      </c>
      <c r="H11909" s="4">
        <v>45818.000868055547</v>
      </c>
      <c r="I11909" t="b">
        <v>1</v>
      </c>
      <c r="J11909" t="b">
        <v>1</v>
      </c>
      <c r="K11909" t="s">
        <v>24</v>
      </c>
      <c r="L11909" t="s">
        <v>22</v>
      </c>
      <c r="M11909">
        <v>150000</v>
      </c>
      <c r="O11909" t="s">
        <v>15540</v>
      </c>
      <c r="P11909" t="s">
        <v>15541</v>
      </c>
    </row>
    <row r="11910" spans="1:16" x14ac:dyDescent="0.55000000000000004">
      <c r="A11910" t="s">
        <v>2</v>
      </c>
      <c r="B11910" t="s">
        <v>692</v>
      </c>
      <c r="C11910" t="s">
        <v>690</v>
      </c>
      <c r="D11910" t="s">
        <v>3973</v>
      </c>
      <c r="E11910" t="s">
        <v>20</v>
      </c>
      <c r="F11910" t="b">
        <v>0</v>
      </c>
      <c r="G11910" t="s">
        <v>27</v>
      </c>
      <c r="H11910" s="4">
        <v>45818.001770833333</v>
      </c>
      <c r="I11910" t="b">
        <v>0</v>
      </c>
      <c r="J11910" t="b">
        <v>1</v>
      </c>
      <c r="K11910" t="s">
        <v>24</v>
      </c>
      <c r="L11910" t="s">
        <v>22</v>
      </c>
      <c r="M11910">
        <v>127800</v>
      </c>
      <c r="O11910" t="s">
        <v>691</v>
      </c>
      <c r="P11910" t="s">
        <v>520</v>
      </c>
    </row>
    <row r="11911" spans="1:16" x14ac:dyDescent="0.55000000000000004">
      <c r="A11911" t="s">
        <v>28</v>
      </c>
      <c r="B11911" t="s">
        <v>14860</v>
      </c>
      <c r="C11911" t="s">
        <v>2283</v>
      </c>
      <c r="D11911" t="s">
        <v>3973</v>
      </c>
      <c r="E11911" t="s">
        <v>20</v>
      </c>
      <c r="F11911" t="b">
        <v>0</v>
      </c>
      <c r="G11911" t="s">
        <v>27</v>
      </c>
      <c r="H11911" s="4">
        <v>45818.001793981479</v>
      </c>
      <c r="I11911" t="b">
        <v>0</v>
      </c>
      <c r="J11911" t="b">
        <v>1</v>
      </c>
      <c r="K11911" t="s">
        <v>24</v>
      </c>
      <c r="L11911" t="s">
        <v>22</v>
      </c>
      <c r="M11911">
        <v>116738.5</v>
      </c>
      <c r="O11911" t="s">
        <v>5482</v>
      </c>
      <c r="P11911" t="s">
        <v>14861</v>
      </c>
    </row>
    <row r="11912" spans="1:16" x14ac:dyDescent="0.55000000000000004">
      <c r="A11912" t="s">
        <v>28</v>
      </c>
      <c r="B11912" t="s">
        <v>14860</v>
      </c>
      <c r="C11912" t="s">
        <v>1566</v>
      </c>
      <c r="D11912" t="s">
        <v>3973</v>
      </c>
      <c r="E11912" t="s">
        <v>20</v>
      </c>
      <c r="F11912" t="b">
        <v>0</v>
      </c>
      <c r="G11912" t="s">
        <v>27</v>
      </c>
      <c r="H11912" s="4">
        <v>45818.001851851863</v>
      </c>
      <c r="I11912" t="b">
        <v>0</v>
      </c>
      <c r="J11912" t="b">
        <v>1</v>
      </c>
      <c r="K11912" t="s">
        <v>24</v>
      </c>
      <c r="L11912" t="s">
        <v>22</v>
      </c>
      <c r="M11912">
        <v>116738.5</v>
      </c>
      <c r="O11912" t="s">
        <v>5482</v>
      </c>
      <c r="P11912" t="s">
        <v>14861</v>
      </c>
    </row>
    <row r="11913" spans="1:16" x14ac:dyDescent="0.55000000000000004">
      <c r="A11913" t="s">
        <v>2</v>
      </c>
      <c r="B11913" t="s">
        <v>7407</v>
      </c>
      <c r="C11913" t="s">
        <v>372</v>
      </c>
      <c r="D11913" t="s">
        <v>4014</v>
      </c>
      <c r="E11913" t="s">
        <v>20</v>
      </c>
      <c r="F11913" t="b">
        <v>0</v>
      </c>
      <c r="G11913" t="s">
        <v>41</v>
      </c>
      <c r="H11913" s="4">
        <v>45818.00209490741</v>
      </c>
      <c r="I11913" t="b">
        <v>0</v>
      </c>
      <c r="J11913" t="b">
        <v>1</v>
      </c>
      <c r="K11913" t="s">
        <v>24</v>
      </c>
      <c r="L11913" t="s">
        <v>22</v>
      </c>
      <c r="M11913">
        <v>220900</v>
      </c>
      <c r="O11913" t="s">
        <v>402</v>
      </c>
      <c r="P11913" t="s">
        <v>7408</v>
      </c>
    </row>
    <row r="11914" spans="1:16" x14ac:dyDescent="0.55000000000000004">
      <c r="A11914" t="s">
        <v>2</v>
      </c>
      <c r="B11914" t="s">
        <v>7406</v>
      </c>
      <c r="C11914" t="s">
        <v>1385</v>
      </c>
      <c r="D11914" t="s">
        <v>3973</v>
      </c>
      <c r="E11914" t="s">
        <v>20</v>
      </c>
      <c r="F11914" t="b">
        <v>0</v>
      </c>
      <c r="G11914" t="s">
        <v>41</v>
      </c>
      <c r="H11914" s="4">
        <v>45818.002222222232</v>
      </c>
      <c r="I11914" t="b">
        <v>0</v>
      </c>
      <c r="J11914" t="b">
        <v>0</v>
      </c>
      <c r="K11914" t="s">
        <v>24</v>
      </c>
      <c r="L11914" t="s">
        <v>22</v>
      </c>
      <c r="M11914">
        <v>82850</v>
      </c>
      <c r="O11914" t="s">
        <v>5482</v>
      </c>
      <c r="P11914" t="s">
        <v>3772</v>
      </c>
    </row>
    <row r="11915" spans="1:16" x14ac:dyDescent="0.55000000000000004">
      <c r="A11915" t="s">
        <v>1</v>
      </c>
      <c r="B11915" t="s">
        <v>3361</v>
      </c>
      <c r="C11915" t="s">
        <v>1065</v>
      </c>
      <c r="D11915" t="s">
        <v>3973</v>
      </c>
      <c r="E11915" t="s">
        <v>20</v>
      </c>
      <c r="F11915" t="b">
        <v>0</v>
      </c>
      <c r="G11915" t="s">
        <v>35</v>
      </c>
      <c r="H11915" s="4">
        <v>45818.042754629627</v>
      </c>
      <c r="I11915" t="b">
        <v>0</v>
      </c>
      <c r="J11915" t="b">
        <v>1</v>
      </c>
      <c r="K11915" t="s">
        <v>24</v>
      </c>
      <c r="L11915" t="s">
        <v>22</v>
      </c>
      <c r="M11915">
        <v>195575</v>
      </c>
      <c r="O11915" t="s">
        <v>1438</v>
      </c>
      <c r="P11915" t="s">
        <v>15542</v>
      </c>
    </row>
    <row r="11916" spans="1:16" x14ac:dyDescent="0.55000000000000004">
      <c r="A11916" t="s">
        <v>2</v>
      </c>
      <c r="B11916" t="s">
        <v>15543</v>
      </c>
      <c r="C11916" t="s">
        <v>166</v>
      </c>
      <c r="D11916" t="s">
        <v>3973</v>
      </c>
      <c r="E11916" t="s">
        <v>20</v>
      </c>
      <c r="F11916" t="b">
        <v>0</v>
      </c>
      <c r="G11916" t="s">
        <v>27</v>
      </c>
      <c r="H11916" s="4">
        <v>45818.043495370373</v>
      </c>
      <c r="I11916" t="b">
        <v>0</v>
      </c>
      <c r="J11916" t="b">
        <v>1</v>
      </c>
      <c r="K11916" t="s">
        <v>24</v>
      </c>
      <c r="L11916" t="s">
        <v>22</v>
      </c>
      <c r="M11916">
        <v>152500</v>
      </c>
      <c r="O11916" t="s">
        <v>202</v>
      </c>
      <c r="P11916" t="s">
        <v>15544</v>
      </c>
    </row>
    <row r="11917" spans="1:16" x14ac:dyDescent="0.55000000000000004">
      <c r="A11917" t="s">
        <v>25</v>
      </c>
      <c r="B11917" t="s">
        <v>15545</v>
      </c>
      <c r="C11917" t="s">
        <v>3594</v>
      </c>
      <c r="D11917" t="s">
        <v>3828</v>
      </c>
      <c r="E11917" t="s">
        <v>20</v>
      </c>
      <c r="F11917" t="b">
        <v>0</v>
      </c>
      <c r="G11917" t="s">
        <v>41</v>
      </c>
      <c r="H11917" s="4">
        <v>45818.08357638889</v>
      </c>
      <c r="I11917" t="b">
        <v>0</v>
      </c>
      <c r="J11917" t="b">
        <v>1</v>
      </c>
      <c r="K11917" t="s">
        <v>24</v>
      </c>
      <c r="L11917" t="s">
        <v>22</v>
      </c>
      <c r="M11917">
        <v>108000</v>
      </c>
      <c r="O11917" t="s">
        <v>1940</v>
      </c>
      <c r="P11917" t="s">
        <v>15546</v>
      </c>
    </row>
    <row r="11918" spans="1:16" x14ac:dyDescent="0.55000000000000004">
      <c r="A11918" t="s">
        <v>139</v>
      </c>
      <c r="B11918" t="s">
        <v>15547</v>
      </c>
      <c r="C11918" t="s">
        <v>15548</v>
      </c>
      <c r="D11918" t="s">
        <v>3828</v>
      </c>
      <c r="E11918" t="s">
        <v>20</v>
      </c>
      <c r="F11918" t="b">
        <v>0</v>
      </c>
      <c r="G11918" t="s">
        <v>52</v>
      </c>
      <c r="H11918" s="4">
        <v>45818.084710648152</v>
      </c>
      <c r="I11918" t="b">
        <v>0</v>
      </c>
      <c r="J11918" t="b">
        <v>1</v>
      </c>
      <c r="K11918" t="s">
        <v>24</v>
      </c>
      <c r="L11918" t="s">
        <v>22</v>
      </c>
      <c r="M11918">
        <v>150000</v>
      </c>
      <c r="O11918" t="s">
        <v>15549</v>
      </c>
    </row>
    <row r="11919" spans="1:16" x14ac:dyDescent="0.55000000000000004">
      <c r="A11919" t="s">
        <v>1</v>
      </c>
      <c r="B11919" t="s">
        <v>264</v>
      </c>
      <c r="C11919" t="s">
        <v>39</v>
      </c>
      <c r="D11919" t="s">
        <v>7434</v>
      </c>
      <c r="E11919" t="s">
        <v>20</v>
      </c>
      <c r="F11919" t="b">
        <v>1</v>
      </c>
      <c r="G11919" t="s">
        <v>4057</v>
      </c>
      <c r="H11919" s="4">
        <v>45818.094918981478</v>
      </c>
      <c r="I11919" t="b">
        <v>0</v>
      </c>
      <c r="J11919" t="b">
        <v>0</v>
      </c>
      <c r="K11919" t="s">
        <v>4057</v>
      </c>
      <c r="L11919" t="s">
        <v>22</v>
      </c>
      <c r="M11919">
        <v>125000</v>
      </c>
      <c r="O11919" t="s">
        <v>15534</v>
      </c>
      <c r="P11919" t="s">
        <v>15550</v>
      </c>
    </row>
    <row r="11920" spans="1:16" x14ac:dyDescent="0.55000000000000004">
      <c r="A11920" t="s">
        <v>0</v>
      </c>
      <c r="B11920" t="s">
        <v>15210</v>
      </c>
      <c r="C11920" t="s">
        <v>431</v>
      </c>
      <c r="D11920" t="s">
        <v>3828</v>
      </c>
      <c r="E11920" t="s">
        <v>20</v>
      </c>
      <c r="F11920" t="b">
        <v>0</v>
      </c>
      <c r="G11920" t="s">
        <v>27</v>
      </c>
      <c r="H11920" s="4">
        <v>45818.249976851846</v>
      </c>
      <c r="I11920" t="b">
        <v>0</v>
      </c>
      <c r="J11920" t="b">
        <v>1</v>
      </c>
      <c r="K11920" t="s">
        <v>24</v>
      </c>
      <c r="L11920" t="s">
        <v>22</v>
      </c>
      <c r="M11920">
        <v>50000</v>
      </c>
      <c r="O11920" t="s">
        <v>15211</v>
      </c>
      <c r="P11920" t="s">
        <v>1374</v>
      </c>
    </row>
    <row r="11921" spans="1:16" x14ac:dyDescent="0.55000000000000004">
      <c r="A11921" t="s">
        <v>0</v>
      </c>
      <c r="B11921" t="s">
        <v>7419</v>
      </c>
      <c r="C11921" t="s">
        <v>82</v>
      </c>
      <c r="D11921" t="s">
        <v>5915</v>
      </c>
      <c r="E11921" t="s">
        <v>20</v>
      </c>
      <c r="F11921" t="b">
        <v>0</v>
      </c>
      <c r="G11921" t="s">
        <v>27</v>
      </c>
      <c r="H11921" s="4">
        <v>45818.249976851846</v>
      </c>
      <c r="I11921" t="b">
        <v>0</v>
      </c>
      <c r="J11921" t="b">
        <v>1</v>
      </c>
      <c r="K11921" t="s">
        <v>24</v>
      </c>
      <c r="L11921" t="s">
        <v>22</v>
      </c>
      <c r="M11921">
        <v>169500</v>
      </c>
      <c r="O11921" t="s">
        <v>7420</v>
      </c>
      <c r="P11921" t="s">
        <v>2951</v>
      </c>
    </row>
    <row r="11922" spans="1:16" x14ac:dyDescent="0.55000000000000004">
      <c r="A11922" t="s">
        <v>25</v>
      </c>
      <c r="B11922" t="s">
        <v>15551</v>
      </c>
      <c r="C11922" t="s">
        <v>82</v>
      </c>
      <c r="D11922" t="s">
        <v>3973</v>
      </c>
      <c r="E11922" t="s">
        <v>20</v>
      </c>
      <c r="F11922" t="b">
        <v>0</v>
      </c>
      <c r="G11922" t="s">
        <v>27</v>
      </c>
      <c r="H11922" s="4">
        <v>45818.249976851846</v>
      </c>
      <c r="I11922" t="b">
        <v>1</v>
      </c>
      <c r="J11922" t="b">
        <v>0</v>
      </c>
      <c r="K11922" t="s">
        <v>24</v>
      </c>
      <c r="L11922" t="s">
        <v>22</v>
      </c>
      <c r="M11922">
        <v>105500</v>
      </c>
      <c r="O11922" t="s">
        <v>3703</v>
      </c>
      <c r="P11922" t="s">
        <v>15552</v>
      </c>
    </row>
    <row r="11923" spans="1:16" x14ac:dyDescent="0.55000000000000004">
      <c r="A11923" t="s">
        <v>0</v>
      </c>
      <c r="B11923" t="s">
        <v>9651</v>
      </c>
      <c r="C11923" t="s">
        <v>2500</v>
      </c>
      <c r="D11923" t="s">
        <v>3828</v>
      </c>
      <c r="E11923" t="s">
        <v>51</v>
      </c>
      <c r="F11923" t="b">
        <v>0</v>
      </c>
      <c r="G11923" t="s">
        <v>41</v>
      </c>
      <c r="H11923" s="4">
        <v>45818.250243055547</v>
      </c>
      <c r="I11923" t="b">
        <v>0</v>
      </c>
      <c r="J11923" t="b">
        <v>0</v>
      </c>
      <c r="K11923" t="s">
        <v>24</v>
      </c>
      <c r="L11923" t="s">
        <v>36</v>
      </c>
      <c r="N11923">
        <v>21.260000228881839</v>
      </c>
      <c r="O11923" t="s">
        <v>15553</v>
      </c>
      <c r="P11923" t="s">
        <v>2149</v>
      </c>
    </row>
    <row r="11924" spans="1:16" x14ac:dyDescent="0.55000000000000004">
      <c r="A11924" t="s">
        <v>0</v>
      </c>
      <c r="B11924" t="s">
        <v>15554</v>
      </c>
      <c r="C11924" t="s">
        <v>1467</v>
      </c>
      <c r="D11924" t="s">
        <v>3973</v>
      </c>
      <c r="E11924" t="s">
        <v>20</v>
      </c>
      <c r="F11924" t="b">
        <v>0</v>
      </c>
      <c r="G11924" t="s">
        <v>30</v>
      </c>
      <c r="H11924" s="4">
        <v>45818.25072916667</v>
      </c>
      <c r="I11924" t="b">
        <v>1</v>
      </c>
      <c r="J11924" t="b">
        <v>1</v>
      </c>
      <c r="K11924" t="s">
        <v>24</v>
      </c>
      <c r="L11924" t="s">
        <v>22</v>
      </c>
      <c r="M11924">
        <v>100000</v>
      </c>
      <c r="O11924" t="s">
        <v>469</v>
      </c>
      <c r="P11924" t="s">
        <v>15555</v>
      </c>
    </row>
    <row r="11925" spans="1:16" x14ac:dyDescent="0.55000000000000004">
      <c r="A11925" t="s">
        <v>191</v>
      </c>
      <c r="B11925" t="s">
        <v>9348</v>
      </c>
      <c r="C11925" t="s">
        <v>82</v>
      </c>
      <c r="D11925" t="s">
        <v>3973</v>
      </c>
      <c r="E11925" t="s">
        <v>20</v>
      </c>
      <c r="F11925" t="b">
        <v>0</v>
      </c>
      <c r="G11925" t="s">
        <v>27</v>
      </c>
      <c r="H11925" s="4">
        <v>45818.251168981478</v>
      </c>
      <c r="I11925" t="b">
        <v>0</v>
      </c>
      <c r="J11925" t="b">
        <v>0</v>
      </c>
      <c r="K11925" t="s">
        <v>24</v>
      </c>
      <c r="L11925" t="s">
        <v>36</v>
      </c>
      <c r="N11925">
        <v>70.5</v>
      </c>
      <c r="O11925" t="s">
        <v>4344</v>
      </c>
      <c r="P11925" t="s">
        <v>9349</v>
      </c>
    </row>
    <row r="11926" spans="1:16" x14ac:dyDescent="0.55000000000000004">
      <c r="A11926" t="s">
        <v>1</v>
      </c>
      <c r="B11926" t="s">
        <v>15539</v>
      </c>
      <c r="C11926" t="s">
        <v>82</v>
      </c>
      <c r="D11926" t="s">
        <v>3973</v>
      </c>
      <c r="E11926" t="s">
        <v>20</v>
      </c>
      <c r="F11926" t="b">
        <v>0</v>
      </c>
      <c r="G11926" t="s">
        <v>27</v>
      </c>
      <c r="H11926" s="4">
        <v>45818.251180555562</v>
      </c>
      <c r="I11926" t="b">
        <v>1</v>
      </c>
      <c r="J11926" t="b">
        <v>1</v>
      </c>
      <c r="K11926" t="s">
        <v>24</v>
      </c>
      <c r="L11926" t="s">
        <v>22</v>
      </c>
      <c r="M11926">
        <v>125000</v>
      </c>
      <c r="O11926" t="s">
        <v>4344</v>
      </c>
      <c r="P11926" t="s">
        <v>15541</v>
      </c>
    </row>
    <row r="11927" spans="1:16" x14ac:dyDescent="0.55000000000000004">
      <c r="A11927" t="s">
        <v>2</v>
      </c>
      <c r="B11927" t="s">
        <v>15556</v>
      </c>
      <c r="C11927" t="s">
        <v>44</v>
      </c>
      <c r="D11927" t="s">
        <v>3973</v>
      </c>
      <c r="E11927" t="s">
        <v>20</v>
      </c>
      <c r="F11927" t="b">
        <v>0</v>
      </c>
      <c r="G11927" t="s">
        <v>27</v>
      </c>
      <c r="H11927" s="4">
        <v>45818.25204861111</v>
      </c>
      <c r="I11927" t="b">
        <v>0</v>
      </c>
      <c r="J11927" t="b">
        <v>1</v>
      </c>
      <c r="K11927" t="s">
        <v>24</v>
      </c>
      <c r="L11927" t="s">
        <v>22</v>
      </c>
      <c r="M11927">
        <v>160000</v>
      </c>
      <c r="O11927" t="s">
        <v>15557</v>
      </c>
      <c r="P11927" t="s">
        <v>15558</v>
      </c>
    </row>
    <row r="11928" spans="1:16" x14ac:dyDescent="0.55000000000000004">
      <c r="A11928" t="s">
        <v>2</v>
      </c>
      <c r="B11928" t="s">
        <v>15559</v>
      </c>
      <c r="C11928" t="s">
        <v>15560</v>
      </c>
      <c r="D11928" t="s">
        <v>3973</v>
      </c>
      <c r="E11928" t="s">
        <v>20</v>
      </c>
      <c r="F11928" t="b">
        <v>0</v>
      </c>
      <c r="G11928" t="s">
        <v>27</v>
      </c>
      <c r="H11928" s="4">
        <v>45818.252106481479</v>
      </c>
      <c r="I11928" t="b">
        <v>1</v>
      </c>
      <c r="J11928" t="b">
        <v>1</v>
      </c>
      <c r="K11928" t="s">
        <v>24</v>
      </c>
      <c r="L11928" t="s">
        <v>36</v>
      </c>
      <c r="N11928">
        <v>72.5</v>
      </c>
      <c r="O11928" t="s">
        <v>4344</v>
      </c>
      <c r="P11928" t="s">
        <v>15561</v>
      </c>
    </row>
    <row r="11929" spans="1:16" x14ac:dyDescent="0.55000000000000004">
      <c r="A11929" t="s">
        <v>2</v>
      </c>
      <c r="B11929" t="s">
        <v>12944</v>
      </c>
      <c r="C11929" t="s">
        <v>167</v>
      </c>
      <c r="D11929" t="s">
        <v>3600</v>
      </c>
      <c r="E11929" t="s">
        <v>20</v>
      </c>
      <c r="F11929" t="b">
        <v>0</v>
      </c>
      <c r="G11929" t="s">
        <v>35</v>
      </c>
      <c r="H11929" s="4">
        <v>45818.25267361111</v>
      </c>
      <c r="I11929" t="b">
        <v>0</v>
      </c>
      <c r="J11929" t="b">
        <v>1</v>
      </c>
      <c r="K11929" t="s">
        <v>24</v>
      </c>
      <c r="L11929" t="s">
        <v>22</v>
      </c>
      <c r="M11929">
        <v>202000</v>
      </c>
      <c r="O11929" t="s">
        <v>7709</v>
      </c>
      <c r="P11929" t="s">
        <v>15562</v>
      </c>
    </row>
    <row r="11930" spans="1:16" x14ac:dyDescent="0.55000000000000004">
      <c r="A11930" t="s">
        <v>40</v>
      </c>
      <c r="B11930" t="s">
        <v>15563</v>
      </c>
      <c r="C11930" t="s">
        <v>39</v>
      </c>
      <c r="D11930" t="s">
        <v>4014</v>
      </c>
      <c r="E11930" t="s">
        <v>20</v>
      </c>
      <c r="F11930" t="b">
        <v>1</v>
      </c>
      <c r="G11930" t="s">
        <v>35</v>
      </c>
      <c r="H11930" s="4">
        <v>45818.25267361111</v>
      </c>
      <c r="I11930" t="b">
        <v>0</v>
      </c>
      <c r="J11930" t="b">
        <v>1</v>
      </c>
      <c r="K11930" t="s">
        <v>24</v>
      </c>
      <c r="L11930" t="s">
        <v>22</v>
      </c>
      <c r="M11930">
        <v>121650</v>
      </c>
      <c r="O11930" t="s">
        <v>2697</v>
      </c>
      <c r="P11930" t="s">
        <v>11963</v>
      </c>
    </row>
    <row r="11931" spans="1:16" x14ac:dyDescent="0.55000000000000004">
      <c r="A11931" t="s">
        <v>0</v>
      </c>
      <c r="B11931" t="s">
        <v>12222</v>
      </c>
      <c r="C11931" t="s">
        <v>192</v>
      </c>
      <c r="D11931" t="s">
        <v>3828</v>
      </c>
      <c r="E11931" t="s">
        <v>20</v>
      </c>
      <c r="F11931" t="b">
        <v>0</v>
      </c>
      <c r="G11931" t="s">
        <v>23</v>
      </c>
      <c r="H11931" s="4">
        <v>45818.270439814813</v>
      </c>
      <c r="I11931" t="b">
        <v>0</v>
      </c>
      <c r="J11931" t="b">
        <v>1</v>
      </c>
      <c r="K11931" t="s">
        <v>24</v>
      </c>
      <c r="L11931" t="s">
        <v>22</v>
      </c>
      <c r="M11931">
        <v>87500</v>
      </c>
      <c r="O11931" t="s">
        <v>15564</v>
      </c>
    </row>
    <row r="11932" spans="1:16" x14ac:dyDescent="0.55000000000000004">
      <c r="A11932" t="s">
        <v>1</v>
      </c>
      <c r="B11932" t="s">
        <v>779</v>
      </c>
      <c r="C11932" t="s">
        <v>73</v>
      </c>
      <c r="D11932" t="s">
        <v>2208</v>
      </c>
      <c r="E11932" t="s">
        <v>105</v>
      </c>
      <c r="F11932" t="b">
        <v>0</v>
      </c>
      <c r="G11932" t="s">
        <v>23</v>
      </c>
      <c r="H11932" s="4">
        <v>45818.270474537043</v>
      </c>
      <c r="I11932" t="b">
        <v>0</v>
      </c>
      <c r="J11932" t="b">
        <v>1</v>
      </c>
      <c r="K11932" t="s">
        <v>24</v>
      </c>
      <c r="L11932" t="s">
        <v>36</v>
      </c>
      <c r="N11932">
        <v>22.5</v>
      </c>
      <c r="O11932" t="s">
        <v>15565</v>
      </c>
      <c r="P11932" t="s">
        <v>15566</v>
      </c>
    </row>
    <row r="11933" spans="1:16" x14ac:dyDescent="0.55000000000000004">
      <c r="A11933" t="s">
        <v>1</v>
      </c>
      <c r="B11933" t="s">
        <v>1</v>
      </c>
      <c r="C11933" t="s">
        <v>211</v>
      </c>
      <c r="D11933" t="s">
        <v>4072</v>
      </c>
      <c r="E11933" t="s">
        <v>20</v>
      </c>
      <c r="F11933" t="b">
        <v>0</v>
      </c>
      <c r="G11933" t="s">
        <v>23</v>
      </c>
      <c r="H11933" s="4">
        <v>45818.270555555559</v>
      </c>
      <c r="I11933" t="b">
        <v>0</v>
      </c>
      <c r="J11933" t="b">
        <v>0</v>
      </c>
      <c r="K11933" t="s">
        <v>24</v>
      </c>
      <c r="L11933" t="s">
        <v>22</v>
      </c>
      <c r="M11933">
        <v>62636</v>
      </c>
      <c r="O11933" t="s">
        <v>9471</v>
      </c>
    </row>
    <row r="11934" spans="1:16" x14ac:dyDescent="0.55000000000000004">
      <c r="A11934" t="s">
        <v>19</v>
      </c>
      <c r="B11934" t="s">
        <v>15567</v>
      </c>
      <c r="C11934" t="s">
        <v>39</v>
      </c>
      <c r="D11934" t="s">
        <v>7434</v>
      </c>
      <c r="E11934" t="s">
        <v>20</v>
      </c>
      <c r="F11934" t="b">
        <v>1</v>
      </c>
      <c r="G11934" t="s">
        <v>4057</v>
      </c>
      <c r="H11934" s="4">
        <v>45818.273912037039</v>
      </c>
      <c r="I11934" t="b">
        <v>0</v>
      </c>
      <c r="J11934" t="b">
        <v>0</v>
      </c>
      <c r="K11934" t="s">
        <v>4057</v>
      </c>
      <c r="L11934" t="s">
        <v>22</v>
      </c>
      <c r="M11934">
        <v>270000</v>
      </c>
      <c r="O11934" t="s">
        <v>2570</v>
      </c>
      <c r="P11934" t="s">
        <v>193</v>
      </c>
    </row>
    <row r="11935" spans="1:16" x14ac:dyDescent="0.55000000000000004">
      <c r="A11935" t="s">
        <v>0</v>
      </c>
      <c r="B11935" t="s">
        <v>13147</v>
      </c>
      <c r="C11935" t="s">
        <v>1501</v>
      </c>
      <c r="D11935" t="s">
        <v>4084</v>
      </c>
      <c r="E11935" t="s">
        <v>20</v>
      </c>
      <c r="F11935" t="b">
        <v>0</v>
      </c>
      <c r="G11935" t="s">
        <v>41</v>
      </c>
      <c r="H11935" s="4">
        <v>45818.292071759257</v>
      </c>
      <c r="I11935" t="b">
        <v>0</v>
      </c>
      <c r="J11935" t="b">
        <v>0</v>
      </c>
      <c r="K11935" t="s">
        <v>24</v>
      </c>
      <c r="L11935" t="s">
        <v>22</v>
      </c>
      <c r="M11935">
        <v>91728</v>
      </c>
      <c r="O11935" t="s">
        <v>374</v>
      </c>
      <c r="P11935" t="s">
        <v>2881</v>
      </c>
    </row>
    <row r="11936" spans="1:16" x14ac:dyDescent="0.55000000000000004">
      <c r="A11936" t="s">
        <v>0</v>
      </c>
      <c r="B11936" t="s">
        <v>1449</v>
      </c>
      <c r="C11936" t="s">
        <v>12479</v>
      </c>
      <c r="D11936" t="s">
        <v>2208</v>
      </c>
      <c r="E11936" t="s">
        <v>20</v>
      </c>
      <c r="F11936" t="b">
        <v>0</v>
      </c>
      <c r="G11936" t="s">
        <v>35</v>
      </c>
      <c r="H11936" s="4">
        <v>45818.292129629634</v>
      </c>
      <c r="I11936" t="b">
        <v>1</v>
      </c>
      <c r="J11936" t="b">
        <v>1</v>
      </c>
      <c r="K11936" t="s">
        <v>24</v>
      </c>
      <c r="L11936" t="s">
        <v>36</v>
      </c>
      <c r="N11936">
        <v>28.829999923706051</v>
      </c>
      <c r="O11936" t="s">
        <v>1136</v>
      </c>
      <c r="P11936" t="s">
        <v>863</v>
      </c>
    </row>
    <row r="11937" spans="1:16" x14ac:dyDescent="0.55000000000000004">
      <c r="A11937" t="s">
        <v>1</v>
      </c>
      <c r="B11937" t="s">
        <v>1692</v>
      </c>
      <c r="C11937" t="s">
        <v>120</v>
      </c>
      <c r="D11937" t="s">
        <v>2208</v>
      </c>
      <c r="E11937" t="s">
        <v>20</v>
      </c>
      <c r="F11937" t="b">
        <v>0</v>
      </c>
      <c r="G11937" t="s">
        <v>35</v>
      </c>
      <c r="H11937" s="4">
        <v>45818.292210648149</v>
      </c>
      <c r="I11937" t="b">
        <v>0</v>
      </c>
      <c r="J11937" t="b">
        <v>0</v>
      </c>
      <c r="K11937" t="s">
        <v>24</v>
      </c>
      <c r="L11937" t="s">
        <v>22</v>
      </c>
      <c r="M11937">
        <v>158829.90625</v>
      </c>
      <c r="O11937" t="s">
        <v>14294</v>
      </c>
      <c r="P11937" t="s">
        <v>2747</v>
      </c>
    </row>
    <row r="11938" spans="1:16" x14ac:dyDescent="0.55000000000000004">
      <c r="A11938" t="s">
        <v>2</v>
      </c>
      <c r="B11938" t="s">
        <v>392</v>
      </c>
      <c r="C11938" t="s">
        <v>49</v>
      </c>
      <c r="D11938" t="s">
        <v>3970</v>
      </c>
      <c r="E11938" t="s">
        <v>20</v>
      </c>
      <c r="F11938" t="b">
        <v>0</v>
      </c>
      <c r="G11938" t="s">
        <v>27</v>
      </c>
      <c r="H11938" s="4">
        <v>45818.293564814812</v>
      </c>
      <c r="I11938" t="b">
        <v>0</v>
      </c>
      <c r="J11938" t="b">
        <v>1</v>
      </c>
      <c r="K11938" t="s">
        <v>24</v>
      </c>
      <c r="L11938" t="s">
        <v>22</v>
      </c>
      <c r="M11938">
        <v>170000</v>
      </c>
      <c r="O11938" t="s">
        <v>987</v>
      </c>
      <c r="P11938" t="s">
        <v>15568</v>
      </c>
    </row>
    <row r="11939" spans="1:16" x14ac:dyDescent="0.55000000000000004">
      <c r="A11939" t="s">
        <v>0</v>
      </c>
      <c r="B11939" t="s">
        <v>103</v>
      </c>
      <c r="C11939" t="s">
        <v>203</v>
      </c>
      <c r="D11939" t="s">
        <v>2208</v>
      </c>
      <c r="E11939" t="s">
        <v>20</v>
      </c>
      <c r="F11939" t="b">
        <v>0</v>
      </c>
      <c r="G11939" t="s">
        <v>23</v>
      </c>
      <c r="H11939" s="4">
        <v>45818.312141203707</v>
      </c>
      <c r="I11939" t="b">
        <v>0</v>
      </c>
      <c r="J11939" t="b">
        <v>0</v>
      </c>
      <c r="K11939" t="s">
        <v>24</v>
      </c>
      <c r="L11939" t="s">
        <v>22</v>
      </c>
      <c r="M11939">
        <v>70000</v>
      </c>
      <c r="O11939" t="s">
        <v>803</v>
      </c>
      <c r="P11939" t="s">
        <v>9361</v>
      </c>
    </row>
    <row r="11940" spans="1:16" x14ac:dyDescent="0.55000000000000004">
      <c r="A11940" t="s">
        <v>139</v>
      </c>
      <c r="B11940" t="s">
        <v>15569</v>
      </c>
      <c r="C11940" t="s">
        <v>192</v>
      </c>
      <c r="D11940" t="s">
        <v>3970</v>
      </c>
      <c r="E11940" t="s">
        <v>20</v>
      </c>
      <c r="F11940" t="b">
        <v>0</v>
      </c>
      <c r="G11940" t="s">
        <v>23</v>
      </c>
      <c r="H11940" s="4">
        <v>45818.312337962961</v>
      </c>
      <c r="I11940" t="b">
        <v>0</v>
      </c>
      <c r="J11940" t="b">
        <v>1</v>
      </c>
      <c r="K11940" t="s">
        <v>24</v>
      </c>
      <c r="L11940" t="s">
        <v>22</v>
      </c>
      <c r="M11940">
        <v>85000</v>
      </c>
      <c r="O11940" t="s">
        <v>15570</v>
      </c>
    </row>
    <row r="11941" spans="1:16" x14ac:dyDescent="0.55000000000000004">
      <c r="A11941" t="s">
        <v>25</v>
      </c>
      <c r="B11941" t="s">
        <v>25</v>
      </c>
      <c r="C11941" t="s">
        <v>15571</v>
      </c>
      <c r="D11941" t="s">
        <v>4090</v>
      </c>
      <c r="E11941" t="s">
        <v>20</v>
      </c>
      <c r="F11941" t="b">
        <v>0</v>
      </c>
      <c r="G11941" t="s">
        <v>27</v>
      </c>
      <c r="H11941" s="4">
        <v>45818.333460648151</v>
      </c>
      <c r="I11941" t="b">
        <v>0</v>
      </c>
      <c r="J11941" t="b">
        <v>0</v>
      </c>
      <c r="K11941" t="s">
        <v>24</v>
      </c>
      <c r="L11941" t="s">
        <v>36</v>
      </c>
      <c r="N11941">
        <v>72</v>
      </c>
      <c r="O11941" t="s">
        <v>13866</v>
      </c>
      <c r="P11941" t="s">
        <v>9974</v>
      </c>
    </row>
    <row r="11942" spans="1:16" x14ac:dyDescent="0.55000000000000004">
      <c r="A11942" t="s">
        <v>0</v>
      </c>
      <c r="B11942" t="s">
        <v>15572</v>
      </c>
      <c r="C11942" t="s">
        <v>3004</v>
      </c>
      <c r="D11942" t="s">
        <v>4090</v>
      </c>
      <c r="E11942" t="s">
        <v>20</v>
      </c>
      <c r="F11942" t="b">
        <v>0</v>
      </c>
      <c r="G11942" t="s">
        <v>35</v>
      </c>
      <c r="H11942" s="4">
        <v>45818.333854166667</v>
      </c>
      <c r="I11942" t="b">
        <v>1</v>
      </c>
      <c r="J11942" t="b">
        <v>0</v>
      </c>
      <c r="K11942" t="s">
        <v>24</v>
      </c>
      <c r="L11942" t="s">
        <v>36</v>
      </c>
      <c r="N11942">
        <v>56</v>
      </c>
      <c r="O11942" t="s">
        <v>12033</v>
      </c>
      <c r="P11942" t="s">
        <v>424</v>
      </c>
    </row>
    <row r="11943" spans="1:16" x14ac:dyDescent="0.55000000000000004">
      <c r="A11943" t="s">
        <v>25</v>
      </c>
      <c r="B11943" t="s">
        <v>15573</v>
      </c>
      <c r="C11943" t="s">
        <v>484</v>
      </c>
      <c r="D11943" t="s">
        <v>3970</v>
      </c>
      <c r="E11943" t="s">
        <v>20</v>
      </c>
      <c r="F11943" t="b">
        <v>0</v>
      </c>
      <c r="G11943" t="s">
        <v>27</v>
      </c>
      <c r="H11943" s="4">
        <v>45818.334479166668</v>
      </c>
      <c r="I11943" t="b">
        <v>0</v>
      </c>
      <c r="J11943" t="b">
        <v>1</v>
      </c>
      <c r="K11943" t="s">
        <v>24</v>
      </c>
      <c r="L11943" t="s">
        <v>22</v>
      </c>
      <c r="M11943">
        <v>143000</v>
      </c>
      <c r="O11943" t="s">
        <v>10641</v>
      </c>
    </row>
    <row r="11944" spans="1:16" x14ac:dyDescent="0.55000000000000004">
      <c r="A11944" t="s">
        <v>89</v>
      </c>
      <c r="B11944" t="s">
        <v>15574</v>
      </c>
      <c r="C11944" t="s">
        <v>2182</v>
      </c>
      <c r="D11944" t="s">
        <v>3970</v>
      </c>
      <c r="E11944" t="s">
        <v>20</v>
      </c>
      <c r="F11944" t="b">
        <v>0</v>
      </c>
      <c r="G11944" t="s">
        <v>27</v>
      </c>
      <c r="H11944" s="4">
        <v>45818.334479166668</v>
      </c>
      <c r="I11944" t="b">
        <v>1</v>
      </c>
      <c r="J11944" t="b">
        <v>0</v>
      </c>
      <c r="K11944" t="s">
        <v>24</v>
      </c>
      <c r="L11944" t="s">
        <v>22</v>
      </c>
      <c r="M11944">
        <v>120000</v>
      </c>
      <c r="O11944" t="s">
        <v>8728</v>
      </c>
    </row>
    <row r="11945" spans="1:16" x14ac:dyDescent="0.55000000000000004">
      <c r="A11945" t="s">
        <v>2</v>
      </c>
      <c r="B11945" t="s">
        <v>15575</v>
      </c>
      <c r="C11945" t="s">
        <v>44</v>
      </c>
      <c r="D11945" t="s">
        <v>3973</v>
      </c>
      <c r="E11945" t="s">
        <v>20</v>
      </c>
      <c r="F11945" t="b">
        <v>0</v>
      </c>
      <c r="G11945" t="s">
        <v>27</v>
      </c>
      <c r="H11945" s="4">
        <v>45818.335497685177</v>
      </c>
      <c r="I11945" t="b">
        <v>0</v>
      </c>
      <c r="J11945" t="b">
        <v>1</v>
      </c>
      <c r="K11945" t="s">
        <v>24</v>
      </c>
      <c r="L11945" t="s">
        <v>22</v>
      </c>
      <c r="M11945">
        <v>190000</v>
      </c>
      <c r="O11945" t="s">
        <v>15576</v>
      </c>
      <c r="P11945" t="s">
        <v>15577</v>
      </c>
    </row>
    <row r="11946" spans="1:16" x14ac:dyDescent="0.55000000000000004">
      <c r="A11946" t="s">
        <v>2</v>
      </c>
      <c r="B11946" t="s">
        <v>15578</v>
      </c>
      <c r="C11946" t="s">
        <v>39</v>
      </c>
      <c r="D11946" t="s">
        <v>112</v>
      </c>
      <c r="E11946" t="s">
        <v>51</v>
      </c>
      <c r="F11946" t="b">
        <v>1</v>
      </c>
      <c r="G11946" t="s">
        <v>27</v>
      </c>
      <c r="H11946" s="4">
        <v>45818.376886574071</v>
      </c>
      <c r="I11946" t="b">
        <v>1</v>
      </c>
      <c r="J11946" t="b">
        <v>0</v>
      </c>
      <c r="K11946" t="s">
        <v>24</v>
      </c>
      <c r="L11946" t="s">
        <v>36</v>
      </c>
      <c r="N11946">
        <v>35</v>
      </c>
      <c r="O11946" t="s">
        <v>112</v>
      </c>
      <c r="P11946" t="s">
        <v>15579</v>
      </c>
    </row>
    <row r="11947" spans="1:16" x14ac:dyDescent="0.55000000000000004">
      <c r="A11947" t="s">
        <v>1</v>
      </c>
      <c r="B11947" t="s">
        <v>135</v>
      </c>
      <c r="C11947" t="s">
        <v>15580</v>
      </c>
      <c r="D11947" t="s">
        <v>3973</v>
      </c>
      <c r="E11947" t="s">
        <v>20</v>
      </c>
      <c r="F11947" t="b">
        <v>0</v>
      </c>
      <c r="G11947" t="s">
        <v>314</v>
      </c>
      <c r="H11947" s="4">
        <v>45818.382951388892</v>
      </c>
      <c r="I11947" t="b">
        <v>0</v>
      </c>
      <c r="J11947" t="b">
        <v>0</v>
      </c>
      <c r="K11947" t="s">
        <v>314</v>
      </c>
      <c r="L11947" t="s">
        <v>22</v>
      </c>
      <c r="M11947">
        <v>85000</v>
      </c>
      <c r="O11947" t="s">
        <v>15581</v>
      </c>
      <c r="P11947" t="s">
        <v>15582</v>
      </c>
    </row>
    <row r="11948" spans="1:16" x14ac:dyDescent="0.55000000000000004">
      <c r="A11948" t="s">
        <v>2</v>
      </c>
      <c r="B11948" t="s">
        <v>15583</v>
      </c>
      <c r="C11948" t="s">
        <v>3577</v>
      </c>
      <c r="D11948" t="s">
        <v>3957</v>
      </c>
      <c r="E11948" t="s">
        <v>34</v>
      </c>
      <c r="F11948" t="b">
        <v>0</v>
      </c>
      <c r="G11948" t="s">
        <v>35</v>
      </c>
      <c r="H11948" s="4">
        <v>45818.419583333343</v>
      </c>
      <c r="I11948" t="b">
        <v>0</v>
      </c>
      <c r="J11948" t="b">
        <v>1</v>
      </c>
      <c r="K11948" t="s">
        <v>24</v>
      </c>
      <c r="L11948" t="s">
        <v>36</v>
      </c>
      <c r="N11948">
        <v>54.420001983642578</v>
      </c>
      <c r="O11948" t="s">
        <v>9715</v>
      </c>
      <c r="P11948" t="s">
        <v>15584</v>
      </c>
    </row>
    <row r="11949" spans="1:16" x14ac:dyDescent="0.55000000000000004">
      <c r="A11949" t="s">
        <v>2</v>
      </c>
      <c r="B11949" t="s">
        <v>10930</v>
      </c>
      <c r="C11949" t="s">
        <v>372</v>
      </c>
      <c r="D11949" t="s">
        <v>3973</v>
      </c>
      <c r="E11949" t="s">
        <v>631</v>
      </c>
      <c r="F11949" t="b">
        <v>0</v>
      </c>
      <c r="G11949" t="s">
        <v>27</v>
      </c>
      <c r="H11949" s="4">
        <v>45818.458356481482</v>
      </c>
      <c r="I11949" t="b">
        <v>0</v>
      </c>
      <c r="J11949" t="b">
        <v>1</v>
      </c>
      <c r="K11949" t="s">
        <v>24</v>
      </c>
      <c r="L11949" t="s">
        <v>36</v>
      </c>
      <c r="N11949">
        <v>18</v>
      </c>
      <c r="O11949" t="s">
        <v>15585</v>
      </c>
      <c r="P11949" t="s">
        <v>596</v>
      </c>
    </row>
    <row r="11950" spans="1:16" x14ac:dyDescent="0.55000000000000004">
      <c r="A11950" t="s">
        <v>0</v>
      </c>
      <c r="B11950" t="s">
        <v>15586</v>
      </c>
      <c r="C11950" t="s">
        <v>197</v>
      </c>
      <c r="D11950" t="s">
        <v>5133</v>
      </c>
      <c r="E11950" t="s">
        <v>20</v>
      </c>
      <c r="F11950" t="b">
        <v>0</v>
      </c>
      <c r="G11950" t="s">
        <v>35</v>
      </c>
      <c r="H11950" s="4">
        <v>45818.461030092592</v>
      </c>
      <c r="I11950" t="b">
        <v>0</v>
      </c>
      <c r="J11950" t="b">
        <v>0</v>
      </c>
      <c r="K11950" t="s">
        <v>24</v>
      </c>
      <c r="L11950" t="s">
        <v>22</v>
      </c>
      <c r="M11950">
        <v>62500</v>
      </c>
      <c r="O11950" t="s">
        <v>15587</v>
      </c>
      <c r="P11950" t="s">
        <v>3856</v>
      </c>
    </row>
    <row r="11951" spans="1:16" x14ac:dyDescent="0.55000000000000004">
      <c r="A11951" t="s">
        <v>0</v>
      </c>
      <c r="B11951" t="s">
        <v>14800</v>
      </c>
      <c r="C11951" t="s">
        <v>203</v>
      </c>
      <c r="D11951" t="s">
        <v>3957</v>
      </c>
      <c r="E11951" t="s">
        <v>34</v>
      </c>
      <c r="F11951" t="b">
        <v>0</v>
      </c>
      <c r="G11951" t="s">
        <v>23</v>
      </c>
      <c r="H11951" s="4">
        <v>45818.478807870371</v>
      </c>
      <c r="I11951" t="b">
        <v>0</v>
      </c>
      <c r="J11951" t="b">
        <v>1</v>
      </c>
      <c r="K11951" t="s">
        <v>24</v>
      </c>
      <c r="L11951" t="s">
        <v>22</v>
      </c>
      <c r="M11951">
        <v>61500</v>
      </c>
      <c r="O11951" t="s">
        <v>14801</v>
      </c>
      <c r="P11951" t="s">
        <v>1297</v>
      </c>
    </row>
    <row r="11952" spans="1:16" x14ac:dyDescent="0.55000000000000004">
      <c r="A11952" t="s">
        <v>1</v>
      </c>
      <c r="B11952" t="s">
        <v>15588</v>
      </c>
      <c r="C11952" t="s">
        <v>2789</v>
      </c>
      <c r="D11952" t="s">
        <v>4084</v>
      </c>
      <c r="E11952" t="s">
        <v>20</v>
      </c>
      <c r="F11952" t="b">
        <v>0</v>
      </c>
      <c r="G11952" t="s">
        <v>30</v>
      </c>
      <c r="H11952" s="4">
        <v>45818.501527777778</v>
      </c>
      <c r="I11952" t="b">
        <v>0</v>
      </c>
      <c r="J11952" t="b">
        <v>0</v>
      </c>
      <c r="K11952" t="s">
        <v>24</v>
      </c>
      <c r="L11952" t="s">
        <v>22</v>
      </c>
      <c r="M11952">
        <v>115000</v>
      </c>
      <c r="O11952" t="s">
        <v>2347</v>
      </c>
      <c r="P11952" t="s">
        <v>2028</v>
      </c>
    </row>
    <row r="11953" spans="1:16" x14ac:dyDescent="0.55000000000000004">
      <c r="A11953" t="s">
        <v>0</v>
      </c>
      <c r="B11953" t="s">
        <v>15589</v>
      </c>
      <c r="C11953" t="s">
        <v>158</v>
      </c>
      <c r="D11953" t="s">
        <v>4035</v>
      </c>
      <c r="E11953" t="s">
        <v>20</v>
      </c>
      <c r="F11953" t="b">
        <v>0</v>
      </c>
      <c r="G11953" t="s">
        <v>158</v>
      </c>
      <c r="H11953" s="4">
        <v>45818.504386574074</v>
      </c>
      <c r="I11953" t="b">
        <v>0</v>
      </c>
      <c r="J11953" t="b">
        <v>0</v>
      </c>
      <c r="K11953" t="s">
        <v>158</v>
      </c>
      <c r="L11953" t="s">
        <v>22</v>
      </c>
      <c r="M11953">
        <v>62624.5</v>
      </c>
      <c r="O11953" t="s">
        <v>2768</v>
      </c>
      <c r="P11953" t="s">
        <v>466</v>
      </c>
    </row>
    <row r="11954" spans="1:16" x14ac:dyDescent="0.55000000000000004">
      <c r="A11954" t="s">
        <v>28</v>
      </c>
      <c r="B11954" t="s">
        <v>15590</v>
      </c>
      <c r="C11954" t="s">
        <v>158</v>
      </c>
      <c r="D11954" t="s">
        <v>4035</v>
      </c>
      <c r="E11954" t="s">
        <v>20</v>
      </c>
      <c r="F11954" t="b">
        <v>0</v>
      </c>
      <c r="G11954" t="s">
        <v>158</v>
      </c>
      <c r="H11954" s="4">
        <v>45818.504386574074</v>
      </c>
      <c r="I11954" t="b">
        <v>0</v>
      </c>
      <c r="J11954" t="b">
        <v>0</v>
      </c>
      <c r="K11954" t="s">
        <v>158</v>
      </c>
      <c r="L11954" t="s">
        <v>22</v>
      </c>
      <c r="M11954">
        <v>48000</v>
      </c>
      <c r="O11954" t="s">
        <v>1906</v>
      </c>
    </row>
    <row r="11955" spans="1:16" x14ac:dyDescent="0.55000000000000004">
      <c r="A11955" t="s">
        <v>2</v>
      </c>
      <c r="B11955" t="s">
        <v>15591</v>
      </c>
      <c r="C11955" t="s">
        <v>939</v>
      </c>
      <c r="D11955" t="s">
        <v>4035</v>
      </c>
      <c r="E11955" t="s">
        <v>20</v>
      </c>
      <c r="F11955" t="b">
        <v>0</v>
      </c>
      <c r="G11955" t="s">
        <v>158</v>
      </c>
      <c r="H11955" s="4">
        <v>45818.504745370366</v>
      </c>
      <c r="I11955" t="b">
        <v>0</v>
      </c>
      <c r="J11955" t="b">
        <v>0</v>
      </c>
      <c r="K11955" t="s">
        <v>158</v>
      </c>
      <c r="L11955" t="s">
        <v>22</v>
      </c>
      <c r="M11955">
        <v>40000</v>
      </c>
      <c r="O11955" t="s">
        <v>2768</v>
      </c>
      <c r="P11955" t="s">
        <v>15592</v>
      </c>
    </row>
    <row r="11956" spans="1:16" x14ac:dyDescent="0.55000000000000004">
      <c r="A11956" t="s">
        <v>1</v>
      </c>
      <c r="B11956" t="s">
        <v>15593</v>
      </c>
      <c r="C11956" t="s">
        <v>1268</v>
      </c>
      <c r="D11956" t="s">
        <v>4084</v>
      </c>
      <c r="E11956" t="s">
        <v>20</v>
      </c>
      <c r="F11956" t="b">
        <v>0</v>
      </c>
      <c r="G11956" t="s">
        <v>1268</v>
      </c>
      <c r="H11956" s="4">
        <v>45818.510787037027</v>
      </c>
      <c r="I11956" t="b">
        <v>0</v>
      </c>
      <c r="J11956" t="b">
        <v>0</v>
      </c>
      <c r="K11956" t="s">
        <v>1268</v>
      </c>
      <c r="L11956" t="s">
        <v>22</v>
      </c>
      <c r="M11956">
        <v>16800</v>
      </c>
      <c r="O11956" t="s">
        <v>15594</v>
      </c>
      <c r="P11956" t="s">
        <v>1303</v>
      </c>
    </row>
    <row r="11957" spans="1:16" x14ac:dyDescent="0.55000000000000004">
      <c r="A11957" t="s">
        <v>191</v>
      </c>
      <c r="B11957" t="s">
        <v>15595</v>
      </c>
      <c r="C11957" t="s">
        <v>15596</v>
      </c>
      <c r="D11957" t="s">
        <v>15597</v>
      </c>
      <c r="E11957" t="s">
        <v>20</v>
      </c>
      <c r="F11957" t="b">
        <v>0</v>
      </c>
      <c r="G11957" t="s">
        <v>15598</v>
      </c>
      <c r="H11957" s="4">
        <v>45818.513182870367</v>
      </c>
      <c r="I11957" t="b">
        <v>0</v>
      </c>
      <c r="J11957" t="b">
        <v>0</v>
      </c>
      <c r="K11957" t="s">
        <v>15598</v>
      </c>
      <c r="L11957" t="s">
        <v>22</v>
      </c>
      <c r="M11957">
        <v>106000</v>
      </c>
      <c r="O11957" t="s">
        <v>1172</v>
      </c>
      <c r="P11957" t="s">
        <v>1498</v>
      </c>
    </row>
    <row r="11958" spans="1:16" x14ac:dyDescent="0.55000000000000004">
      <c r="A11958" t="s">
        <v>28</v>
      </c>
      <c r="B11958" t="s">
        <v>15599</v>
      </c>
      <c r="C11958" t="s">
        <v>15600</v>
      </c>
      <c r="D11958" t="s">
        <v>15597</v>
      </c>
      <c r="E11958" t="s">
        <v>20</v>
      </c>
      <c r="F11958" t="b">
        <v>0</v>
      </c>
      <c r="G11958" t="s">
        <v>15598</v>
      </c>
      <c r="H11958" s="4">
        <v>45818.513182870367</v>
      </c>
      <c r="I11958" t="b">
        <v>0</v>
      </c>
      <c r="J11958" t="b">
        <v>0</v>
      </c>
      <c r="K11958" t="s">
        <v>15598</v>
      </c>
      <c r="L11958" t="s">
        <v>22</v>
      </c>
      <c r="M11958">
        <v>225000</v>
      </c>
      <c r="O11958" t="s">
        <v>1172</v>
      </c>
      <c r="P11958" t="s">
        <v>201</v>
      </c>
    </row>
    <row r="11959" spans="1:16" x14ac:dyDescent="0.55000000000000004">
      <c r="A11959" t="s">
        <v>0</v>
      </c>
      <c r="B11959" t="s">
        <v>15601</v>
      </c>
      <c r="C11959" t="s">
        <v>82</v>
      </c>
      <c r="D11959" t="s">
        <v>3973</v>
      </c>
      <c r="E11959" t="s">
        <v>20</v>
      </c>
      <c r="F11959" t="b">
        <v>0</v>
      </c>
      <c r="G11959" t="s">
        <v>27</v>
      </c>
      <c r="H11959" s="4">
        <v>45818.542812500003</v>
      </c>
      <c r="I11959" t="b">
        <v>0</v>
      </c>
      <c r="J11959" t="b">
        <v>1</v>
      </c>
      <c r="K11959" t="s">
        <v>24</v>
      </c>
      <c r="L11959" t="s">
        <v>36</v>
      </c>
      <c r="N11959">
        <v>25.309999465942379</v>
      </c>
      <c r="O11959" t="s">
        <v>3758</v>
      </c>
      <c r="P11959" t="s">
        <v>3721</v>
      </c>
    </row>
    <row r="11960" spans="1:16" x14ac:dyDescent="0.55000000000000004">
      <c r="A11960" t="s">
        <v>1</v>
      </c>
      <c r="B11960" t="s">
        <v>15602</v>
      </c>
      <c r="C11960" t="s">
        <v>670</v>
      </c>
      <c r="D11960" t="s">
        <v>3973</v>
      </c>
      <c r="E11960" t="s">
        <v>51</v>
      </c>
      <c r="F11960" t="b">
        <v>0</v>
      </c>
      <c r="G11960" t="s">
        <v>35</v>
      </c>
      <c r="H11960" s="4">
        <v>45818.544606481482</v>
      </c>
      <c r="I11960" t="b">
        <v>1</v>
      </c>
      <c r="J11960" t="b">
        <v>1</v>
      </c>
      <c r="K11960" t="s">
        <v>24</v>
      </c>
      <c r="L11960" t="s">
        <v>36</v>
      </c>
      <c r="N11960">
        <v>50.380001068115227</v>
      </c>
      <c r="O11960" t="s">
        <v>518</v>
      </c>
      <c r="P11960" t="s">
        <v>15603</v>
      </c>
    </row>
    <row r="11961" spans="1:16" x14ac:dyDescent="0.55000000000000004">
      <c r="A11961" t="s">
        <v>25</v>
      </c>
      <c r="B11961" t="s">
        <v>25</v>
      </c>
      <c r="C11961" t="s">
        <v>3744</v>
      </c>
      <c r="D11961" t="s">
        <v>3828</v>
      </c>
      <c r="E11961" t="s">
        <v>219</v>
      </c>
      <c r="F11961" t="b">
        <v>0</v>
      </c>
      <c r="G11961" t="s">
        <v>27</v>
      </c>
      <c r="H11961" s="4">
        <v>45818.583379629628</v>
      </c>
      <c r="I11961" t="b">
        <v>1</v>
      </c>
      <c r="J11961" t="b">
        <v>0</v>
      </c>
      <c r="K11961" t="s">
        <v>24</v>
      </c>
      <c r="L11961" t="s">
        <v>22</v>
      </c>
      <c r="M11961">
        <v>110851</v>
      </c>
      <c r="O11961" t="s">
        <v>15604</v>
      </c>
      <c r="P11961" t="s">
        <v>883</v>
      </c>
    </row>
    <row r="11962" spans="1:16" x14ac:dyDescent="0.55000000000000004">
      <c r="A11962" t="s">
        <v>0</v>
      </c>
      <c r="B11962" t="s">
        <v>15605</v>
      </c>
      <c r="C11962" t="s">
        <v>608</v>
      </c>
      <c r="D11962" t="s">
        <v>3973</v>
      </c>
      <c r="E11962" t="s">
        <v>20</v>
      </c>
      <c r="F11962" t="b">
        <v>0</v>
      </c>
      <c r="G11962" t="s">
        <v>27</v>
      </c>
      <c r="H11962" s="4">
        <v>45818.583506944437</v>
      </c>
      <c r="I11962" t="b">
        <v>0</v>
      </c>
      <c r="J11962" t="b">
        <v>1</v>
      </c>
      <c r="K11962" t="s">
        <v>24</v>
      </c>
      <c r="L11962" t="s">
        <v>22</v>
      </c>
      <c r="M11962">
        <v>105000</v>
      </c>
      <c r="O11962" t="s">
        <v>15606</v>
      </c>
      <c r="P11962" t="s">
        <v>15607</v>
      </c>
    </row>
    <row r="11963" spans="1:16" x14ac:dyDescent="0.55000000000000004">
      <c r="A11963" t="s">
        <v>0</v>
      </c>
      <c r="B11963" t="s">
        <v>0</v>
      </c>
      <c r="C11963" t="s">
        <v>4132</v>
      </c>
      <c r="D11963" t="s">
        <v>3973</v>
      </c>
      <c r="E11963" t="s">
        <v>20</v>
      </c>
      <c r="F11963" t="b">
        <v>0</v>
      </c>
      <c r="G11963" t="s">
        <v>30</v>
      </c>
      <c r="H11963" s="4">
        <v>45818.583981481483</v>
      </c>
      <c r="I11963" t="b">
        <v>0</v>
      </c>
      <c r="J11963" t="b">
        <v>1</v>
      </c>
      <c r="K11963" t="s">
        <v>24</v>
      </c>
      <c r="L11963" t="s">
        <v>22</v>
      </c>
      <c r="M11963">
        <v>85000</v>
      </c>
      <c r="O11963" t="s">
        <v>15608</v>
      </c>
      <c r="P11963" t="s">
        <v>12984</v>
      </c>
    </row>
    <row r="11964" spans="1:16" x14ac:dyDescent="0.55000000000000004">
      <c r="A11964" t="s">
        <v>2</v>
      </c>
      <c r="B11964" t="s">
        <v>15609</v>
      </c>
      <c r="C11964" t="s">
        <v>39</v>
      </c>
      <c r="D11964" t="s">
        <v>3828</v>
      </c>
      <c r="E11964" t="s">
        <v>20</v>
      </c>
      <c r="F11964" t="b">
        <v>1</v>
      </c>
      <c r="G11964" t="s">
        <v>27</v>
      </c>
      <c r="H11964" s="4">
        <v>45818.585300925923</v>
      </c>
      <c r="I11964" t="b">
        <v>0</v>
      </c>
      <c r="J11964" t="b">
        <v>1</v>
      </c>
      <c r="K11964" t="s">
        <v>24</v>
      </c>
      <c r="L11964" t="s">
        <v>22</v>
      </c>
      <c r="M11964">
        <v>127500</v>
      </c>
      <c r="O11964" t="s">
        <v>15610</v>
      </c>
      <c r="P11964" t="s">
        <v>15611</v>
      </c>
    </row>
    <row r="11965" spans="1:16" x14ac:dyDescent="0.55000000000000004">
      <c r="A11965" t="s">
        <v>2</v>
      </c>
      <c r="B11965" t="s">
        <v>2</v>
      </c>
      <c r="C11965" t="s">
        <v>6195</v>
      </c>
      <c r="D11965" t="s">
        <v>3828</v>
      </c>
      <c r="E11965" t="s">
        <v>20</v>
      </c>
      <c r="F11965" t="b">
        <v>0</v>
      </c>
      <c r="G11965" t="s">
        <v>41</v>
      </c>
      <c r="H11965" s="4">
        <v>45818.585787037038</v>
      </c>
      <c r="I11965" t="b">
        <v>0</v>
      </c>
      <c r="J11965" t="b">
        <v>0</v>
      </c>
      <c r="K11965" t="s">
        <v>24</v>
      </c>
      <c r="L11965" t="s">
        <v>22</v>
      </c>
      <c r="M11965">
        <v>124000</v>
      </c>
      <c r="O11965" t="s">
        <v>3144</v>
      </c>
      <c r="P11965" t="s">
        <v>15612</v>
      </c>
    </row>
    <row r="11966" spans="1:16" x14ac:dyDescent="0.55000000000000004">
      <c r="A11966" t="s">
        <v>2</v>
      </c>
      <c r="B11966" t="s">
        <v>15613</v>
      </c>
      <c r="C11966" t="s">
        <v>13476</v>
      </c>
      <c r="D11966" t="s">
        <v>3973</v>
      </c>
      <c r="E11966" t="s">
        <v>20</v>
      </c>
      <c r="F11966" t="b">
        <v>0</v>
      </c>
      <c r="G11966" t="s">
        <v>41</v>
      </c>
      <c r="H11966" s="4">
        <v>45818.585972222223</v>
      </c>
      <c r="I11966" t="b">
        <v>0</v>
      </c>
      <c r="J11966" t="b">
        <v>1</v>
      </c>
      <c r="K11966" t="s">
        <v>24</v>
      </c>
      <c r="L11966" t="s">
        <v>22</v>
      </c>
      <c r="M11966">
        <v>90000</v>
      </c>
      <c r="O11966" t="s">
        <v>202</v>
      </c>
      <c r="P11966" t="s">
        <v>15614</v>
      </c>
    </row>
    <row r="11967" spans="1:16" x14ac:dyDescent="0.55000000000000004">
      <c r="A11967" t="s">
        <v>2</v>
      </c>
      <c r="B11967" t="s">
        <v>15615</v>
      </c>
      <c r="C11967" t="s">
        <v>44</v>
      </c>
      <c r="D11967" t="s">
        <v>3828</v>
      </c>
      <c r="E11967" t="s">
        <v>20</v>
      </c>
      <c r="F11967" t="b">
        <v>0</v>
      </c>
      <c r="G11967" t="s">
        <v>30</v>
      </c>
      <c r="H11967" s="4">
        <v>45818.586458333331</v>
      </c>
      <c r="I11967" t="b">
        <v>0</v>
      </c>
      <c r="J11967" t="b">
        <v>1</v>
      </c>
      <c r="K11967" t="s">
        <v>24</v>
      </c>
      <c r="L11967" t="s">
        <v>22</v>
      </c>
      <c r="M11967">
        <v>124000</v>
      </c>
      <c r="O11967" t="s">
        <v>1883</v>
      </c>
      <c r="P11967" t="s">
        <v>1229</v>
      </c>
    </row>
    <row r="11968" spans="1:16" x14ac:dyDescent="0.55000000000000004">
      <c r="A11968" t="s">
        <v>0</v>
      </c>
      <c r="B11968" t="s">
        <v>250</v>
      </c>
      <c r="C11968" t="s">
        <v>395</v>
      </c>
      <c r="D11968" t="s">
        <v>3973</v>
      </c>
      <c r="E11968" t="s">
        <v>51</v>
      </c>
      <c r="F11968" t="b">
        <v>0</v>
      </c>
      <c r="G11968" t="s">
        <v>35</v>
      </c>
      <c r="H11968" s="4">
        <v>45818.625462962962</v>
      </c>
      <c r="I11968" t="b">
        <v>0</v>
      </c>
      <c r="J11968" t="b">
        <v>0</v>
      </c>
      <c r="K11968" t="s">
        <v>24</v>
      </c>
      <c r="L11968" t="s">
        <v>36</v>
      </c>
      <c r="N11968">
        <v>24.5</v>
      </c>
      <c r="O11968" t="s">
        <v>1301</v>
      </c>
      <c r="P11968" t="s">
        <v>883</v>
      </c>
    </row>
    <row r="11969" spans="1:16" x14ac:dyDescent="0.55000000000000004">
      <c r="A11969" t="s">
        <v>139</v>
      </c>
      <c r="B11969" t="s">
        <v>1634</v>
      </c>
      <c r="C11969" t="s">
        <v>825</v>
      </c>
      <c r="D11969" t="s">
        <v>2208</v>
      </c>
      <c r="F11969" t="b">
        <v>0</v>
      </c>
      <c r="G11969" t="s">
        <v>30</v>
      </c>
      <c r="H11969" s="4">
        <v>45818.62568287037</v>
      </c>
      <c r="I11969" t="b">
        <v>0</v>
      </c>
      <c r="J11969" t="b">
        <v>0</v>
      </c>
      <c r="K11969" t="s">
        <v>24</v>
      </c>
      <c r="L11969" t="s">
        <v>36</v>
      </c>
      <c r="N11969">
        <v>52.5</v>
      </c>
      <c r="O11969" t="s">
        <v>131</v>
      </c>
      <c r="P11969" t="s">
        <v>1109</v>
      </c>
    </row>
    <row r="11970" spans="1:16" x14ac:dyDescent="0.55000000000000004">
      <c r="A11970" t="s">
        <v>1</v>
      </c>
      <c r="B11970" t="s">
        <v>15616</v>
      </c>
      <c r="C11970" t="s">
        <v>376</v>
      </c>
      <c r="D11970" t="s">
        <v>3973</v>
      </c>
      <c r="E11970" t="s">
        <v>20</v>
      </c>
      <c r="F11970" t="b">
        <v>0</v>
      </c>
      <c r="G11970" t="s">
        <v>52</v>
      </c>
      <c r="H11970" s="4">
        <v>45818.625937500001</v>
      </c>
      <c r="I11970" t="b">
        <v>0</v>
      </c>
      <c r="J11970" t="b">
        <v>1</v>
      </c>
      <c r="K11970" t="s">
        <v>24</v>
      </c>
      <c r="L11970" t="s">
        <v>36</v>
      </c>
      <c r="N11970">
        <v>66.5</v>
      </c>
      <c r="O11970" t="s">
        <v>5482</v>
      </c>
      <c r="P11970" t="s">
        <v>715</v>
      </c>
    </row>
    <row r="11971" spans="1:16" x14ac:dyDescent="0.55000000000000004">
      <c r="A11971" t="s">
        <v>2</v>
      </c>
      <c r="B11971" t="s">
        <v>5442</v>
      </c>
      <c r="C11971" t="s">
        <v>213</v>
      </c>
      <c r="D11971" t="s">
        <v>3973</v>
      </c>
      <c r="E11971" t="s">
        <v>20</v>
      </c>
      <c r="F11971" t="b">
        <v>0</v>
      </c>
      <c r="G11971" t="s">
        <v>27</v>
      </c>
      <c r="H11971" s="4">
        <v>45818.62699074074</v>
      </c>
      <c r="I11971" t="b">
        <v>0</v>
      </c>
      <c r="J11971" t="b">
        <v>1</v>
      </c>
      <c r="K11971" t="s">
        <v>24</v>
      </c>
      <c r="L11971" t="s">
        <v>22</v>
      </c>
      <c r="M11971">
        <v>193000</v>
      </c>
      <c r="O11971" t="s">
        <v>5482</v>
      </c>
      <c r="P11971" t="s">
        <v>15617</v>
      </c>
    </row>
    <row r="11972" spans="1:16" x14ac:dyDescent="0.55000000000000004">
      <c r="A11972" t="s">
        <v>40</v>
      </c>
      <c r="B11972" t="s">
        <v>15618</v>
      </c>
      <c r="C11972" t="s">
        <v>615</v>
      </c>
      <c r="D11972" t="s">
        <v>3973</v>
      </c>
      <c r="E11972" t="s">
        <v>51</v>
      </c>
      <c r="F11972" t="b">
        <v>0</v>
      </c>
      <c r="G11972" t="s">
        <v>52</v>
      </c>
      <c r="H11972" s="4">
        <v>45818.62877314815</v>
      </c>
      <c r="I11972" t="b">
        <v>1</v>
      </c>
      <c r="J11972" t="b">
        <v>0</v>
      </c>
      <c r="K11972" t="s">
        <v>24</v>
      </c>
      <c r="L11972" t="s">
        <v>22</v>
      </c>
      <c r="M11972">
        <v>156000</v>
      </c>
      <c r="O11972" t="s">
        <v>102</v>
      </c>
      <c r="P11972" t="s">
        <v>15619</v>
      </c>
    </row>
    <row r="11973" spans="1:16" x14ac:dyDescent="0.55000000000000004">
      <c r="A11973" t="s">
        <v>2</v>
      </c>
      <c r="B11973" t="s">
        <v>15620</v>
      </c>
      <c r="C11973" t="s">
        <v>1403</v>
      </c>
      <c r="D11973" t="s">
        <v>4035</v>
      </c>
      <c r="E11973" t="s">
        <v>20</v>
      </c>
      <c r="F11973" t="b">
        <v>0</v>
      </c>
      <c r="G11973" t="s">
        <v>158</v>
      </c>
      <c r="H11973" s="4">
        <v>45818.629745370366</v>
      </c>
      <c r="I11973" t="b">
        <v>0</v>
      </c>
      <c r="J11973" t="b">
        <v>0</v>
      </c>
      <c r="K11973" t="s">
        <v>158</v>
      </c>
      <c r="L11973" t="s">
        <v>22</v>
      </c>
      <c r="M11973">
        <v>69000</v>
      </c>
      <c r="O11973" t="s">
        <v>1584</v>
      </c>
      <c r="P11973" t="s">
        <v>15621</v>
      </c>
    </row>
    <row r="11974" spans="1:16" x14ac:dyDescent="0.55000000000000004">
      <c r="A11974" t="s">
        <v>0</v>
      </c>
      <c r="B11974" t="s">
        <v>0</v>
      </c>
      <c r="C11974" t="s">
        <v>13868</v>
      </c>
      <c r="D11974" t="s">
        <v>4084</v>
      </c>
      <c r="E11974" t="s">
        <v>20</v>
      </c>
      <c r="F11974" t="b">
        <v>0</v>
      </c>
      <c r="G11974" t="s">
        <v>30</v>
      </c>
      <c r="H11974" s="4">
        <v>45818.667395833327</v>
      </c>
      <c r="I11974" t="b">
        <v>0</v>
      </c>
      <c r="J11974" t="b">
        <v>1</v>
      </c>
      <c r="K11974" t="s">
        <v>24</v>
      </c>
      <c r="L11974" t="s">
        <v>22</v>
      </c>
      <c r="M11974">
        <v>82500</v>
      </c>
      <c r="O11974" t="s">
        <v>4359</v>
      </c>
      <c r="P11974" t="s">
        <v>4360</v>
      </c>
    </row>
    <row r="11975" spans="1:16" x14ac:dyDescent="0.55000000000000004">
      <c r="A11975" t="s">
        <v>0</v>
      </c>
      <c r="B11975" t="s">
        <v>15622</v>
      </c>
      <c r="C11975" t="s">
        <v>39</v>
      </c>
      <c r="D11975" t="s">
        <v>3828</v>
      </c>
      <c r="E11975" t="s">
        <v>20</v>
      </c>
      <c r="F11975" t="b">
        <v>1</v>
      </c>
      <c r="G11975" t="s">
        <v>27</v>
      </c>
      <c r="H11975" s="4">
        <v>45818.668553240743</v>
      </c>
      <c r="I11975" t="b">
        <v>0</v>
      </c>
      <c r="J11975" t="b">
        <v>1</v>
      </c>
      <c r="K11975" t="s">
        <v>24</v>
      </c>
      <c r="L11975" t="s">
        <v>22</v>
      </c>
      <c r="M11975">
        <v>445000</v>
      </c>
      <c r="O11975" t="s">
        <v>822</v>
      </c>
      <c r="P11975" t="s">
        <v>15623</v>
      </c>
    </row>
    <row r="11976" spans="1:16" x14ac:dyDescent="0.55000000000000004">
      <c r="A11976" t="s">
        <v>2</v>
      </c>
      <c r="B11976" t="s">
        <v>15624</v>
      </c>
      <c r="C11976" t="s">
        <v>92</v>
      </c>
      <c r="D11976" t="s">
        <v>3973</v>
      </c>
      <c r="E11976" t="s">
        <v>51</v>
      </c>
      <c r="F11976" t="b">
        <v>0</v>
      </c>
      <c r="G11976" t="s">
        <v>27</v>
      </c>
      <c r="H11976" s="4">
        <v>45818.668680555558</v>
      </c>
      <c r="I11976" t="b">
        <v>0</v>
      </c>
      <c r="J11976" t="b">
        <v>1</v>
      </c>
      <c r="K11976" t="s">
        <v>24</v>
      </c>
      <c r="L11976" t="s">
        <v>36</v>
      </c>
      <c r="N11976">
        <v>65</v>
      </c>
      <c r="O11976" t="s">
        <v>350</v>
      </c>
      <c r="P11976" t="s">
        <v>2766</v>
      </c>
    </row>
    <row r="11977" spans="1:16" x14ac:dyDescent="0.55000000000000004">
      <c r="A11977" t="s">
        <v>2</v>
      </c>
      <c r="B11977" t="s">
        <v>15625</v>
      </c>
      <c r="C11977" t="s">
        <v>39</v>
      </c>
      <c r="D11977" t="s">
        <v>112</v>
      </c>
      <c r="E11977" t="s">
        <v>51</v>
      </c>
      <c r="F11977" t="b">
        <v>1</v>
      </c>
      <c r="G11977" t="s">
        <v>30</v>
      </c>
      <c r="H11977" s="4">
        <v>45818.669733796298</v>
      </c>
      <c r="I11977" t="b">
        <v>0</v>
      </c>
      <c r="J11977" t="b">
        <v>0</v>
      </c>
      <c r="K11977" t="s">
        <v>24</v>
      </c>
      <c r="L11977" t="s">
        <v>36</v>
      </c>
      <c r="N11977">
        <v>25</v>
      </c>
      <c r="O11977" t="s">
        <v>112</v>
      </c>
      <c r="P11977" t="s">
        <v>15626</v>
      </c>
    </row>
    <row r="11978" spans="1:16" x14ac:dyDescent="0.55000000000000004">
      <c r="A11978" t="s">
        <v>28</v>
      </c>
      <c r="B11978" t="s">
        <v>15627</v>
      </c>
      <c r="C11978" t="s">
        <v>1268</v>
      </c>
      <c r="D11978" t="s">
        <v>4084</v>
      </c>
      <c r="E11978" t="s">
        <v>20</v>
      </c>
      <c r="F11978" t="b">
        <v>0</v>
      </c>
      <c r="G11978" t="s">
        <v>1268</v>
      </c>
      <c r="H11978" s="4">
        <v>45818.677499999998</v>
      </c>
      <c r="I11978" t="b">
        <v>0</v>
      </c>
      <c r="J11978" t="b">
        <v>0</v>
      </c>
      <c r="K11978" t="s">
        <v>1268</v>
      </c>
      <c r="L11978" t="s">
        <v>22</v>
      </c>
      <c r="M11978">
        <v>62500</v>
      </c>
      <c r="O11978" t="s">
        <v>15628</v>
      </c>
      <c r="P11978" t="s">
        <v>15629</v>
      </c>
    </row>
    <row r="11979" spans="1:16" x14ac:dyDescent="0.55000000000000004">
      <c r="A11979" t="s">
        <v>19</v>
      </c>
      <c r="B11979" t="s">
        <v>15630</v>
      </c>
      <c r="C11979" t="s">
        <v>49</v>
      </c>
      <c r="D11979" t="s">
        <v>3973</v>
      </c>
      <c r="E11979" t="s">
        <v>20</v>
      </c>
      <c r="F11979" t="b">
        <v>0</v>
      </c>
      <c r="G11979" t="s">
        <v>41</v>
      </c>
      <c r="H11979" s="4">
        <v>45818.709606481483</v>
      </c>
      <c r="I11979" t="b">
        <v>0</v>
      </c>
      <c r="J11979" t="b">
        <v>1</v>
      </c>
      <c r="K11979" t="s">
        <v>24</v>
      </c>
      <c r="L11979" t="s">
        <v>22</v>
      </c>
      <c r="M11979">
        <v>200000</v>
      </c>
      <c r="O11979" t="s">
        <v>5473</v>
      </c>
      <c r="P11979" t="s">
        <v>149</v>
      </c>
    </row>
    <row r="11980" spans="1:16" x14ac:dyDescent="0.55000000000000004">
      <c r="A11980" t="s">
        <v>2</v>
      </c>
      <c r="B11980" t="s">
        <v>9399</v>
      </c>
      <c r="C11980" t="s">
        <v>172</v>
      </c>
      <c r="D11980" t="s">
        <v>3973</v>
      </c>
      <c r="E11980" t="s">
        <v>20</v>
      </c>
      <c r="F11980" t="b">
        <v>0</v>
      </c>
      <c r="G11980" t="s">
        <v>27</v>
      </c>
      <c r="H11980" s="4">
        <v>45818.710231481477</v>
      </c>
      <c r="I11980" t="b">
        <v>0</v>
      </c>
      <c r="J11980" t="b">
        <v>1</v>
      </c>
      <c r="K11980" t="s">
        <v>24</v>
      </c>
      <c r="L11980" t="s">
        <v>22</v>
      </c>
      <c r="M11980">
        <v>162500</v>
      </c>
      <c r="O11980" t="s">
        <v>1172</v>
      </c>
      <c r="P11980" t="s">
        <v>9400</v>
      </c>
    </row>
    <row r="11981" spans="1:16" x14ac:dyDescent="0.55000000000000004">
      <c r="A11981" t="s">
        <v>1</v>
      </c>
      <c r="B11981" t="s">
        <v>15631</v>
      </c>
      <c r="C11981" t="s">
        <v>39</v>
      </c>
      <c r="D11981" t="s">
        <v>3973</v>
      </c>
      <c r="E11981" t="s">
        <v>20</v>
      </c>
      <c r="F11981" t="b">
        <v>1</v>
      </c>
      <c r="G11981" t="s">
        <v>35</v>
      </c>
      <c r="H11981" s="4">
        <v>45818.711296296293</v>
      </c>
      <c r="I11981" t="b">
        <v>0</v>
      </c>
      <c r="J11981" t="b">
        <v>1</v>
      </c>
      <c r="K11981" t="s">
        <v>24</v>
      </c>
      <c r="L11981" t="s">
        <v>36</v>
      </c>
      <c r="N11981">
        <v>37.430000305175781</v>
      </c>
      <c r="O11981" t="s">
        <v>15632</v>
      </c>
    </row>
    <row r="11982" spans="1:16" x14ac:dyDescent="0.55000000000000004">
      <c r="A11982" t="s">
        <v>2</v>
      </c>
      <c r="B11982" t="s">
        <v>129</v>
      </c>
      <c r="C11982" t="s">
        <v>1573</v>
      </c>
      <c r="D11982" t="s">
        <v>3973</v>
      </c>
      <c r="E11982" t="s">
        <v>20</v>
      </c>
      <c r="F11982" t="b">
        <v>0</v>
      </c>
      <c r="G11982" t="s">
        <v>35</v>
      </c>
      <c r="H11982" s="4">
        <v>45818.711296296293</v>
      </c>
      <c r="I11982" t="b">
        <v>0</v>
      </c>
      <c r="J11982" t="b">
        <v>0</v>
      </c>
      <c r="K11982" t="s">
        <v>24</v>
      </c>
      <c r="L11982" t="s">
        <v>22</v>
      </c>
      <c r="M11982">
        <v>112500</v>
      </c>
      <c r="O11982" t="s">
        <v>1422</v>
      </c>
      <c r="P11982" t="s">
        <v>2103</v>
      </c>
    </row>
    <row r="11983" spans="1:16" x14ac:dyDescent="0.55000000000000004">
      <c r="A11983" t="s">
        <v>1</v>
      </c>
      <c r="B11983" t="s">
        <v>15633</v>
      </c>
      <c r="C11983" t="s">
        <v>167</v>
      </c>
      <c r="D11983" t="s">
        <v>3973</v>
      </c>
      <c r="E11983" t="s">
        <v>20</v>
      </c>
      <c r="F11983" t="b">
        <v>0</v>
      </c>
      <c r="G11983" t="s">
        <v>35</v>
      </c>
      <c r="H11983" s="4">
        <v>45818.750567129631</v>
      </c>
      <c r="I11983" t="b">
        <v>1</v>
      </c>
      <c r="J11983" t="b">
        <v>1</v>
      </c>
      <c r="K11983" t="s">
        <v>24</v>
      </c>
      <c r="L11983" t="s">
        <v>22</v>
      </c>
      <c r="M11983">
        <v>127500</v>
      </c>
      <c r="O11983" t="s">
        <v>4344</v>
      </c>
      <c r="P11983" t="s">
        <v>1707</v>
      </c>
    </row>
    <row r="11984" spans="1:16" x14ac:dyDescent="0.55000000000000004">
      <c r="A11984" t="s">
        <v>89</v>
      </c>
      <c r="B11984" t="s">
        <v>15634</v>
      </c>
      <c r="C11984" t="s">
        <v>143</v>
      </c>
      <c r="D11984" t="s">
        <v>3973</v>
      </c>
      <c r="E11984" t="s">
        <v>20</v>
      </c>
      <c r="F11984" t="b">
        <v>0</v>
      </c>
      <c r="G11984" t="s">
        <v>35</v>
      </c>
      <c r="H11984" s="4">
        <v>45818.750590277778</v>
      </c>
      <c r="I11984" t="b">
        <v>0</v>
      </c>
      <c r="J11984" t="b">
        <v>1</v>
      </c>
      <c r="K11984" t="s">
        <v>24</v>
      </c>
      <c r="L11984" t="s">
        <v>36</v>
      </c>
      <c r="N11984">
        <v>13.5</v>
      </c>
      <c r="O11984" t="s">
        <v>4344</v>
      </c>
    </row>
    <row r="11985" spans="1:16" x14ac:dyDescent="0.55000000000000004">
      <c r="A11985" t="s">
        <v>0</v>
      </c>
      <c r="B11985" t="s">
        <v>1507</v>
      </c>
      <c r="C11985" t="s">
        <v>1803</v>
      </c>
      <c r="D11985" t="s">
        <v>4035</v>
      </c>
      <c r="E11985" t="s">
        <v>20</v>
      </c>
      <c r="F11985" t="b">
        <v>0</v>
      </c>
      <c r="G11985" t="s">
        <v>52</v>
      </c>
      <c r="H11985" s="4">
        <v>45818.750821759262</v>
      </c>
      <c r="I11985" t="b">
        <v>0</v>
      </c>
      <c r="J11985" t="b">
        <v>0</v>
      </c>
      <c r="K11985" t="s">
        <v>24</v>
      </c>
      <c r="L11985" t="s">
        <v>22</v>
      </c>
      <c r="M11985">
        <v>92091.5</v>
      </c>
      <c r="O11985" t="s">
        <v>13180</v>
      </c>
      <c r="P11985" t="s">
        <v>15635</v>
      </c>
    </row>
    <row r="11986" spans="1:16" x14ac:dyDescent="0.55000000000000004">
      <c r="A11986" t="s">
        <v>40</v>
      </c>
      <c r="B11986" t="s">
        <v>15636</v>
      </c>
      <c r="C11986" t="s">
        <v>245</v>
      </c>
      <c r="D11986" t="s">
        <v>4178</v>
      </c>
      <c r="E11986" t="s">
        <v>20</v>
      </c>
      <c r="F11986" t="b">
        <v>0</v>
      </c>
      <c r="G11986" t="s">
        <v>27</v>
      </c>
      <c r="H11986" s="4">
        <v>45818.751898148148</v>
      </c>
      <c r="I11986" t="b">
        <v>0</v>
      </c>
      <c r="J11986" t="b">
        <v>1</v>
      </c>
      <c r="K11986" t="s">
        <v>24</v>
      </c>
      <c r="L11986" t="s">
        <v>22</v>
      </c>
      <c r="M11986">
        <v>170000</v>
      </c>
      <c r="O11986" t="s">
        <v>59</v>
      </c>
      <c r="P11986" t="s">
        <v>137</v>
      </c>
    </row>
    <row r="11987" spans="1:16" x14ac:dyDescent="0.55000000000000004">
      <c r="A11987" t="s">
        <v>2</v>
      </c>
      <c r="B11987" t="s">
        <v>241</v>
      </c>
      <c r="C11987" t="s">
        <v>278</v>
      </c>
      <c r="D11987" t="s">
        <v>2208</v>
      </c>
      <c r="E11987" t="s">
        <v>51</v>
      </c>
      <c r="F11987" t="b">
        <v>0</v>
      </c>
      <c r="G11987" t="s">
        <v>27</v>
      </c>
      <c r="H11987" s="4">
        <v>45818.752013888887</v>
      </c>
      <c r="I11987" t="b">
        <v>0</v>
      </c>
      <c r="J11987" t="b">
        <v>1</v>
      </c>
      <c r="K11987" t="s">
        <v>24</v>
      </c>
      <c r="L11987" t="s">
        <v>36</v>
      </c>
      <c r="N11987">
        <v>30</v>
      </c>
      <c r="O11987" t="s">
        <v>1599</v>
      </c>
      <c r="P11987" t="s">
        <v>1671</v>
      </c>
    </row>
    <row r="11988" spans="1:16" x14ac:dyDescent="0.55000000000000004">
      <c r="A11988" t="s">
        <v>2</v>
      </c>
      <c r="B11988" t="s">
        <v>15609</v>
      </c>
      <c r="C11988" t="s">
        <v>167</v>
      </c>
      <c r="D11988" t="s">
        <v>3973</v>
      </c>
      <c r="E11988" t="s">
        <v>20</v>
      </c>
      <c r="F11988" t="b">
        <v>0</v>
      </c>
      <c r="G11988" t="s">
        <v>27</v>
      </c>
      <c r="H11988" s="4">
        <v>45818.752083333333</v>
      </c>
      <c r="I11988" t="b">
        <v>0</v>
      </c>
      <c r="J11988" t="b">
        <v>1</v>
      </c>
      <c r="K11988" t="s">
        <v>24</v>
      </c>
      <c r="L11988" t="s">
        <v>22</v>
      </c>
      <c r="M11988">
        <v>127500</v>
      </c>
      <c r="O11988" t="s">
        <v>15610</v>
      </c>
      <c r="P11988" t="s">
        <v>15611</v>
      </c>
    </row>
    <row r="11989" spans="1:16" x14ac:dyDescent="0.55000000000000004">
      <c r="A11989" t="s">
        <v>1</v>
      </c>
      <c r="B11989" t="s">
        <v>15633</v>
      </c>
      <c r="C11989" t="s">
        <v>151</v>
      </c>
      <c r="D11989" t="s">
        <v>3973</v>
      </c>
      <c r="E11989" t="s">
        <v>20</v>
      </c>
      <c r="F11989" t="b">
        <v>0</v>
      </c>
      <c r="G11989" t="s">
        <v>27</v>
      </c>
      <c r="H11989" s="4">
        <v>45818.752106481479</v>
      </c>
      <c r="I11989" t="b">
        <v>1</v>
      </c>
      <c r="J11989" t="b">
        <v>1</v>
      </c>
      <c r="K11989" t="s">
        <v>24</v>
      </c>
      <c r="L11989" t="s">
        <v>22</v>
      </c>
      <c r="M11989">
        <v>127500</v>
      </c>
      <c r="O11989" t="s">
        <v>4344</v>
      </c>
      <c r="P11989" t="s">
        <v>1707</v>
      </c>
    </row>
    <row r="11990" spans="1:16" x14ac:dyDescent="0.55000000000000004">
      <c r="A11990" t="s">
        <v>2</v>
      </c>
      <c r="B11990" t="s">
        <v>15637</v>
      </c>
      <c r="C11990" t="s">
        <v>180</v>
      </c>
      <c r="D11990" t="s">
        <v>3828</v>
      </c>
      <c r="E11990" t="s">
        <v>20</v>
      </c>
      <c r="F11990" t="b">
        <v>0</v>
      </c>
      <c r="G11990" t="s">
        <v>35</v>
      </c>
      <c r="H11990" s="4">
        <v>45818.752696759257</v>
      </c>
      <c r="I11990" t="b">
        <v>0</v>
      </c>
      <c r="J11990" t="b">
        <v>0</v>
      </c>
      <c r="K11990" t="s">
        <v>24</v>
      </c>
      <c r="L11990" t="s">
        <v>22</v>
      </c>
      <c r="M11990">
        <v>145000</v>
      </c>
      <c r="O11990" t="s">
        <v>15638</v>
      </c>
      <c r="P11990" t="s">
        <v>15639</v>
      </c>
    </row>
    <row r="11991" spans="1:16" x14ac:dyDescent="0.55000000000000004">
      <c r="A11991" t="s">
        <v>28</v>
      </c>
      <c r="B11991" t="s">
        <v>15640</v>
      </c>
      <c r="C11991" t="s">
        <v>39</v>
      </c>
      <c r="D11991" t="s">
        <v>7166</v>
      </c>
      <c r="F11991" t="b">
        <v>1</v>
      </c>
      <c r="G11991" t="s">
        <v>414</v>
      </c>
      <c r="H11991" s="4">
        <v>45818.758611111109</v>
      </c>
      <c r="I11991" t="b">
        <v>0</v>
      </c>
      <c r="J11991" t="b">
        <v>0</v>
      </c>
      <c r="K11991" t="s">
        <v>414</v>
      </c>
      <c r="L11991" t="s">
        <v>36</v>
      </c>
      <c r="N11991">
        <v>75</v>
      </c>
      <c r="O11991" t="s">
        <v>7413</v>
      </c>
      <c r="P11991" t="s">
        <v>15641</v>
      </c>
    </row>
    <row r="11992" spans="1:16" x14ac:dyDescent="0.55000000000000004">
      <c r="A11992" t="s">
        <v>139</v>
      </c>
      <c r="B11992" t="s">
        <v>2126</v>
      </c>
      <c r="C11992" t="s">
        <v>1325</v>
      </c>
      <c r="D11992" t="s">
        <v>3973</v>
      </c>
      <c r="E11992" t="s">
        <v>20</v>
      </c>
      <c r="F11992" t="b">
        <v>0</v>
      </c>
      <c r="G11992" t="s">
        <v>41</v>
      </c>
      <c r="H11992" s="4">
        <v>45818.792071759257</v>
      </c>
      <c r="I11992" t="b">
        <v>0</v>
      </c>
      <c r="J11992" t="b">
        <v>1</v>
      </c>
      <c r="K11992" t="s">
        <v>24</v>
      </c>
      <c r="L11992" t="s">
        <v>22</v>
      </c>
      <c r="M11992">
        <v>92500</v>
      </c>
      <c r="O11992" t="s">
        <v>15642</v>
      </c>
      <c r="P11992" t="s">
        <v>1224</v>
      </c>
    </row>
    <row r="11993" spans="1:16" x14ac:dyDescent="0.55000000000000004">
      <c r="A11993" t="s">
        <v>25</v>
      </c>
      <c r="B11993" t="s">
        <v>6611</v>
      </c>
      <c r="C11993" t="s">
        <v>33</v>
      </c>
      <c r="D11993" t="s">
        <v>3973</v>
      </c>
      <c r="E11993" t="s">
        <v>20</v>
      </c>
      <c r="F11993" t="b">
        <v>0</v>
      </c>
      <c r="G11993" t="s">
        <v>35</v>
      </c>
      <c r="H11993" s="4">
        <v>45818.792129629634</v>
      </c>
      <c r="I11993" t="b">
        <v>0</v>
      </c>
      <c r="J11993" t="b">
        <v>1</v>
      </c>
      <c r="K11993" t="s">
        <v>24</v>
      </c>
      <c r="L11993" t="s">
        <v>22</v>
      </c>
      <c r="M11993">
        <v>133900</v>
      </c>
      <c r="O11993" t="s">
        <v>402</v>
      </c>
      <c r="P11993" t="s">
        <v>3089</v>
      </c>
    </row>
    <row r="11994" spans="1:16" x14ac:dyDescent="0.55000000000000004">
      <c r="A11994" t="s">
        <v>19</v>
      </c>
      <c r="B11994" t="s">
        <v>15643</v>
      </c>
      <c r="C11994" t="s">
        <v>82</v>
      </c>
      <c r="D11994" t="s">
        <v>4084</v>
      </c>
      <c r="E11994" t="s">
        <v>20</v>
      </c>
      <c r="F11994" t="b">
        <v>0</v>
      </c>
      <c r="G11994" t="s">
        <v>27</v>
      </c>
      <c r="H11994" s="4">
        <v>45818.792754629627</v>
      </c>
      <c r="I11994" t="b">
        <v>0</v>
      </c>
      <c r="J11994" t="b">
        <v>0</v>
      </c>
      <c r="K11994" t="s">
        <v>24</v>
      </c>
      <c r="L11994" t="s">
        <v>22</v>
      </c>
      <c r="M11994">
        <v>152524.5</v>
      </c>
      <c r="O11994" t="s">
        <v>1172</v>
      </c>
      <c r="P11994" t="s">
        <v>10227</v>
      </c>
    </row>
    <row r="11995" spans="1:16" x14ac:dyDescent="0.55000000000000004">
      <c r="A11995" t="s">
        <v>19</v>
      </c>
      <c r="B11995" t="s">
        <v>15644</v>
      </c>
      <c r="C11995" t="s">
        <v>39</v>
      </c>
      <c r="D11995" t="s">
        <v>2208</v>
      </c>
      <c r="E11995" t="s">
        <v>20</v>
      </c>
      <c r="F11995" t="b">
        <v>1</v>
      </c>
      <c r="G11995" t="s">
        <v>27</v>
      </c>
      <c r="H11995" s="4">
        <v>45818.79283564815</v>
      </c>
      <c r="I11995" t="b">
        <v>0</v>
      </c>
      <c r="J11995" t="b">
        <v>1</v>
      </c>
      <c r="K11995" t="s">
        <v>24</v>
      </c>
      <c r="L11995" t="s">
        <v>22</v>
      </c>
      <c r="M11995">
        <v>114000</v>
      </c>
      <c r="O11995" t="s">
        <v>15645</v>
      </c>
    </row>
    <row r="11996" spans="1:16" x14ac:dyDescent="0.55000000000000004">
      <c r="A11996" t="s">
        <v>19</v>
      </c>
      <c r="B11996" t="s">
        <v>9493</v>
      </c>
      <c r="C11996" t="s">
        <v>120</v>
      </c>
      <c r="D11996" t="s">
        <v>3828</v>
      </c>
      <c r="E11996" t="s">
        <v>20</v>
      </c>
      <c r="F11996" t="b">
        <v>0</v>
      </c>
      <c r="G11996" t="s">
        <v>35</v>
      </c>
      <c r="H11996" s="4">
        <v>45818.793090277781</v>
      </c>
      <c r="I11996" t="b">
        <v>0</v>
      </c>
      <c r="J11996" t="b">
        <v>0</v>
      </c>
      <c r="K11996" t="s">
        <v>24</v>
      </c>
      <c r="L11996" t="s">
        <v>22</v>
      </c>
      <c r="M11996">
        <v>135000</v>
      </c>
      <c r="O11996" t="s">
        <v>2021</v>
      </c>
      <c r="P11996" t="s">
        <v>9494</v>
      </c>
    </row>
    <row r="11997" spans="1:16" x14ac:dyDescent="0.55000000000000004">
      <c r="A11997" t="s">
        <v>0</v>
      </c>
      <c r="B11997" t="s">
        <v>3606</v>
      </c>
      <c r="C11997" t="s">
        <v>160</v>
      </c>
      <c r="D11997" t="s">
        <v>2208</v>
      </c>
      <c r="E11997" t="s">
        <v>20</v>
      </c>
      <c r="F11997" t="b">
        <v>0</v>
      </c>
      <c r="G11997" t="s">
        <v>52</v>
      </c>
      <c r="H11997" s="4">
        <v>45818.834155092591</v>
      </c>
      <c r="I11997" t="b">
        <v>1</v>
      </c>
      <c r="J11997" t="b">
        <v>0</v>
      </c>
      <c r="K11997" t="s">
        <v>24</v>
      </c>
      <c r="L11997" t="s">
        <v>36</v>
      </c>
      <c r="N11997">
        <v>30</v>
      </c>
      <c r="O11997" t="s">
        <v>15646</v>
      </c>
      <c r="P11997" t="s">
        <v>1671</v>
      </c>
    </row>
    <row r="11998" spans="1:16" x14ac:dyDescent="0.55000000000000004">
      <c r="A11998" t="s">
        <v>1</v>
      </c>
      <c r="B11998" t="s">
        <v>15647</v>
      </c>
      <c r="C11998" t="s">
        <v>9801</v>
      </c>
      <c r="D11998" t="s">
        <v>3957</v>
      </c>
      <c r="E11998" t="s">
        <v>20</v>
      </c>
      <c r="F11998" t="b">
        <v>0</v>
      </c>
      <c r="G11998" t="s">
        <v>27</v>
      </c>
      <c r="H11998" s="4">
        <v>45818.834467592591</v>
      </c>
      <c r="I11998" t="b">
        <v>0</v>
      </c>
      <c r="J11998" t="b">
        <v>1</v>
      </c>
      <c r="K11998" t="s">
        <v>24</v>
      </c>
      <c r="L11998" t="s">
        <v>36</v>
      </c>
      <c r="N11998">
        <v>49.895000457763672</v>
      </c>
      <c r="O11998" t="s">
        <v>1642</v>
      </c>
      <c r="P11998" t="s">
        <v>13571</v>
      </c>
    </row>
    <row r="11999" spans="1:16" x14ac:dyDescent="0.55000000000000004">
      <c r="A11999" t="s">
        <v>40</v>
      </c>
      <c r="B11999" t="s">
        <v>40</v>
      </c>
      <c r="C11999" t="s">
        <v>3004</v>
      </c>
      <c r="D11999" t="s">
        <v>3973</v>
      </c>
      <c r="E11999" t="s">
        <v>20</v>
      </c>
      <c r="F11999" t="b">
        <v>0</v>
      </c>
      <c r="G11999" t="s">
        <v>27</v>
      </c>
      <c r="H11999" s="4">
        <v>45818.835324074083</v>
      </c>
      <c r="I11999" t="b">
        <v>0</v>
      </c>
      <c r="J11999" t="b">
        <v>0</v>
      </c>
      <c r="K11999" t="s">
        <v>24</v>
      </c>
      <c r="L11999" t="s">
        <v>22</v>
      </c>
      <c r="M11999">
        <v>130000</v>
      </c>
      <c r="O11999" t="s">
        <v>131</v>
      </c>
      <c r="P11999" t="s">
        <v>15648</v>
      </c>
    </row>
    <row r="12000" spans="1:16" x14ac:dyDescent="0.55000000000000004">
      <c r="A12000" t="s">
        <v>1</v>
      </c>
      <c r="B12000" t="s">
        <v>15649</v>
      </c>
      <c r="C12000" t="s">
        <v>143</v>
      </c>
      <c r="D12000" t="s">
        <v>3973</v>
      </c>
      <c r="E12000" t="s">
        <v>51</v>
      </c>
      <c r="F12000" t="b">
        <v>0</v>
      </c>
      <c r="G12000" t="s">
        <v>35</v>
      </c>
      <c r="H12000" s="4">
        <v>45818.875520833331</v>
      </c>
      <c r="I12000" t="b">
        <v>1</v>
      </c>
      <c r="J12000" t="b">
        <v>0</v>
      </c>
      <c r="K12000" t="s">
        <v>24</v>
      </c>
      <c r="L12000" t="s">
        <v>22</v>
      </c>
      <c r="M12000">
        <v>110000</v>
      </c>
      <c r="O12000" t="s">
        <v>74</v>
      </c>
      <c r="P12000" t="s">
        <v>48</v>
      </c>
    </row>
    <row r="12001" spans="1:16" x14ac:dyDescent="0.55000000000000004">
      <c r="A12001" t="s">
        <v>0</v>
      </c>
      <c r="B12001" t="s">
        <v>3282</v>
      </c>
      <c r="C12001" t="s">
        <v>1318</v>
      </c>
      <c r="D12001" t="s">
        <v>3973</v>
      </c>
      <c r="E12001" t="s">
        <v>20</v>
      </c>
      <c r="F12001" t="b">
        <v>0</v>
      </c>
      <c r="G12001" t="s">
        <v>30</v>
      </c>
      <c r="H12001" s="4">
        <v>45818.87572916667</v>
      </c>
      <c r="I12001" t="b">
        <v>0</v>
      </c>
      <c r="J12001" t="b">
        <v>0</v>
      </c>
      <c r="K12001" t="s">
        <v>24</v>
      </c>
      <c r="L12001" t="s">
        <v>36</v>
      </c>
      <c r="N12001">
        <v>25</v>
      </c>
      <c r="O12001" t="s">
        <v>15650</v>
      </c>
      <c r="P12001" t="s">
        <v>204</v>
      </c>
    </row>
    <row r="12002" spans="1:16" x14ac:dyDescent="0.55000000000000004">
      <c r="A12002" t="s">
        <v>0</v>
      </c>
      <c r="B12002" t="s">
        <v>0</v>
      </c>
      <c r="C12002" t="s">
        <v>1990</v>
      </c>
      <c r="D12002" t="s">
        <v>3828</v>
      </c>
      <c r="F12002" t="b">
        <v>0</v>
      </c>
      <c r="G12002" t="s">
        <v>30</v>
      </c>
      <c r="H12002" s="4">
        <v>45818.917314814818</v>
      </c>
      <c r="I12002" t="b">
        <v>0</v>
      </c>
      <c r="J12002" t="b">
        <v>1</v>
      </c>
      <c r="K12002" t="s">
        <v>24</v>
      </c>
      <c r="L12002" t="s">
        <v>36</v>
      </c>
      <c r="N12002">
        <v>25.239999771118161</v>
      </c>
      <c r="O12002" t="s">
        <v>14885</v>
      </c>
      <c r="P12002" t="s">
        <v>320</v>
      </c>
    </row>
    <row r="12003" spans="1:16" x14ac:dyDescent="0.55000000000000004">
      <c r="A12003" t="s">
        <v>2</v>
      </c>
      <c r="B12003" t="s">
        <v>2</v>
      </c>
      <c r="C12003" t="s">
        <v>15651</v>
      </c>
      <c r="D12003" t="s">
        <v>3828</v>
      </c>
      <c r="E12003" t="s">
        <v>20</v>
      </c>
      <c r="F12003" t="b">
        <v>0</v>
      </c>
      <c r="G12003" t="s">
        <v>41</v>
      </c>
      <c r="H12003" s="4">
        <v>45818.919016203698</v>
      </c>
      <c r="I12003" t="b">
        <v>0</v>
      </c>
      <c r="J12003" t="b">
        <v>0</v>
      </c>
      <c r="K12003" t="s">
        <v>24</v>
      </c>
      <c r="L12003" t="s">
        <v>22</v>
      </c>
      <c r="M12003">
        <v>98617</v>
      </c>
      <c r="O12003" t="s">
        <v>7687</v>
      </c>
      <c r="P12003" t="s">
        <v>15652</v>
      </c>
    </row>
    <row r="12004" spans="1:16" x14ac:dyDescent="0.55000000000000004">
      <c r="A12004" t="s">
        <v>19</v>
      </c>
      <c r="B12004" t="s">
        <v>12006</v>
      </c>
      <c r="C12004" t="s">
        <v>82</v>
      </c>
      <c r="D12004" t="s">
        <v>3973</v>
      </c>
      <c r="E12004" t="s">
        <v>20</v>
      </c>
      <c r="F12004" t="b">
        <v>0</v>
      </c>
      <c r="G12004" t="s">
        <v>27</v>
      </c>
      <c r="H12004" s="4">
        <v>45818.958379629628</v>
      </c>
      <c r="I12004" t="b">
        <v>1</v>
      </c>
      <c r="J12004" t="b">
        <v>1</v>
      </c>
      <c r="K12004" t="s">
        <v>24</v>
      </c>
      <c r="L12004" t="s">
        <v>22</v>
      </c>
      <c r="M12004">
        <v>211500</v>
      </c>
      <c r="O12004" t="s">
        <v>12007</v>
      </c>
    </row>
    <row r="12005" spans="1:16" x14ac:dyDescent="0.55000000000000004">
      <c r="A12005" t="s">
        <v>1</v>
      </c>
      <c r="B12005" t="s">
        <v>15653</v>
      </c>
      <c r="C12005" t="s">
        <v>82</v>
      </c>
      <c r="D12005" t="s">
        <v>3973</v>
      </c>
      <c r="E12005" t="s">
        <v>20</v>
      </c>
      <c r="F12005" t="b">
        <v>0</v>
      </c>
      <c r="G12005" t="s">
        <v>27</v>
      </c>
      <c r="H12005" s="4">
        <v>45818.959386574083</v>
      </c>
      <c r="I12005" t="b">
        <v>0</v>
      </c>
      <c r="J12005" t="b">
        <v>1</v>
      </c>
      <c r="K12005" t="s">
        <v>24</v>
      </c>
      <c r="L12005" t="s">
        <v>22</v>
      </c>
      <c r="M12005">
        <v>169500</v>
      </c>
      <c r="O12005" t="s">
        <v>1172</v>
      </c>
      <c r="P12005" t="s">
        <v>2059</v>
      </c>
    </row>
    <row r="12006" spans="1:16" x14ac:dyDescent="0.55000000000000004">
      <c r="A12006" t="s">
        <v>2</v>
      </c>
      <c r="B12006" t="s">
        <v>15654</v>
      </c>
      <c r="C12006" t="s">
        <v>7393</v>
      </c>
      <c r="D12006" t="s">
        <v>3973</v>
      </c>
      <c r="E12006" t="s">
        <v>20</v>
      </c>
      <c r="F12006" t="b">
        <v>0</v>
      </c>
      <c r="G12006" t="s">
        <v>35</v>
      </c>
      <c r="H12006" s="4">
        <v>45818.96125</v>
      </c>
      <c r="I12006" t="b">
        <v>0</v>
      </c>
      <c r="J12006" t="b">
        <v>0</v>
      </c>
      <c r="K12006" t="s">
        <v>24</v>
      </c>
      <c r="L12006" t="s">
        <v>22</v>
      </c>
      <c r="M12006">
        <v>139370.125</v>
      </c>
      <c r="O12006" t="s">
        <v>15655</v>
      </c>
      <c r="P12006" t="s">
        <v>15656</v>
      </c>
    </row>
    <row r="12007" spans="1:16" x14ac:dyDescent="0.55000000000000004">
      <c r="A12007" t="s">
        <v>0</v>
      </c>
      <c r="B12007" t="s">
        <v>3083</v>
      </c>
      <c r="C12007" t="s">
        <v>172</v>
      </c>
      <c r="D12007" t="s">
        <v>3973</v>
      </c>
      <c r="E12007" t="s">
        <v>20</v>
      </c>
      <c r="F12007" t="b">
        <v>0</v>
      </c>
      <c r="G12007" t="s">
        <v>27</v>
      </c>
      <c r="H12007" s="4">
        <v>45819.000173611108</v>
      </c>
      <c r="I12007" t="b">
        <v>0</v>
      </c>
      <c r="J12007" t="b">
        <v>1</v>
      </c>
      <c r="K12007" t="s">
        <v>24</v>
      </c>
      <c r="L12007" t="s">
        <v>22</v>
      </c>
      <c r="M12007">
        <v>134300</v>
      </c>
      <c r="O12007" t="s">
        <v>5482</v>
      </c>
      <c r="P12007" t="s">
        <v>15657</v>
      </c>
    </row>
    <row r="12008" spans="1:16" x14ac:dyDescent="0.55000000000000004">
      <c r="A12008" t="s">
        <v>0</v>
      </c>
      <c r="B12008" t="s">
        <v>15658</v>
      </c>
      <c r="C12008" t="s">
        <v>118</v>
      </c>
      <c r="D12008" t="s">
        <v>3973</v>
      </c>
      <c r="E12008" t="s">
        <v>20</v>
      </c>
      <c r="F12008" t="b">
        <v>0</v>
      </c>
      <c r="G12008" t="s">
        <v>27</v>
      </c>
      <c r="H12008" s="4">
        <v>45819.000196759262</v>
      </c>
      <c r="I12008" t="b">
        <v>0</v>
      </c>
      <c r="J12008" t="b">
        <v>1</v>
      </c>
      <c r="K12008" t="s">
        <v>24</v>
      </c>
      <c r="L12008" t="s">
        <v>22</v>
      </c>
      <c r="M12008">
        <v>127700</v>
      </c>
      <c r="O12008" t="s">
        <v>1656</v>
      </c>
      <c r="P12008" t="s">
        <v>11048</v>
      </c>
    </row>
    <row r="12009" spans="1:16" x14ac:dyDescent="0.55000000000000004">
      <c r="A12009" t="s">
        <v>25</v>
      </c>
      <c r="B12009" t="s">
        <v>25</v>
      </c>
      <c r="C12009" t="s">
        <v>774</v>
      </c>
      <c r="D12009" t="s">
        <v>3973</v>
      </c>
      <c r="E12009" t="s">
        <v>20</v>
      </c>
      <c r="F12009" t="b">
        <v>0</v>
      </c>
      <c r="G12009" t="s">
        <v>41</v>
      </c>
      <c r="H12009" s="4">
        <v>45819.000243055547</v>
      </c>
      <c r="I12009" t="b">
        <v>0</v>
      </c>
      <c r="J12009" t="b">
        <v>1</v>
      </c>
      <c r="K12009" t="s">
        <v>24</v>
      </c>
      <c r="L12009" t="s">
        <v>22</v>
      </c>
      <c r="M12009">
        <v>107500</v>
      </c>
      <c r="O12009" t="s">
        <v>15659</v>
      </c>
      <c r="P12009" t="s">
        <v>15660</v>
      </c>
    </row>
    <row r="12010" spans="1:16" x14ac:dyDescent="0.55000000000000004">
      <c r="A12010" t="s">
        <v>1</v>
      </c>
      <c r="B12010" t="s">
        <v>15616</v>
      </c>
      <c r="C12010" t="s">
        <v>612</v>
      </c>
      <c r="D12010" t="s">
        <v>3973</v>
      </c>
      <c r="E12010" t="s">
        <v>20</v>
      </c>
      <c r="F12010" t="b">
        <v>0</v>
      </c>
      <c r="G12010" t="s">
        <v>27</v>
      </c>
      <c r="H12010" s="4">
        <v>45819.001134259262</v>
      </c>
      <c r="I12010" t="b">
        <v>0</v>
      </c>
      <c r="J12010" t="b">
        <v>1</v>
      </c>
      <c r="K12010" t="s">
        <v>24</v>
      </c>
      <c r="L12010" t="s">
        <v>36</v>
      </c>
      <c r="N12010">
        <v>66.5</v>
      </c>
      <c r="O12010" t="s">
        <v>5482</v>
      </c>
      <c r="P12010" t="s">
        <v>715</v>
      </c>
    </row>
    <row r="12011" spans="1:16" x14ac:dyDescent="0.55000000000000004">
      <c r="A12011" t="s">
        <v>0</v>
      </c>
      <c r="B12011" t="s">
        <v>1507</v>
      </c>
      <c r="C12011" t="s">
        <v>1096</v>
      </c>
      <c r="D12011" t="s">
        <v>3973</v>
      </c>
      <c r="E12011" t="s">
        <v>20</v>
      </c>
      <c r="F12011" t="b">
        <v>0</v>
      </c>
      <c r="G12011" t="s">
        <v>27</v>
      </c>
      <c r="H12011" s="4">
        <v>45819.001180555562</v>
      </c>
      <c r="I12011" t="b">
        <v>0</v>
      </c>
      <c r="J12011" t="b">
        <v>1</v>
      </c>
      <c r="K12011" t="s">
        <v>24</v>
      </c>
      <c r="L12011" t="s">
        <v>22</v>
      </c>
      <c r="M12011">
        <v>97500</v>
      </c>
      <c r="O12011" t="s">
        <v>10297</v>
      </c>
      <c r="P12011" t="s">
        <v>15661</v>
      </c>
    </row>
    <row r="12012" spans="1:16" x14ac:dyDescent="0.55000000000000004">
      <c r="A12012" t="s">
        <v>2</v>
      </c>
      <c r="B12012" t="s">
        <v>15662</v>
      </c>
      <c r="C12012" t="s">
        <v>24</v>
      </c>
      <c r="D12012" t="s">
        <v>4035</v>
      </c>
      <c r="E12012" t="s">
        <v>20</v>
      </c>
      <c r="F12012" t="b">
        <v>0</v>
      </c>
      <c r="G12012" t="s">
        <v>27</v>
      </c>
      <c r="H12012" s="4">
        <v>45819.001886574071</v>
      </c>
      <c r="I12012" t="b">
        <v>0</v>
      </c>
      <c r="J12012" t="b">
        <v>1</v>
      </c>
      <c r="K12012" t="s">
        <v>24</v>
      </c>
      <c r="L12012" t="s">
        <v>22</v>
      </c>
      <c r="M12012">
        <v>129675</v>
      </c>
      <c r="O12012" t="s">
        <v>2546</v>
      </c>
      <c r="P12012" t="s">
        <v>15663</v>
      </c>
    </row>
    <row r="12013" spans="1:16" x14ac:dyDescent="0.55000000000000004">
      <c r="A12013" t="s">
        <v>89</v>
      </c>
      <c r="B12013" t="s">
        <v>15664</v>
      </c>
      <c r="C12013" t="s">
        <v>13993</v>
      </c>
      <c r="D12013" t="s">
        <v>4014</v>
      </c>
      <c r="E12013" t="s">
        <v>20</v>
      </c>
      <c r="F12013" t="b">
        <v>0</v>
      </c>
      <c r="G12013" t="s">
        <v>27</v>
      </c>
      <c r="H12013" s="4">
        <v>45819.001956018517</v>
      </c>
      <c r="I12013" t="b">
        <v>1</v>
      </c>
      <c r="J12013" t="b">
        <v>1</v>
      </c>
      <c r="K12013" t="s">
        <v>24</v>
      </c>
      <c r="L12013" t="s">
        <v>22</v>
      </c>
      <c r="M12013">
        <v>221720</v>
      </c>
      <c r="O12013" t="s">
        <v>1933</v>
      </c>
      <c r="P12013" t="s">
        <v>15665</v>
      </c>
    </row>
    <row r="12014" spans="1:16" x14ac:dyDescent="0.55000000000000004">
      <c r="A12014" t="s">
        <v>2</v>
      </c>
      <c r="B12014" t="s">
        <v>15524</v>
      </c>
      <c r="C12014" t="s">
        <v>1247</v>
      </c>
      <c r="D12014" t="s">
        <v>4205</v>
      </c>
      <c r="E12014" t="s">
        <v>20</v>
      </c>
      <c r="F12014" t="b">
        <v>0</v>
      </c>
      <c r="G12014" t="s">
        <v>1247</v>
      </c>
      <c r="H12014" s="4">
        <v>45819.013692129629</v>
      </c>
      <c r="I12014" t="b">
        <v>0</v>
      </c>
      <c r="J12014" t="b">
        <v>0</v>
      </c>
      <c r="K12014" t="s">
        <v>1247</v>
      </c>
      <c r="L12014" t="s">
        <v>22</v>
      </c>
      <c r="M12014">
        <v>88000</v>
      </c>
      <c r="O12014" t="s">
        <v>15525</v>
      </c>
      <c r="P12014" t="s">
        <v>3900</v>
      </c>
    </row>
    <row r="12015" spans="1:16" x14ac:dyDescent="0.55000000000000004">
      <c r="A12015" t="s">
        <v>0</v>
      </c>
      <c r="B12015" t="s">
        <v>15666</v>
      </c>
      <c r="C12015" t="s">
        <v>2164</v>
      </c>
      <c r="D12015" t="s">
        <v>2208</v>
      </c>
      <c r="E12015" t="s">
        <v>20</v>
      </c>
      <c r="F12015" t="b">
        <v>0</v>
      </c>
      <c r="G12015" t="s">
        <v>30</v>
      </c>
      <c r="H12015" s="4">
        <v>45819.042314814818</v>
      </c>
      <c r="I12015" t="b">
        <v>0</v>
      </c>
      <c r="J12015" t="b">
        <v>1</v>
      </c>
      <c r="K12015" t="s">
        <v>24</v>
      </c>
      <c r="L12015" t="s">
        <v>22</v>
      </c>
      <c r="M12015">
        <v>157200</v>
      </c>
      <c r="O12015" t="s">
        <v>366</v>
      </c>
      <c r="P12015" t="s">
        <v>338</v>
      </c>
    </row>
    <row r="12016" spans="1:16" x14ac:dyDescent="0.55000000000000004">
      <c r="A12016" t="s">
        <v>40</v>
      </c>
      <c r="B12016" t="s">
        <v>3275</v>
      </c>
      <c r="C12016" t="s">
        <v>601</v>
      </c>
      <c r="D12016" t="s">
        <v>3973</v>
      </c>
      <c r="E12016" t="s">
        <v>20</v>
      </c>
      <c r="F12016" t="b">
        <v>0</v>
      </c>
      <c r="G12016" t="s">
        <v>27</v>
      </c>
      <c r="H12016" s="4">
        <v>45819.043807870366</v>
      </c>
      <c r="I12016" t="b">
        <v>0</v>
      </c>
      <c r="J12016" t="b">
        <v>1</v>
      </c>
      <c r="K12016" t="s">
        <v>24</v>
      </c>
      <c r="L12016" t="s">
        <v>22</v>
      </c>
      <c r="M12016">
        <v>161000</v>
      </c>
      <c r="O12016" t="s">
        <v>1857</v>
      </c>
      <c r="P12016" t="s">
        <v>15667</v>
      </c>
    </row>
    <row r="12017" spans="1:16" x14ac:dyDescent="0.55000000000000004">
      <c r="A12017" t="s">
        <v>25</v>
      </c>
      <c r="B12017" t="s">
        <v>15668</v>
      </c>
      <c r="C12017" t="s">
        <v>33</v>
      </c>
      <c r="D12017" t="s">
        <v>3973</v>
      </c>
      <c r="E12017" t="s">
        <v>20</v>
      </c>
      <c r="F12017" t="b">
        <v>0</v>
      </c>
      <c r="G12017" t="s">
        <v>35</v>
      </c>
      <c r="H12017" s="4">
        <v>45819.083831018521</v>
      </c>
      <c r="I12017" t="b">
        <v>0</v>
      </c>
      <c r="J12017" t="b">
        <v>1</v>
      </c>
      <c r="K12017" t="s">
        <v>24</v>
      </c>
      <c r="L12017" t="s">
        <v>22</v>
      </c>
      <c r="M12017">
        <v>116500</v>
      </c>
      <c r="O12017" t="s">
        <v>1147</v>
      </c>
      <c r="P12017" t="s">
        <v>15669</v>
      </c>
    </row>
    <row r="12018" spans="1:16" x14ac:dyDescent="0.55000000000000004">
      <c r="A12018" t="s">
        <v>139</v>
      </c>
      <c r="B12018" t="s">
        <v>1634</v>
      </c>
      <c r="C12018" t="s">
        <v>953</v>
      </c>
      <c r="D12018" t="s">
        <v>3973</v>
      </c>
      <c r="E12018" t="s">
        <v>20</v>
      </c>
      <c r="F12018" t="b">
        <v>0</v>
      </c>
      <c r="G12018" t="s">
        <v>30</v>
      </c>
      <c r="H12018" s="4">
        <v>45819.084016203713</v>
      </c>
      <c r="I12018" t="b">
        <v>0</v>
      </c>
      <c r="J12018" t="b">
        <v>1</v>
      </c>
      <c r="K12018" t="s">
        <v>24</v>
      </c>
      <c r="L12018" t="s">
        <v>22</v>
      </c>
      <c r="M12018">
        <v>82850</v>
      </c>
      <c r="O12018" t="s">
        <v>2292</v>
      </c>
      <c r="P12018" t="s">
        <v>15670</v>
      </c>
    </row>
    <row r="12019" spans="1:16" x14ac:dyDescent="0.55000000000000004">
      <c r="A12019" t="s">
        <v>2</v>
      </c>
      <c r="B12019" t="s">
        <v>9351</v>
      </c>
      <c r="C12019" t="s">
        <v>114</v>
      </c>
      <c r="D12019" t="s">
        <v>3973</v>
      </c>
      <c r="E12019" t="s">
        <v>20</v>
      </c>
      <c r="F12019" t="b">
        <v>0</v>
      </c>
      <c r="G12019" t="s">
        <v>27</v>
      </c>
      <c r="H12019" s="4">
        <v>45819.085474537038</v>
      </c>
      <c r="I12019" t="b">
        <v>1</v>
      </c>
      <c r="J12019" t="b">
        <v>1</v>
      </c>
      <c r="K12019" t="s">
        <v>24</v>
      </c>
      <c r="L12019" t="s">
        <v>22</v>
      </c>
      <c r="M12019">
        <v>162500</v>
      </c>
      <c r="O12019" t="s">
        <v>13100</v>
      </c>
      <c r="P12019" t="s">
        <v>14372</v>
      </c>
    </row>
    <row r="12020" spans="1:16" x14ac:dyDescent="0.55000000000000004">
      <c r="A12020" t="s">
        <v>25</v>
      </c>
      <c r="B12020" t="s">
        <v>15668</v>
      </c>
      <c r="C12020" t="s">
        <v>203</v>
      </c>
      <c r="D12020" t="s">
        <v>3973</v>
      </c>
      <c r="E12020" t="s">
        <v>20</v>
      </c>
      <c r="F12020" t="b">
        <v>0</v>
      </c>
      <c r="G12020" t="s">
        <v>23</v>
      </c>
      <c r="H12020" s="4">
        <v>45819.103796296287</v>
      </c>
      <c r="I12020" t="b">
        <v>0</v>
      </c>
      <c r="J12020" t="b">
        <v>1</v>
      </c>
      <c r="K12020" t="s">
        <v>24</v>
      </c>
      <c r="L12020" t="s">
        <v>22</v>
      </c>
      <c r="M12020">
        <v>116500</v>
      </c>
      <c r="O12020" t="s">
        <v>1147</v>
      </c>
      <c r="P12020" t="s">
        <v>15669</v>
      </c>
    </row>
    <row r="12021" spans="1:16" x14ac:dyDescent="0.55000000000000004">
      <c r="A12021" t="s">
        <v>0</v>
      </c>
      <c r="B12021" t="s">
        <v>4698</v>
      </c>
      <c r="C12021" t="s">
        <v>151</v>
      </c>
      <c r="D12021" t="s">
        <v>2208</v>
      </c>
      <c r="E12021" t="s">
        <v>20</v>
      </c>
      <c r="F12021" t="b">
        <v>0</v>
      </c>
      <c r="G12021" t="s">
        <v>30</v>
      </c>
      <c r="H12021" s="4">
        <v>45819.167337962957</v>
      </c>
      <c r="I12021" t="b">
        <v>0</v>
      </c>
      <c r="J12021" t="b">
        <v>1</v>
      </c>
      <c r="K12021" t="s">
        <v>24</v>
      </c>
      <c r="L12021" t="s">
        <v>22</v>
      </c>
      <c r="M12021">
        <v>93000</v>
      </c>
      <c r="O12021" t="s">
        <v>15671</v>
      </c>
      <c r="P12021" t="s">
        <v>671</v>
      </c>
    </row>
    <row r="12022" spans="1:16" x14ac:dyDescent="0.55000000000000004">
      <c r="A12022" t="s">
        <v>0</v>
      </c>
      <c r="B12022" t="s">
        <v>288</v>
      </c>
      <c r="C12022" t="s">
        <v>696</v>
      </c>
      <c r="D12022" t="s">
        <v>7423</v>
      </c>
      <c r="E12022" t="s">
        <v>51</v>
      </c>
      <c r="F12022" t="b">
        <v>0</v>
      </c>
      <c r="G12022" t="s">
        <v>30</v>
      </c>
      <c r="H12022" s="4">
        <v>45819.250543981478</v>
      </c>
      <c r="I12022" t="b">
        <v>1</v>
      </c>
      <c r="J12022" t="b">
        <v>1</v>
      </c>
      <c r="K12022" t="s">
        <v>24</v>
      </c>
      <c r="L12022" t="s">
        <v>36</v>
      </c>
      <c r="N12022">
        <v>25</v>
      </c>
      <c r="O12022" t="s">
        <v>2075</v>
      </c>
      <c r="P12022" t="s">
        <v>863</v>
      </c>
    </row>
    <row r="12023" spans="1:16" x14ac:dyDescent="0.55000000000000004">
      <c r="A12023" t="s">
        <v>19</v>
      </c>
      <c r="B12023" t="s">
        <v>15630</v>
      </c>
      <c r="C12023" t="s">
        <v>49</v>
      </c>
      <c r="D12023" t="s">
        <v>3828</v>
      </c>
      <c r="E12023" t="s">
        <v>20</v>
      </c>
      <c r="F12023" t="b">
        <v>0</v>
      </c>
      <c r="G12023" t="s">
        <v>41</v>
      </c>
      <c r="H12023" s="4">
        <v>45819.251238425917</v>
      </c>
      <c r="I12023" t="b">
        <v>0</v>
      </c>
      <c r="J12023" t="b">
        <v>1</v>
      </c>
      <c r="K12023" t="s">
        <v>24</v>
      </c>
      <c r="L12023" t="s">
        <v>22</v>
      </c>
      <c r="M12023">
        <v>200000</v>
      </c>
      <c r="O12023" t="s">
        <v>5473</v>
      </c>
      <c r="P12023" t="s">
        <v>149</v>
      </c>
    </row>
    <row r="12024" spans="1:16" x14ac:dyDescent="0.55000000000000004">
      <c r="A12024" t="s">
        <v>19</v>
      </c>
      <c r="B12024" t="s">
        <v>4425</v>
      </c>
      <c r="C12024" t="s">
        <v>49</v>
      </c>
      <c r="D12024" t="s">
        <v>4014</v>
      </c>
      <c r="E12024" t="s">
        <v>20</v>
      </c>
      <c r="F12024" t="b">
        <v>0</v>
      </c>
      <c r="G12024" t="s">
        <v>41</v>
      </c>
      <c r="H12024" s="4">
        <v>45819.251238425917</v>
      </c>
      <c r="I12024" t="b">
        <v>0</v>
      </c>
      <c r="J12024" t="b">
        <v>1</v>
      </c>
      <c r="K12024" t="s">
        <v>24</v>
      </c>
      <c r="L12024" t="s">
        <v>22</v>
      </c>
      <c r="M12024">
        <v>220000</v>
      </c>
      <c r="O12024" t="s">
        <v>1529</v>
      </c>
      <c r="P12024" t="s">
        <v>15672</v>
      </c>
    </row>
    <row r="12025" spans="1:16" x14ac:dyDescent="0.55000000000000004">
      <c r="A12025" t="s">
        <v>1</v>
      </c>
      <c r="B12025" t="s">
        <v>1</v>
      </c>
      <c r="C12025" t="s">
        <v>3238</v>
      </c>
      <c r="D12025" t="s">
        <v>3828</v>
      </c>
      <c r="E12025" t="s">
        <v>20</v>
      </c>
      <c r="F12025" t="b">
        <v>0</v>
      </c>
      <c r="G12025" t="s">
        <v>41</v>
      </c>
      <c r="H12025" s="4">
        <v>45819.251273148147</v>
      </c>
      <c r="I12025" t="b">
        <v>0</v>
      </c>
      <c r="J12025" t="b">
        <v>0</v>
      </c>
      <c r="K12025" t="s">
        <v>24</v>
      </c>
      <c r="L12025" t="s">
        <v>22</v>
      </c>
      <c r="M12025">
        <v>130000</v>
      </c>
      <c r="O12025" t="s">
        <v>4329</v>
      </c>
      <c r="P12025" t="s">
        <v>12428</v>
      </c>
    </row>
    <row r="12026" spans="1:16" x14ac:dyDescent="0.55000000000000004">
      <c r="A12026" t="s">
        <v>2</v>
      </c>
      <c r="B12026" t="s">
        <v>15673</v>
      </c>
      <c r="C12026" t="s">
        <v>49</v>
      </c>
      <c r="D12026" t="s">
        <v>3970</v>
      </c>
      <c r="E12026" t="s">
        <v>20</v>
      </c>
      <c r="F12026" t="b">
        <v>0</v>
      </c>
      <c r="G12026" t="s">
        <v>41</v>
      </c>
      <c r="H12026" s="4">
        <v>45819.251331018517</v>
      </c>
      <c r="I12026" t="b">
        <v>0</v>
      </c>
      <c r="J12026" t="b">
        <v>0</v>
      </c>
      <c r="K12026" t="s">
        <v>24</v>
      </c>
      <c r="L12026" t="s">
        <v>22</v>
      </c>
      <c r="M12026">
        <v>200000</v>
      </c>
      <c r="O12026" t="s">
        <v>15674</v>
      </c>
      <c r="P12026" t="s">
        <v>15675</v>
      </c>
    </row>
    <row r="12027" spans="1:16" x14ac:dyDescent="0.55000000000000004">
      <c r="A12027" t="s">
        <v>1</v>
      </c>
      <c r="B12027" t="s">
        <v>467</v>
      </c>
      <c r="C12027" t="s">
        <v>919</v>
      </c>
      <c r="D12027" t="s">
        <v>2262</v>
      </c>
      <c r="E12027" t="s">
        <v>20</v>
      </c>
      <c r="F12027" t="b">
        <v>0</v>
      </c>
      <c r="G12027" t="s">
        <v>35</v>
      </c>
      <c r="H12027" s="4">
        <v>45819.251400462963</v>
      </c>
      <c r="I12027" t="b">
        <v>0</v>
      </c>
      <c r="J12027" t="b">
        <v>1</v>
      </c>
      <c r="K12027" t="s">
        <v>24</v>
      </c>
      <c r="L12027" t="s">
        <v>22</v>
      </c>
      <c r="M12027">
        <v>122500</v>
      </c>
      <c r="O12027" t="s">
        <v>2262</v>
      </c>
      <c r="P12027" t="s">
        <v>14976</v>
      </c>
    </row>
    <row r="12028" spans="1:16" x14ac:dyDescent="0.55000000000000004">
      <c r="A12028" t="s">
        <v>1</v>
      </c>
      <c r="B12028" t="s">
        <v>14779</v>
      </c>
      <c r="C12028" t="s">
        <v>151</v>
      </c>
      <c r="D12028" t="s">
        <v>3828</v>
      </c>
      <c r="E12028" t="s">
        <v>20</v>
      </c>
      <c r="F12028" t="b">
        <v>0</v>
      </c>
      <c r="G12028" t="s">
        <v>30</v>
      </c>
      <c r="H12028" s="4">
        <v>45819.251539351862</v>
      </c>
      <c r="I12028" t="b">
        <v>0</v>
      </c>
      <c r="J12028" t="b">
        <v>0</v>
      </c>
      <c r="K12028" t="s">
        <v>24</v>
      </c>
      <c r="L12028" t="s">
        <v>22</v>
      </c>
      <c r="M12028">
        <v>153000</v>
      </c>
      <c r="O12028" t="s">
        <v>294</v>
      </c>
      <c r="P12028" t="s">
        <v>15676</v>
      </c>
    </row>
    <row r="12029" spans="1:16" x14ac:dyDescent="0.55000000000000004">
      <c r="A12029" t="s">
        <v>1</v>
      </c>
      <c r="B12029" t="s">
        <v>661</v>
      </c>
      <c r="C12029" t="s">
        <v>1521</v>
      </c>
      <c r="D12029" t="s">
        <v>3973</v>
      </c>
      <c r="E12029" t="s">
        <v>20</v>
      </c>
      <c r="F12029" t="b">
        <v>0</v>
      </c>
      <c r="G12029" t="s">
        <v>52</v>
      </c>
      <c r="H12029" s="4">
        <v>45819.251643518517</v>
      </c>
      <c r="I12029" t="b">
        <v>0</v>
      </c>
      <c r="J12029" t="b">
        <v>0</v>
      </c>
      <c r="K12029" t="s">
        <v>24</v>
      </c>
      <c r="L12029" t="s">
        <v>22</v>
      </c>
      <c r="M12029">
        <v>81100</v>
      </c>
      <c r="O12029" t="s">
        <v>1549</v>
      </c>
    </row>
    <row r="12030" spans="1:16" x14ac:dyDescent="0.55000000000000004">
      <c r="A12030" t="s">
        <v>2</v>
      </c>
      <c r="B12030" t="s">
        <v>267</v>
      </c>
      <c r="C12030" t="s">
        <v>15677</v>
      </c>
      <c r="D12030" t="s">
        <v>4090</v>
      </c>
      <c r="E12030" t="s">
        <v>20</v>
      </c>
      <c r="F12030" t="b">
        <v>0</v>
      </c>
      <c r="G12030" t="s">
        <v>27</v>
      </c>
      <c r="H12030" s="4">
        <v>45819.251770833333</v>
      </c>
      <c r="I12030" t="b">
        <v>0</v>
      </c>
      <c r="J12030" t="b">
        <v>1</v>
      </c>
      <c r="K12030" t="s">
        <v>24</v>
      </c>
      <c r="L12030" t="s">
        <v>22</v>
      </c>
      <c r="M12030">
        <v>188500</v>
      </c>
      <c r="O12030" t="s">
        <v>178</v>
      </c>
      <c r="P12030" t="s">
        <v>15678</v>
      </c>
    </row>
    <row r="12031" spans="1:16" x14ac:dyDescent="0.55000000000000004">
      <c r="A12031" t="s">
        <v>2</v>
      </c>
      <c r="B12031" t="s">
        <v>15679</v>
      </c>
      <c r="C12031" t="s">
        <v>82</v>
      </c>
      <c r="D12031" t="s">
        <v>3828</v>
      </c>
      <c r="E12031" t="s">
        <v>20</v>
      </c>
      <c r="F12031" t="b">
        <v>0</v>
      </c>
      <c r="G12031" t="s">
        <v>27</v>
      </c>
      <c r="H12031" s="4">
        <v>45819.251817129632</v>
      </c>
      <c r="I12031" t="b">
        <v>1</v>
      </c>
      <c r="J12031" t="b">
        <v>1</v>
      </c>
      <c r="K12031" t="s">
        <v>24</v>
      </c>
      <c r="L12031" t="s">
        <v>22</v>
      </c>
      <c r="M12031">
        <v>165000</v>
      </c>
      <c r="O12031" t="s">
        <v>2989</v>
      </c>
      <c r="P12031" t="s">
        <v>1513</v>
      </c>
    </row>
    <row r="12032" spans="1:16" x14ac:dyDescent="0.55000000000000004">
      <c r="A12032" t="s">
        <v>40</v>
      </c>
      <c r="B12032" t="s">
        <v>15680</v>
      </c>
      <c r="C12032" t="s">
        <v>158</v>
      </c>
      <c r="D12032" t="s">
        <v>4035</v>
      </c>
      <c r="E12032" t="s">
        <v>20</v>
      </c>
      <c r="F12032" t="b">
        <v>0</v>
      </c>
      <c r="G12032" t="s">
        <v>158</v>
      </c>
      <c r="H12032" s="4">
        <v>45819.254479166673</v>
      </c>
      <c r="I12032" t="b">
        <v>0</v>
      </c>
      <c r="J12032" t="b">
        <v>0</v>
      </c>
      <c r="K12032" t="s">
        <v>158</v>
      </c>
      <c r="L12032" t="s">
        <v>22</v>
      </c>
      <c r="M12032">
        <v>48000</v>
      </c>
      <c r="O12032" t="s">
        <v>2768</v>
      </c>
      <c r="P12032" t="s">
        <v>15681</v>
      </c>
    </row>
    <row r="12033" spans="1:16" x14ac:dyDescent="0.55000000000000004">
      <c r="A12033" t="s">
        <v>139</v>
      </c>
      <c r="B12033" t="s">
        <v>15682</v>
      </c>
      <c r="C12033" t="s">
        <v>158</v>
      </c>
      <c r="D12033" t="s">
        <v>4035</v>
      </c>
      <c r="E12033" t="s">
        <v>20</v>
      </c>
      <c r="F12033" t="b">
        <v>0</v>
      </c>
      <c r="G12033" t="s">
        <v>158</v>
      </c>
      <c r="H12033" s="4">
        <v>45819.254513888889</v>
      </c>
      <c r="I12033" t="b">
        <v>0</v>
      </c>
      <c r="J12033" t="b">
        <v>0</v>
      </c>
      <c r="K12033" t="s">
        <v>158</v>
      </c>
      <c r="L12033" t="s">
        <v>22</v>
      </c>
      <c r="M12033">
        <v>62624.5</v>
      </c>
      <c r="O12033" t="s">
        <v>2768</v>
      </c>
      <c r="P12033" t="s">
        <v>15683</v>
      </c>
    </row>
    <row r="12034" spans="1:16" x14ac:dyDescent="0.55000000000000004">
      <c r="A12034" t="s">
        <v>1</v>
      </c>
      <c r="B12034" t="s">
        <v>2392</v>
      </c>
      <c r="C12034" t="s">
        <v>10547</v>
      </c>
      <c r="D12034" t="s">
        <v>6390</v>
      </c>
      <c r="E12034" t="s">
        <v>20</v>
      </c>
      <c r="F12034" t="b">
        <v>0</v>
      </c>
      <c r="G12034" t="s">
        <v>106</v>
      </c>
      <c r="H12034" s="4">
        <v>45819.256284722222</v>
      </c>
      <c r="I12034" t="b">
        <v>0</v>
      </c>
      <c r="J12034" t="b">
        <v>0</v>
      </c>
      <c r="K12034" t="s">
        <v>106</v>
      </c>
      <c r="L12034" t="s">
        <v>22</v>
      </c>
      <c r="M12034">
        <v>170000</v>
      </c>
      <c r="O12034" t="s">
        <v>1252</v>
      </c>
      <c r="P12034" t="s">
        <v>1253</v>
      </c>
    </row>
    <row r="12035" spans="1:16" x14ac:dyDescent="0.55000000000000004">
      <c r="A12035" t="s">
        <v>2</v>
      </c>
      <c r="B12035" t="s">
        <v>9351</v>
      </c>
      <c r="C12035" t="s">
        <v>1247</v>
      </c>
      <c r="D12035" t="s">
        <v>2208</v>
      </c>
      <c r="E12035" t="s">
        <v>20</v>
      </c>
      <c r="F12035" t="b">
        <v>0</v>
      </c>
      <c r="G12035" t="s">
        <v>1247</v>
      </c>
      <c r="H12035" s="4">
        <v>45819.263842592591</v>
      </c>
      <c r="I12035" t="b">
        <v>1</v>
      </c>
      <c r="J12035" t="b">
        <v>0</v>
      </c>
      <c r="K12035" t="s">
        <v>1247</v>
      </c>
      <c r="L12035" t="s">
        <v>22</v>
      </c>
      <c r="M12035">
        <v>162500</v>
      </c>
      <c r="O12035" t="s">
        <v>9352</v>
      </c>
      <c r="P12035" t="s">
        <v>9353</v>
      </c>
    </row>
    <row r="12036" spans="1:16" x14ac:dyDescent="0.55000000000000004">
      <c r="A12036" t="s">
        <v>0</v>
      </c>
      <c r="B12036" t="s">
        <v>15684</v>
      </c>
      <c r="C12036" t="s">
        <v>39</v>
      </c>
      <c r="D12036" t="s">
        <v>2366</v>
      </c>
      <c r="E12036" t="s">
        <v>20</v>
      </c>
      <c r="F12036" t="b">
        <v>1</v>
      </c>
      <c r="G12036" t="s">
        <v>2365</v>
      </c>
      <c r="H12036" s="4">
        <v>45819.272256944438</v>
      </c>
      <c r="I12036" t="b">
        <v>0</v>
      </c>
      <c r="J12036" t="b">
        <v>0</v>
      </c>
      <c r="K12036" t="s">
        <v>2365</v>
      </c>
      <c r="L12036" t="s">
        <v>22</v>
      </c>
      <c r="M12036">
        <v>143500</v>
      </c>
      <c r="O12036" t="s">
        <v>2366</v>
      </c>
    </row>
    <row r="12037" spans="1:16" x14ac:dyDescent="0.55000000000000004">
      <c r="A12037" t="s">
        <v>0</v>
      </c>
      <c r="B12037" t="s">
        <v>1782</v>
      </c>
      <c r="C12037" t="s">
        <v>39</v>
      </c>
      <c r="D12037" t="s">
        <v>4014</v>
      </c>
      <c r="E12037" t="s">
        <v>20</v>
      </c>
      <c r="F12037" t="b">
        <v>1</v>
      </c>
      <c r="G12037" t="s">
        <v>2452</v>
      </c>
      <c r="H12037" s="4">
        <v>45819.285069444442</v>
      </c>
      <c r="I12037" t="b">
        <v>0</v>
      </c>
      <c r="J12037" t="b">
        <v>1</v>
      </c>
      <c r="K12037" t="s">
        <v>2452</v>
      </c>
      <c r="L12037" t="s">
        <v>22</v>
      </c>
      <c r="M12037">
        <v>120500</v>
      </c>
      <c r="O12037" t="s">
        <v>2697</v>
      </c>
      <c r="P12037" t="s">
        <v>3814</v>
      </c>
    </row>
    <row r="12038" spans="1:16" x14ac:dyDescent="0.55000000000000004">
      <c r="A12038" t="s">
        <v>0</v>
      </c>
      <c r="B12038" t="s">
        <v>15685</v>
      </c>
      <c r="C12038" t="s">
        <v>1008</v>
      </c>
      <c r="D12038" t="s">
        <v>3973</v>
      </c>
      <c r="E12038" t="s">
        <v>51</v>
      </c>
      <c r="F12038" t="b">
        <v>0</v>
      </c>
      <c r="G12038" t="s">
        <v>23</v>
      </c>
      <c r="H12038" s="4">
        <v>45819.285578703697</v>
      </c>
      <c r="I12038" t="b">
        <v>0</v>
      </c>
      <c r="J12038" t="b">
        <v>0</v>
      </c>
      <c r="K12038" t="s">
        <v>24</v>
      </c>
      <c r="L12038" t="s">
        <v>36</v>
      </c>
      <c r="N12038">
        <v>51.5</v>
      </c>
      <c r="O12038" t="s">
        <v>2988</v>
      </c>
      <c r="P12038" t="s">
        <v>1245</v>
      </c>
    </row>
    <row r="12039" spans="1:16" x14ac:dyDescent="0.55000000000000004">
      <c r="A12039" t="s">
        <v>0</v>
      </c>
      <c r="B12039" t="s">
        <v>15685</v>
      </c>
      <c r="C12039" t="s">
        <v>1008</v>
      </c>
      <c r="D12039" t="s">
        <v>3828</v>
      </c>
      <c r="E12039" t="s">
        <v>20</v>
      </c>
      <c r="F12039" t="b">
        <v>0</v>
      </c>
      <c r="G12039" t="s">
        <v>23</v>
      </c>
      <c r="H12039" s="4">
        <v>45819.285578703697</v>
      </c>
      <c r="I12039" t="b">
        <v>0</v>
      </c>
      <c r="J12039" t="b">
        <v>0</v>
      </c>
      <c r="K12039" t="s">
        <v>24</v>
      </c>
      <c r="L12039" t="s">
        <v>36</v>
      </c>
      <c r="N12039">
        <v>51.5</v>
      </c>
      <c r="O12039" t="s">
        <v>2988</v>
      </c>
      <c r="P12039" t="s">
        <v>1245</v>
      </c>
    </row>
    <row r="12040" spans="1:16" x14ac:dyDescent="0.55000000000000004">
      <c r="A12040" t="s">
        <v>1</v>
      </c>
      <c r="B12040" t="s">
        <v>11340</v>
      </c>
      <c r="C12040" t="s">
        <v>2640</v>
      </c>
      <c r="D12040" t="s">
        <v>3957</v>
      </c>
      <c r="E12040" t="s">
        <v>20</v>
      </c>
      <c r="F12040" t="b">
        <v>0</v>
      </c>
      <c r="G12040" t="s">
        <v>2641</v>
      </c>
      <c r="H12040" s="4">
        <v>45819.286608796298</v>
      </c>
      <c r="I12040" t="b">
        <v>0</v>
      </c>
      <c r="J12040" t="b">
        <v>0</v>
      </c>
      <c r="K12040" t="s">
        <v>2641</v>
      </c>
      <c r="L12040" t="s">
        <v>36</v>
      </c>
      <c r="N12040">
        <v>37.854999542236328</v>
      </c>
      <c r="O12040" t="s">
        <v>1949</v>
      </c>
      <c r="P12040" t="s">
        <v>15420</v>
      </c>
    </row>
    <row r="12041" spans="1:16" x14ac:dyDescent="0.55000000000000004">
      <c r="A12041" t="s">
        <v>28</v>
      </c>
      <c r="B12041" t="s">
        <v>15686</v>
      </c>
      <c r="C12041" t="s">
        <v>15687</v>
      </c>
      <c r="D12041" t="s">
        <v>3970</v>
      </c>
      <c r="E12041" t="s">
        <v>20</v>
      </c>
      <c r="F12041" t="b">
        <v>0</v>
      </c>
      <c r="G12041" t="s">
        <v>106</v>
      </c>
      <c r="H12041" s="4">
        <v>45819.298101851848</v>
      </c>
      <c r="I12041" t="b">
        <v>0</v>
      </c>
      <c r="J12041" t="b">
        <v>0</v>
      </c>
      <c r="K12041" t="s">
        <v>106</v>
      </c>
      <c r="L12041" t="s">
        <v>22</v>
      </c>
      <c r="M12041">
        <v>125000</v>
      </c>
      <c r="O12041" t="s">
        <v>15688</v>
      </c>
      <c r="P12041" t="s">
        <v>15689</v>
      </c>
    </row>
    <row r="12042" spans="1:16" x14ac:dyDescent="0.55000000000000004">
      <c r="A12042" t="s">
        <v>1</v>
      </c>
      <c r="B12042" t="s">
        <v>1</v>
      </c>
      <c r="C12042" t="s">
        <v>6313</v>
      </c>
      <c r="D12042" t="s">
        <v>3970</v>
      </c>
      <c r="E12042" t="s">
        <v>20</v>
      </c>
      <c r="F12042" t="b">
        <v>0</v>
      </c>
      <c r="G12042" t="s">
        <v>1420</v>
      </c>
      <c r="H12042" s="4">
        <v>45819.303553240738</v>
      </c>
      <c r="I12042" t="b">
        <v>0</v>
      </c>
      <c r="J12042" t="b">
        <v>0</v>
      </c>
      <c r="K12042" t="s">
        <v>1420</v>
      </c>
      <c r="L12042" t="s">
        <v>22</v>
      </c>
      <c r="M12042">
        <v>110000</v>
      </c>
      <c r="O12042" t="s">
        <v>7670</v>
      </c>
      <c r="P12042" t="s">
        <v>15690</v>
      </c>
    </row>
    <row r="12043" spans="1:16" x14ac:dyDescent="0.55000000000000004">
      <c r="A12043" t="s">
        <v>0</v>
      </c>
      <c r="B12043" t="s">
        <v>15691</v>
      </c>
      <c r="C12043" t="s">
        <v>3271</v>
      </c>
      <c r="D12043" t="s">
        <v>4090</v>
      </c>
      <c r="E12043" t="s">
        <v>20</v>
      </c>
      <c r="F12043" t="b">
        <v>0</v>
      </c>
      <c r="G12043" t="s">
        <v>35</v>
      </c>
      <c r="H12043" s="4">
        <v>45819.375381944446</v>
      </c>
      <c r="I12043" t="b">
        <v>0</v>
      </c>
      <c r="J12043" t="b">
        <v>1</v>
      </c>
      <c r="K12043" t="s">
        <v>24</v>
      </c>
      <c r="L12043" t="s">
        <v>22</v>
      </c>
      <c r="M12043">
        <v>60000</v>
      </c>
      <c r="O12043" t="s">
        <v>15692</v>
      </c>
      <c r="P12043" t="s">
        <v>15693</v>
      </c>
    </row>
    <row r="12044" spans="1:16" x14ac:dyDescent="0.55000000000000004">
      <c r="A12044" t="s">
        <v>0</v>
      </c>
      <c r="B12044" t="s">
        <v>257</v>
      </c>
      <c r="C12044" t="s">
        <v>15694</v>
      </c>
      <c r="D12044" t="s">
        <v>4090</v>
      </c>
      <c r="E12044" t="s">
        <v>20</v>
      </c>
      <c r="F12044" t="b">
        <v>0</v>
      </c>
      <c r="G12044" t="s">
        <v>30</v>
      </c>
      <c r="H12044" s="4">
        <v>45819.375625000001</v>
      </c>
      <c r="I12044" t="b">
        <v>0</v>
      </c>
      <c r="J12044" t="b">
        <v>0</v>
      </c>
      <c r="K12044" t="s">
        <v>24</v>
      </c>
      <c r="L12044" t="s">
        <v>22</v>
      </c>
      <c r="M12044">
        <v>72500</v>
      </c>
      <c r="O12044" t="s">
        <v>15695</v>
      </c>
      <c r="P12044" t="s">
        <v>15696</v>
      </c>
    </row>
    <row r="12045" spans="1:16" x14ac:dyDescent="0.55000000000000004">
      <c r="A12045" t="s">
        <v>0</v>
      </c>
      <c r="B12045" t="s">
        <v>731</v>
      </c>
      <c r="C12045" t="s">
        <v>2493</v>
      </c>
      <c r="D12045" t="s">
        <v>3957</v>
      </c>
      <c r="E12045" t="s">
        <v>20</v>
      </c>
      <c r="F12045" t="b">
        <v>0</v>
      </c>
      <c r="G12045" t="s">
        <v>30</v>
      </c>
      <c r="H12045" s="4">
        <v>45819.375648148147</v>
      </c>
      <c r="I12045" t="b">
        <v>1</v>
      </c>
      <c r="J12045" t="b">
        <v>1</v>
      </c>
      <c r="K12045" t="s">
        <v>24</v>
      </c>
      <c r="L12045" t="s">
        <v>36</v>
      </c>
      <c r="N12045">
        <v>26.444999694824219</v>
      </c>
      <c r="O12045" t="s">
        <v>3508</v>
      </c>
      <c r="P12045" t="s">
        <v>100</v>
      </c>
    </row>
    <row r="12046" spans="1:16" x14ac:dyDescent="0.55000000000000004">
      <c r="A12046" t="s">
        <v>0</v>
      </c>
      <c r="B12046" t="s">
        <v>15697</v>
      </c>
      <c r="C12046" t="s">
        <v>459</v>
      </c>
      <c r="D12046" t="s">
        <v>3973</v>
      </c>
      <c r="E12046" t="s">
        <v>20</v>
      </c>
      <c r="F12046" t="b">
        <v>0</v>
      </c>
      <c r="G12046" t="s">
        <v>41</v>
      </c>
      <c r="H12046" s="4">
        <v>45819.376331018517</v>
      </c>
      <c r="I12046" t="b">
        <v>0</v>
      </c>
      <c r="J12046" t="b">
        <v>0</v>
      </c>
      <c r="K12046" t="s">
        <v>24</v>
      </c>
      <c r="L12046" t="s">
        <v>22</v>
      </c>
      <c r="M12046">
        <v>50000</v>
      </c>
      <c r="O12046" t="s">
        <v>15698</v>
      </c>
      <c r="P12046" t="s">
        <v>204</v>
      </c>
    </row>
    <row r="12047" spans="1:16" x14ac:dyDescent="0.55000000000000004">
      <c r="A12047" t="s">
        <v>40</v>
      </c>
      <c r="B12047" t="s">
        <v>15699</v>
      </c>
      <c r="C12047" t="s">
        <v>158</v>
      </c>
      <c r="D12047" t="s">
        <v>4035</v>
      </c>
      <c r="E12047" t="s">
        <v>20</v>
      </c>
      <c r="F12047" t="b">
        <v>0</v>
      </c>
      <c r="G12047" t="s">
        <v>158</v>
      </c>
      <c r="H12047" s="4">
        <v>45819.379479166673</v>
      </c>
      <c r="I12047" t="b">
        <v>0</v>
      </c>
      <c r="J12047" t="b">
        <v>0</v>
      </c>
      <c r="K12047" t="s">
        <v>158</v>
      </c>
      <c r="L12047" t="s">
        <v>22</v>
      </c>
      <c r="M12047">
        <v>48000</v>
      </c>
      <c r="O12047" t="s">
        <v>2632</v>
      </c>
      <c r="P12047" t="s">
        <v>3315</v>
      </c>
    </row>
    <row r="12048" spans="1:16" x14ac:dyDescent="0.55000000000000004">
      <c r="A12048" t="s">
        <v>2</v>
      </c>
      <c r="B12048" t="s">
        <v>15700</v>
      </c>
      <c r="C12048" t="s">
        <v>953</v>
      </c>
      <c r="D12048" t="s">
        <v>2208</v>
      </c>
      <c r="E12048" t="s">
        <v>20</v>
      </c>
      <c r="F12048" t="b">
        <v>0</v>
      </c>
      <c r="G12048" t="s">
        <v>30</v>
      </c>
      <c r="H12048" s="4">
        <v>45819.417256944442</v>
      </c>
      <c r="I12048" t="b">
        <v>1</v>
      </c>
      <c r="J12048" t="b">
        <v>0</v>
      </c>
      <c r="K12048" t="s">
        <v>24</v>
      </c>
      <c r="L12048" t="s">
        <v>36</v>
      </c>
      <c r="N12048">
        <v>20</v>
      </c>
      <c r="O12048" t="s">
        <v>15701</v>
      </c>
    </row>
    <row r="12049" spans="1:16" x14ac:dyDescent="0.55000000000000004">
      <c r="A12049" t="s">
        <v>19</v>
      </c>
      <c r="B12049" t="s">
        <v>19</v>
      </c>
      <c r="C12049" t="s">
        <v>9844</v>
      </c>
      <c r="D12049" t="s">
        <v>3973</v>
      </c>
      <c r="E12049" t="s">
        <v>20</v>
      </c>
      <c r="F12049" t="b">
        <v>0</v>
      </c>
      <c r="G12049" t="s">
        <v>30</v>
      </c>
      <c r="H12049" s="4">
        <v>45819.417314814818</v>
      </c>
      <c r="I12049" t="b">
        <v>0</v>
      </c>
      <c r="J12049" t="b">
        <v>0</v>
      </c>
      <c r="K12049" t="s">
        <v>24</v>
      </c>
      <c r="L12049" t="s">
        <v>22</v>
      </c>
      <c r="M12049">
        <v>168500</v>
      </c>
      <c r="O12049" t="s">
        <v>330</v>
      </c>
      <c r="P12049" t="s">
        <v>15702</v>
      </c>
    </row>
    <row r="12050" spans="1:16" x14ac:dyDescent="0.55000000000000004">
      <c r="A12050" t="s">
        <v>28</v>
      </c>
      <c r="B12050" t="s">
        <v>28</v>
      </c>
      <c r="C12050" t="s">
        <v>180</v>
      </c>
      <c r="D12050" t="s">
        <v>13998</v>
      </c>
      <c r="E12050" t="s">
        <v>20</v>
      </c>
      <c r="F12050" t="b">
        <v>0</v>
      </c>
      <c r="G12050" t="s">
        <v>41</v>
      </c>
      <c r="H12050" s="4">
        <v>45819.417997685188</v>
      </c>
      <c r="I12050" t="b">
        <v>0</v>
      </c>
      <c r="J12050" t="b">
        <v>1</v>
      </c>
      <c r="K12050" t="s">
        <v>24</v>
      </c>
      <c r="L12050" t="s">
        <v>22</v>
      </c>
      <c r="M12050">
        <v>110438</v>
      </c>
      <c r="O12050" t="s">
        <v>3132</v>
      </c>
      <c r="P12050" t="s">
        <v>15703</v>
      </c>
    </row>
    <row r="12051" spans="1:16" x14ac:dyDescent="0.55000000000000004">
      <c r="A12051" t="s">
        <v>2</v>
      </c>
      <c r="B12051" t="s">
        <v>15704</v>
      </c>
      <c r="C12051" t="s">
        <v>39</v>
      </c>
      <c r="D12051" t="s">
        <v>112</v>
      </c>
      <c r="E12051" t="s">
        <v>51</v>
      </c>
      <c r="F12051" t="b">
        <v>1</v>
      </c>
      <c r="G12051" t="s">
        <v>27</v>
      </c>
      <c r="H12051" s="4">
        <v>45819.418402777781</v>
      </c>
      <c r="I12051" t="b">
        <v>1</v>
      </c>
      <c r="J12051" t="b">
        <v>0</v>
      </c>
      <c r="K12051" t="s">
        <v>24</v>
      </c>
      <c r="L12051" t="s">
        <v>36</v>
      </c>
      <c r="N12051">
        <v>87.5</v>
      </c>
      <c r="O12051" t="s">
        <v>112</v>
      </c>
      <c r="P12051" t="s">
        <v>15705</v>
      </c>
    </row>
    <row r="12052" spans="1:16" x14ac:dyDescent="0.55000000000000004">
      <c r="A12052" t="s">
        <v>89</v>
      </c>
      <c r="B12052" t="s">
        <v>15706</v>
      </c>
      <c r="C12052" t="s">
        <v>465</v>
      </c>
      <c r="D12052" t="s">
        <v>3973</v>
      </c>
      <c r="E12052" t="s">
        <v>20</v>
      </c>
      <c r="F12052" t="b">
        <v>0</v>
      </c>
      <c r="G12052" t="s">
        <v>27</v>
      </c>
      <c r="H12052" s="4">
        <v>45819.418703703697</v>
      </c>
      <c r="I12052" t="b">
        <v>0</v>
      </c>
      <c r="J12052" t="b">
        <v>1</v>
      </c>
      <c r="K12052" t="s">
        <v>24</v>
      </c>
      <c r="L12052" t="s">
        <v>22</v>
      </c>
      <c r="M12052">
        <v>160000</v>
      </c>
      <c r="O12052" t="s">
        <v>3876</v>
      </c>
      <c r="P12052" t="s">
        <v>15707</v>
      </c>
    </row>
    <row r="12053" spans="1:16" x14ac:dyDescent="0.55000000000000004">
      <c r="A12053" t="s">
        <v>25</v>
      </c>
      <c r="B12053" t="s">
        <v>577</v>
      </c>
      <c r="C12053" t="s">
        <v>122</v>
      </c>
      <c r="D12053" t="s">
        <v>3957</v>
      </c>
      <c r="E12053" t="s">
        <v>34</v>
      </c>
      <c r="F12053" t="b">
        <v>0</v>
      </c>
      <c r="G12053" t="s">
        <v>52</v>
      </c>
      <c r="H12053" s="4">
        <v>45819.500787037039</v>
      </c>
      <c r="I12053" t="b">
        <v>0</v>
      </c>
      <c r="J12053" t="b">
        <v>0</v>
      </c>
      <c r="K12053" t="s">
        <v>24</v>
      </c>
      <c r="L12053" t="s">
        <v>36</v>
      </c>
      <c r="N12053">
        <v>67.5</v>
      </c>
      <c r="O12053" t="s">
        <v>5531</v>
      </c>
      <c r="P12053" t="s">
        <v>9485</v>
      </c>
    </row>
    <row r="12054" spans="1:16" x14ac:dyDescent="0.55000000000000004">
      <c r="A12054" t="s">
        <v>2</v>
      </c>
      <c r="B12054" t="s">
        <v>15708</v>
      </c>
      <c r="C12054" t="s">
        <v>1031</v>
      </c>
      <c r="D12054" t="s">
        <v>3828</v>
      </c>
      <c r="E12054" t="s">
        <v>20</v>
      </c>
      <c r="F12054" t="b">
        <v>0</v>
      </c>
      <c r="G12054" t="s">
        <v>27</v>
      </c>
      <c r="H12054" s="4">
        <v>45819.501817129632</v>
      </c>
      <c r="I12054" t="b">
        <v>0</v>
      </c>
      <c r="J12054" t="b">
        <v>0</v>
      </c>
      <c r="K12054" t="s">
        <v>24</v>
      </c>
      <c r="L12054" t="s">
        <v>22</v>
      </c>
      <c r="M12054">
        <v>125000</v>
      </c>
      <c r="O12054" t="s">
        <v>7749</v>
      </c>
      <c r="P12054" t="s">
        <v>15709</v>
      </c>
    </row>
    <row r="12055" spans="1:16" x14ac:dyDescent="0.55000000000000004">
      <c r="A12055" t="s">
        <v>2</v>
      </c>
      <c r="B12055" t="s">
        <v>2721</v>
      </c>
      <c r="C12055" t="s">
        <v>188</v>
      </c>
      <c r="D12055" t="s">
        <v>3973</v>
      </c>
      <c r="E12055" t="s">
        <v>20</v>
      </c>
      <c r="F12055" t="b">
        <v>0</v>
      </c>
      <c r="G12055" t="s">
        <v>27</v>
      </c>
      <c r="H12055" s="4">
        <v>45819.501956018517</v>
      </c>
      <c r="I12055" t="b">
        <v>1</v>
      </c>
      <c r="J12055" t="b">
        <v>0</v>
      </c>
      <c r="K12055" t="s">
        <v>24</v>
      </c>
      <c r="L12055" t="s">
        <v>22</v>
      </c>
      <c r="M12055">
        <v>117500</v>
      </c>
      <c r="O12055" t="s">
        <v>15710</v>
      </c>
      <c r="P12055" t="s">
        <v>15711</v>
      </c>
    </row>
    <row r="12056" spans="1:16" x14ac:dyDescent="0.55000000000000004">
      <c r="A12056" t="s">
        <v>1</v>
      </c>
      <c r="B12056" t="s">
        <v>2955</v>
      </c>
      <c r="C12056" t="s">
        <v>192</v>
      </c>
      <c r="D12056" t="s">
        <v>3973</v>
      </c>
      <c r="E12056" t="s">
        <v>20</v>
      </c>
      <c r="F12056" t="b">
        <v>0</v>
      </c>
      <c r="G12056" t="s">
        <v>23</v>
      </c>
      <c r="H12056" s="4">
        <v>45819.535624999997</v>
      </c>
      <c r="I12056" t="b">
        <v>0</v>
      </c>
      <c r="J12056" t="b">
        <v>1</v>
      </c>
      <c r="K12056" t="s">
        <v>24</v>
      </c>
      <c r="L12056" t="s">
        <v>22</v>
      </c>
      <c r="M12056">
        <v>174000</v>
      </c>
      <c r="O12056" t="s">
        <v>5482</v>
      </c>
      <c r="P12056" t="s">
        <v>603</v>
      </c>
    </row>
    <row r="12057" spans="1:16" x14ac:dyDescent="0.55000000000000004">
      <c r="A12057" t="s">
        <v>1</v>
      </c>
      <c r="B12057" t="s">
        <v>3361</v>
      </c>
      <c r="C12057" t="s">
        <v>2765</v>
      </c>
      <c r="D12057" t="s">
        <v>3973</v>
      </c>
      <c r="E12057" t="s">
        <v>20</v>
      </c>
      <c r="F12057" t="b">
        <v>0</v>
      </c>
      <c r="G12057" t="s">
        <v>23</v>
      </c>
      <c r="H12057" s="4">
        <v>45819.535798611112</v>
      </c>
      <c r="I12057" t="b">
        <v>0</v>
      </c>
      <c r="J12057" t="b">
        <v>1</v>
      </c>
      <c r="K12057" t="s">
        <v>24</v>
      </c>
      <c r="L12057" t="s">
        <v>22</v>
      </c>
      <c r="M12057">
        <v>126000</v>
      </c>
      <c r="O12057" t="s">
        <v>5482</v>
      </c>
      <c r="P12057" t="s">
        <v>13322</v>
      </c>
    </row>
    <row r="12058" spans="1:16" x14ac:dyDescent="0.55000000000000004">
      <c r="A12058" t="s">
        <v>0</v>
      </c>
      <c r="B12058" t="s">
        <v>433</v>
      </c>
      <c r="C12058" t="s">
        <v>468</v>
      </c>
      <c r="D12058" t="s">
        <v>3973</v>
      </c>
      <c r="E12058" t="s">
        <v>20</v>
      </c>
      <c r="F12058" t="b">
        <v>0</v>
      </c>
      <c r="G12058" t="s">
        <v>27</v>
      </c>
      <c r="H12058" s="4">
        <v>45819.541770833333</v>
      </c>
      <c r="I12058" t="b">
        <v>0</v>
      </c>
      <c r="J12058" t="b">
        <v>1</v>
      </c>
      <c r="K12058" t="s">
        <v>24</v>
      </c>
      <c r="L12058" t="s">
        <v>22</v>
      </c>
      <c r="M12058">
        <v>95000</v>
      </c>
      <c r="O12058" t="s">
        <v>5482</v>
      </c>
      <c r="P12058" t="s">
        <v>2408</v>
      </c>
    </row>
    <row r="12059" spans="1:16" x14ac:dyDescent="0.55000000000000004">
      <c r="A12059" t="s">
        <v>1</v>
      </c>
      <c r="B12059" t="s">
        <v>661</v>
      </c>
      <c r="C12059" t="s">
        <v>167</v>
      </c>
      <c r="D12059" t="s">
        <v>3973</v>
      </c>
      <c r="E12059" t="s">
        <v>20</v>
      </c>
      <c r="F12059" t="b">
        <v>0</v>
      </c>
      <c r="G12059" t="s">
        <v>35</v>
      </c>
      <c r="H12059" s="4">
        <v>45819.54215277778</v>
      </c>
      <c r="I12059" t="b">
        <v>0</v>
      </c>
      <c r="J12059" t="b">
        <v>1</v>
      </c>
      <c r="K12059" t="s">
        <v>24</v>
      </c>
      <c r="L12059" t="s">
        <v>22</v>
      </c>
      <c r="M12059">
        <v>162054.5</v>
      </c>
      <c r="O12059" t="s">
        <v>5482</v>
      </c>
      <c r="P12059" t="s">
        <v>15712</v>
      </c>
    </row>
    <row r="12060" spans="1:16" x14ac:dyDescent="0.55000000000000004">
      <c r="A12060" t="s">
        <v>0</v>
      </c>
      <c r="B12060" t="s">
        <v>0</v>
      </c>
      <c r="C12060" t="s">
        <v>945</v>
      </c>
      <c r="D12060" t="s">
        <v>3973</v>
      </c>
      <c r="E12060" t="s">
        <v>20</v>
      </c>
      <c r="F12060" t="b">
        <v>0</v>
      </c>
      <c r="G12060" t="s">
        <v>30</v>
      </c>
      <c r="H12060" s="4">
        <v>45819.542210648149</v>
      </c>
      <c r="I12060" t="b">
        <v>0</v>
      </c>
      <c r="J12060" t="b">
        <v>0</v>
      </c>
      <c r="K12060" t="s">
        <v>24</v>
      </c>
      <c r="L12060" t="s">
        <v>22</v>
      </c>
      <c r="M12060">
        <v>107500</v>
      </c>
      <c r="O12060" t="s">
        <v>5482</v>
      </c>
      <c r="P12060" t="s">
        <v>351</v>
      </c>
    </row>
    <row r="12061" spans="1:16" x14ac:dyDescent="0.55000000000000004">
      <c r="A12061" t="s">
        <v>1</v>
      </c>
      <c r="B12061" t="s">
        <v>2955</v>
      </c>
      <c r="C12061" t="s">
        <v>966</v>
      </c>
      <c r="D12061" t="s">
        <v>3973</v>
      </c>
      <c r="E12061" t="s">
        <v>20</v>
      </c>
      <c r="F12061" t="b">
        <v>0</v>
      </c>
      <c r="G12061" t="s">
        <v>30</v>
      </c>
      <c r="H12061" s="4">
        <v>45819.542256944442</v>
      </c>
      <c r="I12061" t="b">
        <v>0</v>
      </c>
      <c r="J12061" t="b">
        <v>1</v>
      </c>
      <c r="K12061" t="s">
        <v>24</v>
      </c>
      <c r="L12061" t="s">
        <v>22</v>
      </c>
      <c r="M12061">
        <v>174000</v>
      </c>
      <c r="O12061" t="s">
        <v>5482</v>
      </c>
      <c r="P12061" t="s">
        <v>603</v>
      </c>
    </row>
    <row r="12062" spans="1:16" x14ac:dyDescent="0.55000000000000004">
      <c r="A12062" t="s">
        <v>1</v>
      </c>
      <c r="B12062" t="s">
        <v>15616</v>
      </c>
      <c r="C12062" t="s">
        <v>966</v>
      </c>
      <c r="D12062" t="s">
        <v>3973</v>
      </c>
      <c r="E12062" t="s">
        <v>20</v>
      </c>
      <c r="F12062" t="b">
        <v>0</v>
      </c>
      <c r="G12062" t="s">
        <v>30</v>
      </c>
      <c r="H12062" s="4">
        <v>45819.542268518519</v>
      </c>
      <c r="I12062" t="b">
        <v>0</v>
      </c>
      <c r="J12062" t="b">
        <v>1</v>
      </c>
      <c r="K12062" t="s">
        <v>24</v>
      </c>
      <c r="L12062" t="s">
        <v>36</v>
      </c>
      <c r="N12062">
        <v>66.5</v>
      </c>
      <c r="O12062" t="s">
        <v>5482</v>
      </c>
      <c r="P12062" t="s">
        <v>715</v>
      </c>
    </row>
    <row r="12063" spans="1:16" x14ac:dyDescent="0.55000000000000004">
      <c r="A12063" t="s">
        <v>0</v>
      </c>
      <c r="B12063" t="s">
        <v>0</v>
      </c>
      <c r="C12063" t="s">
        <v>688</v>
      </c>
      <c r="D12063" t="s">
        <v>3973</v>
      </c>
      <c r="E12063" t="s">
        <v>20</v>
      </c>
      <c r="F12063" t="b">
        <v>0</v>
      </c>
      <c r="G12063" t="s">
        <v>30</v>
      </c>
      <c r="H12063" s="4">
        <v>45819.542337962957</v>
      </c>
      <c r="I12063" t="b">
        <v>0</v>
      </c>
      <c r="J12063" t="b">
        <v>1</v>
      </c>
      <c r="K12063" t="s">
        <v>24</v>
      </c>
      <c r="L12063" t="s">
        <v>36</v>
      </c>
      <c r="N12063">
        <v>45</v>
      </c>
      <c r="O12063" t="s">
        <v>5482</v>
      </c>
      <c r="P12063" t="s">
        <v>119</v>
      </c>
    </row>
    <row r="12064" spans="1:16" x14ac:dyDescent="0.55000000000000004">
      <c r="A12064" t="s">
        <v>139</v>
      </c>
      <c r="B12064" t="s">
        <v>15713</v>
      </c>
      <c r="C12064" t="s">
        <v>9844</v>
      </c>
      <c r="D12064" t="s">
        <v>3973</v>
      </c>
      <c r="E12064" t="s">
        <v>20</v>
      </c>
      <c r="F12064" t="b">
        <v>0</v>
      </c>
      <c r="G12064" t="s">
        <v>30</v>
      </c>
      <c r="H12064" s="4">
        <v>45819.542361111111</v>
      </c>
      <c r="I12064" t="b">
        <v>0</v>
      </c>
      <c r="J12064" t="b">
        <v>1</v>
      </c>
      <c r="K12064" t="s">
        <v>24</v>
      </c>
      <c r="L12064" t="s">
        <v>22</v>
      </c>
      <c r="M12064">
        <v>108000</v>
      </c>
      <c r="O12064" t="s">
        <v>5482</v>
      </c>
      <c r="P12064" t="s">
        <v>15714</v>
      </c>
    </row>
    <row r="12065" spans="1:16" x14ac:dyDescent="0.55000000000000004">
      <c r="A12065" t="s">
        <v>1</v>
      </c>
      <c r="B12065" t="s">
        <v>15187</v>
      </c>
      <c r="C12065" t="s">
        <v>1754</v>
      </c>
      <c r="D12065" t="s">
        <v>3973</v>
      </c>
      <c r="E12065" t="s">
        <v>20</v>
      </c>
      <c r="F12065" t="b">
        <v>0</v>
      </c>
      <c r="G12065" t="s">
        <v>27</v>
      </c>
      <c r="H12065" s="4">
        <v>45819.542685185188</v>
      </c>
      <c r="I12065" t="b">
        <v>0</v>
      </c>
      <c r="J12065" t="b">
        <v>1</v>
      </c>
      <c r="K12065" t="s">
        <v>24</v>
      </c>
      <c r="L12065" t="s">
        <v>22</v>
      </c>
      <c r="M12065">
        <v>196812.5</v>
      </c>
      <c r="O12065" t="s">
        <v>5482</v>
      </c>
      <c r="P12065" t="s">
        <v>15715</v>
      </c>
    </row>
    <row r="12066" spans="1:16" x14ac:dyDescent="0.55000000000000004">
      <c r="A12066" t="s">
        <v>139</v>
      </c>
      <c r="B12066" t="s">
        <v>13580</v>
      </c>
      <c r="C12066" t="s">
        <v>82</v>
      </c>
      <c r="D12066" t="s">
        <v>3973</v>
      </c>
      <c r="E12066" t="s">
        <v>20</v>
      </c>
      <c r="F12066" t="b">
        <v>0</v>
      </c>
      <c r="G12066" t="s">
        <v>27</v>
      </c>
      <c r="H12066" s="4">
        <v>45819.543379629627</v>
      </c>
      <c r="I12066" t="b">
        <v>0</v>
      </c>
      <c r="J12066" t="b">
        <v>1</v>
      </c>
      <c r="K12066" t="s">
        <v>24</v>
      </c>
      <c r="L12066" t="s">
        <v>22</v>
      </c>
      <c r="M12066">
        <v>160000</v>
      </c>
      <c r="O12066" t="s">
        <v>4535</v>
      </c>
      <c r="P12066" t="s">
        <v>3247</v>
      </c>
    </row>
    <row r="12067" spans="1:16" x14ac:dyDescent="0.55000000000000004">
      <c r="A12067" t="s">
        <v>89</v>
      </c>
      <c r="B12067" t="s">
        <v>15716</v>
      </c>
      <c r="C12067" t="s">
        <v>236</v>
      </c>
      <c r="D12067" t="s">
        <v>3973</v>
      </c>
      <c r="E12067" t="s">
        <v>20</v>
      </c>
      <c r="F12067" t="b">
        <v>0</v>
      </c>
      <c r="G12067" t="s">
        <v>27</v>
      </c>
      <c r="H12067" s="4">
        <v>45819.543622685182</v>
      </c>
      <c r="I12067" t="b">
        <v>0</v>
      </c>
      <c r="J12067" t="b">
        <v>0</v>
      </c>
      <c r="K12067" t="s">
        <v>24</v>
      </c>
      <c r="L12067" t="s">
        <v>22</v>
      </c>
      <c r="M12067">
        <v>145000</v>
      </c>
      <c r="O12067" t="s">
        <v>530</v>
      </c>
      <c r="P12067" t="s">
        <v>15717</v>
      </c>
    </row>
    <row r="12068" spans="1:16" x14ac:dyDescent="0.55000000000000004">
      <c r="A12068" t="s">
        <v>40</v>
      </c>
      <c r="B12068" t="s">
        <v>4534</v>
      </c>
      <c r="C12068" t="s">
        <v>140</v>
      </c>
      <c r="D12068" t="s">
        <v>3973</v>
      </c>
      <c r="E12068" t="s">
        <v>20</v>
      </c>
      <c r="F12068" t="b">
        <v>0</v>
      </c>
      <c r="G12068" t="s">
        <v>27</v>
      </c>
      <c r="H12068" s="4">
        <v>45819.543703703697</v>
      </c>
      <c r="I12068" t="b">
        <v>1</v>
      </c>
      <c r="J12068" t="b">
        <v>1</v>
      </c>
      <c r="K12068" t="s">
        <v>24</v>
      </c>
      <c r="L12068" t="s">
        <v>22</v>
      </c>
      <c r="M12068">
        <v>189500</v>
      </c>
      <c r="O12068" t="s">
        <v>4535</v>
      </c>
      <c r="P12068" t="s">
        <v>3371</v>
      </c>
    </row>
    <row r="12069" spans="1:16" x14ac:dyDescent="0.55000000000000004">
      <c r="A12069" t="s">
        <v>2</v>
      </c>
      <c r="B12069" t="s">
        <v>2567</v>
      </c>
      <c r="C12069" t="s">
        <v>203</v>
      </c>
      <c r="D12069" t="s">
        <v>3973</v>
      </c>
      <c r="E12069" t="s">
        <v>20</v>
      </c>
      <c r="F12069" t="b">
        <v>0</v>
      </c>
      <c r="G12069" t="s">
        <v>41</v>
      </c>
      <c r="H12069" s="4">
        <v>45819.543993055559</v>
      </c>
      <c r="I12069" t="b">
        <v>0</v>
      </c>
      <c r="J12069" t="b">
        <v>1</v>
      </c>
      <c r="K12069" t="s">
        <v>24</v>
      </c>
      <c r="L12069" t="s">
        <v>22</v>
      </c>
      <c r="M12069">
        <v>97000</v>
      </c>
      <c r="O12069" t="s">
        <v>5482</v>
      </c>
      <c r="P12069" t="s">
        <v>12594</v>
      </c>
    </row>
    <row r="12070" spans="1:16" x14ac:dyDescent="0.55000000000000004">
      <c r="A12070" t="s">
        <v>2</v>
      </c>
      <c r="B12070" t="s">
        <v>15718</v>
      </c>
      <c r="C12070" t="s">
        <v>71</v>
      </c>
      <c r="D12070" t="s">
        <v>3973</v>
      </c>
      <c r="E12070" t="s">
        <v>20</v>
      </c>
      <c r="F12070" t="b">
        <v>0</v>
      </c>
      <c r="G12070" t="s">
        <v>52</v>
      </c>
      <c r="H12070" s="4">
        <v>45819.545173611114</v>
      </c>
      <c r="I12070" t="b">
        <v>1</v>
      </c>
      <c r="J12070" t="b">
        <v>1</v>
      </c>
      <c r="K12070" t="s">
        <v>24</v>
      </c>
      <c r="L12070" t="s">
        <v>22</v>
      </c>
      <c r="M12070">
        <v>162500</v>
      </c>
      <c r="O12070" t="s">
        <v>4535</v>
      </c>
      <c r="P12070" t="s">
        <v>15719</v>
      </c>
    </row>
    <row r="12071" spans="1:16" x14ac:dyDescent="0.55000000000000004">
      <c r="A12071" t="s">
        <v>0</v>
      </c>
      <c r="B12071" t="s">
        <v>15720</v>
      </c>
      <c r="C12071" t="s">
        <v>58</v>
      </c>
      <c r="D12071" t="s">
        <v>2208</v>
      </c>
      <c r="E12071" t="s">
        <v>20</v>
      </c>
      <c r="F12071" t="b">
        <v>0</v>
      </c>
      <c r="G12071" t="s">
        <v>27</v>
      </c>
      <c r="H12071" s="4">
        <v>45819.583356481482</v>
      </c>
      <c r="I12071" t="b">
        <v>0</v>
      </c>
      <c r="J12071" t="b">
        <v>0</v>
      </c>
      <c r="K12071" t="s">
        <v>24</v>
      </c>
      <c r="L12071" t="s">
        <v>22</v>
      </c>
      <c r="M12071">
        <v>102500</v>
      </c>
      <c r="O12071" t="s">
        <v>15721</v>
      </c>
      <c r="P12071" t="s">
        <v>119</v>
      </c>
    </row>
    <row r="12072" spans="1:16" x14ac:dyDescent="0.55000000000000004">
      <c r="A12072" t="s">
        <v>139</v>
      </c>
      <c r="B12072" t="s">
        <v>15722</v>
      </c>
      <c r="C12072" t="s">
        <v>122</v>
      </c>
      <c r="D12072" t="s">
        <v>2208</v>
      </c>
      <c r="E12072" t="s">
        <v>20</v>
      </c>
      <c r="F12072" t="b">
        <v>0</v>
      </c>
      <c r="G12072" t="s">
        <v>52</v>
      </c>
      <c r="H12072" s="4">
        <v>45819.584131944437</v>
      </c>
      <c r="I12072" t="b">
        <v>0</v>
      </c>
      <c r="J12072" t="b">
        <v>1</v>
      </c>
      <c r="K12072" t="s">
        <v>24</v>
      </c>
      <c r="L12072" t="s">
        <v>22</v>
      </c>
      <c r="M12072">
        <v>70000</v>
      </c>
      <c r="O12072" t="s">
        <v>15723</v>
      </c>
    </row>
    <row r="12073" spans="1:16" x14ac:dyDescent="0.55000000000000004">
      <c r="A12073" t="s">
        <v>1</v>
      </c>
      <c r="B12073" t="s">
        <v>1</v>
      </c>
      <c r="C12073" t="s">
        <v>83</v>
      </c>
      <c r="D12073" t="s">
        <v>3600</v>
      </c>
      <c r="E12073" t="s">
        <v>51</v>
      </c>
      <c r="F12073" t="b">
        <v>0</v>
      </c>
      <c r="G12073" t="s">
        <v>27</v>
      </c>
      <c r="H12073" s="4">
        <v>45819.584317129629</v>
      </c>
      <c r="I12073" t="b">
        <v>0</v>
      </c>
      <c r="J12073" t="b">
        <v>0</v>
      </c>
      <c r="K12073" t="s">
        <v>24</v>
      </c>
      <c r="L12073" t="s">
        <v>36</v>
      </c>
      <c r="N12073">
        <v>45</v>
      </c>
      <c r="O12073" t="s">
        <v>15724</v>
      </c>
      <c r="P12073" t="s">
        <v>201</v>
      </c>
    </row>
    <row r="12074" spans="1:16" x14ac:dyDescent="0.55000000000000004">
      <c r="A12074" t="s">
        <v>2</v>
      </c>
      <c r="B12074" t="s">
        <v>15725</v>
      </c>
      <c r="C12074" t="s">
        <v>39</v>
      </c>
      <c r="D12074" t="s">
        <v>3973</v>
      </c>
      <c r="E12074" t="s">
        <v>51</v>
      </c>
      <c r="F12074" t="b">
        <v>1</v>
      </c>
      <c r="G12074" t="s">
        <v>27</v>
      </c>
      <c r="H12074" s="4">
        <v>45819.585150462961</v>
      </c>
      <c r="I12074" t="b">
        <v>0</v>
      </c>
      <c r="J12074" t="b">
        <v>1</v>
      </c>
      <c r="K12074" t="s">
        <v>24</v>
      </c>
      <c r="L12074" t="s">
        <v>22</v>
      </c>
      <c r="M12074">
        <v>85000</v>
      </c>
      <c r="O12074" t="s">
        <v>2099</v>
      </c>
      <c r="P12074" t="s">
        <v>15726</v>
      </c>
    </row>
    <row r="12075" spans="1:16" x14ac:dyDescent="0.55000000000000004">
      <c r="A12075" t="s">
        <v>2</v>
      </c>
      <c r="B12075" t="s">
        <v>15727</v>
      </c>
      <c r="C12075" t="s">
        <v>1350</v>
      </c>
      <c r="D12075" t="s">
        <v>3973</v>
      </c>
      <c r="E12075" t="s">
        <v>20</v>
      </c>
      <c r="F12075" t="b">
        <v>0</v>
      </c>
      <c r="G12075" t="s">
        <v>27</v>
      </c>
      <c r="H12075" s="4">
        <v>45819.585370370369</v>
      </c>
      <c r="I12075" t="b">
        <v>0</v>
      </c>
      <c r="J12075" t="b">
        <v>1</v>
      </c>
      <c r="K12075" t="s">
        <v>24</v>
      </c>
      <c r="L12075" t="s">
        <v>22</v>
      </c>
      <c r="M12075">
        <v>81900</v>
      </c>
      <c r="O12075" t="s">
        <v>13650</v>
      </c>
    </row>
    <row r="12076" spans="1:16" x14ac:dyDescent="0.55000000000000004">
      <c r="A12076" t="s">
        <v>2</v>
      </c>
      <c r="B12076" t="s">
        <v>1287</v>
      </c>
      <c r="C12076" t="s">
        <v>1902</v>
      </c>
      <c r="D12076" t="s">
        <v>4084</v>
      </c>
      <c r="E12076" t="s">
        <v>20</v>
      </c>
      <c r="F12076" t="b">
        <v>0</v>
      </c>
      <c r="G12076" t="s">
        <v>870</v>
      </c>
      <c r="H12076" s="4">
        <v>45819.591435185182</v>
      </c>
      <c r="I12076" t="b">
        <v>0</v>
      </c>
      <c r="J12076" t="b">
        <v>0</v>
      </c>
      <c r="K12076" t="s">
        <v>870</v>
      </c>
      <c r="L12076" t="s">
        <v>22</v>
      </c>
      <c r="M12076">
        <v>105000</v>
      </c>
      <c r="O12076" t="s">
        <v>14807</v>
      </c>
      <c r="P12076" t="s">
        <v>14808</v>
      </c>
    </row>
    <row r="12077" spans="1:16" x14ac:dyDescent="0.55000000000000004">
      <c r="A12077" t="s">
        <v>1</v>
      </c>
      <c r="B12077" t="s">
        <v>15728</v>
      </c>
      <c r="C12077" t="s">
        <v>192</v>
      </c>
      <c r="D12077" t="s">
        <v>6017</v>
      </c>
      <c r="E12077" t="s">
        <v>20</v>
      </c>
      <c r="F12077" t="b">
        <v>0</v>
      </c>
      <c r="G12077" t="s">
        <v>23</v>
      </c>
      <c r="H12077" s="4">
        <v>45819.619131944448</v>
      </c>
      <c r="I12077" t="b">
        <v>0</v>
      </c>
      <c r="J12077" t="b">
        <v>0</v>
      </c>
      <c r="K12077" t="s">
        <v>24</v>
      </c>
      <c r="L12077" t="s">
        <v>22</v>
      </c>
      <c r="M12077">
        <v>150000</v>
      </c>
      <c r="O12077" t="s">
        <v>15729</v>
      </c>
      <c r="P12077" t="s">
        <v>15730</v>
      </c>
    </row>
    <row r="12078" spans="1:16" x14ac:dyDescent="0.55000000000000004">
      <c r="A12078" t="s">
        <v>0</v>
      </c>
      <c r="B12078" t="s">
        <v>0</v>
      </c>
      <c r="C12078" t="s">
        <v>1654</v>
      </c>
      <c r="D12078" t="s">
        <v>3973</v>
      </c>
      <c r="E12078" t="s">
        <v>51</v>
      </c>
      <c r="F12078" t="b">
        <v>0</v>
      </c>
      <c r="G12078" t="s">
        <v>27</v>
      </c>
      <c r="H12078" s="4">
        <v>45819.624976851846</v>
      </c>
      <c r="I12078" t="b">
        <v>1</v>
      </c>
      <c r="J12078" t="b">
        <v>1</v>
      </c>
      <c r="K12078" t="s">
        <v>24</v>
      </c>
      <c r="L12078" t="s">
        <v>36</v>
      </c>
      <c r="N12078">
        <v>52.5</v>
      </c>
      <c r="O12078" t="s">
        <v>144</v>
      </c>
      <c r="P12078" t="s">
        <v>1075</v>
      </c>
    </row>
    <row r="12079" spans="1:16" x14ac:dyDescent="0.55000000000000004">
      <c r="A12079" t="s">
        <v>0</v>
      </c>
      <c r="B12079" t="s">
        <v>9042</v>
      </c>
      <c r="C12079" t="s">
        <v>49</v>
      </c>
      <c r="D12079" t="s">
        <v>3973</v>
      </c>
      <c r="E12079" t="s">
        <v>51</v>
      </c>
      <c r="F12079" t="b">
        <v>0</v>
      </c>
      <c r="G12079" t="s">
        <v>41</v>
      </c>
      <c r="H12079" s="4">
        <v>45819.625300925924</v>
      </c>
      <c r="I12079" t="b">
        <v>0</v>
      </c>
      <c r="J12079" t="b">
        <v>0</v>
      </c>
      <c r="K12079" t="s">
        <v>24</v>
      </c>
      <c r="L12079" t="s">
        <v>36</v>
      </c>
      <c r="N12079">
        <v>104.5</v>
      </c>
      <c r="O12079" t="s">
        <v>1476</v>
      </c>
      <c r="P12079" t="s">
        <v>15731</v>
      </c>
    </row>
    <row r="12080" spans="1:16" x14ac:dyDescent="0.55000000000000004">
      <c r="A12080" t="s">
        <v>0</v>
      </c>
      <c r="B12080" t="s">
        <v>0</v>
      </c>
      <c r="C12080" t="s">
        <v>2883</v>
      </c>
      <c r="D12080" t="s">
        <v>3828</v>
      </c>
      <c r="E12080" t="s">
        <v>51</v>
      </c>
      <c r="F12080" t="b">
        <v>0</v>
      </c>
      <c r="G12080" t="s">
        <v>30</v>
      </c>
      <c r="H12080" s="4">
        <v>45819.625601851847</v>
      </c>
      <c r="I12080" t="b">
        <v>1</v>
      </c>
      <c r="J12080" t="b">
        <v>0</v>
      </c>
      <c r="K12080" t="s">
        <v>24</v>
      </c>
      <c r="L12080" t="s">
        <v>36</v>
      </c>
      <c r="N12080">
        <v>45</v>
      </c>
      <c r="O12080" t="s">
        <v>15732</v>
      </c>
      <c r="P12080" t="s">
        <v>280</v>
      </c>
    </row>
    <row r="12081" spans="1:16" x14ac:dyDescent="0.55000000000000004">
      <c r="A12081" t="s">
        <v>0</v>
      </c>
      <c r="B12081" t="s">
        <v>15733</v>
      </c>
      <c r="C12081" t="s">
        <v>276</v>
      </c>
      <c r="D12081" t="s">
        <v>3828</v>
      </c>
      <c r="E12081" t="s">
        <v>219</v>
      </c>
      <c r="F12081" t="b">
        <v>0</v>
      </c>
      <c r="G12081" t="s">
        <v>30</v>
      </c>
      <c r="H12081" s="4">
        <v>45819.625648148147</v>
      </c>
      <c r="I12081" t="b">
        <v>0</v>
      </c>
      <c r="J12081" t="b">
        <v>0</v>
      </c>
      <c r="K12081" t="s">
        <v>24</v>
      </c>
      <c r="L12081" t="s">
        <v>36</v>
      </c>
      <c r="N12081">
        <v>36.5</v>
      </c>
      <c r="O12081" t="s">
        <v>15734</v>
      </c>
      <c r="P12081" t="s">
        <v>943</v>
      </c>
    </row>
    <row r="12082" spans="1:16" x14ac:dyDescent="0.55000000000000004">
      <c r="A12082" t="s">
        <v>2</v>
      </c>
      <c r="B12082" t="s">
        <v>15735</v>
      </c>
      <c r="C12082" t="s">
        <v>1351</v>
      </c>
      <c r="D12082" t="s">
        <v>3828</v>
      </c>
      <c r="E12082" t="s">
        <v>20</v>
      </c>
      <c r="F12082" t="b">
        <v>0</v>
      </c>
      <c r="G12082" t="s">
        <v>27</v>
      </c>
      <c r="H12082" s="4">
        <v>45819.626921296287</v>
      </c>
      <c r="I12082" t="b">
        <v>0</v>
      </c>
      <c r="J12082" t="b">
        <v>1</v>
      </c>
      <c r="K12082" t="s">
        <v>24</v>
      </c>
      <c r="L12082" t="s">
        <v>22</v>
      </c>
      <c r="M12082">
        <v>138480</v>
      </c>
      <c r="O12082" t="s">
        <v>2109</v>
      </c>
      <c r="P12082" t="s">
        <v>15736</v>
      </c>
    </row>
    <row r="12083" spans="1:16" x14ac:dyDescent="0.55000000000000004">
      <c r="A12083" t="s">
        <v>2</v>
      </c>
      <c r="B12083" t="s">
        <v>15737</v>
      </c>
      <c r="C12083" t="s">
        <v>372</v>
      </c>
      <c r="D12083" t="s">
        <v>3828</v>
      </c>
      <c r="E12083" t="s">
        <v>20</v>
      </c>
      <c r="F12083" t="b">
        <v>0</v>
      </c>
      <c r="G12083" t="s">
        <v>41</v>
      </c>
      <c r="H12083" s="4">
        <v>45819.627245370371</v>
      </c>
      <c r="I12083" t="b">
        <v>0</v>
      </c>
      <c r="J12083" t="b">
        <v>0</v>
      </c>
      <c r="K12083" t="s">
        <v>24</v>
      </c>
      <c r="L12083" t="s">
        <v>22</v>
      </c>
      <c r="M12083">
        <v>107500</v>
      </c>
      <c r="O12083" t="s">
        <v>14197</v>
      </c>
      <c r="P12083" t="s">
        <v>15738</v>
      </c>
    </row>
    <row r="12084" spans="1:16" x14ac:dyDescent="0.55000000000000004">
      <c r="A12084" t="s">
        <v>40</v>
      </c>
      <c r="B12084" t="s">
        <v>15739</v>
      </c>
      <c r="C12084" t="s">
        <v>118</v>
      </c>
      <c r="D12084" t="s">
        <v>3828</v>
      </c>
      <c r="E12084" t="s">
        <v>20</v>
      </c>
      <c r="F12084" t="b">
        <v>0</v>
      </c>
      <c r="G12084" t="s">
        <v>41</v>
      </c>
      <c r="H12084" s="4">
        <v>45819.627280092587</v>
      </c>
      <c r="I12084" t="b">
        <v>0</v>
      </c>
      <c r="J12084" t="b">
        <v>1</v>
      </c>
      <c r="K12084" t="s">
        <v>24</v>
      </c>
      <c r="L12084" t="s">
        <v>22</v>
      </c>
      <c r="M12084">
        <v>180000</v>
      </c>
      <c r="O12084" t="s">
        <v>546</v>
      </c>
    </row>
    <row r="12085" spans="1:16" x14ac:dyDescent="0.55000000000000004">
      <c r="A12085" t="s">
        <v>89</v>
      </c>
      <c r="B12085" t="s">
        <v>15634</v>
      </c>
      <c r="C12085" t="s">
        <v>179</v>
      </c>
      <c r="D12085" t="s">
        <v>3973</v>
      </c>
      <c r="E12085" t="s">
        <v>51</v>
      </c>
      <c r="F12085" t="b">
        <v>0</v>
      </c>
      <c r="G12085" t="s">
        <v>27</v>
      </c>
      <c r="H12085" s="4">
        <v>45819.66679398148</v>
      </c>
      <c r="I12085" t="b">
        <v>0</v>
      </c>
      <c r="J12085" t="b">
        <v>0</v>
      </c>
      <c r="K12085" t="s">
        <v>24</v>
      </c>
      <c r="L12085" t="s">
        <v>36</v>
      </c>
      <c r="N12085">
        <v>20.5</v>
      </c>
      <c r="O12085" t="s">
        <v>539</v>
      </c>
      <c r="P12085" t="s">
        <v>280</v>
      </c>
    </row>
    <row r="12086" spans="1:16" x14ac:dyDescent="0.55000000000000004">
      <c r="A12086" t="s">
        <v>139</v>
      </c>
      <c r="B12086" t="s">
        <v>277</v>
      </c>
      <c r="C12086" t="s">
        <v>1065</v>
      </c>
      <c r="D12086" t="s">
        <v>3973</v>
      </c>
      <c r="E12086" t="s">
        <v>20</v>
      </c>
      <c r="F12086" t="b">
        <v>0</v>
      </c>
      <c r="G12086" t="s">
        <v>35</v>
      </c>
      <c r="H12086" s="4">
        <v>45819.667071759257</v>
      </c>
      <c r="I12086" t="b">
        <v>0</v>
      </c>
      <c r="J12086" t="b">
        <v>0</v>
      </c>
      <c r="K12086" t="s">
        <v>24</v>
      </c>
      <c r="L12086" t="s">
        <v>36</v>
      </c>
      <c r="N12086">
        <v>60</v>
      </c>
      <c r="O12086" t="s">
        <v>200</v>
      </c>
      <c r="P12086" t="s">
        <v>7539</v>
      </c>
    </row>
    <row r="12087" spans="1:16" x14ac:dyDescent="0.55000000000000004">
      <c r="A12087" t="s">
        <v>0</v>
      </c>
      <c r="B12087" t="s">
        <v>15740</v>
      </c>
      <c r="C12087" t="s">
        <v>151</v>
      </c>
      <c r="D12087" t="s">
        <v>3973</v>
      </c>
      <c r="E12087" t="s">
        <v>20</v>
      </c>
      <c r="F12087" t="b">
        <v>0</v>
      </c>
      <c r="G12087" t="s">
        <v>30</v>
      </c>
      <c r="H12087" s="4">
        <v>45819.667268518519</v>
      </c>
      <c r="I12087" t="b">
        <v>0</v>
      </c>
      <c r="J12087" t="b">
        <v>1</v>
      </c>
      <c r="K12087" t="s">
        <v>24</v>
      </c>
      <c r="L12087" t="s">
        <v>22</v>
      </c>
      <c r="M12087">
        <v>110400</v>
      </c>
      <c r="O12087" t="s">
        <v>994</v>
      </c>
      <c r="P12087" t="s">
        <v>15741</v>
      </c>
    </row>
    <row r="12088" spans="1:16" x14ac:dyDescent="0.55000000000000004">
      <c r="A12088" t="s">
        <v>2</v>
      </c>
      <c r="B12088" t="s">
        <v>1083</v>
      </c>
      <c r="C12088" t="s">
        <v>92</v>
      </c>
      <c r="D12088" t="s">
        <v>3600</v>
      </c>
      <c r="E12088" t="s">
        <v>20</v>
      </c>
      <c r="F12088" t="b">
        <v>0</v>
      </c>
      <c r="G12088" t="s">
        <v>27</v>
      </c>
      <c r="H12088" s="4">
        <v>45819.668402777781</v>
      </c>
      <c r="I12088" t="b">
        <v>0</v>
      </c>
      <c r="J12088" t="b">
        <v>0</v>
      </c>
      <c r="K12088" t="s">
        <v>24</v>
      </c>
      <c r="L12088" t="s">
        <v>22</v>
      </c>
      <c r="M12088">
        <v>145000</v>
      </c>
      <c r="O12088" t="s">
        <v>15742</v>
      </c>
      <c r="P12088" t="s">
        <v>15743</v>
      </c>
    </row>
    <row r="12089" spans="1:16" x14ac:dyDescent="0.55000000000000004">
      <c r="A12089" t="s">
        <v>0</v>
      </c>
      <c r="B12089" t="s">
        <v>15744</v>
      </c>
      <c r="C12089" t="s">
        <v>3318</v>
      </c>
      <c r="D12089" t="s">
        <v>3600</v>
      </c>
      <c r="E12089" t="s">
        <v>51</v>
      </c>
      <c r="F12089" t="b">
        <v>0</v>
      </c>
      <c r="G12089" t="s">
        <v>27</v>
      </c>
      <c r="H12089" s="4">
        <v>45819.708356481482</v>
      </c>
      <c r="I12089" t="b">
        <v>0</v>
      </c>
      <c r="J12089" t="b">
        <v>0</v>
      </c>
      <c r="K12089" t="s">
        <v>24</v>
      </c>
      <c r="L12089" t="s">
        <v>36</v>
      </c>
      <c r="N12089">
        <v>55</v>
      </c>
      <c r="O12089" t="s">
        <v>12989</v>
      </c>
      <c r="P12089" t="s">
        <v>15745</v>
      </c>
    </row>
    <row r="12090" spans="1:16" x14ac:dyDescent="0.55000000000000004">
      <c r="A12090" t="s">
        <v>25</v>
      </c>
      <c r="B12090" t="s">
        <v>25</v>
      </c>
      <c r="C12090" t="s">
        <v>937</v>
      </c>
      <c r="D12090" t="s">
        <v>3828</v>
      </c>
      <c r="E12090" t="s">
        <v>20</v>
      </c>
      <c r="F12090" t="b">
        <v>0</v>
      </c>
      <c r="G12090" t="s">
        <v>30</v>
      </c>
      <c r="H12090" s="4">
        <v>45819.708958333344</v>
      </c>
      <c r="I12090" t="b">
        <v>0</v>
      </c>
      <c r="J12090" t="b">
        <v>0</v>
      </c>
      <c r="K12090" t="s">
        <v>24</v>
      </c>
      <c r="L12090" t="s">
        <v>22</v>
      </c>
      <c r="M12090">
        <v>85000</v>
      </c>
      <c r="O12090" t="s">
        <v>15746</v>
      </c>
      <c r="P12090" t="s">
        <v>280</v>
      </c>
    </row>
    <row r="12091" spans="1:16" x14ac:dyDescent="0.55000000000000004">
      <c r="A12091" t="s">
        <v>139</v>
      </c>
      <c r="B12091" t="s">
        <v>15747</v>
      </c>
      <c r="C12091" t="s">
        <v>64</v>
      </c>
      <c r="D12091" t="s">
        <v>3973</v>
      </c>
      <c r="E12091" t="s">
        <v>51</v>
      </c>
      <c r="F12091" t="b">
        <v>0</v>
      </c>
      <c r="G12091" t="s">
        <v>52</v>
      </c>
      <c r="H12091" s="4">
        <v>45819.709131944437</v>
      </c>
      <c r="I12091" t="b">
        <v>0</v>
      </c>
      <c r="J12091" t="b">
        <v>0</v>
      </c>
      <c r="K12091" t="s">
        <v>24</v>
      </c>
      <c r="L12091" t="s">
        <v>36</v>
      </c>
      <c r="N12091">
        <v>51</v>
      </c>
      <c r="O12091" t="s">
        <v>1837</v>
      </c>
      <c r="P12091" t="s">
        <v>15748</v>
      </c>
    </row>
    <row r="12092" spans="1:16" x14ac:dyDescent="0.55000000000000004">
      <c r="A12092" t="s">
        <v>0</v>
      </c>
      <c r="B12092" t="s">
        <v>218</v>
      </c>
      <c r="C12092" t="s">
        <v>1492</v>
      </c>
      <c r="D12092" t="s">
        <v>4084</v>
      </c>
      <c r="E12092" t="s">
        <v>20</v>
      </c>
      <c r="F12092" t="b">
        <v>0</v>
      </c>
      <c r="G12092" t="s">
        <v>30</v>
      </c>
      <c r="H12092" s="4">
        <v>45819.709930555553</v>
      </c>
      <c r="I12092" t="b">
        <v>1</v>
      </c>
      <c r="J12092" t="b">
        <v>0</v>
      </c>
      <c r="K12092" t="s">
        <v>24</v>
      </c>
      <c r="L12092" t="s">
        <v>22</v>
      </c>
      <c r="M12092">
        <v>60000</v>
      </c>
      <c r="O12092" t="s">
        <v>374</v>
      </c>
      <c r="P12092" t="s">
        <v>558</v>
      </c>
    </row>
    <row r="12093" spans="1:16" x14ac:dyDescent="0.55000000000000004">
      <c r="A12093" t="s">
        <v>40</v>
      </c>
      <c r="B12093" t="s">
        <v>5403</v>
      </c>
      <c r="C12093" t="s">
        <v>5404</v>
      </c>
      <c r="D12093" t="s">
        <v>3973</v>
      </c>
      <c r="E12093" t="s">
        <v>20</v>
      </c>
      <c r="F12093" t="b">
        <v>0</v>
      </c>
      <c r="G12093" t="s">
        <v>27</v>
      </c>
      <c r="H12093" s="4">
        <v>45819.710277777784</v>
      </c>
      <c r="I12093" t="b">
        <v>0</v>
      </c>
      <c r="J12093" t="b">
        <v>0</v>
      </c>
      <c r="K12093" t="s">
        <v>24</v>
      </c>
      <c r="L12093" t="s">
        <v>22</v>
      </c>
      <c r="M12093">
        <v>135000</v>
      </c>
      <c r="O12093" t="s">
        <v>1422</v>
      </c>
      <c r="P12093" t="s">
        <v>5405</v>
      </c>
    </row>
    <row r="12094" spans="1:16" x14ac:dyDescent="0.55000000000000004">
      <c r="A12094" t="s">
        <v>40</v>
      </c>
      <c r="B12094" t="s">
        <v>3805</v>
      </c>
      <c r="C12094" t="s">
        <v>1151</v>
      </c>
      <c r="D12094" t="s">
        <v>3973</v>
      </c>
      <c r="E12094" t="s">
        <v>20</v>
      </c>
      <c r="F12094" t="b">
        <v>0</v>
      </c>
      <c r="G12094" t="s">
        <v>27</v>
      </c>
      <c r="H12094" s="4">
        <v>45819.710312499999</v>
      </c>
      <c r="I12094" t="b">
        <v>1</v>
      </c>
      <c r="J12094" t="b">
        <v>0</v>
      </c>
      <c r="K12094" t="s">
        <v>24</v>
      </c>
      <c r="L12094" t="s">
        <v>22</v>
      </c>
      <c r="M12094">
        <v>150000</v>
      </c>
      <c r="O12094" t="s">
        <v>10702</v>
      </c>
      <c r="P12094" t="s">
        <v>2766</v>
      </c>
    </row>
    <row r="12095" spans="1:16" x14ac:dyDescent="0.55000000000000004">
      <c r="A12095" t="s">
        <v>2</v>
      </c>
      <c r="B12095" t="s">
        <v>15749</v>
      </c>
      <c r="C12095" t="s">
        <v>985</v>
      </c>
      <c r="D12095" t="s">
        <v>3828</v>
      </c>
      <c r="E12095" t="s">
        <v>20</v>
      </c>
      <c r="F12095" t="b">
        <v>0</v>
      </c>
      <c r="G12095" t="s">
        <v>41</v>
      </c>
      <c r="H12095" s="4">
        <v>45819.71056712963</v>
      </c>
      <c r="I12095" t="b">
        <v>0</v>
      </c>
      <c r="J12095" t="b">
        <v>1</v>
      </c>
      <c r="K12095" t="s">
        <v>24</v>
      </c>
      <c r="L12095" t="s">
        <v>22</v>
      </c>
      <c r="M12095">
        <v>127432.5</v>
      </c>
      <c r="O12095" t="s">
        <v>3067</v>
      </c>
      <c r="P12095" t="s">
        <v>204</v>
      </c>
    </row>
    <row r="12096" spans="1:16" x14ac:dyDescent="0.55000000000000004">
      <c r="A12096" t="s">
        <v>40</v>
      </c>
      <c r="B12096" t="s">
        <v>5403</v>
      </c>
      <c r="C12096" t="s">
        <v>2681</v>
      </c>
      <c r="D12096" t="s">
        <v>3973</v>
      </c>
      <c r="E12096" t="s">
        <v>20</v>
      </c>
      <c r="F12096" t="b">
        <v>0</v>
      </c>
      <c r="G12096" t="s">
        <v>41</v>
      </c>
      <c r="H12096" s="4">
        <v>45819.710682870369</v>
      </c>
      <c r="I12096" t="b">
        <v>0</v>
      </c>
      <c r="J12096" t="b">
        <v>0</v>
      </c>
      <c r="K12096" t="s">
        <v>24</v>
      </c>
      <c r="L12096" t="s">
        <v>22</v>
      </c>
      <c r="M12096">
        <v>135000</v>
      </c>
      <c r="O12096" t="s">
        <v>1422</v>
      </c>
      <c r="P12096" t="s">
        <v>11030</v>
      </c>
    </row>
    <row r="12097" spans="1:16" x14ac:dyDescent="0.55000000000000004">
      <c r="A12097" t="s">
        <v>1</v>
      </c>
      <c r="B12097" t="s">
        <v>15750</v>
      </c>
      <c r="C12097" t="s">
        <v>877</v>
      </c>
      <c r="D12097" t="s">
        <v>3973</v>
      </c>
      <c r="E12097" t="s">
        <v>20</v>
      </c>
      <c r="F12097" t="b">
        <v>0</v>
      </c>
      <c r="G12097" t="s">
        <v>27</v>
      </c>
      <c r="H12097" s="4">
        <v>45819.749976851846</v>
      </c>
      <c r="I12097" t="b">
        <v>0</v>
      </c>
      <c r="J12097" t="b">
        <v>0</v>
      </c>
      <c r="K12097" t="s">
        <v>24</v>
      </c>
      <c r="L12097" t="s">
        <v>22</v>
      </c>
      <c r="M12097">
        <v>74650</v>
      </c>
      <c r="O12097" t="s">
        <v>2623</v>
      </c>
      <c r="P12097" t="s">
        <v>15751</v>
      </c>
    </row>
    <row r="12098" spans="1:16" x14ac:dyDescent="0.55000000000000004">
      <c r="A12098" t="s">
        <v>0</v>
      </c>
      <c r="B12098" t="s">
        <v>15752</v>
      </c>
      <c r="C12098" t="s">
        <v>58</v>
      </c>
      <c r="D12098" t="s">
        <v>3828</v>
      </c>
      <c r="E12098" t="s">
        <v>34</v>
      </c>
      <c r="F12098" t="b">
        <v>0</v>
      </c>
      <c r="G12098" t="s">
        <v>27</v>
      </c>
      <c r="H12098" s="4">
        <v>45819.750023148154</v>
      </c>
      <c r="I12098" t="b">
        <v>1</v>
      </c>
      <c r="J12098" t="b">
        <v>1</v>
      </c>
      <c r="K12098" t="s">
        <v>24</v>
      </c>
      <c r="L12098" t="s">
        <v>36</v>
      </c>
      <c r="N12098">
        <v>25.5</v>
      </c>
      <c r="O12098" t="s">
        <v>15753</v>
      </c>
      <c r="P12098" t="s">
        <v>204</v>
      </c>
    </row>
    <row r="12099" spans="1:16" x14ac:dyDescent="0.55000000000000004">
      <c r="A12099" t="s">
        <v>0</v>
      </c>
      <c r="B12099" t="s">
        <v>15754</v>
      </c>
      <c r="C12099" t="s">
        <v>1345</v>
      </c>
      <c r="D12099" t="s">
        <v>3828</v>
      </c>
      <c r="E12099" t="s">
        <v>51</v>
      </c>
      <c r="F12099" t="b">
        <v>0</v>
      </c>
      <c r="G12099" t="s">
        <v>30</v>
      </c>
      <c r="H12099" s="4">
        <v>45819.750625000001</v>
      </c>
      <c r="I12099" t="b">
        <v>0</v>
      </c>
      <c r="J12099" t="b">
        <v>0</v>
      </c>
      <c r="K12099" t="s">
        <v>24</v>
      </c>
      <c r="L12099" t="s">
        <v>36</v>
      </c>
      <c r="N12099">
        <v>54</v>
      </c>
      <c r="O12099" t="s">
        <v>99</v>
      </c>
      <c r="P12099" t="s">
        <v>119</v>
      </c>
    </row>
    <row r="12100" spans="1:16" x14ac:dyDescent="0.55000000000000004">
      <c r="A12100" t="s">
        <v>40</v>
      </c>
      <c r="B12100" t="s">
        <v>40</v>
      </c>
      <c r="C12100" t="s">
        <v>11001</v>
      </c>
      <c r="D12100" t="s">
        <v>3828</v>
      </c>
      <c r="E12100" t="s">
        <v>20</v>
      </c>
      <c r="F12100" t="b">
        <v>0</v>
      </c>
      <c r="G12100" t="s">
        <v>27</v>
      </c>
      <c r="H12100" s="4">
        <v>45819.751689814817</v>
      </c>
      <c r="I12100" t="b">
        <v>1</v>
      </c>
      <c r="J12100" t="b">
        <v>1</v>
      </c>
      <c r="K12100" t="s">
        <v>24</v>
      </c>
      <c r="L12100" t="s">
        <v>22</v>
      </c>
      <c r="M12100">
        <v>180000</v>
      </c>
      <c r="O12100" t="s">
        <v>202</v>
      </c>
      <c r="P12100" t="s">
        <v>15329</v>
      </c>
    </row>
    <row r="12101" spans="1:16" x14ac:dyDescent="0.55000000000000004">
      <c r="A12101" t="s">
        <v>2</v>
      </c>
      <c r="B12101" t="s">
        <v>15755</v>
      </c>
      <c r="C12101" t="s">
        <v>15756</v>
      </c>
      <c r="D12101" t="s">
        <v>2208</v>
      </c>
      <c r="E12101" t="s">
        <v>20</v>
      </c>
      <c r="F12101" t="b">
        <v>0</v>
      </c>
      <c r="G12101" t="s">
        <v>27</v>
      </c>
      <c r="H12101" s="4">
        <v>45819.751840277779</v>
      </c>
      <c r="I12101" t="b">
        <v>0</v>
      </c>
      <c r="J12101" t="b">
        <v>1</v>
      </c>
      <c r="K12101" t="s">
        <v>24</v>
      </c>
      <c r="L12101" t="s">
        <v>22</v>
      </c>
      <c r="M12101">
        <v>85000</v>
      </c>
      <c r="O12101" t="s">
        <v>15757</v>
      </c>
      <c r="P12101" t="s">
        <v>15758</v>
      </c>
    </row>
    <row r="12102" spans="1:16" x14ac:dyDescent="0.55000000000000004">
      <c r="A12102" t="s">
        <v>0</v>
      </c>
      <c r="B12102" t="s">
        <v>15759</v>
      </c>
      <c r="C12102" t="s">
        <v>1623</v>
      </c>
      <c r="D12102" t="s">
        <v>3828</v>
      </c>
      <c r="E12102" t="s">
        <v>219</v>
      </c>
      <c r="F12102" t="b">
        <v>0</v>
      </c>
      <c r="G12102" t="s">
        <v>23</v>
      </c>
      <c r="H12102" s="4">
        <v>45819.785752314812</v>
      </c>
      <c r="I12102" t="b">
        <v>0</v>
      </c>
      <c r="J12102" t="b">
        <v>0</v>
      </c>
      <c r="K12102" t="s">
        <v>24</v>
      </c>
      <c r="L12102" t="s">
        <v>36</v>
      </c>
      <c r="N12102">
        <v>40</v>
      </c>
      <c r="O12102" t="s">
        <v>15760</v>
      </c>
      <c r="P12102" t="s">
        <v>119</v>
      </c>
    </row>
    <row r="12103" spans="1:16" x14ac:dyDescent="0.55000000000000004">
      <c r="A12103" t="s">
        <v>0</v>
      </c>
      <c r="B12103" t="s">
        <v>15761</v>
      </c>
      <c r="C12103" t="s">
        <v>2701</v>
      </c>
      <c r="D12103" t="s">
        <v>3600</v>
      </c>
      <c r="E12103" t="s">
        <v>51</v>
      </c>
      <c r="F12103" t="b">
        <v>0</v>
      </c>
      <c r="G12103" t="s">
        <v>27</v>
      </c>
      <c r="H12103" s="4">
        <v>45819.791574074072</v>
      </c>
      <c r="I12103" t="b">
        <v>0</v>
      </c>
      <c r="J12103" t="b">
        <v>0</v>
      </c>
      <c r="K12103" t="s">
        <v>24</v>
      </c>
      <c r="L12103" t="s">
        <v>36</v>
      </c>
      <c r="N12103">
        <v>55</v>
      </c>
      <c r="O12103" t="s">
        <v>15762</v>
      </c>
      <c r="P12103" t="s">
        <v>15763</v>
      </c>
    </row>
    <row r="12104" spans="1:16" x14ac:dyDescent="0.55000000000000004">
      <c r="A12104" t="s">
        <v>0</v>
      </c>
      <c r="B12104" t="s">
        <v>15764</v>
      </c>
      <c r="C12104" t="s">
        <v>1356</v>
      </c>
      <c r="D12104" t="s">
        <v>3828</v>
      </c>
      <c r="E12104" t="s">
        <v>20</v>
      </c>
      <c r="F12104" t="b">
        <v>0</v>
      </c>
      <c r="G12104" t="s">
        <v>52</v>
      </c>
      <c r="H12104" s="4">
        <v>45819.792453703703</v>
      </c>
      <c r="I12104" t="b">
        <v>0</v>
      </c>
      <c r="J12104" t="b">
        <v>1</v>
      </c>
      <c r="K12104" t="s">
        <v>24</v>
      </c>
      <c r="L12104" t="s">
        <v>22</v>
      </c>
      <c r="M12104">
        <v>82500</v>
      </c>
      <c r="O12104" t="s">
        <v>15765</v>
      </c>
      <c r="P12104" t="s">
        <v>280</v>
      </c>
    </row>
    <row r="12105" spans="1:16" x14ac:dyDescent="0.55000000000000004">
      <c r="A12105" t="s">
        <v>139</v>
      </c>
      <c r="B12105" t="s">
        <v>15766</v>
      </c>
      <c r="C12105" t="s">
        <v>1446</v>
      </c>
      <c r="D12105" t="s">
        <v>3828</v>
      </c>
      <c r="E12105" t="s">
        <v>20</v>
      </c>
      <c r="F12105" t="b">
        <v>0</v>
      </c>
      <c r="G12105" t="s">
        <v>52</v>
      </c>
      <c r="H12105" s="4">
        <v>45819.79246527778</v>
      </c>
      <c r="I12105" t="b">
        <v>0</v>
      </c>
      <c r="J12105" t="b">
        <v>1</v>
      </c>
      <c r="K12105" t="s">
        <v>24</v>
      </c>
      <c r="L12105" t="s">
        <v>22</v>
      </c>
      <c r="M12105">
        <v>71195</v>
      </c>
      <c r="O12105" t="s">
        <v>15767</v>
      </c>
    </row>
    <row r="12106" spans="1:16" x14ac:dyDescent="0.55000000000000004">
      <c r="A12106" t="s">
        <v>2</v>
      </c>
      <c r="B12106" t="s">
        <v>638</v>
      </c>
      <c r="C12106" t="s">
        <v>1633</v>
      </c>
      <c r="D12106" t="s">
        <v>3828</v>
      </c>
      <c r="E12106" t="s">
        <v>20</v>
      </c>
      <c r="F12106" t="b">
        <v>0</v>
      </c>
      <c r="G12106" t="s">
        <v>27</v>
      </c>
      <c r="H12106" s="4">
        <v>45819.793576388889</v>
      </c>
      <c r="I12106" t="b">
        <v>0</v>
      </c>
      <c r="J12106" t="b">
        <v>1</v>
      </c>
      <c r="K12106" t="s">
        <v>24</v>
      </c>
      <c r="L12106" t="s">
        <v>22</v>
      </c>
      <c r="M12106">
        <v>110000</v>
      </c>
      <c r="O12106" t="s">
        <v>15768</v>
      </c>
      <c r="P12106" t="s">
        <v>15769</v>
      </c>
    </row>
    <row r="12107" spans="1:16" x14ac:dyDescent="0.55000000000000004">
      <c r="A12107" t="s">
        <v>2</v>
      </c>
      <c r="B12107" t="s">
        <v>132</v>
      </c>
      <c r="C12107" t="s">
        <v>1572</v>
      </c>
      <c r="D12107" t="s">
        <v>3973</v>
      </c>
      <c r="E12107" t="s">
        <v>20</v>
      </c>
      <c r="F12107" t="b">
        <v>0</v>
      </c>
      <c r="G12107" t="s">
        <v>27</v>
      </c>
      <c r="H12107" s="4">
        <v>45819.793611111112</v>
      </c>
      <c r="I12107" t="b">
        <v>1</v>
      </c>
      <c r="J12107" t="b">
        <v>0</v>
      </c>
      <c r="K12107" t="s">
        <v>24</v>
      </c>
      <c r="L12107" t="s">
        <v>22</v>
      </c>
      <c r="M12107">
        <v>157500</v>
      </c>
      <c r="O12107" t="s">
        <v>15770</v>
      </c>
      <c r="P12107" t="s">
        <v>15771</v>
      </c>
    </row>
    <row r="12108" spans="1:16" x14ac:dyDescent="0.55000000000000004">
      <c r="A12108" t="s">
        <v>2</v>
      </c>
      <c r="B12108" t="s">
        <v>15609</v>
      </c>
      <c r="C12108" t="s">
        <v>118</v>
      </c>
      <c r="D12108" t="s">
        <v>3973</v>
      </c>
      <c r="E12108" t="s">
        <v>20</v>
      </c>
      <c r="F12108" t="b">
        <v>0</v>
      </c>
      <c r="G12108" t="s">
        <v>27</v>
      </c>
      <c r="H12108" s="4">
        <v>45819.793645833342</v>
      </c>
      <c r="I12108" t="b">
        <v>0</v>
      </c>
      <c r="J12108" t="b">
        <v>1</v>
      </c>
      <c r="K12108" t="s">
        <v>24</v>
      </c>
      <c r="L12108" t="s">
        <v>22</v>
      </c>
      <c r="M12108">
        <v>127500</v>
      </c>
      <c r="O12108" t="s">
        <v>11994</v>
      </c>
      <c r="P12108" t="s">
        <v>15611</v>
      </c>
    </row>
    <row r="12109" spans="1:16" x14ac:dyDescent="0.55000000000000004">
      <c r="A12109" t="s">
        <v>28</v>
      </c>
      <c r="B12109" t="s">
        <v>15772</v>
      </c>
      <c r="C12109" t="s">
        <v>1050</v>
      </c>
      <c r="D12109" t="s">
        <v>3973</v>
      </c>
      <c r="E12109" t="s">
        <v>20</v>
      </c>
      <c r="F12109" t="b">
        <v>0</v>
      </c>
      <c r="G12109" t="s">
        <v>27</v>
      </c>
      <c r="H12109" s="4">
        <v>45819.793668981481</v>
      </c>
      <c r="I12109" t="b">
        <v>0</v>
      </c>
      <c r="J12109" t="b">
        <v>0</v>
      </c>
      <c r="K12109" t="s">
        <v>24</v>
      </c>
      <c r="L12109" t="s">
        <v>22</v>
      </c>
      <c r="M12109">
        <v>143000</v>
      </c>
      <c r="O12109" t="s">
        <v>15773</v>
      </c>
      <c r="P12109" t="s">
        <v>15774</v>
      </c>
    </row>
    <row r="12110" spans="1:16" x14ac:dyDescent="0.55000000000000004">
      <c r="A12110" t="s">
        <v>2</v>
      </c>
      <c r="B12110" t="s">
        <v>15775</v>
      </c>
      <c r="C12110" t="s">
        <v>47</v>
      </c>
      <c r="D12110" t="s">
        <v>3973</v>
      </c>
      <c r="E12110" t="s">
        <v>20</v>
      </c>
      <c r="F12110" t="b">
        <v>0</v>
      </c>
      <c r="G12110" t="s">
        <v>30</v>
      </c>
      <c r="H12110" s="4">
        <v>45819.794965277782</v>
      </c>
      <c r="I12110" t="b">
        <v>0</v>
      </c>
      <c r="J12110" t="b">
        <v>1</v>
      </c>
      <c r="K12110" t="s">
        <v>24</v>
      </c>
      <c r="L12110" t="s">
        <v>22</v>
      </c>
      <c r="M12110">
        <v>254076</v>
      </c>
      <c r="O12110" t="s">
        <v>1547</v>
      </c>
      <c r="P12110" t="s">
        <v>15776</v>
      </c>
    </row>
    <row r="12111" spans="1:16" x14ac:dyDescent="0.55000000000000004">
      <c r="A12111" t="s">
        <v>2</v>
      </c>
      <c r="B12111" t="s">
        <v>15777</v>
      </c>
      <c r="C12111" t="s">
        <v>2700</v>
      </c>
      <c r="D12111" t="s">
        <v>3973</v>
      </c>
      <c r="E12111" t="s">
        <v>51</v>
      </c>
      <c r="F12111" t="b">
        <v>0</v>
      </c>
      <c r="G12111" t="s">
        <v>41</v>
      </c>
      <c r="H12111" s="4">
        <v>45819.835659722223</v>
      </c>
      <c r="I12111" t="b">
        <v>0</v>
      </c>
      <c r="J12111" t="b">
        <v>0</v>
      </c>
      <c r="K12111" t="s">
        <v>24</v>
      </c>
      <c r="L12111" t="s">
        <v>36</v>
      </c>
      <c r="N12111">
        <v>46.5</v>
      </c>
      <c r="O12111" t="s">
        <v>396</v>
      </c>
      <c r="P12111" t="s">
        <v>15778</v>
      </c>
    </row>
    <row r="12112" spans="1:16" x14ac:dyDescent="0.55000000000000004">
      <c r="A12112" t="s">
        <v>1</v>
      </c>
      <c r="B12112" t="s">
        <v>15779</v>
      </c>
      <c r="C12112" t="s">
        <v>1591</v>
      </c>
      <c r="D12112" t="s">
        <v>3828</v>
      </c>
      <c r="E12112" t="s">
        <v>20</v>
      </c>
      <c r="F12112" t="b">
        <v>0</v>
      </c>
      <c r="G12112" t="s">
        <v>23</v>
      </c>
      <c r="H12112" s="4">
        <v>45819.869085648148</v>
      </c>
      <c r="I12112" t="b">
        <v>0</v>
      </c>
      <c r="J12112" t="b">
        <v>1</v>
      </c>
      <c r="K12112" t="s">
        <v>24</v>
      </c>
      <c r="L12112" t="s">
        <v>22</v>
      </c>
      <c r="M12112">
        <v>91750</v>
      </c>
      <c r="O12112" t="s">
        <v>1592</v>
      </c>
      <c r="P12112" t="s">
        <v>15780</v>
      </c>
    </row>
    <row r="12113" spans="1:16" x14ac:dyDescent="0.55000000000000004">
      <c r="A12113" t="s">
        <v>0</v>
      </c>
      <c r="B12113" t="s">
        <v>9426</v>
      </c>
      <c r="C12113" t="s">
        <v>213</v>
      </c>
      <c r="D12113" t="s">
        <v>3828</v>
      </c>
      <c r="E12113" t="s">
        <v>20</v>
      </c>
      <c r="F12113" t="b">
        <v>0</v>
      </c>
      <c r="G12113" t="s">
        <v>41</v>
      </c>
      <c r="H12113" s="4">
        <v>45819.876331018517</v>
      </c>
      <c r="I12113" t="b">
        <v>0</v>
      </c>
      <c r="J12113" t="b">
        <v>1</v>
      </c>
      <c r="K12113" t="s">
        <v>24</v>
      </c>
      <c r="L12113" t="s">
        <v>36</v>
      </c>
      <c r="N12113">
        <v>23</v>
      </c>
      <c r="O12113" t="s">
        <v>9427</v>
      </c>
      <c r="P12113" t="s">
        <v>9428</v>
      </c>
    </row>
    <row r="12114" spans="1:16" x14ac:dyDescent="0.55000000000000004">
      <c r="A12114" t="s">
        <v>2</v>
      </c>
      <c r="B12114" t="s">
        <v>543</v>
      </c>
      <c r="C12114" t="s">
        <v>1102</v>
      </c>
      <c r="D12114" t="s">
        <v>3973</v>
      </c>
      <c r="E12114" t="s">
        <v>20</v>
      </c>
      <c r="F12114" t="b">
        <v>0</v>
      </c>
      <c r="G12114" t="s">
        <v>27</v>
      </c>
      <c r="H12114" s="4">
        <v>45819.876770833333</v>
      </c>
      <c r="I12114" t="b">
        <v>1</v>
      </c>
      <c r="J12114" t="b">
        <v>0</v>
      </c>
      <c r="K12114" t="s">
        <v>24</v>
      </c>
      <c r="L12114" t="s">
        <v>36</v>
      </c>
      <c r="N12114">
        <v>47.5</v>
      </c>
      <c r="O12114" t="s">
        <v>4344</v>
      </c>
      <c r="P12114" t="s">
        <v>15781</v>
      </c>
    </row>
    <row r="12115" spans="1:16" x14ac:dyDescent="0.55000000000000004">
      <c r="A12115" t="s">
        <v>2</v>
      </c>
      <c r="B12115" t="s">
        <v>7512</v>
      </c>
      <c r="C12115" t="s">
        <v>24</v>
      </c>
      <c r="D12115" t="s">
        <v>4035</v>
      </c>
      <c r="E12115" t="s">
        <v>20</v>
      </c>
      <c r="F12115" t="b">
        <v>0</v>
      </c>
      <c r="G12115" t="s">
        <v>41</v>
      </c>
      <c r="H12115" s="4">
        <v>45819.877106481479</v>
      </c>
      <c r="I12115" t="b">
        <v>1</v>
      </c>
      <c r="J12115" t="b">
        <v>1</v>
      </c>
      <c r="K12115" t="s">
        <v>24</v>
      </c>
      <c r="L12115" t="s">
        <v>22</v>
      </c>
      <c r="M12115">
        <v>125000</v>
      </c>
      <c r="O12115" t="s">
        <v>1831</v>
      </c>
      <c r="P12115" t="s">
        <v>7513</v>
      </c>
    </row>
    <row r="12116" spans="1:16" x14ac:dyDescent="0.55000000000000004">
      <c r="A12116" t="s">
        <v>2</v>
      </c>
      <c r="B12116" t="s">
        <v>15755</v>
      </c>
      <c r="C12116" t="s">
        <v>15756</v>
      </c>
      <c r="D12116" t="s">
        <v>3828</v>
      </c>
      <c r="E12116" t="s">
        <v>20</v>
      </c>
      <c r="F12116" t="b">
        <v>0</v>
      </c>
      <c r="G12116" t="s">
        <v>23</v>
      </c>
      <c r="H12116" s="4">
        <v>45819.911122685182</v>
      </c>
      <c r="I12116" t="b">
        <v>0</v>
      </c>
      <c r="J12116" t="b">
        <v>1</v>
      </c>
      <c r="K12116" t="s">
        <v>24</v>
      </c>
      <c r="L12116" t="s">
        <v>36</v>
      </c>
      <c r="N12116">
        <v>40.825000762939453</v>
      </c>
      <c r="O12116" t="s">
        <v>15757</v>
      </c>
      <c r="P12116" t="s">
        <v>15758</v>
      </c>
    </row>
    <row r="12117" spans="1:16" x14ac:dyDescent="0.55000000000000004">
      <c r="A12117" t="s">
        <v>25</v>
      </c>
      <c r="B12117" t="s">
        <v>15782</v>
      </c>
      <c r="C12117" t="s">
        <v>39</v>
      </c>
      <c r="D12117" t="s">
        <v>2208</v>
      </c>
      <c r="E12117" t="s">
        <v>20</v>
      </c>
      <c r="F12117" t="b">
        <v>1</v>
      </c>
      <c r="G12117" t="s">
        <v>27</v>
      </c>
      <c r="H12117" s="4">
        <v>45819.917650462958</v>
      </c>
      <c r="I12117" t="b">
        <v>1</v>
      </c>
      <c r="J12117" t="b">
        <v>1</v>
      </c>
      <c r="K12117" t="s">
        <v>24</v>
      </c>
      <c r="L12117" t="s">
        <v>22</v>
      </c>
      <c r="M12117">
        <v>127500</v>
      </c>
      <c r="O12117" t="s">
        <v>470</v>
      </c>
      <c r="P12117" t="s">
        <v>50</v>
      </c>
    </row>
    <row r="12118" spans="1:16" x14ac:dyDescent="0.55000000000000004">
      <c r="A12118" t="s">
        <v>2</v>
      </c>
      <c r="B12118" t="s">
        <v>15783</v>
      </c>
      <c r="C12118" t="s">
        <v>39</v>
      </c>
      <c r="D12118" t="s">
        <v>3828</v>
      </c>
      <c r="E12118" t="s">
        <v>20</v>
      </c>
      <c r="F12118" t="b">
        <v>1</v>
      </c>
      <c r="G12118" t="s">
        <v>52</v>
      </c>
      <c r="H12118" s="4">
        <v>45819.918310185189</v>
      </c>
      <c r="I12118" t="b">
        <v>0</v>
      </c>
      <c r="J12118" t="b">
        <v>1</v>
      </c>
      <c r="K12118" t="s">
        <v>24</v>
      </c>
      <c r="L12118" t="s">
        <v>22</v>
      </c>
      <c r="M12118">
        <v>105048.5</v>
      </c>
      <c r="O12118" t="s">
        <v>773</v>
      </c>
      <c r="P12118" t="s">
        <v>15784</v>
      </c>
    </row>
    <row r="12119" spans="1:16" x14ac:dyDescent="0.55000000000000004">
      <c r="A12119" t="s">
        <v>2</v>
      </c>
      <c r="B12119" t="s">
        <v>15785</v>
      </c>
      <c r="C12119" t="s">
        <v>693</v>
      </c>
      <c r="D12119" t="s">
        <v>3828</v>
      </c>
      <c r="E12119" t="s">
        <v>20</v>
      </c>
      <c r="F12119" t="b">
        <v>0</v>
      </c>
      <c r="G12119" t="s">
        <v>27</v>
      </c>
      <c r="H12119" s="4">
        <v>45819.918414351851</v>
      </c>
      <c r="I12119" t="b">
        <v>1</v>
      </c>
      <c r="J12119" t="b">
        <v>1</v>
      </c>
      <c r="K12119" t="s">
        <v>24</v>
      </c>
      <c r="L12119" t="s">
        <v>22</v>
      </c>
      <c r="M12119">
        <v>162500</v>
      </c>
      <c r="O12119" t="s">
        <v>15786</v>
      </c>
      <c r="P12119" t="s">
        <v>15787</v>
      </c>
    </row>
    <row r="12120" spans="1:16" x14ac:dyDescent="0.55000000000000004">
      <c r="A12120" t="s">
        <v>40</v>
      </c>
      <c r="B12120" t="s">
        <v>15788</v>
      </c>
      <c r="C12120" t="s">
        <v>11212</v>
      </c>
      <c r="D12120" t="s">
        <v>3957</v>
      </c>
      <c r="E12120" t="s">
        <v>20</v>
      </c>
      <c r="F12120" t="b">
        <v>0</v>
      </c>
      <c r="G12120" t="s">
        <v>27</v>
      </c>
      <c r="H12120" s="4">
        <v>45819.918576388889</v>
      </c>
      <c r="I12120" t="b">
        <v>0</v>
      </c>
      <c r="J12120" t="b">
        <v>1</v>
      </c>
      <c r="K12120" t="s">
        <v>24</v>
      </c>
      <c r="L12120" t="s">
        <v>36</v>
      </c>
      <c r="N12120">
        <v>58.680000305175781</v>
      </c>
      <c r="O12120" t="s">
        <v>1918</v>
      </c>
    </row>
    <row r="12121" spans="1:16" x14ac:dyDescent="0.55000000000000004">
      <c r="A12121" t="s">
        <v>2</v>
      </c>
      <c r="B12121" t="s">
        <v>15789</v>
      </c>
      <c r="C12121" t="s">
        <v>176</v>
      </c>
      <c r="D12121" t="s">
        <v>3828</v>
      </c>
      <c r="E12121" t="s">
        <v>20</v>
      </c>
      <c r="F12121" t="b">
        <v>0</v>
      </c>
      <c r="G12121" t="s">
        <v>41</v>
      </c>
      <c r="H12121" s="4">
        <v>45819.918854166674</v>
      </c>
      <c r="I12121" t="b">
        <v>0</v>
      </c>
      <c r="J12121" t="b">
        <v>0</v>
      </c>
      <c r="K12121" t="s">
        <v>24</v>
      </c>
      <c r="L12121" t="s">
        <v>22</v>
      </c>
      <c r="M12121">
        <v>157500</v>
      </c>
      <c r="O12121" t="s">
        <v>15790</v>
      </c>
      <c r="P12121" t="s">
        <v>15791</v>
      </c>
    </row>
    <row r="12122" spans="1:16" x14ac:dyDescent="0.55000000000000004">
      <c r="A12122" t="s">
        <v>1</v>
      </c>
      <c r="B12122" t="s">
        <v>15792</v>
      </c>
      <c r="C12122" t="s">
        <v>1135</v>
      </c>
      <c r="D12122" t="s">
        <v>3973</v>
      </c>
      <c r="E12122" t="s">
        <v>20</v>
      </c>
      <c r="F12122" t="b">
        <v>0</v>
      </c>
      <c r="G12122" t="s">
        <v>27</v>
      </c>
      <c r="H12122" s="4">
        <v>45819.959317129629</v>
      </c>
      <c r="I12122" t="b">
        <v>0</v>
      </c>
      <c r="J12122" t="b">
        <v>1</v>
      </c>
      <c r="K12122" t="s">
        <v>24</v>
      </c>
      <c r="L12122" t="s">
        <v>22</v>
      </c>
      <c r="M12122">
        <v>100464</v>
      </c>
      <c r="O12122" t="s">
        <v>4194</v>
      </c>
      <c r="P12122" t="s">
        <v>149</v>
      </c>
    </row>
    <row r="12123" spans="1:16" x14ac:dyDescent="0.55000000000000004">
      <c r="A12123" t="s">
        <v>19</v>
      </c>
      <c r="B12123" t="s">
        <v>15793</v>
      </c>
      <c r="C12123" t="s">
        <v>118</v>
      </c>
      <c r="D12123" t="s">
        <v>3973</v>
      </c>
      <c r="E12123" t="s">
        <v>20</v>
      </c>
      <c r="F12123" t="b">
        <v>0</v>
      </c>
      <c r="G12123" t="s">
        <v>27</v>
      </c>
      <c r="H12123" s="4">
        <v>45819.959351851852</v>
      </c>
      <c r="I12123" t="b">
        <v>0</v>
      </c>
      <c r="J12123" t="b">
        <v>0</v>
      </c>
      <c r="K12123" t="s">
        <v>24</v>
      </c>
      <c r="L12123" t="s">
        <v>22</v>
      </c>
      <c r="M12123">
        <v>138400</v>
      </c>
      <c r="O12123" t="s">
        <v>563</v>
      </c>
      <c r="P12123" t="s">
        <v>3467</v>
      </c>
    </row>
    <row r="12124" spans="1:16" x14ac:dyDescent="0.55000000000000004">
      <c r="A12124" t="s">
        <v>28</v>
      </c>
      <c r="B12124" t="s">
        <v>28</v>
      </c>
      <c r="C12124" t="s">
        <v>292</v>
      </c>
      <c r="D12124" t="s">
        <v>3973</v>
      </c>
      <c r="E12124" t="s">
        <v>20</v>
      </c>
      <c r="F12124" t="b">
        <v>0</v>
      </c>
      <c r="G12124" t="s">
        <v>30</v>
      </c>
      <c r="H12124" s="4">
        <v>45819.959918981483</v>
      </c>
      <c r="I12124" t="b">
        <v>0</v>
      </c>
      <c r="J12124" t="b">
        <v>1</v>
      </c>
      <c r="K12124" t="s">
        <v>24</v>
      </c>
      <c r="L12124" t="s">
        <v>22</v>
      </c>
      <c r="M12124">
        <v>121000</v>
      </c>
      <c r="O12124" t="s">
        <v>3493</v>
      </c>
      <c r="P12124" t="s">
        <v>770</v>
      </c>
    </row>
    <row r="12125" spans="1:16" x14ac:dyDescent="0.55000000000000004">
      <c r="A12125" t="s">
        <v>2</v>
      </c>
      <c r="B12125" t="s">
        <v>2314</v>
      </c>
      <c r="C12125" t="s">
        <v>114</v>
      </c>
      <c r="D12125" t="s">
        <v>3973</v>
      </c>
      <c r="E12125" t="s">
        <v>20</v>
      </c>
      <c r="F12125" t="b">
        <v>0</v>
      </c>
      <c r="G12125" t="s">
        <v>27</v>
      </c>
      <c r="H12125" s="4">
        <v>45819.960069444453</v>
      </c>
      <c r="I12125" t="b">
        <v>0</v>
      </c>
      <c r="J12125" t="b">
        <v>1</v>
      </c>
      <c r="K12125" t="s">
        <v>24</v>
      </c>
      <c r="L12125" t="s">
        <v>22</v>
      </c>
      <c r="M12125">
        <v>162000</v>
      </c>
      <c r="O12125" t="s">
        <v>173</v>
      </c>
      <c r="P12125" t="s">
        <v>12009</v>
      </c>
    </row>
    <row r="12126" spans="1:16" x14ac:dyDescent="0.55000000000000004">
      <c r="A12126" t="s">
        <v>2</v>
      </c>
      <c r="B12126" t="s">
        <v>9616</v>
      </c>
      <c r="C12126" t="s">
        <v>71</v>
      </c>
      <c r="D12126" t="s">
        <v>3973</v>
      </c>
      <c r="E12126" t="s">
        <v>20</v>
      </c>
      <c r="F12126" t="b">
        <v>0</v>
      </c>
      <c r="G12126" t="s">
        <v>35</v>
      </c>
      <c r="H12126" s="4">
        <v>45819.960902777777</v>
      </c>
      <c r="I12126" t="b">
        <v>0</v>
      </c>
      <c r="J12126" t="b">
        <v>1</v>
      </c>
      <c r="K12126" t="s">
        <v>24</v>
      </c>
      <c r="L12126" t="s">
        <v>22</v>
      </c>
      <c r="M12126">
        <v>189500</v>
      </c>
      <c r="O12126" t="s">
        <v>1172</v>
      </c>
      <c r="P12126" t="s">
        <v>3638</v>
      </c>
    </row>
    <row r="12127" spans="1:16" x14ac:dyDescent="0.55000000000000004">
      <c r="A12127" t="s">
        <v>0</v>
      </c>
      <c r="B12127" t="s">
        <v>15794</v>
      </c>
      <c r="C12127" t="s">
        <v>39</v>
      </c>
      <c r="D12127" t="s">
        <v>3973</v>
      </c>
      <c r="E12127" t="s">
        <v>20</v>
      </c>
      <c r="F12127" t="b">
        <v>1</v>
      </c>
      <c r="G12127" t="s">
        <v>23</v>
      </c>
      <c r="H12127" s="4">
        <v>45819.994571759264</v>
      </c>
      <c r="I12127" t="b">
        <v>0</v>
      </c>
      <c r="J12127" t="b">
        <v>1</v>
      </c>
      <c r="K12127" t="s">
        <v>24</v>
      </c>
      <c r="L12127" t="s">
        <v>22</v>
      </c>
      <c r="M12127">
        <v>121667</v>
      </c>
      <c r="O12127" t="s">
        <v>526</v>
      </c>
      <c r="P12127" t="s">
        <v>15795</v>
      </c>
    </row>
    <row r="12128" spans="1:16" x14ac:dyDescent="0.55000000000000004">
      <c r="A12128" t="s">
        <v>0</v>
      </c>
      <c r="B12128" t="s">
        <v>15796</v>
      </c>
      <c r="C12128" t="s">
        <v>15797</v>
      </c>
      <c r="D12128" t="s">
        <v>3383</v>
      </c>
      <c r="E12128" t="s">
        <v>20</v>
      </c>
      <c r="F12128" t="b">
        <v>0</v>
      </c>
      <c r="G12128" t="s">
        <v>27</v>
      </c>
      <c r="H12128" s="4">
        <v>45820.0000462963</v>
      </c>
      <c r="I12128" t="b">
        <v>0</v>
      </c>
      <c r="J12128" t="b">
        <v>1</v>
      </c>
      <c r="K12128" t="s">
        <v>24</v>
      </c>
      <c r="L12128" t="s">
        <v>22</v>
      </c>
      <c r="M12128">
        <v>111755</v>
      </c>
      <c r="O12128" t="s">
        <v>254</v>
      </c>
      <c r="P12128" t="s">
        <v>1876</v>
      </c>
    </row>
    <row r="12129" spans="1:16" x14ac:dyDescent="0.55000000000000004">
      <c r="A12129" t="s">
        <v>1</v>
      </c>
      <c r="B12129" t="s">
        <v>15798</v>
      </c>
      <c r="C12129" t="s">
        <v>49</v>
      </c>
      <c r="D12129" t="s">
        <v>5535</v>
      </c>
      <c r="E12129" t="s">
        <v>20</v>
      </c>
      <c r="F12129" t="b">
        <v>0</v>
      </c>
      <c r="G12129" t="s">
        <v>41</v>
      </c>
      <c r="H12129" s="4">
        <v>45820.001238425917</v>
      </c>
      <c r="I12129" t="b">
        <v>0</v>
      </c>
      <c r="J12129" t="b">
        <v>0</v>
      </c>
      <c r="K12129" t="s">
        <v>24</v>
      </c>
      <c r="L12129" t="s">
        <v>22</v>
      </c>
      <c r="M12129">
        <v>108267</v>
      </c>
      <c r="O12129" t="s">
        <v>697</v>
      </c>
      <c r="P12129" t="s">
        <v>15799</v>
      </c>
    </row>
    <row r="12130" spans="1:16" x14ac:dyDescent="0.55000000000000004">
      <c r="A12130" t="s">
        <v>0</v>
      </c>
      <c r="B12130" t="s">
        <v>14349</v>
      </c>
      <c r="C12130" t="s">
        <v>1703</v>
      </c>
      <c r="D12130" t="s">
        <v>3973</v>
      </c>
      <c r="E12130" t="s">
        <v>51</v>
      </c>
      <c r="F12130" t="b">
        <v>0</v>
      </c>
      <c r="G12130" t="s">
        <v>41</v>
      </c>
      <c r="H12130" s="4">
        <v>45820.001331018517</v>
      </c>
      <c r="I12130" t="b">
        <v>1</v>
      </c>
      <c r="J12130" t="b">
        <v>0</v>
      </c>
      <c r="K12130" t="s">
        <v>24</v>
      </c>
      <c r="L12130" t="s">
        <v>36</v>
      </c>
      <c r="N12130">
        <v>41</v>
      </c>
      <c r="O12130" t="s">
        <v>200</v>
      </c>
      <c r="P12130" t="s">
        <v>280</v>
      </c>
    </row>
    <row r="12131" spans="1:16" x14ac:dyDescent="0.55000000000000004">
      <c r="A12131" t="s">
        <v>2</v>
      </c>
      <c r="B12131" t="s">
        <v>15800</v>
      </c>
      <c r="C12131" t="s">
        <v>335</v>
      </c>
      <c r="D12131" t="s">
        <v>4003</v>
      </c>
      <c r="E12131" t="s">
        <v>20</v>
      </c>
      <c r="F12131" t="b">
        <v>0</v>
      </c>
      <c r="G12131" t="s">
        <v>27</v>
      </c>
      <c r="H12131" s="4">
        <v>45820.001770833333</v>
      </c>
      <c r="I12131" t="b">
        <v>1</v>
      </c>
      <c r="J12131" t="b">
        <v>0</v>
      </c>
      <c r="K12131" t="s">
        <v>24</v>
      </c>
      <c r="L12131" t="s">
        <v>22</v>
      </c>
      <c r="M12131">
        <v>162500</v>
      </c>
      <c r="O12131" t="s">
        <v>15801</v>
      </c>
      <c r="P12131" t="s">
        <v>603</v>
      </c>
    </row>
    <row r="12132" spans="1:16" x14ac:dyDescent="0.55000000000000004">
      <c r="A12132" t="s">
        <v>2</v>
      </c>
      <c r="B12132" t="s">
        <v>15802</v>
      </c>
      <c r="C12132" t="s">
        <v>172</v>
      </c>
      <c r="D12132" t="s">
        <v>3828</v>
      </c>
      <c r="E12132" t="s">
        <v>20</v>
      </c>
      <c r="F12132" t="b">
        <v>0</v>
      </c>
      <c r="G12132" t="s">
        <v>41</v>
      </c>
      <c r="H12132" s="4">
        <v>45820.002303240741</v>
      </c>
      <c r="I12132" t="b">
        <v>0</v>
      </c>
      <c r="J12132" t="b">
        <v>1</v>
      </c>
      <c r="K12132" t="s">
        <v>24</v>
      </c>
      <c r="L12132" t="s">
        <v>22</v>
      </c>
      <c r="M12132">
        <v>140000</v>
      </c>
      <c r="O12132" t="s">
        <v>13283</v>
      </c>
      <c r="P12132" t="s">
        <v>13284</v>
      </c>
    </row>
    <row r="12133" spans="1:16" x14ac:dyDescent="0.55000000000000004">
      <c r="A12133" t="s">
        <v>40</v>
      </c>
      <c r="B12133" t="s">
        <v>15739</v>
      </c>
      <c r="C12133" t="s">
        <v>118</v>
      </c>
      <c r="D12133" t="s">
        <v>3973</v>
      </c>
      <c r="E12133" t="s">
        <v>20</v>
      </c>
      <c r="F12133" t="b">
        <v>0</v>
      </c>
      <c r="G12133" t="s">
        <v>41</v>
      </c>
      <c r="H12133" s="4">
        <v>45820.002384259264</v>
      </c>
      <c r="I12133" t="b">
        <v>0</v>
      </c>
      <c r="J12133" t="b">
        <v>1</v>
      </c>
      <c r="K12133" t="s">
        <v>24</v>
      </c>
      <c r="L12133" t="s">
        <v>22</v>
      </c>
      <c r="M12133">
        <v>180000</v>
      </c>
      <c r="O12133" t="s">
        <v>1656</v>
      </c>
    </row>
    <row r="12134" spans="1:16" x14ac:dyDescent="0.55000000000000004">
      <c r="A12134" t="s">
        <v>2</v>
      </c>
      <c r="B12134" t="s">
        <v>7754</v>
      </c>
      <c r="C12134" t="s">
        <v>15803</v>
      </c>
      <c r="D12134" t="s">
        <v>7755</v>
      </c>
      <c r="E12134" t="s">
        <v>20</v>
      </c>
      <c r="F12134" t="b">
        <v>0</v>
      </c>
      <c r="G12134" t="s">
        <v>35</v>
      </c>
      <c r="H12134" s="4">
        <v>45820.002569444441</v>
      </c>
      <c r="I12134" t="b">
        <v>0</v>
      </c>
      <c r="J12134" t="b">
        <v>1</v>
      </c>
      <c r="K12134" t="s">
        <v>24</v>
      </c>
      <c r="L12134" t="s">
        <v>22</v>
      </c>
      <c r="M12134">
        <v>260000</v>
      </c>
      <c r="O12134" t="s">
        <v>2040</v>
      </c>
      <c r="P12134" t="s">
        <v>665</v>
      </c>
    </row>
    <row r="12135" spans="1:16" x14ac:dyDescent="0.55000000000000004">
      <c r="A12135" t="s">
        <v>0</v>
      </c>
      <c r="B12135" t="s">
        <v>15804</v>
      </c>
      <c r="C12135" t="s">
        <v>82</v>
      </c>
      <c r="D12135" t="s">
        <v>3973</v>
      </c>
      <c r="E12135" t="s">
        <v>20</v>
      </c>
      <c r="F12135" t="b">
        <v>0</v>
      </c>
      <c r="G12135" t="s">
        <v>27</v>
      </c>
      <c r="H12135" s="4">
        <v>45820.041574074072</v>
      </c>
      <c r="I12135" t="b">
        <v>0</v>
      </c>
      <c r="J12135" t="b">
        <v>1</v>
      </c>
      <c r="K12135" t="s">
        <v>24</v>
      </c>
      <c r="L12135" t="s">
        <v>22</v>
      </c>
      <c r="M12135">
        <v>209000</v>
      </c>
      <c r="O12135" t="s">
        <v>407</v>
      </c>
      <c r="P12135" t="s">
        <v>1303</v>
      </c>
    </row>
    <row r="12136" spans="1:16" x14ac:dyDescent="0.55000000000000004">
      <c r="A12136" t="s">
        <v>25</v>
      </c>
      <c r="B12136" t="s">
        <v>15805</v>
      </c>
      <c r="C12136" t="s">
        <v>329</v>
      </c>
      <c r="D12136" t="s">
        <v>3973</v>
      </c>
      <c r="E12136" t="s">
        <v>20</v>
      </c>
      <c r="F12136" t="b">
        <v>0</v>
      </c>
      <c r="G12136" t="s">
        <v>27</v>
      </c>
      <c r="H12136" s="4">
        <v>45820.041828703703</v>
      </c>
      <c r="I12136" t="b">
        <v>0</v>
      </c>
      <c r="J12136" t="b">
        <v>1</v>
      </c>
      <c r="K12136" t="s">
        <v>24</v>
      </c>
      <c r="L12136" t="s">
        <v>22</v>
      </c>
      <c r="M12136">
        <v>112800</v>
      </c>
      <c r="O12136" t="s">
        <v>14630</v>
      </c>
      <c r="P12136" t="s">
        <v>70</v>
      </c>
    </row>
    <row r="12137" spans="1:16" x14ac:dyDescent="0.55000000000000004">
      <c r="A12137" t="s">
        <v>2</v>
      </c>
      <c r="B12137" t="s">
        <v>15806</v>
      </c>
      <c r="C12137" t="s">
        <v>24</v>
      </c>
      <c r="D12137" t="s">
        <v>3828</v>
      </c>
      <c r="F12137" t="b">
        <v>0</v>
      </c>
      <c r="G12137" t="s">
        <v>41</v>
      </c>
      <c r="H12137" s="4">
        <v>45820.043773148151</v>
      </c>
      <c r="I12137" t="b">
        <v>0</v>
      </c>
      <c r="J12137" t="b">
        <v>1</v>
      </c>
      <c r="K12137" t="s">
        <v>24</v>
      </c>
      <c r="L12137" t="s">
        <v>36</v>
      </c>
      <c r="N12137">
        <v>70</v>
      </c>
      <c r="O12137" t="s">
        <v>15807</v>
      </c>
      <c r="P12137" t="s">
        <v>3014</v>
      </c>
    </row>
    <row r="12138" spans="1:16" x14ac:dyDescent="0.55000000000000004">
      <c r="A12138" t="s">
        <v>19</v>
      </c>
      <c r="B12138" t="s">
        <v>2448</v>
      </c>
      <c r="C12138" t="s">
        <v>1270</v>
      </c>
      <c r="D12138" t="s">
        <v>3973</v>
      </c>
      <c r="E12138" t="s">
        <v>20</v>
      </c>
      <c r="F12138" t="b">
        <v>0</v>
      </c>
      <c r="G12138" t="s">
        <v>23</v>
      </c>
      <c r="H12138" s="4">
        <v>45820.077384259261</v>
      </c>
      <c r="I12138" t="b">
        <v>0</v>
      </c>
      <c r="J12138" t="b">
        <v>1</v>
      </c>
      <c r="K12138" t="s">
        <v>24</v>
      </c>
      <c r="L12138" t="s">
        <v>36</v>
      </c>
      <c r="N12138">
        <v>56.5</v>
      </c>
      <c r="O12138" t="s">
        <v>5482</v>
      </c>
      <c r="P12138" t="s">
        <v>149</v>
      </c>
    </row>
    <row r="12139" spans="1:16" x14ac:dyDescent="0.55000000000000004">
      <c r="A12139" t="s">
        <v>1</v>
      </c>
      <c r="B12139" t="s">
        <v>3361</v>
      </c>
      <c r="C12139" t="s">
        <v>192</v>
      </c>
      <c r="D12139" t="s">
        <v>3973</v>
      </c>
      <c r="E12139" t="s">
        <v>20</v>
      </c>
      <c r="F12139" t="b">
        <v>0</v>
      </c>
      <c r="G12139" t="s">
        <v>23</v>
      </c>
      <c r="H12139" s="4">
        <v>45820.077418981477</v>
      </c>
      <c r="I12139" t="b">
        <v>0</v>
      </c>
      <c r="J12139" t="b">
        <v>1</v>
      </c>
      <c r="K12139" t="s">
        <v>24</v>
      </c>
      <c r="L12139" t="s">
        <v>22</v>
      </c>
      <c r="M12139">
        <v>126000</v>
      </c>
      <c r="O12139" t="s">
        <v>5482</v>
      </c>
      <c r="P12139" t="s">
        <v>13322</v>
      </c>
    </row>
    <row r="12140" spans="1:16" x14ac:dyDescent="0.55000000000000004">
      <c r="A12140" t="s">
        <v>2</v>
      </c>
      <c r="B12140" t="s">
        <v>1777</v>
      </c>
      <c r="C12140" t="s">
        <v>425</v>
      </c>
      <c r="D12140" t="s">
        <v>3973</v>
      </c>
      <c r="E12140" t="s">
        <v>20</v>
      </c>
      <c r="F12140" t="b">
        <v>0</v>
      </c>
      <c r="G12140" t="s">
        <v>23</v>
      </c>
      <c r="H12140" s="4">
        <v>45820.077789351853</v>
      </c>
      <c r="I12140" t="b">
        <v>0</v>
      </c>
      <c r="J12140" t="b">
        <v>1</v>
      </c>
      <c r="K12140" t="s">
        <v>24</v>
      </c>
      <c r="L12140" t="s">
        <v>22</v>
      </c>
      <c r="M12140">
        <v>230495</v>
      </c>
      <c r="O12140" t="s">
        <v>5482</v>
      </c>
      <c r="P12140" t="s">
        <v>15808</v>
      </c>
    </row>
    <row r="12141" spans="1:16" x14ac:dyDescent="0.55000000000000004">
      <c r="A12141" t="s">
        <v>2</v>
      </c>
      <c r="B12141" t="s">
        <v>4295</v>
      </c>
      <c r="C12141" t="s">
        <v>114</v>
      </c>
      <c r="D12141" t="s">
        <v>3973</v>
      </c>
      <c r="E12141" t="s">
        <v>20</v>
      </c>
      <c r="F12141" t="b">
        <v>0</v>
      </c>
      <c r="G12141" t="s">
        <v>27</v>
      </c>
      <c r="H12141" s="4">
        <v>45820.083472222221</v>
      </c>
      <c r="I12141" t="b">
        <v>0</v>
      </c>
      <c r="J12141" t="b">
        <v>0</v>
      </c>
      <c r="K12141" t="s">
        <v>24</v>
      </c>
      <c r="L12141" t="s">
        <v>22</v>
      </c>
      <c r="M12141">
        <v>163500</v>
      </c>
      <c r="O12141" t="s">
        <v>5482</v>
      </c>
      <c r="P12141" t="s">
        <v>7573</v>
      </c>
    </row>
    <row r="12142" spans="1:16" x14ac:dyDescent="0.55000000000000004">
      <c r="A12142" t="s">
        <v>19</v>
      </c>
      <c r="B12142" t="s">
        <v>15809</v>
      </c>
      <c r="C12142" t="s">
        <v>140</v>
      </c>
      <c r="D12142" t="s">
        <v>3973</v>
      </c>
      <c r="E12142" t="s">
        <v>20</v>
      </c>
      <c r="F12142" t="b">
        <v>0</v>
      </c>
      <c r="G12142" t="s">
        <v>35</v>
      </c>
      <c r="H12142" s="4">
        <v>45820.083749999998</v>
      </c>
      <c r="I12142" t="b">
        <v>0</v>
      </c>
      <c r="J12142" t="b">
        <v>0</v>
      </c>
      <c r="K12142" t="s">
        <v>24</v>
      </c>
      <c r="L12142" t="s">
        <v>22</v>
      </c>
      <c r="M12142">
        <v>167500</v>
      </c>
      <c r="O12142" t="s">
        <v>15810</v>
      </c>
      <c r="P12142" t="s">
        <v>15811</v>
      </c>
    </row>
    <row r="12143" spans="1:16" x14ac:dyDescent="0.55000000000000004">
      <c r="A12143" t="s">
        <v>139</v>
      </c>
      <c r="B12143" t="s">
        <v>1232</v>
      </c>
      <c r="C12143" t="s">
        <v>292</v>
      </c>
      <c r="D12143" t="s">
        <v>3973</v>
      </c>
      <c r="E12143" t="s">
        <v>20</v>
      </c>
      <c r="F12143" t="b">
        <v>0</v>
      </c>
      <c r="G12143" t="s">
        <v>30</v>
      </c>
      <c r="H12143" s="4">
        <v>45820.083981481483</v>
      </c>
      <c r="I12143" t="b">
        <v>0</v>
      </c>
      <c r="J12143" t="b">
        <v>1</v>
      </c>
      <c r="K12143" t="s">
        <v>24</v>
      </c>
      <c r="L12143" t="s">
        <v>22</v>
      </c>
      <c r="M12143">
        <v>105000</v>
      </c>
      <c r="O12143" t="s">
        <v>5482</v>
      </c>
      <c r="P12143" t="s">
        <v>15358</v>
      </c>
    </row>
    <row r="12144" spans="1:16" x14ac:dyDescent="0.55000000000000004">
      <c r="A12144" t="s">
        <v>19</v>
      </c>
      <c r="B12144" t="s">
        <v>14477</v>
      </c>
      <c r="C12144" t="s">
        <v>559</v>
      </c>
      <c r="D12144" t="s">
        <v>3973</v>
      </c>
      <c r="E12144" t="s">
        <v>20</v>
      </c>
      <c r="F12144" t="b">
        <v>0</v>
      </c>
      <c r="G12144" t="s">
        <v>27</v>
      </c>
      <c r="H12144" s="4">
        <v>45820.084317129629</v>
      </c>
      <c r="I12144" t="b">
        <v>0</v>
      </c>
      <c r="J12144" t="b">
        <v>1</v>
      </c>
      <c r="K12144" t="s">
        <v>24</v>
      </c>
      <c r="L12144" t="s">
        <v>22</v>
      </c>
      <c r="M12144">
        <v>148000</v>
      </c>
      <c r="O12144" t="s">
        <v>5482</v>
      </c>
      <c r="P12144" t="s">
        <v>14478</v>
      </c>
    </row>
    <row r="12145" spans="1:16" x14ac:dyDescent="0.55000000000000004">
      <c r="A12145" t="s">
        <v>1</v>
      </c>
      <c r="B12145" t="s">
        <v>15616</v>
      </c>
      <c r="C12145" t="s">
        <v>559</v>
      </c>
      <c r="D12145" t="s">
        <v>3973</v>
      </c>
      <c r="E12145" t="s">
        <v>20</v>
      </c>
      <c r="F12145" t="b">
        <v>0</v>
      </c>
      <c r="G12145" t="s">
        <v>27</v>
      </c>
      <c r="H12145" s="4">
        <v>45820.084340277783</v>
      </c>
      <c r="I12145" t="b">
        <v>0</v>
      </c>
      <c r="J12145" t="b">
        <v>1</v>
      </c>
      <c r="K12145" t="s">
        <v>24</v>
      </c>
      <c r="L12145" t="s">
        <v>36</v>
      </c>
      <c r="N12145">
        <v>66.5</v>
      </c>
      <c r="O12145" t="s">
        <v>5482</v>
      </c>
      <c r="P12145" t="s">
        <v>715</v>
      </c>
    </row>
    <row r="12146" spans="1:16" x14ac:dyDescent="0.55000000000000004">
      <c r="A12146" t="s">
        <v>139</v>
      </c>
      <c r="B12146" t="s">
        <v>15812</v>
      </c>
      <c r="C12146" t="s">
        <v>559</v>
      </c>
      <c r="D12146" t="s">
        <v>3973</v>
      </c>
      <c r="E12146" t="s">
        <v>20</v>
      </c>
      <c r="F12146" t="b">
        <v>0</v>
      </c>
      <c r="G12146" t="s">
        <v>27</v>
      </c>
      <c r="H12146" s="4">
        <v>45820.084351851852</v>
      </c>
      <c r="I12146" t="b">
        <v>0</v>
      </c>
      <c r="J12146" t="b">
        <v>1</v>
      </c>
      <c r="K12146" t="s">
        <v>24</v>
      </c>
      <c r="L12146" t="s">
        <v>22</v>
      </c>
      <c r="M12146">
        <v>257937</v>
      </c>
      <c r="O12146" t="s">
        <v>5482</v>
      </c>
      <c r="P12146" t="s">
        <v>1809</v>
      </c>
    </row>
    <row r="12147" spans="1:16" x14ac:dyDescent="0.55000000000000004">
      <c r="A12147" t="s">
        <v>2</v>
      </c>
      <c r="B12147" t="s">
        <v>4295</v>
      </c>
      <c r="C12147" t="s">
        <v>612</v>
      </c>
      <c r="D12147" t="s">
        <v>3973</v>
      </c>
      <c r="E12147" t="s">
        <v>20</v>
      </c>
      <c r="F12147" t="b">
        <v>0</v>
      </c>
      <c r="G12147" t="s">
        <v>27</v>
      </c>
      <c r="H12147" s="4">
        <v>45820.084456018521</v>
      </c>
      <c r="I12147" t="b">
        <v>0</v>
      </c>
      <c r="J12147" t="b">
        <v>0</v>
      </c>
      <c r="K12147" t="s">
        <v>24</v>
      </c>
      <c r="L12147" t="s">
        <v>22</v>
      </c>
      <c r="M12147">
        <v>142500</v>
      </c>
      <c r="O12147" t="s">
        <v>5482</v>
      </c>
      <c r="P12147" t="s">
        <v>7573</v>
      </c>
    </row>
    <row r="12148" spans="1:16" x14ac:dyDescent="0.55000000000000004">
      <c r="A12148" t="s">
        <v>1</v>
      </c>
      <c r="B12148" t="s">
        <v>6284</v>
      </c>
      <c r="C12148" t="s">
        <v>140</v>
      </c>
      <c r="D12148" t="s">
        <v>3973</v>
      </c>
      <c r="E12148" t="s">
        <v>20</v>
      </c>
      <c r="F12148" t="b">
        <v>0</v>
      </c>
      <c r="G12148" t="s">
        <v>35</v>
      </c>
      <c r="H12148" s="4">
        <v>45820.084733796299</v>
      </c>
      <c r="I12148" t="b">
        <v>1</v>
      </c>
      <c r="J12148" t="b">
        <v>1</v>
      </c>
      <c r="K12148" t="s">
        <v>24</v>
      </c>
      <c r="L12148" t="s">
        <v>22</v>
      </c>
      <c r="M12148">
        <v>152250</v>
      </c>
      <c r="O12148" t="s">
        <v>5482</v>
      </c>
      <c r="P12148" t="s">
        <v>6285</v>
      </c>
    </row>
    <row r="12149" spans="1:16" x14ac:dyDescent="0.55000000000000004">
      <c r="A12149" t="s">
        <v>19</v>
      </c>
      <c r="B12149" t="s">
        <v>19</v>
      </c>
      <c r="C12149" t="s">
        <v>3510</v>
      </c>
      <c r="D12149" t="s">
        <v>3973</v>
      </c>
      <c r="E12149" t="s">
        <v>20</v>
      </c>
      <c r="F12149" t="b">
        <v>0</v>
      </c>
      <c r="G12149" t="s">
        <v>30</v>
      </c>
      <c r="H12149" s="4">
        <v>45820.084872685176</v>
      </c>
      <c r="I12149" t="b">
        <v>0</v>
      </c>
      <c r="J12149" t="b">
        <v>1</v>
      </c>
      <c r="K12149" t="s">
        <v>24</v>
      </c>
      <c r="L12149" t="s">
        <v>22</v>
      </c>
      <c r="M12149">
        <v>154000</v>
      </c>
      <c r="O12149" t="s">
        <v>5482</v>
      </c>
      <c r="P12149" t="s">
        <v>15813</v>
      </c>
    </row>
    <row r="12150" spans="1:16" x14ac:dyDescent="0.55000000000000004">
      <c r="A12150" t="s">
        <v>1</v>
      </c>
      <c r="B12150" t="s">
        <v>15798</v>
      </c>
      <c r="C12150" t="s">
        <v>400</v>
      </c>
      <c r="D12150" t="s">
        <v>3973</v>
      </c>
      <c r="E12150" t="s">
        <v>20</v>
      </c>
      <c r="F12150" t="b">
        <v>0</v>
      </c>
      <c r="G12150" t="s">
        <v>30</v>
      </c>
      <c r="H12150" s="4">
        <v>45820.084918981483</v>
      </c>
      <c r="I12150" t="b">
        <v>0</v>
      </c>
      <c r="J12150" t="b">
        <v>0</v>
      </c>
      <c r="K12150" t="s">
        <v>24</v>
      </c>
      <c r="L12150" t="s">
        <v>22</v>
      </c>
      <c r="M12150">
        <v>146900</v>
      </c>
      <c r="O12150" t="s">
        <v>5482</v>
      </c>
      <c r="P12150" t="s">
        <v>15814</v>
      </c>
    </row>
    <row r="12151" spans="1:16" x14ac:dyDescent="0.55000000000000004">
      <c r="A12151" t="s">
        <v>19</v>
      </c>
      <c r="B12151" t="s">
        <v>14477</v>
      </c>
      <c r="C12151" t="s">
        <v>376</v>
      </c>
      <c r="D12151" t="s">
        <v>3973</v>
      </c>
      <c r="E12151" t="s">
        <v>20</v>
      </c>
      <c r="F12151" t="b">
        <v>0</v>
      </c>
      <c r="G12151" t="s">
        <v>52</v>
      </c>
      <c r="H12151" s="4">
        <v>45820.084976851853</v>
      </c>
      <c r="I12151" t="b">
        <v>0</v>
      </c>
      <c r="J12151" t="b">
        <v>1</v>
      </c>
      <c r="K12151" t="s">
        <v>24</v>
      </c>
      <c r="L12151" t="s">
        <v>22</v>
      </c>
      <c r="M12151">
        <v>148000</v>
      </c>
      <c r="O12151" t="s">
        <v>5482</v>
      </c>
      <c r="P12151" t="s">
        <v>14478</v>
      </c>
    </row>
    <row r="12152" spans="1:16" x14ac:dyDescent="0.55000000000000004">
      <c r="A12152" t="s">
        <v>2</v>
      </c>
      <c r="B12152" t="s">
        <v>553</v>
      </c>
      <c r="C12152" t="s">
        <v>879</v>
      </c>
      <c r="D12152" t="s">
        <v>3973</v>
      </c>
      <c r="E12152" t="s">
        <v>20</v>
      </c>
      <c r="F12152" t="b">
        <v>0</v>
      </c>
      <c r="G12152" t="s">
        <v>27</v>
      </c>
      <c r="H12152" s="4">
        <v>45820.08525462963</v>
      </c>
      <c r="I12152" t="b">
        <v>0</v>
      </c>
      <c r="J12152" t="b">
        <v>0</v>
      </c>
      <c r="K12152" t="s">
        <v>24</v>
      </c>
      <c r="L12152" t="s">
        <v>22</v>
      </c>
      <c r="M12152">
        <v>207500</v>
      </c>
      <c r="O12152" t="s">
        <v>5482</v>
      </c>
      <c r="P12152" t="s">
        <v>566</v>
      </c>
    </row>
    <row r="12153" spans="1:16" x14ac:dyDescent="0.55000000000000004">
      <c r="A12153" t="s">
        <v>89</v>
      </c>
      <c r="B12153" t="s">
        <v>15815</v>
      </c>
      <c r="C12153" t="s">
        <v>801</v>
      </c>
      <c r="D12153" t="s">
        <v>3973</v>
      </c>
      <c r="E12153" t="s">
        <v>20</v>
      </c>
      <c r="F12153" t="b">
        <v>0</v>
      </c>
      <c r="G12153" t="s">
        <v>27</v>
      </c>
      <c r="H12153" s="4">
        <v>45820.085289351853</v>
      </c>
      <c r="I12153" t="b">
        <v>0</v>
      </c>
      <c r="J12153" t="b">
        <v>1</v>
      </c>
      <c r="K12153" t="s">
        <v>24</v>
      </c>
      <c r="L12153" t="s">
        <v>22</v>
      </c>
      <c r="M12153">
        <v>108225</v>
      </c>
      <c r="O12153" t="s">
        <v>3581</v>
      </c>
      <c r="P12153" t="s">
        <v>2323</v>
      </c>
    </row>
    <row r="12154" spans="1:16" x14ac:dyDescent="0.55000000000000004">
      <c r="A12154" t="s">
        <v>19</v>
      </c>
      <c r="B12154" t="s">
        <v>15816</v>
      </c>
      <c r="C12154" t="s">
        <v>47</v>
      </c>
      <c r="D12154" t="s">
        <v>3973</v>
      </c>
      <c r="E12154" t="s">
        <v>20</v>
      </c>
      <c r="F12154" t="b">
        <v>0</v>
      </c>
      <c r="G12154" t="s">
        <v>27</v>
      </c>
      <c r="H12154" s="4">
        <v>45820.085312499999</v>
      </c>
      <c r="I12154" t="b">
        <v>1</v>
      </c>
      <c r="J12154" t="b">
        <v>1</v>
      </c>
      <c r="K12154" t="s">
        <v>24</v>
      </c>
      <c r="L12154" t="s">
        <v>22</v>
      </c>
      <c r="M12154">
        <v>160000</v>
      </c>
      <c r="O12154" t="s">
        <v>5482</v>
      </c>
      <c r="P12154" t="s">
        <v>582</v>
      </c>
    </row>
    <row r="12155" spans="1:16" x14ac:dyDescent="0.55000000000000004">
      <c r="A12155" t="s">
        <v>2</v>
      </c>
      <c r="B12155" t="s">
        <v>1777</v>
      </c>
      <c r="C12155" t="s">
        <v>9393</v>
      </c>
      <c r="D12155" t="s">
        <v>3973</v>
      </c>
      <c r="E12155" t="s">
        <v>20</v>
      </c>
      <c r="F12155" t="b">
        <v>0</v>
      </c>
      <c r="G12155" t="s">
        <v>41</v>
      </c>
      <c r="H12155" s="4">
        <v>45820.085590277777</v>
      </c>
      <c r="I12155" t="b">
        <v>0</v>
      </c>
      <c r="J12155" t="b">
        <v>1</v>
      </c>
      <c r="K12155" t="s">
        <v>24</v>
      </c>
      <c r="L12155" t="s">
        <v>22</v>
      </c>
      <c r="M12155">
        <v>230495</v>
      </c>
      <c r="O12155" t="s">
        <v>5482</v>
      </c>
      <c r="P12155" t="s">
        <v>193</v>
      </c>
    </row>
    <row r="12156" spans="1:16" x14ac:dyDescent="0.55000000000000004">
      <c r="A12156" t="s">
        <v>191</v>
      </c>
      <c r="B12156" t="s">
        <v>15817</v>
      </c>
      <c r="C12156" t="s">
        <v>1358</v>
      </c>
      <c r="D12156" t="s">
        <v>3973</v>
      </c>
      <c r="E12156" t="s">
        <v>20</v>
      </c>
      <c r="F12156" t="b">
        <v>0</v>
      </c>
      <c r="G12156" t="s">
        <v>35</v>
      </c>
      <c r="H12156" s="4">
        <v>45820.086215277777</v>
      </c>
      <c r="I12156" t="b">
        <v>0</v>
      </c>
      <c r="J12156" t="b">
        <v>1</v>
      </c>
      <c r="K12156" t="s">
        <v>24</v>
      </c>
      <c r="L12156" t="s">
        <v>22</v>
      </c>
      <c r="M12156">
        <v>112350.5</v>
      </c>
      <c r="O12156" t="s">
        <v>5482</v>
      </c>
      <c r="P12156" t="s">
        <v>15818</v>
      </c>
    </row>
    <row r="12157" spans="1:16" x14ac:dyDescent="0.55000000000000004">
      <c r="A12157" t="s">
        <v>2</v>
      </c>
      <c r="B12157" t="s">
        <v>4295</v>
      </c>
      <c r="C12157" t="s">
        <v>357</v>
      </c>
      <c r="D12157" t="s">
        <v>3973</v>
      </c>
      <c r="E12157" t="s">
        <v>20</v>
      </c>
      <c r="F12157" t="b">
        <v>0</v>
      </c>
      <c r="G12157" t="s">
        <v>35</v>
      </c>
      <c r="H12157" s="4">
        <v>45820.08625</v>
      </c>
      <c r="I12157" t="b">
        <v>0</v>
      </c>
      <c r="J12157" t="b">
        <v>0</v>
      </c>
      <c r="K12157" t="s">
        <v>24</v>
      </c>
      <c r="L12157" t="s">
        <v>22</v>
      </c>
      <c r="M12157">
        <v>163500</v>
      </c>
      <c r="O12157" t="s">
        <v>5482</v>
      </c>
      <c r="P12157" t="s">
        <v>7573</v>
      </c>
    </row>
    <row r="12158" spans="1:16" x14ac:dyDescent="0.55000000000000004">
      <c r="A12158" t="s">
        <v>2</v>
      </c>
      <c r="B12158" t="s">
        <v>1777</v>
      </c>
      <c r="C12158" t="s">
        <v>357</v>
      </c>
      <c r="D12158" t="s">
        <v>3973</v>
      </c>
      <c r="E12158" t="s">
        <v>20</v>
      </c>
      <c r="F12158" t="b">
        <v>0</v>
      </c>
      <c r="G12158" t="s">
        <v>30</v>
      </c>
      <c r="H12158" s="4">
        <v>45820.086342592593</v>
      </c>
      <c r="I12158" t="b">
        <v>0</v>
      </c>
      <c r="J12158" t="b">
        <v>1</v>
      </c>
      <c r="K12158" t="s">
        <v>24</v>
      </c>
      <c r="L12158" t="s">
        <v>22</v>
      </c>
      <c r="M12158">
        <v>230495</v>
      </c>
      <c r="O12158" t="s">
        <v>5482</v>
      </c>
      <c r="P12158" t="s">
        <v>193</v>
      </c>
    </row>
    <row r="12159" spans="1:16" x14ac:dyDescent="0.55000000000000004">
      <c r="A12159" t="s">
        <v>89</v>
      </c>
      <c r="B12159" t="s">
        <v>2377</v>
      </c>
      <c r="C12159" t="s">
        <v>475</v>
      </c>
      <c r="D12159" t="s">
        <v>3973</v>
      </c>
      <c r="E12159" t="s">
        <v>20</v>
      </c>
      <c r="F12159" t="b">
        <v>0</v>
      </c>
      <c r="G12159" t="s">
        <v>52</v>
      </c>
      <c r="H12159" s="4">
        <v>45820.087245370371</v>
      </c>
      <c r="I12159" t="b">
        <v>0</v>
      </c>
      <c r="J12159" t="b">
        <v>0</v>
      </c>
      <c r="K12159" t="s">
        <v>24</v>
      </c>
      <c r="L12159" t="s">
        <v>22</v>
      </c>
      <c r="M12159">
        <v>105000</v>
      </c>
      <c r="O12159" t="s">
        <v>5482</v>
      </c>
      <c r="P12159" t="s">
        <v>15819</v>
      </c>
    </row>
    <row r="12160" spans="1:16" x14ac:dyDescent="0.55000000000000004">
      <c r="A12160" t="s">
        <v>2</v>
      </c>
      <c r="B12160" t="s">
        <v>9399</v>
      </c>
      <c r="C12160" t="s">
        <v>71</v>
      </c>
      <c r="D12160" t="s">
        <v>3973</v>
      </c>
      <c r="E12160" t="s">
        <v>20</v>
      </c>
      <c r="F12160" t="b">
        <v>0</v>
      </c>
      <c r="G12160" t="s">
        <v>27</v>
      </c>
      <c r="H12160" s="4">
        <v>45820.127002314817</v>
      </c>
      <c r="I12160" t="b">
        <v>0</v>
      </c>
      <c r="J12160" t="b">
        <v>1</v>
      </c>
      <c r="K12160" t="s">
        <v>24</v>
      </c>
      <c r="L12160" t="s">
        <v>22</v>
      </c>
      <c r="M12160">
        <v>162500</v>
      </c>
      <c r="O12160" t="s">
        <v>11994</v>
      </c>
      <c r="P12160" t="s">
        <v>9400</v>
      </c>
    </row>
    <row r="12161" spans="1:16" x14ac:dyDescent="0.55000000000000004">
      <c r="A12161" t="s">
        <v>40</v>
      </c>
      <c r="B12161" t="s">
        <v>15820</v>
      </c>
      <c r="C12161" t="s">
        <v>225</v>
      </c>
      <c r="D12161" t="s">
        <v>3973</v>
      </c>
      <c r="E12161" t="s">
        <v>20</v>
      </c>
      <c r="F12161" t="b">
        <v>0</v>
      </c>
      <c r="G12161" t="s">
        <v>35</v>
      </c>
      <c r="H12161" s="4">
        <v>45820.127789351849</v>
      </c>
      <c r="I12161" t="b">
        <v>0</v>
      </c>
      <c r="J12161" t="b">
        <v>0</v>
      </c>
      <c r="K12161" t="s">
        <v>24</v>
      </c>
      <c r="L12161" t="s">
        <v>36</v>
      </c>
      <c r="N12161">
        <v>58</v>
      </c>
      <c r="O12161" t="s">
        <v>74</v>
      </c>
      <c r="P12161" t="s">
        <v>15821</v>
      </c>
    </row>
    <row r="12162" spans="1:16" x14ac:dyDescent="0.55000000000000004">
      <c r="A12162" t="s">
        <v>2</v>
      </c>
      <c r="B12162" t="s">
        <v>15822</v>
      </c>
      <c r="C12162" t="s">
        <v>10446</v>
      </c>
      <c r="D12162" t="s">
        <v>4035</v>
      </c>
      <c r="E12162" t="s">
        <v>20</v>
      </c>
      <c r="F12162" t="b">
        <v>0</v>
      </c>
      <c r="G12162" t="s">
        <v>90</v>
      </c>
      <c r="H12162" s="4">
        <v>45820.130624999998</v>
      </c>
      <c r="I12162" t="b">
        <v>1</v>
      </c>
      <c r="J12162" t="b">
        <v>0</v>
      </c>
      <c r="K12162" t="s">
        <v>90</v>
      </c>
      <c r="L12162" t="s">
        <v>22</v>
      </c>
      <c r="M12162">
        <v>184799.5</v>
      </c>
      <c r="O12162" t="s">
        <v>3757</v>
      </c>
      <c r="P12162" t="s">
        <v>15823</v>
      </c>
    </row>
    <row r="12163" spans="1:16" x14ac:dyDescent="0.55000000000000004">
      <c r="A12163" t="s">
        <v>139</v>
      </c>
      <c r="B12163" t="s">
        <v>15824</v>
      </c>
      <c r="C12163" t="s">
        <v>140</v>
      </c>
      <c r="D12163" t="s">
        <v>3973</v>
      </c>
      <c r="E12163" t="s">
        <v>20</v>
      </c>
      <c r="F12163" t="b">
        <v>0</v>
      </c>
      <c r="G12163" t="s">
        <v>27</v>
      </c>
      <c r="H12163" s="4">
        <v>45820.168645833342</v>
      </c>
      <c r="I12163" t="b">
        <v>1</v>
      </c>
      <c r="J12163" t="b">
        <v>1</v>
      </c>
      <c r="K12163" t="s">
        <v>24</v>
      </c>
      <c r="L12163" t="s">
        <v>22</v>
      </c>
      <c r="M12163">
        <v>137300</v>
      </c>
      <c r="O12163" t="s">
        <v>1172</v>
      </c>
      <c r="P12163" t="s">
        <v>15825</v>
      </c>
    </row>
    <row r="12164" spans="1:16" x14ac:dyDescent="0.55000000000000004">
      <c r="A12164" t="s">
        <v>0</v>
      </c>
      <c r="B12164" t="s">
        <v>15826</v>
      </c>
      <c r="C12164" t="s">
        <v>82</v>
      </c>
      <c r="D12164" t="s">
        <v>15827</v>
      </c>
      <c r="E12164" t="s">
        <v>20</v>
      </c>
      <c r="F12164" t="b">
        <v>0</v>
      </c>
      <c r="G12164" t="s">
        <v>27</v>
      </c>
      <c r="H12164" s="4">
        <v>45820.249976851846</v>
      </c>
      <c r="I12164" t="b">
        <v>0</v>
      </c>
      <c r="J12164" t="b">
        <v>1</v>
      </c>
      <c r="K12164" t="s">
        <v>24</v>
      </c>
      <c r="L12164" t="s">
        <v>22</v>
      </c>
      <c r="M12164">
        <v>263605</v>
      </c>
      <c r="O12164" t="s">
        <v>1906</v>
      </c>
      <c r="P12164" t="s">
        <v>15828</v>
      </c>
    </row>
    <row r="12165" spans="1:16" x14ac:dyDescent="0.55000000000000004">
      <c r="A12165" t="s">
        <v>0</v>
      </c>
      <c r="B12165" t="s">
        <v>15829</v>
      </c>
      <c r="C12165" t="s">
        <v>440</v>
      </c>
      <c r="D12165" t="s">
        <v>3828</v>
      </c>
      <c r="E12165" t="s">
        <v>917</v>
      </c>
      <c r="F12165" t="b">
        <v>0</v>
      </c>
      <c r="G12165" t="s">
        <v>27</v>
      </c>
      <c r="H12165" s="4">
        <v>45820.250069444453</v>
      </c>
      <c r="I12165" t="b">
        <v>0</v>
      </c>
      <c r="J12165" t="b">
        <v>0</v>
      </c>
      <c r="K12165" t="s">
        <v>24</v>
      </c>
      <c r="L12165" t="s">
        <v>36</v>
      </c>
      <c r="N12165">
        <v>41.5</v>
      </c>
      <c r="O12165" t="s">
        <v>2626</v>
      </c>
      <c r="P12165" t="s">
        <v>15830</v>
      </c>
    </row>
    <row r="12166" spans="1:16" x14ac:dyDescent="0.55000000000000004">
      <c r="A12166" t="s">
        <v>0</v>
      </c>
      <c r="B12166" t="s">
        <v>1449</v>
      </c>
      <c r="C12166" t="s">
        <v>3289</v>
      </c>
      <c r="D12166" t="s">
        <v>15831</v>
      </c>
      <c r="E12166" t="s">
        <v>20</v>
      </c>
      <c r="F12166" t="b">
        <v>0</v>
      </c>
      <c r="G12166" t="s">
        <v>41</v>
      </c>
      <c r="H12166" s="4">
        <v>45820.250219907408</v>
      </c>
      <c r="I12166" t="b">
        <v>0</v>
      </c>
      <c r="J12166" t="b">
        <v>0</v>
      </c>
      <c r="K12166" t="s">
        <v>24</v>
      </c>
      <c r="L12166" t="s">
        <v>22</v>
      </c>
      <c r="M12166">
        <v>127000</v>
      </c>
      <c r="O12166" t="s">
        <v>14265</v>
      </c>
      <c r="P12166" t="s">
        <v>14266</v>
      </c>
    </row>
    <row r="12167" spans="1:16" x14ac:dyDescent="0.55000000000000004">
      <c r="A12167" t="s">
        <v>0</v>
      </c>
      <c r="B12167" t="s">
        <v>1528</v>
      </c>
      <c r="C12167" t="s">
        <v>39</v>
      </c>
      <c r="D12167" t="s">
        <v>4014</v>
      </c>
      <c r="E12167" t="s">
        <v>20</v>
      </c>
      <c r="F12167" t="b">
        <v>1</v>
      </c>
      <c r="G12167" t="s">
        <v>35</v>
      </c>
      <c r="H12167" s="4">
        <v>45820.250300925924</v>
      </c>
      <c r="I12167" t="b">
        <v>0</v>
      </c>
      <c r="J12167" t="b">
        <v>1</v>
      </c>
      <c r="K12167" t="s">
        <v>24</v>
      </c>
      <c r="L12167" t="s">
        <v>22</v>
      </c>
      <c r="M12167">
        <v>120500</v>
      </c>
      <c r="O12167" t="s">
        <v>2697</v>
      </c>
      <c r="P12167" t="s">
        <v>280</v>
      </c>
    </row>
    <row r="12168" spans="1:16" x14ac:dyDescent="0.55000000000000004">
      <c r="A12168" t="s">
        <v>0</v>
      </c>
      <c r="B12168" t="s">
        <v>0</v>
      </c>
      <c r="C12168" t="s">
        <v>1007</v>
      </c>
      <c r="D12168" t="s">
        <v>2262</v>
      </c>
      <c r="E12168" t="s">
        <v>219</v>
      </c>
      <c r="F12168" t="b">
        <v>0</v>
      </c>
      <c r="G12168" t="s">
        <v>35</v>
      </c>
      <c r="H12168" s="4">
        <v>45820.250300925924</v>
      </c>
      <c r="I12168" t="b">
        <v>0</v>
      </c>
      <c r="J12168" t="b">
        <v>1</v>
      </c>
      <c r="K12168" t="s">
        <v>24</v>
      </c>
      <c r="L12168" t="s">
        <v>36</v>
      </c>
      <c r="N12168">
        <v>65.5</v>
      </c>
      <c r="O12168" t="s">
        <v>2262</v>
      </c>
      <c r="P12168" t="s">
        <v>15832</v>
      </c>
    </row>
    <row r="12169" spans="1:16" x14ac:dyDescent="0.55000000000000004">
      <c r="A12169" t="s">
        <v>2</v>
      </c>
      <c r="B12169" t="s">
        <v>15833</v>
      </c>
      <c r="C12169" t="s">
        <v>386</v>
      </c>
      <c r="D12169" t="s">
        <v>3828</v>
      </c>
      <c r="E12169" t="s">
        <v>20</v>
      </c>
      <c r="F12169" t="b">
        <v>0</v>
      </c>
      <c r="G12169" t="s">
        <v>41</v>
      </c>
      <c r="H12169" s="4">
        <v>45820.251608796287</v>
      </c>
      <c r="I12169" t="b">
        <v>0</v>
      </c>
      <c r="J12169" t="b">
        <v>1</v>
      </c>
      <c r="K12169" t="s">
        <v>24</v>
      </c>
      <c r="L12169" t="s">
        <v>22</v>
      </c>
      <c r="M12169">
        <v>222187.5</v>
      </c>
      <c r="O12169" t="s">
        <v>2040</v>
      </c>
      <c r="P12169" t="s">
        <v>216</v>
      </c>
    </row>
    <row r="12170" spans="1:16" x14ac:dyDescent="0.55000000000000004">
      <c r="A12170" t="s">
        <v>0</v>
      </c>
      <c r="B12170" t="s">
        <v>15834</v>
      </c>
      <c r="C12170" t="s">
        <v>298</v>
      </c>
      <c r="D12170" t="s">
        <v>4035</v>
      </c>
      <c r="E12170" t="s">
        <v>20</v>
      </c>
      <c r="F12170" t="b">
        <v>0</v>
      </c>
      <c r="G12170" t="s">
        <v>298</v>
      </c>
      <c r="H12170" s="4">
        <v>45820.255567129629</v>
      </c>
      <c r="I12170" t="b">
        <v>0</v>
      </c>
      <c r="J12170" t="b">
        <v>0</v>
      </c>
      <c r="K12170" t="s">
        <v>298</v>
      </c>
      <c r="L12170" t="s">
        <v>22</v>
      </c>
      <c r="M12170">
        <v>53100</v>
      </c>
      <c r="O12170" t="s">
        <v>3602</v>
      </c>
      <c r="P12170" t="s">
        <v>48</v>
      </c>
    </row>
    <row r="12171" spans="1:16" x14ac:dyDescent="0.55000000000000004">
      <c r="A12171" t="s">
        <v>2</v>
      </c>
      <c r="B12171" t="s">
        <v>15524</v>
      </c>
      <c r="C12171" t="s">
        <v>1247</v>
      </c>
      <c r="D12171" t="s">
        <v>3828</v>
      </c>
      <c r="E12171" t="s">
        <v>20</v>
      </c>
      <c r="F12171" t="b">
        <v>0</v>
      </c>
      <c r="G12171" t="s">
        <v>1247</v>
      </c>
      <c r="H12171" s="4">
        <v>45820.275972222233</v>
      </c>
      <c r="I12171" t="b">
        <v>0</v>
      </c>
      <c r="J12171" t="b">
        <v>0</v>
      </c>
      <c r="K12171" t="s">
        <v>1247</v>
      </c>
      <c r="L12171" t="s">
        <v>22</v>
      </c>
      <c r="M12171">
        <v>88000</v>
      </c>
      <c r="O12171" t="s">
        <v>15525</v>
      </c>
      <c r="P12171" t="s">
        <v>3900</v>
      </c>
    </row>
    <row r="12172" spans="1:16" x14ac:dyDescent="0.55000000000000004">
      <c r="A12172" t="s">
        <v>1</v>
      </c>
      <c r="B12172" t="s">
        <v>15779</v>
      </c>
      <c r="C12172" t="s">
        <v>15835</v>
      </c>
      <c r="D12172" t="s">
        <v>4014</v>
      </c>
      <c r="E12172" t="s">
        <v>20</v>
      </c>
      <c r="F12172" t="b">
        <v>0</v>
      </c>
      <c r="G12172" t="s">
        <v>23</v>
      </c>
      <c r="H12172" s="4">
        <v>45820.283715277779</v>
      </c>
      <c r="I12172" t="b">
        <v>0</v>
      </c>
      <c r="J12172" t="b">
        <v>1</v>
      </c>
      <c r="K12172" t="s">
        <v>24</v>
      </c>
      <c r="L12172" t="s">
        <v>22</v>
      </c>
      <c r="M12172">
        <v>91750</v>
      </c>
      <c r="O12172" t="s">
        <v>2917</v>
      </c>
      <c r="P12172" t="s">
        <v>15780</v>
      </c>
    </row>
    <row r="12173" spans="1:16" x14ac:dyDescent="0.55000000000000004">
      <c r="A12173" t="s">
        <v>0</v>
      </c>
      <c r="B12173" t="s">
        <v>15836</v>
      </c>
      <c r="C12173" t="s">
        <v>39</v>
      </c>
      <c r="D12173" t="s">
        <v>7434</v>
      </c>
      <c r="E12173" t="s">
        <v>51</v>
      </c>
      <c r="F12173" t="b">
        <v>1</v>
      </c>
      <c r="G12173" t="s">
        <v>3053</v>
      </c>
      <c r="H12173" s="4">
        <v>45820.284386574072</v>
      </c>
      <c r="I12173" t="b">
        <v>0</v>
      </c>
      <c r="J12173" t="b">
        <v>0</v>
      </c>
      <c r="K12173" t="s">
        <v>3053</v>
      </c>
      <c r="L12173" t="s">
        <v>22</v>
      </c>
      <c r="M12173">
        <v>40000</v>
      </c>
      <c r="O12173" t="s">
        <v>14517</v>
      </c>
      <c r="P12173" t="s">
        <v>1505</v>
      </c>
    </row>
    <row r="12174" spans="1:16" x14ac:dyDescent="0.55000000000000004">
      <c r="A12174" t="s">
        <v>0</v>
      </c>
      <c r="B12174" t="s">
        <v>218</v>
      </c>
      <c r="C12174" t="s">
        <v>33</v>
      </c>
      <c r="D12174" t="s">
        <v>3828</v>
      </c>
      <c r="E12174" t="s">
        <v>219</v>
      </c>
      <c r="F12174" t="b">
        <v>0</v>
      </c>
      <c r="G12174" t="s">
        <v>35</v>
      </c>
      <c r="H12174" s="4">
        <v>45820.291967592602</v>
      </c>
      <c r="I12174" t="b">
        <v>0</v>
      </c>
      <c r="J12174" t="b">
        <v>0</v>
      </c>
      <c r="K12174" t="s">
        <v>24</v>
      </c>
      <c r="L12174" t="s">
        <v>22</v>
      </c>
      <c r="M12174">
        <v>50000</v>
      </c>
      <c r="O12174" t="s">
        <v>1024</v>
      </c>
      <c r="P12174" t="s">
        <v>1321</v>
      </c>
    </row>
    <row r="12175" spans="1:16" x14ac:dyDescent="0.55000000000000004">
      <c r="A12175" t="s">
        <v>89</v>
      </c>
      <c r="B12175" t="s">
        <v>15837</v>
      </c>
      <c r="C12175" t="s">
        <v>15838</v>
      </c>
      <c r="D12175" t="s">
        <v>3970</v>
      </c>
      <c r="E12175" t="s">
        <v>20</v>
      </c>
      <c r="F12175" t="b">
        <v>0</v>
      </c>
      <c r="G12175" t="s">
        <v>23</v>
      </c>
      <c r="H12175" s="4">
        <v>45820.325474537043</v>
      </c>
      <c r="I12175" t="b">
        <v>0</v>
      </c>
      <c r="J12175" t="b">
        <v>0</v>
      </c>
      <c r="K12175" t="s">
        <v>24</v>
      </c>
      <c r="L12175" t="s">
        <v>22</v>
      </c>
      <c r="M12175">
        <v>100000</v>
      </c>
      <c r="O12175" t="s">
        <v>15839</v>
      </c>
    </row>
    <row r="12176" spans="1:16" x14ac:dyDescent="0.55000000000000004">
      <c r="A12176" t="s">
        <v>0</v>
      </c>
      <c r="B12176" t="s">
        <v>15840</v>
      </c>
      <c r="C12176" t="s">
        <v>15841</v>
      </c>
      <c r="D12176" t="s">
        <v>4090</v>
      </c>
      <c r="E12176" t="s">
        <v>20</v>
      </c>
      <c r="F12176" t="b">
        <v>0</v>
      </c>
      <c r="G12176" t="s">
        <v>35</v>
      </c>
      <c r="H12176" s="4">
        <v>45820.333657407413</v>
      </c>
      <c r="I12176" t="b">
        <v>0</v>
      </c>
      <c r="J12176" t="b">
        <v>1</v>
      </c>
      <c r="K12176" t="s">
        <v>24</v>
      </c>
      <c r="L12176" t="s">
        <v>22</v>
      </c>
      <c r="M12176">
        <v>85000</v>
      </c>
      <c r="O12176" t="s">
        <v>15842</v>
      </c>
      <c r="P12176" t="s">
        <v>1093</v>
      </c>
    </row>
    <row r="12177" spans="1:16" x14ac:dyDescent="0.55000000000000004">
      <c r="A12177" t="s">
        <v>25</v>
      </c>
      <c r="B12177" t="s">
        <v>15843</v>
      </c>
      <c r="C12177" t="s">
        <v>1113</v>
      </c>
      <c r="D12177" t="s">
        <v>4090</v>
      </c>
      <c r="E12177" t="s">
        <v>20</v>
      </c>
      <c r="F12177" t="b">
        <v>0</v>
      </c>
      <c r="G12177" t="s">
        <v>30</v>
      </c>
      <c r="H12177" s="4">
        <v>45820.333854166667</v>
      </c>
      <c r="I12177" t="b">
        <v>0</v>
      </c>
      <c r="J12177" t="b">
        <v>1</v>
      </c>
      <c r="K12177" t="s">
        <v>24</v>
      </c>
      <c r="L12177" t="s">
        <v>22</v>
      </c>
      <c r="M12177">
        <v>136000</v>
      </c>
      <c r="O12177" t="s">
        <v>8066</v>
      </c>
      <c r="P12177" t="s">
        <v>15844</v>
      </c>
    </row>
    <row r="12178" spans="1:16" x14ac:dyDescent="0.55000000000000004">
      <c r="A12178" t="s">
        <v>139</v>
      </c>
      <c r="B12178" t="s">
        <v>15845</v>
      </c>
      <c r="C12178" t="s">
        <v>555</v>
      </c>
      <c r="D12178" t="s">
        <v>3970</v>
      </c>
      <c r="E12178" t="s">
        <v>20</v>
      </c>
      <c r="F12178" t="b">
        <v>0</v>
      </c>
      <c r="G12178" t="s">
        <v>30</v>
      </c>
      <c r="H12178" s="4">
        <v>45820.334421296298</v>
      </c>
      <c r="I12178" t="b">
        <v>0</v>
      </c>
      <c r="J12178" t="b">
        <v>1</v>
      </c>
      <c r="K12178" t="s">
        <v>24</v>
      </c>
      <c r="L12178" t="s">
        <v>22</v>
      </c>
      <c r="M12178">
        <v>101400</v>
      </c>
      <c r="O12178" t="s">
        <v>15846</v>
      </c>
      <c r="P12178" t="s">
        <v>1282</v>
      </c>
    </row>
    <row r="12179" spans="1:16" x14ac:dyDescent="0.55000000000000004">
      <c r="A12179" t="s">
        <v>2</v>
      </c>
      <c r="B12179" t="s">
        <v>1676</v>
      </c>
      <c r="C12179" t="s">
        <v>92</v>
      </c>
      <c r="D12179" t="s">
        <v>4090</v>
      </c>
      <c r="E12179" t="s">
        <v>20</v>
      </c>
      <c r="F12179" t="b">
        <v>0</v>
      </c>
      <c r="G12179" t="s">
        <v>35</v>
      </c>
      <c r="H12179" s="4">
        <v>45820.335509259261</v>
      </c>
      <c r="I12179" t="b">
        <v>0</v>
      </c>
      <c r="J12179" t="b">
        <v>0</v>
      </c>
      <c r="K12179" t="s">
        <v>24</v>
      </c>
      <c r="L12179" t="s">
        <v>22</v>
      </c>
      <c r="M12179">
        <v>125000</v>
      </c>
      <c r="O12179" t="s">
        <v>202</v>
      </c>
      <c r="P12179" t="s">
        <v>7559</v>
      </c>
    </row>
    <row r="12180" spans="1:16" x14ac:dyDescent="0.55000000000000004">
      <c r="A12180" t="s">
        <v>0</v>
      </c>
      <c r="B12180" t="s">
        <v>10743</v>
      </c>
      <c r="C12180" t="s">
        <v>1268</v>
      </c>
      <c r="D12180" t="s">
        <v>13859</v>
      </c>
      <c r="E12180" t="s">
        <v>20</v>
      </c>
      <c r="F12180" t="b">
        <v>0</v>
      </c>
      <c r="G12180" t="s">
        <v>1268</v>
      </c>
      <c r="H12180" s="4">
        <v>45820.356898148151</v>
      </c>
      <c r="I12180" t="b">
        <v>1</v>
      </c>
      <c r="J12180" t="b">
        <v>0</v>
      </c>
      <c r="K12180" t="s">
        <v>1268</v>
      </c>
      <c r="L12180" t="s">
        <v>22</v>
      </c>
      <c r="M12180">
        <v>60000</v>
      </c>
      <c r="O12180" t="s">
        <v>13860</v>
      </c>
      <c r="P12180" t="s">
        <v>13861</v>
      </c>
    </row>
    <row r="12181" spans="1:16" x14ac:dyDescent="0.55000000000000004">
      <c r="A12181" t="s">
        <v>2</v>
      </c>
      <c r="B12181" t="s">
        <v>878</v>
      </c>
      <c r="C12181" t="s">
        <v>114</v>
      </c>
      <c r="D12181" t="s">
        <v>3973</v>
      </c>
      <c r="E12181" t="s">
        <v>105</v>
      </c>
      <c r="F12181" t="b">
        <v>0</v>
      </c>
      <c r="G12181" t="s">
        <v>27</v>
      </c>
      <c r="H12181" s="4">
        <v>45820.376180555562</v>
      </c>
      <c r="I12181" t="b">
        <v>0</v>
      </c>
      <c r="J12181" t="b">
        <v>1</v>
      </c>
      <c r="K12181" t="s">
        <v>24</v>
      </c>
      <c r="L12181" t="s">
        <v>22</v>
      </c>
      <c r="M12181">
        <v>101500</v>
      </c>
      <c r="O12181" t="s">
        <v>15847</v>
      </c>
      <c r="P12181" t="s">
        <v>15848</v>
      </c>
    </row>
    <row r="12182" spans="1:16" x14ac:dyDescent="0.55000000000000004">
      <c r="A12182" t="s">
        <v>191</v>
      </c>
      <c r="B12182" t="s">
        <v>15849</v>
      </c>
      <c r="C12182" t="s">
        <v>820</v>
      </c>
      <c r="D12182" t="s">
        <v>4035</v>
      </c>
      <c r="E12182" t="s">
        <v>20</v>
      </c>
      <c r="F12182" t="b">
        <v>0</v>
      </c>
      <c r="G12182" t="s">
        <v>820</v>
      </c>
      <c r="H12182" s="4">
        <v>45820.380925925929</v>
      </c>
      <c r="I12182" t="b">
        <v>0</v>
      </c>
      <c r="J12182" t="b">
        <v>0</v>
      </c>
      <c r="K12182" t="s">
        <v>820</v>
      </c>
      <c r="L12182" t="s">
        <v>22</v>
      </c>
      <c r="M12182">
        <v>48000</v>
      </c>
      <c r="O12182" t="s">
        <v>15850</v>
      </c>
    </row>
    <row r="12183" spans="1:16" x14ac:dyDescent="0.55000000000000004">
      <c r="A12183" t="s">
        <v>2</v>
      </c>
      <c r="B12183" t="s">
        <v>15851</v>
      </c>
      <c r="C12183" t="s">
        <v>33</v>
      </c>
      <c r="D12183" t="s">
        <v>3600</v>
      </c>
      <c r="E12183" t="s">
        <v>20</v>
      </c>
      <c r="F12183" t="b">
        <v>0</v>
      </c>
      <c r="G12183" t="s">
        <v>27</v>
      </c>
      <c r="H12183" s="4">
        <v>45820.417916666673</v>
      </c>
      <c r="I12183" t="b">
        <v>1</v>
      </c>
      <c r="J12183" t="b">
        <v>1</v>
      </c>
      <c r="K12183" t="s">
        <v>24</v>
      </c>
      <c r="L12183" t="s">
        <v>22</v>
      </c>
      <c r="M12183">
        <v>93785.5</v>
      </c>
      <c r="O12183" t="s">
        <v>554</v>
      </c>
      <c r="P12183" t="s">
        <v>15852</v>
      </c>
    </row>
    <row r="12184" spans="1:16" x14ac:dyDescent="0.55000000000000004">
      <c r="A12184" t="s">
        <v>89</v>
      </c>
      <c r="B12184" t="s">
        <v>15853</v>
      </c>
      <c r="C12184" t="s">
        <v>114</v>
      </c>
      <c r="D12184" t="s">
        <v>3973</v>
      </c>
      <c r="E12184" t="s">
        <v>20</v>
      </c>
      <c r="F12184" t="b">
        <v>0</v>
      </c>
      <c r="G12184" t="s">
        <v>27</v>
      </c>
      <c r="H12184" s="4">
        <v>45820.41815972222</v>
      </c>
      <c r="I12184" t="b">
        <v>0</v>
      </c>
      <c r="J12184" t="b">
        <v>1</v>
      </c>
      <c r="K12184" t="s">
        <v>24</v>
      </c>
      <c r="L12184" t="s">
        <v>22</v>
      </c>
      <c r="M12184">
        <v>152000</v>
      </c>
      <c r="O12184" t="s">
        <v>2376</v>
      </c>
      <c r="P12184" t="s">
        <v>15854</v>
      </c>
    </row>
    <row r="12185" spans="1:16" x14ac:dyDescent="0.55000000000000004">
      <c r="A12185" t="s">
        <v>89</v>
      </c>
      <c r="B12185" t="s">
        <v>15855</v>
      </c>
      <c r="C12185" t="s">
        <v>122</v>
      </c>
      <c r="D12185" t="s">
        <v>3973</v>
      </c>
      <c r="E12185" t="s">
        <v>20</v>
      </c>
      <c r="F12185" t="b">
        <v>0</v>
      </c>
      <c r="G12185" t="s">
        <v>23</v>
      </c>
      <c r="H12185" s="4">
        <v>45820.450879629629</v>
      </c>
      <c r="I12185" t="b">
        <v>1</v>
      </c>
      <c r="J12185" t="b">
        <v>1</v>
      </c>
      <c r="K12185" t="s">
        <v>24</v>
      </c>
      <c r="L12185" t="s">
        <v>22</v>
      </c>
      <c r="M12185">
        <v>112116</v>
      </c>
      <c r="O12185" t="s">
        <v>554</v>
      </c>
      <c r="P12185" t="s">
        <v>15856</v>
      </c>
    </row>
    <row r="12186" spans="1:16" x14ac:dyDescent="0.55000000000000004">
      <c r="A12186" t="s">
        <v>1</v>
      </c>
      <c r="B12186" t="s">
        <v>15857</v>
      </c>
      <c r="C12186" t="s">
        <v>624</v>
      </c>
      <c r="D12186" t="s">
        <v>3973</v>
      </c>
      <c r="E12186" t="s">
        <v>20</v>
      </c>
      <c r="F12186" t="b">
        <v>0</v>
      </c>
      <c r="G12186" t="s">
        <v>35</v>
      </c>
      <c r="H12186" s="4">
        <v>45820.541990740741</v>
      </c>
      <c r="I12186" t="b">
        <v>0</v>
      </c>
      <c r="J12186" t="b">
        <v>1</v>
      </c>
      <c r="K12186" t="s">
        <v>24</v>
      </c>
      <c r="L12186" t="s">
        <v>22</v>
      </c>
      <c r="M12186">
        <v>273000</v>
      </c>
      <c r="O12186" t="s">
        <v>5482</v>
      </c>
      <c r="P12186" t="s">
        <v>15858</v>
      </c>
    </row>
    <row r="12187" spans="1:16" x14ac:dyDescent="0.55000000000000004">
      <c r="A12187" t="s">
        <v>2</v>
      </c>
      <c r="B12187" t="s">
        <v>15859</v>
      </c>
      <c r="C12187" t="s">
        <v>2236</v>
      </c>
      <c r="D12187" t="s">
        <v>3973</v>
      </c>
      <c r="E12187" t="s">
        <v>20</v>
      </c>
      <c r="F12187" t="b">
        <v>0</v>
      </c>
      <c r="G12187" t="s">
        <v>27</v>
      </c>
      <c r="H12187" s="4">
        <v>45820.542430555557</v>
      </c>
      <c r="I12187" t="b">
        <v>0</v>
      </c>
      <c r="J12187" t="b">
        <v>1</v>
      </c>
      <c r="K12187" t="s">
        <v>24</v>
      </c>
      <c r="L12187" t="s">
        <v>22</v>
      </c>
      <c r="M12187">
        <v>100000</v>
      </c>
      <c r="O12187" t="s">
        <v>15860</v>
      </c>
      <c r="P12187" t="s">
        <v>15861</v>
      </c>
    </row>
    <row r="12188" spans="1:16" x14ac:dyDescent="0.55000000000000004">
      <c r="A12188" t="s">
        <v>28</v>
      </c>
      <c r="B12188" t="s">
        <v>15862</v>
      </c>
      <c r="C12188" t="s">
        <v>304</v>
      </c>
      <c r="D12188" t="s">
        <v>3973</v>
      </c>
      <c r="E12188" t="s">
        <v>20</v>
      </c>
      <c r="F12188" t="b">
        <v>0</v>
      </c>
      <c r="G12188" t="s">
        <v>27</v>
      </c>
      <c r="H12188" s="4">
        <v>45820.542430555557</v>
      </c>
      <c r="I12188" t="b">
        <v>0</v>
      </c>
      <c r="J12188" t="b">
        <v>1</v>
      </c>
      <c r="K12188" t="s">
        <v>24</v>
      </c>
      <c r="L12188" t="s">
        <v>22</v>
      </c>
      <c r="M12188">
        <v>175000</v>
      </c>
      <c r="O12188" t="s">
        <v>8171</v>
      </c>
      <c r="P12188" t="s">
        <v>15863</v>
      </c>
    </row>
    <row r="12189" spans="1:16" x14ac:dyDescent="0.55000000000000004">
      <c r="A12189" t="s">
        <v>1</v>
      </c>
      <c r="B12189" t="s">
        <v>15864</v>
      </c>
      <c r="C12189" t="s">
        <v>919</v>
      </c>
      <c r="D12189" t="s">
        <v>3600</v>
      </c>
      <c r="E12189" t="s">
        <v>20</v>
      </c>
      <c r="F12189" t="b">
        <v>0</v>
      </c>
      <c r="G12189" t="s">
        <v>35</v>
      </c>
      <c r="H12189" s="4">
        <v>45820.542592592603</v>
      </c>
      <c r="I12189" t="b">
        <v>0</v>
      </c>
      <c r="J12189" t="b">
        <v>0</v>
      </c>
      <c r="K12189" t="s">
        <v>24</v>
      </c>
      <c r="L12189" t="s">
        <v>22</v>
      </c>
      <c r="M12189">
        <v>112500</v>
      </c>
      <c r="O12189" t="s">
        <v>2524</v>
      </c>
      <c r="P12189" t="s">
        <v>15865</v>
      </c>
    </row>
    <row r="12190" spans="1:16" x14ac:dyDescent="0.55000000000000004">
      <c r="A12190" t="s">
        <v>1</v>
      </c>
      <c r="B12190" t="s">
        <v>15866</v>
      </c>
      <c r="C12190" t="s">
        <v>92</v>
      </c>
      <c r="D12190" t="s">
        <v>3973</v>
      </c>
      <c r="E12190" t="s">
        <v>51</v>
      </c>
      <c r="F12190" t="b">
        <v>0</v>
      </c>
      <c r="G12190" t="s">
        <v>27</v>
      </c>
      <c r="H12190" s="4">
        <v>45820.543009259258</v>
      </c>
      <c r="I12190" t="b">
        <v>1</v>
      </c>
      <c r="J12190" t="b">
        <v>1</v>
      </c>
      <c r="K12190" t="s">
        <v>24</v>
      </c>
      <c r="L12190" t="s">
        <v>36</v>
      </c>
      <c r="N12190">
        <v>65.459999084472656</v>
      </c>
      <c r="O12190" t="s">
        <v>2108</v>
      </c>
      <c r="P12190" t="s">
        <v>15867</v>
      </c>
    </row>
    <row r="12191" spans="1:16" x14ac:dyDescent="0.55000000000000004">
      <c r="A12191" t="s">
        <v>2</v>
      </c>
      <c r="B12191" t="s">
        <v>358</v>
      </c>
      <c r="C12191" t="s">
        <v>2681</v>
      </c>
      <c r="D12191" t="s">
        <v>3973</v>
      </c>
      <c r="E12191" t="s">
        <v>20</v>
      </c>
      <c r="F12191" t="b">
        <v>0</v>
      </c>
      <c r="G12191" t="s">
        <v>41</v>
      </c>
      <c r="H12191" s="4">
        <v>45820.543414351851</v>
      </c>
      <c r="I12191" t="b">
        <v>0</v>
      </c>
      <c r="J12191" t="b">
        <v>1</v>
      </c>
      <c r="K12191" t="s">
        <v>24</v>
      </c>
      <c r="L12191" t="s">
        <v>36</v>
      </c>
      <c r="N12191">
        <v>32.5</v>
      </c>
      <c r="O12191" t="s">
        <v>208</v>
      </c>
      <c r="P12191" t="s">
        <v>15868</v>
      </c>
    </row>
    <row r="12192" spans="1:16" x14ac:dyDescent="0.55000000000000004">
      <c r="A12192" t="s">
        <v>25</v>
      </c>
      <c r="B12192" t="s">
        <v>15869</v>
      </c>
      <c r="C12192" t="s">
        <v>236</v>
      </c>
      <c r="D12192" t="s">
        <v>3600</v>
      </c>
      <c r="E12192" t="s">
        <v>51</v>
      </c>
      <c r="F12192" t="b">
        <v>0</v>
      </c>
      <c r="G12192" t="s">
        <v>27</v>
      </c>
      <c r="H12192" s="4">
        <v>45820.583402777767</v>
      </c>
      <c r="I12192" t="b">
        <v>1</v>
      </c>
      <c r="J12192" t="b">
        <v>0</v>
      </c>
      <c r="K12192" t="s">
        <v>24</v>
      </c>
      <c r="L12192" t="s">
        <v>36</v>
      </c>
      <c r="N12192">
        <v>86.519996643066406</v>
      </c>
      <c r="O12192" t="s">
        <v>1919</v>
      </c>
      <c r="P12192" t="s">
        <v>15870</v>
      </c>
    </row>
    <row r="12193" spans="1:16" x14ac:dyDescent="0.55000000000000004">
      <c r="A12193" t="s">
        <v>0</v>
      </c>
      <c r="B12193" t="s">
        <v>1632</v>
      </c>
      <c r="C12193" t="s">
        <v>13308</v>
      </c>
      <c r="D12193" t="s">
        <v>3973</v>
      </c>
      <c r="E12193" t="s">
        <v>51</v>
      </c>
      <c r="F12193" t="b">
        <v>0</v>
      </c>
      <c r="G12193" t="s">
        <v>41</v>
      </c>
      <c r="H12193" s="4">
        <v>45820.583472222221</v>
      </c>
      <c r="I12193" t="b">
        <v>1</v>
      </c>
      <c r="J12193" t="b">
        <v>1</v>
      </c>
      <c r="K12193" t="s">
        <v>24</v>
      </c>
      <c r="L12193" t="s">
        <v>36</v>
      </c>
      <c r="N12193">
        <v>26.119998931884769</v>
      </c>
      <c r="O12193" t="s">
        <v>131</v>
      </c>
      <c r="P12193" t="s">
        <v>850</v>
      </c>
    </row>
    <row r="12194" spans="1:16" x14ac:dyDescent="0.55000000000000004">
      <c r="A12194" t="s">
        <v>0</v>
      </c>
      <c r="B12194" t="s">
        <v>0</v>
      </c>
      <c r="C12194" t="s">
        <v>2883</v>
      </c>
      <c r="D12194" t="s">
        <v>3973</v>
      </c>
      <c r="E12194" t="s">
        <v>51</v>
      </c>
      <c r="F12194" t="b">
        <v>0</v>
      </c>
      <c r="G12194" t="s">
        <v>30</v>
      </c>
      <c r="H12194" s="4">
        <v>45820.58384259259</v>
      </c>
      <c r="I12194" t="b">
        <v>1</v>
      </c>
      <c r="J12194" t="b">
        <v>0</v>
      </c>
      <c r="K12194" t="s">
        <v>24</v>
      </c>
      <c r="L12194" t="s">
        <v>36</v>
      </c>
      <c r="N12194">
        <v>45</v>
      </c>
      <c r="O12194" t="s">
        <v>15732</v>
      </c>
      <c r="P12194" t="s">
        <v>280</v>
      </c>
    </row>
    <row r="12195" spans="1:16" x14ac:dyDescent="0.55000000000000004">
      <c r="A12195" t="s">
        <v>1</v>
      </c>
      <c r="B12195" t="s">
        <v>15871</v>
      </c>
      <c r="C12195" t="s">
        <v>39</v>
      </c>
      <c r="D12195" t="s">
        <v>3600</v>
      </c>
      <c r="E12195" t="s">
        <v>51</v>
      </c>
      <c r="F12195" t="b">
        <v>1</v>
      </c>
      <c r="G12195" t="s">
        <v>27</v>
      </c>
      <c r="H12195" s="4">
        <v>45820.584016203713</v>
      </c>
      <c r="I12195" t="b">
        <v>0</v>
      </c>
      <c r="J12195" t="b">
        <v>0</v>
      </c>
      <c r="K12195" t="s">
        <v>24</v>
      </c>
      <c r="L12195" t="s">
        <v>36</v>
      </c>
      <c r="N12195">
        <v>55</v>
      </c>
      <c r="O12195" t="s">
        <v>12699</v>
      </c>
      <c r="P12195" t="s">
        <v>1462</v>
      </c>
    </row>
    <row r="12196" spans="1:16" x14ac:dyDescent="0.55000000000000004">
      <c r="A12196" t="s">
        <v>1</v>
      </c>
      <c r="B12196" t="s">
        <v>15872</v>
      </c>
      <c r="C12196" t="s">
        <v>151</v>
      </c>
      <c r="D12196" t="s">
        <v>3828</v>
      </c>
      <c r="E12196" t="s">
        <v>20</v>
      </c>
      <c r="F12196" t="b">
        <v>0</v>
      </c>
      <c r="G12196" t="s">
        <v>30</v>
      </c>
      <c r="H12196" s="4">
        <v>45820.584398148138</v>
      </c>
      <c r="I12196" t="b">
        <v>0</v>
      </c>
      <c r="J12196" t="b">
        <v>1</v>
      </c>
      <c r="K12196" t="s">
        <v>24</v>
      </c>
      <c r="L12196" t="s">
        <v>22</v>
      </c>
      <c r="M12196">
        <v>171500</v>
      </c>
      <c r="O12196" t="s">
        <v>1883</v>
      </c>
      <c r="P12196" t="s">
        <v>447</v>
      </c>
    </row>
    <row r="12197" spans="1:16" x14ac:dyDescent="0.55000000000000004">
      <c r="A12197" t="s">
        <v>2</v>
      </c>
      <c r="B12197" t="s">
        <v>15873</v>
      </c>
      <c r="C12197" t="s">
        <v>39</v>
      </c>
      <c r="D12197" t="s">
        <v>3973</v>
      </c>
      <c r="E12197" t="s">
        <v>20</v>
      </c>
      <c r="F12197" t="b">
        <v>1</v>
      </c>
      <c r="G12197" t="s">
        <v>41</v>
      </c>
      <c r="H12197" s="4">
        <v>45820.585300925923</v>
      </c>
      <c r="I12197" t="b">
        <v>0</v>
      </c>
      <c r="J12197" t="b">
        <v>1</v>
      </c>
      <c r="K12197" t="s">
        <v>24</v>
      </c>
      <c r="L12197" t="s">
        <v>22</v>
      </c>
      <c r="M12197">
        <v>137500</v>
      </c>
      <c r="O12197" t="s">
        <v>3189</v>
      </c>
      <c r="P12197" t="s">
        <v>15874</v>
      </c>
    </row>
    <row r="12198" spans="1:16" x14ac:dyDescent="0.55000000000000004">
      <c r="A12198" t="s">
        <v>25</v>
      </c>
      <c r="B12198" t="s">
        <v>12778</v>
      </c>
      <c r="C12198" t="s">
        <v>172</v>
      </c>
      <c r="D12198" t="s">
        <v>3973</v>
      </c>
      <c r="E12198" t="s">
        <v>20</v>
      </c>
      <c r="F12198" t="b">
        <v>0</v>
      </c>
      <c r="G12198" t="s">
        <v>27</v>
      </c>
      <c r="H12198" s="4">
        <v>45820.625104166669</v>
      </c>
      <c r="I12198" t="b">
        <v>0</v>
      </c>
      <c r="J12198" t="b">
        <v>1</v>
      </c>
      <c r="K12198" t="s">
        <v>24</v>
      </c>
      <c r="L12198" t="s">
        <v>22</v>
      </c>
      <c r="M12198">
        <v>100000</v>
      </c>
      <c r="O12198" t="s">
        <v>3028</v>
      </c>
      <c r="P12198" t="s">
        <v>12779</v>
      </c>
    </row>
    <row r="12199" spans="1:16" x14ac:dyDescent="0.55000000000000004">
      <c r="A12199" t="s">
        <v>0</v>
      </c>
      <c r="B12199" t="s">
        <v>15875</v>
      </c>
      <c r="C12199" t="s">
        <v>316</v>
      </c>
      <c r="D12199" t="s">
        <v>3973</v>
      </c>
      <c r="E12199" t="s">
        <v>51</v>
      </c>
      <c r="F12199" t="b">
        <v>0</v>
      </c>
      <c r="G12199" t="s">
        <v>35</v>
      </c>
      <c r="H12199" s="4">
        <v>45820.625324074077</v>
      </c>
      <c r="I12199" t="b">
        <v>0</v>
      </c>
      <c r="J12199" t="b">
        <v>1</v>
      </c>
      <c r="K12199" t="s">
        <v>24</v>
      </c>
      <c r="L12199" t="s">
        <v>36</v>
      </c>
      <c r="N12199">
        <v>31</v>
      </c>
      <c r="O12199" t="s">
        <v>350</v>
      </c>
      <c r="P12199" t="s">
        <v>15876</v>
      </c>
    </row>
    <row r="12200" spans="1:16" x14ac:dyDescent="0.55000000000000004">
      <c r="A12200" t="s">
        <v>0</v>
      </c>
      <c r="B12200" t="s">
        <v>0</v>
      </c>
      <c r="C12200" t="s">
        <v>1446</v>
      </c>
      <c r="D12200" t="s">
        <v>131</v>
      </c>
      <c r="E12200" t="s">
        <v>20</v>
      </c>
      <c r="F12200" t="b">
        <v>0</v>
      </c>
      <c r="G12200" t="s">
        <v>52</v>
      </c>
      <c r="H12200" s="4">
        <v>45820.625543981478</v>
      </c>
      <c r="I12200" t="b">
        <v>1</v>
      </c>
      <c r="J12200" t="b">
        <v>0</v>
      </c>
      <c r="K12200" t="s">
        <v>24</v>
      </c>
      <c r="L12200" t="s">
        <v>22</v>
      </c>
      <c r="M12200">
        <v>60500</v>
      </c>
      <c r="O12200" t="s">
        <v>131</v>
      </c>
      <c r="P12200" t="s">
        <v>1671</v>
      </c>
    </row>
    <row r="12201" spans="1:16" x14ac:dyDescent="0.55000000000000004">
      <c r="A12201" t="s">
        <v>2</v>
      </c>
      <c r="B12201" t="s">
        <v>15877</v>
      </c>
      <c r="C12201" t="s">
        <v>39</v>
      </c>
      <c r="D12201" t="s">
        <v>3828</v>
      </c>
      <c r="E12201" t="s">
        <v>219</v>
      </c>
      <c r="F12201" t="b">
        <v>1</v>
      </c>
      <c r="G12201" t="s">
        <v>27</v>
      </c>
      <c r="H12201" s="4">
        <v>45820.626180555562</v>
      </c>
      <c r="I12201" t="b">
        <v>0</v>
      </c>
      <c r="J12201" t="b">
        <v>0</v>
      </c>
      <c r="K12201" t="s">
        <v>24</v>
      </c>
      <c r="L12201" t="s">
        <v>36</v>
      </c>
      <c r="N12201">
        <v>67.5</v>
      </c>
      <c r="O12201" t="s">
        <v>1444</v>
      </c>
      <c r="P12201" t="s">
        <v>15878</v>
      </c>
    </row>
    <row r="12202" spans="1:16" x14ac:dyDescent="0.55000000000000004">
      <c r="A12202" t="s">
        <v>2</v>
      </c>
      <c r="B12202" t="s">
        <v>392</v>
      </c>
      <c r="C12202" t="s">
        <v>114</v>
      </c>
      <c r="D12202" t="s">
        <v>2208</v>
      </c>
      <c r="E12202" t="s">
        <v>20</v>
      </c>
      <c r="F12202" t="b">
        <v>0</v>
      </c>
      <c r="G12202" t="s">
        <v>27</v>
      </c>
      <c r="H12202" s="4">
        <v>45820.626250000001</v>
      </c>
      <c r="I12202" t="b">
        <v>0</v>
      </c>
      <c r="J12202" t="b">
        <v>0</v>
      </c>
      <c r="K12202" t="s">
        <v>24</v>
      </c>
      <c r="L12202" t="s">
        <v>22</v>
      </c>
      <c r="M12202">
        <v>117400</v>
      </c>
      <c r="O12202" t="s">
        <v>15879</v>
      </c>
      <c r="P12202" t="s">
        <v>15880</v>
      </c>
    </row>
    <row r="12203" spans="1:16" x14ac:dyDescent="0.55000000000000004">
      <c r="A12203" t="s">
        <v>2</v>
      </c>
      <c r="B12203" t="s">
        <v>15881</v>
      </c>
      <c r="C12203" t="s">
        <v>332</v>
      </c>
      <c r="D12203" t="s">
        <v>3828</v>
      </c>
      <c r="E12203" t="s">
        <v>20</v>
      </c>
      <c r="F12203" t="b">
        <v>0</v>
      </c>
      <c r="G12203" t="s">
        <v>27</v>
      </c>
      <c r="H12203" s="4">
        <v>45820.626284722217</v>
      </c>
      <c r="I12203" t="b">
        <v>1</v>
      </c>
      <c r="J12203" t="b">
        <v>1</v>
      </c>
      <c r="K12203" t="s">
        <v>24</v>
      </c>
      <c r="L12203" t="s">
        <v>22</v>
      </c>
      <c r="M12203">
        <v>125000</v>
      </c>
      <c r="O12203" t="s">
        <v>987</v>
      </c>
      <c r="P12203" t="s">
        <v>15882</v>
      </c>
    </row>
    <row r="12204" spans="1:16" x14ac:dyDescent="0.55000000000000004">
      <c r="A12204" t="s">
        <v>2</v>
      </c>
      <c r="B12204" t="s">
        <v>307</v>
      </c>
      <c r="C12204" t="s">
        <v>114</v>
      </c>
      <c r="D12204" t="s">
        <v>3973</v>
      </c>
      <c r="E12204" t="s">
        <v>105</v>
      </c>
      <c r="F12204" t="b">
        <v>0</v>
      </c>
      <c r="G12204" t="s">
        <v>27</v>
      </c>
      <c r="H12204" s="4">
        <v>45820.667870370373</v>
      </c>
      <c r="I12204" t="b">
        <v>0</v>
      </c>
      <c r="J12204" t="b">
        <v>1</v>
      </c>
      <c r="K12204" t="s">
        <v>24</v>
      </c>
      <c r="L12204" t="s">
        <v>22</v>
      </c>
      <c r="M12204">
        <v>162000</v>
      </c>
      <c r="O12204" t="s">
        <v>4344</v>
      </c>
      <c r="P12204" t="s">
        <v>12009</v>
      </c>
    </row>
    <row r="12205" spans="1:16" x14ac:dyDescent="0.55000000000000004">
      <c r="A12205" t="s">
        <v>2</v>
      </c>
      <c r="B12205" t="s">
        <v>15883</v>
      </c>
      <c r="C12205" t="s">
        <v>155</v>
      </c>
      <c r="D12205" t="s">
        <v>3600</v>
      </c>
      <c r="E12205" t="s">
        <v>51</v>
      </c>
      <c r="F12205" t="b">
        <v>0</v>
      </c>
      <c r="G12205" t="s">
        <v>27</v>
      </c>
      <c r="H12205" s="4">
        <v>45820.667905092603</v>
      </c>
      <c r="I12205" t="b">
        <v>0</v>
      </c>
      <c r="J12205" t="b">
        <v>0</v>
      </c>
      <c r="K12205" t="s">
        <v>24</v>
      </c>
      <c r="L12205" t="s">
        <v>36</v>
      </c>
      <c r="N12205">
        <v>60.305000305175781</v>
      </c>
      <c r="O12205" t="s">
        <v>1804</v>
      </c>
      <c r="P12205" t="s">
        <v>15884</v>
      </c>
    </row>
    <row r="12206" spans="1:16" x14ac:dyDescent="0.55000000000000004">
      <c r="A12206" t="s">
        <v>139</v>
      </c>
      <c r="B12206" t="s">
        <v>15885</v>
      </c>
      <c r="C12206" t="s">
        <v>15886</v>
      </c>
      <c r="D12206" t="s">
        <v>4084</v>
      </c>
      <c r="E12206" t="s">
        <v>20</v>
      </c>
      <c r="F12206" t="b">
        <v>0</v>
      </c>
      <c r="G12206" t="s">
        <v>862</v>
      </c>
      <c r="H12206" s="4">
        <v>45820.672442129631</v>
      </c>
      <c r="I12206" t="b">
        <v>0</v>
      </c>
      <c r="J12206" t="b">
        <v>0</v>
      </c>
      <c r="K12206" t="s">
        <v>862</v>
      </c>
      <c r="L12206" t="s">
        <v>22</v>
      </c>
      <c r="M12206">
        <v>200000</v>
      </c>
      <c r="O12206" t="s">
        <v>15887</v>
      </c>
    </row>
    <row r="12207" spans="1:16" x14ac:dyDescent="0.55000000000000004">
      <c r="A12207" t="s">
        <v>28</v>
      </c>
      <c r="B12207" t="s">
        <v>15888</v>
      </c>
      <c r="C12207" t="s">
        <v>1752</v>
      </c>
      <c r="D12207" t="s">
        <v>3973</v>
      </c>
      <c r="E12207" t="s">
        <v>20</v>
      </c>
      <c r="F12207" t="b">
        <v>0</v>
      </c>
      <c r="G12207" t="s">
        <v>23</v>
      </c>
      <c r="H12207" s="4">
        <v>45820.700474537043</v>
      </c>
      <c r="I12207" t="b">
        <v>0</v>
      </c>
      <c r="J12207" t="b">
        <v>1</v>
      </c>
      <c r="K12207" t="s">
        <v>24</v>
      </c>
      <c r="L12207" t="s">
        <v>22</v>
      </c>
      <c r="M12207">
        <v>118180</v>
      </c>
      <c r="O12207" t="s">
        <v>15889</v>
      </c>
      <c r="P12207" t="s">
        <v>15890</v>
      </c>
    </row>
    <row r="12208" spans="1:16" x14ac:dyDescent="0.55000000000000004">
      <c r="A12208" t="s">
        <v>0</v>
      </c>
      <c r="B12208" t="s">
        <v>15891</v>
      </c>
      <c r="C12208" t="s">
        <v>3771</v>
      </c>
      <c r="D12208" t="s">
        <v>3828</v>
      </c>
      <c r="E12208" t="s">
        <v>20</v>
      </c>
      <c r="F12208" t="b">
        <v>0</v>
      </c>
      <c r="G12208" t="s">
        <v>27</v>
      </c>
      <c r="H12208" s="4">
        <v>45820.708402777767</v>
      </c>
      <c r="I12208" t="b">
        <v>0</v>
      </c>
      <c r="J12208" t="b">
        <v>1</v>
      </c>
      <c r="K12208" t="s">
        <v>24</v>
      </c>
      <c r="L12208" t="s">
        <v>22</v>
      </c>
      <c r="M12208">
        <v>96350</v>
      </c>
      <c r="O12208" t="s">
        <v>2697</v>
      </c>
      <c r="P12208" t="s">
        <v>280</v>
      </c>
    </row>
    <row r="12209" spans="1:16" x14ac:dyDescent="0.55000000000000004">
      <c r="A12209" t="s">
        <v>28</v>
      </c>
      <c r="B12209" t="s">
        <v>15892</v>
      </c>
      <c r="C12209" t="s">
        <v>1041</v>
      </c>
      <c r="D12209" t="s">
        <v>3973</v>
      </c>
      <c r="E12209" t="s">
        <v>51</v>
      </c>
      <c r="F12209" t="b">
        <v>0</v>
      </c>
      <c r="G12209" t="s">
        <v>41</v>
      </c>
      <c r="H12209" s="4">
        <v>45820.709131944437</v>
      </c>
      <c r="I12209" t="b">
        <v>0</v>
      </c>
      <c r="J12209" t="b">
        <v>1</v>
      </c>
      <c r="K12209" t="s">
        <v>24</v>
      </c>
      <c r="L12209" t="s">
        <v>36</v>
      </c>
      <c r="N12209">
        <v>82.5</v>
      </c>
      <c r="O12209" t="s">
        <v>15893</v>
      </c>
      <c r="P12209" t="s">
        <v>15894</v>
      </c>
    </row>
    <row r="12210" spans="1:16" x14ac:dyDescent="0.55000000000000004">
      <c r="A12210" t="s">
        <v>2</v>
      </c>
      <c r="B12210" t="s">
        <v>15895</v>
      </c>
      <c r="C12210" t="s">
        <v>236</v>
      </c>
      <c r="D12210" t="s">
        <v>3973</v>
      </c>
      <c r="E12210" t="s">
        <v>51</v>
      </c>
      <c r="F12210" t="b">
        <v>0</v>
      </c>
      <c r="G12210" t="s">
        <v>27</v>
      </c>
      <c r="H12210" s="4">
        <v>45820.709583333337</v>
      </c>
      <c r="I12210" t="b">
        <v>1</v>
      </c>
      <c r="J12210" t="b">
        <v>0</v>
      </c>
      <c r="K12210" t="s">
        <v>24</v>
      </c>
      <c r="L12210" t="s">
        <v>36</v>
      </c>
      <c r="N12210">
        <v>41.5</v>
      </c>
      <c r="O12210" t="s">
        <v>9798</v>
      </c>
      <c r="P12210" t="s">
        <v>15896</v>
      </c>
    </row>
    <row r="12211" spans="1:16" x14ac:dyDescent="0.55000000000000004">
      <c r="A12211" t="s">
        <v>2</v>
      </c>
      <c r="B12211" t="s">
        <v>609</v>
      </c>
      <c r="C12211" t="s">
        <v>180</v>
      </c>
      <c r="D12211" t="s">
        <v>3973</v>
      </c>
      <c r="E12211" t="s">
        <v>20</v>
      </c>
      <c r="F12211" t="b">
        <v>0</v>
      </c>
      <c r="G12211" t="s">
        <v>27</v>
      </c>
      <c r="H12211" s="4">
        <v>45820.709664351853</v>
      </c>
      <c r="I12211" t="b">
        <v>0</v>
      </c>
      <c r="J12211" t="b">
        <v>1</v>
      </c>
      <c r="K12211" t="s">
        <v>24</v>
      </c>
      <c r="L12211" t="s">
        <v>22</v>
      </c>
      <c r="M12211">
        <v>94500</v>
      </c>
      <c r="O12211" t="s">
        <v>1805</v>
      </c>
      <c r="P12211" t="s">
        <v>15897</v>
      </c>
    </row>
    <row r="12212" spans="1:16" x14ac:dyDescent="0.55000000000000004">
      <c r="A12212" t="s">
        <v>2</v>
      </c>
      <c r="B12212" t="s">
        <v>15898</v>
      </c>
      <c r="C12212" t="s">
        <v>118</v>
      </c>
      <c r="D12212" t="s">
        <v>3973</v>
      </c>
      <c r="E12212" t="s">
        <v>20</v>
      </c>
      <c r="F12212" t="b">
        <v>0</v>
      </c>
      <c r="G12212" t="s">
        <v>27</v>
      </c>
      <c r="H12212" s="4">
        <v>45820.709814814807</v>
      </c>
      <c r="I12212" t="b">
        <v>0</v>
      </c>
      <c r="J12212" t="b">
        <v>0</v>
      </c>
      <c r="K12212" t="s">
        <v>24</v>
      </c>
      <c r="L12212" t="s">
        <v>22</v>
      </c>
      <c r="M12212">
        <v>146500</v>
      </c>
      <c r="O12212" t="s">
        <v>563</v>
      </c>
      <c r="P12212" t="s">
        <v>15899</v>
      </c>
    </row>
    <row r="12213" spans="1:16" x14ac:dyDescent="0.55000000000000004">
      <c r="A12213" t="s">
        <v>25</v>
      </c>
      <c r="B12213" t="s">
        <v>1555</v>
      </c>
      <c r="C12213" t="s">
        <v>180</v>
      </c>
      <c r="D12213" t="s">
        <v>3973</v>
      </c>
      <c r="E12213" t="s">
        <v>20</v>
      </c>
      <c r="F12213" t="b">
        <v>0</v>
      </c>
      <c r="G12213" t="s">
        <v>41</v>
      </c>
      <c r="H12213" s="4">
        <v>45820.750138888892</v>
      </c>
      <c r="I12213" t="b">
        <v>0</v>
      </c>
      <c r="J12213" t="b">
        <v>1</v>
      </c>
      <c r="K12213" t="s">
        <v>24</v>
      </c>
      <c r="L12213" t="s">
        <v>22</v>
      </c>
      <c r="M12213">
        <v>110000</v>
      </c>
      <c r="O12213" t="s">
        <v>123</v>
      </c>
      <c r="P12213" t="s">
        <v>119</v>
      </c>
    </row>
    <row r="12214" spans="1:16" x14ac:dyDescent="0.55000000000000004">
      <c r="A12214" t="s">
        <v>139</v>
      </c>
      <c r="B12214" t="s">
        <v>15900</v>
      </c>
      <c r="C12214" t="s">
        <v>1397</v>
      </c>
      <c r="D12214" t="s">
        <v>3973</v>
      </c>
      <c r="E12214" t="s">
        <v>20</v>
      </c>
      <c r="F12214" t="b">
        <v>0</v>
      </c>
      <c r="G12214" t="s">
        <v>27</v>
      </c>
      <c r="H12214" s="4">
        <v>45820.750775462962</v>
      </c>
      <c r="I12214" t="b">
        <v>0</v>
      </c>
      <c r="J12214" t="b">
        <v>0</v>
      </c>
      <c r="K12214" t="s">
        <v>24</v>
      </c>
      <c r="L12214" t="s">
        <v>22</v>
      </c>
      <c r="M12214">
        <v>115000</v>
      </c>
      <c r="O12214" t="s">
        <v>15901</v>
      </c>
      <c r="P12214" t="s">
        <v>15902</v>
      </c>
    </row>
    <row r="12215" spans="1:16" x14ac:dyDescent="0.55000000000000004">
      <c r="A12215" t="s">
        <v>2</v>
      </c>
      <c r="B12215" t="s">
        <v>15903</v>
      </c>
      <c r="C12215" t="s">
        <v>670</v>
      </c>
      <c r="D12215" t="s">
        <v>3828</v>
      </c>
      <c r="E12215" t="s">
        <v>51</v>
      </c>
      <c r="F12215" t="b">
        <v>0</v>
      </c>
      <c r="G12215" t="s">
        <v>27</v>
      </c>
      <c r="H12215" s="4">
        <v>45820.751296296286</v>
      </c>
      <c r="I12215" t="b">
        <v>1</v>
      </c>
      <c r="J12215" t="b">
        <v>0</v>
      </c>
      <c r="K12215" t="s">
        <v>24</v>
      </c>
      <c r="L12215" t="s">
        <v>36</v>
      </c>
      <c r="N12215">
        <v>47.5</v>
      </c>
      <c r="O12215" t="s">
        <v>3796</v>
      </c>
      <c r="P12215" t="s">
        <v>15904</v>
      </c>
    </row>
    <row r="12216" spans="1:16" x14ac:dyDescent="0.55000000000000004">
      <c r="A12216" t="s">
        <v>2</v>
      </c>
      <c r="B12216" t="s">
        <v>15905</v>
      </c>
      <c r="C12216" t="s">
        <v>42</v>
      </c>
      <c r="D12216" t="s">
        <v>3600</v>
      </c>
      <c r="E12216" t="s">
        <v>51</v>
      </c>
      <c r="F12216" t="b">
        <v>0</v>
      </c>
      <c r="G12216" t="s">
        <v>27</v>
      </c>
      <c r="H12216" s="4">
        <v>45820.751296296286</v>
      </c>
      <c r="I12216" t="b">
        <v>1</v>
      </c>
      <c r="J12216" t="b">
        <v>0</v>
      </c>
      <c r="K12216" t="s">
        <v>24</v>
      </c>
      <c r="L12216" t="s">
        <v>36</v>
      </c>
      <c r="N12216">
        <v>55</v>
      </c>
      <c r="O12216" t="s">
        <v>15906</v>
      </c>
      <c r="P12216" t="s">
        <v>15907</v>
      </c>
    </row>
    <row r="12217" spans="1:16" x14ac:dyDescent="0.55000000000000004">
      <c r="A12217" t="s">
        <v>2</v>
      </c>
      <c r="B12217" t="s">
        <v>15908</v>
      </c>
      <c r="C12217" t="s">
        <v>9946</v>
      </c>
      <c r="D12217" t="s">
        <v>3828</v>
      </c>
      <c r="E12217" t="s">
        <v>51</v>
      </c>
      <c r="F12217" t="b">
        <v>0</v>
      </c>
      <c r="G12217" t="s">
        <v>41</v>
      </c>
      <c r="H12217" s="4">
        <v>45820.751782407409</v>
      </c>
      <c r="I12217" t="b">
        <v>1</v>
      </c>
      <c r="J12217" t="b">
        <v>0</v>
      </c>
      <c r="K12217" t="s">
        <v>24</v>
      </c>
      <c r="L12217" t="s">
        <v>36</v>
      </c>
      <c r="N12217">
        <v>55</v>
      </c>
      <c r="O12217" t="s">
        <v>15909</v>
      </c>
      <c r="P12217" t="s">
        <v>15910</v>
      </c>
    </row>
    <row r="12218" spans="1:16" x14ac:dyDescent="0.55000000000000004">
      <c r="A12218" t="s">
        <v>19</v>
      </c>
      <c r="B12218" t="s">
        <v>15911</v>
      </c>
      <c r="C12218" t="s">
        <v>1325</v>
      </c>
      <c r="D12218" t="s">
        <v>3973</v>
      </c>
      <c r="E12218" t="s">
        <v>20</v>
      </c>
      <c r="F12218" t="b">
        <v>0</v>
      </c>
      <c r="G12218" t="s">
        <v>30</v>
      </c>
      <c r="H12218" s="4">
        <v>45820.752800925933</v>
      </c>
      <c r="I12218" t="b">
        <v>0</v>
      </c>
      <c r="J12218" t="b">
        <v>0</v>
      </c>
      <c r="K12218" t="s">
        <v>24</v>
      </c>
      <c r="L12218" t="s">
        <v>22</v>
      </c>
      <c r="M12218">
        <v>285000</v>
      </c>
      <c r="O12218" t="s">
        <v>5944</v>
      </c>
      <c r="P12218" t="s">
        <v>15912</v>
      </c>
    </row>
    <row r="12219" spans="1:16" x14ac:dyDescent="0.55000000000000004">
      <c r="A12219" t="s">
        <v>25</v>
      </c>
      <c r="B12219" t="s">
        <v>15913</v>
      </c>
      <c r="C12219" t="s">
        <v>56</v>
      </c>
      <c r="D12219" t="s">
        <v>3973</v>
      </c>
      <c r="E12219" t="s">
        <v>20</v>
      </c>
      <c r="F12219" t="b">
        <v>0</v>
      </c>
      <c r="G12219" t="s">
        <v>23</v>
      </c>
      <c r="H12219" s="4">
        <v>45820.783692129633</v>
      </c>
      <c r="I12219" t="b">
        <v>0</v>
      </c>
      <c r="J12219" t="b">
        <v>1</v>
      </c>
      <c r="K12219" t="s">
        <v>24</v>
      </c>
      <c r="L12219" t="s">
        <v>22</v>
      </c>
      <c r="M12219">
        <v>145019.828125</v>
      </c>
      <c r="O12219" t="s">
        <v>3438</v>
      </c>
      <c r="P12219" t="s">
        <v>715</v>
      </c>
    </row>
    <row r="12220" spans="1:16" x14ac:dyDescent="0.55000000000000004">
      <c r="A12220" t="s">
        <v>0</v>
      </c>
      <c r="B12220" t="s">
        <v>15914</v>
      </c>
      <c r="C12220" t="s">
        <v>2061</v>
      </c>
      <c r="D12220" t="s">
        <v>81</v>
      </c>
      <c r="E12220" t="s">
        <v>20</v>
      </c>
      <c r="F12220" t="b">
        <v>0</v>
      </c>
      <c r="G12220" t="s">
        <v>27</v>
      </c>
      <c r="H12220" s="4">
        <v>45820.791747685187</v>
      </c>
      <c r="I12220" t="b">
        <v>0</v>
      </c>
      <c r="J12220" t="b">
        <v>1</v>
      </c>
      <c r="K12220" t="s">
        <v>24</v>
      </c>
      <c r="L12220" t="s">
        <v>22</v>
      </c>
      <c r="M12220">
        <v>135000</v>
      </c>
      <c r="O12220" t="s">
        <v>81</v>
      </c>
      <c r="P12220" t="s">
        <v>15915</v>
      </c>
    </row>
    <row r="12221" spans="1:16" x14ac:dyDescent="0.55000000000000004">
      <c r="A12221" t="s">
        <v>0</v>
      </c>
      <c r="B12221" t="s">
        <v>15916</v>
      </c>
      <c r="C12221" t="s">
        <v>585</v>
      </c>
      <c r="D12221" t="s">
        <v>3828</v>
      </c>
      <c r="E12221" t="s">
        <v>20</v>
      </c>
      <c r="F12221" t="b">
        <v>0</v>
      </c>
      <c r="G12221" t="s">
        <v>41</v>
      </c>
      <c r="H12221" s="4">
        <v>45820.791805555556</v>
      </c>
      <c r="I12221" t="b">
        <v>1</v>
      </c>
      <c r="J12221" t="b">
        <v>1</v>
      </c>
      <c r="K12221" t="s">
        <v>24</v>
      </c>
      <c r="L12221" t="s">
        <v>36</v>
      </c>
      <c r="N12221">
        <v>19</v>
      </c>
      <c r="O12221" t="s">
        <v>15917</v>
      </c>
      <c r="P12221" t="s">
        <v>883</v>
      </c>
    </row>
    <row r="12222" spans="1:16" x14ac:dyDescent="0.55000000000000004">
      <c r="A12222" t="s">
        <v>28</v>
      </c>
      <c r="B12222" t="s">
        <v>15918</v>
      </c>
      <c r="C12222" t="s">
        <v>82</v>
      </c>
      <c r="D12222" t="s">
        <v>3973</v>
      </c>
      <c r="E12222" t="s">
        <v>20</v>
      </c>
      <c r="F12222" t="b">
        <v>0</v>
      </c>
      <c r="G12222" t="s">
        <v>27</v>
      </c>
      <c r="H12222" s="4">
        <v>45820.792349537027</v>
      </c>
      <c r="I12222" t="b">
        <v>0</v>
      </c>
      <c r="J12222" t="b">
        <v>0</v>
      </c>
      <c r="K12222" t="s">
        <v>24</v>
      </c>
      <c r="L12222" t="s">
        <v>22</v>
      </c>
      <c r="M12222">
        <v>200000</v>
      </c>
      <c r="O12222" t="s">
        <v>15919</v>
      </c>
      <c r="P12222" t="s">
        <v>15920</v>
      </c>
    </row>
    <row r="12223" spans="1:16" x14ac:dyDescent="0.55000000000000004">
      <c r="A12223" t="s">
        <v>1</v>
      </c>
      <c r="B12223" t="s">
        <v>15921</v>
      </c>
      <c r="C12223" t="s">
        <v>151</v>
      </c>
      <c r="D12223" t="s">
        <v>3973</v>
      </c>
      <c r="E12223" t="s">
        <v>20</v>
      </c>
      <c r="F12223" t="b">
        <v>0</v>
      </c>
      <c r="G12223" t="s">
        <v>30</v>
      </c>
      <c r="H12223" s="4">
        <v>45820.792731481481</v>
      </c>
      <c r="I12223" t="b">
        <v>0</v>
      </c>
      <c r="J12223" t="b">
        <v>0</v>
      </c>
      <c r="K12223" t="s">
        <v>24</v>
      </c>
      <c r="L12223" t="s">
        <v>22</v>
      </c>
      <c r="M12223">
        <v>267500</v>
      </c>
      <c r="O12223" t="s">
        <v>15922</v>
      </c>
      <c r="P12223" t="s">
        <v>2326</v>
      </c>
    </row>
    <row r="12224" spans="1:16" x14ac:dyDescent="0.55000000000000004">
      <c r="A12224" t="s">
        <v>2</v>
      </c>
      <c r="B12224" t="s">
        <v>15923</v>
      </c>
      <c r="C12224" t="s">
        <v>670</v>
      </c>
      <c r="D12224" t="s">
        <v>3600</v>
      </c>
      <c r="E12224" t="s">
        <v>51</v>
      </c>
      <c r="F12224" t="b">
        <v>0</v>
      </c>
      <c r="G12224" t="s">
        <v>27</v>
      </c>
      <c r="H12224" s="4">
        <v>45820.792847222219</v>
      </c>
      <c r="I12224" t="b">
        <v>0</v>
      </c>
      <c r="J12224" t="b">
        <v>0</v>
      </c>
      <c r="K12224" t="s">
        <v>24</v>
      </c>
      <c r="L12224" t="s">
        <v>36</v>
      </c>
      <c r="N12224">
        <v>62.5</v>
      </c>
      <c r="O12224" t="s">
        <v>2055</v>
      </c>
      <c r="P12224" t="s">
        <v>15924</v>
      </c>
    </row>
    <row r="12225" spans="1:16" x14ac:dyDescent="0.55000000000000004">
      <c r="A12225" t="s">
        <v>139</v>
      </c>
      <c r="B12225" t="s">
        <v>15925</v>
      </c>
      <c r="C12225" t="s">
        <v>39</v>
      </c>
      <c r="D12225" t="s">
        <v>7434</v>
      </c>
      <c r="E12225" t="s">
        <v>20</v>
      </c>
      <c r="F12225" t="b">
        <v>1</v>
      </c>
      <c r="G12225" t="s">
        <v>2495</v>
      </c>
      <c r="H12225" s="4">
        <v>45820.819722222222</v>
      </c>
      <c r="I12225" t="b">
        <v>0</v>
      </c>
      <c r="J12225" t="b">
        <v>1</v>
      </c>
      <c r="K12225" t="s">
        <v>2495</v>
      </c>
      <c r="L12225" t="s">
        <v>22</v>
      </c>
      <c r="M12225">
        <v>137200</v>
      </c>
      <c r="O12225" t="s">
        <v>4058</v>
      </c>
      <c r="P12225" t="s">
        <v>3636</v>
      </c>
    </row>
    <row r="12226" spans="1:16" x14ac:dyDescent="0.55000000000000004">
      <c r="A12226" t="s">
        <v>19</v>
      </c>
      <c r="B12226" t="s">
        <v>15926</v>
      </c>
      <c r="C12226" t="s">
        <v>23</v>
      </c>
      <c r="D12226" t="s">
        <v>3828</v>
      </c>
      <c r="E12226" t="s">
        <v>20</v>
      </c>
      <c r="F12226" t="b">
        <v>0</v>
      </c>
      <c r="G12226" t="s">
        <v>23</v>
      </c>
      <c r="H12226" s="4">
        <v>45820.825266203698</v>
      </c>
      <c r="I12226" t="b">
        <v>1</v>
      </c>
      <c r="J12226" t="b">
        <v>1</v>
      </c>
      <c r="K12226" t="s">
        <v>24</v>
      </c>
      <c r="L12226" t="s">
        <v>22</v>
      </c>
      <c r="M12226">
        <v>102000</v>
      </c>
      <c r="O12226" t="s">
        <v>2501</v>
      </c>
      <c r="P12226" t="s">
        <v>15927</v>
      </c>
    </row>
    <row r="12227" spans="1:16" x14ac:dyDescent="0.55000000000000004">
      <c r="A12227" t="s">
        <v>0</v>
      </c>
      <c r="B12227" t="s">
        <v>15928</v>
      </c>
      <c r="C12227" t="s">
        <v>167</v>
      </c>
      <c r="D12227" t="s">
        <v>3973</v>
      </c>
      <c r="E12227" t="s">
        <v>105</v>
      </c>
      <c r="F12227" t="b">
        <v>0</v>
      </c>
      <c r="G12227" t="s">
        <v>35</v>
      </c>
      <c r="H12227" s="4">
        <v>45820.833680555559</v>
      </c>
      <c r="I12227" t="b">
        <v>0</v>
      </c>
      <c r="J12227" t="b">
        <v>1</v>
      </c>
      <c r="K12227" t="s">
        <v>24</v>
      </c>
      <c r="L12227" t="s">
        <v>36</v>
      </c>
      <c r="N12227">
        <v>34.010002136230469</v>
      </c>
      <c r="O12227" t="s">
        <v>1364</v>
      </c>
      <c r="P12227" t="s">
        <v>700</v>
      </c>
    </row>
    <row r="12228" spans="1:16" x14ac:dyDescent="0.55000000000000004">
      <c r="A12228" t="s">
        <v>2</v>
      </c>
      <c r="B12228" t="s">
        <v>15929</v>
      </c>
      <c r="C12228" t="s">
        <v>372</v>
      </c>
      <c r="D12228" t="s">
        <v>3600</v>
      </c>
      <c r="E12228" t="s">
        <v>51</v>
      </c>
      <c r="F12228" t="b">
        <v>0</v>
      </c>
      <c r="G12228" t="s">
        <v>27</v>
      </c>
      <c r="H12228" s="4">
        <v>45820.834016203713</v>
      </c>
      <c r="I12228" t="b">
        <v>0</v>
      </c>
      <c r="J12228" t="b">
        <v>0</v>
      </c>
      <c r="K12228" t="s">
        <v>24</v>
      </c>
      <c r="L12228" t="s">
        <v>36</v>
      </c>
      <c r="N12228">
        <v>52.5</v>
      </c>
      <c r="O12228" t="s">
        <v>629</v>
      </c>
      <c r="P12228" t="s">
        <v>15930</v>
      </c>
    </row>
    <row r="12229" spans="1:16" x14ac:dyDescent="0.55000000000000004">
      <c r="A12229" t="s">
        <v>2</v>
      </c>
      <c r="B12229" t="s">
        <v>15931</v>
      </c>
      <c r="C12229" t="s">
        <v>322</v>
      </c>
      <c r="D12229" t="s">
        <v>3600</v>
      </c>
      <c r="E12229" t="s">
        <v>51</v>
      </c>
      <c r="F12229" t="b">
        <v>0</v>
      </c>
      <c r="G12229" t="s">
        <v>27</v>
      </c>
      <c r="H12229" s="4">
        <v>45820.834537037037</v>
      </c>
      <c r="I12229" t="b">
        <v>1</v>
      </c>
      <c r="J12229" t="b">
        <v>0</v>
      </c>
      <c r="K12229" t="s">
        <v>24</v>
      </c>
      <c r="L12229" t="s">
        <v>22</v>
      </c>
      <c r="M12229">
        <v>50000</v>
      </c>
      <c r="O12229" t="s">
        <v>15932</v>
      </c>
      <c r="P12229" t="s">
        <v>15933</v>
      </c>
    </row>
    <row r="12230" spans="1:16" x14ac:dyDescent="0.55000000000000004">
      <c r="A12230" t="s">
        <v>2</v>
      </c>
      <c r="B12230" t="s">
        <v>163</v>
      </c>
      <c r="C12230" t="s">
        <v>71</v>
      </c>
      <c r="D12230" t="s">
        <v>3600</v>
      </c>
      <c r="E12230" t="s">
        <v>51</v>
      </c>
      <c r="F12230" t="b">
        <v>0</v>
      </c>
      <c r="G12230" t="s">
        <v>27</v>
      </c>
      <c r="H12230" s="4">
        <v>45820.834606481483</v>
      </c>
      <c r="I12230" t="b">
        <v>1</v>
      </c>
      <c r="J12230" t="b">
        <v>1</v>
      </c>
      <c r="K12230" t="s">
        <v>24</v>
      </c>
      <c r="L12230" t="s">
        <v>36</v>
      </c>
      <c r="N12230">
        <v>59.5</v>
      </c>
      <c r="O12230" t="s">
        <v>783</v>
      </c>
      <c r="P12230" t="s">
        <v>15934</v>
      </c>
    </row>
    <row r="12231" spans="1:16" x14ac:dyDescent="0.55000000000000004">
      <c r="A12231" t="s">
        <v>2</v>
      </c>
      <c r="B12231" t="s">
        <v>15935</v>
      </c>
      <c r="C12231" t="s">
        <v>2373</v>
      </c>
      <c r="D12231" t="s">
        <v>3973</v>
      </c>
      <c r="E12231" t="s">
        <v>20</v>
      </c>
      <c r="F12231" t="b">
        <v>0</v>
      </c>
      <c r="G12231" t="s">
        <v>27</v>
      </c>
      <c r="H12231" s="4">
        <v>45820.834722222222</v>
      </c>
      <c r="I12231" t="b">
        <v>0</v>
      </c>
      <c r="J12231" t="b">
        <v>0</v>
      </c>
      <c r="K12231" t="s">
        <v>24</v>
      </c>
      <c r="L12231" t="s">
        <v>22</v>
      </c>
      <c r="M12231">
        <v>103669.5</v>
      </c>
      <c r="O12231" t="s">
        <v>15936</v>
      </c>
      <c r="P12231" t="s">
        <v>15937</v>
      </c>
    </row>
    <row r="12232" spans="1:16" x14ac:dyDescent="0.55000000000000004">
      <c r="A12232" t="s">
        <v>2</v>
      </c>
      <c r="B12232" t="s">
        <v>1159</v>
      </c>
      <c r="C12232" t="s">
        <v>82</v>
      </c>
      <c r="D12232" t="s">
        <v>3828</v>
      </c>
      <c r="E12232" t="s">
        <v>51</v>
      </c>
      <c r="F12232" t="b">
        <v>0</v>
      </c>
      <c r="G12232" t="s">
        <v>30</v>
      </c>
      <c r="H12232" s="4">
        <v>45820.835995370369</v>
      </c>
      <c r="I12232" t="b">
        <v>1</v>
      </c>
      <c r="J12232" t="b">
        <v>0</v>
      </c>
      <c r="K12232" t="s">
        <v>24</v>
      </c>
      <c r="L12232" t="s">
        <v>36</v>
      </c>
      <c r="N12232">
        <v>55</v>
      </c>
      <c r="O12232" t="s">
        <v>15938</v>
      </c>
      <c r="P12232" t="s">
        <v>15939</v>
      </c>
    </row>
    <row r="12233" spans="1:16" x14ac:dyDescent="0.55000000000000004">
      <c r="A12233" t="s">
        <v>25</v>
      </c>
      <c r="B12233" t="s">
        <v>15940</v>
      </c>
      <c r="C12233" t="s">
        <v>203</v>
      </c>
      <c r="D12233" t="s">
        <v>3828</v>
      </c>
      <c r="E12233" t="s">
        <v>20</v>
      </c>
      <c r="F12233" t="b">
        <v>0</v>
      </c>
      <c r="G12233" t="s">
        <v>23</v>
      </c>
      <c r="H12233" s="4">
        <v>45820.866956018523</v>
      </c>
      <c r="I12233" t="b">
        <v>1</v>
      </c>
      <c r="J12233" t="b">
        <v>1</v>
      </c>
      <c r="K12233" t="s">
        <v>24</v>
      </c>
      <c r="L12233" t="s">
        <v>22</v>
      </c>
      <c r="M12233">
        <v>116500</v>
      </c>
      <c r="O12233" t="s">
        <v>1147</v>
      </c>
      <c r="P12233" t="s">
        <v>15941</v>
      </c>
    </row>
    <row r="12234" spans="1:16" x14ac:dyDescent="0.55000000000000004">
      <c r="A12234" t="s">
        <v>0</v>
      </c>
      <c r="B12234" t="s">
        <v>0</v>
      </c>
      <c r="C12234" t="s">
        <v>203</v>
      </c>
      <c r="D12234" t="s">
        <v>483</v>
      </c>
      <c r="E12234" t="s">
        <v>51</v>
      </c>
      <c r="F12234" t="b">
        <v>0</v>
      </c>
      <c r="G12234" t="s">
        <v>23</v>
      </c>
      <c r="H12234" s="4">
        <v>45820.866956018523</v>
      </c>
      <c r="I12234" t="b">
        <v>0</v>
      </c>
      <c r="J12234" t="b">
        <v>1</v>
      </c>
      <c r="K12234" t="s">
        <v>24</v>
      </c>
      <c r="L12234" t="s">
        <v>36</v>
      </c>
      <c r="N12234">
        <v>42</v>
      </c>
      <c r="O12234" t="s">
        <v>5372</v>
      </c>
      <c r="P12234" t="s">
        <v>280</v>
      </c>
    </row>
    <row r="12235" spans="1:16" x14ac:dyDescent="0.55000000000000004">
      <c r="A12235" t="s">
        <v>25</v>
      </c>
      <c r="B12235" t="s">
        <v>15942</v>
      </c>
      <c r="C12235" t="s">
        <v>1664</v>
      </c>
      <c r="D12235" t="s">
        <v>3828</v>
      </c>
      <c r="E12235" t="s">
        <v>20</v>
      </c>
      <c r="F12235" t="b">
        <v>0</v>
      </c>
      <c r="G12235" t="s">
        <v>27</v>
      </c>
      <c r="H12235" s="4">
        <v>45820.875034722223</v>
      </c>
      <c r="I12235" t="b">
        <v>0</v>
      </c>
      <c r="J12235" t="b">
        <v>1</v>
      </c>
      <c r="K12235" t="s">
        <v>24</v>
      </c>
      <c r="L12235" t="s">
        <v>22</v>
      </c>
      <c r="M12235">
        <v>140298</v>
      </c>
      <c r="O12235" t="s">
        <v>15943</v>
      </c>
      <c r="P12235" t="s">
        <v>15944</v>
      </c>
    </row>
    <row r="12236" spans="1:16" x14ac:dyDescent="0.55000000000000004">
      <c r="A12236" t="s">
        <v>0</v>
      </c>
      <c r="B12236" t="s">
        <v>15945</v>
      </c>
      <c r="C12236" t="s">
        <v>64</v>
      </c>
      <c r="D12236" t="s">
        <v>3973</v>
      </c>
      <c r="E12236" t="s">
        <v>20</v>
      </c>
      <c r="F12236" t="b">
        <v>0</v>
      </c>
      <c r="G12236" t="s">
        <v>52</v>
      </c>
      <c r="H12236" s="4">
        <v>45820.875543981478</v>
      </c>
      <c r="I12236" t="b">
        <v>0</v>
      </c>
      <c r="J12236" t="b">
        <v>1</v>
      </c>
      <c r="K12236" t="s">
        <v>24</v>
      </c>
      <c r="L12236" t="s">
        <v>22</v>
      </c>
      <c r="M12236">
        <v>98900</v>
      </c>
      <c r="O12236" t="s">
        <v>402</v>
      </c>
      <c r="P12236" t="s">
        <v>15946</v>
      </c>
    </row>
    <row r="12237" spans="1:16" x14ac:dyDescent="0.55000000000000004">
      <c r="A12237" t="s">
        <v>40</v>
      </c>
      <c r="B12237" t="s">
        <v>15947</v>
      </c>
      <c r="C12237" t="s">
        <v>167</v>
      </c>
      <c r="D12237" t="s">
        <v>3973</v>
      </c>
      <c r="E12237" t="s">
        <v>20</v>
      </c>
      <c r="F12237" t="b">
        <v>0</v>
      </c>
      <c r="G12237" t="s">
        <v>27</v>
      </c>
      <c r="H12237" s="4">
        <v>45820.876296296286</v>
      </c>
      <c r="I12237" t="b">
        <v>1</v>
      </c>
      <c r="J12237" t="b">
        <v>1</v>
      </c>
      <c r="K12237" t="s">
        <v>24</v>
      </c>
      <c r="L12237" t="s">
        <v>22</v>
      </c>
      <c r="M12237">
        <v>140000</v>
      </c>
      <c r="O12237" t="s">
        <v>865</v>
      </c>
      <c r="P12237" t="s">
        <v>15948</v>
      </c>
    </row>
    <row r="12238" spans="1:16" x14ac:dyDescent="0.55000000000000004">
      <c r="A12238" t="s">
        <v>2</v>
      </c>
      <c r="B12238" t="s">
        <v>15949</v>
      </c>
      <c r="C12238" t="s">
        <v>436</v>
      </c>
      <c r="D12238" t="s">
        <v>3973</v>
      </c>
      <c r="E12238" t="s">
        <v>20</v>
      </c>
      <c r="F12238" t="b">
        <v>0</v>
      </c>
      <c r="G12238" t="s">
        <v>27</v>
      </c>
      <c r="H12238" s="4">
        <v>45820.876331018517</v>
      </c>
      <c r="I12238" t="b">
        <v>0</v>
      </c>
      <c r="J12238" t="b">
        <v>0</v>
      </c>
      <c r="K12238" t="s">
        <v>24</v>
      </c>
      <c r="L12238" t="s">
        <v>22</v>
      </c>
      <c r="M12238">
        <v>71000</v>
      </c>
      <c r="O12238" t="s">
        <v>2032</v>
      </c>
      <c r="P12238" t="s">
        <v>15950</v>
      </c>
    </row>
    <row r="12239" spans="1:16" x14ac:dyDescent="0.55000000000000004">
      <c r="A12239" t="s">
        <v>25</v>
      </c>
      <c r="B12239" t="s">
        <v>15951</v>
      </c>
      <c r="C12239" t="s">
        <v>203</v>
      </c>
      <c r="D12239" t="s">
        <v>3828</v>
      </c>
      <c r="E12239" t="s">
        <v>20</v>
      </c>
      <c r="F12239" t="b">
        <v>0</v>
      </c>
      <c r="G12239" t="s">
        <v>23</v>
      </c>
      <c r="H12239" s="4">
        <v>45820.908634259264</v>
      </c>
      <c r="I12239" t="b">
        <v>0</v>
      </c>
      <c r="J12239" t="b">
        <v>1</v>
      </c>
      <c r="K12239" t="s">
        <v>24</v>
      </c>
      <c r="L12239" t="s">
        <v>22</v>
      </c>
      <c r="M12239">
        <v>128017.5</v>
      </c>
      <c r="O12239" t="s">
        <v>1162</v>
      </c>
      <c r="P12239" t="s">
        <v>15952</v>
      </c>
    </row>
    <row r="12240" spans="1:16" x14ac:dyDescent="0.55000000000000004">
      <c r="A12240" t="s">
        <v>25</v>
      </c>
      <c r="B12240" t="s">
        <v>15953</v>
      </c>
      <c r="C12240" t="s">
        <v>73</v>
      </c>
      <c r="D12240" t="s">
        <v>3828</v>
      </c>
      <c r="E12240" t="s">
        <v>51</v>
      </c>
      <c r="F12240" t="b">
        <v>0</v>
      </c>
      <c r="G12240" t="s">
        <v>23</v>
      </c>
      <c r="H12240" s="4">
        <v>45820.908807870372</v>
      </c>
      <c r="I12240" t="b">
        <v>1</v>
      </c>
      <c r="J12240" t="b">
        <v>0</v>
      </c>
      <c r="K12240" t="s">
        <v>24</v>
      </c>
      <c r="L12240" t="s">
        <v>36</v>
      </c>
      <c r="N12240">
        <v>38.5</v>
      </c>
      <c r="O12240" t="s">
        <v>6991</v>
      </c>
    </row>
    <row r="12241" spans="1:16" x14ac:dyDescent="0.55000000000000004">
      <c r="A12241" t="s">
        <v>191</v>
      </c>
      <c r="B12241" t="s">
        <v>15954</v>
      </c>
      <c r="C12241" t="s">
        <v>73</v>
      </c>
      <c r="D12241" t="s">
        <v>3600</v>
      </c>
      <c r="E12241" t="s">
        <v>51</v>
      </c>
      <c r="F12241" t="b">
        <v>0</v>
      </c>
      <c r="G12241" t="s">
        <v>41</v>
      </c>
      <c r="H12241" s="4">
        <v>45820.918449074074</v>
      </c>
      <c r="I12241" t="b">
        <v>1</v>
      </c>
      <c r="J12241" t="b">
        <v>0</v>
      </c>
      <c r="K12241" t="s">
        <v>24</v>
      </c>
      <c r="L12241" t="s">
        <v>36</v>
      </c>
      <c r="N12241">
        <v>55</v>
      </c>
      <c r="O12241" t="s">
        <v>15955</v>
      </c>
      <c r="P12241" t="s">
        <v>15956</v>
      </c>
    </row>
    <row r="12242" spans="1:16" x14ac:dyDescent="0.55000000000000004">
      <c r="A12242" t="s">
        <v>2</v>
      </c>
      <c r="B12242" t="s">
        <v>117</v>
      </c>
      <c r="C12242" t="s">
        <v>955</v>
      </c>
      <c r="D12242" t="s">
        <v>3973</v>
      </c>
      <c r="E12242" t="s">
        <v>20</v>
      </c>
      <c r="F12242" t="b">
        <v>0</v>
      </c>
      <c r="G12242" t="s">
        <v>27</v>
      </c>
      <c r="H12242" s="4">
        <v>45820.959537037037</v>
      </c>
      <c r="I12242" t="b">
        <v>0</v>
      </c>
      <c r="J12242" t="b">
        <v>1</v>
      </c>
      <c r="K12242" t="s">
        <v>24</v>
      </c>
      <c r="L12242" t="s">
        <v>22</v>
      </c>
      <c r="M12242">
        <v>122500</v>
      </c>
      <c r="O12242" t="s">
        <v>15957</v>
      </c>
      <c r="P12242" t="s">
        <v>15958</v>
      </c>
    </row>
    <row r="12243" spans="1:16" x14ac:dyDescent="0.55000000000000004">
      <c r="A12243" t="s">
        <v>2</v>
      </c>
      <c r="B12243" t="s">
        <v>15959</v>
      </c>
      <c r="C12243" t="s">
        <v>71</v>
      </c>
      <c r="D12243" t="s">
        <v>3973</v>
      </c>
      <c r="E12243" t="s">
        <v>20</v>
      </c>
      <c r="F12243" t="b">
        <v>0</v>
      </c>
      <c r="G12243" t="s">
        <v>30</v>
      </c>
      <c r="H12243" s="4">
        <v>45821.002476851849</v>
      </c>
      <c r="I12243" t="b">
        <v>0</v>
      </c>
      <c r="J12243" t="b">
        <v>1</v>
      </c>
      <c r="K12243" t="s">
        <v>24</v>
      </c>
      <c r="L12243" t="s">
        <v>22</v>
      </c>
      <c r="M12243">
        <v>162500</v>
      </c>
      <c r="O12243" t="s">
        <v>14537</v>
      </c>
      <c r="P12243" t="s">
        <v>1206</v>
      </c>
    </row>
    <row r="12244" spans="1:16" x14ac:dyDescent="0.55000000000000004">
      <c r="A12244" t="s">
        <v>139</v>
      </c>
      <c r="B12244" t="s">
        <v>15960</v>
      </c>
      <c r="C12244" t="s">
        <v>82</v>
      </c>
      <c r="D12244" t="s">
        <v>3973</v>
      </c>
      <c r="E12244" t="s">
        <v>20</v>
      </c>
      <c r="F12244" t="b">
        <v>0</v>
      </c>
      <c r="G12244" t="s">
        <v>27</v>
      </c>
      <c r="H12244" s="4">
        <v>45821.249976851846</v>
      </c>
      <c r="I12244" t="b">
        <v>1</v>
      </c>
      <c r="J12244" t="b">
        <v>0</v>
      </c>
      <c r="K12244" t="s">
        <v>24</v>
      </c>
      <c r="L12244" t="s">
        <v>22</v>
      </c>
      <c r="M12244">
        <v>92500</v>
      </c>
      <c r="O12244" t="s">
        <v>15961</v>
      </c>
      <c r="P12244" t="s">
        <v>15962</v>
      </c>
    </row>
    <row r="12245" spans="1:16" x14ac:dyDescent="0.55000000000000004">
      <c r="A12245" t="s">
        <v>25</v>
      </c>
      <c r="B12245" t="s">
        <v>14602</v>
      </c>
      <c r="C12245" t="s">
        <v>82</v>
      </c>
      <c r="D12245" t="s">
        <v>5915</v>
      </c>
      <c r="E12245" t="s">
        <v>20</v>
      </c>
      <c r="F12245" t="b">
        <v>0</v>
      </c>
      <c r="G12245" t="s">
        <v>27</v>
      </c>
      <c r="H12245" s="4">
        <v>45821.250069444453</v>
      </c>
      <c r="I12245" t="b">
        <v>0</v>
      </c>
      <c r="J12245" t="b">
        <v>0</v>
      </c>
      <c r="K12245" t="s">
        <v>24</v>
      </c>
      <c r="L12245" t="s">
        <v>22</v>
      </c>
      <c r="M12245">
        <v>117500</v>
      </c>
      <c r="O12245" t="s">
        <v>14603</v>
      </c>
      <c r="P12245" t="s">
        <v>14604</v>
      </c>
    </row>
    <row r="12246" spans="1:16" x14ac:dyDescent="0.55000000000000004">
      <c r="A12246" t="s">
        <v>0</v>
      </c>
      <c r="B12246" t="s">
        <v>1098</v>
      </c>
      <c r="C12246" t="s">
        <v>82</v>
      </c>
      <c r="D12246" t="s">
        <v>15963</v>
      </c>
      <c r="E12246" t="s">
        <v>20</v>
      </c>
      <c r="F12246" t="b">
        <v>0</v>
      </c>
      <c r="G12246" t="s">
        <v>27</v>
      </c>
      <c r="H12246" s="4">
        <v>45821.250069444453</v>
      </c>
      <c r="I12246" t="b">
        <v>0</v>
      </c>
      <c r="J12246" t="b">
        <v>1</v>
      </c>
      <c r="K12246" t="s">
        <v>24</v>
      </c>
      <c r="L12246" t="s">
        <v>22</v>
      </c>
      <c r="M12246">
        <v>142500</v>
      </c>
      <c r="O12246" t="s">
        <v>13655</v>
      </c>
      <c r="P12246" t="s">
        <v>13656</v>
      </c>
    </row>
    <row r="12247" spans="1:16" x14ac:dyDescent="0.55000000000000004">
      <c r="A12247" t="s">
        <v>0</v>
      </c>
      <c r="B12247" t="s">
        <v>15964</v>
      </c>
      <c r="C12247" t="s">
        <v>151</v>
      </c>
      <c r="D12247" t="s">
        <v>3828</v>
      </c>
      <c r="E12247" t="s">
        <v>20</v>
      </c>
      <c r="F12247" t="b">
        <v>0</v>
      </c>
      <c r="G12247" t="s">
        <v>30</v>
      </c>
      <c r="H12247" s="4">
        <v>45821.251203703701</v>
      </c>
      <c r="I12247" t="b">
        <v>0</v>
      </c>
      <c r="J12247" t="b">
        <v>0</v>
      </c>
      <c r="K12247" t="s">
        <v>24</v>
      </c>
      <c r="L12247" t="s">
        <v>22</v>
      </c>
      <c r="M12247">
        <v>65920</v>
      </c>
      <c r="O12247" t="s">
        <v>1779</v>
      </c>
      <c r="P12247" t="s">
        <v>15965</v>
      </c>
    </row>
    <row r="12248" spans="1:16" x14ac:dyDescent="0.55000000000000004">
      <c r="A12248" t="s">
        <v>1</v>
      </c>
      <c r="B12248" t="s">
        <v>467</v>
      </c>
      <c r="C12248" t="s">
        <v>949</v>
      </c>
      <c r="D12248" t="s">
        <v>15090</v>
      </c>
      <c r="E12248" t="s">
        <v>20</v>
      </c>
      <c r="F12248" t="b">
        <v>0</v>
      </c>
      <c r="G12248" t="s">
        <v>30</v>
      </c>
      <c r="H12248" s="4">
        <v>45821.251203703701</v>
      </c>
      <c r="I12248" t="b">
        <v>0</v>
      </c>
      <c r="J12248" t="b">
        <v>0</v>
      </c>
      <c r="K12248" t="s">
        <v>24</v>
      </c>
      <c r="L12248" t="s">
        <v>22</v>
      </c>
      <c r="M12248">
        <v>145500</v>
      </c>
      <c r="O12248" t="s">
        <v>212</v>
      </c>
    </row>
    <row r="12249" spans="1:16" x14ac:dyDescent="0.55000000000000004">
      <c r="A12249" t="s">
        <v>1</v>
      </c>
      <c r="B12249" t="s">
        <v>661</v>
      </c>
      <c r="C12249" t="s">
        <v>1521</v>
      </c>
      <c r="D12249" t="s">
        <v>3383</v>
      </c>
      <c r="E12249" t="s">
        <v>20</v>
      </c>
      <c r="F12249" t="b">
        <v>0</v>
      </c>
      <c r="G12249" t="s">
        <v>52</v>
      </c>
      <c r="H12249" s="4">
        <v>45821.251307870371</v>
      </c>
      <c r="I12249" t="b">
        <v>0</v>
      </c>
      <c r="J12249" t="b">
        <v>0</v>
      </c>
      <c r="K12249" t="s">
        <v>24</v>
      </c>
      <c r="L12249" t="s">
        <v>22</v>
      </c>
      <c r="M12249">
        <v>81100</v>
      </c>
      <c r="O12249" t="s">
        <v>1549</v>
      </c>
    </row>
    <row r="12250" spans="1:16" x14ac:dyDescent="0.55000000000000004">
      <c r="A12250" t="s">
        <v>1</v>
      </c>
      <c r="B12250" t="s">
        <v>11615</v>
      </c>
      <c r="C12250" t="s">
        <v>54</v>
      </c>
      <c r="D12250" t="s">
        <v>3973</v>
      </c>
      <c r="E12250" t="s">
        <v>20</v>
      </c>
      <c r="F12250" t="b">
        <v>0</v>
      </c>
      <c r="G12250" t="s">
        <v>41</v>
      </c>
      <c r="H12250" s="4">
        <v>45821.251608796287</v>
      </c>
      <c r="I12250" t="b">
        <v>0</v>
      </c>
      <c r="J12250" t="b">
        <v>0</v>
      </c>
      <c r="K12250" t="s">
        <v>24</v>
      </c>
      <c r="L12250" t="s">
        <v>36</v>
      </c>
      <c r="N12250">
        <v>68</v>
      </c>
      <c r="O12250" t="s">
        <v>10790</v>
      </c>
      <c r="P12250" t="s">
        <v>11616</v>
      </c>
    </row>
    <row r="12251" spans="1:16" x14ac:dyDescent="0.55000000000000004">
      <c r="A12251" t="s">
        <v>2</v>
      </c>
      <c r="B12251" t="s">
        <v>439</v>
      </c>
      <c r="C12251" t="s">
        <v>1216</v>
      </c>
      <c r="D12251" t="s">
        <v>2208</v>
      </c>
      <c r="E12251" t="s">
        <v>20</v>
      </c>
      <c r="F12251" t="b">
        <v>0</v>
      </c>
      <c r="G12251" t="s">
        <v>30</v>
      </c>
      <c r="H12251" s="4">
        <v>45821.252453703702</v>
      </c>
      <c r="I12251" t="b">
        <v>0</v>
      </c>
      <c r="J12251" t="b">
        <v>1</v>
      </c>
      <c r="K12251" t="s">
        <v>24</v>
      </c>
      <c r="L12251" t="s">
        <v>22</v>
      </c>
      <c r="M12251">
        <v>168500</v>
      </c>
      <c r="O12251" t="s">
        <v>11948</v>
      </c>
      <c r="P12251" t="s">
        <v>11949</v>
      </c>
    </row>
    <row r="12252" spans="1:16" x14ac:dyDescent="0.55000000000000004">
      <c r="A12252" t="s">
        <v>89</v>
      </c>
      <c r="B12252" t="s">
        <v>15966</v>
      </c>
      <c r="C12252" t="s">
        <v>39</v>
      </c>
      <c r="D12252" t="s">
        <v>7434</v>
      </c>
      <c r="E12252" t="s">
        <v>20</v>
      </c>
      <c r="F12252" t="b">
        <v>1</v>
      </c>
      <c r="G12252" t="s">
        <v>5203</v>
      </c>
      <c r="H12252" s="4">
        <v>45821.290069444447</v>
      </c>
      <c r="I12252" t="b">
        <v>0</v>
      </c>
      <c r="J12252" t="b">
        <v>1</v>
      </c>
      <c r="L12252" t="s">
        <v>22</v>
      </c>
      <c r="M12252">
        <v>250000</v>
      </c>
      <c r="O12252" t="s">
        <v>4053</v>
      </c>
      <c r="P12252" t="s">
        <v>15967</v>
      </c>
    </row>
    <row r="12253" spans="1:16" x14ac:dyDescent="0.55000000000000004">
      <c r="A12253" t="s">
        <v>139</v>
      </c>
      <c r="B12253" t="s">
        <v>15968</v>
      </c>
      <c r="C12253" t="s">
        <v>680</v>
      </c>
      <c r="D12253" t="s">
        <v>3970</v>
      </c>
      <c r="E12253" t="s">
        <v>20</v>
      </c>
      <c r="F12253" t="b">
        <v>0</v>
      </c>
      <c r="G12253" t="s">
        <v>41</v>
      </c>
      <c r="H12253" s="4">
        <v>45821.292118055557</v>
      </c>
      <c r="I12253" t="b">
        <v>0</v>
      </c>
      <c r="J12253" t="b">
        <v>1</v>
      </c>
      <c r="K12253" t="s">
        <v>24</v>
      </c>
      <c r="L12253" t="s">
        <v>22</v>
      </c>
      <c r="M12253">
        <v>145000</v>
      </c>
      <c r="O12253" t="s">
        <v>15969</v>
      </c>
    </row>
    <row r="12254" spans="1:16" x14ac:dyDescent="0.55000000000000004">
      <c r="A12254" t="s">
        <v>139</v>
      </c>
      <c r="B12254" t="s">
        <v>15970</v>
      </c>
      <c r="C12254" t="s">
        <v>49</v>
      </c>
      <c r="D12254" t="s">
        <v>3970</v>
      </c>
      <c r="E12254" t="s">
        <v>20</v>
      </c>
      <c r="F12254" t="b">
        <v>0</v>
      </c>
      <c r="G12254" t="s">
        <v>41</v>
      </c>
      <c r="H12254" s="4">
        <v>45821.292754629627</v>
      </c>
      <c r="I12254" t="b">
        <v>0</v>
      </c>
      <c r="J12254" t="b">
        <v>0</v>
      </c>
      <c r="K12254" t="s">
        <v>24</v>
      </c>
      <c r="L12254" t="s">
        <v>22</v>
      </c>
      <c r="M12254">
        <v>100000</v>
      </c>
      <c r="O12254" t="s">
        <v>3266</v>
      </c>
    </row>
    <row r="12255" spans="1:16" x14ac:dyDescent="0.55000000000000004">
      <c r="A12255" t="s">
        <v>2</v>
      </c>
      <c r="B12255" t="s">
        <v>15971</v>
      </c>
      <c r="C12255" t="s">
        <v>1866</v>
      </c>
      <c r="D12255" t="s">
        <v>3970</v>
      </c>
      <c r="E12255" t="s">
        <v>20</v>
      </c>
      <c r="F12255" t="b">
        <v>0</v>
      </c>
      <c r="G12255" t="s">
        <v>27</v>
      </c>
      <c r="H12255" s="4">
        <v>45821.29315972222</v>
      </c>
      <c r="I12255" t="b">
        <v>0</v>
      </c>
      <c r="J12255" t="b">
        <v>0</v>
      </c>
      <c r="K12255" t="s">
        <v>24</v>
      </c>
      <c r="L12255" t="s">
        <v>22</v>
      </c>
      <c r="M12255">
        <v>91732.5</v>
      </c>
      <c r="O12255" t="s">
        <v>15972</v>
      </c>
      <c r="P12255" t="s">
        <v>15973</v>
      </c>
    </row>
    <row r="12256" spans="1:16" x14ac:dyDescent="0.55000000000000004">
      <c r="A12256" t="s">
        <v>28</v>
      </c>
      <c r="B12256" t="s">
        <v>15974</v>
      </c>
      <c r="C12256" t="s">
        <v>333</v>
      </c>
      <c r="D12256" t="s">
        <v>3973</v>
      </c>
      <c r="E12256" t="s">
        <v>20</v>
      </c>
      <c r="F12256" t="b">
        <v>0</v>
      </c>
      <c r="G12256" t="s">
        <v>52</v>
      </c>
      <c r="H12256" s="4">
        <v>45821.294942129629</v>
      </c>
      <c r="I12256" t="b">
        <v>0</v>
      </c>
      <c r="J12256" t="b">
        <v>0</v>
      </c>
      <c r="K12256" t="s">
        <v>24</v>
      </c>
      <c r="L12256" t="s">
        <v>22</v>
      </c>
      <c r="M12256">
        <v>275000</v>
      </c>
      <c r="O12256" t="s">
        <v>261</v>
      </c>
      <c r="P12256" t="s">
        <v>15975</v>
      </c>
    </row>
    <row r="12257" spans="1:16" x14ac:dyDescent="0.55000000000000004">
      <c r="A12257" t="s">
        <v>89</v>
      </c>
      <c r="B12257" t="s">
        <v>15976</v>
      </c>
      <c r="C12257" t="s">
        <v>376</v>
      </c>
      <c r="D12257" t="s">
        <v>3970</v>
      </c>
      <c r="E12257" t="s">
        <v>20</v>
      </c>
      <c r="F12257" t="b">
        <v>0</v>
      </c>
      <c r="G12257" t="s">
        <v>23</v>
      </c>
      <c r="H12257" s="4">
        <v>45821.308020833327</v>
      </c>
      <c r="I12257" t="b">
        <v>0</v>
      </c>
      <c r="J12257" t="b">
        <v>0</v>
      </c>
      <c r="K12257" t="s">
        <v>24</v>
      </c>
      <c r="L12257" t="s">
        <v>22</v>
      </c>
      <c r="M12257">
        <v>148500</v>
      </c>
      <c r="O12257" t="s">
        <v>6473</v>
      </c>
      <c r="P12257" t="s">
        <v>1224</v>
      </c>
    </row>
    <row r="12258" spans="1:16" x14ac:dyDescent="0.55000000000000004">
      <c r="A12258" t="s">
        <v>139</v>
      </c>
      <c r="B12258" t="s">
        <v>7436</v>
      </c>
      <c r="C12258" t="s">
        <v>2500</v>
      </c>
      <c r="D12258" t="s">
        <v>3970</v>
      </c>
      <c r="E12258" t="s">
        <v>20</v>
      </c>
      <c r="F12258" t="b">
        <v>0</v>
      </c>
      <c r="G12258" t="s">
        <v>41</v>
      </c>
      <c r="H12258" s="4">
        <v>45821.333784722221</v>
      </c>
      <c r="I12258" t="b">
        <v>0</v>
      </c>
      <c r="J12258" t="b">
        <v>1</v>
      </c>
      <c r="K12258" t="s">
        <v>24</v>
      </c>
      <c r="L12258" t="s">
        <v>22</v>
      </c>
      <c r="M12258">
        <v>96000</v>
      </c>
      <c r="O12258" t="s">
        <v>7437</v>
      </c>
    </row>
    <row r="12259" spans="1:16" x14ac:dyDescent="0.55000000000000004">
      <c r="A12259" t="s">
        <v>89</v>
      </c>
      <c r="B12259" t="s">
        <v>15977</v>
      </c>
      <c r="C12259" t="s">
        <v>2102</v>
      </c>
      <c r="D12259" t="s">
        <v>3970</v>
      </c>
      <c r="E12259" t="s">
        <v>20</v>
      </c>
      <c r="F12259" t="b">
        <v>0</v>
      </c>
      <c r="G12259" t="s">
        <v>41</v>
      </c>
      <c r="H12259" s="4">
        <v>45821.334421296298</v>
      </c>
      <c r="I12259" t="b">
        <v>1</v>
      </c>
      <c r="J12259" t="b">
        <v>1</v>
      </c>
      <c r="K12259" t="s">
        <v>24</v>
      </c>
      <c r="L12259" t="s">
        <v>22</v>
      </c>
      <c r="M12259">
        <v>120000</v>
      </c>
      <c r="O12259" t="s">
        <v>15978</v>
      </c>
      <c r="P12259" t="s">
        <v>3889</v>
      </c>
    </row>
    <row r="12260" spans="1:16" x14ac:dyDescent="0.55000000000000004">
      <c r="A12260" t="s">
        <v>40</v>
      </c>
      <c r="B12260" t="s">
        <v>15979</v>
      </c>
      <c r="C12260" t="s">
        <v>47</v>
      </c>
      <c r="D12260" t="s">
        <v>3828</v>
      </c>
      <c r="E12260" t="s">
        <v>20</v>
      </c>
      <c r="F12260" t="b">
        <v>0</v>
      </c>
      <c r="G12260" t="s">
        <v>27</v>
      </c>
      <c r="H12260" s="4">
        <v>45821.334756944438</v>
      </c>
      <c r="I12260" t="b">
        <v>1</v>
      </c>
      <c r="J12260" t="b">
        <v>1</v>
      </c>
      <c r="K12260" t="s">
        <v>24</v>
      </c>
      <c r="L12260" t="s">
        <v>22</v>
      </c>
      <c r="M12260">
        <v>189500</v>
      </c>
      <c r="O12260" t="s">
        <v>1156</v>
      </c>
      <c r="P12260" t="s">
        <v>1206</v>
      </c>
    </row>
    <row r="12261" spans="1:16" x14ac:dyDescent="0.55000000000000004">
      <c r="A12261" t="s">
        <v>1</v>
      </c>
      <c r="B12261" t="s">
        <v>15980</v>
      </c>
      <c r="C12261" t="s">
        <v>106</v>
      </c>
      <c r="D12261" t="s">
        <v>14532</v>
      </c>
      <c r="E12261" t="s">
        <v>20</v>
      </c>
      <c r="F12261" t="b">
        <v>0</v>
      </c>
      <c r="G12261" t="s">
        <v>106</v>
      </c>
      <c r="H12261" s="4">
        <v>45821.338182870371</v>
      </c>
      <c r="I12261" t="b">
        <v>0</v>
      </c>
      <c r="J12261" t="b">
        <v>0</v>
      </c>
      <c r="K12261" t="s">
        <v>106</v>
      </c>
      <c r="L12261" t="s">
        <v>22</v>
      </c>
      <c r="M12261">
        <v>68700</v>
      </c>
      <c r="O12261" t="s">
        <v>15981</v>
      </c>
      <c r="P12261" t="s">
        <v>15982</v>
      </c>
    </row>
    <row r="12262" spans="1:16" x14ac:dyDescent="0.55000000000000004">
      <c r="A12262" t="s">
        <v>139</v>
      </c>
      <c r="B12262" t="s">
        <v>15983</v>
      </c>
      <c r="C12262" t="s">
        <v>15984</v>
      </c>
      <c r="D12262" t="s">
        <v>4324</v>
      </c>
      <c r="E12262" t="s">
        <v>631</v>
      </c>
      <c r="F12262" t="b">
        <v>0</v>
      </c>
      <c r="G12262" t="s">
        <v>4006</v>
      </c>
      <c r="H12262" s="4">
        <v>45821.348113425927</v>
      </c>
      <c r="I12262" t="b">
        <v>0</v>
      </c>
      <c r="J12262" t="b">
        <v>0</v>
      </c>
      <c r="K12262" t="s">
        <v>4006</v>
      </c>
      <c r="L12262" t="s">
        <v>22</v>
      </c>
      <c r="M12262">
        <v>51500</v>
      </c>
      <c r="O12262" t="s">
        <v>15985</v>
      </c>
      <c r="P12262" t="s">
        <v>2014</v>
      </c>
    </row>
    <row r="12263" spans="1:16" x14ac:dyDescent="0.55000000000000004">
      <c r="A12263" t="s">
        <v>2</v>
      </c>
      <c r="B12263" t="s">
        <v>2</v>
      </c>
      <c r="C12263" t="s">
        <v>15986</v>
      </c>
      <c r="D12263" t="s">
        <v>4090</v>
      </c>
      <c r="E12263" t="s">
        <v>20</v>
      </c>
      <c r="F12263" t="b">
        <v>0</v>
      </c>
      <c r="G12263" t="s">
        <v>23</v>
      </c>
      <c r="H12263" s="4">
        <v>45821.349976851852</v>
      </c>
      <c r="I12263" t="b">
        <v>0</v>
      </c>
      <c r="J12263" t="b">
        <v>0</v>
      </c>
      <c r="K12263" t="s">
        <v>24</v>
      </c>
      <c r="L12263" t="s">
        <v>36</v>
      </c>
      <c r="N12263">
        <v>47.5</v>
      </c>
      <c r="O12263" t="s">
        <v>15987</v>
      </c>
      <c r="P12263" t="s">
        <v>6185</v>
      </c>
    </row>
    <row r="12264" spans="1:16" x14ac:dyDescent="0.55000000000000004">
      <c r="A12264" t="s">
        <v>19</v>
      </c>
      <c r="B12264" t="s">
        <v>4425</v>
      </c>
      <c r="C12264" t="s">
        <v>332</v>
      </c>
      <c r="D12264" t="s">
        <v>4090</v>
      </c>
      <c r="E12264" t="s">
        <v>20</v>
      </c>
      <c r="F12264" t="b">
        <v>0</v>
      </c>
      <c r="G12264" t="s">
        <v>41</v>
      </c>
      <c r="H12264" s="4">
        <v>45821.376018518517</v>
      </c>
      <c r="I12264" t="b">
        <v>0</v>
      </c>
      <c r="J12264" t="b">
        <v>1</v>
      </c>
      <c r="K12264" t="s">
        <v>24</v>
      </c>
      <c r="L12264" t="s">
        <v>22</v>
      </c>
      <c r="M12264">
        <v>220000</v>
      </c>
      <c r="O12264" t="s">
        <v>1529</v>
      </c>
      <c r="P12264" t="s">
        <v>15672</v>
      </c>
    </row>
    <row r="12265" spans="1:16" x14ac:dyDescent="0.55000000000000004">
      <c r="A12265" t="s">
        <v>2</v>
      </c>
      <c r="B12265" t="s">
        <v>6691</v>
      </c>
      <c r="C12265" t="s">
        <v>725</v>
      </c>
      <c r="D12265" t="s">
        <v>3973</v>
      </c>
      <c r="E12265" t="s">
        <v>20</v>
      </c>
      <c r="F12265" t="b">
        <v>0</v>
      </c>
      <c r="G12265" t="s">
        <v>27</v>
      </c>
      <c r="H12265" s="4">
        <v>45821.376597222217</v>
      </c>
      <c r="I12265" t="b">
        <v>0</v>
      </c>
      <c r="J12265" t="b">
        <v>0</v>
      </c>
      <c r="K12265" t="s">
        <v>24</v>
      </c>
      <c r="L12265" t="s">
        <v>22</v>
      </c>
      <c r="M12265">
        <v>200000</v>
      </c>
      <c r="O12265" t="s">
        <v>237</v>
      </c>
      <c r="P12265" t="s">
        <v>48</v>
      </c>
    </row>
    <row r="12266" spans="1:16" x14ac:dyDescent="0.55000000000000004">
      <c r="A12266" t="s">
        <v>2</v>
      </c>
      <c r="B12266" t="s">
        <v>15988</v>
      </c>
      <c r="C12266" t="s">
        <v>158</v>
      </c>
      <c r="D12266" t="s">
        <v>4035</v>
      </c>
      <c r="E12266" t="s">
        <v>20</v>
      </c>
      <c r="F12266" t="b">
        <v>0</v>
      </c>
      <c r="G12266" t="s">
        <v>158</v>
      </c>
      <c r="H12266" s="4">
        <v>45821.378668981481</v>
      </c>
      <c r="I12266" t="b">
        <v>0</v>
      </c>
      <c r="J12266" t="b">
        <v>0</v>
      </c>
      <c r="K12266" t="s">
        <v>158</v>
      </c>
      <c r="L12266" t="s">
        <v>22</v>
      </c>
      <c r="M12266">
        <v>56000</v>
      </c>
      <c r="O12266" t="s">
        <v>15989</v>
      </c>
      <c r="P12266" t="s">
        <v>15990</v>
      </c>
    </row>
    <row r="12267" spans="1:16" x14ac:dyDescent="0.55000000000000004">
      <c r="A12267" t="s">
        <v>191</v>
      </c>
      <c r="B12267" t="s">
        <v>15991</v>
      </c>
      <c r="C12267" t="s">
        <v>15992</v>
      </c>
      <c r="D12267" t="s">
        <v>4324</v>
      </c>
      <c r="E12267" t="s">
        <v>631</v>
      </c>
      <c r="F12267" t="b">
        <v>0</v>
      </c>
      <c r="G12267" t="s">
        <v>255</v>
      </c>
      <c r="H12267" s="4">
        <v>45821.382280092592</v>
      </c>
      <c r="I12267" t="b">
        <v>0</v>
      </c>
      <c r="J12267" t="b">
        <v>0</v>
      </c>
      <c r="K12267" t="s">
        <v>255</v>
      </c>
      <c r="L12267" t="s">
        <v>22</v>
      </c>
      <c r="M12267">
        <v>121500</v>
      </c>
      <c r="O12267" t="s">
        <v>91</v>
      </c>
      <c r="P12267" t="s">
        <v>2326</v>
      </c>
    </row>
    <row r="12268" spans="1:16" x14ac:dyDescent="0.55000000000000004">
      <c r="A12268" t="s">
        <v>0</v>
      </c>
      <c r="B12268" t="s">
        <v>15993</v>
      </c>
      <c r="C12268" t="s">
        <v>15994</v>
      </c>
      <c r="D12268" t="s">
        <v>4035</v>
      </c>
      <c r="E12268" t="s">
        <v>51</v>
      </c>
      <c r="F12268" t="b">
        <v>0</v>
      </c>
      <c r="G12268" t="s">
        <v>5138</v>
      </c>
      <c r="H12268" s="4">
        <v>45821.389363425929</v>
      </c>
      <c r="I12268" t="b">
        <v>0</v>
      </c>
      <c r="J12268" t="b">
        <v>0</v>
      </c>
      <c r="K12268" t="s">
        <v>5138</v>
      </c>
      <c r="L12268" t="s">
        <v>22</v>
      </c>
      <c r="M12268">
        <v>70091.5</v>
      </c>
      <c r="O12268" t="s">
        <v>15995</v>
      </c>
      <c r="P12268" t="s">
        <v>15996</v>
      </c>
    </row>
    <row r="12269" spans="1:16" x14ac:dyDescent="0.55000000000000004">
      <c r="A12269" t="s">
        <v>139</v>
      </c>
      <c r="B12269" t="s">
        <v>15997</v>
      </c>
      <c r="C12269" t="s">
        <v>15998</v>
      </c>
      <c r="D12269" t="s">
        <v>9365</v>
      </c>
      <c r="E12269" t="s">
        <v>631</v>
      </c>
      <c r="F12269" t="b">
        <v>0</v>
      </c>
      <c r="G12269" t="s">
        <v>4006</v>
      </c>
      <c r="H12269" s="4">
        <v>45821.389780092592</v>
      </c>
      <c r="I12269" t="b">
        <v>0</v>
      </c>
      <c r="J12269" t="b">
        <v>0</v>
      </c>
      <c r="K12269" t="s">
        <v>4006</v>
      </c>
      <c r="L12269" t="s">
        <v>36</v>
      </c>
      <c r="N12269">
        <v>29.5</v>
      </c>
      <c r="O12269" t="s">
        <v>15999</v>
      </c>
      <c r="P12269" t="s">
        <v>3050</v>
      </c>
    </row>
    <row r="12270" spans="1:16" x14ac:dyDescent="0.55000000000000004">
      <c r="A12270" t="s">
        <v>0</v>
      </c>
      <c r="B12270" t="s">
        <v>16000</v>
      </c>
      <c r="C12270" t="s">
        <v>713</v>
      </c>
      <c r="D12270" t="s">
        <v>5133</v>
      </c>
      <c r="E12270" t="s">
        <v>20</v>
      </c>
      <c r="F12270" t="b">
        <v>0</v>
      </c>
      <c r="G12270" t="s">
        <v>23</v>
      </c>
      <c r="H12270" s="4">
        <v>45821.39130787037</v>
      </c>
      <c r="I12270" t="b">
        <v>0</v>
      </c>
      <c r="J12270" t="b">
        <v>1</v>
      </c>
      <c r="K12270" t="s">
        <v>24</v>
      </c>
      <c r="L12270" t="s">
        <v>22</v>
      </c>
      <c r="M12270">
        <v>54165</v>
      </c>
      <c r="O12270" t="s">
        <v>1585</v>
      </c>
      <c r="P12270" t="s">
        <v>2017</v>
      </c>
    </row>
    <row r="12271" spans="1:16" x14ac:dyDescent="0.55000000000000004">
      <c r="A12271" t="s">
        <v>2</v>
      </c>
      <c r="B12271" t="s">
        <v>2</v>
      </c>
      <c r="C12271" t="s">
        <v>16001</v>
      </c>
      <c r="D12271" t="s">
        <v>4103</v>
      </c>
      <c r="E12271" t="s">
        <v>20</v>
      </c>
      <c r="F12271" t="b">
        <v>0</v>
      </c>
      <c r="G12271" t="s">
        <v>23</v>
      </c>
      <c r="H12271" s="4">
        <v>45821.391701388893</v>
      </c>
      <c r="I12271" t="b">
        <v>1</v>
      </c>
      <c r="J12271" t="b">
        <v>1</v>
      </c>
      <c r="K12271" t="s">
        <v>24</v>
      </c>
      <c r="L12271" t="s">
        <v>36</v>
      </c>
      <c r="N12271">
        <v>33.650001525878913</v>
      </c>
      <c r="O12271" t="s">
        <v>4304</v>
      </c>
      <c r="P12271" t="s">
        <v>2343</v>
      </c>
    </row>
    <row r="12272" spans="1:16" x14ac:dyDescent="0.55000000000000004">
      <c r="A12272" t="s">
        <v>0</v>
      </c>
      <c r="B12272" t="s">
        <v>3168</v>
      </c>
      <c r="C12272" t="s">
        <v>704</v>
      </c>
      <c r="D12272" t="s">
        <v>4103</v>
      </c>
      <c r="E12272" t="s">
        <v>20</v>
      </c>
      <c r="F12272" t="b">
        <v>0</v>
      </c>
      <c r="G12272" t="s">
        <v>30</v>
      </c>
      <c r="H12272" s="4">
        <v>45821.417372685188</v>
      </c>
      <c r="I12272" t="b">
        <v>0</v>
      </c>
      <c r="J12272" t="b">
        <v>1</v>
      </c>
      <c r="K12272" t="s">
        <v>24</v>
      </c>
      <c r="L12272" t="s">
        <v>22</v>
      </c>
      <c r="M12272">
        <v>94018</v>
      </c>
      <c r="O12272" t="s">
        <v>2750</v>
      </c>
      <c r="P12272" t="s">
        <v>6835</v>
      </c>
    </row>
    <row r="12273" spans="1:16" x14ac:dyDescent="0.55000000000000004">
      <c r="A12273" t="s">
        <v>0</v>
      </c>
      <c r="B12273" t="s">
        <v>16002</v>
      </c>
      <c r="C12273" t="s">
        <v>9658</v>
      </c>
      <c r="D12273" t="s">
        <v>4084</v>
      </c>
      <c r="E12273" t="s">
        <v>20</v>
      </c>
      <c r="F12273" t="b">
        <v>0</v>
      </c>
      <c r="G12273" t="s">
        <v>158</v>
      </c>
      <c r="H12273" s="4">
        <v>45821.420416666668</v>
      </c>
      <c r="I12273" t="b">
        <v>0</v>
      </c>
      <c r="J12273" t="b">
        <v>0</v>
      </c>
      <c r="K12273" t="s">
        <v>158</v>
      </c>
      <c r="L12273" t="s">
        <v>22</v>
      </c>
      <c r="M12273">
        <v>45000</v>
      </c>
      <c r="O12273" t="s">
        <v>16003</v>
      </c>
      <c r="P12273" t="s">
        <v>221</v>
      </c>
    </row>
    <row r="12274" spans="1:16" x14ac:dyDescent="0.55000000000000004">
      <c r="A12274" t="s">
        <v>139</v>
      </c>
      <c r="B12274" t="s">
        <v>16004</v>
      </c>
      <c r="C12274" t="s">
        <v>16005</v>
      </c>
      <c r="D12274" t="s">
        <v>4324</v>
      </c>
      <c r="E12274" t="s">
        <v>631</v>
      </c>
      <c r="F12274" t="b">
        <v>0</v>
      </c>
      <c r="G12274" t="s">
        <v>255</v>
      </c>
      <c r="H12274" s="4">
        <v>45821.423946759263</v>
      </c>
      <c r="I12274" t="b">
        <v>0</v>
      </c>
      <c r="J12274" t="b">
        <v>1</v>
      </c>
      <c r="K12274" t="s">
        <v>255</v>
      </c>
      <c r="L12274" t="s">
        <v>22</v>
      </c>
      <c r="M12274">
        <v>67000</v>
      </c>
      <c r="O12274" t="s">
        <v>405</v>
      </c>
      <c r="P12274" t="s">
        <v>230</v>
      </c>
    </row>
    <row r="12275" spans="1:16" x14ac:dyDescent="0.55000000000000004">
      <c r="A12275" t="s">
        <v>1</v>
      </c>
      <c r="B12275" t="s">
        <v>16006</v>
      </c>
      <c r="C12275" t="s">
        <v>213</v>
      </c>
      <c r="D12275" t="s">
        <v>4103</v>
      </c>
      <c r="E12275" t="s">
        <v>20</v>
      </c>
      <c r="F12275" t="b">
        <v>0</v>
      </c>
      <c r="G12275" t="s">
        <v>41</v>
      </c>
      <c r="H12275" s="4">
        <v>45821.459374999999</v>
      </c>
      <c r="I12275" t="b">
        <v>0</v>
      </c>
      <c r="J12275" t="b">
        <v>0</v>
      </c>
      <c r="K12275" t="s">
        <v>24</v>
      </c>
      <c r="L12275" t="s">
        <v>22</v>
      </c>
      <c r="M12275">
        <v>78600</v>
      </c>
      <c r="O12275" t="s">
        <v>16007</v>
      </c>
      <c r="P12275" t="s">
        <v>11660</v>
      </c>
    </row>
    <row r="12276" spans="1:16" x14ac:dyDescent="0.55000000000000004">
      <c r="A12276" t="s">
        <v>2</v>
      </c>
      <c r="B12276" t="s">
        <v>16008</v>
      </c>
      <c r="C12276" t="s">
        <v>957</v>
      </c>
      <c r="D12276" t="s">
        <v>2208</v>
      </c>
      <c r="E12276" t="s">
        <v>20</v>
      </c>
      <c r="F12276" t="b">
        <v>0</v>
      </c>
      <c r="G12276" t="s">
        <v>27</v>
      </c>
      <c r="H12276" s="4">
        <v>45821.459687499999</v>
      </c>
      <c r="I12276" t="b">
        <v>1</v>
      </c>
      <c r="J12276" t="b">
        <v>0</v>
      </c>
      <c r="K12276" t="s">
        <v>24</v>
      </c>
      <c r="L12276" t="s">
        <v>36</v>
      </c>
      <c r="N12276">
        <v>64</v>
      </c>
      <c r="O12276" t="s">
        <v>16009</v>
      </c>
      <c r="P12276" t="s">
        <v>16010</v>
      </c>
    </row>
    <row r="12277" spans="1:16" x14ac:dyDescent="0.55000000000000004">
      <c r="A12277" t="s">
        <v>2</v>
      </c>
      <c r="B12277" t="s">
        <v>16011</v>
      </c>
      <c r="C12277" t="s">
        <v>47</v>
      </c>
      <c r="D12277" t="s">
        <v>3973</v>
      </c>
      <c r="E12277" t="s">
        <v>20</v>
      </c>
      <c r="F12277" t="b">
        <v>0</v>
      </c>
      <c r="G12277" t="s">
        <v>27</v>
      </c>
      <c r="H12277" s="4">
        <v>45821.459861111107</v>
      </c>
      <c r="I12277" t="b">
        <v>0</v>
      </c>
      <c r="J12277" t="b">
        <v>1</v>
      </c>
      <c r="K12277" t="s">
        <v>24</v>
      </c>
      <c r="L12277" t="s">
        <v>22</v>
      </c>
      <c r="M12277">
        <v>162500</v>
      </c>
      <c r="O12277" t="s">
        <v>1172</v>
      </c>
      <c r="P12277" t="s">
        <v>16012</v>
      </c>
    </row>
    <row r="12278" spans="1:16" x14ac:dyDescent="0.55000000000000004">
      <c r="A12278" t="s">
        <v>0</v>
      </c>
      <c r="B12278" t="s">
        <v>2714</v>
      </c>
      <c r="C12278" t="s">
        <v>236</v>
      </c>
      <c r="D12278" t="s">
        <v>3973</v>
      </c>
      <c r="E12278" t="s">
        <v>20</v>
      </c>
      <c r="F12278" t="b">
        <v>0</v>
      </c>
      <c r="G12278" t="s">
        <v>27</v>
      </c>
      <c r="H12278" s="4">
        <v>45821.500289351847</v>
      </c>
      <c r="I12278" t="b">
        <v>0</v>
      </c>
      <c r="J12278" t="b">
        <v>1</v>
      </c>
      <c r="K12278" t="s">
        <v>24</v>
      </c>
      <c r="L12278" t="s">
        <v>22</v>
      </c>
      <c r="M12278">
        <v>80300</v>
      </c>
      <c r="O12278" t="s">
        <v>5482</v>
      </c>
      <c r="P12278" t="s">
        <v>16013</v>
      </c>
    </row>
    <row r="12279" spans="1:16" x14ac:dyDescent="0.55000000000000004">
      <c r="A12279" t="s">
        <v>0</v>
      </c>
      <c r="B12279" t="s">
        <v>565</v>
      </c>
      <c r="C12279" t="s">
        <v>94</v>
      </c>
      <c r="D12279" t="s">
        <v>3973</v>
      </c>
      <c r="E12279" t="s">
        <v>20</v>
      </c>
      <c r="F12279" t="b">
        <v>0</v>
      </c>
      <c r="G12279" t="s">
        <v>30</v>
      </c>
      <c r="H12279" s="4">
        <v>45821.50072916667</v>
      </c>
      <c r="I12279" t="b">
        <v>0</v>
      </c>
      <c r="J12279" t="b">
        <v>1</v>
      </c>
      <c r="K12279" t="s">
        <v>24</v>
      </c>
      <c r="L12279" t="s">
        <v>22</v>
      </c>
      <c r="M12279">
        <v>126000</v>
      </c>
      <c r="O12279" t="s">
        <v>5482</v>
      </c>
      <c r="P12279" t="s">
        <v>221</v>
      </c>
    </row>
    <row r="12280" spans="1:16" x14ac:dyDescent="0.55000000000000004">
      <c r="A12280" t="s">
        <v>0</v>
      </c>
      <c r="B12280" t="s">
        <v>2714</v>
      </c>
      <c r="C12280" t="s">
        <v>94</v>
      </c>
      <c r="D12280" t="s">
        <v>3973</v>
      </c>
      <c r="E12280" t="s">
        <v>20</v>
      </c>
      <c r="F12280" t="b">
        <v>0</v>
      </c>
      <c r="G12280" t="s">
        <v>30</v>
      </c>
      <c r="H12280" s="4">
        <v>45821.500740740739</v>
      </c>
      <c r="I12280" t="b">
        <v>0</v>
      </c>
      <c r="J12280" t="b">
        <v>1</v>
      </c>
      <c r="K12280" t="s">
        <v>24</v>
      </c>
      <c r="L12280" t="s">
        <v>22</v>
      </c>
      <c r="M12280">
        <v>80300</v>
      </c>
      <c r="O12280" t="s">
        <v>5482</v>
      </c>
      <c r="P12280" t="s">
        <v>16013</v>
      </c>
    </row>
    <row r="12281" spans="1:16" x14ac:dyDescent="0.55000000000000004">
      <c r="A12281" t="s">
        <v>2</v>
      </c>
      <c r="B12281" t="s">
        <v>553</v>
      </c>
      <c r="C12281" t="s">
        <v>780</v>
      </c>
      <c r="D12281" t="s">
        <v>3973</v>
      </c>
      <c r="E12281" t="s">
        <v>20</v>
      </c>
      <c r="F12281" t="b">
        <v>0</v>
      </c>
      <c r="G12281" t="s">
        <v>27</v>
      </c>
      <c r="H12281" s="4">
        <v>45821.501493055563</v>
      </c>
      <c r="I12281" t="b">
        <v>0</v>
      </c>
      <c r="J12281" t="b">
        <v>0</v>
      </c>
      <c r="K12281" t="s">
        <v>24</v>
      </c>
      <c r="L12281" t="s">
        <v>22</v>
      </c>
      <c r="M12281">
        <v>207500</v>
      </c>
      <c r="O12281" t="s">
        <v>5482</v>
      </c>
      <c r="P12281" t="s">
        <v>566</v>
      </c>
    </row>
    <row r="12282" spans="1:16" x14ac:dyDescent="0.55000000000000004">
      <c r="A12282" t="s">
        <v>19</v>
      </c>
      <c r="B12282" t="s">
        <v>16014</v>
      </c>
      <c r="C12282" t="s">
        <v>58</v>
      </c>
      <c r="D12282" t="s">
        <v>3973</v>
      </c>
      <c r="E12282" t="s">
        <v>20</v>
      </c>
      <c r="F12282" t="b">
        <v>0</v>
      </c>
      <c r="G12282" t="s">
        <v>27</v>
      </c>
      <c r="H12282" s="4">
        <v>45821.501655092587</v>
      </c>
      <c r="I12282" t="b">
        <v>0</v>
      </c>
      <c r="J12282" t="b">
        <v>1</v>
      </c>
      <c r="K12282" t="s">
        <v>24</v>
      </c>
      <c r="L12282" t="s">
        <v>22</v>
      </c>
      <c r="M12282">
        <v>127650</v>
      </c>
      <c r="O12282" t="s">
        <v>5482</v>
      </c>
      <c r="P12282" t="s">
        <v>16015</v>
      </c>
    </row>
    <row r="12283" spans="1:16" x14ac:dyDescent="0.55000000000000004">
      <c r="A12283" t="s">
        <v>0</v>
      </c>
      <c r="B12283" t="s">
        <v>257</v>
      </c>
      <c r="C12283" t="s">
        <v>453</v>
      </c>
      <c r="D12283" t="s">
        <v>131</v>
      </c>
      <c r="F12283" t="b">
        <v>0</v>
      </c>
      <c r="G12283" t="s">
        <v>27</v>
      </c>
      <c r="H12283" s="4">
        <v>45821.541828703703</v>
      </c>
      <c r="I12283" t="b">
        <v>1</v>
      </c>
      <c r="J12283" t="b">
        <v>0</v>
      </c>
      <c r="K12283" t="s">
        <v>24</v>
      </c>
      <c r="L12283" t="s">
        <v>36</v>
      </c>
      <c r="N12283">
        <v>18.5</v>
      </c>
      <c r="O12283" t="s">
        <v>131</v>
      </c>
      <c r="P12283" t="s">
        <v>204</v>
      </c>
    </row>
    <row r="12284" spans="1:16" x14ac:dyDescent="0.55000000000000004">
      <c r="A12284" t="s">
        <v>0</v>
      </c>
      <c r="B12284" t="s">
        <v>2880</v>
      </c>
      <c r="C12284" t="s">
        <v>33</v>
      </c>
      <c r="D12284" t="s">
        <v>3957</v>
      </c>
      <c r="E12284" t="s">
        <v>34</v>
      </c>
      <c r="F12284" t="b">
        <v>0</v>
      </c>
      <c r="G12284" t="s">
        <v>35</v>
      </c>
      <c r="H12284" s="4">
        <v>45821.542210648149</v>
      </c>
      <c r="I12284" t="b">
        <v>1</v>
      </c>
      <c r="J12284" t="b">
        <v>0</v>
      </c>
      <c r="K12284" t="s">
        <v>24</v>
      </c>
      <c r="L12284" t="s">
        <v>36</v>
      </c>
      <c r="N12284">
        <v>50</v>
      </c>
      <c r="O12284" t="s">
        <v>8728</v>
      </c>
      <c r="P12284" t="s">
        <v>6405</v>
      </c>
    </row>
    <row r="12285" spans="1:16" x14ac:dyDescent="0.55000000000000004">
      <c r="A12285" t="s">
        <v>2</v>
      </c>
      <c r="B12285" t="s">
        <v>16016</v>
      </c>
      <c r="C12285" t="s">
        <v>372</v>
      </c>
      <c r="D12285" t="s">
        <v>3973</v>
      </c>
      <c r="E12285" t="s">
        <v>20</v>
      </c>
      <c r="F12285" t="b">
        <v>0</v>
      </c>
      <c r="G12285" t="s">
        <v>27</v>
      </c>
      <c r="H12285" s="4">
        <v>45821.543020833327</v>
      </c>
      <c r="I12285" t="b">
        <v>0</v>
      </c>
      <c r="J12285" t="b">
        <v>1</v>
      </c>
      <c r="K12285" t="s">
        <v>24</v>
      </c>
      <c r="L12285" t="s">
        <v>22</v>
      </c>
      <c r="M12285">
        <v>186273.5</v>
      </c>
      <c r="O12285" t="s">
        <v>11994</v>
      </c>
      <c r="P12285" t="s">
        <v>871</v>
      </c>
    </row>
    <row r="12286" spans="1:16" x14ac:dyDescent="0.55000000000000004">
      <c r="A12286" t="s">
        <v>0</v>
      </c>
      <c r="B12286" t="s">
        <v>1098</v>
      </c>
      <c r="C12286" t="s">
        <v>966</v>
      </c>
      <c r="D12286" t="s">
        <v>7853</v>
      </c>
      <c r="E12286" t="s">
        <v>20</v>
      </c>
      <c r="F12286" t="b">
        <v>0</v>
      </c>
      <c r="G12286" t="s">
        <v>30</v>
      </c>
      <c r="H12286" s="4">
        <v>45821.584039351852</v>
      </c>
      <c r="I12286" t="b">
        <v>0</v>
      </c>
      <c r="J12286" t="b">
        <v>1</v>
      </c>
      <c r="K12286" t="s">
        <v>24</v>
      </c>
      <c r="L12286" t="s">
        <v>22</v>
      </c>
      <c r="M12286">
        <v>144293</v>
      </c>
      <c r="O12286" t="s">
        <v>15372</v>
      </c>
      <c r="P12286" t="s">
        <v>1297</v>
      </c>
    </row>
    <row r="12287" spans="1:16" x14ac:dyDescent="0.55000000000000004">
      <c r="A12287" t="s">
        <v>1</v>
      </c>
      <c r="B12287" t="s">
        <v>15872</v>
      </c>
      <c r="C12287" t="s">
        <v>140</v>
      </c>
      <c r="D12287" t="s">
        <v>3828</v>
      </c>
      <c r="E12287" t="s">
        <v>20</v>
      </c>
      <c r="F12287" t="b">
        <v>0</v>
      </c>
      <c r="G12287" t="s">
        <v>35</v>
      </c>
      <c r="H12287" s="4">
        <v>45821.584467592591</v>
      </c>
      <c r="I12287" t="b">
        <v>0</v>
      </c>
      <c r="J12287" t="b">
        <v>1</v>
      </c>
      <c r="K12287" t="s">
        <v>24</v>
      </c>
      <c r="L12287" t="s">
        <v>22</v>
      </c>
      <c r="M12287">
        <v>171500</v>
      </c>
      <c r="O12287" t="s">
        <v>1883</v>
      </c>
      <c r="P12287" t="s">
        <v>447</v>
      </c>
    </row>
    <row r="12288" spans="1:16" x14ac:dyDescent="0.55000000000000004">
      <c r="A12288" t="s">
        <v>28</v>
      </c>
      <c r="B12288" t="s">
        <v>15640</v>
      </c>
      <c r="C12288" t="s">
        <v>39</v>
      </c>
      <c r="D12288" t="s">
        <v>16017</v>
      </c>
      <c r="E12288" t="s">
        <v>20</v>
      </c>
      <c r="F12288" t="b">
        <v>1</v>
      </c>
      <c r="G12288" t="s">
        <v>2713</v>
      </c>
      <c r="H12288" s="4">
        <v>45821.59946759259</v>
      </c>
      <c r="I12288" t="b">
        <v>0</v>
      </c>
      <c r="J12288" t="b">
        <v>0</v>
      </c>
      <c r="K12288" t="s">
        <v>2713</v>
      </c>
      <c r="L12288" t="s">
        <v>36</v>
      </c>
      <c r="N12288">
        <v>75</v>
      </c>
      <c r="O12288" t="s">
        <v>7413</v>
      </c>
      <c r="P12288" t="s">
        <v>15641</v>
      </c>
    </row>
    <row r="12289" spans="1:16" x14ac:dyDescent="0.55000000000000004">
      <c r="A12289" t="s">
        <v>2</v>
      </c>
      <c r="B12289" t="s">
        <v>1287</v>
      </c>
      <c r="C12289" t="s">
        <v>192</v>
      </c>
      <c r="D12289" t="s">
        <v>2208</v>
      </c>
      <c r="E12289" t="s">
        <v>20</v>
      </c>
      <c r="F12289" t="b">
        <v>0</v>
      </c>
      <c r="G12289" t="s">
        <v>23</v>
      </c>
      <c r="H12289" s="4">
        <v>45821.599814814806</v>
      </c>
      <c r="I12289" t="b">
        <v>0</v>
      </c>
      <c r="J12289" t="b">
        <v>1</v>
      </c>
      <c r="K12289" t="s">
        <v>24</v>
      </c>
      <c r="L12289" t="s">
        <v>22</v>
      </c>
      <c r="M12289">
        <v>90000</v>
      </c>
      <c r="O12289" t="s">
        <v>16018</v>
      </c>
      <c r="P12289" t="s">
        <v>16019</v>
      </c>
    </row>
    <row r="12290" spans="1:16" x14ac:dyDescent="0.55000000000000004">
      <c r="A12290" t="s">
        <v>2</v>
      </c>
      <c r="B12290" t="s">
        <v>16020</v>
      </c>
      <c r="C12290" t="s">
        <v>39</v>
      </c>
      <c r="D12290" t="s">
        <v>112</v>
      </c>
      <c r="E12290" t="s">
        <v>51</v>
      </c>
      <c r="F12290" t="b">
        <v>1</v>
      </c>
      <c r="G12290" t="s">
        <v>41</v>
      </c>
      <c r="H12290" s="4">
        <v>45821.626793981479</v>
      </c>
      <c r="I12290" t="b">
        <v>1</v>
      </c>
      <c r="J12290" t="b">
        <v>0</v>
      </c>
      <c r="K12290" t="s">
        <v>24</v>
      </c>
      <c r="L12290" t="s">
        <v>36</v>
      </c>
      <c r="N12290">
        <v>87.5</v>
      </c>
      <c r="O12290" t="s">
        <v>112</v>
      </c>
      <c r="P12290" t="s">
        <v>16021</v>
      </c>
    </row>
    <row r="12291" spans="1:16" x14ac:dyDescent="0.55000000000000004">
      <c r="A12291" t="s">
        <v>28</v>
      </c>
      <c r="B12291" t="s">
        <v>16022</v>
      </c>
      <c r="C12291" t="s">
        <v>39</v>
      </c>
      <c r="D12291" t="s">
        <v>3973</v>
      </c>
      <c r="E12291" t="s">
        <v>20</v>
      </c>
      <c r="F12291" t="b">
        <v>1</v>
      </c>
      <c r="G12291" t="s">
        <v>625</v>
      </c>
      <c r="H12291" s="4">
        <v>45821.63521990741</v>
      </c>
      <c r="I12291" t="b">
        <v>0</v>
      </c>
      <c r="J12291" t="b">
        <v>0</v>
      </c>
      <c r="K12291" t="s">
        <v>625</v>
      </c>
      <c r="L12291" t="s">
        <v>36</v>
      </c>
      <c r="N12291">
        <v>100</v>
      </c>
      <c r="O12291" t="s">
        <v>7413</v>
      </c>
    </row>
    <row r="12292" spans="1:16" x14ac:dyDescent="0.55000000000000004">
      <c r="A12292" t="s">
        <v>2</v>
      </c>
      <c r="B12292" t="s">
        <v>2337</v>
      </c>
      <c r="C12292" t="s">
        <v>167</v>
      </c>
      <c r="D12292" t="s">
        <v>3973</v>
      </c>
      <c r="E12292" t="s">
        <v>20</v>
      </c>
      <c r="F12292" t="b">
        <v>0</v>
      </c>
      <c r="G12292" t="s">
        <v>27</v>
      </c>
      <c r="H12292" s="4">
        <v>45821.668344907397</v>
      </c>
      <c r="I12292" t="b">
        <v>1</v>
      </c>
      <c r="J12292" t="b">
        <v>0</v>
      </c>
      <c r="K12292" t="s">
        <v>24</v>
      </c>
      <c r="L12292" t="s">
        <v>22</v>
      </c>
      <c r="M12292">
        <v>210000</v>
      </c>
      <c r="O12292" t="s">
        <v>2742</v>
      </c>
      <c r="P12292" t="s">
        <v>16023</v>
      </c>
    </row>
    <row r="12293" spans="1:16" x14ac:dyDescent="0.55000000000000004">
      <c r="A12293" t="s">
        <v>2</v>
      </c>
      <c r="B12293" t="s">
        <v>471</v>
      </c>
      <c r="C12293" t="s">
        <v>3605</v>
      </c>
      <c r="D12293" t="s">
        <v>4084</v>
      </c>
      <c r="E12293" t="s">
        <v>20</v>
      </c>
      <c r="F12293" t="b">
        <v>0</v>
      </c>
      <c r="G12293" t="s">
        <v>158</v>
      </c>
      <c r="H12293" s="4">
        <v>45821.670717592591</v>
      </c>
      <c r="I12293" t="b">
        <v>0</v>
      </c>
      <c r="J12293" t="b">
        <v>0</v>
      </c>
      <c r="K12293" t="s">
        <v>158</v>
      </c>
      <c r="L12293" t="s">
        <v>22</v>
      </c>
      <c r="M12293">
        <v>110000</v>
      </c>
      <c r="O12293" t="s">
        <v>2162</v>
      </c>
    </row>
    <row r="12294" spans="1:16" x14ac:dyDescent="0.55000000000000004">
      <c r="A12294" t="s">
        <v>0</v>
      </c>
      <c r="B12294" t="s">
        <v>103</v>
      </c>
      <c r="C12294" t="s">
        <v>332</v>
      </c>
      <c r="D12294" t="s">
        <v>3973</v>
      </c>
      <c r="F12294" t="b">
        <v>0</v>
      </c>
      <c r="G12294" t="s">
        <v>41</v>
      </c>
      <c r="H12294" s="4">
        <v>45821.708726851852</v>
      </c>
      <c r="I12294" t="b">
        <v>1</v>
      </c>
      <c r="J12294" t="b">
        <v>0</v>
      </c>
      <c r="K12294" t="s">
        <v>24</v>
      </c>
      <c r="L12294" t="s">
        <v>22</v>
      </c>
      <c r="M12294">
        <v>52500</v>
      </c>
      <c r="O12294" t="s">
        <v>964</v>
      </c>
      <c r="P12294" t="s">
        <v>16024</v>
      </c>
    </row>
    <row r="12295" spans="1:16" x14ac:dyDescent="0.55000000000000004">
      <c r="A12295" t="s">
        <v>19</v>
      </c>
      <c r="B12295" t="s">
        <v>16025</v>
      </c>
      <c r="C12295" t="s">
        <v>151</v>
      </c>
      <c r="D12295" t="s">
        <v>4084</v>
      </c>
      <c r="E12295" t="s">
        <v>20</v>
      </c>
      <c r="F12295" t="b">
        <v>0</v>
      </c>
      <c r="G12295" t="s">
        <v>30</v>
      </c>
      <c r="H12295" s="4">
        <v>45821.709583333337</v>
      </c>
      <c r="I12295" t="b">
        <v>0</v>
      </c>
      <c r="J12295" t="b">
        <v>0</v>
      </c>
      <c r="K12295" t="s">
        <v>24</v>
      </c>
      <c r="L12295" t="s">
        <v>22</v>
      </c>
      <c r="M12295">
        <v>215000</v>
      </c>
      <c r="O12295" t="s">
        <v>4764</v>
      </c>
    </row>
    <row r="12296" spans="1:16" x14ac:dyDescent="0.55000000000000004">
      <c r="A12296" t="s">
        <v>2</v>
      </c>
      <c r="B12296" t="s">
        <v>16026</v>
      </c>
      <c r="C12296" t="s">
        <v>1157</v>
      </c>
      <c r="D12296" t="s">
        <v>3828</v>
      </c>
      <c r="E12296" t="s">
        <v>20</v>
      </c>
      <c r="F12296" t="b">
        <v>0</v>
      </c>
      <c r="G12296" t="s">
        <v>27</v>
      </c>
      <c r="H12296" s="4">
        <v>45821.709803240738</v>
      </c>
      <c r="I12296" t="b">
        <v>0</v>
      </c>
      <c r="J12296" t="b">
        <v>1</v>
      </c>
      <c r="K12296" t="s">
        <v>24</v>
      </c>
      <c r="L12296" t="s">
        <v>22</v>
      </c>
      <c r="M12296">
        <v>120000</v>
      </c>
      <c r="O12296" t="s">
        <v>16027</v>
      </c>
      <c r="P12296" t="s">
        <v>946</v>
      </c>
    </row>
    <row r="12297" spans="1:16" x14ac:dyDescent="0.55000000000000004">
      <c r="A12297" t="s">
        <v>40</v>
      </c>
      <c r="B12297" t="s">
        <v>16028</v>
      </c>
      <c r="C12297" t="s">
        <v>1151</v>
      </c>
      <c r="D12297" t="s">
        <v>3973</v>
      </c>
      <c r="E12297" t="s">
        <v>20</v>
      </c>
      <c r="F12297" t="b">
        <v>0</v>
      </c>
      <c r="G12297" t="s">
        <v>27</v>
      </c>
      <c r="H12297" s="4">
        <v>45821.710011574083</v>
      </c>
      <c r="I12297" t="b">
        <v>1</v>
      </c>
      <c r="J12297" t="b">
        <v>1</v>
      </c>
      <c r="K12297" t="s">
        <v>24</v>
      </c>
      <c r="L12297" t="s">
        <v>22</v>
      </c>
      <c r="M12297">
        <v>150000</v>
      </c>
      <c r="O12297" t="s">
        <v>10702</v>
      </c>
      <c r="P12297" t="s">
        <v>16029</v>
      </c>
    </row>
    <row r="12298" spans="1:16" x14ac:dyDescent="0.55000000000000004">
      <c r="A12298" t="s">
        <v>2</v>
      </c>
      <c r="B12298" t="s">
        <v>16030</v>
      </c>
      <c r="C12298" t="s">
        <v>7893</v>
      </c>
      <c r="D12298" t="s">
        <v>3600</v>
      </c>
      <c r="E12298" t="s">
        <v>20</v>
      </c>
      <c r="F12298" t="b">
        <v>0</v>
      </c>
      <c r="G12298" t="s">
        <v>41</v>
      </c>
      <c r="H12298" s="4">
        <v>45821.710115740738</v>
      </c>
      <c r="I12298" t="b">
        <v>1</v>
      </c>
      <c r="J12298" t="b">
        <v>0</v>
      </c>
      <c r="K12298" t="s">
        <v>24</v>
      </c>
      <c r="L12298" t="s">
        <v>22</v>
      </c>
      <c r="M12298">
        <v>110000</v>
      </c>
      <c r="O12298" t="s">
        <v>6045</v>
      </c>
      <c r="P12298" t="s">
        <v>14151</v>
      </c>
    </row>
    <row r="12299" spans="1:16" x14ac:dyDescent="0.55000000000000004">
      <c r="A12299" t="s">
        <v>0</v>
      </c>
      <c r="B12299" t="s">
        <v>16031</v>
      </c>
      <c r="C12299" t="s">
        <v>3798</v>
      </c>
      <c r="D12299" t="s">
        <v>3973</v>
      </c>
      <c r="E12299" t="s">
        <v>20</v>
      </c>
      <c r="F12299" t="b">
        <v>0</v>
      </c>
      <c r="G12299" t="s">
        <v>52</v>
      </c>
      <c r="H12299" s="4">
        <v>45821.711608796293</v>
      </c>
      <c r="I12299" t="b">
        <v>1</v>
      </c>
      <c r="J12299" t="b">
        <v>0</v>
      </c>
      <c r="K12299" t="s">
        <v>24</v>
      </c>
      <c r="L12299" t="s">
        <v>22</v>
      </c>
      <c r="M12299">
        <v>82500</v>
      </c>
      <c r="O12299" t="s">
        <v>16032</v>
      </c>
      <c r="P12299" t="s">
        <v>16033</v>
      </c>
    </row>
    <row r="12300" spans="1:16" x14ac:dyDescent="0.55000000000000004">
      <c r="A12300" t="s">
        <v>0</v>
      </c>
      <c r="B12300" t="s">
        <v>16034</v>
      </c>
      <c r="C12300" t="s">
        <v>680</v>
      </c>
      <c r="D12300" t="s">
        <v>3973</v>
      </c>
      <c r="E12300" t="s">
        <v>105</v>
      </c>
      <c r="F12300" t="b">
        <v>0</v>
      </c>
      <c r="G12300" t="s">
        <v>41</v>
      </c>
      <c r="H12300" s="4">
        <v>45821.750451388893</v>
      </c>
      <c r="I12300" t="b">
        <v>1</v>
      </c>
      <c r="J12300" t="b">
        <v>1</v>
      </c>
      <c r="K12300" t="s">
        <v>24</v>
      </c>
      <c r="L12300" t="s">
        <v>36</v>
      </c>
      <c r="N12300">
        <v>24</v>
      </c>
      <c r="O12300" t="s">
        <v>5482</v>
      </c>
    </row>
    <row r="12301" spans="1:16" x14ac:dyDescent="0.55000000000000004">
      <c r="A12301" t="s">
        <v>40</v>
      </c>
      <c r="B12301" t="s">
        <v>16035</v>
      </c>
      <c r="C12301" t="s">
        <v>425</v>
      </c>
      <c r="D12301" t="s">
        <v>3973</v>
      </c>
      <c r="E12301" t="s">
        <v>20</v>
      </c>
      <c r="F12301" t="b">
        <v>0</v>
      </c>
      <c r="G12301" t="s">
        <v>30</v>
      </c>
      <c r="H12301" s="4">
        <v>45821.752592592587</v>
      </c>
      <c r="I12301" t="b">
        <v>0</v>
      </c>
      <c r="J12301" t="b">
        <v>1</v>
      </c>
      <c r="K12301" t="s">
        <v>24</v>
      </c>
      <c r="L12301" t="s">
        <v>22</v>
      </c>
      <c r="M12301">
        <v>140000</v>
      </c>
      <c r="O12301" t="s">
        <v>4344</v>
      </c>
      <c r="P12301" t="s">
        <v>16036</v>
      </c>
    </row>
    <row r="12302" spans="1:16" x14ac:dyDescent="0.55000000000000004">
      <c r="A12302" t="s">
        <v>0</v>
      </c>
      <c r="B12302" t="s">
        <v>16037</v>
      </c>
      <c r="C12302" t="s">
        <v>236</v>
      </c>
      <c r="D12302" t="s">
        <v>3973</v>
      </c>
      <c r="E12302" t="s">
        <v>51</v>
      </c>
      <c r="F12302" t="b">
        <v>0</v>
      </c>
      <c r="G12302" t="s">
        <v>27</v>
      </c>
      <c r="H12302" s="4">
        <v>45821.791932870372</v>
      </c>
      <c r="I12302" t="b">
        <v>0</v>
      </c>
      <c r="J12302" t="b">
        <v>0</v>
      </c>
      <c r="K12302" t="s">
        <v>24</v>
      </c>
      <c r="L12302" t="s">
        <v>36</v>
      </c>
      <c r="N12302">
        <v>72.5</v>
      </c>
      <c r="O12302" t="s">
        <v>16038</v>
      </c>
      <c r="P12302" t="s">
        <v>16039</v>
      </c>
    </row>
    <row r="12303" spans="1:16" x14ac:dyDescent="0.55000000000000004">
      <c r="A12303" t="s">
        <v>139</v>
      </c>
      <c r="B12303" t="s">
        <v>16040</v>
      </c>
      <c r="C12303" t="s">
        <v>3678</v>
      </c>
      <c r="D12303" t="s">
        <v>3828</v>
      </c>
      <c r="E12303" t="s">
        <v>20</v>
      </c>
      <c r="F12303" t="b">
        <v>0</v>
      </c>
      <c r="G12303" t="s">
        <v>41</v>
      </c>
      <c r="H12303" s="4">
        <v>45821.792083333326</v>
      </c>
      <c r="I12303" t="b">
        <v>0</v>
      </c>
      <c r="J12303" t="b">
        <v>1</v>
      </c>
      <c r="K12303" t="s">
        <v>24</v>
      </c>
      <c r="L12303" t="s">
        <v>22</v>
      </c>
      <c r="M12303">
        <v>68500</v>
      </c>
      <c r="O12303" t="s">
        <v>387</v>
      </c>
      <c r="P12303" t="s">
        <v>16041</v>
      </c>
    </row>
    <row r="12304" spans="1:16" x14ac:dyDescent="0.55000000000000004">
      <c r="A12304" t="s">
        <v>0</v>
      </c>
      <c r="B12304" t="s">
        <v>16042</v>
      </c>
      <c r="C12304" t="s">
        <v>213</v>
      </c>
      <c r="D12304" t="s">
        <v>2208</v>
      </c>
      <c r="E12304" t="s">
        <v>20</v>
      </c>
      <c r="F12304" t="b">
        <v>0</v>
      </c>
      <c r="G12304" t="s">
        <v>41</v>
      </c>
      <c r="H12304" s="4">
        <v>45821.792118055557</v>
      </c>
      <c r="I12304" t="b">
        <v>1</v>
      </c>
      <c r="J12304" t="b">
        <v>1</v>
      </c>
      <c r="K12304" t="s">
        <v>24</v>
      </c>
      <c r="L12304" t="s">
        <v>36</v>
      </c>
      <c r="N12304">
        <v>28</v>
      </c>
      <c r="O12304" t="s">
        <v>16043</v>
      </c>
    </row>
    <row r="12305" spans="1:16" x14ac:dyDescent="0.55000000000000004">
      <c r="A12305" t="s">
        <v>1</v>
      </c>
      <c r="B12305" t="s">
        <v>3512</v>
      </c>
      <c r="C12305" t="s">
        <v>316</v>
      </c>
      <c r="D12305" t="s">
        <v>3973</v>
      </c>
      <c r="E12305" t="s">
        <v>20</v>
      </c>
      <c r="F12305" t="b">
        <v>0</v>
      </c>
      <c r="G12305" t="s">
        <v>35</v>
      </c>
      <c r="H12305" s="4">
        <v>45821.792245370372</v>
      </c>
      <c r="I12305" t="b">
        <v>0</v>
      </c>
      <c r="J12305" t="b">
        <v>1</v>
      </c>
      <c r="K12305" t="s">
        <v>24</v>
      </c>
      <c r="L12305" t="s">
        <v>22</v>
      </c>
      <c r="M12305">
        <v>81350</v>
      </c>
      <c r="O12305" t="s">
        <v>12558</v>
      </c>
      <c r="P12305" t="s">
        <v>706</v>
      </c>
    </row>
    <row r="12306" spans="1:16" x14ac:dyDescent="0.55000000000000004">
      <c r="A12306" t="s">
        <v>40</v>
      </c>
      <c r="B12306" t="s">
        <v>474</v>
      </c>
      <c r="C12306" t="s">
        <v>82</v>
      </c>
      <c r="D12306" t="s">
        <v>3973</v>
      </c>
      <c r="E12306" t="s">
        <v>20</v>
      </c>
      <c r="F12306" t="b">
        <v>0</v>
      </c>
      <c r="G12306" t="s">
        <v>27</v>
      </c>
      <c r="H12306" s="4">
        <v>45821.793020833327</v>
      </c>
      <c r="I12306" t="b">
        <v>0</v>
      </c>
      <c r="J12306" t="b">
        <v>1</v>
      </c>
      <c r="K12306" t="s">
        <v>24</v>
      </c>
      <c r="L12306" t="s">
        <v>22</v>
      </c>
      <c r="M12306">
        <v>136500</v>
      </c>
      <c r="O12306" t="s">
        <v>16044</v>
      </c>
      <c r="P12306" t="s">
        <v>16045</v>
      </c>
    </row>
    <row r="12307" spans="1:16" x14ac:dyDescent="0.55000000000000004">
      <c r="A12307" t="s">
        <v>2</v>
      </c>
      <c r="B12307" t="s">
        <v>16046</v>
      </c>
      <c r="C12307" t="s">
        <v>151</v>
      </c>
      <c r="D12307" t="s">
        <v>3973</v>
      </c>
      <c r="E12307" t="s">
        <v>20</v>
      </c>
      <c r="F12307" t="b">
        <v>0</v>
      </c>
      <c r="G12307" t="s">
        <v>27</v>
      </c>
      <c r="H12307" s="4">
        <v>45821.793263888889</v>
      </c>
      <c r="I12307" t="b">
        <v>0</v>
      </c>
      <c r="J12307" t="b">
        <v>1</v>
      </c>
      <c r="K12307" t="s">
        <v>24</v>
      </c>
      <c r="L12307" t="s">
        <v>22</v>
      </c>
      <c r="M12307">
        <v>115000</v>
      </c>
      <c r="O12307" t="s">
        <v>5049</v>
      </c>
      <c r="P12307" t="s">
        <v>16047</v>
      </c>
    </row>
    <row r="12308" spans="1:16" x14ac:dyDescent="0.55000000000000004">
      <c r="A12308" t="s">
        <v>2</v>
      </c>
      <c r="B12308" t="s">
        <v>911</v>
      </c>
      <c r="C12308" t="s">
        <v>166</v>
      </c>
      <c r="D12308" t="s">
        <v>3600</v>
      </c>
      <c r="E12308" t="s">
        <v>20</v>
      </c>
      <c r="F12308" t="b">
        <v>0</v>
      </c>
      <c r="G12308" t="s">
        <v>35</v>
      </c>
      <c r="H12308" s="4">
        <v>45821.793900462973</v>
      </c>
      <c r="I12308" t="b">
        <v>1</v>
      </c>
      <c r="J12308" t="b">
        <v>0</v>
      </c>
      <c r="K12308" t="s">
        <v>24</v>
      </c>
      <c r="L12308" t="s">
        <v>22</v>
      </c>
      <c r="M12308">
        <v>70000</v>
      </c>
      <c r="O12308" t="s">
        <v>95</v>
      </c>
      <c r="P12308" t="s">
        <v>16048</v>
      </c>
    </row>
    <row r="12309" spans="1:16" x14ac:dyDescent="0.55000000000000004">
      <c r="A12309" t="s">
        <v>139</v>
      </c>
      <c r="B12309" t="s">
        <v>16049</v>
      </c>
      <c r="C12309" t="s">
        <v>192</v>
      </c>
      <c r="D12309" t="s">
        <v>3828</v>
      </c>
      <c r="E12309" t="s">
        <v>20</v>
      </c>
      <c r="F12309" t="b">
        <v>0</v>
      </c>
      <c r="G12309" t="s">
        <v>23</v>
      </c>
      <c r="H12309" s="4">
        <v>45821.808020833327</v>
      </c>
      <c r="I12309" t="b">
        <v>0</v>
      </c>
      <c r="J12309" t="b">
        <v>0</v>
      </c>
      <c r="K12309" t="s">
        <v>24</v>
      </c>
      <c r="L12309" t="s">
        <v>22</v>
      </c>
      <c r="M12309">
        <v>69133</v>
      </c>
      <c r="O12309" t="s">
        <v>2673</v>
      </c>
    </row>
    <row r="12310" spans="1:16" x14ac:dyDescent="0.55000000000000004">
      <c r="A12310" t="s">
        <v>0</v>
      </c>
      <c r="B12310" t="s">
        <v>16050</v>
      </c>
      <c r="C12310" t="s">
        <v>2957</v>
      </c>
      <c r="D12310" t="s">
        <v>3600</v>
      </c>
      <c r="E12310" t="s">
        <v>20</v>
      </c>
      <c r="F12310" t="b">
        <v>0</v>
      </c>
      <c r="G12310" t="s">
        <v>27</v>
      </c>
      <c r="H12310" s="4">
        <v>45821.833506944437</v>
      </c>
      <c r="I12310" t="b">
        <v>0</v>
      </c>
      <c r="J12310" t="b">
        <v>0</v>
      </c>
      <c r="K12310" t="s">
        <v>24</v>
      </c>
      <c r="L12310" t="s">
        <v>22</v>
      </c>
      <c r="M12310">
        <v>120000</v>
      </c>
      <c r="O12310" t="s">
        <v>1641</v>
      </c>
      <c r="P12310" t="s">
        <v>16051</v>
      </c>
    </row>
    <row r="12311" spans="1:16" x14ac:dyDescent="0.55000000000000004">
      <c r="A12311" t="s">
        <v>0</v>
      </c>
      <c r="B12311" t="s">
        <v>3246</v>
      </c>
      <c r="C12311" t="s">
        <v>16052</v>
      </c>
      <c r="D12311" t="s">
        <v>2208</v>
      </c>
      <c r="E12311" t="s">
        <v>20</v>
      </c>
      <c r="F12311" t="b">
        <v>0</v>
      </c>
      <c r="G12311" t="s">
        <v>30</v>
      </c>
      <c r="H12311" s="4">
        <v>45821.834074074082</v>
      </c>
      <c r="I12311" t="b">
        <v>0</v>
      </c>
      <c r="J12311" t="b">
        <v>0</v>
      </c>
      <c r="K12311" t="s">
        <v>24</v>
      </c>
      <c r="L12311" t="s">
        <v>36</v>
      </c>
      <c r="N12311">
        <v>27.5</v>
      </c>
      <c r="O12311" t="s">
        <v>16053</v>
      </c>
      <c r="P12311" t="s">
        <v>16054</v>
      </c>
    </row>
    <row r="12312" spans="1:16" x14ac:dyDescent="0.55000000000000004">
      <c r="A12312" t="s">
        <v>2</v>
      </c>
      <c r="B12312" t="s">
        <v>911</v>
      </c>
      <c r="C12312" t="s">
        <v>13533</v>
      </c>
      <c r="D12312" t="s">
        <v>3600</v>
      </c>
      <c r="E12312" t="s">
        <v>20</v>
      </c>
      <c r="F12312" t="b">
        <v>0</v>
      </c>
      <c r="G12312" t="s">
        <v>27</v>
      </c>
      <c r="H12312" s="4">
        <v>45821.834780092591</v>
      </c>
      <c r="I12312" t="b">
        <v>1</v>
      </c>
      <c r="J12312" t="b">
        <v>1</v>
      </c>
      <c r="K12312" t="s">
        <v>24</v>
      </c>
      <c r="L12312" t="s">
        <v>36</v>
      </c>
      <c r="N12312">
        <v>70</v>
      </c>
      <c r="O12312" t="s">
        <v>406</v>
      </c>
      <c r="P12312" t="s">
        <v>9922</v>
      </c>
    </row>
    <row r="12313" spans="1:16" x14ac:dyDescent="0.55000000000000004">
      <c r="A12313" t="s">
        <v>2</v>
      </c>
      <c r="B12313" t="s">
        <v>16055</v>
      </c>
      <c r="C12313" t="s">
        <v>322</v>
      </c>
      <c r="D12313" t="s">
        <v>3828</v>
      </c>
      <c r="E12313" t="s">
        <v>20</v>
      </c>
      <c r="F12313" t="b">
        <v>0</v>
      </c>
      <c r="G12313" t="s">
        <v>41</v>
      </c>
      <c r="H12313" s="4">
        <v>45821.835069444453</v>
      </c>
      <c r="I12313" t="b">
        <v>0</v>
      </c>
      <c r="J12313" t="b">
        <v>1</v>
      </c>
      <c r="K12313" t="s">
        <v>24</v>
      </c>
      <c r="L12313" t="s">
        <v>22</v>
      </c>
      <c r="M12313">
        <v>138100</v>
      </c>
      <c r="O12313" t="s">
        <v>1172</v>
      </c>
      <c r="P12313" t="s">
        <v>16056</v>
      </c>
    </row>
    <row r="12314" spans="1:16" x14ac:dyDescent="0.55000000000000004">
      <c r="A12314" t="s">
        <v>2</v>
      </c>
      <c r="B12314" t="s">
        <v>2</v>
      </c>
      <c r="C12314" t="s">
        <v>3869</v>
      </c>
      <c r="D12314" t="s">
        <v>3828</v>
      </c>
      <c r="E12314" t="s">
        <v>20</v>
      </c>
      <c r="F12314" t="b">
        <v>0</v>
      </c>
      <c r="G12314" t="s">
        <v>52</v>
      </c>
      <c r="H12314" s="4">
        <v>45821.836435185192</v>
      </c>
      <c r="I12314" t="b">
        <v>0</v>
      </c>
      <c r="J12314" t="b">
        <v>1</v>
      </c>
      <c r="K12314" t="s">
        <v>24</v>
      </c>
      <c r="L12314" t="s">
        <v>22</v>
      </c>
      <c r="M12314">
        <v>115000</v>
      </c>
      <c r="O12314" t="s">
        <v>16057</v>
      </c>
      <c r="P12314" t="s">
        <v>16058</v>
      </c>
    </row>
    <row r="12315" spans="1:16" x14ac:dyDescent="0.55000000000000004">
      <c r="A12315" t="s">
        <v>0</v>
      </c>
      <c r="B12315" t="s">
        <v>16059</v>
      </c>
      <c r="C12315" t="s">
        <v>1679</v>
      </c>
      <c r="D12315" t="s">
        <v>3828</v>
      </c>
      <c r="E12315" t="s">
        <v>20</v>
      </c>
      <c r="F12315" t="b">
        <v>0</v>
      </c>
      <c r="G12315" t="s">
        <v>27</v>
      </c>
      <c r="H12315" s="4">
        <v>45821.875173611108</v>
      </c>
      <c r="I12315" t="b">
        <v>0</v>
      </c>
      <c r="J12315" t="b">
        <v>0</v>
      </c>
      <c r="K12315" t="s">
        <v>24</v>
      </c>
      <c r="L12315" t="s">
        <v>22</v>
      </c>
      <c r="M12315">
        <v>75000</v>
      </c>
      <c r="O12315" t="s">
        <v>3604</v>
      </c>
      <c r="P12315" t="s">
        <v>753</v>
      </c>
    </row>
    <row r="12316" spans="1:16" x14ac:dyDescent="0.55000000000000004">
      <c r="A12316" t="s">
        <v>2</v>
      </c>
      <c r="B12316" t="s">
        <v>16060</v>
      </c>
      <c r="C12316" t="s">
        <v>140</v>
      </c>
      <c r="D12316" t="s">
        <v>3973</v>
      </c>
      <c r="E12316" t="s">
        <v>51</v>
      </c>
      <c r="F12316" t="b">
        <v>0</v>
      </c>
      <c r="G12316" t="s">
        <v>35</v>
      </c>
      <c r="H12316" s="4">
        <v>45821.876134259262</v>
      </c>
      <c r="I12316" t="b">
        <v>0</v>
      </c>
      <c r="J12316" t="b">
        <v>0</v>
      </c>
      <c r="K12316" t="s">
        <v>24</v>
      </c>
      <c r="L12316" t="s">
        <v>36</v>
      </c>
      <c r="N12316">
        <v>65</v>
      </c>
      <c r="O12316" t="s">
        <v>2686</v>
      </c>
      <c r="P12316" t="s">
        <v>16061</v>
      </c>
    </row>
    <row r="12317" spans="1:16" x14ac:dyDescent="0.55000000000000004">
      <c r="A12317" t="s">
        <v>28</v>
      </c>
      <c r="B12317" t="s">
        <v>16062</v>
      </c>
      <c r="C12317" t="s">
        <v>114</v>
      </c>
      <c r="D12317" t="s">
        <v>3973</v>
      </c>
      <c r="E12317" t="s">
        <v>20</v>
      </c>
      <c r="F12317" t="b">
        <v>0</v>
      </c>
      <c r="G12317" t="s">
        <v>27</v>
      </c>
      <c r="H12317" s="4">
        <v>45821.876701388886</v>
      </c>
      <c r="I12317" t="b">
        <v>0</v>
      </c>
      <c r="J12317" t="b">
        <v>1</v>
      </c>
      <c r="K12317" t="s">
        <v>24</v>
      </c>
      <c r="L12317" t="s">
        <v>22</v>
      </c>
      <c r="M12317">
        <v>175000</v>
      </c>
      <c r="O12317" t="s">
        <v>2045</v>
      </c>
      <c r="P12317" t="s">
        <v>16063</v>
      </c>
    </row>
    <row r="12318" spans="1:16" x14ac:dyDescent="0.55000000000000004">
      <c r="A12318" t="s">
        <v>40</v>
      </c>
      <c r="B12318" t="s">
        <v>16064</v>
      </c>
      <c r="C12318" t="s">
        <v>24</v>
      </c>
      <c r="D12318" t="s">
        <v>3973</v>
      </c>
      <c r="E12318" t="s">
        <v>51</v>
      </c>
      <c r="F12318" t="b">
        <v>0</v>
      </c>
      <c r="G12318" t="s">
        <v>41</v>
      </c>
      <c r="H12318" s="4">
        <v>45821.876921296287</v>
      </c>
      <c r="I12318" t="b">
        <v>1</v>
      </c>
      <c r="J12318" t="b">
        <v>0</v>
      </c>
      <c r="K12318" t="s">
        <v>24</v>
      </c>
      <c r="L12318" t="s">
        <v>36</v>
      </c>
      <c r="N12318">
        <v>75</v>
      </c>
      <c r="O12318" t="s">
        <v>729</v>
      </c>
      <c r="P12318" t="s">
        <v>16065</v>
      </c>
    </row>
    <row r="12319" spans="1:16" x14ac:dyDescent="0.55000000000000004">
      <c r="A12319" t="s">
        <v>2</v>
      </c>
      <c r="B12319" t="s">
        <v>389</v>
      </c>
      <c r="C12319" t="s">
        <v>425</v>
      </c>
      <c r="D12319" t="s">
        <v>3973</v>
      </c>
      <c r="E12319" t="s">
        <v>20</v>
      </c>
      <c r="F12319" t="b">
        <v>0</v>
      </c>
      <c r="G12319" t="s">
        <v>41</v>
      </c>
      <c r="H12319" s="4">
        <v>45821.876956018517</v>
      </c>
      <c r="I12319" t="b">
        <v>0</v>
      </c>
      <c r="J12319" t="b">
        <v>1</v>
      </c>
      <c r="K12319" t="s">
        <v>24</v>
      </c>
      <c r="L12319" t="s">
        <v>22</v>
      </c>
      <c r="M12319">
        <v>120000</v>
      </c>
      <c r="O12319" t="s">
        <v>16066</v>
      </c>
      <c r="P12319" t="s">
        <v>16067</v>
      </c>
    </row>
    <row r="12320" spans="1:16" x14ac:dyDescent="0.55000000000000004">
      <c r="A12320" t="s">
        <v>2</v>
      </c>
      <c r="B12320" t="s">
        <v>2</v>
      </c>
      <c r="C12320" t="s">
        <v>15410</v>
      </c>
      <c r="D12320" t="s">
        <v>3828</v>
      </c>
      <c r="E12320" t="s">
        <v>20</v>
      </c>
      <c r="F12320" t="b">
        <v>0</v>
      </c>
      <c r="G12320" t="s">
        <v>27</v>
      </c>
      <c r="H12320" s="4">
        <v>45821.918171296304</v>
      </c>
      <c r="I12320" t="b">
        <v>0</v>
      </c>
      <c r="J12320" t="b">
        <v>1</v>
      </c>
      <c r="K12320" t="s">
        <v>24</v>
      </c>
      <c r="L12320" t="s">
        <v>22</v>
      </c>
      <c r="M12320">
        <v>130000</v>
      </c>
      <c r="O12320" t="s">
        <v>16068</v>
      </c>
      <c r="P12320" t="s">
        <v>16069</v>
      </c>
    </row>
    <row r="12321" spans="1:16" x14ac:dyDescent="0.55000000000000004">
      <c r="A12321" t="s">
        <v>2</v>
      </c>
      <c r="B12321" t="s">
        <v>16070</v>
      </c>
      <c r="C12321" t="s">
        <v>293</v>
      </c>
      <c r="D12321" t="s">
        <v>3973</v>
      </c>
      <c r="E12321" t="s">
        <v>51</v>
      </c>
      <c r="F12321" t="b">
        <v>0</v>
      </c>
      <c r="G12321" t="s">
        <v>27</v>
      </c>
      <c r="H12321" s="4">
        <v>45821.918217592603</v>
      </c>
      <c r="I12321" t="b">
        <v>0</v>
      </c>
      <c r="J12321" t="b">
        <v>0</v>
      </c>
      <c r="K12321" t="s">
        <v>24</v>
      </c>
      <c r="L12321" t="s">
        <v>36</v>
      </c>
      <c r="N12321">
        <v>88.019996643066406</v>
      </c>
      <c r="O12321" t="s">
        <v>5558</v>
      </c>
      <c r="P12321" t="s">
        <v>16071</v>
      </c>
    </row>
    <row r="12322" spans="1:16" x14ac:dyDescent="0.55000000000000004">
      <c r="A12322" t="s">
        <v>25</v>
      </c>
      <c r="B12322" t="s">
        <v>25</v>
      </c>
      <c r="C12322" t="s">
        <v>1867</v>
      </c>
      <c r="D12322" t="s">
        <v>3828</v>
      </c>
      <c r="E12322" t="s">
        <v>20</v>
      </c>
      <c r="F12322" t="b">
        <v>0</v>
      </c>
      <c r="G12322" t="s">
        <v>27</v>
      </c>
      <c r="H12322" s="4">
        <v>45821.958495370367</v>
      </c>
      <c r="I12322" t="b">
        <v>0</v>
      </c>
      <c r="J12322" t="b">
        <v>1</v>
      </c>
      <c r="K12322" t="s">
        <v>24</v>
      </c>
      <c r="L12322" t="s">
        <v>22</v>
      </c>
      <c r="M12322">
        <v>97110</v>
      </c>
      <c r="O12322" t="s">
        <v>899</v>
      </c>
      <c r="P12322" t="s">
        <v>3353</v>
      </c>
    </row>
    <row r="12323" spans="1:16" x14ac:dyDescent="0.55000000000000004">
      <c r="A12323" t="s">
        <v>1</v>
      </c>
      <c r="B12323" t="s">
        <v>1690</v>
      </c>
      <c r="C12323" t="s">
        <v>16072</v>
      </c>
      <c r="D12323" t="s">
        <v>3828</v>
      </c>
      <c r="E12323" t="s">
        <v>20</v>
      </c>
      <c r="F12323" t="b">
        <v>0</v>
      </c>
      <c r="G12323" t="s">
        <v>41</v>
      </c>
      <c r="H12323" s="4">
        <v>45821.958773148152</v>
      </c>
      <c r="I12323" t="b">
        <v>0</v>
      </c>
      <c r="J12323" t="b">
        <v>0</v>
      </c>
      <c r="K12323" t="s">
        <v>24</v>
      </c>
      <c r="L12323" t="s">
        <v>22</v>
      </c>
      <c r="M12323">
        <v>100113.5</v>
      </c>
      <c r="O12323" t="s">
        <v>16073</v>
      </c>
      <c r="P12323" t="s">
        <v>16074</v>
      </c>
    </row>
    <row r="12324" spans="1:16" x14ac:dyDescent="0.55000000000000004">
      <c r="A12324" t="s">
        <v>0</v>
      </c>
      <c r="B12324" t="s">
        <v>2628</v>
      </c>
      <c r="C12324" t="s">
        <v>33</v>
      </c>
      <c r="D12324" t="s">
        <v>2208</v>
      </c>
      <c r="E12324" t="s">
        <v>20</v>
      </c>
      <c r="F12324" t="b">
        <v>0</v>
      </c>
      <c r="G12324" t="s">
        <v>35</v>
      </c>
      <c r="H12324" s="4">
        <v>45821.958877314813</v>
      </c>
      <c r="I12324" t="b">
        <v>0</v>
      </c>
      <c r="J12324" t="b">
        <v>1</v>
      </c>
      <c r="K12324" t="s">
        <v>24</v>
      </c>
      <c r="L12324" t="s">
        <v>22</v>
      </c>
      <c r="M12324">
        <v>85881.6640625</v>
      </c>
      <c r="O12324" t="s">
        <v>5333</v>
      </c>
      <c r="P12324" t="s">
        <v>496</v>
      </c>
    </row>
    <row r="12325" spans="1:16" x14ac:dyDescent="0.55000000000000004">
      <c r="A12325" t="s">
        <v>25</v>
      </c>
      <c r="B12325" t="s">
        <v>16075</v>
      </c>
      <c r="C12325" t="s">
        <v>16076</v>
      </c>
      <c r="D12325" t="s">
        <v>3973</v>
      </c>
      <c r="E12325" t="s">
        <v>20</v>
      </c>
      <c r="F12325" t="b">
        <v>0</v>
      </c>
      <c r="G12325" t="s">
        <v>30</v>
      </c>
      <c r="H12325" s="4">
        <v>45821.959074074082</v>
      </c>
      <c r="I12325" t="b">
        <v>0</v>
      </c>
      <c r="J12325" t="b">
        <v>1</v>
      </c>
      <c r="K12325" t="s">
        <v>24</v>
      </c>
      <c r="L12325" t="s">
        <v>22</v>
      </c>
      <c r="M12325">
        <v>96750</v>
      </c>
      <c r="O12325" t="s">
        <v>16077</v>
      </c>
      <c r="P12325" t="s">
        <v>16078</v>
      </c>
    </row>
    <row r="12326" spans="1:16" x14ac:dyDescent="0.55000000000000004">
      <c r="A12326" t="s">
        <v>2</v>
      </c>
      <c r="B12326" t="s">
        <v>241</v>
      </c>
      <c r="C12326" t="s">
        <v>151</v>
      </c>
      <c r="D12326" t="s">
        <v>3973</v>
      </c>
      <c r="E12326" t="s">
        <v>20</v>
      </c>
      <c r="F12326" t="b">
        <v>0</v>
      </c>
      <c r="G12326" t="s">
        <v>27</v>
      </c>
      <c r="H12326" s="4">
        <v>45821.95994212963</v>
      </c>
      <c r="I12326" t="b">
        <v>0</v>
      </c>
      <c r="J12326" t="b">
        <v>1</v>
      </c>
      <c r="K12326" t="s">
        <v>24</v>
      </c>
      <c r="L12326" t="s">
        <v>22</v>
      </c>
      <c r="M12326">
        <v>77500</v>
      </c>
      <c r="O12326" t="s">
        <v>7605</v>
      </c>
      <c r="P12326" t="s">
        <v>16079</v>
      </c>
    </row>
    <row r="12327" spans="1:16" x14ac:dyDescent="0.55000000000000004">
      <c r="A12327" t="s">
        <v>2</v>
      </c>
      <c r="B12327" t="s">
        <v>16055</v>
      </c>
      <c r="C12327" t="s">
        <v>322</v>
      </c>
      <c r="D12327" t="s">
        <v>3973</v>
      </c>
      <c r="E12327" t="s">
        <v>20</v>
      </c>
      <c r="F12327" t="b">
        <v>0</v>
      </c>
      <c r="G12327" t="s">
        <v>35</v>
      </c>
      <c r="H12327" s="4">
        <v>45821.960555555554</v>
      </c>
      <c r="I12327" t="b">
        <v>0</v>
      </c>
      <c r="J12327" t="b">
        <v>1</v>
      </c>
      <c r="K12327" t="s">
        <v>24</v>
      </c>
      <c r="L12327" t="s">
        <v>22</v>
      </c>
      <c r="M12327">
        <v>138100</v>
      </c>
      <c r="O12327" t="s">
        <v>1172</v>
      </c>
      <c r="P12327" t="s">
        <v>16056</v>
      </c>
    </row>
    <row r="12328" spans="1:16" x14ac:dyDescent="0.55000000000000004">
      <c r="A12328" t="s">
        <v>40</v>
      </c>
      <c r="B12328" t="s">
        <v>1583</v>
      </c>
      <c r="C12328" t="s">
        <v>808</v>
      </c>
      <c r="D12328" t="s">
        <v>3973</v>
      </c>
      <c r="E12328" t="s">
        <v>20</v>
      </c>
      <c r="F12328" t="b">
        <v>0</v>
      </c>
      <c r="G12328" t="s">
        <v>30</v>
      </c>
      <c r="H12328" s="4">
        <v>45821.9612037037</v>
      </c>
      <c r="I12328" t="b">
        <v>0</v>
      </c>
      <c r="J12328" t="b">
        <v>1</v>
      </c>
      <c r="K12328" t="s">
        <v>24</v>
      </c>
      <c r="L12328" t="s">
        <v>22</v>
      </c>
      <c r="M12328">
        <v>215000</v>
      </c>
      <c r="O12328" t="s">
        <v>855</v>
      </c>
      <c r="P12328" t="s">
        <v>16080</v>
      </c>
    </row>
    <row r="12329" spans="1:16" x14ac:dyDescent="0.55000000000000004">
      <c r="A12329" t="s">
        <v>0</v>
      </c>
      <c r="B12329" t="s">
        <v>545</v>
      </c>
      <c r="C12329" t="s">
        <v>1143</v>
      </c>
      <c r="D12329" t="s">
        <v>5535</v>
      </c>
      <c r="E12329" t="s">
        <v>20</v>
      </c>
      <c r="F12329" t="b">
        <v>0</v>
      </c>
      <c r="G12329" t="s">
        <v>27</v>
      </c>
      <c r="H12329" s="4">
        <v>45822.000162037039</v>
      </c>
      <c r="I12329" t="b">
        <v>0</v>
      </c>
      <c r="J12329" t="b">
        <v>0</v>
      </c>
      <c r="K12329" t="s">
        <v>24</v>
      </c>
      <c r="L12329" t="s">
        <v>22</v>
      </c>
      <c r="M12329">
        <v>187008</v>
      </c>
      <c r="O12329" t="s">
        <v>16081</v>
      </c>
      <c r="P12329" t="s">
        <v>3648</v>
      </c>
    </row>
    <row r="12330" spans="1:16" x14ac:dyDescent="0.55000000000000004">
      <c r="A12330" t="s">
        <v>0</v>
      </c>
      <c r="B12330" t="s">
        <v>565</v>
      </c>
      <c r="C12330" t="s">
        <v>829</v>
      </c>
      <c r="D12330" t="s">
        <v>3973</v>
      </c>
      <c r="E12330" t="s">
        <v>20</v>
      </c>
      <c r="F12330" t="b">
        <v>0</v>
      </c>
      <c r="G12330" t="s">
        <v>27</v>
      </c>
      <c r="H12330" s="4">
        <v>45822.000173611108</v>
      </c>
      <c r="I12330" t="b">
        <v>0</v>
      </c>
      <c r="J12330" t="b">
        <v>1</v>
      </c>
      <c r="K12330" t="s">
        <v>24</v>
      </c>
      <c r="L12330" t="s">
        <v>22</v>
      </c>
      <c r="M12330">
        <v>126000</v>
      </c>
      <c r="O12330" t="s">
        <v>5482</v>
      </c>
      <c r="P12330" t="s">
        <v>221</v>
      </c>
    </row>
    <row r="12331" spans="1:16" x14ac:dyDescent="0.55000000000000004">
      <c r="A12331" t="s">
        <v>0</v>
      </c>
      <c r="B12331" t="s">
        <v>2656</v>
      </c>
      <c r="C12331" t="s">
        <v>114</v>
      </c>
      <c r="D12331" t="s">
        <v>3973</v>
      </c>
      <c r="E12331" t="s">
        <v>20</v>
      </c>
      <c r="F12331" t="b">
        <v>0</v>
      </c>
      <c r="G12331" t="s">
        <v>27</v>
      </c>
      <c r="H12331" s="4">
        <v>45822.000300925924</v>
      </c>
      <c r="I12331" t="b">
        <v>0</v>
      </c>
      <c r="J12331" t="b">
        <v>0</v>
      </c>
      <c r="K12331" t="s">
        <v>24</v>
      </c>
      <c r="L12331" t="s">
        <v>22</v>
      </c>
      <c r="M12331">
        <v>87051.5</v>
      </c>
      <c r="O12331" t="s">
        <v>714</v>
      </c>
      <c r="P12331" t="s">
        <v>3118</v>
      </c>
    </row>
    <row r="12332" spans="1:16" x14ac:dyDescent="0.55000000000000004">
      <c r="A12332" t="s">
        <v>1</v>
      </c>
      <c r="B12332" t="s">
        <v>16082</v>
      </c>
      <c r="C12332" t="s">
        <v>1959</v>
      </c>
      <c r="D12332" t="s">
        <v>3973</v>
      </c>
      <c r="E12332" t="s">
        <v>20</v>
      </c>
      <c r="F12332" t="b">
        <v>0</v>
      </c>
      <c r="G12332" t="s">
        <v>41</v>
      </c>
      <c r="H12332" s="4">
        <v>45822.000439814823</v>
      </c>
      <c r="I12332" t="b">
        <v>0</v>
      </c>
      <c r="J12332" t="b">
        <v>1</v>
      </c>
      <c r="K12332" t="s">
        <v>24</v>
      </c>
      <c r="L12332" t="s">
        <v>22</v>
      </c>
      <c r="M12332">
        <v>95000</v>
      </c>
      <c r="O12332" t="s">
        <v>12384</v>
      </c>
      <c r="P12332" t="s">
        <v>3701</v>
      </c>
    </row>
    <row r="12333" spans="1:16" x14ac:dyDescent="0.55000000000000004">
      <c r="A12333" t="s">
        <v>0</v>
      </c>
      <c r="B12333" t="s">
        <v>16083</v>
      </c>
      <c r="C12333" t="s">
        <v>122</v>
      </c>
      <c r="D12333" t="s">
        <v>3957</v>
      </c>
      <c r="E12333" t="s">
        <v>34</v>
      </c>
      <c r="F12333" t="b">
        <v>0</v>
      </c>
      <c r="G12333" t="s">
        <v>52</v>
      </c>
      <c r="H12333" s="4">
        <v>45822.000891203701</v>
      </c>
      <c r="I12333" t="b">
        <v>1</v>
      </c>
      <c r="J12333" t="b">
        <v>0</v>
      </c>
      <c r="K12333" t="s">
        <v>24</v>
      </c>
      <c r="L12333" t="s">
        <v>36</v>
      </c>
      <c r="N12333">
        <v>60</v>
      </c>
      <c r="O12333" t="s">
        <v>5531</v>
      </c>
      <c r="P12333" t="s">
        <v>2460</v>
      </c>
    </row>
    <row r="12334" spans="1:16" x14ac:dyDescent="0.55000000000000004">
      <c r="A12334" t="s">
        <v>2</v>
      </c>
      <c r="B12334" t="s">
        <v>16084</v>
      </c>
      <c r="C12334" t="s">
        <v>693</v>
      </c>
      <c r="D12334" t="s">
        <v>4014</v>
      </c>
      <c r="E12334" t="s">
        <v>20</v>
      </c>
      <c r="F12334" t="b">
        <v>0</v>
      </c>
      <c r="G12334" t="s">
        <v>27</v>
      </c>
      <c r="H12334" s="4">
        <v>45822.001469907409</v>
      </c>
      <c r="I12334" t="b">
        <v>0</v>
      </c>
      <c r="J12334" t="b">
        <v>1</v>
      </c>
      <c r="K12334" t="s">
        <v>24</v>
      </c>
      <c r="L12334" t="s">
        <v>22</v>
      </c>
      <c r="M12334">
        <v>146000</v>
      </c>
      <c r="O12334" t="s">
        <v>694</v>
      </c>
      <c r="P12334" t="s">
        <v>1402</v>
      </c>
    </row>
    <row r="12335" spans="1:16" x14ac:dyDescent="0.55000000000000004">
      <c r="A12335" t="s">
        <v>2</v>
      </c>
      <c r="B12335" t="s">
        <v>911</v>
      </c>
      <c r="C12335" t="s">
        <v>13533</v>
      </c>
      <c r="D12335" t="s">
        <v>3973</v>
      </c>
      <c r="E12335" t="s">
        <v>20</v>
      </c>
      <c r="F12335" t="b">
        <v>0</v>
      </c>
      <c r="G12335" t="s">
        <v>27</v>
      </c>
      <c r="H12335" s="4">
        <v>45822.001481481479</v>
      </c>
      <c r="I12335" t="b">
        <v>1</v>
      </c>
      <c r="J12335" t="b">
        <v>1</v>
      </c>
      <c r="K12335" t="s">
        <v>24</v>
      </c>
      <c r="L12335" t="s">
        <v>36</v>
      </c>
      <c r="N12335">
        <v>79.625</v>
      </c>
      <c r="O12335" t="s">
        <v>4344</v>
      </c>
      <c r="P12335" t="s">
        <v>9922</v>
      </c>
    </row>
    <row r="12336" spans="1:16" x14ac:dyDescent="0.55000000000000004">
      <c r="A12336" t="s">
        <v>0</v>
      </c>
      <c r="B12336" t="s">
        <v>565</v>
      </c>
      <c r="C12336" t="s">
        <v>780</v>
      </c>
      <c r="D12336" t="s">
        <v>3973</v>
      </c>
      <c r="E12336" t="s">
        <v>20</v>
      </c>
      <c r="F12336" t="b">
        <v>0</v>
      </c>
      <c r="G12336" t="s">
        <v>52</v>
      </c>
      <c r="H12336" s="4">
        <v>45822.003275462957</v>
      </c>
      <c r="I12336" t="b">
        <v>0</v>
      </c>
      <c r="J12336" t="b">
        <v>1</v>
      </c>
      <c r="K12336" t="s">
        <v>24</v>
      </c>
      <c r="L12336" t="s">
        <v>22</v>
      </c>
      <c r="M12336">
        <v>126000</v>
      </c>
      <c r="O12336" t="s">
        <v>5482</v>
      </c>
      <c r="P12336" t="s">
        <v>221</v>
      </c>
    </row>
    <row r="12337" spans="1:16" x14ac:dyDescent="0.55000000000000004">
      <c r="A12337" t="s">
        <v>0</v>
      </c>
      <c r="B12337" t="s">
        <v>16085</v>
      </c>
      <c r="C12337" t="s">
        <v>62</v>
      </c>
      <c r="D12337" t="s">
        <v>3973</v>
      </c>
      <c r="E12337" t="s">
        <v>20</v>
      </c>
      <c r="F12337" t="b">
        <v>0</v>
      </c>
      <c r="G12337" t="s">
        <v>62</v>
      </c>
      <c r="H12337" s="4">
        <v>45822.007951388892</v>
      </c>
      <c r="I12337" t="b">
        <v>0</v>
      </c>
      <c r="J12337" t="b">
        <v>0</v>
      </c>
      <c r="K12337" t="s">
        <v>62</v>
      </c>
      <c r="L12337" t="s">
        <v>22</v>
      </c>
      <c r="M12337">
        <v>160500</v>
      </c>
      <c r="O12337" t="s">
        <v>91</v>
      </c>
    </row>
    <row r="12338" spans="1:16" x14ac:dyDescent="0.55000000000000004">
      <c r="A12338" t="s">
        <v>89</v>
      </c>
      <c r="B12338" t="s">
        <v>16086</v>
      </c>
      <c r="C12338" t="s">
        <v>39</v>
      </c>
      <c r="D12338" t="s">
        <v>4109</v>
      </c>
      <c r="E12338" t="s">
        <v>20</v>
      </c>
      <c r="F12338" t="b">
        <v>1</v>
      </c>
      <c r="G12338" t="s">
        <v>799</v>
      </c>
      <c r="H12338" s="4">
        <v>45822.01326388889</v>
      </c>
      <c r="I12338" t="b">
        <v>1</v>
      </c>
      <c r="J12338" t="b">
        <v>0</v>
      </c>
      <c r="K12338" t="s">
        <v>799</v>
      </c>
      <c r="L12338" t="s">
        <v>22</v>
      </c>
      <c r="M12338">
        <v>90000</v>
      </c>
      <c r="O12338" t="s">
        <v>16087</v>
      </c>
      <c r="P12338" t="s">
        <v>16088</v>
      </c>
    </row>
    <row r="12339" spans="1:16" x14ac:dyDescent="0.55000000000000004">
      <c r="A12339" t="s">
        <v>25</v>
      </c>
      <c r="B12339" t="s">
        <v>16089</v>
      </c>
      <c r="C12339" t="s">
        <v>39</v>
      </c>
      <c r="D12339" t="s">
        <v>3828</v>
      </c>
      <c r="E12339" t="s">
        <v>20</v>
      </c>
      <c r="F12339" t="b">
        <v>1</v>
      </c>
      <c r="G12339" t="s">
        <v>30</v>
      </c>
      <c r="H12339" s="4">
        <v>45822.084004629629</v>
      </c>
      <c r="I12339" t="b">
        <v>0</v>
      </c>
      <c r="J12339" t="b">
        <v>1</v>
      </c>
      <c r="K12339" t="s">
        <v>24</v>
      </c>
      <c r="L12339" t="s">
        <v>22</v>
      </c>
      <c r="M12339">
        <v>129710</v>
      </c>
      <c r="O12339" t="s">
        <v>6902</v>
      </c>
    </row>
    <row r="12340" spans="1:16" x14ac:dyDescent="0.55000000000000004">
      <c r="A12340" t="s">
        <v>0</v>
      </c>
      <c r="B12340" t="s">
        <v>16090</v>
      </c>
      <c r="C12340" t="s">
        <v>213</v>
      </c>
      <c r="D12340" t="s">
        <v>3828</v>
      </c>
      <c r="E12340" t="s">
        <v>20</v>
      </c>
      <c r="F12340" t="b">
        <v>0</v>
      </c>
      <c r="G12340" t="s">
        <v>41</v>
      </c>
      <c r="H12340" s="4">
        <v>45822.250243055547</v>
      </c>
      <c r="I12340" t="b">
        <v>0</v>
      </c>
      <c r="J12340" t="b">
        <v>1</v>
      </c>
      <c r="K12340" t="s">
        <v>24</v>
      </c>
      <c r="L12340" t="s">
        <v>22</v>
      </c>
      <c r="M12340">
        <v>92500</v>
      </c>
      <c r="O12340" t="s">
        <v>16091</v>
      </c>
      <c r="P12340" t="s">
        <v>16092</v>
      </c>
    </row>
    <row r="12341" spans="1:16" x14ac:dyDescent="0.55000000000000004">
      <c r="A12341" t="s">
        <v>0</v>
      </c>
      <c r="B12341" t="s">
        <v>9651</v>
      </c>
      <c r="C12341" t="s">
        <v>2500</v>
      </c>
      <c r="D12341" t="s">
        <v>16093</v>
      </c>
      <c r="F12341" t="b">
        <v>0</v>
      </c>
      <c r="G12341" t="s">
        <v>41</v>
      </c>
      <c r="H12341" s="4">
        <v>45822.250243055547</v>
      </c>
      <c r="I12341" t="b">
        <v>0</v>
      </c>
      <c r="J12341" t="b">
        <v>0</v>
      </c>
      <c r="K12341" t="s">
        <v>24</v>
      </c>
      <c r="L12341" t="s">
        <v>36</v>
      </c>
      <c r="N12341">
        <v>21.260000228881839</v>
      </c>
      <c r="O12341" t="s">
        <v>3299</v>
      </c>
      <c r="P12341" t="s">
        <v>2149</v>
      </c>
    </row>
    <row r="12342" spans="1:16" x14ac:dyDescent="0.55000000000000004">
      <c r="A12342" t="s">
        <v>89</v>
      </c>
      <c r="B12342" t="s">
        <v>16094</v>
      </c>
      <c r="C12342" t="s">
        <v>167</v>
      </c>
      <c r="D12342" t="s">
        <v>3970</v>
      </c>
      <c r="E12342" t="s">
        <v>20</v>
      </c>
      <c r="F12342" t="b">
        <v>0</v>
      </c>
      <c r="G12342" t="s">
        <v>35</v>
      </c>
      <c r="H12342" s="4">
        <v>45822.250451388893</v>
      </c>
      <c r="I12342" t="b">
        <v>1</v>
      </c>
      <c r="J12342" t="b">
        <v>0</v>
      </c>
      <c r="K12342" t="s">
        <v>24</v>
      </c>
      <c r="L12342" t="s">
        <v>22</v>
      </c>
      <c r="M12342">
        <v>145000</v>
      </c>
      <c r="O12342" t="s">
        <v>7749</v>
      </c>
      <c r="P12342" t="s">
        <v>16095</v>
      </c>
    </row>
    <row r="12343" spans="1:16" x14ac:dyDescent="0.55000000000000004">
      <c r="A12343" t="s">
        <v>19</v>
      </c>
      <c r="B12343" t="s">
        <v>1026</v>
      </c>
      <c r="C12343" t="s">
        <v>825</v>
      </c>
      <c r="D12343" t="s">
        <v>3970</v>
      </c>
      <c r="E12343" t="s">
        <v>20</v>
      </c>
      <c r="F12343" t="b">
        <v>0</v>
      </c>
      <c r="G12343" t="s">
        <v>30</v>
      </c>
      <c r="H12343" s="4">
        <v>45822.250520833331</v>
      </c>
      <c r="I12343" t="b">
        <v>0</v>
      </c>
      <c r="J12343" t="b">
        <v>1</v>
      </c>
      <c r="K12343" t="s">
        <v>24</v>
      </c>
      <c r="L12343" t="s">
        <v>22</v>
      </c>
      <c r="M12343">
        <v>185000</v>
      </c>
      <c r="O12343" t="s">
        <v>1662</v>
      </c>
      <c r="P12343" t="s">
        <v>274</v>
      </c>
    </row>
    <row r="12344" spans="1:16" x14ac:dyDescent="0.55000000000000004">
      <c r="A12344" t="s">
        <v>1</v>
      </c>
      <c r="B12344" t="s">
        <v>16096</v>
      </c>
      <c r="C12344" t="s">
        <v>2265</v>
      </c>
      <c r="D12344" t="s">
        <v>3828</v>
      </c>
      <c r="E12344" t="s">
        <v>20</v>
      </c>
      <c r="F12344" t="b">
        <v>0</v>
      </c>
      <c r="G12344" t="s">
        <v>41</v>
      </c>
      <c r="H12344" s="4">
        <v>45822.250937500001</v>
      </c>
      <c r="I12344" t="b">
        <v>0</v>
      </c>
      <c r="J12344" t="b">
        <v>0</v>
      </c>
      <c r="K12344" t="s">
        <v>24</v>
      </c>
      <c r="L12344" t="s">
        <v>22</v>
      </c>
      <c r="M12344">
        <v>155000</v>
      </c>
      <c r="O12344" t="s">
        <v>16097</v>
      </c>
      <c r="P12344" t="s">
        <v>16098</v>
      </c>
    </row>
    <row r="12345" spans="1:16" x14ac:dyDescent="0.55000000000000004">
      <c r="A12345" t="s">
        <v>1</v>
      </c>
      <c r="B12345" t="s">
        <v>16099</v>
      </c>
      <c r="C12345" t="s">
        <v>180</v>
      </c>
      <c r="D12345" t="s">
        <v>3828</v>
      </c>
      <c r="E12345" t="s">
        <v>20</v>
      </c>
      <c r="F12345" t="b">
        <v>0</v>
      </c>
      <c r="G12345" t="s">
        <v>41</v>
      </c>
      <c r="H12345" s="4">
        <v>45822.250937500001</v>
      </c>
      <c r="I12345" t="b">
        <v>0</v>
      </c>
      <c r="J12345" t="b">
        <v>1</v>
      </c>
      <c r="K12345" t="s">
        <v>24</v>
      </c>
      <c r="L12345" t="s">
        <v>22</v>
      </c>
      <c r="M12345">
        <v>96500</v>
      </c>
      <c r="O12345" t="s">
        <v>5006</v>
      </c>
      <c r="P12345" t="s">
        <v>5297</v>
      </c>
    </row>
    <row r="12346" spans="1:16" x14ac:dyDescent="0.55000000000000004">
      <c r="A12346" t="s">
        <v>139</v>
      </c>
      <c r="B12346" t="s">
        <v>16100</v>
      </c>
      <c r="C12346" t="s">
        <v>39</v>
      </c>
      <c r="D12346" t="s">
        <v>16101</v>
      </c>
      <c r="E12346" t="s">
        <v>20</v>
      </c>
      <c r="F12346" t="b">
        <v>1</v>
      </c>
      <c r="G12346" t="s">
        <v>4125</v>
      </c>
      <c r="H12346" s="4">
        <v>45822.272118055553</v>
      </c>
      <c r="I12346" t="b">
        <v>0</v>
      </c>
      <c r="J12346" t="b">
        <v>0</v>
      </c>
      <c r="K12346" t="s">
        <v>4125</v>
      </c>
      <c r="L12346" t="s">
        <v>22</v>
      </c>
      <c r="M12346">
        <v>114480</v>
      </c>
      <c r="O12346" t="s">
        <v>4577</v>
      </c>
      <c r="P12346" t="s">
        <v>16102</v>
      </c>
    </row>
    <row r="12347" spans="1:16" x14ac:dyDescent="0.55000000000000004">
      <c r="A12347" t="s">
        <v>139</v>
      </c>
      <c r="B12347" t="s">
        <v>16103</v>
      </c>
      <c r="C12347" t="s">
        <v>3494</v>
      </c>
      <c r="D12347" t="s">
        <v>3970</v>
      </c>
      <c r="E12347" t="s">
        <v>20</v>
      </c>
      <c r="F12347" t="b">
        <v>0</v>
      </c>
      <c r="G12347" t="s">
        <v>41</v>
      </c>
      <c r="H12347" s="4">
        <v>45822.291944444441</v>
      </c>
      <c r="I12347" t="b">
        <v>0</v>
      </c>
      <c r="J12347" t="b">
        <v>1</v>
      </c>
      <c r="K12347" t="s">
        <v>24</v>
      </c>
      <c r="L12347" t="s">
        <v>22</v>
      </c>
      <c r="M12347">
        <v>144000</v>
      </c>
      <c r="O12347" t="s">
        <v>2506</v>
      </c>
      <c r="P12347" t="s">
        <v>863</v>
      </c>
    </row>
    <row r="12348" spans="1:16" x14ac:dyDescent="0.55000000000000004">
      <c r="A12348" t="s">
        <v>19</v>
      </c>
      <c r="B12348" t="s">
        <v>16104</v>
      </c>
      <c r="C12348" t="s">
        <v>316</v>
      </c>
      <c r="D12348" t="s">
        <v>3970</v>
      </c>
      <c r="E12348" t="s">
        <v>20</v>
      </c>
      <c r="F12348" t="b">
        <v>0</v>
      </c>
      <c r="G12348" t="s">
        <v>35</v>
      </c>
      <c r="H12348" s="4">
        <v>45822.292719907397</v>
      </c>
      <c r="I12348" t="b">
        <v>0</v>
      </c>
      <c r="J12348" t="b">
        <v>1</v>
      </c>
      <c r="K12348" t="s">
        <v>24</v>
      </c>
      <c r="L12348" t="s">
        <v>22</v>
      </c>
      <c r="M12348">
        <v>120500</v>
      </c>
      <c r="O12348" t="s">
        <v>4135</v>
      </c>
      <c r="P12348" t="s">
        <v>16105</v>
      </c>
    </row>
    <row r="12349" spans="1:16" x14ac:dyDescent="0.55000000000000004">
      <c r="A12349" t="s">
        <v>2</v>
      </c>
      <c r="B12349" t="s">
        <v>16106</v>
      </c>
      <c r="C12349" t="s">
        <v>622</v>
      </c>
      <c r="D12349" t="s">
        <v>3970</v>
      </c>
      <c r="E12349" t="s">
        <v>20</v>
      </c>
      <c r="F12349" t="b">
        <v>0</v>
      </c>
      <c r="G12349" t="s">
        <v>27</v>
      </c>
      <c r="H12349" s="4">
        <v>45822.292870370373</v>
      </c>
      <c r="I12349" t="b">
        <v>0</v>
      </c>
      <c r="J12349" t="b">
        <v>0</v>
      </c>
      <c r="K12349" t="s">
        <v>24</v>
      </c>
      <c r="L12349" t="s">
        <v>22</v>
      </c>
      <c r="M12349">
        <v>110000</v>
      </c>
      <c r="O12349" t="s">
        <v>11639</v>
      </c>
      <c r="P12349" t="s">
        <v>16107</v>
      </c>
    </row>
    <row r="12350" spans="1:16" x14ac:dyDescent="0.55000000000000004">
      <c r="A12350" t="s">
        <v>2</v>
      </c>
      <c r="B12350" t="s">
        <v>2</v>
      </c>
      <c r="C12350" t="s">
        <v>16108</v>
      </c>
      <c r="D12350" t="s">
        <v>3970</v>
      </c>
      <c r="E12350" t="s">
        <v>20</v>
      </c>
      <c r="F12350" t="b">
        <v>0</v>
      </c>
      <c r="G12350" t="s">
        <v>27</v>
      </c>
      <c r="H12350" s="4">
        <v>45822.292870370373</v>
      </c>
      <c r="I12350" t="b">
        <v>0</v>
      </c>
      <c r="J12350" t="b">
        <v>0</v>
      </c>
      <c r="K12350" t="s">
        <v>24</v>
      </c>
      <c r="L12350" t="s">
        <v>22</v>
      </c>
      <c r="M12350">
        <v>93600</v>
      </c>
      <c r="O12350" t="s">
        <v>2087</v>
      </c>
      <c r="P12350" t="s">
        <v>10107</v>
      </c>
    </row>
    <row r="12351" spans="1:16" x14ac:dyDescent="0.55000000000000004">
      <c r="A12351" t="s">
        <v>139</v>
      </c>
      <c r="B12351" t="s">
        <v>16109</v>
      </c>
      <c r="C12351" t="s">
        <v>774</v>
      </c>
      <c r="D12351" t="s">
        <v>3970</v>
      </c>
      <c r="E12351" t="s">
        <v>20</v>
      </c>
      <c r="F12351" t="b">
        <v>0</v>
      </c>
      <c r="G12351" t="s">
        <v>41</v>
      </c>
      <c r="H12351" s="4">
        <v>45822.333622685182</v>
      </c>
      <c r="I12351" t="b">
        <v>0</v>
      </c>
      <c r="J12351" t="b">
        <v>0</v>
      </c>
      <c r="K12351" t="s">
        <v>24</v>
      </c>
      <c r="L12351" t="s">
        <v>22</v>
      </c>
      <c r="M12351">
        <v>97500</v>
      </c>
      <c r="O12351" t="s">
        <v>16110</v>
      </c>
    </row>
    <row r="12352" spans="1:16" x14ac:dyDescent="0.55000000000000004">
      <c r="A12352" t="s">
        <v>89</v>
      </c>
      <c r="B12352" t="s">
        <v>16111</v>
      </c>
      <c r="C12352" t="s">
        <v>213</v>
      </c>
      <c r="D12352" t="s">
        <v>3970</v>
      </c>
      <c r="E12352" t="s">
        <v>20</v>
      </c>
      <c r="F12352" t="b">
        <v>0</v>
      </c>
      <c r="G12352" t="s">
        <v>41</v>
      </c>
      <c r="H12352" s="4">
        <v>45822.333622685182</v>
      </c>
      <c r="I12352" t="b">
        <v>1</v>
      </c>
      <c r="J12352" t="b">
        <v>0</v>
      </c>
      <c r="K12352" t="s">
        <v>24</v>
      </c>
      <c r="L12352" t="s">
        <v>22</v>
      </c>
      <c r="M12352">
        <v>140000</v>
      </c>
      <c r="O12352" t="s">
        <v>1066</v>
      </c>
      <c r="P12352" t="s">
        <v>16112</v>
      </c>
    </row>
    <row r="12353" spans="1:16" x14ac:dyDescent="0.55000000000000004">
      <c r="A12353" t="s">
        <v>191</v>
      </c>
      <c r="B12353" t="s">
        <v>16113</v>
      </c>
      <c r="C12353" t="s">
        <v>143</v>
      </c>
      <c r="D12353" t="s">
        <v>3970</v>
      </c>
      <c r="E12353" t="s">
        <v>20</v>
      </c>
      <c r="F12353" t="b">
        <v>0</v>
      </c>
      <c r="G12353" t="s">
        <v>35</v>
      </c>
      <c r="H12353" s="4">
        <v>45822.333819444437</v>
      </c>
      <c r="I12353" t="b">
        <v>1</v>
      </c>
      <c r="J12353" t="b">
        <v>1</v>
      </c>
      <c r="K12353" t="s">
        <v>24</v>
      </c>
      <c r="L12353" t="s">
        <v>22</v>
      </c>
      <c r="M12353">
        <v>130000</v>
      </c>
      <c r="O12353" t="s">
        <v>16114</v>
      </c>
      <c r="P12353" t="s">
        <v>1877</v>
      </c>
    </row>
    <row r="12354" spans="1:16" x14ac:dyDescent="0.55000000000000004">
      <c r="A12354" t="s">
        <v>139</v>
      </c>
      <c r="B12354" t="s">
        <v>16115</v>
      </c>
      <c r="C12354" t="s">
        <v>16116</v>
      </c>
      <c r="D12354" t="s">
        <v>3970</v>
      </c>
      <c r="E12354" t="s">
        <v>20</v>
      </c>
      <c r="F12354" t="b">
        <v>0</v>
      </c>
      <c r="G12354" t="s">
        <v>35</v>
      </c>
      <c r="H12354" s="4">
        <v>45822.333819444437</v>
      </c>
      <c r="I12354" t="b">
        <v>0</v>
      </c>
      <c r="J12354" t="b">
        <v>0</v>
      </c>
      <c r="K12354" t="s">
        <v>24</v>
      </c>
      <c r="L12354" t="s">
        <v>22</v>
      </c>
      <c r="M12354">
        <v>110000</v>
      </c>
      <c r="O12354" t="s">
        <v>512</v>
      </c>
    </row>
    <row r="12355" spans="1:16" x14ac:dyDescent="0.55000000000000004">
      <c r="A12355" t="s">
        <v>2</v>
      </c>
      <c r="B12355" t="s">
        <v>16016</v>
      </c>
      <c r="C12355" t="s">
        <v>372</v>
      </c>
      <c r="D12355" t="s">
        <v>3970</v>
      </c>
      <c r="E12355" t="s">
        <v>20</v>
      </c>
      <c r="F12355" t="b">
        <v>0</v>
      </c>
      <c r="G12355" t="s">
        <v>27</v>
      </c>
      <c r="H12355" s="4">
        <v>45822.334143518521</v>
      </c>
      <c r="I12355" t="b">
        <v>0</v>
      </c>
      <c r="J12355" t="b">
        <v>1</v>
      </c>
      <c r="K12355" t="s">
        <v>24</v>
      </c>
      <c r="L12355" t="s">
        <v>22</v>
      </c>
      <c r="M12355">
        <v>186273.5</v>
      </c>
      <c r="O12355" t="s">
        <v>1172</v>
      </c>
      <c r="P12355" t="s">
        <v>871</v>
      </c>
    </row>
    <row r="12356" spans="1:16" x14ac:dyDescent="0.55000000000000004">
      <c r="A12356" t="s">
        <v>89</v>
      </c>
      <c r="B12356" t="s">
        <v>16117</v>
      </c>
      <c r="C12356" t="s">
        <v>386</v>
      </c>
      <c r="D12356" t="s">
        <v>3828</v>
      </c>
      <c r="E12356" t="s">
        <v>20</v>
      </c>
      <c r="F12356" t="b">
        <v>0</v>
      </c>
      <c r="G12356" t="s">
        <v>41</v>
      </c>
      <c r="H12356" s="4">
        <v>45822.375277777777</v>
      </c>
      <c r="I12356" t="b">
        <v>0</v>
      </c>
      <c r="J12356" t="b">
        <v>0</v>
      </c>
      <c r="K12356" t="s">
        <v>24</v>
      </c>
      <c r="L12356" t="s">
        <v>22</v>
      </c>
      <c r="M12356">
        <v>91712.171875</v>
      </c>
      <c r="O12356" t="s">
        <v>16118</v>
      </c>
      <c r="P12356" t="s">
        <v>16119</v>
      </c>
    </row>
    <row r="12357" spans="1:16" x14ac:dyDescent="0.55000000000000004">
      <c r="A12357" t="s">
        <v>139</v>
      </c>
      <c r="B12357" t="s">
        <v>16120</v>
      </c>
      <c r="C12357" t="s">
        <v>180</v>
      </c>
      <c r="D12357" t="s">
        <v>3828</v>
      </c>
      <c r="E12357" t="s">
        <v>20</v>
      </c>
      <c r="F12357" t="b">
        <v>0</v>
      </c>
      <c r="G12357" t="s">
        <v>41</v>
      </c>
      <c r="H12357" s="4">
        <v>45822.375289351847</v>
      </c>
      <c r="I12357" t="b">
        <v>0</v>
      </c>
      <c r="J12357" t="b">
        <v>1</v>
      </c>
      <c r="K12357" t="s">
        <v>24</v>
      </c>
      <c r="L12357" t="s">
        <v>36</v>
      </c>
      <c r="N12357">
        <v>41.314998626708977</v>
      </c>
      <c r="O12357" t="s">
        <v>16121</v>
      </c>
    </row>
    <row r="12358" spans="1:16" x14ac:dyDescent="0.55000000000000004">
      <c r="A12358" t="s">
        <v>2</v>
      </c>
      <c r="B12358" t="s">
        <v>16122</v>
      </c>
      <c r="C12358" t="s">
        <v>24</v>
      </c>
      <c r="D12358" t="s">
        <v>4035</v>
      </c>
      <c r="E12358" t="s">
        <v>20</v>
      </c>
      <c r="F12358" t="b">
        <v>0</v>
      </c>
      <c r="G12358" t="s">
        <v>23</v>
      </c>
      <c r="H12358" s="4">
        <v>45822.391215277778</v>
      </c>
      <c r="I12358" t="b">
        <v>0</v>
      </c>
      <c r="J12358" t="b">
        <v>0</v>
      </c>
      <c r="K12358" t="s">
        <v>24</v>
      </c>
      <c r="L12358" t="s">
        <v>22</v>
      </c>
      <c r="M12358">
        <v>110240</v>
      </c>
      <c r="O12358" t="s">
        <v>4329</v>
      </c>
      <c r="P12358" t="s">
        <v>16123</v>
      </c>
    </row>
    <row r="12359" spans="1:16" x14ac:dyDescent="0.55000000000000004">
      <c r="A12359" t="s">
        <v>139</v>
      </c>
      <c r="B12359" t="s">
        <v>16124</v>
      </c>
      <c r="C12359" t="s">
        <v>2593</v>
      </c>
      <c r="D12359" t="s">
        <v>3828</v>
      </c>
      <c r="E12359" t="s">
        <v>20</v>
      </c>
      <c r="F12359" t="b">
        <v>0</v>
      </c>
      <c r="G12359" t="s">
        <v>41</v>
      </c>
      <c r="H12359" s="4">
        <v>45822.416956018518</v>
      </c>
      <c r="I12359" t="b">
        <v>1</v>
      </c>
      <c r="J12359" t="b">
        <v>0</v>
      </c>
      <c r="K12359" t="s">
        <v>24</v>
      </c>
      <c r="L12359" t="s">
        <v>36</v>
      </c>
      <c r="N12359">
        <v>20.5</v>
      </c>
      <c r="O12359" t="s">
        <v>16125</v>
      </c>
    </row>
    <row r="12360" spans="1:16" x14ac:dyDescent="0.55000000000000004">
      <c r="A12360" t="s">
        <v>0</v>
      </c>
      <c r="B12360" t="s">
        <v>16126</v>
      </c>
      <c r="C12360" t="s">
        <v>49</v>
      </c>
      <c r="D12360" t="s">
        <v>6017</v>
      </c>
      <c r="E12360" t="s">
        <v>20</v>
      </c>
      <c r="F12360" t="b">
        <v>0</v>
      </c>
      <c r="G12360" t="s">
        <v>41</v>
      </c>
      <c r="H12360" s="4">
        <v>45822.417650462958</v>
      </c>
      <c r="I12360" t="b">
        <v>0</v>
      </c>
      <c r="J12360" t="b">
        <v>1</v>
      </c>
      <c r="K12360" t="s">
        <v>24</v>
      </c>
      <c r="L12360" t="s">
        <v>22</v>
      </c>
      <c r="M12360">
        <v>190063.5</v>
      </c>
      <c r="O12360" t="s">
        <v>16127</v>
      </c>
      <c r="P12360" t="s">
        <v>3440</v>
      </c>
    </row>
    <row r="12361" spans="1:16" x14ac:dyDescent="0.55000000000000004">
      <c r="A12361" t="s">
        <v>191</v>
      </c>
      <c r="B12361" t="s">
        <v>16128</v>
      </c>
      <c r="C12361" t="s">
        <v>3766</v>
      </c>
      <c r="D12361" t="s">
        <v>3828</v>
      </c>
      <c r="E12361" t="s">
        <v>20</v>
      </c>
      <c r="F12361" t="b">
        <v>0</v>
      </c>
      <c r="G12361" t="s">
        <v>35</v>
      </c>
      <c r="H12361" s="4">
        <v>45822.458784722221</v>
      </c>
      <c r="I12361" t="b">
        <v>1</v>
      </c>
      <c r="J12361" t="b">
        <v>1</v>
      </c>
      <c r="K12361" t="s">
        <v>24</v>
      </c>
      <c r="L12361" t="s">
        <v>22</v>
      </c>
      <c r="M12361">
        <v>55000</v>
      </c>
      <c r="O12361" t="s">
        <v>16129</v>
      </c>
    </row>
    <row r="12362" spans="1:16" x14ac:dyDescent="0.55000000000000004">
      <c r="A12362" t="s">
        <v>28</v>
      </c>
      <c r="B12362" t="s">
        <v>16130</v>
      </c>
      <c r="C12362" t="s">
        <v>372</v>
      </c>
      <c r="D12362" t="s">
        <v>3973</v>
      </c>
      <c r="E12362" t="s">
        <v>20</v>
      </c>
      <c r="F12362" t="b">
        <v>0</v>
      </c>
      <c r="G12362" t="s">
        <v>27</v>
      </c>
      <c r="H12362" s="4">
        <v>45822.459143518521</v>
      </c>
      <c r="I12362" t="b">
        <v>0</v>
      </c>
      <c r="J12362" t="b">
        <v>1</v>
      </c>
      <c r="K12362" t="s">
        <v>24</v>
      </c>
      <c r="L12362" t="s">
        <v>22</v>
      </c>
      <c r="M12362">
        <v>206500</v>
      </c>
      <c r="O12362" t="s">
        <v>4535</v>
      </c>
      <c r="P12362" t="s">
        <v>201</v>
      </c>
    </row>
    <row r="12363" spans="1:16" x14ac:dyDescent="0.55000000000000004">
      <c r="A12363" t="s">
        <v>89</v>
      </c>
      <c r="B12363" t="s">
        <v>16131</v>
      </c>
      <c r="C12363" t="s">
        <v>606</v>
      </c>
      <c r="D12363" t="s">
        <v>3973</v>
      </c>
      <c r="E12363" t="s">
        <v>20</v>
      </c>
      <c r="F12363" t="b">
        <v>0</v>
      </c>
      <c r="G12363" t="s">
        <v>27</v>
      </c>
      <c r="H12363" s="4">
        <v>45822.459502314807</v>
      </c>
      <c r="I12363" t="b">
        <v>0</v>
      </c>
      <c r="J12363" t="b">
        <v>1</v>
      </c>
      <c r="K12363" t="s">
        <v>24</v>
      </c>
      <c r="L12363" t="s">
        <v>22</v>
      </c>
      <c r="M12363">
        <v>131750</v>
      </c>
      <c r="O12363" t="s">
        <v>3895</v>
      </c>
      <c r="P12363" t="s">
        <v>16132</v>
      </c>
    </row>
    <row r="12364" spans="1:16" x14ac:dyDescent="0.55000000000000004">
      <c r="A12364" t="s">
        <v>139</v>
      </c>
      <c r="B12364" t="s">
        <v>16133</v>
      </c>
      <c r="C12364" t="s">
        <v>172</v>
      </c>
      <c r="D12364" t="s">
        <v>3973</v>
      </c>
      <c r="E12364" t="s">
        <v>20</v>
      </c>
      <c r="F12364" t="b">
        <v>0</v>
      </c>
      <c r="G12364" t="s">
        <v>27</v>
      </c>
      <c r="H12364" s="4">
        <v>45822.459548611107</v>
      </c>
      <c r="I12364" t="b">
        <v>1</v>
      </c>
      <c r="J12364" t="b">
        <v>1</v>
      </c>
      <c r="K12364" t="s">
        <v>24</v>
      </c>
      <c r="L12364" t="s">
        <v>22</v>
      </c>
      <c r="M12364">
        <v>160000</v>
      </c>
      <c r="O12364" t="s">
        <v>1172</v>
      </c>
      <c r="P12364" t="s">
        <v>1033</v>
      </c>
    </row>
    <row r="12365" spans="1:16" x14ac:dyDescent="0.55000000000000004">
      <c r="A12365" t="s">
        <v>139</v>
      </c>
      <c r="B12365" t="s">
        <v>16134</v>
      </c>
      <c r="C12365" t="s">
        <v>2201</v>
      </c>
      <c r="D12365" t="s">
        <v>3973</v>
      </c>
      <c r="E12365" t="s">
        <v>105</v>
      </c>
      <c r="F12365" t="b">
        <v>0</v>
      </c>
      <c r="G12365" t="s">
        <v>41</v>
      </c>
      <c r="H12365" s="4">
        <v>45822.500277777777</v>
      </c>
      <c r="I12365" t="b">
        <v>0</v>
      </c>
      <c r="J12365" t="b">
        <v>1</v>
      </c>
      <c r="K12365" t="s">
        <v>24</v>
      </c>
      <c r="L12365" t="s">
        <v>36</v>
      </c>
      <c r="N12365">
        <v>18.75</v>
      </c>
      <c r="O12365" t="s">
        <v>3733</v>
      </c>
    </row>
    <row r="12366" spans="1:16" x14ac:dyDescent="0.55000000000000004">
      <c r="A12366" t="s">
        <v>0</v>
      </c>
      <c r="B12366" t="s">
        <v>565</v>
      </c>
      <c r="C12366" t="s">
        <v>140</v>
      </c>
      <c r="D12366" t="s">
        <v>3973</v>
      </c>
      <c r="E12366" t="s">
        <v>20</v>
      </c>
      <c r="F12366" t="b">
        <v>0</v>
      </c>
      <c r="G12366" t="s">
        <v>35</v>
      </c>
      <c r="H12366" s="4">
        <v>45822.500335648147</v>
      </c>
      <c r="I12366" t="b">
        <v>0</v>
      </c>
      <c r="J12366" t="b">
        <v>1</v>
      </c>
      <c r="K12366" t="s">
        <v>24</v>
      </c>
      <c r="L12366" t="s">
        <v>22</v>
      </c>
      <c r="M12366">
        <v>126000</v>
      </c>
      <c r="O12366" t="s">
        <v>5482</v>
      </c>
      <c r="P12366" t="s">
        <v>221</v>
      </c>
    </row>
    <row r="12367" spans="1:16" x14ac:dyDescent="0.55000000000000004">
      <c r="A12367" t="s">
        <v>0</v>
      </c>
      <c r="B12367" t="s">
        <v>3282</v>
      </c>
      <c r="C12367" t="s">
        <v>276</v>
      </c>
      <c r="D12367" t="s">
        <v>3973</v>
      </c>
      <c r="E12367" t="s">
        <v>20</v>
      </c>
      <c r="F12367" t="b">
        <v>0</v>
      </c>
      <c r="G12367" t="s">
        <v>30</v>
      </c>
      <c r="H12367" s="4">
        <v>45822.500578703701</v>
      </c>
      <c r="I12367" t="b">
        <v>0</v>
      </c>
      <c r="J12367" t="b">
        <v>1</v>
      </c>
      <c r="K12367" t="s">
        <v>24</v>
      </c>
      <c r="L12367" t="s">
        <v>36</v>
      </c>
      <c r="N12367">
        <v>24.5</v>
      </c>
      <c r="O12367" t="s">
        <v>1020</v>
      </c>
    </row>
    <row r="12368" spans="1:16" x14ac:dyDescent="0.55000000000000004">
      <c r="A12368" t="s">
        <v>2</v>
      </c>
      <c r="B12368" t="s">
        <v>7406</v>
      </c>
      <c r="C12368" t="s">
        <v>3608</v>
      </c>
      <c r="D12368" t="s">
        <v>3973</v>
      </c>
      <c r="E12368" t="s">
        <v>20</v>
      </c>
      <c r="F12368" t="b">
        <v>0</v>
      </c>
      <c r="G12368" t="s">
        <v>27</v>
      </c>
      <c r="H12368" s="4">
        <v>45822.501215277778</v>
      </c>
      <c r="I12368" t="b">
        <v>0</v>
      </c>
      <c r="J12368" t="b">
        <v>0</v>
      </c>
      <c r="K12368" t="s">
        <v>24</v>
      </c>
      <c r="L12368" t="s">
        <v>22</v>
      </c>
      <c r="M12368">
        <v>82850</v>
      </c>
      <c r="O12368" t="s">
        <v>5482</v>
      </c>
      <c r="P12368" t="s">
        <v>3772</v>
      </c>
    </row>
    <row r="12369" spans="1:16" x14ac:dyDescent="0.55000000000000004">
      <c r="A12369" t="s">
        <v>2</v>
      </c>
      <c r="B12369" t="s">
        <v>7406</v>
      </c>
      <c r="C12369" t="s">
        <v>1358</v>
      </c>
      <c r="D12369" t="s">
        <v>3973</v>
      </c>
      <c r="E12369" t="s">
        <v>20</v>
      </c>
      <c r="F12369" t="b">
        <v>0</v>
      </c>
      <c r="G12369" t="s">
        <v>41</v>
      </c>
      <c r="H12369" s="4">
        <v>45822.501400462963</v>
      </c>
      <c r="I12369" t="b">
        <v>0</v>
      </c>
      <c r="J12369" t="b">
        <v>0</v>
      </c>
      <c r="K12369" t="s">
        <v>24</v>
      </c>
      <c r="L12369" t="s">
        <v>22</v>
      </c>
      <c r="M12369">
        <v>82850</v>
      </c>
      <c r="O12369" t="s">
        <v>5482</v>
      </c>
      <c r="P12369" t="s">
        <v>3772</v>
      </c>
    </row>
    <row r="12370" spans="1:16" x14ac:dyDescent="0.55000000000000004">
      <c r="A12370" t="s">
        <v>139</v>
      </c>
      <c r="B12370" t="s">
        <v>16135</v>
      </c>
      <c r="C12370" t="s">
        <v>82</v>
      </c>
      <c r="D12370" t="s">
        <v>3973</v>
      </c>
      <c r="E12370" t="s">
        <v>20</v>
      </c>
      <c r="F12370" t="b">
        <v>0</v>
      </c>
      <c r="G12370" t="s">
        <v>27</v>
      </c>
      <c r="H12370" s="4">
        <v>45822.54247685185</v>
      </c>
      <c r="I12370" t="b">
        <v>0</v>
      </c>
      <c r="J12370" t="b">
        <v>0</v>
      </c>
      <c r="K12370" t="s">
        <v>24</v>
      </c>
      <c r="L12370" t="s">
        <v>22</v>
      </c>
      <c r="M12370">
        <v>152500</v>
      </c>
      <c r="O12370" t="s">
        <v>16136</v>
      </c>
      <c r="P12370" t="s">
        <v>16137</v>
      </c>
    </row>
    <row r="12371" spans="1:16" x14ac:dyDescent="0.55000000000000004">
      <c r="A12371" t="s">
        <v>28</v>
      </c>
      <c r="B12371" t="s">
        <v>16138</v>
      </c>
      <c r="C12371" t="s">
        <v>140</v>
      </c>
      <c r="D12371" t="s">
        <v>3973</v>
      </c>
      <c r="E12371" t="s">
        <v>20</v>
      </c>
      <c r="F12371" t="b">
        <v>0</v>
      </c>
      <c r="G12371" t="s">
        <v>35</v>
      </c>
      <c r="H12371" s="4">
        <v>45822.542719907397</v>
      </c>
      <c r="I12371" t="b">
        <v>0</v>
      </c>
      <c r="J12371" t="b">
        <v>0</v>
      </c>
      <c r="K12371" t="s">
        <v>24</v>
      </c>
      <c r="L12371" t="s">
        <v>22</v>
      </c>
      <c r="M12371">
        <v>169000</v>
      </c>
      <c r="O12371" t="s">
        <v>294</v>
      </c>
    </row>
    <row r="12372" spans="1:16" x14ac:dyDescent="0.55000000000000004">
      <c r="A12372" t="s">
        <v>2</v>
      </c>
      <c r="B12372" t="s">
        <v>11993</v>
      </c>
      <c r="C12372" t="s">
        <v>71</v>
      </c>
      <c r="D12372" t="s">
        <v>3973</v>
      </c>
      <c r="E12372" t="s">
        <v>20</v>
      </c>
      <c r="F12372" t="b">
        <v>0</v>
      </c>
      <c r="G12372" t="s">
        <v>27</v>
      </c>
      <c r="H12372" s="4">
        <v>45822.542928240742</v>
      </c>
      <c r="I12372" t="b">
        <v>0</v>
      </c>
      <c r="J12372" t="b">
        <v>1</v>
      </c>
      <c r="K12372" t="s">
        <v>24</v>
      </c>
      <c r="L12372" t="s">
        <v>22</v>
      </c>
      <c r="M12372">
        <v>138100</v>
      </c>
      <c r="O12372" t="s">
        <v>11994</v>
      </c>
      <c r="P12372" t="s">
        <v>11995</v>
      </c>
    </row>
    <row r="12373" spans="1:16" x14ac:dyDescent="0.55000000000000004">
      <c r="A12373" t="s">
        <v>2</v>
      </c>
      <c r="B12373" t="s">
        <v>16139</v>
      </c>
      <c r="C12373" t="s">
        <v>1086</v>
      </c>
      <c r="D12373" t="s">
        <v>2208</v>
      </c>
      <c r="E12373" t="s">
        <v>20</v>
      </c>
      <c r="F12373" t="b">
        <v>0</v>
      </c>
      <c r="G12373" t="s">
        <v>27</v>
      </c>
      <c r="H12373" s="4">
        <v>45822.542962962973</v>
      </c>
      <c r="I12373" t="b">
        <v>0</v>
      </c>
      <c r="J12373" t="b">
        <v>0</v>
      </c>
      <c r="K12373" t="s">
        <v>24</v>
      </c>
      <c r="L12373" t="s">
        <v>22</v>
      </c>
      <c r="M12373">
        <v>131695.375</v>
      </c>
      <c r="O12373" t="s">
        <v>16140</v>
      </c>
      <c r="P12373" t="s">
        <v>11658</v>
      </c>
    </row>
    <row r="12374" spans="1:16" x14ac:dyDescent="0.55000000000000004">
      <c r="A12374" t="s">
        <v>40</v>
      </c>
      <c r="B12374" t="s">
        <v>3571</v>
      </c>
      <c r="C12374" t="s">
        <v>92</v>
      </c>
      <c r="D12374" t="s">
        <v>3973</v>
      </c>
      <c r="E12374" t="s">
        <v>20</v>
      </c>
      <c r="F12374" t="b">
        <v>0</v>
      </c>
      <c r="G12374" t="s">
        <v>27</v>
      </c>
      <c r="H12374" s="4">
        <v>45822.543009259258</v>
      </c>
      <c r="I12374" t="b">
        <v>0</v>
      </c>
      <c r="J12374" t="b">
        <v>1</v>
      </c>
      <c r="K12374" t="s">
        <v>24</v>
      </c>
      <c r="L12374" t="s">
        <v>22</v>
      </c>
      <c r="M12374">
        <v>146036.5</v>
      </c>
      <c r="O12374" t="s">
        <v>2697</v>
      </c>
      <c r="P12374" t="s">
        <v>11669</v>
      </c>
    </row>
    <row r="12375" spans="1:16" x14ac:dyDescent="0.55000000000000004">
      <c r="A12375" t="s">
        <v>0</v>
      </c>
      <c r="B12375" t="s">
        <v>1098</v>
      </c>
      <c r="C12375" t="s">
        <v>612</v>
      </c>
      <c r="D12375" t="s">
        <v>7853</v>
      </c>
      <c r="E12375" t="s">
        <v>20</v>
      </c>
      <c r="F12375" t="b">
        <v>0</v>
      </c>
      <c r="G12375" t="s">
        <v>27</v>
      </c>
      <c r="H12375" s="4">
        <v>45822.583518518521</v>
      </c>
      <c r="I12375" t="b">
        <v>0</v>
      </c>
      <c r="J12375" t="b">
        <v>1</v>
      </c>
      <c r="K12375" t="s">
        <v>24</v>
      </c>
      <c r="L12375" t="s">
        <v>22</v>
      </c>
      <c r="M12375">
        <v>144293</v>
      </c>
      <c r="O12375" t="s">
        <v>15372</v>
      </c>
      <c r="P12375" t="s">
        <v>1297</v>
      </c>
    </row>
    <row r="12376" spans="1:16" x14ac:dyDescent="0.55000000000000004">
      <c r="A12376" t="s">
        <v>25</v>
      </c>
      <c r="B12376" t="s">
        <v>1504</v>
      </c>
      <c r="C12376" t="s">
        <v>1339</v>
      </c>
      <c r="D12376" t="s">
        <v>3828</v>
      </c>
      <c r="E12376" t="s">
        <v>20</v>
      </c>
      <c r="F12376" t="b">
        <v>0</v>
      </c>
      <c r="G12376" t="s">
        <v>30</v>
      </c>
      <c r="H12376" s="4">
        <v>45822.583854166667</v>
      </c>
      <c r="I12376" t="b">
        <v>0</v>
      </c>
      <c r="J12376" t="b">
        <v>1</v>
      </c>
      <c r="K12376" t="s">
        <v>24</v>
      </c>
      <c r="L12376" t="s">
        <v>22</v>
      </c>
      <c r="M12376">
        <v>79594</v>
      </c>
      <c r="O12376" t="s">
        <v>254</v>
      </c>
      <c r="P12376" t="s">
        <v>16141</v>
      </c>
    </row>
    <row r="12377" spans="1:16" x14ac:dyDescent="0.55000000000000004">
      <c r="A12377" t="s">
        <v>2</v>
      </c>
      <c r="B12377" t="s">
        <v>195</v>
      </c>
      <c r="C12377" t="s">
        <v>1612</v>
      </c>
      <c r="D12377" t="s">
        <v>7853</v>
      </c>
      <c r="E12377" t="s">
        <v>20</v>
      </c>
      <c r="F12377" t="b">
        <v>0</v>
      </c>
      <c r="G12377" t="s">
        <v>41</v>
      </c>
      <c r="H12377" s="4">
        <v>45822.584872685176</v>
      </c>
      <c r="I12377" t="b">
        <v>1</v>
      </c>
      <c r="J12377" t="b">
        <v>1</v>
      </c>
      <c r="K12377" t="s">
        <v>24</v>
      </c>
      <c r="L12377" t="s">
        <v>22</v>
      </c>
      <c r="M12377">
        <v>176938.65625</v>
      </c>
      <c r="O12377" t="s">
        <v>3704</v>
      </c>
      <c r="P12377" t="s">
        <v>11461</v>
      </c>
    </row>
    <row r="12378" spans="1:16" x14ac:dyDescent="0.55000000000000004">
      <c r="A12378" t="s">
        <v>139</v>
      </c>
      <c r="B12378" t="s">
        <v>16142</v>
      </c>
      <c r="C12378" t="s">
        <v>16143</v>
      </c>
      <c r="D12378" t="s">
        <v>4324</v>
      </c>
      <c r="E12378" t="s">
        <v>631</v>
      </c>
      <c r="F12378" t="b">
        <v>0</v>
      </c>
      <c r="G12378" t="s">
        <v>414</v>
      </c>
      <c r="H12378" s="4">
        <v>45822.63140046296</v>
      </c>
      <c r="I12378" t="b">
        <v>0</v>
      </c>
      <c r="J12378" t="b">
        <v>0</v>
      </c>
      <c r="K12378" t="s">
        <v>414</v>
      </c>
      <c r="L12378" t="s">
        <v>22</v>
      </c>
      <c r="M12378">
        <v>70000</v>
      </c>
      <c r="O12378" t="s">
        <v>16144</v>
      </c>
    </row>
    <row r="12379" spans="1:16" x14ac:dyDescent="0.55000000000000004">
      <c r="A12379" t="s">
        <v>2</v>
      </c>
      <c r="B12379" t="s">
        <v>16145</v>
      </c>
      <c r="C12379" t="s">
        <v>8486</v>
      </c>
      <c r="D12379" t="s">
        <v>3957</v>
      </c>
      <c r="E12379" t="s">
        <v>20</v>
      </c>
      <c r="F12379" t="b">
        <v>0</v>
      </c>
      <c r="G12379" t="s">
        <v>27</v>
      </c>
      <c r="H12379" s="4">
        <v>45822.667986111112</v>
      </c>
      <c r="I12379" t="b">
        <v>0</v>
      </c>
      <c r="J12379" t="b">
        <v>1</v>
      </c>
      <c r="K12379" t="s">
        <v>24</v>
      </c>
      <c r="L12379" t="s">
        <v>36</v>
      </c>
      <c r="N12379">
        <v>75</v>
      </c>
      <c r="O12379" t="s">
        <v>381</v>
      </c>
      <c r="P12379" t="s">
        <v>16146</v>
      </c>
    </row>
    <row r="12380" spans="1:16" x14ac:dyDescent="0.55000000000000004">
      <c r="A12380" t="s">
        <v>139</v>
      </c>
      <c r="B12380" t="s">
        <v>16147</v>
      </c>
      <c r="C12380" t="s">
        <v>39</v>
      </c>
      <c r="D12380" t="s">
        <v>7434</v>
      </c>
      <c r="E12380" t="s">
        <v>20</v>
      </c>
      <c r="F12380" t="b">
        <v>1</v>
      </c>
      <c r="G12380" t="s">
        <v>1391</v>
      </c>
      <c r="H12380" s="4">
        <v>45822.675671296303</v>
      </c>
      <c r="I12380" t="b">
        <v>1</v>
      </c>
      <c r="J12380" t="b">
        <v>1</v>
      </c>
      <c r="K12380" t="s">
        <v>1391</v>
      </c>
      <c r="L12380" t="s">
        <v>22</v>
      </c>
      <c r="M12380">
        <v>137500</v>
      </c>
      <c r="O12380" t="s">
        <v>4058</v>
      </c>
      <c r="P12380" t="s">
        <v>16148</v>
      </c>
    </row>
    <row r="12381" spans="1:16" x14ac:dyDescent="0.55000000000000004">
      <c r="A12381" t="s">
        <v>139</v>
      </c>
      <c r="B12381" t="s">
        <v>16149</v>
      </c>
      <c r="C12381" t="s">
        <v>39</v>
      </c>
      <c r="D12381" t="s">
        <v>7434</v>
      </c>
      <c r="E12381" t="s">
        <v>20</v>
      </c>
      <c r="F12381" t="b">
        <v>1</v>
      </c>
      <c r="G12381" t="s">
        <v>1420</v>
      </c>
      <c r="H12381" s="4">
        <v>45822.690613425933</v>
      </c>
      <c r="I12381" t="b">
        <v>0</v>
      </c>
      <c r="J12381" t="b">
        <v>1</v>
      </c>
      <c r="K12381" t="s">
        <v>1420</v>
      </c>
      <c r="L12381" t="s">
        <v>22</v>
      </c>
      <c r="M12381">
        <v>145000</v>
      </c>
      <c r="O12381" t="s">
        <v>3189</v>
      </c>
      <c r="P12381" t="s">
        <v>274</v>
      </c>
    </row>
    <row r="12382" spans="1:16" x14ac:dyDescent="0.55000000000000004">
      <c r="A12382" t="s">
        <v>25</v>
      </c>
      <c r="B12382" t="s">
        <v>2416</v>
      </c>
      <c r="C12382" t="s">
        <v>33</v>
      </c>
      <c r="D12382" t="s">
        <v>4084</v>
      </c>
      <c r="E12382" t="s">
        <v>20</v>
      </c>
      <c r="F12382" t="b">
        <v>0</v>
      </c>
      <c r="G12382" t="s">
        <v>35</v>
      </c>
      <c r="H12382" s="4">
        <v>45822.708796296298</v>
      </c>
      <c r="I12382" t="b">
        <v>1</v>
      </c>
      <c r="J12382" t="b">
        <v>1</v>
      </c>
      <c r="K12382" t="s">
        <v>24</v>
      </c>
      <c r="L12382" t="s">
        <v>22</v>
      </c>
      <c r="M12382">
        <v>124000</v>
      </c>
      <c r="O12382" t="s">
        <v>1147</v>
      </c>
      <c r="P12382" t="s">
        <v>2649</v>
      </c>
    </row>
    <row r="12383" spans="1:16" x14ac:dyDescent="0.55000000000000004">
      <c r="A12383" t="s">
        <v>139</v>
      </c>
      <c r="B12383" t="s">
        <v>16150</v>
      </c>
      <c r="C12383" t="s">
        <v>39</v>
      </c>
      <c r="D12383" t="s">
        <v>7434</v>
      </c>
      <c r="E12383" t="s">
        <v>20</v>
      </c>
      <c r="F12383" t="b">
        <v>1</v>
      </c>
      <c r="G12383" t="s">
        <v>1420</v>
      </c>
      <c r="H12383" s="4">
        <v>45822.73228009259</v>
      </c>
      <c r="I12383" t="b">
        <v>1</v>
      </c>
      <c r="J12383" t="b">
        <v>1</v>
      </c>
      <c r="K12383" t="s">
        <v>1420</v>
      </c>
      <c r="L12383" t="s">
        <v>22</v>
      </c>
      <c r="M12383">
        <v>230000</v>
      </c>
      <c r="O12383" t="s">
        <v>16151</v>
      </c>
      <c r="P12383" t="s">
        <v>16152</v>
      </c>
    </row>
    <row r="12384" spans="1:16" x14ac:dyDescent="0.55000000000000004">
      <c r="A12384" t="s">
        <v>139</v>
      </c>
      <c r="B12384" t="s">
        <v>16153</v>
      </c>
      <c r="C12384" t="s">
        <v>16154</v>
      </c>
      <c r="D12384" t="s">
        <v>4324</v>
      </c>
      <c r="E12384" t="s">
        <v>631</v>
      </c>
      <c r="F12384" t="b">
        <v>0</v>
      </c>
      <c r="G12384" t="s">
        <v>903</v>
      </c>
      <c r="H12384" s="4">
        <v>45822.753854166673</v>
      </c>
      <c r="I12384" t="b">
        <v>0</v>
      </c>
      <c r="J12384" t="b">
        <v>0</v>
      </c>
      <c r="K12384" t="s">
        <v>903</v>
      </c>
      <c r="L12384" t="s">
        <v>22</v>
      </c>
      <c r="M12384">
        <v>82500</v>
      </c>
      <c r="O12384" t="s">
        <v>1762</v>
      </c>
      <c r="P12384" t="s">
        <v>150</v>
      </c>
    </row>
    <row r="12385" spans="1:16" x14ac:dyDescent="0.55000000000000004">
      <c r="A12385" t="s">
        <v>139</v>
      </c>
      <c r="B12385" t="s">
        <v>16155</v>
      </c>
      <c r="C12385" t="s">
        <v>16156</v>
      </c>
      <c r="D12385" t="s">
        <v>4324</v>
      </c>
      <c r="E12385" t="s">
        <v>631</v>
      </c>
      <c r="F12385" t="b">
        <v>0</v>
      </c>
      <c r="G12385" t="s">
        <v>903</v>
      </c>
      <c r="H12385" s="4">
        <v>45822.753877314812</v>
      </c>
      <c r="I12385" t="b">
        <v>0</v>
      </c>
      <c r="J12385" t="b">
        <v>1</v>
      </c>
      <c r="K12385" t="s">
        <v>903</v>
      </c>
      <c r="L12385" t="s">
        <v>22</v>
      </c>
      <c r="M12385">
        <v>75500</v>
      </c>
      <c r="O12385" t="s">
        <v>1172</v>
      </c>
      <c r="P12385" t="s">
        <v>16157</v>
      </c>
    </row>
    <row r="12386" spans="1:16" x14ac:dyDescent="0.55000000000000004">
      <c r="A12386" t="s">
        <v>0</v>
      </c>
      <c r="B12386" t="s">
        <v>16158</v>
      </c>
      <c r="C12386" t="s">
        <v>16159</v>
      </c>
      <c r="D12386" t="s">
        <v>3828</v>
      </c>
      <c r="E12386" t="s">
        <v>105</v>
      </c>
      <c r="F12386" t="b">
        <v>0</v>
      </c>
      <c r="G12386" t="s">
        <v>52</v>
      </c>
      <c r="H12386" s="4">
        <v>45822.792337962957</v>
      </c>
      <c r="I12386" t="b">
        <v>0</v>
      </c>
      <c r="J12386" t="b">
        <v>0</v>
      </c>
      <c r="K12386" t="s">
        <v>24</v>
      </c>
      <c r="L12386" t="s">
        <v>36</v>
      </c>
      <c r="N12386">
        <v>23</v>
      </c>
      <c r="O12386" t="s">
        <v>16160</v>
      </c>
      <c r="P12386" t="s">
        <v>2442</v>
      </c>
    </row>
    <row r="12387" spans="1:16" x14ac:dyDescent="0.55000000000000004">
      <c r="A12387" t="s">
        <v>1</v>
      </c>
      <c r="B12387" t="s">
        <v>15616</v>
      </c>
      <c r="C12387" t="s">
        <v>559</v>
      </c>
      <c r="D12387" t="s">
        <v>10881</v>
      </c>
      <c r="E12387" t="s">
        <v>20</v>
      </c>
      <c r="F12387" t="b">
        <v>0</v>
      </c>
      <c r="G12387" t="s">
        <v>27</v>
      </c>
      <c r="H12387" s="4">
        <v>45822.79247685185</v>
      </c>
      <c r="I12387" t="b">
        <v>0</v>
      </c>
      <c r="J12387" t="b">
        <v>1</v>
      </c>
      <c r="K12387" t="s">
        <v>24</v>
      </c>
      <c r="L12387" t="s">
        <v>36</v>
      </c>
      <c r="N12387">
        <v>66.5</v>
      </c>
      <c r="O12387" t="s">
        <v>5482</v>
      </c>
      <c r="P12387" t="s">
        <v>715</v>
      </c>
    </row>
    <row r="12388" spans="1:16" x14ac:dyDescent="0.55000000000000004">
      <c r="A12388" t="s">
        <v>139</v>
      </c>
      <c r="B12388" t="s">
        <v>16161</v>
      </c>
      <c r="C12388" t="s">
        <v>1586</v>
      </c>
      <c r="D12388" t="s">
        <v>3828</v>
      </c>
      <c r="E12388" t="s">
        <v>20</v>
      </c>
      <c r="F12388" t="b">
        <v>0</v>
      </c>
      <c r="G12388" t="s">
        <v>35</v>
      </c>
      <c r="H12388" s="4">
        <v>45822.833784722221</v>
      </c>
      <c r="I12388" t="b">
        <v>1</v>
      </c>
      <c r="J12388" t="b">
        <v>1</v>
      </c>
      <c r="K12388" t="s">
        <v>24</v>
      </c>
      <c r="L12388" t="s">
        <v>22</v>
      </c>
      <c r="M12388">
        <v>62500</v>
      </c>
      <c r="O12388" t="s">
        <v>16162</v>
      </c>
      <c r="P12388" t="s">
        <v>204</v>
      </c>
    </row>
    <row r="12389" spans="1:16" x14ac:dyDescent="0.55000000000000004">
      <c r="A12389" t="s">
        <v>139</v>
      </c>
      <c r="B12389" t="s">
        <v>16163</v>
      </c>
      <c r="C12389" t="s">
        <v>16164</v>
      </c>
      <c r="D12389" t="s">
        <v>3828</v>
      </c>
      <c r="E12389" t="s">
        <v>20</v>
      </c>
      <c r="F12389" t="b">
        <v>0</v>
      </c>
      <c r="G12389" t="s">
        <v>35</v>
      </c>
      <c r="H12389" s="4">
        <v>45822.87605324074</v>
      </c>
      <c r="I12389" t="b">
        <v>0</v>
      </c>
      <c r="J12389" t="b">
        <v>1</v>
      </c>
      <c r="K12389" t="s">
        <v>24</v>
      </c>
      <c r="L12389" t="s">
        <v>36</v>
      </c>
      <c r="N12389">
        <v>20.680000305175781</v>
      </c>
      <c r="O12389" t="s">
        <v>16165</v>
      </c>
      <c r="P12389" t="s">
        <v>274</v>
      </c>
    </row>
    <row r="12390" spans="1:16" x14ac:dyDescent="0.55000000000000004">
      <c r="A12390" t="s">
        <v>2</v>
      </c>
      <c r="B12390" t="s">
        <v>9430</v>
      </c>
      <c r="C12390" t="s">
        <v>145</v>
      </c>
      <c r="D12390" t="s">
        <v>3828</v>
      </c>
      <c r="E12390" t="s">
        <v>20</v>
      </c>
      <c r="F12390" t="b">
        <v>0</v>
      </c>
      <c r="G12390" t="s">
        <v>27</v>
      </c>
      <c r="H12390" s="4">
        <v>45822.917870370373</v>
      </c>
      <c r="I12390" t="b">
        <v>0</v>
      </c>
      <c r="J12390" t="b">
        <v>1</v>
      </c>
      <c r="K12390" t="s">
        <v>24</v>
      </c>
      <c r="L12390" t="s">
        <v>22</v>
      </c>
      <c r="M12390">
        <v>204500</v>
      </c>
      <c r="O12390" t="s">
        <v>9431</v>
      </c>
      <c r="P12390" t="s">
        <v>9432</v>
      </c>
    </row>
    <row r="12391" spans="1:16" x14ac:dyDescent="0.55000000000000004">
      <c r="A12391" t="s">
        <v>2</v>
      </c>
      <c r="B12391" t="s">
        <v>16166</v>
      </c>
      <c r="C12391" t="s">
        <v>39</v>
      </c>
      <c r="D12391" t="s">
        <v>7434</v>
      </c>
      <c r="E12391" t="s">
        <v>20</v>
      </c>
      <c r="F12391" t="b">
        <v>1</v>
      </c>
      <c r="G12391" t="s">
        <v>41</v>
      </c>
      <c r="H12391" s="4">
        <v>45822.918113425927</v>
      </c>
      <c r="I12391" t="b">
        <v>1</v>
      </c>
      <c r="J12391" t="b">
        <v>1</v>
      </c>
      <c r="K12391" t="s">
        <v>24</v>
      </c>
      <c r="L12391" t="s">
        <v>22</v>
      </c>
      <c r="M12391">
        <v>150000</v>
      </c>
      <c r="O12391" t="s">
        <v>16167</v>
      </c>
      <c r="P12391" t="s">
        <v>16168</v>
      </c>
    </row>
    <row r="12392" spans="1:16" x14ac:dyDescent="0.55000000000000004">
      <c r="A12392" t="s">
        <v>25</v>
      </c>
      <c r="B12392" t="s">
        <v>16169</v>
      </c>
      <c r="C12392" t="s">
        <v>1325</v>
      </c>
      <c r="D12392" t="s">
        <v>3973</v>
      </c>
      <c r="E12392" t="s">
        <v>20</v>
      </c>
      <c r="F12392" t="b">
        <v>0</v>
      </c>
      <c r="G12392" t="s">
        <v>41</v>
      </c>
      <c r="H12392" s="4">
        <v>45822.959317129629</v>
      </c>
      <c r="I12392" t="b">
        <v>0</v>
      </c>
      <c r="J12392" t="b">
        <v>1</v>
      </c>
      <c r="K12392" t="s">
        <v>24</v>
      </c>
      <c r="L12392" t="s">
        <v>22</v>
      </c>
      <c r="M12392">
        <v>190000</v>
      </c>
      <c r="O12392" t="s">
        <v>6337</v>
      </c>
      <c r="P12392" t="s">
        <v>385</v>
      </c>
    </row>
    <row r="12393" spans="1:16" x14ac:dyDescent="0.55000000000000004">
      <c r="A12393" t="s">
        <v>0</v>
      </c>
      <c r="B12393" t="s">
        <v>1957</v>
      </c>
      <c r="C12393" t="s">
        <v>750</v>
      </c>
      <c r="D12393" t="s">
        <v>5535</v>
      </c>
      <c r="E12393" t="s">
        <v>20</v>
      </c>
      <c r="F12393" t="b">
        <v>0</v>
      </c>
      <c r="G12393" t="s">
        <v>35</v>
      </c>
      <c r="H12393" s="4">
        <v>45823.000335648147</v>
      </c>
      <c r="I12393" t="b">
        <v>0</v>
      </c>
      <c r="J12393" t="b">
        <v>1</v>
      </c>
      <c r="K12393" t="s">
        <v>24</v>
      </c>
      <c r="L12393" t="s">
        <v>22</v>
      </c>
      <c r="M12393">
        <v>167323</v>
      </c>
      <c r="O12393" t="s">
        <v>16170</v>
      </c>
    </row>
    <row r="12394" spans="1:16" x14ac:dyDescent="0.55000000000000004">
      <c r="A12394" t="s">
        <v>40</v>
      </c>
      <c r="B12394" t="s">
        <v>1276</v>
      </c>
      <c r="C12394" t="s">
        <v>192</v>
      </c>
      <c r="D12394" t="s">
        <v>3973</v>
      </c>
      <c r="E12394" t="s">
        <v>20</v>
      </c>
      <c r="F12394" t="b">
        <v>0</v>
      </c>
      <c r="G12394" t="s">
        <v>52</v>
      </c>
      <c r="H12394" s="4">
        <v>45823.000752314823</v>
      </c>
      <c r="I12394" t="b">
        <v>0</v>
      </c>
      <c r="J12394" t="b">
        <v>0</v>
      </c>
      <c r="K12394" t="s">
        <v>24</v>
      </c>
      <c r="L12394" t="s">
        <v>22</v>
      </c>
      <c r="M12394">
        <v>113450</v>
      </c>
      <c r="O12394" t="s">
        <v>5482</v>
      </c>
      <c r="P12394" t="s">
        <v>16171</v>
      </c>
    </row>
    <row r="12395" spans="1:16" x14ac:dyDescent="0.55000000000000004">
      <c r="A12395" t="s">
        <v>1</v>
      </c>
      <c r="B12395" t="s">
        <v>5643</v>
      </c>
      <c r="C12395" t="s">
        <v>1080</v>
      </c>
      <c r="D12395" t="s">
        <v>4084</v>
      </c>
      <c r="E12395" t="s">
        <v>20</v>
      </c>
      <c r="F12395" t="b">
        <v>0</v>
      </c>
      <c r="G12395" t="s">
        <v>27</v>
      </c>
      <c r="H12395" s="4">
        <v>45823.000868055547</v>
      </c>
      <c r="I12395" t="b">
        <v>0</v>
      </c>
      <c r="J12395" t="b">
        <v>0</v>
      </c>
      <c r="K12395" t="s">
        <v>24</v>
      </c>
      <c r="L12395" t="s">
        <v>22</v>
      </c>
      <c r="M12395">
        <v>117500</v>
      </c>
      <c r="O12395" t="s">
        <v>374</v>
      </c>
      <c r="P12395" t="s">
        <v>5645</v>
      </c>
    </row>
    <row r="12396" spans="1:16" x14ac:dyDescent="0.55000000000000004">
      <c r="A12396" t="s">
        <v>40</v>
      </c>
      <c r="B12396" t="s">
        <v>1276</v>
      </c>
      <c r="C12396" t="s">
        <v>829</v>
      </c>
      <c r="D12396" t="s">
        <v>3973</v>
      </c>
      <c r="E12396" t="s">
        <v>20</v>
      </c>
      <c r="F12396" t="b">
        <v>0</v>
      </c>
      <c r="G12396" t="s">
        <v>27</v>
      </c>
      <c r="H12396" s="4">
        <v>45823.001168981478</v>
      </c>
      <c r="I12396" t="b">
        <v>0</v>
      </c>
      <c r="J12396" t="b">
        <v>0</v>
      </c>
      <c r="K12396" t="s">
        <v>24</v>
      </c>
      <c r="L12396" t="s">
        <v>22</v>
      </c>
      <c r="M12396">
        <v>113450</v>
      </c>
      <c r="O12396" t="s">
        <v>5482</v>
      </c>
      <c r="P12396" t="s">
        <v>16171</v>
      </c>
    </row>
    <row r="12397" spans="1:16" x14ac:dyDescent="0.55000000000000004">
      <c r="A12397" t="s">
        <v>2</v>
      </c>
      <c r="B12397" t="s">
        <v>609</v>
      </c>
      <c r="C12397" t="s">
        <v>8461</v>
      </c>
      <c r="D12397" t="s">
        <v>4014</v>
      </c>
      <c r="E12397" t="s">
        <v>20</v>
      </c>
      <c r="F12397" t="b">
        <v>0</v>
      </c>
      <c r="G12397" t="s">
        <v>27</v>
      </c>
      <c r="H12397" s="4">
        <v>45823.001261574071</v>
      </c>
      <c r="I12397" t="b">
        <v>0</v>
      </c>
      <c r="J12397" t="b">
        <v>1</v>
      </c>
      <c r="K12397" t="s">
        <v>24</v>
      </c>
      <c r="L12397" t="s">
        <v>22</v>
      </c>
      <c r="M12397">
        <v>113113.296875</v>
      </c>
      <c r="O12397" t="s">
        <v>12242</v>
      </c>
      <c r="P12397" t="s">
        <v>16172</v>
      </c>
    </row>
    <row r="12398" spans="1:16" x14ac:dyDescent="0.55000000000000004">
      <c r="A12398" t="s">
        <v>40</v>
      </c>
      <c r="B12398" t="s">
        <v>1276</v>
      </c>
      <c r="C12398" t="s">
        <v>140</v>
      </c>
      <c r="D12398" t="s">
        <v>3973</v>
      </c>
      <c r="E12398" t="s">
        <v>20</v>
      </c>
      <c r="F12398" t="b">
        <v>0</v>
      </c>
      <c r="G12398" t="s">
        <v>41</v>
      </c>
      <c r="H12398" s="4">
        <v>45823.001446759263</v>
      </c>
      <c r="I12398" t="b">
        <v>0</v>
      </c>
      <c r="J12398" t="b">
        <v>0</v>
      </c>
      <c r="K12398" t="s">
        <v>24</v>
      </c>
      <c r="L12398" t="s">
        <v>22</v>
      </c>
      <c r="M12398">
        <v>113450</v>
      </c>
      <c r="O12398" t="s">
        <v>5482</v>
      </c>
      <c r="P12398" t="s">
        <v>16171</v>
      </c>
    </row>
    <row r="12399" spans="1:16" x14ac:dyDescent="0.55000000000000004">
      <c r="A12399" t="s">
        <v>40</v>
      </c>
      <c r="B12399" t="s">
        <v>1276</v>
      </c>
      <c r="C12399" t="s">
        <v>1270</v>
      </c>
      <c r="D12399" t="s">
        <v>3973</v>
      </c>
      <c r="E12399" t="s">
        <v>20</v>
      </c>
      <c r="F12399" t="b">
        <v>0</v>
      </c>
      <c r="G12399" t="s">
        <v>30</v>
      </c>
      <c r="H12399" s="4">
        <v>45823.002025462964</v>
      </c>
      <c r="I12399" t="b">
        <v>0</v>
      </c>
      <c r="J12399" t="b">
        <v>0</v>
      </c>
      <c r="K12399" t="s">
        <v>24</v>
      </c>
      <c r="L12399" t="s">
        <v>22</v>
      </c>
      <c r="M12399">
        <v>113450</v>
      </c>
      <c r="O12399" t="s">
        <v>5482</v>
      </c>
      <c r="P12399" t="s">
        <v>16171</v>
      </c>
    </row>
    <row r="12400" spans="1:16" x14ac:dyDescent="0.55000000000000004">
      <c r="A12400" t="s">
        <v>2</v>
      </c>
      <c r="B12400" t="s">
        <v>16173</v>
      </c>
      <c r="C12400" t="s">
        <v>5427</v>
      </c>
      <c r="D12400" t="s">
        <v>4014</v>
      </c>
      <c r="E12400" t="s">
        <v>20</v>
      </c>
      <c r="F12400" t="b">
        <v>0</v>
      </c>
      <c r="G12400" t="s">
        <v>52</v>
      </c>
      <c r="H12400" s="4">
        <v>45823.002337962957</v>
      </c>
      <c r="I12400" t="b">
        <v>0</v>
      </c>
      <c r="J12400" t="b">
        <v>1</v>
      </c>
      <c r="K12400" t="s">
        <v>24</v>
      </c>
      <c r="L12400" t="s">
        <v>22</v>
      </c>
      <c r="M12400">
        <v>202500</v>
      </c>
      <c r="O12400" t="s">
        <v>3602</v>
      </c>
      <c r="P12400" t="s">
        <v>16174</v>
      </c>
    </row>
    <row r="12401" spans="1:16" x14ac:dyDescent="0.55000000000000004">
      <c r="A12401" t="s">
        <v>0</v>
      </c>
      <c r="B12401" t="s">
        <v>565</v>
      </c>
      <c r="C12401" t="s">
        <v>376</v>
      </c>
      <c r="D12401" t="s">
        <v>3973</v>
      </c>
      <c r="E12401" t="s">
        <v>20</v>
      </c>
      <c r="F12401" t="b">
        <v>0</v>
      </c>
      <c r="G12401" t="s">
        <v>23</v>
      </c>
      <c r="H12401" s="4">
        <v>45823.015868055547</v>
      </c>
      <c r="I12401" t="b">
        <v>0</v>
      </c>
      <c r="J12401" t="b">
        <v>1</v>
      </c>
      <c r="K12401" t="s">
        <v>24</v>
      </c>
      <c r="L12401" t="s">
        <v>22</v>
      </c>
      <c r="M12401">
        <v>126000</v>
      </c>
      <c r="O12401" t="s">
        <v>5482</v>
      </c>
      <c r="P12401" t="s">
        <v>221</v>
      </c>
    </row>
    <row r="12402" spans="1:16" x14ac:dyDescent="0.55000000000000004">
      <c r="A12402" t="s">
        <v>28</v>
      </c>
      <c r="B12402" t="s">
        <v>16175</v>
      </c>
      <c r="C12402" t="s">
        <v>39</v>
      </c>
      <c r="D12402" t="s">
        <v>7434</v>
      </c>
      <c r="E12402" t="s">
        <v>20</v>
      </c>
      <c r="F12402" t="b">
        <v>1</v>
      </c>
      <c r="G12402" t="s">
        <v>1420</v>
      </c>
      <c r="H12402" s="4">
        <v>45823.023946759262</v>
      </c>
      <c r="I12402" t="b">
        <v>1</v>
      </c>
      <c r="J12402" t="b">
        <v>0</v>
      </c>
      <c r="K12402" t="s">
        <v>1420</v>
      </c>
      <c r="L12402" t="s">
        <v>22</v>
      </c>
      <c r="M12402">
        <v>125000</v>
      </c>
      <c r="O12402" t="s">
        <v>16151</v>
      </c>
      <c r="P12402" t="s">
        <v>16176</v>
      </c>
    </row>
    <row r="12403" spans="1:16" x14ac:dyDescent="0.55000000000000004">
      <c r="A12403" t="s">
        <v>139</v>
      </c>
      <c r="B12403" t="s">
        <v>16177</v>
      </c>
      <c r="C12403" t="s">
        <v>39</v>
      </c>
      <c r="D12403" t="s">
        <v>7434</v>
      </c>
      <c r="E12403" t="s">
        <v>20</v>
      </c>
      <c r="F12403" t="b">
        <v>1</v>
      </c>
      <c r="G12403" t="s">
        <v>1247</v>
      </c>
      <c r="H12403" s="4">
        <v>45823.051527777781</v>
      </c>
      <c r="I12403" t="b">
        <v>0</v>
      </c>
      <c r="J12403" t="b">
        <v>1</v>
      </c>
      <c r="K12403" t="s">
        <v>1247</v>
      </c>
      <c r="L12403" t="s">
        <v>22</v>
      </c>
      <c r="M12403">
        <v>175000</v>
      </c>
      <c r="O12403" t="s">
        <v>3189</v>
      </c>
      <c r="P12403" t="s">
        <v>16178</v>
      </c>
    </row>
    <row r="12404" spans="1:16" x14ac:dyDescent="0.55000000000000004">
      <c r="A12404" t="s">
        <v>0</v>
      </c>
      <c r="B12404" t="s">
        <v>2086</v>
      </c>
      <c r="C12404" t="s">
        <v>143</v>
      </c>
      <c r="D12404" t="s">
        <v>4328</v>
      </c>
      <c r="E12404" t="s">
        <v>20</v>
      </c>
      <c r="F12404" t="b">
        <v>0</v>
      </c>
      <c r="G12404" t="s">
        <v>35</v>
      </c>
      <c r="H12404" s="4">
        <v>45823.250439814823</v>
      </c>
      <c r="I12404" t="b">
        <v>1</v>
      </c>
      <c r="J12404" t="b">
        <v>0</v>
      </c>
      <c r="K12404" t="s">
        <v>24</v>
      </c>
      <c r="L12404" t="s">
        <v>36</v>
      </c>
      <c r="N12404">
        <v>50.575000762939453</v>
      </c>
      <c r="O12404" t="s">
        <v>16179</v>
      </c>
    </row>
    <row r="12405" spans="1:16" x14ac:dyDescent="0.55000000000000004">
      <c r="A12405" t="s">
        <v>1</v>
      </c>
      <c r="B12405" t="s">
        <v>16180</v>
      </c>
      <c r="C12405" t="s">
        <v>82</v>
      </c>
      <c r="D12405" t="s">
        <v>3973</v>
      </c>
      <c r="E12405" t="s">
        <v>20</v>
      </c>
      <c r="F12405" t="b">
        <v>0</v>
      </c>
      <c r="G12405" t="s">
        <v>27</v>
      </c>
      <c r="H12405" s="4">
        <v>45823.250879629632</v>
      </c>
      <c r="I12405" t="b">
        <v>0</v>
      </c>
      <c r="J12405" t="b">
        <v>0</v>
      </c>
      <c r="K12405" t="s">
        <v>24</v>
      </c>
      <c r="L12405" t="s">
        <v>22</v>
      </c>
      <c r="M12405">
        <v>220000</v>
      </c>
      <c r="O12405" t="s">
        <v>3669</v>
      </c>
      <c r="P12405" t="s">
        <v>662</v>
      </c>
    </row>
    <row r="12406" spans="1:16" x14ac:dyDescent="0.55000000000000004">
      <c r="A12406" t="s">
        <v>1</v>
      </c>
      <c r="B12406" t="s">
        <v>265</v>
      </c>
      <c r="C12406" t="s">
        <v>465</v>
      </c>
      <c r="D12406" t="s">
        <v>4109</v>
      </c>
      <c r="E12406" t="s">
        <v>20</v>
      </c>
      <c r="F12406" t="b">
        <v>0</v>
      </c>
      <c r="G12406" t="s">
        <v>41</v>
      </c>
      <c r="H12406" s="4">
        <v>45823.250972222217</v>
      </c>
      <c r="I12406" t="b">
        <v>0</v>
      </c>
      <c r="J12406" t="b">
        <v>0</v>
      </c>
      <c r="K12406" t="s">
        <v>24</v>
      </c>
      <c r="L12406" t="s">
        <v>22</v>
      </c>
      <c r="M12406">
        <v>165000</v>
      </c>
      <c r="O12406" t="s">
        <v>16181</v>
      </c>
      <c r="P12406" t="s">
        <v>3380</v>
      </c>
    </row>
    <row r="12407" spans="1:16" x14ac:dyDescent="0.55000000000000004">
      <c r="A12407" t="s">
        <v>191</v>
      </c>
      <c r="B12407" t="s">
        <v>16182</v>
      </c>
      <c r="C12407" t="s">
        <v>8874</v>
      </c>
      <c r="D12407" t="s">
        <v>3973</v>
      </c>
      <c r="E12407" t="s">
        <v>20</v>
      </c>
      <c r="F12407" t="b">
        <v>0</v>
      </c>
      <c r="G12407" t="s">
        <v>27</v>
      </c>
      <c r="H12407" s="4">
        <v>45823.251423611109</v>
      </c>
      <c r="I12407" t="b">
        <v>0</v>
      </c>
      <c r="J12407" t="b">
        <v>1</v>
      </c>
      <c r="K12407" t="s">
        <v>24</v>
      </c>
      <c r="L12407" t="s">
        <v>22</v>
      </c>
      <c r="M12407">
        <v>143000</v>
      </c>
      <c r="O12407" t="s">
        <v>2768</v>
      </c>
    </row>
    <row r="12408" spans="1:16" x14ac:dyDescent="0.55000000000000004">
      <c r="A12408" t="s">
        <v>2</v>
      </c>
      <c r="B12408" t="s">
        <v>1550</v>
      </c>
      <c r="C12408" t="s">
        <v>680</v>
      </c>
      <c r="D12408" t="s">
        <v>3970</v>
      </c>
      <c r="E12408" t="s">
        <v>20</v>
      </c>
      <c r="F12408" t="b">
        <v>0</v>
      </c>
      <c r="G12408" t="s">
        <v>41</v>
      </c>
      <c r="H12408" s="4">
        <v>45823.251655092587</v>
      </c>
      <c r="I12408" t="b">
        <v>1</v>
      </c>
      <c r="J12408" t="b">
        <v>0</v>
      </c>
      <c r="K12408" t="s">
        <v>24</v>
      </c>
      <c r="L12408" t="s">
        <v>22</v>
      </c>
      <c r="M12408">
        <v>155000</v>
      </c>
      <c r="O12408" t="s">
        <v>16183</v>
      </c>
      <c r="P12408" t="s">
        <v>16184</v>
      </c>
    </row>
    <row r="12409" spans="1:16" x14ac:dyDescent="0.55000000000000004">
      <c r="A12409" t="s">
        <v>2</v>
      </c>
      <c r="B12409" t="s">
        <v>16185</v>
      </c>
      <c r="C12409" t="s">
        <v>2643</v>
      </c>
      <c r="D12409" t="s">
        <v>3973</v>
      </c>
      <c r="E12409" t="s">
        <v>51</v>
      </c>
      <c r="F12409" t="b">
        <v>0</v>
      </c>
      <c r="G12409" t="s">
        <v>35</v>
      </c>
      <c r="H12409" s="4">
        <v>45823.25204861111</v>
      </c>
      <c r="I12409" t="b">
        <v>0</v>
      </c>
      <c r="J12409" t="b">
        <v>0</v>
      </c>
      <c r="K12409" t="s">
        <v>24</v>
      </c>
      <c r="L12409" t="s">
        <v>22</v>
      </c>
      <c r="M12409">
        <v>125000</v>
      </c>
      <c r="O12409" t="s">
        <v>4344</v>
      </c>
    </row>
    <row r="12410" spans="1:16" x14ac:dyDescent="0.55000000000000004">
      <c r="A12410" t="s">
        <v>0</v>
      </c>
      <c r="B12410" t="s">
        <v>16186</v>
      </c>
      <c r="C12410" t="s">
        <v>39</v>
      </c>
      <c r="D12410" t="s">
        <v>16187</v>
      </c>
      <c r="E12410" t="s">
        <v>20</v>
      </c>
      <c r="F12410" t="b">
        <v>1</v>
      </c>
      <c r="G12410" t="s">
        <v>912</v>
      </c>
      <c r="H12410" s="4">
        <v>45823.263726851852</v>
      </c>
      <c r="I12410" t="b">
        <v>0</v>
      </c>
      <c r="J12410" t="b">
        <v>0</v>
      </c>
      <c r="K12410" t="s">
        <v>912</v>
      </c>
      <c r="L12410" t="s">
        <v>22</v>
      </c>
      <c r="M12410">
        <v>40000</v>
      </c>
      <c r="O12410" t="s">
        <v>3457</v>
      </c>
      <c r="P12410" t="s">
        <v>16188</v>
      </c>
    </row>
    <row r="12411" spans="1:16" x14ac:dyDescent="0.55000000000000004">
      <c r="A12411" t="s">
        <v>0</v>
      </c>
      <c r="B12411" t="s">
        <v>16189</v>
      </c>
      <c r="C12411" t="s">
        <v>39</v>
      </c>
      <c r="D12411" t="s">
        <v>7434</v>
      </c>
      <c r="E12411" t="s">
        <v>20</v>
      </c>
      <c r="F12411" t="b">
        <v>1</v>
      </c>
      <c r="G12411" t="s">
        <v>2940</v>
      </c>
      <c r="H12411" s="4">
        <v>45823.266261574077</v>
      </c>
      <c r="I12411" t="b">
        <v>0</v>
      </c>
      <c r="J12411" t="b">
        <v>1</v>
      </c>
      <c r="K12411" t="s">
        <v>2940</v>
      </c>
      <c r="L12411" t="s">
        <v>22</v>
      </c>
      <c r="M12411">
        <v>115000</v>
      </c>
      <c r="O12411" t="s">
        <v>3189</v>
      </c>
      <c r="P12411" t="s">
        <v>16190</v>
      </c>
    </row>
    <row r="12412" spans="1:16" x14ac:dyDescent="0.55000000000000004">
      <c r="A12412" t="s">
        <v>0</v>
      </c>
      <c r="B12412" t="s">
        <v>250</v>
      </c>
      <c r="C12412" t="s">
        <v>1591</v>
      </c>
      <c r="D12412" t="s">
        <v>5535</v>
      </c>
      <c r="E12412" t="s">
        <v>20</v>
      </c>
      <c r="F12412" t="b">
        <v>0</v>
      </c>
      <c r="G12412" t="s">
        <v>23</v>
      </c>
      <c r="H12412" s="4">
        <v>45823.269131944442</v>
      </c>
      <c r="I12412" t="b">
        <v>0</v>
      </c>
      <c r="J12412" t="b">
        <v>1</v>
      </c>
      <c r="K12412" t="s">
        <v>24</v>
      </c>
      <c r="L12412" t="s">
        <v>22</v>
      </c>
      <c r="M12412">
        <v>147637.5</v>
      </c>
      <c r="O12412" t="s">
        <v>16191</v>
      </c>
      <c r="P12412" t="s">
        <v>1303</v>
      </c>
    </row>
    <row r="12413" spans="1:16" x14ac:dyDescent="0.55000000000000004">
      <c r="A12413" t="s">
        <v>0</v>
      </c>
      <c r="B12413" t="s">
        <v>257</v>
      </c>
      <c r="C12413" t="s">
        <v>5629</v>
      </c>
      <c r="D12413" t="s">
        <v>3970</v>
      </c>
      <c r="E12413" t="s">
        <v>20</v>
      </c>
      <c r="F12413" t="b">
        <v>0</v>
      </c>
      <c r="G12413" t="s">
        <v>27</v>
      </c>
      <c r="H12413" s="4">
        <v>45823.291666666657</v>
      </c>
      <c r="I12413" t="b">
        <v>0</v>
      </c>
      <c r="J12413" t="b">
        <v>1</v>
      </c>
      <c r="K12413" t="s">
        <v>24</v>
      </c>
      <c r="L12413" t="s">
        <v>22</v>
      </c>
      <c r="M12413">
        <v>92273.5</v>
      </c>
      <c r="O12413" t="s">
        <v>1911</v>
      </c>
      <c r="P12413" t="s">
        <v>16192</v>
      </c>
    </row>
    <row r="12414" spans="1:16" x14ac:dyDescent="0.55000000000000004">
      <c r="A12414" t="s">
        <v>139</v>
      </c>
      <c r="B12414" t="s">
        <v>16193</v>
      </c>
      <c r="C12414" t="s">
        <v>376</v>
      </c>
      <c r="D12414" t="s">
        <v>3970</v>
      </c>
      <c r="E12414" t="s">
        <v>20</v>
      </c>
      <c r="F12414" t="b">
        <v>0</v>
      </c>
      <c r="G12414" t="s">
        <v>52</v>
      </c>
      <c r="H12414" s="4">
        <v>45823.29246527778</v>
      </c>
      <c r="I12414" t="b">
        <v>0</v>
      </c>
      <c r="J12414" t="b">
        <v>1</v>
      </c>
      <c r="K12414" t="s">
        <v>24</v>
      </c>
      <c r="L12414" t="s">
        <v>22</v>
      </c>
      <c r="M12414">
        <v>105500</v>
      </c>
      <c r="O12414" t="s">
        <v>11919</v>
      </c>
    </row>
    <row r="12415" spans="1:16" x14ac:dyDescent="0.55000000000000004">
      <c r="A12415" t="s">
        <v>40</v>
      </c>
      <c r="B12415" t="s">
        <v>16194</v>
      </c>
      <c r="C12415" t="s">
        <v>16195</v>
      </c>
      <c r="D12415" t="s">
        <v>3970</v>
      </c>
      <c r="E12415" t="s">
        <v>20</v>
      </c>
      <c r="F12415" t="b">
        <v>0</v>
      </c>
      <c r="G12415" t="s">
        <v>27</v>
      </c>
      <c r="H12415" s="4">
        <v>45823.292881944442</v>
      </c>
      <c r="I12415" t="b">
        <v>0</v>
      </c>
      <c r="J12415" t="b">
        <v>1</v>
      </c>
      <c r="K12415" t="s">
        <v>24</v>
      </c>
      <c r="L12415" t="s">
        <v>22</v>
      </c>
      <c r="M12415">
        <v>160000</v>
      </c>
      <c r="O12415" t="s">
        <v>444</v>
      </c>
      <c r="P12415" t="s">
        <v>16196</v>
      </c>
    </row>
    <row r="12416" spans="1:16" x14ac:dyDescent="0.55000000000000004">
      <c r="A12416" t="s">
        <v>89</v>
      </c>
      <c r="B12416" t="s">
        <v>16197</v>
      </c>
      <c r="C12416" t="s">
        <v>16198</v>
      </c>
      <c r="D12416" t="s">
        <v>3973</v>
      </c>
      <c r="E12416" t="s">
        <v>20</v>
      </c>
      <c r="F12416" t="b">
        <v>0</v>
      </c>
      <c r="G12416" t="s">
        <v>27</v>
      </c>
      <c r="H12416" s="4">
        <v>45823.293032407397</v>
      </c>
      <c r="I12416" t="b">
        <v>0</v>
      </c>
      <c r="J12416" t="b">
        <v>1</v>
      </c>
      <c r="K12416" t="s">
        <v>24</v>
      </c>
      <c r="L12416" t="s">
        <v>22</v>
      </c>
      <c r="M12416">
        <v>121650</v>
      </c>
      <c r="O12416" t="s">
        <v>16199</v>
      </c>
    </row>
    <row r="12417" spans="1:16" x14ac:dyDescent="0.55000000000000004">
      <c r="A12417" t="s">
        <v>139</v>
      </c>
      <c r="B12417" t="s">
        <v>16200</v>
      </c>
      <c r="C12417" t="s">
        <v>192</v>
      </c>
      <c r="D12417" t="s">
        <v>3970</v>
      </c>
      <c r="E12417" t="s">
        <v>20</v>
      </c>
      <c r="F12417" t="b">
        <v>0</v>
      </c>
      <c r="G12417" t="s">
        <v>23</v>
      </c>
      <c r="H12417" s="4">
        <v>45823.310856481483</v>
      </c>
      <c r="I12417" t="b">
        <v>0</v>
      </c>
      <c r="J12417" t="b">
        <v>1</v>
      </c>
      <c r="K12417" t="s">
        <v>24</v>
      </c>
      <c r="L12417" t="s">
        <v>22</v>
      </c>
      <c r="M12417">
        <v>95000</v>
      </c>
      <c r="O12417" t="s">
        <v>1598</v>
      </c>
    </row>
    <row r="12418" spans="1:16" x14ac:dyDescent="0.55000000000000004">
      <c r="A12418" t="s">
        <v>139</v>
      </c>
      <c r="B12418" t="s">
        <v>16201</v>
      </c>
      <c r="C12418" t="s">
        <v>16202</v>
      </c>
      <c r="D12418" t="s">
        <v>3970</v>
      </c>
      <c r="E12418" t="s">
        <v>20</v>
      </c>
      <c r="F12418" t="b">
        <v>0</v>
      </c>
      <c r="G12418" t="s">
        <v>23</v>
      </c>
      <c r="H12418" s="4">
        <v>45823.310891203713</v>
      </c>
      <c r="I12418" t="b">
        <v>0</v>
      </c>
      <c r="J12418" t="b">
        <v>0</v>
      </c>
      <c r="K12418" t="s">
        <v>24</v>
      </c>
      <c r="L12418" t="s">
        <v>22</v>
      </c>
      <c r="M12418">
        <v>98255.5</v>
      </c>
      <c r="O12418" t="s">
        <v>16203</v>
      </c>
      <c r="P12418" t="s">
        <v>649</v>
      </c>
    </row>
    <row r="12419" spans="1:16" x14ac:dyDescent="0.55000000000000004">
      <c r="A12419" t="s">
        <v>139</v>
      </c>
      <c r="B12419" t="s">
        <v>16204</v>
      </c>
      <c r="C12419" t="s">
        <v>15346</v>
      </c>
      <c r="D12419" t="s">
        <v>3970</v>
      </c>
      <c r="E12419" t="s">
        <v>20</v>
      </c>
      <c r="F12419" t="b">
        <v>0</v>
      </c>
      <c r="G12419" t="s">
        <v>52</v>
      </c>
      <c r="H12419" s="4">
        <v>45823.334131944437</v>
      </c>
      <c r="I12419" t="b">
        <v>0</v>
      </c>
      <c r="J12419" t="b">
        <v>1</v>
      </c>
      <c r="K12419" t="s">
        <v>24</v>
      </c>
      <c r="L12419" t="s">
        <v>22</v>
      </c>
      <c r="M12419">
        <v>132728.5</v>
      </c>
      <c r="O12419" t="s">
        <v>1010</v>
      </c>
    </row>
    <row r="12420" spans="1:16" x14ac:dyDescent="0.55000000000000004">
      <c r="A12420" t="s">
        <v>2</v>
      </c>
      <c r="B12420" t="s">
        <v>15775</v>
      </c>
      <c r="C12420" t="s">
        <v>114</v>
      </c>
      <c r="D12420" t="s">
        <v>3970</v>
      </c>
      <c r="E12420" t="s">
        <v>20</v>
      </c>
      <c r="F12420" t="b">
        <v>0</v>
      </c>
      <c r="G12420" t="s">
        <v>27</v>
      </c>
      <c r="H12420" s="4">
        <v>45823.334594907406</v>
      </c>
      <c r="I12420" t="b">
        <v>0</v>
      </c>
      <c r="J12420" t="b">
        <v>1</v>
      </c>
      <c r="K12420" t="s">
        <v>24</v>
      </c>
      <c r="L12420" t="s">
        <v>22</v>
      </c>
      <c r="M12420">
        <v>254076</v>
      </c>
      <c r="O12420" t="s">
        <v>1547</v>
      </c>
      <c r="P12420" t="s">
        <v>15776</v>
      </c>
    </row>
    <row r="12421" spans="1:16" x14ac:dyDescent="0.55000000000000004">
      <c r="A12421" t="s">
        <v>0</v>
      </c>
      <c r="B12421" t="s">
        <v>2153</v>
      </c>
      <c r="C12421" t="s">
        <v>680</v>
      </c>
      <c r="D12421" t="s">
        <v>4178</v>
      </c>
      <c r="E12421" t="s">
        <v>20</v>
      </c>
      <c r="F12421" t="b">
        <v>0</v>
      </c>
      <c r="G12421" t="s">
        <v>41</v>
      </c>
      <c r="H12421" s="4">
        <v>45823.375289351847</v>
      </c>
      <c r="I12421" t="b">
        <v>0</v>
      </c>
      <c r="J12421" t="b">
        <v>0</v>
      </c>
      <c r="K12421" t="s">
        <v>24</v>
      </c>
      <c r="L12421" t="s">
        <v>22</v>
      </c>
      <c r="M12421">
        <v>136000</v>
      </c>
      <c r="O12421" t="s">
        <v>16205</v>
      </c>
      <c r="P12421" t="s">
        <v>16206</v>
      </c>
    </row>
    <row r="12422" spans="1:16" x14ac:dyDescent="0.55000000000000004">
      <c r="A12422" t="s">
        <v>0</v>
      </c>
      <c r="B12422" t="s">
        <v>1782</v>
      </c>
      <c r="C12422" t="s">
        <v>1696</v>
      </c>
      <c r="D12422" t="s">
        <v>3600</v>
      </c>
      <c r="E12422" t="s">
        <v>20</v>
      </c>
      <c r="F12422" t="b">
        <v>0</v>
      </c>
      <c r="G12422" t="s">
        <v>27</v>
      </c>
      <c r="H12422" s="4">
        <v>45823.376342592594</v>
      </c>
      <c r="I12422" t="b">
        <v>0</v>
      </c>
      <c r="J12422" t="b">
        <v>1</v>
      </c>
      <c r="K12422" t="s">
        <v>24</v>
      </c>
      <c r="L12422" t="s">
        <v>22</v>
      </c>
      <c r="M12422">
        <v>155000</v>
      </c>
      <c r="O12422" t="s">
        <v>2697</v>
      </c>
      <c r="P12422" t="s">
        <v>3814</v>
      </c>
    </row>
    <row r="12423" spans="1:16" x14ac:dyDescent="0.55000000000000004">
      <c r="A12423" t="s">
        <v>2</v>
      </c>
      <c r="B12423" t="s">
        <v>16207</v>
      </c>
      <c r="C12423" t="s">
        <v>2348</v>
      </c>
      <c r="D12423" t="s">
        <v>4084</v>
      </c>
      <c r="F12423" t="b">
        <v>0</v>
      </c>
      <c r="G12423" t="s">
        <v>414</v>
      </c>
      <c r="H12423" s="4">
        <v>45823.381597222222</v>
      </c>
      <c r="I12423" t="b">
        <v>0</v>
      </c>
      <c r="J12423" t="b">
        <v>0</v>
      </c>
      <c r="K12423" t="s">
        <v>414</v>
      </c>
      <c r="L12423" t="s">
        <v>22</v>
      </c>
      <c r="M12423">
        <v>50000</v>
      </c>
      <c r="O12423" t="s">
        <v>16208</v>
      </c>
      <c r="P12423" t="s">
        <v>204</v>
      </c>
    </row>
    <row r="12424" spans="1:16" x14ac:dyDescent="0.55000000000000004">
      <c r="A12424" t="s">
        <v>2</v>
      </c>
      <c r="B12424" t="s">
        <v>16209</v>
      </c>
      <c r="C12424" t="s">
        <v>82</v>
      </c>
      <c r="D12424" t="s">
        <v>3973</v>
      </c>
      <c r="E12424" t="s">
        <v>20</v>
      </c>
      <c r="F12424" t="b">
        <v>0</v>
      </c>
      <c r="G12424" t="s">
        <v>35</v>
      </c>
      <c r="H12424" s="4">
        <v>45823.418946759259</v>
      </c>
      <c r="I12424" t="b">
        <v>0</v>
      </c>
      <c r="J12424" t="b">
        <v>1</v>
      </c>
      <c r="K12424" t="s">
        <v>24</v>
      </c>
      <c r="L12424" t="s">
        <v>22</v>
      </c>
      <c r="M12424">
        <v>204000</v>
      </c>
      <c r="O12424" t="s">
        <v>2418</v>
      </c>
      <c r="P12424" t="s">
        <v>16210</v>
      </c>
    </row>
    <row r="12425" spans="1:16" x14ac:dyDescent="0.55000000000000004">
      <c r="A12425" t="s">
        <v>1</v>
      </c>
      <c r="B12425" t="s">
        <v>15616</v>
      </c>
      <c r="C12425" t="s">
        <v>829</v>
      </c>
      <c r="D12425" t="s">
        <v>10881</v>
      </c>
      <c r="E12425" t="s">
        <v>20</v>
      </c>
      <c r="F12425" t="b">
        <v>0</v>
      </c>
      <c r="G12425" t="s">
        <v>27</v>
      </c>
      <c r="H12425" s="4">
        <v>45823.459236111114</v>
      </c>
      <c r="I12425" t="b">
        <v>0</v>
      </c>
      <c r="J12425" t="b">
        <v>1</v>
      </c>
      <c r="K12425" t="s">
        <v>24</v>
      </c>
      <c r="L12425" t="s">
        <v>36</v>
      </c>
      <c r="N12425">
        <v>66.5</v>
      </c>
      <c r="O12425" t="s">
        <v>5482</v>
      </c>
      <c r="P12425" t="s">
        <v>16211</v>
      </c>
    </row>
    <row r="12426" spans="1:16" x14ac:dyDescent="0.55000000000000004">
      <c r="A12426" t="s">
        <v>2</v>
      </c>
      <c r="B12426" t="s">
        <v>1777</v>
      </c>
      <c r="C12426" t="s">
        <v>559</v>
      </c>
      <c r="D12426" t="s">
        <v>3973</v>
      </c>
      <c r="E12426" t="s">
        <v>20</v>
      </c>
      <c r="F12426" t="b">
        <v>0</v>
      </c>
      <c r="G12426" t="s">
        <v>27</v>
      </c>
      <c r="H12426" s="4">
        <v>45823.500057870369</v>
      </c>
      <c r="I12426" t="b">
        <v>0</v>
      </c>
      <c r="J12426" t="b">
        <v>1</v>
      </c>
      <c r="K12426" t="s">
        <v>24</v>
      </c>
      <c r="L12426" t="s">
        <v>22</v>
      </c>
      <c r="M12426">
        <v>230495</v>
      </c>
      <c r="O12426" t="s">
        <v>5482</v>
      </c>
      <c r="P12426" t="s">
        <v>193</v>
      </c>
    </row>
    <row r="12427" spans="1:16" x14ac:dyDescent="0.55000000000000004">
      <c r="A12427" t="s">
        <v>0</v>
      </c>
      <c r="B12427" t="s">
        <v>15404</v>
      </c>
      <c r="C12427" t="s">
        <v>570</v>
      </c>
      <c r="D12427" t="s">
        <v>3973</v>
      </c>
      <c r="E12427" t="s">
        <v>20</v>
      </c>
      <c r="F12427" t="b">
        <v>0</v>
      </c>
      <c r="G12427" t="s">
        <v>27</v>
      </c>
      <c r="H12427" s="4">
        <v>45823.500081018523</v>
      </c>
      <c r="I12427" t="b">
        <v>0</v>
      </c>
      <c r="J12427" t="b">
        <v>1</v>
      </c>
      <c r="K12427" t="s">
        <v>24</v>
      </c>
      <c r="L12427" t="s">
        <v>22</v>
      </c>
      <c r="M12427">
        <v>70700</v>
      </c>
      <c r="O12427" t="s">
        <v>5482</v>
      </c>
      <c r="P12427" t="s">
        <v>1678</v>
      </c>
    </row>
    <row r="12428" spans="1:16" x14ac:dyDescent="0.55000000000000004">
      <c r="A12428" t="s">
        <v>0</v>
      </c>
      <c r="B12428" t="s">
        <v>16212</v>
      </c>
      <c r="C12428" t="s">
        <v>336</v>
      </c>
      <c r="D12428" t="s">
        <v>3973</v>
      </c>
      <c r="E12428" t="s">
        <v>20</v>
      </c>
      <c r="F12428" t="b">
        <v>0</v>
      </c>
      <c r="G12428" t="s">
        <v>30</v>
      </c>
      <c r="H12428" s="4">
        <v>45823.500590277778</v>
      </c>
      <c r="I12428" t="b">
        <v>0</v>
      </c>
      <c r="J12428" t="b">
        <v>1</v>
      </c>
      <c r="K12428" t="s">
        <v>24</v>
      </c>
      <c r="L12428" t="s">
        <v>22</v>
      </c>
      <c r="M12428">
        <v>93000</v>
      </c>
      <c r="O12428" t="s">
        <v>5482</v>
      </c>
      <c r="P12428" t="s">
        <v>16213</v>
      </c>
    </row>
    <row r="12429" spans="1:16" x14ac:dyDescent="0.55000000000000004">
      <c r="A12429" t="s">
        <v>0</v>
      </c>
      <c r="B12429" t="s">
        <v>16214</v>
      </c>
      <c r="C12429" t="s">
        <v>151</v>
      </c>
      <c r="D12429" t="s">
        <v>3973</v>
      </c>
      <c r="E12429" t="s">
        <v>20</v>
      </c>
      <c r="F12429" t="b">
        <v>0</v>
      </c>
      <c r="G12429" t="s">
        <v>30</v>
      </c>
      <c r="H12429" s="4">
        <v>45823.500590277778</v>
      </c>
      <c r="I12429" t="b">
        <v>0</v>
      </c>
      <c r="J12429" t="b">
        <v>0</v>
      </c>
      <c r="K12429" t="s">
        <v>24</v>
      </c>
      <c r="L12429" t="s">
        <v>22</v>
      </c>
      <c r="M12429">
        <v>80070.8515625</v>
      </c>
      <c r="O12429" t="s">
        <v>5482</v>
      </c>
      <c r="P12429" t="s">
        <v>3432</v>
      </c>
    </row>
    <row r="12430" spans="1:16" x14ac:dyDescent="0.55000000000000004">
      <c r="A12430" t="s">
        <v>2</v>
      </c>
      <c r="B12430" t="s">
        <v>1777</v>
      </c>
      <c r="C12430" t="s">
        <v>94</v>
      </c>
      <c r="D12430" t="s">
        <v>3973</v>
      </c>
      <c r="E12430" t="s">
        <v>20</v>
      </c>
      <c r="F12430" t="b">
        <v>0</v>
      </c>
      <c r="G12430" t="s">
        <v>30</v>
      </c>
      <c r="H12430" s="4">
        <v>45823.500613425917</v>
      </c>
      <c r="I12430" t="b">
        <v>0</v>
      </c>
      <c r="J12430" t="b">
        <v>1</v>
      </c>
      <c r="K12430" t="s">
        <v>24</v>
      </c>
      <c r="L12430" t="s">
        <v>22</v>
      </c>
      <c r="M12430">
        <v>228060</v>
      </c>
      <c r="O12430" t="s">
        <v>5482</v>
      </c>
      <c r="P12430" t="s">
        <v>48</v>
      </c>
    </row>
    <row r="12431" spans="1:16" x14ac:dyDescent="0.55000000000000004">
      <c r="A12431" t="s">
        <v>89</v>
      </c>
      <c r="B12431" t="s">
        <v>2682</v>
      </c>
      <c r="C12431" t="s">
        <v>94</v>
      </c>
      <c r="D12431" t="s">
        <v>3973</v>
      </c>
      <c r="E12431" t="s">
        <v>20</v>
      </c>
      <c r="F12431" t="b">
        <v>0</v>
      </c>
      <c r="G12431" t="s">
        <v>30</v>
      </c>
      <c r="H12431" s="4">
        <v>45823.500648148147</v>
      </c>
      <c r="I12431" t="b">
        <v>0</v>
      </c>
      <c r="J12431" t="b">
        <v>0</v>
      </c>
      <c r="K12431" t="s">
        <v>24</v>
      </c>
      <c r="L12431" t="s">
        <v>22</v>
      </c>
      <c r="M12431">
        <v>190000</v>
      </c>
      <c r="O12431" t="s">
        <v>5482</v>
      </c>
      <c r="P12431" t="s">
        <v>119</v>
      </c>
    </row>
    <row r="12432" spans="1:16" x14ac:dyDescent="0.55000000000000004">
      <c r="A12432" t="s">
        <v>89</v>
      </c>
      <c r="B12432" t="s">
        <v>2682</v>
      </c>
      <c r="C12432" t="s">
        <v>376</v>
      </c>
      <c r="D12432" t="s">
        <v>3973</v>
      </c>
      <c r="E12432" t="s">
        <v>20</v>
      </c>
      <c r="F12432" t="b">
        <v>0</v>
      </c>
      <c r="G12432" t="s">
        <v>52</v>
      </c>
      <c r="H12432" s="4">
        <v>45823.500798611109</v>
      </c>
      <c r="I12432" t="b">
        <v>0</v>
      </c>
      <c r="J12432" t="b">
        <v>0</v>
      </c>
      <c r="K12432" t="s">
        <v>24</v>
      </c>
      <c r="L12432" t="s">
        <v>22</v>
      </c>
      <c r="M12432">
        <v>190000</v>
      </c>
      <c r="O12432" t="s">
        <v>5482</v>
      </c>
      <c r="P12432" t="s">
        <v>119</v>
      </c>
    </row>
    <row r="12433" spans="1:16" x14ac:dyDescent="0.55000000000000004">
      <c r="A12433" t="s">
        <v>2</v>
      </c>
      <c r="B12433" t="s">
        <v>2492</v>
      </c>
      <c r="C12433" t="s">
        <v>825</v>
      </c>
      <c r="D12433" t="s">
        <v>3973</v>
      </c>
      <c r="E12433" t="s">
        <v>20</v>
      </c>
      <c r="F12433" t="b">
        <v>0</v>
      </c>
      <c r="G12433" t="s">
        <v>27</v>
      </c>
      <c r="H12433" s="4">
        <v>45823.501261574071</v>
      </c>
      <c r="I12433" t="b">
        <v>0</v>
      </c>
      <c r="J12433" t="b">
        <v>1</v>
      </c>
      <c r="K12433" t="s">
        <v>24</v>
      </c>
      <c r="L12433" t="s">
        <v>22</v>
      </c>
      <c r="M12433">
        <v>122087</v>
      </c>
      <c r="O12433" t="s">
        <v>5482</v>
      </c>
      <c r="P12433" t="s">
        <v>7409</v>
      </c>
    </row>
    <row r="12434" spans="1:16" x14ac:dyDescent="0.55000000000000004">
      <c r="A12434" t="s">
        <v>2</v>
      </c>
      <c r="B12434" t="s">
        <v>7406</v>
      </c>
      <c r="C12434" t="s">
        <v>155</v>
      </c>
      <c r="D12434" t="s">
        <v>3973</v>
      </c>
      <c r="E12434" t="s">
        <v>20</v>
      </c>
      <c r="F12434" t="b">
        <v>0</v>
      </c>
      <c r="G12434" t="s">
        <v>27</v>
      </c>
      <c r="H12434" s="4">
        <v>45823.501342592594</v>
      </c>
      <c r="I12434" t="b">
        <v>0</v>
      </c>
      <c r="J12434" t="b">
        <v>0</v>
      </c>
      <c r="K12434" t="s">
        <v>24</v>
      </c>
      <c r="L12434" t="s">
        <v>22</v>
      </c>
      <c r="M12434">
        <v>82850</v>
      </c>
      <c r="O12434" t="s">
        <v>5482</v>
      </c>
      <c r="P12434" t="s">
        <v>3772</v>
      </c>
    </row>
    <row r="12435" spans="1:16" x14ac:dyDescent="0.55000000000000004">
      <c r="A12435" t="s">
        <v>2</v>
      </c>
      <c r="B12435" t="s">
        <v>2</v>
      </c>
      <c r="C12435" t="s">
        <v>362</v>
      </c>
      <c r="D12435" t="s">
        <v>3973</v>
      </c>
      <c r="E12435" t="s">
        <v>20</v>
      </c>
      <c r="F12435" t="b">
        <v>0</v>
      </c>
      <c r="G12435" t="s">
        <v>27</v>
      </c>
      <c r="H12435" s="4">
        <v>45823.501377314817</v>
      </c>
      <c r="I12435" t="b">
        <v>0</v>
      </c>
      <c r="J12435" t="b">
        <v>1</v>
      </c>
      <c r="K12435" t="s">
        <v>24</v>
      </c>
      <c r="L12435" t="s">
        <v>22</v>
      </c>
      <c r="M12435">
        <v>187153</v>
      </c>
      <c r="O12435" t="s">
        <v>5482</v>
      </c>
      <c r="P12435" t="s">
        <v>3226</v>
      </c>
    </row>
    <row r="12436" spans="1:16" x14ac:dyDescent="0.55000000000000004">
      <c r="A12436" t="s">
        <v>2</v>
      </c>
      <c r="B12436" t="s">
        <v>9374</v>
      </c>
      <c r="C12436" t="s">
        <v>1705</v>
      </c>
      <c r="D12436" t="s">
        <v>3973</v>
      </c>
      <c r="E12436" t="s">
        <v>20</v>
      </c>
      <c r="F12436" t="b">
        <v>0</v>
      </c>
      <c r="G12436" t="s">
        <v>27</v>
      </c>
      <c r="H12436" s="4">
        <v>45823.501377314817</v>
      </c>
      <c r="I12436" t="b">
        <v>0</v>
      </c>
      <c r="J12436" t="b">
        <v>1</v>
      </c>
      <c r="K12436" t="s">
        <v>24</v>
      </c>
      <c r="L12436" t="s">
        <v>22</v>
      </c>
      <c r="M12436">
        <v>122900</v>
      </c>
      <c r="O12436" t="s">
        <v>5482</v>
      </c>
      <c r="P12436" t="s">
        <v>9375</v>
      </c>
    </row>
    <row r="12437" spans="1:16" x14ac:dyDescent="0.55000000000000004">
      <c r="A12437" t="s">
        <v>1</v>
      </c>
      <c r="B12437" t="s">
        <v>7561</v>
      </c>
      <c r="C12437" t="s">
        <v>16215</v>
      </c>
      <c r="D12437" t="s">
        <v>3973</v>
      </c>
      <c r="E12437" t="s">
        <v>20</v>
      </c>
      <c r="F12437" t="b">
        <v>0</v>
      </c>
      <c r="G12437" t="s">
        <v>27</v>
      </c>
      <c r="H12437" s="4">
        <v>45823.501493055563</v>
      </c>
      <c r="I12437" t="b">
        <v>0</v>
      </c>
      <c r="J12437" t="b">
        <v>1</v>
      </c>
      <c r="K12437" t="s">
        <v>24</v>
      </c>
      <c r="L12437" t="s">
        <v>22</v>
      </c>
      <c r="M12437">
        <v>113750</v>
      </c>
      <c r="O12437" t="s">
        <v>5482</v>
      </c>
      <c r="P12437" t="s">
        <v>7562</v>
      </c>
    </row>
    <row r="12438" spans="1:16" x14ac:dyDescent="0.55000000000000004">
      <c r="A12438" t="s">
        <v>1</v>
      </c>
      <c r="B12438" t="s">
        <v>7561</v>
      </c>
      <c r="C12438" t="s">
        <v>357</v>
      </c>
      <c r="D12438" t="s">
        <v>3973</v>
      </c>
      <c r="E12438" t="s">
        <v>20</v>
      </c>
      <c r="F12438" t="b">
        <v>0</v>
      </c>
      <c r="G12438" t="s">
        <v>27</v>
      </c>
      <c r="H12438" s="4">
        <v>45823.501504629632</v>
      </c>
      <c r="I12438" t="b">
        <v>0</v>
      </c>
      <c r="J12438" t="b">
        <v>1</v>
      </c>
      <c r="K12438" t="s">
        <v>24</v>
      </c>
      <c r="L12438" t="s">
        <v>22</v>
      </c>
      <c r="M12438">
        <v>113750</v>
      </c>
      <c r="O12438" t="s">
        <v>5482</v>
      </c>
      <c r="P12438" t="s">
        <v>7562</v>
      </c>
    </row>
    <row r="12439" spans="1:16" x14ac:dyDescent="0.55000000000000004">
      <c r="A12439" t="s">
        <v>1</v>
      </c>
      <c r="B12439" t="s">
        <v>7561</v>
      </c>
      <c r="C12439" t="s">
        <v>1154</v>
      </c>
      <c r="D12439" t="s">
        <v>3973</v>
      </c>
      <c r="E12439" t="s">
        <v>20</v>
      </c>
      <c r="F12439" t="b">
        <v>0</v>
      </c>
      <c r="G12439" t="s">
        <v>27</v>
      </c>
      <c r="H12439" s="4">
        <v>45823.501504629632</v>
      </c>
      <c r="I12439" t="b">
        <v>0</v>
      </c>
      <c r="J12439" t="b">
        <v>1</v>
      </c>
      <c r="K12439" t="s">
        <v>24</v>
      </c>
      <c r="L12439" t="s">
        <v>22</v>
      </c>
      <c r="M12439">
        <v>113750</v>
      </c>
      <c r="O12439" t="s">
        <v>5482</v>
      </c>
      <c r="P12439" t="s">
        <v>7562</v>
      </c>
    </row>
    <row r="12440" spans="1:16" x14ac:dyDescent="0.55000000000000004">
      <c r="A12440" t="s">
        <v>1</v>
      </c>
      <c r="B12440" t="s">
        <v>9376</v>
      </c>
      <c r="C12440" t="s">
        <v>357</v>
      </c>
      <c r="D12440" t="s">
        <v>3973</v>
      </c>
      <c r="E12440" t="s">
        <v>20</v>
      </c>
      <c r="F12440" t="b">
        <v>0</v>
      </c>
      <c r="G12440" t="s">
        <v>27</v>
      </c>
      <c r="H12440" s="4">
        <v>45823.501527777778</v>
      </c>
      <c r="I12440" t="b">
        <v>0</v>
      </c>
      <c r="J12440" t="b">
        <v>1</v>
      </c>
      <c r="K12440" t="s">
        <v>24</v>
      </c>
      <c r="L12440" t="s">
        <v>36</v>
      </c>
      <c r="N12440">
        <v>73</v>
      </c>
      <c r="O12440" t="s">
        <v>5482</v>
      </c>
      <c r="P12440" t="s">
        <v>354</v>
      </c>
    </row>
    <row r="12441" spans="1:16" x14ac:dyDescent="0.55000000000000004">
      <c r="A12441" t="s">
        <v>1</v>
      </c>
      <c r="B12441" t="s">
        <v>7561</v>
      </c>
      <c r="C12441" t="s">
        <v>1230</v>
      </c>
      <c r="D12441" t="s">
        <v>3973</v>
      </c>
      <c r="E12441" t="s">
        <v>20</v>
      </c>
      <c r="F12441" t="b">
        <v>0</v>
      </c>
      <c r="G12441" t="s">
        <v>27</v>
      </c>
      <c r="H12441" s="4">
        <v>45823.501527777778</v>
      </c>
      <c r="I12441" t="b">
        <v>0</v>
      </c>
      <c r="J12441" t="b">
        <v>1</v>
      </c>
      <c r="K12441" t="s">
        <v>24</v>
      </c>
      <c r="L12441" t="s">
        <v>22</v>
      </c>
      <c r="M12441">
        <v>113750</v>
      </c>
      <c r="O12441" t="s">
        <v>5482</v>
      </c>
      <c r="P12441" t="s">
        <v>7562</v>
      </c>
    </row>
    <row r="12442" spans="1:16" x14ac:dyDescent="0.55000000000000004">
      <c r="A12442" t="s">
        <v>1</v>
      </c>
      <c r="B12442" t="s">
        <v>9376</v>
      </c>
      <c r="C12442" t="s">
        <v>425</v>
      </c>
      <c r="D12442" t="s">
        <v>3973</v>
      </c>
      <c r="E12442" t="s">
        <v>20</v>
      </c>
      <c r="F12442" t="b">
        <v>0</v>
      </c>
      <c r="G12442" t="s">
        <v>27</v>
      </c>
      <c r="H12442" s="4">
        <v>45823.501527777778</v>
      </c>
      <c r="I12442" t="b">
        <v>0</v>
      </c>
      <c r="J12442" t="b">
        <v>1</v>
      </c>
      <c r="K12442" t="s">
        <v>24</v>
      </c>
      <c r="L12442" t="s">
        <v>36</v>
      </c>
      <c r="N12442">
        <v>73</v>
      </c>
      <c r="O12442" t="s">
        <v>5482</v>
      </c>
      <c r="P12442" t="s">
        <v>16216</v>
      </c>
    </row>
    <row r="12443" spans="1:16" x14ac:dyDescent="0.55000000000000004">
      <c r="A12443" t="s">
        <v>0</v>
      </c>
      <c r="B12443" t="s">
        <v>565</v>
      </c>
      <c r="C12443" t="s">
        <v>10659</v>
      </c>
      <c r="D12443" t="s">
        <v>3973</v>
      </c>
      <c r="E12443" t="s">
        <v>20</v>
      </c>
      <c r="F12443" t="b">
        <v>0</v>
      </c>
      <c r="G12443" t="s">
        <v>27</v>
      </c>
      <c r="H12443" s="4">
        <v>45823.501527777778</v>
      </c>
      <c r="I12443" t="b">
        <v>0</v>
      </c>
      <c r="J12443" t="b">
        <v>1</v>
      </c>
      <c r="K12443" t="s">
        <v>24</v>
      </c>
      <c r="L12443" t="s">
        <v>22</v>
      </c>
      <c r="M12443">
        <v>126000</v>
      </c>
      <c r="O12443" t="s">
        <v>5482</v>
      </c>
      <c r="P12443" t="s">
        <v>221</v>
      </c>
    </row>
    <row r="12444" spans="1:16" x14ac:dyDescent="0.55000000000000004">
      <c r="A12444" t="s">
        <v>1</v>
      </c>
      <c r="B12444" t="s">
        <v>9376</v>
      </c>
      <c r="C12444" t="s">
        <v>864</v>
      </c>
      <c r="D12444" t="s">
        <v>3973</v>
      </c>
      <c r="E12444" t="s">
        <v>20</v>
      </c>
      <c r="F12444" t="b">
        <v>0</v>
      </c>
      <c r="G12444" t="s">
        <v>27</v>
      </c>
      <c r="H12444" s="4">
        <v>45823.501539351862</v>
      </c>
      <c r="I12444" t="b">
        <v>0</v>
      </c>
      <c r="J12444" t="b">
        <v>1</v>
      </c>
      <c r="K12444" t="s">
        <v>24</v>
      </c>
      <c r="L12444" t="s">
        <v>36</v>
      </c>
      <c r="N12444">
        <v>73</v>
      </c>
      <c r="O12444" t="s">
        <v>5482</v>
      </c>
      <c r="P12444" t="s">
        <v>354</v>
      </c>
    </row>
    <row r="12445" spans="1:16" x14ac:dyDescent="0.55000000000000004">
      <c r="A12445" t="s">
        <v>0</v>
      </c>
      <c r="B12445" t="s">
        <v>565</v>
      </c>
      <c r="C12445" t="s">
        <v>1705</v>
      </c>
      <c r="D12445" t="s">
        <v>3973</v>
      </c>
      <c r="E12445" t="s">
        <v>20</v>
      </c>
      <c r="F12445" t="b">
        <v>0</v>
      </c>
      <c r="G12445" t="s">
        <v>27</v>
      </c>
      <c r="H12445" s="4">
        <v>45823.501539351862</v>
      </c>
      <c r="I12445" t="b">
        <v>0</v>
      </c>
      <c r="J12445" t="b">
        <v>1</v>
      </c>
      <c r="K12445" t="s">
        <v>24</v>
      </c>
      <c r="L12445" t="s">
        <v>22</v>
      </c>
      <c r="M12445">
        <v>126000</v>
      </c>
      <c r="O12445" t="s">
        <v>5482</v>
      </c>
      <c r="P12445" t="s">
        <v>221</v>
      </c>
    </row>
    <row r="12446" spans="1:16" x14ac:dyDescent="0.55000000000000004">
      <c r="A12446" t="s">
        <v>1</v>
      </c>
      <c r="B12446" t="s">
        <v>15616</v>
      </c>
      <c r="C12446" t="s">
        <v>1705</v>
      </c>
      <c r="D12446" t="s">
        <v>3973</v>
      </c>
      <c r="E12446" t="s">
        <v>20</v>
      </c>
      <c r="F12446" t="b">
        <v>0</v>
      </c>
      <c r="G12446" t="s">
        <v>27</v>
      </c>
      <c r="H12446" s="4">
        <v>45823.501539351862</v>
      </c>
      <c r="I12446" t="b">
        <v>0</v>
      </c>
      <c r="J12446" t="b">
        <v>1</v>
      </c>
      <c r="K12446" t="s">
        <v>24</v>
      </c>
      <c r="L12446" t="s">
        <v>36</v>
      </c>
      <c r="N12446">
        <v>66.5</v>
      </c>
      <c r="O12446" t="s">
        <v>5482</v>
      </c>
      <c r="P12446" t="s">
        <v>715</v>
      </c>
    </row>
    <row r="12447" spans="1:16" x14ac:dyDescent="0.55000000000000004">
      <c r="A12447" t="s">
        <v>0</v>
      </c>
      <c r="B12447" t="s">
        <v>565</v>
      </c>
      <c r="C12447" t="s">
        <v>713</v>
      </c>
      <c r="D12447" t="s">
        <v>3973</v>
      </c>
      <c r="E12447" t="s">
        <v>20</v>
      </c>
      <c r="F12447" t="b">
        <v>0</v>
      </c>
      <c r="G12447" t="s">
        <v>27</v>
      </c>
      <c r="H12447" s="4">
        <v>45823.501539351862</v>
      </c>
      <c r="I12447" t="b">
        <v>0</v>
      </c>
      <c r="J12447" t="b">
        <v>1</v>
      </c>
      <c r="K12447" t="s">
        <v>24</v>
      </c>
      <c r="L12447" t="s">
        <v>22</v>
      </c>
      <c r="M12447">
        <v>126000</v>
      </c>
      <c r="O12447" t="s">
        <v>5482</v>
      </c>
      <c r="P12447" t="s">
        <v>221</v>
      </c>
    </row>
    <row r="12448" spans="1:16" x14ac:dyDescent="0.55000000000000004">
      <c r="A12448" t="s">
        <v>0</v>
      </c>
      <c r="B12448" t="s">
        <v>0</v>
      </c>
      <c r="C12448" t="s">
        <v>10659</v>
      </c>
      <c r="D12448" t="s">
        <v>3973</v>
      </c>
      <c r="E12448" t="s">
        <v>20</v>
      </c>
      <c r="F12448" t="b">
        <v>0</v>
      </c>
      <c r="G12448" t="s">
        <v>27</v>
      </c>
      <c r="H12448" s="4">
        <v>45823.501539351862</v>
      </c>
      <c r="I12448" t="b">
        <v>0</v>
      </c>
      <c r="J12448" t="b">
        <v>1</v>
      </c>
      <c r="K12448" t="s">
        <v>24</v>
      </c>
      <c r="L12448" t="s">
        <v>36</v>
      </c>
      <c r="N12448">
        <v>45</v>
      </c>
      <c r="O12448" t="s">
        <v>5482</v>
      </c>
      <c r="P12448" t="s">
        <v>13935</v>
      </c>
    </row>
    <row r="12449" spans="1:16" x14ac:dyDescent="0.55000000000000004">
      <c r="A12449" t="s">
        <v>2</v>
      </c>
      <c r="B12449" t="s">
        <v>241</v>
      </c>
      <c r="C12449" t="s">
        <v>315</v>
      </c>
      <c r="D12449" t="s">
        <v>3973</v>
      </c>
      <c r="E12449" t="s">
        <v>20</v>
      </c>
      <c r="F12449" t="b">
        <v>0</v>
      </c>
      <c r="G12449" t="s">
        <v>41</v>
      </c>
      <c r="H12449" s="4">
        <v>45823.501793981479</v>
      </c>
      <c r="I12449" t="b">
        <v>0</v>
      </c>
      <c r="J12449" t="b">
        <v>0</v>
      </c>
      <c r="K12449" t="s">
        <v>24</v>
      </c>
      <c r="L12449" t="s">
        <v>22</v>
      </c>
      <c r="M12449">
        <v>137500</v>
      </c>
      <c r="O12449" t="s">
        <v>5482</v>
      </c>
      <c r="P12449" t="s">
        <v>16217</v>
      </c>
    </row>
    <row r="12450" spans="1:16" x14ac:dyDescent="0.55000000000000004">
      <c r="A12450" t="s">
        <v>1</v>
      </c>
      <c r="B12450" t="s">
        <v>2955</v>
      </c>
      <c r="C12450" t="s">
        <v>1705</v>
      </c>
      <c r="D12450" t="s">
        <v>3973</v>
      </c>
      <c r="E12450" t="s">
        <v>20</v>
      </c>
      <c r="F12450" t="b">
        <v>0</v>
      </c>
      <c r="G12450" t="s">
        <v>41</v>
      </c>
      <c r="H12450" s="4">
        <v>45823.501805555563</v>
      </c>
      <c r="I12450" t="b">
        <v>0</v>
      </c>
      <c r="J12450" t="b">
        <v>1</v>
      </c>
      <c r="K12450" t="s">
        <v>24</v>
      </c>
      <c r="L12450" t="s">
        <v>22</v>
      </c>
      <c r="M12450">
        <v>174000</v>
      </c>
      <c r="O12450" t="s">
        <v>5482</v>
      </c>
      <c r="P12450" t="s">
        <v>603</v>
      </c>
    </row>
    <row r="12451" spans="1:16" x14ac:dyDescent="0.55000000000000004">
      <c r="A12451" t="s">
        <v>191</v>
      </c>
      <c r="B12451" t="s">
        <v>16218</v>
      </c>
      <c r="C12451" t="s">
        <v>140</v>
      </c>
      <c r="D12451" t="s">
        <v>3973</v>
      </c>
      <c r="E12451" t="s">
        <v>20</v>
      </c>
      <c r="F12451" t="b">
        <v>0</v>
      </c>
      <c r="G12451" t="s">
        <v>41</v>
      </c>
      <c r="H12451" s="4">
        <v>45823.501875000002</v>
      </c>
      <c r="I12451" t="b">
        <v>0</v>
      </c>
      <c r="J12451" t="b">
        <v>1</v>
      </c>
      <c r="K12451" t="s">
        <v>24</v>
      </c>
      <c r="L12451" t="s">
        <v>22</v>
      </c>
      <c r="M12451">
        <v>137300</v>
      </c>
      <c r="O12451" t="s">
        <v>5482</v>
      </c>
      <c r="P12451" t="s">
        <v>3509</v>
      </c>
    </row>
    <row r="12452" spans="1:16" x14ac:dyDescent="0.55000000000000004">
      <c r="A12452" t="s">
        <v>1</v>
      </c>
      <c r="B12452" t="s">
        <v>9376</v>
      </c>
      <c r="C12452" t="s">
        <v>2765</v>
      </c>
      <c r="D12452" t="s">
        <v>3973</v>
      </c>
      <c r="E12452" t="s">
        <v>20</v>
      </c>
      <c r="F12452" t="b">
        <v>0</v>
      </c>
      <c r="G12452" t="s">
        <v>35</v>
      </c>
      <c r="H12452" s="4">
        <v>45823.502314814818</v>
      </c>
      <c r="I12452" t="b">
        <v>0</v>
      </c>
      <c r="J12452" t="b">
        <v>1</v>
      </c>
      <c r="K12452" t="s">
        <v>24</v>
      </c>
      <c r="L12452" t="s">
        <v>36</v>
      </c>
      <c r="N12452">
        <v>73</v>
      </c>
      <c r="O12452" t="s">
        <v>5482</v>
      </c>
      <c r="P12452" t="s">
        <v>354</v>
      </c>
    </row>
    <row r="12453" spans="1:16" x14ac:dyDescent="0.55000000000000004">
      <c r="A12453" t="s">
        <v>1</v>
      </c>
      <c r="B12453" t="s">
        <v>9376</v>
      </c>
      <c r="C12453" t="s">
        <v>2010</v>
      </c>
      <c r="D12453" t="s">
        <v>3973</v>
      </c>
      <c r="E12453" t="s">
        <v>20</v>
      </c>
      <c r="F12453" t="b">
        <v>0</v>
      </c>
      <c r="G12453" t="s">
        <v>35</v>
      </c>
      <c r="H12453" s="4">
        <v>45823.502349537041</v>
      </c>
      <c r="I12453" t="b">
        <v>0</v>
      </c>
      <c r="J12453" t="b">
        <v>1</v>
      </c>
      <c r="K12453" t="s">
        <v>24</v>
      </c>
      <c r="L12453" t="s">
        <v>36</v>
      </c>
      <c r="N12453">
        <v>73</v>
      </c>
      <c r="O12453" t="s">
        <v>5482</v>
      </c>
      <c r="P12453" t="s">
        <v>354</v>
      </c>
    </row>
    <row r="12454" spans="1:16" x14ac:dyDescent="0.55000000000000004">
      <c r="A12454" t="s">
        <v>1</v>
      </c>
      <c r="B12454" t="s">
        <v>844</v>
      </c>
      <c r="C12454" t="s">
        <v>425</v>
      </c>
      <c r="D12454" t="s">
        <v>3973</v>
      </c>
      <c r="E12454" t="s">
        <v>20</v>
      </c>
      <c r="F12454" t="b">
        <v>0</v>
      </c>
      <c r="G12454" t="s">
        <v>35</v>
      </c>
      <c r="H12454" s="4">
        <v>45823.502349537041</v>
      </c>
      <c r="I12454" t="b">
        <v>0</v>
      </c>
      <c r="J12454" t="b">
        <v>0</v>
      </c>
      <c r="K12454" t="s">
        <v>24</v>
      </c>
      <c r="L12454" t="s">
        <v>22</v>
      </c>
      <c r="M12454">
        <v>174500</v>
      </c>
      <c r="O12454" t="s">
        <v>5482</v>
      </c>
      <c r="P12454" t="s">
        <v>16219</v>
      </c>
    </row>
    <row r="12455" spans="1:16" x14ac:dyDescent="0.55000000000000004">
      <c r="A12455" t="s">
        <v>1</v>
      </c>
      <c r="B12455" t="s">
        <v>9376</v>
      </c>
      <c r="C12455" t="s">
        <v>1050</v>
      </c>
      <c r="D12455" t="s">
        <v>3973</v>
      </c>
      <c r="E12455" t="s">
        <v>20</v>
      </c>
      <c r="F12455" t="b">
        <v>0</v>
      </c>
      <c r="G12455" t="s">
        <v>35</v>
      </c>
      <c r="H12455" s="4">
        <v>45823.502349537041</v>
      </c>
      <c r="I12455" t="b">
        <v>0</v>
      </c>
      <c r="J12455" t="b">
        <v>1</v>
      </c>
      <c r="K12455" t="s">
        <v>24</v>
      </c>
      <c r="L12455" t="s">
        <v>36</v>
      </c>
      <c r="N12455">
        <v>73</v>
      </c>
      <c r="O12455" t="s">
        <v>5482</v>
      </c>
      <c r="P12455" t="s">
        <v>354</v>
      </c>
    </row>
    <row r="12456" spans="1:16" x14ac:dyDescent="0.55000000000000004">
      <c r="A12456" t="s">
        <v>1</v>
      </c>
      <c r="B12456" t="s">
        <v>2955</v>
      </c>
      <c r="C12456" t="s">
        <v>1230</v>
      </c>
      <c r="D12456" t="s">
        <v>3973</v>
      </c>
      <c r="E12456" t="s">
        <v>20</v>
      </c>
      <c r="F12456" t="b">
        <v>0</v>
      </c>
      <c r="G12456" t="s">
        <v>30</v>
      </c>
      <c r="H12456" s="4">
        <v>45823.502581018518</v>
      </c>
      <c r="I12456" t="b">
        <v>0</v>
      </c>
      <c r="J12456" t="b">
        <v>1</v>
      </c>
      <c r="K12456" t="s">
        <v>24</v>
      </c>
      <c r="L12456" t="s">
        <v>22</v>
      </c>
      <c r="M12456">
        <v>174000</v>
      </c>
      <c r="O12456" t="s">
        <v>5482</v>
      </c>
      <c r="P12456" t="s">
        <v>603</v>
      </c>
    </row>
    <row r="12457" spans="1:16" x14ac:dyDescent="0.55000000000000004">
      <c r="A12457" t="s">
        <v>0</v>
      </c>
      <c r="B12457" t="s">
        <v>14399</v>
      </c>
      <c r="C12457" t="s">
        <v>1270</v>
      </c>
      <c r="D12457" t="s">
        <v>3973</v>
      </c>
      <c r="E12457" t="s">
        <v>20</v>
      </c>
      <c r="F12457" t="b">
        <v>0</v>
      </c>
      <c r="G12457" t="s">
        <v>23</v>
      </c>
      <c r="H12457" s="4">
        <v>45823.519201388888</v>
      </c>
      <c r="I12457" t="b">
        <v>0</v>
      </c>
      <c r="J12457" t="b">
        <v>1</v>
      </c>
      <c r="K12457" t="s">
        <v>24</v>
      </c>
      <c r="L12457" t="s">
        <v>22</v>
      </c>
      <c r="M12457">
        <v>72500</v>
      </c>
      <c r="O12457" t="s">
        <v>5482</v>
      </c>
      <c r="P12457" t="s">
        <v>16220</v>
      </c>
    </row>
    <row r="12458" spans="1:16" x14ac:dyDescent="0.55000000000000004">
      <c r="A12458" t="s">
        <v>2</v>
      </c>
      <c r="B12458" t="s">
        <v>1777</v>
      </c>
      <c r="C12458" t="s">
        <v>2765</v>
      </c>
      <c r="D12458" t="s">
        <v>3973</v>
      </c>
      <c r="E12458" t="s">
        <v>20</v>
      </c>
      <c r="F12458" t="b">
        <v>0</v>
      </c>
      <c r="G12458" t="s">
        <v>23</v>
      </c>
      <c r="H12458" s="4">
        <v>45823.519270833327</v>
      </c>
      <c r="I12458" t="b">
        <v>0</v>
      </c>
      <c r="J12458" t="b">
        <v>1</v>
      </c>
      <c r="K12458" t="s">
        <v>24</v>
      </c>
      <c r="L12458" t="s">
        <v>22</v>
      </c>
      <c r="M12458">
        <v>230495</v>
      </c>
      <c r="O12458" t="s">
        <v>5482</v>
      </c>
      <c r="P12458" t="s">
        <v>193</v>
      </c>
    </row>
    <row r="12459" spans="1:16" x14ac:dyDescent="0.55000000000000004">
      <c r="A12459" t="s">
        <v>89</v>
      </c>
      <c r="B12459" t="s">
        <v>16221</v>
      </c>
      <c r="C12459" t="s">
        <v>713</v>
      </c>
      <c r="D12459" t="s">
        <v>3973</v>
      </c>
      <c r="E12459" t="s">
        <v>20</v>
      </c>
      <c r="F12459" t="b">
        <v>0</v>
      </c>
      <c r="G12459" t="s">
        <v>23</v>
      </c>
      <c r="H12459" s="4">
        <v>45823.519444444442</v>
      </c>
      <c r="I12459" t="b">
        <v>0</v>
      </c>
      <c r="J12459" t="b">
        <v>1</v>
      </c>
      <c r="K12459" t="s">
        <v>24</v>
      </c>
      <c r="L12459" t="s">
        <v>22</v>
      </c>
      <c r="M12459">
        <v>251000</v>
      </c>
      <c r="O12459" t="s">
        <v>5482</v>
      </c>
      <c r="P12459" t="s">
        <v>16222</v>
      </c>
    </row>
    <row r="12460" spans="1:16" x14ac:dyDescent="0.55000000000000004">
      <c r="A12460" t="s">
        <v>89</v>
      </c>
      <c r="B12460" t="s">
        <v>16221</v>
      </c>
      <c r="C12460" t="s">
        <v>1705</v>
      </c>
      <c r="D12460" t="s">
        <v>3973</v>
      </c>
      <c r="E12460" t="s">
        <v>20</v>
      </c>
      <c r="F12460" t="b">
        <v>0</v>
      </c>
      <c r="G12460" t="s">
        <v>23</v>
      </c>
      <c r="H12460" s="4">
        <v>45823.519618055558</v>
      </c>
      <c r="I12460" t="b">
        <v>0</v>
      </c>
      <c r="J12460" t="b">
        <v>1</v>
      </c>
      <c r="K12460" t="s">
        <v>24</v>
      </c>
      <c r="L12460" t="s">
        <v>22</v>
      </c>
      <c r="M12460">
        <v>251000</v>
      </c>
      <c r="O12460" t="s">
        <v>5482</v>
      </c>
      <c r="P12460" t="s">
        <v>16222</v>
      </c>
    </row>
    <row r="12461" spans="1:16" x14ac:dyDescent="0.55000000000000004">
      <c r="A12461" t="s">
        <v>28</v>
      </c>
      <c r="B12461" t="s">
        <v>16223</v>
      </c>
      <c r="C12461" t="s">
        <v>39</v>
      </c>
      <c r="D12461" t="s">
        <v>7434</v>
      </c>
      <c r="E12461" t="s">
        <v>20</v>
      </c>
      <c r="F12461" t="b">
        <v>1</v>
      </c>
      <c r="G12461" t="s">
        <v>2012</v>
      </c>
      <c r="H12461" s="4">
        <v>45823.524293981478</v>
      </c>
      <c r="I12461" t="b">
        <v>1</v>
      </c>
      <c r="J12461" t="b">
        <v>0</v>
      </c>
      <c r="K12461" t="s">
        <v>2012</v>
      </c>
      <c r="L12461" t="s">
        <v>22</v>
      </c>
      <c r="M12461">
        <v>170000</v>
      </c>
      <c r="O12461" t="s">
        <v>16151</v>
      </c>
      <c r="P12461" t="s">
        <v>16176</v>
      </c>
    </row>
    <row r="12462" spans="1:16" x14ac:dyDescent="0.55000000000000004">
      <c r="A12462" t="s">
        <v>89</v>
      </c>
      <c r="B12462" t="s">
        <v>16224</v>
      </c>
      <c r="C12462" t="s">
        <v>24</v>
      </c>
      <c r="D12462" t="s">
        <v>3973</v>
      </c>
      <c r="E12462" t="s">
        <v>20</v>
      </c>
      <c r="F12462" t="b">
        <v>0</v>
      </c>
      <c r="G12462" t="s">
        <v>41</v>
      </c>
      <c r="H12462" s="4">
        <v>45823.543541666673</v>
      </c>
      <c r="I12462" t="b">
        <v>0</v>
      </c>
      <c r="J12462" t="b">
        <v>1</v>
      </c>
      <c r="K12462" t="s">
        <v>24</v>
      </c>
      <c r="L12462" t="s">
        <v>22</v>
      </c>
      <c r="M12462">
        <v>119500</v>
      </c>
      <c r="O12462" t="s">
        <v>1512</v>
      </c>
      <c r="P12462" t="s">
        <v>16225</v>
      </c>
    </row>
    <row r="12463" spans="1:16" x14ac:dyDescent="0.55000000000000004">
      <c r="A12463" t="s">
        <v>2</v>
      </c>
      <c r="B12463" t="s">
        <v>16226</v>
      </c>
      <c r="C12463" t="s">
        <v>15596</v>
      </c>
      <c r="D12463" t="s">
        <v>15597</v>
      </c>
      <c r="E12463" t="s">
        <v>20</v>
      </c>
      <c r="F12463" t="b">
        <v>0</v>
      </c>
      <c r="G12463" t="s">
        <v>15598</v>
      </c>
      <c r="H12463" s="4">
        <v>45823.554618055547</v>
      </c>
      <c r="I12463" t="b">
        <v>0</v>
      </c>
      <c r="J12463" t="b">
        <v>0</v>
      </c>
      <c r="K12463" t="s">
        <v>15598</v>
      </c>
      <c r="L12463" t="s">
        <v>22</v>
      </c>
      <c r="M12463">
        <v>148500</v>
      </c>
      <c r="O12463" t="s">
        <v>1172</v>
      </c>
    </row>
    <row r="12464" spans="1:16" x14ac:dyDescent="0.55000000000000004">
      <c r="A12464" t="s">
        <v>89</v>
      </c>
      <c r="B12464" t="s">
        <v>16227</v>
      </c>
      <c r="C12464" t="s">
        <v>39</v>
      </c>
      <c r="D12464" t="s">
        <v>7434</v>
      </c>
      <c r="E12464" t="s">
        <v>20</v>
      </c>
      <c r="F12464" t="b">
        <v>1</v>
      </c>
      <c r="G12464" t="s">
        <v>16228</v>
      </c>
      <c r="H12464" s="4">
        <v>45823.564467592587</v>
      </c>
      <c r="I12464" t="b">
        <v>0</v>
      </c>
      <c r="J12464" t="b">
        <v>1</v>
      </c>
      <c r="K12464" t="s">
        <v>16228</v>
      </c>
      <c r="L12464" t="s">
        <v>22</v>
      </c>
      <c r="M12464">
        <v>227500</v>
      </c>
      <c r="O12464" t="s">
        <v>1426</v>
      </c>
      <c r="P12464" t="s">
        <v>16229</v>
      </c>
    </row>
    <row r="12465" spans="1:16" x14ac:dyDescent="0.55000000000000004">
      <c r="A12465" t="s">
        <v>0</v>
      </c>
      <c r="B12465" t="s">
        <v>766</v>
      </c>
      <c r="C12465" t="s">
        <v>1993</v>
      </c>
      <c r="D12465" t="s">
        <v>4084</v>
      </c>
      <c r="E12465" t="s">
        <v>20</v>
      </c>
      <c r="F12465" t="b">
        <v>0</v>
      </c>
      <c r="G12465" t="s">
        <v>41</v>
      </c>
      <c r="H12465" s="4">
        <v>45823.625381944446</v>
      </c>
      <c r="I12465" t="b">
        <v>1</v>
      </c>
      <c r="J12465" t="b">
        <v>0</v>
      </c>
      <c r="K12465" t="s">
        <v>24</v>
      </c>
      <c r="L12465" t="s">
        <v>22</v>
      </c>
      <c r="M12465">
        <v>46500</v>
      </c>
      <c r="O12465" t="s">
        <v>3205</v>
      </c>
      <c r="P12465" t="s">
        <v>1075</v>
      </c>
    </row>
    <row r="12466" spans="1:16" x14ac:dyDescent="0.55000000000000004">
      <c r="A12466" t="s">
        <v>0</v>
      </c>
      <c r="B12466" t="s">
        <v>16002</v>
      </c>
      <c r="C12466" t="s">
        <v>9658</v>
      </c>
      <c r="D12466" t="s">
        <v>4084</v>
      </c>
      <c r="E12466" t="s">
        <v>20</v>
      </c>
      <c r="F12466" t="b">
        <v>0</v>
      </c>
      <c r="G12466" t="s">
        <v>158</v>
      </c>
      <c r="H12466" s="4">
        <v>45823.628506944442</v>
      </c>
      <c r="I12466" t="b">
        <v>0</v>
      </c>
      <c r="J12466" t="b">
        <v>0</v>
      </c>
      <c r="K12466" t="s">
        <v>158</v>
      </c>
      <c r="L12466" t="s">
        <v>22</v>
      </c>
      <c r="M12466">
        <v>45000</v>
      </c>
      <c r="O12466" t="s">
        <v>16003</v>
      </c>
      <c r="P12466" t="s">
        <v>221</v>
      </c>
    </row>
    <row r="12467" spans="1:16" x14ac:dyDescent="0.55000000000000004">
      <c r="A12467" t="s">
        <v>2</v>
      </c>
      <c r="B12467" t="s">
        <v>16230</v>
      </c>
      <c r="C12467" t="s">
        <v>16231</v>
      </c>
      <c r="D12467" t="s">
        <v>3973</v>
      </c>
      <c r="E12467" t="s">
        <v>20</v>
      </c>
      <c r="F12467" t="b">
        <v>0</v>
      </c>
      <c r="G12467" t="s">
        <v>27</v>
      </c>
      <c r="H12467" s="4">
        <v>45823.709780092591</v>
      </c>
      <c r="I12467" t="b">
        <v>0</v>
      </c>
      <c r="J12467" t="b">
        <v>0</v>
      </c>
      <c r="K12467" t="s">
        <v>24</v>
      </c>
      <c r="L12467" t="s">
        <v>22</v>
      </c>
      <c r="M12467">
        <v>162500</v>
      </c>
      <c r="O12467" t="s">
        <v>1736</v>
      </c>
      <c r="P12467" t="s">
        <v>16232</v>
      </c>
    </row>
    <row r="12468" spans="1:16" x14ac:dyDescent="0.55000000000000004">
      <c r="A12468" t="s">
        <v>2</v>
      </c>
      <c r="B12468" t="s">
        <v>16233</v>
      </c>
      <c r="C12468" t="s">
        <v>39</v>
      </c>
      <c r="D12468" t="s">
        <v>112</v>
      </c>
      <c r="E12468" t="s">
        <v>51</v>
      </c>
      <c r="F12468" t="b">
        <v>1</v>
      </c>
      <c r="G12468" t="s">
        <v>27</v>
      </c>
      <c r="H12468" s="4">
        <v>45823.876215277778</v>
      </c>
      <c r="I12468" t="b">
        <v>1</v>
      </c>
      <c r="J12468" t="b">
        <v>0</v>
      </c>
      <c r="K12468" t="s">
        <v>24</v>
      </c>
      <c r="L12468" t="s">
        <v>36</v>
      </c>
      <c r="N12468">
        <v>55</v>
      </c>
      <c r="O12468" t="s">
        <v>112</v>
      </c>
      <c r="P12468" t="s">
        <v>338</v>
      </c>
    </row>
    <row r="12469" spans="1:16" x14ac:dyDescent="0.55000000000000004">
      <c r="A12469" t="s">
        <v>2</v>
      </c>
      <c r="B12469" t="s">
        <v>16234</v>
      </c>
      <c r="C12469" t="s">
        <v>82</v>
      </c>
      <c r="D12469" t="s">
        <v>4103</v>
      </c>
      <c r="E12469" t="s">
        <v>631</v>
      </c>
      <c r="F12469" t="b">
        <v>0</v>
      </c>
      <c r="G12469" t="s">
        <v>41</v>
      </c>
      <c r="H12469" s="4">
        <v>45823.918414351851</v>
      </c>
      <c r="I12469" t="b">
        <v>0</v>
      </c>
      <c r="J12469" t="b">
        <v>0</v>
      </c>
      <c r="K12469" t="s">
        <v>24</v>
      </c>
      <c r="L12469" t="s">
        <v>36</v>
      </c>
      <c r="N12469">
        <v>19</v>
      </c>
      <c r="O12469" t="s">
        <v>16235</v>
      </c>
      <c r="P12469" t="s">
        <v>547</v>
      </c>
    </row>
    <row r="12470" spans="1:16" x14ac:dyDescent="0.55000000000000004">
      <c r="A12470" t="s">
        <v>89</v>
      </c>
      <c r="B12470" t="s">
        <v>16236</v>
      </c>
      <c r="C12470" t="s">
        <v>39</v>
      </c>
      <c r="D12470" t="s">
        <v>7434</v>
      </c>
      <c r="E12470" t="s">
        <v>20</v>
      </c>
      <c r="F12470" t="b">
        <v>1</v>
      </c>
      <c r="G12470" t="s">
        <v>1247</v>
      </c>
      <c r="H12470" s="4">
        <v>45823.971516203703</v>
      </c>
      <c r="I12470" t="b">
        <v>0</v>
      </c>
      <c r="J12470" t="b">
        <v>0</v>
      </c>
      <c r="K12470" t="s">
        <v>1247</v>
      </c>
      <c r="L12470" t="s">
        <v>22</v>
      </c>
      <c r="M12470">
        <v>190000</v>
      </c>
      <c r="O12470" t="s">
        <v>4052</v>
      </c>
      <c r="P12470" t="s">
        <v>16237</v>
      </c>
    </row>
    <row r="12471" spans="1:16" x14ac:dyDescent="0.55000000000000004">
      <c r="A12471" t="s">
        <v>0</v>
      </c>
      <c r="B12471" t="s">
        <v>565</v>
      </c>
      <c r="C12471" t="s">
        <v>114</v>
      </c>
      <c r="D12471" t="s">
        <v>3973</v>
      </c>
      <c r="E12471" t="s">
        <v>20</v>
      </c>
      <c r="F12471" t="b">
        <v>0</v>
      </c>
      <c r="G12471" t="s">
        <v>27</v>
      </c>
      <c r="H12471" s="4">
        <v>45824.000081018523</v>
      </c>
      <c r="I12471" t="b">
        <v>0</v>
      </c>
      <c r="J12471" t="b">
        <v>1</v>
      </c>
      <c r="K12471" t="s">
        <v>24</v>
      </c>
      <c r="L12471" t="s">
        <v>22</v>
      </c>
      <c r="M12471">
        <v>126000</v>
      </c>
      <c r="O12471" t="s">
        <v>5482</v>
      </c>
      <c r="P12471" t="s">
        <v>221</v>
      </c>
    </row>
    <row r="12472" spans="1:16" x14ac:dyDescent="0.55000000000000004">
      <c r="A12472" t="s">
        <v>0</v>
      </c>
      <c r="B12472" t="s">
        <v>14399</v>
      </c>
      <c r="C12472" t="s">
        <v>780</v>
      </c>
      <c r="D12472" t="s">
        <v>3973</v>
      </c>
      <c r="E12472" t="s">
        <v>20</v>
      </c>
      <c r="F12472" t="b">
        <v>0</v>
      </c>
      <c r="G12472" t="s">
        <v>27</v>
      </c>
      <c r="H12472" s="4">
        <v>45824.000185185178</v>
      </c>
      <c r="I12472" t="b">
        <v>0</v>
      </c>
      <c r="J12472" t="b">
        <v>1</v>
      </c>
      <c r="K12472" t="s">
        <v>24</v>
      </c>
      <c r="L12472" t="s">
        <v>22</v>
      </c>
      <c r="M12472">
        <v>72500</v>
      </c>
      <c r="O12472" t="s">
        <v>5482</v>
      </c>
      <c r="P12472" t="s">
        <v>16220</v>
      </c>
    </row>
    <row r="12473" spans="1:16" x14ac:dyDescent="0.55000000000000004">
      <c r="A12473" t="s">
        <v>1</v>
      </c>
      <c r="B12473" t="s">
        <v>2955</v>
      </c>
      <c r="C12473" t="s">
        <v>292</v>
      </c>
      <c r="D12473" t="s">
        <v>3973</v>
      </c>
      <c r="E12473" t="s">
        <v>20</v>
      </c>
      <c r="F12473" t="b">
        <v>0</v>
      </c>
      <c r="G12473" t="s">
        <v>30</v>
      </c>
      <c r="H12473" s="4">
        <v>45824.001076388893</v>
      </c>
      <c r="I12473" t="b">
        <v>0</v>
      </c>
      <c r="J12473" t="b">
        <v>1</v>
      </c>
      <c r="K12473" t="s">
        <v>24</v>
      </c>
      <c r="L12473" t="s">
        <v>22</v>
      </c>
      <c r="M12473">
        <v>174000</v>
      </c>
      <c r="O12473" t="s">
        <v>5482</v>
      </c>
      <c r="P12473" t="s">
        <v>603</v>
      </c>
    </row>
    <row r="12474" spans="1:16" x14ac:dyDescent="0.55000000000000004">
      <c r="A12474" t="s">
        <v>1</v>
      </c>
      <c r="B12474" t="s">
        <v>10818</v>
      </c>
      <c r="C12474" t="s">
        <v>839</v>
      </c>
      <c r="D12474" t="s">
        <v>6017</v>
      </c>
      <c r="E12474" t="s">
        <v>20</v>
      </c>
      <c r="F12474" t="b">
        <v>0</v>
      </c>
      <c r="G12474" t="s">
        <v>30</v>
      </c>
      <c r="H12474" s="4">
        <v>45824.001099537039</v>
      </c>
      <c r="I12474" t="b">
        <v>0</v>
      </c>
      <c r="J12474" t="b">
        <v>0</v>
      </c>
      <c r="K12474" t="s">
        <v>24</v>
      </c>
      <c r="L12474" t="s">
        <v>22</v>
      </c>
      <c r="M12474">
        <v>130000</v>
      </c>
      <c r="O12474" t="s">
        <v>3243</v>
      </c>
      <c r="P12474" t="s">
        <v>10819</v>
      </c>
    </row>
    <row r="12475" spans="1:16" x14ac:dyDescent="0.55000000000000004">
      <c r="A12475" t="s">
        <v>40</v>
      </c>
      <c r="B12475" t="s">
        <v>11329</v>
      </c>
      <c r="C12475" t="s">
        <v>456</v>
      </c>
      <c r="D12475" t="s">
        <v>5535</v>
      </c>
      <c r="E12475" t="s">
        <v>20</v>
      </c>
      <c r="F12475" t="b">
        <v>0</v>
      </c>
      <c r="G12475" t="s">
        <v>27</v>
      </c>
      <c r="H12475" s="4">
        <v>45824.001261574071</v>
      </c>
      <c r="I12475" t="b">
        <v>0</v>
      </c>
      <c r="J12475" t="b">
        <v>1</v>
      </c>
      <c r="K12475" t="s">
        <v>24</v>
      </c>
      <c r="L12475" t="s">
        <v>22</v>
      </c>
      <c r="M12475">
        <v>147637.5</v>
      </c>
      <c r="O12475" t="s">
        <v>16238</v>
      </c>
      <c r="P12475" t="s">
        <v>11331</v>
      </c>
    </row>
    <row r="12476" spans="1:16" x14ac:dyDescent="0.55000000000000004">
      <c r="A12476" t="s">
        <v>2</v>
      </c>
      <c r="B12476" t="s">
        <v>13530</v>
      </c>
      <c r="C12476" t="s">
        <v>39</v>
      </c>
      <c r="D12476" t="s">
        <v>4014</v>
      </c>
      <c r="E12476" t="s">
        <v>20</v>
      </c>
      <c r="F12476" t="b">
        <v>1</v>
      </c>
      <c r="G12476" t="s">
        <v>27</v>
      </c>
      <c r="H12476" s="4">
        <v>45824.001342592594</v>
      </c>
      <c r="I12476" t="b">
        <v>0</v>
      </c>
      <c r="J12476" t="b">
        <v>1</v>
      </c>
      <c r="K12476" t="s">
        <v>24</v>
      </c>
      <c r="L12476" t="s">
        <v>22</v>
      </c>
      <c r="M12476">
        <v>101925</v>
      </c>
      <c r="O12476" t="s">
        <v>13531</v>
      </c>
      <c r="P12476" t="s">
        <v>13532</v>
      </c>
    </row>
    <row r="12477" spans="1:16" x14ac:dyDescent="0.55000000000000004">
      <c r="A12477" t="s">
        <v>2</v>
      </c>
      <c r="B12477" t="s">
        <v>16239</v>
      </c>
      <c r="C12477" t="s">
        <v>622</v>
      </c>
      <c r="D12477" t="s">
        <v>4014</v>
      </c>
      <c r="E12477" t="s">
        <v>20</v>
      </c>
      <c r="F12477" t="b">
        <v>0</v>
      </c>
      <c r="G12477" t="s">
        <v>27</v>
      </c>
      <c r="H12477" s="4">
        <v>45824.00136574074</v>
      </c>
      <c r="I12477" t="b">
        <v>0</v>
      </c>
      <c r="J12477" t="b">
        <v>1</v>
      </c>
      <c r="K12477" t="s">
        <v>24</v>
      </c>
      <c r="L12477" t="s">
        <v>22</v>
      </c>
      <c r="M12477">
        <v>138850</v>
      </c>
      <c r="O12477" t="s">
        <v>254</v>
      </c>
      <c r="P12477" t="s">
        <v>16240</v>
      </c>
    </row>
    <row r="12478" spans="1:16" x14ac:dyDescent="0.55000000000000004">
      <c r="A12478" t="s">
        <v>0</v>
      </c>
      <c r="B12478" t="s">
        <v>565</v>
      </c>
      <c r="C12478" t="s">
        <v>3608</v>
      </c>
      <c r="D12478" t="s">
        <v>3973</v>
      </c>
      <c r="E12478" t="s">
        <v>20</v>
      </c>
      <c r="F12478" t="b">
        <v>0</v>
      </c>
      <c r="G12478" t="s">
        <v>27</v>
      </c>
      <c r="H12478" s="4">
        <v>45824.001504629632</v>
      </c>
      <c r="I12478" t="b">
        <v>0</v>
      </c>
      <c r="J12478" t="b">
        <v>1</v>
      </c>
      <c r="K12478" t="s">
        <v>24</v>
      </c>
      <c r="L12478" t="s">
        <v>22</v>
      </c>
      <c r="M12478">
        <v>126000</v>
      </c>
      <c r="O12478" t="s">
        <v>5482</v>
      </c>
      <c r="P12478" t="s">
        <v>221</v>
      </c>
    </row>
    <row r="12479" spans="1:16" x14ac:dyDescent="0.55000000000000004">
      <c r="A12479" t="s">
        <v>2</v>
      </c>
      <c r="B12479" t="s">
        <v>16241</v>
      </c>
      <c r="C12479" t="s">
        <v>5427</v>
      </c>
      <c r="D12479" t="s">
        <v>4014</v>
      </c>
      <c r="E12479" t="s">
        <v>20</v>
      </c>
      <c r="F12479" t="b">
        <v>0</v>
      </c>
      <c r="G12479" t="s">
        <v>41</v>
      </c>
      <c r="H12479" s="4">
        <v>45824.001770833333</v>
      </c>
      <c r="I12479" t="b">
        <v>1</v>
      </c>
      <c r="J12479" t="b">
        <v>1</v>
      </c>
      <c r="K12479" t="s">
        <v>24</v>
      </c>
      <c r="L12479" t="s">
        <v>22</v>
      </c>
      <c r="M12479">
        <v>175000</v>
      </c>
      <c r="O12479" t="s">
        <v>3602</v>
      </c>
      <c r="P12479" t="s">
        <v>16242</v>
      </c>
    </row>
    <row r="12480" spans="1:16" x14ac:dyDescent="0.55000000000000004">
      <c r="A12480" t="s">
        <v>139</v>
      </c>
      <c r="B12480" t="s">
        <v>16243</v>
      </c>
      <c r="C12480" t="s">
        <v>808</v>
      </c>
      <c r="D12480" t="s">
        <v>3973</v>
      </c>
      <c r="E12480" t="s">
        <v>20</v>
      </c>
      <c r="F12480" t="b">
        <v>0</v>
      </c>
      <c r="G12480" t="s">
        <v>30</v>
      </c>
      <c r="H12480" s="4">
        <v>45824.002581018518</v>
      </c>
      <c r="I12480" t="b">
        <v>0</v>
      </c>
      <c r="J12480" t="b">
        <v>1</v>
      </c>
      <c r="K12480" t="s">
        <v>24</v>
      </c>
      <c r="L12480" t="s">
        <v>22</v>
      </c>
      <c r="M12480">
        <v>137300</v>
      </c>
      <c r="O12480" t="s">
        <v>5482</v>
      </c>
      <c r="P12480" t="s">
        <v>15269</v>
      </c>
    </row>
    <row r="12481" spans="1:16" x14ac:dyDescent="0.55000000000000004">
      <c r="A12481" t="s">
        <v>2</v>
      </c>
      <c r="B12481" t="s">
        <v>16173</v>
      </c>
      <c r="C12481" t="s">
        <v>16244</v>
      </c>
      <c r="D12481" t="s">
        <v>4035</v>
      </c>
      <c r="E12481" t="s">
        <v>20</v>
      </c>
      <c r="F12481" t="b">
        <v>0</v>
      </c>
      <c r="G12481" t="s">
        <v>27</v>
      </c>
      <c r="H12481" s="4">
        <v>45824.251168981478</v>
      </c>
      <c r="I12481" t="b">
        <v>0</v>
      </c>
      <c r="J12481" t="b">
        <v>1</v>
      </c>
      <c r="K12481" t="s">
        <v>24</v>
      </c>
      <c r="L12481" t="s">
        <v>22</v>
      </c>
      <c r="M12481">
        <v>202500</v>
      </c>
      <c r="O12481" t="s">
        <v>3602</v>
      </c>
      <c r="P12481" t="s">
        <v>16174</v>
      </c>
    </row>
    <row r="12482" spans="1:16" x14ac:dyDescent="0.55000000000000004">
      <c r="A12482" t="s">
        <v>1</v>
      </c>
      <c r="B12482" t="s">
        <v>16245</v>
      </c>
      <c r="C12482" t="s">
        <v>151</v>
      </c>
      <c r="D12482" t="s">
        <v>81</v>
      </c>
      <c r="E12482" t="s">
        <v>20</v>
      </c>
      <c r="F12482" t="b">
        <v>0</v>
      </c>
      <c r="G12482" t="s">
        <v>30</v>
      </c>
      <c r="H12482" s="4">
        <v>45824.251782407409</v>
      </c>
      <c r="I12482" t="b">
        <v>0</v>
      </c>
      <c r="J12482" t="b">
        <v>1</v>
      </c>
      <c r="K12482" t="s">
        <v>24</v>
      </c>
      <c r="L12482" t="s">
        <v>22</v>
      </c>
      <c r="M12482">
        <v>170000</v>
      </c>
      <c r="O12482" t="s">
        <v>81</v>
      </c>
      <c r="P12482" t="s">
        <v>16246</v>
      </c>
    </row>
    <row r="12483" spans="1:16" x14ac:dyDescent="0.55000000000000004">
      <c r="A12483" t="s">
        <v>2</v>
      </c>
      <c r="B12483" t="s">
        <v>16247</v>
      </c>
      <c r="C12483" t="s">
        <v>1268</v>
      </c>
      <c r="D12483" t="s">
        <v>4035</v>
      </c>
      <c r="E12483" t="s">
        <v>20</v>
      </c>
      <c r="F12483" t="b">
        <v>0</v>
      </c>
      <c r="G12483" t="s">
        <v>1268</v>
      </c>
      <c r="H12483" s="4">
        <v>45824.261342592603</v>
      </c>
      <c r="I12483" t="b">
        <v>0</v>
      </c>
      <c r="J12483" t="b">
        <v>0</v>
      </c>
      <c r="K12483" t="s">
        <v>1268</v>
      </c>
      <c r="L12483" t="s">
        <v>22</v>
      </c>
      <c r="M12483">
        <v>90999.5</v>
      </c>
      <c r="O12483" t="s">
        <v>16248</v>
      </c>
      <c r="P12483" t="s">
        <v>16249</v>
      </c>
    </row>
    <row r="12484" spans="1:16" x14ac:dyDescent="0.55000000000000004">
      <c r="A12484" t="s">
        <v>0</v>
      </c>
      <c r="B12484" t="s">
        <v>15685</v>
      </c>
      <c r="C12484" t="s">
        <v>1008</v>
      </c>
      <c r="D12484" t="s">
        <v>3828</v>
      </c>
      <c r="E12484" t="s">
        <v>20</v>
      </c>
      <c r="F12484" t="b">
        <v>0</v>
      </c>
      <c r="G12484" t="s">
        <v>23</v>
      </c>
      <c r="H12484" s="4">
        <v>45824.271145833343</v>
      </c>
      <c r="I12484" t="b">
        <v>0</v>
      </c>
      <c r="J12484" t="b">
        <v>0</v>
      </c>
      <c r="K12484" t="s">
        <v>24</v>
      </c>
      <c r="L12484" t="s">
        <v>36</v>
      </c>
      <c r="N12484">
        <v>51.5</v>
      </c>
      <c r="O12484" t="s">
        <v>2988</v>
      </c>
      <c r="P12484" t="s">
        <v>1245</v>
      </c>
    </row>
    <row r="12485" spans="1:16" x14ac:dyDescent="0.55000000000000004">
      <c r="A12485" t="s">
        <v>0</v>
      </c>
      <c r="B12485" t="s">
        <v>16250</v>
      </c>
      <c r="C12485" t="s">
        <v>529</v>
      </c>
      <c r="D12485" t="s">
        <v>3973</v>
      </c>
      <c r="E12485" t="s">
        <v>20</v>
      </c>
      <c r="F12485" t="b">
        <v>0</v>
      </c>
      <c r="G12485" t="s">
        <v>23</v>
      </c>
      <c r="H12485" s="4">
        <v>45824.271145833343</v>
      </c>
      <c r="I12485" t="b">
        <v>0</v>
      </c>
      <c r="J12485" t="b">
        <v>0</v>
      </c>
      <c r="K12485" t="s">
        <v>24</v>
      </c>
      <c r="L12485" t="s">
        <v>22</v>
      </c>
      <c r="M12485">
        <v>75000</v>
      </c>
      <c r="O12485" t="s">
        <v>16251</v>
      </c>
      <c r="P12485" t="s">
        <v>16252</v>
      </c>
    </row>
    <row r="12486" spans="1:16" x14ac:dyDescent="0.55000000000000004">
      <c r="A12486" t="s">
        <v>40</v>
      </c>
      <c r="B12486" t="s">
        <v>16253</v>
      </c>
      <c r="C12486" t="s">
        <v>39</v>
      </c>
      <c r="D12486" t="s">
        <v>4014</v>
      </c>
      <c r="E12486" t="s">
        <v>20</v>
      </c>
      <c r="F12486" t="b">
        <v>1</v>
      </c>
      <c r="G12486" t="s">
        <v>9685</v>
      </c>
      <c r="H12486" s="4">
        <v>45824.273692129631</v>
      </c>
      <c r="I12486" t="b">
        <v>0</v>
      </c>
      <c r="J12486" t="b">
        <v>1</v>
      </c>
      <c r="K12486" t="s">
        <v>9685</v>
      </c>
      <c r="L12486" t="s">
        <v>22</v>
      </c>
      <c r="M12486">
        <v>187818</v>
      </c>
      <c r="O12486" t="s">
        <v>9686</v>
      </c>
      <c r="P12486" t="s">
        <v>16254</v>
      </c>
    </row>
    <row r="12487" spans="1:16" x14ac:dyDescent="0.55000000000000004">
      <c r="A12487" t="s">
        <v>139</v>
      </c>
      <c r="B12487" t="s">
        <v>16255</v>
      </c>
      <c r="C12487" t="s">
        <v>39</v>
      </c>
      <c r="D12487" t="s">
        <v>7434</v>
      </c>
      <c r="E12487" t="s">
        <v>20</v>
      </c>
      <c r="F12487" t="b">
        <v>1</v>
      </c>
      <c r="G12487" t="s">
        <v>4068</v>
      </c>
      <c r="H12487" s="4">
        <v>45824.278020833342</v>
      </c>
      <c r="I12487" t="b">
        <v>0</v>
      </c>
      <c r="J12487" t="b">
        <v>1</v>
      </c>
      <c r="L12487" t="s">
        <v>22</v>
      </c>
      <c r="M12487">
        <v>142350</v>
      </c>
      <c r="O12487" t="s">
        <v>4058</v>
      </c>
      <c r="P12487" t="s">
        <v>16256</v>
      </c>
    </row>
    <row r="12488" spans="1:16" x14ac:dyDescent="0.55000000000000004">
      <c r="A12488" t="s">
        <v>0</v>
      </c>
      <c r="B12488" t="s">
        <v>309</v>
      </c>
      <c r="C12488" t="s">
        <v>400</v>
      </c>
      <c r="D12488" t="s">
        <v>16257</v>
      </c>
      <c r="E12488" t="s">
        <v>20</v>
      </c>
      <c r="F12488" t="b">
        <v>0</v>
      </c>
      <c r="G12488" t="s">
        <v>30</v>
      </c>
      <c r="H12488" s="4">
        <v>45824.292430555557</v>
      </c>
      <c r="I12488" t="b">
        <v>0</v>
      </c>
      <c r="J12488" t="b">
        <v>1</v>
      </c>
      <c r="K12488" t="s">
        <v>24</v>
      </c>
      <c r="L12488" t="s">
        <v>22</v>
      </c>
      <c r="M12488">
        <v>92750</v>
      </c>
      <c r="O12488" t="s">
        <v>401</v>
      </c>
      <c r="P12488" t="s">
        <v>16258</v>
      </c>
    </row>
    <row r="12489" spans="1:16" x14ac:dyDescent="0.55000000000000004">
      <c r="A12489" t="s">
        <v>1</v>
      </c>
      <c r="B12489" t="s">
        <v>16259</v>
      </c>
      <c r="C12489" t="s">
        <v>16260</v>
      </c>
      <c r="D12489" t="s">
        <v>4084</v>
      </c>
      <c r="E12489" t="s">
        <v>20</v>
      </c>
      <c r="F12489" t="b">
        <v>0</v>
      </c>
      <c r="G12489" t="s">
        <v>158</v>
      </c>
      <c r="H12489" s="4">
        <v>45824.296770833331</v>
      </c>
      <c r="I12489" t="b">
        <v>0</v>
      </c>
      <c r="J12489" t="b">
        <v>0</v>
      </c>
      <c r="K12489" t="s">
        <v>158</v>
      </c>
      <c r="L12489" t="s">
        <v>22</v>
      </c>
      <c r="M12489">
        <v>120000</v>
      </c>
      <c r="O12489" t="s">
        <v>16261</v>
      </c>
      <c r="P12489" t="s">
        <v>438</v>
      </c>
    </row>
    <row r="12490" spans="1:16" x14ac:dyDescent="0.55000000000000004">
      <c r="A12490" t="s">
        <v>19</v>
      </c>
      <c r="B12490" t="s">
        <v>16262</v>
      </c>
      <c r="C12490" t="s">
        <v>1270</v>
      </c>
      <c r="D12490" t="s">
        <v>3970</v>
      </c>
      <c r="E12490" t="s">
        <v>20</v>
      </c>
      <c r="F12490" t="b">
        <v>0</v>
      </c>
      <c r="G12490" t="s">
        <v>23</v>
      </c>
      <c r="H12490" s="4">
        <v>45824.312858796293</v>
      </c>
      <c r="I12490" t="b">
        <v>0</v>
      </c>
      <c r="J12490" t="b">
        <v>1</v>
      </c>
      <c r="K12490" t="s">
        <v>24</v>
      </c>
      <c r="L12490" t="s">
        <v>22</v>
      </c>
      <c r="M12490">
        <v>135000</v>
      </c>
      <c r="O12490" t="s">
        <v>3105</v>
      </c>
      <c r="P12490" t="s">
        <v>274</v>
      </c>
    </row>
    <row r="12491" spans="1:16" x14ac:dyDescent="0.55000000000000004">
      <c r="A12491" t="s">
        <v>0</v>
      </c>
      <c r="B12491" t="s">
        <v>1269</v>
      </c>
      <c r="C12491" t="s">
        <v>151</v>
      </c>
      <c r="D12491" t="s">
        <v>4084</v>
      </c>
      <c r="E12491" t="s">
        <v>20</v>
      </c>
      <c r="F12491" t="b">
        <v>0</v>
      </c>
      <c r="G12491" t="s">
        <v>30</v>
      </c>
      <c r="H12491" s="4">
        <v>45824.334108796298</v>
      </c>
      <c r="I12491" t="b">
        <v>0</v>
      </c>
      <c r="J12491" t="b">
        <v>0</v>
      </c>
      <c r="K12491" t="s">
        <v>24</v>
      </c>
      <c r="L12491" t="s">
        <v>22</v>
      </c>
      <c r="M12491">
        <v>105000</v>
      </c>
      <c r="O12491" t="s">
        <v>4873</v>
      </c>
      <c r="P12491" t="s">
        <v>2591</v>
      </c>
    </row>
    <row r="12492" spans="1:16" x14ac:dyDescent="0.55000000000000004">
      <c r="A12492" t="s">
        <v>0</v>
      </c>
      <c r="B12492" t="s">
        <v>16263</v>
      </c>
      <c r="C12492" t="s">
        <v>49</v>
      </c>
      <c r="D12492" t="s">
        <v>3828</v>
      </c>
      <c r="E12492" t="s">
        <v>20</v>
      </c>
      <c r="F12492" t="b">
        <v>0</v>
      </c>
      <c r="G12492" t="s">
        <v>41</v>
      </c>
      <c r="H12492" s="4">
        <v>45824.334652777783</v>
      </c>
      <c r="I12492" t="b">
        <v>0</v>
      </c>
      <c r="J12492" t="b">
        <v>1</v>
      </c>
      <c r="K12492" t="s">
        <v>24</v>
      </c>
      <c r="L12492" t="s">
        <v>22</v>
      </c>
      <c r="M12492">
        <v>171500</v>
      </c>
      <c r="O12492" t="s">
        <v>1883</v>
      </c>
      <c r="P12492" t="s">
        <v>16264</v>
      </c>
    </row>
    <row r="12493" spans="1:16" x14ac:dyDescent="0.55000000000000004">
      <c r="A12493" t="s">
        <v>19</v>
      </c>
      <c r="B12493" t="s">
        <v>16265</v>
      </c>
      <c r="C12493" t="s">
        <v>774</v>
      </c>
      <c r="D12493" t="s">
        <v>4103</v>
      </c>
      <c r="E12493" t="s">
        <v>20</v>
      </c>
      <c r="F12493" t="b">
        <v>0</v>
      </c>
      <c r="G12493" t="s">
        <v>41</v>
      </c>
      <c r="H12493" s="4">
        <v>45824.334652777783</v>
      </c>
      <c r="I12493" t="b">
        <v>0</v>
      </c>
      <c r="J12493" t="b">
        <v>0</v>
      </c>
      <c r="K12493" t="s">
        <v>24</v>
      </c>
      <c r="L12493" t="s">
        <v>22</v>
      </c>
      <c r="M12493">
        <v>108000</v>
      </c>
      <c r="O12493" t="s">
        <v>294</v>
      </c>
      <c r="P12493" t="s">
        <v>15676</v>
      </c>
    </row>
    <row r="12494" spans="1:16" x14ac:dyDescent="0.55000000000000004">
      <c r="A12494" t="s">
        <v>40</v>
      </c>
      <c r="B12494" t="s">
        <v>9472</v>
      </c>
      <c r="C12494" t="s">
        <v>1413</v>
      </c>
      <c r="D12494" t="s">
        <v>4178</v>
      </c>
      <c r="E12494" t="s">
        <v>20</v>
      </c>
      <c r="F12494" t="b">
        <v>0</v>
      </c>
      <c r="G12494" t="s">
        <v>41</v>
      </c>
      <c r="H12494" s="4">
        <v>45824.336226851847</v>
      </c>
      <c r="I12494" t="b">
        <v>0</v>
      </c>
      <c r="J12494" t="b">
        <v>1</v>
      </c>
      <c r="K12494" t="s">
        <v>24</v>
      </c>
      <c r="L12494" t="s">
        <v>22</v>
      </c>
      <c r="M12494">
        <v>170000</v>
      </c>
      <c r="O12494" t="s">
        <v>59</v>
      </c>
      <c r="P12494" t="s">
        <v>137</v>
      </c>
    </row>
    <row r="12495" spans="1:16" x14ac:dyDescent="0.55000000000000004">
      <c r="A12495" t="s">
        <v>40</v>
      </c>
      <c r="B12495" t="s">
        <v>9472</v>
      </c>
      <c r="C12495" t="s">
        <v>58</v>
      </c>
      <c r="D12495" t="s">
        <v>4178</v>
      </c>
      <c r="E12495" t="s">
        <v>20</v>
      </c>
      <c r="F12495" t="b">
        <v>0</v>
      </c>
      <c r="G12495" t="s">
        <v>30</v>
      </c>
      <c r="H12495" s="4">
        <v>45824.337048611109</v>
      </c>
      <c r="I12495" t="b">
        <v>0</v>
      </c>
      <c r="J12495" t="b">
        <v>1</v>
      </c>
      <c r="K12495" t="s">
        <v>24</v>
      </c>
      <c r="L12495" t="s">
        <v>22</v>
      </c>
      <c r="M12495">
        <v>170000</v>
      </c>
      <c r="O12495" t="s">
        <v>59</v>
      </c>
      <c r="P12495" t="s">
        <v>137</v>
      </c>
    </row>
    <row r="12496" spans="1:16" x14ac:dyDescent="0.55000000000000004">
      <c r="A12496" t="s">
        <v>139</v>
      </c>
      <c r="B12496" t="s">
        <v>16266</v>
      </c>
      <c r="C12496" t="s">
        <v>459</v>
      </c>
      <c r="D12496" t="s">
        <v>3973</v>
      </c>
      <c r="E12496" t="s">
        <v>20</v>
      </c>
      <c r="F12496" t="b">
        <v>0</v>
      </c>
      <c r="G12496" t="s">
        <v>41</v>
      </c>
      <c r="H12496" s="4">
        <v>45824.375300925924</v>
      </c>
      <c r="I12496" t="b">
        <v>0</v>
      </c>
      <c r="J12496" t="b">
        <v>0</v>
      </c>
      <c r="K12496" t="s">
        <v>24</v>
      </c>
      <c r="L12496" t="s">
        <v>22</v>
      </c>
      <c r="M12496">
        <v>91356</v>
      </c>
      <c r="O12496" t="s">
        <v>16267</v>
      </c>
      <c r="P12496" t="s">
        <v>16268</v>
      </c>
    </row>
    <row r="12497" spans="1:16" x14ac:dyDescent="0.55000000000000004">
      <c r="A12497" t="s">
        <v>0</v>
      </c>
      <c r="B12497" t="s">
        <v>16269</v>
      </c>
      <c r="C12497" t="s">
        <v>140</v>
      </c>
      <c r="D12497" t="s">
        <v>4084</v>
      </c>
      <c r="E12497" t="s">
        <v>20</v>
      </c>
      <c r="F12497" t="b">
        <v>0</v>
      </c>
      <c r="G12497" t="s">
        <v>35</v>
      </c>
      <c r="H12497" s="4">
        <v>45824.375590277778</v>
      </c>
      <c r="I12497" t="b">
        <v>0</v>
      </c>
      <c r="J12497" t="b">
        <v>0</v>
      </c>
      <c r="K12497" t="s">
        <v>24</v>
      </c>
      <c r="L12497" t="s">
        <v>22</v>
      </c>
      <c r="M12497">
        <v>175000</v>
      </c>
      <c r="O12497" t="s">
        <v>16270</v>
      </c>
      <c r="P12497" t="s">
        <v>16271</v>
      </c>
    </row>
    <row r="12498" spans="1:16" x14ac:dyDescent="0.55000000000000004">
      <c r="A12498" t="s">
        <v>1</v>
      </c>
      <c r="B12498" t="s">
        <v>16272</v>
      </c>
      <c r="C12498" t="s">
        <v>82</v>
      </c>
      <c r="D12498" t="s">
        <v>4103</v>
      </c>
      <c r="E12498" t="s">
        <v>20</v>
      </c>
      <c r="F12498" t="b">
        <v>0</v>
      </c>
      <c r="G12498" t="s">
        <v>27</v>
      </c>
      <c r="H12498" s="4">
        <v>45824.376122685193</v>
      </c>
      <c r="I12498" t="b">
        <v>0</v>
      </c>
      <c r="J12498" t="b">
        <v>0</v>
      </c>
      <c r="K12498" t="s">
        <v>24</v>
      </c>
      <c r="L12498" t="s">
        <v>22</v>
      </c>
      <c r="M12498">
        <v>154000</v>
      </c>
      <c r="O12498" t="s">
        <v>65</v>
      </c>
      <c r="P12498" t="s">
        <v>723</v>
      </c>
    </row>
    <row r="12499" spans="1:16" x14ac:dyDescent="0.55000000000000004">
      <c r="A12499" t="s">
        <v>28</v>
      </c>
      <c r="B12499" t="s">
        <v>16273</v>
      </c>
      <c r="C12499" t="s">
        <v>82</v>
      </c>
      <c r="D12499" t="s">
        <v>4178</v>
      </c>
      <c r="E12499" t="s">
        <v>20</v>
      </c>
      <c r="F12499" t="b">
        <v>0</v>
      </c>
      <c r="G12499" t="s">
        <v>27</v>
      </c>
      <c r="H12499" s="4">
        <v>45824.376145833332</v>
      </c>
      <c r="I12499" t="b">
        <v>0</v>
      </c>
      <c r="J12499" t="b">
        <v>1</v>
      </c>
      <c r="K12499" t="s">
        <v>24</v>
      </c>
      <c r="L12499" t="s">
        <v>22</v>
      </c>
      <c r="M12499">
        <v>188500</v>
      </c>
      <c r="O12499" t="s">
        <v>59</v>
      </c>
      <c r="P12499" t="s">
        <v>16274</v>
      </c>
    </row>
    <row r="12500" spans="1:16" x14ac:dyDescent="0.55000000000000004">
      <c r="A12500" t="s">
        <v>2</v>
      </c>
      <c r="B12500" t="s">
        <v>9369</v>
      </c>
      <c r="C12500" t="s">
        <v>179</v>
      </c>
      <c r="D12500" t="s">
        <v>4178</v>
      </c>
      <c r="E12500" t="s">
        <v>20</v>
      </c>
      <c r="F12500" t="b">
        <v>0</v>
      </c>
      <c r="G12500" t="s">
        <v>27</v>
      </c>
      <c r="H12500" s="4">
        <v>45824.377337962957</v>
      </c>
      <c r="I12500" t="b">
        <v>0</v>
      </c>
      <c r="J12500" t="b">
        <v>1</v>
      </c>
      <c r="K12500" t="s">
        <v>24</v>
      </c>
      <c r="L12500" t="s">
        <v>22</v>
      </c>
      <c r="M12500">
        <v>207000</v>
      </c>
      <c r="O12500" t="s">
        <v>59</v>
      </c>
      <c r="P12500" t="s">
        <v>137</v>
      </c>
    </row>
    <row r="12501" spans="1:16" x14ac:dyDescent="0.55000000000000004">
      <c r="A12501" t="s">
        <v>28</v>
      </c>
      <c r="B12501" t="s">
        <v>16022</v>
      </c>
      <c r="C12501" t="s">
        <v>39</v>
      </c>
      <c r="D12501" t="s">
        <v>3973</v>
      </c>
      <c r="E12501" t="s">
        <v>20</v>
      </c>
      <c r="F12501" t="b">
        <v>1</v>
      </c>
      <c r="G12501" t="s">
        <v>158</v>
      </c>
      <c r="H12501" s="4">
        <v>45824.380462962959</v>
      </c>
      <c r="I12501" t="b">
        <v>0</v>
      </c>
      <c r="J12501" t="b">
        <v>0</v>
      </c>
      <c r="K12501" t="s">
        <v>158</v>
      </c>
      <c r="L12501" t="s">
        <v>36</v>
      </c>
      <c r="N12501">
        <v>100</v>
      </c>
      <c r="O12501" t="s">
        <v>7413</v>
      </c>
    </row>
    <row r="12502" spans="1:16" x14ac:dyDescent="0.55000000000000004">
      <c r="A12502" t="s">
        <v>28</v>
      </c>
      <c r="B12502" t="s">
        <v>7458</v>
      </c>
      <c r="C12502" t="s">
        <v>39</v>
      </c>
      <c r="D12502" t="s">
        <v>3973</v>
      </c>
      <c r="E12502" t="s">
        <v>20</v>
      </c>
      <c r="F12502" t="b">
        <v>1</v>
      </c>
      <c r="G12502" t="s">
        <v>106</v>
      </c>
      <c r="H12502" s="4">
        <v>45824.381493055553</v>
      </c>
      <c r="I12502" t="b">
        <v>0</v>
      </c>
      <c r="J12502" t="b">
        <v>0</v>
      </c>
      <c r="K12502" t="s">
        <v>106</v>
      </c>
      <c r="L12502" t="s">
        <v>36</v>
      </c>
      <c r="N12502">
        <v>50</v>
      </c>
      <c r="O12502" t="s">
        <v>7413</v>
      </c>
      <c r="P12502" t="s">
        <v>7459</v>
      </c>
    </row>
    <row r="12503" spans="1:16" x14ac:dyDescent="0.55000000000000004">
      <c r="A12503" t="s">
        <v>2</v>
      </c>
      <c r="B12503" t="s">
        <v>16275</v>
      </c>
      <c r="C12503" t="s">
        <v>192</v>
      </c>
      <c r="D12503" t="s">
        <v>746</v>
      </c>
      <c r="E12503" t="s">
        <v>51</v>
      </c>
      <c r="F12503" t="b">
        <v>0</v>
      </c>
      <c r="G12503" t="s">
        <v>27</v>
      </c>
      <c r="H12503" s="4">
        <v>45824.418807870366</v>
      </c>
      <c r="I12503" t="b">
        <v>0</v>
      </c>
      <c r="J12503" t="b">
        <v>1</v>
      </c>
      <c r="K12503" t="s">
        <v>24</v>
      </c>
      <c r="L12503" t="s">
        <v>36</v>
      </c>
      <c r="N12503">
        <v>50</v>
      </c>
      <c r="O12503" t="s">
        <v>746</v>
      </c>
      <c r="P12503" t="s">
        <v>16276</v>
      </c>
    </row>
    <row r="12504" spans="1:16" x14ac:dyDescent="0.55000000000000004">
      <c r="A12504" t="s">
        <v>2</v>
      </c>
      <c r="B12504" t="s">
        <v>553</v>
      </c>
      <c r="C12504" t="s">
        <v>16277</v>
      </c>
      <c r="D12504" t="s">
        <v>12135</v>
      </c>
      <c r="E12504" t="s">
        <v>20</v>
      </c>
      <c r="F12504" t="b">
        <v>0</v>
      </c>
      <c r="G12504" t="s">
        <v>27</v>
      </c>
      <c r="H12504" s="4">
        <v>45824.418819444443</v>
      </c>
      <c r="I12504" t="b">
        <v>0</v>
      </c>
      <c r="J12504" t="b">
        <v>1</v>
      </c>
      <c r="K12504" t="s">
        <v>24</v>
      </c>
      <c r="L12504" t="s">
        <v>22</v>
      </c>
      <c r="M12504">
        <v>174500</v>
      </c>
      <c r="O12504" t="s">
        <v>341</v>
      </c>
      <c r="P12504" t="s">
        <v>566</v>
      </c>
    </row>
    <row r="12505" spans="1:16" x14ac:dyDescent="0.55000000000000004">
      <c r="A12505" t="s">
        <v>0</v>
      </c>
      <c r="B12505" t="s">
        <v>766</v>
      </c>
      <c r="C12505" t="s">
        <v>10408</v>
      </c>
      <c r="D12505" t="s">
        <v>4084</v>
      </c>
      <c r="E12505" t="s">
        <v>20</v>
      </c>
      <c r="F12505" t="b">
        <v>0</v>
      </c>
      <c r="G12505" t="s">
        <v>41</v>
      </c>
      <c r="H12505" s="4">
        <v>45824.500405092593</v>
      </c>
      <c r="I12505" t="b">
        <v>0</v>
      </c>
      <c r="J12505" t="b">
        <v>0</v>
      </c>
      <c r="K12505" t="s">
        <v>24</v>
      </c>
      <c r="L12505" t="s">
        <v>22</v>
      </c>
      <c r="M12505">
        <v>46500</v>
      </c>
      <c r="O12505" t="s">
        <v>3205</v>
      </c>
      <c r="P12505" t="s">
        <v>1075</v>
      </c>
    </row>
    <row r="12506" spans="1:16" x14ac:dyDescent="0.55000000000000004">
      <c r="A12506" t="s">
        <v>40</v>
      </c>
      <c r="B12506" t="s">
        <v>9472</v>
      </c>
      <c r="C12506" t="s">
        <v>509</v>
      </c>
      <c r="D12506" t="s">
        <v>4178</v>
      </c>
      <c r="E12506" t="s">
        <v>20</v>
      </c>
      <c r="F12506" t="b">
        <v>0</v>
      </c>
      <c r="G12506" t="s">
        <v>27</v>
      </c>
      <c r="H12506" s="4">
        <v>45824.502476851849</v>
      </c>
      <c r="I12506" t="b">
        <v>0</v>
      </c>
      <c r="J12506" t="b">
        <v>1</v>
      </c>
      <c r="K12506" t="s">
        <v>24</v>
      </c>
      <c r="L12506" t="s">
        <v>22</v>
      </c>
      <c r="M12506">
        <v>154500</v>
      </c>
      <c r="O12506" t="s">
        <v>59</v>
      </c>
      <c r="P12506" t="s">
        <v>137</v>
      </c>
    </row>
    <row r="12507" spans="1:16" x14ac:dyDescent="0.55000000000000004">
      <c r="A12507" t="s">
        <v>0</v>
      </c>
      <c r="B12507" t="s">
        <v>16278</v>
      </c>
      <c r="C12507" t="s">
        <v>180</v>
      </c>
      <c r="D12507" t="s">
        <v>3973</v>
      </c>
      <c r="E12507" t="s">
        <v>51</v>
      </c>
      <c r="F12507" t="b">
        <v>0</v>
      </c>
      <c r="G12507" t="s">
        <v>41</v>
      </c>
      <c r="H12507" s="4">
        <v>45824.543090277781</v>
      </c>
      <c r="I12507" t="b">
        <v>0</v>
      </c>
      <c r="J12507" t="b">
        <v>0</v>
      </c>
      <c r="K12507" t="s">
        <v>24</v>
      </c>
      <c r="L12507" t="s">
        <v>36</v>
      </c>
      <c r="N12507">
        <v>64.834999084472656</v>
      </c>
      <c r="O12507" t="s">
        <v>2901</v>
      </c>
      <c r="P12507" t="s">
        <v>286</v>
      </c>
    </row>
    <row r="12508" spans="1:16" x14ac:dyDescent="0.55000000000000004">
      <c r="A12508" t="s">
        <v>28</v>
      </c>
      <c r="B12508" t="s">
        <v>16279</v>
      </c>
      <c r="C12508" t="s">
        <v>16280</v>
      </c>
      <c r="D12508" t="s">
        <v>15597</v>
      </c>
      <c r="E12508" t="s">
        <v>20</v>
      </c>
      <c r="F12508" t="b">
        <v>0</v>
      </c>
      <c r="G12508" t="s">
        <v>15598</v>
      </c>
      <c r="H12508" s="4">
        <v>45824.554756944453</v>
      </c>
      <c r="I12508" t="b">
        <v>0</v>
      </c>
      <c r="J12508" t="b">
        <v>0</v>
      </c>
      <c r="K12508" t="s">
        <v>15598</v>
      </c>
      <c r="L12508" t="s">
        <v>22</v>
      </c>
      <c r="M12508">
        <v>140000</v>
      </c>
      <c r="O12508" t="s">
        <v>16281</v>
      </c>
      <c r="P12508" t="s">
        <v>16282</v>
      </c>
    </row>
    <row r="12509" spans="1:16" x14ac:dyDescent="0.55000000000000004">
      <c r="A12509" t="s">
        <v>0</v>
      </c>
      <c r="B12509" t="s">
        <v>0</v>
      </c>
      <c r="C12509" t="s">
        <v>3802</v>
      </c>
      <c r="D12509" t="s">
        <v>3973</v>
      </c>
      <c r="E12509" t="s">
        <v>51</v>
      </c>
      <c r="F12509" t="b">
        <v>0</v>
      </c>
      <c r="G12509" t="s">
        <v>27</v>
      </c>
      <c r="H12509" s="4">
        <v>45824.583495370367</v>
      </c>
      <c r="I12509" t="b">
        <v>0</v>
      </c>
      <c r="J12509" t="b">
        <v>1</v>
      </c>
      <c r="K12509" t="s">
        <v>24</v>
      </c>
      <c r="L12509" t="s">
        <v>36</v>
      </c>
      <c r="N12509">
        <v>37.5</v>
      </c>
      <c r="O12509" t="s">
        <v>80</v>
      </c>
      <c r="P12509" t="s">
        <v>1776</v>
      </c>
    </row>
    <row r="12510" spans="1:16" x14ac:dyDescent="0.55000000000000004">
      <c r="A12510" t="s">
        <v>0</v>
      </c>
      <c r="B12510" t="s">
        <v>16283</v>
      </c>
      <c r="C12510" t="s">
        <v>316</v>
      </c>
      <c r="D12510" t="s">
        <v>2208</v>
      </c>
      <c r="F12510" t="b">
        <v>0</v>
      </c>
      <c r="G12510" t="s">
        <v>35</v>
      </c>
      <c r="H12510" s="4">
        <v>45824.583773148152</v>
      </c>
      <c r="I12510" t="b">
        <v>1</v>
      </c>
      <c r="J12510" t="b">
        <v>0</v>
      </c>
      <c r="K12510" t="s">
        <v>24</v>
      </c>
      <c r="L12510" t="s">
        <v>36</v>
      </c>
      <c r="N12510">
        <v>20</v>
      </c>
      <c r="O12510" t="s">
        <v>16284</v>
      </c>
      <c r="P12510" t="s">
        <v>1702</v>
      </c>
    </row>
    <row r="12511" spans="1:16" x14ac:dyDescent="0.55000000000000004">
      <c r="A12511" t="s">
        <v>2</v>
      </c>
      <c r="B12511" t="s">
        <v>16285</v>
      </c>
      <c r="C12511" t="s">
        <v>71</v>
      </c>
      <c r="D12511" t="s">
        <v>3973</v>
      </c>
      <c r="E12511" t="s">
        <v>51</v>
      </c>
      <c r="F12511" t="b">
        <v>0</v>
      </c>
      <c r="G12511" t="s">
        <v>27</v>
      </c>
      <c r="H12511" s="4">
        <v>45824.585810185177</v>
      </c>
      <c r="I12511" t="b">
        <v>0</v>
      </c>
      <c r="J12511" t="b">
        <v>1</v>
      </c>
      <c r="K12511" t="s">
        <v>24</v>
      </c>
      <c r="L12511" t="s">
        <v>36</v>
      </c>
      <c r="N12511">
        <v>61</v>
      </c>
      <c r="O12511" t="s">
        <v>15893</v>
      </c>
    </row>
    <row r="12512" spans="1:16" x14ac:dyDescent="0.55000000000000004">
      <c r="A12512" t="s">
        <v>2</v>
      </c>
      <c r="B12512" t="s">
        <v>269</v>
      </c>
      <c r="C12512" t="s">
        <v>16286</v>
      </c>
      <c r="D12512" t="s">
        <v>4109</v>
      </c>
      <c r="E12512" t="s">
        <v>20</v>
      </c>
      <c r="F12512" t="b">
        <v>0</v>
      </c>
      <c r="G12512" t="s">
        <v>41</v>
      </c>
      <c r="H12512" s="4">
        <v>45824.586018518523</v>
      </c>
      <c r="I12512" t="b">
        <v>1</v>
      </c>
      <c r="J12512" t="b">
        <v>1</v>
      </c>
      <c r="K12512" t="s">
        <v>24</v>
      </c>
      <c r="L12512" t="s">
        <v>22</v>
      </c>
      <c r="M12512">
        <v>160000</v>
      </c>
      <c r="O12512" t="s">
        <v>5250</v>
      </c>
      <c r="P12512" t="s">
        <v>5251</v>
      </c>
    </row>
    <row r="12513" spans="1:16" x14ac:dyDescent="0.55000000000000004">
      <c r="A12513" t="s">
        <v>0</v>
      </c>
      <c r="B12513" t="s">
        <v>9291</v>
      </c>
      <c r="C12513" t="s">
        <v>1349</v>
      </c>
      <c r="D12513" t="s">
        <v>3973</v>
      </c>
      <c r="E12513" t="s">
        <v>20</v>
      </c>
      <c r="F12513" t="b">
        <v>0</v>
      </c>
      <c r="G12513" t="s">
        <v>52</v>
      </c>
      <c r="H12513" s="4">
        <v>45824.587604166663</v>
      </c>
      <c r="I12513" t="b">
        <v>1</v>
      </c>
      <c r="J12513" t="b">
        <v>0</v>
      </c>
      <c r="K12513" t="s">
        <v>24</v>
      </c>
      <c r="L12513" t="s">
        <v>22</v>
      </c>
      <c r="M12513">
        <v>100000</v>
      </c>
      <c r="O12513" t="s">
        <v>1736</v>
      </c>
      <c r="P12513" t="s">
        <v>1941</v>
      </c>
    </row>
    <row r="12514" spans="1:16" x14ac:dyDescent="0.55000000000000004">
      <c r="A12514" t="s">
        <v>0</v>
      </c>
      <c r="B12514" t="s">
        <v>16287</v>
      </c>
      <c r="C12514" t="s">
        <v>829</v>
      </c>
      <c r="D12514" t="s">
        <v>3973</v>
      </c>
      <c r="E12514" t="s">
        <v>20</v>
      </c>
      <c r="F12514" t="b">
        <v>0</v>
      </c>
      <c r="G12514" t="s">
        <v>27</v>
      </c>
      <c r="H12514" s="4">
        <v>45824.625057870369</v>
      </c>
      <c r="I12514" t="b">
        <v>0</v>
      </c>
      <c r="J12514" t="b">
        <v>1</v>
      </c>
      <c r="K12514" t="s">
        <v>24</v>
      </c>
      <c r="L12514" t="s">
        <v>36</v>
      </c>
      <c r="N12514">
        <v>34.55999755859375</v>
      </c>
      <c r="O12514" t="s">
        <v>5482</v>
      </c>
      <c r="P12514" t="s">
        <v>3176</v>
      </c>
    </row>
    <row r="12515" spans="1:16" x14ac:dyDescent="0.55000000000000004">
      <c r="A12515" t="s">
        <v>0</v>
      </c>
      <c r="B12515" t="s">
        <v>7475</v>
      </c>
      <c r="C12515" t="s">
        <v>179</v>
      </c>
      <c r="D12515" t="s">
        <v>2208</v>
      </c>
      <c r="E12515" t="s">
        <v>20</v>
      </c>
      <c r="F12515" t="b">
        <v>0</v>
      </c>
      <c r="G12515" t="s">
        <v>27</v>
      </c>
      <c r="H12515" s="4">
        <v>45824.625173611108</v>
      </c>
      <c r="I12515" t="b">
        <v>0</v>
      </c>
      <c r="J12515" t="b">
        <v>0</v>
      </c>
      <c r="K12515" t="s">
        <v>24</v>
      </c>
      <c r="L12515" t="s">
        <v>22</v>
      </c>
      <c r="M12515">
        <v>61750</v>
      </c>
      <c r="O12515" t="s">
        <v>7476</v>
      </c>
      <c r="P12515" t="s">
        <v>7477</v>
      </c>
    </row>
    <row r="12516" spans="1:16" x14ac:dyDescent="0.55000000000000004">
      <c r="A12516" t="s">
        <v>139</v>
      </c>
      <c r="B12516" t="s">
        <v>16288</v>
      </c>
      <c r="C12516" t="s">
        <v>16289</v>
      </c>
      <c r="D12516" t="s">
        <v>3973</v>
      </c>
      <c r="E12516" t="s">
        <v>20</v>
      </c>
      <c r="F12516" t="b">
        <v>0</v>
      </c>
      <c r="G12516" t="s">
        <v>35</v>
      </c>
      <c r="H12516" s="4">
        <v>45824.625671296293</v>
      </c>
      <c r="I12516" t="b">
        <v>0</v>
      </c>
      <c r="J12516" t="b">
        <v>0</v>
      </c>
      <c r="K12516" t="s">
        <v>24</v>
      </c>
      <c r="L12516" t="s">
        <v>22</v>
      </c>
      <c r="M12516">
        <v>65000</v>
      </c>
      <c r="O12516" t="s">
        <v>16290</v>
      </c>
      <c r="P12516" t="s">
        <v>3557</v>
      </c>
    </row>
    <row r="12517" spans="1:16" x14ac:dyDescent="0.55000000000000004">
      <c r="A12517" t="s">
        <v>2</v>
      </c>
      <c r="B12517" t="s">
        <v>2</v>
      </c>
      <c r="C12517" t="s">
        <v>2765</v>
      </c>
      <c r="D12517" t="s">
        <v>3973</v>
      </c>
      <c r="E12517" t="s">
        <v>20</v>
      </c>
      <c r="F12517" t="b">
        <v>0</v>
      </c>
      <c r="G12517" t="s">
        <v>52</v>
      </c>
      <c r="H12517" s="4">
        <v>45824.626030092593</v>
      </c>
      <c r="I12517" t="b">
        <v>0</v>
      </c>
      <c r="J12517" t="b">
        <v>1</v>
      </c>
      <c r="K12517" t="s">
        <v>24</v>
      </c>
      <c r="L12517" t="s">
        <v>22</v>
      </c>
      <c r="M12517">
        <v>187153</v>
      </c>
      <c r="O12517" t="s">
        <v>5482</v>
      </c>
      <c r="P12517" t="s">
        <v>3226</v>
      </c>
    </row>
    <row r="12518" spans="1:16" x14ac:dyDescent="0.55000000000000004">
      <c r="A12518" t="s">
        <v>2</v>
      </c>
      <c r="B12518" t="s">
        <v>2567</v>
      </c>
      <c r="C12518" t="s">
        <v>2130</v>
      </c>
      <c r="D12518" t="s">
        <v>3973</v>
      </c>
      <c r="E12518" t="s">
        <v>20</v>
      </c>
      <c r="F12518" t="b">
        <v>0</v>
      </c>
      <c r="G12518" t="s">
        <v>27</v>
      </c>
      <c r="H12518" s="4">
        <v>45824.626261574071</v>
      </c>
      <c r="I12518" t="b">
        <v>0</v>
      </c>
      <c r="J12518" t="b">
        <v>1</v>
      </c>
      <c r="K12518" t="s">
        <v>24</v>
      </c>
      <c r="L12518" t="s">
        <v>22</v>
      </c>
      <c r="M12518">
        <v>97000</v>
      </c>
      <c r="O12518" t="s">
        <v>5482</v>
      </c>
      <c r="P12518" t="s">
        <v>12594</v>
      </c>
    </row>
    <row r="12519" spans="1:16" x14ac:dyDescent="0.55000000000000004">
      <c r="A12519" t="s">
        <v>1</v>
      </c>
      <c r="B12519" t="s">
        <v>1</v>
      </c>
      <c r="C12519" t="s">
        <v>2164</v>
      </c>
      <c r="D12519" t="s">
        <v>3828</v>
      </c>
      <c r="E12519" t="s">
        <v>51</v>
      </c>
      <c r="F12519" t="b">
        <v>0</v>
      </c>
      <c r="G12519" t="s">
        <v>30</v>
      </c>
      <c r="H12519" s="4">
        <v>45824.626782407409</v>
      </c>
      <c r="I12519" t="b">
        <v>0</v>
      </c>
      <c r="J12519" t="b">
        <v>1</v>
      </c>
      <c r="K12519" t="s">
        <v>24</v>
      </c>
      <c r="L12519" t="s">
        <v>36</v>
      </c>
      <c r="N12519">
        <v>32.5</v>
      </c>
      <c r="O12519" t="s">
        <v>12181</v>
      </c>
      <c r="P12519" t="s">
        <v>12182</v>
      </c>
    </row>
    <row r="12520" spans="1:16" x14ac:dyDescent="0.55000000000000004">
      <c r="A12520" t="s">
        <v>1</v>
      </c>
      <c r="B12520" t="s">
        <v>1</v>
      </c>
      <c r="C12520" t="s">
        <v>2514</v>
      </c>
      <c r="D12520" t="s">
        <v>3973</v>
      </c>
      <c r="E12520" t="s">
        <v>20</v>
      </c>
      <c r="F12520" t="b">
        <v>0</v>
      </c>
      <c r="G12520" t="s">
        <v>30</v>
      </c>
      <c r="H12520" s="4">
        <v>45824.626782407409</v>
      </c>
      <c r="I12520" t="b">
        <v>0</v>
      </c>
      <c r="J12520" t="b">
        <v>1</v>
      </c>
      <c r="K12520" t="s">
        <v>24</v>
      </c>
      <c r="L12520" t="s">
        <v>22</v>
      </c>
      <c r="M12520">
        <v>120150</v>
      </c>
      <c r="O12520" t="s">
        <v>5482</v>
      </c>
      <c r="P12520" t="s">
        <v>10654</v>
      </c>
    </row>
    <row r="12521" spans="1:16" x14ac:dyDescent="0.55000000000000004">
      <c r="A12521" t="s">
        <v>2</v>
      </c>
      <c r="B12521" t="s">
        <v>7481</v>
      </c>
      <c r="C12521" t="s">
        <v>24</v>
      </c>
      <c r="D12521" t="s">
        <v>4328</v>
      </c>
      <c r="E12521" t="s">
        <v>20</v>
      </c>
      <c r="F12521" t="b">
        <v>0</v>
      </c>
      <c r="G12521" t="s">
        <v>27</v>
      </c>
      <c r="H12521" s="4">
        <v>45824.626979166656</v>
      </c>
      <c r="I12521" t="b">
        <v>0</v>
      </c>
      <c r="J12521" t="b">
        <v>0</v>
      </c>
      <c r="K12521" t="s">
        <v>24</v>
      </c>
      <c r="L12521" t="s">
        <v>22</v>
      </c>
      <c r="M12521">
        <v>126500</v>
      </c>
      <c r="O12521" t="s">
        <v>7482</v>
      </c>
      <c r="P12521" t="s">
        <v>7483</v>
      </c>
    </row>
    <row r="12522" spans="1:16" x14ac:dyDescent="0.55000000000000004">
      <c r="A12522" t="s">
        <v>40</v>
      </c>
      <c r="B12522" t="s">
        <v>9392</v>
      </c>
      <c r="C12522" t="s">
        <v>1118</v>
      </c>
      <c r="D12522" t="s">
        <v>3973</v>
      </c>
      <c r="E12522" t="s">
        <v>20</v>
      </c>
      <c r="F12522" t="b">
        <v>0</v>
      </c>
      <c r="G12522" t="s">
        <v>27</v>
      </c>
      <c r="H12522" s="4">
        <v>45824.627222222232</v>
      </c>
      <c r="I12522" t="b">
        <v>0</v>
      </c>
      <c r="J12522" t="b">
        <v>1</v>
      </c>
      <c r="K12522" t="s">
        <v>24</v>
      </c>
      <c r="L12522" t="s">
        <v>22</v>
      </c>
      <c r="M12522">
        <v>135000</v>
      </c>
      <c r="O12522" t="s">
        <v>1784</v>
      </c>
      <c r="P12522" t="s">
        <v>2489</v>
      </c>
    </row>
    <row r="12523" spans="1:16" x14ac:dyDescent="0.55000000000000004">
      <c r="A12523" t="s">
        <v>2</v>
      </c>
      <c r="B12523" t="s">
        <v>9399</v>
      </c>
      <c r="C12523" t="s">
        <v>71</v>
      </c>
      <c r="D12523" t="s">
        <v>3973</v>
      </c>
      <c r="E12523" t="s">
        <v>20</v>
      </c>
      <c r="F12523" t="b">
        <v>0</v>
      </c>
      <c r="G12523" t="s">
        <v>27</v>
      </c>
      <c r="H12523" s="4">
        <v>45824.627337962957</v>
      </c>
      <c r="I12523" t="b">
        <v>0</v>
      </c>
      <c r="J12523" t="b">
        <v>1</v>
      </c>
      <c r="K12523" t="s">
        <v>24</v>
      </c>
      <c r="L12523" t="s">
        <v>22</v>
      </c>
      <c r="M12523">
        <v>162500</v>
      </c>
      <c r="O12523" t="s">
        <v>5482</v>
      </c>
      <c r="P12523" t="s">
        <v>9400</v>
      </c>
    </row>
    <row r="12524" spans="1:16" x14ac:dyDescent="0.55000000000000004">
      <c r="A12524" t="s">
        <v>2</v>
      </c>
      <c r="B12524" t="s">
        <v>7406</v>
      </c>
      <c r="C12524" t="s">
        <v>10659</v>
      </c>
      <c r="D12524" t="s">
        <v>3973</v>
      </c>
      <c r="E12524" t="s">
        <v>20</v>
      </c>
      <c r="F12524" t="b">
        <v>0</v>
      </c>
      <c r="G12524" t="s">
        <v>27</v>
      </c>
      <c r="H12524" s="4">
        <v>45824.627337962957</v>
      </c>
      <c r="I12524" t="b">
        <v>0</v>
      </c>
      <c r="J12524" t="b">
        <v>0</v>
      </c>
      <c r="K12524" t="s">
        <v>24</v>
      </c>
      <c r="L12524" t="s">
        <v>22</v>
      </c>
      <c r="M12524">
        <v>82850</v>
      </c>
      <c r="O12524" t="s">
        <v>5482</v>
      </c>
      <c r="P12524" t="s">
        <v>3772</v>
      </c>
    </row>
    <row r="12525" spans="1:16" x14ac:dyDescent="0.55000000000000004">
      <c r="A12525" t="s">
        <v>2</v>
      </c>
      <c r="B12525" t="s">
        <v>2</v>
      </c>
      <c r="C12525" t="s">
        <v>9669</v>
      </c>
      <c r="D12525" t="s">
        <v>3973</v>
      </c>
      <c r="E12525" t="s">
        <v>20</v>
      </c>
      <c r="F12525" t="b">
        <v>0</v>
      </c>
      <c r="G12525" t="s">
        <v>27</v>
      </c>
      <c r="H12525" s="4">
        <v>45824.62736111111</v>
      </c>
      <c r="I12525" t="b">
        <v>0</v>
      </c>
      <c r="J12525" t="b">
        <v>1</v>
      </c>
      <c r="K12525" t="s">
        <v>24</v>
      </c>
      <c r="L12525" t="s">
        <v>22</v>
      </c>
      <c r="M12525">
        <v>187153</v>
      </c>
      <c r="O12525" t="s">
        <v>5482</v>
      </c>
      <c r="P12525" t="s">
        <v>3226</v>
      </c>
    </row>
    <row r="12526" spans="1:16" x14ac:dyDescent="0.55000000000000004">
      <c r="A12526" t="s">
        <v>2</v>
      </c>
      <c r="B12526" t="s">
        <v>7406</v>
      </c>
      <c r="C12526" t="s">
        <v>16291</v>
      </c>
      <c r="D12526" t="s">
        <v>3973</v>
      </c>
      <c r="E12526" t="s">
        <v>20</v>
      </c>
      <c r="F12526" t="b">
        <v>0</v>
      </c>
      <c r="G12526" t="s">
        <v>41</v>
      </c>
      <c r="H12526" s="4">
        <v>45824.627858796302</v>
      </c>
      <c r="I12526" t="b">
        <v>0</v>
      </c>
      <c r="J12526" t="b">
        <v>0</v>
      </c>
      <c r="K12526" t="s">
        <v>24</v>
      </c>
      <c r="L12526" t="s">
        <v>22</v>
      </c>
      <c r="M12526">
        <v>82850</v>
      </c>
      <c r="O12526" t="s">
        <v>5482</v>
      </c>
      <c r="P12526" t="s">
        <v>3772</v>
      </c>
    </row>
    <row r="12527" spans="1:16" x14ac:dyDescent="0.55000000000000004">
      <c r="A12527" t="s">
        <v>2</v>
      </c>
      <c r="B12527" t="s">
        <v>2</v>
      </c>
      <c r="C12527" t="s">
        <v>9393</v>
      </c>
      <c r="D12527" t="s">
        <v>3973</v>
      </c>
      <c r="E12527" t="s">
        <v>20</v>
      </c>
      <c r="F12527" t="b">
        <v>0</v>
      </c>
      <c r="G12527" t="s">
        <v>52</v>
      </c>
      <c r="H12527" s="4">
        <v>45824.629131944443</v>
      </c>
      <c r="I12527" t="b">
        <v>0</v>
      </c>
      <c r="J12527" t="b">
        <v>1</v>
      </c>
      <c r="K12527" t="s">
        <v>24</v>
      </c>
      <c r="L12527" t="s">
        <v>22</v>
      </c>
      <c r="M12527">
        <v>187153</v>
      </c>
      <c r="O12527" t="s">
        <v>5482</v>
      </c>
      <c r="P12527" t="s">
        <v>3226</v>
      </c>
    </row>
    <row r="12528" spans="1:16" x14ac:dyDescent="0.55000000000000004">
      <c r="A12528" t="s">
        <v>139</v>
      </c>
      <c r="B12528" t="s">
        <v>16292</v>
      </c>
      <c r="C12528" t="s">
        <v>3137</v>
      </c>
      <c r="D12528" t="s">
        <v>3828</v>
      </c>
      <c r="E12528" t="s">
        <v>20</v>
      </c>
      <c r="F12528" t="b">
        <v>0</v>
      </c>
      <c r="G12528" t="s">
        <v>1247</v>
      </c>
      <c r="H12528" s="4">
        <v>45824.63826388889</v>
      </c>
      <c r="I12528" t="b">
        <v>0</v>
      </c>
      <c r="J12528" t="b">
        <v>0</v>
      </c>
      <c r="K12528" t="s">
        <v>1247</v>
      </c>
      <c r="L12528" t="s">
        <v>22</v>
      </c>
      <c r="M12528">
        <v>75000</v>
      </c>
      <c r="O12528" t="s">
        <v>16293</v>
      </c>
      <c r="P12528" t="s">
        <v>726</v>
      </c>
    </row>
    <row r="12529" spans="1:16" x14ac:dyDescent="0.55000000000000004">
      <c r="A12529" t="s">
        <v>0</v>
      </c>
      <c r="B12529" t="s">
        <v>3005</v>
      </c>
      <c r="C12529" t="s">
        <v>192</v>
      </c>
      <c r="D12529" t="s">
        <v>3973</v>
      </c>
      <c r="E12529" t="s">
        <v>51</v>
      </c>
      <c r="F12529" t="b">
        <v>0</v>
      </c>
      <c r="G12529" t="s">
        <v>52</v>
      </c>
      <c r="H12529" s="4">
        <v>45824.667719907397</v>
      </c>
      <c r="I12529" t="b">
        <v>1</v>
      </c>
      <c r="J12529" t="b">
        <v>0</v>
      </c>
      <c r="K12529" t="s">
        <v>24</v>
      </c>
      <c r="L12529" t="s">
        <v>36</v>
      </c>
      <c r="N12529">
        <v>19.5</v>
      </c>
      <c r="O12529" t="s">
        <v>16294</v>
      </c>
    </row>
    <row r="12530" spans="1:16" x14ac:dyDescent="0.55000000000000004">
      <c r="A12530" t="s">
        <v>2</v>
      </c>
      <c r="B12530" t="s">
        <v>16295</v>
      </c>
      <c r="C12530" t="s">
        <v>425</v>
      </c>
      <c r="D12530" t="s">
        <v>3600</v>
      </c>
      <c r="E12530" t="s">
        <v>51</v>
      </c>
      <c r="F12530" t="b">
        <v>0</v>
      </c>
      <c r="G12530" t="s">
        <v>27</v>
      </c>
      <c r="H12530" s="4">
        <v>45824.668807870366</v>
      </c>
      <c r="I12530" t="b">
        <v>1</v>
      </c>
      <c r="J12530" t="b">
        <v>0</v>
      </c>
      <c r="K12530" t="s">
        <v>24</v>
      </c>
      <c r="L12530" t="s">
        <v>36</v>
      </c>
      <c r="N12530">
        <v>55</v>
      </c>
      <c r="O12530" t="s">
        <v>923</v>
      </c>
      <c r="P12530" t="s">
        <v>16296</v>
      </c>
    </row>
    <row r="12531" spans="1:16" x14ac:dyDescent="0.55000000000000004">
      <c r="A12531" t="s">
        <v>2</v>
      </c>
      <c r="B12531" t="s">
        <v>16297</v>
      </c>
      <c r="C12531" t="s">
        <v>242</v>
      </c>
      <c r="D12531" t="s">
        <v>4607</v>
      </c>
      <c r="E12531" t="s">
        <v>20</v>
      </c>
      <c r="F12531" t="b">
        <v>0</v>
      </c>
      <c r="G12531" t="s">
        <v>23</v>
      </c>
      <c r="H12531" s="4">
        <v>45824.688148148147</v>
      </c>
      <c r="I12531" t="b">
        <v>0</v>
      </c>
      <c r="J12531" t="b">
        <v>1</v>
      </c>
      <c r="K12531" t="s">
        <v>24</v>
      </c>
      <c r="L12531" t="s">
        <v>22</v>
      </c>
      <c r="M12531">
        <v>189615</v>
      </c>
      <c r="O12531" t="s">
        <v>16298</v>
      </c>
      <c r="P12531" t="s">
        <v>16299</v>
      </c>
    </row>
    <row r="12532" spans="1:16" x14ac:dyDescent="0.55000000000000004">
      <c r="A12532" t="s">
        <v>25</v>
      </c>
      <c r="B12532" t="s">
        <v>3119</v>
      </c>
      <c r="C12532" t="s">
        <v>335</v>
      </c>
      <c r="D12532" t="s">
        <v>3973</v>
      </c>
      <c r="E12532" t="s">
        <v>20</v>
      </c>
      <c r="F12532" t="b">
        <v>0</v>
      </c>
      <c r="G12532" t="s">
        <v>27</v>
      </c>
      <c r="H12532" s="4">
        <v>45824.708414351851</v>
      </c>
      <c r="I12532" t="b">
        <v>0</v>
      </c>
      <c r="J12532" t="b">
        <v>1</v>
      </c>
      <c r="K12532" t="s">
        <v>24</v>
      </c>
      <c r="L12532" t="s">
        <v>22</v>
      </c>
      <c r="M12532">
        <v>100000</v>
      </c>
      <c r="O12532" t="s">
        <v>16300</v>
      </c>
      <c r="P12532" t="s">
        <v>16301</v>
      </c>
    </row>
    <row r="12533" spans="1:16" x14ac:dyDescent="0.55000000000000004">
      <c r="A12533" t="s">
        <v>0</v>
      </c>
      <c r="B12533" t="s">
        <v>16302</v>
      </c>
      <c r="C12533" t="s">
        <v>16303</v>
      </c>
      <c r="D12533" t="s">
        <v>3973</v>
      </c>
      <c r="E12533" t="s">
        <v>20</v>
      </c>
      <c r="F12533" t="b">
        <v>0</v>
      </c>
      <c r="G12533" t="s">
        <v>30</v>
      </c>
      <c r="H12533" s="4">
        <v>45824.709027777782</v>
      </c>
      <c r="I12533" t="b">
        <v>0</v>
      </c>
      <c r="J12533" t="b">
        <v>1</v>
      </c>
      <c r="K12533" t="s">
        <v>24</v>
      </c>
      <c r="L12533" t="s">
        <v>22</v>
      </c>
      <c r="M12533">
        <v>85000</v>
      </c>
      <c r="O12533" t="s">
        <v>16304</v>
      </c>
      <c r="P12533" t="s">
        <v>16305</v>
      </c>
    </row>
    <row r="12534" spans="1:16" x14ac:dyDescent="0.55000000000000004">
      <c r="A12534" t="s">
        <v>2</v>
      </c>
      <c r="B12534" t="s">
        <v>16306</v>
      </c>
      <c r="C12534" t="s">
        <v>236</v>
      </c>
      <c r="D12534" t="s">
        <v>3973</v>
      </c>
      <c r="E12534" t="s">
        <v>20</v>
      </c>
      <c r="F12534" t="b">
        <v>0</v>
      </c>
      <c r="G12534" t="s">
        <v>27</v>
      </c>
      <c r="H12534" s="4">
        <v>45824.710474537038</v>
      </c>
      <c r="I12534" t="b">
        <v>0</v>
      </c>
      <c r="J12534" t="b">
        <v>0</v>
      </c>
      <c r="K12534" t="s">
        <v>24</v>
      </c>
      <c r="L12534" t="s">
        <v>22</v>
      </c>
      <c r="M12534">
        <v>215000</v>
      </c>
      <c r="O12534" t="s">
        <v>13468</v>
      </c>
      <c r="P12534" t="s">
        <v>16307</v>
      </c>
    </row>
    <row r="12535" spans="1:16" x14ac:dyDescent="0.55000000000000004">
      <c r="A12535" t="s">
        <v>2</v>
      </c>
      <c r="B12535" t="s">
        <v>16308</v>
      </c>
      <c r="C12535" t="s">
        <v>92</v>
      </c>
      <c r="D12535" t="s">
        <v>4328</v>
      </c>
      <c r="E12535" t="s">
        <v>51</v>
      </c>
      <c r="F12535" t="b">
        <v>0</v>
      </c>
      <c r="G12535" t="s">
        <v>27</v>
      </c>
      <c r="H12535" s="4">
        <v>45824.710555555554</v>
      </c>
      <c r="I12535" t="b">
        <v>1</v>
      </c>
      <c r="J12535" t="b">
        <v>0</v>
      </c>
      <c r="K12535" t="s">
        <v>24</v>
      </c>
      <c r="L12535" t="s">
        <v>36</v>
      </c>
      <c r="N12535">
        <v>80</v>
      </c>
      <c r="O12535" t="s">
        <v>16309</v>
      </c>
      <c r="P12535" t="s">
        <v>16310</v>
      </c>
    </row>
    <row r="12536" spans="1:16" x14ac:dyDescent="0.55000000000000004">
      <c r="A12536" t="s">
        <v>0</v>
      </c>
      <c r="B12536" t="s">
        <v>2221</v>
      </c>
      <c r="C12536" t="s">
        <v>532</v>
      </c>
      <c r="D12536" t="s">
        <v>3828</v>
      </c>
      <c r="E12536" t="s">
        <v>20</v>
      </c>
      <c r="F12536" t="b">
        <v>0</v>
      </c>
      <c r="G12536" t="s">
        <v>23</v>
      </c>
      <c r="H12536" s="4">
        <v>45824.729548611111</v>
      </c>
      <c r="I12536" t="b">
        <v>0</v>
      </c>
      <c r="J12536" t="b">
        <v>1</v>
      </c>
      <c r="K12536" t="s">
        <v>24</v>
      </c>
      <c r="L12536" t="s">
        <v>22</v>
      </c>
      <c r="M12536">
        <v>70000</v>
      </c>
      <c r="O12536" t="s">
        <v>16311</v>
      </c>
      <c r="P12536" t="s">
        <v>1503</v>
      </c>
    </row>
    <row r="12537" spans="1:16" x14ac:dyDescent="0.55000000000000004">
      <c r="A12537" t="s">
        <v>40</v>
      </c>
      <c r="B12537" t="s">
        <v>16312</v>
      </c>
      <c r="C12537" t="s">
        <v>49</v>
      </c>
      <c r="D12537" t="s">
        <v>81</v>
      </c>
      <c r="E12537" t="s">
        <v>20</v>
      </c>
      <c r="F12537" t="b">
        <v>0</v>
      </c>
      <c r="G12537" t="s">
        <v>27</v>
      </c>
      <c r="H12537" s="4">
        <v>45824.752141203702</v>
      </c>
      <c r="I12537" t="b">
        <v>1</v>
      </c>
      <c r="J12537" t="b">
        <v>1</v>
      </c>
      <c r="K12537" t="s">
        <v>24</v>
      </c>
      <c r="L12537" t="s">
        <v>22</v>
      </c>
      <c r="M12537">
        <v>160000</v>
      </c>
      <c r="O12537" t="s">
        <v>81</v>
      </c>
      <c r="P12537" t="s">
        <v>16313</v>
      </c>
    </row>
    <row r="12538" spans="1:16" x14ac:dyDescent="0.55000000000000004">
      <c r="A12538" t="s">
        <v>1</v>
      </c>
      <c r="B12538" t="s">
        <v>2825</v>
      </c>
      <c r="C12538" t="s">
        <v>333</v>
      </c>
      <c r="D12538" t="s">
        <v>4109</v>
      </c>
      <c r="E12538" t="s">
        <v>20</v>
      </c>
      <c r="F12538" t="b">
        <v>0</v>
      </c>
      <c r="G12538" t="s">
        <v>27</v>
      </c>
      <c r="H12538" s="4">
        <v>45824.752152777779</v>
      </c>
      <c r="I12538" t="b">
        <v>0</v>
      </c>
      <c r="J12538" t="b">
        <v>0</v>
      </c>
      <c r="K12538" t="s">
        <v>24</v>
      </c>
      <c r="L12538" t="s">
        <v>22</v>
      </c>
      <c r="M12538">
        <v>160000</v>
      </c>
      <c r="O12538" t="s">
        <v>16314</v>
      </c>
      <c r="P12538" t="s">
        <v>48</v>
      </c>
    </row>
    <row r="12539" spans="1:16" x14ac:dyDescent="0.55000000000000004">
      <c r="A12539" t="s">
        <v>0</v>
      </c>
      <c r="B12539" t="s">
        <v>16315</v>
      </c>
      <c r="C12539" t="s">
        <v>360</v>
      </c>
      <c r="D12539" t="s">
        <v>131</v>
      </c>
      <c r="F12539" t="b">
        <v>0</v>
      </c>
      <c r="G12539" t="s">
        <v>27</v>
      </c>
      <c r="H12539" s="4">
        <v>45824.791724537034</v>
      </c>
      <c r="I12539" t="b">
        <v>1</v>
      </c>
      <c r="J12539" t="b">
        <v>0</v>
      </c>
      <c r="K12539" t="s">
        <v>24</v>
      </c>
      <c r="L12539" t="s">
        <v>36</v>
      </c>
      <c r="N12539">
        <v>50.5</v>
      </c>
      <c r="O12539" t="s">
        <v>131</v>
      </c>
      <c r="P12539" t="s">
        <v>1314</v>
      </c>
    </row>
    <row r="12540" spans="1:16" x14ac:dyDescent="0.55000000000000004">
      <c r="A12540" t="s">
        <v>0</v>
      </c>
      <c r="B12540" t="s">
        <v>16316</v>
      </c>
      <c r="C12540" t="s">
        <v>386</v>
      </c>
      <c r="D12540" t="s">
        <v>3828</v>
      </c>
      <c r="E12540" t="s">
        <v>20</v>
      </c>
      <c r="F12540" t="b">
        <v>0</v>
      </c>
      <c r="G12540" t="s">
        <v>41</v>
      </c>
      <c r="H12540" s="4">
        <v>45824.791932870372</v>
      </c>
      <c r="I12540" t="b">
        <v>0</v>
      </c>
      <c r="J12540" t="b">
        <v>1</v>
      </c>
      <c r="K12540" t="s">
        <v>24</v>
      </c>
      <c r="L12540" t="s">
        <v>36</v>
      </c>
      <c r="N12540">
        <v>55</v>
      </c>
      <c r="O12540" t="s">
        <v>3923</v>
      </c>
      <c r="P12540" t="s">
        <v>16317</v>
      </c>
    </row>
    <row r="12541" spans="1:16" x14ac:dyDescent="0.55000000000000004">
      <c r="A12541" t="s">
        <v>0</v>
      </c>
      <c r="B12541" t="s">
        <v>16318</v>
      </c>
      <c r="C12541" t="s">
        <v>167</v>
      </c>
      <c r="D12541" t="s">
        <v>3973</v>
      </c>
      <c r="E12541" t="s">
        <v>20</v>
      </c>
      <c r="F12541" t="b">
        <v>0</v>
      </c>
      <c r="G12541" t="s">
        <v>35</v>
      </c>
      <c r="H12541" s="4">
        <v>45824.792256944442</v>
      </c>
      <c r="I12541" t="b">
        <v>0</v>
      </c>
      <c r="J12541" t="b">
        <v>1</v>
      </c>
      <c r="K12541" t="s">
        <v>24</v>
      </c>
      <c r="L12541" t="s">
        <v>22</v>
      </c>
      <c r="M12541">
        <v>48495</v>
      </c>
      <c r="O12541" t="s">
        <v>6337</v>
      </c>
      <c r="P12541" t="s">
        <v>280</v>
      </c>
    </row>
    <row r="12542" spans="1:16" x14ac:dyDescent="0.55000000000000004">
      <c r="A12542" t="s">
        <v>40</v>
      </c>
      <c r="B12542" t="s">
        <v>40</v>
      </c>
      <c r="C12542" t="s">
        <v>592</v>
      </c>
      <c r="D12542" t="s">
        <v>3973</v>
      </c>
      <c r="E12542" t="s">
        <v>20</v>
      </c>
      <c r="F12542" t="b">
        <v>0</v>
      </c>
      <c r="G12542" t="s">
        <v>27</v>
      </c>
      <c r="H12542" s="4">
        <v>45824.794004629628</v>
      </c>
      <c r="I12542" t="b">
        <v>0</v>
      </c>
      <c r="J12542" t="b">
        <v>0</v>
      </c>
      <c r="K12542" t="s">
        <v>24</v>
      </c>
      <c r="L12542" t="s">
        <v>22</v>
      </c>
      <c r="M12542">
        <v>184799.5</v>
      </c>
      <c r="O12542" t="s">
        <v>2037</v>
      </c>
      <c r="P12542" t="s">
        <v>16319</v>
      </c>
    </row>
    <row r="12543" spans="1:16" x14ac:dyDescent="0.55000000000000004">
      <c r="A12543" t="s">
        <v>2</v>
      </c>
      <c r="B12543" t="s">
        <v>16320</v>
      </c>
      <c r="C12543" t="s">
        <v>1151</v>
      </c>
      <c r="D12543" t="s">
        <v>3973</v>
      </c>
      <c r="E12543" t="s">
        <v>20</v>
      </c>
      <c r="F12543" t="b">
        <v>0</v>
      </c>
      <c r="G12543" t="s">
        <v>27</v>
      </c>
      <c r="H12543" s="4">
        <v>45824.794050925928</v>
      </c>
      <c r="I12543" t="b">
        <v>1</v>
      </c>
      <c r="J12543" t="b">
        <v>1</v>
      </c>
      <c r="K12543" t="s">
        <v>24</v>
      </c>
      <c r="L12543" t="s">
        <v>22</v>
      </c>
      <c r="M12543">
        <v>115000</v>
      </c>
      <c r="O12543" t="s">
        <v>10702</v>
      </c>
      <c r="P12543" t="s">
        <v>16321</v>
      </c>
    </row>
    <row r="12544" spans="1:16" x14ac:dyDescent="0.55000000000000004">
      <c r="A12544" t="s">
        <v>1</v>
      </c>
      <c r="B12544" t="s">
        <v>10711</v>
      </c>
      <c r="C12544" t="s">
        <v>39</v>
      </c>
      <c r="D12544" t="s">
        <v>12135</v>
      </c>
      <c r="E12544" t="s">
        <v>20</v>
      </c>
      <c r="F12544" t="b">
        <v>1</v>
      </c>
      <c r="G12544" t="s">
        <v>314</v>
      </c>
      <c r="H12544" s="4">
        <v>45824.800532407397</v>
      </c>
      <c r="I12544" t="b">
        <v>0</v>
      </c>
      <c r="J12544" t="b">
        <v>1</v>
      </c>
      <c r="K12544" t="s">
        <v>314</v>
      </c>
      <c r="L12544" t="s">
        <v>22</v>
      </c>
      <c r="M12544">
        <v>198000</v>
      </c>
      <c r="O12544" t="s">
        <v>16322</v>
      </c>
      <c r="P12544" t="s">
        <v>16323</v>
      </c>
    </row>
    <row r="12545" spans="1:16" x14ac:dyDescent="0.55000000000000004">
      <c r="A12545" t="s">
        <v>19</v>
      </c>
      <c r="B12545" t="s">
        <v>16324</v>
      </c>
      <c r="C12545" t="s">
        <v>3259</v>
      </c>
      <c r="D12545" t="s">
        <v>3973</v>
      </c>
      <c r="E12545" t="s">
        <v>20</v>
      </c>
      <c r="F12545" t="b">
        <v>0</v>
      </c>
      <c r="G12545" t="s">
        <v>27</v>
      </c>
      <c r="H12545" s="4">
        <v>45824.834456018521</v>
      </c>
      <c r="I12545" t="b">
        <v>0</v>
      </c>
      <c r="J12545" t="b">
        <v>1</v>
      </c>
      <c r="K12545" t="s">
        <v>24</v>
      </c>
      <c r="L12545" t="s">
        <v>22</v>
      </c>
      <c r="M12545">
        <v>93700</v>
      </c>
      <c r="O12545" t="s">
        <v>16325</v>
      </c>
      <c r="P12545" t="s">
        <v>448</v>
      </c>
    </row>
    <row r="12546" spans="1:16" x14ac:dyDescent="0.55000000000000004">
      <c r="A12546" t="s">
        <v>40</v>
      </c>
      <c r="B12546" t="s">
        <v>1473</v>
      </c>
      <c r="C12546" t="s">
        <v>515</v>
      </c>
      <c r="D12546" t="s">
        <v>3828</v>
      </c>
      <c r="E12546" t="s">
        <v>20</v>
      </c>
      <c r="F12546" t="b">
        <v>0</v>
      </c>
      <c r="G12546" t="s">
        <v>27</v>
      </c>
      <c r="H12546" s="4">
        <v>45824.835474537038</v>
      </c>
      <c r="I12546" t="b">
        <v>1</v>
      </c>
      <c r="J12546" t="b">
        <v>0</v>
      </c>
      <c r="K12546" t="s">
        <v>24</v>
      </c>
      <c r="L12546" t="s">
        <v>36</v>
      </c>
      <c r="N12546">
        <v>57.5</v>
      </c>
      <c r="O12546" t="s">
        <v>16326</v>
      </c>
      <c r="P12546" t="s">
        <v>227</v>
      </c>
    </row>
    <row r="12547" spans="1:16" x14ac:dyDescent="0.55000000000000004">
      <c r="A12547" t="s">
        <v>2</v>
      </c>
      <c r="B12547" t="s">
        <v>307</v>
      </c>
      <c r="C12547" t="s">
        <v>949</v>
      </c>
      <c r="D12547" t="s">
        <v>3828</v>
      </c>
      <c r="E12547" t="s">
        <v>20</v>
      </c>
      <c r="F12547" t="b">
        <v>0</v>
      </c>
      <c r="G12547" t="s">
        <v>27</v>
      </c>
      <c r="H12547" s="4">
        <v>45824.835474537038</v>
      </c>
      <c r="I12547" t="b">
        <v>0</v>
      </c>
      <c r="J12547" t="b">
        <v>1</v>
      </c>
      <c r="K12547" t="s">
        <v>24</v>
      </c>
      <c r="L12547" t="s">
        <v>22</v>
      </c>
      <c r="M12547">
        <v>200000</v>
      </c>
      <c r="O12547" t="s">
        <v>15503</v>
      </c>
      <c r="P12547" t="s">
        <v>16327</v>
      </c>
    </row>
    <row r="12548" spans="1:16" x14ac:dyDescent="0.55000000000000004">
      <c r="A12548" t="s">
        <v>2</v>
      </c>
      <c r="B12548" t="s">
        <v>2378</v>
      </c>
      <c r="C12548" t="s">
        <v>949</v>
      </c>
      <c r="D12548" t="s">
        <v>3828</v>
      </c>
      <c r="E12548" t="s">
        <v>20</v>
      </c>
      <c r="F12548" t="b">
        <v>0</v>
      </c>
      <c r="G12548" t="s">
        <v>27</v>
      </c>
      <c r="H12548" s="4">
        <v>45824.835486111107</v>
      </c>
      <c r="I12548" t="b">
        <v>1</v>
      </c>
      <c r="J12548" t="b">
        <v>1</v>
      </c>
      <c r="K12548" t="s">
        <v>24</v>
      </c>
      <c r="L12548" t="s">
        <v>22</v>
      </c>
      <c r="M12548">
        <v>202500</v>
      </c>
      <c r="O12548" t="s">
        <v>15503</v>
      </c>
      <c r="P12548" t="s">
        <v>16328</v>
      </c>
    </row>
    <row r="12549" spans="1:16" x14ac:dyDescent="0.55000000000000004">
      <c r="A12549" t="s">
        <v>28</v>
      </c>
      <c r="B12549" t="s">
        <v>1328</v>
      </c>
      <c r="C12549" t="s">
        <v>9658</v>
      </c>
      <c r="D12549" t="s">
        <v>4084</v>
      </c>
      <c r="E12549" t="s">
        <v>20</v>
      </c>
      <c r="F12549" t="b">
        <v>0</v>
      </c>
      <c r="G12549" t="s">
        <v>158</v>
      </c>
      <c r="H12549" s="4">
        <v>45824.838472222233</v>
      </c>
      <c r="I12549" t="b">
        <v>0</v>
      </c>
      <c r="J12549" t="b">
        <v>0</v>
      </c>
      <c r="K12549" t="s">
        <v>158</v>
      </c>
      <c r="L12549" t="s">
        <v>22</v>
      </c>
      <c r="M12549">
        <v>150000</v>
      </c>
      <c r="O12549" t="s">
        <v>3165</v>
      </c>
      <c r="P12549" t="s">
        <v>16329</v>
      </c>
    </row>
    <row r="12550" spans="1:16" x14ac:dyDescent="0.55000000000000004">
      <c r="A12550" t="s">
        <v>1</v>
      </c>
      <c r="B12550" t="s">
        <v>1104</v>
      </c>
      <c r="C12550" t="s">
        <v>490</v>
      </c>
      <c r="D12550" t="s">
        <v>3973</v>
      </c>
      <c r="E12550" t="s">
        <v>51</v>
      </c>
      <c r="F12550" t="b">
        <v>0</v>
      </c>
      <c r="G12550" t="s">
        <v>27</v>
      </c>
      <c r="H12550" s="4">
        <v>45824.875173611108</v>
      </c>
      <c r="I12550" t="b">
        <v>0</v>
      </c>
      <c r="J12550" t="b">
        <v>0</v>
      </c>
      <c r="K12550" t="s">
        <v>24</v>
      </c>
      <c r="L12550" t="s">
        <v>36</v>
      </c>
      <c r="N12550">
        <v>47.5</v>
      </c>
      <c r="O12550" t="s">
        <v>364</v>
      </c>
      <c r="P12550" t="s">
        <v>221</v>
      </c>
    </row>
    <row r="12551" spans="1:16" x14ac:dyDescent="0.55000000000000004">
      <c r="A12551" t="s">
        <v>0</v>
      </c>
      <c r="B12551" t="s">
        <v>16330</v>
      </c>
      <c r="C12551" t="s">
        <v>613</v>
      </c>
      <c r="D12551" t="s">
        <v>3828</v>
      </c>
      <c r="E12551" t="s">
        <v>20</v>
      </c>
      <c r="F12551" t="b">
        <v>0</v>
      </c>
      <c r="G12551" t="s">
        <v>41</v>
      </c>
      <c r="H12551" s="4">
        <v>45824.8752662037</v>
      </c>
      <c r="I12551" t="b">
        <v>0</v>
      </c>
      <c r="J12551" t="b">
        <v>0</v>
      </c>
      <c r="K12551" t="s">
        <v>24</v>
      </c>
      <c r="L12551" t="s">
        <v>22</v>
      </c>
      <c r="M12551">
        <v>70000</v>
      </c>
      <c r="O12551" t="s">
        <v>16331</v>
      </c>
      <c r="P12551" t="s">
        <v>753</v>
      </c>
    </row>
    <row r="12552" spans="1:16" x14ac:dyDescent="0.55000000000000004">
      <c r="A12552" t="s">
        <v>2</v>
      </c>
      <c r="B12552" t="s">
        <v>4741</v>
      </c>
      <c r="C12552" t="s">
        <v>2231</v>
      </c>
      <c r="D12552" t="s">
        <v>3828</v>
      </c>
      <c r="E12552" t="s">
        <v>20</v>
      </c>
      <c r="F12552" t="b">
        <v>0</v>
      </c>
      <c r="G12552" t="s">
        <v>27</v>
      </c>
      <c r="H12552" s="4">
        <v>45824.877280092587</v>
      </c>
      <c r="I12552" t="b">
        <v>0</v>
      </c>
      <c r="J12552" t="b">
        <v>1</v>
      </c>
      <c r="K12552" t="s">
        <v>24</v>
      </c>
      <c r="L12552" t="s">
        <v>22</v>
      </c>
      <c r="M12552">
        <v>115303.1875</v>
      </c>
      <c r="O12552" t="s">
        <v>16332</v>
      </c>
      <c r="P12552" t="s">
        <v>16333</v>
      </c>
    </row>
    <row r="12553" spans="1:16" x14ac:dyDescent="0.55000000000000004">
      <c r="A12553" t="s">
        <v>2</v>
      </c>
      <c r="B12553" t="s">
        <v>16334</v>
      </c>
      <c r="C12553" t="s">
        <v>192</v>
      </c>
      <c r="D12553" t="s">
        <v>3973</v>
      </c>
      <c r="E12553" t="s">
        <v>20</v>
      </c>
      <c r="F12553" t="b">
        <v>0</v>
      </c>
      <c r="G12553" t="s">
        <v>27</v>
      </c>
      <c r="H12553" s="4">
        <v>45824.87736111111</v>
      </c>
      <c r="I12553" t="b">
        <v>1</v>
      </c>
      <c r="J12553" t="b">
        <v>1</v>
      </c>
      <c r="K12553" t="s">
        <v>24</v>
      </c>
      <c r="L12553" t="s">
        <v>22</v>
      </c>
      <c r="M12553">
        <v>115000</v>
      </c>
      <c r="O12553" t="s">
        <v>10702</v>
      </c>
      <c r="P12553" t="s">
        <v>16321</v>
      </c>
    </row>
    <row r="12554" spans="1:16" x14ac:dyDescent="0.55000000000000004">
      <c r="A12554" t="s">
        <v>40</v>
      </c>
      <c r="B12554" t="s">
        <v>2521</v>
      </c>
      <c r="C12554" t="s">
        <v>16335</v>
      </c>
      <c r="D12554" t="s">
        <v>3973</v>
      </c>
      <c r="E12554" t="s">
        <v>20</v>
      </c>
      <c r="F12554" t="b">
        <v>0</v>
      </c>
      <c r="G12554" t="s">
        <v>41</v>
      </c>
      <c r="H12554" s="4">
        <v>45824.877858796302</v>
      </c>
      <c r="I12554" t="b">
        <v>1</v>
      </c>
      <c r="J12554" t="b">
        <v>1</v>
      </c>
      <c r="K12554" t="s">
        <v>24</v>
      </c>
      <c r="L12554" t="s">
        <v>36</v>
      </c>
      <c r="N12554">
        <v>87</v>
      </c>
      <c r="O12554" t="s">
        <v>16336</v>
      </c>
      <c r="P12554" t="s">
        <v>3192</v>
      </c>
    </row>
    <row r="12555" spans="1:16" x14ac:dyDescent="0.55000000000000004">
      <c r="A12555" t="s">
        <v>40</v>
      </c>
      <c r="B12555" t="s">
        <v>40</v>
      </c>
      <c r="C12555" t="s">
        <v>16337</v>
      </c>
      <c r="D12555" t="s">
        <v>3828</v>
      </c>
      <c r="E12555" t="s">
        <v>20</v>
      </c>
      <c r="F12555" t="b">
        <v>0</v>
      </c>
      <c r="G12555" t="s">
        <v>52</v>
      </c>
      <c r="H12555" s="4">
        <v>45824.879016203697</v>
      </c>
      <c r="I12555" t="b">
        <v>1</v>
      </c>
      <c r="J12555" t="b">
        <v>1</v>
      </c>
      <c r="K12555" t="s">
        <v>24</v>
      </c>
      <c r="L12555" t="s">
        <v>22</v>
      </c>
      <c r="M12555">
        <v>132500</v>
      </c>
      <c r="O12555" t="s">
        <v>16338</v>
      </c>
      <c r="P12555" t="s">
        <v>16339</v>
      </c>
    </row>
    <row r="12556" spans="1:16" x14ac:dyDescent="0.55000000000000004">
      <c r="A12556" t="s">
        <v>0</v>
      </c>
      <c r="B12556" t="s">
        <v>16340</v>
      </c>
      <c r="C12556" t="s">
        <v>490</v>
      </c>
      <c r="D12556" t="s">
        <v>3600</v>
      </c>
      <c r="E12556" t="s">
        <v>51</v>
      </c>
      <c r="F12556" t="b">
        <v>0</v>
      </c>
      <c r="G12556" t="s">
        <v>27</v>
      </c>
      <c r="H12556" s="4">
        <v>45824.916724537034</v>
      </c>
      <c r="I12556" t="b">
        <v>0</v>
      </c>
      <c r="J12556" t="b">
        <v>0</v>
      </c>
      <c r="K12556" t="s">
        <v>24</v>
      </c>
      <c r="L12556" t="s">
        <v>36</v>
      </c>
      <c r="N12556">
        <v>47.5</v>
      </c>
      <c r="O12556" t="s">
        <v>3356</v>
      </c>
      <c r="P12556" t="s">
        <v>221</v>
      </c>
    </row>
    <row r="12557" spans="1:16" x14ac:dyDescent="0.55000000000000004">
      <c r="A12557" t="s">
        <v>0</v>
      </c>
      <c r="B12557" t="s">
        <v>2484</v>
      </c>
      <c r="C12557" t="s">
        <v>490</v>
      </c>
      <c r="D12557" t="s">
        <v>3973</v>
      </c>
      <c r="E12557" t="s">
        <v>51</v>
      </c>
      <c r="F12557" t="b">
        <v>0</v>
      </c>
      <c r="G12557" t="s">
        <v>27</v>
      </c>
      <c r="H12557" s="4">
        <v>45824.916828703703</v>
      </c>
      <c r="I12557" t="b">
        <v>0</v>
      </c>
      <c r="J12557" t="b">
        <v>0</v>
      </c>
      <c r="K12557" t="s">
        <v>24</v>
      </c>
      <c r="L12557" t="s">
        <v>36</v>
      </c>
      <c r="N12557">
        <v>49</v>
      </c>
      <c r="O12557" t="s">
        <v>16341</v>
      </c>
      <c r="P12557" t="s">
        <v>221</v>
      </c>
    </row>
    <row r="12558" spans="1:16" x14ac:dyDescent="0.55000000000000004">
      <c r="A12558" t="s">
        <v>2</v>
      </c>
      <c r="B12558" t="s">
        <v>16342</v>
      </c>
      <c r="C12558" t="s">
        <v>1181</v>
      </c>
      <c r="D12558" t="s">
        <v>3828</v>
      </c>
      <c r="E12558" t="s">
        <v>20</v>
      </c>
      <c r="F12558" t="b">
        <v>0</v>
      </c>
      <c r="G12558" t="s">
        <v>27</v>
      </c>
      <c r="H12558" s="4">
        <v>45824.918912037043</v>
      </c>
      <c r="I12558" t="b">
        <v>0</v>
      </c>
      <c r="J12558" t="b">
        <v>1</v>
      </c>
      <c r="K12558" t="s">
        <v>24</v>
      </c>
      <c r="L12558" t="s">
        <v>22</v>
      </c>
      <c r="M12558">
        <v>183500</v>
      </c>
      <c r="O12558" t="s">
        <v>2285</v>
      </c>
      <c r="P12558" t="s">
        <v>16343</v>
      </c>
    </row>
    <row r="12559" spans="1:16" x14ac:dyDescent="0.55000000000000004">
      <c r="A12559" t="s">
        <v>1</v>
      </c>
      <c r="B12559" t="s">
        <v>2620</v>
      </c>
      <c r="C12559" t="s">
        <v>176</v>
      </c>
      <c r="D12559" t="s">
        <v>3973</v>
      </c>
      <c r="E12559" t="s">
        <v>51</v>
      </c>
      <c r="F12559" t="b">
        <v>0</v>
      </c>
      <c r="G12559" t="s">
        <v>35</v>
      </c>
      <c r="H12559" s="4">
        <v>45824.919895833344</v>
      </c>
      <c r="I12559" t="b">
        <v>1</v>
      </c>
      <c r="J12559" t="b">
        <v>1</v>
      </c>
      <c r="K12559" t="s">
        <v>24</v>
      </c>
      <c r="L12559" t="s">
        <v>36</v>
      </c>
      <c r="N12559">
        <v>75</v>
      </c>
      <c r="O12559" t="s">
        <v>1424</v>
      </c>
      <c r="P12559" t="s">
        <v>149</v>
      </c>
    </row>
    <row r="12560" spans="1:16" x14ac:dyDescent="0.55000000000000004">
      <c r="A12560" t="s">
        <v>2</v>
      </c>
      <c r="B12560" t="s">
        <v>422</v>
      </c>
      <c r="C12560" t="s">
        <v>114</v>
      </c>
      <c r="D12560" t="s">
        <v>16344</v>
      </c>
      <c r="E12560" t="s">
        <v>20</v>
      </c>
      <c r="F12560" t="b">
        <v>0</v>
      </c>
      <c r="G12560" t="s">
        <v>52</v>
      </c>
      <c r="H12560" s="4">
        <v>45824.92046296296</v>
      </c>
      <c r="I12560" t="b">
        <v>0</v>
      </c>
      <c r="J12560" t="b">
        <v>1</v>
      </c>
      <c r="K12560" t="s">
        <v>24</v>
      </c>
      <c r="L12560" t="s">
        <v>22</v>
      </c>
      <c r="M12560">
        <v>105000</v>
      </c>
      <c r="O12560" t="s">
        <v>16345</v>
      </c>
      <c r="P12560" t="s">
        <v>16346</v>
      </c>
    </row>
    <row r="12561" spans="1:16" x14ac:dyDescent="0.55000000000000004">
      <c r="A12561" t="s">
        <v>40</v>
      </c>
      <c r="B12561" t="s">
        <v>3275</v>
      </c>
      <c r="C12561" t="s">
        <v>459</v>
      </c>
      <c r="D12561" t="s">
        <v>3828</v>
      </c>
      <c r="E12561" t="s">
        <v>20</v>
      </c>
      <c r="F12561" t="b">
        <v>0</v>
      </c>
      <c r="G12561" t="s">
        <v>52</v>
      </c>
      <c r="H12561" s="4">
        <v>45824.920787037037</v>
      </c>
      <c r="I12561" t="b">
        <v>0</v>
      </c>
      <c r="J12561" t="b">
        <v>1</v>
      </c>
      <c r="K12561" t="s">
        <v>24</v>
      </c>
      <c r="L12561" t="s">
        <v>22</v>
      </c>
      <c r="M12561">
        <v>102070</v>
      </c>
      <c r="O12561" t="s">
        <v>1564</v>
      </c>
      <c r="P12561" t="s">
        <v>1488</v>
      </c>
    </row>
    <row r="12562" spans="1:16" x14ac:dyDescent="0.55000000000000004">
      <c r="A12562" t="s">
        <v>40</v>
      </c>
      <c r="B12562" t="s">
        <v>16347</v>
      </c>
      <c r="C12562" t="s">
        <v>1270</v>
      </c>
      <c r="D12562" t="s">
        <v>3973</v>
      </c>
      <c r="E12562" t="s">
        <v>20</v>
      </c>
      <c r="F12562" t="b">
        <v>0</v>
      </c>
      <c r="G12562" t="s">
        <v>23</v>
      </c>
      <c r="H12562" s="4">
        <v>45824.937905092593</v>
      </c>
      <c r="I12562" t="b">
        <v>0</v>
      </c>
      <c r="J12562" t="b">
        <v>1</v>
      </c>
      <c r="K12562" t="s">
        <v>24</v>
      </c>
      <c r="L12562" t="s">
        <v>22</v>
      </c>
      <c r="M12562">
        <v>112500</v>
      </c>
      <c r="O12562" t="s">
        <v>16348</v>
      </c>
      <c r="P12562" t="s">
        <v>16349</v>
      </c>
    </row>
    <row r="12563" spans="1:16" x14ac:dyDescent="0.55000000000000004">
      <c r="A12563" t="s">
        <v>139</v>
      </c>
      <c r="B12563" t="s">
        <v>1232</v>
      </c>
      <c r="C12563" t="s">
        <v>213</v>
      </c>
      <c r="D12563" t="s">
        <v>3973</v>
      </c>
      <c r="E12563" t="s">
        <v>20</v>
      </c>
      <c r="F12563" t="b">
        <v>0</v>
      </c>
      <c r="G12563" t="s">
        <v>41</v>
      </c>
      <c r="H12563" s="4">
        <v>45824.958657407413</v>
      </c>
      <c r="I12563" t="b">
        <v>0</v>
      </c>
      <c r="J12563" t="b">
        <v>1</v>
      </c>
      <c r="K12563" t="s">
        <v>24</v>
      </c>
      <c r="L12563" t="s">
        <v>22</v>
      </c>
      <c r="M12563">
        <v>117000</v>
      </c>
      <c r="O12563" t="s">
        <v>16350</v>
      </c>
      <c r="P12563" t="s">
        <v>16351</v>
      </c>
    </row>
    <row r="12564" spans="1:16" x14ac:dyDescent="0.55000000000000004">
      <c r="A12564" t="s">
        <v>0</v>
      </c>
      <c r="B12564" t="s">
        <v>9343</v>
      </c>
      <c r="C12564" t="s">
        <v>16303</v>
      </c>
      <c r="D12564" t="s">
        <v>3973</v>
      </c>
      <c r="E12564" t="s">
        <v>20</v>
      </c>
      <c r="F12564" t="b">
        <v>0</v>
      </c>
      <c r="G12564" t="s">
        <v>30</v>
      </c>
      <c r="H12564" s="4">
        <v>45824.959027777782</v>
      </c>
      <c r="I12564" t="b">
        <v>0</v>
      </c>
      <c r="J12564" t="b">
        <v>1</v>
      </c>
      <c r="K12564" t="s">
        <v>24</v>
      </c>
      <c r="L12564" t="s">
        <v>36</v>
      </c>
      <c r="N12564">
        <v>43.875</v>
      </c>
      <c r="O12564" t="s">
        <v>6083</v>
      </c>
      <c r="P12564" t="s">
        <v>9344</v>
      </c>
    </row>
    <row r="12565" spans="1:16" x14ac:dyDescent="0.55000000000000004">
      <c r="A12565" t="s">
        <v>139</v>
      </c>
      <c r="B12565" t="s">
        <v>1232</v>
      </c>
      <c r="C12565" t="s">
        <v>966</v>
      </c>
      <c r="D12565" t="s">
        <v>3973</v>
      </c>
      <c r="E12565" t="s">
        <v>20</v>
      </c>
      <c r="F12565" t="b">
        <v>0</v>
      </c>
      <c r="G12565" t="s">
        <v>30</v>
      </c>
      <c r="H12565" s="4">
        <v>45824.959097222221</v>
      </c>
      <c r="I12565" t="b">
        <v>0</v>
      </c>
      <c r="J12565" t="b">
        <v>1</v>
      </c>
      <c r="K12565" t="s">
        <v>24</v>
      </c>
      <c r="L12565" t="s">
        <v>22</v>
      </c>
      <c r="M12565">
        <v>115256</v>
      </c>
      <c r="O12565" t="s">
        <v>16352</v>
      </c>
      <c r="P12565" t="s">
        <v>16353</v>
      </c>
    </row>
    <row r="12566" spans="1:16" x14ac:dyDescent="0.55000000000000004">
      <c r="A12566" t="s">
        <v>1</v>
      </c>
      <c r="B12566" t="s">
        <v>16354</v>
      </c>
      <c r="C12566" t="s">
        <v>82</v>
      </c>
      <c r="D12566" t="s">
        <v>3973</v>
      </c>
      <c r="E12566" t="s">
        <v>20</v>
      </c>
      <c r="F12566" t="b">
        <v>0</v>
      </c>
      <c r="G12566" t="s">
        <v>27</v>
      </c>
      <c r="H12566" s="4">
        <v>45824.959456018521</v>
      </c>
      <c r="I12566" t="b">
        <v>0</v>
      </c>
      <c r="J12566" t="b">
        <v>1</v>
      </c>
      <c r="K12566" t="s">
        <v>24</v>
      </c>
      <c r="L12566" t="s">
        <v>22</v>
      </c>
      <c r="M12566">
        <v>169500</v>
      </c>
      <c r="O12566" t="s">
        <v>1172</v>
      </c>
      <c r="P12566" t="s">
        <v>55</v>
      </c>
    </row>
    <row r="12567" spans="1:16" x14ac:dyDescent="0.55000000000000004">
      <c r="A12567" t="s">
        <v>40</v>
      </c>
      <c r="B12567" t="s">
        <v>16355</v>
      </c>
      <c r="C12567" t="s">
        <v>236</v>
      </c>
      <c r="D12567" t="s">
        <v>2208</v>
      </c>
      <c r="E12567" t="s">
        <v>20</v>
      </c>
      <c r="F12567" t="b">
        <v>0</v>
      </c>
      <c r="G12567" t="s">
        <v>27</v>
      </c>
      <c r="H12567" s="4">
        <v>45824.960601851853</v>
      </c>
      <c r="I12567" t="b">
        <v>0</v>
      </c>
      <c r="J12567" t="b">
        <v>1</v>
      </c>
      <c r="K12567" t="s">
        <v>24</v>
      </c>
      <c r="L12567" t="s">
        <v>22</v>
      </c>
      <c r="M12567">
        <v>184000</v>
      </c>
      <c r="O12567" t="s">
        <v>14936</v>
      </c>
    </row>
    <row r="12568" spans="1:16" x14ac:dyDescent="0.55000000000000004">
      <c r="A12568" t="s">
        <v>2</v>
      </c>
      <c r="B12568" t="s">
        <v>16356</v>
      </c>
      <c r="C12568" t="s">
        <v>71</v>
      </c>
      <c r="D12568" t="s">
        <v>3973</v>
      </c>
      <c r="E12568" t="s">
        <v>20</v>
      </c>
      <c r="F12568" t="b">
        <v>0</v>
      </c>
      <c r="G12568" t="s">
        <v>27</v>
      </c>
      <c r="H12568" s="4">
        <v>45824.960613425923</v>
      </c>
      <c r="I12568" t="b">
        <v>0</v>
      </c>
      <c r="J12568" t="b">
        <v>1</v>
      </c>
      <c r="K12568" t="s">
        <v>24</v>
      </c>
      <c r="L12568" t="s">
        <v>22</v>
      </c>
      <c r="M12568">
        <v>189500</v>
      </c>
      <c r="O12568" t="s">
        <v>4827</v>
      </c>
      <c r="P12568" t="s">
        <v>16357</v>
      </c>
    </row>
    <row r="12569" spans="1:16" x14ac:dyDescent="0.55000000000000004">
      <c r="A12569" t="s">
        <v>2</v>
      </c>
      <c r="B12569" t="s">
        <v>129</v>
      </c>
      <c r="C12569" t="s">
        <v>1573</v>
      </c>
      <c r="D12569" t="s">
        <v>3973</v>
      </c>
      <c r="E12569" t="s">
        <v>20</v>
      </c>
      <c r="F12569" t="b">
        <v>0</v>
      </c>
      <c r="G12569" t="s">
        <v>27</v>
      </c>
      <c r="H12569" s="4">
        <v>45824.960625</v>
      </c>
      <c r="I12569" t="b">
        <v>0</v>
      </c>
      <c r="J12569" t="b">
        <v>0</v>
      </c>
      <c r="K12569" t="s">
        <v>24</v>
      </c>
      <c r="L12569" t="s">
        <v>22</v>
      </c>
      <c r="M12569">
        <v>112500</v>
      </c>
      <c r="O12569" t="s">
        <v>1422</v>
      </c>
      <c r="P12569" t="s">
        <v>2103</v>
      </c>
    </row>
    <row r="12570" spans="1:16" x14ac:dyDescent="0.55000000000000004">
      <c r="A12570" t="s">
        <v>2</v>
      </c>
      <c r="B12570" t="s">
        <v>129</v>
      </c>
      <c r="C12570" t="s">
        <v>427</v>
      </c>
      <c r="D12570" t="s">
        <v>3973</v>
      </c>
      <c r="E12570" t="s">
        <v>20</v>
      </c>
      <c r="F12570" t="b">
        <v>0</v>
      </c>
      <c r="G12570" t="s">
        <v>41</v>
      </c>
      <c r="H12570" s="4">
        <v>45824.961145833331</v>
      </c>
      <c r="I12570" t="b">
        <v>0</v>
      </c>
      <c r="J12570" t="b">
        <v>0</v>
      </c>
      <c r="K12570" t="s">
        <v>24</v>
      </c>
      <c r="L12570" t="s">
        <v>22</v>
      </c>
      <c r="M12570">
        <v>112500</v>
      </c>
      <c r="O12570" t="s">
        <v>1422</v>
      </c>
      <c r="P12570" t="s">
        <v>2103</v>
      </c>
    </row>
    <row r="12571" spans="1:16" x14ac:dyDescent="0.55000000000000004">
      <c r="A12571" t="s">
        <v>2</v>
      </c>
      <c r="B12571" t="s">
        <v>129</v>
      </c>
      <c r="C12571" t="s">
        <v>12175</v>
      </c>
      <c r="D12571" t="s">
        <v>3973</v>
      </c>
      <c r="E12571" t="s">
        <v>20</v>
      </c>
      <c r="F12571" t="b">
        <v>0</v>
      </c>
      <c r="G12571" t="s">
        <v>41</v>
      </c>
      <c r="H12571" s="4">
        <v>45824.961168981477</v>
      </c>
      <c r="I12571" t="b">
        <v>0</v>
      </c>
      <c r="J12571" t="b">
        <v>0</v>
      </c>
      <c r="K12571" t="s">
        <v>24</v>
      </c>
      <c r="L12571" t="s">
        <v>22</v>
      </c>
      <c r="M12571">
        <v>112500</v>
      </c>
      <c r="O12571" t="s">
        <v>1422</v>
      </c>
      <c r="P12571" t="s">
        <v>2103</v>
      </c>
    </row>
    <row r="12572" spans="1:16" x14ac:dyDescent="0.55000000000000004">
      <c r="A12572" t="s">
        <v>0</v>
      </c>
      <c r="B12572" t="s">
        <v>257</v>
      </c>
      <c r="C12572" t="s">
        <v>468</v>
      </c>
      <c r="D12572" t="s">
        <v>3973</v>
      </c>
      <c r="E12572" t="s">
        <v>20</v>
      </c>
      <c r="F12572" t="b">
        <v>0</v>
      </c>
      <c r="G12572" t="s">
        <v>27</v>
      </c>
      <c r="H12572" s="4">
        <v>45825.000231481477</v>
      </c>
      <c r="I12572" t="b">
        <v>0</v>
      </c>
      <c r="J12572" t="b">
        <v>1</v>
      </c>
      <c r="K12572" t="s">
        <v>24</v>
      </c>
      <c r="L12572" t="s">
        <v>22</v>
      </c>
      <c r="M12572">
        <v>125000</v>
      </c>
      <c r="O12572" t="s">
        <v>5482</v>
      </c>
      <c r="P12572" t="s">
        <v>9339</v>
      </c>
    </row>
    <row r="12573" spans="1:16" x14ac:dyDescent="0.55000000000000004">
      <c r="A12573" t="s">
        <v>0</v>
      </c>
      <c r="B12573" t="s">
        <v>288</v>
      </c>
      <c r="C12573" t="s">
        <v>213</v>
      </c>
      <c r="D12573" t="s">
        <v>3828</v>
      </c>
      <c r="E12573" t="s">
        <v>20</v>
      </c>
      <c r="F12573" t="b">
        <v>0</v>
      </c>
      <c r="G12573" t="s">
        <v>41</v>
      </c>
      <c r="H12573" s="4">
        <v>45825.0002662037</v>
      </c>
      <c r="I12573" t="b">
        <v>0</v>
      </c>
      <c r="J12573" t="b">
        <v>0</v>
      </c>
      <c r="K12573" t="s">
        <v>24</v>
      </c>
      <c r="L12573" t="s">
        <v>36</v>
      </c>
      <c r="N12573">
        <v>37.5</v>
      </c>
      <c r="O12573" t="s">
        <v>16358</v>
      </c>
      <c r="P12573" t="s">
        <v>338</v>
      </c>
    </row>
    <row r="12574" spans="1:16" x14ac:dyDescent="0.55000000000000004">
      <c r="A12574" t="s">
        <v>1</v>
      </c>
      <c r="B12574" t="s">
        <v>15616</v>
      </c>
      <c r="C12574" t="s">
        <v>966</v>
      </c>
      <c r="D12574" t="s">
        <v>3973</v>
      </c>
      <c r="E12574" t="s">
        <v>20</v>
      </c>
      <c r="F12574" t="b">
        <v>0</v>
      </c>
      <c r="G12574" t="s">
        <v>30</v>
      </c>
      <c r="H12574" s="4">
        <v>45825.000775462962</v>
      </c>
      <c r="I12574" t="b">
        <v>0</v>
      </c>
      <c r="J12574" t="b">
        <v>1</v>
      </c>
      <c r="K12574" t="s">
        <v>24</v>
      </c>
      <c r="L12574" t="s">
        <v>36</v>
      </c>
      <c r="N12574">
        <v>66.5</v>
      </c>
      <c r="O12574" t="s">
        <v>5482</v>
      </c>
      <c r="P12574" t="s">
        <v>715</v>
      </c>
    </row>
    <row r="12575" spans="1:16" x14ac:dyDescent="0.55000000000000004">
      <c r="A12575" t="s">
        <v>1</v>
      </c>
      <c r="B12575" t="s">
        <v>15616</v>
      </c>
      <c r="C12575" t="s">
        <v>612</v>
      </c>
      <c r="D12575" t="s">
        <v>3973</v>
      </c>
      <c r="E12575" t="s">
        <v>20</v>
      </c>
      <c r="F12575" t="b">
        <v>0</v>
      </c>
      <c r="G12575" t="s">
        <v>27</v>
      </c>
      <c r="H12575" s="4">
        <v>45825.001238425917</v>
      </c>
      <c r="I12575" t="b">
        <v>0</v>
      </c>
      <c r="J12575" t="b">
        <v>1</v>
      </c>
      <c r="K12575" t="s">
        <v>24</v>
      </c>
      <c r="L12575" t="s">
        <v>36</v>
      </c>
      <c r="N12575">
        <v>66.5</v>
      </c>
      <c r="O12575" t="s">
        <v>5482</v>
      </c>
      <c r="P12575" t="s">
        <v>715</v>
      </c>
    </row>
    <row r="12576" spans="1:16" x14ac:dyDescent="0.55000000000000004">
      <c r="A12576" t="s">
        <v>0</v>
      </c>
      <c r="B12576" t="s">
        <v>16359</v>
      </c>
      <c r="C12576" t="s">
        <v>1041</v>
      </c>
      <c r="D12576" t="s">
        <v>3973</v>
      </c>
      <c r="E12576" t="s">
        <v>20</v>
      </c>
      <c r="F12576" t="b">
        <v>0</v>
      </c>
      <c r="G12576" t="s">
        <v>41</v>
      </c>
      <c r="H12576" s="4">
        <v>45825.001423611109</v>
      </c>
      <c r="I12576" t="b">
        <v>0</v>
      </c>
      <c r="J12576" t="b">
        <v>1</v>
      </c>
      <c r="K12576" t="s">
        <v>24</v>
      </c>
      <c r="L12576" t="s">
        <v>22</v>
      </c>
      <c r="M12576">
        <v>91600</v>
      </c>
      <c r="O12576" t="s">
        <v>5482</v>
      </c>
      <c r="P12576" t="s">
        <v>16360</v>
      </c>
    </row>
    <row r="12577" spans="1:16" x14ac:dyDescent="0.55000000000000004">
      <c r="A12577" t="s">
        <v>2</v>
      </c>
      <c r="B12577" t="s">
        <v>553</v>
      </c>
      <c r="C12577" t="s">
        <v>118</v>
      </c>
      <c r="D12577" t="s">
        <v>3973</v>
      </c>
      <c r="E12577" t="s">
        <v>20</v>
      </c>
      <c r="F12577" t="b">
        <v>0</v>
      </c>
      <c r="G12577" t="s">
        <v>27</v>
      </c>
      <c r="H12577" s="4">
        <v>45825.001979166656</v>
      </c>
      <c r="I12577" t="b">
        <v>0</v>
      </c>
      <c r="J12577" t="b">
        <v>0</v>
      </c>
      <c r="K12577" t="s">
        <v>24</v>
      </c>
      <c r="L12577" t="s">
        <v>22</v>
      </c>
      <c r="M12577">
        <v>207500</v>
      </c>
      <c r="O12577" t="s">
        <v>5482</v>
      </c>
      <c r="P12577" t="s">
        <v>566</v>
      </c>
    </row>
    <row r="12578" spans="1:16" x14ac:dyDescent="0.55000000000000004">
      <c r="A12578" t="s">
        <v>2</v>
      </c>
      <c r="B12578" t="s">
        <v>1777</v>
      </c>
      <c r="C12578" t="s">
        <v>1705</v>
      </c>
      <c r="D12578" t="s">
        <v>3973</v>
      </c>
      <c r="E12578" t="s">
        <v>20</v>
      </c>
      <c r="F12578" t="b">
        <v>0</v>
      </c>
      <c r="G12578" t="s">
        <v>27</v>
      </c>
      <c r="H12578" s="4">
        <v>45825.002476851849</v>
      </c>
      <c r="I12578" t="b">
        <v>0</v>
      </c>
      <c r="J12578" t="b">
        <v>1</v>
      </c>
      <c r="K12578" t="s">
        <v>24</v>
      </c>
      <c r="L12578" t="s">
        <v>22</v>
      </c>
      <c r="M12578">
        <v>230495</v>
      </c>
      <c r="O12578" t="s">
        <v>5482</v>
      </c>
      <c r="P12578" t="s">
        <v>193</v>
      </c>
    </row>
    <row r="12579" spans="1:16" x14ac:dyDescent="0.55000000000000004">
      <c r="A12579" t="s">
        <v>2</v>
      </c>
      <c r="B12579" t="s">
        <v>267</v>
      </c>
      <c r="C12579" t="s">
        <v>1588</v>
      </c>
      <c r="D12579" t="s">
        <v>4014</v>
      </c>
      <c r="E12579" t="s">
        <v>20</v>
      </c>
      <c r="F12579" t="b">
        <v>0</v>
      </c>
      <c r="G12579" t="s">
        <v>41</v>
      </c>
      <c r="H12579" s="4">
        <v>45825.002685185187</v>
      </c>
      <c r="I12579" t="b">
        <v>0</v>
      </c>
      <c r="J12579" t="b">
        <v>1</v>
      </c>
      <c r="K12579" t="s">
        <v>24</v>
      </c>
      <c r="L12579" t="s">
        <v>22</v>
      </c>
      <c r="M12579">
        <v>199000</v>
      </c>
      <c r="O12579" t="s">
        <v>2156</v>
      </c>
      <c r="P12579" t="s">
        <v>16361</v>
      </c>
    </row>
    <row r="12580" spans="1:16" x14ac:dyDescent="0.55000000000000004">
      <c r="A12580" t="s">
        <v>2</v>
      </c>
      <c r="B12580" t="s">
        <v>553</v>
      </c>
      <c r="C12580" t="s">
        <v>1141</v>
      </c>
      <c r="D12580" t="s">
        <v>3973</v>
      </c>
      <c r="E12580" t="s">
        <v>20</v>
      </c>
      <c r="F12580" t="b">
        <v>0</v>
      </c>
      <c r="G12580" t="s">
        <v>41</v>
      </c>
      <c r="H12580" s="4">
        <v>45825.002835648149</v>
      </c>
      <c r="I12580" t="b">
        <v>0</v>
      </c>
      <c r="J12580" t="b">
        <v>0</v>
      </c>
      <c r="K12580" t="s">
        <v>24</v>
      </c>
      <c r="L12580" t="s">
        <v>22</v>
      </c>
      <c r="M12580">
        <v>207500</v>
      </c>
      <c r="O12580" t="s">
        <v>5482</v>
      </c>
      <c r="P12580" t="s">
        <v>566</v>
      </c>
    </row>
    <row r="12581" spans="1:16" x14ac:dyDescent="0.55000000000000004">
      <c r="A12581" t="s">
        <v>2</v>
      </c>
      <c r="B12581" t="s">
        <v>553</v>
      </c>
      <c r="C12581" t="s">
        <v>3608</v>
      </c>
      <c r="D12581" t="s">
        <v>3973</v>
      </c>
      <c r="E12581" t="s">
        <v>20</v>
      </c>
      <c r="F12581" t="b">
        <v>0</v>
      </c>
      <c r="G12581" t="s">
        <v>35</v>
      </c>
      <c r="H12581" s="4">
        <v>45825.003067129634</v>
      </c>
      <c r="I12581" t="b">
        <v>0</v>
      </c>
      <c r="J12581" t="b">
        <v>0</v>
      </c>
      <c r="K12581" t="s">
        <v>24</v>
      </c>
      <c r="L12581" t="s">
        <v>22</v>
      </c>
      <c r="M12581">
        <v>207500</v>
      </c>
      <c r="O12581" t="s">
        <v>5482</v>
      </c>
      <c r="P12581" t="s">
        <v>566</v>
      </c>
    </row>
    <row r="12582" spans="1:16" x14ac:dyDescent="0.55000000000000004">
      <c r="A12582" t="s">
        <v>1</v>
      </c>
      <c r="B12582" t="s">
        <v>844</v>
      </c>
      <c r="C12582" t="s">
        <v>2293</v>
      </c>
      <c r="D12582" t="s">
        <v>3973</v>
      </c>
      <c r="E12582" t="s">
        <v>20</v>
      </c>
      <c r="F12582" t="b">
        <v>0</v>
      </c>
      <c r="G12582" t="s">
        <v>35</v>
      </c>
      <c r="H12582" s="4">
        <v>45825.003391203703</v>
      </c>
      <c r="I12582" t="b">
        <v>0</v>
      </c>
      <c r="J12582" t="b">
        <v>0</v>
      </c>
      <c r="K12582" t="s">
        <v>24</v>
      </c>
      <c r="L12582" t="s">
        <v>22</v>
      </c>
      <c r="M12582">
        <v>174500</v>
      </c>
      <c r="O12582" t="s">
        <v>5482</v>
      </c>
      <c r="P12582" t="s">
        <v>302</v>
      </c>
    </row>
    <row r="12583" spans="1:16" x14ac:dyDescent="0.55000000000000004">
      <c r="A12583" t="s">
        <v>2</v>
      </c>
      <c r="B12583" t="s">
        <v>16362</v>
      </c>
      <c r="C12583" t="s">
        <v>503</v>
      </c>
      <c r="D12583" t="s">
        <v>3828</v>
      </c>
      <c r="E12583" t="s">
        <v>20</v>
      </c>
      <c r="F12583" t="b">
        <v>0</v>
      </c>
      <c r="G12583" t="s">
        <v>30</v>
      </c>
      <c r="H12583" s="4">
        <v>45825.003599537027</v>
      </c>
      <c r="I12583" t="b">
        <v>0</v>
      </c>
      <c r="J12583" t="b">
        <v>1</v>
      </c>
      <c r="K12583" t="s">
        <v>24</v>
      </c>
      <c r="L12583" t="s">
        <v>22</v>
      </c>
      <c r="M12583">
        <v>189500</v>
      </c>
      <c r="O12583" t="s">
        <v>2822</v>
      </c>
      <c r="P12583" t="s">
        <v>16363</v>
      </c>
    </row>
    <row r="12584" spans="1:16" x14ac:dyDescent="0.55000000000000004">
      <c r="A12584" t="s">
        <v>139</v>
      </c>
      <c r="B12584" t="s">
        <v>6626</v>
      </c>
      <c r="C12584" t="s">
        <v>49</v>
      </c>
      <c r="D12584" t="s">
        <v>2208</v>
      </c>
      <c r="E12584" t="s">
        <v>20</v>
      </c>
      <c r="F12584" t="b">
        <v>0</v>
      </c>
      <c r="G12584" t="s">
        <v>41</v>
      </c>
      <c r="H12584" s="4">
        <v>45825.041990740741</v>
      </c>
      <c r="I12584" t="b">
        <v>0</v>
      </c>
      <c r="J12584" t="b">
        <v>1</v>
      </c>
      <c r="K12584" t="s">
        <v>24</v>
      </c>
      <c r="L12584" t="s">
        <v>22</v>
      </c>
      <c r="M12584">
        <v>75000</v>
      </c>
      <c r="O12584" t="s">
        <v>16364</v>
      </c>
      <c r="P12584" t="s">
        <v>16365</v>
      </c>
    </row>
    <row r="12585" spans="1:16" x14ac:dyDescent="0.55000000000000004">
      <c r="A12585" t="s">
        <v>2</v>
      </c>
      <c r="B12585" t="s">
        <v>13929</v>
      </c>
      <c r="C12585" t="s">
        <v>236</v>
      </c>
      <c r="D12585" t="s">
        <v>3973</v>
      </c>
      <c r="E12585" t="s">
        <v>20</v>
      </c>
      <c r="F12585" t="b">
        <v>0</v>
      </c>
      <c r="G12585" t="s">
        <v>35</v>
      </c>
      <c r="H12585" s="4">
        <v>45825.045057870368</v>
      </c>
      <c r="I12585" t="b">
        <v>0</v>
      </c>
      <c r="J12585" t="b">
        <v>1</v>
      </c>
      <c r="K12585" t="s">
        <v>24</v>
      </c>
      <c r="L12585" t="s">
        <v>22</v>
      </c>
      <c r="M12585">
        <v>103000</v>
      </c>
      <c r="O12585" t="s">
        <v>1980</v>
      </c>
      <c r="P12585" t="s">
        <v>13930</v>
      </c>
    </row>
    <row r="12586" spans="1:16" x14ac:dyDescent="0.55000000000000004">
      <c r="A12586" t="s">
        <v>40</v>
      </c>
      <c r="B12586" t="s">
        <v>16366</v>
      </c>
      <c r="C12586" t="s">
        <v>622</v>
      </c>
      <c r="D12586" t="s">
        <v>3973</v>
      </c>
      <c r="E12586" t="s">
        <v>20</v>
      </c>
      <c r="F12586" t="b">
        <v>0</v>
      </c>
      <c r="G12586" t="s">
        <v>35</v>
      </c>
      <c r="H12586" s="4">
        <v>45825.08394675926</v>
      </c>
      <c r="I12586" t="b">
        <v>0</v>
      </c>
      <c r="J12586" t="b">
        <v>1</v>
      </c>
      <c r="K12586" t="s">
        <v>24</v>
      </c>
      <c r="L12586" t="s">
        <v>22</v>
      </c>
      <c r="M12586">
        <v>157500</v>
      </c>
      <c r="O12586" t="s">
        <v>444</v>
      </c>
      <c r="P12586" t="s">
        <v>16367</v>
      </c>
    </row>
    <row r="12587" spans="1:16" x14ac:dyDescent="0.55000000000000004">
      <c r="A12587" t="s">
        <v>28</v>
      </c>
      <c r="B12587" t="s">
        <v>7886</v>
      </c>
      <c r="C12587" t="s">
        <v>989</v>
      </c>
      <c r="D12587" t="s">
        <v>3973</v>
      </c>
      <c r="E12587" t="s">
        <v>20</v>
      </c>
      <c r="F12587" t="b">
        <v>0</v>
      </c>
      <c r="G12587" t="s">
        <v>41</v>
      </c>
      <c r="H12587" s="4">
        <v>45825.209652777783</v>
      </c>
      <c r="I12587" t="b">
        <v>0</v>
      </c>
      <c r="J12587" t="b">
        <v>1</v>
      </c>
      <c r="K12587" t="s">
        <v>24</v>
      </c>
      <c r="L12587" t="s">
        <v>22</v>
      </c>
      <c r="M12587">
        <v>176000</v>
      </c>
      <c r="O12587" t="s">
        <v>1906</v>
      </c>
      <c r="P12587" t="s">
        <v>7887</v>
      </c>
    </row>
    <row r="12588" spans="1:16" x14ac:dyDescent="0.55000000000000004">
      <c r="A12588" t="s">
        <v>28</v>
      </c>
      <c r="B12588" t="s">
        <v>16368</v>
      </c>
      <c r="C12588" t="s">
        <v>989</v>
      </c>
      <c r="D12588" t="s">
        <v>3973</v>
      </c>
      <c r="E12588" t="s">
        <v>20</v>
      </c>
      <c r="F12588" t="b">
        <v>0</v>
      </c>
      <c r="G12588" t="s">
        <v>41</v>
      </c>
      <c r="H12588" s="4">
        <v>45825.209652777783</v>
      </c>
      <c r="I12588" t="b">
        <v>0</v>
      </c>
      <c r="J12588" t="b">
        <v>1</v>
      </c>
      <c r="K12588" t="s">
        <v>24</v>
      </c>
      <c r="L12588" t="s">
        <v>22</v>
      </c>
      <c r="M12588">
        <v>140500</v>
      </c>
      <c r="O12588" t="s">
        <v>1906</v>
      </c>
      <c r="P12588" t="s">
        <v>16369</v>
      </c>
    </row>
    <row r="12589" spans="1:16" x14ac:dyDescent="0.55000000000000004">
      <c r="A12589" t="s">
        <v>2</v>
      </c>
      <c r="B12589" t="s">
        <v>129</v>
      </c>
      <c r="C12589" t="s">
        <v>528</v>
      </c>
      <c r="D12589" t="s">
        <v>3973</v>
      </c>
      <c r="E12589" t="s">
        <v>20</v>
      </c>
      <c r="F12589" t="b">
        <v>0</v>
      </c>
      <c r="G12589" t="s">
        <v>35</v>
      </c>
      <c r="H12589" s="4">
        <v>45825.211689814823</v>
      </c>
      <c r="I12589" t="b">
        <v>0</v>
      </c>
      <c r="J12589" t="b">
        <v>0</v>
      </c>
      <c r="K12589" t="s">
        <v>24</v>
      </c>
      <c r="L12589" t="s">
        <v>22</v>
      </c>
      <c r="M12589">
        <v>112500</v>
      </c>
      <c r="O12589" t="s">
        <v>1422</v>
      </c>
      <c r="P12589" t="s">
        <v>2103</v>
      </c>
    </row>
    <row r="12590" spans="1:16" x14ac:dyDescent="0.55000000000000004">
      <c r="A12590" t="s">
        <v>0</v>
      </c>
      <c r="B12590" t="s">
        <v>545</v>
      </c>
      <c r="C12590" t="s">
        <v>82</v>
      </c>
      <c r="D12590" t="s">
        <v>3828</v>
      </c>
      <c r="E12590" t="s">
        <v>20</v>
      </c>
      <c r="F12590" t="b">
        <v>0</v>
      </c>
      <c r="G12590" t="s">
        <v>27</v>
      </c>
      <c r="H12590" s="4">
        <v>45825.249976851846</v>
      </c>
      <c r="I12590" t="b">
        <v>0</v>
      </c>
      <c r="J12590" t="b">
        <v>0</v>
      </c>
      <c r="K12590" t="s">
        <v>24</v>
      </c>
      <c r="L12590" t="s">
        <v>22</v>
      </c>
      <c r="M12590">
        <v>85000</v>
      </c>
      <c r="O12590" t="s">
        <v>16370</v>
      </c>
      <c r="P12590" t="s">
        <v>596</v>
      </c>
    </row>
    <row r="12591" spans="1:16" x14ac:dyDescent="0.55000000000000004">
      <c r="A12591" t="s">
        <v>0</v>
      </c>
      <c r="B12591" t="s">
        <v>16371</v>
      </c>
      <c r="C12591" t="s">
        <v>5427</v>
      </c>
      <c r="D12591" t="s">
        <v>4014</v>
      </c>
      <c r="E12591" t="s">
        <v>20</v>
      </c>
      <c r="F12591" t="b">
        <v>0</v>
      </c>
      <c r="G12591" t="s">
        <v>27</v>
      </c>
      <c r="H12591" s="4">
        <v>45825.249976851846</v>
      </c>
      <c r="I12591" t="b">
        <v>0</v>
      </c>
      <c r="J12591" t="b">
        <v>1</v>
      </c>
      <c r="K12591" t="s">
        <v>24</v>
      </c>
      <c r="L12591" t="s">
        <v>22</v>
      </c>
      <c r="M12591">
        <v>115500</v>
      </c>
      <c r="O12591" t="s">
        <v>14600</v>
      </c>
      <c r="P12591" t="s">
        <v>16372</v>
      </c>
    </row>
    <row r="12592" spans="1:16" x14ac:dyDescent="0.55000000000000004">
      <c r="A12592" t="s">
        <v>0</v>
      </c>
      <c r="B12592" t="s">
        <v>288</v>
      </c>
      <c r="C12592" t="s">
        <v>213</v>
      </c>
      <c r="D12592" t="s">
        <v>2208</v>
      </c>
      <c r="E12592" t="s">
        <v>20</v>
      </c>
      <c r="F12592" t="b">
        <v>0</v>
      </c>
      <c r="G12592" t="s">
        <v>41</v>
      </c>
      <c r="H12592" s="4">
        <v>45825.250324074077</v>
      </c>
      <c r="I12592" t="b">
        <v>0</v>
      </c>
      <c r="J12592" t="b">
        <v>0</v>
      </c>
      <c r="K12592" t="s">
        <v>24</v>
      </c>
      <c r="L12592" t="s">
        <v>36</v>
      </c>
      <c r="N12592">
        <v>37.5</v>
      </c>
      <c r="O12592" t="s">
        <v>16358</v>
      </c>
      <c r="P12592" t="s">
        <v>338</v>
      </c>
    </row>
    <row r="12593" spans="1:16" x14ac:dyDescent="0.55000000000000004">
      <c r="A12593" t="s">
        <v>0</v>
      </c>
      <c r="B12593" t="s">
        <v>16373</v>
      </c>
      <c r="C12593" t="s">
        <v>969</v>
      </c>
      <c r="D12593" t="s">
        <v>2298</v>
      </c>
      <c r="E12593" t="s">
        <v>20</v>
      </c>
      <c r="F12593" t="b">
        <v>0</v>
      </c>
      <c r="G12593" t="s">
        <v>41</v>
      </c>
      <c r="H12593" s="4">
        <v>45825.250324074077</v>
      </c>
      <c r="I12593" t="b">
        <v>0</v>
      </c>
      <c r="J12593" t="b">
        <v>1</v>
      </c>
      <c r="K12593" t="s">
        <v>24</v>
      </c>
      <c r="L12593" t="s">
        <v>36</v>
      </c>
      <c r="N12593">
        <v>35</v>
      </c>
      <c r="O12593" t="s">
        <v>16374</v>
      </c>
      <c r="P12593" t="s">
        <v>3867</v>
      </c>
    </row>
    <row r="12594" spans="1:16" x14ac:dyDescent="0.55000000000000004">
      <c r="A12594" t="s">
        <v>0</v>
      </c>
      <c r="B12594" t="s">
        <v>0</v>
      </c>
      <c r="C12594" t="s">
        <v>598</v>
      </c>
      <c r="D12594" t="s">
        <v>4084</v>
      </c>
      <c r="E12594" t="s">
        <v>34</v>
      </c>
      <c r="F12594" t="b">
        <v>0</v>
      </c>
      <c r="G12594" t="s">
        <v>35</v>
      </c>
      <c r="H12594" s="4">
        <v>45825.250543981478</v>
      </c>
      <c r="I12594" t="b">
        <v>1</v>
      </c>
      <c r="J12594" t="b">
        <v>1</v>
      </c>
      <c r="K12594" t="s">
        <v>24</v>
      </c>
      <c r="L12594" t="s">
        <v>22</v>
      </c>
      <c r="M12594">
        <v>87500</v>
      </c>
      <c r="O12594" t="s">
        <v>16375</v>
      </c>
    </row>
    <row r="12595" spans="1:16" x14ac:dyDescent="0.55000000000000004">
      <c r="A12595" t="s">
        <v>0</v>
      </c>
      <c r="B12595" t="s">
        <v>2770</v>
      </c>
      <c r="C12595" t="s">
        <v>151</v>
      </c>
      <c r="D12595" t="s">
        <v>4100</v>
      </c>
      <c r="E12595" t="s">
        <v>20</v>
      </c>
      <c r="F12595" t="b">
        <v>0</v>
      </c>
      <c r="G12595" t="s">
        <v>30</v>
      </c>
      <c r="H12595" s="4">
        <v>45825.250625000001</v>
      </c>
      <c r="I12595" t="b">
        <v>0</v>
      </c>
      <c r="J12595" t="b">
        <v>1</v>
      </c>
      <c r="K12595" t="s">
        <v>24</v>
      </c>
      <c r="L12595" t="s">
        <v>22</v>
      </c>
      <c r="M12595">
        <v>91750</v>
      </c>
      <c r="O12595" t="s">
        <v>2008</v>
      </c>
      <c r="P12595" t="s">
        <v>16376</v>
      </c>
    </row>
    <row r="12596" spans="1:16" x14ac:dyDescent="0.55000000000000004">
      <c r="A12596" t="s">
        <v>0</v>
      </c>
      <c r="B12596" t="s">
        <v>16377</v>
      </c>
      <c r="C12596" t="s">
        <v>151</v>
      </c>
      <c r="D12596" t="s">
        <v>2208</v>
      </c>
      <c r="E12596" t="s">
        <v>20</v>
      </c>
      <c r="F12596" t="b">
        <v>0</v>
      </c>
      <c r="G12596" t="s">
        <v>30</v>
      </c>
      <c r="H12596" s="4">
        <v>45825.250625000001</v>
      </c>
      <c r="I12596" t="b">
        <v>0</v>
      </c>
      <c r="J12596" t="b">
        <v>0</v>
      </c>
      <c r="K12596" t="s">
        <v>24</v>
      </c>
      <c r="L12596" t="s">
        <v>22</v>
      </c>
      <c r="M12596">
        <v>117300</v>
      </c>
      <c r="O12596" t="s">
        <v>12077</v>
      </c>
      <c r="P12596" t="s">
        <v>2430</v>
      </c>
    </row>
    <row r="12597" spans="1:16" x14ac:dyDescent="0.55000000000000004">
      <c r="A12597" t="s">
        <v>0</v>
      </c>
      <c r="B12597" t="s">
        <v>0</v>
      </c>
      <c r="C12597" t="s">
        <v>4132</v>
      </c>
      <c r="D12597" t="s">
        <v>3383</v>
      </c>
      <c r="E12597" t="s">
        <v>20</v>
      </c>
      <c r="F12597" t="b">
        <v>0</v>
      </c>
      <c r="G12597" t="s">
        <v>30</v>
      </c>
      <c r="H12597" s="4">
        <v>45825.250625000001</v>
      </c>
      <c r="I12597" t="b">
        <v>0</v>
      </c>
      <c r="J12597" t="b">
        <v>1</v>
      </c>
      <c r="K12597" t="s">
        <v>24</v>
      </c>
      <c r="L12597" t="s">
        <v>22</v>
      </c>
      <c r="M12597">
        <v>85000</v>
      </c>
      <c r="O12597" t="s">
        <v>15608</v>
      </c>
      <c r="P12597" t="s">
        <v>12984</v>
      </c>
    </row>
    <row r="12598" spans="1:16" x14ac:dyDescent="0.55000000000000004">
      <c r="A12598" t="s">
        <v>0</v>
      </c>
      <c r="B12598" t="s">
        <v>1254</v>
      </c>
      <c r="C12598" t="s">
        <v>16076</v>
      </c>
      <c r="D12598" t="s">
        <v>4084</v>
      </c>
      <c r="E12598" t="s">
        <v>20</v>
      </c>
      <c r="F12598" t="b">
        <v>0</v>
      </c>
      <c r="G12598" t="s">
        <v>30</v>
      </c>
      <c r="H12598" s="4">
        <v>45825.25072916667</v>
      </c>
      <c r="I12598" t="b">
        <v>1</v>
      </c>
      <c r="J12598" t="b">
        <v>0</v>
      </c>
      <c r="K12598" t="s">
        <v>24</v>
      </c>
      <c r="L12598" t="s">
        <v>22</v>
      </c>
      <c r="M12598">
        <v>96750</v>
      </c>
      <c r="O12598" t="s">
        <v>16378</v>
      </c>
      <c r="P12598" t="s">
        <v>204</v>
      </c>
    </row>
    <row r="12599" spans="1:16" x14ac:dyDescent="0.55000000000000004">
      <c r="A12599" t="s">
        <v>1</v>
      </c>
      <c r="B12599" t="s">
        <v>661</v>
      </c>
      <c r="C12599" t="s">
        <v>3787</v>
      </c>
      <c r="D12599" t="s">
        <v>16379</v>
      </c>
      <c r="E12599" t="s">
        <v>20</v>
      </c>
      <c r="F12599" t="b">
        <v>0</v>
      </c>
      <c r="G12599" t="s">
        <v>52</v>
      </c>
      <c r="H12599" s="4">
        <v>45825.251435185193</v>
      </c>
      <c r="I12599" t="b">
        <v>0</v>
      </c>
      <c r="J12599" t="b">
        <v>0</v>
      </c>
      <c r="K12599" t="s">
        <v>24</v>
      </c>
      <c r="L12599" t="s">
        <v>22</v>
      </c>
      <c r="M12599">
        <v>81100</v>
      </c>
      <c r="O12599" t="s">
        <v>16380</v>
      </c>
    </row>
    <row r="12600" spans="1:16" x14ac:dyDescent="0.55000000000000004">
      <c r="A12600" t="s">
        <v>2</v>
      </c>
      <c r="B12600" t="s">
        <v>16381</v>
      </c>
      <c r="C12600" t="s">
        <v>167</v>
      </c>
      <c r="D12600" t="s">
        <v>4003</v>
      </c>
      <c r="E12600" t="s">
        <v>20</v>
      </c>
      <c r="F12600" t="b">
        <v>0</v>
      </c>
      <c r="G12600" t="s">
        <v>52</v>
      </c>
      <c r="H12600" s="4">
        <v>45825.253101851849</v>
      </c>
      <c r="I12600" t="b">
        <v>1</v>
      </c>
      <c r="J12600" t="b">
        <v>0</v>
      </c>
      <c r="K12600" t="s">
        <v>24</v>
      </c>
      <c r="L12600" t="s">
        <v>22</v>
      </c>
      <c r="M12600">
        <v>182000</v>
      </c>
      <c r="O12600" t="s">
        <v>1172</v>
      </c>
    </row>
    <row r="12601" spans="1:16" x14ac:dyDescent="0.55000000000000004">
      <c r="A12601" t="s">
        <v>25</v>
      </c>
      <c r="B12601" t="s">
        <v>16382</v>
      </c>
      <c r="C12601" t="s">
        <v>870</v>
      </c>
      <c r="D12601" t="s">
        <v>4035</v>
      </c>
      <c r="E12601" t="s">
        <v>20</v>
      </c>
      <c r="F12601" t="b">
        <v>0</v>
      </c>
      <c r="G12601" t="s">
        <v>870</v>
      </c>
      <c r="H12601" s="4">
        <v>45825.256342592591</v>
      </c>
      <c r="I12601" t="b">
        <v>1</v>
      </c>
      <c r="J12601" t="b">
        <v>0</v>
      </c>
      <c r="K12601" t="s">
        <v>870</v>
      </c>
      <c r="L12601" t="s">
        <v>22</v>
      </c>
      <c r="M12601">
        <v>140400</v>
      </c>
      <c r="O12601" t="s">
        <v>2768</v>
      </c>
      <c r="P12601" t="s">
        <v>16383</v>
      </c>
    </row>
    <row r="12602" spans="1:16" x14ac:dyDescent="0.55000000000000004">
      <c r="A12602" t="s">
        <v>25</v>
      </c>
      <c r="B12602" t="s">
        <v>25</v>
      </c>
      <c r="C12602" t="s">
        <v>39</v>
      </c>
      <c r="D12602" t="s">
        <v>7434</v>
      </c>
      <c r="E12602" t="s">
        <v>20</v>
      </c>
      <c r="F12602" t="b">
        <v>1</v>
      </c>
      <c r="G12602" t="s">
        <v>912</v>
      </c>
      <c r="H12602" s="4">
        <v>45825.277280092603</v>
      </c>
      <c r="I12602" t="b">
        <v>1</v>
      </c>
      <c r="J12602" t="b">
        <v>0</v>
      </c>
      <c r="K12602" t="s">
        <v>912</v>
      </c>
      <c r="L12602" t="s">
        <v>22</v>
      </c>
      <c r="M12602">
        <v>136000</v>
      </c>
      <c r="O12602" t="s">
        <v>15280</v>
      </c>
      <c r="P12602" t="s">
        <v>16384</v>
      </c>
    </row>
    <row r="12603" spans="1:16" x14ac:dyDescent="0.55000000000000004">
      <c r="A12603" t="s">
        <v>2</v>
      </c>
      <c r="B12603" t="s">
        <v>16385</v>
      </c>
      <c r="C12603" t="s">
        <v>140</v>
      </c>
      <c r="D12603" t="s">
        <v>2208</v>
      </c>
      <c r="E12603" t="s">
        <v>20</v>
      </c>
      <c r="F12603" t="b">
        <v>0</v>
      </c>
      <c r="G12603" t="s">
        <v>35</v>
      </c>
      <c r="H12603" s="4">
        <v>45825.292905092603</v>
      </c>
      <c r="I12603" t="b">
        <v>0</v>
      </c>
      <c r="J12603" t="b">
        <v>1</v>
      </c>
      <c r="K12603" t="s">
        <v>24</v>
      </c>
      <c r="L12603" t="s">
        <v>22</v>
      </c>
      <c r="M12603">
        <v>107028</v>
      </c>
      <c r="O12603" t="s">
        <v>800</v>
      </c>
      <c r="P12603" t="s">
        <v>16386</v>
      </c>
    </row>
    <row r="12604" spans="1:16" x14ac:dyDescent="0.55000000000000004">
      <c r="A12604" t="s">
        <v>139</v>
      </c>
      <c r="B12604" t="s">
        <v>16387</v>
      </c>
      <c r="C12604" t="s">
        <v>6008</v>
      </c>
      <c r="D12604" t="s">
        <v>4035</v>
      </c>
      <c r="E12604" t="s">
        <v>20</v>
      </c>
      <c r="F12604" t="b">
        <v>0</v>
      </c>
      <c r="G12604" t="s">
        <v>6008</v>
      </c>
      <c r="H12604" s="4">
        <v>45825.298981481479</v>
      </c>
      <c r="I12604" t="b">
        <v>0</v>
      </c>
      <c r="J12604" t="b">
        <v>0</v>
      </c>
      <c r="L12604" t="s">
        <v>22</v>
      </c>
      <c r="M12604">
        <v>40000</v>
      </c>
      <c r="O12604" t="s">
        <v>6009</v>
      </c>
      <c r="P12604" t="s">
        <v>16388</v>
      </c>
    </row>
    <row r="12605" spans="1:16" x14ac:dyDescent="0.55000000000000004">
      <c r="A12605" t="s">
        <v>139</v>
      </c>
      <c r="B12605" t="s">
        <v>16389</v>
      </c>
      <c r="C12605" t="s">
        <v>6008</v>
      </c>
      <c r="D12605" t="s">
        <v>4035</v>
      </c>
      <c r="E12605" t="s">
        <v>20</v>
      </c>
      <c r="F12605" t="b">
        <v>0</v>
      </c>
      <c r="G12605" t="s">
        <v>6008</v>
      </c>
      <c r="H12605" s="4">
        <v>45825.298981481479</v>
      </c>
      <c r="I12605" t="b">
        <v>0</v>
      </c>
      <c r="J12605" t="b">
        <v>0</v>
      </c>
      <c r="L12605" t="s">
        <v>22</v>
      </c>
      <c r="M12605">
        <v>42399.5</v>
      </c>
      <c r="O12605" t="s">
        <v>6009</v>
      </c>
      <c r="P12605" t="s">
        <v>16390</v>
      </c>
    </row>
    <row r="12606" spans="1:16" x14ac:dyDescent="0.55000000000000004">
      <c r="A12606" t="s">
        <v>1</v>
      </c>
      <c r="B12606" t="s">
        <v>16391</v>
      </c>
      <c r="C12606" t="s">
        <v>16392</v>
      </c>
      <c r="D12606" t="s">
        <v>3970</v>
      </c>
      <c r="E12606" t="s">
        <v>20</v>
      </c>
      <c r="F12606" t="b">
        <v>0</v>
      </c>
      <c r="G12606" t="s">
        <v>27</v>
      </c>
      <c r="H12606" s="4">
        <v>45825.334328703713</v>
      </c>
      <c r="I12606" t="b">
        <v>0</v>
      </c>
      <c r="J12606" t="b">
        <v>0</v>
      </c>
      <c r="K12606" t="s">
        <v>24</v>
      </c>
      <c r="L12606" t="s">
        <v>22</v>
      </c>
      <c r="M12606">
        <v>155000</v>
      </c>
      <c r="O12606" t="s">
        <v>16393</v>
      </c>
      <c r="P12606" t="s">
        <v>16394</v>
      </c>
    </row>
    <row r="12607" spans="1:16" x14ac:dyDescent="0.55000000000000004">
      <c r="A12607" t="s">
        <v>40</v>
      </c>
      <c r="B12607" t="s">
        <v>40</v>
      </c>
      <c r="C12607" t="s">
        <v>592</v>
      </c>
      <c r="D12607" t="s">
        <v>4035</v>
      </c>
      <c r="E12607" t="s">
        <v>20</v>
      </c>
      <c r="F12607" t="b">
        <v>0</v>
      </c>
      <c r="G12607" t="s">
        <v>27</v>
      </c>
      <c r="H12607" s="4">
        <v>45825.376562500001</v>
      </c>
      <c r="I12607" t="b">
        <v>0</v>
      </c>
      <c r="J12607" t="b">
        <v>0</v>
      </c>
      <c r="K12607" t="s">
        <v>24</v>
      </c>
      <c r="L12607" t="s">
        <v>22</v>
      </c>
      <c r="M12607">
        <v>184799.5</v>
      </c>
      <c r="O12607" t="s">
        <v>2037</v>
      </c>
      <c r="P12607" t="s">
        <v>16319</v>
      </c>
    </row>
    <row r="12608" spans="1:16" x14ac:dyDescent="0.55000000000000004">
      <c r="A12608" t="s">
        <v>0</v>
      </c>
      <c r="B12608" t="s">
        <v>16395</v>
      </c>
      <c r="C12608" t="s">
        <v>49</v>
      </c>
      <c r="D12608" t="s">
        <v>2208</v>
      </c>
      <c r="E12608" t="s">
        <v>20</v>
      </c>
      <c r="F12608" t="b">
        <v>0</v>
      </c>
      <c r="G12608" t="s">
        <v>41</v>
      </c>
      <c r="H12608" s="4">
        <v>45825.416990740741</v>
      </c>
      <c r="I12608" t="b">
        <v>1</v>
      </c>
      <c r="J12608" t="b">
        <v>0</v>
      </c>
      <c r="K12608" t="s">
        <v>24</v>
      </c>
      <c r="L12608" t="s">
        <v>36</v>
      </c>
      <c r="N12608">
        <v>28.845001220703121</v>
      </c>
      <c r="O12608" t="s">
        <v>16396</v>
      </c>
    </row>
    <row r="12609" spans="1:16" x14ac:dyDescent="0.55000000000000004">
      <c r="A12609" t="s">
        <v>0</v>
      </c>
      <c r="B12609" t="s">
        <v>16397</v>
      </c>
      <c r="C12609" t="s">
        <v>49</v>
      </c>
      <c r="D12609" t="s">
        <v>2208</v>
      </c>
      <c r="E12609" t="s">
        <v>20</v>
      </c>
      <c r="F12609" t="b">
        <v>0</v>
      </c>
      <c r="G12609" t="s">
        <v>41</v>
      </c>
      <c r="H12609" s="4">
        <v>45825.417013888888</v>
      </c>
      <c r="I12609" t="b">
        <v>1</v>
      </c>
      <c r="J12609" t="b">
        <v>0</v>
      </c>
      <c r="K12609" t="s">
        <v>24</v>
      </c>
      <c r="L12609" t="s">
        <v>36</v>
      </c>
      <c r="N12609">
        <v>28.845001220703121</v>
      </c>
      <c r="O12609" t="s">
        <v>16396</v>
      </c>
    </row>
    <row r="12610" spans="1:16" x14ac:dyDescent="0.55000000000000004">
      <c r="A12610" t="s">
        <v>0</v>
      </c>
      <c r="B12610" t="s">
        <v>16398</v>
      </c>
      <c r="C12610" t="s">
        <v>559</v>
      </c>
      <c r="D12610" t="s">
        <v>3957</v>
      </c>
      <c r="E12610" t="s">
        <v>34</v>
      </c>
      <c r="F12610" t="b">
        <v>0</v>
      </c>
      <c r="G12610" t="s">
        <v>27</v>
      </c>
      <c r="H12610" s="4">
        <v>45825.458541666667</v>
      </c>
      <c r="I12610" t="b">
        <v>0</v>
      </c>
      <c r="J12610" t="b">
        <v>0</v>
      </c>
      <c r="K12610" t="s">
        <v>24</v>
      </c>
      <c r="L12610" t="s">
        <v>36</v>
      </c>
      <c r="N12610">
        <v>71.5</v>
      </c>
      <c r="O12610" t="s">
        <v>3930</v>
      </c>
      <c r="P12610" t="s">
        <v>16399</v>
      </c>
    </row>
    <row r="12611" spans="1:16" x14ac:dyDescent="0.55000000000000004">
      <c r="A12611" t="s">
        <v>1</v>
      </c>
      <c r="B12611" t="s">
        <v>1</v>
      </c>
      <c r="C12611" t="s">
        <v>13948</v>
      </c>
      <c r="D12611" t="s">
        <v>4084</v>
      </c>
      <c r="E12611" t="s">
        <v>20</v>
      </c>
      <c r="F12611" t="b">
        <v>0</v>
      </c>
      <c r="G12611" t="s">
        <v>27</v>
      </c>
      <c r="H12611" s="4">
        <v>45825.459398148138</v>
      </c>
      <c r="I12611" t="b">
        <v>0</v>
      </c>
      <c r="J12611" t="b">
        <v>1</v>
      </c>
      <c r="K12611" t="s">
        <v>24</v>
      </c>
      <c r="L12611" t="s">
        <v>22</v>
      </c>
      <c r="M12611">
        <v>140000</v>
      </c>
      <c r="O12611" t="s">
        <v>16400</v>
      </c>
    </row>
    <row r="12612" spans="1:16" x14ac:dyDescent="0.55000000000000004">
      <c r="A12612" t="s">
        <v>2</v>
      </c>
      <c r="B12612" t="s">
        <v>7406</v>
      </c>
      <c r="C12612" t="s">
        <v>1157</v>
      </c>
      <c r="D12612" t="s">
        <v>3973</v>
      </c>
      <c r="E12612" t="s">
        <v>20</v>
      </c>
      <c r="F12612" t="b">
        <v>0</v>
      </c>
      <c r="G12612" t="s">
        <v>27</v>
      </c>
      <c r="H12612" s="4">
        <v>45825.500243055547</v>
      </c>
      <c r="I12612" t="b">
        <v>0</v>
      </c>
      <c r="J12612" t="b">
        <v>0</v>
      </c>
      <c r="K12612" t="s">
        <v>24</v>
      </c>
      <c r="L12612" t="s">
        <v>22</v>
      </c>
      <c r="M12612">
        <v>82850</v>
      </c>
      <c r="O12612" t="s">
        <v>5482</v>
      </c>
      <c r="P12612" t="s">
        <v>3772</v>
      </c>
    </row>
    <row r="12613" spans="1:16" x14ac:dyDescent="0.55000000000000004">
      <c r="A12613" t="s">
        <v>1</v>
      </c>
      <c r="B12613" t="s">
        <v>7561</v>
      </c>
      <c r="C12613" t="s">
        <v>140</v>
      </c>
      <c r="D12613" t="s">
        <v>3973</v>
      </c>
      <c r="E12613" t="s">
        <v>20</v>
      </c>
      <c r="F12613" t="b">
        <v>0</v>
      </c>
      <c r="G12613" t="s">
        <v>35</v>
      </c>
      <c r="H12613" s="4">
        <v>45825.500590277778</v>
      </c>
      <c r="I12613" t="b">
        <v>0</v>
      </c>
      <c r="J12613" t="b">
        <v>1</v>
      </c>
      <c r="K12613" t="s">
        <v>24</v>
      </c>
      <c r="L12613" t="s">
        <v>22</v>
      </c>
      <c r="M12613">
        <v>113750</v>
      </c>
      <c r="O12613" t="s">
        <v>5482</v>
      </c>
      <c r="P12613" t="s">
        <v>7562</v>
      </c>
    </row>
    <row r="12614" spans="1:16" x14ac:dyDescent="0.55000000000000004">
      <c r="A12614" t="s">
        <v>139</v>
      </c>
      <c r="B12614" t="s">
        <v>16401</v>
      </c>
      <c r="C12614" t="s">
        <v>825</v>
      </c>
      <c r="D12614" t="s">
        <v>3973</v>
      </c>
      <c r="E12614" t="s">
        <v>51</v>
      </c>
      <c r="F12614" t="b">
        <v>0</v>
      </c>
      <c r="G12614" t="s">
        <v>30</v>
      </c>
      <c r="H12614" s="4">
        <v>45825.500659722216</v>
      </c>
      <c r="I12614" t="b">
        <v>0</v>
      </c>
      <c r="J12614" t="b">
        <v>1</v>
      </c>
      <c r="K12614" t="s">
        <v>24</v>
      </c>
      <c r="L12614" t="s">
        <v>36</v>
      </c>
      <c r="N12614">
        <v>55</v>
      </c>
      <c r="O12614" t="s">
        <v>5482</v>
      </c>
      <c r="P12614" t="s">
        <v>466</v>
      </c>
    </row>
    <row r="12615" spans="1:16" x14ac:dyDescent="0.55000000000000004">
      <c r="A12615" t="s">
        <v>1</v>
      </c>
      <c r="B12615" t="s">
        <v>2955</v>
      </c>
      <c r="C12615" t="s">
        <v>2765</v>
      </c>
      <c r="D12615" t="s">
        <v>3973</v>
      </c>
      <c r="E12615" t="s">
        <v>20</v>
      </c>
      <c r="F12615" t="b">
        <v>0</v>
      </c>
      <c r="G12615" t="s">
        <v>52</v>
      </c>
      <c r="H12615" s="4">
        <v>45825.500891203701</v>
      </c>
      <c r="I12615" t="b">
        <v>0</v>
      </c>
      <c r="J12615" t="b">
        <v>1</v>
      </c>
      <c r="K12615" t="s">
        <v>24</v>
      </c>
      <c r="L12615" t="s">
        <v>22</v>
      </c>
      <c r="M12615">
        <v>174000</v>
      </c>
      <c r="O12615" t="s">
        <v>5482</v>
      </c>
      <c r="P12615" t="s">
        <v>603</v>
      </c>
    </row>
    <row r="12616" spans="1:16" x14ac:dyDescent="0.55000000000000004">
      <c r="A12616" t="s">
        <v>1</v>
      </c>
      <c r="B12616" t="s">
        <v>844</v>
      </c>
      <c r="C12616" t="s">
        <v>16402</v>
      </c>
      <c r="D12616" t="s">
        <v>3973</v>
      </c>
      <c r="E12616" t="s">
        <v>20</v>
      </c>
      <c r="F12616" t="b">
        <v>0</v>
      </c>
      <c r="G12616" t="s">
        <v>27</v>
      </c>
      <c r="H12616" s="4">
        <v>45825.50099537037</v>
      </c>
      <c r="I12616" t="b">
        <v>0</v>
      </c>
      <c r="J12616" t="b">
        <v>0</v>
      </c>
      <c r="K12616" t="s">
        <v>24</v>
      </c>
      <c r="L12616" t="s">
        <v>22</v>
      </c>
      <c r="M12616">
        <v>174500</v>
      </c>
      <c r="O12616" t="s">
        <v>5482</v>
      </c>
      <c r="P12616" t="s">
        <v>302</v>
      </c>
    </row>
    <row r="12617" spans="1:16" x14ac:dyDescent="0.55000000000000004">
      <c r="A12617" t="s">
        <v>2</v>
      </c>
      <c r="B12617" t="s">
        <v>9399</v>
      </c>
      <c r="C12617" t="s">
        <v>172</v>
      </c>
      <c r="D12617" t="s">
        <v>3973</v>
      </c>
      <c r="E12617" t="s">
        <v>20</v>
      </c>
      <c r="F12617" t="b">
        <v>0</v>
      </c>
      <c r="G12617" t="s">
        <v>27</v>
      </c>
      <c r="H12617" s="4">
        <v>45825.501562500001</v>
      </c>
      <c r="I12617" t="b">
        <v>0</v>
      </c>
      <c r="J12617" t="b">
        <v>1</v>
      </c>
      <c r="K12617" t="s">
        <v>24</v>
      </c>
      <c r="L12617" t="s">
        <v>22</v>
      </c>
      <c r="M12617">
        <v>162500</v>
      </c>
      <c r="O12617" t="s">
        <v>5482</v>
      </c>
      <c r="P12617" t="s">
        <v>9400</v>
      </c>
    </row>
    <row r="12618" spans="1:16" x14ac:dyDescent="0.55000000000000004">
      <c r="A12618" t="s">
        <v>2</v>
      </c>
      <c r="B12618" t="s">
        <v>2</v>
      </c>
      <c r="C12618" t="s">
        <v>612</v>
      </c>
      <c r="D12618" t="s">
        <v>3973</v>
      </c>
      <c r="E12618" t="s">
        <v>20</v>
      </c>
      <c r="F12618" t="b">
        <v>0</v>
      </c>
      <c r="G12618" t="s">
        <v>27</v>
      </c>
      <c r="H12618" s="4">
        <v>45825.501574074071</v>
      </c>
      <c r="I12618" t="b">
        <v>0</v>
      </c>
      <c r="J12618" t="b">
        <v>1</v>
      </c>
      <c r="K12618" t="s">
        <v>24</v>
      </c>
      <c r="L12618" t="s">
        <v>22</v>
      </c>
      <c r="M12618">
        <v>187153</v>
      </c>
      <c r="O12618" t="s">
        <v>5482</v>
      </c>
      <c r="P12618" t="s">
        <v>3226</v>
      </c>
    </row>
    <row r="12619" spans="1:16" x14ac:dyDescent="0.55000000000000004">
      <c r="A12619" t="s">
        <v>2</v>
      </c>
      <c r="B12619" t="s">
        <v>1777</v>
      </c>
      <c r="C12619" t="s">
        <v>780</v>
      </c>
      <c r="D12619" t="s">
        <v>3973</v>
      </c>
      <c r="E12619" t="s">
        <v>20</v>
      </c>
      <c r="F12619" t="b">
        <v>0</v>
      </c>
      <c r="G12619" t="s">
        <v>27</v>
      </c>
      <c r="H12619" s="4">
        <v>45825.501597222217</v>
      </c>
      <c r="I12619" t="b">
        <v>0</v>
      </c>
      <c r="J12619" t="b">
        <v>1</v>
      </c>
      <c r="K12619" t="s">
        <v>24</v>
      </c>
      <c r="L12619" t="s">
        <v>22</v>
      </c>
      <c r="M12619">
        <v>251714</v>
      </c>
      <c r="O12619" t="s">
        <v>5482</v>
      </c>
      <c r="P12619" t="s">
        <v>48</v>
      </c>
    </row>
    <row r="12620" spans="1:16" x14ac:dyDescent="0.55000000000000004">
      <c r="A12620" t="s">
        <v>2</v>
      </c>
      <c r="B12620" t="s">
        <v>7406</v>
      </c>
      <c r="C12620" t="s">
        <v>155</v>
      </c>
      <c r="D12620" t="s">
        <v>3973</v>
      </c>
      <c r="E12620" t="s">
        <v>20</v>
      </c>
      <c r="F12620" t="b">
        <v>0</v>
      </c>
      <c r="G12620" t="s">
        <v>27</v>
      </c>
      <c r="H12620" s="4">
        <v>45825.501631944448</v>
      </c>
      <c r="I12620" t="b">
        <v>0</v>
      </c>
      <c r="J12620" t="b">
        <v>0</v>
      </c>
      <c r="K12620" t="s">
        <v>24</v>
      </c>
      <c r="L12620" t="s">
        <v>22</v>
      </c>
      <c r="M12620">
        <v>82850</v>
      </c>
      <c r="O12620" t="s">
        <v>5482</v>
      </c>
      <c r="P12620" t="s">
        <v>3772</v>
      </c>
    </row>
    <row r="12621" spans="1:16" x14ac:dyDescent="0.55000000000000004">
      <c r="A12621" t="s">
        <v>2</v>
      </c>
      <c r="B12621" t="s">
        <v>16403</v>
      </c>
      <c r="C12621" t="s">
        <v>16404</v>
      </c>
      <c r="D12621" t="s">
        <v>3973</v>
      </c>
      <c r="E12621" t="s">
        <v>20</v>
      </c>
      <c r="F12621" t="b">
        <v>0</v>
      </c>
      <c r="G12621" t="s">
        <v>27</v>
      </c>
      <c r="H12621" s="4">
        <v>45825.501666666663</v>
      </c>
      <c r="I12621" t="b">
        <v>1</v>
      </c>
      <c r="J12621" t="b">
        <v>0</v>
      </c>
      <c r="K12621" t="s">
        <v>24</v>
      </c>
      <c r="L12621" t="s">
        <v>22</v>
      </c>
      <c r="M12621">
        <v>137500</v>
      </c>
      <c r="O12621" t="s">
        <v>16405</v>
      </c>
    </row>
    <row r="12622" spans="1:16" x14ac:dyDescent="0.55000000000000004">
      <c r="A12622" t="s">
        <v>2</v>
      </c>
      <c r="B12622" t="s">
        <v>7406</v>
      </c>
      <c r="C12622" t="s">
        <v>14272</v>
      </c>
      <c r="D12622" t="s">
        <v>3973</v>
      </c>
      <c r="E12622" t="s">
        <v>20</v>
      </c>
      <c r="F12622" t="b">
        <v>0</v>
      </c>
      <c r="G12622" t="s">
        <v>27</v>
      </c>
      <c r="H12622" s="4">
        <v>45825.501736111109</v>
      </c>
      <c r="I12622" t="b">
        <v>0</v>
      </c>
      <c r="J12622" t="b">
        <v>0</v>
      </c>
      <c r="K12622" t="s">
        <v>24</v>
      </c>
      <c r="L12622" t="s">
        <v>22</v>
      </c>
      <c r="M12622">
        <v>82850</v>
      </c>
      <c r="O12622" t="s">
        <v>5482</v>
      </c>
      <c r="P12622" t="s">
        <v>3772</v>
      </c>
    </row>
    <row r="12623" spans="1:16" x14ac:dyDescent="0.55000000000000004">
      <c r="A12623" t="s">
        <v>2</v>
      </c>
      <c r="B12623" t="s">
        <v>2</v>
      </c>
      <c r="C12623" t="s">
        <v>10659</v>
      </c>
      <c r="D12623" t="s">
        <v>3973</v>
      </c>
      <c r="E12623" t="s">
        <v>20</v>
      </c>
      <c r="F12623" t="b">
        <v>0</v>
      </c>
      <c r="G12623" t="s">
        <v>41</v>
      </c>
      <c r="H12623" s="4">
        <v>45825.502118055563</v>
      </c>
      <c r="I12623" t="b">
        <v>0</v>
      </c>
      <c r="J12623" t="b">
        <v>1</v>
      </c>
      <c r="K12623" t="s">
        <v>24</v>
      </c>
      <c r="L12623" t="s">
        <v>22</v>
      </c>
      <c r="M12623">
        <v>187153</v>
      </c>
      <c r="O12623" t="s">
        <v>5482</v>
      </c>
      <c r="P12623" t="s">
        <v>3226</v>
      </c>
    </row>
    <row r="12624" spans="1:16" x14ac:dyDescent="0.55000000000000004">
      <c r="A12624" t="s">
        <v>2</v>
      </c>
      <c r="B12624" t="s">
        <v>9495</v>
      </c>
      <c r="C12624" t="s">
        <v>49</v>
      </c>
      <c r="D12624" t="s">
        <v>3973</v>
      </c>
      <c r="E12624" t="s">
        <v>20</v>
      </c>
      <c r="F12624" t="b">
        <v>0</v>
      </c>
      <c r="G12624" t="s">
        <v>35</v>
      </c>
      <c r="H12624" s="4">
        <v>45825.502430555563</v>
      </c>
      <c r="I12624" t="b">
        <v>0</v>
      </c>
      <c r="J12624" t="b">
        <v>1</v>
      </c>
      <c r="K12624" t="s">
        <v>24</v>
      </c>
      <c r="L12624" t="s">
        <v>22</v>
      </c>
      <c r="M12624">
        <v>232500</v>
      </c>
      <c r="O12624" t="s">
        <v>5482</v>
      </c>
      <c r="P12624" t="s">
        <v>128</v>
      </c>
    </row>
    <row r="12625" spans="1:16" x14ac:dyDescent="0.55000000000000004">
      <c r="A12625" t="s">
        <v>2</v>
      </c>
      <c r="B12625" t="s">
        <v>9495</v>
      </c>
      <c r="C12625" t="s">
        <v>14272</v>
      </c>
      <c r="D12625" t="s">
        <v>3973</v>
      </c>
      <c r="E12625" t="s">
        <v>20</v>
      </c>
      <c r="F12625" t="b">
        <v>0</v>
      </c>
      <c r="G12625" t="s">
        <v>35</v>
      </c>
      <c r="H12625" s="4">
        <v>45825.502465277779</v>
      </c>
      <c r="I12625" t="b">
        <v>0</v>
      </c>
      <c r="J12625" t="b">
        <v>1</v>
      </c>
      <c r="K12625" t="s">
        <v>24</v>
      </c>
      <c r="L12625" t="s">
        <v>22</v>
      </c>
      <c r="M12625">
        <v>232500</v>
      </c>
      <c r="O12625" t="s">
        <v>5482</v>
      </c>
      <c r="P12625" t="s">
        <v>128</v>
      </c>
    </row>
    <row r="12626" spans="1:16" x14ac:dyDescent="0.55000000000000004">
      <c r="A12626" t="s">
        <v>2</v>
      </c>
      <c r="B12626" t="s">
        <v>7406</v>
      </c>
      <c r="C12626" t="s">
        <v>1939</v>
      </c>
      <c r="D12626" t="s">
        <v>3973</v>
      </c>
      <c r="E12626" t="s">
        <v>20</v>
      </c>
      <c r="F12626" t="b">
        <v>0</v>
      </c>
      <c r="G12626" t="s">
        <v>35</v>
      </c>
      <c r="H12626" s="4">
        <v>45825.502465277779</v>
      </c>
      <c r="I12626" t="b">
        <v>0</v>
      </c>
      <c r="J12626" t="b">
        <v>0</v>
      </c>
      <c r="K12626" t="s">
        <v>24</v>
      </c>
      <c r="L12626" t="s">
        <v>22</v>
      </c>
      <c r="M12626">
        <v>82850</v>
      </c>
      <c r="O12626" t="s">
        <v>5482</v>
      </c>
      <c r="P12626" t="s">
        <v>3772</v>
      </c>
    </row>
    <row r="12627" spans="1:16" x14ac:dyDescent="0.55000000000000004">
      <c r="A12627" t="s">
        <v>0</v>
      </c>
      <c r="B12627" t="s">
        <v>16406</v>
      </c>
      <c r="C12627" t="s">
        <v>468</v>
      </c>
      <c r="D12627" t="s">
        <v>3828</v>
      </c>
      <c r="E12627" t="s">
        <v>51</v>
      </c>
      <c r="F12627" t="b">
        <v>0</v>
      </c>
      <c r="G12627" t="s">
        <v>27</v>
      </c>
      <c r="H12627" s="4">
        <v>45825.541817129633</v>
      </c>
      <c r="I12627" t="b">
        <v>1</v>
      </c>
      <c r="J12627" t="b">
        <v>0</v>
      </c>
      <c r="K12627" t="s">
        <v>24</v>
      </c>
      <c r="L12627" t="s">
        <v>36</v>
      </c>
      <c r="N12627">
        <v>59.825000762939453</v>
      </c>
      <c r="O12627" t="s">
        <v>16407</v>
      </c>
      <c r="P12627" t="s">
        <v>16408</v>
      </c>
    </row>
    <row r="12628" spans="1:16" x14ac:dyDescent="0.55000000000000004">
      <c r="A12628" t="s">
        <v>0</v>
      </c>
      <c r="B12628" t="s">
        <v>565</v>
      </c>
      <c r="C12628" t="s">
        <v>140</v>
      </c>
      <c r="D12628" t="s">
        <v>3973</v>
      </c>
      <c r="E12628" t="s">
        <v>20</v>
      </c>
      <c r="F12628" t="b">
        <v>0</v>
      </c>
      <c r="G12628" t="s">
        <v>35</v>
      </c>
      <c r="H12628" s="4">
        <v>45825.542233796303</v>
      </c>
      <c r="I12628" t="b">
        <v>0</v>
      </c>
      <c r="J12628" t="b">
        <v>1</v>
      </c>
      <c r="K12628" t="s">
        <v>24</v>
      </c>
      <c r="L12628" t="s">
        <v>22</v>
      </c>
      <c r="M12628">
        <v>126000</v>
      </c>
      <c r="O12628" t="s">
        <v>5482</v>
      </c>
      <c r="P12628" t="s">
        <v>221</v>
      </c>
    </row>
    <row r="12629" spans="1:16" x14ac:dyDescent="0.55000000000000004">
      <c r="A12629" t="s">
        <v>0</v>
      </c>
      <c r="B12629" t="s">
        <v>3835</v>
      </c>
      <c r="C12629" t="s">
        <v>151</v>
      </c>
      <c r="D12629" t="s">
        <v>3973</v>
      </c>
      <c r="E12629" t="s">
        <v>20</v>
      </c>
      <c r="F12629" t="b">
        <v>0</v>
      </c>
      <c r="G12629" t="s">
        <v>30</v>
      </c>
      <c r="H12629" s="4">
        <v>45825.542326388888</v>
      </c>
      <c r="I12629" t="b">
        <v>0</v>
      </c>
      <c r="J12629" t="b">
        <v>1</v>
      </c>
      <c r="K12629" t="s">
        <v>24</v>
      </c>
      <c r="L12629" t="s">
        <v>22</v>
      </c>
      <c r="M12629">
        <v>95000</v>
      </c>
      <c r="O12629" t="s">
        <v>5482</v>
      </c>
      <c r="P12629" t="s">
        <v>14250</v>
      </c>
    </row>
    <row r="12630" spans="1:16" x14ac:dyDescent="0.55000000000000004">
      <c r="A12630" t="s">
        <v>139</v>
      </c>
      <c r="B12630" t="s">
        <v>16409</v>
      </c>
      <c r="C12630" t="s">
        <v>3072</v>
      </c>
      <c r="D12630" t="s">
        <v>2208</v>
      </c>
      <c r="E12630" t="s">
        <v>20</v>
      </c>
      <c r="F12630" t="b">
        <v>0</v>
      </c>
      <c r="G12630" t="s">
        <v>27</v>
      </c>
      <c r="H12630" s="4">
        <v>45825.542638888888</v>
      </c>
      <c r="I12630" t="b">
        <v>0</v>
      </c>
      <c r="J12630" t="b">
        <v>1</v>
      </c>
      <c r="K12630" t="s">
        <v>24</v>
      </c>
      <c r="L12630" t="s">
        <v>36</v>
      </c>
      <c r="N12630">
        <v>41.5</v>
      </c>
      <c r="O12630" t="s">
        <v>12402</v>
      </c>
    </row>
    <row r="12631" spans="1:16" x14ac:dyDescent="0.55000000000000004">
      <c r="A12631" t="s">
        <v>2</v>
      </c>
      <c r="B12631" t="s">
        <v>2567</v>
      </c>
      <c r="C12631" t="s">
        <v>2130</v>
      </c>
      <c r="D12631" t="s">
        <v>3973</v>
      </c>
      <c r="E12631" t="s">
        <v>20</v>
      </c>
      <c r="F12631" t="b">
        <v>0</v>
      </c>
      <c r="G12631" t="s">
        <v>27</v>
      </c>
      <c r="H12631" s="4">
        <v>45825.542708333327</v>
      </c>
      <c r="I12631" t="b">
        <v>0</v>
      </c>
      <c r="J12631" t="b">
        <v>1</v>
      </c>
      <c r="K12631" t="s">
        <v>24</v>
      </c>
      <c r="L12631" t="s">
        <v>22</v>
      </c>
      <c r="M12631">
        <v>97000</v>
      </c>
      <c r="O12631" t="s">
        <v>5482</v>
      </c>
      <c r="P12631" t="s">
        <v>12594</v>
      </c>
    </row>
    <row r="12632" spans="1:16" x14ac:dyDescent="0.55000000000000004">
      <c r="A12632" t="s">
        <v>2</v>
      </c>
      <c r="B12632" t="s">
        <v>7406</v>
      </c>
      <c r="C12632" t="s">
        <v>612</v>
      </c>
      <c r="D12632" t="s">
        <v>3973</v>
      </c>
      <c r="E12632" t="s">
        <v>20</v>
      </c>
      <c r="F12632" t="b">
        <v>0</v>
      </c>
      <c r="G12632" t="s">
        <v>27</v>
      </c>
      <c r="H12632" s="4">
        <v>45825.542743055557</v>
      </c>
      <c r="I12632" t="b">
        <v>0</v>
      </c>
      <c r="J12632" t="b">
        <v>0</v>
      </c>
      <c r="K12632" t="s">
        <v>24</v>
      </c>
      <c r="L12632" t="s">
        <v>22</v>
      </c>
      <c r="M12632">
        <v>82850</v>
      </c>
      <c r="O12632" t="s">
        <v>5482</v>
      </c>
      <c r="P12632" t="s">
        <v>3772</v>
      </c>
    </row>
    <row r="12633" spans="1:16" x14ac:dyDescent="0.55000000000000004">
      <c r="A12633" t="s">
        <v>2</v>
      </c>
      <c r="B12633" t="s">
        <v>7406</v>
      </c>
      <c r="C12633" t="s">
        <v>3608</v>
      </c>
      <c r="D12633" t="s">
        <v>3973</v>
      </c>
      <c r="E12633" t="s">
        <v>20</v>
      </c>
      <c r="F12633" t="b">
        <v>0</v>
      </c>
      <c r="G12633" t="s">
        <v>27</v>
      </c>
      <c r="H12633" s="4">
        <v>45825.543414351851</v>
      </c>
      <c r="I12633" t="b">
        <v>0</v>
      </c>
      <c r="J12633" t="b">
        <v>0</v>
      </c>
      <c r="K12633" t="s">
        <v>24</v>
      </c>
      <c r="L12633" t="s">
        <v>22</v>
      </c>
      <c r="M12633">
        <v>82850</v>
      </c>
      <c r="O12633" t="s">
        <v>5482</v>
      </c>
      <c r="P12633" t="s">
        <v>3772</v>
      </c>
    </row>
    <row r="12634" spans="1:16" x14ac:dyDescent="0.55000000000000004">
      <c r="A12634" t="s">
        <v>2</v>
      </c>
      <c r="B12634" t="s">
        <v>9399</v>
      </c>
      <c r="C12634" t="s">
        <v>71</v>
      </c>
      <c r="D12634" t="s">
        <v>3973</v>
      </c>
      <c r="E12634" t="s">
        <v>20</v>
      </c>
      <c r="F12634" t="b">
        <v>0</v>
      </c>
      <c r="G12634" t="s">
        <v>27</v>
      </c>
      <c r="H12634" s="4">
        <v>45825.543425925927</v>
      </c>
      <c r="I12634" t="b">
        <v>0</v>
      </c>
      <c r="J12634" t="b">
        <v>1</v>
      </c>
      <c r="K12634" t="s">
        <v>24</v>
      </c>
      <c r="L12634" t="s">
        <v>22</v>
      </c>
      <c r="M12634">
        <v>162500</v>
      </c>
      <c r="O12634" t="s">
        <v>5482</v>
      </c>
      <c r="P12634" t="s">
        <v>9400</v>
      </c>
    </row>
    <row r="12635" spans="1:16" x14ac:dyDescent="0.55000000000000004">
      <c r="A12635" t="s">
        <v>2</v>
      </c>
      <c r="B12635" t="s">
        <v>609</v>
      </c>
      <c r="C12635" t="s">
        <v>180</v>
      </c>
      <c r="D12635" t="s">
        <v>3973</v>
      </c>
      <c r="E12635" t="s">
        <v>20</v>
      </c>
      <c r="F12635" t="b">
        <v>0</v>
      </c>
      <c r="G12635" t="s">
        <v>27</v>
      </c>
      <c r="H12635" s="4">
        <v>45825.543425925927</v>
      </c>
      <c r="I12635" t="b">
        <v>0</v>
      </c>
      <c r="J12635" t="b">
        <v>1</v>
      </c>
      <c r="K12635" t="s">
        <v>24</v>
      </c>
      <c r="L12635" t="s">
        <v>22</v>
      </c>
      <c r="M12635">
        <v>94500</v>
      </c>
      <c r="O12635" t="s">
        <v>5482</v>
      </c>
      <c r="P12635" t="s">
        <v>15897</v>
      </c>
    </row>
    <row r="12636" spans="1:16" x14ac:dyDescent="0.55000000000000004">
      <c r="A12636" t="s">
        <v>2</v>
      </c>
      <c r="B12636" t="s">
        <v>2492</v>
      </c>
      <c r="C12636" t="s">
        <v>825</v>
      </c>
      <c r="D12636" t="s">
        <v>3973</v>
      </c>
      <c r="E12636" t="s">
        <v>20</v>
      </c>
      <c r="F12636" t="b">
        <v>0</v>
      </c>
      <c r="G12636" t="s">
        <v>27</v>
      </c>
      <c r="H12636" s="4">
        <v>45825.543425925927</v>
      </c>
      <c r="I12636" t="b">
        <v>0</v>
      </c>
      <c r="J12636" t="b">
        <v>1</v>
      </c>
      <c r="K12636" t="s">
        <v>24</v>
      </c>
      <c r="L12636" t="s">
        <v>22</v>
      </c>
      <c r="M12636">
        <v>122087</v>
      </c>
      <c r="O12636" t="s">
        <v>5482</v>
      </c>
      <c r="P12636" t="s">
        <v>7409</v>
      </c>
    </row>
    <row r="12637" spans="1:16" x14ac:dyDescent="0.55000000000000004">
      <c r="A12637" t="s">
        <v>2</v>
      </c>
      <c r="B12637" t="s">
        <v>7406</v>
      </c>
      <c r="C12637" t="s">
        <v>199</v>
      </c>
      <c r="D12637" t="s">
        <v>3973</v>
      </c>
      <c r="E12637" t="s">
        <v>20</v>
      </c>
      <c r="F12637" t="b">
        <v>0</v>
      </c>
      <c r="G12637" t="s">
        <v>41</v>
      </c>
      <c r="H12637" s="4">
        <v>45825.54378472222</v>
      </c>
      <c r="I12637" t="b">
        <v>0</v>
      </c>
      <c r="J12637" t="b">
        <v>0</v>
      </c>
      <c r="K12637" t="s">
        <v>24</v>
      </c>
      <c r="L12637" t="s">
        <v>22</v>
      </c>
      <c r="M12637">
        <v>82850</v>
      </c>
      <c r="O12637" t="s">
        <v>5482</v>
      </c>
      <c r="P12637" t="s">
        <v>3772</v>
      </c>
    </row>
    <row r="12638" spans="1:16" x14ac:dyDescent="0.55000000000000004">
      <c r="A12638" t="s">
        <v>2</v>
      </c>
      <c r="B12638" t="s">
        <v>1777</v>
      </c>
      <c r="C12638" t="s">
        <v>1705</v>
      </c>
      <c r="D12638" t="s">
        <v>3973</v>
      </c>
      <c r="E12638" t="s">
        <v>20</v>
      </c>
      <c r="F12638" t="b">
        <v>0</v>
      </c>
      <c r="G12638" t="s">
        <v>41</v>
      </c>
      <c r="H12638" s="4">
        <v>45825.543842592589</v>
      </c>
      <c r="I12638" t="b">
        <v>0</v>
      </c>
      <c r="J12638" t="b">
        <v>1</v>
      </c>
      <c r="K12638" t="s">
        <v>24</v>
      </c>
      <c r="L12638" t="s">
        <v>22</v>
      </c>
      <c r="M12638">
        <v>228060</v>
      </c>
      <c r="O12638" t="s">
        <v>5482</v>
      </c>
      <c r="P12638" t="s">
        <v>193</v>
      </c>
    </row>
    <row r="12639" spans="1:16" x14ac:dyDescent="0.55000000000000004">
      <c r="A12639" t="s">
        <v>2</v>
      </c>
      <c r="B12639" t="s">
        <v>16410</v>
      </c>
      <c r="C12639" t="s">
        <v>44</v>
      </c>
      <c r="D12639" t="s">
        <v>3828</v>
      </c>
      <c r="E12639" t="s">
        <v>20</v>
      </c>
      <c r="F12639" t="b">
        <v>0</v>
      </c>
      <c r="G12639" t="s">
        <v>30</v>
      </c>
      <c r="H12639" s="4">
        <v>45825.544490740736</v>
      </c>
      <c r="I12639" t="b">
        <v>1</v>
      </c>
      <c r="J12639" t="b">
        <v>1</v>
      </c>
      <c r="K12639" t="s">
        <v>24</v>
      </c>
      <c r="L12639" t="s">
        <v>22</v>
      </c>
      <c r="M12639">
        <v>237500</v>
      </c>
      <c r="O12639" t="s">
        <v>2687</v>
      </c>
      <c r="P12639" t="s">
        <v>16411</v>
      </c>
    </row>
    <row r="12640" spans="1:16" x14ac:dyDescent="0.55000000000000004">
      <c r="A12640" t="s">
        <v>1</v>
      </c>
      <c r="B12640" t="s">
        <v>11862</v>
      </c>
      <c r="C12640" t="s">
        <v>33</v>
      </c>
      <c r="D12640" t="s">
        <v>3957</v>
      </c>
      <c r="E12640" t="s">
        <v>20</v>
      </c>
      <c r="F12640" t="b">
        <v>0</v>
      </c>
      <c r="G12640" t="s">
        <v>35</v>
      </c>
      <c r="H12640" s="4">
        <v>45825.58390046296</v>
      </c>
      <c r="I12640" t="b">
        <v>0</v>
      </c>
      <c r="J12640" t="b">
        <v>1</v>
      </c>
      <c r="K12640" t="s">
        <v>24</v>
      </c>
      <c r="L12640" t="s">
        <v>36</v>
      </c>
      <c r="N12640">
        <v>13.41500091552734</v>
      </c>
      <c r="O12640" t="s">
        <v>1162</v>
      </c>
      <c r="P12640" t="s">
        <v>3723</v>
      </c>
    </row>
    <row r="12641" spans="1:16" x14ac:dyDescent="0.55000000000000004">
      <c r="A12641" t="s">
        <v>1</v>
      </c>
      <c r="B12641" t="s">
        <v>14741</v>
      </c>
      <c r="C12641" t="s">
        <v>2130</v>
      </c>
      <c r="D12641" t="s">
        <v>3957</v>
      </c>
      <c r="E12641" t="s">
        <v>20</v>
      </c>
      <c r="F12641" t="b">
        <v>0</v>
      </c>
      <c r="G12641" t="s">
        <v>27</v>
      </c>
      <c r="H12641" s="4">
        <v>45825.584398148138</v>
      </c>
      <c r="I12641" t="b">
        <v>0</v>
      </c>
      <c r="J12641" t="b">
        <v>0</v>
      </c>
      <c r="K12641" t="s">
        <v>24</v>
      </c>
      <c r="L12641" t="s">
        <v>36</v>
      </c>
      <c r="N12641">
        <v>41.505001068115227</v>
      </c>
      <c r="O12641" t="s">
        <v>563</v>
      </c>
      <c r="P12641" t="s">
        <v>274</v>
      </c>
    </row>
    <row r="12642" spans="1:16" x14ac:dyDescent="0.55000000000000004">
      <c r="A12642" t="s">
        <v>2</v>
      </c>
      <c r="B12642" t="s">
        <v>16412</v>
      </c>
      <c r="C12642" t="s">
        <v>515</v>
      </c>
      <c r="D12642" t="s">
        <v>3828</v>
      </c>
      <c r="E12642" t="s">
        <v>51</v>
      </c>
      <c r="F12642" t="b">
        <v>0</v>
      </c>
      <c r="G12642" t="s">
        <v>27</v>
      </c>
      <c r="H12642" s="4">
        <v>45825.58489583333</v>
      </c>
      <c r="I12642" t="b">
        <v>1</v>
      </c>
      <c r="J12642" t="b">
        <v>0</v>
      </c>
      <c r="K12642" t="s">
        <v>24</v>
      </c>
      <c r="L12642" t="s">
        <v>36</v>
      </c>
      <c r="N12642">
        <v>52.5</v>
      </c>
      <c r="O12642" t="s">
        <v>3222</v>
      </c>
      <c r="P12642" t="s">
        <v>16413</v>
      </c>
    </row>
    <row r="12643" spans="1:16" x14ac:dyDescent="0.55000000000000004">
      <c r="A12643" t="s">
        <v>0</v>
      </c>
      <c r="B12643" t="s">
        <v>16414</v>
      </c>
      <c r="C12643" t="s">
        <v>192</v>
      </c>
      <c r="D12643" t="s">
        <v>2208</v>
      </c>
      <c r="E12643" t="s">
        <v>631</v>
      </c>
      <c r="F12643" t="b">
        <v>0</v>
      </c>
      <c r="G12643" t="s">
        <v>52</v>
      </c>
      <c r="H12643" s="4">
        <v>45825.625914351847</v>
      </c>
      <c r="I12643" t="b">
        <v>0</v>
      </c>
      <c r="J12643" t="b">
        <v>0</v>
      </c>
      <c r="K12643" t="s">
        <v>24</v>
      </c>
      <c r="L12643" t="s">
        <v>36</v>
      </c>
      <c r="N12643">
        <v>14</v>
      </c>
      <c r="O12643" t="s">
        <v>16415</v>
      </c>
      <c r="P12643" t="s">
        <v>16416</v>
      </c>
    </row>
    <row r="12644" spans="1:16" x14ac:dyDescent="0.55000000000000004">
      <c r="A12644" t="s">
        <v>25</v>
      </c>
      <c r="B12644" t="s">
        <v>16417</v>
      </c>
      <c r="C12644" t="s">
        <v>8461</v>
      </c>
      <c r="D12644" t="s">
        <v>2208</v>
      </c>
      <c r="E12644" t="s">
        <v>20</v>
      </c>
      <c r="F12644" t="b">
        <v>0</v>
      </c>
      <c r="G12644" t="s">
        <v>30</v>
      </c>
      <c r="H12644" s="4">
        <v>45825.667326388888</v>
      </c>
      <c r="I12644" t="b">
        <v>1</v>
      </c>
      <c r="J12644" t="b">
        <v>0</v>
      </c>
      <c r="K12644" t="s">
        <v>24</v>
      </c>
      <c r="L12644" t="s">
        <v>22</v>
      </c>
      <c r="M12644">
        <v>107450</v>
      </c>
      <c r="O12644" t="s">
        <v>16418</v>
      </c>
    </row>
    <row r="12645" spans="1:16" x14ac:dyDescent="0.55000000000000004">
      <c r="A12645" t="s">
        <v>0</v>
      </c>
      <c r="B12645" t="s">
        <v>0</v>
      </c>
      <c r="C12645" t="s">
        <v>937</v>
      </c>
      <c r="D12645" t="s">
        <v>3828</v>
      </c>
      <c r="E12645" t="s">
        <v>20</v>
      </c>
      <c r="F12645" t="b">
        <v>0</v>
      </c>
      <c r="G12645" t="s">
        <v>30</v>
      </c>
      <c r="H12645" s="4">
        <v>45825.667349537027</v>
      </c>
      <c r="I12645" t="b">
        <v>1</v>
      </c>
      <c r="J12645" t="b">
        <v>0</v>
      </c>
      <c r="K12645" t="s">
        <v>24</v>
      </c>
      <c r="L12645" t="s">
        <v>22</v>
      </c>
      <c r="M12645">
        <v>78957</v>
      </c>
      <c r="O12645" t="s">
        <v>7687</v>
      </c>
      <c r="P12645" t="s">
        <v>3674</v>
      </c>
    </row>
    <row r="12646" spans="1:16" x14ac:dyDescent="0.55000000000000004">
      <c r="A12646" t="s">
        <v>2</v>
      </c>
      <c r="B12646" t="s">
        <v>16419</v>
      </c>
      <c r="C12646" t="s">
        <v>71</v>
      </c>
      <c r="D12646" t="s">
        <v>3973</v>
      </c>
      <c r="E12646" t="s">
        <v>20</v>
      </c>
      <c r="F12646" t="b">
        <v>0</v>
      </c>
      <c r="G12646" t="s">
        <v>27</v>
      </c>
      <c r="H12646" s="4">
        <v>45825.709988425922</v>
      </c>
      <c r="I12646" t="b">
        <v>0</v>
      </c>
      <c r="J12646" t="b">
        <v>1</v>
      </c>
      <c r="K12646" t="s">
        <v>24</v>
      </c>
      <c r="L12646" t="s">
        <v>22</v>
      </c>
      <c r="M12646">
        <v>162500</v>
      </c>
      <c r="O12646" t="s">
        <v>8970</v>
      </c>
      <c r="P12646" t="s">
        <v>1377</v>
      </c>
    </row>
    <row r="12647" spans="1:16" x14ac:dyDescent="0.55000000000000004">
      <c r="A12647" t="s">
        <v>40</v>
      </c>
      <c r="B12647" t="s">
        <v>16420</v>
      </c>
      <c r="C12647" t="s">
        <v>71</v>
      </c>
      <c r="D12647" t="s">
        <v>3973</v>
      </c>
      <c r="E12647" t="s">
        <v>20</v>
      </c>
      <c r="F12647" t="b">
        <v>0</v>
      </c>
      <c r="G12647" t="s">
        <v>27</v>
      </c>
      <c r="H12647" s="4">
        <v>45825.71</v>
      </c>
      <c r="I12647" t="b">
        <v>1</v>
      </c>
      <c r="J12647" t="b">
        <v>1</v>
      </c>
      <c r="K12647" t="s">
        <v>24</v>
      </c>
      <c r="L12647" t="s">
        <v>22</v>
      </c>
      <c r="M12647">
        <v>189500</v>
      </c>
      <c r="O12647" t="s">
        <v>8970</v>
      </c>
      <c r="P12647" t="s">
        <v>2315</v>
      </c>
    </row>
    <row r="12648" spans="1:16" x14ac:dyDescent="0.55000000000000004">
      <c r="A12648" t="s">
        <v>2</v>
      </c>
      <c r="B12648" t="s">
        <v>307</v>
      </c>
      <c r="C12648" t="s">
        <v>245</v>
      </c>
      <c r="D12648" t="s">
        <v>3973</v>
      </c>
      <c r="E12648" t="s">
        <v>631</v>
      </c>
      <c r="F12648" t="b">
        <v>0</v>
      </c>
      <c r="G12648" t="s">
        <v>27</v>
      </c>
      <c r="H12648" s="4">
        <v>45825.71020833333</v>
      </c>
      <c r="I12648" t="b">
        <v>0</v>
      </c>
      <c r="J12648" t="b">
        <v>1</v>
      </c>
      <c r="K12648" t="s">
        <v>24</v>
      </c>
      <c r="L12648" t="s">
        <v>36</v>
      </c>
      <c r="N12648">
        <v>58.680000305175781</v>
      </c>
      <c r="O12648" t="s">
        <v>59</v>
      </c>
      <c r="P12648" t="s">
        <v>137</v>
      </c>
    </row>
    <row r="12649" spans="1:16" x14ac:dyDescent="0.55000000000000004">
      <c r="A12649" t="s">
        <v>2</v>
      </c>
      <c r="B12649" t="s">
        <v>16421</v>
      </c>
      <c r="C12649" t="s">
        <v>120</v>
      </c>
      <c r="D12649" t="s">
        <v>4328</v>
      </c>
      <c r="E12649" t="s">
        <v>51</v>
      </c>
      <c r="F12649" t="b">
        <v>0</v>
      </c>
      <c r="G12649" t="s">
        <v>41</v>
      </c>
      <c r="H12649" s="4">
        <v>45825.710324074083</v>
      </c>
      <c r="I12649" t="b">
        <v>1</v>
      </c>
      <c r="J12649" t="b">
        <v>0</v>
      </c>
      <c r="K12649" t="s">
        <v>24</v>
      </c>
      <c r="L12649" t="s">
        <v>36</v>
      </c>
      <c r="N12649">
        <v>65</v>
      </c>
      <c r="O12649" t="s">
        <v>16422</v>
      </c>
      <c r="P12649" t="s">
        <v>16423</v>
      </c>
    </row>
    <row r="12650" spans="1:16" x14ac:dyDescent="0.55000000000000004">
      <c r="A12650" t="s">
        <v>40</v>
      </c>
      <c r="B12650" t="s">
        <v>1786</v>
      </c>
      <c r="C12650" t="s">
        <v>1268</v>
      </c>
      <c r="D12650" t="s">
        <v>4084</v>
      </c>
      <c r="E12650" t="s">
        <v>20</v>
      </c>
      <c r="F12650" t="b">
        <v>0</v>
      </c>
      <c r="G12650" t="s">
        <v>1268</v>
      </c>
      <c r="H12650" s="4">
        <v>45825.732673611114</v>
      </c>
      <c r="I12650" t="b">
        <v>1</v>
      </c>
      <c r="J12650" t="b">
        <v>0</v>
      </c>
      <c r="K12650" t="s">
        <v>1268</v>
      </c>
      <c r="L12650" t="s">
        <v>22</v>
      </c>
      <c r="M12650">
        <v>135000</v>
      </c>
      <c r="O12650" t="s">
        <v>15480</v>
      </c>
      <c r="P12650" t="s">
        <v>15481</v>
      </c>
    </row>
    <row r="12651" spans="1:16" x14ac:dyDescent="0.55000000000000004">
      <c r="A12651" t="s">
        <v>0</v>
      </c>
      <c r="B12651" t="s">
        <v>0</v>
      </c>
      <c r="C12651" t="s">
        <v>459</v>
      </c>
      <c r="D12651" t="s">
        <v>3828</v>
      </c>
      <c r="E12651" t="s">
        <v>20</v>
      </c>
      <c r="F12651" t="b">
        <v>0</v>
      </c>
      <c r="G12651" t="s">
        <v>41</v>
      </c>
      <c r="H12651" s="4">
        <v>45825.750324074077</v>
      </c>
      <c r="I12651" t="b">
        <v>0</v>
      </c>
      <c r="J12651" t="b">
        <v>1</v>
      </c>
      <c r="K12651" t="s">
        <v>24</v>
      </c>
      <c r="L12651" t="s">
        <v>22</v>
      </c>
      <c r="M12651">
        <v>88562</v>
      </c>
      <c r="O12651" t="s">
        <v>16424</v>
      </c>
      <c r="P12651" t="s">
        <v>6676</v>
      </c>
    </row>
    <row r="12652" spans="1:16" x14ac:dyDescent="0.55000000000000004">
      <c r="A12652" t="s">
        <v>139</v>
      </c>
      <c r="B12652" t="s">
        <v>235</v>
      </c>
      <c r="C12652" t="s">
        <v>2243</v>
      </c>
      <c r="D12652" t="s">
        <v>3973</v>
      </c>
      <c r="E12652" t="s">
        <v>51</v>
      </c>
      <c r="F12652" t="b">
        <v>0</v>
      </c>
      <c r="G12652" t="s">
        <v>41</v>
      </c>
      <c r="H12652" s="4">
        <v>45825.750439814823</v>
      </c>
      <c r="I12652" t="b">
        <v>0</v>
      </c>
      <c r="J12652" t="b">
        <v>0</v>
      </c>
      <c r="K12652" t="s">
        <v>24</v>
      </c>
      <c r="L12652" t="s">
        <v>36</v>
      </c>
      <c r="N12652">
        <v>30</v>
      </c>
      <c r="O12652" t="s">
        <v>1177</v>
      </c>
      <c r="P12652" t="s">
        <v>338</v>
      </c>
    </row>
    <row r="12653" spans="1:16" x14ac:dyDescent="0.55000000000000004">
      <c r="A12653" t="s">
        <v>139</v>
      </c>
      <c r="B12653" t="s">
        <v>16425</v>
      </c>
      <c r="C12653" t="s">
        <v>192</v>
      </c>
      <c r="D12653" t="s">
        <v>3828</v>
      </c>
      <c r="E12653" t="s">
        <v>20</v>
      </c>
      <c r="F12653" t="b">
        <v>0</v>
      </c>
      <c r="G12653" t="s">
        <v>52</v>
      </c>
      <c r="H12653" s="4">
        <v>45825.750902777778</v>
      </c>
      <c r="I12653" t="b">
        <v>0</v>
      </c>
      <c r="J12653" t="b">
        <v>1</v>
      </c>
      <c r="K12653" t="s">
        <v>24</v>
      </c>
      <c r="L12653" t="s">
        <v>22</v>
      </c>
      <c r="M12653">
        <v>88632.5</v>
      </c>
      <c r="O12653" t="s">
        <v>16426</v>
      </c>
      <c r="P12653" t="s">
        <v>16427</v>
      </c>
    </row>
    <row r="12654" spans="1:16" x14ac:dyDescent="0.55000000000000004">
      <c r="A12654" t="s">
        <v>2</v>
      </c>
      <c r="B12654" t="s">
        <v>11574</v>
      </c>
      <c r="C12654" t="s">
        <v>179</v>
      </c>
      <c r="D12654" t="s">
        <v>13394</v>
      </c>
      <c r="E12654" t="s">
        <v>34</v>
      </c>
      <c r="F12654" t="b">
        <v>0</v>
      </c>
      <c r="G12654" t="s">
        <v>27</v>
      </c>
      <c r="H12654" s="4">
        <v>45825.751562500001</v>
      </c>
      <c r="I12654" t="b">
        <v>0</v>
      </c>
      <c r="J12654" t="b">
        <v>1</v>
      </c>
      <c r="K12654" t="s">
        <v>24</v>
      </c>
      <c r="L12654" t="s">
        <v>22</v>
      </c>
      <c r="M12654">
        <v>207000</v>
      </c>
      <c r="O12654" t="s">
        <v>59</v>
      </c>
      <c r="P12654" t="s">
        <v>2020</v>
      </c>
    </row>
    <row r="12655" spans="1:16" x14ac:dyDescent="0.55000000000000004">
      <c r="A12655" t="s">
        <v>2</v>
      </c>
      <c r="B12655" t="s">
        <v>2</v>
      </c>
      <c r="C12655" t="s">
        <v>16428</v>
      </c>
      <c r="D12655" t="s">
        <v>3600</v>
      </c>
      <c r="E12655" t="s">
        <v>20</v>
      </c>
      <c r="F12655" t="b">
        <v>0</v>
      </c>
      <c r="G12655" t="s">
        <v>41</v>
      </c>
      <c r="H12655" s="4">
        <v>45825.751979166656</v>
      </c>
      <c r="I12655" t="b">
        <v>1</v>
      </c>
      <c r="J12655" t="b">
        <v>0</v>
      </c>
      <c r="K12655" t="s">
        <v>24</v>
      </c>
      <c r="L12655" t="s">
        <v>22</v>
      </c>
      <c r="M12655">
        <v>140000</v>
      </c>
      <c r="O12655" t="s">
        <v>16429</v>
      </c>
      <c r="P12655" t="s">
        <v>16430</v>
      </c>
    </row>
    <row r="12656" spans="1:16" x14ac:dyDescent="0.55000000000000004">
      <c r="A12656" t="s">
        <v>0</v>
      </c>
      <c r="B12656" t="s">
        <v>16431</v>
      </c>
      <c r="C12656" t="s">
        <v>114</v>
      </c>
      <c r="D12656" t="s">
        <v>3973</v>
      </c>
      <c r="E12656" t="s">
        <v>20</v>
      </c>
      <c r="F12656" t="b">
        <v>0</v>
      </c>
      <c r="G12656" t="s">
        <v>27</v>
      </c>
      <c r="H12656" s="4">
        <v>45825.791886574072</v>
      </c>
      <c r="I12656" t="b">
        <v>1</v>
      </c>
      <c r="J12656" t="b">
        <v>1</v>
      </c>
      <c r="K12656" t="s">
        <v>24</v>
      </c>
      <c r="L12656" t="s">
        <v>22</v>
      </c>
      <c r="M12656">
        <v>134300</v>
      </c>
      <c r="O12656" t="s">
        <v>1857</v>
      </c>
      <c r="P12656" t="s">
        <v>16432</v>
      </c>
    </row>
    <row r="12657" spans="1:16" x14ac:dyDescent="0.55000000000000004">
      <c r="A12657" t="s">
        <v>28</v>
      </c>
      <c r="B12657" t="s">
        <v>16433</v>
      </c>
      <c r="C12657" t="s">
        <v>2634</v>
      </c>
      <c r="D12657" t="s">
        <v>3973</v>
      </c>
      <c r="E12657" t="s">
        <v>20</v>
      </c>
      <c r="F12657" t="b">
        <v>0</v>
      </c>
      <c r="G12657" t="s">
        <v>35</v>
      </c>
      <c r="H12657" s="4">
        <v>45825.792928240742</v>
      </c>
      <c r="I12657" t="b">
        <v>0</v>
      </c>
      <c r="J12657" t="b">
        <v>0</v>
      </c>
      <c r="K12657" t="s">
        <v>24</v>
      </c>
      <c r="L12657" t="s">
        <v>22</v>
      </c>
      <c r="M12657">
        <v>115000</v>
      </c>
      <c r="O12657" t="s">
        <v>2404</v>
      </c>
      <c r="P12657" t="s">
        <v>3056</v>
      </c>
    </row>
    <row r="12658" spans="1:16" x14ac:dyDescent="0.55000000000000004">
      <c r="A12658" t="s">
        <v>2</v>
      </c>
      <c r="B12658" t="s">
        <v>16434</v>
      </c>
      <c r="C12658" t="s">
        <v>425</v>
      </c>
      <c r="D12658" t="s">
        <v>4328</v>
      </c>
      <c r="E12658" t="s">
        <v>51</v>
      </c>
      <c r="F12658" t="b">
        <v>0</v>
      </c>
      <c r="G12658" t="s">
        <v>27</v>
      </c>
      <c r="H12658" s="4">
        <v>45825.793287037042</v>
      </c>
      <c r="I12658" t="b">
        <v>1</v>
      </c>
      <c r="J12658" t="b">
        <v>0</v>
      </c>
      <c r="K12658" t="s">
        <v>24</v>
      </c>
      <c r="L12658" t="s">
        <v>36</v>
      </c>
      <c r="N12658">
        <v>53</v>
      </c>
      <c r="O12658" t="s">
        <v>3233</v>
      </c>
      <c r="P12658" t="s">
        <v>16435</v>
      </c>
    </row>
    <row r="12659" spans="1:16" x14ac:dyDescent="0.55000000000000004">
      <c r="A12659" t="s">
        <v>2</v>
      </c>
      <c r="B12659" t="s">
        <v>16436</v>
      </c>
      <c r="C12659" t="s">
        <v>236</v>
      </c>
      <c r="D12659" t="s">
        <v>4328</v>
      </c>
      <c r="E12659" t="s">
        <v>20</v>
      </c>
      <c r="F12659" t="b">
        <v>0</v>
      </c>
      <c r="G12659" t="s">
        <v>35</v>
      </c>
      <c r="H12659" s="4">
        <v>45825.79409722222</v>
      </c>
      <c r="I12659" t="b">
        <v>1</v>
      </c>
      <c r="J12659" t="b">
        <v>0</v>
      </c>
      <c r="K12659" t="s">
        <v>24</v>
      </c>
      <c r="L12659" t="s">
        <v>36</v>
      </c>
      <c r="N12659">
        <v>50</v>
      </c>
      <c r="O12659" t="s">
        <v>16437</v>
      </c>
      <c r="P12659" t="s">
        <v>665</v>
      </c>
    </row>
    <row r="12660" spans="1:16" x14ac:dyDescent="0.55000000000000004">
      <c r="A12660" t="s">
        <v>2</v>
      </c>
      <c r="B12660" t="s">
        <v>2924</v>
      </c>
      <c r="C12660" t="s">
        <v>1013</v>
      </c>
      <c r="D12660" t="s">
        <v>3973</v>
      </c>
      <c r="E12660" t="s">
        <v>20</v>
      </c>
      <c r="F12660" t="b">
        <v>0</v>
      </c>
      <c r="G12660" t="s">
        <v>30</v>
      </c>
      <c r="H12660" s="4">
        <v>45825.794571759259</v>
      </c>
      <c r="I12660" t="b">
        <v>0</v>
      </c>
      <c r="J12660" t="b">
        <v>0</v>
      </c>
      <c r="K12660" t="s">
        <v>24</v>
      </c>
      <c r="L12660" t="s">
        <v>22</v>
      </c>
      <c r="M12660">
        <v>72500</v>
      </c>
      <c r="O12660" t="s">
        <v>2891</v>
      </c>
      <c r="P12660" t="s">
        <v>16438</v>
      </c>
    </row>
    <row r="12661" spans="1:16" x14ac:dyDescent="0.55000000000000004">
      <c r="A12661" t="s">
        <v>139</v>
      </c>
      <c r="B12661" t="s">
        <v>16439</v>
      </c>
      <c r="C12661" t="s">
        <v>542</v>
      </c>
      <c r="D12661" t="s">
        <v>3973</v>
      </c>
      <c r="E12661" t="s">
        <v>51</v>
      </c>
      <c r="F12661" t="b">
        <v>0</v>
      </c>
      <c r="G12661" t="s">
        <v>41</v>
      </c>
      <c r="H12661" s="4">
        <v>45825.833703703713</v>
      </c>
      <c r="I12661" t="b">
        <v>0</v>
      </c>
      <c r="J12661" t="b">
        <v>0</v>
      </c>
      <c r="K12661" t="s">
        <v>24</v>
      </c>
      <c r="L12661" t="s">
        <v>36</v>
      </c>
      <c r="N12661">
        <v>50</v>
      </c>
      <c r="O12661" t="s">
        <v>964</v>
      </c>
      <c r="P12661" t="s">
        <v>726</v>
      </c>
    </row>
    <row r="12662" spans="1:16" x14ac:dyDescent="0.55000000000000004">
      <c r="A12662" t="s">
        <v>2</v>
      </c>
      <c r="B12662" t="s">
        <v>16440</v>
      </c>
      <c r="C12662" t="s">
        <v>571</v>
      </c>
      <c r="D12662" t="s">
        <v>3973</v>
      </c>
      <c r="E12662" t="s">
        <v>51</v>
      </c>
      <c r="F12662" t="b">
        <v>0</v>
      </c>
      <c r="G12662" t="s">
        <v>27</v>
      </c>
      <c r="H12662" s="4">
        <v>45825.834965277783</v>
      </c>
      <c r="I12662" t="b">
        <v>0</v>
      </c>
      <c r="J12662" t="b">
        <v>0</v>
      </c>
      <c r="K12662" t="s">
        <v>24</v>
      </c>
      <c r="L12662" t="s">
        <v>36</v>
      </c>
      <c r="N12662">
        <v>44</v>
      </c>
      <c r="O12662" t="s">
        <v>1961</v>
      </c>
      <c r="P12662" t="s">
        <v>10107</v>
      </c>
    </row>
    <row r="12663" spans="1:16" x14ac:dyDescent="0.55000000000000004">
      <c r="A12663" t="s">
        <v>2</v>
      </c>
      <c r="B12663" t="s">
        <v>16441</v>
      </c>
      <c r="C12663" t="s">
        <v>333</v>
      </c>
      <c r="D12663" t="s">
        <v>3828</v>
      </c>
      <c r="E12663" t="s">
        <v>20</v>
      </c>
      <c r="F12663" t="b">
        <v>0</v>
      </c>
      <c r="G12663" t="s">
        <v>41</v>
      </c>
      <c r="H12663" s="4">
        <v>45825.835324074083</v>
      </c>
      <c r="I12663" t="b">
        <v>0</v>
      </c>
      <c r="J12663" t="b">
        <v>1</v>
      </c>
      <c r="K12663" t="s">
        <v>24</v>
      </c>
      <c r="L12663" t="s">
        <v>22</v>
      </c>
      <c r="M12663">
        <v>177500</v>
      </c>
      <c r="O12663" t="s">
        <v>1883</v>
      </c>
      <c r="P12663" t="s">
        <v>1484</v>
      </c>
    </row>
    <row r="12664" spans="1:16" x14ac:dyDescent="0.55000000000000004">
      <c r="A12664" t="s">
        <v>0</v>
      </c>
      <c r="B12664" t="s">
        <v>16442</v>
      </c>
      <c r="C12664" t="s">
        <v>509</v>
      </c>
      <c r="D12664" t="s">
        <v>2208</v>
      </c>
      <c r="E12664" t="s">
        <v>20</v>
      </c>
      <c r="F12664" t="b">
        <v>0</v>
      </c>
      <c r="G12664" t="s">
        <v>35</v>
      </c>
      <c r="H12664" s="4">
        <v>45825.875486111108</v>
      </c>
      <c r="I12664" t="b">
        <v>1</v>
      </c>
      <c r="J12664" t="b">
        <v>0</v>
      </c>
      <c r="K12664" t="s">
        <v>24</v>
      </c>
      <c r="L12664" t="s">
        <v>36</v>
      </c>
      <c r="N12664">
        <v>21.5</v>
      </c>
      <c r="O12664" t="s">
        <v>2197</v>
      </c>
      <c r="P12664" t="s">
        <v>3308</v>
      </c>
    </row>
    <row r="12665" spans="1:16" x14ac:dyDescent="0.55000000000000004">
      <c r="A12665" t="s">
        <v>40</v>
      </c>
      <c r="B12665" t="s">
        <v>16443</v>
      </c>
      <c r="C12665" t="s">
        <v>120</v>
      </c>
      <c r="D12665" t="s">
        <v>4328</v>
      </c>
      <c r="E12665" t="s">
        <v>51</v>
      </c>
      <c r="F12665" t="b">
        <v>0</v>
      </c>
      <c r="G12665" t="s">
        <v>27</v>
      </c>
      <c r="H12665" s="4">
        <v>45825.876562500001</v>
      </c>
      <c r="I12665" t="b">
        <v>0</v>
      </c>
      <c r="J12665" t="b">
        <v>0</v>
      </c>
      <c r="K12665" t="s">
        <v>24</v>
      </c>
      <c r="L12665" t="s">
        <v>36</v>
      </c>
      <c r="N12665">
        <v>72.5</v>
      </c>
      <c r="O12665" t="s">
        <v>16444</v>
      </c>
      <c r="P12665" t="s">
        <v>16445</v>
      </c>
    </row>
    <row r="12666" spans="1:16" x14ac:dyDescent="0.55000000000000004">
      <c r="A12666" t="s">
        <v>0</v>
      </c>
      <c r="B12666" t="s">
        <v>2840</v>
      </c>
      <c r="C12666" t="s">
        <v>1040</v>
      </c>
      <c r="D12666" t="s">
        <v>3973</v>
      </c>
      <c r="E12666" t="s">
        <v>51</v>
      </c>
      <c r="F12666" t="b">
        <v>0</v>
      </c>
      <c r="G12666" t="s">
        <v>27</v>
      </c>
      <c r="H12666" s="4">
        <v>45825.876631944448</v>
      </c>
      <c r="I12666" t="b">
        <v>0</v>
      </c>
      <c r="J12666" t="b">
        <v>0</v>
      </c>
      <c r="K12666" t="s">
        <v>24</v>
      </c>
      <c r="L12666" t="s">
        <v>36</v>
      </c>
      <c r="N12666">
        <v>42.5</v>
      </c>
      <c r="O12666" t="s">
        <v>3336</v>
      </c>
      <c r="P12666" t="s">
        <v>10107</v>
      </c>
    </row>
    <row r="12667" spans="1:16" x14ac:dyDescent="0.55000000000000004">
      <c r="A12667" t="s">
        <v>2</v>
      </c>
      <c r="B12667" t="s">
        <v>16446</v>
      </c>
      <c r="C12667" t="s">
        <v>82</v>
      </c>
      <c r="D12667" t="s">
        <v>4328</v>
      </c>
      <c r="E12667" t="s">
        <v>51</v>
      </c>
      <c r="F12667" t="b">
        <v>0</v>
      </c>
      <c r="G12667" t="s">
        <v>41</v>
      </c>
      <c r="H12667" s="4">
        <v>45825.87703703704</v>
      </c>
      <c r="I12667" t="b">
        <v>1</v>
      </c>
      <c r="J12667" t="b">
        <v>0</v>
      </c>
      <c r="K12667" t="s">
        <v>24</v>
      </c>
      <c r="L12667" t="s">
        <v>36</v>
      </c>
      <c r="N12667">
        <v>77.5</v>
      </c>
      <c r="O12667" t="s">
        <v>514</v>
      </c>
      <c r="P12667" t="s">
        <v>16447</v>
      </c>
    </row>
    <row r="12668" spans="1:16" x14ac:dyDescent="0.55000000000000004">
      <c r="A12668" t="s">
        <v>2</v>
      </c>
      <c r="B12668" t="s">
        <v>392</v>
      </c>
      <c r="C12668" t="s">
        <v>1041</v>
      </c>
      <c r="D12668" t="s">
        <v>4328</v>
      </c>
      <c r="E12668" t="s">
        <v>51</v>
      </c>
      <c r="F12668" t="b">
        <v>0</v>
      </c>
      <c r="G12668" t="s">
        <v>35</v>
      </c>
      <c r="H12668" s="4">
        <v>45825.87740740741</v>
      </c>
      <c r="I12668" t="b">
        <v>0</v>
      </c>
      <c r="J12668" t="b">
        <v>0</v>
      </c>
      <c r="K12668" t="s">
        <v>24</v>
      </c>
      <c r="L12668" t="s">
        <v>36</v>
      </c>
      <c r="N12668">
        <v>84.5</v>
      </c>
      <c r="O12668" t="s">
        <v>2331</v>
      </c>
      <c r="P12668" t="s">
        <v>16448</v>
      </c>
    </row>
    <row r="12669" spans="1:16" x14ac:dyDescent="0.55000000000000004">
      <c r="A12669" t="s">
        <v>25</v>
      </c>
      <c r="B12669" t="s">
        <v>16449</v>
      </c>
      <c r="C12669" t="s">
        <v>122</v>
      </c>
      <c r="D12669" t="s">
        <v>4084</v>
      </c>
      <c r="E12669" t="s">
        <v>20</v>
      </c>
      <c r="F12669" t="b">
        <v>0</v>
      </c>
      <c r="G12669" t="s">
        <v>52</v>
      </c>
      <c r="H12669" s="4">
        <v>45825.917557870373</v>
      </c>
      <c r="I12669" t="b">
        <v>0</v>
      </c>
      <c r="J12669" t="b">
        <v>1</v>
      </c>
      <c r="K12669" t="s">
        <v>24</v>
      </c>
      <c r="L12669" t="s">
        <v>22</v>
      </c>
      <c r="M12669">
        <v>141500</v>
      </c>
      <c r="O12669" t="s">
        <v>402</v>
      </c>
      <c r="P12669" t="s">
        <v>871</v>
      </c>
    </row>
    <row r="12670" spans="1:16" x14ac:dyDescent="0.55000000000000004">
      <c r="A12670" t="s">
        <v>2</v>
      </c>
      <c r="B12670" t="s">
        <v>16450</v>
      </c>
      <c r="C12670" t="s">
        <v>1041</v>
      </c>
      <c r="D12670" t="s">
        <v>2208</v>
      </c>
      <c r="E12670" t="s">
        <v>51</v>
      </c>
      <c r="F12670" t="b">
        <v>0</v>
      </c>
      <c r="G12670" t="s">
        <v>27</v>
      </c>
      <c r="H12670" s="4">
        <v>45825.918263888889</v>
      </c>
      <c r="I12670" t="b">
        <v>0</v>
      </c>
      <c r="J12670" t="b">
        <v>0</v>
      </c>
      <c r="K12670" t="s">
        <v>24</v>
      </c>
      <c r="L12670" t="s">
        <v>36</v>
      </c>
      <c r="N12670">
        <v>84.5</v>
      </c>
      <c r="O12670" t="s">
        <v>2331</v>
      </c>
      <c r="P12670" t="s">
        <v>16448</v>
      </c>
    </row>
    <row r="12671" spans="1:16" x14ac:dyDescent="0.55000000000000004">
      <c r="A12671" t="s">
        <v>139</v>
      </c>
      <c r="B12671" t="s">
        <v>16425</v>
      </c>
      <c r="C12671" t="s">
        <v>192</v>
      </c>
      <c r="D12671" t="s">
        <v>2208</v>
      </c>
      <c r="E12671" t="s">
        <v>20</v>
      </c>
      <c r="F12671" t="b">
        <v>0</v>
      </c>
      <c r="G12671" t="s">
        <v>23</v>
      </c>
      <c r="H12671" s="4">
        <v>45825.918761574067</v>
      </c>
      <c r="I12671" t="b">
        <v>0</v>
      </c>
      <c r="J12671" t="b">
        <v>1</v>
      </c>
      <c r="K12671" t="s">
        <v>24</v>
      </c>
      <c r="L12671" t="s">
        <v>22</v>
      </c>
      <c r="M12671">
        <v>88632.5</v>
      </c>
      <c r="O12671" t="s">
        <v>16426</v>
      </c>
      <c r="P12671" t="s">
        <v>16427</v>
      </c>
    </row>
    <row r="12672" spans="1:16" x14ac:dyDescent="0.55000000000000004">
      <c r="A12672" t="s">
        <v>0</v>
      </c>
      <c r="B12672" t="s">
        <v>16451</v>
      </c>
      <c r="C12672" t="s">
        <v>10835</v>
      </c>
      <c r="D12672" t="s">
        <v>4084</v>
      </c>
      <c r="E12672" t="s">
        <v>20</v>
      </c>
      <c r="F12672" t="b">
        <v>0</v>
      </c>
      <c r="G12672" t="s">
        <v>41</v>
      </c>
      <c r="H12672" s="4">
        <v>45825.958738425928</v>
      </c>
      <c r="I12672" t="b">
        <v>0</v>
      </c>
      <c r="J12672" t="b">
        <v>1</v>
      </c>
      <c r="K12672" t="s">
        <v>24</v>
      </c>
      <c r="L12672" t="s">
        <v>22</v>
      </c>
      <c r="M12672">
        <v>111215</v>
      </c>
      <c r="O12672" t="s">
        <v>16452</v>
      </c>
      <c r="P12672" t="s">
        <v>280</v>
      </c>
    </row>
    <row r="12673" spans="1:16" x14ac:dyDescent="0.55000000000000004">
      <c r="A12673" t="s">
        <v>0</v>
      </c>
      <c r="B12673" t="s">
        <v>3005</v>
      </c>
      <c r="C12673" t="s">
        <v>160</v>
      </c>
      <c r="D12673" t="s">
        <v>4084</v>
      </c>
      <c r="E12673" t="s">
        <v>20</v>
      </c>
      <c r="F12673" t="b">
        <v>0</v>
      </c>
      <c r="G12673" t="s">
        <v>52</v>
      </c>
      <c r="H12673" s="4">
        <v>45825.959224537037</v>
      </c>
      <c r="I12673" t="b">
        <v>1</v>
      </c>
      <c r="J12673" t="b">
        <v>0</v>
      </c>
      <c r="K12673" t="s">
        <v>24</v>
      </c>
      <c r="L12673" t="s">
        <v>22</v>
      </c>
      <c r="M12673">
        <v>52500</v>
      </c>
      <c r="O12673" t="s">
        <v>16453</v>
      </c>
      <c r="P12673" t="s">
        <v>126</v>
      </c>
    </row>
    <row r="12674" spans="1:16" x14ac:dyDescent="0.55000000000000004">
      <c r="A12674" t="s">
        <v>1</v>
      </c>
      <c r="B12674" t="s">
        <v>135</v>
      </c>
      <c r="C12674" t="s">
        <v>749</v>
      </c>
      <c r="D12674" t="s">
        <v>4084</v>
      </c>
      <c r="E12674" t="s">
        <v>20</v>
      </c>
      <c r="F12674" t="b">
        <v>0</v>
      </c>
      <c r="G12674" t="s">
        <v>30</v>
      </c>
      <c r="H12674" s="4">
        <v>45825.959641203714</v>
      </c>
      <c r="I12674" t="b">
        <v>0</v>
      </c>
      <c r="J12674" t="b">
        <v>0</v>
      </c>
      <c r="K12674" t="s">
        <v>24</v>
      </c>
      <c r="L12674" t="s">
        <v>22</v>
      </c>
      <c r="M12674">
        <v>130000</v>
      </c>
      <c r="O12674" t="s">
        <v>3243</v>
      </c>
      <c r="P12674" t="s">
        <v>1196</v>
      </c>
    </row>
    <row r="12675" spans="1:16" x14ac:dyDescent="0.55000000000000004">
      <c r="A12675" t="s">
        <v>28</v>
      </c>
      <c r="B12675" t="s">
        <v>16454</v>
      </c>
      <c r="C12675" t="s">
        <v>151</v>
      </c>
      <c r="D12675" t="s">
        <v>3973</v>
      </c>
      <c r="E12675" t="s">
        <v>20</v>
      </c>
      <c r="F12675" t="b">
        <v>0</v>
      </c>
      <c r="G12675" t="s">
        <v>30</v>
      </c>
      <c r="H12675" s="4">
        <v>45825.959641203714</v>
      </c>
      <c r="I12675" t="b">
        <v>0</v>
      </c>
      <c r="J12675" t="b">
        <v>1</v>
      </c>
      <c r="K12675" t="s">
        <v>24</v>
      </c>
      <c r="L12675" t="s">
        <v>22</v>
      </c>
      <c r="M12675">
        <v>176000</v>
      </c>
      <c r="O12675" t="s">
        <v>1906</v>
      </c>
      <c r="P12675" t="s">
        <v>16455</v>
      </c>
    </row>
    <row r="12676" spans="1:16" x14ac:dyDescent="0.55000000000000004">
      <c r="A12676" t="s">
        <v>0</v>
      </c>
      <c r="B12676" t="s">
        <v>16456</v>
      </c>
      <c r="C12676" t="s">
        <v>1288</v>
      </c>
      <c r="D12676" t="s">
        <v>3973</v>
      </c>
      <c r="E12676" t="s">
        <v>20</v>
      </c>
      <c r="F12676" t="b">
        <v>0</v>
      </c>
      <c r="G12676" t="s">
        <v>27</v>
      </c>
      <c r="H12676" s="4">
        <v>45825.96</v>
      </c>
      <c r="I12676" t="b">
        <v>1</v>
      </c>
      <c r="J12676" t="b">
        <v>1</v>
      </c>
      <c r="K12676" t="s">
        <v>24</v>
      </c>
      <c r="L12676" t="s">
        <v>36</v>
      </c>
      <c r="N12676">
        <v>24.5</v>
      </c>
      <c r="O12676" t="s">
        <v>74</v>
      </c>
      <c r="P12676" t="s">
        <v>5966</v>
      </c>
    </row>
    <row r="12677" spans="1:16" x14ac:dyDescent="0.55000000000000004">
      <c r="A12677" t="s">
        <v>0</v>
      </c>
      <c r="B12677" t="s">
        <v>16457</v>
      </c>
      <c r="C12677" t="s">
        <v>559</v>
      </c>
      <c r="D12677" t="s">
        <v>5535</v>
      </c>
      <c r="E12677" t="s">
        <v>20</v>
      </c>
      <c r="F12677" t="b">
        <v>0</v>
      </c>
      <c r="G12677" t="s">
        <v>27</v>
      </c>
      <c r="H12677" s="4">
        <v>45826.000127314823</v>
      </c>
      <c r="I12677" t="b">
        <v>0</v>
      </c>
      <c r="J12677" t="b">
        <v>0</v>
      </c>
      <c r="K12677" t="s">
        <v>24</v>
      </c>
      <c r="L12677" t="s">
        <v>22</v>
      </c>
      <c r="M12677">
        <v>127952</v>
      </c>
      <c r="O12677" t="s">
        <v>697</v>
      </c>
      <c r="P12677" t="s">
        <v>16458</v>
      </c>
    </row>
    <row r="12678" spans="1:16" x14ac:dyDescent="0.55000000000000004">
      <c r="A12678" t="s">
        <v>0</v>
      </c>
      <c r="B12678" t="s">
        <v>1581</v>
      </c>
      <c r="C12678" t="s">
        <v>13825</v>
      </c>
      <c r="D12678" t="s">
        <v>3973</v>
      </c>
      <c r="E12678" t="s">
        <v>20</v>
      </c>
      <c r="F12678" t="b">
        <v>0</v>
      </c>
      <c r="G12678" t="s">
        <v>27</v>
      </c>
      <c r="H12678" s="4">
        <v>45826.000127314823</v>
      </c>
      <c r="I12678" t="b">
        <v>0</v>
      </c>
      <c r="J12678" t="b">
        <v>1</v>
      </c>
      <c r="K12678" t="s">
        <v>24</v>
      </c>
      <c r="L12678" t="s">
        <v>22</v>
      </c>
      <c r="M12678">
        <v>80050</v>
      </c>
      <c r="O12678" t="s">
        <v>3414</v>
      </c>
      <c r="P12678" t="s">
        <v>2429</v>
      </c>
    </row>
    <row r="12679" spans="1:16" x14ac:dyDescent="0.55000000000000004">
      <c r="A12679" t="s">
        <v>0</v>
      </c>
      <c r="B12679" t="s">
        <v>565</v>
      </c>
      <c r="C12679" t="s">
        <v>114</v>
      </c>
      <c r="D12679" t="s">
        <v>3973</v>
      </c>
      <c r="E12679" t="s">
        <v>20</v>
      </c>
      <c r="F12679" t="b">
        <v>0</v>
      </c>
      <c r="G12679" t="s">
        <v>27</v>
      </c>
      <c r="H12679" s="4">
        <v>45826.000208333331</v>
      </c>
      <c r="I12679" t="b">
        <v>0</v>
      </c>
      <c r="J12679" t="b">
        <v>1</v>
      </c>
      <c r="K12679" t="s">
        <v>24</v>
      </c>
      <c r="L12679" t="s">
        <v>22</v>
      </c>
      <c r="M12679">
        <v>126000</v>
      </c>
      <c r="O12679" t="s">
        <v>5482</v>
      </c>
      <c r="P12679" t="s">
        <v>221</v>
      </c>
    </row>
    <row r="12680" spans="1:16" x14ac:dyDescent="0.55000000000000004">
      <c r="A12680" t="s">
        <v>0</v>
      </c>
      <c r="B12680" t="s">
        <v>16459</v>
      </c>
      <c r="C12680" t="s">
        <v>14486</v>
      </c>
      <c r="D12680" t="s">
        <v>3973</v>
      </c>
      <c r="E12680" t="s">
        <v>20</v>
      </c>
      <c r="F12680" t="b">
        <v>0</v>
      </c>
      <c r="G12680" t="s">
        <v>27</v>
      </c>
      <c r="H12680" s="4">
        <v>45826.000243055547</v>
      </c>
      <c r="I12680" t="b">
        <v>0</v>
      </c>
      <c r="J12680" t="b">
        <v>1</v>
      </c>
      <c r="K12680" t="s">
        <v>24</v>
      </c>
      <c r="L12680" t="s">
        <v>22</v>
      </c>
      <c r="M12680">
        <v>92500</v>
      </c>
      <c r="O12680" t="s">
        <v>16460</v>
      </c>
      <c r="P12680" t="s">
        <v>16461</v>
      </c>
    </row>
    <row r="12681" spans="1:16" x14ac:dyDescent="0.55000000000000004">
      <c r="A12681" t="s">
        <v>0</v>
      </c>
      <c r="B12681" t="s">
        <v>1254</v>
      </c>
      <c r="C12681" t="s">
        <v>316</v>
      </c>
      <c r="D12681" t="s">
        <v>3973</v>
      </c>
      <c r="E12681" t="s">
        <v>20</v>
      </c>
      <c r="F12681" t="b">
        <v>0</v>
      </c>
      <c r="G12681" t="s">
        <v>35</v>
      </c>
      <c r="H12681" s="4">
        <v>45826.000486111108</v>
      </c>
      <c r="I12681" t="b">
        <v>1</v>
      </c>
      <c r="J12681" t="b">
        <v>1</v>
      </c>
      <c r="K12681" t="s">
        <v>24</v>
      </c>
      <c r="L12681" t="s">
        <v>22</v>
      </c>
      <c r="M12681">
        <v>76209</v>
      </c>
      <c r="O12681" t="s">
        <v>5482</v>
      </c>
    </row>
    <row r="12682" spans="1:16" x14ac:dyDescent="0.55000000000000004">
      <c r="A12682" t="s">
        <v>139</v>
      </c>
      <c r="B12682" t="s">
        <v>16462</v>
      </c>
      <c r="C12682" t="s">
        <v>140</v>
      </c>
      <c r="D12682" t="s">
        <v>3973</v>
      </c>
      <c r="E12682" t="s">
        <v>20</v>
      </c>
      <c r="F12682" t="b">
        <v>0</v>
      </c>
      <c r="G12682" t="s">
        <v>35</v>
      </c>
      <c r="H12682" s="4">
        <v>45826.000590277778</v>
      </c>
      <c r="I12682" t="b">
        <v>0</v>
      </c>
      <c r="J12682" t="b">
        <v>1</v>
      </c>
      <c r="K12682" t="s">
        <v>24</v>
      </c>
      <c r="L12682" t="s">
        <v>22</v>
      </c>
      <c r="M12682">
        <v>96350</v>
      </c>
      <c r="O12682" t="s">
        <v>5482</v>
      </c>
      <c r="P12682" t="s">
        <v>3195</v>
      </c>
    </row>
    <row r="12683" spans="1:16" x14ac:dyDescent="0.55000000000000004">
      <c r="A12683" t="s">
        <v>19</v>
      </c>
      <c r="B12683" t="s">
        <v>16463</v>
      </c>
      <c r="C12683" t="s">
        <v>118</v>
      </c>
      <c r="D12683" t="s">
        <v>3973</v>
      </c>
      <c r="E12683" t="s">
        <v>20</v>
      </c>
      <c r="F12683" t="b">
        <v>0</v>
      </c>
      <c r="G12683" t="s">
        <v>27</v>
      </c>
      <c r="H12683" s="4">
        <v>45826.001030092593</v>
      </c>
      <c r="I12683" t="b">
        <v>0</v>
      </c>
      <c r="J12683" t="b">
        <v>1</v>
      </c>
      <c r="K12683" t="s">
        <v>24</v>
      </c>
      <c r="L12683" t="s">
        <v>22</v>
      </c>
      <c r="M12683">
        <v>188500</v>
      </c>
      <c r="O12683" t="s">
        <v>1656</v>
      </c>
    </row>
    <row r="12684" spans="1:16" x14ac:dyDescent="0.55000000000000004">
      <c r="A12684" t="s">
        <v>1</v>
      </c>
      <c r="B12684" t="s">
        <v>16464</v>
      </c>
      <c r="C12684" t="s">
        <v>7555</v>
      </c>
      <c r="D12684" t="s">
        <v>5123</v>
      </c>
      <c r="E12684" t="s">
        <v>20</v>
      </c>
      <c r="F12684" t="b">
        <v>0</v>
      </c>
      <c r="G12684" t="s">
        <v>30</v>
      </c>
      <c r="H12684" s="4">
        <v>45826.001331018517</v>
      </c>
      <c r="I12684" t="b">
        <v>0</v>
      </c>
      <c r="J12684" t="b">
        <v>1</v>
      </c>
      <c r="K12684" t="s">
        <v>24</v>
      </c>
      <c r="L12684" t="s">
        <v>22</v>
      </c>
      <c r="M12684">
        <v>284000</v>
      </c>
      <c r="O12684" t="s">
        <v>59</v>
      </c>
      <c r="P12684" t="s">
        <v>16465</v>
      </c>
    </row>
    <row r="12685" spans="1:16" x14ac:dyDescent="0.55000000000000004">
      <c r="A12685" t="s">
        <v>2</v>
      </c>
      <c r="B12685" t="s">
        <v>16466</v>
      </c>
      <c r="C12685" t="s">
        <v>167</v>
      </c>
      <c r="D12685" t="s">
        <v>3973</v>
      </c>
      <c r="E12685" t="s">
        <v>20</v>
      </c>
      <c r="F12685" t="b">
        <v>0</v>
      </c>
      <c r="G12685" t="s">
        <v>27</v>
      </c>
      <c r="H12685" s="4">
        <v>45826.001655092587</v>
      </c>
      <c r="I12685" t="b">
        <v>1</v>
      </c>
      <c r="J12685" t="b">
        <v>0</v>
      </c>
      <c r="K12685" t="s">
        <v>24</v>
      </c>
      <c r="L12685" t="s">
        <v>22</v>
      </c>
      <c r="M12685">
        <v>127500</v>
      </c>
      <c r="O12685" t="s">
        <v>4344</v>
      </c>
      <c r="P12685" t="s">
        <v>16467</v>
      </c>
    </row>
    <row r="12686" spans="1:16" x14ac:dyDescent="0.55000000000000004">
      <c r="A12686" t="s">
        <v>2</v>
      </c>
      <c r="B12686" t="s">
        <v>267</v>
      </c>
      <c r="C12686" t="s">
        <v>1588</v>
      </c>
      <c r="D12686" t="s">
        <v>3973</v>
      </c>
      <c r="E12686" t="s">
        <v>20</v>
      </c>
      <c r="F12686" t="b">
        <v>0</v>
      </c>
      <c r="G12686" t="s">
        <v>41</v>
      </c>
      <c r="H12686" s="4">
        <v>45826.00199074074</v>
      </c>
      <c r="I12686" t="b">
        <v>0</v>
      </c>
      <c r="J12686" t="b">
        <v>1</v>
      </c>
      <c r="K12686" t="s">
        <v>24</v>
      </c>
      <c r="L12686" t="s">
        <v>22</v>
      </c>
      <c r="M12686">
        <v>199000</v>
      </c>
      <c r="O12686" t="s">
        <v>2156</v>
      </c>
      <c r="P12686" t="s">
        <v>16361</v>
      </c>
    </row>
    <row r="12687" spans="1:16" x14ac:dyDescent="0.55000000000000004">
      <c r="A12687" t="s">
        <v>2</v>
      </c>
      <c r="B12687" t="s">
        <v>2567</v>
      </c>
      <c r="C12687" t="s">
        <v>203</v>
      </c>
      <c r="D12687" t="s">
        <v>3973</v>
      </c>
      <c r="E12687" t="s">
        <v>20</v>
      </c>
      <c r="F12687" t="b">
        <v>0</v>
      </c>
      <c r="G12687" t="s">
        <v>23</v>
      </c>
      <c r="H12687" s="4">
        <v>45826.002071759263</v>
      </c>
      <c r="I12687" t="b">
        <v>0</v>
      </c>
      <c r="J12687" t="b">
        <v>1</v>
      </c>
      <c r="K12687" t="s">
        <v>24</v>
      </c>
      <c r="L12687" t="s">
        <v>22</v>
      </c>
      <c r="M12687">
        <v>97000</v>
      </c>
      <c r="O12687" t="s">
        <v>5482</v>
      </c>
      <c r="P12687" t="s">
        <v>12594</v>
      </c>
    </row>
    <row r="12688" spans="1:16" x14ac:dyDescent="0.55000000000000004">
      <c r="A12688" t="s">
        <v>0</v>
      </c>
      <c r="B12688" t="s">
        <v>16468</v>
      </c>
      <c r="C12688" t="s">
        <v>16469</v>
      </c>
      <c r="D12688" t="s">
        <v>3383</v>
      </c>
      <c r="E12688" t="s">
        <v>20</v>
      </c>
      <c r="F12688" t="b">
        <v>0</v>
      </c>
      <c r="G12688" t="s">
        <v>23</v>
      </c>
      <c r="H12688" s="4">
        <v>45826.002071759263</v>
      </c>
      <c r="I12688" t="b">
        <v>0</v>
      </c>
      <c r="J12688" t="b">
        <v>0</v>
      </c>
      <c r="K12688" t="s">
        <v>24</v>
      </c>
      <c r="L12688" t="s">
        <v>22</v>
      </c>
      <c r="M12688">
        <v>71507.5</v>
      </c>
      <c r="O12688" t="s">
        <v>16470</v>
      </c>
      <c r="P12688" t="s">
        <v>16471</v>
      </c>
    </row>
    <row r="12689" spans="1:16" x14ac:dyDescent="0.55000000000000004">
      <c r="A12689" t="s">
        <v>2</v>
      </c>
      <c r="B12689" t="s">
        <v>506</v>
      </c>
      <c r="C12689" t="s">
        <v>283</v>
      </c>
      <c r="D12689" t="s">
        <v>3973</v>
      </c>
      <c r="E12689" t="s">
        <v>105</v>
      </c>
      <c r="F12689" t="b">
        <v>0</v>
      </c>
      <c r="G12689" t="s">
        <v>30</v>
      </c>
      <c r="H12689" s="4">
        <v>45826.002766203703</v>
      </c>
      <c r="I12689" t="b">
        <v>0</v>
      </c>
      <c r="J12689" t="b">
        <v>1</v>
      </c>
      <c r="K12689" t="s">
        <v>24</v>
      </c>
      <c r="L12689" t="s">
        <v>22</v>
      </c>
      <c r="M12689">
        <v>226018</v>
      </c>
      <c r="O12689" t="s">
        <v>5482</v>
      </c>
      <c r="P12689" t="s">
        <v>871</v>
      </c>
    </row>
    <row r="12690" spans="1:16" x14ac:dyDescent="0.55000000000000004">
      <c r="A12690" t="s">
        <v>0</v>
      </c>
      <c r="B12690" t="s">
        <v>16472</v>
      </c>
      <c r="C12690" t="s">
        <v>16473</v>
      </c>
      <c r="D12690" t="s">
        <v>4035</v>
      </c>
      <c r="E12690" t="s">
        <v>20</v>
      </c>
      <c r="F12690" t="b">
        <v>0</v>
      </c>
      <c r="G12690" t="s">
        <v>414</v>
      </c>
      <c r="H12690" s="4">
        <v>45826.007523148153</v>
      </c>
      <c r="I12690" t="b">
        <v>0</v>
      </c>
      <c r="J12690" t="b">
        <v>0</v>
      </c>
      <c r="K12690" t="s">
        <v>414</v>
      </c>
      <c r="L12690" t="s">
        <v>22</v>
      </c>
      <c r="M12690">
        <v>56814.5</v>
      </c>
      <c r="O12690" t="s">
        <v>2552</v>
      </c>
      <c r="P12690" t="s">
        <v>16474</v>
      </c>
    </row>
    <row r="12691" spans="1:16" x14ac:dyDescent="0.55000000000000004">
      <c r="A12691" t="s">
        <v>0</v>
      </c>
      <c r="B12691" t="s">
        <v>16475</v>
      </c>
      <c r="C12691" t="s">
        <v>122</v>
      </c>
      <c r="D12691" t="s">
        <v>3973</v>
      </c>
      <c r="E12691" t="s">
        <v>51</v>
      </c>
      <c r="F12691" t="b">
        <v>0</v>
      </c>
      <c r="G12691" t="s">
        <v>52</v>
      </c>
      <c r="H12691" s="4">
        <v>45826.042511574073</v>
      </c>
      <c r="I12691" t="b">
        <v>0</v>
      </c>
      <c r="J12691" t="b">
        <v>0</v>
      </c>
      <c r="K12691" t="s">
        <v>24</v>
      </c>
      <c r="L12691" t="s">
        <v>36</v>
      </c>
      <c r="N12691">
        <v>37.389999389648438</v>
      </c>
      <c r="O12691" t="s">
        <v>16476</v>
      </c>
      <c r="P12691" t="s">
        <v>863</v>
      </c>
    </row>
    <row r="12692" spans="1:16" x14ac:dyDescent="0.55000000000000004">
      <c r="A12692" t="s">
        <v>1</v>
      </c>
      <c r="B12692" t="s">
        <v>16477</v>
      </c>
      <c r="C12692" t="s">
        <v>1867</v>
      </c>
      <c r="D12692" t="s">
        <v>3973</v>
      </c>
      <c r="E12692" t="s">
        <v>105</v>
      </c>
      <c r="F12692" t="b">
        <v>0</v>
      </c>
      <c r="G12692" t="s">
        <v>27</v>
      </c>
      <c r="H12692" s="4">
        <v>45826.042638888888</v>
      </c>
      <c r="I12692" t="b">
        <v>0</v>
      </c>
      <c r="J12692" t="b">
        <v>1</v>
      </c>
      <c r="K12692" t="s">
        <v>24</v>
      </c>
      <c r="L12692" t="s">
        <v>22</v>
      </c>
      <c r="M12692">
        <v>186375</v>
      </c>
      <c r="O12692" t="s">
        <v>13650</v>
      </c>
      <c r="P12692" t="s">
        <v>2014</v>
      </c>
    </row>
    <row r="12693" spans="1:16" x14ac:dyDescent="0.55000000000000004">
      <c r="A12693" t="s">
        <v>40</v>
      </c>
      <c r="B12693" t="s">
        <v>1931</v>
      </c>
      <c r="C12693" t="s">
        <v>166</v>
      </c>
      <c r="D12693" t="s">
        <v>3973</v>
      </c>
      <c r="E12693" t="s">
        <v>51</v>
      </c>
      <c r="F12693" t="b">
        <v>0</v>
      </c>
      <c r="G12693" t="s">
        <v>30</v>
      </c>
      <c r="H12693" s="4">
        <v>45826.044571759259</v>
      </c>
      <c r="I12693" t="b">
        <v>0</v>
      </c>
      <c r="J12693" t="b">
        <v>0</v>
      </c>
      <c r="K12693" t="s">
        <v>24</v>
      </c>
      <c r="L12693" t="s">
        <v>36</v>
      </c>
      <c r="N12693">
        <v>82.5</v>
      </c>
      <c r="O12693" t="s">
        <v>12201</v>
      </c>
      <c r="P12693" t="s">
        <v>16478</v>
      </c>
    </row>
    <row r="12694" spans="1:16" x14ac:dyDescent="0.55000000000000004">
      <c r="A12694" t="s">
        <v>0</v>
      </c>
      <c r="B12694" t="s">
        <v>218</v>
      </c>
      <c r="C12694" t="s">
        <v>33</v>
      </c>
      <c r="D12694" t="s">
        <v>3828</v>
      </c>
      <c r="E12694" t="s">
        <v>219</v>
      </c>
      <c r="F12694" t="b">
        <v>0</v>
      </c>
      <c r="G12694" t="s">
        <v>35</v>
      </c>
      <c r="H12694" s="4">
        <v>45826.25037037037</v>
      </c>
      <c r="I12694" t="b">
        <v>0</v>
      </c>
      <c r="J12694" t="b">
        <v>0</v>
      </c>
      <c r="K12694" t="s">
        <v>24</v>
      </c>
      <c r="L12694" t="s">
        <v>22</v>
      </c>
      <c r="M12694">
        <v>50000</v>
      </c>
      <c r="O12694" t="s">
        <v>1024</v>
      </c>
      <c r="P12694" t="s">
        <v>1321</v>
      </c>
    </row>
    <row r="12695" spans="1:16" x14ac:dyDescent="0.55000000000000004">
      <c r="A12695" t="s">
        <v>0</v>
      </c>
      <c r="B12695" t="s">
        <v>9343</v>
      </c>
      <c r="C12695" t="s">
        <v>151</v>
      </c>
      <c r="D12695" t="s">
        <v>3973</v>
      </c>
      <c r="E12695" t="s">
        <v>20</v>
      </c>
      <c r="F12695" t="b">
        <v>0</v>
      </c>
      <c r="G12695" t="s">
        <v>30</v>
      </c>
      <c r="H12695" s="4">
        <v>45826.250555555547</v>
      </c>
      <c r="I12695" t="b">
        <v>0</v>
      </c>
      <c r="J12695" t="b">
        <v>1</v>
      </c>
      <c r="K12695" t="s">
        <v>24</v>
      </c>
      <c r="L12695" t="s">
        <v>36</v>
      </c>
      <c r="N12695">
        <v>43.875</v>
      </c>
      <c r="O12695" t="s">
        <v>6083</v>
      </c>
      <c r="P12695" t="s">
        <v>9344</v>
      </c>
    </row>
    <row r="12696" spans="1:16" x14ac:dyDescent="0.55000000000000004">
      <c r="A12696" t="s">
        <v>1</v>
      </c>
      <c r="B12696" t="s">
        <v>16479</v>
      </c>
      <c r="C12696" t="s">
        <v>555</v>
      </c>
      <c r="D12696" t="s">
        <v>3828</v>
      </c>
      <c r="E12696" t="s">
        <v>51</v>
      </c>
      <c r="F12696" t="b">
        <v>0</v>
      </c>
      <c r="G12696" t="s">
        <v>30</v>
      </c>
      <c r="H12696" s="4">
        <v>45826.251354166663</v>
      </c>
      <c r="I12696" t="b">
        <v>0</v>
      </c>
      <c r="J12696" t="b">
        <v>1</v>
      </c>
      <c r="K12696" t="s">
        <v>24</v>
      </c>
      <c r="L12696" t="s">
        <v>36</v>
      </c>
      <c r="N12696">
        <v>62.5</v>
      </c>
      <c r="O12696" t="s">
        <v>16480</v>
      </c>
      <c r="P12696" t="s">
        <v>700</v>
      </c>
    </row>
    <row r="12697" spans="1:16" x14ac:dyDescent="0.55000000000000004">
      <c r="A12697" t="s">
        <v>2</v>
      </c>
      <c r="B12697" t="s">
        <v>16481</v>
      </c>
      <c r="C12697" t="s">
        <v>82</v>
      </c>
      <c r="D12697" t="s">
        <v>5562</v>
      </c>
      <c r="E12697" t="s">
        <v>20</v>
      </c>
      <c r="F12697" t="b">
        <v>0</v>
      </c>
      <c r="G12697" t="s">
        <v>27</v>
      </c>
      <c r="H12697" s="4">
        <v>45826.251481481479</v>
      </c>
      <c r="I12697" t="b">
        <v>0</v>
      </c>
      <c r="J12697" t="b">
        <v>1</v>
      </c>
      <c r="K12697" t="s">
        <v>24</v>
      </c>
      <c r="L12697" t="s">
        <v>22</v>
      </c>
      <c r="M12697">
        <v>112642.5</v>
      </c>
      <c r="O12697" t="s">
        <v>5563</v>
      </c>
      <c r="P12697" t="s">
        <v>16482</v>
      </c>
    </row>
    <row r="12698" spans="1:16" x14ac:dyDescent="0.55000000000000004">
      <c r="A12698" t="s">
        <v>2</v>
      </c>
      <c r="B12698" t="s">
        <v>195</v>
      </c>
      <c r="C12698" t="s">
        <v>3059</v>
      </c>
      <c r="D12698" t="s">
        <v>3828</v>
      </c>
      <c r="E12698" t="s">
        <v>20</v>
      </c>
      <c r="F12698" t="b">
        <v>0</v>
      </c>
      <c r="G12698" t="s">
        <v>41</v>
      </c>
      <c r="H12698" s="4">
        <v>45826.251944444448</v>
      </c>
      <c r="I12698" t="b">
        <v>0</v>
      </c>
      <c r="J12698" t="b">
        <v>1</v>
      </c>
      <c r="K12698" t="s">
        <v>24</v>
      </c>
      <c r="L12698" t="s">
        <v>22</v>
      </c>
      <c r="M12698">
        <v>135000</v>
      </c>
      <c r="O12698" t="s">
        <v>16483</v>
      </c>
      <c r="P12698" t="s">
        <v>16484</v>
      </c>
    </row>
    <row r="12699" spans="1:16" x14ac:dyDescent="0.55000000000000004">
      <c r="A12699" t="s">
        <v>2</v>
      </c>
      <c r="B12699" t="s">
        <v>16485</v>
      </c>
      <c r="C12699" t="s">
        <v>82</v>
      </c>
      <c r="D12699" t="s">
        <v>3973</v>
      </c>
      <c r="E12699" t="s">
        <v>20</v>
      </c>
      <c r="F12699" t="b">
        <v>0</v>
      </c>
      <c r="G12699" t="s">
        <v>35</v>
      </c>
      <c r="H12699" s="4">
        <v>45826.252453703702</v>
      </c>
      <c r="I12699" t="b">
        <v>1</v>
      </c>
      <c r="J12699" t="b">
        <v>0</v>
      </c>
      <c r="K12699" t="s">
        <v>24</v>
      </c>
      <c r="L12699" t="s">
        <v>36</v>
      </c>
      <c r="N12699">
        <v>67.5</v>
      </c>
      <c r="O12699" t="s">
        <v>4344</v>
      </c>
      <c r="P12699" t="s">
        <v>16486</v>
      </c>
    </row>
    <row r="12700" spans="1:16" x14ac:dyDescent="0.55000000000000004">
      <c r="A12700" t="s">
        <v>28</v>
      </c>
      <c r="B12700" t="s">
        <v>16487</v>
      </c>
      <c r="C12700" t="s">
        <v>1602</v>
      </c>
      <c r="D12700" t="s">
        <v>4035</v>
      </c>
      <c r="E12700" t="s">
        <v>20</v>
      </c>
      <c r="F12700" t="b">
        <v>0</v>
      </c>
      <c r="G12700" t="s">
        <v>820</v>
      </c>
      <c r="H12700" s="4">
        <v>45826.256655092591</v>
      </c>
      <c r="I12700" t="b">
        <v>0</v>
      </c>
      <c r="J12700" t="b">
        <v>0</v>
      </c>
      <c r="K12700" t="s">
        <v>820</v>
      </c>
      <c r="L12700" t="s">
        <v>22</v>
      </c>
      <c r="M12700">
        <v>113900</v>
      </c>
      <c r="O12700" t="s">
        <v>5619</v>
      </c>
      <c r="P12700" t="s">
        <v>16488</v>
      </c>
    </row>
    <row r="12701" spans="1:16" x14ac:dyDescent="0.55000000000000004">
      <c r="A12701" t="s">
        <v>0</v>
      </c>
      <c r="B12701" t="s">
        <v>7447</v>
      </c>
      <c r="C12701" t="s">
        <v>585</v>
      </c>
      <c r="D12701" t="s">
        <v>4084</v>
      </c>
      <c r="E12701" t="s">
        <v>20</v>
      </c>
      <c r="F12701" t="b">
        <v>0</v>
      </c>
      <c r="G12701" t="s">
        <v>41</v>
      </c>
      <c r="H12701" s="4">
        <v>45826.291990740741</v>
      </c>
      <c r="I12701" t="b">
        <v>0</v>
      </c>
      <c r="J12701" t="b">
        <v>0</v>
      </c>
      <c r="K12701" t="s">
        <v>24</v>
      </c>
      <c r="L12701" t="s">
        <v>22</v>
      </c>
      <c r="M12701">
        <v>125000</v>
      </c>
      <c r="O12701" t="s">
        <v>374</v>
      </c>
      <c r="P12701" t="s">
        <v>7448</v>
      </c>
    </row>
    <row r="12702" spans="1:16" x14ac:dyDescent="0.55000000000000004">
      <c r="A12702" t="s">
        <v>19</v>
      </c>
      <c r="B12702" t="s">
        <v>19</v>
      </c>
      <c r="C12702" t="s">
        <v>1041</v>
      </c>
      <c r="D12702" t="s">
        <v>2208</v>
      </c>
      <c r="F12702" t="b">
        <v>0</v>
      </c>
      <c r="G12702" t="s">
        <v>41</v>
      </c>
      <c r="H12702" s="4">
        <v>45826.291990740741</v>
      </c>
      <c r="I12702" t="b">
        <v>0</v>
      </c>
      <c r="J12702" t="b">
        <v>1</v>
      </c>
      <c r="K12702" t="s">
        <v>24</v>
      </c>
      <c r="L12702" t="s">
        <v>36</v>
      </c>
      <c r="N12702">
        <v>89.5</v>
      </c>
      <c r="O12702" t="s">
        <v>16489</v>
      </c>
      <c r="P12702" t="s">
        <v>16490</v>
      </c>
    </row>
    <row r="12703" spans="1:16" x14ac:dyDescent="0.55000000000000004">
      <c r="A12703" t="s">
        <v>25</v>
      </c>
      <c r="B12703" t="s">
        <v>11632</v>
      </c>
      <c r="C12703" t="s">
        <v>180</v>
      </c>
      <c r="D12703" t="s">
        <v>4084</v>
      </c>
      <c r="E12703" t="s">
        <v>20</v>
      </c>
      <c r="F12703" t="b">
        <v>0</v>
      </c>
      <c r="G12703" t="s">
        <v>41</v>
      </c>
      <c r="H12703" s="4">
        <v>45826.292013888888</v>
      </c>
      <c r="I12703" t="b">
        <v>0</v>
      </c>
      <c r="J12703" t="b">
        <v>0</v>
      </c>
      <c r="K12703" t="s">
        <v>24</v>
      </c>
      <c r="L12703" t="s">
        <v>22</v>
      </c>
      <c r="M12703">
        <v>142000</v>
      </c>
      <c r="O12703" t="s">
        <v>11633</v>
      </c>
      <c r="P12703" t="s">
        <v>11634</v>
      </c>
    </row>
    <row r="12704" spans="1:16" x14ac:dyDescent="0.55000000000000004">
      <c r="A12704" t="s">
        <v>0</v>
      </c>
      <c r="B12704" t="s">
        <v>2900</v>
      </c>
      <c r="C12704" t="s">
        <v>11746</v>
      </c>
      <c r="D12704" t="s">
        <v>4084</v>
      </c>
      <c r="E12704" t="s">
        <v>20</v>
      </c>
      <c r="F12704" t="b">
        <v>0</v>
      </c>
      <c r="G12704" t="s">
        <v>41</v>
      </c>
      <c r="H12704" s="4">
        <v>45826.292013888888</v>
      </c>
      <c r="I12704" t="b">
        <v>0</v>
      </c>
      <c r="J12704" t="b">
        <v>0</v>
      </c>
      <c r="K12704" t="s">
        <v>24</v>
      </c>
      <c r="L12704" t="s">
        <v>36</v>
      </c>
      <c r="N12704">
        <v>29.95999908447266</v>
      </c>
      <c r="O12704" t="s">
        <v>10360</v>
      </c>
    </row>
    <row r="12705" spans="1:16" x14ac:dyDescent="0.55000000000000004">
      <c r="A12705" t="s">
        <v>1</v>
      </c>
      <c r="B12705" t="s">
        <v>3217</v>
      </c>
      <c r="C12705" t="s">
        <v>1492</v>
      </c>
      <c r="D12705" t="s">
        <v>4084</v>
      </c>
      <c r="E12705" t="s">
        <v>20</v>
      </c>
      <c r="F12705" t="b">
        <v>0</v>
      </c>
      <c r="G12705" t="s">
        <v>30</v>
      </c>
      <c r="H12705" s="4">
        <v>45826.292245370372</v>
      </c>
      <c r="I12705" t="b">
        <v>0</v>
      </c>
      <c r="J12705" t="b">
        <v>0</v>
      </c>
      <c r="K12705" t="s">
        <v>24</v>
      </c>
      <c r="L12705" t="s">
        <v>22</v>
      </c>
      <c r="M12705">
        <v>100000</v>
      </c>
      <c r="O12705" t="s">
        <v>374</v>
      </c>
      <c r="P12705" t="s">
        <v>16491</v>
      </c>
    </row>
    <row r="12706" spans="1:16" x14ac:dyDescent="0.55000000000000004">
      <c r="A12706" t="s">
        <v>25</v>
      </c>
      <c r="B12706" t="s">
        <v>16492</v>
      </c>
      <c r="C12706" t="s">
        <v>3894</v>
      </c>
      <c r="D12706" t="s">
        <v>2208</v>
      </c>
      <c r="E12706" t="s">
        <v>20</v>
      </c>
      <c r="F12706" t="b">
        <v>0</v>
      </c>
      <c r="G12706" t="s">
        <v>30</v>
      </c>
      <c r="H12706" s="4">
        <v>45826.292291666658</v>
      </c>
      <c r="I12706" t="b">
        <v>0</v>
      </c>
      <c r="J12706" t="b">
        <v>1</v>
      </c>
      <c r="K12706" t="s">
        <v>24</v>
      </c>
      <c r="L12706" t="s">
        <v>22</v>
      </c>
      <c r="M12706">
        <v>101081</v>
      </c>
      <c r="O12706" t="s">
        <v>16493</v>
      </c>
      <c r="P12706" t="s">
        <v>16494</v>
      </c>
    </row>
    <row r="12707" spans="1:16" x14ac:dyDescent="0.55000000000000004">
      <c r="A12707" t="s">
        <v>1</v>
      </c>
      <c r="B12707" t="s">
        <v>12267</v>
      </c>
      <c r="C12707" t="s">
        <v>3756</v>
      </c>
      <c r="D12707" t="s">
        <v>4084</v>
      </c>
      <c r="E12707" t="s">
        <v>20</v>
      </c>
      <c r="F12707" t="b">
        <v>0</v>
      </c>
      <c r="G12707" t="s">
        <v>27</v>
      </c>
      <c r="H12707" s="4">
        <v>45826.292766203696</v>
      </c>
      <c r="I12707" t="b">
        <v>0</v>
      </c>
      <c r="J12707" t="b">
        <v>0</v>
      </c>
      <c r="K12707" t="s">
        <v>24</v>
      </c>
      <c r="L12707" t="s">
        <v>22</v>
      </c>
      <c r="M12707">
        <v>228000</v>
      </c>
      <c r="O12707" t="s">
        <v>563</v>
      </c>
      <c r="P12707" t="s">
        <v>12268</v>
      </c>
    </row>
    <row r="12708" spans="1:16" x14ac:dyDescent="0.55000000000000004">
      <c r="A12708" t="s">
        <v>1</v>
      </c>
      <c r="B12708" t="s">
        <v>10347</v>
      </c>
      <c r="C12708" t="s">
        <v>151</v>
      </c>
      <c r="D12708" t="s">
        <v>4084</v>
      </c>
      <c r="E12708" t="s">
        <v>20</v>
      </c>
      <c r="F12708" t="b">
        <v>0</v>
      </c>
      <c r="G12708" t="s">
        <v>30</v>
      </c>
      <c r="H12708" s="4">
        <v>45826.293067129627</v>
      </c>
      <c r="I12708" t="b">
        <v>0</v>
      </c>
      <c r="J12708" t="b">
        <v>0</v>
      </c>
      <c r="K12708" t="s">
        <v>24</v>
      </c>
      <c r="L12708" t="s">
        <v>22</v>
      </c>
      <c r="M12708">
        <v>138400</v>
      </c>
      <c r="O12708" t="s">
        <v>563</v>
      </c>
      <c r="P12708" t="s">
        <v>3641</v>
      </c>
    </row>
    <row r="12709" spans="1:16" x14ac:dyDescent="0.55000000000000004">
      <c r="A12709" t="s">
        <v>1</v>
      </c>
      <c r="B12709" t="s">
        <v>10818</v>
      </c>
      <c r="C12709" t="s">
        <v>839</v>
      </c>
      <c r="D12709" t="s">
        <v>4084</v>
      </c>
      <c r="E12709" t="s">
        <v>20</v>
      </c>
      <c r="F12709" t="b">
        <v>0</v>
      </c>
      <c r="G12709" t="s">
        <v>30</v>
      </c>
      <c r="H12709" s="4">
        <v>45826.29315972222</v>
      </c>
      <c r="I12709" t="b">
        <v>0</v>
      </c>
      <c r="J12709" t="b">
        <v>0</v>
      </c>
      <c r="K12709" t="s">
        <v>24</v>
      </c>
      <c r="L12709" t="s">
        <v>22</v>
      </c>
      <c r="M12709">
        <v>130000</v>
      </c>
      <c r="O12709" t="s">
        <v>3243</v>
      </c>
      <c r="P12709" t="s">
        <v>10819</v>
      </c>
    </row>
    <row r="12710" spans="1:16" x14ac:dyDescent="0.55000000000000004">
      <c r="A12710" t="s">
        <v>19</v>
      </c>
      <c r="B12710" t="s">
        <v>5799</v>
      </c>
      <c r="C12710" t="s">
        <v>749</v>
      </c>
      <c r="D12710" t="s">
        <v>4084</v>
      </c>
      <c r="E12710" t="s">
        <v>20</v>
      </c>
      <c r="F12710" t="b">
        <v>0</v>
      </c>
      <c r="G12710" t="s">
        <v>30</v>
      </c>
      <c r="H12710" s="4">
        <v>45826.293206018519</v>
      </c>
      <c r="I12710" t="b">
        <v>0</v>
      </c>
      <c r="J12710" t="b">
        <v>0</v>
      </c>
      <c r="K12710" t="s">
        <v>24</v>
      </c>
      <c r="L12710" t="s">
        <v>22</v>
      </c>
      <c r="M12710">
        <v>145080</v>
      </c>
      <c r="O12710" t="s">
        <v>3243</v>
      </c>
      <c r="P12710" t="s">
        <v>5800</v>
      </c>
    </row>
    <row r="12711" spans="1:16" x14ac:dyDescent="0.55000000000000004">
      <c r="A12711" t="s">
        <v>2</v>
      </c>
      <c r="B12711" t="s">
        <v>12240</v>
      </c>
      <c r="C12711" t="s">
        <v>54</v>
      </c>
      <c r="D12711" t="s">
        <v>2208</v>
      </c>
      <c r="E12711" t="s">
        <v>20</v>
      </c>
      <c r="F12711" t="b">
        <v>0</v>
      </c>
      <c r="G12711" t="s">
        <v>27</v>
      </c>
      <c r="H12711" s="4">
        <v>45826.293379629627</v>
      </c>
      <c r="I12711" t="b">
        <v>1</v>
      </c>
      <c r="J12711" t="b">
        <v>0</v>
      </c>
      <c r="K12711" t="s">
        <v>24</v>
      </c>
      <c r="L12711" t="s">
        <v>22</v>
      </c>
      <c r="M12711">
        <v>209500</v>
      </c>
      <c r="O12711" t="s">
        <v>405</v>
      </c>
      <c r="P12711" t="s">
        <v>534</v>
      </c>
    </row>
    <row r="12712" spans="1:16" x14ac:dyDescent="0.55000000000000004">
      <c r="A12712" t="s">
        <v>2</v>
      </c>
      <c r="B12712" t="s">
        <v>13458</v>
      </c>
      <c r="C12712" t="s">
        <v>357</v>
      </c>
      <c r="D12712" t="s">
        <v>2208</v>
      </c>
      <c r="E12712" t="s">
        <v>20</v>
      </c>
      <c r="F12712" t="b">
        <v>0</v>
      </c>
      <c r="G12712" t="s">
        <v>27</v>
      </c>
      <c r="H12712" s="4">
        <v>45826.293437499997</v>
      </c>
      <c r="I12712" t="b">
        <v>0</v>
      </c>
      <c r="J12712" t="b">
        <v>1</v>
      </c>
      <c r="K12712" t="s">
        <v>24</v>
      </c>
      <c r="L12712" t="s">
        <v>22</v>
      </c>
      <c r="M12712">
        <v>98189.5</v>
      </c>
      <c r="O12712" t="s">
        <v>3434</v>
      </c>
      <c r="P12712" t="s">
        <v>13459</v>
      </c>
    </row>
    <row r="12713" spans="1:16" x14ac:dyDescent="0.55000000000000004">
      <c r="A12713" t="s">
        <v>2</v>
      </c>
      <c r="B12713" t="s">
        <v>7589</v>
      </c>
      <c r="C12713" t="s">
        <v>1946</v>
      </c>
      <c r="D12713" t="s">
        <v>7590</v>
      </c>
      <c r="E12713" t="s">
        <v>51</v>
      </c>
      <c r="F12713" t="b">
        <v>0</v>
      </c>
      <c r="G12713" t="s">
        <v>106</v>
      </c>
      <c r="H12713" s="4">
        <v>45826.297418981478</v>
      </c>
      <c r="I12713" t="b">
        <v>1</v>
      </c>
      <c r="J12713" t="b">
        <v>0</v>
      </c>
      <c r="K12713" t="s">
        <v>106</v>
      </c>
      <c r="L12713" t="s">
        <v>22</v>
      </c>
      <c r="M12713">
        <v>150000</v>
      </c>
      <c r="O12713" t="s">
        <v>7591</v>
      </c>
      <c r="P12713" t="s">
        <v>1932</v>
      </c>
    </row>
    <row r="12714" spans="1:16" x14ac:dyDescent="0.55000000000000004">
      <c r="A12714" t="s">
        <v>19</v>
      </c>
      <c r="B12714" t="s">
        <v>19</v>
      </c>
      <c r="C12714" t="s">
        <v>2781</v>
      </c>
      <c r="D12714" t="s">
        <v>3970</v>
      </c>
      <c r="E12714" t="s">
        <v>20</v>
      </c>
      <c r="F12714" t="b">
        <v>0</v>
      </c>
      <c r="G12714" t="s">
        <v>30</v>
      </c>
      <c r="H12714" s="4">
        <v>45826.333958333344</v>
      </c>
      <c r="I12714" t="b">
        <v>0</v>
      </c>
      <c r="J12714" t="b">
        <v>0</v>
      </c>
      <c r="K12714" t="s">
        <v>24</v>
      </c>
      <c r="L12714" t="s">
        <v>22</v>
      </c>
      <c r="M12714">
        <v>140000</v>
      </c>
      <c r="O12714" t="s">
        <v>3932</v>
      </c>
      <c r="P12714" t="s">
        <v>16495</v>
      </c>
    </row>
    <row r="12715" spans="1:16" x14ac:dyDescent="0.55000000000000004">
      <c r="A12715" t="s">
        <v>25</v>
      </c>
      <c r="B12715" t="s">
        <v>16496</v>
      </c>
      <c r="C12715" t="s">
        <v>122</v>
      </c>
      <c r="D12715" t="s">
        <v>3973</v>
      </c>
      <c r="E12715" t="s">
        <v>20</v>
      </c>
      <c r="F12715" t="b">
        <v>0</v>
      </c>
      <c r="G12715" t="s">
        <v>52</v>
      </c>
      <c r="H12715" s="4">
        <v>45826.375821759262</v>
      </c>
      <c r="I12715" t="b">
        <v>0</v>
      </c>
      <c r="J12715" t="b">
        <v>1</v>
      </c>
      <c r="K12715" t="s">
        <v>24</v>
      </c>
      <c r="L12715" t="s">
        <v>22</v>
      </c>
      <c r="M12715">
        <v>126750</v>
      </c>
      <c r="O12715" t="s">
        <v>173</v>
      </c>
    </row>
    <row r="12716" spans="1:16" x14ac:dyDescent="0.55000000000000004">
      <c r="A12716" t="s">
        <v>2</v>
      </c>
      <c r="B12716" t="s">
        <v>16497</v>
      </c>
      <c r="C12716" t="s">
        <v>1925</v>
      </c>
      <c r="D12716" t="s">
        <v>3828</v>
      </c>
      <c r="E12716" t="s">
        <v>20</v>
      </c>
      <c r="F12716" t="b">
        <v>0</v>
      </c>
      <c r="G12716" t="s">
        <v>27</v>
      </c>
      <c r="H12716" s="4">
        <v>45826.376666666663</v>
      </c>
      <c r="I12716" t="b">
        <v>1</v>
      </c>
      <c r="J12716" t="b">
        <v>0</v>
      </c>
      <c r="K12716" t="s">
        <v>24</v>
      </c>
      <c r="L12716" t="s">
        <v>22</v>
      </c>
      <c r="M12716">
        <v>112500</v>
      </c>
      <c r="O12716" t="s">
        <v>1695</v>
      </c>
      <c r="P12716" t="s">
        <v>3905</v>
      </c>
    </row>
    <row r="12717" spans="1:16" x14ac:dyDescent="0.55000000000000004">
      <c r="A12717" t="s">
        <v>0</v>
      </c>
      <c r="B12717" t="s">
        <v>0</v>
      </c>
      <c r="C12717" t="s">
        <v>16498</v>
      </c>
      <c r="D12717" t="s">
        <v>7547</v>
      </c>
      <c r="E12717" t="s">
        <v>34</v>
      </c>
      <c r="F12717" t="b">
        <v>0</v>
      </c>
      <c r="G12717" t="s">
        <v>27</v>
      </c>
      <c r="H12717" s="4">
        <v>45826.41684027778</v>
      </c>
      <c r="I12717" t="b">
        <v>0</v>
      </c>
      <c r="J12717" t="b">
        <v>0</v>
      </c>
      <c r="K12717" t="s">
        <v>24</v>
      </c>
      <c r="L12717" t="s">
        <v>36</v>
      </c>
      <c r="N12717">
        <v>15</v>
      </c>
      <c r="O12717" t="s">
        <v>7548</v>
      </c>
      <c r="P12717" t="s">
        <v>61</v>
      </c>
    </row>
    <row r="12718" spans="1:16" x14ac:dyDescent="0.55000000000000004">
      <c r="A12718" t="s">
        <v>2</v>
      </c>
      <c r="B12718" t="s">
        <v>16499</v>
      </c>
      <c r="C12718" t="s">
        <v>39</v>
      </c>
      <c r="D12718" t="s">
        <v>2208</v>
      </c>
      <c r="E12718" t="s">
        <v>34</v>
      </c>
      <c r="F12718" t="b">
        <v>1</v>
      </c>
      <c r="G12718" t="s">
        <v>41</v>
      </c>
      <c r="H12718" s="4">
        <v>45826.418865740743</v>
      </c>
      <c r="I12718" t="b">
        <v>0</v>
      </c>
      <c r="J12718" t="b">
        <v>1</v>
      </c>
      <c r="K12718" t="s">
        <v>24</v>
      </c>
      <c r="L12718" t="s">
        <v>22</v>
      </c>
      <c r="M12718">
        <v>135000</v>
      </c>
      <c r="O12718" t="s">
        <v>428</v>
      </c>
    </row>
    <row r="12719" spans="1:16" x14ac:dyDescent="0.55000000000000004">
      <c r="A12719" t="s">
        <v>0</v>
      </c>
      <c r="B12719" t="s">
        <v>1174</v>
      </c>
      <c r="C12719" t="s">
        <v>1064</v>
      </c>
      <c r="D12719" t="s">
        <v>3957</v>
      </c>
      <c r="E12719" t="s">
        <v>34</v>
      </c>
      <c r="F12719" t="b">
        <v>0</v>
      </c>
      <c r="G12719" t="s">
        <v>41</v>
      </c>
      <c r="H12719" s="4">
        <v>45826.458622685182</v>
      </c>
      <c r="I12719" t="b">
        <v>0</v>
      </c>
      <c r="J12719" t="b">
        <v>1</v>
      </c>
      <c r="K12719" t="s">
        <v>24</v>
      </c>
      <c r="L12719" t="s">
        <v>36</v>
      </c>
      <c r="N12719">
        <v>36</v>
      </c>
      <c r="O12719" t="s">
        <v>4851</v>
      </c>
      <c r="P12719" t="s">
        <v>1526</v>
      </c>
    </row>
    <row r="12720" spans="1:16" x14ac:dyDescent="0.55000000000000004">
      <c r="A12720" t="s">
        <v>1</v>
      </c>
      <c r="B12720" t="s">
        <v>16500</v>
      </c>
      <c r="C12720" t="s">
        <v>185</v>
      </c>
      <c r="D12720" t="s">
        <v>3957</v>
      </c>
      <c r="E12720" t="s">
        <v>34</v>
      </c>
      <c r="F12720" t="b">
        <v>0</v>
      </c>
      <c r="G12720" t="s">
        <v>27</v>
      </c>
      <c r="H12720" s="4">
        <v>45826.459293981483</v>
      </c>
      <c r="I12720" t="b">
        <v>0</v>
      </c>
      <c r="J12720" t="b">
        <v>0</v>
      </c>
      <c r="K12720" t="s">
        <v>24</v>
      </c>
      <c r="L12720" t="s">
        <v>36</v>
      </c>
      <c r="N12720">
        <v>66</v>
      </c>
      <c r="O12720" t="s">
        <v>1551</v>
      </c>
      <c r="P12720" t="s">
        <v>2336</v>
      </c>
    </row>
    <row r="12721" spans="1:16" x14ac:dyDescent="0.55000000000000004">
      <c r="A12721" t="s">
        <v>2</v>
      </c>
      <c r="B12721" t="s">
        <v>16501</v>
      </c>
      <c r="C12721" t="s">
        <v>39</v>
      </c>
      <c r="D12721" t="s">
        <v>3828</v>
      </c>
      <c r="E12721" t="s">
        <v>51</v>
      </c>
      <c r="F12721" t="b">
        <v>1</v>
      </c>
      <c r="G12721" t="s">
        <v>41</v>
      </c>
      <c r="H12721" s="4">
        <v>45826.460405092592</v>
      </c>
      <c r="I12721" t="b">
        <v>1</v>
      </c>
      <c r="J12721" t="b">
        <v>0</v>
      </c>
      <c r="K12721" t="s">
        <v>24</v>
      </c>
      <c r="L12721" t="s">
        <v>36</v>
      </c>
      <c r="N12721">
        <v>52.5</v>
      </c>
      <c r="O12721" t="s">
        <v>16502</v>
      </c>
    </row>
    <row r="12722" spans="1:16" x14ac:dyDescent="0.55000000000000004">
      <c r="A12722" t="s">
        <v>89</v>
      </c>
      <c r="B12722" t="s">
        <v>16503</v>
      </c>
      <c r="C12722" t="s">
        <v>203</v>
      </c>
      <c r="D12722" t="s">
        <v>3973</v>
      </c>
      <c r="E12722" t="s">
        <v>20</v>
      </c>
      <c r="F12722" t="b">
        <v>0</v>
      </c>
      <c r="G12722" t="s">
        <v>23</v>
      </c>
      <c r="H12722" s="4">
        <v>45826.487754629627</v>
      </c>
      <c r="I12722" t="b">
        <v>0</v>
      </c>
      <c r="J12722" t="b">
        <v>1</v>
      </c>
      <c r="K12722" t="s">
        <v>24</v>
      </c>
      <c r="L12722" t="s">
        <v>22</v>
      </c>
      <c r="M12722">
        <v>100000</v>
      </c>
      <c r="O12722" t="s">
        <v>16504</v>
      </c>
      <c r="P12722" t="s">
        <v>126</v>
      </c>
    </row>
    <row r="12723" spans="1:16" x14ac:dyDescent="0.55000000000000004">
      <c r="A12723" t="s">
        <v>1</v>
      </c>
      <c r="B12723" t="s">
        <v>16505</v>
      </c>
      <c r="C12723" t="s">
        <v>192</v>
      </c>
      <c r="D12723" t="s">
        <v>4084</v>
      </c>
      <c r="E12723" t="s">
        <v>20</v>
      </c>
      <c r="F12723" t="b">
        <v>0</v>
      </c>
      <c r="G12723" t="s">
        <v>23</v>
      </c>
      <c r="H12723" s="4">
        <v>45826.487870370373</v>
      </c>
      <c r="I12723" t="b">
        <v>0</v>
      </c>
      <c r="J12723" t="b">
        <v>0</v>
      </c>
      <c r="K12723" t="s">
        <v>24</v>
      </c>
      <c r="L12723" t="s">
        <v>22</v>
      </c>
      <c r="M12723">
        <v>150000</v>
      </c>
      <c r="O12723" t="s">
        <v>3364</v>
      </c>
      <c r="P12723" t="s">
        <v>16506</v>
      </c>
    </row>
    <row r="12724" spans="1:16" x14ac:dyDescent="0.55000000000000004">
      <c r="A12724" t="s">
        <v>0</v>
      </c>
      <c r="B12724" t="s">
        <v>14099</v>
      </c>
      <c r="C12724" t="s">
        <v>1845</v>
      </c>
      <c r="D12724" t="s">
        <v>3600</v>
      </c>
      <c r="E12724" t="s">
        <v>20</v>
      </c>
      <c r="F12724" t="b">
        <v>0</v>
      </c>
      <c r="G12724" t="s">
        <v>27</v>
      </c>
      <c r="H12724" s="4">
        <v>45826.5000462963</v>
      </c>
      <c r="I12724" t="b">
        <v>0</v>
      </c>
      <c r="J12724" t="b">
        <v>1</v>
      </c>
      <c r="K12724" t="s">
        <v>24</v>
      </c>
      <c r="L12724" t="s">
        <v>36</v>
      </c>
      <c r="N12724">
        <v>31.184999465942379</v>
      </c>
      <c r="O12724" t="s">
        <v>144</v>
      </c>
      <c r="P12724" t="s">
        <v>14100</v>
      </c>
    </row>
    <row r="12725" spans="1:16" x14ac:dyDescent="0.55000000000000004">
      <c r="A12725" t="s">
        <v>25</v>
      </c>
      <c r="B12725" t="s">
        <v>10327</v>
      </c>
      <c r="C12725" t="s">
        <v>1316</v>
      </c>
      <c r="D12725" t="s">
        <v>4084</v>
      </c>
      <c r="E12725" t="s">
        <v>20</v>
      </c>
      <c r="F12725" t="b">
        <v>0</v>
      </c>
      <c r="G12725" t="s">
        <v>41</v>
      </c>
      <c r="H12725" s="4">
        <v>45826.500324074077</v>
      </c>
      <c r="I12725" t="b">
        <v>0</v>
      </c>
      <c r="J12725" t="b">
        <v>0</v>
      </c>
      <c r="K12725" t="s">
        <v>24</v>
      </c>
      <c r="L12725" t="s">
        <v>22</v>
      </c>
      <c r="M12725">
        <v>120000</v>
      </c>
      <c r="O12725" t="s">
        <v>1317</v>
      </c>
      <c r="P12725" t="s">
        <v>10328</v>
      </c>
    </row>
    <row r="12726" spans="1:16" x14ac:dyDescent="0.55000000000000004">
      <c r="A12726" t="s">
        <v>0</v>
      </c>
      <c r="B12726" t="s">
        <v>12823</v>
      </c>
      <c r="C12726" t="s">
        <v>120</v>
      </c>
      <c r="D12726" t="s">
        <v>4084</v>
      </c>
      <c r="E12726" t="s">
        <v>51</v>
      </c>
      <c r="F12726" t="b">
        <v>0</v>
      </c>
      <c r="G12726" t="s">
        <v>35</v>
      </c>
      <c r="H12726" s="4">
        <v>45826.500532407408</v>
      </c>
      <c r="I12726" t="b">
        <v>0</v>
      </c>
      <c r="J12726" t="b">
        <v>1</v>
      </c>
      <c r="K12726" t="s">
        <v>24</v>
      </c>
      <c r="L12726" t="s">
        <v>36</v>
      </c>
      <c r="N12726">
        <v>16.510000228881839</v>
      </c>
      <c r="O12726" t="s">
        <v>406</v>
      </c>
    </row>
    <row r="12727" spans="1:16" x14ac:dyDescent="0.55000000000000004">
      <c r="A12727" t="s">
        <v>1</v>
      </c>
      <c r="B12727" t="s">
        <v>974</v>
      </c>
      <c r="C12727" t="s">
        <v>1240</v>
      </c>
      <c r="D12727" t="s">
        <v>4084</v>
      </c>
      <c r="E12727" t="s">
        <v>20</v>
      </c>
      <c r="F12727" t="b">
        <v>0</v>
      </c>
      <c r="G12727" t="s">
        <v>27</v>
      </c>
      <c r="H12727" s="4">
        <v>45826.501099537039</v>
      </c>
      <c r="I12727" t="b">
        <v>0</v>
      </c>
      <c r="J12727" t="b">
        <v>0</v>
      </c>
      <c r="K12727" t="s">
        <v>24</v>
      </c>
      <c r="L12727" t="s">
        <v>22</v>
      </c>
      <c r="M12727">
        <v>143541.5</v>
      </c>
      <c r="O12727" t="s">
        <v>2535</v>
      </c>
      <c r="P12727" t="s">
        <v>16507</v>
      </c>
    </row>
    <row r="12728" spans="1:16" x14ac:dyDescent="0.55000000000000004">
      <c r="A12728" t="s">
        <v>19</v>
      </c>
      <c r="B12728" t="s">
        <v>1849</v>
      </c>
      <c r="C12728" t="s">
        <v>140</v>
      </c>
      <c r="D12728" t="s">
        <v>4084</v>
      </c>
      <c r="E12728" t="s">
        <v>20</v>
      </c>
      <c r="F12728" t="b">
        <v>0</v>
      </c>
      <c r="G12728" t="s">
        <v>35</v>
      </c>
      <c r="H12728" s="4">
        <v>45826.501331018517</v>
      </c>
      <c r="I12728" t="b">
        <v>0</v>
      </c>
      <c r="J12728" t="b">
        <v>1</v>
      </c>
      <c r="K12728" t="s">
        <v>24</v>
      </c>
      <c r="L12728" t="s">
        <v>22</v>
      </c>
      <c r="M12728">
        <v>181500</v>
      </c>
      <c r="O12728" t="s">
        <v>237</v>
      </c>
      <c r="P12728" t="s">
        <v>16508</v>
      </c>
    </row>
    <row r="12729" spans="1:16" x14ac:dyDescent="0.55000000000000004">
      <c r="A12729" t="s">
        <v>1</v>
      </c>
      <c r="B12729" t="s">
        <v>1</v>
      </c>
      <c r="C12729" t="s">
        <v>16509</v>
      </c>
      <c r="D12729" t="s">
        <v>4084</v>
      </c>
      <c r="E12729" t="s">
        <v>20</v>
      </c>
      <c r="F12729" t="b">
        <v>0</v>
      </c>
      <c r="G12729" t="s">
        <v>30</v>
      </c>
      <c r="H12729" s="4">
        <v>45826.501400462963</v>
      </c>
      <c r="I12729" t="b">
        <v>0</v>
      </c>
      <c r="J12729" t="b">
        <v>0</v>
      </c>
      <c r="K12729" t="s">
        <v>24</v>
      </c>
      <c r="L12729" t="s">
        <v>22</v>
      </c>
      <c r="M12729">
        <v>145000</v>
      </c>
      <c r="O12729" t="s">
        <v>16510</v>
      </c>
      <c r="P12729" t="s">
        <v>16511</v>
      </c>
    </row>
    <row r="12730" spans="1:16" x14ac:dyDescent="0.55000000000000004">
      <c r="A12730" t="s">
        <v>0</v>
      </c>
      <c r="B12730" t="s">
        <v>16512</v>
      </c>
      <c r="C12730" t="s">
        <v>2081</v>
      </c>
      <c r="D12730" t="s">
        <v>4084</v>
      </c>
      <c r="E12730" t="s">
        <v>20</v>
      </c>
      <c r="F12730" t="b">
        <v>0</v>
      </c>
      <c r="G12730" t="s">
        <v>30</v>
      </c>
      <c r="H12730" s="4">
        <v>45826.501504629632</v>
      </c>
      <c r="I12730" t="b">
        <v>0</v>
      </c>
      <c r="J12730" t="b">
        <v>0</v>
      </c>
      <c r="K12730" t="s">
        <v>24</v>
      </c>
      <c r="L12730" t="s">
        <v>22</v>
      </c>
      <c r="M12730">
        <v>198000</v>
      </c>
      <c r="O12730" t="s">
        <v>16513</v>
      </c>
    </row>
    <row r="12731" spans="1:16" x14ac:dyDescent="0.55000000000000004">
      <c r="A12731" t="s">
        <v>2</v>
      </c>
      <c r="B12731" t="s">
        <v>730</v>
      </c>
      <c r="C12731" t="s">
        <v>71</v>
      </c>
      <c r="D12731" t="s">
        <v>3828</v>
      </c>
      <c r="E12731" t="s">
        <v>20</v>
      </c>
      <c r="F12731" t="b">
        <v>0</v>
      </c>
      <c r="G12731" t="s">
        <v>27</v>
      </c>
      <c r="H12731" s="4">
        <v>45826.501655092587</v>
      </c>
      <c r="I12731" t="b">
        <v>0</v>
      </c>
      <c r="J12731" t="b">
        <v>1</v>
      </c>
      <c r="K12731" t="s">
        <v>24</v>
      </c>
      <c r="L12731" t="s">
        <v>22</v>
      </c>
      <c r="M12731">
        <v>125000</v>
      </c>
      <c r="O12731" t="s">
        <v>14475</v>
      </c>
      <c r="P12731" t="s">
        <v>16514</v>
      </c>
    </row>
    <row r="12732" spans="1:16" x14ac:dyDescent="0.55000000000000004">
      <c r="A12732" t="s">
        <v>89</v>
      </c>
      <c r="B12732" t="s">
        <v>2377</v>
      </c>
      <c r="C12732" t="s">
        <v>475</v>
      </c>
      <c r="D12732" t="s">
        <v>3973</v>
      </c>
      <c r="E12732" t="s">
        <v>20</v>
      </c>
      <c r="F12732" t="b">
        <v>0</v>
      </c>
      <c r="G12732" t="s">
        <v>27</v>
      </c>
      <c r="H12732" s="4">
        <v>45826.501898148148</v>
      </c>
      <c r="I12732" t="b">
        <v>0</v>
      </c>
      <c r="J12732" t="b">
        <v>0</v>
      </c>
      <c r="K12732" t="s">
        <v>24</v>
      </c>
      <c r="L12732" t="s">
        <v>22</v>
      </c>
      <c r="M12732">
        <v>105000</v>
      </c>
      <c r="O12732" t="s">
        <v>5482</v>
      </c>
      <c r="P12732" t="s">
        <v>15819</v>
      </c>
    </row>
    <row r="12733" spans="1:16" x14ac:dyDescent="0.55000000000000004">
      <c r="A12733" t="s">
        <v>89</v>
      </c>
      <c r="B12733" t="s">
        <v>16515</v>
      </c>
      <c r="C12733" t="s">
        <v>82</v>
      </c>
      <c r="D12733" t="s">
        <v>3108</v>
      </c>
      <c r="E12733" t="s">
        <v>20</v>
      </c>
      <c r="F12733" t="b">
        <v>0</v>
      </c>
      <c r="G12733" t="s">
        <v>41</v>
      </c>
      <c r="H12733" s="4">
        <v>45826.502118055563</v>
      </c>
      <c r="I12733" t="b">
        <v>1</v>
      </c>
      <c r="J12733" t="b">
        <v>1</v>
      </c>
      <c r="K12733" t="s">
        <v>24</v>
      </c>
      <c r="L12733" t="s">
        <v>22</v>
      </c>
      <c r="M12733">
        <v>174000</v>
      </c>
      <c r="O12733" t="s">
        <v>405</v>
      </c>
      <c r="P12733" t="s">
        <v>16516</v>
      </c>
    </row>
    <row r="12734" spans="1:16" x14ac:dyDescent="0.55000000000000004">
      <c r="A12734" t="s">
        <v>2</v>
      </c>
      <c r="B12734" t="s">
        <v>16517</v>
      </c>
      <c r="C12734" t="s">
        <v>1041</v>
      </c>
      <c r="D12734" t="s">
        <v>3828</v>
      </c>
      <c r="E12734" t="s">
        <v>20</v>
      </c>
      <c r="F12734" t="b">
        <v>0</v>
      </c>
      <c r="G12734" t="s">
        <v>35</v>
      </c>
      <c r="H12734" s="4">
        <v>45826.502442129633</v>
      </c>
      <c r="I12734" t="b">
        <v>1</v>
      </c>
      <c r="J12734" t="b">
        <v>1</v>
      </c>
      <c r="K12734" t="s">
        <v>24</v>
      </c>
      <c r="L12734" t="s">
        <v>22</v>
      </c>
      <c r="M12734">
        <v>132500</v>
      </c>
      <c r="O12734" t="s">
        <v>14475</v>
      </c>
      <c r="P12734" t="s">
        <v>1876</v>
      </c>
    </row>
    <row r="12735" spans="1:16" x14ac:dyDescent="0.55000000000000004">
      <c r="A12735" t="s">
        <v>0</v>
      </c>
      <c r="B12735" t="s">
        <v>2221</v>
      </c>
      <c r="C12735" t="s">
        <v>532</v>
      </c>
      <c r="D12735" t="s">
        <v>2208</v>
      </c>
      <c r="E12735" t="s">
        <v>20</v>
      </c>
      <c r="F12735" t="b">
        <v>0</v>
      </c>
      <c r="G12735" t="s">
        <v>23</v>
      </c>
      <c r="H12735" s="4">
        <v>45826.529421296298</v>
      </c>
      <c r="I12735" t="b">
        <v>0</v>
      </c>
      <c r="J12735" t="b">
        <v>1</v>
      </c>
      <c r="K12735" t="s">
        <v>24</v>
      </c>
      <c r="L12735" t="s">
        <v>22</v>
      </c>
      <c r="M12735">
        <v>70000</v>
      </c>
      <c r="O12735" t="s">
        <v>16311</v>
      </c>
      <c r="P12735" t="s">
        <v>1503</v>
      </c>
    </row>
    <row r="12736" spans="1:16" x14ac:dyDescent="0.55000000000000004">
      <c r="A12736" t="s">
        <v>0</v>
      </c>
      <c r="B12736" t="s">
        <v>7586</v>
      </c>
      <c r="C12736" t="s">
        <v>1343</v>
      </c>
      <c r="D12736" t="s">
        <v>2208</v>
      </c>
      <c r="E12736" t="s">
        <v>20</v>
      </c>
      <c r="F12736" t="b">
        <v>0</v>
      </c>
      <c r="G12736" t="s">
        <v>27</v>
      </c>
      <c r="H12736" s="4">
        <v>45826.541712962957</v>
      </c>
      <c r="I12736" t="b">
        <v>0</v>
      </c>
      <c r="J12736" t="b">
        <v>1</v>
      </c>
      <c r="K12736" t="s">
        <v>24</v>
      </c>
      <c r="L12736" t="s">
        <v>22</v>
      </c>
      <c r="M12736">
        <v>60700</v>
      </c>
      <c r="O12736" t="s">
        <v>2918</v>
      </c>
      <c r="P12736" t="s">
        <v>1711</v>
      </c>
    </row>
    <row r="12737" spans="1:16" x14ac:dyDescent="0.55000000000000004">
      <c r="A12737" t="s">
        <v>0</v>
      </c>
      <c r="B12737" t="s">
        <v>16395</v>
      </c>
      <c r="C12737" t="s">
        <v>465</v>
      </c>
      <c r="D12737" t="s">
        <v>2208</v>
      </c>
      <c r="E12737" t="s">
        <v>20</v>
      </c>
      <c r="F12737" t="b">
        <v>0</v>
      </c>
      <c r="G12737" t="s">
        <v>41</v>
      </c>
      <c r="H12737" s="4">
        <v>45826.541863425933</v>
      </c>
      <c r="I12737" t="b">
        <v>1</v>
      </c>
      <c r="J12737" t="b">
        <v>1</v>
      </c>
      <c r="K12737" t="s">
        <v>24</v>
      </c>
      <c r="L12737" t="s">
        <v>36</v>
      </c>
      <c r="N12737">
        <v>28.845001220703121</v>
      </c>
      <c r="O12737" t="s">
        <v>16518</v>
      </c>
      <c r="P12737" t="s">
        <v>1791</v>
      </c>
    </row>
    <row r="12738" spans="1:16" x14ac:dyDescent="0.55000000000000004">
      <c r="A12738" t="s">
        <v>19</v>
      </c>
      <c r="B12738" t="s">
        <v>19</v>
      </c>
      <c r="C12738" t="s">
        <v>16519</v>
      </c>
      <c r="D12738" t="s">
        <v>2208</v>
      </c>
      <c r="E12738" t="s">
        <v>20</v>
      </c>
      <c r="F12738" t="b">
        <v>0</v>
      </c>
      <c r="G12738" t="s">
        <v>41</v>
      </c>
      <c r="H12738" s="4">
        <v>45826.541956018518</v>
      </c>
      <c r="I12738" t="b">
        <v>0</v>
      </c>
      <c r="J12738" t="b">
        <v>0</v>
      </c>
      <c r="K12738" t="s">
        <v>24</v>
      </c>
      <c r="L12738" t="s">
        <v>22</v>
      </c>
      <c r="M12738">
        <v>180000</v>
      </c>
      <c r="O12738" t="s">
        <v>16520</v>
      </c>
      <c r="P12738" t="s">
        <v>16521</v>
      </c>
    </row>
    <row r="12739" spans="1:16" x14ac:dyDescent="0.55000000000000004">
      <c r="A12739" t="s">
        <v>0</v>
      </c>
      <c r="B12739" t="s">
        <v>565</v>
      </c>
      <c r="C12739" t="s">
        <v>49</v>
      </c>
      <c r="D12739" t="s">
        <v>3973</v>
      </c>
      <c r="E12739" t="s">
        <v>20</v>
      </c>
      <c r="F12739" t="b">
        <v>0</v>
      </c>
      <c r="G12739" t="s">
        <v>41</v>
      </c>
      <c r="H12739" s="4">
        <v>45826.541956018518</v>
      </c>
      <c r="I12739" t="b">
        <v>1</v>
      </c>
      <c r="J12739" t="b">
        <v>0</v>
      </c>
      <c r="K12739" t="s">
        <v>24</v>
      </c>
      <c r="L12739" t="s">
        <v>22</v>
      </c>
      <c r="M12739">
        <v>110500</v>
      </c>
      <c r="O12739" t="s">
        <v>2467</v>
      </c>
      <c r="P12739" t="s">
        <v>3781</v>
      </c>
    </row>
    <row r="12740" spans="1:16" x14ac:dyDescent="0.55000000000000004">
      <c r="A12740" t="s">
        <v>0</v>
      </c>
      <c r="B12740" t="s">
        <v>16397</v>
      </c>
      <c r="C12740" t="s">
        <v>465</v>
      </c>
      <c r="D12740" t="s">
        <v>2208</v>
      </c>
      <c r="E12740" t="s">
        <v>20</v>
      </c>
      <c r="F12740" t="b">
        <v>0</v>
      </c>
      <c r="G12740" t="s">
        <v>41</v>
      </c>
      <c r="H12740" s="4">
        <v>45826.541967592602</v>
      </c>
      <c r="I12740" t="b">
        <v>1</v>
      </c>
      <c r="J12740" t="b">
        <v>1</v>
      </c>
      <c r="K12740" t="s">
        <v>24</v>
      </c>
      <c r="L12740" t="s">
        <v>36</v>
      </c>
      <c r="N12740">
        <v>28.845001220703121</v>
      </c>
      <c r="O12740" t="s">
        <v>16518</v>
      </c>
      <c r="P12740" t="s">
        <v>16522</v>
      </c>
    </row>
    <row r="12741" spans="1:16" x14ac:dyDescent="0.55000000000000004">
      <c r="A12741" t="s">
        <v>0</v>
      </c>
      <c r="B12741" t="s">
        <v>0</v>
      </c>
      <c r="C12741" t="s">
        <v>898</v>
      </c>
      <c r="D12741" t="s">
        <v>7547</v>
      </c>
      <c r="E12741" t="s">
        <v>34</v>
      </c>
      <c r="F12741" t="b">
        <v>0</v>
      </c>
      <c r="G12741" t="s">
        <v>41</v>
      </c>
      <c r="H12741" s="4">
        <v>45826.542013888888</v>
      </c>
      <c r="I12741" t="b">
        <v>0</v>
      </c>
      <c r="J12741" t="b">
        <v>0</v>
      </c>
      <c r="K12741" t="s">
        <v>24</v>
      </c>
      <c r="L12741" t="s">
        <v>36</v>
      </c>
      <c r="N12741">
        <v>15</v>
      </c>
      <c r="O12741" t="s">
        <v>7548</v>
      </c>
      <c r="P12741" t="s">
        <v>61</v>
      </c>
    </row>
    <row r="12742" spans="1:16" x14ac:dyDescent="0.55000000000000004">
      <c r="A12742" t="s">
        <v>0</v>
      </c>
      <c r="B12742" t="s">
        <v>16523</v>
      </c>
      <c r="C12742" t="s">
        <v>122</v>
      </c>
      <c r="D12742" t="s">
        <v>2208</v>
      </c>
      <c r="E12742" t="s">
        <v>20</v>
      </c>
      <c r="F12742" t="b">
        <v>0</v>
      </c>
      <c r="G12742" t="s">
        <v>52</v>
      </c>
      <c r="H12742" s="4">
        <v>45826.542372685188</v>
      </c>
      <c r="I12742" t="b">
        <v>0</v>
      </c>
      <c r="J12742" t="b">
        <v>0</v>
      </c>
      <c r="K12742" t="s">
        <v>24</v>
      </c>
      <c r="L12742" t="s">
        <v>36</v>
      </c>
      <c r="N12742">
        <v>35.5</v>
      </c>
      <c r="O12742" t="s">
        <v>1136</v>
      </c>
      <c r="P12742" t="s">
        <v>496</v>
      </c>
    </row>
    <row r="12743" spans="1:16" x14ac:dyDescent="0.55000000000000004">
      <c r="A12743" t="s">
        <v>139</v>
      </c>
      <c r="B12743" t="s">
        <v>16524</v>
      </c>
      <c r="C12743" t="s">
        <v>192</v>
      </c>
      <c r="D12743" t="s">
        <v>3973</v>
      </c>
      <c r="E12743" t="s">
        <v>20</v>
      </c>
      <c r="F12743" t="b">
        <v>0</v>
      </c>
      <c r="G12743" t="s">
        <v>27</v>
      </c>
      <c r="H12743" s="4">
        <v>45826.543611111112</v>
      </c>
      <c r="I12743" t="b">
        <v>0</v>
      </c>
      <c r="J12743" t="b">
        <v>1</v>
      </c>
      <c r="K12743" t="s">
        <v>24</v>
      </c>
      <c r="L12743" t="s">
        <v>22</v>
      </c>
      <c r="M12743">
        <v>160000</v>
      </c>
      <c r="O12743" t="s">
        <v>1172</v>
      </c>
      <c r="P12743" t="s">
        <v>582</v>
      </c>
    </row>
    <row r="12744" spans="1:16" x14ac:dyDescent="0.55000000000000004">
      <c r="A12744" t="s">
        <v>40</v>
      </c>
      <c r="B12744" t="s">
        <v>3805</v>
      </c>
      <c r="C12744" t="s">
        <v>166</v>
      </c>
      <c r="D12744" t="s">
        <v>3973</v>
      </c>
      <c r="E12744" t="s">
        <v>51</v>
      </c>
      <c r="F12744" t="b">
        <v>0</v>
      </c>
      <c r="G12744" t="s">
        <v>23</v>
      </c>
      <c r="H12744" s="4">
        <v>45826.571504629632</v>
      </c>
      <c r="I12744" t="b">
        <v>1</v>
      </c>
      <c r="J12744" t="b">
        <v>0</v>
      </c>
      <c r="K12744" t="s">
        <v>24</v>
      </c>
      <c r="L12744" t="s">
        <v>36</v>
      </c>
      <c r="N12744">
        <v>74.260002136230469</v>
      </c>
      <c r="O12744" t="s">
        <v>2114</v>
      </c>
      <c r="P12744" t="s">
        <v>14549</v>
      </c>
    </row>
    <row r="12745" spans="1:16" x14ac:dyDescent="0.55000000000000004">
      <c r="A12745" t="s">
        <v>0</v>
      </c>
      <c r="B12745" t="s">
        <v>16525</v>
      </c>
      <c r="C12745" t="s">
        <v>39</v>
      </c>
      <c r="D12745" t="s">
        <v>3973</v>
      </c>
      <c r="E12745" t="s">
        <v>51</v>
      </c>
      <c r="F12745" t="b">
        <v>1</v>
      </c>
      <c r="G12745" t="s">
        <v>41</v>
      </c>
      <c r="H12745" s="4">
        <v>45826.58353009259</v>
      </c>
      <c r="I12745" t="b">
        <v>0</v>
      </c>
      <c r="J12745" t="b">
        <v>0</v>
      </c>
      <c r="K12745" t="s">
        <v>24</v>
      </c>
      <c r="L12745" t="s">
        <v>36</v>
      </c>
      <c r="N12745">
        <v>72.5</v>
      </c>
      <c r="O12745" t="s">
        <v>2085</v>
      </c>
      <c r="P12745" t="s">
        <v>16526</v>
      </c>
    </row>
    <row r="12746" spans="1:16" x14ac:dyDescent="0.55000000000000004">
      <c r="A12746" t="s">
        <v>2</v>
      </c>
      <c r="B12746" t="s">
        <v>1302</v>
      </c>
      <c r="C12746" t="s">
        <v>668</v>
      </c>
      <c r="D12746" t="s">
        <v>3828</v>
      </c>
      <c r="E12746" t="s">
        <v>20</v>
      </c>
      <c r="F12746" t="b">
        <v>0</v>
      </c>
      <c r="G12746" t="s">
        <v>27</v>
      </c>
      <c r="H12746" s="4">
        <v>45826.585023148153</v>
      </c>
      <c r="I12746" t="b">
        <v>0</v>
      </c>
      <c r="J12746" t="b">
        <v>1</v>
      </c>
      <c r="K12746" t="s">
        <v>24</v>
      </c>
      <c r="L12746" t="s">
        <v>22</v>
      </c>
      <c r="M12746">
        <v>116500</v>
      </c>
      <c r="O12746" t="s">
        <v>16527</v>
      </c>
      <c r="P12746" t="s">
        <v>16528</v>
      </c>
    </row>
    <row r="12747" spans="1:16" x14ac:dyDescent="0.55000000000000004">
      <c r="A12747" t="s">
        <v>191</v>
      </c>
      <c r="B12747" t="s">
        <v>16529</v>
      </c>
      <c r="C12747" t="s">
        <v>24</v>
      </c>
      <c r="D12747" t="s">
        <v>3973</v>
      </c>
      <c r="E12747" t="s">
        <v>20</v>
      </c>
      <c r="F12747" t="b">
        <v>0</v>
      </c>
      <c r="G12747" t="s">
        <v>27</v>
      </c>
      <c r="H12747" s="4">
        <v>45826.585312499999</v>
      </c>
      <c r="I12747" t="b">
        <v>0</v>
      </c>
      <c r="J12747" t="b">
        <v>1</v>
      </c>
      <c r="K12747" t="s">
        <v>24</v>
      </c>
      <c r="L12747" t="s">
        <v>22</v>
      </c>
      <c r="M12747">
        <v>189000</v>
      </c>
      <c r="O12747" t="s">
        <v>1362</v>
      </c>
      <c r="P12747" t="s">
        <v>16530</v>
      </c>
    </row>
    <row r="12748" spans="1:16" x14ac:dyDescent="0.55000000000000004">
      <c r="A12748" t="s">
        <v>2</v>
      </c>
      <c r="B12748" t="s">
        <v>16531</v>
      </c>
      <c r="C12748" t="s">
        <v>82</v>
      </c>
      <c r="D12748" t="s">
        <v>3973</v>
      </c>
      <c r="E12748" t="s">
        <v>20</v>
      </c>
      <c r="F12748" t="b">
        <v>0</v>
      </c>
      <c r="G12748" t="s">
        <v>41</v>
      </c>
      <c r="H12748" s="4">
        <v>45826.585474537038</v>
      </c>
      <c r="I12748" t="b">
        <v>0</v>
      </c>
      <c r="J12748" t="b">
        <v>0</v>
      </c>
      <c r="K12748" t="s">
        <v>24</v>
      </c>
      <c r="L12748" t="s">
        <v>22</v>
      </c>
      <c r="M12748">
        <v>157500</v>
      </c>
      <c r="O12748" t="s">
        <v>2308</v>
      </c>
      <c r="P12748" t="s">
        <v>16532</v>
      </c>
    </row>
    <row r="12749" spans="1:16" x14ac:dyDescent="0.55000000000000004">
      <c r="A12749" t="s">
        <v>2</v>
      </c>
      <c r="B12749" t="s">
        <v>16533</v>
      </c>
      <c r="C12749" t="s">
        <v>2712</v>
      </c>
      <c r="D12749" t="s">
        <v>4035</v>
      </c>
      <c r="E12749" t="s">
        <v>20</v>
      </c>
      <c r="F12749" t="b">
        <v>0</v>
      </c>
      <c r="G12749" t="s">
        <v>2713</v>
      </c>
      <c r="H12749" s="4">
        <v>45826.612291666657</v>
      </c>
      <c r="I12749" t="b">
        <v>0</v>
      </c>
      <c r="J12749" t="b">
        <v>0</v>
      </c>
      <c r="K12749" t="s">
        <v>2713</v>
      </c>
      <c r="L12749" t="s">
        <v>22</v>
      </c>
      <c r="M12749">
        <v>109200</v>
      </c>
      <c r="O12749" t="s">
        <v>16534</v>
      </c>
      <c r="P12749" t="s">
        <v>16535</v>
      </c>
    </row>
    <row r="12750" spans="1:16" x14ac:dyDescent="0.55000000000000004">
      <c r="A12750" t="s">
        <v>0</v>
      </c>
      <c r="B12750" t="s">
        <v>16536</v>
      </c>
      <c r="C12750" t="s">
        <v>114</v>
      </c>
      <c r="D12750" t="s">
        <v>3828</v>
      </c>
      <c r="E12750" t="s">
        <v>20</v>
      </c>
      <c r="F12750" t="b">
        <v>0</v>
      </c>
      <c r="G12750" t="s">
        <v>27</v>
      </c>
      <c r="H12750" s="4">
        <v>45826.625069444453</v>
      </c>
      <c r="I12750" t="b">
        <v>0</v>
      </c>
      <c r="J12750" t="b">
        <v>0</v>
      </c>
      <c r="K12750" t="s">
        <v>24</v>
      </c>
      <c r="L12750" t="s">
        <v>22</v>
      </c>
      <c r="M12750">
        <v>112050</v>
      </c>
      <c r="O12750" t="s">
        <v>16537</v>
      </c>
      <c r="P12750" t="s">
        <v>16538</v>
      </c>
    </row>
    <row r="12751" spans="1:16" x14ac:dyDescent="0.55000000000000004">
      <c r="A12751" t="s">
        <v>25</v>
      </c>
      <c r="B12751" t="s">
        <v>25</v>
      </c>
      <c r="C12751" t="s">
        <v>465</v>
      </c>
      <c r="D12751" t="s">
        <v>4103</v>
      </c>
      <c r="E12751" t="s">
        <v>20</v>
      </c>
      <c r="F12751" t="b">
        <v>0</v>
      </c>
      <c r="G12751" t="s">
        <v>41</v>
      </c>
      <c r="H12751" s="4">
        <v>45826.625324074077</v>
      </c>
      <c r="I12751" t="b">
        <v>0</v>
      </c>
      <c r="J12751" t="b">
        <v>1</v>
      </c>
      <c r="K12751" t="s">
        <v>24</v>
      </c>
      <c r="L12751" t="s">
        <v>22</v>
      </c>
      <c r="M12751">
        <v>110000</v>
      </c>
      <c r="O12751" t="s">
        <v>16539</v>
      </c>
      <c r="P12751" t="s">
        <v>16540</v>
      </c>
    </row>
    <row r="12752" spans="1:16" x14ac:dyDescent="0.55000000000000004">
      <c r="A12752" t="s">
        <v>0</v>
      </c>
      <c r="B12752" t="s">
        <v>766</v>
      </c>
      <c r="C12752" t="s">
        <v>1993</v>
      </c>
      <c r="D12752" t="s">
        <v>4084</v>
      </c>
      <c r="E12752" t="s">
        <v>20</v>
      </c>
      <c r="F12752" t="b">
        <v>0</v>
      </c>
      <c r="G12752" t="s">
        <v>41</v>
      </c>
      <c r="H12752" s="4">
        <v>45826.625347222223</v>
      </c>
      <c r="I12752" t="b">
        <v>1</v>
      </c>
      <c r="J12752" t="b">
        <v>0</v>
      </c>
      <c r="K12752" t="s">
        <v>24</v>
      </c>
      <c r="L12752" t="s">
        <v>22</v>
      </c>
      <c r="M12752">
        <v>46500</v>
      </c>
      <c r="O12752" t="s">
        <v>3205</v>
      </c>
      <c r="P12752" t="s">
        <v>1075</v>
      </c>
    </row>
    <row r="12753" spans="1:16" x14ac:dyDescent="0.55000000000000004">
      <c r="A12753" t="s">
        <v>0</v>
      </c>
      <c r="B12753" t="s">
        <v>766</v>
      </c>
      <c r="C12753" t="s">
        <v>16541</v>
      </c>
      <c r="D12753" t="s">
        <v>4084</v>
      </c>
      <c r="E12753" t="s">
        <v>20</v>
      </c>
      <c r="F12753" t="b">
        <v>0</v>
      </c>
      <c r="G12753" t="s">
        <v>41</v>
      </c>
      <c r="H12753" s="4">
        <v>45826.625347222223</v>
      </c>
      <c r="I12753" t="b">
        <v>1</v>
      </c>
      <c r="J12753" t="b">
        <v>0</v>
      </c>
      <c r="K12753" t="s">
        <v>24</v>
      </c>
      <c r="L12753" t="s">
        <v>22</v>
      </c>
      <c r="M12753">
        <v>46500</v>
      </c>
      <c r="O12753" t="s">
        <v>3205</v>
      </c>
      <c r="P12753" t="s">
        <v>1075</v>
      </c>
    </row>
    <row r="12754" spans="1:16" x14ac:dyDescent="0.55000000000000004">
      <c r="A12754" t="s">
        <v>2</v>
      </c>
      <c r="B12754" t="s">
        <v>16542</v>
      </c>
      <c r="C12754" t="s">
        <v>845</v>
      </c>
      <c r="D12754" t="s">
        <v>3973</v>
      </c>
      <c r="E12754" t="s">
        <v>20</v>
      </c>
      <c r="F12754" t="b">
        <v>0</v>
      </c>
      <c r="G12754" t="s">
        <v>27</v>
      </c>
      <c r="H12754" s="4">
        <v>45826.625960648147</v>
      </c>
      <c r="I12754" t="b">
        <v>0</v>
      </c>
      <c r="J12754" t="b">
        <v>1</v>
      </c>
      <c r="K12754" t="s">
        <v>24</v>
      </c>
      <c r="L12754" t="s">
        <v>22</v>
      </c>
      <c r="M12754">
        <v>140000</v>
      </c>
      <c r="O12754" t="s">
        <v>1530</v>
      </c>
      <c r="P12754" t="s">
        <v>16543</v>
      </c>
    </row>
    <row r="12755" spans="1:16" x14ac:dyDescent="0.55000000000000004">
      <c r="A12755" t="s">
        <v>0</v>
      </c>
      <c r="B12755" t="s">
        <v>1934</v>
      </c>
      <c r="C12755" t="s">
        <v>2839</v>
      </c>
      <c r="D12755" t="s">
        <v>6017</v>
      </c>
      <c r="E12755" t="s">
        <v>20</v>
      </c>
      <c r="F12755" t="b">
        <v>0</v>
      </c>
      <c r="G12755" t="s">
        <v>35</v>
      </c>
      <c r="H12755" s="4">
        <v>45826.626331018517</v>
      </c>
      <c r="I12755" t="b">
        <v>0</v>
      </c>
      <c r="J12755" t="b">
        <v>0</v>
      </c>
      <c r="K12755" t="s">
        <v>24</v>
      </c>
      <c r="L12755" t="s">
        <v>22</v>
      </c>
      <c r="M12755">
        <v>92500</v>
      </c>
      <c r="O12755" t="s">
        <v>374</v>
      </c>
      <c r="P12755" t="s">
        <v>15027</v>
      </c>
    </row>
    <row r="12756" spans="1:16" x14ac:dyDescent="0.55000000000000004">
      <c r="A12756" t="s">
        <v>40</v>
      </c>
      <c r="B12756" t="s">
        <v>16544</v>
      </c>
      <c r="C12756" t="s">
        <v>1574</v>
      </c>
      <c r="D12756" t="s">
        <v>3828</v>
      </c>
      <c r="E12756" t="s">
        <v>20</v>
      </c>
      <c r="F12756" t="b">
        <v>0</v>
      </c>
      <c r="G12756" t="s">
        <v>27</v>
      </c>
      <c r="H12756" s="4">
        <v>45826.626655092587</v>
      </c>
      <c r="I12756" t="b">
        <v>1</v>
      </c>
      <c r="J12756" t="b">
        <v>1</v>
      </c>
      <c r="K12756" t="s">
        <v>24</v>
      </c>
      <c r="L12756" t="s">
        <v>22</v>
      </c>
      <c r="M12756">
        <v>190000</v>
      </c>
      <c r="O12756" t="s">
        <v>9452</v>
      </c>
      <c r="P12756" t="s">
        <v>16545</v>
      </c>
    </row>
    <row r="12757" spans="1:16" x14ac:dyDescent="0.55000000000000004">
      <c r="A12757" t="s">
        <v>2</v>
      </c>
      <c r="B12757" t="s">
        <v>9642</v>
      </c>
      <c r="C12757" t="s">
        <v>140</v>
      </c>
      <c r="D12757" t="s">
        <v>3973</v>
      </c>
      <c r="E12757" t="s">
        <v>51</v>
      </c>
      <c r="F12757" t="b">
        <v>0</v>
      </c>
      <c r="G12757" t="s">
        <v>27</v>
      </c>
      <c r="H12757" s="4">
        <v>45826.626782407409</v>
      </c>
      <c r="I12757" t="b">
        <v>0</v>
      </c>
      <c r="J12757" t="b">
        <v>1</v>
      </c>
      <c r="K12757" t="s">
        <v>24</v>
      </c>
      <c r="L12757" t="s">
        <v>36</v>
      </c>
      <c r="N12757">
        <v>71</v>
      </c>
      <c r="O12757" t="s">
        <v>1454</v>
      </c>
      <c r="P12757" t="s">
        <v>9643</v>
      </c>
    </row>
    <row r="12758" spans="1:16" x14ac:dyDescent="0.55000000000000004">
      <c r="A12758" t="s">
        <v>0</v>
      </c>
      <c r="B12758" t="s">
        <v>2484</v>
      </c>
      <c r="C12758" t="s">
        <v>490</v>
      </c>
      <c r="D12758" t="s">
        <v>483</v>
      </c>
      <c r="E12758" t="s">
        <v>51</v>
      </c>
      <c r="F12758" t="b">
        <v>0</v>
      </c>
      <c r="G12758" t="s">
        <v>27</v>
      </c>
      <c r="H12758" s="4">
        <v>45826.666712962957</v>
      </c>
      <c r="I12758" t="b">
        <v>0</v>
      </c>
      <c r="J12758" t="b">
        <v>1</v>
      </c>
      <c r="K12758" t="s">
        <v>24</v>
      </c>
      <c r="L12758" t="s">
        <v>36</v>
      </c>
      <c r="N12758">
        <v>52.5</v>
      </c>
      <c r="O12758" t="s">
        <v>5372</v>
      </c>
      <c r="P12758" t="s">
        <v>221</v>
      </c>
    </row>
    <row r="12759" spans="1:16" x14ac:dyDescent="0.55000000000000004">
      <c r="A12759" t="s">
        <v>0</v>
      </c>
      <c r="B12759" t="s">
        <v>16546</v>
      </c>
      <c r="C12759" t="s">
        <v>82</v>
      </c>
      <c r="D12759" t="s">
        <v>3973</v>
      </c>
      <c r="E12759" t="s">
        <v>20</v>
      </c>
      <c r="F12759" t="b">
        <v>0</v>
      </c>
      <c r="G12759" t="s">
        <v>27</v>
      </c>
      <c r="H12759" s="4">
        <v>45826.708321759259</v>
      </c>
      <c r="I12759" t="b">
        <v>1</v>
      </c>
      <c r="J12759" t="b">
        <v>0</v>
      </c>
      <c r="K12759" t="s">
        <v>24</v>
      </c>
      <c r="L12759" t="s">
        <v>22</v>
      </c>
      <c r="M12759">
        <v>225000</v>
      </c>
      <c r="O12759" t="s">
        <v>69</v>
      </c>
      <c r="P12759" t="s">
        <v>432</v>
      </c>
    </row>
    <row r="12760" spans="1:16" x14ac:dyDescent="0.55000000000000004">
      <c r="A12760" t="s">
        <v>1</v>
      </c>
      <c r="B12760" t="s">
        <v>16547</v>
      </c>
      <c r="C12760" t="s">
        <v>82</v>
      </c>
      <c r="D12760" t="s">
        <v>3973</v>
      </c>
      <c r="E12760" t="s">
        <v>20</v>
      </c>
      <c r="F12760" t="b">
        <v>0</v>
      </c>
      <c r="G12760" t="s">
        <v>27</v>
      </c>
      <c r="H12760" s="4">
        <v>45826.708368055559</v>
      </c>
      <c r="I12760" t="b">
        <v>1</v>
      </c>
      <c r="J12760" t="b">
        <v>0</v>
      </c>
      <c r="K12760" t="s">
        <v>24</v>
      </c>
      <c r="L12760" t="s">
        <v>22</v>
      </c>
      <c r="M12760">
        <v>97500</v>
      </c>
      <c r="O12760" t="s">
        <v>15455</v>
      </c>
      <c r="P12760" t="s">
        <v>16548</v>
      </c>
    </row>
    <row r="12761" spans="1:16" x14ac:dyDescent="0.55000000000000004">
      <c r="A12761" t="s">
        <v>1</v>
      </c>
      <c r="B12761" t="s">
        <v>16549</v>
      </c>
      <c r="C12761" t="s">
        <v>315</v>
      </c>
      <c r="D12761" t="s">
        <v>3973</v>
      </c>
      <c r="E12761" t="s">
        <v>20</v>
      </c>
      <c r="F12761" t="b">
        <v>0</v>
      </c>
      <c r="G12761" t="s">
        <v>27</v>
      </c>
      <c r="H12761" s="4">
        <v>45826.708460648151</v>
      </c>
      <c r="I12761" t="b">
        <v>0</v>
      </c>
      <c r="J12761" t="b">
        <v>1</v>
      </c>
      <c r="K12761" t="s">
        <v>24</v>
      </c>
      <c r="L12761" t="s">
        <v>22</v>
      </c>
      <c r="M12761">
        <v>150500</v>
      </c>
      <c r="O12761" t="s">
        <v>971</v>
      </c>
      <c r="P12761" t="s">
        <v>16550</v>
      </c>
    </row>
    <row r="12762" spans="1:16" x14ac:dyDescent="0.55000000000000004">
      <c r="A12762" t="s">
        <v>1</v>
      </c>
      <c r="B12762" t="s">
        <v>16551</v>
      </c>
      <c r="C12762" t="s">
        <v>82</v>
      </c>
      <c r="D12762" t="s">
        <v>3973</v>
      </c>
      <c r="E12762" t="s">
        <v>51</v>
      </c>
      <c r="F12762" t="b">
        <v>0</v>
      </c>
      <c r="G12762" t="s">
        <v>27</v>
      </c>
      <c r="H12762" s="4">
        <v>45826.709224537037</v>
      </c>
      <c r="I12762" t="b">
        <v>0</v>
      </c>
      <c r="J12762" t="b">
        <v>0</v>
      </c>
      <c r="K12762" t="s">
        <v>24</v>
      </c>
      <c r="L12762" t="s">
        <v>36</v>
      </c>
      <c r="N12762">
        <v>105</v>
      </c>
      <c r="O12762" t="s">
        <v>16552</v>
      </c>
      <c r="P12762" t="s">
        <v>960</v>
      </c>
    </row>
    <row r="12763" spans="1:16" x14ac:dyDescent="0.55000000000000004">
      <c r="A12763" t="s">
        <v>2</v>
      </c>
      <c r="B12763" t="s">
        <v>16553</v>
      </c>
      <c r="C12763" t="s">
        <v>276</v>
      </c>
      <c r="D12763" t="s">
        <v>3973</v>
      </c>
      <c r="E12763" t="s">
        <v>631</v>
      </c>
      <c r="F12763" t="b">
        <v>0</v>
      </c>
      <c r="G12763" t="s">
        <v>27</v>
      </c>
      <c r="H12763" s="4">
        <v>45826.710300925923</v>
      </c>
      <c r="I12763" t="b">
        <v>0</v>
      </c>
      <c r="J12763" t="b">
        <v>0</v>
      </c>
      <c r="K12763" t="s">
        <v>24</v>
      </c>
      <c r="L12763" t="s">
        <v>22</v>
      </c>
      <c r="M12763">
        <v>79543</v>
      </c>
      <c r="O12763" t="s">
        <v>16554</v>
      </c>
      <c r="P12763" t="s">
        <v>2651</v>
      </c>
    </row>
    <row r="12764" spans="1:16" x14ac:dyDescent="0.55000000000000004">
      <c r="A12764" t="s">
        <v>2</v>
      </c>
      <c r="B12764" t="s">
        <v>16555</v>
      </c>
      <c r="C12764" t="s">
        <v>39</v>
      </c>
      <c r="D12764" t="s">
        <v>112</v>
      </c>
      <c r="E12764" t="s">
        <v>51</v>
      </c>
      <c r="F12764" t="b">
        <v>1</v>
      </c>
      <c r="G12764" t="s">
        <v>41</v>
      </c>
      <c r="H12764" s="4">
        <v>45826.710416666669</v>
      </c>
      <c r="I12764" t="b">
        <v>1</v>
      </c>
      <c r="J12764" t="b">
        <v>0</v>
      </c>
      <c r="K12764" t="s">
        <v>24</v>
      </c>
      <c r="L12764" t="s">
        <v>36</v>
      </c>
      <c r="N12764">
        <v>17.5</v>
      </c>
      <c r="O12764" t="s">
        <v>112</v>
      </c>
      <c r="P12764" t="s">
        <v>16556</v>
      </c>
    </row>
    <row r="12765" spans="1:16" x14ac:dyDescent="0.55000000000000004">
      <c r="A12765" t="s">
        <v>2</v>
      </c>
      <c r="B12765" t="s">
        <v>7618</v>
      </c>
      <c r="C12765" t="s">
        <v>7619</v>
      </c>
      <c r="D12765" t="s">
        <v>3828</v>
      </c>
      <c r="E12765" t="s">
        <v>105</v>
      </c>
      <c r="F12765" t="b">
        <v>0</v>
      </c>
      <c r="G12765" t="s">
        <v>41</v>
      </c>
      <c r="H12765" s="4">
        <v>45826.710474537038</v>
      </c>
      <c r="I12765" t="b">
        <v>0</v>
      </c>
      <c r="J12765" t="b">
        <v>0</v>
      </c>
      <c r="K12765" t="s">
        <v>24</v>
      </c>
      <c r="L12765" t="s">
        <v>36</v>
      </c>
      <c r="N12765">
        <v>25</v>
      </c>
      <c r="O12765" t="s">
        <v>7620</v>
      </c>
      <c r="P12765" t="s">
        <v>1224</v>
      </c>
    </row>
    <row r="12766" spans="1:16" x14ac:dyDescent="0.55000000000000004">
      <c r="A12766" t="s">
        <v>2</v>
      </c>
      <c r="B12766" t="s">
        <v>9403</v>
      </c>
      <c r="C12766" t="s">
        <v>9404</v>
      </c>
      <c r="D12766" t="s">
        <v>4084</v>
      </c>
      <c r="E12766" t="s">
        <v>20</v>
      </c>
      <c r="F12766" t="b">
        <v>0</v>
      </c>
      <c r="G12766" t="s">
        <v>158</v>
      </c>
      <c r="H12766" s="4">
        <v>45826.712916666656</v>
      </c>
      <c r="I12766" t="b">
        <v>0</v>
      </c>
      <c r="J12766" t="b">
        <v>0</v>
      </c>
      <c r="K12766" t="s">
        <v>158</v>
      </c>
      <c r="L12766" t="s">
        <v>22</v>
      </c>
      <c r="M12766">
        <v>110000</v>
      </c>
      <c r="O12766" t="s">
        <v>9405</v>
      </c>
      <c r="P12766" t="s">
        <v>1244</v>
      </c>
    </row>
    <row r="12767" spans="1:16" x14ac:dyDescent="0.55000000000000004">
      <c r="A12767" t="s">
        <v>1</v>
      </c>
      <c r="B12767" t="s">
        <v>16557</v>
      </c>
      <c r="C12767" t="s">
        <v>120</v>
      </c>
      <c r="D12767" t="s">
        <v>3973</v>
      </c>
      <c r="E12767" t="s">
        <v>51</v>
      </c>
      <c r="F12767" t="b">
        <v>0</v>
      </c>
      <c r="G12767" t="s">
        <v>35</v>
      </c>
      <c r="H12767" s="4">
        <v>45826.750393518523</v>
      </c>
      <c r="I12767" t="b">
        <v>0</v>
      </c>
      <c r="J12767" t="b">
        <v>0</v>
      </c>
      <c r="K12767" t="s">
        <v>24</v>
      </c>
      <c r="L12767" t="s">
        <v>36</v>
      </c>
      <c r="N12767">
        <v>82.5</v>
      </c>
      <c r="O12767" t="s">
        <v>719</v>
      </c>
      <c r="P12767" t="s">
        <v>16558</v>
      </c>
    </row>
    <row r="12768" spans="1:16" x14ac:dyDescent="0.55000000000000004">
      <c r="A12768" t="s">
        <v>0</v>
      </c>
      <c r="B12768" t="s">
        <v>1052</v>
      </c>
      <c r="C12768" t="s">
        <v>3759</v>
      </c>
      <c r="D12768" t="s">
        <v>3973</v>
      </c>
      <c r="E12768" t="s">
        <v>20</v>
      </c>
      <c r="F12768" t="b">
        <v>0</v>
      </c>
      <c r="G12768" t="s">
        <v>30</v>
      </c>
      <c r="H12768" s="4">
        <v>45826.750601851847</v>
      </c>
      <c r="I12768" t="b">
        <v>0</v>
      </c>
      <c r="J12768" t="b">
        <v>1</v>
      </c>
      <c r="K12768" t="s">
        <v>24</v>
      </c>
      <c r="L12768" t="s">
        <v>22</v>
      </c>
      <c r="M12768">
        <v>82510</v>
      </c>
      <c r="O12768" t="s">
        <v>1162</v>
      </c>
      <c r="P12768" t="s">
        <v>204</v>
      </c>
    </row>
    <row r="12769" spans="1:16" x14ac:dyDescent="0.55000000000000004">
      <c r="A12769" t="s">
        <v>0</v>
      </c>
      <c r="B12769" t="s">
        <v>0</v>
      </c>
      <c r="C12769" t="s">
        <v>1343</v>
      </c>
      <c r="D12769" t="s">
        <v>3973</v>
      </c>
      <c r="E12769" t="s">
        <v>105</v>
      </c>
      <c r="F12769" t="b">
        <v>0</v>
      </c>
      <c r="G12769" t="s">
        <v>27</v>
      </c>
      <c r="H12769" s="4">
        <v>45826.750914351847</v>
      </c>
      <c r="I12769" t="b">
        <v>0</v>
      </c>
      <c r="J12769" t="b">
        <v>1</v>
      </c>
      <c r="K12769" t="s">
        <v>24</v>
      </c>
      <c r="L12769" t="s">
        <v>36</v>
      </c>
      <c r="N12769">
        <v>34</v>
      </c>
      <c r="O12769" t="s">
        <v>10988</v>
      </c>
      <c r="P12769" t="s">
        <v>204</v>
      </c>
    </row>
    <row r="12770" spans="1:16" x14ac:dyDescent="0.55000000000000004">
      <c r="A12770" t="s">
        <v>2</v>
      </c>
      <c r="B12770" t="s">
        <v>2381</v>
      </c>
      <c r="C12770" t="s">
        <v>2370</v>
      </c>
      <c r="D12770" t="s">
        <v>3600</v>
      </c>
      <c r="E12770" t="s">
        <v>51</v>
      </c>
      <c r="F12770" t="b">
        <v>0</v>
      </c>
      <c r="G12770" t="s">
        <v>27</v>
      </c>
      <c r="H12770" s="4">
        <v>45826.751631944448</v>
      </c>
      <c r="I12770" t="b">
        <v>1</v>
      </c>
      <c r="J12770" t="b">
        <v>0</v>
      </c>
      <c r="K12770" t="s">
        <v>24</v>
      </c>
      <c r="L12770" t="s">
        <v>36</v>
      </c>
      <c r="N12770">
        <v>77.5</v>
      </c>
      <c r="O12770" t="s">
        <v>16559</v>
      </c>
      <c r="P12770" t="s">
        <v>16560</v>
      </c>
    </row>
    <row r="12771" spans="1:16" x14ac:dyDescent="0.55000000000000004">
      <c r="A12771" t="s">
        <v>2</v>
      </c>
      <c r="B12771" t="s">
        <v>16561</v>
      </c>
      <c r="C12771" t="s">
        <v>509</v>
      </c>
      <c r="D12771" t="s">
        <v>3973</v>
      </c>
      <c r="E12771" t="s">
        <v>20</v>
      </c>
      <c r="F12771" t="b">
        <v>0</v>
      </c>
      <c r="G12771" t="s">
        <v>27</v>
      </c>
      <c r="H12771" s="4">
        <v>45826.752002314817</v>
      </c>
      <c r="I12771" t="b">
        <v>0</v>
      </c>
      <c r="J12771" t="b">
        <v>1</v>
      </c>
      <c r="K12771" t="s">
        <v>24</v>
      </c>
      <c r="L12771" t="s">
        <v>36</v>
      </c>
      <c r="N12771">
        <v>40.384998321533203</v>
      </c>
      <c r="O12771" t="s">
        <v>341</v>
      </c>
      <c r="P12771" t="s">
        <v>16562</v>
      </c>
    </row>
    <row r="12772" spans="1:16" x14ac:dyDescent="0.55000000000000004">
      <c r="A12772" t="s">
        <v>2</v>
      </c>
      <c r="B12772" t="s">
        <v>16563</v>
      </c>
      <c r="C12772" t="s">
        <v>2011</v>
      </c>
      <c r="D12772" t="s">
        <v>3973</v>
      </c>
      <c r="E12772" t="s">
        <v>20</v>
      </c>
      <c r="F12772" t="b">
        <v>0</v>
      </c>
      <c r="G12772" t="s">
        <v>41</v>
      </c>
      <c r="H12772" s="4">
        <v>45826.752083333333</v>
      </c>
      <c r="I12772" t="b">
        <v>1</v>
      </c>
      <c r="J12772" t="b">
        <v>0</v>
      </c>
      <c r="K12772" t="s">
        <v>24</v>
      </c>
      <c r="L12772" t="s">
        <v>22</v>
      </c>
      <c r="M12772">
        <v>127500</v>
      </c>
      <c r="O12772" t="s">
        <v>16564</v>
      </c>
      <c r="P12772" t="s">
        <v>463</v>
      </c>
    </row>
    <row r="12773" spans="1:16" x14ac:dyDescent="0.55000000000000004">
      <c r="A12773" t="s">
        <v>2</v>
      </c>
      <c r="B12773" t="s">
        <v>16565</v>
      </c>
      <c r="C12773" t="s">
        <v>315</v>
      </c>
      <c r="D12773" t="s">
        <v>3973</v>
      </c>
      <c r="E12773" t="s">
        <v>51</v>
      </c>
      <c r="F12773" t="b">
        <v>0</v>
      </c>
      <c r="G12773" t="s">
        <v>35</v>
      </c>
      <c r="H12773" s="4">
        <v>45826.752488425933</v>
      </c>
      <c r="I12773" t="b">
        <v>1</v>
      </c>
      <c r="J12773" t="b">
        <v>1</v>
      </c>
      <c r="K12773" t="s">
        <v>24</v>
      </c>
      <c r="L12773" t="s">
        <v>36</v>
      </c>
      <c r="N12773">
        <v>67.5</v>
      </c>
      <c r="O12773" t="s">
        <v>144</v>
      </c>
    </row>
    <row r="12774" spans="1:16" x14ac:dyDescent="0.55000000000000004">
      <c r="A12774" t="s">
        <v>1</v>
      </c>
      <c r="B12774" t="s">
        <v>7500</v>
      </c>
      <c r="C12774" t="s">
        <v>624</v>
      </c>
      <c r="D12774" t="s">
        <v>3973</v>
      </c>
      <c r="E12774" t="s">
        <v>20</v>
      </c>
      <c r="F12774" t="b">
        <v>0</v>
      </c>
      <c r="G12774" t="s">
        <v>35</v>
      </c>
      <c r="H12774" s="4">
        <v>45826.792164351849</v>
      </c>
      <c r="I12774" t="b">
        <v>0</v>
      </c>
      <c r="J12774" t="b">
        <v>1</v>
      </c>
      <c r="K12774" t="s">
        <v>24</v>
      </c>
      <c r="L12774" t="s">
        <v>22</v>
      </c>
      <c r="M12774">
        <v>184000</v>
      </c>
      <c r="O12774" t="s">
        <v>65</v>
      </c>
      <c r="P12774" t="s">
        <v>66</v>
      </c>
    </row>
    <row r="12775" spans="1:16" x14ac:dyDescent="0.55000000000000004">
      <c r="A12775" t="s">
        <v>0</v>
      </c>
      <c r="B12775" t="s">
        <v>103</v>
      </c>
      <c r="C12775" t="s">
        <v>94</v>
      </c>
      <c r="D12775" t="s">
        <v>3828</v>
      </c>
      <c r="E12775" t="s">
        <v>51</v>
      </c>
      <c r="F12775" t="b">
        <v>0</v>
      </c>
      <c r="G12775" t="s">
        <v>30</v>
      </c>
      <c r="H12775" s="4">
        <v>45826.792245370372</v>
      </c>
      <c r="I12775" t="b">
        <v>0</v>
      </c>
      <c r="J12775" t="b">
        <v>0</v>
      </c>
      <c r="K12775" t="s">
        <v>24</v>
      </c>
      <c r="L12775" t="s">
        <v>36</v>
      </c>
      <c r="N12775">
        <v>36</v>
      </c>
      <c r="O12775" t="s">
        <v>16566</v>
      </c>
      <c r="P12775" t="s">
        <v>16567</v>
      </c>
    </row>
    <row r="12776" spans="1:16" x14ac:dyDescent="0.55000000000000004">
      <c r="A12776" t="s">
        <v>19</v>
      </c>
      <c r="B12776" t="s">
        <v>16568</v>
      </c>
      <c r="C12776" t="s">
        <v>82</v>
      </c>
      <c r="D12776" t="s">
        <v>3973</v>
      </c>
      <c r="E12776" t="s">
        <v>20</v>
      </c>
      <c r="F12776" t="b">
        <v>0</v>
      </c>
      <c r="G12776" t="s">
        <v>27</v>
      </c>
      <c r="H12776" s="4">
        <v>45826.792557870373</v>
      </c>
      <c r="I12776" t="b">
        <v>0</v>
      </c>
      <c r="J12776" t="b">
        <v>1</v>
      </c>
      <c r="K12776" t="s">
        <v>24</v>
      </c>
      <c r="L12776" t="s">
        <v>22</v>
      </c>
      <c r="M12776">
        <v>184000</v>
      </c>
      <c r="O12776" t="s">
        <v>65</v>
      </c>
      <c r="P12776" t="s">
        <v>3451</v>
      </c>
    </row>
    <row r="12777" spans="1:16" x14ac:dyDescent="0.55000000000000004">
      <c r="A12777" t="s">
        <v>2</v>
      </c>
      <c r="B12777" t="s">
        <v>16342</v>
      </c>
      <c r="C12777" t="s">
        <v>16569</v>
      </c>
      <c r="D12777" t="s">
        <v>3973</v>
      </c>
      <c r="E12777" t="s">
        <v>20</v>
      </c>
      <c r="F12777" t="b">
        <v>0</v>
      </c>
      <c r="G12777" t="s">
        <v>35</v>
      </c>
      <c r="H12777" s="4">
        <v>45826.794432870367</v>
      </c>
      <c r="I12777" t="b">
        <v>0</v>
      </c>
      <c r="J12777" t="b">
        <v>1</v>
      </c>
      <c r="K12777" t="s">
        <v>24</v>
      </c>
      <c r="L12777" t="s">
        <v>22</v>
      </c>
      <c r="M12777">
        <v>183500</v>
      </c>
      <c r="O12777" t="s">
        <v>1857</v>
      </c>
      <c r="P12777" t="s">
        <v>16343</v>
      </c>
    </row>
    <row r="12778" spans="1:16" x14ac:dyDescent="0.55000000000000004">
      <c r="A12778" t="s">
        <v>0</v>
      </c>
      <c r="B12778" t="s">
        <v>2876</v>
      </c>
      <c r="C12778" t="s">
        <v>732</v>
      </c>
      <c r="D12778" t="s">
        <v>131</v>
      </c>
      <c r="E12778" t="s">
        <v>20</v>
      </c>
      <c r="F12778" t="b">
        <v>0</v>
      </c>
      <c r="G12778" t="s">
        <v>23</v>
      </c>
      <c r="H12778" s="4">
        <v>45826.821006944447</v>
      </c>
      <c r="I12778" t="b">
        <v>1</v>
      </c>
      <c r="J12778" t="b">
        <v>0</v>
      </c>
      <c r="K12778" t="s">
        <v>24</v>
      </c>
      <c r="L12778" t="s">
        <v>36</v>
      </c>
      <c r="N12778">
        <v>17.5</v>
      </c>
      <c r="O12778" t="s">
        <v>131</v>
      </c>
      <c r="P12778" t="s">
        <v>204</v>
      </c>
    </row>
    <row r="12779" spans="1:16" x14ac:dyDescent="0.55000000000000004">
      <c r="A12779" t="s">
        <v>0</v>
      </c>
      <c r="B12779" t="s">
        <v>16570</v>
      </c>
      <c r="C12779" t="s">
        <v>82</v>
      </c>
      <c r="D12779" t="s">
        <v>3973</v>
      </c>
      <c r="E12779" t="s">
        <v>20</v>
      </c>
      <c r="F12779" t="b">
        <v>0</v>
      </c>
      <c r="G12779" t="s">
        <v>27</v>
      </c>
      <c r="H12779" s="4">
        <v>45826.833368055559</v>
      </c>
      <c r="I12779" t="b">
        <v>0</v>
      </c>
      <c r="J12779" t="b">
        <v>1</v>
      </c>
      <c r="K12779" t="s">
        <v>24</v>
      </c>
      <c r="L12779" t="s">
        <v>22</v>
      </c>
      <c r="M12779">
        <v>79683.5</v>
      </c>
      <c r="O12779" t="s">
        <v>6337</v>
      </c>
      <c r="P12779" t="s">
        <v>16571</v>
      </c>
    </row>
    <row r="12780" spans="1:16" x14ac:dyDescent="0.55000000000000004">
      <c r="A12780" t="s">
        <v>25</v>
      </c>
      <c r="B12780" t="s">
        <v>1452</v>
      </c>
      <c r="C12780" t="s">
        <v>1316</v>
      </c>
      <c r="D12780" t="s">
        <v>3828</v>
      </c>
      <c r="E12780" t="s">
        <v>20</v>
      </c>
      <c r="F12780" t="b">
        <v>0</v>
      </c>
      <c r="G12780" t="s">
        <v>41</v>
      </c>
      <c r="H12780" s="4">
        <v>45826.83353009259</v>
      </c>
      <c r="I12780" t="b">
        <v>0</v>
      </c>
      <c r="J12780" t="b">
        <v>1</v>
      </c>
      <c r="K12780" t="s">
        <v>24</v>
      </c>
      <c r="L12780" t="s">
        <v>22</v>
      </c>
      <c r="M12780">
        <v>85000</v>
      </c>
      <c r="O12780" t="s">
        <v>16572</v>
      </c>
      <c r="P12780" t="s">
        <v>16573</v>
      </c>
    </row>
    <row r="12781" spans="1:16" x14ac:dyDescent="0.55000000000000004">
      <c r="A12781" t="s">
        <v>0</v>
      </c>
      <c r="B12781" t="s">
        <v>14127</v>
      </c>
      <c r="C12781" t="s">
        <v>33</v>
      </c>
      <c r="D12781" t="s">
        <v>3957</v>
      </c>
      <c r="E12781" t="s">
        <v>20</v>
      </c>
      <c r="F12781" t="b">
        <v>0</v>
      </c>
      <c r="G12781" t="s">
        <v>35</v>
      </c>
      <c r="H12781" s="4">
        <v>45826.833796296298</v>
      </c>
      <c r="I12781" t="b">
        <v>0</v>
      </c>
      <c r="J12781" t="b">
        <v>1</v>
      </c>
      <c r="K12781" t="s">
        <v>24</v>
      </c>
      <c r="L12781" t="s">
        <v>36</v>
      </c>
      <c r="N12781">
        <v>16.510000228881839</v>
      </c>
      <c r="O12781" t="s">
        <v>7595</v>
      </c>
      <c r="P12781" t="s">
        <v>708</v>
      </c>
    </row>
    <row r="12782" spans="1:16" x14ac:dyDescent="0.55000000000000004">
      <c r="A12782" t="s">
        <v>139</v>
      </c>
      <c r="B12782" t="s">
        <v>16574</v>
      </c>
      <c r="C12782" t="s">
        <v>151</v>
      </c>
      <c r="D12782" t="s">
        <v>3973</v>
      </c>
      <c r="E12782" t="s">
        <v>20</v>
      </c>
      <c r="F12782" t="b">
        <v>0</v>
      </c>
      <c r="G12782" t="s">
        <v>30</v>
      </c>
      <c r="H12782" s="4">
        <v>45826.833912037036</v>
      </c>
      <c r="I12782" t="b">
        <v>0</v>
      </c>
      <c r="J12782" t="b">
        <v>0</v>
      </c>
      <c r="K12782" t="s">
        <v>24</v>
      </c>
      <c r="L12782" t="s">
        <v>22</v>
      </c>
      <c r="M12782">
        <v>60000</v>
      </c>
      <c r="O12782" t="s">
        <v>16575</v>
      </c>
      <c r="P12782" t="s">
        <v>119</v>
      </c>
    </row>
    <row r="12783" spans="1:16" x14ac:dyDescent="0.55000000000000004">
      <c r="A12783" t="s">
        <v>40</v>
      </c>
      <c r="B12783" t="s">
        <v>620</v>
      </c>
      <c r="C12783" t="s">
        <v>11298</v>
      </c>
      <c r="D12783" t="s">
        <v>3973</v>
      </c>
      <c r="E12783" t="s">
        <v>20</v>
      </c>
      <c r="F12783" t="b">
        <v>0</v>
      </c>
      <c r="G12783" t="s">
        <v>27</v>
      </c>
      <c r="H12783" s="4">
        <v>45826.835115740738</v>
      </c>
      <c r="I12783" t="b">
        <v>0</v>
      </c>
      <c r="J12783" t="b">
        <v>1</v>
      </c>
      <c r="K12783" t="s">
        <v>24</v>
      </c>
      <c r="L12783" t="s">
        <v>22</v>
      </c>
      <c r="M12783">
        <v>126920</v>
      </c>
      <c r="O12783" t="s">
        <v>738</v>
      </c>
      <c r="P12783" t="s">
        <v>16576</v>
      </c>
    </row>
    <row r="12784" spans="1:16" x14ac:dyDescent="0.55000000000000004">
      <c r="A12784" t="s">
        <v>2</v>
      </c>
      <c r="B12784" t="s">
        <v>195</v>
      </c>
      <c r="C12784" t="s">
        <v>889</v>
      </c>
      <c r="D12784" t="s">
        <v>3973</v>
      </c>
      <c r="E12784" t="s">
        <v>51</v>
      </c>
      <c r="F12784" t="b">
        <v>0</v>
      </c>
      <c r="G12784" t="s">
        <v>27</v>
      </c>
      <c r="H12784" s="4">
        <v>45826.835231481477</v>
      </c>
      <c r="I12784" t="b">
        <v>0</v>
      </c>
      <c r="J12784" t="b">
        <v>0</v>
      </c>
      <c r="K12784" t="s">
        <v>24</v>
      </c>
      <c r="L12784" t="s">
        <v>36</v>
      </c>
      <c r="N12784">
        <v>65</v>
      </c>
      <c r="O12784" t="s">
        <v>3305</v>
      </c>
      <c r="P12784" t="s">
        <v>16577</v>
      </c>
    </row>
    <row r="12785" spans="1:16" x14ac:dyDescent="0.55000000000000004">
      <c r="A12785" t="s">
        <v>0</v>
      </c>
      <c r="B12785" t="s">
        <v>7525</v>
      </c>
      <c r="C12785" t="s">
        <v>372</v>
      </c>
      <c r="D12785" t="s">
        <v>2208</v>
      </c>
      <c r="E12785" t="s">
        <v>20</v>
      </c>
      <c r="F12785" t="b">
        <v>0</v>
      </c>
      <c r="G12785" t="s">
        <v>27</v>
      </c>
      <c r="H12785" s="4">
        <v>45826.874988425923</v>
      </c>
      <c r="I12785" t="b">
        <v>0</v>
      </c>
      <c r="J12785" t="b">
        <v>0</v>
      </c>
      <c r="K12785" t="s">
        <v>24</v>
      </c>
      <c r="L12785" t="s">
        <v>22</v>
      </c>
      <c r="M12785">
        <v>82500</v>
      </c>
      <c r="O12785" t="s">
        <v>7526</v>
      </c>
      <c r="P12785" t="s">
        <v>7527</v>
      </c>
    </row>
    <row r="12786" spans="1:16" x14ac:dyDescent="0.55000000000000004">
      <c r="A12786" t="s">
        <v>0</v>
      </c>
      <c r="B12786" t="s">
        <v>16316</v>
      </c>
      <c r="C12786" t="s">
        <v>180</v>
      </c>
      <c r="D12786" t="s">
        <v>4103</v>
      </c>
      <c r="E12786" t="s">
        <v>20</v>
      </c>
      <c r="F12786" t="b">
        <v>0</v>
      </c>
      <c r="G12786" t="s">
        <v>41</v>
      </c>
      <c r="H12786" s="4">
        <v>45826.875289351847</v>
      </c>
      <c r="I12786" t="b">
        <v>1</v>
      </c>
      <c r="J12786" t="b">
        <v>1</v>
      </c>
      <c r="K12786" t="s">
        <v>24</v>
      </c>
      <c r="L12786" t="s">
        <v>36</v>
      </c>
      <c r="N12786">
        <v>45</v>
      </c>
      <c r="O12786" t="s">
        <v>4351</v>
      </c>
      <c r="P12786" t="s">
        <v>16317</v>
      </c>
    </row>
    <row r="12787" spans="1:16" x14ac:dyDescent="0.55000000000000004">
      <c r="A12787" t="s">
        <v>1</v>
      </c>
      <c r="B12787" t="s">
        <v>1692</v>
      </c>
      <c r="C12787" t="s">
        <v>877</v>
      </c>
      <c r="D12787" t="s">
        <v>3828</v>
      </c>
      <c r="E12787" t="s">
        <v>20</v>
      </c>
      <c r="F12787" t="b">
        <v>0</v>
      </c>
      <c r="G12787" t="s">
        <v>27</v>
      </c>
      <c r="H12787" s="4">
        <v>45826.875891203701</v>
      </c>
      <c r="I12787" t="b">
        <v>0</v>
      </c>
      <c r="J12787" t="b">
        <v>0</v>
      </c>
      <c r="K12787" t="s">
        <v>24</v>
      </c>
      <c r="L12787" t="s">
        <v>22</v>
      </c>
      <c r="M12787">
        <v>150500</v>
      </c>
      <c r="O12787" t="s">
        <v>2623</v>
      </c>
      <c r="P12787" t="s">
        <v>16578</v>
      </c>
    </row>
    <row r="12788" spans="1:16" x14ac:dyDescent="0.55000000000000004">
      <c r="A12788" t="s">
        <v>40</v>
      </c>
      <c r="B12788" t="s">
        <v>16579</v>
      </c>
      <c r="C12788" t="s">
        <v>82</v>
      </c>
      <c r="D12788" t="s">
        <v>3600</v>
      </c>
      <c r="E12788" t="s">
        <v>20</v>
      </c>
      <c r="F12788" t="b">
        <v>0</v>
      </c>
      <c r="G12788" t="s">
        <v>41</v>
      </c>
      <c r="H12788" s="4">
        <v>45826.877141203702</v>
      </c>
      <c r="I12788" t="b">
        <v>0</v>
      </c>
      <c r="J12788" t="b">
        <v>1</v>
      </c>
      <c r="K12788" t="s">
        <v>24</v>
      </c>
      <c r="L12788" t="s">
        <v>22</v>
      </c>
      <c r="M12788">
        <v>186000</v>
      </c>
      <c r="O12788" t="s">
        <v>16580</v>
      </c>
      <c r="P12788" t="s">
        <v>16581</v>
      </c>
    </row>
    <row r="12789" spans="1:16" x14ac:dyDescent="0.55000000000000004">
      <c r="A12789" t="s">
        <v>0</v>
      </c>
      <c r="B12789" t="s">
        <v>16582</v>
      </c>
      <c r="C12789" t="s">
        <v>39</v>
      </c>
      <c r="D12789" t="s">
        <v>3828</v>
      </c>
      <c r="E12789" t="s">
        <v>51</v>
      </c>
      <c r="F12789" t="b">
        <v>1</v>
      </c>
      <c r="G12789" t="s">
        <v>41</v>
      </c>
      <c r="H12789" s="4">
        <v>45826.916863425933</v>
      </c>
      <c r="I12789" t="b">
        <v>0</v>
      </c>
      <c r="J12789" t="b">
        <v>0</v>
      </c>
      <c r="K12789" t="s">
        <v>24</v>
      </c>
      <c r="L12789" t="s">
        <v>36</v>
      </c>
      <c r="N12789">
        <v>37.5</v>
      </c>
      <c r="O12789" t="s">
        <v>16583</v>
      </c>
      <c r="P12789" t="s">
        <v>16584</v>
      </c>
    </row>
    <row r="12790" spans="1:16" x14ac:dyDescent="0.55000000000000004">
      <c r="A12790" t="s">
        <v>2</v>
      </c>
      <c r="B12790" t="s">
        <v>16585</v>
      </c>
      <c r="C12790" t="s">
        <v>47</v>
      </c>
      <c r="D12790" t="s">
        <v>3828</v>
      </c>
      <c r="E12790" t="s">
        <v>20</v>
      </c>
      <c r="F12790" t="b">
        <v>0</v>
      </c>
      <c r="G12790" t="s">
        <v>27</v>
      </c>
      <c r="H12790" s="4">
        <v>45826.918379629627</v>
      </c>
      <c r="I12790" t="b">
        <v>0</v>
      </c>
      <c r="J12790" t="b">
        <v>1</v>
      </c>
      <c r="K12790" t="s">
        <v>24</v>
      </c>
      <c r="L12790" t="s">
        <v>22</v>
      </c>
      <c r="M12790">
        <v>208500</v>
      </c>
      <c r="O12790" t="s">
        <v>1156</v>
      </c>
      <c r="P12790" t="s">
        <v>16586</v>
      </c>
    </row>
    <row r="12791" spans="1:16" x14ac:dyDescent="0.55000000000000004">
      <c r="A12791" t="s">
        <v>0</v>
      </c>
      <c r="B12791" t="s">
        <v>16587</v>
      </c>
      <c r="C12791" t="s">
        <v>3560</v>
      </c>
      <c r="D12791" t="s">
        <v>3828</v>
      </c>
      <c r="E12791" t="s">
        <v>20</v>
      </c>
      <c r="F12791" t="b">
        <v>0</v>
      </c>
      <c r="G12791" t="s">
        <v>41</v>
      </c>
      <c r="H12791" s="4">
        <v>45826.958622685182</v>
      </c>
      <c r="I12791" t="b">
        <v>0</v>
      </c>
      <c r="J12791" t="b">
        <v>1</v>
      </c>
      <c r="K12791" t="s">
        <v>24</v>
      </c>
      <c r="L12791" t="s">
        <v>22</v>
      </c>
      <c r="M12791">
        <v>110874</v>
      </c>
      <c r="O12791" t="s">
        <v>11359</v>
      </c>
      <c r="P12791" t="s">
        <v>16588</v>
      </c>
    </row>
    <row r="12792" spans="1:16" x14ac:dyDescent="0.55000000000000004">
      <c r="A12792" t="s">
        <v>2</v>
      </c>
      <c r="B12792" t="s">
        <v>7312</v>
      </c>
      <c r="C12792" t="s">
        <v>47</v>
      </c>
      <c r="D12792" t="s">
        <v>3973</v>
      </c>
      <c r="E12792" t="s">
        <v>20</v>
      </c>
      <c r="F12792" t="b">
        <v>0</v>
      </c>
      <c r="G12792" t="s">
        <v>27</v>
      </c>
      <c r="H12792" s="4">
        <v>45826.960081018522</v>
      </c>
      <c r="I12792" t="b">
        <v>0</v>
      </c>
      <c r="J12792" t="b">
        <v>1</v>
      </c>
      <c r="K12792" t="s">
        <v>24</v>
      </c>
      <c r="L12792" t="s">
        <v>22</v>
      </c>
      <c r="M12792">
        <v>162500</v>
      </c>
      <c r="O12792" t="s">
        <v>4535</v>
      </c>
      <c r="P12792" t="s">
        <v>1447</v>
      </c>
    </row>
    <row r="12793" spans="1:16" x14ac:dyDescent="0.55000000000000004">
      <c r="A12793" t="s">
        <v>2</v>
      </c>
      <c r="B12793" t="s">
        <v>3847</v>
      </c>
      <c r="C12793" t="s">
        <v>1705</v>
      </c>
      <c r="D12793" t="s">
        <v>3973</v>
      </c>
      <c r="E12793" t="s">
        <v>51</v>
      </c>
      <c r="F12793" t="b">
        <v>0</v>
      </c>
      <c r="G12793" t="s">
        <v>27</v>
      </c>
      <c r="H12793" s="4">
        <v>45826.960312499999</v>
      </c>
      <c r="I12793" t="b">
        <v>0</v>
      </c>
      <c r="J12793" t="b">
        <v>1</v>
      </c>
      <c r="K12793" t="s">
        <v>24</v>
      </c>
      <c r="L12793" t="s">
        <v>36</v>
      </c>
      <c r="N12793">
        <v>67.5</v>
      </c>
      <c r="O12793" t="s">
        <v>806</v>
      </c>
      <c r="P12793" t="s">
        <v>16589</v>
      </c>
    </row>
    <row r="12794" spans="1:16" x14ac:dyDescent="0.55000000000000004">
      <c r="A12794" t="s">
        <v>2</v>
      </c>
      <c r="B12794" t="s">
        <v>2161</v>
      </c>
      <c r="C12794" t="s">
        <v>42</v>
      </c>
      <c r="D12794" t="s">
        <v>3973</v>
      </c>
      <c r="E12794" t="s">
        <v>51</v>
      </c>
      <c r="F12794" t="b">
        <v>0</v>
      </c>
      <c r="G12794" t="s">
        <v>27</v>
      </c>
      <c r="H12794" s="4">
        <v>45826.960312499999</v>
      </c>
      <c r="I12794" t="b">
        <v>1</v>
      </c>
      <c r="J12794" t="b">
        <v>0</v>
      </c>
      <c r="K12794" t="s">
        <v>24</v>
      </c>
      <c r="L12794" t="s">
        <v>36</v>
      </c>
      <c r="N12794">
        <v>54.5</v>
      </c>
      <c r="O12794" t="s">
        <v>806</v>
      </c>
      <c r="P12794" t="s">
        <v>603</v>
      </c>
    </row>
    <row r="12795" spans="1:16" x14ac:dyDescent="0.55000000000000004">
      <c r="A12795" t="s">
        <v>2</v>
      </c>
      <c r="B12795" t="s">
        <v>16590</v>
      </c>
      <c r="C12795" t="s">
        <v>140</v>
      </c>
      <c r="D12795" t="s">
        <v>3973</v>
      </c>
      <c r="E12795" t="s">
        <v>20</v>
      </c>
      <c r="F12795" t="b">
        <v>0</v>
      </c>
      <c r="G12795" t="s">
        <v>27</v>
      </c>
      <c r="H12795" s="4">
        <v>45826.960335648153</v>
      </c>
      <c r="I12795" t="b">
        <v>0</v>
      </c>
      <c r="J12795" t="b">
        <v>1</v>
      </c>
      <c r="K12795" t="s">
        <v>24</v>
      </c>
      <c r="L12795" t="s">
        <v>22</v>
      </c>
      <c r="M12795">
        <v>120000</v>
      </c>
      <c r="O12795" t="s">
        <v>16591</v>
      </c>
      <c r="P12795" t="s">
        <v>16592</v>
      </c>
    </row>
    <row r="12796" spans="1:16" x14ac:dyDescent="0.55000000000000004">
      <c r="A12796" t="s">
        <v>2</v>
      </c>
      <c r="B12796" t="s">
        <v>16593</v>
      </c>
      <c r="C12796" t="s">
        <v>283</v>
      </c>
      <c r="D12796" t="s">
        <v>3600</v>
      </c>
      <c r="E12796" t="s">
        <v>51</v>
      </c>
      <c r="F12796" t="b">
        <v>0</v>
      </c>
      <c r="G12796" t="s">
        <v>35</v>
      </c>
      <c r="H12796" s="4">
        <v>45826.960902777777</v>
      </c>
      <c r="I12796" t="b">
        <v>1</v>
      </c>
      <c r="J12796" t="b">
        <v>0</v>
      </c>
      <c r="K12796" t="s">
        <v>24</v>
      </c>
      <c r="L12796" t="s">
        <v>36</v>
      </c>
      <c r="N12796">
        <v>90</v>
      </c>
      <c r="O12796" t="s">
        <v>16594</v>
      </c>
      <c r="P12796" t="s">
        <v>55</v>
      </c>
    </row>
    <row r="12797" spans="1:16" x14ac:dyDescent="0.55000000000000004">
      <c r="A12797" t="s">
        <v>0</v>
      </c>
      <c r="B12797" t="s">
        <v>103</v>
      </c>
      <c r="C12797" t="s">
        <v>332</v>
      </c>
      <c r="D12797" t="s">
        <v>6017</v>
      </c>
      <c r="E12797" t="s">
        <v>20</v>
      </c>
      <c r="F12797" t="b">
        <v>0</v>
      </c>
      <c r="G12797" t="s">
        <v>41</v>
      </c>
      <c r="H12797" s="4">
        <v>45827.000300925924</v>
      </c>
      <c r="I12797" t="b">
        <v>1</v>
      </c>
      <c r="J12797" t="b">
        <v>1</v>
      </c>
      <c r="K12797" t="s">
        <v>24</v>
      </c>
      <c r="L12797" t="s">
        <v>22</v>
      </c>
      <c r="M12797">
        <v>52500</v>
      </c>
      <c r="O12797" t="s">
        <v>964</v>
      </c>
      <c r="P12797" t="s">
        <v>16024</v>
      </c>
    </row>
    <row r="12798" spans="1:16" x14ac:dyDescent="0.55000000000000004">
      <c r="A12798" t="s">
        <v>1</v>
      </c>
      <c r="B12798" t="s">
        <v>974</v>
      </c>
      <c r="C12798" t="s">
        <v>3238</v>
      </c>
      <c r="D12798" t="s">
        <v>3973</v>
      </c>
      <c r="E12798" t="s">
        <v>20</v>
      </c>
      <c r="F12798" t="b">
        <v>0</v>
      </c>
      <c r="G12798" t="s">
        <v>41</v>
      </c>
      <c r="H12798" s="4">
        <v>45827.001122685193</v>
      </c>
      <c r="I12798" t="b">
        <v>0</v>
      </c>
      <c r="J12798" t="b">
        <v>1</v>
      </c>
      <c r="K12798" t="s">
        <v>24</v>
      </c>
      <c r="L12798" t="s">
        <v>22</v>
      </c>
      <c r="M12798">
        <v>130000</v>
      </c>
      <c r="O12798" t="s">
        <v>4329</v>
      </c>
      <c r="P12798" t="s">
        <v>10435</v>
      </c>
    </row>
    <row r="12799" spans="1:16" x14ac:dyDescent="0.55000000000000004">
      <c r="A12799" t="s">
        <v>89</v>
      </c>
      <c r="B12799" t="s">
        <v>16595</v>
      </c>
      <c r="C12799" t="s">
        <v>44</v>
      </c>
      <c r="D12799" t="s">
        <v>3973</v>
      </c>
      <c r="E12799" t="s">
        <v>20</v>
      </c>
      <c r="F12799" t="b">
        <v>0</v>
      </c>
      <c r="G12799" t="s">
        <v>27</v>
      </c>
      <c r="H12799" s="4">
        <v>45827.001921296287</v>
      </c>
      <c r="I12799" t="b">
        <v>0</v>
      </c>
      <c r="J12799" t="b">
        <v>0</v>
      </c>
      <c r="K12799" t="s">
        <v>24</v>
      </c>
      <c r="L12799" t="s">
        <v>36</v>
      </c>
      <c r="N12799">
        <v>65</v>
      </c>
      <c r="O12799" t="s">
        <v>4344</v>
      </c>
      <c r="P12799" t="s">
        <v>16596</v>
      </c>
    </row>
    <row r="12800" spans="1:16" x14ac:dyDescent="0.55000000000000004">
      <c r="A12800" t="s">
        <v>2</v>
      </c>
      <c r="B12800" t="s">
        <v>16597</v>
      </c>
      <c r="C12800" t="s">
        <v>315</v>
      </c>
      <c r="D12800" t="s">
        <v>3973</v>
      </c>
      <c r="E12800" t="s">
        <v>51</v>
      </c>
      <c r="F12800" t="b">
        <v>0</v>
      </c>
      <c r="G12800" t="s">
        <v>41</v>
      </c>
      <c r="H12800" s="4">
        <v>45827.00209490741</v>
      </c>
      <c r="I12800" t="b">
        <v>0</v>
      </c>
      <c r="J12800" t="b">
        <v>1</v>
      </c>
      <c r="K12800" t="s">
        <v>24</v>
      </c>
      <c r="L12800" t="s">
        <v>36</v>
      </c>
      <c r="N12800">
        <v>67.5</v>
      </c>
      <c r="O12800" t="s">
        <v>4344</v>
      </c>
    </row>
    <row r="12801" spans="1:16" x14ac:dyDescent="0.55000000000000004">
      <c r="A12801" t="s">
        <v>0</v>
      </c>
      <c r="B12801" t="s">
        <v>433</v>
      </c>
      <c r="C12801" t="s">
        <v>468</v>
      </c>
      <c r="D12801" t="s">
        <v>3973</v>
      </c>
      <c r="E12801" t="s">
        <v>20</v>
      </c>
      <c r="F12801" t="b">
        <v>0</v>
      </c>
      <c r="G12801" t="s">
        <v>27</v>
      </c>
      <c r="H12801" s="4">
        <v>45827.041747685187</v>
      </c>
      <c r="I12801" t="b">
        <v>0</v>
      </c>
      <c r="J12801" t="b">
        <v>1</v>
      </c>
      <c r="K12801" t="s">
        <v>24</v>
      </c>
      <c r="L12801" t="s">
        <v>22</v>
      </c>
      <c r="M12801">
        <v>95000</v>
      </c>
      <c r="O12801" t="s">
        <v>5482</v>
      </c>
      <c r="P12801" t="s">
        <v>2408</v>
      </c>
    </row>
    <row r="12802" spans="1:16" x14ac:dyDescent="0.55000000000000004">
      <c r="A12802" t="s">
        <v>1</v>
      </c>
      <c r="B12802" t="s">
        <v>1999</v>
      </c>
      <c r="C12802" t="s">
        <v>1041</v>
      </c>
      <c r="D12802" t="s">
        <v>3973</v>
      </c>
      <c r="E12802" t="s">
        <v>51</v>
      </c>
      <c r="F12802" t="b">
        <v>0</v>
      </c>
      <c r="G12802" t="s">
        <v>41</v>
      </c>
      <c r="H12802" s="4">
        <v>45827.041956018518</v>
      </c>
      <c r="I12802" t="b">
        <v>0</v>
      </c>
      <c r="J12802" t="b">
        <v>0</v>
      </c>
      <c r="K12802" t="s">
        <v>24</v>
      </c>
      <c r="L12802" t="s">
        <v>36</v>
      </c>
      <c r="N12802">
        <v>98.94000244140625</v>
      </c>
      <c r="O12802" t="s">
        <v>16476</v>
      </c>
      <c r="P12802" t="s">
        <v>16598</v>
      </c>
    </row>
    <row r="12803" spans="1:16" x14ac:dyDescent="0.55000000000000004">
      <c r="A12803" t="s">
        <v>2</v>
      </c>
      <c r="B12803" t="s">
        <v>16599</v>
      </c>
      <c r="C12803" t="s">
        <v>325</v>
      </c>
      <c r="D12803" t="s">
        <v>3973</v>
      </c>
      <c r="E12803" t="s">
        <v>20</v>
      </c>
      <c r="F12803" t="b">
        <v>0</v>
      </c>
      <c r="G12803" t="s">
        <v>27</v>
      </c>
      <c r="H12803" s="4">
        <v>45827.043298611112</v>
      </c>
      <c r="I12803" t="b">
        <v>0</v>
      </c>
      <c r="J12803" t="b">
        <v>1</v>
      </c>
      <c r="K12803" t="s">
        <v>24</v>
      </c>
      <c r="L12803" t="s">
        <v>22</v>
      </c>
      <c r="M12803">
        <v>160000</v>
      </c>
      <c r="O12803" t="s">
        <v>16600</v>
      </c>
      <c r="P12803" t="s">
        <v>16601</v>
      </c>
    </row>
    <row r="12804" spans="1:16" x14ac:dyDescent="0.55000000000000004">
      <c r="A12804" t="s">
        <v>40</v>
      </c>
      <c r="B12804" t="s">
        <v>16602</v>
      </c>
      <c r="C12804" t="s">
        <v>122</v>
      </c>
      <c r="D12804" t="s">
        <v>3973</v>
      </c>
      <c r="E12804" t="s">
        <v>20</v>
      </c>
      <c r="F12804" t="b">
        <v>0</v>
      </c>
      <c r="G12804" t="s">
        <v>30</v>
      </c>
      <c r="H12804" s="4">
        <v>45827.044768518521</v>
      </c>
      <c r="I12804" t="b">
        <v>0</v>
      </c>
      <c r="J12804" t="b">
        <v>1</v>
      </c>
      <c r="K12804" t="s">
        <v>24</v>
      </c>
      <c r="L12804" t="s">
        <v>22</v>
      </c>
      <c r="M12804">
        <v>142300</v>
      </c>
      <c r="O12804" t="s">
        <v>402</v>
      </c>
      <c r="P12804" t="s">
        <v>16603</v>
      </c>
    </row>
    <row r="12805" spans="1:16" x14ac:dyDescent="0.55000000000000004">
      <c r="A12805" t="s">
        <v>2</v>
      </c>
      <c r="B12805" t="s">
        <v>129</v>
      </c>
      <c r="C12805" t="s">
        <v>16604</v>
      </c>
      <c r="D12805" t="s">
        <v>3973</v>
      </c>
      <c r="E12805" t="s">
        <v>20</v>
      </c>
      <c r="F12805" t="b">
        <v>0</v>
      </c>
      <c r="G12805" t="s">
        <v>30</v>
      </c>
      <c r="H12805" s="4">
        <v>45827.044768518521</v>
      </c>
      <c r="I12805" t="b">
        <v>0</v>
      </c>
      <c r="J12805" t="b">
        <v>1</v>
      </c>
      <c r="K12805" t="s">
        <v>24</v>
      </c>
      <c r="L12805" t="s">
        <v>22</v>
      </c>
      <c r="M12805">
        <v>180000</v>
      </c>
      <c r="O12805" t="s">
        <v>14231</v>
      </c>
      <c r="P12805" t="s">
        <v>16605</v>
      </c>
    </row>
    <row r="12806" spans="1:16" x14ac:dyDescent="0.55000000000000004">
      <c r="A12806" t="s">
        <v>40</v>
      </c>
      <c r="B12806" t="s">
        <v>16602</v>
      </c>
      <c r="C12806" t="s">
        <v>122</v>
      </c>
      <c r="D12806" t="s">
        <v>3828</v>
      </c>
      <c r="E12806" t="s">
        <v>20</v>
      </c>
      <c r="F12806" t="b">
        <v>0</v>
      </c>
      <c r="G12806" t="s">
        <v>27</v>
      </c>
      <c r="H12806" s="4">
        <v>45827.16847222222</v>
      </c>
      <c r="I12806" t="b">
        <v>0</v>
      </c>
      <c r="J12806" t="b">
        <v>1</v>
      </c>
      <c r="K12806" t="s">
        <v>24</v>
      </c>
      <c r="L12806" t="s">
        <v>22</v>
      </c>
      <c r="M12806">
        <v>142300</v>
      </c>
      <c r="O12806" t="s">
        <v>402</v>
      </c>
      <c r="P12806" t="s">
        <v>16603</v>
      </c>
    </row>
    <row r="12807" spans="1:16" x14ac:dyDescent="0.55000000000000004">
      <c r="A12807" t="s">
        <v>0</v>
      </c>
      <c r="B12807" t="s">
        <v>16606</v>
      </c>
      <c r="C12807" t="s">
        <v>120</v>
      </c>
      <c r="D12807" t="s">
        <v>3828</v>
      </c>
      <c r="E12807" t="s">
        <v>20</v>
      </c>
      <c r="F12807" t="b">
        <v>0</v>
      </c>
      <c r="G12807" t="s">
        <v>35</v>
      </c>
      <c r="H12807" s="4">
        <v>45827.250254629631</v>
      </c>
      <c r="I12807" t="b">
        <v>0</v>
      </c>
      <c r="J12807" t="b">
        <v>1</v>
      </c>
      <c r="K12807" t="s">
        <v>24</v>
      </c>
      <c r="L12807" t="s">
        <v>22</v>
      </c>
      <c r="M12807">
        <v>70000</v>
      </c>
      <c r="O12807" t="s">
        <v>16607</v>
      </c>
      <c r="P12807" t="s">
        <v>3295</v>
      </c>
    </row>
    <row r="12808" spans="1:16" x14ac:dyDescent="0.55000000000000004">
      <c r="A12808" t="s">
        <v>0</v>
      </c>
      <c r="B12808" t="s">
        <v>16608</v>
      </c>
      <c r="C12808" t="s">
        <v>39</v>
      </c>
      <c r="D12808" t="s">
        <v>3600</v>
      </c>
      <c r="E12808" t="s">
        <v>20</v>
      </c>
      <c r="F12808" t="b">
        <v>1</v>
      </c>
      <c r="G12808" t="s">
        <v>35</v>
      </c>
      <c r="H12808" s="4">
        <v>45827.250254629631</v>
      </c>
      <c r="I12808" t="b">
        <v>1</v>
      </c>
      <c r="J12808" t="b">
        <v>1</v>
      </c>
      <c r="K12808" t="s">
        <v>24</v>
      </c>
      <c r="L12808" t="s">
        <v>36</v>
      </c>
      <c r="N12808">
        <v>72.5</v>
      </c>
      <c r="O12808" t="s">
        <v>16609</v>
      </c>
      <c r="P12808" t="s">
        <v>16610</v>
      </c>
    </row>
    <row r="12809" spans="1:16" x14ac:dyDescent="0.55000000000000004">
      <c r="A12809" t="s">
        <v>25</v>
      </c>
      <c r="B12809" t="s">
        <v>16611</v>
      </c>
      <c r="C12809" t="s">
        <v>39</v>
      </c>
      <c r="D12809" t="s">
        <v>4014</v>
      </c>
      <c r="E12809" t="s">
        <v>20</v>
      </c>
      <c r="F12809" t="b">
        <v>1</v>
      </c>
      <c r="G12809" t="s">
        <v>35</v>
      </c>
      <c r="H12809" s="4">
        <v>45827.250254629631</v>
      </c>
      <c r="I12809" t="b">
        <v>0</v>
      </c>
      <c r="J12809" t="b">
        <v>0</v>
      </c>
      <c r="K12809" t="s">
        <v>24</v>
      </c>
      <c r="L12809" t="s">
        <v>22</v>
      </c>
      <c r="M12809">
        <v>124000</v>
      </c>
      <c r="O12809" t="s">
        <v>3799</v>
      </c>
      <c r="P12809" t="s">
        <v>16612</v>
      </c>
    </row>
    <row r="12810" spans="1:16" x14ac:dyDescent="0.55000000000000004">
      <c r="A12810" t="s">
        <v>40</v>
      </c>
      <c r="B12810" t="s">
        <v>16355</v>
      </c>
      <c r="C12810" t="s">
        <v>44</v>
      </c>
      <c r="D12810" t="s">
        <v>3973</v>
      </c>
      <c r="E12810" t="s">
        <v>20</v>
      </c>
      <c r="F12810" t="b">
        <v>0</v>
      </c>
      <c r="G12810" t="s">
        <v>41</v>
      </c>
      <c r="H12810" s="4">
        <v>45827.266261574077</v>
      </c>
      <c r="I12810" t="b">
        <v>1</v>
      </c>
      <c r="J12810" t="b">
        <v>1</v>
      </c>
      <c r="K12810" t="s">
        <v>24</v>
      </c>
      <c r="L12810" t="s">
        <v>22</v>
      </c>
      <c r="M12810">
        <v>184000</v>
      </c>
      <c r="O12810" t="s">
        <v>1489</v>
      </c>
    </row>
    <row r="12811" spans="1:16" x14ac:dyDescent="0.55000000000000004">
      <c r="A12811" t="s">
        <v>25</v>
      </c>
      <c r="B12811" t="s">
        <v>14159</v>
      </c>
      <c r="C12811" t="s">
        <v>39</v>
      </c>
      <c r="D12811" t="s">
        <v>10356</v>
      </c>
      <c r="E12811" t="s">
        <v>20</v>
      </c>
      <c r="F12811" t="b">
        <v>1</v>
      </c>
      <c r="G12811" t="s">
        <v>106</v>
      </c>
      <c r="H12811" s="4">
        <v>45827.269201388888</v>
      </c>
      <c r="I12811" t="b">
        <v>1</v>
      </c>
      <c r="J12811" t="b">
        <v>0</v>
      </c>
      <c r="K12811" t="s">
        <v>106</v>
      </c>
      <c r="L12811" t="s">
        <v>22</v>
      </c>
      <c r="M12811">
        <v>136000</v>
      </c>
      <c r="O12811" t="s">
        <v>3492</v>
      </c>
      <c r="P12811" t="s">
        <v>3034</v>
      </c>
    </row>
    <row r="12812" spans="1:16" x14ac:dyDescent="0.55000000000000004">
      <c r="A12812" t="s">
        <v>28</v>
      </c>
      <c r="B12812" t="s">
        <v>2229</v>
      </c>
      <c r="C12812" t="s">
        <v>39</v>
      </c>
      <c r="D12812" t="s">
        <v>16613</v>
      </c>
      <c r="E12812" t="s">
        <v>20</v>
      </c>
      <c r="F12812" t="b">
        <v>1</v>
      </c>
      <c r="G12812" t="s">
        <v>1792</v>
      </c>
      <c r="H12812" s="4">
        <v>45827.275150462963</v>
      </c>
      <c r="I12812" t="b">
        <v>0</v>
      </c>
      <c r="J12812" t="b">
        <v>0</v>
      </c>
      <c r="K12812" t="s">
        <v>1792</v>
      </c>
      <c r="L12812" t="s">
        <v>22</v>
      </c>
      <c r="M12812">
        <v>82500</v>
      </c>
      <c r="O12812" t="s">
        <v>16614</v>
      </c>
      <c r="P12812" t="s">
        <v>16615</v>
      </c>
    </row>
    <row r="12813" spans="1:16" x14ac:dyDescent="0.55000000000000004">
      <c r="A12813" t="s">
        <v>0</v>
      </c>
      <c r="B12813" t="s">
        <v>16616</v>
      </c>
      <c r="C12813" t="s">
        <v>16617</v>
      </c>
      <c r="D12813" t="s">
        <v>4090</v>
      </c>
      <c r="E12813" t="s">
        <v>219</v>
      </c>
      <c r="F12813" t="b">
        <v>0</v>
      </c>
      <c r="G12813" t="s">
        <v>27</v>
      </c>
      <c r="H12813" s="4">
        <v>45827.291666666657</v>
      </c>
      <c r="I12813" t="b">
        <v>0</v>
      </c>
      <c r="J12813" t="b">
        <v>1</v>
      </c>
      <c r="K12813" t="s">
        <v>24</v>
      </c>
      <c r="L12813" t="s">
        <v>22</v>
      </c>
      <c r="M12813">
        <v>75000</v>
      </c>
      <c r="O12813" t="s">
        <v>16618</v>
      </c>
      <c r="P12813" t="s">
        <v>320</v>
      </c>
    </row>
    <row r="12814" spans="1:16" x14ac:dyDescent="0.55000000000000004">
      <c r="A12814" t="s">
        <v>40</v>
      </c>
      <c r="B12814" t="s">
        <v>16619</v>
      </c>
      <c r="C12814" t="s">
        <v>431</v>
      </c>
      <c r="D12814" t="s">
        <v>3970</v>
      </c>
      <c r="E12814" t="s">
        <v>20</v>
      </c>
      <c r="F12814" t="b">
        <v>0</v>
      </c>
      <c r="G12814" t="s">
        <v>27</v>
      </c>
      <c r="H12814" s="4">
        <v>45827.307638888888</v>
      </c>
      <c r="I12814" t="b">
        <v>0</v>
      </c>
      <c r="J12814" t="b">
        <v>0</v>
      </c>
      <c r="K12814" t="s">
        <v>24</v>
      </c>
      <c r="L12814" t="s">
        <v>22</v>
      </c>
      <c r="M12814">
        <v>178245</v>
      </c>
      <c r="O12814" t="s">
        <v>16620</v>
      </c>
      <c r="P12814" t="s">
        <v>16621</v>
      </c>
    </row>
    <row r="12815" spans="1:16" x14ac:dyDescent="0.55000000000000004">
      <c r="A12815" t="s">
        <v>2</v>
      </c>
      <c r="B12815" t="s">
        <v>16622</v>
      </c>
      <c r="C12815" t="s">
        <v>39</v>
      </c>
      <c r="D12815" t="s">
        <v>112</v>
      </c>
      <c r="E12815" t="s">
        <v>51</v>
      </c>
      <c r="F12815" t="b">
        <v>1</v>
      </c>
      <c r="G12815" t="s">
        <v>41</v>
      </c>
      <c r="H12815" s="4">
        <v>45827.307997685188</v>
      </c>
      <c r="I12815" t="b">
        <v>1</v>
      </c>
      <c r="J12815" t="b">
        <v>0</v>
      </c>
      <c r="K12815" t="s">
        <v>24</v>
      </c>
      <c r="L12815" t="s">
        <v>36</v>
      </c>
      <c r="N12815">
        <v>24</v>
      </c>
      <c r="O12815" t="s">
        <v>112</v>
      </c>
      <c r="P12815" t="s">
        <v>16623</v>
      </c>
    </row>
    <row r="12816" spans="1:16" x14ac:dyDescent="0.55000000000000004">
      <c r="A12816" t="s">
        <v>0</v>
      </c>
      <c r="B12816" t="s">
        <v>214</v>
      </c>
      <c r="C12816" t="s">
        <v>1320</v>
      </c>
      <c r="D12816" t="s">
        <v>4084</v>
      </c>
      <c r="E12816" t="s">
        <v>20</v>
      </c>
      <c r="F12816" t="b">
        <v>0</v>
      </c>
      <c r="G12816" t="s">
        <v>41</v>
      </c>
      <c r="H12816" s="4">
        <v>45827.333495370367</v>
      </c>
      <c r="I12816" t="b">
        <v>0</v>
      </c>
      <c r="J12816" t="b">
        <v>0</v>
      </c>
      <c r="K12816" t="s">
        <v>24</v>
      </c>
      <c r="L12816" t="s">
        <v>22</v>
      </c>
      <c r="M12816">
        <v>67500</v>
      </c>
      <c r="O12816" t="s">
        <v>16624</v>
      </c>
      <c r="P12816" t="s">
        <v>16625</v>
      </c>
    </row>
    <row r="12817" spans="1:16" x14ac:dyDescent="0.55000000000000004">
      <c r="A12817" t="s">
        <v>0</v>
      </c>
      <c r="B12817" t="s">
        <v>3563</v>
      </c>
      <c r="C12817" t="s">
        <v>509</v>
      </c>
      <c r="D12817" t="s">
        <v>4084</v>
      </c>
      <c r="E12817" t="s">
        <v>20</v>
      </c>
      <c r="F12817" t="b">
        <v>0</v>
      </c>
      <c r="G12817" t="s">
        <v>35</v>
      </c>
      <c r="H12817" s="4">
        <v>45827.333634259259</v>
      </c>
      <c r="I12817" t="b">
        <v>0</v>
      </c>
      <c r="J12817" t="b">
        <v>0</v>
      </c>
      <c r="K12817" t="s">
        <v>24</v>
      </c>
      <c r="L12817" t="s">
        <v>22</v>
      </c>
      <c r="M12817">
        <v>105000</v>
      </c>
      <c r="O12817" t="s">
        <v>10589</v>
      </c>
      <c r="P12817" t="s">
        <v>3392</v>
      </c>
    </row>
    <row r="12818" spans="1:16" x14ac:dyDescent="0.55000000000000004">
      <c r="A12818" t="s">
        <v>0</v>
      </c>
      <c r="B12818" t="s">
        <v>16626</v>
      </c>
      <c r="C12818" t="s">
        <v>94</v>
      </c>
      <c r="D12818" t="s">
        <v>4084</v>
      </c>
      <c r="E12818" t="s">
        <v>20</v>
      </c>
      <c r="F12818" t="b">
        <v>0</v>
      </c>
      <c r="G12818" t="s">
        <v>30</v>
      </c>
      <c r="H12818" s="4">
        <v>45827.333923611113</v>
      </c>
      <c r="I12818" t="b">
        <v>0</v>
      </c>
      <c r="J12818" t="b">
        <v>0</v>
      </c>
      <c r="K12818" t="s">
        <v>24</v>
      </c>
      <c r="L12818" t="s">
        <v>22</v>
      </c>
      <c r="M12818">
        <v>115000</v>
      </c>
      <c r="O12818" t="s">
        <v>16627</v>
      </c>
      <c r="P12818" t="s">
        <v>16567</v>
      </c>
    </row>
    <row r="12819" spans="1:16" x14ac:dyDescent="0.55000000000000004">
      <c r="A12819" t="s">
        <v>19</v>
      </c>
      <c r="B12819" t="s">
        <v>16628</v>
      </c>
      <c r="C12819" t="s">
        <v>555</v>
      </c>
      <c r="D12819" t="s">
        <v>4084</v>
      </c>
      <c r="E12819" t="s">
        <v>20</v>
      </c>
      <c r="F12819" t="b">
        <v>0</v>
      </c>
      <c r="G12819" t="s">
        <v>30</v>
      </c>
      <c r="H12819" s="4">
        <v>45827.349224537043</v>
      </c>
      <c r="I12819" t="b">
        <v>0</v>
      </c>
      <c r="J12819" t="b">
        <v>0</v>
      </c>
      <c r="K12819" t="s">
        <v>24</v>
      </c>
      <c r="L12819" t="s">
        <v>22</v>
      </c>
      <c r="M12819">
        <v>180000</v>
      </c>
      <c r="O12819" t="s">
        <v>16629</v>
      </c>
    </row>
    <row r="12820" spans="1:16" x14ac:dyDescent="0.55000000000000004">
      <c r="A12820" t="s">
        <v>2</v>
      </c>
      <c r="B12820" t="s">
        <v>16630</v>
      </c>
      <c r="C12820" t="s">
        <v>199</v>
      </c>
      <c r="D12820" t="s">
        <v>3970</v>
      </c>
      <c r="E12820" t="s">
        <v>20</v>
      </c>
      <c r="F12820" t="b">
        <v>0</v>
      </c>
      <c r="G12820" t="s">
        <v>23</v>
      </c>
      <c r="H12820" s="4">
        <v>45827.36550925926</v>
      </c>
      <c r="I12820" t="b">
        <v>0</v>
      </c>
      <c r="J12820" t="b">
        <v>1</v>
      </c>
      <c r="K12820" t="s">
        <v>24</v>
      </c>
      <c r="L12820" t="s">
        <v>22</v>
      </c>
      <c r="M12820">
        <v>140500</v>
      </c>
      <c r="O12820" t="s">
        <v>867</v>
      </c>
      <c r="P12820" t="s">
        <v>149</v>
      </c>
    </row>
    <row r="12821" spans="1:16" x14ac:dyDescent="0.55000000000000004">
      <c r="A12821" t="s">
        <v>0</v>
      </c>
      <c r="B12821" t="s">
        <v>0</v>
      </c>
      <c r="C12821" t="s">
        <v>16631</v>
      </c>
      <c r="D12821" t="s">
        <v>3970</v>
      </c>
      <c r="E12821" t="s">
        <v>20</v>
      </c>
      <c r="F12821" t="b">
        <v>0</v>
      </c>
      <c r="G12821" t="s">
        <v>27</v>
      </c>
      <c r="H12821" s="4">
        <v>45827.374907407408</v>
      </c>
      <c r="I12821" t="b">
        <v>0</v>
      </c>
      <c r="J12821" t="b">
        <v>0</v>
      </c>
      <c r="K12821" t="s">
        <v>24</v>
      </c>
      <c r="L12821" t="s">
        <v>22</v>
      </c>
      <c r="M12821">
        <v>95000</v>
      </c>
      <c r="O12821" t="s">
        <v>1694</v>
      </c>
      <c r="P12821" t="s">
        <v>12350</v>
      </c>
    </row>
    <row r="12822" spans="1:16" x14ac:dyDescent="0.55000000000000004">
      <c r="A12822" t="s">
        <v>19</v>
      </c>
      <c r="B12822" t="s">
        <v>16632</v>
      </c>
      <c r="C12822" t="s">
        <v>332</v>
      </c>
      <c r="D12822" t="s">
        <v>3973</v>
      </c>
      <c r="E12822" t="s">
        <v>20</v>
      </c>
      <c r="F12822" t="b">
        <v>0</v>
      </c>
      <c r="G12822" t="s">
        <v>41</v>
      </c>
      <c r="H12822" s="4">
        <v>45827.375127314823</v>
      </c>
      <c r="I12822" t="b">
        <v>0</v>
      </c>
      <c r="J12822" t="b">
        <v>0</v>
      </c>
      <c r="K12822" t="s">
        <v>24</v>
      </c>
      <c r="L12822" t="s">
        <v>22</v>
      </c>
      <c r="M12822">
        <v>220000</v>
      </c>
      <c r="O12822" t="s">
        <v>16267</v>
      </c>
      <c r="P12822" t="s">
        <v>119</v>
      </c>
    </row>
    <row r="12823" spans="1:16" x14ac:dyDescent="0.55000000000000004">
      <c r="A12823" t="s">
        <v>191</v>
      </c>
      <c r="B12823" t="s">
        <v>16633</v>
      </c>
      <c r="C12823" t="s">
        <v>225</v>
      </c>
      <c r="D12823" t="s">
        <v>3973</v>
      </c>
      <c r="E12823" t="s">
        <v>20</v>
      </c>
      <c r="F12823" t="b">
        <v>0</v>
      </c>
      <c r="G12823" t="s">
        <v>27</v>
      </c>
      <c r="H12823" s="4">
        <v>45827.391226851847</v>
      </c>
      <c r="I12823" t="b">
        <v>0</v>
      </c>
      <c r="J12823" t="b">
        <v>1</v>
      </c>
      <c r="K12823" t="s">
        <v>24</v>
      </c>
      <c r="L12823" t="s">
        <v>22</v>
      </c>
      <c r="M12823">
        <v>182500</v>
      </c>
      <c r="O12823" t="s">
        <v>1883</v>
      </c>
    </row>
    <row r="12824" spans="1:16" x14ac:dyDescent="0.55000000000000004">
      <c r="A12824" t="s">
        <v>28</v>
      </c>
      <c r="B12824" t="s">
        <v>16634</v>
      </c>
      <c r="C12824" t="s">
        <v>82</v>
      </c>
      <c r="D12824" t="s">
        <v>3828</v>
      </c>
      <c r="E12824" t="s">
        <v>20</v>
      </c>
      <c r="F12824" t="b">
        <v>0</v>
      </c>
      <c r="G12824" t="s">
        <v>27</v>
      </c>
      <c r="H12824" s="4">
        <v>45827.432638888888</v>
      </c>
      <c r="I12824" t="b">
        <v>0</v>
      </c>
      <c r="J12824" t="b">
        <v>1</v>
      </c>
      <c r="K12824" t="s">
        <v>24</v>
      </c>
      <c r="L12824" t="s">
        <v>22</v>
      </c>
      <c r="M12824">
        <v>125000</v>
      </c>
      <c r="O12824" t="s">
        <v>202</v>
      </c>
      <c r="P12824" t="s">
        <v>16635</v>
      </c>
    </row>
    <row r="12825" spans="1:16" x14ac:dyDescent="0.55000000000000004">
      <c r="A12825" t="s">
        <v>0</v>
      </c>
      <c r="B12825" t="s">
        <v>731</v>
      </c>
      <c r="C12825" t="s">
        <v>2157</v>
      </c>
      <c r="D12825" t="s">
        <v>3957</v>
      </c>
      <c r="E12825" t="s">
        <v>34</v>
      </c>
      <c r="F12825" t="b">
        <v>0</v>
      </c>
      <c r="G12825" t="s">
        <v>27</v>
      </c>
      <c r="H12825" s="4">
        <v>45827.500034722223</v>
      </c>
      <c r="I12825" t="b">
        <v>0</v>
      </c>
      <c r="J12825" t="b">
        <v>1</v>
      </c>
      <c r="K12825" t="s">
        <v>24</v>
      </c>
      <c r="L12825" t="s">
        <v>36</v>
      </c>
      <c r="N12825">
        <v>65.5</v>
      </c>
      <c r="O12825" t="s">
        <v>1807</v>
      </c>
      <c r="P12825" t="s">
        <v>16636</v>
      </c>
    </row>
    <row r="12826" spans="1:16" x14ac:dyDescent="0.55000000000000004">
      <c r="A12826" t="s">
        <v>1</v>
      </c>
      <c r="B12826" t="s">
        <v>661</v>
      </c>
      <c r="C12826" t="s">
        <v>167</v>
      </c>
      <c r="D12826" t="s">
        <v>3973</v>
      </c>
      <c r="E12826" t="s">
        <v>20</v>
      </c>
      <c r="F12826" t="b">
        <v>0</v>
      </c>
      <c r="G12826" t="s">
        <v>35</v>
      </c>
      <c r="H12826" s="4">
        <v>45827.500289351847</v>
      </c>
      <c r="I12826" t="b">
        <v>0</v>
      </c>
      <c r="J12826" t="b">
        <v>1</v>
      </c>
      <c r="K12826" t="s">
        <v>24</v>
      </c>
      <c r="L12826" t="s">
        <v>22</v>
      </c>
      <c r="M12826">
        <v>162054.5</v>
      </c>
      <c r="O12826" t="s">
        <v>5482</v>
      </c>
      <c r="P12826" t="s">
        <v>15712</v>
      </c>
    </row>
    <row r="12827" spans="1:16" x14ac:dyDescent="0.55000000000000004">
      <c r="A12827" t="s">
        <v>1</v>
      </c>
      <c r="B12827" t="s">
        <v>6284</v>
      </c>
      <c r="C12827" t="s">
        <v>140</v>
      </c>
      <c r="D12827" t="s">
        <v>3973</v>
      </c>
      <c r="E12827" t="s">
        <v>20</v>
      </c>
      <c r="F12827" t="b">
        <v>0</v>
      </c>
      <c r="G12827" t="s">
        <v>35</v>
      </c>
      <c r="H12827" s="4">
        <v>45827.500300925924</v>
      </c>
      <c r="I12827" t="b">
        <v>1</v>
      </c>
      <c r="J12827" t="b">
        <v>1</v>
      </c>
      <c r="K12827" t="s">
        <v>24</v>
      </c>
      <c r="L12827" t="s">
        <v>22</v>
      </c>
      <c r="M12827">
        <v>152250</v>
      </c>
      <c r="O12827" t="s">
        <v>5482</v>
      </c>
      <c r="P12827" t="s">
        <v>6285</v>
      </c>
    </row>
    <row r="12828" spans="1:16" x14ac:dyDescent="0.55000000000000004">
      <c r="A12828" t="s">
        <v>2</v>
      </c>
      <c r="B12828" t="s">
        <v>14278</v>
      </c>
      <c r="C12828" t="s">
        <v>1065</v>
      </c>
      <c r="D12828" t="s">
        <v>3973</v>
      </c>
      <c r="E12828" t="s">
        <v>20</v>
      </c>
      <c r="F12828" t="b">
        <v>0</v>
      </c>
      <c r="G12828" t="s">
        <v>35</v>
      </c>
      <c r="H12828" s="4">
        <v>45827.500324074077</v>
      </c>
      <c r="I12828" t="b">
        <v>0</v>
      </c>
      <c r="J12828" t="b">
        <v>0</v>
      </c>
      <c r="K12828" t="s">
        <v>24</v>
      </c>
      <c r="L12828" t="s">
        <v>22</v>
      </c>
      <c r="M12828">
        <v>160000</v>
      </c>
      <c r="O12828" t="s">
        <v>5482</v>
      </c>
      <c r="P12828" t="s">
        <v>14279</v>
      </c>
    </row>
    <row r="12829" spans="1:16" x14ac:dyDescent="0.55000000000000004">
      <c r="A12829" t="s">
        <v>2</v>
      </c>
      <c r="B12829" t="s">
        <v>15362</v>
      </c>
      <c r="C12829" t="s">
        <v>82</v>
      </c>
      <c r="D12829" t="s">
        <v>3973</v>
      </c>
      <c r="F12829" t="b">
        <v>0</v>
      </c>
      <c r="G12829" t="s">
        <v>27</v>
      </c>
      <c r="H12829" s="4">
        <v>45827.515972222223</v>
      </c>
      <c r="I12829" t="b">
        <v>0</v>
      </c>
      <c r="J12829" t="b">
        <v>1</v>
      </c>
      <c r="K12829" t="s">
        <v>24</v>
      </c>
      <c r="L12829" t="s">
        <v>22</v>
      </c>
      <c r="M12829">
        <v>137300</v>
      </c>
      <c r="O12829" t="s">
        <v>5482</v>
      </c>
      <c r="P12829" t="s">
        <v>15363</v>
      </c>
    </row>
    <row r="12830" spans="1:16" x14ac:dyDescent="0.55000000000000004">
      <c r="A12830" t="s">
        <v>2</v>
      </c>
      <c r="B12830" t="s">
        <v>9495</v>
      </c>
      <c r="C12830" t="s">
        <v>335</v>
      </c>
      <c r="D12830" t="s">
        <v>3973</v>
      </c>
      <c r="E12830" t="s">
        <v>20</v>
      </c>
      <c r="F12830" t="b">
        <v>0</v>
      </c>
      <c r="G12830" t="s">
        <v>27</v>
      </c>
      <c r="H12830" s="4">
        <v>45827.515972222223</v>
      </c>
      <c r="I12830" t="b">
        <v>0</v>
      </c>
      <c r="J12830" t="b">
        <v>1</v>
      </c>
      <c r="K12830" t="s">
        <v>24</v>
      </c>
      <c r="L12830" t="s">
        <v>22</v>
      </c>
      <c r="M12830">
        <v>232500</v>
      </c>
      <c r="O12830" t="s">
        <v>5482</v>
      </c>
      <c r="P12830" t="s">
        <v>128</v>
      </c>
    </row>
    <row r="12831" spans="1:16" x14ac:dyDescent="0.55000000000000004">
      <c r="A12831" t="s">
        <v>2</v>
      </c>
      <c r="B12831" t="s">
        <v>553</v>
      </c>
      <c r="C12831" t="s">
        <v>376</v>
      </c>
      <c r="D12831" t="s">
        <v>3973</v>
      </c>
      <c r="E12831" t="s">
        <v>20</v>
      </c>
      <c r="F12831" t="b">
        <v>0</v>
      </c>
      <c r="G12831" t="s">
        <v>27</v>
      </c>
      <c r="H12831" s="4">
        <v>45827.516180555547</v>
      </c>
      <c r="I12831" t="b">
        <v>0</v>
      </c>
      <c r="J12831" t="b">
        <v>0</v>
      </c>
      <c r="K12831" t="s">
        <v>24</v>
      </c>
      <c r="L12831" t="s">
        <v>22</v>
      </c>
      <c r="M12831">
        <v>174500</v>
      </c>
      <c r="O12831" t="s">
        <v>5482</v>
      </c>
      <c r="P12831" t="s">
        <v>566</v>
      </c>
    </row>
    <row r="12832" spans="1:16" x14ac:dyDescent="0.55000000000000004">
      <c r="A12832" t="s">
        <v>40</v>
      </c>
      <c r="B12832" t="s">
        <v>40</v>
      </c>
      <c r="C12832" t="s">
        <v>3608</v>
      </c>
      <c r="D12832" t="s">
        <v>3973</v>
      </c>
      <c r="E12832" t="s">
        <v>20</v>
      </c>
      <c r="F12832" t="b">
        <v>0</v>
      </c>
      <c r="G12832" t="s">
        <v>27</v>
      </c>
      <c r="H12832" s="4">
        <v>45827.516180555547</v>
      </c>
      <c r="I12832" t="b">
        <v>0</v>
      </c>
      <c r="J12832" t="b">
        <v>1</v>
      </c>
      <c r="K12832" t="s">
        <v>24</v>
      </c>
      <c r="L12832" t="s">
        <v>22</v>
      </c>
      <c r="M12832">
        <v>148000</v>
      </c>
      <c r="O12832" t="s">
        <v>5482</v>
      </c>
      <c r="P12832" t="s">
        <v>9444</v>
      </c>
    </row>
    <row r="12833" spans="1:16" x14ac:dyDescent="0.55000000000000004">
      <c r="A12833" t="s">
        <v>40</v>
      </c>
      <c r="B12833" t="s">
        <v>40</v>
      </c>
      <c r="C12833" t="s">
        <v>10659</v>
      </c>
      <c r="D12833" t="s">
        <v>3973</v>
      </c>
      <c r="E12833" t="s">
        <v>20</v>
      </c>
      <c r="F12833" t="b">
        <v>0</v>
      </c>
      <c r="G12833" t="s">
        <v>27</v>
      </c>
      <c r="H12833" s="4">
        <v>45827.516203703701</v>
      </c>
      <c r="I12833" t="b">
        <v>0</v>
      </c>
      <c r="J12833" t="b">
        <v>1</v>
      </c>
      <c r="K12833" t="s">
        <v>24</v>
      </c>
      <c r="L12833" t="s">
        <v>22</v>
      </c>
      <c r="M12833">
        <v>148000</v>
      </c>
      <c r="O12833" t="s">
        <v>5482</v>
      </c>
      <c r="P12833" t="s">
        <v>9444</v>
      </c>
    </row>
    <row r="12834" spans="1:16" x14ac:dyDescent="0.55000000000000004">
      <c r="A12834" t="s">
        <v>191</v>
      </c>
      <c r="B12834" t="s">
        <v>15817</v>
      </c>
      <c r="C12834" t="s">
        <v>166</v>
      </c>
      <c r="D12834" t="s">
        <v>3973</v>
      </c>
      <c r="E12834" t="s">
        <v>20</v>
      </c>
      <c r="F12834" t="b">
        <v>0</v>
      </c>
      <c r="G12834" t="s">
        <v>27</v>
      </c>
      <c r="H12834" s="4">
        <v>45827.516203703701</v>
      </c>
      <c r="I12834" t="b">
        <v>0</v>
      </c>
      <c r="J12834" t="b">
        <v>1</v>
      </c>
      <c r="K12834" t="s">
        <v>24</v>
      </c>
      <c r="L12834" t="s">
        <v>22</v>
      </c>
      <c r="M12834">
        <v>112350.5</v>
      </c>
      <c r="O12834" t="s">
        <v>5482</v>
      </c>
      <c r="P12834" t="s">
        <v>15818</v>
      </c>
    </row>
    <row r="12835" spans="1:16" x14ac:dyDescent="0.55000000000000004">
      <c r="A12835" t="s">
        <v>2</v>
      </c>
      <c r="B12835" t="s">
        <v>638</v>
      </c>
      <c r="C12835" t="s">
        <v>372</v>
      </c>
      <c r="D12835" t="s">
        <v>3973</v>
      </c>
      <c r="E12835" t="s">
        <v>20</v>
      </c>
      <c r="F12835" t="b">
        <v>0</v>
      </c>
      <c r="G12835" t="s">
        <v>41</v>
      </c>
      <c r="H12835" s="4">
        <v>45827.516365740739</v>
      </c>
      <c r="I12835" t="b">
        <v>0</v>
      </c>
      <c r="J12835" t="b">
        <v>1</v>
      </c>
      <c r="K12835" t="s">
        <v>24</v>
      </c>
      <c r="L12835" t="s">
        <v>22</v>
      </c>
      <c r="M12835">
        <v>186273.5</v>
      </c>
      <c r="O12835" t="s">
        <v>5482</v>
      </c>
      <c r="P12835" t="s">
        <v>871</v>
      </c>
    </row>
    <row r="12836" spans="1:16" x14ac:dyDescent="0.55000000000000004">
      <c r="A12836" t="s">
        <v>2</v>
      </c>
      <c r="B12836" t="s">
        <v>553</v>
      </c>
      <c r="C12836" t="s">
        <v>1230</v>
      </c>
      <c r="D12836" t="s">
        <v>3973</v>
      </c>
      <c r="E12836" t="s">
        <v>20</v>
      </c>
      <c r="F12836" t="b">
        <v>0</v>
      </c>
      <c r="G12836" t="s">
        <v>41</v>
      </c>
      <c r="H12836" s="4">
        <v>45827.516388888893</v>
      </c>
      <c r="I12836" t="b">
        <v>0</v>
      </c>
      <c r="J12836" t="b">
        <v>0</v>
      </c>
      <c r="K12836" t="s">
        <v>24</v>
      </c>
      <c r="L12836" t="s">
        <v>22</v>
      </c>
      <c r="M12836">
        <v>174500</v>
      </c>
      <c r="O12836" t="s">
        <v>5482</v>
      </c>
      <c r="P12836" t="s">
        <v>566</v>
      </c>
    </row>
    <row r="12837" spans="1:16" x14ac:dyDescent="0.55000000000000004">
      <c r="A12837" t="s">
        <v>40</v>
      </c>
      <c r="B12837" t="s">
        <v>40</v>
      </c>
      <c r="C12837" t="s">
        <v>713</v>
      </c>
      <c r="D12837" t="s">
        <v>3973</v>
      </c>
      <c r="E12837" t="s">
        <v>20</v>
      </c>
      <c r="F12837" t="b">
        <v>0</v>
      </c>
      <c r="G12837" t="s">
        <v>41</v>
      </c>
      <c r="H12837" s="4">
        <v>45827.516458333332</v>
      </c>
      <c r="I12837" t="b">
        <v>0</v>
      </c>
      <c r="J12837" t="b">
        <v>0</v>
      </c>
      <c r="K12837" t="s">
        <v>24</v>
      </c>
      <c r="L12837" t="s">
        <v>22</v>
      </c>
      <c r="M12837">
        <v>180000</v>
      </c>
      <c r="O12837" t="s">
        <v>5482</v>
      </c>
      <c r="P12837" t="s">
        <v>16637</v>
      </c>
    </row>
    <row r="12838" spans="1:16" x14ac:dyDescent="0.55000000000000004">
      <c r="A12838" t="s">
        <v>2</v>
      </c>
      <c r="B12838" t="s">
        <v>1777</v>
      </c>
      <c r="C12838" t="s">
        <v>966</v>
      </c>
      <c r="D12838" t="s">
        <v>3973</v>
      </c>
      <c r="E12838" t="s">
        <v>20</v>
      </c>
      <c r="F12838" t="b">
        <v>0</v>
      </c>
      <c r="G12838" t="s">
        <v>30</v>
      </c>
      <c r="H12838" s="4">
        <v>45827.516956018517</v>
      </c>
      <c r="I12838" t="b">
        <v>0</v>
      </c>
      <c r="J12838" t="b">
        <v>1</v>
      </c>
      <c r="K12838" t="s">
        <v>24</v>
      </c>
      <c r="L12838" t="s">
        <v>22</v>
      </c>
      <c r="M12838">
        <v>228060</v>
      </c>
      <c r="O12838" t="s">
        <v>5482</v>
      </c>
      <c r="P12838" t="s">
        <v>48</v>
      </c>
    </row>
    <row r="12839" spans="1:16" x14ac:dyDescent="0.55000000000000004">
      <c r="A12839" t="s">
        <v>2</v>
      </c>
      <c r="B12839" t="s">
        <v>553</v>
      </c>
      <c r="C12839" t="s">
        <v>1270</v>
      </c>
      <c r="D12839" t="s">
        <v>3973</v>
      </c>
      <c r="E12839" t="s">
        <v>20</v>
      </c>
      <c r="F12839" t="b">
        <v>0</v>
      </c>
      <c r="G12839" t="s">
        <v>30</v>
      </c>
      <c r="H12839" s="4">
        <v>45827.517013888893</v>
      </c>
      <c r="I12839" t="b">
        <v>0</v>
      </c>
      <c r="J12839" t="b">
        <v>0</v>
      </c>
      <c r="K12839" t="s">
        <v>24</v>
      </c>
      <c r="L12839" t="s">
        <v>22</v>
      </c>
      <c r="M12839">
        <v>174500</v>
      </c>
      <c r="O12839" t="s">
        <v>5482</v>
      </c>
      <c r="P12839" t="s">
        <v>566</v>
      </c>
    </row>
    <row r="12840" spans="1:16" x14ac:dyDescent="0.55000000000000004">
      <c r="A12840" t="s">
        <v>2</v>
      </c>
      <c r="B12840" t="s">
        <v>553</v>
      </c>
      <c r="C12840" t="s">
        <v>1358</v>
      </c>
      <c r="D12840" t="s">
        <v>3973</v>
      </c>
      <c r="E12840" t="s">
        <v>20</v>
      </c>
      <c r="F12840" t="b">
        <v>0</v>
      </c>
      <c r="G12840" t="s">
        <v>23</v>
      </c>
      <c r="H12840" s="4">
        <v>45827.532314814824</v>
      </c>
      <c r="I12840" t="b">
        <v>0</v>
      </c>
      <c r="J12840" t="b">
        <v>0</v>
      </c>
      <c r="K12840" t="s">
        <v>24</v>
      </c>
      <c r="L12840" t="s">
        <v>22</v>
      </c>
      <c r="M12840">
        <v>174500</v>
      </c>
      <c r="O12840" t="s">
        <v>5482</v>
      </c>
      <c r="P12840" t="s">
        <v>566</v>
      </c>
    </row>
    <row r="12841" spans="1:16" x14ac:dyDescent="0.55000000000000004">
      <c r="A12841" t="s">
        <v>40</v>
      </c>
      <c r="B12841" t="s">
        <v>40</v>
      </c>
      <c r="C12841" t="s">
        <v>612</v>
      </c>
      <c r="D12841" t="s">
        <v>3973</v>
      </c>
      <c r="E12841" t="s">
        <v>20</v>
      </c>
      <c r="F12841" t="b">
        <v>0</v>
      </c>
      <c r="G12841" t="s">
        <v>23</v>
      </c>
      <c r="H12841" s="4">
        <v>45827.532314814824</v>
      </c>
      <c r="I12841" t="b">
        <v>0</v>
      </c>
      <c r="J12841" t="b">
        <v>1</v>
      </c>
      <c r="K12841" t="s">
        <v>24</v>
      </c>
      <c r="L12841" t="s">
        <v>22</v>
      </c>
      <c r="M12841">
        <v>148000</v>
      </c>
      <c r="O12841" t="s">
        <v>5482</v>
      </c>
      <c r="P12841" t="s">
        <v>9444</v>
      </c>
    </row>
    <row r="12842" spans="1:16" x14ac:dyDescent="0.55000000000000004">
      <c r="A12842" t="s">
        <v>0</v>
      </c>
      <c r="B12842" t="s">
        <v>16638</v>
      </c>
      <c r="C12842" t="s">
        <v>122</v>
      </c>
      <c r="D12842" t="s">
        <v>3973</v>
      </c>
      <c r="E12842" t="s">
        <v>51</v>
      </c>
      <c r="F12842" t="b">
        <v>0</v>
      </c>
      <c r="G12842" t="s">
        <v>52</v>
      </c>
      <c r="H12842" s="4">
        <v>45827.542314814818</v>
      </c>
      <c r="I12842" t="b">
        <v>1</v>
      </c>
      <c r="J12842" t="b">
        <v>0</v>
      </c>
      <c r="K12842" t="s">
        <v>24</v>
      </c>
      <c r="L12842" t="s">
        <v>36</v>
      </c>
      <c r="N12842">
        <v>74</v>
      </c>
      <c r="O12842" t="s">
        <v>1783</v>
      </c>
    </row>
    <row r="12843" spans="1:16" x14ac:dyDescent="0.55000000000000004">
      <c r="A12843" t="s">
        <v>2</v>
      </c>
      <c r="B12843" t="s">
        <v>16639</v>
      </c>
      <c r="C12843" t="s">
        <v>1007</v>
      </c>
      <c r="D12843" t="s">
        <v>3973</v>
      </c>
      <c r="E12843" t="s">
        <v>51</v>
      </c>
      <c r="F12843" t="b">
        <v>0</v>
      </c>
      <c r="G12843" t="s">
        <v>27</v>
      </c>
      <c r="H12843" s="4">
        <v>45827.55777777778</v>
      </c>
      <c r="I12843" t="b">
        <v>0</v>
      </c>
      <c r="J12843" t="b">
        <v>1</v>
      </c>
      <c r="K12843" t="s">
        <v>24</v>
      </c>
      <c r="L12843" t="s">
        <v>36</v>
      </c>
      <c r="N12843">
        <v>60</v>
      </c>
      <c r="O12843" t="s">
        <v>80</v>
      </c>
      <c r="P12843" t="s">
        <v>16640</v>
      </c>
    </row>
    <row r="12844" spans="1:16" x14ac:dyDescent="0.55000000000000004">
      <c r="A12844" t="s">
        <v>191</v>
      </c>
      <c r="B12844" t="s">
        <v>16641</v>
      </c>
      <c r="C12844" t="s">
        <v>15596</v>
      </c>
      <c r="D12844" t="s">
        <v>15597</v>
      </c>
      <c r="E12844" t="s">
        <v>20</v>
      </c>
      <c r="F12844" t="b">
        <v>0</v>
      </c>
      <c r="G12844" t="s">
        <v>15598</v>
      </c>
      <c r="H12844" s="4">
        <v>45827.56763888889</v>
      </c>
      <c r="I12844" t="b">
        <v>0</v>
      </c>
      <c r="J12844" t="b">
        <v>0</v>
      </c>
      <c r="K12844" t="s">
        <v>15598</v>
      </c>
      <c r="L12844" t="s">
        <v>22</v>
      </c>
      <c r="M12844">
        <v>105000</v>
      </c>
      <c r="O12844" t="s">
        <v>1172</v>
      </c>
      <c r="P12844" t="s">
        <v>16642</v>
      </c>
    </row>
    <row r="12845" spans="1:16" x14ac:dyDescent="0.55000000000000004">
      <c r="A12845" t="s">
        <v>0</v>
      </c>
      <c r="B12845" t="s">
        <v>16643</v>
      </c>
      <c r="C12845" t="s">
        <v>704</v>
      </c>
      <c r="D12845" t="s">
        <v>3828</v>
      </c>
      <c r="E12845" t="s">
        <v>20</v>
      </c>
      <c r="F12845" t="b">
        <v>0</v>
      </c>
      <c r="G12845" t="s">
        <v>30</v>
      </c>
      <c r="H12845" s="4">
        <v>45827.583796296298</v>
      </c>
      <c r="I12845" t="b">
        <v>0</v>
      </c>
      <c r="J12845" t="b">
        <v>1</v>
      </c>
      <c r="K12845" t="s">
        <v>24</v>
      </c>
      <c r="L12845" t="s">
        <v>22</v>
      </c>
      <c r="M12845">
        <v>54000</v>
      </c>
      <c r="O12845" t="s">
        <v>16644</v>
      </c>
      <c r="P12845" t="s">
        <v>280</v>
      </c>
    </row>
    <row r="12846" spans="1:16" x14ac:dyDescent="0.55000000000000004">
      <c r="A12846" t="s">
        <v>2</v>
      </c>
      <c r="B12846" t="s">
        <v>267</v>
      </c>
      <c r="C12846" t="s">
        <v>390</v>
      </c>
      <c r="D12846" t="s">
        <v>7853</v>
      </c>
      <c r="E12846" t="s">
        <v>20</v>
      </c>
      <c r="F12846" t="b">
        <v>0</v>
      </c>
      <c r="G12846" t="s">
        <v>27</v>
      </c>
      <c r="H12846" s="4">
        <v>45827.599432870367</v>
      </c>
      <c r="I12846" t="b">
        <v>1</v>
      </c>
      <c r="J12846" t="b">
        <v>1</v>
      </c>
      <c r="K12846" t="s">
        <v>24</v>
      </c>
      <c r="L12846" t="s">
        <v>22</v>
      </c>
      <c r="M12846">
        <v>135000</v>
      </c>
      <c r="O12846" t="s">
        <v>1790</v>
      </c>
    </row>
    <row r="12847" spans="1:16" x14ac:dyDescent="0.55000000000000004">
      <c r="A12847" t="s">
        <v>0</v>
      </c>
      <c r="B12847" t="s">
        <v>2876</v>
      </c>
      <c r="C12847" t="s">
        <v>39</v>
      </c>
      <c r="D12847" t="s">
        <v>2208</v>
      </c>
      <c r="F12847" t="b">
        <v>1</v>
      </c>
      <c r="G12847" t="s">
        <v>27</v>
      </c>
      <c r="H12847" s="4">
        <v>45827.624907407408</v>
      </c>
      <c r="I12847" t="b">
        <v>1</v>
      </c>
      <c r="J12847" t="b">
        <v>0</v>
      </c>
      <c r="K12847" t="s">
        <v>24</v>
      </c>
      <c r="L12847" t="s">
        <v>36</v>
      </c>
      <c r="N12847">
        <v>17.5</v>
      </c>
      <c r="O12847" t="s">
        <v>131</v>
      </c>
      <c r="P12847" t="s">
        <v>204</v>
      </c>
    </row>
    <row r="12848" spans="1:16" x14ac:dyDescent="0.55000000000000004">
      <c r="A12848" t="s">
        <v>0</v>
      </c>
      <c r="B12848" t="s">
        <v>16645</v>
      </c>
      <c r="C12848" t="s">
        <v>39</v>
      </c>
      <c r="D12848" t="s">
        <v>3973</v>
      </c>
      <c r="E12848" t="s">
        <v>51</v>
      </c>
      <c r="F12848" t="b">
        <v>1</v>
      </c>
      <c r="G12848" t="s">
        <v>27</v>
      </c>
      <c r="H12848" s="4">
        <v>45827.624965277777</v>
      </c>
      <c r="I12848" t="b">
        <v>1</v>
      </c>
      <c r="J12848" t="b">
        <v>1</v>
      </c>
      <c r="K12848" t="s">
        <v>24</v>
      </c>
      <c r="L12848" t="s">
        <v>36</v>
      </c>
      <c r="N12848">
        <v>62.5</v>
      </c>
      <c r="O12848" t="s">
        <v>364</v>
      </c>
      <c r="P12848" t="s">
        <v>16646</v>
      </c>
    </row>
    <row r="12849" spans="1:16" x14ac:dyDescent="0.55000000000000004">
      <c r="A12849" t="s">
        <v>0</v>
      </c>
      <c r="B12849" t="s">
        <v>16647</v>
      </c>
      <c r="C12849" t="s">
        <v>2705</v>
      </c>
      <c r="D12849" t="s">
        <v>4035</v>
      </c>
      <c r="E12849" t="s">
        <v>20</v>
      </c>
      <c r="F12849" t="b">
        <v>0</v>
      </c>
      <c r="G12849" t="s">
        <v>2706</v>
      </c>
      <c r="H12849" s="4">
        <v>45827.631608796299</v>
      </c>
      <c r="I12849" t="b">
        <v>0</v>
      </c>
      <c r="J12849" t="b">
        <v>0</v>
      </c>
      <c r="K12849" t="s">
        <v>2706</v>
      </c>
      <c r="L12849" t="s">
        <v>22</v>
      </c>
      <c r="M12849">
        <v>87900</v>
      </c>
      <c r="O12849" t="s">
        <v>4316</v>
      </c>
      <c r="P12849" t="s">
        <v>16648</v>
      </c>
    </row>
    <row r="12850" spans="1:16" x14ac:dyDescent="0.55000000000000004">
      <c r="A12850" t="s">
        <v>2</v>
      </c>
      <c r="B12850" t="s">
        <v>2</v>
      </c>
      <c r="C12850" t="s">
        <v>16649</v>
      </c>
      <c r="D12850" t="s">
        <v>3600</v>
      </c>
      <c r="E12850" t="s">
        <v>51</v>
      </c>
      <c r="F12850" t="b">
        <v>0</v>
      </c>
      <c r="G12850" t="s">
        <v>27</v>
      </c>
      <c r="H12850" s="4">
        <v>45827.641006944446</v>
      </c>
      <c r="I12850" t="b">
        <v>0</v>
      </c>
      <c r="J12850" t="b">
        <v>0</v>
      </c>
      <c r="K12850" t="s">
        <v>24</v>
      </c>
      <c r="L12850" t="s">
        <v>36</v>
      </c>
      <c r="N12850">
        <v>41.5</v>
      </c>
      <c r="O12850" t="s">
        <v>16650</v>
      </c>
      <c r="P12850" t="s">
        <v>16651</v>
      </c>
    </row>
    <row r="12851" spans="1:16" x14ac:dyDescent="0.55000000000000004">
      <c r="A12851" t="s">
        <v>2</v>
      </c>
      <c r="B12851" t="s">
        <v>16652</v>
      </c>
      <c r="C12851" t="s">
        <v>114</v>
      </c>
      <c r="D12851" t="s">
        <v>3600</v>
      </c>
      <c r="E12851" t="s">
        <v>20</v>
      </c>
      <c r="F12851" t="b">
        <v>0</v>
      </c>
      <c r="G12851" t="s">
        <v>41</v>
      </c>
      <c r="H12851" s="4">
        <v>45827.641273148147</v>
      </c>
      <c r="I12851" t="b">
        <v>0</v>
      </c>
      <c r="J12851" t="b">
        <v>0</v>
      </c>
      <c r="K12851" t="s">
        <v>24</v>
      </c>
      <c r="L12851" t="s">
        <v>22</v>
      </c>
      <c r="M12851">
        <v>145000</v>
      </c>
      <c r="O12851" t="s">
        <v>16653</v>
      </c>
      <c r="P12851" t="s">
        <v>16654</v>
      </c>
    </row>
    <row r="12852" spans="1:16" x14ac:dyDescent="0.55000000000000004">
      <c r="A12852" t="s">
        <v>191</v>
      </c>
      <c r="B12852" t="s">
        <v>16655</v>
      </c>
      <c r="C12852" t="s">
        <v>2447</v>
      </c>
      <c r="D12852" t="s">
        <v>4035</v>
      </c>
      <c r="E12852" t="s">
        <v>20</v>
      </c>
      <c r="F12852" t="b">
        <v>0</v>
      </c>
      <c r="G12852" t="s">
        <v>1391</v>
      </c>
      <c r="H12852" s="4">
        <v>45827.65053240741</v>
      </c>
      <c r="I12852" t="b">
        <v>0</v>
      </c>
      <c r="J12852" t="b">
        <v>0</v>
      </c>
      <c r="K12852" t="s">
        <v>1391</v>
      </c>
      <c r="L12852" t="s">
        <v>22</v>
      </c>
      <c r="M12852">
        <v>132600</v>
      </c>
      <c r="O12852" t="s">
        <v>16656</v>
      </c>
      <c r="P12852" t="s">
        <v>16657</v>
      </c>
    </row>
    <row r="12853" spans="1:16" x14ac:dyDescent="0.55000000000000004">
      <c r="A12853" t="s">
        <v>0</v>
      </c>
      <c r="B12853" t="s">
        <v>16658</v>
      </c>
      <c r="C12853" t="s">
        <v>122</v>
      </c>
      <c r="D12853" t="s">
        <v>364</v>
      </c>
      <c r="E12853" t="s">
        <v>20</v>
      </c>
      <c r="F12853" t="b">
        <v>0</v>
      </c>
      <c r="G12853" t="s">
        <v>52</v>
      </c>
      <c r="H12853" s="4">
        <v>45827.667314814818</v>
      </c>
      <c r="I12853" t="b">
        <v>0</v>
      </c>
      <c r="J12853" t="b">
        <v>0</v>
      </c>
      <c r="K12853" t="s">
        <v>24</v>
      </c>
      <c r="L12853" t="s">
        <v>22</v>
      </c>
      <c r="M12853">
        <v>80000</v>
      </c>
      <c r="O12853" t="s">
        <v>364</v>
      </c>
      <c r="P12853" t="s">
        <v>204</v>
      </c>
    </row>
    <row r="12854" spans="1:16" x14ac:dyDescent="0.55000000000000004">
      <c r="A12854" t="s">
        <v>1</v>
      </c>
      <c r="B12854" t="s">
        <v>135</v>
      </c>
      <c r="C12854" t="s">
        <v>749</v>
      </c>
      <c r="D12854" t="s">
        <v>4084</v>
      </c>
      <c r="E12854" t="s">
        <v>20</v>
      </c>
      <c r="F12854" t="b">
        <v>0</v>
      </c>
      <c r="G12854" t="s">
        <v>30</v>
      </c>
      <c r="H12854" s="4">
        <v>45827.682511574072</v>
      </c>
      <c r="I12854" t="b">
        <v>0</v>
      </c>
      <c r="J12854" t="b">
        <v>0</v>
      </c>
      <c r="K12854" t="s">
        <v>24</v>
      </c>
      <c r="L12854" t="s">
        <v>22</v>
      </c>
      <c r="M12854">
        <v>130000</v>
      </c>
      <c r="O12854" t="s">
        <v>3243</v>
      </c>
      <c r="P12854" t="s">
        <v>1196</v>
      </c>
    </row>
    <row r="12855" spans="1:16" x14ac:dyDescent="0.55000000000000004">
      <c r="A12855" t="s">
        <v>40</v>
      </c>
      <c r="B12855" t="s">
        <v>1931</v>
      </c>
      <c r="C12855" t="s">
        <v>425</v>
      </c>
      <c r="D12855" t="s">
        <v>3973</v>
      </c>
      <c r="E12855" t="s">
        <v>51</v>
      </c>
      <c r="F12855" t="b">
        <v>0</v>
      </c>
      <c r="G12855" t="s">
        <v>27</v>
      </c>
      <c r="H12855" s="4">
        <v>45827.682870370372</v>
      </c>
      <c r="I12855" t="b">
        <v>1</v>
      </c>
      <c r="J12855" t="b">
        <v>0</v>
      </c>
      <c r="K12855" t="s">
        <v>24</v>
      </c>
      <c r="L12855" t="s">
        <v>36</v>
      </c>
      <c r="N12855">
        <v>82.5</v>
      </c>
      <c r="O12855" t="s">
        <v>12201</v>
      </c>
      <c r="P12855" t="s">
        <v>16478</v>
      </c>
    </row>
    <row r="12856" spans="1:16" x14ac:dyDescent="0.55000000000000004">
      <c r="A12856" t="s">
        <v>0</v>
      </c>
      <c r="B12856" t="s">
        <v>16659</v>
      </c>
      <c r="C12856" t="s">
        <v>49</v>
      </c>
      <c r="D12856" t="s">
        <v>4084</v>
      </c>
      <c r="E12856" t="s">
        <v>105</v>
      </c>
      <c r="F12856" t="b">
        <v>0</v>
      </c>
      <c r="G12856" t="s">
        <v>41</v>
      </c>
      <c r="H12856" s="4">
        <v>45827.708541666667</v>
      </c>
      <c r="I12856" t="b">
        <v>1</v>
      </c>
      <c r="J12856" t="b">
        <v>0</v>
      </c>
      <c r="K12856" t="s">
        <v>24</v>
      </c>
      <c r="L12856" t="s">
        <v>22</v>
      </c>
      <c r="M12856">
        <v>48000</v>
      </c>
      <c r="O12856" t="s">
        <v>16660</v>
      </c>
      <c r="P12856" t="s">
        <v>204</v>
      </c>
    </row>
    <row r="12857" spans="1:16" x14ac:dyDescent="0.55000000000000004">
      <c r="A12857" t="s">
        <v>0</v>
      </c>
      <c r="B12857" t="s">
        <v>9660</v>
      </c>
      <c r="C12857" t="s">
        <v>143</v>
      </c>
      <c r="D12857" t="s">
        <v>4084</v>
      </c>
      <c r="E12857" t="s">
        <v>20</v>
      </c>
      <c r="F12857" t="b">
        <v>0</v>
      </c>
      <c r="G12857" t="s">
        <v>35</v>
      </c>
      <c r="H12857" s="4">
        <v>45827.708738425928</v>
      </c>
      <c r="I12857" t="b">
        <v>0</v>
      </c>
      <c r="J12857" t="b">
        <v>1</v>
      </c>
      <c r="K12857" t="s">
        <v>24</v>
      </c>
      <c r="L12857" t="s">
        <v>22</v>
      </c>
      <c r="M12857">
        <v>108267</v>
      </c>
      <c r="O12857" t="s">
        <v>1607</v>
      </c>
    </row>
    <row r="12858" spans="1:16" x14ac:dyDescent="0.55000000000000004">
      <c r="A12858" t="s">
        <v>0</v>
      </c>
      <c r="B12858" t="s">
        <v>3005</v>
      </c>
      <c r="C12858" t="s">
        <v>160</v>
      </c>
      <c r="D12858" t="s">
        <v>4084</v>
      </c>
      <c r="E12858" t="s">
        <v>20</v>
      </c>
      <c r="F12858" t="b">
        <v>0</v>
      </c>
      <c r="G12858" t="s">
        <v>52</v>
      </c>
      <c r="H12858" s="4">
        <v>45827.709050925929</v>
      </c>
      <c r="I12858" t="b">
        <v>1</v>
      </c>
      <c r="J12858" t="b">
        <v>0</v>
      </c>
      <c r="K12858" t="s">
        <v>24</v>
      </c>
      <c r="L12858" t="s">
        <v>22</v>
      </c>
      <c r="M12858">
        <v>52500</v>
      </c>
      <c r="O12858" t="s">
        <v>16453</v>
      </c>
      <c r="P12858" t="s">
        <v>126</v>
      </c>
    </row>
    <row r="12859" spans="1:16" x14ac:dyDescent="0.55000000000000004">
      <c r="A12859" t="s">
        <v>28</v>
      </c>
      <c r="B12859" t="s">
        <v>16661</v>
      </c>
      <c r="C12859" t="s">
        <v>106</v>
      </c>
      <c r="D12859" t="s">
        <v>3973</v>
      </c>
      <c r="E12859" t="s">
        <v>20</v>
      </c>
      <c r="F12859" t="b">
        <v>0</v>
      </c>
      <c r="G12859" t="s">
        <v>106</v>
      </c>
      <c r="H12859" s="4">
        <v>45827.727592592593</v>
      </c>
      <c r="I12859" t="b">
        <v>0</v>
      </c>
      <c r="J12859" t="b">
        <v>0</v>
      </c>
      <c r="K12859" t="s">
        <v>106</v>
      </c>
      <c r="L12859" t="s">
        <v>22</v>
      </c>
      <c r="M12859">
        <v>165000</v>
      </c>
      <c r="O12859" t="s">
        <v>69</v>
      </c>
      <c r="P12859" t="s">
        <v>16662</v>
      </c>
    </row>
    <row r="12860" spans="1:16" x14ac:dyDescent="0.55000000000000004">
      <c r="A12860" t="s">
        <v>0</v>
      </c>
      <c r="B12860" t="s">
        <v>16663</v>
      </c>
      <c r="C12860" t="s">
        <v>332</v>
      </c>
      <c r="D12860" t="s">
        <v>2208</v>
      </c>
      <c r="F12860" t="b">
        <v>0</v>
      </c>
      <c r="G12860" t="s">
        <v>41</v>
      </c>
      <c r="H12860" s="4">
        <v>45827.750127314823</v>
      </c>
      <c r="I12860" t="b">
        <v>0</v>
      </c>
      <c r="J12860" t="b">
        <v>0</v>
      </c>
      <c r="K12860" t="s">
        <v>24</v>
      </c>
      <c r="L12860" t="s">
        <v>36</v>
      </c>
      <c r="N12860">
        <v>38.25</v>
      </c>
      <c r="O12860" t="s">
        <v>2000</v>
      </c>
      <c r="P12860" t="s">
        <v>3412</v>
      </c>
    </row>
    <row r="12861" spans="1:16" x14ac:dyDescent="0.55000000000000004">
      <c r="A12861" t="s">
        <v>139</v>
      </c>
      <c r="B12861" t="s">
        <v>1634</v>
      </c>
      <c r="C12861" t="s">
        <v>3209</v>
      </c>
      <c r="D12861" t="s">
        <v>3973</v>
      </c>
      <c r="E12861" t="s">
        <v>51</v>
      </c>
      <c r="F12861" t="b">
        <v>0</v>
      </c>
      <c r="G12861" t="s">
        <v>30</v>
      </c>
      <c r="H12861" s="4">
        <v>45827.750532407408</v>
      </c>
      <c r="I12861" t="b">
        <v>0</v>
      </c>
      <c r="J12861" t="b">
        <v>0</v>
      </c>
      <c r="K12861" t="s">
        <v>24</v>
      </c>
      <c r="L12861" t="s">
        <v>36</v>
      </c>
      <c r="N12861">
        <v>25.5</v>
      </c>
      <c r="O12861" t="s">
        <v>1783</v>
      </c>
    </row>
    <row r="12862" spans="1:16" x14ac:dyDescent="0.55000000000000004">
      <c r="A12862" t="s">
        <v>19</v>
      </c>
      <c r="B12862" t="s">
        <v>1190</v>
      </c>
      <c r="C12862" t="s">
        <v>56</v>
      </c>
      <c r="D12862" t="s">
        <v>3828</v>
      </c>
      <c r="E12862" t="s">
        <v>20</v>
      </c>
      <c r="F12862" t="b">
        <v>0</v>
      </c>
      <c r="G12862" t="s">
        <v>23</v>
      </c>
      <c r="H12862" s="4">
        <v>45827.782002314823</v>
      </c>
      <c r="I12862" t="b">
        <v>0</v>
      </c>
      <c r="J12862" t="b">
        <v>1</v>
      </c>
      <c r="K12862" t="s">
        <v>24</v>
      </c>
      <c r="L12862" t="s">
        <v>22</v>
      </c>
      <c r="M12862">
        <v>162000</v>
      </c>
      <c r="O12862" t="s">
        <v>1341</v>
      </c>
      <c r="P12862" t="s">
        <v>764</v>
      </c>
    </row>
    <row r="12863" spans="1:16" x14ac:dyDescent="0.55000000000000004">
      <c r="A12863" t="s">
        <v>139</v>
      </c>
      <c r="B12863" t="s">
        <v>16664</v>
      </c>
      <c r="C12863" t="s">
        <v>774</v>
      </c>
      <c r="D12863" t="s">
        <v>3828</v>
      </c>
      <c r="E12863" t="s">
        <v>20</v>
      </c>
      <c r="F12863" t="b">
        <v>0</v>
      </c>
      <c r="G12863" t="s">
        <v>41</v>
      </c>
      <c r="H12863" s="4">
        <v>45827.791805555556</v>
      </c>
      <c r="I12863" t="b">
        <v>0</v>
      </c>
      <c r="J12863" t="b">
        <v>1</v>
      </c>
      <c r="K12863" t="s">
        <v>24</v>
      </c>
      <c r="L12863" t="s">
        <v>22</v>
      </c>
      <c r="M12863">
        <v>105200</v>
      </c>
      <c r="O12863" t="s">
        <v>11480</v>
      </c>
      <c r="P12863" t="s">
        <v>1965</v>
      </c>
    </row>
    <row r="12864" spans="1:16" x14ac:dyDescent="0.55000000000000004">
      <c r="A12864" t="s">
        <v>0</v>
      </c>
      <c r="B12864" t="s">
        <v>16665</v>
      </c>
      <c r="C12864" t="s">
        <v>192</v>
      </c>
      <c r="D12864" t="s">
        <v>2208</v>
      </c>
      <c r="E12864" t="s">
        <v>51</v>
      </c>
      <c r="F12864" t="b">
        <v>0</v>
      </c>
      <c r="G12864" t="s">
        <v>52</v>
      </c>
      <c r="H12864" s="4">
        <v>45827.792361111111</v>
      </c>
      <c r="I12864" t="b">
        <v>0</v>
      </c>
      <c r="J12864" t="b">
        <v>0</v>
      </c>
      <c r="K12864" t="s">
        <v>24</v>
      </c>
      <c r="L12864" t="s">
        <v>36</v>
      </c>
      <c r="N12864">
        <v>61</v>
      </c>
      <c r="O12864" t="s">
        <v>13070</v>
      </c>
      <c r="P12864" t="s">
        <v>16666</v>
      </c>
    </row>
    <row r="12865" spans="1:16" x14ac:dyDescent="0.55000000000000004">
      <c r="A12865" t="s">
        <v>2</v>
      </c>
      <c r="B12865" t="s">
        <v>692</v>
      </c>
      <c r="C12865" t="s">
        <v>1624</v>
      </c>
      <c r="D12865" t="s">
        <v>3828</v>
      </c>
      <c r="E12865" t="s">
        <v>20</v>
      </c>
      <c r="F12865" t="b">
        <v>0</v>
      </c>
      <c r="G12865" t="s">
        <v>27</v>
      </c>
      <c r="H12865" s="4">
        <v>45827.807638888888</v>
      </c>
      <c r="I12865" t="b">
        <v>0</v>
      </c>
      <c r="J12865" t="b">
        <v>1</v>
      </c>
      <c r="K12865" t="s">
        <v>24</v>
      </c>
      <c r="L12865" t="s">
        <v>22</v>
      </c>
      <c r="M12865">
        <v>150000</v>
      </c>
      <c r="O12865" t="s">
        <v>8047</v>
      </c>
      <c r="P12865" t="s">
        <v>16667</v>
      </c>
    </row>
    <row r="12866" spans="1:16" x14ac:dyDescent="0.55000000000000004">
      <c r="A12866" t="s">
        <v>2</v>
      </c>
      <c r="B12866" t="s">
        <v>16668</v>
      </c>
      <c r="C12866" t="s">
        <v>967</v>
      </c>
      <c r="D12866" t="s">
        <v>3828</v>
      </c>
      <c r="E12866" t="s">
        <v>51</v>
      </c>
      <c r="F12866" t="b">
        <v>0</v>
      </c>
      <c r="G12866" t="s">
        <v>27</v>
      </c>
      <c r="H12866" s="4">
        <v>45827.807650462957</v>
      </c>
      <c r="I12866" t="b">
        <v>1</v>
      </c>
      <c r="J12866" t="b">
        <v>1</v>
      </c>
      <c r="K12866" t="s">
        <v>24</v>
      </c>
      <c r="L12866" t="s">
        <v>36</v>
      </c>
      <c r="N12866">
        <v>44.424999237060547</v>
      </c>
      <c r="O12866" t="s">
        <v>1066</v>
      </c>
      <c r="P12866" t="s">
        <v>16669</v>
      </c>
    </row>
    <row r="12867" spans="1:16" x14ac:dyDescent="0.55000000000000004">
      <c r="A12867" t="s">
        <v>191</v>
      </c>
      <c r="B12867" t="s">
        <v>16670</v>
      </c>
      <c r="C12867" t="s">
        <v>505</v>
      </c>
      <c r="D12867" t="s">
        <v>3828</v>
      </c>
      <c r="E12867" t="s">
        <v>20</v>
      </c>
      <c r="F12867" t="b">
        <v>0</v>
      </c>
      <c r="G12867" t="s">
        <v>27</v>
      </c>
      <c r="H12867" s="4">
        <v>45827.807708333326</v>
      </c>
      <c r="I12867" t="b">
        <v>0</v>
      </c>
      <c r="J12867" t="b">
        <v>1</v>
      </c>
      <c r="K12867" t="s">
        <v>24</v>
      </c>
      <c r="L12867" t="s">
        <v>22</v>
      </c>
      <c r="M12867">
        <v>150000</v>
      </c>
      <c r="O12867" t="s">
        <v>16671</v>
      </c>
      <c r="P12867" t="s">
        <v>16672</v>
      </c>
    </row>
    <row r="12868" spans="1:16" x14ac:dyDescent="0.55000000000000004">
      <c r="A12868" t="s">
        <v>1</v>
      </c>
      <c r="B12868" t="s">
        <v>1104</v>
      </c>
      <c r="C12868" t="s">
        <v>2201</v>
      </c>
      <c r="D12868" t="s">
        <v>3973</v>
      </c>
      <c r="E12868" t="s">
        <v>20</v>
      </c>
      <c r="F12868" t="b">
        <v>0</v>
      </c>
      <c r="G12868" t="s">
        <v>41</v>
      </c>
      <c r="H12868" s="4">
        <v>45827.833460648151</v>
      </c>
      <c r="I12868" t="b">
        <v>0</v>
      </c>
      <c r="J12868" t="b">
        <v>1</v>
      </c>
      <c r="K12868" t="s">
        <v>24</v>
      </c>
      <c r="L12868" t="s">
        <v>36</v>
      </c>
      <c r="N12868">
        <v>28.5</v>
      </c>
      <c r="O12868" t="s">
        <v>16673</v>
      </c>
      <c r="P12868" t="s">
        <v>16674</v>
      </c>
    </row>
    <row r="12869" spans="1:16" x14ac:dyDescent="0.55000000000000004">
      <c r="A12869" t="s">
        <v>40</v>
      </c>
      <c r="B12869" t="s">
        <v>40</v>
      </c>
      <c r="C12869" t="s">
        <v>1810</v>
      </c>
      <c r="D12869" t="s">
        <v>3973</v>
      </c>
      <c r="E12869" t="s">
        <v>20</v>
      </c>
      <c r="F12869" t="b">
        <v>0</v>
      </c>
      <c r="G12869" t="s">
        <v>27</v>
      </c>
      <c r="H12869" s="4">
        <v>45827.849537037036</v>
      </c>
      <c r="I12869" t="b">
        <v>0</v>
      </c>
      <c r="J12869" t="b">
        <v>1</v>
      </c>
      <c r="K12869" t="s">
        <v>24</v>
      </c>
      <c r="L12869" t="s">
        <v>22</v>
      </c>
      <c r="M12869">
        <v>137500</v>
      </c>
      <c r="O12869" t="s">
        <v>2850</v>
      </c>
      <c r="P12869" t="s">
        <v>16675</v>
      </c>
    </row>
    <row r="12870" spans="1:16" x14ac:dyDescent="0.55000000000000004">
      <c r="A12870" t="s">
        <v>2</v>
      </c>
      <c r="B12870" t="s">
        <v>16226</v>
      </c>
      <c r="C12870" t="s">
        <v>591</v>
      </c>
      <c r="D12870" t="s">
        <v>3973</v>
      </c>
      <c r="E12870" t="s">
        <v>20</v>
      </c>
      <c r="F12870" t="b">
        <v>0</v>
      </c>
      <c r="G12870" t="s">
        <v>30</v>
      </c>
      <c r="H12870" s="4">
        <v>45827.850682870368</v>
      </c>
      <c r="I12870" t="b">
        <v>0</v>
      </c>
      <c r="J12870" t="b">
        <v>0</v>
      </c>
      <c r="K12870" t="s">
        <v>24</v>
      </c>
      <c r="L12870" t="s">
        <v>22</v>
      </c>
      <c r="M12870">
        <v>105000</v>
      </c>
      <c r="O12870" t="s">
        <v>2420</v>
      </c>
    </row>
    <row r="12871" spans="1:16" x14ac:dyDescent="0.55000000000000004">
      <c r="A12871" t="s">
        <v>0</v>
      </c>
      <c r="B12871" t="s">
        <v>16676</v>
      </c>
      <c r="C12871" t="s">
        <v>172</v>
      </c>
      <c r="D12871" t="s">
        <v>3828</v>
      </c>
      <c r="E12871" t="s">
        <v>20</v>
      </c>
      <c r="F12871" t="b">
        <v>0</v>
      </c>
      <c r="G12871" t="s">
        <v>27</v>
      </c>
      <c r="H12871" s="4">
        <v>45827.874965277777</v>
      </c>
      <c r="I12871" t="b">
        <v>0</v>
      </c>
      <c r="J12871" t="b">
        <v>1</v>
      </c>
      <c r="K12871" t="s">
        <v>24</v>
      </c>
      <c r="L12871" t="s">
        <v>22</v>
      </c>
      <c r="M12871">
        <v>132500</v>
      </c>
      <c r="O12871" t="s">
        <v>16677</v>
      </c>
      <c r="P12871" t="s">
        <v>16678</v>
      </c>
    </row>
    <row r="12872" spans="1:16" x14ac:dyDescent="0.55000000000000004">
      <c r="A12872" t="s">
        <v>2</v>
      </c>
      <c r="B12872" t="s">
        <v>16679</v>
      </c>
      <c r="C12872" t="s">
        <v>5493</v>
      </c>
      <c r="D12872" t="s">
        <v>3600</v>
      </c>
      <c r="E12872" t="s">
        <v>51</v>
      </c>
      <c r="F12872" t="b">
        <v>0</v>
      </c>
      <c r="G12872" t="s">
        <v>27</v>
      </c>
      <c r="H12872" s="4">
        <v>45827.891041666669</v>
      </c>
      <c r="I12872" t="b">
        <v>1</v>
      </c>
      <c r="J12872" t="b">
        <v>0</v>
      </c>
      <c r="K12872" t="s">
        <v>24</v>
      </c>
      <c r="L12872" t="s">
        <v>36</v>
      </c>
      <c r="N12872">
        <v>55</v>
      </c>
      <c r="O12872" t="s">
        <v>1625</v>
      </c>
      <c r="P12872" t="s">
        <v>16680</v>
      </c>
    </row>
    <row r="12873" spans="1:16" x14ac:dyDescent="0.55000000000000004">
      <c r="A12873" t="s">
        <v>2</v>
      </c>
      <c r="B12873" t="s">
        <v>1055</v>
      </c>
      <c r="C12873" t="s">
        <v>143</v>
      </c>
      <c r="D12873" t="s">
        <v>3973</v>
      </c>
      <c r="E12873" t="s">
        <v>51</v>
      </c>
      <c r="F12873" t="b">
        <v>0</v>
      </c>
      <c r="G12873" t="s">
        <v>41</v>
      </c>
      <c r="H12873" s="4">
        <v>45827.891331018523</v>
      </c>
      <c r="I12873" t="b">
        <v>0</v>
      </c>
      <c r="J12873" t="b">
        <v>0</v>
      </c>
      <c r="K12873" t="s">
        <v>24</v>
      </c>
      <c r="L12873" t="s">
        <v>36</v>
      </c>
      <c r="N12873">
        <v>38.5</v>
      </c>
      <c r="O12873" t="s">
        <v>74</v>
      </c>
      <c r="P12873" t="s">
        <v>16681</v>
      </c>
    </row>
    <row r="12874" spans="1:16" x14ac:dyDescent="0.55000000000000004">
      <c r="A12874" t="s">
        <v>139</v>
      </c>
      <c r="B12874" t="s">
        <v>11430</v>
      </c>
      <c r="C12874" t="s">
        <v>1100</v>
      </c>
      <c r="D12874" t="s">
        <v>3973</v>
      </c>
      <c r="E12874" t="s">
        <v>20</v>
      </c>
      <c r="F12874" t="b">
        <v>0</v>
      </c>
      <c r="G12874" t="s">
        <v>41</v>
      </c>
      <c r="H12874" s="4">
        <v>45827.916828703703</v>
      </c>
      <c r="I12874" t="b">
        <v>0</v>
      </c>
      <c r="J12874" t="b">
        <v>1</v>
      </c>
      <c r="K12874" t="s">
        <v>24</v>
      </c>
      <c r="L12874" t="s">
        <v>22</v>
      </c>
      <c r="M12874">
        <v>90000</v>
      </c>
      <c r="O12874" t="s">
        <v>11431</v>
      </c>
      <c r="P12874" t="s">
        <v>11432</v>
      </c>
    </row>
    <row r="12875" spans="1:16" x14ac:dyDescent="0.55000000000000004">
      <c r="A12875" t="s">
        <v>2</v>
      </c>
      <c r="B12875" t="s">
        <v>16682</v>
      </c>
      <c r="C12875" t="s">
        <v>889</v>
      </c>
      <c r="D12875" t="s">
        <v>3828</v>
      </c>
      <c r="E12875" t="s">
        <v>20</v>
      </c>
      <c r="F12875" t="b">
        <v>0</v>
      </c>
      <c r="G12875" t="s">
        <v>27</v>
      </c>
      <c r="H12875" s="4">
        <v>45827.932685185187</v>
      </c>
      <c r="I12875" t="b">
        <v>0</v>
      </c>
      <c r="J12875" t="b">
        <v>1</v>
      </c>
      <c r="K12875" t="s">
        <v>24</v>
      </c>
      <c r="L12875" t="s">
        <v>22</v>
      </c>
      <c r="M12875">
        <v>115000</v>
      </c>
      <c r="O12875" t="s">
        <v>16683</v>
      </c>
      <c r="P12875" t="s">
        <v>1361</v>
      </c>
    </row>
    <row r="12876" spans="1:16" x14ac:dyDescent="0.55000000000000004">
      <c r="A12876" t="s">
        <v>0</v>
      </c>
      <c r="B12876" t="s">
        <v>16684</v>
      </c>
      <c r="C12876" t="s">
        <v>1972</v>
      </c>
      <c r="D12876" t="s">
        <v>3828</v>
      </c>
      <c r="E12876" t="s">
        <v>219</v>
      </c>
      <c r="F12876" t="b">
        <v>0</v>
      </c>
      <c r="G12876" t="s">
        <v>41</v>
      </c>
      <c r="H12876" s="4">
        <v>45827.958460648151</v>
      </c>
      <c r="I12876" t="b">
        <v>1</v>
      </c>
      <c r="J12876" t="b">
        <v>0</v>
      </c>
      <c r="K12876" t="s">
        <v>24</v>
      </c>
      <c r="L12876" t="s">
        <v>36</v>
      </c>
      <c r="N12876">
        <v>21.010000228881839</v>
      </c>
      <c r="O12876" t="s">
        <v>16685</v>
      </c>
      <c r="P12876" t="s">
        <v>2466</v>
      </c>
    </row>
    <row r="12877" spans="1:16" x14ac:dyDescent="0.55000000000000004">
      <c r="A12877" t="s">
        <v>40</v>
      </c>
      <c r="B12877" t="s">
        <v>16686</v>
      </c>
      <c r="C12877" t="s">
        <v>16687</v>
      </c>
      <c r="D12877" t="s">
        <v>5535</v>
      </c>
      <c r="E12877" t="s">
        <v>20</v>
      </c>
      <c r="F12877" t="b">
        <v>0</v>
      </c>
      <c r="G12877" t="s">
        <v>23</v>
      </c>
      <c r="H12877" s="4">
        <v>45827.990451388891</v>
      </c>
      <c r="I12877" t="b">
        <v>1</v>
      </c>
      <c r="J12877" t="b">
        <v>0</v>
      </c>
      <c r="K12877" t="s">
        <v>24</v>
      </c>
      <c r="L12877" t="s">
        <v>22</v>
      </c>
      <c r="M12877">
        <v>167323</v>
      </c>
      <c r="O12877" t="s">
        <v>742</v>
      </c>
      <c r="P12877" t="s">
        <v>16688</v>
      </c>
    </row>
    <row r="12878" spans="1:16" x14ac:dyDescent="0.55000000000000004">
      <c r="A12878" t="s">
        <v>0</v>
      </c>
      <c r="B12878" t="s">
        <v>16689</v>
      </c>
      <c r="C12878" t="s">
        <v>2938</v>
      </c>
      <c r="D12878" t="s">
        <v>3828</v>
      </c>
      <c r="E12878" t="s">
        <v>20</v>
      </c>
      <c r="F12878" t="b">
        <v>0</v>
      </c>
      <c r="G12878" t="s">
        <v>27</v>
      </c>
      <c r="H12878" s="4">
        <v>45827.999884259261</v>
      </c>
      <c r="I12878" t="b">
        <v>0</v>
      </c>
      <c r="J12878" t="b">
        <v>0</v>
      </c>
      <c r="K12878" t="s">
        <v>24</v>
      </c>
      <c r="L12878" t="s">
        <v>36</v>
      </c>
      <c r="N12878">
        <v>27.5</v>
      </c>
      <c r="O12878" t="s">
        <v>16690</v>
      </c>
      <c r="P12878" t="s">
        <v>16691</v>
      </c>
    </row>
    <row r="12879" spans="1:16" x14ac:dyDescent="0.55000000000000004">
      <c r="A12879" t="s">
        <v>0</v>
      </c>
      <c r="B12879" t="s">
        <v>16457</v>
      </c>
      <c r="C12879" t="s">
        <v>213</v>
      </c>
      <c r="D12879" t="s">
        <v>5535</v>
      </c>
      <c r="E12879" t="s">
        <v>20</v>
      </c>
      <c r="F12879" t="b">
        <v>0</v>
      </c>
      <c r="G12879" t="s">
        <v>41</v>
      </c>
      <c r="H12879" s="4">
        <v>45828.000127314823</v>
      </c>
      <c r="I12879" t="b">
        <v>0</v>
      </c>
      <c r="J12879" t="b">
        <v>0</v>
      </c>
      <c r="K12879" t="s">
        <v>24</v>
      </c>
      <c r="L12879" t="s">
        <v>22</v>
      </c>
      <c r="M12879">
        <v>147637.5</v>
      </c>
      <c r="O12879" t="s">
        <v>697</v>
      </c>
      <c r="P12879" t="s">
        <v>8177</v>
      </c>
    </row>
    <row r="12880" spans="1:16" x14ac:dyDescent="0.55000000000000004">
      <c r="A12880" t="s">
        <v>2</v>
      </c>
      <c r="B12880" t="s">
        <v>543</v>
      </c>
      <c r="C12880" t="s">
        <v>16692</v>
      </c>
      <c r="D12880" t="s">
        <v>5535</v>
      </c>
      <c r="E12880" t="s">
        <v>20</v>
      </c>
      <c r="F12880" t="b">
        <v>0</v>
      </c>
      <c r="G12880" t="s">
        <v>27</v>
      </c>
      <c r="H12880" s="4">
        <v>45828.015972222223</v>
      </c>
      <c r="I12880" t="b">
        <v>0</v>
      </c>
      <c r="J12880" t="b">
        <v>1</v>
      </c>
      <c r="K12880" t="s">
        <v>24</v>
      </c>
      <c r="L12880" t="s">
        <v>22</v>
      </c>
      <c r="M12880">
        <v>88582</v>
      </c>
      <c r="O12880" t="s">
        <v>1653</v>
      </c>
      <c r="P12880" t="s">
        <v>16693</v>
      </c>
    </row>
    <row r="12881" spans="1:16" x14ac:dyDescent="0.55000000000000004">
      <c r="A12881" t="s">
        <v>28</v>
      </c>
      <c r="B12881" t="s">
        <v>1539</v>
      </c>
      <c r="C12881" t="s">
        <v>33</v>
      </c>
      <c r="D12881" t="s">
        <v>3973</v>
      </c>
      <c r="E12881" t="s">
        <v>20</v>
      </c>
      <c r="F12881" t="b">
        <v>0</v>
      </c>
      <c r="G12881" t="s">
        <v>27</v>
      </c>
      <c r="H12881" s="4">
        <v>45828.016180555547</v>
      </c>
      <c r="I12881" t="b">
        <v>0</v>
      </c>
      <c r="J12881" t="b">
        <v>0</v>
      </c>
      <c r="K12881" t="s">
        <v>24</v>
      </c>
      <c r="L12881" t="s">
        <v>22</v>
      </c>
      <c r="M12881">
        <v>145000</v>
      </c>
      <c r="O12881" t="s">
        <v>6549</v>
      </c>
      <c r="P12881" t="s">
        <v>16694</v>
      </c>
    </row>
    <row r="12882" spans="1:16" x14ac:dyDescent="0.55000000000000004">
      <c r="A12882" t="s">
        <v>0</v>
      </c>
      <c r="B12882" t="s">
        <v>2528</v>
      </c>
      <c r="C12882" t="s">
        <v>16695</v>
      </c>
      <c r="D12882" t="s">
        <v>3973</v>
      </c>
      <c r="E12882" t="s">
        <v>20</v>
      </c>
      <c r="F12882" t="b">
        <v>0</v>
      </c>
      <c r="G12882" t="s">
        <v>27</v>
      </c>
      <c r="H12882" s="4">
        <v>45828.041585648149</v>
      </c>
      <c r="I12882" t="b">
        <v>0</v>
      </c>
      <c r="J12882" t="b">
        <v>1</v>
      </c>
      <c r="K12882" t="s">
        <v>24</v>
      </c>
      <c r="L12882" t="s">
        <v>22</v>
      </c>
      <c r="M12882">
        <v>62000</v>
      </c>
      <c r="O12882" t="s">
        <v>5482</v>
      </c>
      <c r="P12882" t="s">
        <v>16696</v>
      </c>
    </row>
    <row r="12883" spans="1:16" x14ac:dyDescent="0.55000000000000004">
      <c r="A12883" t="s">
        <v>0</v>
      </c>
      <c r="B12883" t="s">
        <v>2528</v>
      </c>
      <c r="C12883" t="s">
        <v>236</v>
      </c>
      <c r="D12883" t="s">
        <v>3973</v>
      </c>
      <c r="E12883" t="s">
        <v>20</v>
      </c>
      <c r="F12883" t="b">
        <v>0</v>
      </c>
      <c r="G12883" t="s">
        <v>27</v>
      </c>
      <c r="H12883" s="4">
        <v>45828.041631944441</v>
      </c>
      <c r="I12883" t="b">
        <v>0</v>
      </c>
      <c r="J12883" t="b">
        <v>1</v>
      </c>
      <c r="K12883" t="s">
        <v>24</v>
      </c>
      <c r="L12883" t="s">
        <v>22</v>
      </c>
      <c r="M12883">
        <v>62000</v>
      </c>
      <c r="O12883" t="s">
        <v>5482</v>
      </c>
      <c r="P12883" t="s">
        <v>16696</v>
      </c>
    </row>
    <row r="12884" spans="1:16" x14ac:dyDescent="0.55000000000000004">
      <c r="A12884" t="s">
        <v>0</v>
      </c>
      <c r="B12884" t="s">
        <v>2528</v>
      </c>
      <c r="C12884" t="s">
        <v>688</v>
      </c>
      <c r="D12884" t="s">
        <v>3973</v>
      </c>
      <c r="E12884" t="s">
        <v>20</v>
      </c>
      <c r="F12884" t="b">
        <v>0</v>
      </c>
      <c r="G12884" t="s">
        <v>30</v>
      </c>
      <c r="H12884" s="4">
        <v>45828.042210648149</v>
      </c>
      <c r="I12884" t="b">
        <v>0</v>
      </c>
      <c r="J12884" t="b">
        <v>1</v>
      </c>
      <c r="K12884" t="s">
        <v>24</v>
      </c>
      <c r="L12884" t="s">
        <v>22</v>
      </c>
      <c r="M12884">
        <v>62000</v>
      </c>
      <c r="O12884" t="s">
        <v>5482</v>
      </c>
      <c r="P12884" t="s">
        <v>16696</v>
      </c>
    </row>
    <row r="12885" spans="1:16" x14ac:dyDescent="0.55000000000000004">
      <c r="A12885" t="s">
        <v>0</v>
      </c>
      <c r="B12885" t="s">
        <v>16697</v>
      </c>
      <c r="C12885" t="s">
        <v>82</v>
      </c>
      <c r="D12885" t="s">
        <v>3973</v>
      </c>
      <c r="E12885" t="s">
        <v>51</v>
      </c>
      <c r="F12885" t="b">
        <v>0</v>
      </c>
      <c r="G12885" t="s">
        <v>27</v>
      </c>
      <c r="H12885" s="4">
        <v>45828.08321759259</v>
      </c>
      <c r="I12885" t="b">
        <v>0</v>
      </c>
      <c r="J12885" t="b">
        <v>0</v>
      </c>
      <c r="K12885" t="s">
        <v>24</v>
      </c>
      <c r="L12885" t="s">
        <v>22</v>
      </c>
      <c r="M12885">
        <v>97500</v>
      </c>
      <c r="O12885" t="s">
        <v>1848</v>
      </c>
      <c r="P12885" t="s">
        <v>320</v>
      </c>
    </row>
    <row r="12886" spans="1:16" x14ac:dyDescent="0.55000000000000004">
      <c r="A12886" t="s">
        <v>2</v>
      </c>
      <c r="B12886" t="s">
        <v>195</v>
      </c>
      <c r="C12886" t="s">
        <v>33</v>
      </c>
      <c r="D12886" t="s">
        <v>2208</v>
      </c>
      <c r="E12886" t="s">
        <v>20</v>
      </c>
      <c r="F12886" t="b">
        <v>0</v>
      </c>
      <c r="G12886" t="s">
        <v>23</v>
      </c>
      <c r="H12886" s="4">
        <v>45828.157233796293</v>
      </c>
      <c r="I12886" t="b">
        <v>0</v>
      </c>
      <c r="J12886" t="b">
        <v>1</v>
      </c>
      <c r="K12886" t="s">
        <v>24</v>
      </c>
      <c r="L12886" t="s">
        <v>22</v>
      </c>
      <c r="M12886">
        <v>151474.5</v>
      </c>
      <c r="O12886" t="s">
        <v>254</v>
      </c>
      <c r="P12886" t="s">
        <v>16698</v>
      </c>
    </row>
    <row r="12887" spans="1:16" x14ac:dyDescent="0.55000000000000004">
      <c r="A12887" t="s">
        <v>2</v>
      </c>
      <c r="B12887" t="s">
        <v>307</v>
      </c>
      <c r="C12887" t="s">
        <v>801</v>
      </c>
      <c r="D12887" t="s">
        <v>3973</v>
      </c>
      <c r="E12887" t="s">
        <v>51</v>
      </c>
      <c r="F12887" t="b">
        <v>0</v>
      </c>
      <c r="G12887" t="s">
        <v>27</v>
      </c>
      <c r="H12887" s="4">
        <v>45828.182685185187</v>
      </c>
      <c r="I12887" t="b">
        <v>0</v>
      </c>
      <c r="J12887" t="b">
        <v>1</v>
      </c>
      <c r="K12887" t="s">
        <v>24</v>
      </c>
      <c r="L12887" t="s">
        <v>36</v>
      </c>
      <c r="N12887">
        <v>62.5</v>
      </c>
      <c r="O12887" t="s">
        <v>74</v>
      </c>
      <c r="P12887" t="s">
        <v>16699</v>
      </c>
    </row>
    <row r="12888" spans="1:16" x14ac:dyDescent="0.55000000000000004">
      <c r="A12888" t="s">
        <v>25</v>
      </c>
      <c r="B12888" t="s">
        <v>16700</v>
      </c>
      <c r="C12888" t="s">
        <v>39</v>
      </c>
      <c r="D12888" t="s">
        <v>4014</v>
      </c>
      <c r="E12888" t="s">
        <v>20</v>
      </c>
      <c r="F12888" t="b">
        <v>1</v>
      </c>
      <c r="G12888" t="s">
        <v>27</v>
      </c>
      <c r="H12888" s="4">
        <v>45828.250057870369</v>
      </c>
      <c r="I12888" t="b">
        <v>0</v>
      </c>
      <c r="J12888" t="b">
        <v>1</v>
      </c>
      <c r="K12888" t="s">
        <v>24</v>
      </c>
      <c r="L12888" t="s">
        <v>22</v>
      </c>
      <c r="M12888">
        <v>99512.5</v>
      </c>
      <c r="O12888" t="s">
        <v>3142</v>
      </c>
      <c r="P12888" t="s">
        <v>16701</v>
      </c>
    </row>
    <row r="12889" spans="1:16" x14ac:dyDescent="0.55000000000000004">
      <c r="A12889" t="s">
        <v>25</v>
      </c>
      <c r="B12889" t="s">
        <v>16702</v>
      </c>
      <c r="C12889" t="s">
        <v>192</v>
      </c>
      <c r="D12889" t="s">
        <v>4090</v>
      </c>
      <c r="E12889" t="s">
        <v>20</v>
      </c>
      <c r="F12889" t="b">
        <v>0</v>
      </c>
      <c r="G12889" t="s">
        <v>52</v>
      </c>
      <c r="H12889" s="4">
        <v>45828.250914351847</v>
      </c>
      <c r="I12889" t="b">
        <v>0</v>
      </c>
      <c r="J12889" t="b">
        <v>1</v>
      </c>
      <c r="K12889" t="s">
        <v>24</v>
      </c>
      <c r="L12889" t="s">
        <v>22</v>
      </c>
      <c r="M12889">
        <v>132500</v>
      </c>
      <c r="O12889" t="s">
        <v>524</v>
      </c>
      <c r="P12889" t="s">
        <v>1725</v>
      </c>
    </row>
    <row r="12890" spans="1:16" x14ac:dyDescent="0.55000000000000004">
      <c r="A12890" t="s">
        <v>1</v>
      </c>
      <c r="B12890" t="s">
        <v>16703</v>
      </c>
      <c r="C12890" t="s">
        <v>949</v>
      </c>
      <c r="D12890" t="s">
        <v>212</v>
      </c>
      <c r="E12890" t="s">
        <v>20</v>
      </c>
      <c r="F12890" t="b">
        <v>0</v>
      </c>
      <c r="G12890" t="s">
        <v>30</v>
      </c>
      <c r="H12890" s="4">
        <v>45828.251550925917</v>
      </c>
      <c r="I12890" t="b">
        <v>0</v>
      </c>
      <c r="J12890" t="b">
        <v>0</v>
      </c>
      <c r="K12890" t="s">
        <v>24</v>
      </c>
      <c r="L12890" t="s">
        <v>22</v>
      </c>
      <c r="M12890">
        <v>104000</v>
      </c>
      <c r="O12890" t="s">
        <v>212</v>
      </c>
    </row>
    <row r="12891" spans="1:16" x14ac:dyDescent="0.55000000000000004">
      <c r="A12891" t="s">
        <v>1</v>
      </c>
      <c r="B12891" t="s">
        <v>1728</v>
      </c>
      <c r="C12891" t="s">
        <v>151</v>
      </c>
      <c r="D12891" t="s">
        <v>4100</v>
      </c>
      <c r="E12891" t="s">
        <v>20</v>
      </c>
      <c r="F12891" t="b">
        <v>0</v>
      </c>
      <c r="G12891" t="s">
        <v>30</v>
      </c>
      <c r="H12891" s="4">
        <v>45828.251550925917</v>
      </c>
      <c r="I12891" t="b">
        <v>0</v>
      </c>
      <c r="J12891" t="b">
        <v>1</v>
      </c>
      <c r="K12891" t="s">
        <v>24</v>
      </c>
      <c r="L12891" t="s">
        <v>22</v>
      </c>
      <c r="M12891">
        <v>107965</v>
      </c>
      <c r="O12891" t="s">
        <v>16704</v>
      </c>
      <c r="P12891" t="s">
        <v>16705</v>
      </c>
    </row>
    <row r="12892" spans="1:16" x14ac:dyDescent="0.55000000000000004">
      <c r="A12892" t="s">
        <v>2</v>
      </c>
      <c r="B12892" t="s">
        <v>692</v>
      </c>
      <c r="C12892" t="s">
        <v>1624</v>
      </c>
      <c r="D12892" t="s">
        <v>3828</v>
      </c>
      <c r="E12892" t="s">
        <v>20</v>
      </c>
      <c r="F12892" t="b">
        <v>0</v>
      </c>
      <c r="G12892" t="s">
        <v>27</v>
      </c>
      <c r="H12892" s="4">
        <v>45828.251701388886</v>
      </c>
      <c r="I12892" t="b">
        <v>0</v>
      </c>
      <c r="J12892" t="b">
        <v>1</v>
      </c>
      <c r="K12892" t="s">
        <v>24</v>
      </c>
      <c r="L12892" t="s">
        <v>22</v>
      </c>
      <c r="M12892">
        <v>150000</v>
      </c>
      <c r="O12892" t="s">
        <v>8047</v>
      </c>
      <c r="P12892" t="s">
        <v>16667</v>
      </c>
    </row>
    <row r="12893" spans="1:16" x14ac:dyDescent="0.55000000000000004">
      <c r="A12893" t="s">
        <v>1</v>
      </c>
      <c r="B12893" t="s">
        <v>15220</v>
      </c>
      <c r="C12893" t="s">
        <v>39</v>
      </c>
      <c r="D12893" t="s">
        <v>4014</v>
      </c>
      <c r="E12893" t="s">
        <v>20</v>
      </c>
      <c r="F12893" t="b">
        <v>1</v>
      </c>
      <c r="G12893" t="s">
        <v>158</v>
      </c>
      <c r="H12893" s="4">
        <v>45828.254259259258</v>
      </c>
      <c r="I12893" t="b">
        <v>0</v>
      </c>
      <c r="J12893" t="b">
        <v>1</v>
      </c>
      <c r="K12893" t="s">
        <v>158</v>
      </c>
      <c r="L12893" t="s">
        <v>22</v>
      </c>
      <c r="M12893">
        <v>127500</v>
      </c>
      <c r="O12893" t="s">
        <v>2803</v>
      </c>
      <c r="P12893" t="s">
        <v>4801</v>
      </c>
    </row>
    <row r="12894" spans="1:16" x14ac:dyDescent="0.55000000000000004">
      <c r="A12894" t="s">
        <v>2</v>
      </c>
      <c r="B12894" t="s">
        <v>2338</v>
      </c>
      <c r="C12894" t="s">
        <v>203</v>
      </c>
      <c r="D12894" t="s">
        <v>2208</v>
      </c>
      <c r="E12894" t="s">
        <v>20</v>
      </c>
      <c r="F12894" t="b">
        <v>0</v>
      </c>
      <c r="G12894" t="s">
        <v>23</v>
      </c>
      <c r="H12894" s="4">
        <v>45828.26766203704</v>
      </c>
      <c r="I12894" t="b">
        <v>0</v>
      </c>
      <c r="J12894" t="b">
        <v>0</v>
      </c>
      <c r="K12894" t="s">
        <v>24</v>
      </c>
      <c r="L12894" t="s">
        <v>22</v>
      </c>
      <c r="M12894">
        <v>126200</v>
      </c>
      <c r="O12894" t="s">
        <v>5315</v>
      </c>
      <c r="P12894" t="s">
        <v>5316</v>
      </c>
    </row>
    <row r="12895" spans="1:16" x14ac:dyDescent="0.55000000000000004">
      <c r="A12895" t="s">
        <v>2</v>
      </c>
      <c r="B12895" t="s">
        <v>5005</v>
      </c>
      <c r="C12895" t="s">
        <v>1291</v>
      </c>
      <c r="D12895" t="s">
        <v>3828</v>
      </c>
      <c r="E12895" t="s">
        <v>20</v>
      </c>
      <c r="F12895" t="b">
        <v>0</v>
      </c>
      <c r="G12895" t="s">
        <v>1247</v>
      </c>
      <c r="H12895" s="4">
        <v>45828.27621527778</v>
      </c>
      <c r="I12895" t="b">
        <v>0</v>
      </c>
      <c r="J12895" t="b">
        <v>0</v>
      </c>
      <c r="K12895" t="s">
        <v>1247</v>
      </c>
      <c r="L12895" t="s">
        <v>22</v>
      </c>
      <c r="M12895">
        <v>166000</v>
      </c>
      <c r="O12895" t="s">
        <v>5006</v>
      </c>
      <c r="P12895" t="s">
        <v>5007</v>
      </c>
    </row>
    <row r="12896" spans="1:16" x14ac:dyDescent="0.55000000000000004">
      <c r="A12896" t="s">
        <v>2</v>
      </c>
      <c r="B12896" t="s">
        <v>16706</v>
      </c>
      <c r="C12896" t="s">
        <v>372</v>
      </c>
      <c r="D12896" t="s">
        <v>3973</v>
      </c>
      <c r="E12896" t="s">
        <v>20</v>
      </c>
      <c r="F12896" t="b">
        <v>0</v>
      </c>
      <c r="G12896" t="s">
        <v>23</v>
      </c>
      <c r="H12896" s="4">
        <v>45828.282280092593</v>
      </c>
      <c r="I12896" t="b">
        <v>0</v>
      </c>
      <c r="J12896" t="b">
        <v>1</v>
      </c>
      <c r="K12896" t="s">
        <v>24</v>
      </c>
      <c r="L12896" t="s">
        <v>22</v>
      </c>
      <c r="M12896">
        <v>125500</v>
      </c>
      <c r="O12896" t="s">
        <v>12007</v>
      </c>
      <c r="P12896" t="s">
        <v>16707</v>
      </c>
    </row>
    <row r="12897" spans="1:16" x14ac:dyDescent="0.55000000000000004">
      <c r="A12897" t="s">
        <v>19</v>
      </c>
      <c r="B12897" t="s">
        <v>1849</v>
      </c>
      <c r="C12897" t="s">
        <v>140</v>
      </c>
      <c r="D12897" t="s">
        <v>3973</v>
      </c>
      <c r="E12897" t="s">
        <v>20</v>
      </c>
      <c r="F12897" t="b">
        <v>0</v>
      </c>
      <c r="G12897" t="s">
        <v>35</v>
      </c>
      <c r="H12897" s="4">
        <v>45828.292256944442</v>
      </c>
      <c r="I12897" t="b">
        <v>0</v>
      </c>
      <c r="J12897" t="b">
        <v>0</v>
      </c>
      <c r="K12897" t="s">
        <v>24</v>
      </c>
      <c r="L12897" t="s">
        <v>22</v>
      </c>
      <c r="M12897">
        <v>181500</v>
      </c>
      <c r="O12897" t="s">
        <v>237</v>
      </c>
      <c r="P12897" t="s">
        <v>16508</v>
      </c>
    </row>
    <row r="12898" spans="1:16" x14ac:dyDescent="0.55000000000000004">
      <c r="A12898" t="s">
        <v>2</v>
      </c>
      <c r="B12898" t="s">
        <v>16708</v>
      </c>
      <c r="C12898" t="s">
        <v>42</v>
      </c>
      <c r="D12898" t="s">
        <v>3970</v>
      </c>
      <c r="E12898" t="s">
        <v>20</v>
      </c>
      <c r="F12898" t="b">
        <v>0</v>
      </c>
      <c r="G12898" t="s">
        <v>27</v>
      </c>
      <c r="H12898" s="4">
        <v>45828.293425925927</v>
      </c>
      <c r="I12898" t="b">
        <v>1</v>
      </c>
      <c r="J12898" t="b">
        <v>0</v>
      </c>
      <c r="K12898" t="s">
        <v>24</v>
      </c>
      <c r="L12898" t="s">
        <v>22</v>
      </c>
      <c r="M12898">
        <v>155000</v>
      </c>
      <c r="O12898" t="s">
        <v>16709</v>
      </c>
      <c r="P12898" t="s">
        <v>16710</v>
      </c>
    </row>
    <row r="12899" spans="1:16" x14ac:dyDescent="0.55000000000000004">
      <c r="A12899" t="s">
        <v>0</v>
      </c>
      <c r="B12899" t="s">
        <v>16451</v>
      </c>
      <c r="C12899" t="s">
        <v>10835</v>
      </c>
      <c r="D12899" t="s">
        <v>4084</v>
      </c>
      <c r="E12899" t="s">
        <v>20</v>
      </c>
      <c r="F12899" t="b">
        <v>0</v>
      </c>
      <c r="G12899" t="s">
        <v>41</v>
      </c>
      <c r="H12899" s="4">
        <v>45828.375486111108</v>
      </c>
      <c r="I12899" t="b">
        <v>0</v>
      </c>
      <c r="J12899" t="b">
        <v>1</v>
      </c>
      <c r="K12899" t="s">
        <v>24</v>
      </c>
      <c r="L12899" t="s">
        <v>22</v>
      </c>
      <c r="M12899">
        <v>111215</v>
      </c>
      <c r="O12899" t="s">
        <v>16452</v>
      </c>
      <c r="P12899" t="s">
        <v>280</v>
      </c>
    </row>
    <row r="12900" spans="1:16" x14ac:dyDescent="0.55000000000000004">
      <c r="A12900" t="s">
        <v>0</v>
      </c>
      <c r="B12900" t="s">
        <v>1507</v>
      </c>
      <c r="C12900" t="s">
        <v>2289</v>
      </c>
      <c r="D12900" t="s">
        <v>4090</v>
      </c>
      <c r="E12900" t="s">
        <v>20</v>
      </c>
      <c r="F12900" t="b">
        <v>0</v>
      </c>
      <c r="G12900" t="s">
        <v>35</v>
      </c>
      <c r="H12900" s="4">
        <v>45828.375532407408</v>
      </c>
      <c r="I12900" t="b">
        <v>1</v>
      </c>
      <c r="J12900" t="b">
        <v>0</v>
      </c>
      <c r="K12900" t="s">
        <v>24</v>
      </c>
      <c r="L12900" t="s">
        <v>36</v>
      </c>
      <c r="N12900">
        <v>60</v>
      </c>
      <c r="O12900" t="s">
        <v>16711</v>
      </c>
      <c r="P12900" t="s">
        <v>119</v>
      </c>
    </row>
    <row r="12901" spans="1:16" x14ac:dyDescent="0.55000000000000004">
      <c r="A12901" t="s">
        <v>1</v>
      </c>
      <c r="B12901" t="s">
        <v>9457</v>
      </c>
      <c r="C12901" t="s">
        <v>82</v>
      </c>
      <c r="D12901" t="s">
        <v>4084</v>
      </c>
      <c r="E12901" t="s">
        <v>20</v>
      </c>
      <c r="F12901" t="b">
        <v>0</v>
      </c>
      <c r="G12901" t="s">
        <v>27</v>
      </c>
      <c r="H12901" s="4">
        <v>45828.376157407409</v>
      </c>
      <c r="I12901" t="b">
        <v>0</v>
      </c>
      <c r="J12901" t="b">
        <v>0</v>
      </c>
      <c r="K12901" t="s">
        <v>24</v>
      </c>
      <c r="L12901" t="s">
        <v>22</v>
      </c>
      <c r="M12901">
        <v>245000</v>
      </c>
      <c r="O12901" t="s">
        <v>2761</v>
      </c>
      <c r="P12901" t="s">
        <v>3842</v>
      </c>
    </row>
    <row r="12902" spans="1:16" x14ac:dyDescent="0.55000000000000004">
      <c r="A12902" t="s">
        <v>1</v>
      </c>
      <c r="B12902" t="s">
        <v>16712</v>
      </c>
      <c r="C12902" t="s">
        <v>372</v>
      </c>
      <c r="D12902" t="s">
        <v>4084</v>
      </c>
      <c r="E12902" t="s">
        <v>20</v>
      </c>
      <c r="F12902" t="b">
        <v>0</v>
      </c>
      <c r="G12902" t="s">
        <v>27</v>
      </c>
      <c r="H12902" s="4">
        <v>45828.376180555562</v>
      </c>
      <c r="I12902" t="b">
        <v>0</v>
      </c>
      <c r="J12902" t="b">
        <v>0</v>
      </c>
      <c r="K12902" t="s">
        <v>24</v>
      </c>
      <c r="L12902" t="s">
        <v>22</v>
      </c>
      <c r="M12902">
        <v>124941</v>
      </c>
      <c r="O12902" t="s">
        <v>16114</v>
      </c>
      <c r="P12902" t="s">
        <v>16713</v>
      </c>
    </row>
    <row r="12903" spans="1:16" x14ac:dyDescent="0.55000000000000004">
      <c r="A12903" t="s">
        <v>0</v>
      </c>
      <c r="B12903" t="s">
        <v>16512</v>
      </c>
      <c r="C12903" t="s">
        <v>2081</v>
      </c>
      <c r="D12903" t="s">
        <v>4084</v>
      </c>
      <c r="E12903" t="s">
        <v>20</v>
      </c>
      <c r="F12903" t="b">
        <v>0</v>
      </c>
      <c r="G12903" t="s">
        <v>30</v>
      </c>
      <c r="H12903" s="4">
        <v>45828.376620370371</v>
      </c>
      <c r="I12903" t="b">
        <v>0</v>
      </c>
      <c r="J12903" t="b">
        <v>0</v>
      </c>
      <c r="K12903" t="s">
        <v>24</v>
      </c>
      <c r="L12903" t="s">
        <v>22</v>
      </c>
      <c r="M12903">
        <v>198000</v>
      </c>
      <c r="O12903" t="s">
        <v>16513</v>
      </c>
    </row>
    <row r="12904" spans="1:16" x14ac:dyDescent="0.55000000000000004">
      <c r="A12904" t="s">
        <v>2</v>
      </c>
      <c r="B12904" t="s">
        <v>16714</v>
      </c>
      <c r="C12904" t="s">
        <v>1925</v>
      </c>
      <c r="D12904" t="s">
        <v>3600</v>
      </c>
      <c r="E12904" t="s">
        <v>20</v>
      </c>
      <c r="F12904" t="b">
        <v>0</v>
      </c>
      <c r="G12904" t="s">
        <v>27</v>
      </c>
      <c r="H12904" s="4">
        <v>45828.376817129632</v>
      </c>
      <c r="I12904" t="b">
        <v>1</v>
      </c>
      <c r="J12904" t="b">
        <v>0</v>
      </c>
      <c r="K12904" t="s">
        <v>24</v>
      </c>
      <c r="L12904" t="s">
        <v>22</v>
      </c>
      <c r="M12904">
        <v>115000</v>
      </c>
      <c r="O12904" t="s">
        <v>16715</v>
      </c>
      <c r="P12904" t="s">
        <v>3905</v>
      </c>
    </row>
    <row r="12905" spans="1:16" x14ac:dyDescent="0.55000000000000004">
      <c r="A12905" t="s">
        <v>2</v>
      </c>
      <c r="B12905" t="s">
        <v>16716</v>
      </c>
      <c r="C12905" t="s">
        <v>171</v>
      </c>
      <c r="D12905" t="s">
        <v>3600</v>
      </c>
      <c r="E12905" t="s">
        <v>20</v>
      </c>
      <c r="F12905" t="b">
        <v>0</v>
      </c>
      <c r="G12905" t="s">
        <v>27</v>
      </c>
      <c r="H12905" s="4">
        <v>45828.376840277779</v>
      </c>
      <c r="I12905" t="b">
        <v>0</v>
      </c>
      <c r="J12905" t="b">
        <v>1</v>
      </c>
      <c r="K12905" t="s">
        <v>24</v>
      </c>
      <c r="L12905" t="s">
        <v>22</v>
      </c>
      <c r="M12905">
        <v>174000</v>
      </c>
      <c r="O12905" t="s">
        <v>2113</v>
      </c>
      <c r="P12905" t="s">
        <v>16717</v>
      </c>
    </row>
    <row r="12906" spans="1:16" x14ac:dyDescent="0.55000000000000004">
      <c r="A12906" t="s">
        <v>28</v>
      </c>
      <c r="B12906" t="s">
        <v>16022</v>
      </c>
      <c r="C12906" t="s">
        <v>39</v>
      </c>
      <c r="D12906" t="s">
        <v>3973</v>
      </c>
      <c r="E12906" t="s">
        <v>20</v>
      </c>
      <c r="F12906" t="b">
        <v>1</v>
      </c>
      <c r="G12906" t="s">
        <v>106</v>
      </c>
      <c r="H12906" s="4">
        <v>45828.380393518521</v>
      </c>
      <c r="I12906" t="b">
        <v>0</v>
      </c>
      <c r="J12906" t="b">
        <v>0</v>
      </c>
      <c r="K12906" t="s">
        <v>106</v>
      </c>
      <c r="L12906" t="s">
        <v>36</v>
      </c>
      <c r="N12906">
        <v>100</v>
      </c>
      <c r="O12906" t="s">
        <v>7413</v>
      </c>
    </row>
    <row r="12907" spans="1:16" x14ac:dyDescent="0.55000000000000004">
      <c r="A12907" t="s">
        <v>0</v>
      </c>
      <c r="B12907" t="s">
        <v>16659</v>
      </c>
      <c r="C12907" t="s">
        <v>203</v>
      </c>
      <c r="D12907" t="s">
        <v>4084</v>
      </c>
      <c r="E12907" t="s">
        <v>105</v>
      </c>
      <c r="F12907" t="b">
        <v>0</v>
      </c>
      <c r="G12907" t="s">
        <v>23</v>
      </c>
      <c r="H12907" s="4">
        <v>45828.392500000002</v>
      </c>
      <c r="I12907" t="b">
        <v>1</v>
      </c>
      <c r="J12907" t="b">
        <v>0</v>
      </c>
      <c r="K12907" t="s">
        <v>24</v>
      </c>
      <c r="L12907" t="s">
        <v>22</v>
      </c>
      <c r="M12907">
        <v>22500</v>
      </c>
      <c r="O12907" t="s">
        <v>16660</v>
      </c>
      <c r="P12907" t="s">
        <v>204</v>
      </c>
    </row>
    <row r="12908" spans="1:16" x14ac:dyDescent="0.55000000000000004">
      <c r="A12908" t="s">
        <v>0</v>
      </c>
      <c r="B12908" t="s">
        <v>16718</v>
      </c>
      <c r="C12908" t="s">
        <v>16719</v>
      </c>
      <c r="D12908" t="s">
        <v>4084</v>
      </c>
      <c r="E12908" t="s">
        <v>20</v>
      </c>
      <c r="F12908" t="b">
        <v>0</v>
      </c>
      <c r="G12908" t="s">
        <v>30</v>
      </c>
      <c r="H12908" s="4">
        <v>45828.417500000003</v>
      </c>
      <c r="I12908" t="b">
        <v>0</v>
      </c>
      <c r="J12908" t="b">
        <v>0</v>
      </c>
      <c r="K12908" t="s">
        <v>24</v>
      </c>
      <c r="L12908" t="s">
        <v>22</v>
      </c>
      <c r="M12908">
        <v>115000</v>
      </c>
      <c r="O12908" t="s">
        <v>374</v>
      </c>
      <c r="P12908" t="s">
        <v>16720</v>
      </c>
    </row>
    <row r="12909" spans="1:16" x14ac:dyDescent="0.55000000000000004">
      <c r="A12909" t="s">
        <v>25</v>
      </c>
      <c r="B12909" t="s">
        <v>25</v>
      </c>
      <c r="C12909" t="s">
        <v>1111</v>
      </c>
      <c r="D12909" t="s">
        <v>4084</v>
      </c>
      <c r="E12909" t="s">
        <v>20</v>
      </c>
      <c r="F12909" t="b">
        <v>0</v>
      </c>
      <c r="G12909" t="s">
        <v>30</v>
      </c>
      <c r="H12909" s="4">
        <v>45828.417500000003</v>
      </c>
      <c r="I12909" t="b">
        <v>1</v>
      </c>
      <c r="J12909" t="b">
        <v>0</v>
      </c>
      <c r="K12909" t="s">
        <v>24</v>
      </c>
      <c r="L12909" t="s">
        <v>22</v>
      </c>
      <c r="M12909">
        <v>93000</v>
      </c>
      <c r="O12909" t="s">
        <v>2391</v>
      </c>
      <c r="P12909" t="s">
        <v>2407</v>
      </c>
    </row>
    <row r="12910" spans="1:16" x14ac:dyDescent="0.55000000000000004">
      <c r="A12910" t="s">
        <v>28</v>
      </c>
      <c r="B12910" t="s">
        <v>16721</v>
      </c>
      <c r="C12910" t="s">
        <v>829</v>
      </c>
      <c r="D12910" t="s">
        <v>3973</v>
      </c>
      <c r="E12910" t="s">
        <v>20</v>
      </c>
      <c r="F12910" t="b">
        <v>0</v>
      </c>
      <c r="G12910" t="s">
        <v>27</v>
      </c>
      <c r="H12910" s="4">
        <v>45828.418657407397</v>
      </c>
      <c r="I12910" t="b">
        <v>0</v>
      </c>
      <c r="J12910" t="b">
        <v>1</v>
      </c>
      <c r="K12910" t="s">
        <v>24</v>
      </c>
      <c r="L12910" t="s">
        <v>22</v>
      </c>
      <c r="M12910">
        <v>161500</v>
      </c>
      <c r="O12910" t="s">
        <v>1642</v>
      </c>
      <c r="P12910" t="s">
        <v>6516</v>
      </c>
    </row>
    <row r="12911" spans="1:16" x14ac:dyDescent="0.55000000000000004">
      <c r="A12911" t="s">
        <v>28</v>
      </c>
      <c r="B12911" t="s">
        <v>16022</v>
      </c>
      <c r="C12911" t="s">
        <v>39</v>
      </c>
      <c r="D12911" t="s">
        <v>3973</v>
      </c>
      <c r="E12911" t="s">
        <v>20</v>
      </c>
      <c r="F12911" t="b">
        <v>1</v>
      </c>
      <c r="G12911" t="s">
        <v>870</v>
      </c>
      <c r="H12911" s="4">
        <v>45828.422905092593</v>
      </c>
      <c r="I12911" t="b">
        <v>0</v>
      </c>
      <c r="J12911" t="b">
        <v>0</v>
      </c>
      <c r="K12911" t="s">
        <v>870</v>
      </c>
      <c r="L12911" t="s">
        <v>36</v>
      </c>
      <c r="N12911">
        <v>100</v>
      </c>
      <c r="O12911" t="s">
        <v>7413</v>
      </c>
    </row>
    <row r="12912" spans="1:16" x14ac:dyDescent="0.55000000000000004">
      <c r="A12912" t="s">
        <v>2</v>
      </c>
      <c r="B12912" t="s">
        <v>16722</v>
      </c>
      <c r="C12912" t="s">
        <v>2297</v>
      </c>
      <c r="D12912" t="s">
        <v>3973</v>
      </c>
      <c r="E12912" t="s">
        <v>20</v>
      </c>
      <c r="F12912" t="b">
        <v>0</v>
      </c>
      <c r="G12912" t="s">
        <v>27</v>
      </c>
      <c r="H12912" s="4">
        <v>45828.460173611107</v>
      </c>
      <c r="I12912" t="b">
        <v>0</v>
      </c>
      <c r="J12912" t="b">
        <v>1</v>
      </c>
      <c r="K12912" t="s">
        <v>24</v>
      </c>
      <c r="L12912" t="s">
        <v>22</v>
      </c>
      <c r="M12912">
        <v>132500</v>
      </c>
      <c r="O12912" t="s">
        <v>16723</v>
      </c>
      <c r="P12912" t="s">
        <v>16724</v>
      </c>
    </row>
    <row r="12913" spans="1:16" x14ac:dyDescent="0.55000000000000004">
      <c r="A12913" t="s">
        <v>0</v>
      </c>
      <c r="B12913" t="s">
        <v>2528</v>
      </c>
      <c r="C12913" t="s">
        <v>829</v>
      </c>
      <c r="D12913" t="s">
        <v>3973</v>
      </c>
      <c r="E12913" t="s">
        <v>20</v>
      </c>
      <c r="F12913" t="b">
        <v>0</v>
      </c>
      <c r="G12913" t="s">
        <v>27</v>
      </c>
      <c r="H12913" s="4">
        <v>45828.500104166669</v>
      </c>
      <c r="I12913" t="b">
        <v>0</v>
      </c>
      <c r="J12913" t="b">
        <v>1</v>
      </c>
      <c r="K12913" t="s">
        <v>24</v>
      </c>
      <c r="L12913" t="s">
        <v>22</v>
      </c>
      <c r="M12913">
        <v>62000</v>
      </c>
      <c r="O12913" t="s">
        <v>5482</v>
      </c>
      <c r="P12913" t="s">
        <v>16696</v>
      </c>
    </row>
    <row r="12914" spans="1:16" x14ac:dyDescent="0.55000000000000004">
      <c r="A12914" t="s">
        <v>0</v>
      </c>
      <c r="B12914" t="s">
        <v>2528</v>
      </c>
      <c r="C12914" t="s">
        <v>292</v>
      </c>
      <c r="D12914" t="s">
        <v>3973</v>
      </c>
      <c r="E12914" t="s">
        <v>20</v>
      </c>
      <c r="F12914" t="b">
        <v>0</v>
      </c>
      <c r="G12914" t="s">
        <v>30</v>
      </c>
      <c r="H12914" s="4">
        <v>45828.50068287037</v>
      </c>
      <c r="I12914" t="b">
        <v>0</v>
      </c>
      <c r="J12914" t="b">
        <v>1</v>
      </c>
      <c r="K12914" t="s">
        <v>24</v>
      </c>
      <c r="L12914" t="s">
        <v>22</v>
      </c>
      <c r="M12914">
        <v>62000</v>
      </c>
      <c r="O12914" t="s">
        <v>5482</v>
      </c>
      <c r="P12914" t="s">
        <v>16696</v>
      </c>
    </row>
    <row r="12915" spans="1:16" x14ac:dyDescent="0.55000000000000004">
      <c r="A12915" t="s">
        <v>1</v>
      </c>
      <c r="B12915" t="s">
        <v>2392</v>
      </c>
      <c r="C12915" t="s">
        <v>94</v>
      </c>
      <c r="D12915" t="s">
        <v>3973</v>
      </c>
      <c r="E12915" t="s">
        <v>20</v>
      </c>
      <c r="F12915" t="b">
        <v>0</v>
      </c>
      <c r="G12915" t="s">
        <v>30</v>
      </c>
      <c r="H12915" s="4">
        <v>45828.500717592593</v>
      </c>
      <c r="I12915" t="b">
        <v>0</v>
      </c>
      <c r="J12915" t="b">
        <v>1</v>
      </c>
      <c r="K12915" t="s">
        <v>24</v>
      </c>
      <c r="L12915" t="s">
        <v>22</v>
      </c>
      <c r="M12915">
        <v>193426.5</v>
      </c>
      <c r="O12915" t="s">
        <v>5482</v>
      </c>
      <c r="P12915" t="s">
        <v>1809</v>
      </c>
    </row>
    <row r="12916" spans="1:16" x14ac:dyDescent="0.55000000000000004">
      <c r="A12916" t="s">
        <v>1</v>
      </c>
      <c r="B12916" t="s">
        <v>2392</v>
      </c>
      <c r="C12916" t="s">
        <v>829</v>
      </c>
      <c r="D12916" t="s">
        <v>3973</v>
      </c>
      <c r="E12916" t="s">
        <v>20</v>
      </c>
      <c r="F12916" t="b">
        <v>0</v>
      </c>
      <c r="G12916" t="s">
        <v>27</v>
      </c>
      <c r="H12916" s="4">
        <v>45828.501087962963</v>
      </c>
      <c r="I12916" t="b">
        <v>0</v>
      </c>
      <c r="J12916" t="b">
        <v>1</v>
      </c>
      <c r="K12916" t="s">
        <v>24</v>
      </c>
      <c r="L12916" t="s">
        <v>22</v>
      </c>
      <c r="M12916">
        <v>193426.5</v>
      </c>
      <c r="O12916" t="s">
        <v>5482</v>
      </c>
      <c r="P12916" t="s">
        <v>1809</v>
      </c>
    </row>
    <row r="12917" spans="1:16" x14ac:dyDescent="0.55000000000000004">
      <c r="A12917" t="s">
        <v>2</v>
      </c>
      <c r="B12917" t="s">
        <v>9374</v>
      </c>
      <c r="C12917" t="s">
        <v>1050</v>
      </c>
      <c r="D12917" t="s">
        <v>3973</v>
      </c>
      <c r="E12917" t="s">
        <v>20</v>
      </c>
      <c r="F12917" t="b">
        <v>0</v>
      </c>
      <c r="G12917" t="s">
        <v>27</v>
      </c>
      <c r="H12917" s="4">
        <v>45828.501898148148</v>
      </c>
      <c r="I12917" t="b">
        <v>0</v>
      </c>
      <c r="J12917" t="b">
        <v>1</v>
      </c>
      <c r="K12917" t="s">
        <v>24</v>
      </c>
      <c r="L12917" t="s">
        <v>22</v>
      </c>
      <c r="M12917">
        <v>122900</v>
      </c>
      <c r="O12917" t="s">
        <v>5482</v>
      </c>
      <c r="P12917" t="s">
        <v>9375</v>
      </c>
    </row>
    <row r="12918" spans="1:16" x14ac:dyDescent="0.55000000000000004">
      <c r="A12918" t="s">
        <v>2</v>
      </c>
      <c r="B12918" t="s">
        <v>16725</v>
      </c>
      <c r="C12918" t="s">
        <v>436</v>
      </c>
      <c r="D12918" t="s">
        <v>3973</v>
      </c>
      <c r="E12918" t="s">
        <v>20</v>
      </c>
      <c r="F12918" t="b">
        <v>0</v>
      </c>
      <c r="G12918" t="s">
        <v>27</v>
      </c>
      <c r="H12918" s="4">
        <v>45828.502013888887</v>
      </c>
      <c r="I12918" t="b">
        <v>0</v>
      </c>
      <c r="J12918" t="b">
        <v>1</v>
      </c>
      <c r="K12918" t="s">
        <v>24</v>
      </c>
      <c r="L12918" t="s">
        <v>22</v>
      </c>
      <c r="M12918">
        <v>99500</v>
      </c>
      <c r="O12918" t="s">
        <v>16726</v>
      </c>
      <c r="P12918" t="s">
        <v>996</v>
      </c>
    </row>
    <row r="12919" spans="1:16" x14ac:dyDescent="0.55000000000000004">
      <c r="A12919" t="s">
        <v>2</v>
      </c>
      <c r="B12919" t="s">
        <v>16727</v>
      </c>
      <c r="C12919" t="s">
        <v>82</v>
      </c>
      <c r="D12919" t="s">
        <v>3828</v>
      </c>
      <c r="E12919" t="s">
        <v>105</v>
      </c>
      <c r="F12919" t="b">
        <v>0</v>
      </c>
      <c r="G12919" t="s">
        <v>41</v>
      </c>
      <c r="H12919" s="4">
        <v>45828.502152777779</v>
      </c>
      <c r="I12919" t="b">
        <v>1</v>
      </c>
      <c r="J12919" t="b">
        <v>0</v>
      </c>
      <c r="K12919" t="s">
        <v>24</v>
      </c>
      <c r="L12919" t="s">
        <v>36</v>
      </c>
      <c r="N12919">
        <v>42</v>
      </c>
      <c r="O12919" t="s">
        <v>16728</v>
      </c>
      <c r="P12919" t="s">
        <v>16729</v>
      </c>
    </row>
    <row r="12920" spans="1:16" x14ac:dyDescent="0.55000000000000004">
      <c r="A12920" t="s">
        <v>1</v>
      </c>
      <c r="B12920" t="s">
        <v>2392</v>
      </c>
      <c r="C12920" t="s">
        <v>2530</v>
      </c>
      <c r="D12920" t="s">
        <v>3973</v>
      </c>
      <c r="E12920" t="s">
        <v>20</v>
      </c>
      <c r="F12920" t="b">
        <v>0</v>
      </c>
      <c r="G12920" t="s">
        <v>41</v>
      </c>
      <c r="H12920" s="4">
        <v>45828.502337962957</v>
      </c>
      <c r="I12920" t="b">
        <v>0</v>
      </c>
      <c r="J12920" t="b">
        <v>1</v>
      </c>
      <c r="K12920" t="s">
        <v>24</v>
      </c>
      <c r="L12920" t="s">
        <v>22</v>
      </c>
      <c r="M12920">
        <v>193426.5</v>
      </c>
      <c r="O12920" t="s">
        <v>5482</v>
      </c>
      <c r="P12920" t="s">
        <v>1809</v>
      </c>
    </row>
    <row r="12921" spans="1:16" x14ac:dyDescent="0.55000000000000004">
      <c r="A12921" t="s">
        <v>2</v>
      </c>
      <c r="B12921" t="s">
        <v>9374</v>
      </c>
      <c r="C12921" t="s">
        <v>362</v>
      </c>
      <c r="D12921" t="s">
        <v>3973</v>
      </c>
      <c r="E12921" t="s">
        <v>20</v>
      </c>
      <c r="F12921" t="b">
        <v>0</v>
      </c>
      <c r="G12921" t="s">
        <v>35</v>
      </c>
      <c r="H12921" s="4">
        <v>45828.502488425933</v>
      </c>
      <c r="I12921" t="b">
        <v>0</v>
      </c>
      <c r="J12921" t="b">
        <v>1</v>
      </c>
      <c r="K12921" t="s">
        <v>24</v>
      </c>
      <c r="L12921" t="s">
        <v>22</v>
      </c>
      <c r="M12921">
        <v>122900</v>
      </c>
      <c r="O12921" t="s">
        <v>5482</v>
      </c>
      <c r="P12921" t="s">
        <v>9375</v>
      </c>
    </row>
    <row r="12922" spans="1:16" x14ac:dyDescent="0.55000000000000004">
      <c r="A12922" t="s">
        <v>2</v>
      </c>
      <c r="B12922" t="s">
        <v>1777</v>
      </c>
      <c r="C12922" t="s">
        <v>713</v>
      </c>
      <c r="D12922" t="s">
        <v>3973</v>
      </c>
      <c r="E12922" t="s">
        <v>20</v>
      </c>
      <c r="F12922" t="b">
        <v>0</v>
      </c>
      <c r="G12922" t="s">
        <v>23</v>
      </c>
      <c r="H12922" s="4">
        <v>45828.517430555563</v>
      </c>
      <c r="I12922" t="b">
        <v>0</v>
      </c>
      <c r="J12922" t="b">
        <v>1</v>
      </c>
      <c r="K12922" t="s">
        <v>24</v>
      </c>
      <c r="L12922" t="s">
        <v>22</v>
      </c>
      <c r="M12922">
        <v>228060</v>
      </c>
      <c r="O12922" t="s">
        <v>5482</v>
      </c>
      <c r="P12922" t="s">
        <v>48</v>
      </c>
    </row>
    <row r="12923" spans="1:16" x14ac:dyDescent="0.55000000000000004">
      <c r="A12923" t="s">
        <v>1</v>
      </c>
      <c r="B12923" t="s">
        <v>2392</v>
      </c>
      <c r="C12923" t="s">
        <v>713</v>
      </c>
      <c r="D12923" t="s">
        <v>3973</v>
      </c>
      <c r="E12923" t="s">
        <v>20</v>
      </c>
      <c r="F12923" t="b">
        <v>0</v>
      </c>
      <c r="G12923" t="s">
        <v>23</v>
      </c>
      <c r="H12923" s="4">
        <v>45828.517453703702</v>
      </c>
      <c r="I12923" t="b">
        <v>0</v>
      </c>
      <c r="J12923" t="b">
        <v>1</v>
      </c>
      <c r="K12923" t="s">
        <v>24</v>
      </c>
      <c r="L12923" t="s">
        <v>22</v>
      </c>
      <c r="M12923">
        <v>193426.5</v>
      </c>
      <c r="O12923" t="s">
        <v>5482</v>
      </c>
      <c r="P12923" t="s">
        <v>1809</v>
      </c>
    </row>
    <row r="12924" spans="1:16" x14ac:dyDescent="0.55000000000000004">
      <c r="A12924" t="s">
        <v>28</v>
      </c>
      <c r="B12924" t="s">
        <v>16730</v>
      </c>
      <c r="C12924" t="s">
        <v>188</v>
      </c>
      <c r="D12924" t="s">
        <v>3973</v>
      </c>
      <c r="E12924" t="s">
        <v>20</v>
      </c>
      <c r="F12924" t="b">
        <v>0</v>
      </c>
      <c r="G12924" t="s">
        <v>41</v>
      </c>
      <c r="H12924" s="4">
        <v>45828.544108796297</v>
      </c>
      <c r="I12924" t="b">
        <v>0</v>
      </c>
      <c r="J12924" t="b">
        <v>1</v>
      </c>
      <c r="K12924" t="s">
        <v>24</v>
      </c>
      <c r="L12924" t="s">
        <v>22</v>
      </c>
      <c r="M12924">
        <v>176500</v>
      </c>
      <c r="O12924" t="s">
        <v>4535</v>
      </c>
      <c r="P12924" t="s">
        <v>3824</v>
      </c>
    </row>
    <row r="12925" spans="1:16" x14ac:dyDescent="0.55000000000000004">
      <c r="A12925" t="s">
        <v>1</v>
      </c>
      <c r="B12925" t="s">
        <v>16731</v>
      </c>
      <c r="C12925" t="s">
        <v>1077</v>
      </c>
      <c r="D12925" t="s">
        <v>3828</v>
      </c>
      <c r="E12925" t="s">
        <v>20</v>
      </c>
      <c r="F12925" t="b">
        <v>0</v>
      </c>
      <c r="G12925" t="s">
        <v>41</v>
      </c>
      <c r="H12925" s="4">
        <v>45828.583692129629</v>
      </c>
      <c r="I12925" t="b">
        <v>0</v>
      </c>
      <c r="J12925" t="b">
        <v>1</v>
      </c>
      <c r="K12925" t="s">
        <v>24</v>
      </c>
      <c r="L12925" t="s">
        <v>36</v>
      </c>
      <c r="N12925">
        <v>31.25</v>
      </c>
      <c r="O12925" t="s">
        <v>16732</v>
      </c>
      <c r="P12925" t="s">
        <v>16733</v>
      </c>
    </row>
    <row r="12926" spans="1:16" x14ac:dyDescent="0.55000000000000004">
      <c r="A12926" t="s">
        <v>19</v>
      </c>
      <c r="B12926" t="s">
        <v>16734</v>
      </c>
      <c r="C12926" t="s">
        <v>82</v>
      </c>
      <c r="D12926" t="s">
        <v>3828</v>
      </c>
      <c r="E12926" t="s">
        <v>20</v>
      </c>
      <c r="F12926" t="b">
        <v>0</v>
      </c>
      <c r="G12926" t="s">
        <v>27</v>
      </c>
      <c r="H12926" s="4">
        <v>45828.584374999999</v>
      </c>
      <c r="I12926" t="b">
        <v>0</v>
      </c>
      <c r="J12926" t="b">
        <v>1</v>
      </c>
      <c r="K12926" t="s">
        <v>24</v>
      </c>
      <c r="L12926" t="s">
        <v>22</v>
      </c>
      <c r="M12926">
        <v>167500</v>
      </c>
      <c r="O12926" t="s">
        <v>1401</v>
      </c>
      <c r="P12926" t="s">
        <v>16735</v>
      </c>
    </row>
    <row r="12927" spans="1:16" x14ac:dyDescent="0.55000000000000004">
      <c r="A12927" t="s">
        <v>2</v>
      </c>
      <c r="B12927" t="s">
        <v>16736</v>
      </c>
      <c r="C12927" t="s">
        <v>236</v>
      </c>
      <c r="D12927" t="s">
        <v>81</v>
      </c>
      <c r="E12927" t="s">
        <v>20</v>
      </c>
      <c r="F12927" t="b">
        <v>0</v>
      </c>
      <c r="G12927" t="s">
        <v>27</v>
      </c>
      <c r="H12927" s="4">
        <v>45828.585046296299</v>
      </c>
      <c r="I12927" t="b">
        <v>0</v>
      </c>
      <c r="J12927" t="b">
        <v>1</v>
      </c>
      <c r="K12927" t="s">
        <v>24</v>
      </c>
      <c r="L12927" t="s">
        <v>22</v>
      </c>
      <c r="M12927">
        <v>205000</v>
      </c>
      <c r="O12927" t="s">
        <v>81</v>
      </c>
      <c r="P12927" t="s">
        <v>682</v>
      </c>
    </row>
    <row r="12928" spans="1:16" x14ac:dyDescent="0.55000000000000004">
      <c r="A12928" t="s">
        <v>2</v>
      </c>
      <c r="B12928" t="s">
        <v>7441</v>
      </c>
      <c r="C12928" t="s">
        <v>3579</v>
      </c>
      <c r="D12928" t="s">
        <v>3957</v>
      </c>
      <c r="E12928" t="s">
        <v>20</v>
      </c>
      <c r="F12928" t="b">
        <v>0</v>
      </c>
      <c r="G12928" t="s">
        <v>27</v>
      </c>
      <c r="H12928" s="4">
        <v>45828.585092592592</v>
      </c>
      <c r="I12928" t="b">
        <v>0</v>
      </c>
      <c r="J12928" t="b">
        <v>1</v>
      </c>
      <c r="K12928" t="s">
        <v>24</v>
      </c>
      <c r="L12928" t="s">
        <v>36</v>
      </c>
      <c r="N12928">
        <v>44.470001220703118</v>
      </c>
      <c r="O12928" t="s">
        <v>2768</v>
      </c>
      <c r="P12928" t="s">
        <v>128</v>
      </c>
    </row>
    <row r="12929" spans="1:16" x14ac:dyDescent="0.55000000000000004">
      <c r="A12929" t="s">
        <v>2</v>
      </c>
      <c r="B12929" t="s">
        <v>2</v>
      </c>
      <c r="C12929" t="s">
        <v>854</v>
      </c>
      <c r="D12929" t="s">
        <v>7853</v>
      </c>
      <c r="E12929" t="s">
        <v>20</v>
      </c>
      <c r="F12929" t="b">
        <v>0</v>
      </c>
      <c r="G12929" t="s">
        <v>27</v>
      </c>
      <c r="H12929" s="4">
        <v>45828.585196759261</v>
      </c>
      <c r="I12929" t="b">
        <v>1</v>
      </c>
      <c r="J12929" t="b">
        <v>1</v>
      </c>
      <c r="K12929" t="s">
        <v>24</v>
      </c>
      <c r="L12929" t="s">
        <v>22</v>
      </c>
      <c r="M12929">
        <v>132704</v>
      </c>
      <c r="O12929" t="s">
        <v>9139</v>
      </c>
      <c r="P12929" t="s">
        <v>11461</v>
      </c>
    </row>
    <row r="12930" spans="1:16" x14ac:dyDescent="0.55000000000000004">
      <c r="A12930" t="s">
        <v>2</v>
      </c>
      <c r="B12930" t="s">
        <v>11766</v>
      </c>
      <c r="C12930" t="s">
        <v>8982</v>
      </c>
      <c r="D12930" t="s">
        <v>3957</v>
      </c>
      <c r="E12930" t="s">
        <v>20</v>
      </c>
      <c r="F12930" t="b">
        <v>0</v>
      </c>
      <c r="G12930" t="s">
        <v>27</v>
      </c>
      <c r="H12930" s="4">
        <v>45828.585300925923</v>
      </c>
      <c r="I12930" t="b">
        <v>0</v>
      </c>
      <c r="J12930" t="b">
        <v>1</v>
      </c>
      <c r="K12930" t="s">
        <v>24</v>
      </c>
      <c r="L12930" t="s">
        <v>36</v>
      </c>
      <c r="N12930">
        <v>56.145000457763672</v>
      </c>
      <c r="O12930" t="s">
        <v>2768</v>
      </c>
      <c r="P12930" t="s">
        <v>5007</v>
      </c>
    </row>
    <row r="12931" spans="1:16" x14ac:dyDescent="0.55000000000000004">
      <c r="A12931" t="s">
        <v>2</v>
      </c>
      <c r="B12931" t="s">
        <v>14437</v>
      </c>
      <c r="C12931" t="s">
        <v>8982</v>
      </c>
      <c r="D12931" t="s">
        <v>3957</v>
      </c>
      <c r="E12931" t="s">
        <v>20</v>
      </c>
      <c r="F12931" t="b">
        <v>0</v>
      </c>
      <c r="G12931" t="s">
        <v>27</v>
      </c>
      <c r="H12931" s="4">
        <v>45828.585324074083</v>
      </c>
      <c r="I12931" t="b">
        <v>0</v>
      </c>
      <c r="J12931" t="b">
        <v>1</v>
      </c>
      <c r="K12931" t="s">
        <v>24</v>
      </c>
      <c r="L12931" t="s">
        <v>36</v>
      </c>
      <c r="N12931">
        <v>56.145000457763672</v>
      </c>
      <c r="O12931" t="s">
        <v>2768</v>
      </c>
      <c r="P12931" t="s">
        <v>5569</v>
      </c>
    </row>
    <row r="12932" spans="1:16" x14ac:dyDescent="0.55000000000000004">
      <c r="A12932" t="s">
        <v>40</v>
      </c>
      <c r="B12932" t="s">
        <v>40</v>
      </c>
      <c r="C12932" t="s">
        <v>275</v>
      </c>
      <c r="D12932" t="s">
        <v>3973</v>
      </c>
      <c r="E12932" t="s">
        <v>20</v>
      </c>
      <c r="F12932" t="b">
        <v>0</v>
      </c>
      <c r="G12932" t="s">
        <v>41</v>
      </c>
      <c r="H12932" s="4">
        <v>45828.5856712963</v>
      </c>
      <c r="I12932" t="b">
        <v>0</v>
      </c>
      <c r="J12932" t="b">
        <v>1</v>
      </c>
      <c r="K12932" t="s">
        <v>24</v>
      </c>
      <c r="L12932" t="s">
        <v>22</v>
      </c>
      <c r="M12932">
        <v>184000</v>
      </c>
      <c r="O12932" t="s">
        <v>8648</v>
      </c>
      <c r="P12932" t="s">
        <v>16737</v>
      </c>
    </row>
    <row r="12933" spans="1:16" x14ac:dyDescent="0.55000000000000004">
      <c r="A12933" t="s">
        <v>2</v>
      </c>
      <c r="B12933" t="s">
        <v>2334</v>
      </c>
      <c r="C12933" t="s">
        <v>44</v>
      </c>
      <c r="D12933" t="s">
        <v>3973</v>
      </c>
      <c r="E12933" t="s">
        <v>20</v>
      </c>
      <c r="F12933" t="b">
        <v>0</v>
      </c>
      <c r="G12933" t="s">
        <v>35</v>
      </c>
      <c r="H12933" s="4">
        <v>45828.585960648154</v>
      </c>
      <c r="I12933" t="b">
        <v>0</v>
      </c>
      <c r="J12933" t="b">
        <v>0</v>
      </c>
      <c r="K12933" t="s">
        <v>24</v>
      </c>
      <c r="L12933" t="s">
        <v>22</v>
      </c>
      <c r="M12933">
        <v>200000</v>
      </c>
      <c r="O12933" t="s">
        <v>16738</v>
      </c>
      <c r="P12933" t="s">
        <v>16739</v>
      </c>
    </row>
    <row r="12934" spans="1:16" x14ac:dyDescent="0.55000000000000004">
      <c r="A12934" t="s">
        <v>0</v>
      </c>
      <c r="B12934" t="s">
        <v>16740</v>
      </c>
      <c r="C12934" t="s">
        <v>624</v>
      </c>
      <c r="D12934" t="s">
        <v>3973</v>
      </c>
      <c r="E12934" t="s">
        <v>20</v>
      </c>
      <c r="F12934" t="b">
        <v>0</v>
      </c>
      <c r="G12934" t="s">
        <v>35</v>
      </c>
      <c r="H12934" s="4">
        <v>45828.625509259262</v>
      </c>
      <c r="I12934" t="b">
        <v>1</v>
      </c>
      <c r="J12934" t="b">
        <v>0</v>
      </c>
      <c r="K12934" t="s">
        <v>24</v>
      </c>
      <c r="L12934" t="s">
        <v>36</v>
      </c>
      <c r="N12934">
        <v>65</v>
      </c>
      <c r="O12934" t="s">
        <v>6345</v>
      </c>
      <c r="P12934" t="s">
        <v>280</v>
      </c>
    </row>
    <row r="12935" spans="1:16" x14ac:dyDescent="0.55000000000000004">
      <c r="A12935" t="s">
        <v>0</v>
      </c>
      <c r="B12935" t="s">
        <v>257</v>
      </c>
      <c r="C12935" t="s">
        <v>937</v>
      </c>
      <c r="D12935" t="s">
        <v>3973</v>
      </c>
      <c r="E12935" t="s">
        <v>20</v>
      </c>
      <c r="F12935" t="b">
        <v>0</v>
      </c>
      <c r="G12935" t="s">
        <v>30</v>
      </c>
      <c r="H12935" s="4">
        <v>45828.625706018523</v>
      </c>
      <c r="I12935" t="b">
        <v>0</v>
      </c>
      <c r="J12935" t="b">
        <v>0</v>
      </c>
      <c r="K12935" t="s">
        <v>24</v>
      </c>
      <c r="L12935" t="s">
        <v>22</v>
      </c>
      <c r="M12935">
        <v>85000</v>
      </c>
      <c r="O12935" t="s">
        <v>5979</v>
      </c>
      <c r="P12935" t="s">
        <v>351</v>
      </c>
    </row>
    <row r="12936" spans="1:16" x14ac:dyDescent="0.55000000000000004">
      <c r="A12936" t="s">
        <v>139</v>
      </c>
      <c r="B12936" t="s">
        <v>16741</v>
      </c>
      <c r="C12936" t="s">
        <v>937</v>
      </c>
      <c r="D12936" t="s">
        <v>3973</v>
      </c>
      <c r="E12936" t="s">
        <v>20</v>
      </c>
      <c r="F12936" t="b">
        <v>0</v>
      </c>
      <c r="G12936" t="s">
        <v>30</v>
      </c>
      <c r="H12936" s="4">
        <v>45828.625798611109</v>
      </c>
      <c r="I12936" t="b">
        <v>0</v>
      </c>
      <c r="J12936" t="b">
        <v>0</v>
      </c>
      <c r="K12936" t="s">
        <v>24</v>
      </c>
      <c r="L12936" t="s">
        <v>22</v>
      </c>
      <c r="M12936">
        <v>85000</v>
      </c>
      <c r="O12936" t="s">
        <v>5979</v>
      </c>
      <c r="P12936" t="s">
        <v>351</v>
      </c>
    </row>
    <row r="12937" spans="1:16" x14ac:dyDescent="0.55000000000000004">
      <c r="A12937" t="s">
        <v>2</v>
      </c>
      <c r="B12937" t="s">
        <v>16742</v>
      </c>
      <c r="C12937" t="s">
        <v>39</v>
      </c>
      <c r="D12937" t="s">
        <v>112</v>
      </c>
      <c r="E12937" t="s">
        <v>51</v>
      </c>
      <c r="F12937" t="b">
        <v>1</v>
      </c>
      <c r="G12937" t="s">
        <v>27</v>
      </c>
      <c r="H12937" s="4">
        <v>45828.626747685194</v>
      </c>
      <c r="I12937" t="b">
        <v>1</v>
      </c>
      <c r="J12937" t="b">
        <v>0</v>
      </c>
      <c r="K12937" t="s">
        <v>24</v>
      </c>
      <c r="L12937" t="s">
        <v>36</v>
      </c>
      <c r="N12937">
        <v>25</v>
      </c>
      <c r="O12937" t="s">
        <v>112</v>
      </c>
      <c r="P12937" t="s">
        <v>665</v>
      </c>
    </row>
    <row r="12938" spans="1:16" x14ac:dyDescent="0.55000000000000004">
      <c r="A12938" t="s">
        <v>2</v>
      </c>
      <c r="B12938" t="s">
        <v>16743</v>
      </c>
      <c r="C12938" t="s">
        <v>622</v>
      </c>
      <c r="D12938" t="s">
        <v>2208</v>
      </c>
      <c r="E12938" t="s">
        <v>20</v>
      </c>
      <c r="F12938" t="b">
        <v>0</v>
      </c>
      <c r="G12938" t="s">
        <v>27</v>
      </c>
      <c r="H12938" s="4">
        <v>45828.626793981479</v>
      </c>
      <c r="I12938" t="b">
        <v>0</v>
      </c>
      <c r="J12938" t="b">
        <v>1</v>
      </c>
      <c r="K12938" t="s">
        <v>24</v>
      </c>
      <c r="L12938" t="s">
        <v>22</v>
      </c>
      <c r="M12938">
        <v>163000</v>
      </c>
      <c r="O12938" t="s">
        <v>16744</v>
      </c>
      <c r="P12938" t="s">
        <v>16745</v>
      </c>
    </row>
    <row r="12939" spans="1:16" x14ac:dyDescent="0.55000000000000004">
      <c r="A12939" t="s">
        <v>0</v>
      </c>
      <c r="B12939" t="s">
        <v>16746</v>
      </c>
      <c r="C12939" t="s">
        <v>1867</v>
      </c>
      <c r="D12939" t="s">
        <v>3828</v>
      </c>
      <c r="E12939" t="s">
        <v>219</v>
      </c>
      <c r="F12939" t="b">
        <v>0</v>
      </c>
      <c r="G12939" t="s">
        <v>27</v>
      </c>
      <c r="H12939" s="4">
        <v>45828.666770833333</v>
      </c>
      <c r="I12939" t="b">
        <v>0</v>
      </c>
      <c r="J12939" t="b">
        <v>0</v>
      </c>
      <c r="K12939" t="s">
        <v>24</v>
      </c>
      <c r="L12939" t="s">
        <v>36</v>
      </c>
      <c r="N12939">
        <v>31.25</v>
      </c>
      <c r="O12939" t="s">
        <v>16747</v>
      </c>
      <c r="P12939" t="s">
        <v>671</v>
      </c>
    </row>
    <row r="12940" spans="1:16" x14ac:dyDescent="0.55000000000000004">
      <c r="A12940" t="s">
        <v>0</v>
      </c>
      <c r="B12940" t="s">
        <v>1821</v>
      </c>
      <c r="C12940" t="s">
        <v>1867</v>
      </c>
      <c r="D12940" t="s">
        <v>3973</v>
      </c>
      <c r="E12940" t="s">
        <v>51</v>
      </c>
      <c r="F12940" t="b">
        <v>0</v>
      </c>
      <c r="G12940" t="s">
        <v>27</v>
      </c>
      <c r="H12940" s="4">
        <v>45828.666770833333</v>
      </c>
      <c r="I12940" t="b">
        <v>0</v>
      </c>
      <c r="J12940" t="b">
        <v>0</v>
      </c>
      <c r="K12940" t="s">
        <v>24</v>
      </c>
      <c r="L12940" t="s">
        <v>36</v>
      </c>
      <c r="N12940">
        <v>28.715000152587891</v>
      </c>
      <c r="O12940" t="s">
        <v>396</v>
      </c>
      <c r="P12940" t="s">
        <v>671</v>
      </c>
    </row>
    <row r="12941" spans="1:16" x14ac:dyDescent="0.55000000000000004">
      <c r="A12941" t="s">
        <v>89</v>
      </c>
      <c r="B12941" t="s">
        <v>16748</v>
      </c>
      <c r="C12941" t="s">
        <v>332</v>
      </c>
      <c r="D12941" t="s">
        <v>81</v>
      </c>
      <c r="E12941" t="s">
        <v>20</v>
      </c>
      <c r="F12941" t="b">
        <v>0</v>
      </c>
      <c r="G12941" t="s">
        <v>27</v>
      </c>
      <c r="H12941" s="4">
        <v>45828.668414351851</v>
      </c>
      <c r="I12941" t="b">
        <v>0</v>
      </c>
      <c r="J12941" t="b">
        <v>1</v>
      </c>
      <c r="K12941" t="s">
        <v>24</v>
      </c>
      <c r="L12941" t="s">
        <v>22</v>
      </c>
      <c r="M12941">
        <v>160000</v>
      </c>
      <c r="O12941" t="s">
        <v>81</v>
      </c>
      <c r="P12941" t="s">
        <v>16749</v>
      </c>
    </row>
    <row r="12942" spans="1:16" x14ac:dyDescent="0.55000000000000004">
      <c r="A12942" t="s">
        <v>2</v>
      </c>
      <c r="B12942" t="s">
        <v>959</v>
      </c>
      <c r="C12942" t="s">
        <v>39</v>
      </c>
      <c r="D12942" t="s">
        <v>2208</v>
      </c>
      <c r="E12942" t="s">
        <v>20</v>
      </c>
      <c r="F12942" t="b">
        <v>1</v>
      </c>
      <c r="G12942" t="s">
        <v>27</v>
      </c>
      <c r="H12942" s="4">
        <v>45828.668576388889</v>
      </c>
      <c r="I12942" t="b">
        <v>0</v>
      </c>
      <c r="J12942" t="b">
        <v>1</v>
      </c>
      <c r="K12942" t="s">
        <v>24</v>
      </c>
      <c r="L12942" t="s">
        <v>22</v>
      </c>
      <c r="M12942">
        <v>160310</v>
      </c>
      <c r="O12942" t="s">
        <v>16750</v>
      </c>
      <c r="P12942" t="s">
        <v>1785</v>
      </c>
    </row>
    <row r="12943" spans="1:16" x14ac:dyDescent="0.55000000000000004">
      <c r="A12943" t="s">
        <v>2</v>
      </c>
      <c r="B12943" t="s">
        <v>959</v>
      </c>
      <c r="C12943" t="s">
        <v>82</v>
      </c>
      <c r="D12943" t="s">
        <v>2208</v>
      </c>
      <c r="E12943" t="s">
        <v>20</v>
      </c>
      <c r="F12943" t="b">
        <v>0</v>
      </c>
      <c r="G12943" t="s">
        <v>41</v>
      </c>
      <c r="H12943" s="4">
        <v>45828.668854166674</v>
      </c>
      <c r="I12943" t="b">
        <v>0</v>
      </c>
      <c r="J12943" t="b">
        <v>1</v>
      </c>
      <c r="K12943" t="s">
        <v>24</v>
      </c>
      <c r="L12943" t="s">
        <v>22</v>
      </c>
      <c r="M12943">
        <v>185841</v>
      </c>
      <c r="O12943" t="s">
        <v>16750</v>
      </c>
      <c r="P12943" t="s">
        <v>16751</v>
      </c>
    </row>
    <row r="12944" spans="1:16" x14ac:dyDescent="0.55000000000000004">
      <c r="A12944" t="s">
        <v>1</v>
      </c>
      <c r="B12944" t="s">
        <v>16752</v>
      </c>
      <c r="C12944" t="s">
        <v>3464</v>
      </c>
      <c r="D12944" t="s">
        <v>3973</v>
      </c>
      <c r="E12944" t="s">
        <v>20</v>
      </c>
      <c r="F12944" t="b">
        <v>0</v>
      </c>
      <c r="G12944" t="s">
        <v>41</v>
      </c>
      <c r="H12944" s="4">
        <v>45828.668946759259</v>
      </c>
      <c r="I12944" t="b">
        <v>0</v>
      </c>
      <c r="J12944" t="b">
        <v>0</v>
      </c>
      <c r="K12944" t="s">
        <v>24</v>
      </c>
      <c r="L12944" t="s">
        <v>22</v>
      </c>
      <c r="M12944">
        <v>44500</v>
      </c>
      <c r="O12944" t="s">
        <v>16753</v>
      </c>
      <c r="P12944" t="s">
        <v>204</v>
      </c>
    </row>
    <row r="12945" spans="1:16" x14ac:dyDescent="0.55000000000000004">
      <c r="A12945" t="s">
        <v>2</v>
      </c>
      <c r="B12945" t="s">
        <v>16754</v>
      </c>
      <c r="C12945" t="s">
        <v>114</v>
      </c>
      <c r="D12945" t="s">
        <v>2208</v>
      </c>
      <c r="E12945" t="s">
        <v>20</v>
      </c>
      <c r="F12945" t="b">
        <v>0</v>
      </c>
      <c r="G12945" t="s">
        <v>27</v>
      </c>
      <c r="H12945" s="4">
        <v>45828.710219907407</v>
      </c>
      <c r="I12945" t="b">
        <v>0</v>
      </c>
      <c r="J12945" t="b">
        <v>1</v>
      </c>
      <c r="K12945" t="s">
        <v>24</v>
      </c>
      <c r="L12945" t="s">
        <v>22</v>
      </c>
      <c r="M12945">
        <v>150000</v>
      </c>
      <c r="O12945" t="s">
        <v>16755</v>
      </c>
      <c r="P12945" t="s">
        <v>16756</v>
      </c>
    </row>
    <row r="12946" spans="1:16" x14ac:dyDescent="0.55000000000000004">
      <c r="A12946" t="s">
        <v>2</v>
      </c>
      <c r="B12946" t="s">
        <v>16757</v>
      </c>
      <c r="C12946" t="s">
        <v>33</v>
      </c>
      <c r="D12946" t="s">
        <v>3973</v>
      </c>
      <c r="E12946" t="s">
        <v>20</v>
      </c>
      <c r="F12946" t="b">
        <v>0</v>
      </c>
      <c r="G12946" t="s">
        <v>41</v>
      </c>
      <c r="H12946" s="4">
        <v>45828.710509259261</v>
      </c>
      <c r="I12946" t="b">
        <v>0</v>
      </c>
      <c r="J12946" t="b">
        <v>1</v>
      </c>
      <c r="K12946" t="s">
        <v>24</v>
      </c>
      <c r="L12946" t="s">
        <v>22</v>
      </c>
      <c r="M12946">
        <v>93500</v>
      </c>
      <c r="O12946" t="s">
        <v>720</v>
      </c>
      <c r="P12946" t="s">
        <v>16758</v>
      </c>
    </row>
    <row r="12947" spans="1:16" x14ac:dyDescent="0.55000000000000004">
      <c r="A12947" t="s">
        <v>89</v>
      </c>
      <c r="B12947" t="s">
        <v>16759</v>
      </c>
      <c r="C12947" t="s">
        <v>372</v>
      </c>
      <c r="D12947" t="s">
        <v>3973</v>
      </c>
      <c r="E12947" t="s">
        <v>51</v>
      </c>
      <c r="F12947" t="b">
        <v>0</v>
      </c>
      <c r="G12947" t="s">
        <v>41</v>
      </c>
      <c r="H12947" s="4">
        <v>45828.710613425923</v>
      </c>
      <c r="I12947" t="b">
        <v>1</v>
      </c>
      <c r="J12947" t="b">
        <v>1</v>
      </c>
      <c r="K12947" t="s">
        <v>24</v>
      </c>
      <c r="L12947" t="s">
        <v>36</v>
      </c>
      <c r="N12947">
        <v>66.5</v>
      </c>
      <c r="O12947" t="s">
        <v>1136</v>
      </c>
      <c r="P12947" t="s">
        <v>150</v>
      </c>
    </row>
    <row r="12948" spans="1:16" x14ac:dyDescent="0.55000000000000004">
      <c r="A12948" t="s">
        <v>2</v>
      </c>
      <c r="B12948" t="s">
        <v>1464</v>
      </c>
      <c r="C12948" t="s">
        <v>3878</v>
      </c>
      <c r="D12948" t="s">
        <v>3973</v>
      </c>
      <c r="E12948" t="s">
        <v>20</v>
      </c>
      <c r="F12948" t="b">
        <v>0</v>
      </c>
      <c r="G12948" t="s">
        <v>41</v>
      </c>
      <c r="H12948" s="4">
        <v>45828.710636574076</v>
      </c>
      <c r="I12948" t="b">
        <v>0</v>
      </c>
      <c r="J12948" t="b">
        <v>0</v>
      </c>
      <c r="K12948" t="s">
        <v>24</v>
      </c>
      <c r="L12948" t="s">
        <v>22</v>
      </c>
      <c r="M12948">
        <v>126000</v>
      </c>
      <c r="O12948" t="s">
        <v>16760</v>
      </c>
      <c r="P12948" t="s">
        <v>16761</v>
      </c>
    </row>
    <row r="12949" spans="1:16" x14ac:dyDescent="0.55000000000000004">
      <c r="A12949" t="s">
        <v>28</v>
      </c>
      <c r="B12949" t="s">
        <v>16762</v>
      </c>
      <c r="C12949" t="s">
        <v>39</v>
      </c>
      <c r="D12949" t="s">
        <v>3973</v>
      </c>
      <c r="E12949" t="s">
        <v>105</v>
      </c>
      <c r="F12949" t="b">
        <v>1</v>
      </c>
      <c r="G12949" t="s">
        <v>41</v>
      </c>
      <c r="H12949" s="4">
        <v>45828.710648148153</v>
      </c>
      <c r="I12949" t="b">
        <v>0</v>
      </c>
      <c r="J12949" t="b">
        <v>1</v>
      </c>
      <c r="K12949" t="s">
        <v>24</v>
      </c>
      <c r="L12949" t="s">
        <v>22</v>
      </c>
      <c r="M12949">
        <v>170000</v>
      </c>
      <c r="O12949" t="s">
        <v>3154</v>
      </c>
      <c r="P12949" t="s">
        <v>16763</v>
      </c>
    </row>
    <row r="12950" spans="1:16" x14ac:dyDescent="0.55000000000000004">
      <c r="A12950" t="s">
        <v>0</v>
      </c>
      <c r="B12950" t="s">
        <v>16764</v>
      </c>
      <c r="C12950" t="s">
        <v>92</v>
      </c>
      <c r="D12950" t="s">
        <v>3973</v>
      </c>
      <c r="E12950" t="s">
        <v>20</v>
      </c>
      <c r="F12950" t="b">
        <v>0</v>
      </c>
      <c r="G12950" t="s">
        <v>23</v>
      </c>
      <c r="H12950" s="4">
        <v>45828.726307870369</v>
      </c>
      <c r="I12950" t="b">
        <v>0</v>
      </c>
      <c r="J12950" t="b">
        <v>1</v>
      </c>
      <c r="K12950" t="s">
        <v>24</v>
      </c>
      <c r="L12950" t="s">
        <v>22</v>
      </c>
      <c r="M12950">
        <v>115000</v>
      </c>
      <c r="O12950" t="s">
        <v>3028</v>
      </c>
      <c r="P12950" t="s">
        <v>16765</v>
      </c>
    </row>
    <row r="12951" spans="1:16" x14ac:dyDescent="0.55000000000000004">
      <c r="A12951" t="s">
        <v>25</v>
      </c>
      <c r="B12951" t="s">
        <v>16766</v>
      </c>
      <c r="C12951" t="s">
        <v>985</v>
      </c>
      <c r="D12951" t="s">
        <v>3973</v>
      </c>
      <c r="E12951" t="s">
        <v>51</v>
      </c>
      <c r="F12951" t="b">
        <v>0</v>
      </c>
      <c r="G12951" t="s">
        <v>27</v>
      </c>
      <c r="H12951" s="4">
        <v>45828.750127314823</v>
      </c>
      <c r="I12951" t="b">
        <v>0</v>
      </c>
      <c r="J12951" t="b">
        <v>0</v>
      </c>
      <c r="K12951" t="s">
        <v>24</v>
      </c>
      <c r="L12951" t="s">
        <v>36</v>
      </c>
      <c r="N12951">
        <v>50</v>
      </c>
      <c r="O12951" t="s">
        <v>3840</v>
      </c>
      <c r="P12951" t="s">
        <v>16767</v>
      </c>
    </row>
    <row r="12952" spans="1:16" x14ac:dyDescent="0.55000000000000004">
      <c r="A12952" t="s">
        <v>0</v>
      </c>
      <c r="B12952" t="s">
        <v>16768</v>
      </c>
      <c r="C12952" t="s">
        <v>114</v>
      </c>
      <c r="D12952" t="s">
        <v>3828</v>
      </c>
      <c r="E12952" t="s">
        <v>20</v>
      </c>
      <c r="F12952" t="b">
        <v>0</v>
      </c>
      <c r="G12952" t="s">
        <v>27</v>
      </c>
      <c r="H12952" s="4">
        <v>45828.750173611108</v>
      </c>
      <c r="I12952" t="b">
        <v>0</v>
      </c>
      <c r="J12952" t="b">
        <v>1</v>
      </c>
      <c r="K12952" t="s">
        <v>24</v>
      </c>
      <c r="L12952" t="s">
        <v>22</v>
      </c>
      <c r="M12952">
        <v>102500</v>
      </c>
      <c r="O12952" t="s">
        <v>16769</v>
      </c>
      <c r="P12952" t="s">
        <v>603</v>
      </c>
    </row>
    <row r="12953" spans="1:16" x14ac:dyDescent="0.55000000000000004">
      <c r="A12953" t="s">
        <v>139</v>
      </c>
      <c r="B12953" t="s">
        <v>16770</v>
      </c>
      <c r="C12953" t="s">
        <v>465</v>
      </c>
      <c r="D12953" t="s">
        <v>3973</v>
      </c>
      <c r="E12953" t="s">
        <v>20</v>
      </c>
      <c r="F12953" t="b">
        <v>0</v>
      </c>
      <c r="G12953" t="s">
        <v>41</v>
      </c>
      <c r="H12953" s="4">
        <v>45828.750462962962</v>
      </c>
      <c r="I12953" t="b">
        <v>0</v>
      </c>
      <c r="J12953" t="b">
        <v>0</v>
      </c>
      <c r="K12953" t="s">
        <v>24</v>
      </c>
      <c r="L12953" t="s">
        <v>22</v>
      </c>
      <c r="M12953">
        <v>82500</v>
      </c>
      <c r="O12953" t="s">
        <v>16771</v>
      </c>
    </row>
    <row r="12954" spans="1:16" x14ac:dyDescent="0.55000000000000004">
      <c r="A12954" t="s">
        <v>25</v>
      </c>
      <c r="B12954" t="s">
        <v>10327</v>
      </c>
      <c r="C12954" t="s">
        <v>1316</v>
      </c>
      <c r="D12954" t="s">
        <v>4084</v>
      </c>
      <c r="E12954" t="s">
        <v>20</v>
      </c>
      <c r="F12954" t="b">
        <v>0</v>
      </c>
      <c r="G12954" t="s">
        <v>41</v>
      </c>
      <c r="H12954" s="4">
        <v>45828.750486111108</v>
      </c>
      <c r="I12954" t="b">
        <v>0</v>
      </c>
      <c r="J12954" t="b">
        <v>0</v>
      </c>
      <c r="K12954" t="s">
        <v>24</v>
      </c>
      <c r="L12954" t="s">
        <v>22</v>
      </c>
      <c r="M12954">
        <v>120000</v>
      </c>
      <c r="O12954" t="s">
        <v>1317</v>
      </c>
      <c r="P12954" t="s">
        <v>10328</v>
      </c>
    </row>
    <row r="12955" spans="1:16" x14ac:dyDescent="0.55000000000000004">
      <c r="A12955" t="s">
        <v>0</v>
      </c>
      <c r="B12955" t="s">
        <v>1909</v>
      </c>
      <c r="C12955" t="s">
        <v>33</v>
      </c>
      <c r="D12955" t="s">
        <v>3973</v>
      </c>
      <c r="E12955" t="s">
        <v>20</v>
      </c>
      <c r="F12955" t="b">
        <v>0</v>
      </c>
      <c r="G12955" t="s">
        <v>35</v>
      </c>
      <c r="H12955" s="4">
        <v>45828.750509259262</v>
      </c>
      <c r="I12955" t="b">
        <v>0</v>
      </c>
      <c r="J12955" t="b">
        <v>1</v>
      </c>
      <c r="K12955" t="s">
        <v>24</v>
      </c>
      <c r="L12955" t="s">
        <v>22</v>
      </c>
      <c r="M12955">
        <v>77500</v>
      </c>
      <c r="O12955" t="s">
        <v>16772</v>
      </c>
      <c r="P12955" t="s">
        <v>204</v>
      </c>
    </row>
    <row r="12956" spans="1:16" x14ac:dyDescent="0.55000000000000004">
      <c r="A12956" t="s">
        <v>1</v>
      </c>
      <c r="B12956" t="s">
        <v>3531</v>
      </c>
      <c r="C12956" t="s">
        <v>336</v>
      </c>
      <c r="D12956" t="s">
        <v>3973</v>
      </c>
      <c r="E12956" t="s">
        <v>20</v>
      </c>
      <c r="F12956" t="b">
        <v>0</v>
      </c>
      <c r="G12956" t="s">
        <v>30</v>
      </c>
      <c r="H12956" s="4">
        <v>45828.750659722216</v>
      </c>
      <c r="I12956" t="b">
        <v>0</v>
      </c>
      <c r="J12956" t="b">
        <v>1</v>
      </c>
      <c r="K12956" t="s">
        <v>24</v>
      </c>
      <c r="L12956" t="s">
        <v>22</v>
      </c>
      <c r="M12956">
        <v>131496.5</v>
      </c>
      <c r="O12956" t="s">
        <v>9675</v>
      </c>
      <c r="P12956" t="s">
        <v>16773</v>
      </c>
    </row>
    <row r="12957" spans="1:16" x14ac:dyDescent="0.55000000000000004">
      <c r="A12957" t="s">
        <v>25</v>
      </c>
      <c r="B12957" t="s">
        <v>25</v>
      </c>
      <c r="C12957" t="s">
        <v>2462</v>
      </c>
      <c r="D12957" t="s">
        <v>3973</v>
      </c>
      <c r="E12957" t="s">
        <v>20</v>
      </c>
      <c r="F12957" t="b">
        <v>0</v>
      </c>
      <c r="G12957" t="s">
        <v>30</v>
      </c>
      <c r="H12957" s="4">
        <v>45828.750706018523</v>
      </c>
      <c r="I12957" t="b">
        <v>0</v>
      </c>
      <c r="J12957" t="b">
        <v>0</v>
      </c>
      <c r="K12957" t="s">
        <v>24</v>
      </c>
      <c r="L12957" t="s">
        <v>36</v>
      </c>
      <c r="N12957">
        <v>55</v>
      </c>
      <c r="O12957" t="s">
        <v>3903</v>
      </c>
      <c r="P12957" t="s">
        <v>16774</v>
      </c>
    </row>
    <row r="12958" spans="1:16" x14ac:dyDescent="0.55000000000000004">
      <c r="A12958" t="s">
        <v>0</v>
      </c>
      <c r="B12958" t="s">
        <v>11970</v>
      </c>
      <c r="C12958" t="s">
        <v>151</v>
      </c>
      <c r="D12958" t="s">
        <v>4084</v>
      </c>
      <c r="E12958" t="s">
        <v>20</v>
      </c>
      <c r="F12958" t="b">
        <v>0</v>
      </c>
      <c r="G12958" t="s">
        <v>30</v>
      </c>
      <c r="H12958" s="4">
        <v>45828.750717592593</v>
      </c>
      <c r="I12958" t="b">
        <v>0</v>
      </c>
      <c r="J12958" t="b">
        <v>1</v>
      </c>
      <c r="K12958" t="s">
        <v>24</v>
      </c>
      <c r="L12958" t="s">
        <v>22</v>
      </c>
      <c r="M12958">
        <v>90000</v>
      </c>
      <c r="O12958" t="s">
        <v>9147</v>
      </c>
      <c r="P12958" t="s">
        <v>11971</v>
      </c>
    </row>
    <row r="12959" spans="1:16" x14ac:dyDescent="0.55000000000000004">
      <c r="A12959" t="s">
        <v>2</v>
      </c>
      <c r="B12959" t="s">
        <v>16775</v>
      </c>
      <c r="C12959" t="s">
        <v>199</v>
      </c>
      <c r="D12959" t="s">
        <v>3828</v>
      </c>
      <c r="E12959" t="s">
        <v>20</v>
      </c>
      <c r="F12959" t="b">
        <v>0</v>
      </c>
      <c r="G12959" t="s">
        <v>27</v>
      </c>
      <c r="H12959" s="4">
        <v>45828.751793981479</v>
      </c>
      <c r="I12959" t="b">
        <v>0</v>
      </c>
      <c r="J12959" t="b">
        <v>1</v>
      </c>
      <c r="K12959" t="s">
        <v>24</v>
      </c>
      <c r="L12959" t="s">
        <v>22</v>
      </c>
      <c r="M12959">
        <v>140000</v>
      </c>
      <c r="O12959" t="s">
        <v>16776</v>
      </c>
      <c r="P12959" t="s">
        <v>16777</v>
      </c>
    </row>
    <row r="12960" spans="1:16" x14ac:dyDescent="0.55000000000000004">
      <c r="A12960" t="s">
        <v>40</v>
      </c>
      <c r="B12960" t="s">
        <v>2521</v>
      </c>
      <c r="C12960" t="s">
        <v>213</v>
      </c>
      <c r="D12960" t="s">
        <v>3973</v>
      </c>
      <c r="E12960" t="s">
        <v>20</v>
      </c>
      <c r="F12960" t="b">
        <v>0</v>
      </c>
      <c r="G12960" t="s">
        <v>27</v>
      </c>
      <c r="H12960" s="4">
        <v>45828.751932870371</v>
      </c>
      <c r="I12960" t="b">
        <v>0</v>
      </c>
      <c r="J12960" t="b">
        <v>1</v>
      </c>
      <c r="K12960" t="s">
        <v>24</v>
      </c>
      <c r="L12960" t="s">
        <v>22</v>
      </c>
      <c r="M12960">
        <v>150374</v>
      </c>
      <c r="O12960" t="s">
        <v>16778</v>
      </c>
      <c r="P12960" t="s">
        <v>1635</v>
      </c>
    </row>
    <row r="12961" spans="1:16" x14ac:dyDescent="0.55000000000000004">
      <c r="A12961" t="s">
        <v>0</v>
      </c>
      <c r="B12961" t="s">
        <v>16779</v>
      </c>
      <c r="C12961" t="s">
        <v>16780</v>
      </c>
      <c r="D12961" t="s">
        <v>2208</v>
      </c>
      <c r="E12961" t="s">
        <v>20</v>
      </c>
      <c r="F12961" t="b">
        <v>0</v>
      </c>
      <c r="G12961" t="s">
        <v>27</v>
      </c>
      <c r="H12961" s="4">
        <v>45828.751944444448</v>
      </c>
      <c r="I12961" t="b">
        <v>1</v>
      </c>
      <c r="J12961" t="b">
        <v>1</v>
      </c>
      <c r="K12961" t="s">
        <v>24</v>
      </c>
      <c r="L12961" t="s">
        <v>36</v>
      </c>
      <c r="N12961">
        <v>20</v>
      </c>
      <c r="O12961" t="s">
        <v>16781</v>
      </c>
      <c r="P12961" t="s">
        <v>2608</v>
      </c>
    </row>
    <row r="12962" spans="1:16" x14ac:dyDescent="0.55000000000000004">
      <c r="A12962" t="s">
        <v>2</v>
      </c>
      <c r="B12962" t="s">
        <v>16782</v>
      </c>
      <c r="C12962" t="s">
        <v>1240</v>
      </c>
      <c r="D12962" t="s">
        <v>3973</v>
      </c>
      <c r="E12962" t="s">
        <v>20</v>
      </c>
      <c r="F12962" t="b">
        <v>0</v>
      </c>
      <c r="G12962" t="s">
        <v>41</v>
      </c>
      <c r="H12962" s="4">
        <v>45828.752314814818</v>
      </c>
      <c r="I12962" t="b">
        <v>0</v>
      </c>
      <c r="J12962" t="b">
        <v>0</v>
      </c>
      <c r="K12962" t="s">
        <v>24</v>
      </c>
      <c r="L12962" t="s">
        <v>22</v>
      </c>
      <c r="M12962">
        <v>150000</v>
      </c>
      <c r="O12962" t="s">
        <v>16783</v>
      </c>
      <c r="P12962" t="s">
        <v>16784</v>
      </c>
    </row>
    <row r="12963" spans="1:16" x14ac:dyDescent="0.55000000000000004">
      <c r="A12963" t="s">
        <v>2</v>
      </c>
      <c r="B12963" t="s">
        <v>16785</v>
      </c>
      <c r="C12963" t="s">
        <v>49</v>
      </c>
      <c r="D12963" t="s">
        <v>3973</v>
      </c>
      <c r="E12963" t="s">
        <v>20</v>
      </c>
      <c r="F12963" t="b">
        <v>0</v>
      </c>
      <c r="G12963" t="s">
        <v>52</v>
      </c>
      <c r="H12963" s="4">
        <v>45828.753587962958</v>
      </c>
      <c r="I12963" t="b">
        <v>0</v>
      </c>
      <c r="J12963" t="b">
        <v>0</v>
      </c>
      <c r="K12963" t="s">
        <v>24</v>
      </c>
      <c r="L12963" t="s">
        <v>22</v>
      </c>
      <c r="M12963">
        <v>115296.1015625</v>
      </c>
      <c r="O12963" t="s">
        <v>2420</v>
      </c>
    </row>
    <row r="12964" spans="1:16" x14ac:dyDescent="0.55000000000000004">
      <c r="A12964" t="s">
        <v>28</v>
      </c>
      <c r="B12964" t="s">
        <v>1328</v>
      </c>
      <c r="C12964" t="s">
        <v>9658</v>
      </c>
      <c r="D12964" t="s">
        <v>4084</v>
      </c>
      <c r="E12964" t="s">
        <v>20</v>
      </c>
      <c r="F12964" t="b">
        <v>0</v>
      </c>
      <c r="G12964" t="s">
        <v>158</v>
      </c>
      <c r="H12964" s="4">
        <v>45828.754282407397</v>
      </c>
      <c r="I12964" t="b">
        <v>0</v>
      </c>
      <c r="J12964" t="b">
        <v>0</v>
      </c>
      <c r="K12964" t="s">
        <v>158</v>
      </c>
      <c r="L12964" t="s">
        <v>22</v>
      </c>
      <c r="M12964">
        <v>150000</v>
      </c>
      <c r="O12964" t="s">
        <v>3165</v>
      </c>
      <c r="P12964" t="s">
        <v>16329</v>
      </c>
    </row>
    <row r="12965" spans="1:16" x14ac:dyDescent="0.55000000000000004">
      <c r="A12965" t="s">
        <v>2</v>
      </c>
      <c r="B12965" t="s">
        <v>471</v>
      </c>
      <c r="C12965" t="s">
        <v>16786</v>
      </c>
      <c r="D12965" t="s">
        <v>4084</v>
      </c>
      <c r="E12965" t="s">
        <v>20</v>
      </c>
      <c r="F12965" t="b">
        <v>0</v>
      </c>
      <c r="G12965" t="s">
        <v>158</v>
      </c>
      <c r="H12965" s="4">
        <v>45828.754479166673</v>
      </c>
      <c r="I12965" t="b">
        <v>0</v>
      </c>
      <c r="J12965" t="b">
        <v>0</v>
      </c>
      <c r="K12965" t="s">
        <v>158</v>
      </c>
      <c r="L12965" t="s">
        <v>22</v>
      </c>
      <c r="M12965">
        <v>130000</v>
      </c>
      <c r="O12965" t="s">
        <v>2162</v>
      </c>
      <c r="P12965" t="s">
        <v>16787</v>
      </c>
    </row>
    <row r="12966" spans="1:16" x14ac:dyDescent="0.55000000000000004">
      <c r="A12966" t="s">
        <v>25</v>
      </c>
      <c r="B12966" t="s">
        <v>16788</v>
      </c>
      <c r="C12966" t="s">
        <v>236</v>
      </c>
      <c r="D12966" t="s">
        <v>3973</v>
      </c>
      <c r="E12966" t="s">
        <v>20</v>
      </c>
      <c r="F12966" t="b">
        <v>0</v>
      </c>
      <c r="G12966" t="s">
        <v>27</v>
      </c>
      <c r="H12966" s="4">
        <v>45828.791875000003</v>
      </c>
      <c r="I12966" t="b">
        <v>0</v>
      </c>
      <c r="J12966" t="b">
        <v>0</v>
      </c>
      <c r="K12966" t="s">
        <v>24</v>
      </c>
      <c r="L12966" t="s">
        <v>22</v>
      </c>
      <c r="M12966">
        <v>112350</v>
      </c>
      <c r="O12966" t="s">
        <v>3719</v>
      </c>
      <c r="P12966" t="s">
        <v>16789</v>
      </c>
    </row>
    <row r="12967" spans="1:16" x14ac:dyDescent="0.55000000000000004">
      <c r="A12967" t="s">
        <v>0</v>
      </c>
      <c r="B12967" t="s">
        <v>16790</v>
      </c>
      <c r="C12967" t="s">
        <v>16791</v>
      </c>
      <c r="D12967" t="s">
        <v>3973</v>
      </c>
      <c r="E12967" t="s">
        <v>20</v>
      </c>
      <c r="F12967" t="b">
        <v>0</v>
      </c>
      <c r="G12967" t="s">
        <v>41</v>
      </c>
      <c r="H12967" s="4">
        <v>45828.792013888888</v>
      </c>
      <c r="I12967" t="b">
        <v>0</v>
      </c>
      <c r="J12967" t="b">
        <v>1</v>
      </c>
      <c r="K12967" t="s">
        <v>24</v>
      </c>
      <c r="L12967" t="s">
        <v>22</v>
      </c>
      <c r="M12967">
        <v>106000</v>
      </c>
      <c r="O12967" t="s">
        <v>822</v>
      </c>
      <c r="P12967" t="s">
        <v>16792</v>
      </c>
    </row>
    <row r="12968" spans="1:16" x14ac:dyDescent="0.55000000000000004">
      <c r="A12968" t="s">
        <v>0</v>
      </c>
      <c r="B12968" t="s">
        <v>16793</v>
      </c>
      <c r="C12968" t="s">
        <v>16794</v>
      </c>
      <c r="D12968" t="s">
        <v>3828</v>
      </c>
      <c r="E12968" t="s">
        <v>20</v>
      </c>
      <c r="F12968" t="b">
        <v>0</v>
      </c>
      <c r="G12968" t="s">
        <v>41</v>
      </c>
      <c r="H12968" s="4">
        <v>45828.792013888888</v>
      </c>
      <c r="I12968" t="b">
        <v>0</v>
      </c>
      <c r="J12968" t="b">
        <v>1</v>
      </c>
      <c r="K12968" t="s">
        <v>24</v>
      </c>
      <c r="L12968" t="s">
        <v>22</v>
      </c>
      <c r="M12968">
        <v>101000</v>
      </c>
      <c r="O12968" t="s">
        <v>13048</v>
      </c>
      <c r="P12968" t="s">
        <v>16795</v>
      </c>
    </row>
    <row r="12969" spans="1:16" x14ac:dyDescent="0.55000000000000004">
      <c r="A12969" t="s">
        <v>1</v>
      </c>
      <c r="B12969" t="s">
        <v>16796</v>
      </c>
      <c r="C12969" t="s">
        <v>897</v>
      </c>
      <c r="D12969" t="s">
        <v>3973</v>
      </c>
      <c r="E12969" t="s">
        <v>20</v>
      </c>
      <c r="F12969" t="b">
        <v>0</v>
      </c>
      <c r="G12969" t="s">
        <v>41</v>
      </c>
      <c r="H12969" s="4">
        <v>45828.792025462957</v>
      </c>
      <c r="I12969" t="b">
        <v>0</v>
      </c>
      <c r="J12969" t="b">
        <v>1</v>
      </c>
      <c r="K12969" t="s">
        <v>24</v>
      </c>
      <c r="L12969" t="s">
        <v>22</v>
      </c>
      <c r="M12969">
        <v>166000</v>
      </c>
      <c r="O12969" t="s">
        <v>16797</v>
      </c>
      <c r="P12969" t="s">
        <v>16798</v>
      </c>
    </row>
    <row r="12970" spans="1:16" x14ac:dyDescent="0.55000000000000004">
      <c r="A12970" t="s">
        <v>2</v>
      </c>
      <c r="B12970" t="s">
        <v>16799</v>
      </c>
      <c r="C12970" t="s">
        <v>505</v>
      </c>
      <c r="D12970" t="s">
        <v>3828</v>
      </c>
      <c r="E12970" t="s">
        <v>20</v>
      </c>
      <c r="F12970" t="b">
        <v>0</v>
      </c>
      <c r="G12970" t="s">
        <v>27</v>
      </c>
      <c r="H12970" s="4">
        <v>45828.793506944443</v>
      </c>
      <c r="I12970" t="b">
        <v>1</v>
      </c>
      <c r="J12970" t="b">
        <v>0</v>
      </c>
      <c r="K12970" t="s">
        <v>24</v>
      </c>
      <c r="L12970" t="s">
        <v>36</v>
      </c>
      <c r="N12970">
        <v>85</v>
      </c>
      <c r="O12970" t="s">
        <v>1476</v>
      </c>
      <c r="P12970" t="s">
        <v>3572</v>
      </c>
    </row>
    <row r="12971" spans="1:16" x14ac:dyDescent="0.55000000000000004">
      <c r="A12971" t="s">
        <v>28</v>
      </c>
      <c r="B12971" t="s">
        <v>1830</v>
      </c>
      <c r="C12971" t="s">
        <v>336</v>
      </c>
      <c r="D12971" t="s">
        <v>3973</v>
      </c>
      <c r="E12971" t="s">
        <v>20</v>
      </c>
      <c r="F12971" t="b">
        <v>0</v>
      </c>
      <c r="G12971" t="s">
        <v>27</v>
      </c>
      <c r="H12971" s="4">
        <v>45828.793657407397</v>
      </c>
      <c r="I12971" t="b">
        <v>0</v>
      </c>
      <c r="J12971" t="b">
        <v>0</v>
      </c>
      <c r="K12971" t="s">
        <v>24</v>
      </c>
      <c r="L12971" t="s">
        <v>22</v>
      </c>
      <c r="M12971">
        <v>125000</v>
      </c>
      <c r="O12971" t="s">
        <v>12046</v>
      </c>
      <c r="P12971" t="s">
        <v>16800</v>
      </c>
    </row>
    <row r="12972" spans="1:16" x14ac:dyDescent="0.55000000000000004">
      <c r="A12972" t="s">
        <v>2</v>
      </c>
      <c r="B12972" t="s">
        <v>7589</v>
      </c>
      <c r="C12972" t="s">
        <v>1946</v>
      </c>
      <c r="D12972" t="s">
        <v>7590</v>
      </c>
      <c r="E12972" t="s">
        <v>51</v>
      </c>
      <c r="F12972" t="b">
        <v>0</v>
      </c>
      <c r="G12972" t="s">
        <v>106</v>
      </c>
      <c r="H12972" s="4">
        <v>45828.796990740739</v>
      </c>
      <c r="I12972" t="b">
        <v>1</v>
      </c>
      <c r="J12972" t="b">
        <v>0</v>
      </c>
      <c r="K12972" t="s">
        <v>106</v>
      </c>
      <c r="L12972" t="s">
        <v>22</v>
      </c>
      <c r="M12972">
        <v>150000</v>
      </c>
      <c r="O12972" t="s">
        <v>7591</v>
      </c>
      <c r="P12972" t="s">
        <v>1932</v>
      </c>
    </row>
    <row r="12973" spans="1:16" x14ac:dyDescent="0.55000000000000004">
      <c r="A12973" t="s">
        <v>1</v>
      </c>
      <c r="B12973" t="s">
        <v>974</v>
      </c>
      <c r="C12973" t="s">
        <v>23</v>
      </c>
      <c r="D12973" t="s">
        <v>3600</v>
      </c>
      <c r="E12973" t="s">
        <v>51</v>
      </c>
      <c r="F12973" t="b">
        <v>0</v>
      </c>
      <c r="G12973" t="s">
        <v>23</v>
      </c>
      <c r="H12973" s="4">
        <v>45828.809189814812</v>
      </c>
      <c r="I12973" t="b">
        <v>0</v>
      </c>
      <c r="J12973" t="b">
        <v>0</v>
      </c>
      <c r="K12973" t="s">
        <v>24</v>
      </c>
      <c r="L12973" t="s">
        <v>36</v>
      </c>
      <c r="N12973">
        <v>65</v>
      </c>
      <c r="O12973" t="s">
        <v>16801</v>
      </c>
      <c r="P12973" t="s">
        <v>3103</v>
      </c>
    </row>
    <row r="12974" spans="1:16" x14ac:dyDescent="0.55000000000000004">
      <c r="A12974" t="s">
        <v>2</v>
      </c>
      <c r="B12974" t="s">
        <v>16802</v>
      </c>
      <c r="C12974" t="s">
        <v>39</v>
      </c>
      <c r="D12974" t="s">
        <v>112</v>
      </c>
      <c r="E12974" t="s">
        <v>51</v>
      </c>
      <c r="F12974" t="b">
        <v>1</v>
      </c>
      <c r="G12974" t="s">
        <v>23</v>
      </c>
      <c r="H12974" s="4">
        <v>45828.809386574067</v>
      </c>
      <c r="I12974" t="b">
        <v>0</v>
      </c>
      <c r="J12974" t="b">
        <v>0</v>
      </c>
      <c r="K12974" t="s">
        <v>24</v>
      </c>
      <c r="L12974" t="s">
        <v>36</v>
      </c>
      <c r="N12974">
        <v>32.5</v>
      </c>
      <c r="O12974" t="s">
        <v>112</v>
      </c>
      <c r="P12974" t="s">
        <v>2675</v>
      </c>
    </row>
    <row r="12975" spans="1:16" x14ac:dyDescent="0.55000000000000004">
      <c r="A12975" t="s">
        <v>2</v>
      </c>
      <c r="B12975" t="s">
        <v>7965</v>
      </c>
      <c r="C12975" t="s">
        <v>2042</v>
      </c>
      <c r="D12975" t="s">
        <v>3973</v>
      </c>
      <c r="E12975" t="s">
        <v>20</v>
      </c>
      <c r="F12975" t="b">
        <v>0</v>
      </c>
      <c r="G12975" t="s">
        <v>30</v>
      </c>
      <c r="H12975" s="4">
        <v>45828.833993055552</v>
      </c>
      <c r="I12975" t="b">
        <v>0</v>
      </c>
      <c r="J12975" t="b">
        <v>1</v>
      </c>
      <c r="K12975" t="s">
        <v>24</v>
      </c>
      <c r="L12975" t="s">
        <v>36</v>
      </c>
      <c r="N12975">
        <v>23.5</v>
      </c>
      <c r="O12975" t="s">
        <v>16803</v>
      </c>
      <c r="P12975" t="s">
        <v>943</v>
      </c>
    </row>
    <row r="12976" spans="1:16" x14ac:dyDescent="0.55000000000000004">
      <c r="A12976" t="s">
        <v>2</v>
      </c>
      <c r="B12976" t="s">
        <v>392</v>
      </c>
      <c r="C12976" t="s">
        <v>1456</v>
      </c>
      <c r="D12976" t="s">
        <v>2208</v>
      </c>
      <c r="E12976" t="s">
        <v>20</v>
      </c>
      <c r="F12976" t="b">
        <v>0</v>
      </c>
      <c r="G12976" t="s">
        <v>27</v>
      </c>
      <c r="H12976" s="4">
        <v>45828.835196759261</v>
      </c>
      <c r="I12976" t="b">
        <v>0</v>
      </c>
      <c r="J12976" t="b">
        <v>1</v>
      </c>
      <c r="K12976" t="s">
        <v>24</v>
      </c>
      <c r="L12976" t="s">
        <v>22</v>
      </c>
      <c r="M12976">
        <v>157500</v>
      </c>
      <c r="O12976" t="s">
        <v>16804</v>
      </c>
      <c r="P12976" t="s">
        <v>16805</v>
      </c>
    </row>
    <row r="12977" spans="1:16" x14ac:dyDescent="0.55000000000000004">
      <c r="A12977" t="s">
        <v>2</v>
      </c>
      <c r="B12977" t="s">
        <v>16806</v>
      </c>
      <c r="C12977" t="s">
        <v>386</v>
      </c>
      <c r="D12977" t="s">
        <v>3973</v>
      </c>
      <c r="E12977" t="s">
        <v>20</v>
      </c>
      <c r="F12977" t="b">
        <v>0</v>
      </c>
      <c r="G12977" t="s">
        <v>27</v>
      </c>
      <c r="H12977" s="4">
        <v>45828.835266203707</v>
      </c>
      <c r="I12977" t="b">
        <v>0</v>
      </c>
      <c r="J12977" t="b">
        <v>1</v>
      </c>
      <c r="K12977" t="s">
        <v>24</v>
      </c>
      <c r="L12977" t="s">
        <v>22</v>
      </c>
      <c r="M12977">
        <v>139000</v>
      </c>
      <c r="O12977" t="s">
        <v>3844</v>
      </c>
      <c r="P12977" t="s">
        <v>16807</v>
      </c>
    </row>
    <row r="12978" spans="1:16" x14ac:dyDescent="0.55000000000000004">
      <c r="A12978" t="s">
        <v>2</v>
      </c>
      <c r="B12978" t="s">
        <v>16808</v>
      </c>
      <c r="C12978" t="s">
        <v>24</v>
      </c>
      <c r="D12978" t="s">
        <v>3973</v>
      </c>
      <c r="E12978" t="s">
        <v>20</v>
      </c>
      <c r="F12978" t="b">
        <v>0</v>
      </c>
      <c r="G12978" t="s">
        <v>41</v>
      </c>
      <c r="H12978" s="4">
        <v>45828.835636574076</v>
      </c>
      <c r="I12978" t="b">
        <v>1</v>
      </c>
      <c r="J12978" t="b">
        <v>0</v>
      </c>
      <c r="K12978" t="s">
        <v>24</v>
      </c>
      <c r="L12978" t="s">
        <v>22</v>
      </c>
      <c r="M12978">
        <v>127500</v>
      </c>
      <c r="O12978" t="s">
        <v>1433</v>
      </c>
      <c r="P12978" t="s">
        <v>8404</v>
      </c>
    </row>
    <row r="12979" spans="1:16" x14ac:dyDescent="0.55000000000000004">
      <c r="A12979" t="s">
        <v>28</v>
      </c>
      <c r="B12979" t="s">
        <v>7458</v>
      </c>
      <c r="C12979" t="s">
        <v>39</v>
      </c>
      <c r="D12979" t="s">
        <v>3973</v>
      </c>
      <c r="E12979" t="s">
        <v>20</v>
      </c>
      <c r="F12979" t="b">
        <v>1</v>
      </c>
      <c r="G12979" t="s">
        <v>158</v>
      </c>
      <c r="H12979" s="4">
        <v>45828.837858796287</v>
      </c>
      <c r="I12979" t="b">
        <v>0</v>
      </c>
      <c r="J12979" t="b">
        <v>0</v>
      </c>
      <c r="K12979" t="s">
        <v>158</v>
      </c>
      <c r="L12979" t="s">
        <v>36</v>
      </c>
      <c r="N12979">
        <v>50</v>
      </c>
      <c r="O12979" t="s">
        <v>7413</v>
      </c>
      <c r="P12979" t="s">
        <v>7459</v>
      </c>
    </row>
    <row r="12980" spans="1:16" x14ac:dyDescent="0.55000000000000004">
      <c r="A12980" t="s">
        <v>139</v>
      </c>
      <c r="B12980" t="s">
        <v>1634</v>
      </c>
      <c r="C12980" t="s">
        <v>945</v>
      </c>
      <c r="D12980" t="s">
        <v>3973</v>
      </c>
      <c r="E12980" t="s">
        <v>20</v>
      </c>
      <c r="F12980" t="b">
        <v>0</v>
      </c>
      <c r="G12980" t="s">
        <v>30</v>
      </c>
      <c r="H12980" s="4">
        <v>45828.917349537027</v>
      </c>
      <c r="I12980" t="b">
        <v>0</v>
      </c>
      <c r="J12980" t="b">
        <v>1</v>
      </c>
      <c r="K12980" t="s">
        <v>24</v>
      </c>
      <c r="L12980" t="s">
        <v>22</v>
      </c>
      <c r="M12980">
        <v>128000</v>
      </c>
      <c r="O12980" t="s">
        <v>2016</v>
      </c>
      <c r="P12980" t="s">
        <v>16809</v>
      </c>
    </row>
    <row r="12981" spans="1:16" x14ac:dyDescent="0.55000000000000004">
      <c r="A12981" t="s">
        <v>28</v>
      </c>
      <c r="B12981" t="s">
        <v>16810</v>
      </c>
      <c r="C12981" t="s">
        <v>213</v>
      </c>
      <c r="D12981" t="s">
        <v>3973</v>
      </c>
      <c r="E12981" t="s">
        <v>51</v>
      </c>
      <c r="F12981" t="b">
        <v>0</v>
      </c>
      <c r="G12981" t="s">
        <v>41</v>
      </c>
      <c r="H12981" s="4">
        <v>45828.917986111112</v>
      </c>
      <c r="I12981" t="b">
        <v>0</v>
      </c>
      <c r="J12981" t="b">
        <v>1</v>
      </c>
      <c r="K12981" t="s">
        <v>24</v>
      </c>
      <c r="L12981" t="s">
        <v>36</v>
      </c>
      <c r="N12981">
        <v>60</v>
      </c>
      <c r="O12981" t="s">
        <v>16811</v>
      </c>
      <c r="P12981" t="s">
        <v>193</v>
      </c>
    </row>
    <row r="12982" spans="1:16" x14ac:dyDescent="0.55000000000000004">
      <c r="A12982" t="s">
        <v>2</v>
      </c>
      <c r="B12982" t="s">
        <v>2</v>
      </c>
      <c r="C12982" t="s">
        <v>644</v>
      </c>
      <c r="D12982" t="s">
        <v>3973</v>
      </c>
      <c r="E12982" t="s">
        <v>20</v>
      </c>
      <c r="F12982" t="b">
        <v>0</v>
      </c>
      <c r="G12982" t="s">
        <v>27</v>
      </c>
      <c r="H12982" s="4">
        <v>45828.918576388889</v>
      </c>
      <c r="I12982" t="b">
        <v>0</v>
      </c>
      <c r="J12982" t="b">
        <v>0</v>
      </c>
      <c r="K12982" t="s">
        <v>24</v>
      </c>
      <c r="L12982" t="s">
        <v>22</v>
      </c>
      <c r="M12982">
        <v>165000</v>
      </c>
      <c r="O12982" t="s">
        <v>69</v>
      </c>
      <c r="P12982" t="s">
        <v>16812</v>
      </c>
    </row>
    <row r="12983" spans="1:16" x14ac:dyDescent="0.55000000000000004">
      <c r="A12983" t="s">
        <v>139</v>
      </c>
      <c r="B12983" t="s">
        <v>16813</v>
      </c>
      <c r="C12983" t="s">
        <v>33</v>
      </c>
      <c r="D12983" t="s">
        <v>3973</v>
      </c>
      <c r="E12983" t="s">
        <v>20</v>
      </c>
      <c r="F12983" t="b">
        <v>0</v>
      </c>
      <c r="G12983" t="s">
        <v>35</v>
      </c>
      <c r="H12983" s="4">
        <v>45828.958935185183</v>
      </c>
      <c r="I12983" t="b">
        <v>0</v>
      </c>
      <c r="J12983" t="b">
        <v>1</v>
      </c>
      <c r="K12983" t="s">
        <v>24</v>
      </c>
      <c r="L12983" t="s">
        <v>22</v>
      </c>
      <c r="M12983">
        <v>105996</v>
      </c>
      <c r="O12983" t="s">
        <v>554</v>
      </c>
    </row>
    <row r="12984" spans="1:16" x14ac:dyDescent="0.55000000000000004">
      <c r="A12984" t="s">
        <v>40</v>
      </c>
      <c r="B12984" t="s">
        <v>5403</v>
      </c>
      <c r="C12984" t="s">
        <v>1573</v>
      </c>
      <c r="D12984" t="s">
        <v>3973</v>
      </c>
      <c r="E12984" t="s">
        <v>20</v>
      </c>
      <c r="F12984" t="b">
        <v>0</v>
      </c>
      <c r="G12984" t="s">
        <v>27</v>
      </c>
      <c r="H12984" s="4">
        <v>45828.960277777784</v>
      </c>
      <c r="I12984" t="b">
        <v>0</v>
      </c>
      <c r="J12984" t="b">
        <v>0</v>
      </c>
      <c r="K12984" t="s">
        <v>24</v>
      </c>
      <c r="L12984" t="s">
        <v>22</v>
      </c>
      <c r="M12984">
        <v>135000</v>
      </c>
      <c r="O12984" t="s">
        <v>1422</v>
      </c>
      <c r="P12984" t="s">
        <v>5405</v>
      </c>
    </row>
    <row r="12985" spans="1:16" x14ac:dyDescent="0.55000000000000004">
      <c r="A12985" t="s">
        <v>40</v>
      </c>
      <c r="B12985" t="s">
        <v>6786</v>
      </c>
      <c r="C12985" t="s">
        <v>774</v>
      </c>
      <c r="D12985" t="s">
        <v>3973</v>
      </c>
      <c r="E12985" t="s">
        <v>20</v>
      </c>
      <c r="F12985" t="b">
        <v>0</v>
      </c>
      <c r="G12985" t="s">
        <v>41</v>
      </c>
      <c r="H12985" s="4">
        <v>45828.960381944453</v>
      </c>
      <c r="I12985" t="b">
        <v>0</v>
      </c>
      <c r="J12985" t="b">
        <v>0</v>
      </c>
      <c r="K12985" t="s">
        <v>24</v>
      </c>
      <c r="L12985" t="s">
        <v>22</v>
      </c>
      <c r="M12985">
        <v>147500</v>
      </c>
      <c r="O12985" t="s">
        <v>1422</v>
      </c>
      <c r="P12985" t="s">
        <v>13232</v>
      </c>
    </row>
    <row r="12986" spans="1:16" x14ac:dyDescent="0.55000000000000004">
      <c r="A12986" t="s">
        <v>40</v>
      </c>
      <c r="B12986" t="s">
        <v>6786</v>
      </c>
      <c r="C12986" t="s">
        <v>425</v>
      </c>
      <c r="D12986" t="s">
        <v>3973</v>
      </c>
      <c r="E12986" t="s">
        <v>20</v>
      </c>
      <c r="F12986" t="b">
        <v>0</v>
      </c>
      <c r="G12986" t="s">
        <v>41</v>
      </c>
      <c r="H12986" s="4">
        <v>45828.960601851853</v>
      </c>
      <c r="I12986" t="b">
        <v>0</v>
      </c>
      <c r="J12986" t="b">
        <v>0</v>
      </c>
      <c r="K12986" t="s">
        <v>24</v>
      </c>
      <c r="L12986" t="s">
        <v>22</v>
      </c>
      <c r="M12986">
        <v>147500</v>
      </c>
      <c r="O12986" t="s">
        <v>1422</v>
      </c>
      <c r="P12986" t="s">
        <v>13232</v>
      </c>
    </row>
    <row r="12987" spans="1:16" x14ac:dyDescent="0.55000000000000004">
      <c r="A12987" t="s">
        <v>40</v>
      </c>
      <c r="B12987" t="s">
        <v>6786</v>
      </c>
      <c r="C12987" t="s">
        <v>151</v>
      </c>
      <c r="D12987" t="s">
        <v>3973</v>
      </c>
      <c r="E12987" t="s">
        <v>20</v>
      </c>
      <c r="F12987" t="b">
        <v>0</v>
      </c>
      <c r="G12987" t="s">
        <v>41</v>
      </c>
      <c r="H12987" s="4">
        <v>45828.960613425923</v>
      </c>
      <c r="I12987" t="b">
        <v>0</v>
      </c>
      <c r="J12987" t="b">
        <v>0</v>
      </c>
      <c r="K12987" t="s">
        <v>24</v>
      </c>
      <c r="L12987" t="s">
        <v>22</v>
      </c>
      <c r="M12987">
        <v>147500</v>
      </c>
      <c r="O12987" t="s">
        <v>1422</v>
      </c>
      <c r="P12987" t="s">
        <v>13232</v>
      </c>
    </row>
    <row r="12988" spans="1:16" x14ac:dyDescent="0.55000000000000004">
      <c r="A12988" t="s">
        <v>40</v>
      </c>
      <c r="B12988" t="s">
        <v>6786</v>
      </c>
      <c r="C12988" t="s">
        <v>528</v>
      </c>
      <c r="D12988" t="s">
        <v>3973</v>
      </c>
      <c r="E12988" t="s">
        <v>20</v>
      </c>
      <c r="F12988" t="b">
        <v>0</v>
      </c>
      <c r="G12988" t="s">
        <v>41</v>
      </c>
      <c r="H12988" s="4">
        <v>45828.960636574076</v>
      </c>
      <c r="I12988" t="b">
        <v>0</v>
      </c>
      <c r="J12988" t="b">
        <v>0</v>
      </c>
      <c r="K12988" t="s">
        <v>24</v>
      </c>
      <c r="L12988" t="s">
        <v>22</v>
      </c>
      <c r="M12988">
        <v>147500</v>
      </c>
      <c r="O12988" t="s">
        <v>1422</v>
      </c>
      <c r="P12988" t="s">
        <v>13232</v>
      </c>
    </row>
    <row r="12989" spans="1:16" x14ac:dyDescent="0.55000000000000004">
      <c r="A12989" t="s">
        <v>40</v>
      </c>
      <c r="B12989" t="s">
        <v>6786</v>
      </c>
      <c r="C12989" t="s">
        <v>670</v>
      </c>
      <c r="D12989" t="s">
        <v>3973</v>
      </c>
      <c r="E12989" t="s">
        <v>20</v>
      </c>
      <c r="F12989" t="b">
        <v>0</v>
      </c>
      <c r="G12989" t="s">
        <v>41</v>
      </c>
      <c r="H12989" s="4">
        <v>45828.960717592592</v>
      </c>
      <c r="I12989" t="b">
        <v>0</v>
      </c>
      <c r="J12989" t="b">
        <v>0</v>
      </c>
      <c r="K12989" t="s">
        <v>24</v>
      </c>
      <c r="L12989" t="s">
        <v>22</v>
      </c>
      <c r="M12989">
        <v>147500</v>
      </c>
      <c r="O12989" t="s">
        <v>1422</v>
      </c>
      <c r="P12989" t="s">
        <v>13232</v>
      </c>
    </row>
    <row r="12990" spans="1:16" x14ac:dyDescent="0.55000000000000004">
      <c r="A12990" t="s">
        <v>40</v>
      </c>
      <c r="B12990" t="s">
        <v>6786</v>
      </c>
      <c r="C12990" t="s">
        <v>670</v>
      </c>
      <c r="D12990" t="s">
        <v>3973</v>
      </c>
      <c r="E12990" t="s">
        <v>20</v>
      </c>
      <c r="F12990" t="b">
        <v>0</v>
      </c>
      <c r="G12990" t="s">
        <v>41</v>
      </c>
      <c r="H12990" s="4">
        <v>45828.960717592592</v>
      </c>
      <c r="I12990" t="b">
        <v>0</v>
      </c>
      <c r="J12990" t="b">
        <v>0</v>
      </c>
      <c r="K12990" t="s">
        <v>24</v>
      </c>
      <c r="L12990" t="s">
        <v>22</v>
      </c>
      <c r="M12990">
        <v>147500</v>
      </c>
      <c r="O12990" t="s">
        <v>1422</v>
      </c>
      <c r="P12990" t="s">
        <v>13232</v>
      </c>
    </row>
    <row r="12991" spans="1:16" x14ac:dyDescent="0.55000000000000004">
      <c r="A12991" t="s">
        <v>139</v>
      </c>
      <c r="B12991" t="s">
        <v>277</v>
      </c>
      <c r="C12991" t="s">
        <v>16814</v>
      </c>
      <c r="D12991" t="s">
        <v>3973</v>
      </c>
      <c r="E12991" t="s">
        <v>20</v>
      </c>
      <c r="F12991" t="b">
        <v>0</v>
      </c>
      <c r="G12991" t="s">
        <v>41</v>
      </c>
      <c r="H12991" s="4">
        <v>45829.000347222223</v>
      </c>
      <c r="I12991" t="b">
        <v>1</v>
      </c>
      <c r="J12991" t="b">
        <v>1</v>
      </c>
      <c r="K12991" t="s">
        <v>24</v>
      </c>
      <c r="L12991" t="s">
        <v>22</v>
      </c>
      <c r="M12991">
        <v>92500</v>
      </c>
      <c r="O12991" t="s">
        <v>16815</v>
      </c>
      <c r="P12991" t="s">
        <v>16816</v>
      </c>
    </row>
    <row r="12992" spans="1:16" x14ac:dyDescent="0.55000000000000004">
      <c r="A12992" t="s">
        <v>19</v>
      </c>
      <c r="B12992" t="s">
        <v>12709</v>
      </c>
      <c r="C12992" t="s">
        <v>2920</v>
      </c>
      <c r="D12992" t="s">
        <v>5123</v>
      </c>
      <c r="E12992" t="s">
        <v>20</v>
      </c>
      <c r="F12992" t="b">
        <v>0</v>
      </c>
      <c r="G12992" t="s">
        <v>41</v>
      </c>
      <c r="H12992" s="4">
        <v>45829.001284722217</v>
      </c>
      <c r="I12992" t="b">
        <v>0</v>
      </c>
      <c r="J12992" t="b">
        <v>1</v>
      </c>
      <c r="K12992" t="s">
        <v>24</v>
      </c>
      <c r="L12992" t="s">
        <v>22</v>
      </c>
      <c r="M12992">
        <v>177000</v>
      </c>
      <c r="O12992" t="s">
        <v>703</v>
      </c>
      <c r="P12992" t="s">
        <v>12710</v>
      </c>
    </row>
    <row r="12993" spans="1:16" x14ac:dyDescent="0.55000000000000004">
      <c r="A12993" t="s">
        <v>2</v>
      </c>
      <c r="B12993" t="s">
        <v>1777</v>
      </c>
      <c r="C12993" t="s">
        <v>140</v>
      </c>
      <c r="D12993" t="s">
        <v>3973</v>
      </c>
      <c r="E12993" t="s">
        <v>20</v>
      </c>
      <c r="F12993" t="b">
        <v>0</v>
      </c>
      <c r="G12993" t="s">
        <v>35</v>
      </c>
      <c r="H12993" s="4">
        <v>45829.001423611109</v>
      </c>
      <c r="I12993" t="b">
        <v>0</v>
      </c>
      <c r="J12993" t="b">
        <v>1</v>
      </c>
      <c r="K12993" t="s">
        <v>24</v>
      </c>
      <c r="L12993" t="s">
        <v>22</v>
      </c>
      <c r="M12993">
        <v>228060</v>
      </c>
      <c r="O12993" t="s">
        <v>5482</v>
      </c>
      <c r="P12993" t="s">
        <v>48</v>
      </c>
    </row>
    <row r="12994" spans="1:16" x14ac:dyDescent="0.55000000000000004">
      <c r="A12994" t="s">
        <v>0</v>
      </c>
      <c r="B12994" t="s">
        <v>1326</v>
      </c>
      <c r="C12994" t="s">
        <v>1385</v>
      </c>
      <c r="D12994" t="s">
        <v>3973</v>
      </c>
      <c r="E12994" t="s">
        <v>20</v>
      </c>
      <c r="F12994" t="b">
        <v>0</v>
      </c>
      <c r="G12994" t="s">
        <v>27</v>
      </c>
      <c r="H12994" s="4">
        <v>45829.00199074074</v>
      </c>
      <c r="I12994" t="b">
        <v>0</v>
      </c>
      <c r="J12994" t="b">
        <v>0</v>
      </c>
      <c r="K12994" t="s">
        <v>24</v>
      </c>
      <c r="L12994" t="s">
        <v>22</v>
      </c>
      <c r="M12994">
        <v>94792.3359375</v>
      </c>
      <c r="O12994" t="s">
        <v>5482</v>
      </c>
      <c r="P12994" t="s">
        <v>16817</v>
      </c>
    </row>
    <row r="12995" spans="1:16" x14ac:dyDescent="0.55000000000000004">
      <c r="A12995" t="s">
        <v>2</v>
      </c>
      <c r="B12995" t="s">
        <v>4295</v>
      </c>
      <c r="C12995" t="s">
        <v>713</v>
      </c>
      <c r="D12995" t="s">
        <v>3973</v>
      </c>
      <c r="E12995" t="s">
        <v>20</v>
      </c>
      <c r="F12995" t="b">
        <v>0</v>
      </c>
      <c r="G12995" t="s">
        <v>23</v>
      </c>
      <c r="H12995" s="4">
        <v>45829.017430555563</v>
      </c>
      <c r="I12995" t="b">
        <v>0</v>
      </c>
      <c r="J12995" t="b">
        <v>1</v>
      </c>
      <c r="K12995" t="s">
        <v>24</v>
      </c>
      <c r="L12995" t="s">
        <v>22</v>
      </c>
      <c r="M12995">
        <v>163500</v>
      </c>
      <c r="O12995" t="s">
        <v>5482</v>
      </c>
      <c r="P12995" t="s">
        <v>7573</v>
      </c>
    </row>
    <row r="12996" spans="1:16" x14ac:dyDescent="0.55000000000000004">
      <c r="A12996" t="s">
        <v>1</v>
      </c>
      <c r="B12996" t="s">
        <v>16818</v>
      </c>
      <c r="C12996" t="s">
        <v>192</v>
      </c>
      <c r="D12996" t="s">
        <v>3973</v>
      </c>
      <c r="E12996" t="s">
        <v>20</v>
      </c>
      <c r="F12996" t="b">
        <v>0</v>
      </c>
      <c r="G12996" t="s">
        <v>52</v>
      </c>
      <c r="H12996" s="4">
        <v>45829.042581018519</v>
      </c>
      <c r="I12996" t="b">
        <v>0</v>
      </c>
      <c r="J12996" t="b">
        <v>1</v>
      </c>
      <c r="K12996" t="s">
        <v>24</v>
      </c>
      <c r="L12996" t="s">
        <v>22</v>
      </c>
      <c r="M12996">
        <v>89000</v>
      </c>
      <c r="O12996" t="s">
        <v>3047</v>
      </c>
      <c r="P12996" t="s">
        <v>16819</v>
      </c>
    </row>
    <row r="12997" spans="1:16" x14ac:dyDescent="0.55000000000000004">
      <c r="A12997" t="s">
        <v>89</v>
      </c>
      <c r="B12997" t="s">
        <v>16820</v>
      </c>
      <c r="C12997" t="s">
        <v>39</v>
      </c>
      <c r="D12997" t="s">
        <v>16101</v>
      </c>
      <c r="E12997" t="s">
        <v>51</v>
      </c>
      <c r="F12997" t="b">
        <v>1</v>
      </c>
      <c r="G12997" t="s">
        <v>1775</v>
      </c>
      <c r="H12997" s="4">
        <v>45829.180995370371</v>
      </c>
      <c r="I12997" t="b">
        <v>0</v>
      </c>
      <c r="J12997" t="b">
        <v>0</v>
      </c>
      <c r="K12997" t="s">
        <v>1775</v>
      </c>
      <c r="L12997" t="s">
        <v>22</v>
      </c>
      <c r="M12997">
        <v>83200</v>
      </c>
      <c r="O12997" t="s">
        <v>12516</v>
      </c>
      <c r="P12997" t="s">
        <v>16821</v>
      </c>
    </row>
    <row r="12998" spans="1:16" x14ac:dyDescent="0.55000000000000004">
      <c r="A12998" t="s">
        <v>0</v>
      </c>
      <c r="B12998" t="s">
        <v>16822</v>
      </c>
      <c r="C12998" t="s">
        <v>3726</v>
      </c>
      <c r="D12998" t="s">
        <v>16823</v>
      </c>
      <c r="E12998" t="s">
        <v>20</v>
      </c>
      <c r="F12998" t="b">
        <v>0</v>
      </c>
      <c r="G12998" t="s">
        <v>41</v>
      </c>
      <c r="H12998" s="4">
        <v>45829.250381944446</v>
      </c>
      <c r="I12998" t="b">
        <v>1</v>
      </c>
      <c r="J12998" t="b">
        <v>0</v>
      </c>
      <c r="K12998" t="s">
        <v>24</v>
      </c>
      <c r="L12998" t="s">
        <v>36</v>
      </c>
      <c r="N12998">
        <v>42</v>
      </c>
      <c r="O12998" t="s">
        <v>16823</v>
      </c>
    </row>
    <row r="12999" spans="1:16" x14ac:dyDescent="0.55000000000000004">
      <c r="A12999" t="s">
        <v>0</v>
      </c>
      <c r="B12999" t="s">
        <v>0</v>
      </c>
      <c r="C12999" t="s">
        <v>459</v>
      </c>
      <c r="D12999" t="s">
        <v>3828</v>
      </c>
      <c r="E12999" t="s">
        <v>20</v>
      </c>
      <c r="F12999" t="b">
        <v>0</v>
      </c>
      <c r="G12999" t="s">
        <v>41</v>
      </c>
      <c r="H12999" s="4">
        <v>45829.250381944446</v>
      </c>
      <c r="I12999" t="b">
        <v>0</v>
      </c>
      <c r="J12999" t="b">
        <v>1</v>
      </c>
      <c r="K12999" t="s">
        <v>24</v>
      </c>
      <c r="L12999" t="s">
        <v>22</v>
      </c>
      <c r="M12999">
        <v>88562</v>
      </c>
      <c r="O12999" t="s">
        <v>16424</v>
      </c>
      <c r="P12999" t="s">
        <v>6676</v>
      </c>
    </row>
    <row r="13000" spans="1:16" x14ac:dyDescent="0.55000000000000004">
      <c r="A13000" t="s">
        <v>0</v>
      </c>
      <c r="B13000" t="s">
        <v>250</v>
      </c>
      <c r="C13000" t="s">
        <v>1077</v>
      </c>
      <c r="D13000" t="s">
        <v>3973</v>
      </c>
      <c r="E13000" t="s">
        <v>20</v>
      </c>
      <c r="F13000" t="b">
        <v>0</v>
      </c>
      <c r="G13000" t="s">
        <v>41</v>
      </c>
      <c r="H13000" s="4">
        <v>45829.250381944446</v>
      </c>
      <c r="I13000" t="b">
        <v>0</v>
      </c>
      <c r="J13000" t="b">
        <v>0</v>
      </c>
      <c r="K13000" t="s">
        <v>24</v>
      </c>
      <c r="L13000" t="s">
        <v>22</v>
      </c>
      <c r="M13000">
        <v>69500</v>
      </c>
      <c r="O13000" t="s">
        <v>16824</v>
      </c>
      <c r="P13000" t="s">
        <v>204</v>
      </c>
    </row>
    <row r="13001" spans="1:16" x14ac:dyDescent="0.55000000000000004">
      <c r="A13001" t="s">
        <v>0</v>
      </c>
      <c r="B13001" t="s">
        <v>0</v>
      </c>
      <c r="C13001" t="s">
        <v>16825</v>
      </c>
      <c r="D13001" t="s">
        <v>16826</v>
      </c>
      <c r="E13001" t="s">
        <v>20</v>
      </c>
      <c r="F13001" t="b">
        <v>0</v>
      </c>
      <c r="G13001" t="s">
        <v>35</v>
      </c>
      <c r="H13001" s="4">
        <v>45829.250578703701</v>
      </c>
      <c r="I13001" t="b">
        <v>0</v>
      </c>
      <c r="J13001" t="b">
        <v>1</v>
      </c>
      <c r="K13001" t="s">
        <v>24</v>
      </c>
      <c r="L13001" t="s">
        <v>22</v>
      </c>
      <c r="M13001">
        <v>95000</v>
      </c>
      <c r="O13001" t="s">
        <v>16827</v>
      </c>
      <c r="P13001" t="s">
        <v>1303</v>
      </c>
    </row>
    <row r="13002" spans="1:16" x14ac:dyDescent="0.55000000000000004">
      <c r="A13002" t="s">
        <v>0</v>
      </c>
      <c r="B13002" t="s">
        <v>103</v>
      </c>
      <c r="C13002" t="s">
        <v>33</v>
      </c>
      <c r="D13002" t="s">
        <v>3383</v>
      </c>
      <c r="E13002" t="s">
        <v>219</v>
      </c>
      <c r="F13002" t="b">
        <v>0</v>
      </c>
      <c r="G13002" t="s">
        <v>35</v>
      </c>
      <c r="H13002" s="4">
        <v>45829.250578703701</v>
      </c>
      <c r="I13002" t="b">
        <v>0</v>
      </c>
      <c r="J13002" t="b">
        <v>0</v>
      </c>
      <c r="K13002" t="s">
        <v>24</v>
      </c>
      <c r="L13002" t="s">
        <v>22</v>
      </c>
      <c r="M13002">
        <v>50000</v>
      </c>
      <c r="O13002" t="s">
        <v>9563</v>
      </c>
      <c r="P13002" t="s">
        <v>16828</v>
      </c>
    </row>
    <row r="13003" spans="1:16" x14ac:dyDescent="0.55000000000000004">
      <c r="A13003" t="s">
        <v>2</v>
      </c>
      <c r="B13003" t="s">
        <v>195</v>
      </c>
      <c r="C13003" t="s">
        <v>92</v>
      </c>
      <c r="D13003" t="s">
        <v>3973</v>
      </c>
      <c r="E13003" t="s">
        <v>20</v>
      </c>
      <c r="F13003" t="b">
        <v>0</v>
      </c>
      <c r="G13003" t="s">
        <v>30</v>
      </c>
      <c r="H13003" s="4">
        <v>45829.252939814818</v>
      </c>
      <c r="I13003" t="b">
        <v>1</v>
      </c>
      <c r="J13003" t="b">
        <v>1</v>
      </c>
      <c r="K13003" t="s">
        <v>24</v>
      </c>
      <c r="L13003" t="s">
        <v>22</v>
      </c>
      <c r="M13003">
        <v>176938.65625</v>
      </c>
      <c r="O13003" t="s">
        <v>1681</v>
      </c>
      <c r="P13003" t="s">
        <v>5117</v>
      </c>
    </row>
    <row r="13004" spans="1:16" x14ac:dyDescent="0.55000000000000004">
      <c r="A13004" t="s">
        <v>2</v>
      </c>
      <c r="B13004" t="s">
        <v>16829</v>
      </c>
      <c r="C13004" t="s">
        <v>24</v>
      </c>
      <c r="D13004" t="s">
        <v>10453</v>
      </c>
      <c r="E13004" t="s">
        <v>20</v>
      </c>
      <c r="F13004" t="b">
        <v>0</v>
      </c>
      <c r="G13004" t="s">
        <v>52</v>
      </c>
      <c r="H13004" s="4">
        <v>45829.253321759257</v>
      </c>
      <c r="I13004" t="b">
        <v>1</v>
      </c>
      <c r="J13004" t="b">
        <v>1</v>
      </c>
      <c r="K13004" t="s">
        <v>24</v>
      </c>
      <c r="L13004" t="s">
        <v>22</v>
      </c>
      <c r="M13004">
        <v>127500</v>
      </c>
      <c r="O13004" t="s">
        <v>1289</v>
      </c>
      <c r="P13004" t="s">
        <v>16830</v>
      </c>
    </row>
    <row r="13005" spans="1:16" x14ac:dyDescent="0.55000000000000004">
      <c r="A13005" t="s">
        <v>2</v>
      </c>
      <c r="B13005" t="s">
        <v>16831</v>
      </c>
      <c r="C13005" t="s">
        <v>39</v>
      </c>
      <c r="D13005" t="s">
        <v>4597</v>
      </c>
      <c r="E13005" t="s">
        <v>20</v>
      </c>
      <c r="F13005" t="b">
        <v>1</v>
      </c>
      <c r="G13005" t="s">
        <v>807</v>
      </c>
      <c r="H13005" s="4">
        <v>45829.253912037027</v>
      </c>
      <c r="I13005" t="b">
        <v>1</v>
      </c>
      <c r="J13005" t="b">
        <v>0</v>
      </c>
      <c r="K13005" t="s">
        <v>807</v>
      </c>
      <c r="L13005" t="s">
        <v>22</v>
      </c>
      <c r="M13005">
        <v>445000</v>
      </c>
      <c r="O13005" t="s">
        <v>822</v>
      </c>
      <c r="P13005" t="s">
        <v>16832</v>
      </c>
    </row>
    <row r="13006" spans="1:16" x14ac:dyDescent="0.55000000000000004">
      <c r="A13006" t="s">
        <v>1</v>
      </c>
      <c r="B13006" t="s">
        <v>974</v>
      </c>
      <c r="C13006" t="s">
        <v>3238</v>
      </c>
      <c r="D13006" t="s">
        <v>4014</v>
      </c>
      <c r="E13006" t="s">
        <v>20</v>
      </c>
      <c r="F13006" t="b">
        <v>0</v>
      </c>
      <c r="G13006" t="s">
        <v>41</v>
      </c>
      <c r="H13006" s="4">
        <v>45829.262453703697</v>
      </c>
      <c r="I13006" t="b">
        <v>0</v>
      </c>
      <c r="J13006" t="b">
        <v>1</v>
      </c>
      <c r="K13006" t="s">
        <v>24</v>
      </c>
      <c r="L13006" t="s">
        <v>22</v>
      </c>
      <c r="M13006">
        <v>130000</v>
      </c>
      <c r="O13006" t="s">
        <v>4329</v>
      </c>
      <c r="P13006" t="s">
        <v>10435</v>
      </c>
    </row>
    <row r="13007" spans="1:16" x14ac:dyDescent="0.55000000000000004">
      <c r="A13007" t="s">
        <v>1</v>
      </c>
      <c r="B13007" t="s">
        <v>1570</v>
      </c>
      <c r="C13007" t="s">
        <v>49</v>
      </c>
      <c r="D13007" t="s">
        <v>10643</v>
      </c>
      <c r="E13007" t="s">
        <v>20</v>
      </c>
      <c r="F13007" t="b">
        <v>0</v>
      </c>
      <c r="G13007" t="s">
        <v>41</v>
      </c>
      <c r="H13007" s="4">
        <v>45829.262453703697</v>
      </c>
      <c r="I13007" t="b">
        <v>0</v>
      </c>
      <c r="J13007" t="b">
        <v>1</v>
      </c>
      <c r="K13007" t="s">
        <v>24</v>
      </c>
      <c r="L13007" t="s">
        <v>22</v>
      </c>
      <c r="M13007">
        <v>145000</v>
      </c>
      <c r="O13007" t="s">
        <v>16833</v>
      </c>
      <c r="P13007" t="s">
        <v>3041</v>
      </c>
    </row>
    <row r="13008" spans="1:16" x14ac:dyDescent="0.55000000000000004">
      <c r="A13008" t="s">
        <v>19</v>
      </c>
      <c r="B13008" t="s">
        <v>16834</v>
      </c>
      <c r="C13008" t="s">
        <v>140</v>
      </c>
      <c r="D13008" t="s">
        <v>3973</v>
      </c>
      <c r="E13008" t="s">
        <v>20</v>
      </c>
      <c r="F13008" t="b">
        <v>0</v>
      </c>
      <c r="G13008" t="s">
        <v>35</v>
      </c>
      <c r="H13008" s="4">
        <v>45829.26253472222</v>
      </c>
      <c r="I13008" t="b">
        <v>0</v>
      </c>
      <c r="J13008" t="b">
        <v>1</v>
      </c>
      <c r="K13008" t="s">
        <v>24</v>
      </c>
      <c r="L13008" t="s">
        <v>22</v>
      </c>
      <c r="M13008">
        <v>195500</v>
      </c>
      <c r="O13008" t="s">
        <v>1172</v>
      </c>
      <c r="P13008" t="s">
        <v>3360</v>
      </c>
    </row>
    <row r="13009" spans="1:16" x14ac:dyDescent="0.55000000000000004">
      <c r="A13009" t="s">
        <v>1</v>
      </c>
      <c r="B13009" t="s">
        <v>1</v>
      </c>
      <c r="C13009" t="s">
        <v>6818</v>
      </c>
      <c r="D13009" t="s">
        <v>4014</v>
      </c>
      <c r="E13009" t="s">
        <v>20</v>
      </c>
      <c r="F13009" t="b">
        <v>0</v>
      </c>
      <c r="G13009" t="s">
        <v>30</v>
      </c>
      <c r="H13009" s="4">
        <v>45829.26258101852</v>
      </c>
      <c r="I13009" t="b">
        <v>0</v>
      </c>
      <c r="J13009" t="b">
        <v>1</v>
      </c>
      <c r="K13009" t="s">
        <v>24</v>
      </c>
      <c r="L13009" t="s">
        <v>22</v>
      </c>
      <c r="M13009">
        <v>106200</v>
      </c>
      <c r="O13009" t="s">
        <v>6819</v>
      </c>
      <c r="P13009" t="s">
        <v>16835</v>
      </c>
    </row>
    <row r="13010" spans="1:16" x14ac:dyDescent="0.55000000000000004">
      <c r="A13010" t="s">
        <v>1</v>
      </c>
      <c r="B13010" t="s">
        <v>3531</v>
      </c>
      <c r="C13010" t="s">
        <v>336</v>
      </c>
      <c r="D13010" t="s">
        <v>3973</v>
      </c>
      <c r="E13010" t="s">
        <v>20</v>
      </c>
      <c r="F13010" t="b">
        <v>0</v>
      </c>
      <c r="G13010" t="s">
        <v>30</v>
      </c>
      <c r="H13010" s="4">
        <v>45829.26258101852</v>
      </c>
      <c r="I13010" t="b">
        <v>0</v>
      </c>
      <c r="J13010" t="b">
        <v>1</v>
      </c>
      <c r="K13010" t="s">
        <v>24</v>
      </c>
      <c r="L13010" t="s">
        <v>22</v>
      </c>
      <c r="M13010">
        <v>138015</v>
      </c>
      <c r="O13010" t="s">
        <v>9675</v>
      </c>
      <c r="P13010" t="s">
        <v>16773</v>
      </c>
    </row>
    <row r="13011" spans="1:16" x14ac:dyDescent="0.55000000000000004">
      <c r="A13011" t="s">
        <v>2</v>
      </c>
      <c r="B13011" t="s">
        <v>129</v>
      </c>
      <c r="C13011" t="s">
        <v>337</v>
      </c>
      <c r="D13011" t="s">
        <v>3970</v>
      </c>
      <c r="E13011" t="s">
        <v>20</v>
      </c>
      <c r="F13011" t="b">
        <v>0</v>
      </c>
      <c r="G13011" t="s">
        <v>27</v>
      </c>
      <c r="H13011" s="4">
        <v>45829.262835648151</v>
      </c>
      <c r="I13011" t="b">
        <v>0</v>
      </c>
      <c r="J13011" t="b">
        <v>1</v>
      </c>
      <c r="K13011" t="s">
        <v>24</v>
      </c>
      <c r="L13011" t="s">
        <v>22</v>
      </c>
      <c r="M13011">
        <v>180000</v>
      </c>
      <c r="O13011" t="s">
        <v>14231</v>
      </c>
      <c r="P13011" t="s">
        <v>16836</v>
      </c>
    </row>
    <row r="13012" spans="1:16" x14ac:dyDescent="0.55000000000000004">
      <c r="A13012" t="s">
        <v>2</v>
      </c>
      <c r="B13012" t="s">
        <v>16837</v>
      </c>
      <c r="C13012" t="s">
        <v>122</v>
      </c>
      <c r="D13012" t="s">
        <v>3600</v>
      </c>
      <c r="E13012" t="s">
        <v>20</v>
      </c>
      <c r="F13012" t="b">
        <v>0</v>
      </c>
      <c r="G13012" t="s">
        <v>52</v>
      </c>
      <c r="H13012" s="4">
        <v>45829.264050925929</v>
      </c>
      <c r="I13012" t="b">
        <v>0</v>
      </c>
      <c r="J13012" t="b">
        <v>1</v>
      </c>
      <c r="K13012" t="s">
        <v>24</v>
      </c>
      <c r="L13012" t="s">
        <v>22</v>
      </c>
      <c r="M13012">
        <v>85000</v>
      </c>
      <c r="O13012" t="s">
        <v>8412</v>
      </c>
      <c r="P13012" t="s">
        <v>14428</v>
      </c>
    </row>
    <row r="13013" spans="1:16" x14ac:dyDescent="0.55000000000000004">
      <c r="A13013" t="s">
        <v>1</v>
      </c>
      <c r="B13013" t="s">
        <v>661</v>
      </c>
      <c r="C13013" t="s">
        <v>39</v>
      </c>
      <c r="D13013" t="s">
        <v>7434</v>
      </c>
      <c r="E13013" t="s">
        <v>20</v>
      </c>
      <c r="F13013" t="b">
        <v>1</v>
      </c>
      <c r="G13013" t="s">
        <v>106</v>
      </c>
      <c r="H13013" s="4">
        <v>45829.265856481477</v>
      </c>
      <c r="I13013" t="b">
        <v>0</v>
      </c>
      <c r="J13013" t="b">
        <v>0</v>
      </c>
      <c r="K13013" t="s">
        <v>106</v>
      </c>
      <c r="L13013" t="s">
        <v>22</v>
      </c>
      <c r="M13013">
        <v>150000</v>
      </c>
      <c r="O13013" t="s">
        <v>2358</v>
      </c>
      <c r="P13013" t="s">
        <v>727</v>
      </c>
    </row>
    <row r="13014" spans="1:16" x14ac:dyDescent="0.55000000000000004">
      <c r="A13014" t="s">
        <v>2</v>
      </c>
      <c r="B13014" t="s">
        <v>195</v>
      </c>
      <c r="C13014" t="s">
        <v>39</v>
      </c>
      <c r="D13014" t="s">
        <v>4109</v>
      </c>
      <c r="E13014" t="s">
        <v>20</v>
      </c>
      <c r="F13014" t="b">
        <v>1</v>
      </c>
      <c r="G13014" t="s">
        <v>414</v>
      </c>
      <c r="H13014" s="4">
        <v>45829.267534722218</v>
      </c>
      <c r="I13014" t="b">
        <v>1</v>
      </c>
      <c r="J13014" t="b">
        <v>0</v>
      </c>
      <c r="K13014" t="s">
        <v>414</v>
      </c>
      <c r="L13014" t="s">
        <v>22</v>
      </c>
      <c r="M13014">
        <v>75000</v>
      </c>
      <c r="O13014" t="s">
        <v>16838</v>
      </c>
    </row>
    <row r="13015" spans="1:16" x14ac:dyDescent="0.55000000000000004">
      <c r="A13015" t="s">
        <v>89</v>
      </c>
      <c r="B13015" t="s">
        <v>16839</v>
      </c>
      <c r="C13015" t="s">
        <v>39</v>
      </c>
      <c r="D13015" t="s">
        <v>7434</v>
      </c>
      <c r="E13015" t="s">
        <v>20</v>
      </c>
      <c r="F13015" t="b">
        <v>1</v>
      </c>
      <c r="G13015" t="s">
        <v>2012</v>
      </c>
      <c r="H13015" s="4">
        <v>45829.283333333333</v>
      </c>
      <c r="I13015" t="b">
        <v>1</v>
      </c>
      <c r="J13015" t="b">
        <v>0</v>
      </c>
      <c r="K13015" t="s">
        <v>2012</v>
      </c>
      <c r="L13015" t="s">
        <v>22</v>
      </c>
      <c r="M13015">
        <v>250000</v>
      </c>
      <c r="O13015" t="s">
        <v>4052</v>
      </c>
      <c r="P13015" t="s">
        <v>16840</v>
      </c>
    </row>
    <row r="13016" spans="1:16" x14ac:dyDescent="0.55000000000000004">
      <c r="A13016" t="s">
        <v>0</v>
      </c>
      <c r="B13016" t="s">
        <v>11855</v>
      </c>
      <c r="C13016" t="s">
        <v>3211</v>
      </c>
      <c r="D13016" t="s">
        <v>4084</v>
      </c>
      <c r="E13016" t="s">
        <v>20</v>
      </c>
      <c r="F13016" t="b">
        <v>0</v>
      </c>
      <c r="G13016" t="s">
        <v>27</v>
      </c>
      <c r="H13016" s="4">
        <v>45829.291863425933</v>
      </c>
      <c r="I13016" t="b">
        <v>0</v>
      </c>
      <c r="J13016" t="b">
        <v>1</v>
      </c>
      <c r="K13016" t="s">
        <v>24</v>
      </c>
      <c r="L13016" t="s">
        <v>22</v>
      </c>
      <c r="M13016">
        <v>65779.5</v>
      </c>
      <c r="O13016" t="s">
        <v>11856</v>
      </c>
      <c r="P13016" t="s">
        <v>204</v>
      </c>
    </row>
    <row r="13017" spans="1:16" x14ac:dyDescent="0.55000000000000004">
      <c r="A13017" t="s">
        <v>0</v>
      </c>
      <c r="B13017" t="s">
        <v>3335</v>
      </c>
      <c r="C13017" t="s">
        <v>160</v>
      </c>
      <c r="D13017" t="s">
        <v>4084</v>
      </c>
      <c r="E13017" t="s">
        <v>20</v>
      </c>
      <c r="F13017" t="b">
        <v>0</v>
      </c>
      <c r="G13017" t="s">
        <v>52</v>
      </c>
      <c r="H13017" s="4">
        <v>45829.303819444453</v>
      </c>
      <c r="I13017" t="b">
        <v>0</v>
      </c>
      <c r="J13017" t="b">
        <v>1</v>
      </c>
      <c r="K13017" t="s">
        <v>24</v>
      </c>
      <c r="L13017" t="s">
        <v>22</v>
      </c>
      <c r="M13017">
        <v>137500</v>
      </c>
      <c r="O13017" t="s">
        <v>88</v>
      </c>
      <c r="P13017" t="s">
        <v>7435</v>
      </c>
    </row>
    <row r="13018" spans="1:16" x14ac:dyDescent="0.55000000000000004">
      <c r="A13018" t="s">
        <v>1</v>
      </c>
      <c r="B13018" t="s">
        <v>16818</v>
      </c>
      <c r="C13018" t="s">
        <v>192</v>
      </c>
      <c r="D13018" t="s">
        <v>2208</v>
      </c>
      <c r="E13018" t="s">
        <v>20</v>
      </c>
      <c r="F13018" t="b">
        <v>0</v>
      </c>
      <c r="G13018" t="s">
        <v>52</v>
      </c>
      <c r="H13018" s="4">
        <v>45829.303842592592</v>
      </c>
      <c r="I13018" t="b">
        <v>0</v>
      </c>
      <c r="J13018" t="b">
        <v>1</v>
      </c>
      <c r="K13018" t="s">
        <v>24</v>
      </c>
      <c r="L13018" t="s">
        <v>22</v>
      </c>
      <c r="M13018">
        <v>89000</v>
      </c>
      <c r="O13018" t="s">
        <v>3047</v>
      </c>
      <c r="P13018" t="s">
        <v>16819</v>
      </c>
    </row>
    <row r="13019" spans="1:16" x14ac:dyDescent="0.55000000000000004">
      <c r="A13019" t="s">
        <v>1</v>
      </c>
      <c r="B13019" t="s">
        <v>7480</v>
      </c>
      <c r="C13019" t="s">
        <v>82</v>
      </c>
      <c r="D13019" t="s">
        <v>4084</v>
      </c>
      <c r="E13019" t="s">
        <v>20</v>
      </c>
      <c r="F13019" t="b">
        <v>0</v>
      </c>
      <c r="G13019" t="s">
        <v>27</v>
      </c>
      <c r="H13019" s="4">
        <v>45829.303993055553</v>
      </c>
      <c r="I13019" t="b">
        <v>0</v>
      </c>
      <c r="J13019" t="b">
        <v>0</v>
      </c>
      <c r="K13019" t="s">
        <v>24</v>
      </c>
      <c r="L13019" t="s">
        <v>22</v>
      </c>
      <c r="M13019">
        <v>155000</v>
      </c>
      <c r="O13019" t="s">
        <v>377</v>
      </c>
      <c r="P13019" t="s">
        <v>3559</v>
      </c>
    </row>
    <row r="13020" spans="1:16" x14ac:dyDescent="0.55000000000000004">
      <c r="A13020" t="s">
        <v>2</v>
      </c>
      <c r="B13020" t="s">
        <v>389</v>
      </c>
      <c r="C13020" t="s">
        <v>5348</v>
      </c>
      <c r="D13020" t="s">
        <v>3970</v>
      </c>
      <c r="E13020" t="s">
        <v>20</v>
      </c>
      <c r="F13020" t="b">
        <v>0</v>
      </c>
      <c r="G13020" t="s">
        <v>106</v>
      </c>
      <c r="H13020" s="4">
        <v>45829.307569444441</v>
      </c>
      <c r="I13020" t="b">
        <v>0</v>
      </c>
      <c r="J13020" t="b">
        <v>0</v>
      </c>
      <c r="K13020" t="s">
        <v>106</v>
      </c>
      <c r="L13020" t="s">
        <v>22</v>
      </c>
      <c r="M13020">
        <v>120000</v>
      </c>
      <c r="O13020" t="s">
        <v>593</v>
      </c>
      <c r="P13020" t="s">
        <v>16841</v>
      </c>
    </row>
    <row r="13021" spans="1:16" x14ac:dyDescent="0.55000000000000004">
      <c r="A13021" t="s">
        <v>1</v>
      </c>
      <c r="B13021" t="s">
        <v>10770</v>
      </c>
      <c r="C13021" t="s">
        <v>2915</v>
      </c>
      <c r="D13021" t="s">
        <v>3970</v>
      </c>
      <c r="E13021" t="s">
        <v>20</v>
      </c>
      <c r="F13021" t="b">
        <v>0</v>
      </c>
      <c r="G13021" t="s">
        <v>106</v>
      </c>
      <c r="H13021" s="4">
        <v>45829.307592592602</v>
      </c>
      <c r="I13021" t="b">
        <v>0</v>
      </c>
      <c r="J13021" t="b">
        <v>0</v>
      </c>
      <c r="K13021" t="s">
        <v>106</v>
      </c>
      <c r="L13021" t="s">
        <v>22</v>
      </c>
      <c r="M13021">
        <v>115000</v>
      </c>
      <c r="O13021" t="s">
        <v>777</v>
      </c>
      <c r="P13021" t="s">
        <v>16842</v>
      </c>
    </row>
    <row r="13022" spans="1:16" x14ac:dyDescent="0.55000000000000004">
      <c r="A13022" t="s">
        <v>89</v>
      </c>
      <c r="B13022" t="s">
        <v>16843</v>
      </c>
      <c r="C13022" t="s">
        <v>54</v>
      </c>
      <c r="D13022" t="s">
        <v>2208</v>
      </c>
      <c r="E13022" t="s">
        <v>20</v>
      </c>
      <c r="F13022" t="b">
        <v>0</v>
      </c>
      <c r="G13022" t="s">
        <v>41</v>
      </c>
      <c r="H13022" s="4">
        <v>45829.346493055556</v>
      </c>
      <c r="I13022" t="b">
        <v>0</v>
      </c>
      <c r="J13022" t="b">
        <v>1</v>
      </c>
      <c r="K13022" t="s">
        <v>24</v>
      </c>
      <c r="L13022" t="s">
        <v>22</v>
      </c>
      <c r="M13022">
        <v>244000</v>
      </c>
      <c r="O13022" t="s">
        <v>405</v>
      </c>
      <c r="P13022" t="s">
        <v>16844</v>
      </c>
    </row>
    <row r="13023" spans="1:16" x14ac:dyDescent="0.55000000000000004">
      <c r="A13023" t="s">
        <v>0</v>
      </c>
      <c r="B13023" t="s">
        <v>2153</v>
      </c>
      <c r="C13023" t="s">
        <v>16845</v>
      </c>
      <c r="D13023" t="s">
        <v>4090</v>
      </c>
      <c r="E13023" t="s">
        <v>20</v>
      </c>
      <c r="F13023" t="b">
        <v>0</v>
      </c>
      <c r="G13023" t="s">
        <v>27</v>
      </c>
      <c r="H13023" s="4">
        <v>45829.375196759262</v>
      </c>
      <c r="I13023" t="b">
        <v>1</v>
      </c>
      <c r="J13023" t="b">
        <v>0</v>
      </c>
      <c r="K13023" t="s">
        <v>24</v>
      </c>
      <c r="L13023" t="s">
        <v>36</v>
      </c>
      <c r="N13023">
        <v>42.5</v>
      </c>
      <c r="O13023" t="s">
        <v>4932</v>
      </c>
      <c r="P13023" t="s">
        <v>665</v>
      </c>
    </row>
    <row r="13024" spans="1:16" x14ac:dyDescent="0.55000000000000004">
      <c r="A13024" t="s">
        <v>139</v>
      </c>
      <c r="B13024" t="s">
        <v>16846</v>
      </c>
      <c r="C13024" t="s">
        <v>39</v>
      </c>
      <c r="D13024" t="s">
        <v>3600</v>
      </c>
      <c r="E13024" t="s">
        <v>20</v>
      </c>
      <c r="F13024" t="b">
        <v>1</v>
      </c>
      <c r="G13024" t="s">
        <v>52</v>
      </c>
      <c r="H13024" s="4">
        <v>45829.387152777781</v>
      </c>
      <c r="I13024" t="b">
        <v>0</v>
      </c>
      <c r="J13024" t="b">
        <v>1</v>
      </c>
      <c r="K13024" t="s">
        <v>24</v>
      </c>
      <c r="L13024" t="s">
        <v>22</v>
      </c>
      <c r="M13024">
        <v>166000</v>
      </c>
      <c r="O13024" t="s">
        <v>2917</v>
      </c>
      <c r="P13024" t="s">
        <v>119</v>
      </c>
    </row>
    <row r="13025" spans="1:16" x14ac:dyDescent="0.55000000000000004">
      <c r="A13025" t="s">
        <v>2</v>
      </c>
      <c r="B13025" t="s">
        <v>1059</v>
      </c>
      <c r="C13025" t="s">
        <v>327</v>
      </c>
      <c r="D13025" t="s">
        <v>2208</v>
      </c>
      <c r="E13025" t="s">
        <v>34</v>
      </c>
      <c r="F13025" t="b">
        <v>0</v>
      </c>
      <c r="G13025" t="s">
        <v>30</v>
      </c>
      <c r="H13025" s="4">
        <v>45829.430451388893</v>
      </c>
      <c r="I13025" t="b">
        <v>0</v>
      </c>
      <c r="J13025" t="b">
        <v>1</v>
      </c>
      <c r="K13025" t="s">
        <v>24</v>
      </c>
      <c r="L13025" t="s">
        <v>22</v>
      </c>
      <c r="M13025">
        <v>148500</v>
      </c>
      <c r="O13025" t="s">
        <v>428</v>
      </c>
      <c r="P13025" t="s">
        <v>16847</v>
      </c>
    </row>
    <row r="13026" spans="1:16" x14ac:dyDescent="0.55000000000000004">
      <c r="A13026" t="s">
        <v>25</v>
      </c>
      <c r="B13026" t="s">
        <v>1451</v>
      </c>
      <c r="C13026" t="s">
        <v>82</v>
      </c>
      <c r="D13026" t="s">
        <v>3973</v>
      </c>
      <c r="E13026" t="s">
        <v>20</v>
      </c>
      <c r="F13026" t="b">
        <v>0</v>
      </c>
      <c r="G13026" t="s">
        <v>27</v>
      </c>
      <c r="H13026" s="4">
        <v>45829.458333333343</v>
      </c>
      <c r="I13026" t="b">
        <v>1</v>
      </c>
      <c r="J13026" t="b">
        <v>0</v>
      </c>
      <c r="K13026" t="s">
        <v>24</v>
      </c>
      <c r="L13026" t="s">
        <v>22</v>
      </c>
      <c r="M13026">
        <v>210186.5</v>
      </c>
      <c r="O13026" t="s">
        <v>15256</v>
      </c>
    </row>
    <row r="13027" spans="1:16" x14ac:dyDescent="0.55000000000000004">
      <c r="A13027" t="s">
        <v>0</v>
      </c>
      <c r="B13027" t="s">
        <v>1174</v>
      </c>
      <c r="C13027" t="s">
        <v>16848</v>
      </c>
      <c r="D13027" t="s">
        <v>3957</v>
      </c>
      <c r="E13027" t="s">
        <v>34</v>
      </c>
      <c r="F13027" t="b">
        <v>0</v>
      </c>
      <c r="G13027" t="s">
        <v>27</v>
      </c>
      <c r="H13027" s="4">
        <v>45829.458425925928</v>
      </c>
      <c r="I13027" t="b">
        <v>1</v>
      </c>
      <c r="J13027" t="b">
        <v>1</v>
      </c>
      <c r="K13027" t="s">
        <v>24</v>
      </c>
      <c r="L13027" t="s">
        <v>36</v>
      </c>
      <c r="N13027">
        <v>52.5</v>
      </c>
      <c r="O13027" t="s">
        <v>1807</v>
      </c>
      <c r="P13027" t="s">
        <v>1075</v>
      </c>
    </row>
    <row r="13028" spans="1:16" x14ac:dyDescent="0.55000000000000004">
      <c r="A13028" t="s">
        <v>0</v>
      </c>
      <c r="B13028" t="s">
        <v>1174</v>
      </c>
      <c r="C13028" t="s">
        <v>6184</v>
      </c>
      <c r="D13028" t="s">
        <v>3957</v>
      </c>
      <c r="E13028" t="s">
        <v>34</v>
      </c>
      <c r="F13028" t="b">
        <v>0</v>
      </c>
      <c r="G13028" t="s">
        <v>30</v>
      </c>
      <c r="H13028" s="4">
        <v>45829.470381944448</v>
      </c>
      <c r="I13028" t="b">
        <v>0</v>
      </c>
      <c r="J13028" t="b">
        <v>0</v>
      </c>
      <c r="K13028" t="s">
        <v>24</v>
      </c>
      <c r="L13028" t="s">
        <v>36</v>
      </c>
      <c r="N13028">
        <v>23</v>
      </c>
      <c r="O13028" t="s">
        <v>1136</v>
      </c>
      <c r="P13028" t="s">
        <v>1671</v>
      </c>
    </row>
    <row r="13029" spans="1:16" x14ac:dyDescent="0.55000000000000004">
      <c r="A13029" t="s">
        <v>19</v>
      </c>
      <c r="B13029" t="s">
        <v>19</v>
      </c>
      <c r="C13029" t="s">
        <v>1845</v>
      </c>
      <c r="D13029" t="s">
        <v>4084</v>
      </c>
      <c r="E13029" t="s">
        <v>20</v>
      </c>
      <c r="F13029" t="b">
        <v>0</v>
      </c>
      <c r="G13029" t="s">
        <v>27</v>
      </c>
      <c r="H13029" s="4">
        <v>45829.47074074074</v>
      </c>
      <c r="I13029" t="b">
        <v>0</v>
      </c>
      <c r="J13029" t="b">
        <v>0</v>
      </c>
      <c r="K13029" t="s">
        <v>24</v>
      </c>
      <c r="L13029" t="s">
        <v>22</v>
      </c>
      <c r="M13029">
        <v>140000</v>
      </c>
      <c r="O13029" t="s">
        <v>1388</v>
      </c>
      <c r="P13029" t="s">
        <v>193</v>
      </c>
    </row>
    <row r="13030" spans="1:16" x14ac:dyDescent="0.55000000000000004">
      <c r="A13030" t="s">
        <v>2</v>
      </c>
      <c r="B13030" t="s">
        <v>16849</v>
      </c>
      <c r="C13030" t="s">
        <v>47</v>
      </c>
      <c r="D13030" t="s">
        <v>3973</v>
      </c>
      <c r="E13030" t="s">
        <v>20</v>
      </c>
      <c r="F13030" t="b">
        <v>0</v>
      </c>
      <c r="G13030" t="s">
        <v>27</v>
      </c>
      <c r="H13030" s="4">
        <v>45829.471180555563</v>
      </c>
      <c r="I13030" t="b">
        <v>0</v>
      </c>
      <c r="J13030" t="b">
        <v>1</v>
      </c>
      <c r="K13030" t="s">
        <v>24</v>
      </c>
      <c r="L13030" t="s">
        <v>22</v>
      </c>
      <c r="M13030">
        <v>120050</v>
      </c>
      <c r="O13030" t="s">
        <v>1172</v>
      </c>
      <c r="P13030" t="s">
        <v>16850</v>
      </c>
    </row>
    <row r="13031" spans="1:16" x14ac:dyDescent="0.55000000000000004">
      <c r="A13031" t="s">
        <v>2</v>
      </c>
      <c r="B13031" t="s">
        <v>307</v>
      </c>
      <c r="C13031" t="s">
        <v>538</v>
      </c>
      <c r="D13031" t="s">
        <v>4084</v>
      </c>
      <c r="E13031" t="s">
        <v>20</v>
      </c>
      <c r="F13031" t="b">
        <v>0</v>
      </c>
      <c r="G13031" t="s">
        <v>41</v>
      </c>
      <c r="H13031" s="4">
        <v>45829.471736111111</v>
      </c>
      <c r="I13031" t="b">
        <v>0</v>
      </c>
      <c r="J13031" t="b">
        <v>0</v>
      </c>
      <c r="K13031" t="s">
        <v>24</v>
      </c>
      <c r="L13031" t="s">
        <v>22</v>
      </c>
      <c r="M13031">
        <v>100000</v>
      </c>
      <c r="O13031" t="s">
        <v>6276</v>
      </c>
      <c r="P13031" t="s">
        <v>6277</v>
      </c>
    </row>
    <row r="13032" spans="1:16" x14ac:dyDescent="0.55000000000000004">
      <c r="A13032" t="s">
        <v>19</v>
      </c>
      <c r="B13032" t="s">
        <v>16851</v>
      </c>
      <c r="C13032" t="s">
        <v>73</v>
      </c>
      <c r="D13032" t="s">
        <v>3973</v>
      </c>
      <c r="E13032" t="s">
        <v>20</v>
      </c>
      <c r="F13032" t="b">
        <v>0</v>
      </c>
      <c r="G13032" t="s">
        <v>23</v>
      </c>
      <c r="H13032" s="4">
        <v>45829.485439814824</v>
      </c>
      <c r="I13032" t="b">
        <v>0</v>
      </c>
      <c r="J13032" t="b">
        <v>1</v>
      </c>
      <c r="K13032" t="s">
        <v>24</v>
      </c>
      <c r="L13032" t="s">
        <v>22</v>
      </c>
      <c r="M13032">
        <v>241000</v>
      </c>
      <c r="O13032" t="s">
        <v>5482</v>
      </c>
      <c r="P13032" t="s">
        <v>1478</v>
      </c>
    </row>
    <row r="13033" spans="1:16" x14ac:dyDescent="0.55000000000000004">
      <c r="A13033" t="s">
        <v>0</v>
      </c>
      <c r="B13033" t="s">
        <v>0</v>
      </c>
      <c r="C13033" t="s">
        <v>780</v>
      </c>
      <c r="D13033" t="s">
        <v>3973</v>
      </c>
      <c r="E13033" t="s">
        <v>20</v>
      </c>
      <c r="F13033" t="b">
        <v>0</v>
      </c>
      <c r="G13033" t="s">
        <v>27</v>
      </c>
      <c r="H13033" s="4">
        <v>45829.500173611108</v>
      </c>
      <c r="I13033" t="b">
        <v>0</v>
      </c>
      <c r="J13033" t="b">
        <v>1</v>
      </c>
      <c r="K13033" t="s">
        <v>24</v>
      </c>
      <c r="L13033" t="s">
        <v>36</v>
      </c>
      <c r="N13033">
        <v>45</v>
      </c>
      <c r="O13033" t="s">
        <v>5482</v>
      </c>
      <c r="P13033" t="s">
        <v>13935</v>
      </c>
    </row>
    <row r="13034" spans="1:16" x14ac:dyDescent="0.55000000000000004">
      <c r="A13034" t="s">
        <v>28</v>
      </c>
      <c r="B13034" t="s">
        <v>1751</v>
      </c>
      <c r="C13034" t="s">
        <v>1292</v>
      </c>
      <c r="D13034" t="s">
        <v>3973</v>
      </c>
      <c r="E13034" t="s">
        <v>20</v>
      </c>
      <c r="F13034" t="b">
        <v>0</v>
      </c>
      <c r="G13034" t="s">
        <v>27</v>
      </c>
      <c r="H13034" s="4">
        <v>45829.512326388889</v>
      </c>
      <c r="I13034" t="b">
        <v>0</v>
      </c>
      <c r="J13034" t="b">
        <v>1</v>
      </c>
      <c r="K13034" t="s">
        <v>24</v>
      </c>
      <c r="L13034" t="s">
        <v>22</v>
      </c>
      <c r="M13034">
        <v>135000</v>
      </c>
      <c r="O13034" t="s">
        <v>6669</v>
      </c>
      <c r="P13034" t="s">
        <v>6670</v>
      </c>
    </row>
    <row r="13035" spans="1:16" x14ac:dyDescent="0.55000000000000004">
      <c r="A13035" t="s">
        <v>1</v>
      </c>
      <c r="B13035" t="s">
        <v>3400</v>
      </c>
      <c r="C13035" t="s">
        <v>42</v>
      </c>
      <c r="D13035" t="s">
        <v>3973</v>
      </c>
      <c r="E13035" t="s">
        <v>20</v>
      </c>
      <c r="F13035" t="b">
        <v>0</v>
      </c>
      <c r="G13035" t="s">
        <v>27</v>
      </c>
      <c r="H13035" s="4">
        <v>45829.512939814813</v>
      </c>
      <c r="I13035" t="b">
        <v>0</v>
      </c>
      <c r="J13035" t="b">
        <v>1</v>
      </c>
      <c r="K13035" t="s">
        <v>24</v>
      </c>
      <c r="L13035" t="s">
        <v>22</v>
      </c>
      <c r="M13035">
        <v>154393.5</v>
      </c>
      <c r="O13035" t="s">
        <v>3401</v>
      </c>
      <c r="P13035" t="s">
        <v>4854</v>
      </c>
    </row>
    <row r="13036" spans="1:16" x14ac:dyDescent="0.55000000000000004">
      <c r="A13036" t="s">
        <v>28</v>
      </c>
      <c r="B13036" t="s">
        <v>16852</v>
      </c>
      <c r="C13036" t="s">
        <v>213</v>
      </c>
      <c r="D13036" t="s">
        <v>3973</v>
      </c>
      <c r="E13036" t="s">
        <v>20</v>
      </c>
      <c r="F13036" t="b">
        <v>0</v>
      </c>
      <c r="G13036" t="s">
        <v>41</v>
      </c>
      <c r="H13036" s="4">
        <v>45829.554143518522</v>
      </c>
      <c r="I13036" t="b">
        <v>0</v>
      </c>
      <c r="J13036" t="b">
        <v>1</v>
      </c>
      <c r="K13036" t="s">
        <v>24</v>
      </c>
      <c r="L13036" t="s">
        <v>22</v>
      </c>
      <c r="M13036">
        <v>205000</v>
      </c>
      <c r="O13036" t="s">
        <v>1172</v>
      </c>
      <c r="P13036" t="s">
        <v>16853</v>
      </c>
    </row>
    <row r="13037" spans="1:16" x14ac:dyDescent="0.55000000000000004">
      <c r="A13037" t="s">
        <v>0</v>
      </c>
      <c r="B13037" t="s">
        <v>16854</v>
      </c>
      <c r="C13037" t="s">
        <v>1025</v>
      </c>
      <c r="D13037" t="s">
        <v>3973</v>
      </c>
      <c r="E13037" t="s">
        <v>20</v>
      </c>
      <c r="F13037" t="b">
        <v>0</v>
      </c>
      <c r="G13037" t="s">
        <v>27</v>
      </c>
      <c r="H13037" s="4">
        <v>45829.583333333343</v>
      </c>
      <c r="I13037" t="b">
        <v>0</v>
      </c>
      <c r="J13037" t="b">
        <v>1</v>
      </c>
      <c r="K13037" t="s">
        <v>24</v>
      </c>
      <c r="L13037" t="s">
        <v>36</v>
      </c>
      <c r="N13037">
        <v>19.5</v>
      </c>
      <c r="O13037" t="s">
        <v>289</v>
      </c>
    </row>
    <row r="13038" spans="1:16" x14ac:dyDescent="0.55000000000000004">
      <c r="A13038" t="s">
        <v>2</v>
      </c>
      <c r="B13038" t="s">
        <v>16855</v>
      </c>
      <c r="C13038" t="s">
        <v>668</v>
      </c>
      <c r="D13038" t="s">
        <v>7853</v>
      </c>
      <c r="E13038" t="s">
        <v>20</v>
      </c>
      <c r="F13038" t="b">
        <v>0</v>
      </c>
      <c r="G13038" t="s">
        <v>27</v>
      </c>
      <c r="H13038" s="4">
        <v>45829.596226851849</v>
      </c>
      <c r="I13038" t="b">
        <v>1</v>
      </c>
      <c r="J13038" t="b">
        <v>1</v>
      </c>
      <c r="K13038" t="s">
        <v>24</v>
      </c>
      <c r="L13038" t="s">
        <v>22</v>
      </c>
      <c r="M13038">
        <v>135000</v>
      </c>
      <c r="O13038" t="s">
        <v>1790</v>
      </c>
    </row>
    <row r="13039" spans="1:16" x14ac:dyDescent="0.55000000000000004">
      <c r="A13039" t="s">
        <v>2</v>
      </c>
      <c r="B13039" t="s">
        <v>16856</v>
      </c>
      <c r="C13039" t="s">
        <v>2047</v>
      </c>
      <c r="D13039" t="s">
        <v>7853</v>
      </c>
      <c r="E13039" t="s">
        <v>20</v>
      </c>
      <c r="F13039" t="b">
        <v>0</v>
      </c>
      <c r="G13039" t="s">
        <v>41</v>
      </c>
      <c r="H13039" s="4">
        <v>45829.596655092602</v>
      </c>
      <c r="I13039" t="b">
        <v>0</v>
      </c>
      <c r="J13039" t="b">
        <v>0</v>
      </c>
      <c r="K13039" t="s">
        <v>24</v>
      </c>
      <c r="L13039" t="s">
        <v>22</v>
      </c>
      <c r="M13039">
        <v>85000</v>
      </c>
      <c r="O13039" t="s">
        <v>9136</v>
      </c>
    </row>
    <row r="13040" spans="1:16" x14ac:dyDescent="0.55000000000000004">
      <c r="A13040" t="s">
        <v>2</v>
      </c>
      <c r="B13040" t="s">
        <v>506</v>
      </c>
      <c r="C13040" t="s">
        <v>2047</v>
      </c>
      <c r="D13040" t="s">
        <v>7853</v>
      </c>
      <c r="E13040" t="s">
        <v>20</v>
      </c>
      <c r="F13040" t="b">
        <v>0</v>
      </c>
      <c r="G13040" t="s">
        <v>35</v>
      </c>
      <c r="H13040" s="4">
        <v>45829.596851851849</v>
      </c>
      <c r="I13040" t="b">
        <v>0</v>
      </c>
      <c r="J13040" t="b">
        <v>1</v>
      </c>
      <c r="K13040" t="s">
        <v>24</v>
      </c>
      <c r="L13040" t="s">
        <v>22</v>
      </c>
      <c r="M13040">
        <v>85000</v>
      </c>
      <c r="O13040" t="s">
        <v>9136</v>
      </c>
    </row>
    <row r="13041" spans="1:16" x14ac:dyDescent="0.55000000000000004">
      <c r="A13041" t="s">
        <v>25</v>
      </c>
      <c r="B13041" t="s">
        <v>9138</v>
      </c>
      <c r="C13041" t="s">
        <v>2080</v>
      </c>
      <c r="D13041" t="s">
        <v>7853</v>
      </c>
      <c r="E13041" t="s">
        <v>20</v>
      </c>
      <c r="F13041" t="b">
        <v>0</v>
      </c>
      <c r="G13041" t="s">
        <v>23</v>
      </c>
      <c r="H13041" s="4">
        <v>45829.610358796293</v>
      </c>
      <c r="I13041" t="b">
        <v>0</v>
      </c>
      <c r="J13041" t="b">
        <v>1</v>
      </c>
      <c r="K13041" t="s">
        <v>24</v>
      </c>
      <c r="L13041" t="s">
        <v>22</v>
      </c>
      <c r="M13041">
        <v>133120</v>
      </c>
      <c r="O13041" t="s">
        <v>9139</v>
      </c>
      <c r="P13041" t="s">
        <v>1682</v>
      </c>
    </row>
    <row r="13042" spans="1:16" x14ac:dyDescent="0.55000000000000004">
      <c r="A13042" t="s">
        <v>0</v>
      </c>
      <c r="B13042" t="s">
        <v>16857</v>
      </c>
      <c r="C13042" t="s">
        <v>315</v>
      </c>
      <c r="D13042" t="s">
        <v>3985</v>
      </c>
      <c r="E13042" t="s">
        <v>20</v>
      </c>
      <c r="F13042" t="b">
        <v>0</v>
      </c>
      <c r="G13042" t="s">
        <v>27</v>
      </c>
      <c r="H13042" s="4">
        <v>45829.625162037039</v>
      </c>
      <c r="I13042" t="b">
        <v>0</v>
      </c>
      <c r="J13042" t="b">
        <v>1</v>
      </c>
      <c r="K13042" t="s">
        <v>24</v>
      </c>
      <c r="L13042" t="s">
        <v>22</v>
      </c>
      <c r="M13042">
        <v>162000</v>
      </c>
      <c r="O13042" t="s">
        <v>1906</v>
      </c>
      <c r="P13042" t="s">
        <v>15828</v>
      </c>
    </row>
    <row r="13043" spans="1:16" x14ac:dyDescent="0.55000000000000004">
      <c r="A13043" t="s">
        <v>0</v>
      </c>
      <c r="B13043" t="s">
        <v>16858</v>
      </c>
      <c r="C13043" t="s">
        <v>151</v>
      </c>
      <c r="D13043" t="s">
        <v>3985</v>
      </c>
      <c r="E13043" t="s">
        <v>20</v>
      </c>
      <c r="F13043" t="b">
        <v>0</v>
      </c>
      <c r="G13043" t="s">
        <v>30</v>
      </c>
      <c r="H13043" s="4">
        <v>45829.625810185193</v>
      </c>
      <c r="I13043" t="b">
        <v>0</v>
      </c>
      <c r="J13043" t="b">
        <v>1</v>
      </c>
      <c r="K13043" t="s">
        <v>24</v>
      </c>
      <c r="L13043" t="s">
        <v>22</v>
      </c>
      <c r="M13043">
        <v>211510</v>
      </c>
      <c r="O13043" t="s">
        <v>1906</v>
      </c>
      <c r="P13043" t="s">
        <v>15828</v>
      </c>
    </row>
    <row r="13044" spans="1:16" x14ac:dyDescent="0.55000000000000004">
      <c r="A13044" t="s">
        <v>2</v>
      </c>
      <c r="B13044" t="s">
        <v>16859</v>
      </c>
      <c r="C13044" t="s">
        <v>1060</v>
      </c>
      <c r="D13044" t="s">
        <v>3973</v>
      </c>
      <c r="E13044" t="s">
        <v>20</v>
      </c>
      <c r="F13044" t="b">
        <v>0</v>
      </c>
      <c r="G13044" t="s">
        <v>27</v>
      </c>
      <c r="H13044" s="4">
        <v>45829.721122685187</v>
      </c>
      <c r="I13044" t="b">
        <v>0</v>
      </c>
      <c r="J13044" t="b">
        <v>1</v>
      </c>
      <c r="K13044" t="s">
        <v>24</v>
      </c>
      <c r="L13044" t="s">
        <v>22</v>
      </c>
      <c r="M13044">
        <v>138100</v>
      </c>
      <c r="O13044" t="s">
        <v>8970</v>
      </c>
      <c r="P13044" t="s">
        <v>16860</v>
      </c>
    </row>
    <row r="13045" spans="1:16" x14ac:dyDescent="0.55000000000000004">
      <c r="A13045" t="s">
        <v>2</v>
      </c>
      <c r="B13045" t="s">
        <v>2679</v>
      </c>
      <c r="C13045" t="s">
        <v>122</v>
      </c>
      <c r="D13045" t="s">
        <v>3973</v>
      </c>
      <c r="E13045" t="s">
        <v>20</v>
      </c>
      <c r="F13045" t="b">
        <v>0</v>
      </c>
      <c r="G13045" t="s">
        <v>27</v>
      </c>
      <c r="H13045" s="4">
        <v>45829.762835648151</v>
      </c>
      <c r="I13045" t="b">
        <v>1</v>
      </c>
      <c r="J13045" t="b">
        <v>1</v>
      </c>
      <c r="K13045" t="s">
        <v>24</v>
      </c>
      <c r="L13045" t="s">
        <v>22</v>
      </c>
      <c r="M13045">
        <v>112000</v>
      </c>
      <c r="O13045" t="s">
        <v>554</v>
      </c>
      <c r="P13045" t="s">
        <v>16861</v>
      </c>
    </row>
    <row r="13046" spans="1:16" x14ac:dyDescent="0.55000000000000004">
      <c r="A13046" t="s">
        <v>2</v>
      </c>
      <c r="B13046" t="s">
        <v>16862</v>
      </c>
      <c r="C13046" t="s">
        <v>2368</v>
      </c>
      <c r="D13046" t="s">
        <v>4084</v>
      </c>
      <c r="E13046" t="s">
        <v>20</v>
      </c>
      <c r="F13046" t="b">
        <v>0</v>
      </c>
      <c r="G13046" t="s">
        <v>158</v>
      </c>
      <c r="H13046" s="4">
        <v>45829.765023148153</v>
      </c>
      <c r="I13046" t="b">
        <v>1</v>
      </c>
      <c r="J13046" t="b">
        <v>0</v>
      </c>
      <c r="K13046" t="s">
        <v>158</v>
      </c>
      <c r="L13046" t="s">
        <v>22</v>
      </c>
      <c r="M13046">
        <v>145000</v>
      </c>
      <c r="O13046" t="s">
        <v>784</v>
      </c>
      <c r="P13046" t="s">
        <v>16863</v>
      </c>
    </row>
    <row r="13047" spans="1:16" x14ac:dyDescent="0.55000000000000004">
      <c r="A13047" t="s">
        <v>25</v>
      </c>
      <c r="B13047" t="s">
        <v>1160</v>
      </c>
      <c r="C13047" t="s">
        <v>236</v>
      </c>
      <c r="D13047" t="s">
        <v>4084</v>
      </c>
      <c r="E13047" t="s">
        <v>20</v>
      </c>
      <c r="F13047" t="b">
        <v>0</v>
      </c>
      <c r="G13047" t="s">
        <v>27</v>
      </c>
      <c r="H13047" s="4">
        <v>45829.791990740741</v>
      </c>
      <c r="I13047" t="b">
        <v>0</v>
      </c>
      <c r="J13047" t="b">
        <v>0</v>
      </c>
      <c r="K13047" t="s">
        <v>24</v>
      </c>
      <c r="L13047" t="s">
        <v>22</v>
      </c>
      <c r="M13047">
        <v>170000</v>
      </c>
      <c r="O13047" t="s">
        <v>1275</v>
      </c>
      <c r="P13047" t="s">
        <v>10868</v>
      </c>
    </row>
    <row r="13048" spans="1:16" x14ac:dyDescent="0.55000000000000004">
      <c r="A13048" t="s">
        <v>0</v>
      </c>
      <c r="B13048" t="s">
        <v>1246</v>
      </c>
      <c r="C13048" t="s">
        <v>768</v>
      </c>
      <c r="D13048" t="s">
        <v>4084</v>
      </c>
      <c r="F13048" t="b">
        <v>0</v>
      </c>
      <c r="G13048" t="s">
        <v>27</v>
      </c>
      <c r="H13048" s="4">
        <v>45829.792013888888</v>
      </c>
      <c r="I13048" t="b">
        <v>0</v>
      </c>
      <c r="J13048" t="b">
        <v>0</v>
      </c>
      <c r="K13048" t="s">
        <v>24</v>
      </c>
      <c r="L13048" t="s">
        <v>22</v>
      </c>
      <c r="M13048">
        <v>93176</v>
      </c>
      <c r="O13048" t="s">
        <v>9412</v>
      </c>
    </row>
    <row r="13049" spans="1:16" x14ac:dyDescent="0.55000000000000004">
      <c r="A13049" t="s">
        <v>0</v>
      </c>
      <c r="B13049" t="s">
        <v>12823</v>
      </c>
      <c r="C13049" t="s">
        <v>120</v>
      </c>
      <c r="D13049" t="s">
        <v>4084</v>
      </c>
      <c r="E13049" t="s">
        <v>51</v>
      </c>
      <c r="F13049" t="b">
        <v>0</v>
      </c>
      <c r="G13049" t="s">
        <v>35</v>
      </c>
      <c r="H13049" s="4">
        <v>45829.79241898148</v>
      </c>
      <c r="I13049" t="b">
        <v>0</v>
      </c>
      <c r="J13049" t="b">
        <v>1</v>
      </c>
      <c r="K13049" t="s">
        <v>24</v>
      </c>
      <c r="L13049" t="s">
        <v>36</v>
      </c>
      <c r="N13049">
        <v>16.510000228881839</v>
      </c>
      <c r="O13049" t="s">
        <v>406</v>
      </c>
    </row>
    <row r="13050" spans="1:16" x14ac:dyDescent="0.55000000000000004">
      <c r="A13050" t="s">
        <v>1</v>
      </c>
      <c r="B13050" t="s">
        <v>16864</v>
      </c>
      <c r="C13050" t="s">
        <v>39</v>
      </c>
      <c r="D13050" t="s">
        <v>3828</v>
      </c>
      <c r="E13050" t="s">
        <v>20</v>
      </c>
      <c r="F13050" t="b">
        <v>1</v>
      </c>
      <c r="G13050" t="s">
        <v>41</v>
      </c>
      <c r="H13050" s="4">
        <v>45829.846493055556</v>
      </c>
      <c r="I13050" t="b">
        <v>0</v>
      </c>
      <c r="J13050" t="b">
        <v>0</v>
      </c>
      <c r="K13050" t="s">
        <v>24</v>
      </c>
      <c r="L13050" t="s">
        <v>22</v>
      </c>
      <c r="M13050">
        <v>90000</v>
      </c>
      <c r="O13050" t="s">
        <v>16865</v>
      </c>
      <c r="P13050" t="s">
        <v>16866</v>
      </c>
    </row>
    <row r="13051" spans="1:16" x14ac:dyDescent="0.55000000000000004">
      <c r="A13051" t="s">
        <v>2</v>
      </c>
      <c r="B13051" t="s">
        <v>2</v>
      </c>
      <c r="C13051" t="s">
        <v>1415</v>
      </c>
      <c r="D13051" t="s">
        <v>3973</v>
      </c>
      <c r="E13051" t="s">
        <v>20</v>
      </c>
      <c r="F13051" t="b">
        <v>0</v>
      </c>
      <c r="G13051" t="s">
        <v>27</v>
      </c>
      <c r="H13051" s="4">
        <v>45829.887245370373</v>
      </c>
      <c r="I13051" t="b">
        <v>1</v>
      </c>
      <c r="J13051" t="b">
        <v>0</v>
      </c>
      <c r="K13051" t="s">
        <v>24</v>
      </c>
      <c r="L13051" t="s">
        <v>22</v>
      </c>
      <c r="M13051">
        <v>85000</v>
      </c>
      <c r="O13051" t="s">
        <v>13771</v>
      </c>
      <c r="P13051" t="s">
        <v>721</v>
      </c>
    </row>
    <row r="13052" spans="1:16" x14ac:dyDescent="0.55000000000000004">
      <c r="A13052" t="s">
        <v>0</v>
      </c>
      <c r="B13052" t="s">
        <v>2005</v>
      </c>
      <c r="C13052" t="s">
        <v>829</v>
      </c>
      <c r="D13052" t="s">
        <v>3973</v>
      </c>
      <c r="E13052" t="s">
        <v>20</v>
      </c>
      <c r="F13052" t="b">
        <v>0</v>
      </c>
      <c r="G13052" t="s">
        <v>27</v>
      </c>
      <c r="H13052" s="4">
        <v>45830</v>
      </c>
      <c r="I13052" t="b">
        <v>0</v>
      </c>
      <c r="J13052" t="b">
        <v>1</v>
      </c>
      <c r="K13052" t="s">
        <v>24</v>
      </c>
      <c r="L13052" t="s">
        <v>36</v>
      </c>
      <c r="N13052">
        <v>45.430000305175781</v>
      </c>
      <c r="O13052" t="s">
        <v>5482</v>
      </c>
      <c r="P13052" t="s">
        <v>709</v>
      </c>
    </row>
    <row r="13053" spans="1:16" x14ac:dyDescent="0.55000000000000004">
      <c r="A13053" t="s">
        <v>0</v>
      </c>
      <c r="B13053" t="s">
        <v>1632</v>
      </c>
      <c r="C13053" t="s">
        <v>16867</v>
      </c>
      <c r="D13053" t="s">
        <v>5123</v>
      </c>
      <c r="E13053" t="s">
        <v>20</v>
      </c>
      <c r="F13053" t="b">
        <v>0</v>
      </c>
      <c r="G13053" t="s">
        <v>52</v>
      </c>
      <c r="H13053" s="4">
        <v>45830.012152777781</v>
      </c>
      <c r="I13053" t="b">
        <v>0</v>
      </c>
      <c r="J13053" t="b">
        <v>0</v>
      </c>
      <c r="K13053" t="s">
        <v>24</v>
      </c>
      <c r="L13053" t="s">
        <v>22</v>
      </c>
      <c r="M13053">
        <v>63000</v>
      </c>
      <c r="O13053" t="s">
        <v>16868</v>
      </c>
      <c r="P13053" t="s">
        <v>1329</v>
      </c>
    </row>
    <row r="13054" spans="1:16" x14ac:dyDescent="0.55000000000000004">
      <c r="A13054" t="s">
        <v>2</v>
      </c>
      <c r="B13054" t="s">
        <v>16869</v>
      </c>
      <c r="C13054" t="s">
        <v>39</v>
      </c>
      <c r="D13054" t="s">
        <v>3973</v>
      </c>
      <c r="E13054" t="s">
        <v>20</v>
      </c>
      <c r="F13054" t="b">
        <v>1</v>
      </c>
      <c r="G13054" t="s">
        <v>27</v>
      </c>
      <c r="H13054" s="4">
        <v>45830.012812499997</v>
      </c>
      <c r="I13054" t="b">
        <v>0</v>
      </c>
      <c r="J13054" t="b">
        <v>0</v>
      </c>
      <c r="K13054" t="s">
        <v>24</v>
      </c>
      <c r="L13054" t="s">
        <v>36</v>
      </c>
      <c r="N13054">
        <v>58.5</v>
      </c>
      <c r="O13054" t="s">
        <v>5482</v>
      </c>
      <c r="P13054" t="s">
        <v>16870</v>
      </c>
    </row>
    <row r="13055" spans="1:16" x14ac:dyDescent="0.55000000000000004">
      <c r="A13055" t="s">
        <v>2</v>
      </c>
      <c r="B13055" t="s">
        <v>16871</v>
      </c>
      <c r="C13055" t="s">
        <v>16872</v>
      </c>
      <c r="D13055" t="s">
        <v>4014</v>
      </c>
      <c r="E13055" t="s">
        <v>20</v>
      </c>
      <c r="F13055" t="b">
        <v>0</v>
      </c>
      <c r="G13055" t="s">
        <v>41</v>
      </c>
      <c r="H13055" s="4">
        <v>45830.01326388889</v>
      </c>
      <c r="I13055" t="b">
        <v>0</v>
      </c>
      <c r="J13055" t="b">
        <v>1</v>
      </c>
      <c r="K13055" t="s">
        <v>24</v>
      </c>
      <c r="L13055" t="s">
        <v>22</v>
      </c>
      <c r="M13055">
        <v>121125</v>
      </c>
      <c r="O13055" t="s">
        <v>2614</v>
      </c>
      <c r="P13055" t="s">
        <v>16873</v>
      </c>
    </row>
    <row r="13056" spans="1:16" x14ac:dyDescent="0.55000000000000004">
      <c r="A13056" t="s">
        <v>2</v>
      </c>
      <c r="B13056" t="s">
        <v>14690</v>
      </c>
      <c r="C13056" t="s">
        <v>236</v>
      </c>
      <c r="D13056" t="s">
        <v>3957</v>
      </c>
      <c r="E13056" t="s">
        <v>20</v>
      </c>
      <c r="F13056" t="b">
        <v>0</v>
      </c>
      <c r="G13056" t="s">
        <v>35</v>
      </c>
      <c r="H13056" s="4">
        <v>45830.055277777778</v>
      </c>
      <c r="I13056" t="b">
        <v>0</v>
      </c>
      <c r="J13056" t="b">
        <v>1</v>
      </c>
      <c r="K13056" t="s">
        <v>24</v>
      </c>
      <c r="L13056" t="s">
        <v>36</v>
      </c>
      <c r="N13056">
        <v>55.590000152587891</v>
      </c>
      <c r="O13056" t="s">
        <v>2893</v>
      </c>
      <c r="P13056" t="s">
        <v>14691</v>
      </c>
    </row>
    <row r="13057" spans="1:16" x14ac:dyDescent="0.55000000000000004">
      <c r="A13057" t="s">
        <v>0</v>
      </c>
      <c r="B13057" t="s">
        <v>3188</v>
      </c>
      <c r="C13057" t="s">
        <v>82</v>
      </c>
      <c r="D13057" t="s">
        <v>2262</v>
      </c>
      <c r="E13057" t="s">
        <v>20</v>
      </c>
      <c r="F13057" t="b">
        <v>0</v>
      </c>
      <c r="G13057" t="s">
        <v>27</v>
      </c>
      <c r="H13057" s="4">
        <v>45830.250023148154</v>
      </c>
      <c r="I13057" t="b">
        <v>0</v>
      </c>
      <c r="J13057" t="b">
        <v>1</v>
      </c>
      <c r="K13057" t="s">
        <v>24</v>
      </c>
      <c r="L13057" t="s">
        <v>36</v>
      </c>
      <c r="N13057">
        <v>33.5</v>
      </c>
      <c r="O13057" t="s">
        <v>2262</v>
      </c>
    </row>
    <row r="13058" spans="1:16" x14ac:dyDescent="0.55000000000000004">
      <c r="A13058" t="s">
        <v>0</v>
      </c>
      <c r="B13058" t="s">
        <v>16874</v>
      </c>
      <c r="C13058" t="s">
        <v>151</v>
      </c>
      <c r="D13058" t="s">
        <v>3973</v>
      </c>
      <c r="E13058" t="s">
        <v>20</v>
      </c>
      <c r="F13058" t="b">
        <v>0</v>
      </c>
      <c r="G13058" t="s">
        <v>30</v>
      </c>
      <c r="H13058" s="4">
        <v>45830.250625000001</v>
      </c>
      <c r="I13058" t="b">
        <v>0</v>
      </c>
      <c r="J13058" t="b">
        <v>1</v>
      </c>
      <c r="K13058" t="s">
        <v>24</v>
      </c>
      <c r="L13058" t="s">
        <v>36</v>
      </c>
      <c r="N13058">
        <v>46.375</v>
      </c>
      <c r="O13058" t="s">
        <v>2143</v>
      </c>
      <c r="P13058" t="s">
        <v>2390</v>
      </c>
    </row>
    <row r="13059" spans="1:16" x14ac:dyDescent="0.55000000000000004">
      <c r="A13059" t="s">
        <v>0</v>
      </c>
      <c r="B13059" t="s">
        <v>1954</v>
      </c>
      <c r="C13059" t="s">
        <v>151</v>
      </c>
      <c r="D13059" t="s">
        <v>3828</v>
      </c>
      <c r="E13059" t="s">
        <v>20</v>
      </c>
      <c r="F13059" t="b">
        <v>0</v>
      </c>
      <c r="G13059" t="s">
        <v>30</v>
      </c>
      <c r="H13059" s="4">
        <v>45830.250625000001</v>
      </c>
      <c r="I13059" t="b">
        <v>0</v>
      </c>
      <c r="J13059" t="b">
        <v>1</v>
      </c>
      <c r="K13059" t="s">
        <v>24</v>
      </c>
      <c r="L13059" t="s">
        <v>22</v>
      </c>
      <c r="M13059">
        <v>73000</v>
      </c>
      <c r="O13059" t="s">
        <v>16875</v>
      </c>
      <c r="P13059" t="s">
        <v>204</v>
      </c>
    </row>
    <row r="13060" spans="1:16" x14ac:dyDescent="0.55000000000000004">
      <c r="A13060" t="s">
        <v>0</v>
      </c>
      <c r="B13060" t="s">
        <v>545</v>
      </c>
      <c r="C13060" t="s">
        <v>151</v>
      </c>
      <c r="D13060" t="s">
        <v>3828</v>
      </c>
      <c r="E13060" t="s">
        <v>20</v>
      </c>
      <c r="F13060" t="b">
        <v>0</v>
      </c>
      <c r="G13060" t="s">
        <v>30</v>
      </c>
      <c r="H13060" s="4">
        <v>45830.250625000001</v>
      </c>
      <c r="I13060" t="b">
        <v>0</v>
      </c>
      <c r="J13060" t="b">
        <v>1</v>
      </c>
      <c r="K13060" t="s">
        <v>24</v>
      </c>
      <c r="L13060" t="s">
        <v>22</v>
      </c>
      <c r="M13060">
        <v>101250</v>
      </c>
      <c r="O13060" t="s">
        <v>16876</v>
      </c>
      <c r="P13060" t="s">
        <v>3338</v>
      </c>
    </row>
    <row r="13061" spans="1:16" x14ac:dyDescent="0.55000000000000004">
      <c r="A13061" t="s">
        <v>0</v>
      </c>
      <c r="B13061" t="s">
        <v>2770</v>
      </c>
      <c r="C13061" t="s">
        <v>151</v>
      </c>
      <c r="D13061" t="s">
        <v>2208</v>
      </c>
      <c r="E13061" t="s">
        <v>34</v>
      </c>
      <c r="F13061" t="b">
        <v>0</v>
      </c>
      <c r="G13061" t="s">
        <v>30</v>
      </c>
      <c r="H13061" s="4">
        <v>45830.250625000001</v>
      </c>
      <c r="I13061" t="b">
        <v>0</v>
      </c>
      <c r="J13061" t="b">
        <v>0</v>
      </c>
      <c r="K13061" t="s">
        <v>24</v>
      </c>
      <c r="L13061" t="s">
        <v>22</v>
      </c>
      <c r="M13061">
        <v>91750</v>
      </c>
      <c r="O13061" t="s">
        <v>2008</v>
      </c>
      <c r="P13061" t="s">
        <v>16376</v>
      </c>
    </row>
    <row r="13062" spans="1:16" x14ac:dyDescent="0.55000000000000004">
      <c r="A13062" t="s">
        <v>0</v>
      </c>
      <c r="B13062" t="s">
        <v>9343</v>
      </c>
      <c r="C13062" t="s">
        <v>151</v>
      </c>
      <c r="D13062" t="s">
        <v>2208</v>
      </c>
      <c r="E13062" t="s">
        <v>20</v>
      </c>
      <c r="F13062" t="b">
        <v>0</v>
      </c>
      <c r="G13062" t="s">
        <v>30</v>
      </c>
      <c r="H13062" s="4">
        <v>45830.250625000001</v>
      </c>
      <c r="I13062" t="b">
        <v>0</v>
      </c>
      <c r="J13062" t="b">
        <v>1</v>
      </c>
      <c r="K13062" t="s">
        <v>24</v>
      </c>
      <c r="L13062" t="s">
        <v>36</v>
      </c>
      <c r="N13062">
        <v>43.875</v>
      </c>
      <c r="O13062" t="s">
        <v>16877</v>
      </c>
    </row>
    <row r="13063" spans="1:16" x14ac:dyDescent="0.55000000000000004">
      <c r="A13063" t="s">
        <v>1</v>
      </c>
      <c r="B13063" t="s">
        <v>3531</v>
      </c>
      <c r="C13063" t="s">
        <v>336</v>
      </c>
      <c r="D13063" t="s">
        <v>3973</v>
      </c>
      <c r="E13063" t="s">
        <v>20</v>
      </c>
      <c r="F13063" t="b">
        <v>0</v>
      </c>
      <c r="G13063" t="s">
        <v>30</v>
      </c>
      <c r="H13063" s="4">
        <v>45830.251273148147</v>
      </c>
      <c r="I13063" t="b">
        <v>0</v>
      </c>
      <c r="J13063" t="b">
        <v>1</v>
      </c>
      <c r="K13063" t="s">
        <v>24</v>
      </c>
      <c r="L13063" t="s">
        <v>22</v>
      </c>
      <c r="M13063">
        <v>138015</v>
      </c>
      <c r="O13063" t="s">
        <v>9675</v>
      </c>
      <c r="P13063" t="s">
        <v>16773</v>
      </c>
    </row>
    <row r="13064" spans="1:16" x14ac:dyDescent="0.55000000000000004">
      <c r="A13064" t="s">
        <v>2</v>
      </c>
      <c r="B13064" t="s">
        <v>16878</v>
      </c>
      <c r="C13064" t="s">
        <v>1065</v>
      </c>
      <c r="D13064" t="s">
        <v>3970</v>
      </c>
      <c r="E13064" t="s">
        <v>20</v>
      </c>
      <c r="F13064" t="b">
        <v>0</v>
      </c>
      <c r="G13064" t="s">
        <v>27</v>
      </c>
      <c r="H13064" s="4">
        <v>45830.251481481479</v>
      </c>
      <c r="I13064" t="b">
        <v>0</v>
      </c>
      <c r="J13064" t="b">
        <v>0</v>
      </c>
      <c r="K13064" t="s">
        <v>24</v>
      </c>
      <c r="L13064" t="s">
        <v>22</v>
      </c>
      <c r="M13064">
        <v>100000</v>
      </c>
      <c r="O13064" t="s">
        <v>16879</v>
      </c>
      <c r="P13064" t="s">
        <v>16880</v>
      </c>
    </row>
    <row r="13065" spans="1:16" x14ac:dyDescent="0.55000000000000004">
      <c r="A13065" t="s">
        <v>2</v>
      </c>
      <c r="B13065" t="s">
        <v>16881</v>
      </c>
      <c r="C13065" t="s">
        <v>750</v>
      </c>
      <c r="D13065" t="s">
        <v>3970</v>
      </c>
      <c r="E13065" t="s">
        <v>20</v>
      </c>
      <c r="F13065" t="b">
        <v>0</v>
      </c>
      <c r="G13065" t="s">
        <v>35</v>
      </c>
      <c r="H13065" s="4">
        <v>45830.252141203702</v>
      </c>
      <c r="I13065" t="b">
        <v>0</v>
      </c>
      <c r="J13065" t="b">
        <v>0</v>
      </c>
      <c r="K13065" t="s">
        <v>24</v>
      </c>
      <c r="L13065" t="s">
        <v>22</v>
      </c>
      <c r="M13065">
        <v>109600</v>
      </c>
      <c r="O13065" t="s">
        <v>697</v>
      </c>
      <c r="P13065" t="s">
        <v>16882</v>
      </c>
    </row>
    <row r="13066" spans="1:16" x14ac:dyDescent="0.55000000000000004">
      <c r="A13066" t="s">
        <v>0</v>
      </c>
      <c r="B13066" t="s">
        <v>1528</v>
      </c>
      <c r="C13066" t="s">
        <v>39</v>
      </c>
      <c r="D13066" t="s">
        <v>4014</v>
      </c>
      <c r="E13066" t="s">
        <v>20</v>
      </c>
      <c r="F13066" t="b">
        <v>1</v>
      </c>
      <c r="G13066" t="s">
        <v>106</v>
      </c>
      <c r="H13066" s="4">
        <v>45830.265821759262</v>
      </c>
      <c r="I13066" t="b">
        <v>0</v>
      </c>
      <c r="J13066" t="b">
        <v>1</v>
      </c>
      <c r="K13066" t="s">
        <v>106</v>
      </c>
      <c r="L13066" t="s">
        <v>22</v>
      </c>
      <c r="M13066">
        <v>120500</v>
      </c>
      <c r="O13066" t="s">
        <v>2697</v>
      </c>
      <c r="P13066" t="s">
        <v>280</v>
      </c>
    </row>
    <row r="13067" spans="1:16" x14ac:dyDescent="0.55000000000000004">
      <c r="A13067" t="s">
        <v>0</v>
      </c>
      <c r="B13067" t="s">
        <v>0</v>
      </c>
      <c r="C13067" t="s">
        <v>16883</v>
      </c>
      <c r="D13067" t="s">
        <v>4035</v>
      </c>
      <c r="E13067" t="s">
        <v>20</v>
      </c>
      <c r="F13067" t="b">
        <v>0</v>
      </c>
      <c r="G13067" t="s">
        <v>314</v>
      </c>
      <c r="H13067" s="4">
        <v>45830.267233796287</v>
      </c>
      <c r="I13067" t="b">
        <v>1</v>
      </c>
      <c r="J13067" t="b">
        <v>0</v>
      </c>
      <c r="K13067" t="s">
        <v>314</v>
      </c>
      <c r="L13067" t="s">
        <v>22</v>
      </c>
      <c r="M13067">
        <v>78400</v>
      </c>
      <c r="O13067" t="s">
        <v>16884</v>
      </c>
      <c r="P13067" t="s">
        <v>16885</v>
      </c>
    </row>
    <row r="13068" spans="1:16" x14ac:dyDescent="0.55000000000000004">
      <c r="A13068" t="s">
        <v>2</v>
      </c>
      <c r="B13068" t="s">
        <v>16886</v>
      </c>
      <c r="C13068" t="s">
        <v>39</v>
      </c>
      <c r="D13068" t="s">
        <v>16101</v>
      </c>
      <c r="E13068" t="s">
        <v>20</v>
      </c>
      <c r="F13068" t="b">
        <v>1</v>
      </c>
      <c r="G13068" t="s">
        <v>1792</v>
      </c>
      <c r="H13068" s="4">
        <v>45830.271041666667</v>
      </c>
      <c r="I13068" t="b">
        <v>0</v>
      </c>
      <c r="J13068" t="b">
        <v>0</v>
      </c>
      <c r="K13068" t="s">
        <v>1792</v>
      </c>
      <c r="L13068" t="s">
        <v>22</v>
      </c>
      <c r="M13068">
        <v>27000</v>
      </c>
      <c r="O13068" t="s">
        <v>5201</v>
      </c>
      <c r="P13068" t="s">
        <v>16887</v>
      </c>
    </row>
    <row r="13069" spans="1:16" x14ac:dyDescent="0.55000000000000004">
      <c r="A13069" t="s">
        <v>2</v>
      </c>
      <c r="B13069" t="s">
        <v>16533</v>
      </c>
      <c r="C13069" t="s">
        <v>2712</v>
      </c>
      <c r="D13069" t="s">
        <v>5585</v>
      </c>
      <c r="E13069" t="s">
        <v>20</v>
      </c>
      <c r="F13069" t="b">
        <v>0</v>
      </c>
      <c r="G13069" t="s">
        <v>2713</v>
      </c>
      <c r="H13069" s="4">
        <v>45830.275717592587</v>
      </c>
      <c r="I13069" t="b">
        <v>1</v>
      </c>
      <c r="J13069" t="b">
        <v>0</v>
      </c>
      <c r="K13069" t="s">
        <v>2713</v>
      </c>
      <c r="L13069" t="s">
        <v>22</v>
      </c>
      <c r="M13069">
        <v>109200</v>
      </c>
      <c r="O13069" t="s">
        <v>16534</v>
      </c>
      <c r="P13069" t="s">
        <v>16535</v>
      </c>
    </row>
    <row r="13070" spans="1:16" x14ac:dyDescent="0.55000000000000004">
      <c r="A13070" t="s">
        <v>40</v>
      </c>
      <c r="B13070" t="s">
        <v>1276</v>
      </c>
      <c r="C13070" t="s">
        <v>16888</v>
      </c>
      <c r="D13070" t="s">
        <v>3970</v>
      </c>
      <c r="E13070" t="s">
        <v>20</v>
      </c>
      <c r="F13070" t="b">
        <v>0</v>
      </c>
      <c r="G13070" t="s">
        <v>27</v>
      </c>
      <c r="H13070" s="4">
        <v>45830.292604166672</v>
      </c>
      <c r="I13070" t="b">
        <v>0</v>
      </c>
      <c r="J13070" t="b">
        <v>0</v>
      </c>
      <c r="K13070" t="s">
        <v>24</v>
      </c>
      <c r="L13070" t="s">
        <v>22</v>
      </c>
      <c r="M13070">
        <v>140000</v>
      </c>
      <c r="O13070" t="s">
        <v>16889</v>
      </c>
      <c r="P13070" t="s">
        <v>16890</v>
      </c>
    </row>
    <row r="13071" spans="1:16" x14ac:dyDescent="0.55000000000000004">
      <c r="A13071" t="s">
        <v>2</v>
      </c>
      <c r="B13071" t="s">
        <v>2</v>
      </c>
      <c r="C13071" t="s">
        <v>16891</v>
      </c>
      <c r="D13071" t="s">
        <v>3970</v>
      </c>
      <c r="E13071" t="s">
        <v>20</v>
      </c>
      <c r="F13071" t="b">
        <v>0</v>
      </c>
      <c r="G13071" t="s">
        <v>27</v>
      </c>
      <c r="H13071" s="4">
        <v>45830.292604166672</v>
      </c>
      <c r="I13071" t="b">
        <v>0</v>
      </c>
      <c r="J13071" t="b">
        <v>0</v>
      </c>
      <c r="K13071" t="s">
        <v>24</v>
      </c>
      <c r="L13071" t="s">
        <v>22</v>
      </c>
      <c r="M13071">
        <v>95000</v>
      </c>
      <c r="O13071" t="s">
        <v>777</v>
      </c>
      <c r="P13071" t="s">
        <v>16892</v>
      </c>
    </row>
    <row r="13072" spans="1:16" x14ac:dyDescent="0.55000000000000004">
      <c r="A13072" t="s">
        <v>2</v>
      </c>
      <c r="B13072" t="s">
        <v>2</v>
      </c>
      <c r="C13072" t="s">
        <v>16893</v>
      </c>
      <c r="D13072" t="s">
        <v>3970</v>
      </c>
      <c r="E13072" t="s">
        <v>20</v>
      </c>
      <c r="F13072" t="b">
        <v>0</v>
      </c>
      <c r="G13072" t="s">
        <v>27</v>
      </c>
      <c r="H13072" s="4">
        <v>45830.29310185185</v>
      </c>
      <c r="I13072" t="b">
        <v>0</v>
      </c>
      <c r="J13072" t="b">
        <v>0</v>
      </c>
      <c r="K13072" t="s">
        <v>24</v>
      </c>
      <c r="L13072" t="s">
        <v>22</v>
      </c>
      <c r="M13072">
        <v>100500</v>
      </c>
      <c r="O13072" t="s">
        <v>12443</v>
      </c>
      <c r="P13072" t="s">
        <v>16894</v>
      </c>
    </row>
    <row r="13073" spans="1:16" x14ac:dyDescent="0.55000000000000004">
      <c r="A13073" t="s">
        <v>2</v>
      </c>
      <c r="B13073" t="s">
        <v>16895</v>
      </c>
      <c r="C13073" t="s">
        <v>425</v>
      </c>
      <c r="D13073" t="s">
        <v>3970</v>
      </c>
      <c r="E13073" t="s">
        <v>20</v>
      </c>
      <c r="F13073" t="b">
        <v>0</v>
      </c>
      <c r="G13073" t="s">
        <v>27</v>
      </c>
      <c r="H13073" s="4">
        <v>45830.293124999997</v>
      </c>
      <c r="I13073" t="b">
        <v>1</v>
      </c>
      <c r="J13073" t="b">
        <v>0</v>
      </c>
      <c r="K13073" t="s">
        <v>24</v>
      </c>
      <c r="L13073" t="s">
        <v>22</v>
      </c>
      <c r="M13073">
        <v>135000</v>
      </c>
      <c r="O13073" t="s">
        <v>16889</v>
      </c>
      <c r="P13073" t="s">
        <v>1981</v>
      </c>
    </row>
    <row r="13074" spans="1:16" x14ac:dyDescent="0.55000000000000004">
      <c r="A13074" t="s">
        <v>2</v>
      </c>
      <c r="B13074" t="s">
        <v>16896</v>
      </c>
      <c r="C13074" t="s">
        <v>801</v>
      </c>
      <c r="D13074" t="s">
        <v>3970</v>
      </c>
      <c r="E13074" t="s">
        <v>20</v>
      </c>
      <c r="F13074" t="b">
        <v>0</v>
      </c>
      <c r="G13074" t="s">
        <v>27</v>
      </c>
      <c r="H13074" s="4">
        <v>45830.293182870373</v>
      </c>
      <c r="I13074" t="b">
        <v>1</v>
      </c>
      <c r="J13074" t="b">
        <v>0</v>
      </c>
      <c r="K13074" t="s">
        <v>24</v>
      </c>
      <c r="L13074" t="s">
        <v>22</v>
      </c>
      <c r="M13074">
        <v>115000</v>
      </c>
      <c r="O13074" t="s">
        <v>16889</v>
      </c>
      <c r="P13074" t="s">
        <v>16897</v>
      </c>
    </row>
    <row r="13075" spans="1:16" x14ac:dyDescent="0.55000000000000004">
      <c r="A13075" t="s">
        <v>40</v>
      </c>
      <c r="B13075" t="s">
        <v>16898</v>
      </c>
      <c r="C13075" t="s">
        <v>977</v>
      </c>
      <c r="D13075" t="s">
        <v>3970</v>
      </c>
      <c r="E13075" t="s">
        <v>20</v>
      </c>
      <c r="F13075" t="b">
        <v>0</v>
      </c>
      <c r="G13075" t="s">
        <v>41</v>
      </c>
      <c r="H13075" s="4">
        <v>45830.293541666673</v>
      </c>
      <c r="I13075" t="b">
        <v>1</v>
      </c>
      <c r="J13075" t="b">
        <v>0</v>
      </c>
      <c r="K13075" t="s">
        <v>24</v>
      </c>
      <c r="L13075" t="s">
        <v>22</v>
      </c>
      <c r="M13075">
        <v>155000</v>
      </c>
      <c r="O13075" t="s">
        <v>16889</v>
      </c>
      <c r="P13075" t="s">
        <v>1180</v>
      </c>
    </row>
    <row r="13076" spans="1:16" x14ac:dyDescent="0.55000000000000004">
      <c r="A13076" t="s">
        <v>2</v>
      </c>
      <c r="B13076" t="s">
        <v>16899</v>
      </c>
      <c r="C13076" t="s">
        <v>801</v>
      </c>
      <c r="D13076" t="s">
        <v>3970</v>
      </c>
      <c r="E13076" t="s">
        <v>20</v>
      </c>
      <c r="F13076" t="b">
        <v>0</v>
      </c>
      <c r="G13076" t="s">
        <v>52</v>
      </c>
      <c r="H13076" s="4">
        <v>45830.305914351848</v>
      </c>
      <c r="I13076" t="b">
        <v>1</v>
      </c>
      <c r="J13076" t="b">
        <v>0</v>
      </c>
      <c r="K13076" t="s">
        <v>24</v>
      </c>
      <c r="L13076" t="s">
        <v>22</v>
      </c>
      <c r="M13076">
        <v>115000</v>
      </c>
      <c r="O13076" t="s">
        <v>16889</v>
      </c>
      <c r="P13076" t="s">
        <v>16900</v>
      </c>
    </row>
    <row r="13077" spans="1:16" x14ac:dyDescent="0.55000000000000004">
      <c r="A13077" t="s">
        <v>40</v>
      </c>
      <c r="B13077" t="s">
        <v>16901</v>
      </c>
      <c r="C13077" t="s">
        <v>203</v>
      </c>
      <c r="D13077" t="s">
        <v>3970</v>
      </c>
      <c r="E13077" t="s">
        <v>20</v>
      </c>
      <c r="F13077" t="b">
        <v>0</v>
      </c>
      <c r="G13077" t="s">
        <v>23</v>
      </c>
      <c r="H13077" s="4">
        <v>45830.317893518521</v>
      </c>
      <c r="I13077" t="b">
        <v>0</v>
      </c>
      <c r="J13077" t="b">
        <v>0</v>
      </c>
      <c r="K13077" t="s">
        <v>24</v>
      </c>
      <c r="L13077" t="s">
        <v>22</v>
      </c>
      <c r="M13077">
        <v>115000</v>
      </c>
      <c r="O13077" t="s">
        <v>16889</v>
      </c>
      <c r="P13077" t="s">
        <v>16902</v>
      </c>
    </row>
    <row r="13078" spans="1:16" x14ac:dyDescent="0.55000000000000004">
      <c r="A13078" t="s">
        <v>0</v>
      </c>
      <c r="B13078" t="s">
        <v>0</v>
      </c>
      <c r="C13078" t="s">
        <v>16903</v>
      </c>
      <c r="D13078" t="s">
        <v>4084</v>
      </c>
      <c r="E13078" t="s">
        <v>20</v>
      </c>
      <c r="F13078" t="b">
        <v>0</v>
      </c>
      <c r="G13078" t="s">
        <v>27</v>
      </c>
      <c r="H13078" s="4">
        <v>45830.33357638889</v>
      </c>
      <c r="I13078" t="b">
        <v>1</v>
      </c>
      <c r="J13078" t="b">
        <v>0</v>
      </c>
      <c r="K13078" t="s">
        <v>24</v>
      </c>
      <c r="L13078" t="s">
        <v>22</v>
      </c>
      <c r="M13078">
        <v>71000</v>
      </c>
      <c r="O13078" t="s">
        <v>16904</v>
      </c>
      <c r="P13078" t="s">
        <v>1321</v>
      </c>
    </row>
    <row r="13079" spans="1:16" x14ac:dyDescent="0.55000000000000004">
      <c r="A13079" t="s">
        <v>2</v>
      </c>
      <c r="B13079" t="s">
        <v>16905</v>
      </c>
      <c r="C13079" t="s">
        <v>54</v>
      </c>
      <c r="D13079" t="s">
        <v>2208</v>
      </c>
      <c r="E13079" t="s">
        <v>20</v>
      </c>
      <c r="F13079" t="b">
        <v>0</v>
      </c>
      <c r="G13079" t="s">
        <v>27</v>
      </c>
      <c r="H13079" s="4">
        <v>45830.334849537037</v>
      </c>
      <c r="I13079" t="b">
        <v>0</v>
      </c>
      <c r="J13079" t="b">
        <v>1</v>
      </c>
      <c r="K13079" t="s">
        <v>24</v>
      </c>
      <c r="L13079" t="s">
        <v>22</v>
      </c>
      <c r="M13079">
        <v>244000</v>
      </c>
      <c r="O13079" t="s">
        <v>405</v>
      </c>
      <c r="P13079" t="s">
        <v>16906</v>
      </c>
    </row>
    <row r="13080" spans="1:16" x14ac:dyDescent="0.55000000000000004">
      <c r="A13080" t="s">
        <v>2</v>
      </c>
      <c r="B13080" t="s">
        <v>16907</v>
      </c>
      <c r="C13080" t="s">
        <v>54</v>
      </c>
      <c r="D13080" t="s">
        <v>2208</v>
      </c>
      <c r="E13080" t="s">
        <v>20</v>
      </c>
      <c r="F13080" t="b">
        <v>0</v>
      </c>
      <c r="G13080" t="s">
        <v>27</v>
      </c>
      <c r="H13080" s="4">
        <v>45830.334918981483</v>
      </c>
      <c r="I13080" t="b">
        <v>0</v>
      </c>
      <c r="J13080" t="b">
        <v>1</v>
      </c>
      <c r="K13080" t="s">
        <v>24</v>
      </c>
      <c r="L13080" t="s">
        <v>22</v>
      </c>
      <c r="M13080">
        <v>220000</v>
      </c>
      <c r="O13080" t="s">
        <v>405</v>
      </c>
      <c r="P13080" t="s">
        <v>193</v>
      </c>
    </row>
    <row r="13081" spans="1:16" x14ac:dyDescent="0.55000000000000004">
      <c r="A13081" t="s">
        <v>1</v>
      </c>
      <c r="B13081" t="s">
        <v>1104</v>
      </c>
      <c r="C13081" t="s">
        <v>504</v>
      </c>
      <c r="D13081" t="s">
        <v>2208</v>
      </c>
      <c r="E13081" t="s">
        <v>20</v>
      </c>
      <c r="F13081" t="b">
        <v>0</v>
      </c>
      <c r="G13081" t="s">
        <v>35</v>
      </c>
      <c r="H13081" s="4">
        <v>45830.375520833331</v>
      </c>
      <c r="I13081" t="b">
        <v>0</v>
      </c>
      <c r="J13081" t="b">
        <v>1</v>
      </c>
      <c r="K13081" t="s">
        <v>24</v>
      </c>
      <c r="L13081" t="s">
        <v>22</v>
      </c>
      <c r="M13081">
        <v>52400</v>
      </c>
      <c r="O13081" t="s">
        <v>16908</v>
      </c>
      <c r="P13081" t="s">
        <v>16909</v>
      </c>
    </row>
    <row r="13082" spans="1:16" x14ac:dyDescent="0.55000000000000004">
      <c r="A13082" t="s">
        <v>0</v>
      </c>
      <c r="B13082" t="s">
        <v>16910</v>
      </c>
      <c r="C13082" t="s">
        <v>2246</v>
      </c>
      <c r="D13082" t="s">
        <v>3600</v>
      </c>
      <c r="E13082" t="s">
        <v>20</v>
      </c>
      <c r="F13082" t="b">
        <v>0</v>
      </c>
      <c r="G13082" t="s">
        <v>30</v>
      </c>
      <c r="H13082" s="4">
        <v>45830.375648148147</v>
      </c>
      <c r="I13082" t="b">
        <v>0</v>
      </c>
      <c r="J13082" t="b">
        <v>1</v>
      </c>
      <c r="K13082" t="s">
        <v>24</v>
      </c>
      <c r="L13082" t="s">
        <v>22</v>
      </c>
      <c r="M13082">
        <v>155000</v>
      </c>
      <c r="O13082" t="s">
        <v>2697</v>
      </c>
      <c r="P13082" t="s">
        <v>223</v>
      </c>
    </row>
    <row r="13083" spans="1:16" x14ac:dyDescent="0.55000000000000004">
      <c r="A13083" t="s">
        <v>2</v>
      </c>
      <c r="B13083" t="s">
        <v>2</v>
      </c>
      <c r="C13083" t="s">
        <v>1277</v>
      </c>
      <c r="D13083" t="s">
        <v>3600</v>
      </c>
      <c r="E13083" t="s">
        <v>20</v>
      </c>
      <c r="F13083" t="b">
        <v>0</v>
      </c>
      <c r="G13083" t="s">
        <v>27</v>
      </c>
      <c r="H13083" s="4">
        <v>45830.376435185193</v>
      </c>
      <c r="I13083" t="b">
        <v>0</v>
      </c>
      <c r="J13083" t="b">
        <v>0</v>
      </c>
      <c r="K13083" t="s">
        <v>24</v>
      </c>
      <c r="L13083" t="s">
        <v>22</v>
      </c>
      <c r="M13083">
        <v>107000</v>
      </c>
      <c r="O13083" t="s">
        <v>16911</v>
      </c>
      <c r="P13083" t="s">
        <v>16912</v>
      </c>
    </row>
    <row r="13084" spans="1:16" x14ac:dyDescent="0.55000000000000004">
      <c r="A13084" t="s">
        <v>2</v>
      </c>
      <c r="B13084" t="s">
        <v>16913</v>
      </c>
      <c r="C13084" t="s">
        <v>774</v>
      </c>
      <c r="D13084" t="s">
        <v>2208</v>
      </c>
      <c r="E13084" t="s">
        <v>20</v>
      </c>
      <c r="F13084" t="b">
        <v>0</v>
      </c>
      <c r="G13084" t="s">
        <v>41</v>
      </c>
      <c r="H13084" s="4">
        <v>45830.417766203696</v>
      </c>
      <c r="I13084" t="b">
        <v>0</v>
      </c>
      <c r="J13084" t="b">
        <v>1</v>
      </c>
      <c r="K13084" t="s">
        <v>24</v>
      </c>
      <c r="L13084" t="s">
        <v>22</v>
      </c>
      <c r="M13084">
        <v>176000</v>
      </c>
      <c r="O13084" t="s">
        <v>5465</v>
      </c>
      <c r="P13084" t="s">
        <v>16914</v>
      </c>
    </row>
    <row r="13085" spans="1:16" x14ac:dyDescent="0.55000000000000004">
      <c r="A13085" t="s">
        <v>0</v>
      </c>
      <c r="B13085" t="s">
        <v>1248</v>
      </c>
      <c r="C13085" t="s">
        <v>76</v>
      </c>
      <c r="D13085" t="s">
        <v>3957</v>
      </c>
      <c r="E13085" t="s">
        <v>34</v>
      </c>
      <c r="F13085" t="b">
        <v>0</v>
      </c>
      <c r="G13085" t="s">
        <v>41</v>
      </c>
      <c r="H13085" s="4">
        <v>45830.458668981482</v>
      </c>
      <c r="I13085" t="b">
        <v>0</v>
      </c>
      <c r="J13085" t="b">
        <v>0</v>
      </c>
      <c r="K13085" t="s">
        <v>24</v>
      </c>
      <c r="L13085" t="s">
        <v>22</v>
      </c>
      <c r="M13085">
        <v>105000</v>
      </c>
      <c r="O13085" t="s">
        <v>10179</v>
      </c>
    </row>
    <row r="13086" spans="1:16" x14ac:dyDescent="0.55000000000000004">
      <c r="A13086" t="s">
        <v>2</v>
      </c>
      <c r="B13086" t="s">
        <v>553</v>
      </c>
      <c r="C13086" t="s">
        <v>118</v>
      </c>
      <c r="D13086" t="s">
        <v>3973</v>
      </c>
      <c r="E13086" t="s">
        <v>20</v>
      </c>
      <c r="F13086" t="b">
        <v>0</v>
      </c>
      <c r="G13086" t="s">
        <v>27</v>
      </c>
      <c r="H13086" s="4">
        <v>45830.50099537037</v>
      </c>
      <c r="I13086" t="b">
        <v>0</v>
      </c>
      <c r="J13086" t="b">
        <v>0</v>
      </c>
      <c r="K13086" t="s">
        <v>24</v>
      </c>
      <c r="L13086" t="s">
        <v>22</v>
      </c>
      <c r="M13086">
        <v>207500</v>
      </c>
      <c r="O13086" t="s">
        <v>5482</v>
      </c>
      <c r="P13086" t="s">
        <v>566</v>
      </c>
    </row>
    <row r="13087" spans="1:16" x14ac:dyDescent="0.55000000000000004">
      <c r="A13087" t="s">
        <v>2</v>
      </c>
      <c r="B13087" t="s">
        <v>9374</v>
      </c>
      <c r="C13087" t="s">
        <v>612</v>
      </c>
      <c r="D13087" t="s">
        <v>3973</v>
      </c>
      <c r="E13087" t="s">
        <v>20</v>
      </c>
      <c r="F13087" t="b">
        <v>0</v>
      </c>
      <c r="G13087" t="s">
        <v>27</v>
      </c>
      <c r="H13087" s="4">
        <v>45830.501006944447</v>
      </c>
      <c r="I13087" t="b">
        <v>0</v>
      </c>
      <c r="J13087" t="b">
        <v>1</v>
      </c>
      <c r="K13087" t="s">
        <v>24</v>
      </c>
      <c r="L13087" t="s">
        <v>22</v>
      </c>
      <c r="M13087">
        <v>122900</v>
      </c>
      <c r="O13087" t="s">
        <v>5482</v>
      </c>
      <c r="P13087" t="s">
        <v>9375</v>
      </c>
    </row>
    <row r="13088" spans="1:16" x14ac:dyDescent="0.55000000000000004">
      <c r="A13088" t="s">
        <v>0</v>
      </c>
      <c r="B13088" t="s">
        <v>16359</v>
      </c>
      <c r="C13088" t="s">
        <v>1041</v>
      </c>
      <c r="D13088" t="s">
        <v>3973</v>
      </c>
      <c r="E13088" t="s">
        <v>20</v>
      </c>
      <c r="F13088" t="b">
        <v>0</v>
      </c>
      <c r="G13088" t="s">
        <v>41</v>
      </c>
      <c r="H13088" s="4">
        <v>45830.501076388893</v>
      </c>
      <c r="I13088" t="b">
        <v>0</v>
      </c>
      <c r="J13088" t="b">
        <v>1</v>
      </c>
      <c r="K13088" t="s">
        <v>24</v>
      </c>
      <c r="L13088" t="s">
        <v>22</v>
      </c>
      <c r="M13088">
        <v>91600</v>
      </c>
      <c r="O13088" t="s">
        <v>5482</v>
      </c>
      <c r="P13088" t="s">
        <v>16360</v>
      </c>
    </row>
    <row r="13089" spans="1:16" x14ac:dyDescent="0.55000000000000004">
      <c r="A13089" t="s">
        <v>2</v>
      </c>
      <c r="B13089" t="s">
        <v>2</v>
      </c>
      <c r="C13089" t="s">
        <v>1774</v>
      </c>
      <c r="D13089" t="s">
        <v>3973</v>
      </c>
      <c r="E13089" t="s">
        <v>20</v>
      </c>
      <c r="F13089" t="b">
        <v>0</v>
      </c>
      <c r="G13089" t="s">
        <v>27</v>
      </c>
      <c r="H13089" s="4">
        <v>45830.501481481479</v>
      </c>
      <c r="I13089" t="b">
        <v>0</v>
      </c>
      <c r="J13089" t="b">
        <v>1</v>
      </c>
      <c r="K13089" t="s">
        <v>24</v>
      </c>
      <c r="L13089" t="s">
        <v>22</v>
      </c>
      <c r="M13089">
        <v>162500</v>
      </c>
      <c r="O13089" t="s">
        <v>5482</v>
      </c>
      <c r="P13089" t="s">
        <v>16915</v>
      </c>
    </row>
    <row r="13090" spans="1:16" x14ac:dyDescent="0.55000000000000004">
      <c r="A13090" t="s">
        <v>2</v>
      </c>
      <c r="B13090" t="s">
        <v>16916</v>
      </c>
      <c r="C13090" t="s">
        <v>337</v>
      </c>
      <c r="D13090" t="s">
        <v>15295</v>
      </c>
      <c r="E13090" t="s">
        <v>20</v>
      </c>
      <c r="F13090" t="b">
        <v>0</v>
      </c>
      <c r="G13090" t="s">
        <v>27</v>
      </c>
      <c r="H13090" s="4">
        <v>45830.501481481479</v>
      </c>
      <c r="I13090" t="b">
        <v>0</v>
      </c>
      <c r="J13090" t="b">
        <v>1</v>
      </c>
      <c r="K13090" t="s">
        <v>24</v>
      </c>
      <c r="L13090" t="s">
        <v>22</v>
      </c>
      <c r="M13090">
        <v>160467</v>
      </c>
      <c r="O13090" t="s">
        <v>16917</v>
      </c>
    </row>
    <row r="13091" spans="1:16" x14ac:dyDescent="0.55000000000000004">
      <c r="A13091" t="s">
        <v>2</v>
      </c>
      <c r="B13091" t="s">
        <v>2</v>
      </c>
      <c r="C13091" t="s">
        <v>199</v>
      </c>
      <c r="D13091" t="s">
        <v>3973</v>
      </c>
      <c r="E13091" t="s">
        <v>20</v>
      </c>
      <c r="F13091" t="b">
        <v>0</v>
      </c>
      <c r="G13091" t="s">
        <v>27</v>
      </c>
      <c r="H13091" s="4">
        <v>45830.501481481479</v>
      </c>
      <c r="I13091" t="b">
        <v>0</v>
      </c>
      <c r="J13091" t="b">
        <v>1</v>
      </c>
      <c r="K13091" t="s">
        <v>24</v>
      </c>
      <c r="L13091" t="s">
        <v>22</v>
      </c>
      <c r="M13091">
        <v>113750</v>
      </c>
      <c r="O13091" t="s">
        <v>5482</v>
      </c>
      <c r="P13091" t="s">
        <v>16918</v>
      </c>
    </row>
    <row r="13092" spans="1:16" x14ac:dyDescent="0.55000000000000004">
      <c r="A13092" t="s">
        <v>1</v>
      </c>
      <c r="B13092" t="s">
        <v>10770</v>
      </c>
      <c r="C13092" t="s">
        <v>192</v>
      </c>
      <c r="D13092" t="s">
        <v>4084</v>
      </c>
      <c r="E13092" t="s">
        <v>20</v>
      </c>
      <c r="F13092" t="b">
        <v>0</v>
      </c>
      <c r="G13092" t="s">
        <v>23</v>
      </c>
      <c r="H13092" s="4">
        <v>45830.526180555556</v>
      </c>
      <c r="I13092" t="b">
        <v>0</v>
      </c>
      <c r="J13092" t="b">
        <v>0</v>
      </c>
      <c r="K13092" t="s">
        <v>24</v>
      </c>
      <c r="L13092" t="s">
        <v>22</v>
      </c>
      <c r="M13092">
        <v>210000</v>
      </c>
      <c r="O13092" t="s">
        <v>1308</v>
      </c>
      <c r="P13092" t="s">
        <v>10771</v>
      </c>
    </row>
    <row r="13093" spans="1:16" x14ac:dyDescent="0.55000000000000004">
      <c r="A13093" t="s">
        <v>2</v>
      </c>
      <c r="B13093" t="s">
        <v>15188</v>
      </c>
      <c r="C13093" t="s">
        <v>71</v>
      </c>
      <c r="D13093" t="s">
        <v>3973</v>
      </c>
      <c r="F13093" t="b">
        <v>0</v>
      </c>
      <c r="G13093" t="s">
        <v>23</v>
      </c>
      <c r="H13093" s="4">
        <v>45830.526226851849</v>
      </c>
      <c r="I13093" t="b">
        <v>1</v>
      </c>
      <c r="J13093" t="b">
        <v>1</v>
      </c>
      <c r="K13093" t="s">
        <v>24</v>
      </c>
      <c r="L13093" t="s">
        <v>22</v>
      </c>
      <c r="M13093">
        <v>138100</v>
      </c>
      <c r="O13093" t="s">
        <v>5482</v>
      </c>
      <c r="P13093" t="s">
        <v>15189</v>
      </c>
    </row>
    <row r="13094" spans="1:16" x14ac:dyDescent="0.55000000000000004">
      <c r="A13094" t="s">
        <v>89</v>
      </c>
      <c r="B13094" t="s">
        <v>16919</v>
      </c>
      <c r="C13094" t="s">
        <v>39</v>
      </c>
      <c r="D13094" t="s">
        <v>16101</v>
      </c>
      <c r="E13094" t="s">
        <v>20</v>
      </c>
      <c r="F13094" t="b">
        <v>1</v>
      </c>
      <c r="G13094" t="s">
        <v>4068</v>
      </c>
      <c r="H13094" s="4">
        <v>45830.531701388893</v>
      </c>
      <c r="I13094" t="b">
        <v>0</v>
      </c>
      <c r="J13094" t="b">
        <v>1</v>
      </c>
      <c r="L13094" t="s">
        <v>22</v>
      </c>
      <c r="M13094">
        <v>167500</v>
      </c>
      <c r="O13094" t="s">
        <v>2690</v>
      </c>
      <c r="P13094" t="s">
        <v>16920</v>
      </c>
    </row>
    <row r="13095" spans="1:16" x14ac:dyDescent="0.55000000000000004">
      <c r="A13095" t="s">
        <v>0</v>
      </c>
      <c r="B13095" t="s">
        <v>16451</v>
      </c>
      <c r="C13095" t="s">
        <v>10835</v>
      </c>
      <c r="D13095" t="s">
        <v>4084</v>
      </c>
      <c r="E13095" t="s">
        <v>20</v>
      </c>
      <c r="F13095" t="b">
        <v>0</v>
      </c>
      <c r="G13095" t="s">
        <v>41</v>
      </c>
      <c r="H13095" s="4">
        <v>45830.542013888888</v>
      </c>
      <c r="I13095" t="b">
        <v>0</v>
      </c>
      <c r="J13095" t="b">
        <v>1</v>
      </c>
      <c r="K13095" t="s">
        <v>24</v>
      </c>
      <c r="L13095" t="s">
        <v>22</v>
      </c>
      <c r="M13095">
        <v>111215</v>
      </c>
      <c r="O13095" t="s">
        <v>16452</v>
      </c>
      <c r="P13095" t="s">
        <v>280</v>
      </c>
    </row>
    <row r="13096" spans="1:16" x14ac:dyDescent="0.55000000000000004">
      <c r="A13096" t="s">
        <v>0</v>
      </c>
      <c r="B13096" t="s">
        <v>16512</v>
      </c>
      <c r="C13096" t="s">
        <v>2081</v>
      </c>
      <c r="D13096" t="s">
        <v>4084</v>
      </c>
      <c r="E13096" t="s">
        <v>20</v>
      </c>
      <c r="F13096" t="b">
        <v>0</v>
      </c>
      <c r="G13096" t="s">
        <v>30</v>
      </c>
      <c r="H13096" s="4">
        <v>45830.542986111112</v>
      </c>
      <c r="I13096" t="b">
        <v>0</v>
      </c>
      <c r="J13096" t="b">
        <v>0</v>
      </c>
      <c r="K13096" t="s">
        <v>24</v>
      </c>
      <c r="L13096" t="s">
        <v>22</v>
      </c>
      <c r="M13096">
        <v>198000</v>
      </c>
      <c r="O13096" t="s">
        <v>16513</v>
      </c>
    </row>
    <row r="13097" spans="1:16" x14ac:dyDescent="0.55000000000000004">
      <c r="A13097" t="s">
        <v>19</v>
      </c>
      <c r="B13097" t="s">
        <v>16628</v>
      </c>
      <c r="C13097" t="s">
        <v>555</v>
      </c>
      <c r="D13097" t="s">
        <v>4084</v>
      </c>
      <c r="E13097" t="s">
        <v>20</v>
      </c>
      <c r="F13097" t="b">
        <v>0</v>
      </c>
      <c r="G13097" t="s">
        <v>30</v>
      </c>
      <c r="H13097" s="4">
        <v>45830.542986111112</v>
      </c>
      <c r="I13097" t="b">
        <v>0</v>
      </c>
      <c r="J13097" t="b">
        <v>0</v>
      </c>
      <c r="K13097" t="s">
        <v>24</v>
      </c>
      <c r="L13097" t="s">
        <v>22</v>
      </c>
      <c r="M13097">
        <v>180000</v>
      </c>
      <c r="O13097" t="s">
        <v>16629</v>
      </c>
    </row>
    <row r="13098" spans="1:16" x14ac:dyDescent="0.55000000000000004">
      <c r="A13098" t="s">
        <v>1</v>
      </c>
      <c r="B13098" t="s">
        <v>11214</v>
      </c>
      <c r="C13098" t="s">
        <v>1521</v>
      </c>
      <c r="D13098" t="s">
        <v>4084</v>
      </c>
      <c r="E13098" t="s">
        <v>20</v>
      </c>
      <c r="F13098" t="b">
        <v>0</v>
      </c>
      <c r="G13098" t="s">
        <v>52</v>
      </c>
      <c r="H13098" s="4">
        <v>45830.543020833327</v>
      </c>
      <c r="I13098" t="b">
        <v>0</v>
      </c>
      <c r="J13098" t="b">
        <v>0</v>
      </c>
      <c r="K13098" t="s">
        <v>24</v>
      </c>
      <c r="L13098" t="s">
        <v>22</v>
      </c>
      <c r="M13098">
        <v>135000</v>
      </c>
      <c r="O13098" t="s">
        <v>1549</v>
      </c>
    </row>
    <row r="13099" spans="1:16" x14ac:dyDescent="0.55000000000000004">
      <c r="A13099" t="s">
        <v>25</v>
      </c>
      <c r="B13099" t="s">
        <v>9138</v>
      </c>
      <c r="C13099" t="s">
        <v>14300</v>
      </c>
      <c r="D13099" t="s">
        <v>7853</v>
      </c>
      <c r="E13099" t="s">
        <v>20</v>
      </c>
      <c r="F13099" t="b">
        <v>0</v>
      </c>
      <c r="G13099" t="s">
        <v>52</v>
      </c>
      <c r="H13099" s="4">
        <v>45830.584247685183</v>
      </c>
      <c r="I13099" t="b">
        <v>0</v>
      </c>
      <c r="J13099" t="b">
        <v>1</v>
      </c>
      <c r="K13099" t="s">
        <v>24</v>
      </c>
      <c r="L13099" t="s">
        <v>22</v>
      </c>
      <c r="M13099">
        <v>133120</v>
      </c>
      <c r="O13099" t="s">
        <v>9139</v>
      </c>
      <c r="P13099" t="s">
        <v>1682</v>
      </c>
    </row>
    <row r="13100" spans="1:16" x14ac:dyDescent="0.55000000000000004">
      <c r="A13100" t="s">
        <v>2</v>
      </c>
      <c r="B13100" t="s">
        <v>471</v>
      </c>
      <c r="C13100" t="s">
        <v>16921</v>
      </c>
      <c r="D13100" t="s">
        <v>4084</v>
      </c>
      <c r="E13100" t="s">
        <v>20</v>
      </c>
      <c r="F13100" t="b">
        <v>0</v>
      </c>
      <c r="G13100" t="s">
        <v>158</v>
      </c>
      <c r="H13100" s="4">
        <v>45830.640196759261</v>
      </c>
      <c r="I13100" t="b">
        <v>0</v>
      </c>
      <c r="J13100" t="b">
        <v>0</v>
      </c>
      <c r="K13100" t="s">
        <v>158</v>
      </c>
      <c r="L13100" t="s">
        <v>22</v>
      </c>
      <c r="M13100">
        <v>150000</v>
      </c>
      <c r="O13100" t="s">
        <v>2162</v>
      </c>
    </row>
    <row r="13101" spans="1:16" x14ac:dyDescent="0.55000000000000004">
      <c r="A13101" t="s">
        <v>0</v>
      </c>
      <c r="B13101" t="s">
        <v>16718</v>
      </c>
      <c r="C13101" t="s">
        <v>16719</v>
      </c>
      <c r="D13101" t="s">
        <v>4084</v>
      </c>
      <c r="E13101" t="s">
        <v>20</v>
      </c>
      <c r="F13101" t="b">
        <v>0</v>
      </c>
      <c r="G13101" t="s">
        <v>30</v>
      </c>
      <c r="H13101" s="4">
        <v>45830.667453703703</v>
      </c>
      <c r="I13101" t="b">
        <v>0</v>
      </c>
      <c r="J13101" t="b">
        <v>0</v>
      </c>
      <c r="K13101" t="s">
        <v>24</v>
      </c>
      <c r="L13101" t="s">
        <v>22</v>
      </c>
      <c r="M13101">
        <v>115000</v>
      </c>
      <c r="O13101" t="s">
        <v>374</v>
      </c>
      <c r="P13101" t="s">
        <v>16720</v>
      </c>
    </row>
    <row r="13102" spans="1:16" x14ac:dyDescent="0.55000000000000004">
      <c r="A13102" t="s">
        <v>2</v>
      </c>
      <c r="B13102" t="s">
        <v>16922</v>
      </c>
      <c r="C13102" t="s">
        <v>39</v>
      </c>
      <c r="D13102" t="s">
        <v>16101</v>
      </c>
      <c r="E13102" t="s">
        <v>20</v>
      </c>
      <c r="F13102" t="b">
        <v>1</v>
      </c>
      <c r="G13102" t="s">
        <v>10138</v>
      </c>
      <c r="H13102" s="4">
        <v>45830.824791666673</v>
      </c>
      <c r="I13102" t="b">
        <v>1</v>
      </c>
      <c r="J13102" t="b">
        <v>1</v>
      </c>
      <c r="L13102" t="s">
        <v>22</v>
      </c>
      <c r="M13102">
        <v>178500</v>
      </c>
      <c r="O13102" t="s">
        <v>2836</v>
      </c>
      <c r="P13102" t="s">
        <v>16923</v>
      </c>
    </row>
    <row r="13103" spans="1:16" x14ac:dyDescent="0.55000000000000004">
      <c r="A13103" t="s">
        <v>89</v>
      </c>
      <c r="B13103" t="s">
        <v>16924</v>
      </c>
      <c r="C13103" t="s">
        <v>39</v>
      </c>
      <c r="D13103" t="s">
        <v>16101</v>
      </c>
      <c r="E13103" t="s">
        <v>20</v>
      </c>
      <c r="F13103" t="b">
        <v>1</v>
      </c>
      <c r="G13103" t="s">
        <v>2012</v>
      </c>
      <c r="H13103" s="4">
        <v>45830.906388888892</v>
      </c>
      <c r="I13103" t="b">
        <v>1</v>
      </c>
      <c r="J13103" t="b">
        <v>1</v>
      </c>
      <c r="K13103" t="s">
        <v>2012</v>
      </c>
      <c r="L13103" t="s">
        <v>22</v>
      </c>
      <c r="M13103">
        <v>205000</v>
      </c>
      <c r="O13103" t="s">
        <v>2836</v>
      </c>
      <c r="P13103" t="s">
        <v>16925</v>
      </c>
    </row>
    <row r="13104" spans="1:16" x14ac:dyDescent="0.55000000000000004">
      <c r="A13104" t="s">
        <v>0</v>
      </c>
      <c r="B13104" t="s">
        <v>731</v>
      </c>
      <c r="C13104" t="s">
        <v>64</v>
      </c>
      <c r="D13104" t="s">
        <v>3957</v>
      </c>
      <c r="E13104" t="s">
        <v>34</v>
      </c>
      <c r="F13104" t="b">
        <v>0</v>
      </c>
      <c r="G13104" t="s">
        <v>52</v>
      </c>
      <c r="H13104" s="4">
        <v>45830.959189814806</v>
      </c>
      <c r="I13104" t="b">
        <v>0</v>
      </c>
      <c r="J13104" t="b">
        <v>1</v>
      </c>
      <c r="K13104" t="s">
        <v>24</v>
      </c>
      <c r="L13104" t="s">
        <v>36</v>
      </c>
      <c r="N13104">
        <v>52</v>
      </c>
      <c r="O13104" t="s">
        <v>483</v>
      </c>
    </row>
    <row r="13105" spans="1:16" x14ac:dyDescent="0.55000000000000004">
      <c r="A13105" t="s">
        <v>19</v>
      </c>
      <c r="B13105" t="s">
        <v>2448</v>
      </c>
      <c r="C13105" t="s">
        <v>192</v>
      </c>
      <c r="D13105" t="s">
        <v>3973</v>
      </c>
      <c r="E13105" t="s">
        <v>20</v>
      </c>
      <c r="F13105" t="b">
        <v>0</v>
      </c>
      <c r="G13105" t="s">
        <v>23</v>
      </c>
      <c r="H13105" s="4">
        <v>45830.984502314823</v>
      </c>
      <c r="I13105" t="b">
        <v>0</v>
      </c>
      <c r="J13105" t="b">
        <v>1</v>
      </c>
      <c r="K13105" t="s">
        <v>24</v>
      </c>
      <c r="L13105" t="s">
        <v>36</v>
      </c>
      <c r="N13105">
        <v>56.5</v>
      </c>
      <c r="O13105" t="s">
        <v>5482</v>
      </c>
      <c r="P13105" t="s">
        <v>149</v>
      </c>
    </row>
    <row r="13106" spans="1:16" x14ac:dyDescent="0.55000000000000004">
      <c r="A13106" t="s">
        <v>0</v>
      </c>
      <c r="B13106" t="s">
        <v>6544</v>
      </c>
      <c r="C13106" t="s">
        <v>94</v>
      </c>
      <c r="D13106" t="s">
        <v>4084</v>
      </c>
      <c r="E13106" t="s">
        <v>20</v>
      </c>
      <c r="F13106" t="b">
        <v>0</v>
      </c>
      <c r="G13106" t="s">
        <v>30</v>
      </c>
      <c r="H13106" s="4">
        <v>45831.00068287037</v>
      </c>
      <c r="I13106" t="b">
        <v>1</v>
      </c>
      <c r="J13106" t="b">
        <v>0</v>
      </c>
      <c r="K13106" t="s">
        <v>24</v>
      </c>
      <c r="L13106" t="s">
        <v>22</v>
      </c>
      <c r="M13106">
        <v>105000</v>
      </c>
      <c r="O13106" t="s">
        <v>16926</v>
      </c>
      <c r="P13106" t="s">
        <v>702</v>
      </c>
    </row>
    <row r="13107" spans="1:16" x14ac:dyDescent="0.55000000000000004">
      <c r="A13107" t="s">
        <v>1</v>
      </c>
      <c r="B13107" t="s">
        <v>15616</v>
      </c>
      <c r="C13107" t="s">
        <v>829</v>
      </c>
      <c r="D13107" t="s">
        <v>3973</v>
      </c>
      <c r="E13107" t="s">
        <v>20</v>
      </c>
      <c r="F13107" t="b">
        <v>0</v>
      </c>
      <c r="G13107" t="s">
        <v>27</v>
      </c>
      <c r="H13107" s="4">
        <v>45831.000937500001</v>
      </c>
      <c r="I13107" t="b">
        <v>0</v>
      </c>
      <c r="J13107" t="b">
        <v>1</v>
      </c>
      <c r="K13107" t="s">
        <v>24</v>
      </c>
      <c r="L13107" t="s">
        <v>36</v>
      </c>
      <c r="N13107">
        <v>66.5</v>
      </c>
      <c r="O13107" t="s">
        <v>5482</v>
      </c>
      <c r="P13107" t="s">
        <v>16211</v>
      </c>
    </row>
    <row r="13108" spans="1:16" x14ac:dyDescent="0.55000000000000004">
      <c r="A13108" t="s">
        <v>2</v>
      </c>
      <c r="B13108" t="s">
        <v>241</v>
      </c>
      <c r="C13108" t="s">
        <v>76</v>
      </c>
      <c r="D13108" t="s">
        <v>3973</v>
      </c>
      <c r="E13108" t="s">
        <v>20</v>
      </c>
      <c r="F13108" t="b">
        <v>0</v>
      </c>
      <c r="G13108" t="s">
        <v>27</v>
      </c>
      <c r="H13108" s="4">
        <v>45831.001585648148</v>
      </c>
      <c r="I13108" t="b">
        <v>0</v>
      </c>
      <c r="J13108" t="b">
        <v>1</v>
      </c>
      <c r="K13108" t="s">
        <v>24</v>
      </c>
      <c r="L13108" t="s">
        <v>22</v>
      </c>
      <c r="M13108">
        <v>90000</v>
      </c>
      <c r="O13108" t="s">
        <v>11036</v>
      </c>
      <c r="P13108" t="s">
        <v>16927</v>
      </c>
    </row>
    <row r="13109" spans="1:16" x14ac:dyDescent="0.55000000000000004">
      <c r="A13109" t="s">
        <v>2</v>
      </c>
      <c r="B13109" t="s">
        <v>9399</v>
      </c>
      <c r="C13109" t="s">
        <v>172</v>
      </c>
      <c r="D13109" t="s">
        <v>3973</v>
      </c>
      <c r="E13109" t="s">
        <v>20</v>
      </c>
      <c r="F13109" t="b">
        <v>0</v>
      </c>
      <c r="G13109" t="s">
        <v>35</v>
      </c>
      <c r="H13109" s="4">
        <v>45831.002175925933</v>
      </c>
      <c r="I13109" t="b">
        <v>0</v>
      </c>
      <c r="J13109" t="b">
        <v>1</v>
      </c>
      <c r="K13109" t="s">
        <v>24</v>
      </c>
      <c r="L13109" t="s">
        <v>22</v>
      </c>
      <c r="M13109">
        <v>162500</v>
      </c>
      <c r="O13109" t="s">
        <v>5482</v>
      </c>
      <c r="P13109" t="s">
        <v>9400</v>
      </c>
    </row>
    <row r="13110" spans="1:16" x14ac:dyDescent="0.55000000000000004">
      <c r="A13110" t="s">
        <v>40</v>
      </c>
      <c r="B13110" t="s">
        <v>12014</v>
      </c>
      <c r="C13110" t="s">
        <v>16928</v>
      </c>
      <c r="D13110" t="s">
        <v>4014</v>
      </c>
      <c r="E13110" t="s">
        <v>20</v>
      </c>
      <c r="F13110" t="b">
        <v>0</v>
      </c>
      <c r="G13110" t="s">
        <v>35</v>
      </c>
      <c r="H13110" s="4">
        <v>45831.002199074072</v>
      </c>
      <c r="I13110" t="b">
        <v>1</v>
      </c>
      <c r="J13110" t="b">
        <v>1</v>
      </c>
      <c r="K13110" t="s">
        <v>24</v>
      </c>
      <c r="L13110" t="s">
        <v>22</v>
      </c>
      <c r="M13110">
        <v>153000</v>
      </c>
      <c r="O13110" t="s">
        <v>722</v>
      </c>
      <c r="P13110" t="s">
        <v>12016</v>
      </c>
    </row>
    <row r="13111" spans="1:16" x14ac:dyDescent="0.55000000000000004">
      <c r="A13111" t="s">
        <v>2</v>
      </c>
      <c r="B13111" t="s">
        <v>16929</v>
      </c>
      <c r="C13111" t="s">
        <v>238</v>
      </c>
      <c r="D13111" t="s">
        <v>4014</v>
      </c>
      <c r="E13111" t="s">
        <v>20</v>
      </c>
      <c r="F13111" t="b">
        <v>0</v>
      </c>
      <c r="G13111" t="s">
        <v>52</v>
      </c>
      <c r="H13111" s="4">
        <v>45831.014224537037</v>
      </c>
      <c r="I13111" t="b">
        <v>1</v>
      </c>
      <c r="J13111" t="b">
        <v>0</v>
      </c>
      <c r="K13111" t="s">
        <v>24</v>
      </c>
      <c r="L13111" t="s">
        <v>22</v>
      </c>
      <c r="M13111">
        <v>124774.546875</v>
      </c>
      <c r="O13111" t="s">
        <v>12049</v>
      </c>
      <c r="P13111" t="s">
        <v>16930</v>
      </c>
    </row>
    <row r="13112" spans="1:16" x14ac:dyDescent="0.55000000000000004">
      <c r="A13112" t="s">
        <v>19</v>
      </c>
      <c r="B13112" t="s">
        <v>16931</v>
      </c>
      <c r="C13112" t="s">
        <v>151</v>
      </c>
      <c r="D13112" t="s">
        <v>4084</v>
      </c>
      <c r="E13112" t="s">
        <v>20</v>
      </c>
      <c r="F13112" t="b">
        <v>0</v>
      </c>
      <c r="G13112" t="s">
        <v>30</v>
      </c>
      <c r="H13112" s="4">
        <v>45831.042962962973</v>
      </c>
      <c r="I13112" t="b">
        <v>0</v>
      </c>
      <c r="J13112" t="b">
        <v>1</v>
      </c>
      <c r="K13112" t="s">
        <v>24</v>
      </c>
      <c r="L13112" t="s">
        <v>22</v>
      </c>
      <c r="M13112">
        <v>140500</v>
      </c>
      <c r="O13112" t="s">
        <v>12994</v>
      </c>
      <c r="P13112" t="s">
        <v>12995</v>
      </c>
    </row>
    <row r="13113" spans="1:16" x14ac:dyDescent="0.55000000000000004">
      <c r="A13113" t="s">
        <v>19</v>
      </c>
      <c r="B13113" t="s">
        <v>16734</v>
      </c>
      <c r="C13113" t="s">
        <v>82</v>
      </c>
      <c r="D13113" t="s">
        <v>4109</v>
      </c>
      <c r="E13113" t="s">
        <v>20</v>
      </c>
      <c r="F13113" t="b">
        <v>0</v>
      </c>
      <c r="G13113" t="s">
        <v>27</v>
      </c>
      <c r="H13113" s="4">
        <v>45831.251030092593</v>
      </c>
      <c r="I13113" t="b">
        <v>0</v>
      </c>
      <c r="J13113" t="b">
        <v>1</v>
      </c>
      <c r="K13113" t="s">
        <v>24</v>
      </c>
      <c r="L13113" t="s">
        <v>22</v>
      </c>
      <c r="M13113">
        <v>167500</v>
      </c>
      <c r="O13113" t="s">
        <v>1401</v>
      </c>
      <c r="P13113" t="s">
        <v>16735</v>
      </c>
    </row>
    <row r="13114" spans="1:16" x14ac:dyDescent="0.55000000000000004">
      <c r="A13114" t="s">
        <v>1</v>
      </c>
      <c r="B13114" t="s">
        <v>3531</v>
      </c>
      <c r="C13114" t="s">
        <v>82</v>
      </c>
      <c r="D13114" t="s">
        <v>3970</v>
      </c>
      <c r="E13114" t="s">
        <v>20</v>
      </c>
      <c r="F13114" t="b">
        <v>0</v>
      </c>
      <c r="G13114" t="s">
        <v>27</v>
      </c>
      <c r="H13114" s="4">
        <v>45831.251030092593</v>
      </c>
      <c r="I13114" t="b">
        <v>0</v>
      </c>
      <c r="J13114" t="b">
        <v>0</v>
      </c>
      <c r="K13114" t="s">
        <v>24</v>
      </c>
      <c r="L13114" t="s">
        <v>22</v>
      </c>
      <c r="M13114">
        <v>145000</v>
      </c>
      <c r="O13114" t="s">
        <v>9675</v>
      </c>
      <c r="P13114" t="s">
        <v>1834</v>
      </c>
    </row>
    <row r="13115" spans="1:16" x14ac:dyDescent="0.55000000000000004">
      <c r="A13115" t="s">
        <v>1</v>
      </c>
      <c r="B13115" t="s">
        <v>14077</v>
      </c>
      <c r="C13115" t="s">
        <v>82</v>
      </c>
      <c r="D13115" t="s">
        <v>5915</v>
      </c>
      <c r="E13115" t="s">
        <v>20</v>
      </c>
      <c r="F13115" t="b">
        <v>0</v>
      </c>
      <c r="G13115" t="s">
        <v>27</v>
      </c>
      <c r="H13115" s="4">
        <v>45831.251030092593</v>
      </c>
      <c r="I13115" t="b">
        <v>0</v>
      </c>
      <c r="J13115" t="b">
        <v>1</v>
      </c>
      <c r="K13115" t="s">
        <v>24</v>
      </c>
      <c r="L13115" t="s">
        <v>22</v>
      </c>
      <c r="M13115">
        <v>137500</v>
      </c>
      <c r="O13115" t="s">
        <v>3602</v>
      </c>
      <c r="P13115" t="s">
        <v>2124</v>
      </c>
    </row>
    <row r="13116" spans="1:16" x14ac:dyDescent="0.55000000000000004">
      <c r="A13116" t="s">
        <v>1</v>
      </c>
      <c r="B13116" t="s">
        <v>1767</v>
      </c>
      <c r="C13116" t="s">
        <v>185</v>
      </c>
      <c r="D13116" t="s">
        <v>4084</v>
      </c>
      <c r="E13116" t="s">
        <v>20</v>
      </c>
      <c r="F13116" t="b">
        <v>0</v>
      </c>
      <c r="G13116" t="s">
        <v>27</v>
      </c>
      <c r="H13116" s="4">
        <v>45831.251168981478</v>
      </c>
      <c r="I13116" t="b">
        <v>0</v>
      </c>
      <c r="J13116" t="b">
        <v>1</v>
      </c>
      <c r="K13116" t="s">
        <v>24</v>
      </c>
      <c r="L13116" t="s">
        <v>36</v>
      </c>
      <c r="N13116">
        <v>78.949996948242188</v>
      </c>
      <c r="O13116" t="s">
        <v>2056</v>
      </c>
      <c r="P13116" t="s">
        <v>1030</v>
      </c>
    </row>
    <row r="13117" spans="1:16" x14ac:dyDescent="0.55000000000000004">
      <c r="A13117" t="s">
        <v>1</v>
      </c>
      <c r="B13117" t="s">
        <v>3531</v>
      </c>
      <c r="C13117" t="s">
        <v>16932</v>
      </c>
      <c r="D13117" t="s">
        <v>3973</v>
      </c>
      <c r="E13117" t="s">
        <v>20</v>
      </c>
      <c r="F13117" t="b">
        <v>0</v>
      </c>
      <c r="G13117" t="s">
        <v>30</v>
      </c>
      <c r="H13117" s="4">
        <v>45831.25167824074</v>
      </c>
      <c r="I13117" t="b">
        <v>0</v>
      </c>
      <c r="J13117" t="b">
        <v>1</v>
      </c>
      <c r="K13117" t="s">
        <v>24</v>
      </c>
      <c r="L13117" t="s">
        <v>22</v>
      </c>
      <c r="M13117">
        <v>138015</v>
      </c>
      <c r="O13117" t="s">
        <v>9675</v>
      </c>
      <c r="P13117" t="s">
        <v>16773</v>
      </c>
    </row>
    <row r="13118" spans="1:16" x14ac:dyDescent="0.55000000000000004">
      <c r="A13118" t="s">
        <v>1</v>
      </c>
      <c r="B13118" t="s">
        <v>974</v>
      </c>
      <c r="C13118" t="s">
        <v>39</v>
      </c>
      <c r="D13118" t="s">
        <v>4014</v>
      </c>
      <c r="E13118" t="s">
        <v>20</v>
      </c>
      <c r="F13118" t="b">
        <v>1</v>
      </c>
      <c r="G13118" t="s">
        <v>106</v>
      </c>
      <c r="H13118" s="4">
        <v>45831.265856481477</v>
      </c>
      <c r="I13118" t="b">
        <v>0</v>
      </c>
      <c r="J13118" t="b">
        <v>1</v>
      </c>
      <c r="K13118" t="s">
        <v>106</v>
      </c>
      <c r="L13118" t="s">
        <v>22</v>
      </c>
      <c r="M13118">
        <v>157500</v>
      </c>
      <c r="O13118" t="s">
        <v>3016</v>
      </c>
      <c r="P13118" t="s">
        <v>16933</v>
      </c>
    </row>
    <row r="13119" spans="1:16" x14ac:dyDescent="0.55000000000000004">
      <c r="A13119" t="s">
        <v>2</v>
      </c>
      <c r="B13119" t="s">
        <v>638</v>
      </c>
      <c r="C13119" t="s">
        <v>757</v>
      </c>
      <c r="D13119" t="s">
        <v>16934</v>
      </c>
      <c r="E13119" t="s">
        <v>20</v>
      </c>
      <c r="F13119" t="b">
        <v>0</v>
      </c>
      <c r="G13119" t="s">
        <v>23</v>
      </c>
      <c r="H13119" s="4">
        <v>45831.269259259258</v>
      </c>
      <c r="I13119" t="b">
        <v>0</v>
      </c>
      <c r="J13119" t="b">
        <v>1</v>
      </c>
      <c r="K13119" t="s">
        <v>24</v>
      </c>
      <c r="L13119" t="s">
        <v>22</v>
      </c>
      <c r="M13119">
        <v>102620.1796875</v>
      </c>
      <c r="O13119" t="s">
        <v>9784</v>
      </c>
      <c r="P13119" t="s">
        <v>9785</v>
      </c>
    </row>
    <row r="13120" spans="1:16" x14ac:dyDescent="0.55000000000000004">
      <c r="A13120" t="s">
        <v>2</v>
      </c>
      <c r="B13120" t="s">
        <v>11989</v>
      </c>
      <c r="C13120" t="s">
        <v>2293</v>
      </c>
      <c r="D13120" t="s">
        <v>3985</v>
      </c>
      <c r="E13120" t="s">
        <v>20</v>
      </c>
      <c r="F13120" t="b">
        <v>0</v>
      </c>
      <c r="G13120" t="s">
        <v>41</v>
      </c>
      <c r="H13120" s="4">
        <v>45831.293993055559</v>
      </c>
      <c r="I13120" t="b">
        <v>0</v>
      </c>
      <c r="J13120" t="b">
        <v>0</v>
      </c>
      <c r="K13120" t="s">
        <v>24</v>
      </c>
      <c r="L13120" t="s">
        <v>22</v>
      </c>
      <c r="M13120">
        <v>100000</v>
      </c>
      <c r="O13120" t="s">
        <v>374</v>
      </c>
      <c r="P13120" t="s">
        <v>11990</v>
      </c>
    </row>
    <row r="13121" spans="1:16" x14ac:dyDescent="0.55000000000000004">
      <c r="A13121" t="s">
        <v>0</v>
      </c>
      <c r="B13121" t="s">
        <v>16935</v>
      </c>
      <c r="C13121" t="s">
        <v>820</v>
      </c>
      <c r="D13121" t="s">
        <v>3985</v>
      </c>
      <c r="E13121" t="s">
        <v>20</v>
      </c>
      <c r="F13121" t="b">
        <v>0</v>
      </c>
      <c r="G13121" t="s">
        <v>820</v>
      </c>
      <c r="H13121" s="4">
        <v>45831.298402777778</v>
      </c>
      <c r="I13121" t="b">
        <v>0</v>
      </c>
      <c r="J13121" t="b">
        <v>0</v>
      </c>
      <c r="K13121" t="s">
        <v>820</v>
      </c>
      <c r="L13121" t="s">
        <v>22</v>
      </c>
      <c r="M13121">
        <v>100000</v>
      </c>
      <c r="O13121" t="s">
        <v>374</v>
      </c>
      <c r="P13121" t="s">
        <v>16936</v>
      </c>
    </row>
    <row r="13122" spans="1:16" x14ac:dyDescent="0.55000000000000004">
      <c r="A13122" t="s">
        <v>0</v>
      </c>
      <c r="B13122" t="s">
        <v>16937</v>
      </c>
      <c r="C13122" t="s">
        <v>1986</v>
      </c>
      <c r="D13122" t="s">
        <v>3828</v>
      </c>
      <c r="E13122" t="s">
        <v>105</v>
      </c>
      <c r="F13122" t="b">
        <v>0</v>
      </c>
      <c r="G13122" t="s">
        <v>23</v>
      </c>
      <c r="H13122" s="4">
        <v>45831.310624999998</v>
      </c>
      <c r="I13122" t="b">
        <v>0</v>
      </c>
      <c r="J13122" t="b">
        <v>0</v>
      </c>
      <c r="K13122" t="s">
        <v>24</v>
      </c>
      <c r="L13122" t="s">
        <v>36</v>
      </c>
      <c r="N13122">
        <v>38</v>
      </c>
      <c r="O13122" t="s">
        <v>2723</v>
      </c>
      <c r="P13122" t="s">
        <v>3140</v>
      </c>
    </row>
    <row r="13123" spans="1:16" x14ac:dyDescent="0.55000000000000004">
      <c r="A13123" t="s">
        <v>1</v>
      </c>
      <c r="B13123" t="s">
        <v>16938</v>
      </c>
      <c r="C13123" t="s">
        <v>16939</v>
      </c>
      <c r="D13123" t="s">
        <v>3985</v>
      </c>
      <c r="E13123" t="s">
        <v>20</v>
      </c>
      <c r="F13123" t="b">
        <v>0</v>
      </c>
      <c r="G13123" t="s">
        <v>5203</v>
      </c>
      <c r="H13123" s="4">
        <v>45831.315509259257</v>
      </c>
      <c r="I13123" t="b">
        <v>0</v>
      </c>
      <c r="J13123" t="b">
        <v>0</v>
      </c>
      <c r="L13123" t="s">
        <v>22</v>
      </c>
      <c r="M13123">
        <v>100000</v>
      </c>
      <c r="O13123" t="s">
        <v>374</v>
      </c>
      <c r="P13123" t="s">
        <v>11990</v>
      </c>
    </row>
    <row r="13124" spans="1:16" x14ac:dyDescent="0.55000000000000004">
      <c r="A13124" t="s">
        <v>40</v>
      </c>
      <c r="B13124" t="s">
        <v>12754</v>
      </c>
      <c r="C13124" t="s">
        <v>357</v>
      </c>
      <c r="D13124" t="s">
        <v>4178</v>
      </c>
      <c r="E13124" t="s">
        <v>20</v>
      </c>
      <c r="F13124" t="b">
        <v>0</v>
      </c>
      <c r="G13124" t="s">
        <v>27</v>
      </c>
      <c r="H13124" s="4">
        <v>45831.335277777784</v>
      </c>
      <c r="I13124" t="b">
        <v>0</v>
      </c>
      <c r="J13124" t="b">
        <v>1</v>
      </c>
      <c r="K13124" t="s">
        <v>24</v>
      </c>
      <c r="L13124" t="s">
        <v>22</v>
      </c>
      <c r="M13124">
        <v>170000</v>
      </c>
      <c r="O13124" t="s">
        <v>59</v>
      </c>
      <c r="P13124" t="s">
        <v>2020</v>
      </c>
    </row>
    <row r="13125" spans="1:16" x14ac:dyDescent="0.55000000000000004">
      <c r="A13125" t="s">
        <v>2</v>
      </c>
      <c r="B13125" t="s">
        <v>16940</v>
      </c>
      <c r="C13125" t="s">
        <v>7325</v>
      </c>
      <c r="D13125" t="s">
        <v>3600</v>
      </c>
      <c r="E13125" t="s">
        <v>20</v>
      </c>
      <c r="F13125" t="b">
        <v>0</v>
      </c>
      <c r="G13125" t="s">
        <v>52</v>
      </c>
      <c r="H13125" s="4">
        <v>45831.336840277778</v>
      </c>
      <c r="I13125" t="b">
        <v>0</v>
      </c>
      <c r="J13125" t="b">
        <v>1</v>
      </c>
      <c r="K13125" t="s">
        <v>24</v>
      </c>
      <c r="L13125" t="s">
        <v>22</v>
      </c>
      <c r="M13125">
        <v>214000</v>
      </c>
      <c r="O13125" t="s">
        <v>16580</v>
      </c>
      <c r="P13125" t="s">
        <v>16941</v>
      </c>
    </row>
    <row r="13126" spans="1:16" x14ac:dyDescent="0.55000000000000004">
      <c r="A13126" t="s">
        <v>40</v>
      </c>
      <c r="B13126" t="s">
        <v>9472</v>
      </c>
      <c r="C13126" t="s">
        <v>58</v>
      </c>
      <c r="D13126" t="s">
        <v>4178</v>
      </c>
      <c r="E13126" t="s">
        <v>20</v>
      </c>
      <c r="F13126" t="b">
        <v>0</v>
      </c>
      <c r="G13126" t="s">
        <v>52</v>
      </c>
      <c r="H13126" s="4">
        <v>45831.337164351848</v>
      </c>
      <c r="I13126" t="b">
        <v>0</v>
      </c>
      <c r="J13126" t="b">
        <v>1</v>
      </c>
      <c r="K13126" t="s">
        <v>24</v>
      </c>
      <c r="L13126" t="s">
        <v>22</v>
      </c>
      <c r="M13126">
        <v>170000</v>
      </c>
      <c r="O13126" t="s">
        <v>59</v>
      </c>
      <c r="P13126" t="s">
        <v>137</v>
      </c>
    </row>
    <row r="13127" spans="1:16" x14ac:dyDescent="0.55000000000000004">
      <c r="A13127" t="s">
        <v>0</v>
      </c>
      <c r="B13127" t="s">
        <v>16659</v>
      </c>
      <c r="C13127" t="s">
        <v>82</v>
      </c>
      <c r="D13127" t="s">
        <v>4084</v>
      </c>
      <c r="E13127" t="s">
        <v>105</v>
      </c>
      <c r="F13127" t="b">
        <v>0</v>
      </c>
      <c r="G13127" t="s">
        <v>27</v>
      </c>
      <c r="H13127" s="4">
        <v>45831.375057870369</v>
      </c>
      <c r="I13127" t="b">
        <v>1</v>
      </c>
      <c r="J13127" t="b">
        <v>0</v>
      </c>
      <c r="K13127" t="s">
        <v>24</v>
      </c>
      <c r="L13127" t="s">
        <v>22</v>
      </c>
      <c r="M13127">
        <v>55650</v>
      </c>
      <c r="O13127" t="s">
        <v>16660</v>
      </c>
      <c r="P13127" t="s">
        <v>204</v>
      </c>
    </row>
    <row r="13128" spans="1:16" x14ac:dyDescent="0.55000000000000004">
      <c r="A13128" t="s">
        <v>0</v>
      </c>
      <c r="B13128" t="s">
        <v>16942</v>
      </c>
      <c r="C13128" t="s">
        <v>316</v>
      </c>
      <c r="D13128" t="s">
        <v>4084</v>
      </c>
      <c r="E13128" t="s">
        <v>105</v>
      </c>
      <c r="F13128" t="b">
        <v>0</v>
      </c>
      <c r="G13128" t="s">
        <v>35</v>
      </c>
      <c r="H13128" s="4">
        <v>45831.375590277778</v>
      </c>
      <c r="I13128" t="b">
        <v>1</v>
      </c>
      <c r="J13128" t="b">
        <v>0</v>
      </c>
      <c r="K13128" t="s">
        <v>24</v>
      </c>
      <c r="L13128" t="s">
        <v>22</v>
      </c>
      <c r="M13128">
        <v>40500</v>
      </c>
      <c r="O13128" t="s">
        <v>16660</v>
      </c>
      <c r="P13128" t="s">
        <v>204</v>
      </c>
    </row>
    <row r="13129" spans="1:16" x14ac:dyDescent="0.55000000000000004">
      <c r="A13129" t="s">
        <v>0</v>
      </c>
      <c r="B13129" t="s">
        <v>3563</v>
      </c>
      <c r="C13129" t="s">
        <v>509</v>
      </c>
      <c r="D13129" t="s">
        <v>4084</v>
      </c>
      <c r="E13129" t="s">
        <v>20</v>
      </c>
      <c r="F13129" t="b">
        <v>0</v>
      </c>
      <c r="G13129" t="s">
        <v>35</v>
      </c>
      <c r="H13129" s="4">
        <v>45831.375613425917</v>
      </c>
      <c r="I13129" t="b">
        <v>0</v>
      </c>
      <c r="J13129" t="b">
        <v>0</v>
      </c>
      <c r="K13129" t="s">
        <v>24</v>
      </c>
      <c r="L13129" t="s">
        <v>22</v>
      </c>
      <c r="M13129">
        <v>105000</v>
      </c>
      <c r="O13129" t="s">
        <v>10589</v>
      </c>
      <c r="P13129" t="s">
        <v>3392</v>
      </c>
    </row>
    <row r="13130" spans="1:16" x14ac:dyDescent="0.55000000000000004">
      <c r="A13130" t="s">
        <v>19</v>
      </c>
      <c r="B13130" t="s">
        <v>19</v>
      </c>
      <c r="C13130" t="s">
        <v>1845</v>
      </c>
      <c r="D13130" t="s">
        <v>4084</v>
      </c>
      <c r="E13130" t="s">
        <v>20</v>
      </c>
      <c r="F13130" t="b">
        <v>0</v>
      </c>
      <c r="G13130" t="s">
        <v>27</v>
      </c>
      <c r="H13130" s="4">
        <v>45831.376192129632</v>
      </c>
      <c r="I13130" t="b">
        <v>0</v>
      </c>
      <c r="J13130" t="b">
        <v>0</v>
      </c>
      <c r="K13130" t="s">
        <v>24</v>
      </c>
      <c r="L13130" t="s">
        <v>22</v>
      </c>
      <c r="M13130">
        <v>140000</v>
      </c>
      <c r="O13130" t="s">
        <v>1388</v>
      </c>
      <c r="P13130" t="s">
        <v>193</v>
      </c>
    </row>
    <row r="13131" spans="1:16" x14ac:dyDescent="0.55000000000000004">
      <c r="A13131" t="s">
        <v>0</v>
      </c>
      <c r="B13131" t="s">
        <v>16943</v>
      </c>
      <c r="C13131" t="s">
        <v>158</v>
      </c>
      <c r="D13131" t="s">
        <v>4035</v>
      </c>
      <c r="E13131" t="s">
        <v>20</v>
      </c>
      <c r="F13131" t="b">
        <v>0</v>
      </c>
      <c r="G13131" t="s">
        <v>158</v>
      </c>
      <c r="H13131" s="4">
        <v>45831.379560185182</v>
      </c>
      <c r="I13131" t="b">
        <v>0</v>
      </c>
      <c r="J13131" t="b">
        <v>0</v>
      </c>
      <c r="K13131" t="s">
        <v>158</v>
      </c>
      <c r="L13131" t="s">
        <v>22</v>
      </c>
      <c r="M13131">
        <v>62500</v>
      </c>
      <c r="O13131" t="s">
        <v>2632</v>
      </c>
    </row>
    <row r="13132" spans="1:16" x14ac:dyDescent="0.55000000000000004">
      <c r="A13132" t="s">
        <v>25</v>
      </c>
      <c r="B13132" t="s">
        <v>16944</v>
      </c>
      <c r="C13132" t="s">
        <v>160</v>
      </c>
      <c r="D13132" t="s">
        <v>2208</v>
      </c>
      <c r="E13132" t="s">
        <v>20</v>
      </c>
      <c r="F13132" t="b">
        <v>0</v>
      </c>
      <c r="G13132" t="s">
        <v>52</v>
      </c>
      <c r="H13132" s="4">
        <v>45831.417604166672</v>
      </c>
      <c r="I13132" t="b">
        <v>0</v>
      </c>
      <c r="J13132" t="b">
        <v>1</v>
      </c>
      <c r="K13132" t="s">
        <v>24</v>
      </c>
      <c r="L13132" t="s">
        <v>22</v>
      </c>
      <c r="M13132">
        <v>183040</v>
      </c>
      <c r="O13132" t="s">
        <v>16945</v>
      </c>
      <c r="P13132" t="s">
        <v>1682</v>
      </c>
    </row>
    <row r="13133" spans="1:16" x14ac:dyDescent="0.55000000000000004">
      <c r="A13133" t="s">
        <v>40</v>
      </c>
      <c r="B13133" t="s">
        <v>16619</v>
      </c>
      <c r="C13133" t="s">
        <v>39</v>
      </c>
      <c r="D13133" t="s">
        <v>16101</v>
      </c>
      <c r="E13133" t="s">
        <v>20</v>
      </c>
      <c r="F13133" t="b">
        <v>1</v>
      </c>
      <c r="G13133" t="s">
        <v>1247</v>
      </c>
      <c r="H13133" s="4">
        <v>45831.470104166663</v>
      </c>
      <c r="I13133" t="b">
        <v>0</v>
      </c>
      <c r="J13133" t="b">
        <v>0</v>
      </c>
      <c r="K13133" t="s">
        <v>1247</v>
      </c>
      <c r="L13133" t="s">
        <v>22</v>
      </c>
      <c r="M13133">
        <v>178245</v>
      </c>
      <c r="O13133" t="s">
        <v>16620</v>
      </c>
      <c r="P13133" t="s">
        <v>16621</v>
      </c>
    </row>
    <row r="13134" spans="1:16" x14ac:dyDescent="0.55000000000000004">
      <c r="A13134" t="s">
        <v>2</v>
      </c>
      <c r="B13134" t="s">
        <v>132</v>
      </c>
      <c r="C13134" t="s">
        <v>732</v>
      </c>
      <c r="D13134" t="s">
        <v>3973</v>
      </c>
      <c r="E13134" t="s">
        <v>20</v>
      </c>
      <c r="F13134" t="b">
        <v>0</v>
      </c>
      <c r="G13134" t="s">
        <v>27</v>
      </c>
      <c r="H13134" s="4">
        <v>45831.502164351848</v>
      </c>
      <c r="I13134" t="b">
        <v>0</v>
      </c>
      <c r="J13134" t="b">
        <v>0</v>
      </c>
      <c r="K13134" t="s">
        <v>24</v>
      </c>
      <c r="L13134" t="s">
        <v>22</v>
      </c>
      <c r="M13134">
        <v>155000</v>
      </c>
      <c r="O13134" t="s">
        <v>3632</v>
      </c>
      <c r="P13134" t="s">
        <v>16946</v>
      </c>
    </row>
    <row r="13135" spans="1:16" x14ac:dyDescent="0.55000000000000004">
      <c r="A13135" t="s">
        <v>19</v>
      </c>
      <c r="B13135" t="s">
        <v>16947</v>
      </c>
      <c r="C13135" t="s">
        <v>158</v>
      </c>
      <c r="D13135" t="s">
        <v>4035</v>
      </c>
      <c r="E13135" t="s">
        <v>20</v>
      </c>
      <c r="F13135" t="b">
        <v>0</v>
      </c>
      <c r="G13135" t="s">
        <v>158</v>
      </c>
      <c r="H13135" s="4">
        <v>45831.504560185182</v>
      </c>
      <c r="I13135" t="b">
        <v>0</v>
      </c>
      <c r="J13135" t="b">
        <v>0</v>
      </c>
      <c r="K13135" t="s">
        <v>158</v>
      </c>
      <c r="L13135" t="s">
        <v>22</v>
      </c>
      <c r="M13135">
        <v>93960</v>
      </c>
      <c r="O13135" t="s">
        <v>2768</v>
      </c>
      <c r="P13135" t="s">
        <v>16948</v>
      </c>
    </row>
    <row r="13136" spans="1:16" x14ac:dyDescent="0.55000000000000004">
      <c r="A13136" t="s">
        <v>28</v>
      </c>
      <c r="B13136" t="s">
        <v>16949</v>
      </c>
      <c r="C13136" t="s">
        <v>298</v>
      </c>
      <c r="D13136" t="s">
        <v>4035</v>
      </c>
      <c r="E13136" t="s">
        <v>20</v>
      </c>
      <c r="F13136" t="b">
        <v>0</v>
      </c>
      <c r="G13136" t="s">
        <v>298</v>
      </c>
      <c r="H13136" s="4">
        <v>45831.506423611107</v>
      </c>
      <c r="I13136" t="b">
        <v>0</v>
      </c>
      <c r="J13136" t="b">
        <v>0</v>
      </c>
      <c r="K13136" t="s">
        <v>298</v>
      </c>
      <c r="L13136" t="s">
        <v>22</v>
      </c>
      <c r="M13136">
        <v>32000</v>
      </c>
      <c r="O13136" t="s">
        <v>6909</v>
      </c>
    </row>
    <row r="13137" spans="1:16" x14ac:dyDescent="0.55000000000000004">
      <c r="A13137" t="s">
        <v>0</v>
      </c>
      <c r="B13137" t="s">
        <v>16950</v>
      </c>
      <c r="C13137" t="s">
        <v>39</v>
      </c>
      <c r="D13137" t="s">
        <v>3828</v>
      </c>
      <c r="E13137" t="s">
        <v>105</v>
      </c>
      <c r="F13137" t="b">
        <v>1</v>
      </c>
      <c r="G13137" t="s">
        <v>27</v>
      </c>
      <c r="H13137" s="4">
        <v>45831.541724537034</v>
      </c>
      <c r="I13137" t="b">
        <v>0</v>
      </c>
      <c r="J13137" t="b">
        <v>0</v>
      </c>
      <c r="K13137" t="s">
        <v>24</v>
      </c>
      <c r="L13137" t="s">
        <v>22</v>
      </c>
      <c r="M13137">
        <v>97500</v>
      </c>
      <c r="O13137" t="s">
        <v>2949</v>
      </c>
      <c r="P13137" t="s">
        <v>715</v>
      </c>
    </row>
    <row r="13138" spans="1:16" x14ac:dyDescent="0.55000000000000004">
      <c r="A13138" t="s">
        <v>0</v>
      </c>
      <c r="B13138" t="s">
        <v>214</v>
      </c>
      <c r="C13138" t="s">
        <v>1320</v>
      </c>
      <c r="D13138" t="s">
        <v>4084</v>
      </c>
      <c r="E13138" t="s">
        <v>20</v>
      </c>
      <c r="F13138" t="b">
        <v>0</v>
      </c>
      <c r="G13138" t="s">
        <v>41</v>
      </c>
      <c r="H13138" s="4">
        <v>45831.542060185187</v>
      </c>
      <c r="I13138" t="b">
        <v>0</v>
      </c>
      <c r="J13138" t="b">
        <v>1</v>
      </c>
      <c r="K13138" t="s">
        <v>24</v>
      </c>
      <c r="L13138" t="s">
        <v>22</v>
      </c>
      <c r="M13138">
        <v>67500</v>
      </c>
      <c r="O13138" t="s">
        <v>16624</v>
      </c>
      <c r="P13138" t="s">
        <v>16625</v>
      </c>
    </row>
    <row r="13139" spans="1:16" x14ac:dyDescent="0.55000000000000004">
      <c r="A13139" t="s">
        <v>25</v>
      </c>
      <c r="B13139" t="s">
        <v>16449</v>
      </c>
      <c r="C13139" t="s">
        <v>122</v>
      </c>
      <c r="D13139" t="s">
        <v>4084</v>
      </c>
      <c r="E13139" t="s">
        <v>20</v>
      </c>
      <c r="F13139" t="b">
        <v>0</v>
      </c>
      <c r="G13139" t="s">
        <v>52</v>
      </c>
      <c r="H13139" s="4">
        <v>45831.542627314811</v>
      </c>
      <c r="I13139" t="b">
        <v>0</v>
      </c>
      <c r="J13139" t="b">
        <v>0</v>
      </c>
      <c r="K13139" t="s">
        <v>24</v>
      </c>
      <c r="L13139" t="s">
        <v>22</v>
      </c>
      <c r="M13139">
        <v>141500</v>
      </c>
      <c r="O13139" t="s">
        <v>402</v>
      </c>
      <c r="P13139" t="s">
        <v>871</v>
      </c>
    </row>
    <row r="13140" spans="1:16" x14ac:dyDescent="0.55000000000000004">
      <c r="A13140" t="s">
        <v>1</v>
      </c>
      <c r="B13140" t="s">
        <v>7480</v>
      </c>
      <c r="C13140" t="s">
        <v>82</v>
      </c>
      <c r="D13140" t="s">
        <v>4084</v>
      </c>
      <c r="E13140" t="s">
        <v>20</v>
      </c>
      <c r="F13140" t="b">
        <v>0</v>
      </c>
      <c r="G13140" t="s">
        <v>27</v>
      </c>
      <c r="H13140" s="4">
        <v>45831.542800925927</v>
      </c>
      <c r="I13140" t="b">
        <v>0</v>
      </c>
      <c r="J13140" t="b">
        <v>0</v>
      </c>
      <c r="K13140" t="s">
        <v>24</v>
      </c>
      <c r="L13140" t="s">
        <v>22</v>
      </c>
      <c r="M13140">
        <v>155000</v>
      </c>
      <c r="O13140" t="s">
        <v>377</v>
      </c>
      <c r="P13140" t="s">
        <v>3559</v>
      </c>
    </row>
    <row r="13141" spans="1:16" x14ac:dyDescent="0.55000000000000004">
      <c r="A13141" t="s">
        <v>40</v>
      </c>
      <c r="B13141" t="s">
        <v>16951</v>
      </c>
      <c r="C13141" t="s">
        <v>82</v>
      </c>
      <c r="D13141" t="s">
        <v>3973</v>
      </c>
      <c r="E13141" t="s">
        <v>20</v>
      </c>
      <c r="F13141" t="b">
        <v>0</v>
      </c>
      <c r="G13141" t="s">
        <v>27</v>
      </c>
      <c r="H13141" s="4">
        <v>45831.543541666673</v>
      </c>
      <c r="I13141" t="b">
        <v>0</v>
      </c>
      <c r="J13141" t="b">
        <v>0</v>
      </c>
      <c r="K13141" t="s">
        <v>24</v>
      </c>
      <c r="L13141" t="s">
        <v>22</v>
      </c>
      <c r="M13141">
        <v>280000</v>
      </c>
      <c r="O13141" t="s">
        <v>384</v>
      </c>
      <c r="P13141" t="s">
        <v>16952</v>
      </c>
    </row>
    <row r="13142" spans="1:16" x14ac:dyDescent="0.55000000000000004">
      <c r="A13142" t="s">
        <v>2</v>
      </c>
      <c r="B13142" t="s">
        <v>13369</v>
      </c>
      <c r="C13142" t="s">
        <v>612</v>
      </c>
      <c r="D13142" t="s">
        <v>16953</v>
      </c>
      <c r="E13142" t="s">
        <v>34</v>
      </c>
      <c r="F13142" t="b">
        <v>0</v>
      </c>
      <c r="G13142" t="s">
        <v>41</v>
      </c>
      <c r="H13142" s="4">
        <v>45831.543969907398</v>
      </c>
      <c r="I13142" t="b">
        <v>0</v>
      </c>
      <c r="J13142" t="b">
        <v>1</v>
      </c>
      <c r="K13142" t="s">
        <v>24</v>
      </c>
      <c r="L13142" t="s">
        <v>22</v>
      </c>
      <c r="M13142">
        <v>207000</v>
      </c>
      <c r="O13142" t="s">
        <v>59</v>
      </c>
      <c r="P13142" t="s">
        <v>13370</v>
      </c>
    </row>
    <row r="13143" spans="1:16" x14ac:dyDescent="0.55000000000000004">
      <c r="A13143" t="s">
        <v>40</v>
      </c>
      <c r="B13143" t="s">
        <v>15636</v>
      </c>
      <c r="C13143" t="s">
        <v>179</v>
      </c>
      <c r="D13143" t="s">
        <v>16953</v>
      </c>
      <c r="E13143" t="s">
        <v>34</v>
      </c>
      <c r="F13143" t="b">
        <v>0</v>
      </c>
      <c r="G13143" t="s">
        <v>30</v>
      </c>
      <c r="H13143" s="4">
        <v>45831.54482638889</v>
      </c>
      <c r="I13143" t="b">
        <v>0</v>
      </c>
      <c r="J13143" t="b">
        <v>1</v>
      </c>
      <c r="K13143" t="s">
        <v>24</v>
      </c>
      <c r="L13143" t="s">
        <v>22</v>
      </c>
      <c r="M13143">
        <v>170000</v>
      </c>
      <c r="O13143" t="s">
        <v>59</v>
      </c>
      <c r="P13143" t="s">
        <v>137</v>
      </c>
    </row>
    <row r="13144" spans="1:16" x14ac:dyDescent="0.55000000000000004">
      <c r="A13144" t="s">
        <v>0</v>
      </c>
      <c r="B13144" t="s">
        <v>5906</v>
      </c>
      <c r="C13144" t="s">
        <v>298</v>
      </c>
      <c r="D13144" t="s">
        <v>6017</v>
      </c>
      <c r="E13144" t="s">
        <v>20</v>
      </c>
      <c r="F13144" t="b">
        <v>0</v>
      </c>
      <c r="G13144" t="s">
        <v>298</v>
      </c>
      <c r="H13144" s="4">
        <v>45831.548009259262</v>
      </c>
      <c r="I13144" t="b">
        <v>0</v>
      </c>
      <c r="J13144" t="b">
        <v>0</v>
      </c>
      <c r="K13144" t="s">
        <v>298</v>
      </c>
      <c r="L13144" t="s">
        <v>22</v>
      </c>
      <c r="M13144">
        <v>53560</v>
      </c>
      <c r="O13144" t="s">
        <v>5908</v>
      </c>
      <c r="P13144" t="s">
        <v>1503</v>
      </c>
    </row>
    <row r="13145" spans="1:16" x14ac:dyDescent="0.55000000000000004">
      <c r="A13145" t="s">
        <v>0</v>
      </c>
      <c r="B13145" t="s">
        <v>0</v>
      </c>
      <c r="C13145" t="s">
        <v>3122</v>
      </c>
      <c r="D13145" t="s">
        <v>3973</v>
      </c>
      <c r="E13145" t="s">
        <v>51</v>
      </c>
      <c r="F13145" t="b">
        <v>0</v>
      </c>
      <c r="G13145" t="s">
        <v>27</v>
      </c>
      <c r="H13145" s="4">
        <v>45831.583368055559</v>
      </c>
      <c r="I13145" t="b">
        <v>1</v>
      </c>
      <c r="J13145" t="b">
        <v>0</v>
      </c>
      <c r="K13145" t="s">
        <v>24</v>
      </c>
      <c r="L13145" t="s">
        <v>36</v>
      </c>
      <c r="N13145">
        <v>21.5</v>
      </c>
      <c r="O13145" t="s">
        <v>3452</v>
      </c>
      <c r="P13145" t="s">
        <v>496</v>
      </c>
    </row>
    <row r="13146" spans="1:16" x14ac:dyDescent="0.55000000000000004">
      <c r="A13146" t="s">
        <v>0</v>
      </c>
      <c r="B13146" t="s">
        <v>16954</v>
      </c>
      <c r="C13146" t="s">
        <v>76</v>
      </c>
      <c r="D13146" t="s">
        <v>3973</v>
      </c>
      <c r="E13146" t="s">
        <v>20</v>
      </c>
      <c r="F13146" t="b">
        <v>0</v>
      </c>
      <c r="G13146" t="s">
        <v>41</v>
      </c>
      <c r="H13146" s="4">
        <v>45831.583692129629</v>
      </c>
      <c r="I13146" t="b">
        <v>0</v>
      </c>
      <c r="J13146" t="b">
        <v>0</v>
      </c>
      <c r="K13146" t="s">
        <v>24</v>
      </c>
      <c r="L13146" t="s">
        <v>36</v>
      </c>
      <c r="N13146">
        <v>22</v>
      </c>
      <c r="O13146" t="s">
        <v>16955</v>
      </c>
      <c r="P13146" t="s">
        <v>204</v>
      </c>
    </row>
    <row r="13147" spans="1:16" x14ac:dyDescent="0.55000000000000004">
      <c r="A13147" t="s">
        <v>2</v>
      </c>
      <c r="B13147" t="s">
        <v>16956</v>
      </c>
      <c r="C13147" t="s">
        <v>825</v>
      </c>
      <c r="D13147" t="s">
        <v>3973</v>
      </c>
      <c r="E13147" t="s">
        <v>20</v>
      </c>
      <c r="F13147" t="b">
        <v>0</v>
      </c>
      <c r="G13147" t="s">
        <v>27</v>
      </c>
      <c r="H13147" s="4">
        <v>45831.585393518522</v>
      </c>
      <c r="I13147" t="b">
        <v>1</v>
      </c>
      <c r="J13147" t="b">
        <v>0</v>
      </c>
      <c r="K13147" t="s">
        <v>24</v>
      </c>
      <c r="L13147" t="s">
        <v>22</v>
      </c>
      <c r="M13147">
        <v>162000</v>
      </c>
      <c r="O13147" t="s">
        <v>16957</v>
      </c>
      <c r="P13147" t="s">
        <v>16958</v>
      </c>
    </row>
    <row r="13148" spans="1:16" x14ac:dyDescent="0.55000000000000004">
      <c r="A13148" t="s">
        <v>2</v>
      </c>
      <c r="B13148" t="s">
        <v>638</v>
      </c>
      <c r="C13148" t="s">
        <v>2047</v>
      </c>
      <c r="D13148" t="s">
        <v>7853</v>
      </c>
      <c r="E13148" t="s">
        <v>20</v>
      </c>
      <c r="F13148" t="b">
        <v>0</v>
      </c>
      <c r="G13148" t="s">
        <v>27</v>
      </c>
      <c r="H13148" s="4">
        <v>45831.585416666669</v>
      </c>
      <c r="I13148" t="b">
        <v>0</v>
      </c>
      <c r="J13148" t="b">
        <v>0</v>
      </c>
      <c r="K13148" t="s">
        <v>24</v>
      </c>
      <c r="L13148" t="s">
        <v>22</v>
      </c>
      <c r="M13148">
        <v>75000</v>
      </c>
      <c r="O13148" t="s">
        <v>9136</v>
      </c>
      <c r="P13148" t="s">
        <v>3378</v>
      </c>
    </row>
    <row r="13149" spans="1:16" x14ac:dyDescent="0.55000000000000004">
      <c r="A13149" t="s">
        <v>89</v>
      </c>
      <c r="B13149" t="s">
        <v>16959</v>
      </c>
      <c r="C13149" t="s">
        <v>73</v>
      </c>
      <c r="D13149" t="s">
        <v>3973</v>
      </c>
      <c r="E13149" t="s">
        <v>51</v>
      </c>
      <c r="F13149" t="b">
        <v>0</v>
      </c>
      <c r="G13149" t="s">
        <v>27</v>
      </c>
      <c r="H13149" s="4">
        <v>45831.585462962961</v>
      </c>
      <c r="I13149" t="b">
        <v>1</v>
      </c>
      <c r="J13149" t="b">
        <v>0</v>
      </c>
      <c r="K13149" t="s">
        <v>24</v>
      </c>
      <c r="L13149" t="s">
        <v>36</v>
      </c>
      <c r="N13149">
        <v>55</v>
      </c>
      <c r="O13149" t="s">
        <v>16960</v>
      </c>
      <c r="P13149" t="s">
        <v>2444</v>
      </c>
    </row>
    <row r="13150" spans="1:16" x14ac:dyDescent="0.55000000000000004">
      <c r="A13150" t="s">
        <v>2</v>
      </c>
      <c r="B13150" t="s">
        <v>1668</v>
      </c>
      <c r="C13150" t="s">
        <v>517</v>
      </c>
      <c r="D13150" t="s">
        <v>131</v>
      </c>
      <c r="F13150" t="b">
        <v>0</v>
      </c>
      <c r="G13150" t="s">
        <v>41</v>
      </c>
      <c r="H13150" s="4">
        <v>45831.585590277777</v>
      </c>
      <c r="I13150" t="b">
        <v>1</v>
      </c>
      <c r="J13150" t="b">
        <v>0</v>
      </c>
      <c r="K13150" t="s">
        <v>24</v>
      </c>
      <c r="L13150" t="s">
        <v>36</v>
      </c>
      <c r="N13150">
        <v>55</v>
      </c>
      <c r="O13150" t="s">
        <v>131</v>
      </c>
    </row>
    <row r="13151" spans="1:16" x14ac:dyDescent="0.55000000000000004">
      <c r="A13151" t="s">
        <v>2</v>
      </c>
      <c r="B13151" t="s">
        <v>16961</v>
      </c>
      <c r="C13151" t="s">
        <v>16962</v>
      </c>
      <c r="D13151" t="s">
        <v>4084</v>
      </c>
      <c r="E13151" t="s">
        <v>20</v>
      </c>
      <c r="F13151" t="b">
        <v>0</v>
      </c>
      <c r="G13151" t="s">
        <v>4029</v>
      </c>
      <c r="H13151" s="4">
        <v>45831.603796296287</v>
      </c>
      <c r="I13151" t="b">
        <v>0</v>
      </c>
      <c r="J13151" t="b">
        <v>0</v>
      </c>
      <c r="K13151" t="s">
        <v>4029</v>
      </c>
      <c r="L13151" t="s">
        <v>22</v>
      </c>
      <c r="M13151">
        <v>130000</v>
      </c>
      <c r="O13151" t="s">
        <v>7473</v>
      </c>
      <c r="P13151" t="s">
        <v>7474</v>
      </c>
    </row>
    <row r="13152" spans="1:16" x14ac:dyDescent="0.55000000000000004">
      <c r="A13152" t="s">
        <v>1</v>
      </c>
      <c r="B13152" t="s">
        <v>16963</v>
      </c>
      <c r="C13152" t="s">
        <v>39</v>
      </c>
      <c r="D13152" t="s">
        <v>3973</v>
      </c>
      <c r="E13152" t="s">
        <v>20</v>
      </c>
      <c r="F13152" t="b">
        <v>1</v>
      </c>
      <c r="G13152" t="s">
        <v>27</v>
      </c>
      <c r="H13152" s="4">
        <v>45831.626087962963</v>
      </c>
      <c r="I13152" t="b">
        <v>1</v>
      </c>
      <c r="J13152" t="b">
        <v>0</v>
      </c>
      <c r="K13152" t="s">
        <v>24</v>
      </c>
      <c r="L13152" t="s">
        <v>36</v>
      </c>
      <c r="N13152">
        <v>29</v>
      </c>
      <c r="O13152" t="s">
        <v>4246</v>
      </c>
    </row>
    <row r="13153" spans="1:16" x14ac:dyDescent="0.55000000000000004">
      <c r="A13153" t="s">
        <v>2</v>
      </c>
      <c r="B13153" t="s">
        <v>16964</v>
      </c>
      <c r="C13153" t="s">
        <v>82</v>
      </c>
      <c r="D13153" t="s">
        <v>3828</v>
      </c>
      <c r="E13153" t="s">
        <v>51</v>
      </c>
      <c r="F13153" t="b">
        <v>0</v>
      </c>
      <c r="G13153" t="s">
        <v>27</v>
      </c>
      <c r="H13153" s="4">
        <v>45831.626875000002</v>
      </c>
      <c r="I13153" t="b">
        <v>0</v>
      </c>
      <c r="J13153" t="b">
        <v>1</v>
      </c>
      <c r="K13153" t="s">
        <v>24</v>
      </c>
      <c r="L13153" t="s">
        <v>36</v>
      </c>
      <c r="N13153">
        <v>72.5</v>
      </c>
      <c r="O13153" t="s">
        <v>1136</v>
      </c>
      <c r="P13153" t="s">
        <v>16965</v>
      </c>
    </row>
    <row r="13154" spans="1:16" x14ac:dyDescent="0.55000000000000004">
      <c r="A13154" t="s">
        <v>2</v>
      </c>
      <c r="B13154" t="s">
        <v>1145</v>
      </c>
      <c r="C13154" t="s">
        <v>1358</v>
      </c>
      <c r="D13154" t="s">
        <v>3600</v>
      </c>
      <c r="E13154" t="s">
        <v>51</v>
      </c>
      <c r="F13154" t="b">
        <v>0</v>
      </c>
      <c r="G13154" t="s">
        <v>27</v>
      </c>
      <c r="H13154" s="4">
        <v>45831.626944444448</v>
      </c>
      <c r="I13154" t="b">
        <v>0</v>
      </c>
      <c r="J13154" t="b">
        <v>1</v>
      </c>
      <c r="K13154" t="s">
        <v>24</v>
      </c>
      <c r="L13154" t="s">
        <v>22</v>
      </c>
      <c r="M13154">
        <v>95000</v>
      </c>
      <c r="O13154" t="s">
        <v>16966</v>
      </c>
      <c r="P13154" t="s">
        <v>10083</v>
      </c>
    </row>
    <row r="13155" spans="1:16" x14ac:dyDescent="0.55000000000000004">
      <c r="A13155" t="s">
        <v>89</v>
      </c>
      <c r="B13155" t="s">
        <v>13897</v>
      </c>
      <c r="C13155" t="s">
        <v>37</v>
      </c>
      <c r="D13155" t="s">
        <v>3973</v>
      </c>
      <c r="E13155" t="s">
        <v>20</v>
      </c>
      <c r="F13155" t="b">
        <v>0</v>
      </c>
      <c r="G13155" t="s">
        <v>27</v>
      </c>
      <c r="H13155" s="4">
        <v>45831.627141203702</v>
      </c>
      <c r="I13155" t="b">
        <v>0</v>
      </c>
      <c r="J13155" t="b">
        <v>1</v>
      </c>
      <c r="K13155" t="s">
        <v>24</v>
      </c>
      <c r="L13155" t="s">
        <v>22</v>
      </c>
      <c r="M13155">
        <v>175000</v>
      </c>
      <c r="O13155" t="s">
        <v>3267</v>
      </c>
      <c r="P13155" t="s">
        <v>13898</v>
      </c>
    </row>
    <row r="13156" spans="1:16" x14ac:dyDescent="0.55000000000000004">
      <c r="A13156" t="s">
        <v>2</v>
      </c>
      <c r="B13156" t="s">
        <v>16967</v>
      </c>
      <c r="C13156" t="s">
        <v>92</v>
      </c>
      <c r="D13156" t="s">
        <v>3973</v>
      </c>
      <c r="E13156" t="s">
        <v>20</v>
      </c>
      <c r="F13156" t="b">
        <v>0</v>
      </c>
      <c r="G13156" t="s">
        <v>27</v>
      </c>
      <c r="H13156" s="4">
        <v>45831.627175925933</v>
      </c>
      <c r="I13156" t="b">
        <v>0</v>
      </c>
      <c r="J13156" t="b">
        <v>0</v>
      </c>
      <c r="K13156" t="s">
        <v>24</v>
      </c>
      <c r="L13156" t="s">
        <v>22</v>
      </c>
      <c r="M13156">
        <v>102000</v>
      </c>
      <c r="O13156" t="s">
        <v>16968</v>
      </c>
      <c r="P13156" t="s">
        <v>16969</v>
      </c>
    </row>
    <row r="13157" spans="1:16" x14ac:dyDescent="0.55000000000000004">
      <c r="A13157" t="s">
        <v>2</v>
      </c>
      <c r="B13157" t="s">
        <v>16970</v>
      </c>
      <c r="C13157" t="s">
        <v>1270</v>
      </c>
      <c r="D13157" t="s">
        <v>3828</v>
      </c>
      <c r="E13157" t="s">
        <v>20</v>
      </c>
      <c r="F13157" t="b">
        <v>0</v>
      </c>
      <c r="G13157" t="s">
        <v>27</v>
      </c>
      <c r="H13157" s="4">
        <v>45831.668726851851</v>
      </c>
      <c r="I13157" t="b">
        <v>0</v>
      </c>
      <c r="J13157" t="b">
        <v>1</v>
      </c>
      <c r="K13157" t="s">
        <v>24</v>
      </c>
      <c r="L13157" t="s">
        <v>22</v>
      </c>
      <c r="M13157">
        <v>119000</v>
      </c>
      <c r="O13157" t="s">
        <v>734</v>
      </c>
      <c r="P13157" t="s">
        <v>9417</v>
      </c>
    </row>
    <row r="13158" spans="1:16" x14ac:dyDescent="0.55000000000000004">
      <c r="A13158" t="s">
        <v>0</v>
      </c>
      <c r="B13158" t="s">
        <v>16971</v>
      </c>
      <c r="C13158" t="s">
        <v>84</v>
      </c>
      <c r="D13158" t="s">
        <v>3828</v>
      </c>
      <c r="E13158" t="s">
        <v>51</v>
      </c>
      <c r="F13158" t="b">
        <v>0</v>
      </c>
      <c r="G13158" t="s">
        <v>41</v>
      </c>
      <c r="H13158" s="4">
        <v>45831.708657407413</v>
      </c>
      <c r="I13158" t="b">
        <v>0</v>
      </c>
      <c r="J13158" t="b">
        <v>0</v>
      </c>
      <c r="K13158" t="s">
        <v>24</v>
      </c>
      <c r="L13158" t="s">
        <v>36</v>
      </c>
      <c r="N13158">
        <v>29.5</v>
      </c>
      <c r="O13158" t="s">
        <v>3768</v>
      </c>
      <c r="P13158" t="s">
        <v>16972</v>
      </c>
    </row>
    <row r="13159" spans="1:16" x14ac:dyDescent="0.55000000000000004">
      <c r="A13159" t="s">
        <v>19</v>
      </c>
      <c r="B13159" t="s">
        <v>16973</v>
      </c>
      <c r="C13159" t="s">
        <v>120</v>
      </c>
      <c r="D13159" t="s">
        <v>3973</v>
      </c>
      <c r="E13159" t="s">
        <v>20</v>
      </c>
      <c r="F13159" t="b">
        <v>0</v>
      </c>
      <c r="G13159" t="s">
        <v>35</v>
      </c>
      <c r="H13159" s="4">
        <v>45831.709814814807</v>
      </c>
      <c r="I13159" t="b">
        <v>0</v>
      </c>
      <c r="J13159" t="b">
        <v>0</v>
      </c>
      <c r="K13159" t="s">
        <v>24</v>
      </c>
      <c r="L13159" t="s">
        <v>22</v>
      </c>
      <c r="M13159">
        <v>185000</v>
      </c>
      <c r="O13159" t="s">
        <v>16974</v>
      </c>
      <c r="P13159" t="s">
        <v>16975</v>
      </c>
    </row>
    <row r="13160" spans="1:16" x14ac:dyDescent="0.55000000000000004">
      <c r="A13160" t="s">
        <v>2</v>
      </c>
      <c r="B13160" t="s">
        <v>16976</v>
      </c>
      <c r="C13160" t="s">
        <v>624</v>
      </c>
      <c r="D13160" t="s">
        <v>3600</v>
      </c>
      <c r="E13160" t="s">
        <v>51</v>
      </c>
      <c r="F13160" t="b">
        <v>0</v>
      </c>
      <c r="G13160" t="s">
        <v>27</v>
      </c>
      <c r="H13160" s="4">
        <v>45831.710474537038</v>
      </c>
      <c r="I13160" t="b">
        <v>1</v>
      </c>
      <c r="J13160" t="b">
        <v>0</v>
      </c>
      <c r="K13160" t="s">
        <v>24</v>
      </c>
      <c r="L13160" t="s">
        <v>36</v>
      </c>
      <c r="N13160">
        <v>65</v>
      </c>
      <c r="O13160" t="s">
        <v>1951</v>
      </c>
      <c r="P13160" t="s">
        <v>951</v>
      </c>
    </row>
    <row r="13161" spans="1:16" x14ac:dyDescent="0.55000000000000004">
      <c r="A13161" t="s">
        <v>2</v>
      </c>
      <c r="B13161" t="s">
        <v>16977</v>
      </c>
      <c r="C13161" t="s">
        <v>166</v>
      </c>
      <c r="D13161" t="s">
        <v>3973</v>
      </c>
      <c r="E13161" t="s">
        <v>20</v>
      </c>
      <c r="F13161" t="b">
        <v>0</v>
      </c>
      <c r="G13161" t="s">
        <v>27</v>
      </c>
      <c r="H13161" s="4">
        <v>45831.710532407407</v>
      </c>
      <c r="I13161" t="b">
        <v>0</v>
      </c>
      <c r="J13161" t="b">
        <v>1</v>
      </c>
      <c r="K13161" t="s">
        <v>24</v>
      </c>
      <c r="L13161" t="s">
        <v>22</v>
      </c>
      <c r="M13161">
        <v>145000</v>
      </c>
      <c r="O13161" t="s">
        <v>1136</v>
      </c>
      <c r="P13161" t="s">
        <v>16978</v>
      </c>
    </row>
    <row r="13162" spans="1:16" x14ac:dyDescent="0.55000000000000004">
      <c r="A13162" t="s">
        <v>2</v>
      </c>
      <c r="B13162" t="s">
        <v>16979</v>
      </c>
      <c r="C13162" t="s">
        <v>2522</v>
      </c>
      <c r="D13162" t="s">
        <v>3973</v>
      </c>
      <c r="E13162" t="s">
        <v>20</v>
      </c>
      <c r="F13162" t="b">
        <v>0</v>
      </c>
      <c r="G13162" t="s">
        <v>41</v>
      </c>
      <c r="H13162" s="4">
        <v>45831.7109375</v>
      </c>
      <c r="I13162" t="b">
        <v>0</v>
      </c>
      <c r="J13162" t="b">
        <v>1</v>
      </c>
      <c r="K13162" t="s">
        <v>24</v>
      </c>
      <c r="L13162" t="s">
        <v>22</v>
      </c>
      <c r="M13162">
        <v>101500</v>
      </c>
      <c r="O13162" t="s">
        <v>173</v>
      </c>
      <c r="P13162" t="s">
        <v>16980</v>
      </c>
    </row>
    <row r="13163" spans="1:16" x14ac:dyDescent="0.55000000000000004">
      <c r="A13163" t="s">
        <v>0</v>
      </c>
      <c r="B13163" t="s">
        <v>16981</v>
      </c>
      <c r="C13163" t="s">
        <v>140</v>
      </c>
      <c r="D13163" t="s">
        <v>3828</v>
      </c>
      <c r="E13163" t="s">
        <v>219</v>
      </c>
      <c r="F13163" t="b">
        <v>0</v>
      </c>
      <c r="G13163" t="s">
        <v>35</v>
      </c>
      <c r="H13163" s="4">
        <v>45831.750474537039</v>
      </c>
      <c r="I13163" t="b">
        <v>1</v>
      </c>
      <c r="J13163" t="b">
        <v>0</v>
      </c>
      <c r="K13163" t="s">
        <v>24</v>
      </c>
      <c r="L13163" t="s">
        <v>36</v>
      </c>
      <c r="N13163">
        <v>72.5</v>
      </c>
      <c r="O13163" t="s">
        <v>11204</v>
      </c>
      <c r="P13163" t="s">
        <v>16982</v>
      </c>
    </row>
    <row r="13164" spans="1:16" x14ac:dyDescent="0.55000000000000004">
      <c r="A13164" t="s">
        <v>191</v>
      </c>
      <c r="B13164" t="s">
        <v>16983</v>
      </c>
      <c r="C13164" t="s">
        <v>82</v>
      </c>
      <c r="D13164" t="s">
        <v>4084</v>
      </c>
      <c r="E13164" t="s">
        <v>20</v>
      </c>
      <c r="F13164" t="b">
        <v>0</v>
      </c>
      <c r="G13164" t="s">
        <v>27</v>
      </c>
      <c r="H13164" s="4">
        <v>45831.751157407409</v>
      </c>
      <c r="I13164" t="b">
        <v>0</v>
      </c>
      <c r="J13164" t="b">
        <v>0</v>
      </c>
      <c r="K13164" t="s">
        <v>24</v>
      </c>
      <c r="L13164" t="s">
        <v>22</v>
      </c>
      <c r="M13164">
        <v>171000</v>
      </c>
      <c r="O13164" t="s">
        <v>1172</v>
      </c>
      <c r="P13164" t="s">
        <v>6230</v>
      </c>
    </row>
    <row r="13165" spans="1:16" x14ac:dyDescent="0.55000000000000004">
      <c r="A13165" t="s">
        <v>1</v>
      </c>
      <c r="B13165" t="s">
        <v>10818</v>
      </c>
      <c r="C13165" t="s">
        <v>839</v>
      </c>
      <c r="D13165" t="s">
        <v>4084</v>
      </c>
      <c r="E13165" t="s">
        <v>20</v>
      </c>
      <c r="F13165" t="b">
        <v>0</v>
      </c>
      <c r="G13165" t="s">
        <v>30</v>
      </c>
      <c r="H13165" s="4">
        <v>45831.751701388886</v>
      </c>
      <c r="I13165" t="b">
        <v>0</v>
      </c>
      <c r="J13165" t="b">
        <v>0</v>
      </c>
      <c r="K13165" t="s">
        <v>24</v>
      </c>
      <c r="L13165" t="s">
        <v>22</v>
      </c>
      <c r="M13165">
        <v>130000</v>
      </c>
      <c r="O13165" t="s">
        <v>3243</v>
      </c>
      <c r="P13165" t="s">
        <v>10819</v>
      </c>
    </row>
    <row r="13166" spans="1:16" x14ac:dyDescent="0.55000000000000004">
      <c r="A13166" t="s">
        <v>40</v>
      </c>
      <c r="B13166" t="s">
        <v>16984</v>
      </c>
      <c r="C13166" t="s">
        <v>114</v>
      </c>
      <c r="D13166" t="s">
        <v>3973</v>
      </c>
      <c r="E13166" t="s">
        <v>51</v>
      </c>
      <c r="F13166" t="b">
        <v>0</v>
      </c>
      <c r="G13166" t="s">
        <v>27</v>
      </c>
      <c r="H13166" s="4">
        <v>45831.752164351848</v>
      </c>
      <c r="I13166" t="b">
        <v>1</v>
      </c>
      <c r="J13166" t="b">
        <v>0</v>
      </c>
      <c r="K13166" t="s">
        <v>24</v>
      </c>
      <c r="L13166" t="s">
        <v>36</v>
      </c>
      <c r="N13166">
        <v>67.5</v>
      </c>
      <c r="O13166" t="s">
        <v>11982</v>
      </c>
      <c r="P13166" t="s">
        <v>16985</v>
      </c>
    </row>
    <row r="13167" spans="1:16" x14ac:dyDescent="0.55000000000000004">
      <c r="A13167" t="s">
        <v>40</v>
      </c>
      <c r="B13167" t="s">
        <v>812</v>
      </c>
      <c r="C13167" t="s">
        <v>4702</v>
      </c>
      <c r="D13167" t="s">
        <v>3973</v>
      </c>
      <c r="E13167" t="s">
        <v>51</v>
      </c>
      <c r="F13167" t="b">
        <v>0</v>
      </c>
      <c r="G13167" t="s">
        <v>30</v>
      </c>
      <c r="H13167" s="4">
        <v>45831.753379629627</v>
      </c>
      <c r="I13167" t="b">
        <v>0</v>
      </c>
      <c r="J13167" t="b">
        <v>1</v>
      </c>
      <c r="K13167" t="s">
        <v>24</v>
      </c>
      <c r="L13167" t="s">
        <v>36</v>
      </c>
      <c r="N13167">
        <v>87</v>
      </c>
      <c r="O13167" t="s">
        <v>1301</v>
      </c>
      <c r="P13167" t="s">
        <v>16986</v>
      </c>
    </row>
    <row r="13168" spans="1:16" x14ac:dyDescent="0.55000000000000004">
      <c r="A13168" t="s">
        <v>0</v>
      </c>
      <c r="B13168" t="s">
        <v>16987</v>
      </c>
      <c r="C13168" t="s">
        <v>298</v>
      </c>
      <c r="D13168" t="s">
        <v>4035</v>
      </c>
      <c r="E13168" t="s">
        <v>20</v>
      </c>
      <c r="F13168" t="b">
        <v>0</v>
      </c>
      <c r="G13168" t="s">
        <v>298</v>
      </c>
      <c r="H13168" s="4">
        <v>45831.756423611107</v>
      </c>
      <c r="I13168" t="b">
        <v>0</v>
      </c>
      <c r="J13168" t="b">
        <v>0</v>
      </c>
      <c r="K13168" t="s">
        <v>298</v>
      </c>
      <c r="L13168" t="s">
        <v>22</v>
      </c>
      <c r="M13168">
        <v>53000</v>
      </c>
      <c r="O13168" t="s">
        <v>16988</v>
      </c>
      <c r="P13168" t="s">
        <v>385</v>
      </c>
    </row>
    <row r="13169" spans="1:16" x14ac:dyDescent="0.55000000000000004">
      <c r="A13169" t="s">
        <v>0</v>
      </c>
      <c r="B13169" t="s">
        <v>16989</v>
      </c>
      <c r="C13169" t="s">
        <v>39</v>
      </c>
      <c r="D13169" t="s">
        <v>2208</v>
      </c>
      <c r="E13169" t="s">
        <v>20</v>
      </c>
      <c r="F13169" t="b">
        <v>1</v>
      </c>
      <c r="G13169" t="s">
        <v>30</v>
      </c>
      <c r="H13169" s="4">
        <v>45831.792384259257</v>
      </c>
      <c r="I13169" t="b">
        <v>0</v>
      </c>
      <c r="J13169" t="b">
        <v>1</v>
      </c>
      <c r="K13169" t="s">
        <v>24</v>
      </c>
      <c r="L13169" t="s">
        <v>36</v>
      </c>
      <c r="N13169">
        <v>50.375</v>
      </c>
      <c r="O13169" t="s">
        <v>16990</v>
      </c>
      <c r="P13169" t="s">
        <v>16991</v>
      </c>
    </row>
    <row r="13170" spans="1:16" x14ac:dyDescent="0.55000000000000004">
      <c r="A13170" t="s">
        <v>2</v>
      </c>
      <c r="B13170" t="s">
        <v>9415</v>
      </c>
      <c r="C13170" t="s">
        <v>9416</v>
      </c>
      <c r="D13170" t="s">
        <v>3973</v>
      </c>
      <c r="E13170" t="s">
        <v>20</v>
      </c>
      <c r="F13170" t="b">
        <v>0</v>
      </c>
      <c r="G13170" t="s">
        <v>27</v>
      </c>
      <c r="H13170" s="4">
        <v>45831.793703703697</v>
      </c>
      <c r="I13170" t="b">
        <v>0</v>
      </c>
      <c r="J13170" t="b">
        <v>1</v>
      </c>
      <c r="K13170" t="s">
        <v>24</v>
      </c>
      <c r="L13170" t="s">
        <v>22</v>
      </c>
      <c r="M13170">
        <v>119000</v>
      </c>
      <c r="O13170" t="s">
        <v>734</v>
      </c>
      <c r="P13170" t="s">
        <v>9417</v>
      </c>
    </row>
    <row r="13171" spans="1:16" x14ac:dyDescent="0.55000000000000004">
      <c r="A13171" t="s">
        <v>2</v>
      </c>
      <c r="B13171" t="s">
        <v>506</v>
      </c>
      <c r="C13171" t="s">
        <v>322</v>
      </c>
      <c r="D13171" t="s">
        <v>3973</v>
      </c>
      <c r="E13171" t="s">
        <v>20</v>
      </c>
      <c r="F13171" t="b">
        <v>0</v>
      </c>
      <c r="G13171" t="s">
        <v>27</v>
      </c>
      <c r="H13171" s="4">
        <v>45831.793726851851</v>
      </c>
      <c r="I13171" t="b">
        <v>0</v>
      </c>
      <c r="J13171" t="b">
        <v>0</v>
      </c>
      <c r="K13171" t="s">
        <v>24</v>
      </c>
      <c r="L13171" t="s">
        <v>36</v>
      </c>
      <c r="N13171">
        <v>75</v>
      </c>
      <c r="O13171" t="s">
        <v>3044</v>
      </c>
      <c r="P13171" t="s">
        <v>16992</v>
      </c>
    </row>
    <row r="13172" spans="1:16" x14ac:dyDescent="0.55000000000000004">
      <c r="A13172" t="s">
        <v>0</v>
      </c>
      <c r="B13172" t="s">
        <v>1219</v>
      </c>
      <c r="C13172" t="s">
        <v>203</v>
      </c>
      <c r="D13172" t="s">
        <v>3973</v>
      </c>
      <c r="E13172" t="s">
        <v>51</v>
      </c>
      <c r="F13172" t="b">
        <v>0</v>
      </c>
      <c r="G13172" t="s">
        <v>23</v>
      </c>
      <c r="H13172" s="4">
        <v>45831.810659722221</v>
      </c>
      <c r="I13172" t="b">
        <v>0</v>
      </c>
      <c r="J13172" t="b">
        <v>1</v>
      </c>
      <c r="K13172" t="s">
        <v>24</v>
      </c>
      <c r="L13172" t="s">
        <v>36</v>
      </c>
      <c r="N13172">
        <v>62.5</v>
      </c>
      <c r="O13172" t="s">
        <v>144</v>
      </c>
      <c r="P13172" t="s">
        <v>16993</v>
      </c>
    </row>
    <row r="13173" spans="1:16" x14ac:dyDescent="0.55000000000000004">
      <c r="A13173" t="s">
        <v>0</v>
      </c>
      <c r="B13173" t="s">
        <v>16994</v>
      </c>
      <c r="C13173" t="s">
        <v>2051</v>
      </c>
      <c r="D13173" t="s">
        <v>3973</v>
      </c>
      <c r="E13173" t="s">
        <v>20</v>
      </c>
      <c r="F13173" t="b">
        <v>0</v>
      </c>
      <c r="G13173" t="s">
        <v>23</v>
      </c>
      <c r="H13173" s="4">
        <v>45831.810694444437</v>
      </c>
      <c r="I13173" t="b">
        <v>0</v>
      </c>
      <c r="J13173" t="b">
        <v>0</v>
      </c>
      <c r="K13173" t="s">
        <v>24</v>
      </c>
      <c r="L13173" t="s">
        <v>22</v>
      </c>
      <c r="M13173">
        <v>46945</v>
      </c>
      <c r="O13173" t="s">
        <v>792</v>
      </c>
      <c r="P13173" t="s">
        <v>767</v>
      </c>
    </row>
    <row r="13174" spans="1:16" x14ac:dyDescent="0.55000000000000004">
      <c r="A13174" t="s">
        <v>0</v>
      </c>
      <c r="B13174" t="s">
        <v>16995</v>
      </c>
      <c r="C13174" t="s">
        <v>8279</v>
      </c>
      <c r="D13174" t="s">
        <v>3828</v>
      </c>
      <c r="E13174" t="s">
        <v>105</v>
      </c>
      <c r="F13174" t="b">
        <v>0</v>
      </c>
      <c r="G13174" t="s">
        <v>41</v>
      </c>
      <c r="H13174" s="4">
        <v>45831.833657407413</v>
      </c>
      <c r="I13174" t="b">
        <v>1</v>
      </c>
      <c r="J13174" t="b">
        <v>0</v>
      </c>
      <c r="K13174" t="s">
        <v>24</v>
      </c>
      <c r="L13174" t="s">
        <v>36</v>
      </c>
      <c r="N13174">
        <v>28.5</v>
      </c>
      <c r="O13174" t="s">
        <v>2912</v>
      </c>
      <c r="P13174" t="s">
        <v>16996</v>
      </c>
    </row>
    <row r="13175" spans="1:16" x14ac:dyDescent="0.55000000000000004">
      <c r="A13175" t="s">
        <v>0</v>
      </c>
      <c r="B13175" t="s">
        <v>16997</v>
      </c>
      <c r="C13175" t="s">
        <v>2841</v>
      </c>
      <c r="D13175" t="s">
        <v>4084</v>
      </c>
      <c r="E13175" t="s">
        <v>631</v>
      </c>
      <c r="F13175" t="b">
        <v>0</v>
      </c>
      <c r="G13175" t="s">
        <v>52</v>
      </c>
      <c r="H13175" s="4">
        <v>45831.875983796293</v>
      </c>
      <c r="I13175" t="b">
        <v>0</v>
      </c>
      <c r="J13175" t="b">
        <v>0</v>
      </c>
      <c r="K13175" t="s">
        <v>24</v>
      </c>
      <c r="L13175" t="s">
        <v>22</v>
      </c>
      <c r="M13175">
        <v>82500</v>
      </c>
      <c r="O13175" t="s">
        <v>3801</v>
      </c>
    </row>
    <row r="13176" spans="1:16" x14ac:dyDescent="0.55000000000000004">
      <c r="A13176" t="s">
        <v>2</v>
      </c>
      <c r="B13176" t="s">
        <v>16998</v>
      </c>
      <c r="C13176" t="s">
        <v>6440</v>
      </c>
      <c r="D13176" t="s">
        <v>3828</v>
      </c>
      <c r="E13176" t="s">
        <v>219</v>
      </c>
      <c r="F13176" t="b">
        <v>0</v>
      </c>
      <c r="G13176" t="s">
        <v>27</v>
      </c>
      <c r="H13176" s="4">
        <v>45831.918541666673</v>
      </c>
      <c r="I13176" t="b">
        <v>0</v>
      </c>
      <c r="J13176" t="b">
        <v>0</v>
      </c>
      <c r="K13176" t="s">
        <v>24</v>
      </c>
      <c r="L13176" t="s">
        <v>36</v>
      </c>
      <c r="N13176">
        <v>47.5</v>
      </c>
      <c r="O13176" t="s">
        <v>16999</v>
      </c>
      <c r="P13176" t="s">
        <v>17000</v>
      </c>
    </row>
    <row r="13177" spans="1:16" x14ac:dyDescent="0.55000000000000004">
      <c r="A13177" t="s">
        <v>89</v>
      </c>
      <c r="B13177" t="s">
        <v>13899</v>
      </c>
      <c r="C13177" t="s">
        <v>1050</v>
      </c>
      <c r="D13177" t="s">
        <v>3973</v>
      </c>
      <c r="E13177" t="s">
        <v>20</v>
      </c>
      <c r="F13177" t="b">
        <v>0</v>
      </c>
      <c r="G13177" t="s">
        <v>41</v>
      </c>
      <c r="H13177" s="4">
        <v>45831.919236111113</v>
      </c>
      <c r="I13177" t="b">
        <v>0</v>
      </c>
      <c r="J13177" t="b">
        <v>1</v>
      </c>
      <c r="K13177" t="s">
        <v>24</v>
      </c>
      <c r="L13177" t="s">
        <v>22</v>
      </c>
      <c r="M13177">
        <v>175000</v>
      </c>
      <c r="O13177" t="s">
        <v>3267</v>
      </c>
      <c r="P13177" t="s">
        <v>13898</v>
      </c>
    </row>
    <row r="13178" spans="1:16" x14ac:dyDescent="0.55000000000000004">
      <c r="A13178" t="s">
        <v>1</v>
      </c>
      <c r="B13178" t="s">
        <v>17001</v>
      </c>
      <c r="C13178" t="s">
        <v>17002</v>
      </c>
      <c r="D13178" t="s">
        <v>4084</v>
      </c>
      <c r="E13178" t="s">
        <v>20</v>
      </c>
      <c r="F13178" t="b">
        <v>0</v>
      </c>
      <c r="G13178" t="s">
        <v>23</v>
      </c>
      <c r="H13178" s="4">
        <v>45831.935879629629</v>
      </c>
      <c r="I13178" t="b">
        <v>0</v>
      </c>
      <c r="J13178" t="b">
        <v>0</v>
      </c>
      <c r="K13178" t="s">
        <v>24</v>
      </c>
      <c r="L13178" t="s">
        <v>22</v>
      </c>
      <c r="M13178">
        <v>113895</v>
      </c>
      <c r="O13178" t="s">
        <v>5353</v>
      </c>
    </row>
    <row r="13179" spans="1:16" x14ac:dyDescent="0.55000000000000004">
      <c r="A13179" t="s">
        <v>0</v>
      </c>
      <c r="B13179" t="s">
        <v>1871</v>
      </c>
      <c r="C13179" t="s">
        <v>82</v>
      </c>
      <c r="D13179" t="s">
        <v>3957</v>
      </c>
      <c r="E13179" t="s">
        <v>34</v>
      </c>
      <c r="F13179" t="b">
        <v>0</v>
      </c>
      <c r="G13179" t="s">
        <v>27</v>
      </c>
      <c r="H13179" s="4">
        <v>45831.958368055559</v>
      </c>
      <c r="I13179" t="b">
        <v>0</v>
      </c>
      <c r="J13179" t="b">
        <v>0</v>
      </c>
      <c r="K13179" t="s">
        <v>24</v>
      </c>
      <c r="L13179" t="s">
        <v>36</v>
      </c>
      <c r="N13179">
        <v>67.5</v>
      </c>
      <c r="O13179" t="s">
        <v>1961</v>
      </c>
      <c r="P13179" t="s">
        <v>17003</v>
      </c>
    </row>
    <row r="13180" spans="1:16" x14ac:dyDescent="0.55000000000000004">
      <c r="A13180" t="s">
        <v>0</v>
      </c>
      <c r="B13180" t="s">
        <v>17004</v>
      </c>
      <c r="C13180" t="s">
        <v>17005</v>
      </c>
      <c r="D13180" t="s">
        <v>3828</v>
      </c>
      <c r="F13180" t="b">
        <v>0</v>
      </c>
      <c r="G13180" t="s">
        <v>27</v>
      </c>
      <c r="H13180" s="4">
        <v>45831.958368055559</v>
      </c>
      <c r="I13180" t="b">
        <v>0</v>
      </c>
      <c r="J13180" t="b">
        <v>0</v>
      </c>
      <c r="K13180" t="s">
        <v>24</v>
      </c>
      <c r="L13180" t="s">
        <v>36</v>
      </c>
      <c r="N13180">
        <v>32</v>
      </c>
      <c r="O13180" t="s">
        <v>2219</v>
      </c>
      <c r="P13180" t="s">
        <v>17006</v>
      </c>
    </row>
    <row r="13181" spans="1:16" x14ac:dyDescent="0.55000000000000004">
      <c r="A13181" t="s">
        <v>1</v>
      </c>
      <c r="B13181" t="s">
        <v>17001</v>
      </c>
      <c r="C13181" t="s">
        <v>17007</v>
      </c>
      <c r="D13181" t="s">
        <v>4084</v>
      </c>
      <c r="E13181" t="s">
        <v>20</v>
      </c>
      <c r="F13181" t="b">
        <v>0</v>
      </c>
      <c r="G13181" t="s">
        <v>27</v>
      </c>
      <c r="H13181" s="4">
        <v>45831.95952546296</v>
      </c>
      <c r="I13181" t="b">
        <v>0</v>
      </c>
      <c r="J13181" t="b">
        <v>0</v>
      </c>
      <c r="K13181" t="s">
        <v>24</v>
      </c>
      <c r="L13181" t="s">
        <v>22</v>
      </c>
      <c r="M13181">
        <v>113895</v>
      </c>
      <c r="O13181" t="s">
        <v>5353</v>
      </c>
      <c r="P13181" t="s">
        <v>204</v>
      </c>
    </row>
    <row r="13182" spans="1:16" x14ac:dyDescent="0.55000000000000004">
      <c r="A13182" t="s">
        <v>1</v>
      </c>
      <c r="B13182" t="s">
        <v>17001</v>
      </c>
      <c r="C13182" t="s">
        <v>17008</v>
      </c>
      <c r="D13182" t="s">
        <v>4084</v>
      </c>
      <c r="E13182" t="s">
        <v>20</v>
      </c>
      <c r="F13182" t="b">
        <v>0</v>
      </c>
      <c r="G13182" t="s">
        <v>27</v>
      </c>
      <c r="H13182" s="4">
        <v>45831.959560185183</v>
      </c>
      <c r="I13182" t="b">
        <v>0</v>
      </c>
      <c r="J13182" t="b">
        <v>0</v>
      </c>
      <c r="K13182" t="s">
        <v>24</v>
      </c>
      <c r="L13182" t="s">
        <v>22</v>
      </c>
      <c r="M13182">
        <v>113895</v>
      </c>
      <c r="O13182" t="s">
        <v>5353</v>
      </c>
      <c r="P13182" t="s">
        <v>204</v>
      </c>
    </row>
    <row r="13183" spans="1:16" x14ac:dyDescent="0.55000000000000004">
      <c r="A13183" t="s">
        <v>1</v>
      </c>
      <c r="B13183" t="s">
        <v>17001</v>
      </c>
      <c r="C13183" t="s">
        <v>17009</v>
      </c>
      <c r="D13183" t="s">
        <v>4084</v>
      </c>
      <c r="E13183" t="s">
        <v>20</v>
      </c>
      <c r="F13183" t="b">
        <v>0</v>
      </c>
      <c r="G13183" t="s">
        <v>27</v>
      </c>
      <c r="H13183" s="4">
        <v>45831.959583333337</v>
      </c>
      <c r="I13183" t="b">
        <v>0</v>
      </c>
      <c r="J13183" t="b">
        <v>0</v>
      </c>
      <c r="K13183" t="s">
        <v>24</v>
      </c>
      <c r="L13183" t="s">
        <v>22</v>
      </c>
      <c r="M13183">
        <v>113895</v>
      </c>
      <c r="O13183" t="s">
        <v>5353</v>
      </c>
    </row>
    <row r="13184" spans="1:16" x14ac:dyDescent="0.55000000000000004">
      <c r="A13184" t="s">
        <v>1</v>
      </c>
      <c r="B13184" t="s">
        <v>17001</v>
      </c>
      <c r="C13184" t="s">
        <v>17010</v>
      </c>
      <c r="D13184" t="s">
        <v>4084</v>
      </c>
      <c r="E13184" t="s">
        <v>20</v>
      </c>
      <c r="F13184" t="b">
        <v>0</v>
      </c>
      <c r="G13184" t="s">
        <v>30</v>
      </c>
      <c r="H13184" s="4">
        <v>45831.960034722222</v>
      </c>
      <c r="I13184" t="b">
        <v>0</v>
      </c>
      <c r="J13184" t="b">
        <v>0</v>
      </c>
      <c r="K13184" t="s">
        <v>24</v>
      </c>
      <c r="L13184" t="s">
        <v>22</v>
      </c>
      <c r="M13184">
        <v>113895</v>
      </c>
      <c r="O13184" t="s">
        <v>5353</v>
      </c>
    </row>
    <row r="13185" spans="1:16" x14ac:dyDescent="0.55000000000000004">
      <c r="A13185" t="s">
        <v>1</v>
      </c>
      <c r="B13185" t="s">
        <v>17001</v>
      </c>
      <c r="C13185" t="s">
        <v>17011</v>
      </c>
      <c r="D13185" t="s">
        <v>4084</v>
      </c>
      <c r="E13185" t="s">
        <v>20</v>
      </c>
      <c r="F13185" t="b">
        <v>0</v>
      </c>
      <c r="G13185" t="s">
        <v>30</v>
      </c>
      <c r="H13185" s="4">
        <v>45831.960057870368</v>
      </c>
      <c r="I13185" t="b">
        <v>0</v>
      </c>
      <c r="J13185" t="b">
        <v>0</v>
      </c>
      <c r="K13185" t="s">
        <v>24</v>
      </c>
      <c r="L13185" t="s">
        <v>22</v>
      </c>
      <c r="M13185">
        <v>113895</v>
      </c>
      <c r="O13185" t="s">
        <v>5353</v>
      </c>
    </row>
    <row r="13186" spans="1:16" x14ac:dyDescent="0.55000000000000004">
      <c r="A13186" t="s">
        <v>1</v>
      </c>
      <c r="B13186" t="s">
        <v>17001</v>
      </c>
      <c r="C13186" t="s">
        <v>17012</v>
      </c>
      <c r="D13186" t="s">
        <v>4084</v>
      </c>
      <c r="E13186" t="s">
        <v>20</v>
      </c>
      <c r="F13186" t="b">
        <v>0</v>
      </c>
      <c r="G13186" t="s">
        <v>30</v>
      </c>
      <c r="H13186" s="4">
        <v>45831.960069444453</v>
      </c>
      <c r="I13186" t="b">
        <v>0</v>
      </c>
      <c r="J13186" t="b">
        <v>0</v>
      </c>
      <c r="K13186" t="s">
        <v>24</v>
      </c>
      <c r="L13186" t="s">
        <v>22</v>
      </c>
      <c r="M13186">
        <v>113895</v>
      </c>
      <c r="O13186" t="s">
        <v>5353</v>
      </c>
    </row>
    <row r="13187" spans="1:16" x14ac:dyDescent="0.55000000000000004">
      <c r="A13187" t="s">
        <v>1</v>
      </c>
      <c r="B13187" t="s">
        <v>17001</v>
      </c>
      <c r="C13187" t="s">
        <v>17013</v>
      </c>
      <c r="D13187" t="s">
        <v>4084</v>
      </c>
      <c r="E13187" t="s">
        <v>20</v>
      </c>
      <c r="F13187" t="b">
        <v>0</v>
      </c>
      <c r="G13187" t="s">
        <v>30</v>
      </c>
      <c r="H13187" s="4">
        <v>45831.960092592592</v>
      </c>
      <c r="I13187" t="b">
        <v>0</v>
      </c>
      <c r="J13187" t="b">
        <v>1</v>
      </c>
      <c r="K13187" t="s">
        <v>24</v>
      </c>
      <c r="L13187" t="s">
        <v>22</v>
      </c>
      <c r="M13187">
        <v>113895</v>
      </c>
      <c r="O13187" t="s">
        <v>5353</v>
      </c>
    </row>
    <row r="13188" spans="1:16" x14ac:dyDescent="0.55000000000000004">
      <c r="A13188" t="s">
        <v>1</v>
      </c>
      <c r="B13188" t="s">
        <v>17001</v>
      </c>
      <c r="C13188" t="s">
        <v>3809</v>
      </c>
      <c r="D13188" t="s">
        <v>4084</v>
      </c>
      <c r="E13188" t="s">
        <v>20</v>
      </c>
      <c r="F13188" t="b">
        <v>0</v>
      </c>
      <c r="G13188" t="s">
        <v>30</v>
      </c>
      <c r="H13188" s="4">
        <v>45831.960092592592</v>
      </c>
      <c r="I13188" t="b">
        <v>0</v>
      </c>
      <c r="J13188" t="b">
        <v>0</v>
      </c>
      <c r="K13188" t="s">
        <v>24</v>
      </c>
      <c r="L13188" t="s">
        <v>22</v>
      </c>
      <c r="M13188">
        <v>113895</v>
      </c>
      <c r="O13188" t="s">
        <v>5353</v>
      </c>
    </row>
    <row r="13189" spans="1:16" x14ac:dyDescent="0.55000000000000004">
      <c r="A13189" t="s">
        <v>1</v>
      </c>
      <c r="B13189" t="s">
        <v>17001</v>
      </c>
      <c r="C13189" t="s">
        <v>5744</v>
      </c>
      <c r="D13189" t="s">
        <v>4084</v>
      </c>
      <c r="E13189" t="s">
        <v>20</v>
      </c>
      <c r="F13189" t="b">
        <v>0</v>
      </c>
      <c r="G13189" t="s">
        <v>30</v>
      </c>
      <c r="H13189" s="4">
        <v>45831.960092592592</v>
      </c>
      <c r="I13189" t="b">
        <v>0</v>
      </c>
      <c r="J13189" t="b">
        <v>1</v>
      </c>
      <c r="K13189" t="s">
        <v>24</v>
      </c>
      <c r="L13189" t="s">
        <v>22</v>
      </c>
      <c r="M13189">
        <v>113895</v>
      </c>
      <c r="O13189" t="s">
        <v>5353</v>
      </c>
    </row>
    <row r="13190" spans="1:16" x14ac:dyDescent="0.55000000000000004">
      <c r="A13190" t="s">
        <v>1</v>
      </c>
      <c r="B13190" t="s">
        <v>17001</v>
      </c>
      <c r="C13190" t="s">
        <v>17014</v>
      </c>
      <c r="D13190" t="s">
        <v>4084</v>
      </c>
      <c r="E13190" t="s">
        <v>20</v>
      </c>
      <c r="F13190" t="b">
        <v>0</v>
      </c>
      <c r="G13190" t="s">
        <v>30</v>
      </c>
      <c r="H13190" s="4">
        <v>45831.960115740738</v>
      </c>
      <c r="I13190" t="b">
        <v>0</v>
      </c>
      <c r="J13190" t="b">
        <v>1</v>
      </c>
      <c r="K13190" t="s">
        <v>24</v>
      </c>
      <c r="L13190" t="s">
        <v>22</v>
      </c>
      <c r="M13190">
        <v>112130.5</v>
      </c>
      <c r="O13190" t="s">
        <v>5353</v>
      </c>
    </row>
    <row r="13191" spans="1:16" x14ac:dyDescent="0.55000000000000004">
      <c r="A13191" t="s">
        <v>1</v>
      </c>
      <c r="B13191" t="s">
        <v>17001</v>
      </c>
      <c r="C13191" t="s">
        <v>17015</v>
      </c>
      <c r="D13191" t="s">
        <v>4084</v>
      </c>
      <c r="E13191" t="s">
        <v>20</v>
      </c>
      <c r="F13191" t="b">
        <v>0</v>
      </c>
      <c r="G13191" t="s">
        <v>30</v>
      </c>
      <c r="H13191" s="4">
        <v>45831.960115740738</v>
      </c>
      <c r="I13191" t="b">
        <v>0</v>
      </c>
      <c r="J13191" t="b">
        <v>1</v>
      </c>
      <c r="K13191" t="s">
        <v>24</v>
      </c>
      <c r="L13191" t="s">
        <v>22</v>
      </c>
      <c r="M13191">
        <v>113895</v>
      </c>
      <c r="O13191" t="s">
        <v>5353</v>
      </c>
    </row>
    <row r="13192" spans="1:16" x14ac:dyDescent="0.55000000000000004">
      <c r="A13192" t="s">
        <v>1</v>
      </c>
      <c r="B13192" t="s">
        <v>17001</v>
      </c>
      <c r="C13192" t="s">
        <v>2458</v>
      </c>
      <c r="D13192" t="s">
        <v>4084</v>
      </c>
      <c r="E13192" t="s">
        <v>20</v>
      </c>
      <c r="F13192" t="b">
        <v>0</v>
      </c>
      <c r="G13192" t="s">
        <v>30</v>
      </c>
      <c r="H13192" s="4">
        <v>45831.960115740738</v>
      </c>
      <c r="I13192" t="b">
        <v>0</v>
      </c>
      <c r="J13192" t="b">
        <v>0</v>
      </c>
      <c r="K13192" t="s">
        <v>24</v>
      </c>
      <c r="L13192" t="s">
        <v>22</v>
      </c>
      <c r="M13192">
        <v>113895</v>
      </c>
      <c r="O13192" t="s">
        <v>5353</v>
      </c>
    </row>
    <row r="13193" spans="1:16" x14ac:dyDescent="0.55000000000000004">
      <c r="A13193" t="s">
        <v>19</v>
      </c>
      <c r="B13193" t="s">
        <v>2180</v>
      </c>
      <c r="C13193" t="s">
        <v>39</v>
      </c>
      <c r="D13193" t="s">
        <v>3973</v>
      </c>
      <c r="E13193" t="s">
        <v>51</v>
      </c>
      <c r="F13193" t="b">
        <v>1</v>
      </c>
      <c r="G13193" t="s">
        <v>23</v>
      </c>
      <c r="H13193" s="4">
        <v>45831.977453703701</v>
      </c>
      <c r="I13193" t="b">
        <v>0</v>
      </c>
      <c r="J13193" t="b">
        <v>1</v>
      </c>
      <c r="K13193" t="s">
        <v>24</v>
      </c>
      <c r="L13193" t="s">
        <v>36</v>
      </c>
      <c r="N13193">
        <v>45</v>
      </c>
      <c r="O13193" t="s">
        <v>3933</v>
      </c>
      <c r="P13193" t="s">
        <v>17016</v>
      </c>
    </row>
    <row r="13194" spans="1:16" x14ac:dyDescent="0.55000000000000004">
      <c r="A13194" t="s">
        <v>0</v>
      </c>
      <c r="B13194" t="s">
        <v>13147</v>
      </c>
      <c r="C13194" t="s">
        <v>966</v>
      </c>
      <c r="D13194" t="s">
        <v>4084</v>
      </c>
      <c r="E13194" t="s">
        <v>20</v>
      </c>
      <c r="F13194" t="b">
        <v>0</v>
      </c>
      <c r="G13194" t="s">
        <v>30</v>
      </c>
      <c r="H13194" s="4">
        <v>45832.000798611109</v>
      </c>
      <c r="I13194" t="b">
        <v>0</v>
      </c>
      <c r="J13194" t="b">
        <v>0</v>
      </c>
      <c r="K13194" t="s">
        <v>24</v>
      </c>
      <c r="L13194" t="s">
        <v>22</v>
      </c>
      <c r="M13194">
        <v>80000</v>
      </c>
      <c r="O13194" t="s">
        <v>374</v>
      </c>
      <c r="P13194" t="s">
        <v>13148</v>
      </c>
    </row>
    <row r="13195" spans="1:16" x14ac:dyDescent="0.55000000000000004">
      <c r="A13195" t="s">
        <v>1</v>
      </c>
      <c r="B13195" t="s">
        <v>17017</v>
      </c>
      <c r="C13195" t="s">
        <v>17018</v>
      </c>
      <c r="D13195" t="s">
        <v>5915</v>
      </c>
      <c r="E13195" t="s">
        <v>20</v>
      </c>
      <c r="F13195" t="b">
        <v>0</v>
      </c>
      <c r="G13195" t="s">
        <v>41</v>
      </c>
      <c r="H13195" s="4">
        <v>45832.001342592594</v>
      </c>
      <c r="I13195" t="b">
        <v>0</v>
      </c>
      <c r="J13195" t="b">
        <v>1</v>
      </c>
      <c r="K13195" t="s">
        <v>24</v>
      </c>
      <c r="L13195" t="s">
        <v>22</v>
      </c>
      <c r="M13195">
        <v>195000</v>
      </c>
      <c r="O13195" t="s">
        <v>17019</v>
      </c>
      <c r="P13195" t="s">
        <v>17020</v>
      </c>
    </row>
    <row r="13196" spans="1:16" x14ac:dyDescent="0.55000000000000004">
      <c r="A13196" t="s">
        <v>19</v>
      </c>
      <c r="B13196" t="s">
        <v>17021</v>
      </c>
      <c r="C13196" t="s">
        <v>2821</v>
      </c>
      <c r="D13196" t="s">
        <v>3973</v>
      </c>
      <c r="E13196" t="s">
        <v>20</v>
      </c>
      <c r="F13196" t="b">
        <v>0</v>
      </c>
      <c r="G13196" t="s">
        <v>41</v>
      </c>
      <c r="H13196" s="4">
        <v>45832.001342592594</v>
      </c>
      <c r="I13196" t="b">
        <v>0</v>
      </c>
      <c r="J13196" t="b">
        <v>0</v>
      </c>
      <c r="K13196" t="s">
        <v>24</v>
      </c>
      <c r="L13196" t="s">
        <v>22</v>
      </c>
      <c r="M13196">
        <v>157500</v>
      </c>
      <c r="O13196" t="s">
        <v>12162</v>
      </c>
      <c r="P13196" t="s">
        <v>17022</v>
      </c>
    </row>
    <row r="13197" spans="1:16" x14ac:dyDescent="0.55000000000000004">
      <c r="A13197" t="s">
        <v>0</v>
      </c>
      <c r="B13197" t="s">
        <v>17023</v>
      </c>
      <c r="C13197" t="s">
        <v>213</v>
      </c>
      <c r="D13197" t="s">
        <v>3973</v>
      </c>
      <c r="E13197" t="s">
        <v>631</v>
      </c>
      <c r="F13197" t="b">
        <v>0</v>
      </c>
      <c r="G13197" t="s">
        <v>41</v>
      </c>
      <c r="H13197" s="4">
        <v>45832.041990740741</v>
      </c>
      <c r="I13197" t="b">
        <v>0</v>
      </c>
      <c r="J13197" t="b">
        <v>0</v>
      </c>
      <c r="K13197" t="s">
        <v>24</v>
      </c>
      <c r="L13197" t="s">
        <v>36</v>
      </c>
      <c r="N13197">
        <v>22</v>
      </c>
      <c r="O13197" t="s">
        <v>17024</v>
      </c>
      <c r="P13197" t="s">
        <v>17025</v>
      </c>
    </row>
    <row r="13198" spans="1:16" x14ac:dyDescent="0.55000000000000004">
      <c r="A13198" t="s">
        <v>2</v>
      </c>
      <c r="B13198" t="s">
        <v>17026</v>
      </c>
      <c r="C13198" t="s">
        <v>167</v>
      </c>
      <c r="D13198" t="s">
        <v>3828</v>
      </c>
      <c r="E13198" t="s">
        <v>20</v>
      </c>
      <c r="F13198" t="b">
        <v>0</v>
      </c>
      <c r="G13198" t="s">
        <v>35</v>
      </c>
      <c r="H13198" s="4">
        <v>45832.086018518523</v>
      </c>
      <c r="I13198" t="b">
        <v>1</v>
      </c>
      <c r="J13198" t="b">
        <v>1</v>
      </c>
      <c r="K13198" t="s">
        <v>24</v>
      </c>
      <c r="L13198" t="s">
        <v>22</v>
      </c>
      <c r="M13198">
        <v>138100</v>
      </c>
      <c r="O13198" t="s">
        <v>1172</v>
      </c>
      <c r="P13198" t="s">
        <v>17027</v>
      </c>
    </row>
    <row r="13199" spans="1:16" x14ac:dyDescent="0.55000000000000004">
      <c r="A13199" t="s">
        <v>89</v>
      </c>
      <c r="B13199" t="s">
        <v>4026</v>
      </c>
      <c r="C13199" t="s">
        <v>39</v>
      </c>
      <c r="D13199" t="s">
        <v>16101</v>
      </c>
      <c r="E13199" t="s">
        <v>51</v>
      </c>
      <c r="F13199" t="b">
        <v>1</v>
      </c>
      <c r="G13199" t="s">
        <v>997</v>
      </c>
      <c r="H13199" s="4">
        <v>45832.090277777781</v>
      </c>
      <c r="I13199" t="b">
        <v>0</v>
      </c>
      <c r="J13199" t="b">
        <v>0</v>
      </c>
      <c r="K13199" t="s">
        <v>997</v>
      </c>
      <c r="L13199" t="s">
        <v>22</v>
      </c>
      <c r="M13199">
        <v>83200</v>
      </c>
      <c r="O13199" t="s">
        <v>12516</v>
      </c>
      <c r="P13199" t="s">
        <v>16821</v>
      </c>
    </row>
    <row r="13200" spans="1:16" x14ac:dyDescent="0.55000000000000004">
      <c r="A13200" t="s">
        <v>0</v>
      </c>
      <c r="B13200" t="s">
        <v>0</v>
      </c>
      <c r="C13200" t="s">
        <v>17028</v>
      </c>
      <c r="D13200" t="s">
        <v>3828</v>
      </c>
      <c r="E13200" t="s">
        <v>20</v>
      </c>
      <c r="F13200" t="b">
        <v>0</v>
      </c>
      <c r="G13200" t="s">
        <v>27</v>
      </c>
      <c r="H13200" s="4">
        <v>45832.249988425923</v>
      </c>
      <c r="I13200" t="b">
        <v>1</v>
      </c>
      <c r="J13200" t="b">
        <v>1</v>
      </c>
      <c r="K13200" t="s">
        <v>24</v>
      </c>
      <c r="L13200" t="s">
        <v>36</v>
      </c>
      <c r="N13200">
        <v>32.68499755859375</v>
      </c>
      <c r="O13200" t="s">
        <v>17029</v>
      </c>
      <c r="P13200" t="s">
        <v>17030</v>
      </c>
    </row>
    <row r="13201" spans="1:16" x14ac:dyDescent="0.55000000000000004">
      <c r="A13201" t="s">
        <v>0</v>
      </c>
      <c r="B13201" t="s">
        <v>0</v>
      </c>
      <c r="C13201" t="s">
        <v>598</v>
      </c>
      <c r="D13201" t="s">
        <v>4084</v>
      </c>
      <c r="E13201" t="s">
        <v>34</v>
      </c>
      <c r="F13201" t="b">
        <v>0</v>
      </c>
      <c r="G13201" t="s">
        <v>35</v>
      </c>
      <c r="H13201" s="4">
        <v>45832.250520833331</v>
      </c>
      <c r="I13201" t="b">
        <v>1</v>
      </c>
      <c r="J13201" t="b">
        <v>1</v>
      </c>
      <c r="K13201" t="s">
        <v>24</v>
      </c>
      <c r="L13201" t="s">
        <v>22</v>
      </c>
      <c r="M13201">
        <v>110000</v>
      </c>
      <c r="O13201" t="s">
        <v>17031</v>
      </c>
      <c r="P13201" t="s">
        <v>17032</v>
      </c>
    </row>
    <row r="13202" spans="1:16" x14ac:dyDescent="0.55000000000000004">
      <c r="A13202" t="s">
        <v>0</v>
      </c>
      <c r="B13202" t="s">
        <v>3335</v>
      </c>
      <c r="C13202" t="s">
        <v>167</v>
      </c>
      <c r="D13202" t="s">
        <v>4084</v>
      </c>
      <c r="E13202" t="s">
        <v>20</v>
      </c>
      <c r="F13202" t="b">
        <v>0</v>
      </c>
      <c r="G13202" t="s">
        <v>35</v>
      </c>
      <c r="H13202" s="4">
        <v>45832.250532407408</v>
      </c>
      <c r="I13202" t="b">
        <v>1</v>
      </c>
      <c r="J13202" t="b">
        <v>0</v>
      </c>
      <c r="K13202" t="s">
        <v>24</v>
      </c>
      <c r="L13202" t="s">
        <v>22</v>
      </c>
      <c r="M13202">
        <v>125000</v>
      </c>
      <c r="O13202" t="s">
        <v>88</v>
      </c>
    </row>
    <row r="13203" spans="1:16" x14ac:dyDescent="0.55000000000000004">
      <c r="A13203" t="s">
        <v>0</v>
      </c>
      <c r="B13203" t="s">
        <v>9343</v>
      </c>
      <c r="C13203" t="s">
        <v>151</v>
      </c>
      <c r="D13203" t="s">
        <v>3828</v>
      </c>
      <c r="E13203" t="s">
        <v>20</v>
      </c>
      <c r="F13203" t="b">
        <v>0</v>
      </c>
      <c r="G13203" t="s">
        <v>30</v>
      </c>
      <c r="H13203" s="4">
        <v>45832.250567129631</v>
      </c>
      <c r="I13203" t="b">
        <v>0</v>
      </c>
      <c r="J13203" t="b">
        <v>1</v>
      </c>
      <c r="K13203" t="s">
        <v>24</v>
      </c>
      <c r="L13203" t="s">
        <v>36</v>
      </c>
      <c r="N13203">
        <v>43.875</v>
      </c>
      <c r="O13203" t="s">
        <v>6083</v>
      </c>
      <c r="P13203" t="s">
        <v>9344</v>
      </c>
    </row>
    <row r="13204" spans="1:16" x14ac:dyDescent="0.55000000000000004">
      <c r="A13204" t="s">
        <v>1</v>
      </c>
      <c r="B13204" t="s">
        <v>9350</v>
      </c>
      <c r="C13204" t="s">
        <v>1521</v>
      </c>
      <c r="D13204" t="s">
        <v>3973</v>
      </c>
      <c r="E13204" t="s">
        <v>20</v>
      </c>
      <c r="F13204" t="b">
        <v>0</v>
      </c>
      <c r="G13204" t="s">
        <v>52</v>
      </c>
      <c r="H13204" s="4">
        <v>45832.251354166663</v>
      </c>
      <c r="I13204" t="b">
        <v>0</v>
      </c>
      <c r="J13204" t="b">
        <v>1</v>
      </c>
      <c r="K13204" t="s">
        <v>24</v>
      </c>
      <c r="L13204" t="s">
        <v>22</v>
      </c>
      <c r="M13204">
        <v>80000</v>
      </c>
      <c r="O13204" t="s">
        <v>1549</v>
      </c>
      <c r="P13204" t="s">
        <v>700</v>
      </c>
    </row>
    <row r="13205" spans="1:16" x14ac:dyDescent="0.55000000000000004">
      <c r="A13205" t="s">
        <v>2</v>
      </c>
      <c r="B13205" t="s">
        <v>16855</v>
      </c>
      <c r="C13205" t="s">
        <v>591</v>
      </c>
      <c r="D13205" t="s">
        <v>3973</v>
      </c>
      <c r="E13205" t="s">
        <v>20</v>
      </c>
      <c r="F13205" t="b">
        <v>0</v>
      </c>
      <c r="G13205" t="s">
        <v>27</v>
      </c>
      <c r="H13205" s="4">
        <v>45832.251608796287</v>
      </c>
      <c r="I13205" t="b">
        <v>0</v>
      </c>
      <c r="J13205" t="b">
        <v>0</v>
      </c>
      <c r="K13205" t="s">
        <v>24</v>
      </c>
      <c r="L13205" t="s">
        <v>36</v>
      </c>
      <c r="N13205">
        <v>45</v>
      </c>
      <c r="O13205" t="s">
        <v>4344</v>
      </c>
      <c r="P13205" t="s">
        <v>2608</v>
      </c>
    </row>
    <row r="13206" spans="1:16" x14ac:dyDescent="0.55000000000000004">
      <c r="A13206" t="s">
        <v>1</v>
      </c>
      <c r="B13206" t="s">
        <v>17033</v>
      </c>
      <c r="C13206" t="s">
        <v>940</v>
      </c>
      <c r="D13206" t="s">
        <v>4035</v>
      </c>
      <c r="E13206" t="s">
        <v>20</v>
      </c>
      <c r="F13206" t="b">
        <v>0</v>
      </c>
      <c r="G13206" t="s">
        <v>941</v>
      </c>
      <c r="H13206" s="4">
        <v>45832.258310185192</v>
      </c>
      <c r="I13206" t="b">
        <v>0</v>
      </c>
      <c r="J13206" t="b">
        <v>0</v>
      </c>
      <c r="K13206" t="s">
        <v>941</v>
      </c>
      <c r="L13206" t="s">
        <v>22</v>
      </c>
      <c r="M13206">
        <v>88799.5</v>
      </c>
      <c r="O13206" t="s">
        <v>17034</v>
      </c>
      <c r="P13206" t="s">
        <v>149</v>
      </c>
    </row>
    <row r="13207" spans="1:16" x14ac:dyDescent="0.55000000000000004">
      <c r="A13207" t="s">
        <v>1</v>
      </c>
      <c r="B13207" t="s">
        <v>17035</v>
      </c>
      <c r="C13207" t="s">
        <v>106</v>
      </c>
      <c r="D13207" t="s">
        <v>3985</v>
      </c>
      <c r="E13207" t="s">
        <v>20</v>
      </c>
      <c r="F13207" t="b">
        <v>0</v>
      </c>
      <c r="G13207" t="s">
        <v>106</v>
      </c>
      <c r="H13207" s="4">
        <v>45832.296550925923</v>
      </c>
      <c r="I13207" t="b">
        <v>0</v>
      </c>
      <c r="J13207" t="b">
        <v>0</v>
      </c>
      <c r="K13207" t="s">
        <v>106</v>
      </c>
      <c r="L13207" t="s">
        <v>22</v>
      </c>
      <c r="M13207">
        <v>127317</v>
      </c>
      <c r="O13207" t="s">
        <v>17036</v>
      </c>
      <c r="P13207" t="s">
        <v>17037</v>
      </c>
    </row>
    <row r="13208" spans="1:16" x14ac:dyDescent="0.55000000000000004">
      <c r="A13208" t="s">
        <v>1</v>
      </c>
      <c r="B13208" t="s">
        <v>661</v>
      </c>
      <c r="C13208" t="s">
        <v>1240</v>
      </c>
      <c r="D13208" t="s">
        <v>6017</v>
      </c>
      <c r="E13208" t="s">
        <v>20</v>
      </c>
      <c r="F13208" t="b">
        <v>0</v>
      </c>
      <c r="G13208" t="s">
        <v>27</v>
      </c>
      <c r="H13208" s="4">
        <v>45832.375972222217</v>
      </c>
      <c r="I13208" t="b">
        <v>0</v>
      </c>
      <c r="J13208" t="b">
        <v>0</v>
      </c>
      <c r="K13208" t="s">
        <v>24</v>
      </c>
      <c r="L13208" t="s">
        <v>22</v>
      </c>
      <c r="M13208">
        <v>121500</v>
      </c>
      <c r="O13208" t="s">
        <v>2239</v>
      </c>
      <c r="P13208" t="s">
        <v>17038</v>
      </c>
    </row>
    <row r="13209" spans="1:16" x14ac:dyDescent="0.55000000000000004">
      <c r="A13209" t="s">
        <v>2</v>
      </c>
      <c r="B13209" t="s">
        <v>17039</v>
      </c>
      <c r="C13209" t="s">
        <v>151</v>
      </c>
      <c r="D13209" t="s">
        <v>3970</v>
      </c>
      <c r="E13209" t="s">
        <v>20</v>
      </c>
      <c r="F13209" t="b">
        <v>0</v>
      </c>
      <c r="G13209" t="s">
        <v>27</v>
      </c>
      <c r="H13209" s="4">
        <v>45832.376516203702</v>
      </c>
      <c r="I13209" t="b">
        <v>0</v>
      </c>
      <c r="J13209" t="b">
        <v>1</v>
      </c>
      <c r="K13209" t="s">
        <v>24</v>
      </c>
      <c r="L13209" t="s">
        <v>22</v>
      </c>
      <c r="M13209">
        <v>155000</v>
      </c>
      <c r="O13209" t="s">
        <v>16114</v>
      </c>
      <c r="P13209" t="s">
        <v>17040</v>
      </c>
    </row>
    <row r="13210" spans="1:16" x14ac:dyDescent="0.55000000000000004">
      <c r="A13210" t="s">
        <v>89</v>
      </c>
      <c r="B13210" t="s">
        <v>17041</v>
      </c>
      <c r="C13210" t="s">
        <v>367</v>
      </c>
      <c r="D13210" t="s">
        <v>3973</v>
      </c>
      <c r="E13210" t="s">
        <v>20</v>
      </c>
      <c r="F13210" t="b">
        <v>0</v>
      </c>
      <c r="G13210" t="s">
        <v>27</v>
      </c>
      <c r="H13210" s="4">
        <v>45832.37672453704</v>
      </c>
      <c r="I13210" t="b">
        <v>0</v>
      </c>
      <c r="J13210" t="b">
        <v>1</v>
      </c>
      <c r="K13210" t="s">
        <v>24</v>
      </c>
      <c r="L13210" t="s">
        <v>22</v>
      </c>
      <c r="M13210">
        <v>158300</v>
      </c>
      <c r="O13210" t="s">
        <v>173</v>
      </c>
      <c r="P13210" t="s">
        <v>17042</v>
      </c>
    </row>
    <row r="13211" spans="1:16" x14ac:dyDescent="0.55000000000000004">
      <c r="A13211" t="s">
        <v>25</v>
      </c>
      <c r="B13211" t="s">
        <v>17043</v>
      </c>
      <c r="C13211" t="s">
        <v>39</v>
      </c>
      <c r="D13211" t="s">
        <v>17044</v>
      </c>
      <c r="E13211" t="s">
        <v>20</v>
      </c>
      <c r="F13211" t="b">
        <v>1</v>
      </c>
      <c r="G13211" t="s">
        <v>35</v>
      </c>
      <c r="H13211" s="4">
        <v>45832.417175925933</v>
      </c>
      <c r="I13211" t="b">
        <v>0</v>
      </c>
      <c r="J13211" t="b">
        <v>1</v>
      </c>
      <c r="K13211" t="s">
        <v>24</v>
      </c>
      <c r="L13211" t="s">
        <v>22</v>
      </c>
      <c r="M13211">
        <v>159710</v>
      </c>
      <c r="O13211" t="s">
        <v>759</v>
      </c>
      <c r="P13211" t="s">
        <v>815</v>
      </c>
    </row>
    <row r="13212" spans="1:16" x14ac:dyDescent="0.55000000000000004">
      <c r="A13212" t="s">
        <v>0</v>
      </c>
      <c r="B13212" t="s">
        <v>17045</v>
      </c>
      <c r="C13212" t="s">
        <v>160</v>
      </c>
      <c r="D13212" t="s">
        <v>4084</v>
      </c>
      <c r="E13212" t="s">
        <v>20</v>
      </c>
      <c r="F13212" t="b">
        <v>0</v>
      </c>
      <c r="G13212" t="s">
        <v>52</v>
      </c>
      <c r="H13212" s="4">
        <v>45832.417407407411</v>
      </c>
      <c r="I13212" t="b">
        <v>1</v>
      </c>
      <c r="J13212" t="b">
        <v>0</v>
      </c>
      <c r="K13212" t="s">
        <v>24</v>
      </c>
      <c r="L13212" t="s">
        <v>22</v>
      </c>
      <c r="M13212">
        <v>110000</v>
      </c>
      <c r="O13212" t="s">
        <v>17046</v>
      </c>
      <c r="P13212" t="s">
        <v>17047</v>
      </c>
    </row>
    <row r="13213" spans="1:16" x14ac:dyDescent="0.55000000000000004">
      <c r="A13213" t="s">
        <v>1</v>
      </c>
      <c r="B13213" t="s">
        <v>16712</v>
      </c>
      <c r="C13213" t="s">
        <v>372</v>
      </c>
      <c r="D13213" t="s">
        <v>4084</v>
      </c>
      <c r="E13213" t="s">
        <v>20</v>
      </c>
      <c r="F13213" t="b">
        <v>0</v>
      </c>
      <c r="G13213" t="s">
        <v>27</v>
      </c>
      <c r="H13213" s="4">
        <v>45832.417604166672</v>
      </c>
      <c r="I13213" t="b">
        <v>0</v>
      </c>
      <c r="J13213" t="b">
        <v>0</v>
      </c>
      <c r="K13213" t="s">
        <v>24</v>
      </c>
      <c r="L13213" t="s">
        <v>22</v>
      </c>
      <c r="M13213">
        <v>124941</v>
      </c>
      <c r="O13213" t="s">
        <v>16114</v>
      </c>
      <c r="P13213" t="s">
        <v>16713</v>
      </c>
    </row>
    <row r="13214" spans="1:16" x14ac:dyDescent="0.55000000000000004">
      <c r="A13214" t="s">
        <v>1</v>
      </c>
      <c r="B13214" t="s">
        <v>17048</v>
      </c>
      <c r="C13214" t="s">
        <v>39</v>
      </c>
      <c r="D13214" t="s">
        <v>2208</v>
      </c>
      <c r="E13214" t="s">
        <v>20</v>
      </c>
      <c r="F13214" t="b">
        <v>1</v>
      </c>
      <c r="G13214" t="s">
        <v>41</v>
      </c>
      <c r="H13214" s="4">
        <v>45832.417708333327</v>
      </c>
      <c r="I13214" t="b">
        <v>0</v>
      </c>
      <c r="J13214" t="b">
        <v>0</v>
      </c>
      <c r="K13214" t="s">
        <v>24</v>
      </c>
      <c r="L13214" t="s">
        <v>22</v>
      </c>
      <c r="M13214">
        <v>150000</v>
      </c>
      <c r="O13214" t="s">
        <v>123</v>
      </c>
      <c r="P13214" t="s">
        <v>17049</v>
      </c>
    </row>
    <row r="13215" spans="1:16" x14ac:dyDescent="0.55000000000000004">
      <c r="A13215" t="s">
        <v>2</v>
      </c>
      <c r="B13215" t="s">
        <v>17050</v>
      </c>
      <c r="C13215" t="s">
        <v>1157</v>
      </c>
      <c r="D13215" t="s">
        <v>3957</v>
      </c>
      <c r="E13215" t="s">
        <v>20</v>
      </c>
      <c r="F13215" t="b">
        <v>0</v>
      </c>
      <c r="G13215" t="s">
        <v>27</v>
      </c>
      <c r="H13215" s="4">
        <v>45832.418252314812</v>
      </c>
      <c r="I13215" t="b">
        <v>1</v>
      </c>
      <c r="J13215" t="b">
        <v>1</v>
      </c>
      <c r="K13215" t="s">
        <v>24</v>
      </c>
      <c r="L13215" t="s">
        <v>36</v>
      </c>
      <c r="N13215">
        <v>44.090000152587891</v>
      </c>
      <c r="O13215" t="s">
        <v>17051</v>
      </c>
      <c r="P13215" t="s">
        <v>17052</v>
      </c>
    </row>
    <row r="13216" spans="1:16" x14ac:dyDescent="0.55000000000000004">
      <c r="A13216" t="s">
        <v>40</v>
      </c>
      <c r="B13216" t="s">
        <v>17053</v>
      </c>
      <c r="C13216" t="s">
        <v>71</v>
      </c>
      <c r="D13216" t="s">
        <v>3973</v>
      </c>
      <c r="E13216" t="s">
        <v>20</v>
      </c>
      <c r="F13216" t="b">
        <v>0</v>
      </c>
      <c r="G13216" t="s">
        <v>23</v>
      </c>
      <c r="H13216" s="4">
        <v>45832.493206018517</v>
      </c>
      <c r="I13216" t="b">
        <v>0</v>
      </c>
      <c r="J13216" t="b">
        <v>0</v>
      </c>
      <c r="K13216" t="s">
        <v>24</v>
      </c>
      <c r="L13216" t="s">
        <v>22</v>
      </c>
      <c r="M13216">
        <v>125000</v>
      </c>
      <c r="O13216" t="s">
        <v>9691</v>
      </c>
      <c r="P13216" t="s">
        <v>17054</v>
      </c>
    </row>
    <row r="13217" spans="1:16" x14ac:dyDescent="0.55000000000000004">
      <c r="A13217" t="s">
        <v>1</v>
      </c>
      <c r="B13217" t="s">
        <v>17055</v>
      </c>
      <c r="C13217" t="s">
        <v>82</v>
      </c>
      <c r="D13217" t="s">
        <v>3973</v>
      </c>
      <c r="E13217" t="s">
        <v>20</v>
      </c>
      <c r="F13217" t="b">
        <v>0</v>
      </c>
      <c r="G13217" t="s">
        <v>27</v>
      </c>
      <c r="H13217" s="4">
        <v>45832.500902777778</v>
      </c>
      <c r="I13217" t="b">
        <v>0</v>
      </c>
      <c r="J13217" t="b">
        <v>1</v>
      </c>
      <c r="K13217" t="s">
        <v>24</v>
      </c>
      <c r="L13217" t="s">
        <v>22</v>
      </c>
      <c r="M13217">
        <v>169500</v>
      </c>
      <c r="O13217" t="s">
        <v>1172</v>
      </c>
      <c r="P13217" t="s">
        <v>2059</v>
      </c>
    </row>
    <row r="13218" spans="1:16" x14ac:dyDescent="0.55000000000000004">
      <c r="A13218" t="s">
        <v>1</v>
      </c>
      <c r="B13218" t="s">
        <v>17056</v>
      </c>
      <c r="C13218" t="s">
        <v>185</v>
      </c>
      <c r="D13218" t="s">
        <v>3957</v>
      </c>
      <c r="E13218" t="s">
        <v>34</v>
      </c>
      <c r="F13218" t="b">
        <v>0</v>
      </c>
      <c r="G13218" t="s">
        <v>27</v>
      </c>
      <c r="H13218" s="4">
        <v>45832.500902777778</v>
      </c>
      <c r="I13218" t="b">
        <v>0</v>
      </c>
      <c r="J13218" t="b">
        <v>1</v>
      </c>
      <c r="K13218" t="s">
        <v>24</v>
      </c>
      <c r="L13218" t="s">
        <v>36</v>
      </c>
      <c r="N13218">
        <v>56</v>
      </c>
      <c r="O13218" t="s">
        <v>1807</v>
      </c>
      <c r="P13218" t="s">
        <v>14508</v>
      </c>
    </row>
    <row r="13219" spans="1:16" x14ac:dyDescent="0.55000000000000004">
      <c r="A13219" t="s">
        <v>2</v>
      </c>
      <c r="B13219" t="s">
        <v>17057</v>
      </c>
      <c r="C13219" t="s">
        <v>192</v>
      </c>
      <c r="D13219" t="s">
        <v>4093</v>
      </c>
      <c r="E13219" t="s">
        <v>20</v>
      </c>
      <c r="F13219" t="b">
        <v>0</v>
      </c>
      <c r="G13219" t="s">
        <v>27</v>
      </c>
      <c r="H13219" s="4">
        <v>45832.501527777778</v>
      </c>
      <c r="I13219" t="b">
        <v>0</v>
      </c>
      <c r="J13219" t="b">
        <v>1</v>
      </c>
      <c r="K13219" t="s">
        <v>24</v>
      </c>
      <c r="L13219" t="s">
        <v>36</v>
      </c>
      <c r="N13219">
        <v>110</v>
      </c>
      <c r="O13219" t="s">
        <v>1511</v>
      </c>
      <c r="P13219" t="s">
        <v>17058</v>
      </c>
    </row>
    <row r="13220" spans="1:16" x14ac:dyDescent="0.55000000000000004">
      <c r="A13220" t="s">
        <v>2</v>
      </c>
      <c r="B13220" t="s">
        <v>17026</v>
      </c>
      <c r="C13220" t="s">
        <v>71</v>
      </c>
      <c r="D13220" t="s">
        <v>3973</v>
      </c>
      <c r="E13220" t="s">
        <v>20</v>
      </c>
      <c r="F13220" t="b">
        <v>0</v>
      </c>
      <c r="G13220" t="s">
        <v>41</v>
      </c>
      <c r="H13220" s="4">
        <v>45832.501828703702</v>
      </c>
      <c r="I13220" t="b">
        <v>1</v>
      </c>
      <c r="J13220" t="b">
        <v>1</v>
      </c>
      <c r="K13220" t="s">
        <v>24</v>
      </c>
      <c r="L13220" t="s">
        <v>22</v>
      </c>
      <c r="M13220">
        <v>138100</v>
      </c>
      <c r="O13220" t="s">
        <v>4535</v>
      </c>
      <c r="P13220" t="s">
        <v>17027</v>
      </c>
    </row>
    <row r="13221" spans="1:16" x14ac:dyDescent="0.55000000000000004">
      <c r="A13221" t="s">
        <v>2</v>
      </c>
      <c r="B13221" t="s">
        <v>17059</v>
      </c>
      <c r="C13221" t="s">
        <v>390</v>
      </c>
      <c r="D13221" t="s">
        <v>17060</v>
      </c>
      <c r="E13221" t="s">
        <v>34</v>
      </c>
      <c r="F13221" t="b">
        <v>0</v>
      </c>
      <c r="G13221" t="s">
        <v>41</v>
      </c>
      <c r="H13221" s="4">
        <v>45832.501840277779</v>
      </c>
      <c r="I13221" t="b">
        <v>0</v>
      </c>
      <c r="J13221" t="b">
        <v>1</v>
      </c>
      <c r="K13221" t="s">
        <v>24</v>
      </c>
      <c r="L13221" t="s">
        <v>22</v>
      </c>
      <c r="M13221">
        <v>103687.5</v>
      </c>
      <c r="O13221" t="s">
        <v>2546</v>
      </c>
      <c r="P13221" t="s">
        <v>17061</v>
      </c>
    </row>
    <row r="13222" spans="1:16" x14ac:dyDescent="0.55000000000000004">
      <c r="A13222" t="s">
        <v>2</v>
      </c>
      <c r="B13222" t="s">
        <v>17062</v>
      </c>
      <c r="C13222" t="s">
        <v>158</v>
      </c>
      <c r="D13222" t="s">
        <v>4035</v>
      </c>
      <c r="E13222" t="s">
        <v>20</v>
      </c>
      <c r="F13222" t="b">
        <v>0</v>
      </c>
      <c r="G13222" t="s">
        <v>158</v>
      </c>
      <c r="H13222" s="4">
        <v>45832.503981481481</v>
      </c>
      <c r="I13222" t="b">
        <v>0</v>
      </c>
      <c r="J13222" t="b">
        <v>0</v>
      </c>
      <c r="K13222" t="s">
        <v>158</v>
      </c>
      <c r="L13222" t="s">
        <v>22</v>
      </c>
      <c r="M13222">
        <v>75000</v>
      </c>
      <c r="O13222" t="s">
        <v>2768</v>
      </c>
      <c r="P13222" t="s">
        <v>17063</v>
      </c>
    </row>
    <row r="13223" spans="1:16" x14ac:dyDescent="0.55000000000000004">
      <c r="A13223" t="s">
        <v>2</v>
      </c>
      <c r="B13223" t="s">
        <v>692</v>
      </c>
      <c r="C13223" t="s">
        <v>1436</v>
      </c>
      <c r="D13223" t="s">
        <v>3973</v>
      </c>
      <c r="E13223" t="s">
        <v>20</v>
      </c>
      <c r="F13223" t="b">
        <v>0</v>
      </c>
      <c r="G13223" t="s">
        <v>23</v>
      </c>
      <c r="H13223" s="4">
        <v>45832.534942129627</v>
      </c>
      <c r="I13223" t="b">
        <v>0</v>
      </c>
      <c r="J13223" t="b">
        <v>0</v>
      </c>
      <c r="K13223" t="s">
        <v>24</v>
      </c>
      <c r="L13223" t="s">
        <v>22</v>
      </c>
      <c r="M13223">
        <v>135000</v>
      </c>
      <c r="O13223" t="s">
        <v>17064</v>
      </c>
      <c r="P13223" t="s">
        <v>17065</v>
      </c>
    </row>
    <row r="13224" spans="1:16" x14ac:dyDescent="0.55000000000000004">
      <c r="A13224" t="s">
        <v>0</v>
      </c>
      <c r="B13224" t="s">
        <v>2656</v>
      </c>
      <c r="C13224" t="s">
        <v>114</v>
      </c>
      <c r="D13224" t="s">
        <v>3973</v>
      </c>
      <c r="E13224" t="s">
        <v>51</v>
      </c>
      <c r="F13224" t="b">
        <v>0</v>
      </c>
      <c r="G13224" t="s">
        <v>27</v>
      </c>
      <c r="H13224" s="4">
        <v>45832.541898148149</v>
      </c>
      <c r="I13224" t="b">
        <v>0</v>
      </c>
      <c r="J13224" t="b">
        <v>0</v>
      </c>
      <c r="K13224" t="s">
        <v>24</v>
      </c>
      <c r="L13224" t="s">
        <v>22</v>
      </c>
      <c r="M13224">
        <v>87051.5</v>
      </c>
      <c r="O13224" t="s">
        <v>5482</v>
      </c>
      <c r="P13224" t="s">
        <v>3118</v>
      </c>
    </row>
    <row r="13225" spans="1:16" x14ac:dyDescent="0.55000000000000004">
      <c r="A13225" t="s">
        <v>0</v>
      </c>
      <c r="B13225" t="s">
        <v>1254</v>
      </c>
      <c r="C13225" t="s">
        <v>140</v>
      </c>
      <c r="D13225" t="s">
        <v>3973</v>
      </c>
      <c r="E13225" t="s">
        <v>20</v>
      </c>
      <c r="F13225" t="b">
        <v>0</v>
      </c>
      <c r="G13225" t="s">
        <v>35</v>
      </c>
      <c r="H13225" s="4">
        <v>45832.542129629634</v>
      </c>
      <c r="I13225" t="b">
        <v>1</v>
      </c>
      <c r="J13225" t="b">
        <v>1</v>
      </c>
      <c r="K13225" t="s">
        <v>24</v>
      </c>
      <c r="L13225" t="s">
        <v>22</v>
      </c>
      <c r="M13225">
        <v>76209</v>
      </c>
      <c r="O13225" t="s">
        <v>5482</v>
      </c>
    </row>
    <row r="13226" spans="1:16" x14ac:dyDescent="0.55000000000000004">
      <c r="A13226" t="s">
        <v>1</v>
      </c>
      <c r="B13226" t="s">
        <v>17066</v>
      </c>
      <c r="C13226" t="s">
        <v>39</v>
      </c>
      <c r="D13226" t="s">
        <v>3973</v>
      </c>
      <c r="E13226" t="s">
        <v>20</v>
      </c>
      <c r="F13226" t="b">
        <v>1</v>
      </c>
      <c r="G13226" t="s">
        <v>30</v>
      </c>
      <c r="H13226" s="4">
        <v>45832.542280092603</v>
      </c>
      <c r="I13226" t="b">
        <v>1</v>
      </c>
      <c r="J13226" t="b">
        <v>0</v>
      </c>
      <c r="K13226" t="s">
        <v>24</v>
      </c>
      <c r="L13226" t="s">
        <v>22</v>
      </c>
      <c r="M13226">
        <v>69848.5</v>
      </c>
      <c r="O13226" t="s">
        <v>17067</v>
      </c>
      <c r="P13226" t="s">
        <v>17068</v>
      </c>
    </row>
    <row r="13227" spans="1:16" x14ac:dyDescent="0.55000000000000004">
      <c r="A13227" t="s">
        <v>0</v>
      </c>
      <c r="B13227" t="s">
        <v>15105</v>
      </c>
      <c r="C13227" t="s">
        <v>192</v>
      </c>
      <c r="D13227" t="s">
        <v>3973</v>
      </c>
      <c r="E13227" t="s">
        <v>20</v>
      </c>
      <c r="F13227" t="b">
        <v>0</v>
      </c>
      <c r="G13227" t="s">
        <v>52</v>
      </c>
      <c r="H13227" s="4">
        <v>45832.542500000003</v>
      </c>
      <c r="I13227" t="b">
        <v>0</v>
      </c>
      <c r="J13227" t="b">
        <v>0</v>
      </c>
      <c r="K13227" t="s">
        <v>24</v>
      </c>
      <c r="L13227" t="s">
        <v>22</v>
      </c>
      <c r="M13227">
        <v>96750</v>
      </c>
      <c r="O13227" t="s">
        <v>5482</v>
      </c>
    </row>
    <row r="13228" spans="1:16" x14ac:dyDescent="0.55000000000000004">
      <c r="A13228" t="s">
        <v>2</v>
      </c>
      <c r="B13228" t="s">
        <v>7528</v>
      </c>
      <c r="C13228" t="s">
        <v>82</v>
      </c>
      <c r="D13228" t="s">
        <v>3828</v>
      </c>
      <c r="E13228" t="s">
        <v>51</v>
      </c>
      <c r="F13228" t="b">
        <v>0</v>
      </c>
      <c r="G13228" t="s">
        <v>41</v>
      </c>
      <c r="H13228" s="4">
        <v>45832.543599537043</v>
      </c>
      <c r="I13228" t="b">
        <v>0</v>
      </c>
      <c r="J13228" t="b">
        <v>0</v>
      </c>
      <c r="K13228" t="s">
        <v>24</v>
      </c>
      <c r="L13228" t="s">
        <v>36</v>
      </c>
      <c r="N13228">
        <v>50</v>
      </c>
      <c r="O13228" t="s">
        <v>17069</v>
      </c>
      <c r="P13228" t="s">
        <v>17070</v>
      </c>
    </row>
    <row r="13229" spans="1:16" x14ac:dyDescent="0.55000000000000004">
      <c r="A13229" t="s">
        <v>0</v>
      </c>
      <c r="B13229" t="s">
        <v>17071</v>
      </c>
      <c r="C13229" t="s">
        <v>957</v>
      </c>
      <c r="D13229" t="s">
        <v>7853</v>
      </c>
      <c r="E13229" t="s">
        <v>20</v>
      </c>
      <c r="F13229" t="b">
        <v>0</v>
      </c>
      <c r="G13229" t="s">
        <v>27</v>
      </c>
      <c r="H13229" s="4">
        <v>45832.583391203712</v>
      </c>
      <c r="I13229" t="b">
        <v>0</v>
      </c>
      <c r="J13229" t="b">
        <v>1</v>
      </c>
      <c r="K13229" t="s">
        <v>24</v>
      </c>
      <c r="L13229" t="s">
        <v>22</v>
      </c>
      <c r="M13229">
        <v>201625</v>
      </c>
      <c r="O13229" t="s">
        <v>1906</v>
      </c>
    </row>
    <row r="13230" spans="1:16" x14ac:dyDescent="0.55000000000000004">
      <c r="A13230" t="s">
        <v>2</v>
      </c>
      <c r="B13230" t="s">
        <v>17072</v>
      </c>
      <c r="C13230" t="s">
        <v>372</v>
      </c>
      <c r="D13230" t="s">
        <v>3600</v>
      </c>
      <c r="E13230" t="s">
        <v>51</v>
      </c>
      <c r="F13230" t="b">
        <v>0</v>
      </c>
      <c r="G13230" t="s">
        <v>27</v>
      </c>
      <c r="H13230" s="4">
        <v>45832.584780092591</v>
      </c>
      <c r="I13230" t="b">
        <v>1</v>
      </c>
      <c r="J13230" t="b">
        <v>0</v>
      </c>
      <c r="K13230" t="s">
        <v>24</v>
      </c>
      <c r="L13230" t="s">
        <v>22</v>
      </c>
      <c r="M13230">
        <v>110000</v>
      </c>
      <c r="O13230" t="s">
        <v>17073</v>
      </c>
      <c r="P13230" t="s">
        <v>17074</v>
      </c>
    </row>
    <row r="13231" spans="1:16" x14ac:dyDescent="0.55000000000000004">
      <c r="A13231" t="s">
        <v>2</v>
      </c>
      <c r="B13231" t="s">
        <v>17075</v>
      </c>
      <c r="C13231" t="s">
        <v>42</v>
      </c>
      <c r="D13231" t="s">
        <v>3828</v>
      </c>
      <c r="E13231" t="s">
        <v>20</v>
      </c>
      <c r="F13231" t="b">
        <v>0</v>
      </c>
      <c r="G13231" t="s">
        <v>27</v>
      </c>
      <c r="H13231" s="4">
        <v>45832.584826388891</v>
      </c>
      <c r="I13231" t="b">
        <v>0</v>
      </c>
      <c r="J13231" t="b">
        <v>1</v>
      </c>
      <c r="K13231" t="s">
        <v>24</v>
      </c>
      <c r="L13231" t="s">
        <v>22</v>
      </c>
      <c r="M13231">
        <v>185000</v>
      </c>
      <c r="O13231" t="s">
        <v>1883</v>
      </c>
      <c r="P13231" t="s">
        <v>17076</v>
      </c>
    </row>
    <row r="13232" spans="1:16" x14ac:dyDescent="0.55000000000000004">
      <c r="A13232" t="s">
        <v>40</v>
      </c>
      <c r="B13232" t="s">
        <v>40</v>
      </c>
      <c r="C13232" t="s">
        <v>4702</v>
      </c>
      <c r="D13232" t="s">
        <v>3973</v>
      </c>
      <c r="E13232" t="s">
        <v>51</v>
      </c>
      <c r="F13232" t="b">
        <v>0</v>
      </c>
      <c r="G13232" t="s">
        <v>27</v>
      </c>
      <c r="H13232" s="4">
        <v>45832.584988425922</v>
      </c>
      <c r="I13232" t="b">
        <v>0</v>
      </c>
      <c r="J13232" t="b">
        <v>0</v>
      </c>
      <c r="K13232" t="s">
        <v>24</v>
      </c>
      <c r="L13232" t="s">
        <v>36</v>
      </c>
      <c r="N13232">
        <v>91</v>
      </c>
      <c r="O13232" t="s">
        <v>1301</v>
      </c>
      <c r="P13232" t="s">
        <v>17077</v>
      </c>
    </row>
    <row r="13233" spans="1:16" x14ac:dyDescent="0.55000000000000004">
      <c r="A13233" t="s">
        <v>40</v>
      </c>
      <c r="B13233" t="s">
        <v>40</v>
      </c>
      <c r="C13233" t="s">
        <v>1023</v>
      </c>
      <c r="D13233" t="s">
        <v>3973</v>
      </c>
      <c r="E13233" t="s">
        <v>20</v>
      </c>
      <c r="F13233" t="b">
        <v>0</v>
      </c>
      <c r="G13233" t="s">
        <v>27</v>
      </c>
      <c r="H13233" s="4">
        <v>45832.585011574083</v>
      </c>
      <c r="I13233" t="b">
        <v>1</v>
      </c>
      <c r="J13233" t="b">
        <v>1</v>
      </c>
      <c r="K13233" t="s">
        <v>24</v>
      </c>
      <c r="L13233" t="s">
        <v>36</v>
      </c>
      <c r="N13233">
        <v>62.5</v>
      </c>
      <c r="O13233" t="s">
        <v>289</v>
      </c>
      <c r="P13233" t="s">
        <v>17078</v>
      </c>
    </row>
    <row r="13234" spans="1:16" x14ac:dyDescent="0.55000000000000004">
      <c r="A13234" t="s">
        <v>2</v>
      </c>
      <c r="B13234" t="s">
        <v>17075</v>
      </c>
      <c r="C13234" t="s">
        <v>151</v>
      </c>
      <c r="D13234" t="s">
        <v>3973</v>
      </c>
      <c r="E13234" t="s">
        <v>20</v>
      </c>
      <c r="F13234" t="b">
        <v>0</v>
      </c>
      <c r="G13234" t="s">
        <v>52</v>
      </c>
      <c r="H13234" s="4">
        <v>45832.586493055547</v>
      </c>
      <c r="I13234" t="b">
        <v>0</v>
      </c>
      <c r="J13234" t="b">
        <v>1</v>
      </c>
      <c r="K13234" t="s">
        <v>24</v>
      </c>
      <c r="L13234" t="s">
        <v>22</v>
      </c>
      <c r="M13234">
        <v>185000</v>
      </c>
      <c r="O13234" t="s">
        <v>1883</v>
      </c>
      <c r="P13234" t="s">
        <v>17076</v>
      </c>
    </row>
    <row r="13235" spans="1:16" x14ac:dyDescent="0.55000000000000004">
      <c r="A13235" t="s">
        <v>89</v>
      </c>
      <c r="B13235" t="s">
        <v>17079</v>
      </c>
      <c r="C13235" t="s">
        <v>472</v>
      </c>
      <c r="D13235" t="s">
        <v>4035</v>
      </c>
      <c r="E13235" t="s">
        <v>20</v>
      </c>
      <c r="F13235" t="b">
        <v>0</v>
      </c>
      <c r="G13235" t="s">
        <v>473</v>
      </c>
      <c r="H13235" s="4">
        <v>45832.614259259259</v>
      </c>
      <c r="I13235" t="b">
        <v>0</v>
      </c>
      <c r="J13235" t="b">
        <v>0</v>
      </c>
      <c r="K13235" t="s">
        <v>473</v>
      </c>
      <c r="L13235" t="s">
        <v>22</v>
      </c>
      <c r="M13235">
        <v>103674.5</v>
      </c>
      <c r="O13235" t="s">
        <v>17080</v>
      </c>
      <c r="P13235" t="s">
        <v>193</v>
      </c>
    </row>
    <row r="13236" spans="1:16" x14ac:dyDescent="0.55000000000000004">
      <c r="A13236" t="s">
        <v>25</v>
      </c>
      <c r="B13236" t="s">
        <v>25</v>
      </c>
      <c r="C13236" t="s">
        <v>1985</v>
      </c>
      <c r="D13236" t="s">
        <v>3973</v>
      </c>
      <c r="E13236" t="s">
        <v>20</v>
      </c>
      <c r="F13236" t="b">
        <v>0</v>
      </c>
      <c r="G13236" t="s">
        <v>27</v>
      </c>
      <c r="H13236" s="4">
        <v>45832.625081018523</v>
      </c>
      <c r="I13236" t="b">
        <v>0</v>
      </c>
      <c r="J13236" t="b">
        <v>1</v>
      </c>
      <c r="K13236" t="s">
        <v>24</v>
      </c>
      <c r="L13236" t="s">
        <v>22</v>
      </c>
      <c r="M13236">
        <v>117500</v>
      </c>
      <c r="O13236" t="s">
        <v>74</v>
      </c>
      <c r="P13236" t="s">
        <v>17081</v>
      </c>
    </row>
    <row r="13237" spans="1:16" x14ac:dyDescent="0.55000000000000004">
      <c r="A13237" t="s">
        <v>0</v>
      </c>
      <c r="B13237" t="s">
        <v>0</v>
      </c>
      <c r="C13237" t="s">
        <v>17082</v>
      </c>
      <c r="D13237" t="s">
        <v>3828</v>
      </c>
      <c r="E13237" t="s">
        <v>20</v>
      </c>
      <c r="F13237" t="b">
        <v>0</v>
      </c>
      <c r="G13237" t="s">
        <v>52</v>
      </c>
      <c r="H13237" s="4">
        <v>45832.625717592593</v>
      </c>
      <c r="I13237" t="b">
        <v>1</v>
      </c>
      <c r="J13237" t="b">
        <v>1</v>
      </c>
      <c r="K13237" t="s">
        <v>24</v>
      </c>
      <c r="L13237" t="s">
        <v>22</v>
      </c>
      <c r="M13237">
        <v>70000</v>
      </c>
      <c r="O13237" t="s">
        <v>17083</v>
      </c>
      <c r="P13237" t="s">
        <v>17084</v>
      </c>
    </row>
    <row r="13238" spans="1:16" x14ac:dyDescent="0.55000000000000004">
      <c r="A13238" t="s">
        <v>191</v>
      </c>
      <c r="B13238" t="s">
        <v>17085</v>
      </c>
      <c r="C13238" t="s">
        <v>1268</v>
      </c>
      <c r="D13238" t="s">
        <v>4035</v>
      </c>
      <c r="E13238" t="s">
        <v>20</v>
      </c>
      <c r="F13238" t="b">
        <v>0</v>
      </c>
      <c r="G13238" t="s">
        <v>1268</v>
      </c>
      <c r="H13238" s="4">
        <v>45832.634560185194</v>
      </c>
      <c r="I13238" t="b">
        <v>0</v>
      </c>
      <c r="J13238" t="b">
        <v>0</v>
      </c>
      <c r="K13238" t="s">
        <v>1268</v>
      </c>
      <c r="L13238" t="s">
        <v>22</v>
      </c>
      <c r="M13238">
        <v>69600</v>
      </c>
      <c r="O13238" t="s">
        <v>11450</v>
      </c>
      <c r="P13238" t="s">
        <v>1183</v>
      </c>
    </row>
    <row r="13239" spans="1:16" x14ac:dyDescent="0.55000000000000004">
      <c r="A13239" t="s">
        <v>0</v>
      </c>
      <c r="B13239" t="s">
        <v>1632</v>
      </c>
      <c r="C13239" t="s">
        <v>3920</v>
      </c>
      <c r="D13239" t="s">
        <v>3973</v>
      </c>
      <c r="E13239" t="s">
        <v>51</v>
      </c>
      <c r="F13239" t="b">
        <v>0</v>
      </c>
      <c r="G13239" t="s">
        <v>52</v>
      </c>
      <c r="H13239" s="4">
        <v>45832.667384259257</v>
      </c>
      <c r="I13239" t="b">
        <v>1</v>
      </c>
      <c r="J13239" t="b">
        <v>0</v>
      </c>
      <c r="K13239" t="s">
        <v>24</v>
      </c>
      <c r="L13239" t="s">
        <v>36</v>
      </c>
      <c r="N13239">
        <v>24.5</v>
      </c>
      <c r="O13239" t="s">
        <v>1783</v>
      </c>
    </row>
    <row r="13240" spans="1:16" x14ac:dyDescent="0.55000000000000004">
      <c r="A13240" t="s">
        <v>2</v>
      </c>
      <c r="B13240" t="s">
        <v>17086</v>
      </c>
      <c r="C13240" t="s">
        <v>1737</v>
      </c>
      <c r="D13240" t="s">
        <v>3828</v>
      </c>
      <c r="E13240" t="s">
        <v>20</v>
      </c>
      <c r="F13240" t="b">
        <v>0</v>
      </c>
      <c r="G13240" t="s">
        <v>27</v>
      </c>
      <c r="H13240" s="4">
        <v>45832.668113425927</v>
      </c>
      <c r="I13240" t="b">
        <v>0</v>
      </c>
      <c r="J13240" t="b">
        <v>0</v>
      </c>
      <c r="K13240" t="s">
        <v>24</v>
      </c>
      <c r="L13240" t="s">
        <v>22</v>
      </c>
      <c r="M13240">
        <v>125000</v>
      </c>
      <c r="O13240" t="s">
        <v>17087</v>
      </c>
      <c r="P13240" t="s">
        <v>492</v>
      </c>
    </row>
    <row r="13241" spans="1:16" x14ac:dyDescent="0.55000000000000004">
      <c r="A13241" t="s">
        <v>40</v>
      </c>
      <c r="B13241" t="s">
        <v>40</v>
      </c>
      <c r="C13241" t="s">
        <v>449</v>
      </c>
      <c r="D13241" t="s">
        <v>3828</v>
      </c>
      <c r="E13241" t="s">
        <v>20</v>
      </c>
      <c r="F13241" t="b">
        <v>0</v>
      </c>
      <c r="G13241" t="s">
        <v>27</v>
      </c>
      <c r="H13241" s="4">
        <v>45832.668182870373</v>
      </c>
      <c r="I13241" t="b">
        <v>1</v>
      </c>
      <c r="J13241" t="b">
        <v>1</v>
      </c>
      <c r="K13241" t="s">
        <v>24</v>
      </c>
      <c r="L13241" t="s">
        <v>22</v>
      </c>
      <c r="M13241">
        <v>132500</v>
      </c>
      <c r="O13241" t="s">
        <v>17088</v>
      </c>
      <c r="P13241" t="s">
        <v>17089</v>
      </c>
    </row>
    <row r="13242" spans="1:16" x14ac:dyDescent="0.55000000000000004">
      <c r="A13242" t="s">
        <v>0</v>
      </c>
      <c r="B13242" t="s">
        <v>12900</v>
      </c>
      <c r="C13242" t="s">
        <v>203</v>
      </c>
      <c r="D13242" t="s">
        <v>3973</v>
      </c>
      <c r="E13242" t="s">
        <v>51</v>
      </c>
      <c r="F13242" t="b">
        <v>0</v>
      </c>
      <c r="G13242" t="s">
        <v>23</v>
      </c>
      <c r="H13242" s="4">
        <v>45832.70108796296</v>
      </c>
      <c r="I13242" t="b">
        <v>0</v>
      </c>
      <c r="J13242" t="b">
        <v>1</v>
      </c>
      <c r="K13242" t="s">
        <v>24</v>
      </c>
      <c r="L13242" t="s">
        <v>36</v>
      </c>
      <c r="N13242">
        <v>63.5</v>
      </c>
      <c r="O13242" t="s">
        <v>144</v>
      </c>
    </row>
    <row r="13243" spans="1:16" x14ac:dyDescent="0.55000000000000004">
      <c r="A13243" t="s">
        <v>0</v>
      </c>
      <c r="B13243" t="s">
        <v>0</v>
      </c>
      <c r="C13243" t="s">
        <v>621</v>
      </c>
      <c r="D13243" t="s">
        <v>3973</v>
      </c>
      <c r="E13243" t="s">
        <v>51</v>
      </c>
      <c r="F13243" t="b">
        <v>0</v>
      </c>
      <c r="G13243" t="s">
        <v>52</v>
      </c>
      <c r="H13243" s="4">
        <v>45832.709050925929</v>
      </c>
      <c r="I13243" t="b">
        <v>1</v>
      </c>
      <c r="J13243" t="b">
        <v>0</v>
      </c>
      <c r="K13243" t="s">
        <v>24</v>
      </c>
      <c r="L13243" t="s">
        <v>36</v>
      </c>
      <c r="N13243">
        <v>22.5</v>
      </c>
      <c r="O13243" t="s">
        <v>1783</v>
      </c>
    </row>
    <row r="13244" spans="1:16" x14ac:dyDescent="0.55000000000000004">
      <c r="A13244" t="s">
        <v>1</v>
      </c>
      <c r="B13244" t="s">
        <v>17090</v>
      </c>
      <c r="C13244" t="s">
        <v>23</v>
      </c>
      <c r="D13244" t="s">
        <v>3973</v>
      </c>
      <c r="E13244" t="s">
        <v>20</v>
      </c>
      <c r="F13244" t="b">
        <v>0</v>
      </c>
      <c r="G13244" t="s">
        <v>52</v>
      </c>
      <c r="H13244" s="4">
        <v>45832.709097222221</v>
      </c>
      <c r="I13244" t="b">
        <v>0</v>
      </c>
      <c r="J13244" t="b">
        <v>0</v>
      </c>
      <c r="K13244" t="s">
        <v>24</v>
      </c>
      <c r="L13244" t="s">
        <v>22</v>
      </c>
      <c r="M13244">
        <v>77500</v>
      </c>
      <c r="O13244" t="s">
        <v>17091</v>
      </c>
      <c r="P13244" t="s">
        <v>1478</v>
      </c>
    </row>
    <row r="13245" spans="1:16" x14ac:dyDescent="0.55000000000000004">
      <c r="A13245" t="s">
        <v>2</v>
      </c>
      <c r="B13245" t="s">
        <v>7892</v>
      </c>
      <c r="C13245" t="s">
        <v>7893</v>
      </c>
      <c r="D13245" t="s">
        <v>3973</v>
      </c>
      <c r="E13245" t="s">
        <v>20</v>
      </c>
      <c r="F13245" t="b">
        <v>0</v>
      </c>
      <c r="G13245" t="s">
        <v>27</v>
      </c>
      <c r="H13245" s="4">
        <v>45832.709780092591</v>
      </c>
      <c r="I13245" t="b">
        <v>0</v>
      </c>
      <c r="J13245" t="b">
        <v>1</v>
      </c>
      <c r="K13245" t="s">
        <v>24</v>
      </c>
      <c r="L13245" t="s">
        <v>22</v>
      </c>
      <c r="M13245">
        <v>127500</v>
      </c>
      <c r="O13245" t="s">
        <v>6337</v>
      </c>
      <c r="P13245" t="s">
        <v>7894</v>
      </c>
    </row>
    <row r="13246" spans="1:16" x14ac:dyDescent="0.55000000000000004">
      <c r="A13246" t="s">
        <v>2</v>
      </c>
      <c r="B13246" t="s">
        <v>2378</v>
      </c>
      <c r="C13246" t="s">
        <v>17092</v>
      </c>
      <c r="D13246" t="s">
        <v>3600</v>
      </c>
      <c r="E13246" t="s">
        <v>20</v>
      </c>
      <c r="F13246" t="b">
        <v>0</v>
      </c>
      <c r="G13246" t="s">
        <v>27</v>
      </c>
      <c r="H13246" s="4">
        <v>45832.709861111107</v>
      </c>
      <c r="I13246" t="b">
        <v>1</v>
      </c>
      <c r="J13246" t="b">
        <v>1</v>
      </c>
      <c r="K13246" t="s">
        <v>24</v>
      </c>
      <c r="L13246" t="s">
        <v>22</v>
      </c>
      <c r="M13246">
        <v>253000</v>
      </c>
      <c r="O13246" t="s">
        <v>1744</v>
      </c>
      <c r="P13246" t="s">
        <v>16328</v>
      </c>
    </row>
    <row r="13247" spans="1:16" x14ac:dyDescent="0.55000000000000004">
      <c r="A13247" t="s">
        <v>2</v>
      </c>
      <c r="B13247" t="s">
        <v>506</v>
      </c>
      <c r="C13247" t="s">
        <v>334</v>
      </c>
      <c r="D13247" t="s">
        <v>3973</v>
      </c>
      <c r="E13247" t="s">
        <v>20</v>
      </c>
      <c r="F13247" t="b">
        <v>0</v>
      </c>
      <c r="G13247" t="s">
        <v>27</v>
      </c>
      <c r="H13247" s="4">
        <v>45832.709930555553</v>
      </c>
      <c r="I13247" t="b">
        <v>0</v>
      </c>
      <c r="J13247" t="b">
        <v>1</v>
      </c>
      <c r="K13247" t="s">
        <v>24</v>
      </c>
      <c r="L13247" t="s">
        <v>22</v>
      </c>
      <c r="M13247">
        <v>116000</v>
      </c>
      <c r="O13247" t="s">
        <v>17093</v>
      </c>
      <c r="P13247" t="s">
        <v>3498</v>
      </c>
    </row>
    <row r="13248" spans="1:16" x14ac:dyDescent="0.55000000000000004">
      <c r="A13248" t="s">
        <v>2</v>
      </c>
      <c r="B13248" t="s">
        <v>132</v>
      </c>
      <c r="C13248" t="s">
        <v>17094</v>
      </c>
      <c r="D13248" t="s">
        <v>4084</v>
      </c>
      <c r="E13248" t="s">
        <v>20</v>
      </c>
      <c r="F13248" t="b">
        <v>0</v>
      </c>
      <c r="G13248" t="s">
        <v>158</v>
      </c>
      <c r="H13248" s="4">
        <v>45832.712500000001</v>
      </c>
      <c r="I13248" t="b">
        <v>0</v>
      </c>
      <c r="J13248" t="b">
        <v>0</v>
      </c>
      <c r="K13248" t="s">
        <v>158</v>
      </c>
      <c r="L13248" t="s">
        <v>22</v>
      </c>
      <c r="M13248">
        <v>150000</v>
      </c>
      <c r="O13248" t="s">
        <v>17095</v>
      </c>
      <c r="P13248" t="s">
        <v>918</v>
      </c>
    </row>
    <row r="13249" spans="1:16" x14ac:dyDescent="0.55000000000000004">
      <c r="A13249" t="s">
        <v>0</v>
      </c>
      <c r="B13249" t="s">
        <v>17096</v>
      </c>
      <c r="C13249" t="s">
        <v>114</v>
      </c>
      <c r="D13249" t="s">
        <v>3973</v>
      </c>
      <c r="E13249" t="s">
        <v>20</v>
      </c>
      <c r="F13249" t="b">
        <v>0</v>
      </c>
      <c r="G13249" t="s">
        <v>27</v>
      </c>
      <c r="H13249" s="4">
        <v>45832.750081018523</v>
      </c>
      <c r="I13249" t="b">
        <v>1</v>
      </c>
      <c r="J13249" t="b">
        <v>1</v>
      </c>
      <c r="K13249" t="s">
        <v>24</v>
      </c>
      <c r="L13249" t="s">
        <v>22</v>
      </c>
      <c r="M13249">
        <v>87300</v>
      </c>
      <c r="O13249" t="s">
        <v>17097</v>
      </c>
      <c r="P13249" t="s">
        <v>17098</v>
      </c>
    </row>
    <row r="13250" spans="1:16" x14ac:dyDescent="0.55000000000000004">
      <c r="A13250" t="s">
        <v>0</v>
      </c>
      <c r="B13250" t="s">
        <v>17099</v>
      </c>
      <c r="C13250" t="s">
        <v>253</v>
      </c>
      <c r="D13250" t="s">
        <v>3828</v>
      </c>
      <c r="E13250" t="s">
        <v>20</v>
      </c>
      <c r="F13250" t="b">
        <v>0</v>
      </c>
      <c r="G13250" t="s">
        <v>27</v>
      </c>
      <c r="H13250" s="4">
        <v>45832.750081018523</v>
      </c>
      <c r="I13250" t="b">
        <v>1</v>
      </c>
      <c r="J13250" t="b">
        <v>0</v>
      </c>
      <c r="K13250" t="s">
        <v>24</v>
      </c>
      <c r="L13250" t="s">
        <v>36</v>
      </c>
      <c r="N13250">
        <v>32.5</v>
      </c>
      <c r="O13250" t="s">
        <v>17100</v>
      </c>
      <c r="P13250" t="s">
        <v>2744</v>
      </c>
    </row>
    <row r="13251" spans="1:16" x14ac:dyDescent="0.55000000000000004">
      <c r="A13251" t="s">
        <v>0</v>
      </c>
      <c r="B13251" t="s">
        <v>1556</v>
      </c>
      <c r="C13251" t="s">
        <v>39</v>
      </c>
      <c r="D13251" t="s">
        <v>3973</v>
      </c>
      <c r="E13251" t="s">
        <v>51</v>
      </c>
      <c r="F13251" t="b">
        <v>1</v>
      </c>
      <c r="G13251" t="s">
        <v>27</v>
      </c>
      <c r="H13251" s="4">
        <v>45832.750173611108</v>
      </c>
      <c r="I13251" t="b">
        <v>0</v>
      </c>
      <c r="J13251" t="b">
        <v>1</v>
      </c>
      <c r="K13251" t="s">
        <v>24</v>
      </c>
      <c r="L13251" t="s">
        <v>36</v>
      </c>
      <c r="N13251">
        <v>26.5</v>
      </c>
      <c r="O13251" t="s">
        <v>483</v>
      </c>
      <c r="P13251" t="s">
        <v>11395</v>
      </c>
    </row>
    <row r="13252" spans="1:16" x14ac:dyDescent="0.55000000000000004">
      <c r="A13252" t="s">
        <v>0</v>
      </c>
      <c r="B13252" t="s">
        <v>17101</v>
      </c>
      <c r="C13252" t="s">
        <v>84</v>
      </c>
      <c r="D13252" t="s">
        <v>2208</v>
      </c>
      <c r="E13252" t="s">
        <v>20</v>
      </c>
      <c r="F13252" t="b">
        <v>0</v>
      </c>
      <c r="G13252" t="s">
        <v>41</v>
      </c>
      <c r="H13252" s="4">
        <v>45832.750347222223</v>
      </c>
      <c r="I13252" t="b">
        <v>0</v>
      </c>
      <c r="J13252" t="b">
        <v>0</v>
      </c>
      <c r="K13252" t="s">
        <v>24</v>
      </c>
      <c r="L13252" t="s">
        <v>36</v>
      </c>
      <c r="N13252">
        <v>32.5</v>
      </c>
      <c r="O13252" t="s">
        <v>2220</v>
      </c>
      <c r="P13252" t="s">
        <v>17102</v>
      </c>
    </row>
    <row r="13253" spans="1:16" x14ac:dyDescent="0.55000000000000004">
      <c r="A13253" t="s">
        <v>25</v>
      </c>
      <c r="B13253" t="s">
        <v>17103</v>
      </c>
      <c r="C13253" t="s">
        <v>33</v>
      </c>
      <c r="D13253" t="s">
        <v>3973</v>
      </c>
      <c r="E13253" t="s">
        <v>20</v>
      </c>
      <c r="F13253" t="b">
        <v>0</v>
      </c>
      <c r="G13253" t="s">
        <v>35</v>
      </c>
      <c r="H13253" s="4">
        <v>45832.750497685192</v>
      </c>
      <c r="I13253" t="b">
        <v>0</v>
      </c>
      <c r="J13253" t="b">
        <v>1</v>
      </c>
      <c r="K13253" t="s">
        <v>24</v>
      </c>
      <c r="L13253" t="s">
        <v>22</v>
      </c>
      <c r="M13253">
        <v>140000</v>
      </c>
      <c r="O13253" t="s">
        <v>1761</v>
      </c>
      <c r="P13253" t="s">
        <v>17104</v>
      </c>
    </row>
    <row r="13254" spans="1:16" x14ac:dyDescent="0.55000000000000004">
      <c r="A13254" t="s">
        <v>139</v>
      </c>
      <c r="B13254" t="s">
        <v>17105</v>
      </c>
      <c r="C13254" t="s">
        <v>122</v>
      </c>
      <c r="D13254" t="s">
        <v>3973</v>
      </c>
      <c r="E13254" t="s">
        <v>20</v>
      </c>
      <c r="F13254" t="b">
        <v>0</v>
      </c>
      <c r="G13254" t="s">
        <v>52</v>
      </c>
      <c r="H13254" s="4">
        <v>45832.750717592593</v>
      </c>
      <c r="I13254" t="b">
        <v>0</v>
      </c>
      <c r="J13254" t="b">
        <v>1</v>
      </c>
      <c r="K13254" t="s">
        <v>24</v>
      </c>
      <c r="L13254" t="s">
        <v>22</v>
      </c>
      <c r="M13254">
        <v>113098.5</v>
      </c>
      <c r="O13254" t="s">
        <v>17106</v>
      </c>
      <c r="P13254" t="s">
        <v>463</v>
      </c>
    </row>
    <row r="13255" spans="1:16" x14ac:dyDescent="0.55000000000000004">
      <c r="A13255" t="s">
        <v>2</v>
      </c>
      <c r="B13255" t="s">
        <v>17107</v>
      </c>
      <c r="C13255" t="s">
        <v>606</v>
      </c>
      <c r="D13255" t="s">
        <v>2208</v>
      </c>
      <c r="E13255" t="s">
        <v>51</v>
      </c>
      <c r="F13255" t="b">
        <v>0</v>
      </c>
      <c r="G13255" t="s">
        <v>27</v>
      </c>
      <c r="H13255" s="4">
        <v>45832.750902777778</v>
      </c>
      <c r="I13255" t="b">
        <v>0</v>
      </c>
      <c r="J13255" t="b">
        <v>1</v>
      </c>
      <c r="K13255" t="s">
        <v>24</v>
      </c>
      <c r="L13255" t="s">
        <v>36</v>
      </c>
      <c r="N13255">
        <v>39.680000305175781</v>
      </c>
      <c r="O13255" t="s">
        <v>17108</v>
      </c>
      <c r="P13255" t="s">
        <v>17000</v>
      </c>
    </row>
    <row r="13256" spans="1:16" x14ac:dyDescent="0.55000000000000004">
      <c r="A13256" t="s">
        <v>2</v>
      </c>
      <c r="B13256" t="s">
        <v>17109</v>
      </c>
      <c r="C13256" t="s">
        <v>47</v>
      </c>
      <c r="D13256" t="s">
        <v>3973</v>
      </c>
      <c r="E13256" t="s">
        <v>20</v>
      </c>
      <c r="F13256" t="b">
        <v>0</v>
      </c>
      <c r="G13256" t="s">
        <v>27</v>
      </c>
      <c r="H13256" s="4">
        <v>45832.751655092587</v>
      </c>
      <c r="I13256" t="b">
        <v>0</v>
      </c>
      <c r="J13256" t="b">
        <v>1</v>
      </c>
      <c r="K13256" t="s">
        <v>24</v>
      </c>
      <c r="L13256" t="s">
        <v>22</v>
      </c>
      <c r="M13256">
        <v>212500</v>
      </c>
      <c r="O13256" t="s">
        <v>1547</v>
      </c>
      <c r="P13256" t="s">
        <v>17110</v>
      </c>
    </row>
    <row r="13257" spans="1:16" x14ac:dyDescent="0.55000000000000004">
      <c r="A13257" t="s">
        <v>2</v>
      </c>
      <c r="B13257" t="s">
        <v>17111</v>
      </c>
      <c r="C13257" t="s">
        <v>653</v>
      </c>
      <c r="D13257" t="s">
        <v>4328</v>
      </c>
      <c r="E13257" t="s">
        <v>51</v>
      </c>
      <c r="F13257" t="b">
        <v>0</v>
      </c>
      <c r="G13257" t="s">
        <v>41</v>
      </c>
      <c r="H13257" s="4">
        <v>45832.751805555563</v>
      </c>
      <c r="I13257" t="b">
        <v>1</v>
      </c>
      <c r="J13257" t="b">
        <v>0</v>
      </c>
      <c r="K13257" t="s">
        <v>24</v>
      </c>
      <c r="L13257" t="s">
        <v>36</v>
      </c>
      <c r="N13257">
        <v>65</v>
      </c>
      <c r="O13257" t="s">
        <v>17112</v>
      </c>
      <c r="P13257" t="s">
        <v>17113</v>
      </c>
    </row>
    <row r="13258" spans="1:16" x14ac:dyDescent="0.55000000000000004">
      <c r="A13258" t="s">
        <v>0</v>
      </c>
      <c r="B13258" t="s">
        <v>10698</v>
      </c>
      <c r="C13258" t="s">
        <v>559</v>
      </c>
      <c r="D13258" t="s">
        <v>3973</v>
      </c>
      <c r="E13258" t="s">
        <v>20</v>
      </c>
      <c r="F13258" t="b">
        <v>0</v>
      </c>
      <c r="G13258" t="s">
        <v>27</v>
      </c>
      <c r="H13258" s="4">
        <v>45832.791724537034</v>
      </c>
      <c r="I13258" t="b">
        <v>0</v>
      </c>
      <c r="J13258" t="b">
        <v>1</v>
      </c>
      <c r="K13258" t="s">
        <v>24</v>
      </c>
      <c r="L13258" t="s">
        <v>22</v>
      </c>
      <c r="M13258">
        <v>76044.5</v>
      </c>
      <c r="O13258" t="s">
        <v>1355</v>
      </c>
      <c r="P13258" t="s">
        <v>10699</v>
      </c>
    </row>
    <row r="13259" spans="1:16" x14ac:dyDescent="0.55000000000000004">
      <c r="A13259" t="s">
        <v>0</v>
      </c>
      <c r="B13259" t="s">
        <v>17114</v>
      </c>
      <c r="C13259" t="s">
        <v>210</v>
      </c>
      <c r="D13259" t="s">
        <v>3973</v>
      </c>
      <c r="E13259" t="s">
        <v>20</v>
      </c>
      <c r="F13259" t="b">
        <v>0</v>
      </c>
      <c r="G13259" t="s">
        <v>27</v>
      </c>
      <c r="H13259" s="4">
        <v>45832.791979166657</v>
      </c>
      <c r="I13259" t="b">
        <v>0</v>
      </c>
      <c r="J13259" t="b">
        <v>1</v>
      </c>
      <c r="K13259" t="s">
        <v>24</v>
      </c>
      <c r="L13259" t="s">
        <v>22</v>
      </c>
      <c r="M13259">
        <v>134300</v>
      </c>
      <c r="O13259" t="s">
        <v>1857</v>
      </c>
      <c r="P13259" t="s">
        <v>338</v>
      </c>
    </row>
    <row r="13260" spans="1:16" x14ac:dyDescent="0.55000000000000004">
      <c r="A13260" t="s">
        <v>139</v>
      </c>
      <c r="B13260" t="s">
        <v>17115</v>
      </c>
      <c r="C13260" t="s">
        <v>11930</v>
      </c>
      <c r="D13260" t="s">
        <v>3973</v>
      </c>
      <c r="E13260" t="s">
        <v>20</v>
      </c>
      <c r="F13260" t="b">
        <v>0</v>
      </c>
      <c r="G13260" t="s">
        <v>30</v>
      </c>
      <c r="H13260" s="4">
        <v>45832.792326388888</v>
      </c>
      <c r="I13260" t="b">
        <v>0</v>
      </c>
      <c r="J13260" t="b">
        <v>1</v>
      </c>
      <c r="K13260" t="s">
        <v>24</v>
      </c>
      <c r="L13260" t="s">
        <v>22</v>
      </c>
      <c r="M13260">
        <v>100500</v>
      </c>
      <c r="O13260" t="s">
        <v>17116</v>
      </c>
      <c r="P13260" t="s">
        <v>17117</v>
      </c>
    </row>
    <row r="13261" spans="1:16" x14ac:dyDescent="0.55000000000000004">
      <c r="A13261" t="s">
        <v>2</v>
      </c>
      <c r="B13261" t="s">
        <v>17118</v>
      </c>
      <c r="C13261" t="s">
        <v>2465</v>
      </c>
      <c r="D13261" t="s">
        <v>3828</v>
      </c>
      <c r="E13261" t="s">
        <v>51</v>
      </c>
      <c r="F13261" t="b">
        <v>0</v>
      </c>
      <c r="G13261" t="s">
        <v>27</v>
      </c>
      <c r="H13261" s="4">
        <v>45832.793252314812</v>
      </c>
      <c r="I13261" t="b">
        <v>0</v>
      </c>
      <c r="J13261" t="b">
        <v>0</v>
      </c>
      <c r="K13261" t="s">
        <v>24</v>
      </c>
      <c r="L13261" t="s">
        <v>36</v>
      </c>
      <c r="N13261">
        <v>52.5</v>
      </c>
      <c r="O13261" t="s">
        <v>3796</v>
      </c>
      <c r="P13261" t="s">
        <v>10083</v>
      </c>
    </row>
    <row r="13262" spans="1:16" x14ac:dyDescent="0.55000000000000004">
      <c r="A13262" t="s">
        <v>40</v>
      </c>
      <c r="B13262" t="s">
        <v>6786</v>
      </c>
      <c r="C13262" t="s">
        <v>167</v>
      </c>
      <c r="D13262" t="s">
        <v>3973</v>
      </c>
      <c r="E13262" t="s">
        <v>20</v>
      </c>
      <c r="F13262" t="b">
        <v>0</v>
      </c>
      <c r="G13262" t="s">
        <v>41</v>
      </c>
      <c r="H13262" s="4">
        <v>45832.793703703697</v>
      </c>
      <c r="I13262" t="b">
        <v>0</v>
      </c>
      <c r="J13262" t="b">
        <v>0</v>
      </c>
      <c r="K13262" t="s">
        <v>24</v>
      </c>
      <c r="L13262" t="s">
        <v>22</v>
      </c>
      <c r="M13262">
        <v>147500</v>
      </c>
      <c r="O13262" t="s">
        <v>1422</v>
      </c>
      <c r="P13262" t="s">
        <v>13232</v>
      </c>
    </row>
    <row r="13263" spans="1:16" x14ac:dyDescent="0.55000000000000004">
      <c r="A13263" t="s">
        <v>2</v>
      </c>
      <c r="B13263" t="s">
        <v>17119</v>
      </c>
      <c r="C13263" t="s">
        <v>2245</v>
      </c>
      <c r="D13263" t="s">
        <v>4328</v>
      </c>
      <c r="E13263" t="s">
        <v>20</v>
      </c>
      <c r="F13263" t="b">
        <v>0</v>
      </c>
      <c r="G13263" t="s">
        <v>106</v>
      </c>
      <c r="H13263" s="4">
        <v>45832.796585648153</v>
      </c>
      <c r="I13263" t="b">
        <v>0</v>
      </c>
      <c r="J13263" t="b">
        <v>0</v>
      </c>
      <c r="K13263" t="s">
        <v>106</v>
      </c>
      <c r="L13263" t="s">
        <v>22</v>
      </c>
      <c r="M13263">
        <v>110000</v>
      </c>
      <c r="O13263" t="s">
        <v>6014</v>
      </c>
      <c r="P13263" t="s">
        <v>17120</v>
      </c>
    </row>
    <row r="13264" spans="1:16" x14ac:dyDescent="0.55000000000000004">
      <c r="A13264" t="s">
        <v>1</v>
      </c>
      <c r="B13264" t="s">
        <v>17121</v>
      </c>
      <c r="C13264" t="s">
        <v>423</v>
      </c>
      <c r="D13264" t="s">
        <v>3828</v>
      </c>
      <c r="E13264" t="s">
        <v>20</v>
      </c>
      <c r="F13264" t="b">
        <v>0</v>
      </c>
      <c r="G13264" t="s">
        <v>27</v>
      </c>
      <c r="H13264" s="4">
        <v>45832.833449074067</v>
      </c>
      <c r="I13264" t="b">
        <v>0</v>
      </c>
      <c r="J13264" t="b">
        <v>1</v>
      </c>
      <c r="K13264" t="s">
        <v>24</v>
      </c>
      <c r="L13264" t="s">
        <v>22</v>
      </c>
      <c r="M13264">
        <v>97500.4375</v>
      </c>
      <c r="O13264" t="s">
        <v>17122</v>
      </c>
      <c r="P13264" t="s">
        <v>302</v>
      </c>
    </row>
    <row r="13265" spans="1:16" x14ac:dyDescent="0.55000000000000004">
      <c r="A13265" t="s">
        <v>0</v>
      </c>
      <c r="B13265" t="s">
        <v>288</v>
      </c>
      <c r="C13265" t="s">
        <v>15379</v>
      </c>
      <c r="D13265" t="s">
        <v>3973</v>
      </c>
      <c r="E13265" t="s">
        <v>51</v>
      </c>
      <c r="F13265" t="b">
        <v>0</v>
      </c>
      <c r="G13265" t="s">
        <v>30</v>
      </c>
      <c r="H13265" s="4">
        <v>45832.833935185183</v>
      </c>
      <c r="I13265" t="b">
        <v>0</v>
      </c>
      <c r="J13265" t="b">
        <v>0</v>
      </c>
      <c r="K13265" t="s">
        <v>24</v>
      </c>
      <c r="L13265" t="s">
        <v>36</v>
      </c>
      <c r="N13265">
        <v>52</v>
      </c>
      <c r="O13265" t="s">
        <v>1551</v>
      </c>
      <c r="P13265" t="s">
        <v>709</v>
      </c>
    </row>
    <row r="13266" spans="1:16" x14ac:dyDescent="0.55000000000000004">
      <c r="A13266" t="s">
        <v>2</v>
      </c>
      <c r="B13266" t="s">
        <v>17123</v>
      </c>
      <c r="C13266" t="s">
        <v>134</v>
      </c>
      <c r="D13266" t="s">
        <v>4328</v>
      </c>
      <c r="E13266" t="s">
        <v>51</v>
      </c>
      <c r="F13266" t="b">
        <v>0</v>
      </c>
      <c r="G13266" t="s">
        <v>41</v>
      </c>
      <c r="H13266" s="4">
        <v>45832.835104166668</v>
      </c>
      <c r="I13266" t="b">
        <v>1</v>
      </c>
      <c r="J13266" t="b">
        <v>0</v>
      </c>
      <c r="K13266" t="s">
        <v>24</v>
      </c>
      <c r="L13266" t="s">
        <v>36</v>
      </c>
      <c r="N13266">
        <v>60</v>
      </c>
      <c r="O13266" t="s">
        <v>2252</v>
      </c>
      <c r="P13266" t="s">
        <v>17124</v>
      </c>
    </row>
    <row r="13267" spans="1:16" x14ac:dyDescent="0.55000000000000004">
      <c r="A13267" t="s">
        <v>0</v>
      </c>
      <c r="B13267" t="s">
        <v>7516</v>
      </c>
      <c r="C13267" t="s">
        <v>3678</v>
      </c>
      <c r="D13267" t="s">
        <v>2208</v>
      </c>
      <c r="E13267" t="s">
        <v>51</v>
      </c>
      <c r="F13267" t="b">
        <v>0</v>
      </c>
      <c r="G13267" t="s">
        <v>41</v>
      </c>
      <c r="H13267" s="4">
        <v>45832.875347222223</v>
      </c>
      <c r="I13267" t="b">
        <v>0</v>
      </c>
      <c r="J13267" t="b">
        <v>0</v>
      </c>
      <c r="K13267" t="s">
        <v>24</v>
      </c>
      <c r="L13267" t="s">
        <v>36</v>
      </c>
      <c r="N13267">
        <v>67.5</v>
      </c>
      <c r="O13267" t="s">
        <v>17125</v>
      </c>
      <c r="P13267" t="s">
        <v>280</v>
      </c>
    </row>
    <row r="13268" spans="1:16" x14ac:dyDescent="0.55000000000000004">
      <c r="A13268" t="s">
        <v>2</v>
      </c>
      <c r="B13268" t="s">
        <v>17126</v>
      </c>
      <c r="C13268" t="s">
        <v>1793</v>
      </c>
      <c r="D13268" t="s">
        <v>4035</v>
      </c>
      <c r="E13268" t="s">
        <v>20</v>
      </c>
      <c r="F13268" t="b">
        <v>0</v>
      </c>
      <c r="G13268" t="s">
        <v>27</v>
      </c>
      <c r="H13268" s="4">
        <v>45832.876527777778</v>
      </c>
      <c r="I13268" t="b">
        <v>0</v>
      </c>
      <c r="J13268" t="b">
        <v>1</v>
      </c>
      <c r="K13268" t="s">
        <v>24</v>
      </c>
      <c r="L13268" t="s">
        <v>22</v>
      </c>
      <c r="M13268">
        <v>183174.5</v>
      </c>
      <c r="O13268" t="s">
        <v>1794</v>
      </c>
      <c r="P13268" t="s">
        <v>17127</v>
      </c>
    </row>
    <row r="13269" spans="1:16" x14ac:dyDescent="0.55000000000000004">
      <c r="A13269" t="s">
        <v>0</v>
      </c>
      <c r="B13269" t="s">
        <v>16126</v>
      </c>
      <c r="C13269" t="s">
        <v>49</v>
      </c>
      <c r="D13269" t="s">
        <v>4084</v>
      </c>
      <c r="E13269" t="s">
        <v>20</v>
      </c>
      <c r="F13269" t="b">
        <v>0</v>
      </c>
      <c r="G13269" t="s">
        <v>41</v>
      </c>
      <c r="H13269" s="4">
        <v>45832.917083333326</v>
      </c>
      <c r="I13269" t="b">
        <v>0</v>
      </c>
      <c r="J13269" t="b">
        <v>1</v>
      </c>
      <c r="K13269" t="s">
        <v>24</v>
      </c>
      <c r="L13269" t="s">
        <v>22</v>
      </c>
      <c r="M13269">
        <v>190063.5</v>
      </c>
      <c r="O13269" t="s">
        <v>16127</v>
      </c>
      <c r="P13269" t="s">
        <v>3440</v>
      </c>
    </row>
    <row r="13270" spans="1:16" x14ac:dyDescent="0.55000000000000004">
      <c r="A13270" t="s">
        <v>2</v>
      </c>
      <c r="B13270" t="s">
        <v>17128</v>
      </c>
      <c r="C13270" t="s">
        <v>981</v>
      </c>
      <c r="D13270" t="s">
        <v>3828</v>
      </c>
      <c r="E13270" t="s">
        <v>20</v>
      </c>
      <c r="F13270" t="b">
        <v>0</v>
      </c>
      <c r="G13270" t="s">
        <v>41</v>
      </c>
      <c r="H13270" s="4">
        <v>45832.918599537043</v>
      </c>
      <c r="I13270" t="b">
        <v>0</v>
      </c>
      <c r="J13270" t="b">
        <v>1</v>
      </c>
      <c r="K13270" t="s">
        <v>24</v>
      </c>
      <c r="L13270" t="s">
        <v>22</v>
      </c>
      <c r="M13270">
        <v>144000</v>
      </c>
      <c r="O13270" t="s">
        <v>6117</v>
      </c>
      <c r="P13270" t="s">
        <v>17129</v>
      </c>
    </row>
    <row r="13271" spans="1:16" x14ac:dyDescent="0.55000000000000004">
      <c r="A13271" t="s">
        <v>2</v>
      </c>
      <c r="B13271" t="s">
        <v>17130</v>
      </c>
      <c r="C13271" t="s">
        <v>151</v>
      </c>
      <c r="D13271" t="s">
        <v>81</v>
      </c>
      <c r="E13271" t="s">
        <v>20</v>
      </c>
      <c r="F13271" t="b">
        <v>0</v>
      </c>
      <c r="G13271" t="s">
        <v>52</v>
      </c>
      <c r="H13271" s="4">
        <v>45832.919687499998</v>
      </c>
      <c r="I13271" t="b">
        <v>1</v>
      </c>
      <c r="J13271" t="b">
        <v>1</v>
      </c>
      <c r="K13271" t="s">
        <v>24</v>
      </c>
      <c r="L13271" t="s">
        <v>22</v>
      </c>
      <c r="M13271">
        <v>170000</v>
      </c>
      <c r="O13271" t="s">
        <v>81</v>
      </c>
      <c r="P13271" t="s">
        <v>17131</v>
      </c>
    </row>
    <row r="13272" spans="1:16" x14ac:dyDescent="0.55000000000000004">
      <c r="A13272" t="s">
        <v>0</v>
      </c>
      <c r="B13272" t="s">
        <v>1954</v>
      </c>
      <c r="C13272" t="s">
        <v>203</v>
      </c>
      <c r="D13272" t="s">
        <v>3828</v>
      </c>
      <c r="E13272" t="s">
        <v>20</v>
      </c>
      <c r="F13272" t="b">
        <v>0</v>
      </c>
      <c r="G13272" t="s">
        <v>23</v>
      </c>
      <c r="H13272" s="4">
        <v>45832.95108796296</v>
      </c>
      <c r="I13272" t="b">
        <v>0</v>
      </c>
      <c r="J13272" t="b">
        <v>1</v>
      </c>
      <c r="K13272" t="s">
        <v>24</v>
      </c>
      <c r="L13272" t="s">
        <v>22</v>
      </c>
      <c r="M13272">
        <v>120500</v>
      </c>
      <c r="O13272" t="s">
        <v>3067</v>
      </c>
      <c r="P13272" t="s">
        <v>17132</v>
      </c>
    </row>
    <row r="13273" spans="1:16" x14ac:dyDescent="0.55000000000000004">
      <c r="A13273" t="s">
        <v>1</v>
      </c>
      <c r="B13273" t="s">
        <v>17133</v>
      </c>
      <c r="C13273" t="s">
        <v>39</v>
      </c>
      <c r="D13273" t="s">
        <v>3973</v>
      </c>
      <c r="E13273" t="s">
        <v>20</v>
      </c>
      <c r="F13273" t="b">
        <v>1</v>
      </c>
      <c r="G13273" t="s">
        <v>41</v>
      </c>
      <c r="H13273" s="4">
        <v>45832.958703703713</v>
      </c>
      <c r="I13273" t="b">
        <v>1</v>
      </c>
      <c r="J13273" t="b">
        <v>1</v>
      </c>
      <c r="K13273" t="s">
        <v>24</v>
      </c>
      <c r="L13273" t="s">
        <v>22</v>
      </c>
      <c r="M13273">
        <v>55000</v>
      </c>
      <c r="O13273" t="s">
        <v>17134</v>
      </c>
    </row>
    <row r="13274" spans="1:16" x14ac:dyDescent="0.55000000000000004">
      <c r="A13274" t="s">
        <v>28</v>
      </c>
      <c r="B13274" t="s">
        <v>11636</v>
      </c>
      <c r="C13274" t="s">
        <v>606</v>
      </c>
      <c r="D13274" t="s">
        <v>3973</v>
      </c>
      <c r="E13274" t="s">
        <v>20</v>
      </c>
      <c r="F13274" t="b">
        <v>0</v>
      </c>
      <c r="G13274" t="s">
        <v>27</v>
      </c>
      <c r="H13274" s="4">
        <v>45832.959236111114</v>
      </c>
      <c r="I13274" t="b">
        <v>0</v>
      </c>
      <c r="J13274" t="b">
        <v>1</v>
      </c>
      <c r="K13274" t="s">
        <v>24</v>
      </c>
      <c r="L13274" t="s">
        <v>22</v>
      </c>
      <c r="M13274">
        <v>172500</v>
      </c>
      <c r="O13274" t="s">
        <v>2431</v>
      </c>
      <c r="P13274" t="s">
        <v>11637</v>
      </c>
    </row>
    <row r="13275" spans="1:16" x14ac:dyDescent="0.55000000000000004">
      <c r="A13275" t="s">
        <v>1</v>
      </c>
      <c r="B13275" t="s">
        <v>467</v>
      </c>
      <c r="C13275" t="s">
        <v>118</v>
      </c>
      <c r="D13275" t="s">
        <v>3828</v>
      </c>
      <c r="E13275" t="s">
        <v>20</v>
      </c>
      <c r="F13275" t="b">
        <v>0</v>
      </c>
      <c r="G13275" t="s">
        <v>27</v>
      </c>
      <c r="H13275" s="4">
        <v>45832.959270833337</v>
      </c>
      <c r="I13275" t="b">
        <v>0</v>
      </c>
      <c r="J13275" t="b">
        <v>0</v>
      </c>
      <c r="K13275" t="s">
        <v>24</v>
      </c>
      <c r="L13275" t="s">
        <v>22</v>
      </c>
      <c r="M13275">
        <v>138400</v>
      </c>
      <c r="O13275" t="s">
        <v>563</v>
      </c>
      <c r="P13275" t="s">
        <v>596</v>
      </c>
    </row>
    <row r="13276" spans="1:16" x14ac:dyDescent="0.55000000000000004">
      <c r="A13276" t="s">
        <v>1</v>
      </c>
      <c r="B13276" t="s">
        <v>168</v>
      </c>
      <c r="C13276" t="s">
        <v>12528</v>
      </c>
      <c r="D13276" t="s">
        <v>4084</v>
      </c>
      <c r="E13276" t="s">
        <v>20</v>
      </c>
      <c r="F13276" t="b">
        <v>0</v>
      </c>
      <c r="G13276" t="s">
        <v>27</v>
      </c>
      <c r="H13276" s="4">
        <v>45832.959351851852</v>
      </c>
      <c r="I13276" t="b">
        <v>0</v>
      </c>
      <c r="J13276" t="b">
        <v>1</v>
      </c>
      <c r="K13276" t="s">
        <v>24</v>
      </c>
      <c r="L13276" t="s">
        <v>22</v>
      </c>
      <c r="M13276">
        <v>200000</v>
      </c>
      <c r="O13276" t="s">
        <v>3656</v>
      </c>
      <c r="P13276" t="s">
        <v>1960</v>
      </c>
    </row>
    <row r="13277" spans="1:16" x14ac:dyDescent="0.55000000000000004">
      <c r="A13277" t="s">
        <v>2</v>
      </c>
      <c r="B13277" t="s">
        <v>6699</v>
      </c>
      <c r="C13277" t="s">
        <v>118</v>
      </c>
      <c r="D13277" t="s">
        <v>3973</v>
      </c>
      <c r="E13277" t="s">
        <v>20</v>
      </c>
      <c r="F13277" t="b">
        <v>0</v>
      </c>
      <c r="G13277" t="s">
        <v>27</v>
      </c>
      <c r="H13277" s="4">
        <v>45832.959988425922</v>
      </c>
      <c r="I13277" t="b">
        <v>0</v>
      </c>
      <c r="J13277" t="b">
        <v>1</v>
      </c>
      <c r="K13277" t="s">
        <v>24</v>
      </c>
      <c r="L13277" t="s">
        <v>22</v>
      </c>
      <c r="M13277">
        <v>145000</v>
      </c>
      <c r="O13277" t="s">
        <v>554</v>
      </c>
      <c r="P13277" t="s">
        <v>17135</v>
      </c>
    </row>
    <row r="13278" spans="1:16" x14ac:dyDescent="0.55000000000000004">
      <c r="A13278" t="s">
        <v>40</v>
      </c>
      <c r="B13278" t="s">
        <v>6786</v>
      </c>
      <c r="C13278" t="s">
        <v>203</v>
      </c>
      <c r="D13278" t="s">
        <v>3973</v>
      </c>
      <c r="E13278" t="s">
        <v>20</v>
      </c>
      <c r="F13278" t="b">
        <v>0</v>
      </c>
      <c r="G13278" t="s">
        <v>27</v>
      </c>
      <c r="H13278" s="4">
        <v>45832.960046296299</v>
      </c>
      <c r="I13278" t="b">
        <v>0</v>
      </c>
      <c r="J13278" t="b">
        <v>0</v>
      </c>
      <c r="K13278" t="s">
        <v>24</v>
      </c>
      <c r="L13278" t="s">
        <v>22</v>
      </c>
      <c r="M13278">
        <v>147500</v>
      </c>
      <c r="O13278" t="s">
        <v>1422</v>
      </c>
      <c r="P13278" t="s">
        <v>13232</v>
      </c>
    </row>
    <row r="13279" spans="1:16" x14ac:dyDescent="0.55000000000000004">
      <c r="A13279" t="s">
        <v>40</v>
      </c>
      <c r="B13279" t="s">
        <v>6786</v>
      </c>
      <c r="C13279" t="s">
        <v>73</v>
      </c>
      <c r="D13279" t="s">
        <v>3973</v>
      </c>
      <c r="E13279" t="s">
        <v>20</v>
      </c>
      <c r="F13279" t="b">
        <v>0</v>
      </c>
      <c r="G13279" t="s">
        <v>41</v>
      </c>
      <c r="H13279" s="4">
        <v>45832.960416666669</v>
      </c>
      <c r="I13279" t="b">
        <v>0</v>
      </c>
      <c r="J13279" t="b">
        <v>0</v>
      </c>
      <c r="K13279" t="s">
        <v>24</v>
      </c>
      <c r="L13279" t="s">
        <v>22</v>
      </c>
      <c r="M13279">
        <v>147500</v>
      </c>
      <c r="O13279" t="s">
        <v>1422</v>
      </c>
      <c r="P13279" t="s">
        <v>13232</v>
      </c>
    </row>
    <row r="13280" spans="1:16" x14ac:dyDescent="0.55000000000000004">
      <c r="A13280" t="s">
        <v>0</v>
      </c>
      <c r="B13280" t="s">
        <v>6544</v>
      </c>
      <c r="C13280" t="s">
        <v>1413</v>
      </c>
      <c r="D13280" t="s">
        <v>4328</v>
      </c>
      <c r="E13280" t="s">
        <v>20</v>
      </c>
      <c r="F13280" t="b">
        <v>0</v>
      </c>
      <c r="G13280" t="s">
        <v>27</v>
      </c>
      <c r="H13280" s="4">
        <v>45833.000115740739</v>
      </c>
      <c r="I13280" t="b">
        <v>0</v>
      </c>
      <c r="J13280" t="b">
        <v>1</v>
      </c>
      <c r="K13280" t="s">
        <v>24</v>
      </c>
      <c r="L13280" t="s">
        <v>22</v>
      </c>
      <c r="M13280">
        <v>83000</v>
      </c>
      <c r="O13280" t="s">
        <v>17136</v>
      </c>
      <c r="P13280" t="s">
        <v>496</v>
      </c>
    </row>
    <row r="13281" spans="1:16" x14ac:dyDescent="0.55000000000000004">
      <c r="A13281" t="s">
        <v>0</v>
      </c>
      <c r="B13281" t="s">
        <v>257</v>
      </c>
      <c r="C13281" t="s">
        <v>468</v>
      </c>
      <c r="D13281" t="s">
        <v>3973</v>
      </c>
      <c r="E13281" t="s">
        <v>20</v>
      </c>
      <c r="F13281" t="b">
        <v>0</v>
      </c>
      <c r="G13281" t="s">
        <v>27</v>
      </c>
      <c r="H13281" s="4">
        <v>45833.000231481477</v>
      </c>
      <c r="I13281" t="b">
        <v>0</v>
      </c>
      <c r="J13281" t="b">
        <v>1</v>
      </c>
      <c r="K13281" t="s">
        <v>24</v>
      </c>
      <c r="L13281" t="s">
        <v>22</v>
      </c>
      <c r="M13281">
        <v>125000</v>
      </c>
      <c r="O13281" t="s">
        <v>5482</v>
      </c>
      <c r="P13281" t="s">
        <v>9339</v>
      </c>
    </row>
    <row r="13282" spans="1:16" x14ac:dyDescent="0.55000000000000004">
      <c r="A13282" t="s">
        <v>0</v>
      </c>
      <c r="B13282" t="s">
        <v>17137</v>
      </c>
      <c r="C13282" t="s">
        <v>334</v>
      </c>
      <c r="D13282" t="s">
        <v>3973</v>
      </c>
      <c r="E13282" t="s">
        <v>20</v>
      </c>
      <c r="F13282" t="b">
        <v>0</v>
      </c>
      <c r="G13282" t="s">
        <v>27</v>
      </c>
      <c r="H13282" s="4">
        <v>45833.000243055547</v>
      </c>
      <c r="I13282" t="b">
        <v>0</v>
      </c>
      <c r="J13282" t="b">
        <v>0</v>
      </c>
      <c r="K13282" t="s">
        <v>24</v>
      </c>
      <c r="L13282" t="s">
        <v>22</v>
      </c>
      <c r="M13282">
        <v>90085</v>
      </c>
      <c r="O13282" t="s">
        <v>714</v>
      </c>
      <c r="P13282" t="s">
        <v>17138</v>
      </c>
    </row>
    <row r="13283" spans="1:16" x14ac:dyDescent="0.55000000000000004">
      <c r="A13283" t="s">
        <v>0</v>
      </c>
      <c r="B13283" t="s">
        <v>17139</v>
      </c>
      <c r="C13283" t="s">
        <v>180</v>
      </c>
      <c r="D13283" t="s">
        <v>81</v>
      </c>
      <c r="E13283" t="s">
        <v>20</v>
      </c>
      <c r="F13283" t="b">
        <v>0</v>
      </c>
      <c r="G13283" t="s">
        <v>41</v>
      </c>
      <c r="H13283" s="4">
        <v>45833.000347222223</v>
      </c>
      <c r="I13283" t="b">
        <v>0</v>
      </c>
      <c r="J13283" t="b">
        <v>1</v>
      </c>
      <c r="K13283" t="s">
        <v>24</v>
      </c>
      <c r="L13283" t="s">
        <v>22</v>
      </c>
      <c r="M13283">
        <v>105000</v>
      </c>
      <c r="O13283" t="s">
        <v>81</v>
      </c>
      <c r="P13283" t="s">
        <v>17140</v>
      </c>
    </row>
    <row r="13284" spans="1:16" x14ac:dyDescent="0.55000000000000004">
      <c r="A13284" t="s">
        <v>25</v>
      </c>
      <c r="B13284" t="s">
        <v>17141</v>
      </c>
      <c r="C13284" t="s">
        <v>122</v>
      </c>
      <c r="D13284" t="s">
        <v>5535</v>
      </c>
      <c r="E13284" t="s">
        <v>20</v>
      </c>
      <c r="F13284" t="b">
        <v>0</v>
      </c>
      <c r="G13284" t="s">
        <v>52</v>
      </c>
      <c r="H13284" s="4">
        <v>45833.000717592593</v>
      </c>
      <c r="I13284" t="b">
        <v>0</v>
      </c>
      <c r="J13284" t="b">
        <v>1</v>
      </c>
      <c r="K13284" t="s">
        <v>24</v>
      </c>
      <c r="L13284" t="s">
        <v>22</v>
      </c>
      <c r="M13284">
        <v>147637.5</v>
      </c>
      <c r="O13284" t="s">
        <v>675</v>
      </c>
      <c r="P13284" t="s">
        <v>1942</v>
      </c>
    </row>
    <row r="13285" spans="1:16" x14ac:dyDescent="0.55000000000000004">
      <c r="A13285" t="s">
        <v>28</v>
      </c>
      <c r="B13285" t="s">
        <v>17142</v>
      </c>
      <c r="C13285" t="s">
        <v>2414</v>
      </c>
      <c r="D13285" t="s">
        <v>3973</v>
      </c>
      <c r="E13285" t="s">
        <v>20</v>
      </c>
      <c r="F13285" t="b">
        <v>0</v>
      </c>
      <c r="G13285" t="s">
        <v>27</v>
      </c>
      <c r="H13285" s="4">
        <v>45833.000949074078</v>
      </c>
      <c r="I13285" t="b">
        <v>0</v>
      </c>
      <c r="J13285" t="b">
        <v>1</v>
      </c>
      <c r="K13285" t="s">
        <v>24</v>
      </c>
      <c r="L13285" t="s">
        <v>36</v>
      </c>
      <c r="N13285">
        <v>73.205001831054688</v>
      </c>
      <c r="O13285" t="s">
        <v>4344</v>
      </c>
      <c r="P13285" t="s">
        <v>17143</v>
      </c>
    </row>
    <row r="13286" spans="1:16" x14ac:dyDescent="0.55000000000000004">
      <c r="A13286" t="s">
        <v>1</v>
      </c>
      <c r="B13286" t="s">
        <v>17144</v>
      </c>
      <c r="C13286" t="s">
        <v>181</v>
      </c>
      <c r="D13286" t="s">
        <v>3973</v>
      </c>
      <c r="E13286" t="s">
        <v>20</v>
      </c>
      <c r="F13286" t="b">
        <v>0</v>
      </c>
      <c r="G13286" t="s">
        <v>41</v>
      </c>
      <c r="H13286" s="4">
        <v>45833.00104166667</v>
      </c>
      <c r="I13286" t="b">
        <v>0</v>
      </c>
      <c r="J13286" t="b">
        <v>0</v>
      </c>
      <c r="K13286" t="s">
        <v>24</v>
      </c>
      <c r="L13286" t="s">
        <v>22</v>
      </c>
      <c r="M13286">
        <v>187352.5</v>
      </c>
      <c r="O13286" t="s">
        <v>17145</v>
      </c>
      <c r="P13286" t="s">
        <v>17146</v>
      </c>
    </row>
    <row r="13287" spans="1:16" x14ac:dyDescent="0.55000000000000004">
      <c r="A13287" t="s">
        <v>40</v>
      </c>
      <c r="B13287" t="s">
        <v>17147</v>
      </c>
      <c r="C13287" t="s">
        <v>82</v>
      </c>
      <c r="D13287" t="s">
        <v>5535</v>
      </c>
      <c r="E13287" t="s">
        <v>20</v>
      </c>
      <c r="F13287" t="b">
        <v>0</v>
      </c>
      <c r="G13287" t="s">
        <v>27</v>
      </c>
      <c r="H13287" s="4">
        <v>45833.001446759263</v>
      </c>
      <c r="I13287" t="b">
        <v>0</v>
      </c>
      <c r="J13287" t="b">
        <v>1</v>
      </c>
      <c r="K13287" t="s">
        <v>24</v>
      </c>
      <c r="L13287" t="s">
        <v>22</v>
      </c>
      <c r="M13287">
        <v>216535.5</v>
      </c>
      <c r="O13287" t="s">
        <v>675</v>
      </c>
      <c r="P13287" t="s">
        <v>17148</v>
      </c>
    </row>
    <row r="13288" spans="1:16" x14ac:dyDescent="0.55000000000000004">
      <c r="A13288" t="s">
        <v>2</v>
      </c>
      <c r="B13288" t="s">
        <v>17149</v>
      </c>
      <c r="C13288" t="s">
        <v>136</v>
      </c>
      <c r="D13288" t="s">
        <v>5535</v>
      </c>
      <c r="E13288" t="s">
        <v>20</v>
      </c>
      <c r="F13288" t="b">
        <v>0</v>
      </c>
      <c r="G13288" t="s">
        <v>27</v>
      </c>
      <c r="H13288" s="4">
        <v>45833.001493055563</v>
      </c>
      <c r="I13288" t="b">
        <v>0</v>
      </c>
      <c r="J13288" t="b">
        <v>0</v>
      </c>
      <c r="K13288" t="s">
        <v>24</v>
      </c>
      <c r="L13288" t="s">
        <v>22</v>
      </c>
      <c r="M13288">
        <v>187008</v>
      </c>
      <c r="O13288" t="s">
        <v>2502</v>
      </c>
      <c r="P13288" t="s">
        <v>17150</v>
      </c>
    </row>
    <row r="13289" spans="1:16" x14ac:dyDescent="0.55000000000000004">
      <c r="A13289" t="s">
        <v>2</v>
      </c>
      <c r="B13289" t="s">
        <v>17151</v>
      </c>
      <c r="C13289" t="s">
        <v>495</v>
      </c>
      <c r="D13289" t="s">
        <v>5535</v>
      </c>
      <c r="E13289" t="s">
        <v>20</v>
      </c>
      <c r="F13289" t="b">
        <v>0</v>
      </c>
      <c r="G13289" t="s">
        <v>35</v>
      </c>
      <c r="H13289" s="4">
        <v>45833.002152777779</v>
      </c>
      <c r="I13289" t="b">
        <v>1</v>
      </c>
      <c r="J13289" t="b">
        <v>1</v>
      </c>
      <c r="K13289" t="s">
        <v>24</v>
      </c>
      <c r="L13289" t="s">
        <v>22</v>
      </c>
      <c r="M13289">
        <v>216535.5</v>
      </c>
      <c r="O13289" t="s">
        <v>2719</v>
      </c>
      <c r="P13289" t="s">
        <v>17152</v>
      </c>
    </row>
    <row r="13290" spans="1:16" x14ac:dyDescent="0.55000000000000004">
      <c r="A13290" t="s">
        <v>0</v>
      </c>
      <c r="B13290" t="s">
        <v>17153</v>
      </c>
      <c r="C13290" t="s">
        <v>414</v>
      </c>
      <c r="D13290" t="s">
        <v>4035</v>
      </c>
      <c r="E13290" t="s">
        <v>20</v>
      </c>
      <c r="F13290" t="b">
        <v>0</v>
      </c>
      <c r="G13290" t="s">
        <v>414</v>
      </c>
      <c r="H13290" s="4">
        <v>45833.007662037038</v>
      </c>
      <c r="I13290" t="b">
        <v>0</v>
      </c>
      <c r="J13290" t="b">
        <v>0</v>
      </c>
      <c r="K13290" t="s">
        <v>414</v>
      </c>
      <c r="L13290" t="s">
        <v>22</v>
      </c>
      <c r="M13290">
        <v>42399.5</v>
      </c>
      <c r="O13290" t="s">
        <v>2970</v>
      </c>
      <c r="P13290" t="s">
        <v>17154</v>
      </c>
    </row>
    <row r="13291" spans="1:16" x14ac:dyDescent="0.55000000000000004">
      <c r="A13291" t="s">
        <v>2</v>
      </c>
      <c r="B13291" t="s">
        <v>17155</v>
      </c>
      <c r="C13291" t="s">
        <v>160</v>
      </c>
      <c r="D13291" t="s">
        <v>3973</v>
      </c>
      <c r="E13291" t="s">
        <v>51</v>
      </c>
      <c r="F13291" t="b">
        <v>0</v>
      </c>
      <c r="G13291" t="s">
        <v>23</v>
      </c>
      <c r="H13291" s="4">
        <v>45833.034849537027</v>
      </c>
      <c r="I13291" t="b">
        <v>1</v>
      </c>
      <c r="J13291" t="b">
        <v>0</v>
      </c>
      <c r="K13291" t="s">
        <v>24</v>
      </c>
      <c r="L13291" t="s">
        <v>36</v>
      </c>
      <c r="N13291">
        <v>72.410003662109375</v>
      </c>
      <c r="O13291" t="s">
        <v>16476</v>
      </c>
      <c r="P13291" t="s">
        <v>17156</v>
      </c>
    </row>
    <row r="13292" spans="1:16" x14ac:dyDescent="0.55000000000000004">
      <c r="A13292" t="s">
        <v>0</v>
      </c>
      <c r="B13292" t="s">
        <v>17157</v>
      </c>
      <c r="C13292" t="s">
        <v>2247</v>
      </c>
      <c r="D13292" t="s">
        <v>2208</v>
      </c>
      <c r="E13292" t="s">
        <v>20</v>
      </c>
      <c r="F13292" t="b">
        <v>0</v>
      </c>
      <c r="G13292" t="s">
        <v>27</v>
      </c>
      <c r="H13292" s="4">
        <v>45833.04178240741</v>
      </c>
      <c r="I13292" t="b">
        <v>0</v>
      </c>
      <c r="J13292" t="b">
        <v>1</v>
      </c>
      <c r="K13292" t="s">
        <v>24</v>
      </c>
      <c r="L13292" t="s">
        <v>22</v>
      </c>
      <c r="M13292">
        <v>114500</v>
      </c>
      <c r="O13292" t="s">
        <v>13438</v>
      </c>
      <c r="P13292" t="s">
        <v>415</v>
      </c>
    </row>
    <row r="13293" spans="1:16" x14ac:dyDescent="0.55000000000000004">
      <c r="A13293" t="s">
        <v>0</v>
      </c>
      <c r="B13293" t="s">
        <v>17158</v>
      </c>
      <c r="C13293" t="s">
        <v>245</v>
      </c>
      <c r="D13293" t="s">
        <v>3973</v>
      </c>
      <c r="E13293" t="s">
        <v>20</v>
      </c>
      <c r="F13293" t="b">
        <v>0</v>
      </c>
      <c r="G13293" t="s">
        <v>35</v>
      </c>
      <c r="H13293" s="4">
        <v>45833.042175925933</v>
      </c>
      <c r="I13293" t="b">
        <v>0</v>
      </c>
      <c r="J13293" t="b">
        <v>0</v>
      </c>
      <c r="K13293" t="s">
        <v>24</v>
      </c>
      <c r="L13293" t="s">
        <v>22</v>
      </c>
      <c r="M13293">
        <v>60419.51953125</v>
      </c>
      <c r="O13293" t="s">
        <v>9063</v>
      </c>
      <c r="P13293" t="s">
        <v>1329</v>
      </c>
    </row>
    <row r="13294" spans="1:16" x14ac:dyDescent="0.55000000000000004">
      <c r="A13294" t="s">
        <v>40</v>
      </c>
      <c r="B13294" t="s">
        <v>17159</v>
      </c>
      <c r="C13294" t="s">
        <v>985</v>
      </c>
      <c r="D13294" t="s">
        <v>3973</v>
      </c>
      <c r="E13294" t="s">
        <v>20</v>
      </c>
      <c r="F13294" t="b">
        <v>0</v>
      </c>
      <c r="G13294" t="s">
        <v>27</v>
      </c>
      <c r="H13294" s="4">
        <v>45833.043136574073</v>
      </c>
      <c r="I13294" t="b">
        <v>0</v>
      </c>
      <c r="J13294" t="b">
        <v>1</v>
      </c>
      <c r="K13294" t="s">
        <v>24</v>
      </c>
      <c r="L13294" t="s">
        <v>22</v>
      </c>
      <c r="M13294">
        <v>222000</v>
      </c>
      <c r="O13294" t="s">
        <v>1147</v>
      </c>
      <c r="P13294" t="s">
        <v>17160</v>
      </c>
    </row>
    <row r="13295" spans="1:16" x14ac:dyDescent="0.55000000000000004">
      <c r="A13295" t="s">
        <v>2</v>
      </c>
      <c r="B13295" t="s">
        <v>17161</v>
      </c>
      <c r="C13295" t="s">
        <v>1845</v>
      </c>
      <c r="D13295" t="s">
        <v>3973</v>
      </c>
      <c r="E13295" t="s">
        <v>20</v>
      </c>
      <c r="F13295" t="b">
        <v>0</v>
      </c>
      <c r="G13295" t="s">
        <v>27</v>
      </c>
      <c r="H13295" s="4">
        <v>45833.043344907397</v>
      </c>
      <c r="I13295" t="b">
        <v>0</v>
      </c>
      <c r="J13295" t="b">
        <v>1</v>
      </c>
      <c r="K13295" t="s">
        <v>24</v>
      </c>
      <c r="L13295" t="s">
        <v>22</v>
      </c>
      <c r="M13295">
        <v>110000</v>
      </c>
      <c r="O13295" t="s">
        <v>482</v>
      </c>
      <c r="P13295" t="s">
        <v>17162</v>
      </c>
    </row>
    <row r="13296" spans="1:16" x14ac:dyDescent="0.55000000000000004">
      <c r="A13296" t="s">
        <v>2</v>
      </c>
      <c r="B13296" t="s">
        <v>17163</v>
      </c>
      <c r="C13296" t="s">
        <v>293</v>
      </c>
      <c r="D13296" t="s">
        <v>3973</v>
      </c>
      <c r="E13296" t="s">
        <v>20</v>
      </c>
      <c r="F13296" t="b">
        <v>0</v>
      </c>
      <c r="G13296" t="s">
        <v>27</v>
      </c>
      <c r="H13296" s="4">
        <v>45833.043379629627</v>
      </c>
      <c r="I13296" t="b">
        <v>0</v>
      </c>
      <c r="J13296" t="b">
        <v>1</v>
      </c>
      <c r="K13296" t="s">
        <v>24</v>
      </c>
      <c r="L13296" t="s">
        <v>22</v>
      </c>
      <c r="M13296">
        <v>140000</v>
      </c>
      <c r="O13296" t="s">
        <v>4664</v>
      </c>
      <c r="P13296" t="s">
        <v>17164</v>
      </c>
    </row>
    <row r="13297" spans="1:16" x14ac:dyDescent="0.55000000000000004">
      <c r="A13297" t="s">
        <v>0</v>
      </c>
      <c r="B13297" t="s">
        <v>17165</v>
      </c>
      <c r="C13297" t="s">
        <v>73</v>
      </c>
      <c r="D13297" t="s">
        <v>3828</v>
      </c>
      <c r="E13297" t="s">
        <v>20</v>
      </c>
      <c r="F13297" t="b">
        <v>0</v>
      </c>
      <c r="G13297" t="s">
        <v>23</v>
      </c>
      <c r="H13297" s="4">
        <v>45833.07603009259</v>
      </c>
      <c r="I13297" t="b">
        <v>1</v>
      </c>
      <c r="J13297" t="b">
        <v>0</v>
      </c>
      <c r="K13297" t="s">
        <v>24</v>
      </c>
      <c r="L13297" t="s">
        <v>36</v>
      </c>
      <c r="N13297">
        <v>12</v>
      </c>
      <c r="O13297" t="s">
        <v>17166</v>
      </c>
      <c r="P13297" t="s">
        <v>942</v>
      </c>
    </row>
    <row r="13298" spans="1:16" x14ac:dyDescent="0.55000000000000004">
      <c r="A13298" t="s">
        <v>25</v>
      </c>
      <c r="B13298" t="s">
        <v>17167</v>
      </c>
      <c r="C13298" t="s">
        <v>365</v>
      </c>
      <c r="D13298" t="s">
        <v>4084</v>
      </c>
      <c r="E13298" t="s">
        <v>20</v>
      </c>
      <c r="F13298" t="b">
        <v>0</v>
      </c>
      <c r="G13298" t="s">
        <v>27</v>
      </c>
      <c r="H13298" s="4">
        <v>45833.084328703713</v>
      </c>
      <c r="I13298" t="b">
        <v>0</v>
      </c>
      <c r="J13298" t="b">
        <v>0</v>
      </c>
      <c r="K13298" t="s">
        <v>24</v>
      </c>
      <c r="L13298" t="s">
        <v>22</v>
      </c>
      <c r="M13298">
        <v>143541.5</v>
      </c>
      <c r="O13298" t="s">
        <v>12049</v>
      </c>
      <c r="P13298" t="s">
        <v>17168</v>
      </c>
    </row>
    <row r="13299" spans="1:16" x14ac:dyDescent="0.55000000000000004">
      <c r="A13299" t="s">
        <v>40</v>
      </c>
      <c r="B13299" t="s">
        <v>40</v>
      </c>
      <c r="C13299" t="s">
        <v>3426</v>
      </c>
      <c r="D13299" t="s">
        <v>2208</v>
      </c>
      <c r="E13299" t="s">
        <v>20</v>
      </c>
      <c r="F13299" t="b">
        <v>0</v>
      </c>
      <c r="G13299" t="s">
        <v>41</v>
      </c>
      <c r="H13299" s="4">
        <v>45833.085173611107</v>
      </c>
      <c r="I13299" t="b">
        <v>0</v>
      </c>
      <c r="J13299" t="b">
        <v>0</v>
      </c>
      <c r="K13299" t="s">
        <v>24</v>
      </c>
      <c r="L13299" t="s">
        <v>36</v>
      </c>
      <c r="N13299">
        <v>62.5</v>
      </c>
      <c r="O13299" t="s">
        <v>17169</v>
      </c>
      <c r="P13299" t="s">
        <v>17170</v>
      </c>
    </row>
    <row r="13300" spans="1:16" x14ac:dyDescent="0.55000000000000004">
      <c r="A13300" t="s">
        <v>2</v>
      </c>
      <c r="B13300" t="s">
        <v>17026</v>
      </c>
      <c r="C13300" t="s">
        <v>167</v>
      </c>
      <c r="D13300" t="s">
        <v>3973</v>
      </c>
      <c r="E13300" t="s">
        <v>20</v>
      </c>
      <c r="F13300" t="b">
        <v>0</v>
      </c>
      <c r="G13300" t="s">
        <v>52</v>
      </c>
      <c r="H13300" s="4">
        <v>45833.086597222216</v>
      </c>
      <c r="I13300" t="b">
        <v>1</v>
      </c>
      <c r="J13300" t="b">
        <v>1</v>
      </c>
      <c r="K13300" t="s">
        <v>24</v>
      </c>
      <c r="L13300" t="s">
        <v>22</v>
      </c>
      <c r="M13300">
        <v>138100</v>
      </c>
      <c r="O13300" t="s">
        <v>11994</v>
      </c>
      <c r="P13300" t="s">
        <v>17027</v>
      </c>
    </row>
    <row r="13301" spans="1:16" x14ac:dyDescent="0.55000000000000004">
      <c r="A13301" t="s">
        <v>2</v>
      </c>
      <c r="B13301" t="s">
        <v>3617</v>
      </c>
      <c r="C13301" t="s">
        <v>118</v>
      </c>
      <c r="D13301" t="s">
        <v>3973</v>
      </c>
      <c r="E13301" t="s">
        <v>20</v>
      </c>
      <c r="F13301" t="b">
        <v>0</v>
      </c>
      <c r="G13301" t="s">
        <v>27</v>
      </c>
      <c r="H13301" s="4">
        <v>45833.209930555553</v>
      </c>
      <c r="I13301" t="b">
        <v>0</v>
      </c>
      <c r="J13301" t="b">
        <v>1</v>
      </c>
      <c r="K13301" t="s">
        <v>24</v>
      </c>
      <c r="L13301" t="s">
        <v>22</v>
      </c>
      <c r="M13301">
        <v>130000</v>
      </c>
      <c r="O13301" t="s">
        <v>554</v>
      </c>
      <c r="P13301" t="s">
        <v>201</v>
      </c>
    </row>
    <row r="13302" spans="1:16" x14ac:dyDescent="0.55000000000000004">
      <c r="A13302" t="s">
        <v>0</v>
      </c>
      <c r="B13302" t="s">
        <v>0</v>
      </c>
      <c r="C13302" t="s">
        <v>17028</v>
      </c>
      <c r="D13302" t="s">
        <v>2208</v>
      </c>
      <c r="E13302" t="s">
        <v>20</v>
      </c>
      <c r="F13302" t="b">
        <v>0</v>
      </c>
      <c r="G13302" t="s">
        <v>27</v>
      </c>
      <c r="H13302" s="4">
        <v>45833.249907407408</v>
      </c>
      <c r="I13302" t="b">
        <v>1</v>
      </c>
      <c r="J13302" t="b">
        <v>1</v>
      </c>
      <c r="K13302" t="s">
        <v>24</v>
      </c>
      <c r="L13302" t="s">
        <v>36</v>
      </c>
      <c r="N13302">
        <v>32.68499755859375</v>
      </c>
      <c r="O13302" t="s">
        <v>17029</v>
      </c>
      <c r="P13302" t="s">
        <v>17030</v>
      </c>
    </row>
    <row r="13303" spans="1:16" x14ac:dyDescent="0.55000000000000004">
      <c r="A13303" t="s">
        <v>0</v>
      </c>
      <c r="B13303" t="s">
        <v>6544</v>
      </c>
      <c r="C13303" t="s">
        <v>1413</v>
      </c>
      <c r="D13303" t="s">
        <v>3973</v>
      </c>
      <c r="E13303" t="s">
        <v>20</v>
      </c>
      <c r="F13303" t="b">
        <v>0</v>
      </c>
      <c r="G13303" t="s">
        <v>27</v>
      </c>
      <c r="H13303" s="4">
        <v>45833.250034722223</v>
      </c>
      <c r="I13303" t="b">
        <v>0</v>
      </c>
      <c r="J13303" t="b">
        <v>1</v>
      </c>
      <c r="K13303" t="s">
        <v>24</v>
      </c>
      <c r="L13303" t="s">
        <v>22</v>
      </c>
      <c r="M13303">
        <v>69500</v>
      </c>
      <c r="O13303" t="s">
        <v>4344</v>
      </c>
      <c r="P13303" t="s">
        <v>496</v>
      </c>
    </row>
    <row r="13304" spans="1:16" x14ac:dyDescent="0.55000000000000004">
      <c r="A13304" t="s">
        <v>0</v>
      </c>
      <c r="B13304" t="s">
        <v>17171</v>
      </c>
      <c r="C13304" t="s">
        <v>180</v>
      </c>
      <c r="D13304" t="s">
        <v>81</v>
      </c>
      <c r="E13304" t="s">
        <v>20</v>
      </c>
      <c r="F13304" t="b">
        <v>0</v>
      </c>
      <c r="G13304" t="s">
        <v>41</v>
      </c>
      <c r="H13304" s="4">
        <v>45833.250162037039</v>
      </c>
      <c r="I13304" t="b">
        <v>0</v>
      </c>
      <c r="J13304" t="b">
        <v>1</v>
      </c>
      <c r="K13304" t="s">
        <v>24</v>
      </c>
      <c r="L13304" t="s">
        <v>22</v>
      </c>
      <c r="M13304">
        <v>105000</v>
      </c>
      <c r="O13304" t="s">
        <v>81</v>
      </c>
      <c r="P13304" t="s">
        <v>17140</v>
      </c>
    </row>
    <row r="13305" spans="1:16" x14ac:dyDescent="0.55000000000000004">
      <c r="A13305" t="s">
        <v>0</v>
      </c>
      <c r="B13305" t="s">
        <v>0</v>
      </c>
      <c r="C13305" t="s">
        <v>585</v>
      </c>
      <c r="D13305" t="s">
        <v>131</v>
      </c>
      <c r="E13305" t="s">
        <v>20</v>
      </c>
      <c r="F13305" t="b">
        <v>0</v>
      </c>
      <c r="G13305" t="s">
        <v>41</v>
      </c>
      <c r="H13305" s="4">
        <v>45833.250162037039</v>
      </c>
      <c r="I13305" t="b">
        <v>1</v>
      </c>
      <c r="J13305" t="b">
        <v>0</v>
      </c>
      <c r="K13305" t="s">
        <v>24</v>
      </c>
      <c r="L13305" t="s">
        <v>36</v>
      </c>
      <c r="N13305">
        <v>24.59999847412109</v>
      </c>
      <c r="O13305" t="s">
        <v>131</v>
      </c>
      <c r="P13305" t="s">
        <v>280</v>
      </c>
    </row>
    <row r="13306" spans="1:16" x14ac:dyDescent="0.55000000000000004">
      <c r="A13306" t="s">
        <v>0</v>
      </c>
      <c r="B13306" t="s">
        <v>0</v>
      </c>
      <c r="C13306" t="s">
        <v>2063</v>
      </c>
      <c r="D13306" t="s">
        <v>17172</v>
      </c>
      <c r="E13306" t="s">
        <v>20</v>
      </c>
      <c r="F13306" t="b">
        <v>0</v>
      </c>
      <c r="G13306" t="s">
        <v>41</v>
      </c>
      <c r="H13306" s="4">
        <v>45833.250162037039</v>
      </c>
      <c r="I13306" t="b">
        <v>0</v>
      </c>
      <c r="J13306" t="b">
        <v>1</v>
      </c>
      <c r="K13306" t="s">
        <v>24</v>
      </c>
      <c r="L13306" t="s">
        <v>36</v>
      </c>
      <c r="N13306">
        <v>34</v>
      </c>
      <c r="O13306" t="s">
        <v>11730</v>
      </c>
      <c r="P13306" t="s">
        <v>262</v>
      </c>
    </row>
    <row r="13307" spans="1:16" x14ac:dyDescent="0.55000000000000004">
      <c r="A13307" t="s">
        <v>0</v>
      </c>
      <c r="B13307" t="s">
        <v>17157</v>
      </c>
      <c r="C13307" t="s">
        <v>400</v>
      </c>
      <c r="D13307" t="s">
        <v>3973</v>
      </c>
      <c r="E13307" t="s">
        <v>20</v>
      </c>
      <c r="F13307" t="b">
        <v>0</v>
      </c>
      <c r="G13307" t="s">
        <v>30</v>
      </c>
      <c r="H13307" s="4">
        <v>45833.25072916667</v>
      </c>
      <c r="I13307" t="b">
        <v>0</v>
      </c>
      <c r="J13307" t="b">
        <v>1</v>
      </c>
      <c r="K13307" t="s">
        <v>24</v>
      </c>
      <c r="L13307" t="s">
        <v>22</v>
      </c>
      <c r="M13307">
        <v>114500</v>
      </c>
      <c r="O13307" t="s">
        <v>1162</v>
      </c>
      <c r="P13307" t="s">
        <v>415</v>
      </c>
    </row>
    <row r="13308" spans="1:16" x14ac:dyDescent="0.55000000000000004">
      <c r="A13308" t="s">
        <v>2</v>
      </c>
      <c r="B13308" t="s">
        <v>1145</v>
      </c>
      <c r="C13308" t="s">
        <v>33</v>
      </c>
      <c r="D13308" t="s">
        <v>3970</v>
      </c>
      <c r="E13308" t="s">
        <v>20</v>
      </c>
      <c r="F13308" t="b">
        <v>0</v>
      </c>
      <c r="G13308" t="s">
        <v>35</v>
      </c>
      <c r="H13308" s="4">
        <v>45833.252245370371</v>
      </c>
      <c r="I13308" t="b">
        <v>1</v>
      </c>
      <c r="J13308" t="b">
        <v>1</v>
      </c>
      <c r="K13308" t="s">
        <v>24</v>
      </c>
      <c r="L13308" t="s">
        <v>22</v>
      </c>
      <c r="M13308">
        <v>110000</v>
      </c>
      <c r="O13308" t="s">
        <v>17173</v>
      </c>
      <c r="P13308" t="s">
        <v>17174</v>
      </c>
    </row>
    <row r="13309" spans="1:16" x14ac:dyDescent="0.55000000000000004">
      <c r="A13309" t="s">
        <v>2</v>
      </c>
      <c r="B13309" t="s">
        <v>9495</v>
      </c>
      <c r="C13309" t="s">
        <v>1216</v>
      </c>
      <c r="D13309" t="s">
        <v>3828</v>
      </c>
      <c r="E13309" t="s">
        <v>20</v>
      </c>
      <c r="F13309" t="b">
        <v>0</v>
      </c>
      <c r="G13309" t="s">
        <v>30</v>
      </c>
      <c r="H13309" s="4">
        <v>45833.252534722233</v>
      </c>
      <c r="I13309" t="b">
        <v>0</v>
      </c>
      <c r="J13309" t="b">
        <v>1</v>
      </c>
      <c r="K13309" t="s">
        <v>24</v>
      </c>
      <c r="L13309" t="s">
        <v>22</v>
      </c>
      <c r="M13309">
        <v>232500</v>
      </c>
      <c r="O13309" t="s">
        <v>5006</v>
      </c>
      <c r="P13309" t="s">
        <v>128</v>
      </c>
    </row>
    <row r="13310" spans="1:16" x14ac:dyDescent="0.55000000000000004">
      <c r="A13310" t="s">
        <v>2</v>
      </c>
      <c r="B13310" t="s">
        <v>17175</v>
      </c>
      <c r="C13310" t="s">
        <v>158</v>
      </c>
      <c r="D13310" t="s">
        <v>4035</v>
      </c>
      <c r="E13310" t="s">
        <v>20</v>
      </c>
      <c r="F13310" t="b">
        <v>0</v>
      </c>
      <c r="G13310" t="s">
        <v>158</v>
      </c>
      <c r="H13310" s="4">
        <v>45833.25409722222</v>
      </c>
      <c r="I13310" t="b">
        <v>0</v>
      </c>
      <c r="J13310" t="b">
        <v>0</v>
      </c>
      <c r="K13310" t="s">
        <v>158</v>
      </c>
      <c r="L13310" t="s">
        <v>22</v>
      </c>
      <c r="M13310">
        <v>75000</v>
      </c>
      <c r="O13310" t="s">
        <v>2768</v>
      </c>
      <c r="P13310" t="s">
        <v>17176</v>
      </c>
    </row>
    <row r="13311" spans="1:16" x14ac:dyDescent="0.55000000000000004">
      <c r="A13311" t="s">
        <v>2</v>
      </c>
      <c r="B13311" t="s">
        <v>17177</v>
      </c>
      <c r="C13311" t="s">
        <v>1084</v>
      </c>
      <c r="D13311" t="s">
        <v>4035</v>
      </c>
      <c r="E13311" t="s">
        <v>20</v>
      </c>
      <c r="F13311" t="b">
        <v>0</v>
      </c>
      <c r="G13311" t="s">
        <v>158</v>
      </c>
      <c r="H13311" s="4">
        <v>45833.254166666673</v>
      </c>
      <c r="I13311" t="b">
        <v>0</v>
      </c>
      <c r="J13311" t="b">
        <v>0</v>
      </c>
      <c r="K13311" t="s">
        <v>158</v>
      </c>
      <c r="L13311" t="s">
        <v>22</v>
      </c>
      <c r="M13311">
        <v>75000</v>
      </c>
      <c r="O13311" t="s">
        <v>2768</v>
      </c>
      <c r="P13311" t="s">
        <v>17178</v>
      </c>
    </row>
    <row r="13312" spans="1:16" x14ac:dyDescent="0.55000000000000004">
      <c r="A13312" t="s">
        <v>0</v>
      </c>
      <c r="B13312" t="s">
        <v>16616</v>
      </c>
      <c r="C13312" t="s">
        <v>820</v>
      </c>
      <c r="D13312" t="s">
        <v>3985</v>
      </c>
      <c r="E13312" t="s">
        <v>20</v>
      </c>
      <c r="F13312" t="b">
        <v>0</v>
      </c>
      <c r="G13312" t="s">
        <v>820</v>
      </c>
      <c r="H13312" s="4">
        <v>45833.255844907413</v>
      </c>
      <c r="I13312" t="b">
        <v>0</v>
      </c>
      <c r="J13312" t="b">
        <v>0</v>
      </c>
      <c r="K13312" t="s">
        <v>820</v>
      </c>
      <c r="L13312" t="s">
        <v>22</v>
      </c>
      <c r="M13312">
        <v>65000</v>
      </c>
      <c r="O13312" t="s">
        <v>17179</v>
      </c>
      <c r="P13312" t="s">
        <v>320</v>
      </c>
    </row>
    <row r="13313" spans="1:16" x14ac:dyDescent="0.55000000000000004">
      <c r="A13313" t="s">
        <v>40</v>
      </c>
      <c r="B13313" t="s">
        <v>17180</v>
      </c>
      <c r="C13313" t="s">
        <v>414</v>
      </c>
      <c r="D13313" t="s">
        <v>4035</v>
      </c>
      <c r="E13313" t="s">
        <v>20</v>
      </c>
      <c r="F13313" t="b">
        <v>0</v>
      </c>
      <c r="G13313" t="s">
        <v>414</v>
      </c>
      <c r="H13313" s="4">
        <v>45833.258055555547</v>
      </c>
      <c r="I13313" t="b">
        <v>0</v>
      </c>
      <c r="J13313" t="b">
        <v>0</v>
      </c>
      <c r="K13313" t="s">
        <v>414</v>
      </c>
      <c r="L13313" t="s">
        <v>22</v>
      </c>
      <c r="M13313">
        <v>84373.5</v>
      </c>
      <c r="O13313" t="s">
        <v>17181</v>
      </c>
      <c r="P13313" t="s">
        <v>17182</v>
      </c>
    </row>
    <row r="13314" spans="1:16" x14ac:dyDescent="0.55000000000000004">
      <c r="A13314" t="s">
        <v>0</v>
      </c>
      <c r="B13314" t="s">
        <v>103</v>
      </c>
      <c r="C13314" t="s">
        <v>33</v>
      </c>
      <c r="D13314" t="s">
        <v>3828</v>
      </c>
      <c r="E13314" t="s">
        <v>219</v>
      </c>
      <c r="F13314" t="b">
        <v>0</v>
      </c>
      <c r="G13314" t="s">
        <v>35</v>
      </c>
      <c r="H13314" s="4">
        <v>45833.292071759257</v>
      </c>
      <c r="I13314" t="b">
        <v>0</v>
      </c>
      <c r="J13314" t="b">
        <v>0</v>
      </c>
      <c r="K13314" t="s">
        <v>24</v>
      </c>
      <c r="L13314" t="s">
        <v>22</v>
      </c>
      <c r="M13314">
        <v>50000</v>
      </c>
      <c r="O13314" t="s">
        <v>1024</v>
      </c>
      <c r="P13314" t="s">
        <v>1321</v>
      </c>
    </row>
    <row r="13315" spans="1:16" x14ac:dyDescent="0.55000000000000004">
      <c r="A13315" t="s">
        <v>0</v>
      </c>
      <c r="B13315" t="s">
        <v>17183</v>
      </c>
      <c r="C13315" t="s">
        <v>16159</v>
      </c>
      <c r="D13315" t="s">
        <v>2208</v>
      </c>
      <c r="F13315" t="b">
        <v>0</v>
      </c>
      <c r="G13315" t="s">
        <v>52</v>
      </c>
      <c r="H13315" s="4">
        <v>45833.292546296303</v>
      </c>
      <c r="I13315" t="b">
        <v>0</v>
      </c>
      <c r="J13315" t="b">
        <v>1</v>
      </c>
      <c r="K13315" t="s">
        <v>24</v>
      </c>
      <c r="L13315" t="s">
        <v>36</v>
      </c>
      <c r="N13315">
        <v>21</v>
      </c>
      <c r="O13315" t="s">
        <v>17184</v>
      </c>
      <c r="P13315" t="s">
        <v>17185</v>
      </c>
    </row>
    <row r="13316" spans="1:16" x14ac:dyDescent="0.55000000000000004">
      <c r="A13316" t="s">
        <v>0</v>
      </c>
      <c r="B13316" t="s">
        <v>17186</v>
      </c>
      <c r="C13316" t="s">
        <v>1157</v>
      </c>
      <c r="D13316" t="s">
        <v>3828</v>
      </c>
      <c r="F13316" t="b">
        <v>0</v>
      </c>
      <c r="G13316" t="s">
        <v>27</v>
      </c>
      <c r="H13316" s="4">
        <v>45833.375011574077</v>
      </c>
      <c r="I13316" t="b">
        <v>0</v>
      </c>
      <c r="J13316" t="b">
        <v>1</v>
      </c>
      <c r="K13316" t="s">
        <v>24</v>
      </c>
      <c r="L13316" t="s">
        <v>36</v>
      </c>
      <c r="N13316">
        <v>19</v>
      </c>
      <c r="O13316" t="s">
        <v>17187</v>
      </c>
      <c r="P13316" t="s">
        <v>17188</v>
      </c>
    </row>
    <row r="13317" spans="1:16" x14ac:dyDescent="0.55000000000000004">
      <c r="A13317" t="s">
        <v>2</v>
      </c>
      <c r="B13317" t="s">
        <v>17189</v>
      </c>
      <c r="C13317" t="s">
        <v>39</v>
      </c>
      <c r="D13317" t="s">
        <v>2208</v>
      </c>
      <c r="E13317" t="s">
        <v>20</v>
      </c>
      <c r="F13317" t="b">
        <v>1</v>
      </c>
      <c r="G13317" t="s">
        <v>41</v>
      </c>
      <c r="H13317" s="4">
        <v>45833.418668981481</v>
      </c>
      <c r="I13317" t="b">
        <v>1</v>
      </c>
      <c r="J13317" t="b">
        <v>1</v>
      </c>
      <c r="K13317" t="s">
        <v>24</v>
      </c>
      <c r="L13317" t="s">
        <v>22</v>
      </c>
      <c r="M13317">
        <v>133400</v>
      </c>
      <c r="O13317" t="s">
        <v>77</v>
      </c>
      <c r="P13317" t="s">
        <v>17190</v>
      </c>
    </row>
    <row r="13318" spans="1:16" x14ac:dyDescent="0.55000000000000004">
      <c r="A13318" t="s">
        <v>1</v>
      </c>
      <c r="B13318" t="s">
        <v>17191</v>
      </c>
      <c r="C13318" t="s">
        <v>185</v>
      </c>
      <c r="D13318" t="s">
        <v>3957</v>
      </c>
      <c r="E13318" t="s">
        <v>34</v>
      </c>
      <c r="F13318" t="b">
        <v>0</v>
      </c>
      <c r="G13318" t="s">
        <v>27</v>
      </c>
      <c r="H13318" s="4">
        <v>45833.459340277783</v>
      </c>
      <c r="I13318" t="b">
        <v>0</v>
      </c>
      <c r="J13318" t="b">
        <v>0</v>
      </c>
      <c r="K13318" t="s">
        <v>24</v>
      </c>
      <c r="L13318" t="s">
        <v>36</v>
      </c>
      <c r="N13318">
        <v>66</v>
      </c>
      <c r="O13318" t="s">
        <v>1551</v>
      </c>
      <c r="P13318" t="s">
        <v>2336</v>
      </c>
    </row>
    <row r="13319" spans="1:16" x14ac:dyDescent="0.55000000000000004">
      <c r="A13319" t="s">
        <v>2</v>
      </c>
      <c r="B13319" t="s">
        <v>17192</v>
      </c>
      <c r="C13319" t="s">
        <v>71</v>
      </c>
      <c r="D13319" t="s">
        <v>3973</v>
      </c>
      <c r="E13319" t="s">
        <v>20</v>
      </c>
      <c r="F13319" t="b">
        <v>0</v>
      </c>
      <c r="G13319" t="s">
        <v>27</v>
      </c>
      <c r="H13319" s="4">
        <v>45833.460011574083</v>
      </c>
      <c r="I13319" t="b">
        <v>0</v>
      </c>
      <c r="J13319" t="b">
        <v>1</v>
      </c>
      <c r="K13319" t="s">
        <v>24</v>
      </c>
      <c r="L13319" t="s">
        <v>22</v>
      </c>
      <c r="M13319">
        <v>189500</v>
      </c>
      <c r="O13319" t="s">
        <v>1172</v>
      </c>
      <c r="P13319" t="s">
        <v>17193</v>
      </c>
    </row>
    <row r="13320" spans="1:16" x14ac:dyDescent="0.55000000000000004">
      <c r="A13320" t="s">
        <v>2</v>
      </c>
      <c r="B13320" t="s">
        <v>17194</v>
      </c>
      <c r="C13320" t="s">
        <v>39</v>
      </c>
      <c r="D13320" t="s">
        <v>112</v>
      </c>
      <c r="E13320" t="s">
        <v>51</v>
      </c>
      <c r="F13320" t="b">
        <v>1</v>
      </c>
      <c r="G13320" t="s">
        <v>41</v>
      </c>
      <c r="H13320" s="4">
        <v>45833.46020833333</v>
      </c>
      <c r="I13320" t="b">
        <v>0</v>
      </c>
      <c r="J13320" t="b">
        <v>0</v>
      </c>
      <c r="K13320" t="s">
        <v>24</v>
      </c>
      <c r="L13320" t="s">
        <v>36</v>
      </c>
      <c r="N13320">
        <v>125</v>
      </c>
      <c r="O13320" t="s">
        <v>112</v>
      </c>
      <c r="P13320" t="s">
        <v>17195</v>
      </c>
    </row>
    <row r="13321" spans="1:16" x14ac:dyDescent="0.55000000000000004">
      <c r="A13321" t="s">
        <v>1</v>
      </c>
      <c r="B13321" t="s">
        <v>1</v>
      </c>
      <c r="C13321" t="s">
        <v>17196</v>
      </c>
      <c r="D13321" t="s">
        <v>3973</v>
      </c>
      <c r="E13321" t="s">
        <v>20</v>
      </c>
      <c r="F13321" t="b">
        <v>0</v>
      </c>
      <c r="G13321" t="s">
        <v>23</v>
      </c>
      <c r="H13321" s="4">
        <v>45833.462673611109</v>
      </c>
      <c r="I13321" t="b">
        <v>0</v>
      </c>
      <c r="J13321" t="b">
        <v>0</v>
      </c>
      <c r="K13321" t="s">
        <v>24</v>
      </c>
      <c r="L13321" t="s">
        <v>22</v>
      </c>
      <c r="M13321">
        <v>167500</v>
      </c>
      <c r="O13321" t="s">
        <v>482</v>
      </c>
      <c r="P13321" t="s">
        <v>17197</v>
      </c>
    </row>
    <row r="13322" spans="1:16" x14ac:dyDescent="0.55000000000000004">
      <c r="A13322" t="s">
        <v>1</v>
      </c>
      <c r="B13322" t="s">
        <v>17198</v>
      </c>
      <c r="C13322" t="s">
        <v>82</v>
      </c>
      <c r="D13322" t="s">
        <v>3973</v>
      </c>
      <c r="E13322" t="s">
        <v>20</v>
      </c>
      <c r="F13322" t="b">
        <v>0</v>
      </c>
      <c r="G13322" t="s">
        <v>27</v>
      </c>
      <c r="H13322" s="4">
        <v>45833.500949074078</v>
      </c>
      <c r="I13322" t="b">
        <v>0</v>
      </c>
      <c r="J13322" t="b">
        <v>1</v>
      </c>
      <c r="K13322" t="s">
        <v>24</v>
      </c>
      <c r="L13322" t="s">
        <v>22</v>
      </c>
      <c r="M13322">
        <v>243500</v>
      </c>
      <c r="O13322" t="s">
        <v>341</v>
      </c>
      <c r="P13322" t="s">
        <v>1809</v>
      </c>
    </row>
    <row r="13323" spans="1:16" x14ac:dyDescent="0.55000000000000004">
      <c r="A13323" t="s">
        <v>2</v>
      </c>
      <c r="B13323" t="s">
        <v>340</v>
      </c>
      <c r="C13323" t="s">
        <v>134</v>
      </c>
      <c r="D13323" t="s">
        <v>3973</v>
      </c>
      <c r="E13323" t="s">
        <v>20</v>
      </c>
      <c r="F13323" t="b">
        <v>0</v>
      </c>
      <c r="G13323" t="s">
        <v>27</v>
      </c>
      <c r="H13323" s="4">
        <v>45833.501736111109</v>
      </c>
      <c r="I13323" t="b">
        <v>0</v>
      </c>
      <c r="J13323" t="b">
        <v>1</v>
      </c>
      <c r="K13323" t="s">
        <v>24</v>
      </c>
      <c r="L13323" t="s">
        <v>22</v>
      </c>
      <c r="M13323">
        <v>207500</v>
      </c>
      <c r="O13323" t="s">
        <v>341</v>
      </c>
      <c r="P13323" t="s">
        <v>342</v>
      </c>
    </row>
    <row r="13324" spans="1:16" x14ac:dyDescent="0.55000000000000004">
      <c r="A13324" t="s">
        <v>2</v>
      </c>
      <c r="B13324" t="s">
        <v>16964</v>
      </c>
      <c r="C13324" t="s">
        <v>82</v>
      </c>
      <c r="D13324" t="s">
        <v>3973</v>
      </c>
      <c r="E13324" t="s">
        <v>51</v>
      </c>
      <c r="F13324" t="b">
        <v>0</v>
      </c>
      <c r="G13324" t="s">
        <v>52</v>
      </c>
      <c r="H13324" s="4">
        <v>45833.503101851849</v>
      </c>
      <c r="I13324" t="b">
        <v>0</v>
      </c>
      <c r="J13324" t="b">
        <v>1</v>
      </c>
      <c r="K13324" t="s">
        <v>24</v>
      </c>
      <c r="L13324" t="s">
        <v>36</v>
      </c>
      <c r="N13324">
        <v>72.5</v>
      </c>
      <c r="O13324" t="s">
        <v>5482</v>
      </c>
      <c r="P13324" t="s">
        <v>16965</v>
      </c>
    </row>
    <row r="13325" spans="1:16" x14ac:dyDescent="0.55000000000000004">
      <c r="A13325" t="s">
        <v>0</v>
      </c>
      <c r="B13325" t="s">
        <v>17099</v>
      </c>
      <c r="C13325" t="s">
        <v>253</v>
      </c>
      <c r="D13325" t="s">
        <v>3973</v>
      </c>
      <c r="E13325" t="s">
        <v>20</v>
      </c>
      <c r="F13325" t="b">
        <v>0</v>
      </c>
      <c r="G13325" t="s">
        <v>27</v>
      </c>
      <c r="H13325" s="4">
        <v>45833.541678240741</v>
      </c>
      <c r="I13325" t="b">
        <v>1</v>
      </c>
      <c r="J13325" t="b">
        <v>0</v>
      </c>
      <c r="K13325" t="s">
        <v>24</v>
      </c>
      <c r="L13325" t="s">
        <v>36</v>
      </c>
      <c r="N13325">
        <v>32.5</v>
      </c>
      <c r="O13325" t="s">
        <v>17100</v>
      </c>
      <c r="P13325" t="s">
        <v>2744</v>
      </c>
    </row>
    <row r="13326" spans="1:16" x14ac:dyDescent="0.55000000000000004">
      <c r="A13326" t="s">
        <v>0</v>
      </c>
      <c r="B13326" t="s">
        <v>3795</v>
      </c>
      <c r="C13326" t="s">
        <v>2375</v>
      </c>
      <c r="D13326" t="s">
        <v>3973</v>
      </c>
      <c r="E13326" t="s">
        <v>51</v>
      </c>
      <c r="F13326" t="b">
        <v>0</v>
      </c>
      <c r="G13326" t="s">
        <v>30</v>
      </c>
      <c r="H13326" s="4">
        <v>45833.542407407411</v>
      </c>
      <c r="I13326" t="b">
        <v>0</v>
      </c>
      <c r="J13326" t="b">
        <v>0</v>
      </c>
      <c r="K13326" t="s">
        <v>24</v>
      </c>
      <c r="L13326" t="s">
        <v>36</v>
      </c>
      <c r="N13326">
        <v>47.5</v>
      </c>
      <c r="O13326" t="s">
        <v>1552</v>
      </c>
      <c r="P13326" t="s">
        <v>204</v>
      </c>
    </row>
    <row r="13327" spans="1:16" x14ac:dyDescent="0.55000000000000004">
      <c r="A13327" t="s">
        <v>2</v>
      </c>
      <c r="B13327" t="s">
        <v>17199</v>
      </c>
      <c r="C13327" t="s">
        <v>145</v>
      </c>
      <c r="D13327" t="s">
        <v>81</v>
      </c>
      <c r="E13327" t="s">
        <v>20</v>
      </c>
      <c r="F13327" t="b">
        <v>0</v>
      </c>
      <c r="G13327" t="s">
        <v>41</v>
      </c>
      <c r="H13327" s="4">
        <v>45833.543541666673</v>
      </c>
      <c r="I13327" t="b">
        <v>1</v>
      </c>
      <c r="J13327" t="b">
        <v>0</v>
      </c>
      <c r="K13327" t="s">
        <v>24</v>
      </c>
      <c r="L13327" t="s">
        <v>22</v>
      </c>
      <c r="M13327">
        <v>152500</v>
      </c>
      <c r="O13327" t="s">
        <v>81</v>
      </c>
      <c r="P13327" t="s">
        <v>17200</v>
      </c>
    </row>
    <row r="13328" spans="1:16" x14ac:dyDescent="0.55000000000000004">
      <c r="A13328" t="s">
        <v>0</v>
      </c>
      <c r="B13328" t="s">
        <v>17071</v>
      </c>
      <c r="C13328" t="s">
        <v>151</v>
      </c>
      <c r="D13328" t="s">
        <v>7853</v>
      </c>
      <c r="E13328" t="s">
        <v>20</v>
      </c>
      <c r="F13328" t="b">
        <v>0</v>
      </c>
      <c r="G13328" t="s">
        <v>30</v>
      </c>
      <c r="H13328" s="4">
        <v>45833.584004629629</v>
      </c>
      <c r="I13328" t="b">
        <v>0</v>
      </c>
      <c r="J13328" t="b">
        <v>1</v>
      </c>
      <c r="K13328" t="s">
        <v>24</v>
      </c>
      <c r="L13328" t="s">
        <v>22</v>
      </c>
      <c r="M13328">
        <v>211510</v>
      </c>
      <c r="O13328" t="s">
        <v>1906</v>
      </c>
    </row>
    <row r="13329" spans="1:16" x14ac:dyDescent="0.55000000000000004">
      <c r="A13329" t="s">
        <v>191</v>
      </c>
      <c r="B13329" t="s">
        <v>17201</v>
      </c>
      <c r="C13329" t="s">
        <v>555</v>
      </c>
      <c r="D13329" t="s">
        <v>3973</v>
      </c>
      <c r="E13329" t="s">
        <v>51</v>
      </c>
      <c r="F13329" t="b">
        <v>0</v>
      </c>
      <c r="G13329" t="s">
        <v>30</v>
      </c>
      <c r="H13329" s="4">
        <v>45833.584004629629</v>
      </c>
      <c r="I13329" t="b">
        <v>0</v>
      </c>
      <c r="J13329" t="b">
        <v>0</v>
      </c>
      <c r="K13329" t="s">
        <v>24</v>
      </c>
      <c r="L13329" t="s">
        <v>36</v>
      </c>
      <c r="N13329">
        <v>42.5</v>
      </c>
      <c r="O13329" t="s">
        <v>741</v>
      </c>
      <c r="P13329" t="s">
        <v>709</v>
      </c>
    </row>
    <row r="13330" spans="1:16" x14ac:dyDescent="0.55000000000000004">
      <c r="A13330" t="s">
        <v>2</v>
      </c>
      <c r="B13330" t="s">
        <v>17202</v>
      </c>
      <c r="C13330" t="s">
        <v>981</v>
      </c>
      <c r="D13330" t="s">
        <v>3828</v>
      </c>
      <c r="E13330" t="s">
        <v>20</v>
      </c>
      <c r="F13330" t="b">
        <v>0</v>
      </c>
      <c r="G13330" t="s">
        <v>27</v>
      </c>
      <c r="H13330" s="4">
        <v>45833.58488425926</v>
      </c>
      <c r="I13330" t="b">
        <v>0</v>
      </c>
      <c r="J13330" t="b">
        <v>1</v>
      </c>
      <c r="K13330" t="s">
        <v>24</v>
      </c>
      <c r="L13330" t="s">
        <v>22</v>
      </c>
      <c r="M13330">
        <v>216982.5</v>
      </c>
      <c r="O13330" t="s">
        <v>17203</v>
      </c>
      <c r="P13330" t="s">
        <v>17204</v>
      </c>
    </row>
    <row r="13331" spans="1:16" x14ac:dyDescent="0.55000000000000004">
      <c r="A13331" t="s">
        <v>2</v>
      </c>
      <c r="B13331" t="s">
        <v>17205</v>
      </c>
      <c r="C13331" t="s">
        <v>39</v>
      </c>
      <c r="D13331" t="s">
        <v>3973</v>
      </c>
      <c r="E13331" t="s">
        <v>51</v>
      </c>
      <c r="F13331" t="b">
        <v>1</v>
      </c>
      <c r="G13331" t="s">
        <v>27</v>
      </c>
      <c r="H13331" s="4">
        <v>45833.58489583333</v>
      </c>
      <c r="I13331" t="b">
        <v>0</v>
      </c>
      <c r="J13331" t="b">
        <v>0</v>
      </c>
      <c r="K13331" t="s">
        <v>24</v>
      </c>
      <c r="L13331" t="s">
        <v>36</v>
      </c>
      <c r="N13331">
        <v>80</v>
      </c>
      <c r="O13331" t="s">
        <v>1760</v>
      </c>
      <c r="P13331" t="s">
        <v>17206</v>
      </c>
    </row>
    <row r="13332" spans="1:16" x14ac:dyDescent="0.55000000000000004">
      <c r="A13332" t="s">
        <v>191</v>
      </c>
      <c r="B13332" t="s">
        <v>7472</v>
      </c>
      <c r="C13332" t="s">
        <v>972</v>
      </c>
      <c r="D13332" t="s">
        <v>4084</v>
      </c>
      <c r="E13332" t="s">
        <v>20</v>
      </c>
      <c r="F13332" t="b">
        <v>0</v>
      </c>
      <c r="G13332" t="s">
        <v>862</v>
      </c>
      <c r="H13332" s="4">
        <v>45833.589016203703</v>
      </c>
      <c r="I13332" t="b">
        <v>0</v>
      </c>
      <c r="J13332" t="b">
        <v>0</v>
      </c>
      <c r="K13332" t="s">
        <v>862</v>
      </c>
      <c r="L13332" t="s">
        <v>22</v>
      </c>
      <c r="M13332">
        <v>127500</v>
      </c>
      <c r="O13332" t="s">
        <v>7473</v>
      </c>
      <c r="P13332" t="s">
        <v>7474</v>
      </c>
    </row>
    <row r="13333" spans="1:16" x14ac:dyDescent="0.55000000000000004">
      <c r="A13333" t="s">
        <v>0</v>
      </c>
      <c r="B13333" t="s">
        <v>3005</v>
      </c>
      <c r="C13333" t="s">
        <v>17207</v>
      </c>
      <c r="D13333" t="s">
        <v>3828</v>
      </c>
      <c r="E13333" t="s">
        <v>20</v>
      </c>
      <c r="F13333" t="b">
        <v>0</v>
      </c>
      <c r="G13333" t="s">
        <v>1247</v>
      </c>
      <c r="H13333" s="4">
        <v>45833.595439814817</v>
      </c>
      <c r="I13333" t="b">
        <v>0</v>
      </c>
      <c r="J13333" t="b">
        <v>0</v>
      </c>
      <c r="K13333" t="s">
        <v>1247</v>
      </c>
      <c r="L13333" t="s">
        <v>36</v>
      </c>
      <c r="N13333">
        <v>12</v>
      </c>
      <c r="O13333" t="s">
        <v>17208</v>
      </c>
      <c r="P13333" t="s">
        <v>883</v>
      </c>
    </row>
    <row r="13334" spans="1:16" x14ac:dyDescent="0.55000000000000004">
      <c r="A13334" t="s">
        <v>1</v>
      </c>
      <c r="B13334" t="s">
        <v>17209</v>
      </c>
      <c r="C13334" t="s">
        <v>372</v>
      </c>
      <c r="D13334" t="s">
        <v>3973</v>
      </c>
      <c r="E13334" t="s">
        <v>20</v>
      </c>
      <c r="F13334" t="b">
        <v>0</v>
      </c>
      <c r="G13334" t="s">
        <v>27</v>
      </c>
      <c r="H13334" s="4">
        <v>45833.625949074078</v>
      </c>
      <c r="I13334" t="b">
        <v>0</v>
      </c>
      <c r="J13334" t="b">
        <v>0</v>
      </c>
      <c r="K13334" t="s">
        <v>24</v>
      </c>
      <c r="L13334" t="s">
        <v>22</v>
      </c>
      <c r="M13334">
        <v>122500</v>
      </c>
      <c r="O13334" t="s">
        <v>1836</v>
      </c>
      <c r="P13334" t="s">
        <v>17210</v>
      </c>
    </row>
    <row r="13335" spans="1:16" x14ac:dyDescent="0.55000000000000004">
      <c r="A13335" t="s">
        <v>1</v>
      </c>
      <c r="B13335" t="s">
        <v>7480</v>
      </c>
      <c r="C13335" t="s">
        <v>82</v>
      </c>
      <c r="D13335" t="s">
        <v>4084</v>
      </c>
      <c r="E13335" t="s">
        <v>20</v>
      </c>
      <c r="F13335" t="b">
        <v>0</v>
      </c>
      <c r="G13335" t="s">
        <v>27</v>
      </c>
      <c r="H13335" s="4">
        <v>45833.626018518517</v>
      </c>
      <c r="I13335" t="b">
        <v>0</v>
      </c>
      <c r="J13335" t="b">
        <v>0</v>
      </c>
      <c r="K13335" t="s">
        <v>24</v>
      </c>
      <c r="L13335" t="s">
        <v>22</v>
      </c>
      <c r="M13335">
        <v>155000</v>
      </c>
      <c r="O13335" t="s">
        <v>377</v>
      </c>
      <c r="P13335" t="s">
        <v>3559</v>
      </c>
    </row>
    <row r="13336" spans="1:16" x14ac:dyDescent="0.55000000000000004">
      <c r="A13336" t="s">
        <v>1</v>
      </c>
      <c r="B13336" t="s">
        <v>17211</v>
      </c>
      <c r="C13336" t="s">
        <v>82</v>
      </c>
      <c r="D13336" t="s">
        <v>4084</v>
      </c>
      <c r="E13336" t="s">
        <v>20</v>
      </c>
      <c r="F13336" t="b">
        <v>0</v>
      </c>
      <c r="G13336" t="s">
        <v>27</v>
      </c>
      <c r="H13336" s="4">
        <v>45833.626018518517</v>
      </c>
      <c r="I13336" t="b">
        <v>0</v>
      </c>
      <c r="J13336" t="b">
        <v>0</v>
      </c>
      <c r="K13336" t="s">
        <v>24</v>
      </c>
      <c r="L13336" t="s">
        <v>22</v>
      </c>
      <c r="M13336">
        <v>97500</v>
      </c>
      <c r="O13336" t="s">
        <v>17212</v>
      </c>
    </row>
    <row r="13337" spans="1:16" x14ac:dyDescent="0.55000000000000004">
      <c r="A13337" t="s">
        <v>1</v>
      </c>
      <c r="B13337" t="s">
        <v>1115</v>
      </c>
      <c r="C13337" t="s">
        <v>39</v>
      </c>
      <c r="D13337" t="s">
        <v>3973</v>
      </c>
      <c r="E13337" t="s">
        <v>51</v>
      </c>
      <c r="F13337" t="b">
        <v>1</v>
      </c>
      <c r="G13337" t="s">
        <v>35</v>
      </c>
      <c r="H13337" s="4">
        <v>45833.626180555562</v>
      </c>
      <c r="I13337" t="b">
        <v>0</v>
      </c>
      <c r="J13337" t="b">
        <v>0</v>
      </c>
      <c r="K13337" t="s">
        <v>24</v>
      </c>
      <c r="L13337" t="s">
        <v>36</v>
      </c>
      <c r="N13337">
        <v>56</v>
      </c>
      <c r="O13337" t="s">
        <v>74</v>
      </c>
      <c r="P13337" t="s">
        <v>2767</v>
      </c>
    </row>
    <row r="13338" spans="1:16" x14ac:dyDescent="0.55000000000000004">
      <c r="A13338" t="s">
        <v>2</v>
      </c>
      <c r="B13338" t="s">
        <v>17213</v>
      </c>
      <c r="C13338" t="s">
        <v>1278</v>
      </c>
      <c r="D13338" t="s">
        <v>3973</v>
      </c>
      <c r="E13338" t="s">
        <v>51</v>
      </c>
      <c r="F13338" t="b">
        <v>0</v>
      </c>
      <c r="G13338" t="s">
        <v>27</v>
      </c>
      <c r="H13338" s="4">
        <v>45833.626759259263</v>
      </c>
      <c r="I13338" t="b">
        <v>0</v>
      </c>
      <c r="J13338" t="b">
        <v>1</v>
      </c>
      <c r="K13338" t="s">
        <v>24</v>
      </c>
      <c r="L13338" t="s">
        <v>36</v>
      </c>
      <c r="N13338">
        <v>61.5</v>
      </c>
      <c r="O13338" t="s">
        <v>483</v>
      </c>
      <c r="P13338" t="s">
        <v>17214</v>
      </c>
    </row>
    <row r="13339" spans="1:16" x14ac:dyDescent="0.55000000000000004">
      <c r="A13339" t="s">
        <v>0</v>
      </c>
      <c r="B13339" t="s">
        <v>2770</v>
      </c>
      <c r="C13339" t="s">
        <v>114</v>
      </c>
      <c r="D13339" t="s">
        <v>16344</v>
      </c>
      <c r="E13339" t="s">
        <v>20</v>
      </c>
      <c r="F13339" t="b">
        <v>0</v>
      </c>
      <c r="G13339" t="s">
        <v>27</v>
      </c>
      <c r="H13339" s="4">
        <v>45833.666631944441</v>
      </c>
      <c r="I13339" t="b">
        <v>0</v>
      </c>
      <c r="J13339" t="b">
        <v>1</v>
      </c>
      <c r="K13339" t="s">
        <v>24</v>
      </c>
      <c r="L13339" t="s">
        <v>22</v>
      </c>
      <c r="M13339">
        <v>77500</v>
      </c>
      <c r="O13339" t="s">
        <v>16345</v>
      </c>
      <c r="P13339" t="s">
        <v>1620</v>
      </c>
    </row>
    <row r="13340" spans="1:16" x14ac:dyDescent="0.55000000000000004">
      <c r="A13340" t="s">
        <v>0</v>
      </c>
      <c r="B13340" t="s">
        <v>17215</v>
      </c>
      <c r="C13340" t="s">
        <v>120</v>
      </c>
      <c r="D13340" t="s">
        <v>3828</v>
      </c>
      <c r="E13340" t="s">
        <v>34</v>
      </c>
      <c r="F13340" t="b">
        <v>0</v>
      </c>
      <c r="G13340" t="s">
        <v>35</v>
      </c>
      <c r="H13340" s="4">
        <v>45833.667071759257</v>
      </c>
      <c r="I13340" t="b">
        <v>1</v>
      </c>
      <c r="J13340" t="b">
        <v>1</v>
      </c>
      <c r="K13340" t="s">
        <v>24</v>
      </c>
      <c r="L13340" t="s">
        <v>22</v>
      </c>
      <c r="M13340">
        <v>93871</v>
      </c>
      <c r="O13340" t="s">
        <v>3517</v>
      </c>
    </row>
    <row r="13341" spans="1:16" x14ac:dyDescent="0.55000000000000004">
      <c r="A13341" t="s">
        <v>25</v>
      </c>
      <c r="B13341" t="s">
        <v>17216</v>
      </c>
      <c r="C13341" t="s">
        <v>140</v>
      </c>
      <c r="D13341" t="s">
        <v>3600</v>
      </c>
      <c r="E13341" t="s">
        <v>20</v>
      </c>
      <c r="F13341" t="b">
        <v>0</v>
      </c>
      <c r="G13341" t="s">
        <v>35</v>
      </c>
      <c r="H13341" s="4">
        <v>45833.667164351849</v>
      </c>
      <c r="I13341" t="b">
        <v>1</v>
      </c>
      <c r="J13341" t="b">
        <v>0</v>
      </c>
      <c r="K13341" t="s">
        <v>24</v>
      </c>
      <c r="L13341" t="s">
        <v>36</v>
      </c>
      <c r="N13341">
        <v>65</v>
      </c>
      <c r="O13341" t="s">
        <v>17217</v>
      </c>
      <c r="P13341" t="s">
        <v>17218</v>
      </c>
    </row>
    <row r="13342" spans="1:16" x14ac:dyDescent="0.55000000000000004">
      <c r="A13342" t="s">
        <v>2</v>
      </c>
      <c r="B13342" t="s">
        <v>17219</v>
      </c>
      <c r="C13342" t="s">
        <v>143</v>
      </c>
      <c r="D13342" t="s">
        <v>3828</v>
      </c>
      <c r="E13342" t="s">
        <v>51</v>
      </c>
      <c r="F13342" t="b">
        <v>0</v>
      </c>
      <c r="G13342" t="s">
        <v>27</v>
      </c>
      <c r="H13342" s="4">
        <v>45833.668194444443</v>
      </c>
      <c r="I13342" t="b">
        <v>1</v>
      </c>
      <c r="J13342" t="b">
        <v>0</v>
      </c>
      <c r="K13342" t="s">
        <v>24</v>
      </c>
      <c r="L13342" t="s">
        <v>36</v>
      </c>
      <c r="N13342">
        <v>57.5</v>
      </c>
      <c r="O13342" t="s">
        <v>17220</v>
      </c>
      <c r="P13342" t="s">
        <v>17221</v>
      </c>
    </row>
    <row r="13343" spans="1:16" x14ac:dyDescent="0.55000000000000004">
      <c r="A13343" t="s">
        <v>2</v>
      </c>
      <c r="B13343" t="s">
        <v>17222</v>
      </c>
      <c r="C13343" t="s">
        <v>437</v>
      </c>
      <c r="D13343" t="s">
        <v>3985</v>
      </c>
      <c r="E13343" t="s">
        <v>20</v>
      </c>
      <c r="F13343" t="b">
        <v>0</v>
      </c>
      <c r="G13343" t="s">
        <v>27</v>
      </c>
      <c r="H13343" s="4">
        <v>45833.668217592603</v>
      </c>
      <c r="I13343" t="b">
        <v>0</v>
      </c>
      <c r="J13343" t="b">
        <v>0</v>
      </c>
      <c r="K13343" t="s">
        <v>24</v>
      </c>
      <c r="L13343" t="s">
        <v>22</v>
      </c>
      <c r="M13343">
        <v>147500</v>
      </c>
      <c r="O13343" t="s">
        <v>17223</v>
      </c>
      <c r="P13343" t="s">
        <v>438</v>
      </c>
    </row>
    <row r="13344" spans="1:16" x14ac:dyDescent="0.55000000000000004">
      <c r="A13344" t="s">
        <v>28</v>
      </c>
      <c r="B13344" t="s">
        <v>17224</v>
      </c>
      <c r="C13344" t="s">
        <v>53</v>
      </c>
      <c r="D13344" t="s">
        <v>3973</v>
      </c>
      <c r="E13344" t="s">
        <v>20</v>
      </c>
      <c r="F13344" t="b">
        <v>0</v>
      </c>
      <c r="G13344" t="s">
        <v>41</v>
      </c>
      <c r="H13344" s="4">
        <v>45833.668842592589</v>
      </c>
      <c r="I13344" t="b">
        <v>0</v>
      </c>
      <c r="J13344" t="b">
        <v>1</v>
      </c>
      <c r="K13344" t="s">
        <v>24</v>
      </c>
      <c r="L13344" t="s">
        <v>22</v>
      </c>
      <c r="M13344">
        <v>205000</v>
      </c>
      <c r="O13344" t="s">
        <v>7470</v>
      </c>
      <c r="P13344" t="s">
        <v>17225</v>
      </c>
    </row>
    <row r="13345" spans="1:16" x14ac:dyDescent="0.55000000000000004">
      <c r="A13345" t="s">
        <v>40</v>
      </c>
      <c r="B13345" t="s">
        <v>17226</v>
      </c>
      <c r="C13345" t="s">
        <v>1103</v>
      </c>
      <c r="D13345" t="s">
        <v>3957</v>
      </c>
      <c r="E13345" t="s">
        <v>20</v>
      </c>
      <c r="F13345" t="b">
        <v>0</v>
      </c>
      <c r="G13345" t="s">
        <v>30</v>
      </c>
      <c r="H13345" s="4">
        <v>45833.669351851851</v>
      </c>
      <c r="I13345" t="b">
        <v>0</v>
      </c>
      <c r="J13345" t="b">
        <v>1</v>
      </c>
      <c r="K13345" t="s">
        <v>24</v>
      </c>
      <c r="L13345" t="s">
        <v>36</v>
      </c>
      <c r="N13345">
        <v>74.229995727539063</v>
      </c>
      <c r="O13345" t="s">
        <v>17051</v>
      </c>
      <c r="P13345" t="s">
        <v>3244</v>
      </c>
    </row>
    <row r="13346" spans="1:16" x14ac:dyDescent="0.55000000000000004">
      <c r="A13346" t="s">
        <v>0</v>
      </c>
      <c r="B13346" t="s">
        <v>978</v>
      </c>
      <c r="C13346" t="s">
        <v>82</v>
      </c>
      <c r="D13346" t="s">
        <v>13086</v>
      </c>
      <c r="E13346" t="s">
        <v>20</v>
      </c>
      <c r="F13346" t="b">
        <v>0</v>
      </c>
      <c r="G13346" t="s">
        <v>27</v>
      </c>
      <c r="H13346" s="4">
        <v>45833.708240740743</v>
      </c>
      <c r="I13346" t="b">
        <v>0</v>
      </c>
      <c r="J13346" t="b">
        <v>1</v>
      </c>
      <c r="K13346" t="s">
        <v>24</v>
      </c>
      <c r="L13346" t="s">
        <v>22</v>
      </c>
      <c r="M13346">
        <v>68500</v>
      </c>
      <c r="O13346" t="s">
        <v>13087</v>
      </c>
      <c r="P13346" t="s">
        <v>13088</v>
      </c>
    </row>
    <row r="13347" spans="1:16" x14ac:dyDescent="0.55000000000000004">
      <c r="A13347" t="s">
        <v>0</v>
      </c>
      <c r="B13347" t="s">
        <v>9396</v>
      </c>
      <c r="C13347" t="s">
        <v>443</v>
      </c>
      <c r="D13347" t="s">
        <v>3600</v>
      </c>
      <c r="E13347" t="s">
        <v>20</v>
      </c>
      <c r="F13347" t="b">
        <v>0</v>
      </c>
      <c r="G13347" t="s">
        <v>27</v>
      </c>
      <c r="H13347" s="4">
        <v>45833.708368055559</v>
      </c>
      <c r="I13347" t="b">
        <v>0</v>
      </c>
      <c r="J13347" t="b">
        <v>0</v>
      </c>
      <c r="K13347" t="s">
        <v>24</v>
      </c>
      <c r="L13347" t="s">
        <v>22</v>
      </c>
      <c r="M13347">
        <v>107500</v>
      </c>
      <c r="O13347" t="s">
        <v>9397</v>
      </c>
      <c r="P13347" t="s">
        <v>9398</v>
      </c>
    </row>
    <row r="13348" spans="1:16" x14ac:dyDescent="0.55000000000000004">
      <c r="A13348" t="s">
        <v>1</v>
      </c>
      <c r="B13348" t="s">
        <v>17227</v>
      </c>
      <c r="C13348" t="s">
        <v>143</v>
      </c>
      <c r="D13348" t="s">
        <v>3973</v>
      </c>
      <c r="E13348" t="s">
        <v>51</v>
      </c>
      <c r="F13348" t="b">
        <v>0</v>
      </c>
      <c r="G13348" t="s">
        <v>35</v>
      </c>
      <c r="H13348" s="4">
        <v>45833.708831018521</v>
      </c>
      <c r="I13348" t="b">
        <v>0</v>
      </c>
      <c r="J13348" t="b">
        <v>1</v>
      </c>
      <c r="K13348" t="s">
        <v>24</v>
      </c>
      <c r="L13348" t="s">
        <v>36</v>
      </c>
      <c r="N13348">
        <v>48.5</v>
      </c>
      <c r="O13348" t="s">
        <v>1136</v>
      </c>
      <c r="P13348" t="s">
        <v>280</v>
      </c>
    </row>
    <row r="13349" spans="1:16" x14ac:dyDescent="0.55000000000000004">
      <c r="A13349" t="s">
        <v>0</v>
      </c>
      <c r="B13349" t="s">
        <v>17228</v>
      </c>
      <c r="C13349" t="s">
        <v>1869</v>
      </c>
      <c r="D13349" t="s">
        <v>2208</v>
      </c>
      <c r="E13349" t="s">
        <v>20</v>
      </c>
      <c r="F13349" t="b">
        <v>0</v>
      </c>
      <c r="G13349" t="s">
        <v>27</v>
      </c>
      <c r="H13349" s="4">
        <v>45833.709317129629</v>
      </c>
      <c r="I13349" t="b">
        <v>0</v>
      </c>
      <c r="J13349" t="b">
        <v>1</v>
      </c>
      <c r="K13349" t="s">
        <v>24</v>
      </c>
      <c r="L13349" t="s">
        <v>22</v>
      </c>
      <c r="M13349">
        <v>62500</v>
      </c>
      <c r="O13349" t="s">
        <v>17229</v>
      </c>
      <c r="P13349" t="s">
        <v>1526</v>
      </c>
    </row>
    <row r="13350" spans="1:16" x14ac:dyDescent="0.55000000000000004">
      <c r="A13350" t="s">
        <v>1</v>
      </c>
      <c r="B13350" t="s">
        <v>467</v>
      </c>
      <c r="C13350" t="s">
        <v>118</v>
      </c>
      <c r="D13350" t="s">
        <v>3600</v>
      </c>
      <c r="E13350" t="s">
        <v>20</v>
      </c>
      <c r="F13350" t="b">
        <v>0</v>
      </c>
      <c r="G13350" t="s">
        <v>27</v>
      </c>
      <c r="H13350" s="4">
        <v>45833.709340277783</v>
      </c>
      <c r="I13350" t="b">
        <v>0</v>
      </c>
      <c r="J13350" t="b">
        <v>0</v>
      </c>
      <c r="K13350" t="s">
        <v>24</v>
      </c>
      <c r="L13350" t="s">
        <v>22</v>
      </c>
      <c r="M13350">
        <v>166080</v>
      </c>
      <c r="O13350" t="s">
        <v>563</v>
      </c>
      <c r="P13350" t="s">
        <v>8440</v>
      </c>
    </row>
    <row r="13351" spans="1:16" x14ac:dyDescent="0.55000000000000004">
      <c r="A13351" t="s">
        <v>2</v>
      </c>
      <c r="B13351" t="s">
        <v>17230</v>
      </c>
      <c r="C13351" t="s">
        <v>670</v>
      </c>
      <c r="D13351" t="s">
        <v>3600</v>
      </c>
      <c r="E13351" t="s">
        <v>51</v>
      </c>
      <c r="F13351" t="b">
        <v>0</v>
      </c>
      <c r="G13351" t="s">
        <v>27</v>
      </c>
      <c r="H13351" s="4">
        <v>45833.709837962961</v>
      </c>
      <c r="I13351" t="b">
        <v>1</v>
      </c>
      <c r="J13351" t="b">
        <v>0</v>
      </c>
      <c r="K13351" t="s">
        <v>24</v>
      </c>
      <c r="L13351" t="s">
        <v>36</v>
      </c>
      <c r="N13351">
        <v>55</v>
      </c>
      <c r="O13351" t="s">
        <v>17231</v>
      </c>
      <c r="P13351" t="s">
        <v>17232</v>
      </c>
    </row>
    <row r="13352" spans="1:16" x14ac:dyDescent="0.55000000000000004">
      <c r="A13352" t="s">
        <v>40</v>
      </c>
      <c r="B13352" t="s">
        <v>17233</v>
      </c>
      <c r="C13352" t="s">
        <v>306</v>
      </c>
      <c r="D13352" t="s">
        <v>3973</v>
      </c>
      <c r="E13352" t="s">
        <v>20</v>
      </c>
      <c r="F13352" t="b">
        <v>0</v>
      </c>
      <c r="G13352" t="s">
        <v>27</v>
      </c>
      <c r="H13352" s="4">
        <v>45833.70988425926</v>
      </c>
      <c r="I13352" t="b">
        <v>0</v>
      </c>
      <c r="J13352" t="b">
        <v>0</v>
      </c>
      <c r="K13352" t="s">
        <v>24</v>
      </c>
      <c r="L13352" t="s">
        <v>22</v>
      </c>
      <c r="M13352">
        <v>154706.359375</v>
      </c>
      <c r="O13352" t="s">
        <v>968</v>
      </c>
      <c r="P13352" t="s">
        <v>17234</v>
      </c>
    </row>
    <row r="13353" spans="1:16" x14ac:dyDescent="0.55000000000000004">
      <c r="A13353" t="s">
        <v>0</v>
      </c>
      <c r="B13353" t="s">
        <v>0</v>
      </c>
      <c r="C13353" t="s">
        <v>1664</v>
      </c>
      <c r="D13353" t="s">
        <v>3973</v>
      </c>
      <c r="E13353" t="s">
        <v>20</v>
      </c>
      <c r="F13353" t="b">
        <v>0</v>
      </c>
      <c r="G13353" t="s">
        <v>27</v>
      </c>
      <c r="H13353" s="4">
        <v>45833.749988425923</v>
      </c>
      <c r="I13353" t="b">
        <v>0</v>
      </c>
      <c r="J13353" t="b">
        <v>0</v>
      </c>
      <c r="K13353" t="s">
        <v>24</v>
      </c>
      <c r="L13353" t="s">
        <v>22</v>
      </c>
      <c r="M13353">
        <v>110000</v>
      </c>
      <c r="O13353" t="s">
        <v>74</v>
      </c>
      <c r="P13353" t="s">
        <v>17235</v>
      </c>
    </row>
    <row r="13354" spans="1:16" x14ac:dyDescent="0.55000000000000004">
      <c r="A13354" t="s">
        <v>0</v>
      </c>
      <c r="B13354" t="s">
        <v>3473</v>
      </c>
      <c r="C13354" t="s">
        <v>1703</v>
      </c>
      <c r="D13354" t="s">
        <v>364</v>
      </c>
      <c r="E13354" t="s">
        <v>51</v>
      </c>
      <c r="F13354" t="b">
        <v>0</v>
      </c>
      <c r="G13354" t="s">
        <v>41</v>
      </c>
      <c r="H13354" s="4">
        <v>45833.750162037039</v>
      </c>
      <c r="I13354" t="b">
        <v>1</v>
      </c>
      <c r="J13354" t="b">
        <v>1</v>
      </c>
      <c r="K13354" t="s">
        <v>24</v>
      </c>
      <c r="L13354" t="s">
        <v>36</v>
      </c>
      <c r="N13354">
        <v>42.5</v>
      </c>
      <c r="O13354" t="s">
        <v>364</v>
      </c>
      <c r="P13354" t="s">
        <v>1687</v>
      </c>
    </row>
    <row r="13355" spans="1:16" x14ac:dyDescent="0.55000000000000004">
      <c r="A13355" t="s">
        <v>0</v>
      </c>
      <c r="B13355" t="s">
        <v>17236</v>
      </c>
      <c r="C13355" t="s">
        <v>120</v>
      </c>
      <c r="D13355" t="s">
        <v>3600</v>
      </c>
      <c r="E13355" t="s">
        <v>51</v>
      </c>
      <c r="F13355" t="b">
        <v>0</v>
      </c>
      <c r="G13355" t="s">
        <v>35</v>
      </c>
      <c r="H13355" s="4">
        <v>45833.750405092593</v>
      </c>
      <c r="I13355" t="b">
        <v>1</v>
      </c>
      <c r="J13355" t="b">
        <v>0</v>
      </c>
      <c r="K13355" t="s">
        <v>24</v>
      </c>
      <c r="L13355" t="s">
        <v>36</v>
      </c>
      <c r="N13355">
        <v>52.5</v>
      </c>
      <c r="O13355" t="s">
        <v>17237</v>
      </c>
      <c r="P13355" t="s">
        <v>17238</v>
      </c>
    </row>
    <row r="13356" spans="1:16" x14ac:dyDescent="0.55000000000000004">
      <c r="A13356" t="s">
        <v>25</v>
      </c>
      <c r="B13356" t="s">
        <v>17239</v>
      </c>
      <c r="C13356" t="s">
        <v>696</v>
      </c>
      <c r="D13356" t="s">
        <v>3973</v>
      </c>
      <c r="E13356" t="s">
        <v>51</v>
      </c>
      <c r="F13356" t="b">
        <v>0</v>
      </c>
      <c r="G13356" t="s">
        <v>30</v>
      </c>
      <c r="H13356" s="4">
        <v>45833.750625000001</v>
      </c>
      <c r="I13356" t="b">
        <v>0</v>
      </c>
      <c r="J13356" t="b">
        <v>1</v>
      </c>
      <c r="K13356" t="s">
        <v>24</v>
      </c>
      <c r="L13356" t="s">
        <v>36</v>
      </c>
      <c r="N13356">
        <v>49</v>
      </c>
      <c r="O13356" t="s">
        <v>345</v>
      </c>
      <c r="P13356" t="s">
        <v>709</v>
      </c>
    </row>
    <row r="13357" spans="1:16" x14ac:dyDescent="0.55000000000000004">
      <c r="A13357" t="s">
        <v>19</v>
      </c>
      <c r="B13357" t="s">
        <v>19</v>
      </c>
      <c r="C13357" t="s">
        <v>1561</v>
      </c>
      <c r="D13357" t="s">
        <v>3973</v>
      </c>
      <c r="E13357" t="s">
        <v>20</v>
      </c>
      <c r="F13357" t="b">
        <v>0</v>
      </c>
      <c r="G13357" t="s">
        <v>30</v>
      </c>
      <c r="H13357" s="4">
        <v>45833.750740740739</v>
      </c>
      <c r="I13357" t="b">
        <v>0</v>
      </c>
      <c r="J13357" t="b">
        <v>1</v>
      </c>
      <c r="K13357" t="s">
        <v>24</v>
      </c>
      <c r="L13357" t="s">
        <v>22</v>
      </c>
      <c r="M13357">
        <v>124500</v>
      </c>
      <c r="O13357" t="s">
        <v>17240</v>
      </c>
      <c r="P13357" t="s">
        <v>17241</v>
      </c>
    </row>
    <row r="13358" spans="1:16" x14ac:dyDescent="0.55000000000000004">
      <c r="A13358" t="s">
        <v>0</v>
      </c>
      <c r="B13358" t="s">
        <v>17242</v>
      </c>
      <c r="C13358" t="s">
        <v>192</v>
      </c>
      <c r="D13358" t="s">
        <v>3600</v>
      </c>
      <c r="E13358" t="s">
        <v>20</v>
      </c>
      <c r="F13358" t="b">
        <v>0</v>
      </c>
      <c r="G13358" t="s">
        <v>52</v>
      </c>
      <c r="H13358" s="4">
        <v>45833.750856481478</v>
      </c>
      <c r="I13358" t="b">
        <v>1</v>
      </c>
      <c r="J13358" t="b">
        <v>1</v>
      </c>
      <c r="K13358" t="s">
        <v>24</v>
      </c>
      <c r="L13358" t="s">
        <v>22</v>
      </c>
      <c r="M13358">
        <v>95000</v>
      </c>
      <c r="O13358" t="s">
        <v>4805</v>
      </c>
      <c r="P13358" t="s">
        <v>2209</v>
      </c>
    </row>
    <row r="13359" spans="1:16" x14ac:dyDescent="0.55000000000000004">
      <c r="A13359" t="s">
        <v>0</v>
      </c>
      <c r="B13359" t="s">
        <v>0</v>
      </c>
      <c r="C13359" t="s">
        <v>1703</v>
      </c>
      <c r="D13359" t="s">
        <v>3973</v>
      </c>
      <c r="E13359" t="s">
        <v>51</v>
      </c>
      <c r="F13359" t="b">
        <v>0</v>
      </c>
      <c r="G13359" t="s">
        <v>41</v>
      </c>
      <c r="H13359" s="4">
        <v>45833.751099537039</v>
      </c>
      <c r="I13359" t="b">
        <v>0</v>
      </c>
      <c r="J13359" t="b">
        <v>0</v>
      </c>
      <c r="K13359" t="s">
        <v>24</v>
      </c>
      <c r="L13359" t="s">
        <v>36</v>
      </c>
      <c r="N13359">
        <v>42.5</v>
      </c>
      <c r="O13359" t="s">
        <v>364</v>
      </c>
      <c r="P13359" t="s">
        <v>1687</v>
      </c>
    </row>
    <row r="13360" spans="1:16" x14ac:dyDescent="0.55000000000000004">
      <c r="A13360" t="s">
        <v>40</v>
      </c>
      <c r="B13360" t="s">
        <v>17243</v>
      </c>
      <c r="C13360" t="s">
        <v>82</v>
      </c>
      <c r="D13360" t="s">
        <v>3828</v>
      </c>
      <c r="E13360" t="s">
        <v>51</v>
      </c>
      <c r="F13360" t="b">
        <v>0</v>
      </c>
      <c r="G13360" t="s">
        <v>27</v>
      </c>
      <c r="H13360" s="4">
        <v>45833.751446759263</v>
      </c>
      <c r="I13360" t="b">
        <v>1</v>
      </c>
      <c r="J13360" t="b">
        <v>0</v>
      </c>
      <c r="K13360" t="s">
        <v>24</v>
      </c>
      <c r="L13360" t="s">
        <v>36</v>
      </c>
      <c r="N13360">
        <v>57.5</v>
      </c>
      <c r="O13360" t="s">
        <v>14197</v>
      </c>
      <c r="P13360" t="s">
        <v>16447</v>
      </c>
    </row>
    <row r="13361" spans="1:16" x14ac:dyDescent="0.55000000000000004">
      <c r="A13361" t="s">
        <v>2</v>
      </c>
      <c r="B13361" t="s">
        <v>241</v>
      </c>
      <c r="C13361" t="s">
        <v>11535</v>
      </c>
      <c r="D13361" t="s">
        <v>3973</v>
      </c>
      <c r="E13361" t="s">
        <v>20</v>
      </c>
      <c r="F13361" t="b">
        <v>0</v>
      </c>
      <c r="G13361" t="s">
        <v>27</v>
      </c>
      <c r="H13361" s="4">
        <v>45833.751793981479</v>
      </c>
      <c r="I13361" t="b">
        <v>0</v>
      </c>
      <c r="J13361" t="b">
        <v>1</v>
      </c>
      <c r="K13361" t="s">
        <v>24</v>
      </c>
      <c r="L13361" t="s">
        <v>22</v>
      </c>
      <c r="M13361">
        <v>90000</v>
      </c>
      <c r="O13361" t="s">
        <v>11036</v>
      </c>
      <c r="P13361" t="s">
        <v>16927</v>
      </c>
    </row>
    <row r="13362" spans="1:16" x14ac:dyDescent="0.55000000000000004">
      <c r="A13362" t="s">
        <v>2</v>
      </c>
      <c r="B13362" t="s">
        <v>1287</v>
      </c>
      <c r="C13362" t="s">
        <v>322</v>
      </c>
      <c r="D13362" t="s">
        <v>3973</v>
      </c>
      <c r="E13362" t="s">
        <v>20</v>
      </c>
      <c r="F13362" t="b">
        <v>0</v>
      </c>
      <c r="G13362" t="s">
        <v>41</v>
      </c>
      <c r="H13362" s="4">
        <v>45833.751828703702</v>
      </c>
      <c r="I13362" t="b">
        <v>0</v>
      </c>
      <c r="J13362" t="b">
        <v>0</v>
      </c>
      <c r="K13362" t="s">
        <v>24</v>
      </c>
      <c r="L13362" t="s">
        <v>22</v>
      </c>
      <c r="M13362">
        <v>168500</v>
      </c>
      <c r="O13362" t="s">
        <v>2623</v>
      </c>
      <c r="P13362" t="s">
        <v>17244</v>
      </c>
    </row>
    <row r="13363" spans="1:16" x14ac:dyDescent="0.55000000000000004">
      <c r="A13363" t="s">
        <v>40</v>
      </c>
      <c r="B13363" t="s">
        <v>40</v>
      </c>
      <c r="C13363" t="s">
        <v>17245</v>
      </c>
      <c r="D13363" t="s">
        <v>3828</v>
      </c>
      <c r="E13363" t="s">
        <v>20</v>
      </c>
      <c r="F13363" t="b">
        <v>0</v>
      </c>
      <c r="G13363" t="s">
        <v>41</v>
      </c>
      <c r="H13363" s="4">
        <v>45833.751932870371</v>
      </c>
      <c r="I13363" t="b">
        <v>1</v>
      </c>
      <c r="J13363" t="b">
        <v>1</v>
      </c>
      <c r="K13363" t="s">
        <v>24</v>
      </c>
      <c r="L13363" t="s">
        <v>22</v>
      </c>
      <c r="M13363">
        <v>150000</v>
      </c>
      <c r="O13363" t="s">
        <v>131</v>
      </c>
      <c r="P13363" t="s">
        <v>17246</v>
      </c>
    </row>
    <row r="13364" spans="1:16" x14ac:dyDescent="0.55000000000000004">
      <c r="A13364" t="s">
        <v>40</v>
      </c>
      <c r="B13364" t="s">
        <v>17247</v>
      </c>
      <c r="C13364" t="s">
        <v>82</v>
      </c>
      <c r="D13364" t="s">
        <v>3600</v>
      </c>
      <c r="E13364" t="s">
        <v>51</v>
      </c>
      <c r="F13364" t="b">
        <v>0</v>
      </c>
      <c r="G13364" t="s">
        <v>30</v>
      </c>
      <c r="H13364" s="4">
        <v>45833.752650462957</v>
      </c>
      <c r="I13364" t="b">
        <v>1</v>
      </c>
      <c r="J13364" t="b">
        <v>0</v>
      </c>
      <c r="K13364" t="s">
        <v>24</v>
      </c>
      <c r="L13364" t="s">
        <v>36</v>
      </c>
      <c r="N13364">
        <v>55</v>
      </c>
      <c r="O13364" t="s">
        <v>15932</v>
      </c>
      <c r="P13364" t="s">
        <v>16447</v>
      </c>
    </row>
    <row r="13365" spans="1:16" x14ac:dyDescent="0.55000000000000004">
      <c r="A13365" t="s">
        <v>0</v>
      </c>
      <c r="B13365" t="s">
        <v>17248</v>
      </c>
      <c r="C13365" t="s">
        <v>213</v>
      </c>
      <c r="D13365" t="s">
        <v>3973</v>
      </c>
      <c r="E13365" t="s">
        <v>20</v>
      </c>
      <c r="F13365" t="b">
        <v>0</v>
      </c>
      <c r="G13365" t="s">
        <v>41</v>
      </c>
      <c r="H13365" s="4">
        <v>45833.791956018518</v>
      </c>
      <c r="I13365" t="b">
        <v>0</v>
      </c>
      <c r="J13365" t="b">
        <v>1</v>
      </c>
      <c r="K13365" t="s">
        <v>24</v>
      </c>
      <c r="L13365" t="s">
        <v>22</v>
      </c>
      <c r="M13365">
        <v>72500</v>
      </c>
      <c r="O13365" t="s">
        <v>7257</v>
      </c>
      <c r="P13365" t="s">
        <v>3626</v>
      </c>
    </row>
    <row r="13366" spans="1:16" x14ac:dyDescent="0.55000000000000004">
      <c r="A13366" t="s">
        <v>0</v>
      </c>
      <c r="B13366" t="s">
        <v>214</v>
      </c>
      <c r="C13366" t="s">
        <v>1320</v>
      </c>
      <c r="D13366" t="s">
        <v>4084</v>
      </c>
      <c r="E13366" t="s">
        <v>20</v>
      </c>
      <c r="F13366" t="b">
        <v>0</v>
      </c>
      <c r="G13366" t="s">
        <v>41</v>
      </c>
      <c r="H13366" s="4">
        <v>45833.792002314818</v>
      </c>
      <c r="I13366" t="b">
        <v>0</v>
      </c>
      <c r="J13366" t="b">
        <v>1</v>
      </c>
      <c r="K13366" t="s">
        <v>24</v>
      </c>
      <c r="L13366" t="s">
        <v>22</v>
      </c>
      <c r="M13366">
        <v>67500</v>
      </c>
      <c r="O13366" t="s">
        <v>16624</v>
      </c>
      <c r="P13366" t="s">
        <v>16625</v>
      </c>
    </row>
    <row r="13367" spans="1:16" x14ac:dyDescent="0.55000000000000004">
      <c r="A13367" t="s">
        <v>1</v>
      </c>
      <c r="B13367" t="s">
        <v>17249</v>
      </c>
      <c r="C13367" t="s">
        <v>24</v>
      </c>
      <c r="D13367" t="s">
        <v>3973</v>
      </c>
      <c r="E13367" t="s">
        <v>20</v>
      </c>
      <c r="F13367" t="b">
        <v>0</v>
      </c>
      <c r="G13367" t="s">
        <v>27</v>
      </c>
      <c r="H13367" s="4">
        <v>45833.793194444443</v>
      </c>
      <c r="I13367" t="b">
        <v>0</v>
      </c>
      <c r="J13367" t="b">
        <v>0</v>
      </c>
      <c r="K13367" t="s">
        <v>24</v>
      </c>
      <c r="L13367" t="s">
        <v>22</v>
      </c>
      <c r="M13367">
        <v>130000</v>
      </c>
      <c r="O13367" t="s">
        <v>1306</v>
      </c>
      <c r="P13367" t="s">
        <v>17250</v>
      </c>
    </row>
    <row r="13368" spans="1:16" x14ac:dyDescent="0.55000000000000004">
      <c r="A13368" t="s">
        <v>89</v>
      </c>
      <c r="B13368" t="s">
        <v>17251</v>
      </c>
      <c r="C13368" t="s">
        <v>167</v>
      </c>
      <c r="D13368" t="s">
        <v>3973</v>
      </c>
      <c r="E13368" t="s">
        <v>20</v>
      </c>
      <c r="F13368" t="b">
        <v>0</v>
      </c>
      <c r="G13368" t="s">
        <v>27</v>
      </c>
      <c r="H13368" s="4">
        <v>45833.793437499997</v>
      </c>
      <c r="I13368" t="b">
        <v>0</v>
      </c>
      <c r="J13368" t="b">
        <v>1</v>
      </c>
      <c r="K13368" t="s">
        <v>24</v>
      </c>
      <c r="L13368" t="s">
        <v>22</v>
      </c>
      <c r="M13368">
        <v>119000</v>
      </c>
      <c r="O13368" t="s">
        <v>2467</v>
      </c>
      <c r="P13368" t="s">
        <v>1870</v>
      </c>
    </row>
    <row r="13369" spans="1:16" x14ac:dyDescent="0.55000000000000004">
      <c r="A13369" t="s">
        <v>2</v>
      </c>
      <c r="B13369" t="s">
        <v>14978</v>
      </c>
      <c r="C13369" t="s">
        <v>39</v>
      </c>
      <c r="D13369" t="s">
        <v>3973</v>
      </c>
      <c r="E13369" t="s">
        <v>20</v>
      </c>
      <c r="F13369" t="b">
        <v>1</v>
      </c>
      <c r="G13369" t="s">
        <v>27</v>
      </c>
      <c r="H13369" s="4">
        <v>45833.793437499997</v>
      </c>
      <c r="I13369" t="b">
        <v>1</v>
      </c>
      <c r="J13369" t="b">
        <v>0</v>
      </c>
      <c r="K13369" t="s">
        <v>24</v>
      </c>
      <c r="L13369" t="s">
        <v>22</v>
      </c>
      <c r="M13369">
        <v>90000</v>
      </c>
      <c r="O13369" t="s">
        <v>14979</v>
      </c>
      <c r="P13369" t="s">
        <v>14980</v>
      </c>
    </row>
    <row r="13370" spans="1:16" x14ac:dyDescent="0.55000000000000004">
      <c r="A13370" t="s">
        <v>2</v>
      </c>
      <c r="B13370" t="s">
        <v>17252</v>
      </c>
      <c r="C13370" t="s">
        <v>39</v>
      </c>
      <c r="D13370" t="s">
        <v>3828</v>
      </c>
      <c r="E13370" t="s">
        <v>51</v>
      </c>
      <c r="F13370" t="b">
        <v>1</v>
      </c>
      <c r="G13370" t="s">
        <v>27</v>
      </c>
      <c r="H13370" s="4">
        <v>45833.834814814807</v>
      </c>
      <c r="I13370" t="b">
        <v>0</v>
      </c>
      <c r="J13370" t="b">
        <v>0</v>
      </c>
      <c r="K13370" t="s">
        <v>24</v>
      </c>
      <c r="L13370" t="s">
        <v>22</v>
      </c>
      <c r="M13370">
        <v>97500</v>
      </c>
      <c r="O13370" t="s">
        <v>2949</v>
      </c>
      <c r="P13370" t="s">
        <v>17253</v>
      </c>
    </row>
    <row r="13371" spans="1:16" x14ac:dyDescent="0.55000000000000004">
      <c r="A13371" t="s">
        <v>25</v>
      </c>
      <c r="B13371" t="s">
        <v>2816</v>
      </c>
      <c r="C13371" t="s">
        <v>82</v>
      </c>
      <c r="D13371" t="s">
        <v>3973</v>
      </c>
      <c r="E13371" t="s">
        <v>20</v>
      </c>
      <c r="F13371" t="b">
        <v>0</v>
      </c>
      <c r="G13371" t="s">
        <v>27</v>
      </c>
      <c r="H13371" s="4">
        <v>45833.874907407408</v>
      </c>
      <c r="I13371" t="b">
        <v>0</v>
      </c>
      <c r="J13371" t="b">
        <v>1</v>
      </c>
      <c r="K13371" t="s">
        <v>24</v>
      </c>
      <c r="L13371" t="s">
        <v>22</v>
      </c>
      <c r="M13371">
        <v>142000</v>
      </c>
      <c r="O13371" t="s">
        <v>1401</v>
      </c>
      <c r="P13371" t="s">
        <v>7229</v>
      </c>
    </row>
    <row r="13372" spans="1:16" x14ac:dyDescent="0.55000000000000004">
      <c r="A13372" t="s">
        <v>0</v>
      </c>
      <c r="B13372" t="s">
        <v>1254</v>
      </c>
      <c r="C13372" t="s">
        <v>167</v>
      </c>
      <c r="D13372" t="s">
        <v>3600</v>
      </c>
      <c r="E13372" t="s">
        <v>51</v>
      </c>
      <c r="F13372" t="b">
        <v>0</v>
      </c>
      <c r="G13372" t="s">
        <v>35</v>
      </c>
      <c r="H13372" s="4">
        <v>45833.875405092593</v>
      </c>
      <c r="I13372" t="b">
        <v>1</v>
      </c>
      <c r="J13372" t="b">
        <v>0</v>
      </c>
      <c r="K13372" t="s">
        <v>24</v>
      </c>
      <c r="L13372" t="s">
        <v>36</v>
      </c>
      <c r="N13372">
        <v>67.5</v>
      </c>
      <c r="O13372" t="s">
        <v>17254</v>
      </c>
      <c r="P13372" t="s">
        <v>3110</v>
      </c>
    </row>
    <row r="13373" spans="1:16" x14ac:dyDescent="0.55000000000000004">
      <c r="A13373" t="s">
        <v>19</v>
      </c>
      <c r="B13373" t="s">
        <v>19</v>
      </c>
      <c r="C13373" t="s">
        <v>1099</v>
      </c>
      <c r="D13373" t="s">
        <v>3973</v>
      </c>
      <c r="E13373" t="s">
        <v>51</v>
      </c>
      <c r="F13373" t="b">
        <v>0</v>
      </c>
      <c r="G13373" t="s">
        <v>27</v>
      </c>
      <c r="H13373" s="4">
        <v>45833.875949074078</v>
      </c>
      <c r="I13373" t="b">
        <v>0</v>
      </c>
      <c r="J13373" t="b">
        <v>0</v>
      </c>
      <c r="K13373" t="s">
        <v>24</v>
      </c>
      <c r="L13373" t="s">
        <v>36</v>
      </c>
      <c r="N13373">
        <v>80</v>
      </c>
      <c r="O13373" t="s">
        <v>17255</v>
      </c>
      <c r="P13373" t="s">
        <v>17256</v>
      </c>
    </row>
    <row r="13374" spans="1:16" x14ac:dyDescent="0.55000000000000004">
      <c r="A13374" t="s">
        <v>0</v>
      </c>
      <c r="B13374" t="s">
        <v>17257</v>
      </c>
      <c r="C13374" t="s">
        <v>236</v>
      </c>
      <c r="D13374" t="s">
        <v>3973</v>
      </c>
      <c r="E13374" t="s">
        <v>20</v>
      </c>
      <c r="F13374" t="b">
        <v>0</v>
      </c>
      <c r="G13374" t="s">
        <v>27</v>
      </c>
      <c r="H13374" s="4">
        <v>45833.916655092587</v>
      </c>
      <c r="I13374" t="b">
        <v>0</v>
      </c>
      <c r="J13374" t="b">
        <v>1</v>
      </c>
      <c r="K13374" t="s">
        <v>24</v>
      </c>
      <c r="L13374" t="s">
        <v>22</v>
      </c>
      <c r="M13374">
        <v>77000</v>
      </c>
      <c r="O13374" t="s">
        <v>17258</v>
      </c>
      <c r="P13374" t="s">
        <v>17259</v>
      </c>
    </row>
    <row r="13375" spans="1:16" x14ac:dyDescent="0.55000000000000004">
      <c r="A13375" t="s">
        <v>0</v>
      </c>
      <c r="B13375" t="s">
        <v>17260</v>
      </c>
      <c r="C13375" t="s">
        <v>33</v>
      </c>
      <c r="D13375" t="s">
        <v>2208</v>
      </c>
      <c r="E13375" t="s">
        <v>20</v>
      </c>
      <c r="F13375" t="b">
        <v>0</v>
      </c>
      <c r="G13375" t="s">
        <v>35</v>
      </c>
      <c r="H13375" s="4">
        <v>45833.917175925933</v>
      </c>
      <c r="I13375" t="b">
        <v>1</v>
      </c>
      <c r="J13375" t="b">
        <v>1</v>
      </c>
      <c r="K13375" t="s">
        <v>24</v>
      </c>
      <c r="L13375" t="s">
        <v>36</v>
      </c>
      <c r="N13375">
        <v>25.690000534057621</v>
      </c>
      <c r="O13375" t="s">
        <v>1214</v>
      </c>
      <c r="P13375" t="s">
        <v>2146</v>
      </c>
    </row>
    <row r="13376" spans="1:16" x14ac:dyDescent="0.55000000000000004">
      <c r="A13376" t="s">
        <v>1</v>
      </c>
      <c r="B13376" t="s">
        <v>17261</v>
      </c>
      <c r="C13376" t="s">
        <v>151</v>
      </c>
      <c r="D13376" t="s">
        <v>3828</v>
      </c>
      <c r="E13376" t="s">
        <v>20</v>
      </c>
      <c r="F13376" t="b">
        <v>0</v>
      </c>
      <c r="G13376" t="s">
        <v>30</v>
      </c>
      <c r="H13376" s="4">
        <v>45833.917928240742</v>
      </c>
      <c r="I13376" t="b">
        <v>0</v>
      </c>
      <c r="J13376" t="b">
        <v>1</v>
      </c>
      <c r="K13376" t="s">
        <v>24</v>
      </c>
      <c r="L13376" t="s">
        <v>22</v>
      </c>
      <c r="M13376">
        <v>116525.0625</v>
      </c>
      <c r="O13376" t="s">
        <v>17262</v>
      </c>
      <c r="P13376" t="s">
        <v>17263</v>
      </c>
    </row>
    <row r="13377" spans="1:16" x14ac:dyDescent="0.55000000000000004">
      <c r="A13377" t="s">
        <v>40</v>
      </c>
      <c r="B13377" t="s">
        <v>17264</v>
      </c>
      <c r="C13377" t="s">
        <v>142</v>
      </c>
      <c r="D13377" t="s">
        <v>3973</v>
      </c>
      <c r="E13377" t="s">
        <v>20</v>
      </c>
      <c r="F13377" t="b">
        <v>0</v>
      </c>
      <c r="G13377" t="s">
        <v>27</v>
      </c>
      <c r="H13377" s="4">
        <v>45833.918229166673</v>
      </c>
      <c r="I13377" t="b">
        <v>1</v>
      </c>
      <c r="J13377" t="b">
        <v>0</v>
      </c>
      <c r="K13377" t="s">
        <v>24</v>
      </c>
      <c r="L13377" t="s">
        <v>36</v>
      </c>
      <c r="N13377">
        <v>65</v>
      </c>
      <c r="O13377" t="s">
        <v>5501</v>
      </c>
      <c r="P13377" t="s">
        <v>201</v>
      </c>
    </row>
    <row r="13378" spans="1:16" x14ac:dyDescent="0.55000000000000004">
      <c r="A13378" t="s">
        <v>19</v>
      </c>
      <c r="B13378" t="s">
        <v>17265</v>
      </c>
      <c r="C13378" t="s">
        <v>1060</v>
      </c>
      <c r="D13378" t="s">
        <v>3973</v>
      </c>
      <c r="E13378" t="s">
        <v>20</v>
      </c>
      <c r="F13378" t="b">
        <v>0</v>
      </c>
      <c r="G13378" t="s">
        <v>41</v>
      </c>
      <c r="H13378" s="4">
        <v>45833.958645833343</v>
      </c>
      <c r="I13378" t="b">
        <v>0</v>
      </c>
      <c r="J13378" t="b">
        <v>1</v>
      </c>
      <c r="K13378" t="s">
        <v>24</v>
      </c>
      <c r="L13378" t="s">
        <v>22</v>
      </c>
      <c r="M13378">
        <v>195500</v>
      </c>
      <c r="O13378" t="s">
        <v>1172</v>
      </c>
      <c r="P13378" t="s">
        <v>10227</v>
      </c>
    </row>
    <row r="13379" spans="1:16" x14ac:dyDescent="0.55000000000000004">
      <c r="A13379" t="s">
        <v>0</v>
      </c>
      <c r="B13379" t="s">
        <v>2129</v>
      </c>
      <c r="C13379" t="s">
        <v>192</v>
      </c>
      <c r="D13379" t="s">
        <v>3957</v>
      </c>
      <c r="E13379" t="s">
        <v>20</v>
      </c>
      <c r="F13379" t="b">
        <v>0</v>
      </c>
      <c r="G13379" t="s">
        <v>52</v>
      </c>
      <c r="H13379" s="4">
        <v>45833.95921296296</v>
      </c>
      <c r="I13379" t="b">
        <v>0</v>
      </c>
      <c r="J13379" t="b">
        <v>0</v>
      </c>
      <c r="K13379" t="s">
        <v>24</v>
      </c>
      <c r="L13379" t="s">
        <v>36</v>
      </c>
      <c r="N13379">
        <v>26.159999847412109</v>
      </c>
      <c r="O13379" t="s">
        <v>17266</v>
      </c>
      <c r="P13379" t="s">
        <v>204</v>
      </c>
    </row>
    <row r="13380" spans="1:16" x14ac:dyDescent="0.55000000000000004">
      <c r="A13380" t="s">
        <v>40</v>
      </c>
      <c r="B13380" t="s">
        <v>17267</v>
      </c>
      <c r="C13380" t="s">
        <v>82</v>
      </c>
      <c r="D13380" t="s">
        <v>3973</v>
      </c>
      <c r="E13380" t="s">
        <v>20</v>
      </c>
      <c r="F13380" t="b">
        <v>0</v>
      </c>
      <c r="G13380" t="s">
        <v>27</v>
      </c>
      <c r="H13380" s="4">
        <v>45833.959780092591</v>
      </c>
      <c r="I13380" t="b">
        <v>0</v>
      </c>
      <c r="J13380" t="b">
        <v>1</v>
      </c>
      <c r="K13380" t="s">
        <v>24</v>
      </c>
      <c r="L13380" t="s">
        <v>22</v>
      </c>
      <c r="M13380">
        <v>375000</v>
      </c>
      <c r="O13380" t="s">
        <v>6337</v>
      </c>
      <c r="P13380" t="s">
        <v>17268</v>
      </c>
    </row>
    <row r="13381" spans="1:16" x14ac:dyDescent="0.55000000000000004">
      <c r="A13381" t="s">
        <v>0</v>
      </c>
      <c r="B13381" t="s">
        <v>2443</v>
      </c>
      <c r="C13381" t="s">
        <v>203</v>
      </c>
      <c r="D13381" t="s">
        <v>3973</v>
      </c>
      <c r="E13381" t="s">
        <v>20</v>
      </c>
      <c r="F13381" t="b">
        <v>0</v>
      </c>
      <c r="G13381" t="s">
        <v>23</v>
      </c>
      <c r="H13381" s="4">
        <v>45833.962638888886</v>
      </c>
      <c r="I13381" t="b">
        <v>1</v>
      </c>
      <c r="J13381" t="b">
        <v>1</v>
      </c>
      <c r="K13381" t="s">
        <v>24</v>
      </c>
      <c r="L13381" t="s">
        <v>22</v>
      </c>
      <c r="M13381">
        <v>85000</v>
      </c>
      <c r="O13381" t="s">
        <v>935</v>
      </c>
      <c r="P13381" t="s">
        <v>1813</v>
      </c>
    </row>
    <row r="13382" spans="1:16" x14ac:dyDescent="0.55000000000000004">
      <c r="A13382" t="s">
        <v>2</v>
      </c>
      <c r="B13382" t="s">
        <v>129</v>
      </c>
      <c r="C13382" t="s">
        <v>1573</v>
      </c>
      <c r="D13382" t="s">
        <v>3973</v>
      </c>
      <c r="E13382" t="s">
        <v>20</v>
      </c>
      <c r="F13382" t="b">
        <v>0</v>
      </c>
      <c r="G13382" t="s">
        <v>23</v>
      </c>
      <c r="H13382" s="4">
        <v>45833.963078703702</v>
      </c>
      <c r="I13382" t="b">
        <v>0</v>
      </c>
      <c r="J13382" t="b">
        <v>0</v>
      </c>
      <c r="K13382" t="s">
        <v>24</v>
      </c>
      <c r="L13382" t="s">
        <v>22</v>
      </c>
      <c r="M13382">
        <v>112500</v>
      </c>
      <c r="O13382" t="s">
        <v>1422</v>
      </c>
      <c r="P13382" t="s">
        <v>2103</v>
      </c>
    </row>
    <row r="13383" spans="1:16" x14ac:dyDescent="0.55000000000000004">
      <c r="A13383" t="s">
        <v>25</v>
      </c>
      <c r="B13383" t="s">
        <v>17269</v>
      </c>
      <c r="C13383" t="s">
        <v>192</v>
      </c>
      <c r="D13383" t="s">
        <v>5535</v>
      </c>
      <c r="E13383" t="s">
        <v>20</v>
      </c>
      <c r="F13383" t="b">
        <v>0</v>
      </c>
      <c r="G13383" t="s">
        <v>52</v>
      </c>
      <c r="H13383" s="4">
        <v>45834.000856481478</v>
      </c>
      <c r="I13383" t="b">
        <v>0</v>
      </c>
      <c r="J13383" t="b">
        <v>0</v>
      </c>
      <c r="K13383" t="s">
        <v>24</v>
      </c>
      <c r="L13383" t="s">
        <v>22</v>
      </c>
      <c r="M13383">
        <v>127952</v>
      </c>
      <c r="O13383" t="s">
        <v>880</v>
      </c>
      <c r="P13383" t="s">
        <v>2965</v>
      </c>
    </row>
    <row r="13384" spans="1:16" x14ac:dyDescent="0.55000000000000004">
      <c r="A13384" t="s">
        <v>1</v>
      </c>
      <c r="B13384" t="s">
        <v>17270</v>
      </c>
      <c r="C13384" t="s">
        <v>306</v>
      </c>
      <c r="D13384" t="s">
        <v>5535</v>
      </c>
      <c r="E13384" t="s">
        <v>20</v>
      </c>
      <c r="F13384" t="b">
        <v>0</v>
      </c>
      <c r="G13384" t="s">
        <v>27</v>
      </c>
      <c r="H13384" s="4">
        <v>45834.000983796293</v>
      </c>
      <c r="I13384" t="b">
        <v>0</v>
      </c>
      <c r="J13384" t="b">
        <v>1</v>
      </c>
      <c r="K13384" t="s">
        <v>24</v>
      </c>
      <c r="L13384" t="s">
        <v>22</v>
      </c>
      <c r="M13384">
        <v>127952</v>
      </c>
      <c r="O13384" t="s">
        <v>17271</v>
      </c>
      <c r="P13384" t="s">
        <v>17272</v>
      </c>
    </row>
    <row r="13385" spans="1:16" x14ac:dyDescent="0.55000000000000004">
      <c r="A13385" t="s">
        <v>2</v>
      </c>
      <c r="B13385" t="s">
        <v>13007</v>
      </c>
      <c r="C13385" t="s">
        <v>2919</v>
      </c>
      <c r="D13385" t="s">
        <v>4014</v>
      </c>
      <c r="E13385" t="s">
        <v>20</v>
      </c>
      <c r="F13385" t="b">
        <v>0</v>
      </c>
      <c r="G13385" t="s">
        <v>27</v>
      </c>
      <c r="H13385" s="4">
        <v>45834.001562500001</v>
      </c>
      <c r="I13385" t="b">
        <v>0</v>
      </c>
      <c r="J13385" t="b">
        <v>1</v>
      </c>
      <c r="K13385" t="s">
        <v>24</v>
      </c>
      <c r="L13385" t="s">
        <v>22</v>
      </c>
      <c r="M13385">
        <v>30000</v>
      </c>
      <c r="O13385" t="s">
        <v>17273</v>
      </c>
      <c r="P13385" t="s">
        <v>17274</v>
      </c>
    </row>
    <row r="13386" spans="1:16" x14ac:dyDescent="0.55000000000000004">
      <c r="A13386" t="s">
        <v>2</v>
      </c>
      <c r="B13386" t="s">
        <v>16869</v>
      </c>
      <c r="C13386" t="s">
        <v>39</v>
      </c>
      <c r="D13386" t="s">
        <v>3973</v>
      </c>
      <c r="E13386" t="s">
        <v>20</v>
      </c>
      <c r="F13386" t="b">
        <v>1</v>
      </c>
      <c r="G13386" t="s">
        <v>27</v>
      </c>
      <c r="H13386" s="4">
        <v>45834.001643518517</v>
      </c>
      <c r="I13386" t="b">
        <v>0</v>
      </c>
      <c r="J13386" t="b">
        <v>0</v>
      </c>
      <c r="K13386" t="s">
        <v>24</v>
      </c>
      <c r="L13386" t="s">
        <v>36</v>
      </c>
      <c r="N13386">
        <v>58.5</v>
      </c>
      <c r="O13386" t="s">
        <v>5482</v>
      </c>
      <c r="P13386" t="s">
        <v>16870</v>
      </c>
    </row>
    <row r="13387" spans="1:16" x14ac:dyDescent="0.55000000000000004">
      <c r="A13387" t="s">
        <v>2</v>
      </c>
      <c r="B13387" t="s">
        <v>17275</v>
      </c>
      <c r="C13387" t="s">
        <v>739</v>
      </c>
      <c r="D13387" t="s">
        <v>3973</v>
      </c>
      <c r="E13387" t="s">
        <v>20</v>
      </c>
      <c r="F13387" t="b">
        <v>0</v>
      </c>
      <c r="G13387" t="s">
        <v>27</v>
      </c>
      <c r="H13387" s="4">
        <v>45834.001759259263</v>
      </c>
      <c r="I13387" t="b">
        <v>0</v>
      </c>
      <c r="J13387" t="b">
        <v>1</v>
      </c>
      <c r="K13387" t="s">
        <v>24</v>
      </c>
      <c r="L13387" t="s">
        <v>22</v>
      </c>
      <c r="M13387">
        <v>190000</v>
      </c>
      <c r="O13387" t="s">
        <v>2361</v>
      </c>
      <c r="P13387" t="s">
        <v>17276</v>
      </c>
    </row>
    <row r="13388" spans="1:16" x14ac:dyDescent="0.55000000000000004">
      <c r="A13388" t="s">
        <v>2</v>
      </c>
      <c r="B13388" t="s">
        <v>17277</v>
      </c>
      <c r="C13388" t="s">
        <v>42</v>
      </c>
      <c r="D13388" t="s">
        <v>3973</v>
      </c>
      <c r="E13388" t="s">
        <v>20</v>
      </c>
      <c r="F13388" t="b">
        <v>0</v>
      </c>
      <c r="G13388" t="s">
        <v>27</v>
      </c>
      <c r="H13388" s="4">
        <v>45834.001793981479</v>
      </c>
      <c r="I13388" t="b">
        <v>0</v>
      </c>
      <c r="J13388" t="b">
        <v>1</v>
      </c>
      <c r="K13388" t="s">
        <v>24</v>
      </c>
      <c r="L13388" t="s">
        <v>22</v>
      </c>
      <c r="M13388">
        <v>183500</v>
      </c>
      <c r="O13388" t="s">
        <v>17278</v>
      </c>
      <c r="P13388" t="s">
        <v>17279</v>
      </c>
    </row>
    <row r="13389" spans="1:16" x14ac:dyDescent="0.55000000000000004">
      <c r="A13389" t="s">
        <v>2</v>
      </c>
      <c r="B13389" t="s">
        <v>857</v>
      </c>
      <c r="C13389" t="s">
        <v>1216</v>
      </c>
      <c r="D13389" t="s">
        <v>3973</v>
      </c>
      <c r="E13389" t="s">
        <v>20</v>
      </c>
      <c r="F13389" t="b">
        <v>0</v>
      </c>
      <c r="G13389" t="s">
        <v>41</v>
      </c>
      <c r="H13389" s="4">
        <v>45834.002060185187</v>
      </c>
      <c r="I13389" t="b">
        <v>0</v>
      </c>
      <c r="J13389" t="b">
        <v>1</v>
      </c>
      <c r="K13389" t="s">
        <v>24</v>
      </c>
      <c r="L13389" t="s">
        <v>22</v>
      </c>
      <c r="M13389">
        <v>95000</v>
      </c>
      <c r="O13389" t="s">
        <v>14191</v>
      </c>
    </row>
    <row r="13390" spans="1:16" x14ac:dyDescent="0.55000000000000004">
      <c r="A13390" t="s">
        <v>2</v>
      </c>
      <c r="B13390" t="s">
        <v>17280</v>
      </c>
      <c r="C13390" t="s">
        <v>1534</v>
      </c>
      <c r="D13390" t="s">
        <v>3973</v>
      </c>
      <c r="E13390" t="s">
        <v>20</v>
      </c>
      <c r="F13390" t="b">
        <v>0</v>
      </c>
      <c r="G13390" t="s">
        <v>41</v>
      </c>
      <c r="H13390" s="4">
        <v>45834.002129629633</v>
      </c>
      <c r="I13390" t="b">
        <v>0</v>
      </c>
      <c r="J13390" t="b">
        <v>1</v>
      </c>
      <c r="K13390" t="s">
        <v>24</v>
      </c>
      <c r="L13390" t="s">
        <v>22</v>
      </c>
      <c r="M13390">
        <v>135000</v>
      </c>
      <c r="O13390" t="s">
        <v>17281</v>
      </c>
      <c r="P13390" t="s">
        <v>17282</v>
      </c>
    </row>
    <row r="13391" spans="1:16" x14ac:dyDescent="0.55000000000000004">
      <c r="A13391" t="s">
        <v>2</v>
      </c>
      <c r="B13391" t="s">
        <v>6905</v>
      </c>
      <c r="C13391" t="s">
        <v>151</v>
      </c>
      <c r="D13391" t="s">
        <v>4014</v>
      </c>
      <c r="E13391" t="s">
        <v>20</v>
      </c>
      <c r="F13391" t="b">
        <v>0</v>
      </c>
      <c r="G13391" t="s">
        <v>35</v>
      </c>
      <c r="H13391" s="4">
        <v>45834.002337962957</v>
      </c>
      <c r="I13391" t="b">
        <v>0</v>
      </c>
      <c r="J13391" t="b">
        <v>0</v>
      </c>
      <c r="K13391" t="s">
        <v>24</v>
      </c>
      <c r="L13391" t="s">
        <v>22</v>
      </c>
      <c r="M13391">
        <v>166500</v>
      </c>
      <c r="O13391" t="s">
        <v>1454</v>
      </c>
      <c r="P13391" t="s">
        <v>6906</v>
      </c>
    </row>
    <row r="13392" spans="1:16" x14ac:dyDescent="0.55000000000000004">
      <c r="A13392" t="s">
        <v>2</v>
      </c>
      <c r="B13392" t="s">
        <v>2492</v>
      </c>
      <c r="C13392" t="s">
        <v>825</v>
      </c>
      <c r="D13392" t="s">
        <v>3973</v>
      </c>
      <c r="E13392" t="s">
        <v>20</v>
      </c>
      <c r="F13392" t="b">
        <v>0</v>
      </c>
      <c r="G13392" t="s">
        <v>35</v>
      </c>
      <c r="H13392" s="4">
        <v>45834.002395833333</v>
      </c>
      <c r="I13392" t="b">
        <v>0</v>
      </c>
      <c r="J13392" t="b">
        <v>1</v>
      </c>
      <c r="K13392" t="s">
        <v>24</v>
      </c>
      <c r="L13392" t="s">
        <v>22</v>
      </c>
      <c r="M13392">
        <v>122087</v>
      </c>
      <c r="O13392" t="s">
        <v>5482</v>
      </c>
      <c r="P13392" t="s">
        <v>7409</v>
      </c>
    </row>
    <row r="13393" spans="1:16" x14ac:dyDescent="0.55000000000000004">
      <c r="A13393" t="s">
        <v>0</v>
      </c>
      <c r="B13393" t="s">
        <v>17283</v>
      </c>
      <c r="C13393" t="s">
        <v>192</v>
      </c>
      <c r="D13393" t="s">
        <v>5535</v>
      </c>
      <c r="E13393" t="s">
        <v>20</v>
      </c>
      <c r="F13393" t="b">
        <v>0</v>
      </c>
      <c r="G13393" t="s">
        <v>23</v>
      </c>
      <c r="H13393" s="4">
        <v>45834.00439814815</v>
      </c>
      <c r="I13393" t="b">
        <v>0</v>
      </c>
      <c r="J13393" t="b">
        <v>0</v>
      </c>
      <c r="K13393" t="s">
        <v>24</v>
      </c>
      <c r="L13393" t="s">
        <v>22</v>
      </c>
      <c r="M13393">
        <v>127952</v>
      </c>
      <c r="O13393" t="s">
        <v>880</v>
      </c>
      <c r="P13393" t="s">
        <v>2128</v>
      </c>
    </row>
    <row r="13394" spans="1:16" x14ac:dyDescent="0.55000000000000004">
      <c r="A13394" t="s">
        <v>139</v>
      </c>
      <c r="B13394" t="s">
        <v>17284</v>
      </c>
      <c r="C13394" t="s">
        <v>64</v>
      </c>
      <c r="D13394" t="s">
        <v>3973</v>
      </c>
      <c r="E13394" t="s">
        <v>20</v>
      </c>
      <c r="F13394" t="b">
        <v>0</v>
      </c>
      <c r="G13394" t="s">
        <v>52</v>
      </c>
      <c r="H13394" s="4">
        <v>45834.042500000003</v>
      </c>
      <c r="I13394" t="b">
        <v>0</v>
      </c>
      <c r="J13394" t="b">
        <v>1</v>
      </c>
      <c r="K13394" t="s">
        <v>24</v>
      </c>
      <c r="L13394" t="s">
        <v>22</v>
      </c>
      <c r="M13394">
        <v>79550</v>
      </c>
      <c r="O13394" t="s">
        <v>1857</v>
      </c>
      <c r="P13394" t="s">
        <v>17285</v>
      </c>
    </row>
    <row r="13395" spans="1:16" x14ac:dyDescent="0.55000000000000004">
      <c r="A13395" t="s">
        <v>19</v>
      </c>
      <c r="B13395" t="s">
        <v>17286</v>
      </c>
      <c r="C13395" t="s">
        <v>82</v>
      </c>
      <c r="D13395" t="s">
        <v>3973</v>
      </c>
      <c r="E13395" t="s">
        <v>20</v>
      </c>
      <c r="F13395" t="b">
        <v>0</v>
      </c>
      <c r="G13395" t="s">
        <v>27</v>
      </c>
      <c r="H13395" s="4">
        <v>45834.042650462958</v>
      </c>
      <c r="I13395" t="b">
        <v>0</v>
      </c>
      <c r="J13395" t="b">
        <v>1</v>
      </c>
      <c r="K13395" t="s">
        <v>24</v>
      </c>
      <c r="L13395" t="s">
        <v>22</v>
      </c>
      <c r="M13395">
        <v>245000</v>
      </c>
      <c r="O13395" t="s">
        <v>17287</v>
      </c>
      <c r="P13395" t="s">
        <v>17288</v>
      </c>
    </row>
    <row r="13396" spans="1:16" x14ac:dyDescent="0.55000000000000004">
      <c r="A13396" t="s">
        <v>2</v>
      </c>
      <c r="B13396" t="s">
        <v>17289</v>
      </c>
      <c r="C13396" t="s">
        <v>39</v>
      </c>
      <c r="D13396" t="s">
        <v>112</v>
      </c>
      <c r="E13396" t="s">
        <v>51</v>
      </c>
      <c r="F13396" t="b">
        <v>1</v>
      </c>
      <c r="G13396" t="s">
        <v>27</v>
      </c>
      <c r="H13396" s="4">
        <v>45834.084814814807</v>
      </c>
      <c r="I13396" t="b">
        <v>1</v>
      </c>
      <c r="J13396" t="b">
        <v>0</v>
      </c>
      <c r="K13396" t="s">
        <v>24</v>
      </c>
      <c r="L13396" t="s">
        <v>36</v>
      </c>
      <c r="N13396">
        <v>25</v>
      </c>
      <c r="O13396" t="s">
        <v>112</v>
      </c>
      <c r="P13396" t="s">
        <v>17290</v>
      </c>
    </row>
    <row r="13397" spans="1:16" x14ac:dyDescent="0.55000000000000004">
      <c r="A13397" t="s">
        <v>0</v>
      </c>
      <c r="B13397" t="s">
        <v>17291</v>
      </c>
      <c r="C13397" t="s">
        <v>453</v>
      </c>
      <c r="D13397" t="s">
        <v>3828</v>
      </c>
      <c r="E13397" t="s">
        <v>20</v>
      </c>
      <c r="F13397" t="b">
        <v>0</v>
      </c>
      <c r="G13397" t="s">
        <v>27</v>
      </c>
      <c r="H13397" s="4">
        <v>45834.249965277777</v>
      </c>
      <c r="I13397" t="b">
        <v>0</v>
      </c>
      <c r="J13397" t="b">
        <v>1</v>
      </c>
      <c r="K13397" t="s">
        <v>24</v>
      </c>
      <c r="L13397" t="s">
        <v>36</v>
      </c>
      <c r="N13397">
        <v>90</v>
      </c>
      <c r="O13397" t="s">
        <v>3355</v>
      </c>
      <c r="P13397" t="s">
        <v>17292</v>
      </c>
    </row>
    <row r="13398" spans="1:16" x14ac:dyDescent="0.55000000000000004">
      <c r="A13398" t="s">
        <v>0</v>
      </c>
      <c r="B13398" t="s">
        <v>17293</v>
      </c>
      <c r="C13398" t="s">
        <v>76</v>
      </c>
      <c r="D13398" t="s">
        <v>3973</v>
      </c>
      <c r="E13398" t="s">
        <v>20</v>
      </c>
      <c r="F13398" t="b">
        <v>0</v>
      </c>
      <c r="G13398" t="s">
        <v>41</v>
      </c>
      <c r="H13398" s="4">
        <v>45834.250162037039</v>
      </c>
      <c r="I13398" t="b">
        <v>0</v>
      </c>
      <c r="J13398" t="b">
        <v>0</v>
      </c>
      <c r="K13398" t="s">
        <v>24</v>
      </c>
      <c r="L13398" t="s">
        <v>22</v>
      </c>
      <c r="M13398">
        <v>50000</v>
      </c>
      <c r="O13398" t="s">
        <v>1411</v>
      </c>
      <c r="P13398" t="s">
        <v>204</v>
      </c>
    </row>
    <row r="13399" spans="1:16" x14ac:dyDescent="0.55000000000000004">
      <c r="A13399" t="s">
        <v>0</v>
      </c>
      <c r="B13399" t="s">
        <v>17294</v>
      </c>
      <c r="C13399" t="s">
        <v>39</v>
      </c>
      <c r="D13399" t="s">
        <v>3828</v>
      </c>
      <c r="E13399" t="s">
        <v>20</v>
      </c>
      <c r="F13399" t="b">
        <v>1</v>
      </c>
      <c r="G13399" t="s">
        <v>41</v>
      </c>
      <c r="H13399" s="4">
        <v>45834.250162037039</v>
      </c>
      <c r="I13399" t="b">
        <v>0</v>
      </c>
      <c r="J13399" t="b">
        <v>0</v>
      </c>
      <c r="K13399" t="s">
        <v>24</v>
      </c>
      <c r="L13399" t="s">
        <v>22</v>
      </c>
      <c r="M13399">
        <v>105000</v>
      </c>
      <c r="O13399" t="s">
        <v>17295</v>
      </c>
      <c r="P13399" t="s">
        <v>17296</v>
      </c>
    </row>
    <row r="13400" spans="1:16" x14ac:dyDescent="0.55000000000000004">
      <c r="A13400" t="s">
        <v>1</v>
      </c>
      <c r="B13400" t="s">
        <v>9350</v>
      </c>
      <c r="C13400" t="s">
        <v>1521</v>
      </c>
      <c r="D13400" t="s">
        <v>3383</v>
      </c>
      <c r="E13400" t="s">
        <v>20</v>
      </c>
      <c r="F13400" t="b">
        <v>0</v>
      </c>
      <c r="G13400" t="s">
        <v>52</v>
      </c>
      <c r="H13400" s="4">
        <v>45834.251273148147</v>
      </c>
      <c r="I13400" t="b">
        <v>0</v>
      </c>
      <c r="J13400" t="b">
        <v>1</v>
      </c>
      <c r="K13400" t="s">
        <v>24</v>
      </c>
      <c r="L13400" t="s">
        <v>22</v>
      </c>
      <c r="M13400">
        <v>80000</v>
      </c>
      <c r="O13400" t="s">
        <v>1549</v>
      </c>
      <c r="P13400" t="s">
        <v>700</v>
      </c>
    </row>
    <row r="13401" spans="1:16" x14ac:dyDescent="0.55000000000000004">
      <c r="A13401" t="s">
        <v>40</v>
      </c>
      <c r="B13401" t="s">
        <v>17297</v>
      </c>
      <c r="C13401" t="s">
        <v>2049</v>
      </c>
      <c r="D13401" t="s">
        <v>3970</v>
      </c>
      <c r="E13401" t="s">
        <v>20</v>
      </c>
      <c r="F13401" t="b">
        <v>0</v>
      </c>
      <c r="G13401" t="s">
        <v>27</v>
      </c>
      <c r="H13401" s="4">
        <v>45834.251331018517</v>
      </c>
      <c r="I13401" t="b">
        <v>0</v>
      </c>
      <c r="J13401" t="b">
        <v>0</v>
      </c>
      <c r="K13401" t="s">
        <v>24</v>
      </c>
      <c r="L13401" t="s">
        <v>22</v>
      </c>
      <c r="M13401">
        <v>135000</v>
      </c>
      <c r="O13401" t="s">
        <v>16889</v>
      </c>
      <c r="P13401" t="s">
        <v>16890</v>
      </c>
    </row>
    <row r="13402" spans="1:16" x14ac:dyDescent="0.55000000000000004">
      <c r="A13402" t="s">
        <v>2</v>
      </c>
      <c r="B13402" t="s">
        <v>2</v>
      </c>
      <c r="C13402" t="s">
        <v>1436</v>
      </c>
      <c r="D13402" t="s">
        <v>3970</v>
      </c>
      <c r="E13402" t="s">
        <v>20</v>
      </c>
      <c r="F13402" t="b">
        <v>0</v>
      </c>
      <c r="G13402" t="s">
        <v>52</v>
      </c>
      <c r="H13402" s="4">
        <v>45834.25304398148</v>
      </c>
      <c r="I13402" t="b">
        <v>0</v>
      </c>
      <c r="J13402" t="b">
        <v>1</v>
      </c>
      <c r="K13402" t="s">
        <v>24</v>
      </c>
      <c r="L13402" t="s">
        <v>22</v>
      </c>
      <c r="M13402">
        <v>110000</v>
      </c>
      <c r="O13402" t="s">
        <v>17298</v>
      </c>
      <c r="P13402" t="s">
        <v>17299</v>
      </c>
    </row>
    <row r="13403" spans="1:16" x14ac:dyDescent="0.55000000000000004">
      <c r="A13403" t="s">
        <v>2</v>
      </c>
      <c r="B13403" t="s">
        <v>307</v>
      </c>
      <c r="C13403" t="s">
        <v>33</v>
      </c>
      <c r="D13403" t="s">
        <v>3828</v>
      </c>
      <c r="E13403" t="s">
        <v>20</v>
      </c>
      <c r="F13403" t="b">
        <v>0</v>
      </c>
      <c r="G13403" t="s">
        <v>35</v>
      </c>
      <c r="H13403" s="4">
        <v>45834.253645833327</v>
      </c>
      <c r="I13403" t="b">
        <v>0</v>
      </c>
      <c r="J13403" t="b">
        <v>1</v>
      </c>
      <c r="K13403" t="s">
        <v>24</v>
      </c>
      <c r="L13403" t="s">
        <v>22</v>
      </c>
      <c r="M13403">
        <v>147000</v>
      </c>
      <c r="O13403" t="s">
        <v>15503</v>
      </c>
      <c r="P13403" t="s">
        <v>17300</v>
      </c>
    </row>
    <row r="13404" spans="1:16" x14ac:dyDescent="0.55000000000000004">
      <c r="A13404" t="s">
        <v>1</v>
      </c>
      <c r="B13404" t="s">
        <v>17301</v>
      </c>
      <c r="C13404" t="s">
        <v>71</v>
      </c>
      <c r="D13404" t="s">
        <v>3973</v>
      </c>
      <c r="E13404" t="s">
        <v>20</v>
      </c>
      <c r="F13404" t="b">
        <v>0</v>
      </c>
      <c r="G13404" t="s">
        <v>23</v>
      </c>
      <c r="H13404" s="4">
        <v>45834.254803240743</v>
      </c>
      <c r="I13404" t="b">
        <v>0</v>
      </c>
      <c r="J13404" t="b">
        <v>1</v>
      </c>
      <c r="K13404" t="s">
        <v>24</v>
      </c>
      <c r="L13404" t="s">
        <v>22</v>
      </c>
      <c r="M13404">
        <v>132000</v>
      </c>
      <c r="O13404" t="s">
        <v>17302</v>
      </c>
      <c r="P13404" t="s">
        <v>17303</v>
      </c>
    </row>
    <row r="13405" spans="1:16" x14ac:dyDescent="0.55000000000000004">
      <c r="A13405" t="s">
        <v>2</v>
      </c>
      <c r="B13405" t="s">
        <v>132</v>
      </c>
      <c r="C13405" t="s">
        <v>732</v>
      </c>
      <c r="D13405" t="s">
        <v>3973</v>
      </c>
      <c r="E13405" t="s">
        <v>20</v>
      </c>
      <c r="F13405" t="b">
        <v>0</v>
      </c>
      <c r="G13405" t="s">
        <v>23</v>
      </c>
      <c r="H13405" s="4">
        <v>45834.27002314815</v>
      </c>
      <c r="I13405" t="b">
        <v>0</v>
      </c>
      <c r="J13405" t="b">
        <v>0</v>
      </c>
      <c r="K13405" t="s">
        <v>24</v>
      </c>
      <c r="L13405" t="s">
        <v>22</v>
      </c>
      <c r="M13405">
        <v>155000</v>
      </c>
      <c r="O13405" t="s">
        <v>3632</v>
      </c>
      <c r="P13405" t="s">
        <v>16946</v>
      </c>
    </row>
    <row r="13406" spans="1:16" x14ac:dyDescent="0.55000000000000004">
      <c r="A13406" t="s">
        <v>2</v>
      </c>
      <c r="B13406" t="s">
        <v>2338</v>
      </c>
      <c r="C13406" t="s">
        <v>203</v>
      </c>
      <c r="D13406" t="s">
        <v>3828</v>
      </c>
      <c r="E13406" t="s">
        <v>20</v>
      </c>
      <c r="F13406" t="b">
        <v>0</v>
      </c>
      <c r="G13406" t="s">
        <v>23</v>
      </c>
      <c r="H13406" s="4">
        <v>45834.27002314815</v>
      </c>
      <c r="I13406" t="b">
        <v>0</v>
      </c>
      <c r="J13406" t="b">
        <v>0</v>
      </c>
      <c r="K13406" t="s">
        <v>24</v>
      </c>
      <c r="L13406" t="s">
        <v>22</v>
      </c>
      <c r="M13406">
        <v>126200</v>
      </c>
      <c r="O13406" t="s">
        <v>563</v>
      </c>
      <c r="P13406" t="s">
        <v>17304</v>
      </c>
    </row>
    <row r="13407" spans="1:16" x14ac:dyDescent="0.55000000000000004">
      <c r="A13407" t="s">
        <v>1</v>
      </c>
      <c r="B13407" t="s">
        <v>17305</v>
      </c>
      <c r="C13407" t="s">
        <v>82</v>
      </c>
      <c r="D13407" t="s">
        <v>2208</v>
      </c>
      <c r="E13407" t="s">
        <v>20</v>
      </c>
      <c r="F13407" t="b">
        <v>0</v>
      </c>
      <c r="G13407" t="s">
        <v>27</v>
      </c>
      <c r="H13407" s="4">
        <v>45834.292569444442</v>
      </c>
      <c r="I13407" t="b">
        <v>0</v>
      </c>
      <c r="J13407" t="b">
        <v>1</v>
      </c>
      <c r="K13407" t="s">
        <v>24</v>
      </c>
      <c r="L13407" t="s">
        <v>22</v>
      </c>
      <c r="M13407">
        <v>129780</v>
      </c>
      <c r="O13407" t="s">
        <v>254</v>
      </c>
      <c r="P13407" t="s">
        <v>17306</v>
      </c>
    </row>
    <row r="13408" spans="1:16" x14ac:dyDescent="0.55000000000000004">
      <c r="A13408" t="s">
        <v>139</v>
      </c>
      <c r="B13408" t="s">
        <v>3855</v>
      </c>
      <c r="C13408" t="s">
        <v>17307</v>
      </c>
      <c r="D13408" t="s">
        <v>4090</v>
      </c>
      <c r="E13408" t="s">
        <v>20</v>
      </c>
      <c r="F13408" t="b">
        <v>0</v>
      </c>
      <c r="G13408" t="s">
        <v>41</v>
      </c>
      <c r="H13408" s="4">
        <v>45834.333634259259</v>
      </c>
      <c r="I13408" t="b">
        <v>0</v>
      </c>
      <c r="J13408" t="b">
        <v>1</v>
      </c>
      <c r="K13408" t="s">
        <v>24</v>
      </c>
      <c r="L13408" t="s">
        <v>22</v>
      </c>
      <c r="M13408">
        <v>72500</v>
      </c>
      <c r="O13408" t="s">
        <v>17308</v>
      </c>
      <c r="P13408" t="s">
        <v>12574</v>
      </c>
    </row>
    <row r="13409" spans="1:16" x14ac:dyDescent="0.55000000000000004">
      <c r="A13409" t="s">
        <v>0</v>
      </c>
      <c r="B13409" t="s">
        <v>16942</v>
      </c>
      <c r="C13409" t="s">
        <v>585</v>
      </c>
      <c r="D13409" t="s">
        <v>4084</v>
      </c>
      <c r="E13409" t="s">
        <v>105</v>
      </c>
      <c r="F13409" t="b">
        <v>0</v>
      </c>
      <c r="G13409" t="s">
        <v>41</v>
      </c>
      <c r="H13409" s="4">
        <v>45834.333645833343</v>
      </c>
      <c r="I13409" t="b">
        <v>1</v>
      </c>
      <c r="J13409" t="b">
        <v>0</v>
      </c>
      <c r="K13409" t="s">
        <v>24</v>
      </c>
      <c r="L13409" t="s">
        <v>22</v>
      </c>
      <c r="M13409">
        <v>28800</v>
      </c>
      <c r="O13409" t="s">
        <v>16660</v>
      </c>
      <c r="P13409" t="s">
        <v>204</v>
      </c>
    </row>
    <row r="13410" spans="1:16" x14ac:dyDescent="0.55000000000000004">
      <c r="A13410" t="s">
        <v>0</v>
      </c>
      <c r="B13410" t="s">
        <v>17309</v>
      </c>
      <c r="C13410" t="s">
        <v>1501</v>
      </c>
      <c r="D13410" t="s">
        <v>3973</v>
      </c>
      <c r="E13410" t="s">
        <v>20</v>
      </c>
      <c r="F13410" t="b">
        <v>0</v>
      </c>
      <c r="G13410" t="s">
        <v>41</v>
      </c>
      <c r="H13410" s="4">
        <v>45834.333657407413</v>
      </c>
      <c r="I13410" t="b">
        <v>0</v>
      </c>
      <c r="J13410" t="b">
        <v>1</v>
      </c>
      <c r="K13410" t="s">
        <v>24</v>
      </c>
      <c r="L13410" t="s">
        <v>22</v>
      </c>
      <c r="M13410">
        <v>90000</v>
      </c>
      <c r="O13410" t="s">
        <v>3670</v>
      </c>
    </row>
    <row r="13411" spans="1:16" x14ac:dyDescent="0.55000000000000004">
      <c r="A13411" t="s">
        <v>25</v>
      </c>
      <c r="B13411" t="s">
        <v>11632</v>
      </c>
      <c r="C13411" t="s">
        <v>180</v>
      </c>
      <c r="D13411" t="s">
        <v>4084</v>
      </c>
      <c r="E13411" t="s">
        <v>20</v>
      </c>
      <c r="F13411" t="b">
        <v>0</v>
      </c>
      <c r="G13411" t="s">
        <v>41</v>
      </c>
      <c r="H13411" s="4">
        <v>45834.333657407413</v>
      </c>
      <c r="I13411" t="b">
        <v>0</v>
      </c>
      <c r="J13411" t="b">
        <v>0</v>
      </c>
      <c r="K13411" t="s">
        <v>24</v>
      </c>
      <c r="L13411" t="s">
        <v>22</v>
      </c>
      <c r="M13411">
        <v>142000</v>
      </c>
      <c r="O13411" t="s">
        <v>11633</v>
      </c>
      <c r="P13411" t="s">
        <v>11634</v>
      </c>
    </row>
    <row r="13412" spans="1:16" x14ac:dyDescent="0.55000000000000004">
      <c r="A13412" t="s">
        <v>0</v>
      </c>
      <c r="B13412" t="s">
        <v>3563</v>
      </c>
      <c r="C13412" t="s">
        <v>509</v>
      </c>
      <c r="D13412" t="s">
        <v>4084</v>
      </c>
      <c r="E13412" t="s">
        <v>20</v>
      </c>
      <c r="F13412" t="b">
        <v>0</v>
      </c>
      <c r="G13412" t="s">
        <v>35</v>
      </c>
      <c r="H13412" s="4">
        <v>45834.333761574067</v>
      </c>
      <c r="I13412" t="b">
        <v>0</v>
      </c>
      <c r="J13412" t="b">
        <v>0</v>
      </c>
      <c r="K13412" t="s">
        <v>24</v>
      </c>
      <c r="L13412" t="s">
        <v>22</v>
      </c>
      <c r="M13412">
        <v>105000</v>
      </c>
      <c r="O13412" t="s">
        <v>10589</v>
      </c>
      <c r="P13412" t="s">
        <v>3392</v>
      </c>
    </row>
    <row r="13413" spans="1:16" x14ac:dyDescent="0.55000000000000004">
      <c r="A13413" t="s">
        <v>25</v>
      </c>
      <c r="B13413" t="s">
        <v>16449</v>
      </c>
      <c r="C13413" t="s">
        <v>122</v>
      </c>
      <c r="D13413" t="s">
        <v>4084</v>
      </c>
      <c r="E13413" t="s">
        <v>20</v>
      </c>
      <c r="F13413" t="b">
        <v>0</v>
      </c>
      <c r="G13413" t="s">
        <v>52</v>
      </c>
      <c r="H13413" s="4">
        <v>45834.334131944437</v>
      </c>
      <c r="I13413" t="b">
        <v>0</v>
      </c>
      <c r="J13413" t="b">
        <v>0</v>
      </c>
      <c r="K13413" t="s">
        <v>24</v>
      </c>
      <c r="L13413" t="s">
        <v>22</v>
      </c>
      <c r="M13413">
        <v>141500</v>
      </c>
      <c r="O13413" t="s">
        <v>402</v>
      </c>
      <c r="P13413" t="s">
        <v>871</v>
      </c>
    </row>
    <row r="13414" spans="1:16" x14ac:dyDescent="0.55000000000000004">
      <c r="A13414" t="s">
        <v>1</v>
      </c>
      <c r="B13414" t="s">
        <v>9457</v>
      </c>
      <c r="C13414" t="s">
        <v>82</v>
      </c>
      <c r="D13414" t="s">
        <v>4084</v>
      </c>
      <c r="E13414" t="s">
        <v>20</v>
      </c>
      <c r="F13414" t="b">
        <v>0</v>
      </c>
      <c r="G13414" t="s">
        <v>27</v>
      </c>
      <c r="H13414" s="4">
        <v>45834.334247685183</v>
      </c>
      <c r="I13414" t="b">
        <v>0</v>
      </c>
      <c r="J13414" t="b">
        <v>0</v>
      </c>
      <c r="K13414" t="s">
        <v>24</v>
      </c>
      <c r="L13414" t="s">
        <v>22</v>
      </c>
      <c r="M13414">
        <v>245000</v>
      </c>
      <c r="O13414" t="s">
        <v>2761</v>
      </c>
      <c r="P13414" t="s">
        <v>3842</v>
      </c>
    </row>
    <row r="13415" spans="1:16" x14ac:dyDescent="0.55000000000000004">
      <c r="A13415" t="s">
        <v>2</v>
      </c>
      <c r="B13415" t="s">
        <v>17310</v>
      </c>
      <c r="C13415" t="s">
        <v>39</v>
      </c>
      <c r="D13415" t="s">
        <v>3828</v>
      </c>
      <c r="E13415" t="s">
        <v>20</v>
      </c>
      <c r="F13415" t="b">
        <v>1</v>
      </c>
      <c r="G13415" t="s">
        <v>27</v>
      </c>
      <c r="H13415" s="4">
        <v>45834.334756944438</v>
      </c>
      <c r="I13415" t="b">
        <v>0</v>
      </c>
      <c r="J13415" t="b">
        <v>1</v>
      </c>
      <c r="K13415" t="s">
        <v>24</v>
      </c>
      <c r="L13415" t="s">
        <v>22</v>
      </c>
      <c r="M13415">
        <v>85000</v>
      </c>
      <c r="O13415" t="s">
        <v>9784</v>
      </c>
      <c r="P13415" t="s">
        <v>17311</v>
      </c>
    </row>
    <row r="13416" spans="1:16" x14ac:dyDescent="0.55000000000000004">
      <c r="A13416" t="s">
        <v>1</v>
      </c>
      <c r="B13416" t="s">
        <v>10770</v>
      </c>
      <c r="C13416" t="s">
        <v>192</v>
      </c>
      <c r="D13416" t="s">
        <v>4084</v>
      </c>
      <c r="E13416" t="s">
        <v>20</v>
      </c>
      <c r="F13416" t="b">
        <v>0</v>
      </c>
      <c r="G13416" t="s">
        <v>23</v>
      </c>
      <c r="H13416" s="4">
        <v>45834.353321759263</v>
      </c>
      <c r="I13416" t="b">
        <v>0</v>
      </c>
      <c r="J13416" t="b">
        <v>0</v>
      </c>
      <c r="K13416" t="s">
        <v>24</v>
      </c>
      <c r="L13416" t="s">
        <v>22</v>
      </c>
      <c r="M13416">
        <v>210000</v>
      </c>
      <c r="O13416" t="s">
        <v>1308</v>
      </c>
      <c r="P13416" t="s">
        <v>10771</v>
      </c>
    </row>
    <row r="13417" spans="1:16" x14ac:dyDescent="0.55000000000000004">
      <c r="A13417" t="s">
        <v>139</v>
      </c>
      <c r="B13417" t="s">
        <v>17312</v>
      </c>
      <c r="C13417" t="s">
        <v>39</v>
      </c>
      <c r="D13417" t="s">
        <v>3973</v>
      </c>
      <c r="E13417" t="s">
        <v>51</v>
      </c>
      <c r="F13417" t="b">
        <v>1</v>
      </c>
      <c r="G13417" t="s">
        <v>41</v>
      </c>
      <c r="H13417" s="4">
        <v>45834.416990740741</v>
      </c>
      <c r="I13417" t="b">
        <v>0</v>
      </c>
      <c r="J13417" t="b">
        <v>1</v>
      </c>
      <c r="K13417" t="s">
        <v>24</v>
      </c>
      <c r="L13417" t="s">
        <v>36</v>
      </c>
      <c r="N13417">
        <v>82.69000244140625</v>
      </c>
      <c r="O13417" t="s">
        <v>2694</v>
      </c>
      <c r="P13417" t="s">
        <v>17313</v>
      </c>
    </row>
    <row r="13418" spans="1:16" x14ac:dyDescent="0.55000000000000004">
      <c r="A13418" t="s">
        <v>89</v>
      </c>
      <c r="B13418" t="s">
        <v>17314</v>
      </c>
      <c r="C13418" t="s">
        <v>42</v>
      </c>
      <c r="D13418" t="s">
        <v>3973</v>
      </c>
      <c r="E13418" t="s">
        <v>20</v>
      </c>
      <c r="F13418" t="b">
        <v>0</v>
      </c>
      <c r="G13418" t="s">
        <v>27</v>
      </c>
      <c r="H13418" s="4">
        <v>45834.418379629627</v>
      </c>
      <c r="I13418" t="b">
        <v>0</v>
      </c>
      <c r="J13418" t="b">
        <v>1</v>
      </c>
      <c r="K13418" t="s">
        <v>24</v>
      </c>
      <c r="L13418" t="s">
        <v>22</v>
      </c>
      <c r="M13418">
        <v>209000</v>
      </c>
      <c r="O13418" t="s">
        <v>3345</v>
      </c>
      <c r="P13418" t="s">
        <v>17315</v>
      </c>
    </row>
    <row r="13419" spans="1:16" x14ac:dyDescent="0.55000000000000004">
      <c r="A13419" t="s">
        <v>0</v>
      </c>
      <c r="B13419" t="s">
        <v>17316</v>
      </c>
      <c r="C13419" t="s">
        <v>203</v>
      </c>
      <c r="D13419" t="s">
        <v>4093</v>
      </c>
      <c r="E13419" t="s">
        <v>20</v>
      </c>
      <c r="F13419" t="b">
        <v>0</v>
      </c>
      <c r="G13419" t="s">
        <v>23</v>
      </c>
      <c r="H13419" s="4">
        <v>45834.43650462963</v>
      </c>
      <c r="I13419" t="b">
        <v>0</v>
      </c>
      <c r="J13419" t="b">
        <v>1</v>
      </c>
      <c r="K13419" t="s">
        <v>24</v>
      </c>
      <c r="L13419" t="s">
        <v>36</v>
      </c>
      <c r="N13419">
        <v>74</v>
      </c>
      <c r="O13419" t="s">
        <v>1511</v>
      </c>
      <c r="P13419" t="s">
        <v>17317</v>
      </c>
    </row>
    <row r="13420" spans="1:16" x14ac:dyDescent="0.55000000000000004">
      <c r="A13420" t="s">
        <v>139</v>
      </c>
      <c r="B13420" t="s">
        <v>2126</v>
      </c>
      <c r="C13420" t="s">
        <v>306</v>
      </c>
      <c r="D13420" t="s">
        <v>3973</v>
      </c>
      <c r="E13420" t="s">
        <v>20</v>
      </c>
      <c r="F13420" t="b">
        <v>0</v>
      </c>
      <c r="G13420" t="s">
        <v>27</v>
      </c>
      <c r="H13420" s="4">
        <v>45834.458437499998</v>
      </c>
      <c r="I13420" t="b">
        <v>0</v>
      </c>
      <c r="J13420" t="b">
        <v>0</v>
      </c>
      <c r="K13420" t="s">
        <v>24</v>
      </c>
      <c r="L13420" t="s">
        <v>22</v>
      </c>
      <c r="M13420">
        <v>85000</v>
      </c>
      <c r="O13420" t="s">
        <v>482</v>
      </c>
    </row>
    <row r="13421" spans="1:16" x14ac:dyDescent="0.55000000000000004">
      <c r="A13421" t="s">
        <v>0</v>
      </c>
      <c r="B13421" t="s">
        <v>0</v>
      </c>
      <c r="C13421" t="s">
        <v>780</v>
      </c>
      <c r="D13421" t="s">
        <v>3973</v>
      </c>
      <c r="E13421" t="s">
        <v>20</v>
      </c>
      <c r="F13421" t="b">
        <v>0</v>
      </c>
      <c r="G13421" t="s">
        <v>27</v>
      </c>
      <c r="H13421" s="4">
        <v>45834.500011574077</v>
      </c>
      <c r="I13421" t="b">
        <v>0</v>
      </c>
      <c r="J13421" t="b">
        <v>1</v>
      </c>
      <c r="K13421" t="s">
        <v>24</v>
      </c>
      <c r="L13421" t="s">
        <v>36</v>
      </c>
      <c r="N13421">
        <v>45</v>
      </c>
      <c r="O13421" t="s">
        <v>5482</v>
      </c>
      <c r="P13421" t="s">
        <v>13935</v>
      </c>
    </row>
    <row r="13422" spans="1:16" x14ac:dyDescent="0.55000000000000004">
      <c r="A13422" t="s">
        <v>0</v>
      </c>
      <c r="B13422" t="s">
        <v>3835</v>
      </c>
      <c r="C13422" t="s">
        <v>151</v>
      </c>
      <c r="D13422" t="s">
        <v>3973</v>
      </c>
      <c r="E13422" t="s">
        <v>20</v>
      </c>
      <c r="F13422" t="b">
        <v>0</v>
      </c>
      <c r="G13422" t="s">
        <v>30</v>
      </c>
      <c r="H13422" s="4">
        <v>45834.500509259262</v>
      </c>
      <c r="I13422" t="b">
        <v>0</v>
      </c>
      <c r="J13422" t="b">
        <v>1</v>
      </c>
      <c r="K13422" t="s">
        <v>24</v>
      </c>
      <c r="L13422" t="s">
        <v>22</v>
      </c>
      <c r="M13422">
        <v>95000</v>
      </c>
      <c r="O13422" t="s">
        <v>5482</v>
      </c>
      <c r="P13422" t="s">
        <v>14250</v>
      </c>
    </row>
    <row r="13423" spans="1:16" x14ac:dyDescent="0.55000000000000004">
      <c r="A13423" t="s">
        <v>2</v>
      </c>
      <c r="B13423" t="s">
        <v>1777</v>
      </c>
      <c r="C13423" t="s">
        <v>376</v>
      </c>
      <c r="D13423" t="s">
        <v>3973</v>
      </c>
      <c r="E13423" t="s">
        <v>20</v>
      </c>
      <c r="F13423" t="b">
        <v>0</v>
      </c>
      <c r="G13423" t="s">
        <v>52</v>
      </c>
      <c r="H13423" s="4">
        <v>45834.500740740739</v>
      </c>
      <c r="I13423" t="b">
        <v>0</v>
      </c>
      <c r="J13423" t="b">
        <v>1</v>
      </c>
      <c r="K13423" t="s">
        <v>24</v>
      </c>
      <c r="L13423" t="s">
        <v>22</v>
      </c>
      <c r="M13423">
        <v>228060</v>
      </c>
      <c r="O13423" t="s">
        <v>5482</v>
      </c>
      <c r="P13423" t="s">
        <v>48</v>
      </c>
    </row>
    <row r="13424" spans="1:16" x14ac:dyDescent="0.55000000000000004">
      <c r="A13424" t="s">
        <v>1</v>
      </c>
      <c r="B13424" t="s">
        <v>2392</v>
      </c>
      <c r="C13424" t="s">
        <v>292</v>
      </c>
      <c r="D13424" t="s">
        <v>3973</v>
      </c>
      <c r="E13424" t="s">
        <v>20</v>
      </c>
      <c r="F13424" t="b">
        <v>0</v>
      </c>
      <c r="G13424" t="s">
        <v>30</v>
      </c>
      <c r="H13424" s="4">
        <v>45834.501180555562</v>
      </c>
      <c r="I13424" t="b">
        <v>0</v>
      </c>
      <c r="J13424" t="b">
        <v>1</v>
      </c>
      <c r="K13424" t="s">
        <v>24</v>
      </c>
      <c r="L13424" t="s">
        <v>22</v>
      </c>
      <c r="M13424">
        <v>193426.5</v>
      </c>
      <c r="O13424" t="s">
        <v>5482</v>
      </c>
      <c r="P13424" t="s">
        <v>1809</v>
      </c>
    </row>
    <row r="13425" spans="1:16" x14ac:dyDescent="0.55000000000000004">
      <c r="A13425" t="s">
        <v>1</v>
      </c>
      <c r="B13425" t="s">
        <v>3361</v>
      </c>
      <c r="C13425" t="s">
        <v>292</v>
      </c>
      <c r="D13425" t="s">
        <v>3973</v>
      </c>
      <c r="E13425" t="s">
        <v>20</v>
      </c>
      <c r="F13425" t="b">
        <v>0</v>
      </c>
      <c r="G13425" t="s">
        <v>30</v>
      </c>
      <c r="H13425" s="4">
        <v>45834.501180555562</v>
      </c>
      <c r="I13425" t="b">
        <v>0</v>
      </c>
      <c r="J13425" t="b">
        <v>1</v>
      </c>
      <c r="K13425" t="s">
        <v>24</v>
      </c>
      <c r="L13425" t="s">
        <v>22</v>
      </c>
      <c r="M13425">
        <v>126000</v>
      </c>
      <c r="O13425" t="s">
        <v>5482</v>
      </c>
      <c r="P13425" t="s">
        <v>13322</v>
      </c>
    </row>
    <row r="13426" spans="1:16" x14ac:dyDescent="0.55000000000000004">
      <c r="A13426" t="s">
        <v>1</v>
      </c>
      <c r="B13426" t="s">
        <v>15616</v>
      </c>
      <c r="C13426" t="s">
        <v>292</v>
      </c>
      <c r="D13426" t="s">
        <v>3973</v>
      </c>
      <c r="E13426" t="s">
        <v>20</v>
      </c>
      <c r="F13426" t="b">
        <v>0</v>
      </c>
      <c r="G13426" t="s">
        <v>30</v>
      </c>
      <c r="H13426" s="4">
        <v>45834.501215277778</v>
      </c>
      <c r="I13426" t="b">
        <v>0</v>
      </c>
      <c r="J13426" t="b">
        <v>1</v>
      </c>
      <c r="K13426" t="s">
        <v>24</v>
      </c>
      <c r="L13426" t="s">
        <v>36</v>
      </c>
      <c r="N13426">
        <v>66.5</v>
      </c>
      <c r="O13426" t="s">
        <v>5482</v>
      </c>
      <c r="P13426" t="s">
        <v>715</v>
      </c>
    </row>
    <row r="13427" spans="1:16" x14ac:dyDescent="0.55000000000000004">
      <c r="A13427" t="s">
        <v>40</v>
      </c>
      <c r="B13427" t="s">
        <v>17318</v>
      </c>
      <c r="C13427" t="s">
        <v>955</v>
      </c>
      <c r="D13427" t="s">
        <v>3828</v>
      </c>
      <c r="E13427" t="s">
        <v>20</v>
      </c>
      <c r="F13427" t="b">
        <v>0</v>
      </c>
      <c r="G13427" t="s">
        <v>27</v>
      </c>
      <c r="H13427" s="4">
        <v>45834.501423611109</v>
      </c>
      <c r="I13427" t="b">
        <v>0</v>
      </c>
      <c r="J13427" t="b">
        <v>1</v>
      </c>
      <c r="K13427" t="s">
        <v>24</v>
      </c>
      <c r="L13427" t="s">
        <v>22</v>
      </c>
      <c r="M13427">
        <v>130000</v>
      </c>
      <c r="O13427" t="s">
        <v>17319</v>
      </c>
      <c r="P13427" t="s">
        <v>1327</v>
      </c>
    </row>
    <row r="13428" spans="1:16" x14ac:dyDescent="0.55000000000000004">
      <c r="A13428" t="s">
        <v>0</v>
      </c>
      <c r="B13428" t="s">
        <v>17320</v>
      </c>
      <c r="C13428" t="s">
        <v>298</v>
      </c>
      <c r="D13428" t="s">
        <v>4035</v>
      </c>
      <c r="E13428" t="s">
        <v>20</v>
      </c>
      <c r="F13428" t="b">
        <v>0</v>
      </c>
      <c r="G13428" t="s">
        <v>298</v>
      </c>
      <c r="H13428" s="4">
        <v>45834.506944444453</v>
      </c>
      <c r="I13428" t="b">
        <v>0</v>
      </c>
      <c r="J13428" t="b">
        <v>0</v>
      </c>
      <c r="K13428" t="s">
        <v>298</v>
      </c>
      <c r="L13428" t="s">
        <v>22</v>
      </c>
      <c r="M13428">
        <v>40000</v>
      </c>
      <c r="O13428" t="s">
        <v>6909</v>
      </c>
      <c r="P13428" t="s">
        <v>17321</v>
      </c>
    </row>
    <row r="13429" spans="1:16" x14ac:dyDescent="0.55000000000000004">
      <c r="A13429" t="s">
        <v>1</v>
      </c>
      <c r="B13429" t="s">
        <v>17322</v>
      </c>
      <c r="C13429" t="s">
        <v>870</v>
      </c>
      <c r="D13429" t="s">
        <v>4035</v>
      </c>
      <c r="E13429" t="s">
        <v>20</v>
      </c>
      <c r="F13429" t="b">
        <v>0</v>
      </c>
      <c r="G13429" t="s">
        <v>870</v>
      </c>
      <c r="H13429" s="4">
        <v>45834.507789351846</v>
      </c>
      <c r="I13429" t="b">
        <v>0</v>
      </c>
      <c r="J13429" t="b">
        <v>0</v>
      </c>
      <c r="K13429" t="s">
        <v>870</v>
      </c>
      <c r="L13429" t="s">
        <v>22</v>
      </c>
      <c r="M13429">
        <v>77804.5</v>
      </c>
      <c r="O13429" t="s">
        <v>1074</v>
      </c>
      <c r="P13429" t="s">
        <v>7627</v>
      </c>
    </row>
    <row r="13430" spans="1:16" x14ac:dyDescent="0.55000000000000004">
      <c r="A13430" t="s">
        <v>19</v>
      </c>
      <c r="B13430" t="s">
        <v>17323</v>
      </c>
      <c r="C13430" t="s">
        <v>314</v>
      </c>
      <c r="D13430" t="s">
        <v>4035</v>
      </c>
      <c r="E13430" t="s">
        <v>20</v>
      </c>
      <c r="F13430" t="b">
        <v>0</v>
      </c>
      <c r="G13430" t="s">
        <v>314</v>
      </c>
      <c r="H13430" s="4">
        <v>45834.508483796293</v>
      </c>
      <c r="I13430" t="b">
        <v>0</v>
      </c>
      <c r="J13430" t="b">
        <v>0</v>
      </c>
      <c r="K13430" t="s">
        <v>314</v>
      </c>
      <c r="L13430" t="s">
        <v>22</v>
      </c>
      <c r="M13430">
        <v>112827.5</v>
      </c>
      <c r="O13430" t="s">
        <v>17324</v>
      </c>
      <c r="P13430" t="s">
        <v>17325</v>
      </c>
    </row>
    <row r="13431" spans="1:16" x14ac:dyDescent="0.55000000000000004">
      <c r="A13431" t="s">
        <v>1</v>
      </c>
      <c r="B13431" t="s">
        <v>844</v>
      </c>
      <c r="C13431" t="s">
        <v>1270</v>
      </c>
      <c r="D13431" t="s">
        <v>3973</v>
      </c>
      <c r="E13431" t="s">
        <v>20</v>
      </c>
      <c r="F13431" t="b">
        <v>0</v>
      </c>
      <c r="G13431" t="s">
        <v>23</v>
      </c>
      <c r="H13431" s="4">
        <v>45834.519861111112</v>
      </c>
      <c r="I13431" t="b">
        <v>0</v>
      </c>
      <c r="J13431" t="b">
        <v>0</v>
      </c>
      <c r="K13431" t="s">
        <v>24</v>
      </c>
      <c r="L13431" t="s">
        <v>22</v>
      </c>
      <c r="M13431">
        <v>174500</v>
      </c>
      <c r="O13431" t="s">
        <v>5482</v>
      </c>
      <c r="P13431" t="s">
        <v>302</v>
      </c>
    </row>
    <row r="13432" spans="1:16" x14ac:dyDescent="0.55000000000000004">
      <c r="A13432" t="s">
        <v>2</v>
      </c>
      <c r="B13432" t="s">
        <v>553</v>
      </c>
      <c r="C13432" t="s">
        <v>3608</v>
      </c>
      <c r="D13432" t="s">
        <v>3973</v>
      </c>
      <c r="E13432" t="s">
        <v>20</v>
      </c>
      <c r="F13432" t="b">
        <v>0</v>
      </c>
      <c r="G13432" t="s">
        <v>23</v>
      </c>
      <c r="H13432" s="4">
        <v>45834.520104166673</v>
      </c>
      <c r="I13432" t="b">
        <v>0</v>
      </c>
      <c r="J13432" t="b">
        <v>0</v>
      </c>
      <c r="K13432" t="s">
        <v>24</v>
      </c>
      <c r="L13432" t="s">
        <v>22</v>
      </c>
      <c r="M13432">
        <v>207500</v>
      </c>
      <c r="O13432" t="s">
        <v>5482</v>
      </c>
      <c r="P13432" t="s">
        <v>566</v>
      </c>
    </row>
    <row r="13433" spans="1:16" x14ac:dyDescent="0.55000000000000004">
      <c r="A13433" t="s">
        <v>25</v>
      </c>
      <c r="B13433" t="s">
        <v>7587</v>
      </c>
      <c r="C13433" t="s">
        <v>622</v>
      </c>
      <c r="D13433" t="s">
        <v>3973</v>
      </c>
      <c r="E13433" t="s">
        <v>20</v>
      </c>
      <c r="F13433" t="b">
        <v>0</v>
      </c>
      <c r="G13433" t="s">
        <v>35</v>
      </c>
      <c r="H13433" s="4">
        <v>45834.542071759257</v>
      </c>
      <c r="I13433" t="b">
        <v>0</v>
      </c>
      <c r="J13433" t="b">
        <v>1</v>
      </c>
      <c r="K13433" t="s">
        <v>24</v>
      </c>
      <c r="L13433" t="s">
        <v>22</v>
      </c>
      <c r="M13433">
        <v>115850</v>
      </c>
      <c r="O13433" t="s">
        <v>7588</v>
      </c>
      <c r="P13433" t="s">
        <v>66</v>
      </c>
    </row>
    <row r="13434" spans="1:16" x14ac:dyDescent="0.55000000000000004">
      <c r="A13434" t="s">
        <v>19</v>
      </c>
      <c r="B13434" t="s">
        <v>17326</v>
      </c>
      <c r="C13434" t="s">
        <v>82</v>
      </c>
      <c r="D13434" t="s">
        <v>3973</v>
      </c>
      <c r="E13434" t="s">
        <v>20</v>
      </c>
      <c r="F13434" t="b">
        <v>0</v>
      </c>
      <c r="G13434" t="s">
        <v>27</v>
      </c>
      <c r="H13434" s="4">
        <v>45834.542511574073</v>
      </c>
      <c r="I13434" t="b">
        <v>0</v>
      </c>
      <c r="J13434" t="b">
        <v>1</v>
      </c>
      <c r="K13434" t="s">
        <v>24</v>
      </c>
      <c r="L13434" t="s">
        <v>22</v>
      </c>
      <c r="M13434">
        <v>195500</v>
      </c>
      <c r="O13434" t="s">
        <v>4535</v>
      </c>
      <c r="P13434" t="s">
        <v>3775</v>
      </c>
    </row>
    <row r="13435" spans="1:16" x14ac:dyDescent="0.55000000000000004">
      <c r="A13435" t="s">
        <v>1</v>
      </c>
      <c r="B13435" t="s">
        <v>17327</v>
      </c>
      <c r="C13435" t="s">
        <v>1365</v>
      </c>
      <c r="D13435" t="s">
        <v>3828</v>
      </c>
      <c r="E13435" t="s">
        <v>20</v>
      </c>
      <c r="F13435" t="b">
        <v>0</v>
      </c>
      <c r="G13435" t="s">
        <v>27</v>
      </c>
      <c r="H13435" s="4">
        <v>45834.542581018519</v>
      </c>
      <c r="I13435" t="b">
        <v>0</v>
      </c>
      <c r="J13435" t="b">
        <v>1</v>
      </c>
      <c r="K13435" t="s">
        <v>24</v>
      </c>
      <c r="L13435" t="s">
        <v>22</v>
      </c>
      <c r="M13435">
        <v>70776.046875</v>
      </c>
      <c r="O13435" t="s">
        <v>17328</v>
      </c>
      <c r="P13435" t="s">
        <v>17329</v>
      </c>
    </row>
    <row r="13436" spans="1:16" x14ac:dyDescent="0.55000000000000004">
      <c r="A13436" t="s">
        <v>28</v>
      </c>
      <c r="B13436" t="s">
        <v>2421</v>
      </c>
      <c r="C13436" t="s">
        <v>213</v>
      </c>
      <c r="D13436" t="s">
        <v>3973</v>
      </c>
      <c r="E13436" t="s">
        <v>20</v>
      </c>
      <c r="F13436" t="b">
        <v>0</v>
      </c>
      <c r="G13436" t="s">
        <v>41</v>
      </c>
      <c r="H13436" s="4">
        <v>45834.542696759258</v>
      </c>
      <c r="I13436" t="b">
        <v>0</v>
      </c>
      <c r="J13436" t="b">
        <v>1</v>
      </c>
      <c r="K13436" t="s">
        <v>24</v>
      </c>
      <c r="L13436" t="s">
        <v>22</v>
      </c>
      <c r="M13436">
        <v>206500</v>
      </c>
      <c r="O13436" t="s">
        <v>1172</v>
      </c>
      <c r="P13436" t="s">
        <v>32</v>
      </c>
    </row>
    <row r="13437" spans="1:16" x14ac:dyDescent="0.55000000000000004">
      <c r="A13437" t="s">
        <v>2</v>
      </c>
      <c r="B13437" t="s">
        <v>1305</v>
      </c>
      <c r="C13437" t="s">
        <v>497</v>
      </c>
      <c r="D13437" t="s">
        <v>3973</v>
      </c>
      <c r="E13437" t="s">
        <v>51</v>
      </c>
      <c r="F13437" t="b">
        <v>0</v>
      </c>
      <c r="G13437" t="s">
        <v>106</v>
      </c>
      <c r="H13437" s="4">
        <v>45834.548263888893</v>
      </c>
      <c r="I13437" t="b">
        <v>0</v>
      </c>
      <c r="J13437" t="b">
        <v>0</v>
      </c>
      <c r="K13437" t="s">
        <v>106</v>
      </c>
      <c r="L13437" t="s">
        <v>36</v>
      </c>
      <c r="N13437">
        <v>75</v>
      </c>
      <c r="O13437" t="s">
        <v>1961</v>
      </c>
      <c r="P13437" t="s">
        <v>17330</v>
      </c>
    </row>
    <row r="13438" spans="1:16" x14ac:dyDescent="0.55000000000000004">
      <c r="A13438" t="s">
        <v>0</v>
      </c>
      <c r="B13438" t="s">
        <v>17331</v>
      </c>
      <c r="C13438" t="s">
        <v>179</v>
      </c>
      <c r="D13438" t="s">
        <v>3828</v>
      </c>
      <c r="E13438" t="s">
        <v>20</v>
      </c>
      <c r="F13438" t="b">
        <v>0</v>
      </c>
      <c r="G13438" t="s">
        <v>27</v>
      </c>
      <c r="H13438" s="4">
        <v>45834.583321759259</v>
      </c>
      <c r="I13438" t="b">
        <v>0</v>
      </c>
      <c r="J13438" t="b">
        <v>0</v>
      </c>
      <c r="K13438" t="s">
        <v>24</v>
      </c>
      <c r="L13438" t="s">
        <v>36</v>
      </c>
      <c r="N13438">
        <v>62.5</v>
      </c>
      <c r="O13438" t="s">
        <v>17332</v>
      </c>
      <c r="P13438" t="s">
        <v>1542</v>
      </c>
    </row>
    <row r="13439" spans="1:16" x14ac:dyDescent="0.55000000000000004">
      <c r="A13439" t="s">
        <v>0</v>
      </c>
      <c r="B13439" t="s">
        <v>545</v>
      </c>
      <c r="C13439" t="s">
        <v>836</v>
      </c>
      <c r="D13439" t="s">
        <v>3828</v>
      </c>
      <c r="E13439" t="s">
        <v>20</v>
      </c>
      <c r="F13439" t="b">
        <v>0</v>
      </c>
      <c r="G13439" t="s">
        <v>27</v>
      </c>
      <c r="H13439" s="4">
        <v>45834.583344907413</v>
      </c>
      <c r="I13439" t="b">
        <v>1</v>
      </c>
      <c r="J13439" t="b">
        <v>0</v>
      </c>
      <c r="K13439" t="s">
        <v>24</v>
      </c>
      <c r="L13439" t="s">
        <v>36</v>
      </c>
      <c r="N13439">
        <v>18.819999694824219</v>
      </c>
      <c r="O13439" t="s">
        <v>2087</v>
      </c>
    </row>
    <row r="13440" spans="1:16" x14ac:dyDescent="0.55000000000000004">
      <c r="A13440" t="s">
        <v>0</v>
      </c>
      <c r="B13440" t="s">
        <v>3282</v>
      </c>
      <c r="C13440" t="s">
        <v>292</v>
      </c>
      <c r="D13440" t="s">
        <v>7853</v>
      </c>
      <c r="E13440" t="s">
        <v>20</v>
      </c>
      <c r="F13440" t="b">
        <v>0</v>
      </c>
      <c r="G13440" t="s">
        <v>30</v>
      </c>
      <c r="H13440" s="4">
        <v>45834.584016203713</v>
      </c>
      <c r="I13440" t="b">
        <v>0</v>
      </c>
      <c r="J13440" t="b">
        <v>1</v>
      </c>
      <c r="K13440" t="s">
        <v>24</v>
      </c>
      <c r="L13440" t="s">
        <v>22</v>
      </c>
      <c r="M13440">
        <v>42500</v>
      </c>
      <c r="O13440" t="s">
        <v>17333</v>
      </c>
    </row>
    <row r="13441" spans="1:16" x14ac:dyDescent="0.55000000000000004">
      <c r="A13441" t="s">
        <v>25</v>
      </c>
      <c r="B13441" t="s">
        <v>7521</v>
      </c>
      <c r="C13441" t="s">
        <v>82</v>
      </c>
      <c r="D13441" t="s">
        <v>3828</v>
      </c>
      <c r="E13441" t="s">
        <v>20</v>
      </c>
      <c r="F13441" t="b">
        <v>0</v>
      </c>
      <c r="G13441" t="s">
        <v>27</v>
      </c>
      <c r="H13441" s="4">
        <v>45834.584178240737</v>
      </c>
      <c r="I13441" t="b">
        <v>0</v>
      </c>
      <c r="J13441" t="b">
        <v>1</v>
      </c>
      <c r="K13441" t="s">
        <v>24</v>
      </c>
      <c r="L13441" t="s">
        <v>22</v>
      </c>
      <c r="M13441">
        <v>85210.5</v>
      </c>
      <c r="O13441" t="s">
        <v>7522</v>
      </c>
      <c r="P13441" t="s">
        <v>2884</v>
      </c>
    </row>
    <row r="13442" spans="1:16" x14ac:dyDescent="0.55000000000000004">
      <c r="A13442" t="s">
        <v>19</v>
      </c>
      <c r="B13442" t="s">
        <v>17334</v>
      </c>
      <c r="C13442" t="s">
        <v>1060</v>
      </c>
      <c r="D13442" t="s">
        <v>3600</v>
      </c>
      <c r="E13442" t="s">
        <v>51</v>
      </c>
      <c r="F13442" t="b">
        <v>0</v>
      </c>
      <c r="G13442" t="s">
        <v>41</v>
      </c>
      <c r="H13442" s="4">
        <v>45834.584340277783</v>
      </c>
      <c r="I13442" t="b">
        <v>0</v>
      </c>
      <c r="J13442" t="b">
        <v>0</v>
      </c>
      <c r="K13442" t="s">
        <v>24</v>
      </c>
      <c r="L13442" t="s">
        <v>36</v>
      </c>
      <c r="N13442">
        <v>55</v>
      </c>
      <c r="O13442" t="s">
        <v>17335</v>
      </c>
      <c r="P13442" t="s">
        <v>17336</v>
      </c>
    </row>
    <row r="13443" spans="1:16" x14ac:dyDescent="0.55000000000000004">
      <c r="A13443" t="s">
        <v>28</v>
      </c>
      <c r="B13443" t="s">
        <v>14785</v>
      </c>
      <c r="C13443" t="s">
        <v>332</v>
      </c>
      <c r="D13443" t="s">
        <v>3973</v>
      </c>
      <c r="E13443" t="s">
        <v>20</v>
      </c>
      <c r="F13443" t="b">
        <v>0</v>
      </c>
      <c r="G13443" t="s">
        <v>41</v>
      </c>
      <c r="H13443" s="4">
        <v>45834.584363425929</v>
      </c>
      <c r="I13443" t="b">
        <v>0</v>
      </c>
      <c r="J13443" t="b">
        <v>1</v>
      </c>
      <c r="K13443" t="s">
        <v>24</v>
      </c>
      <c r="L13443" t="s">
        <v>22</v>
      </c>
      <c r="M13443">
        <v>324500</v>
      </c>
      <c r="O13443" t="s">
        <v>1088</v>
      </c>
      <c r="P13443" t="s">
        <v>11094</v>
      </c>
    </row>
    <row r="13444" spans="1:16" x14ac:dyDescent="0.55000000000000004">
      <c r="A13444" t="s">
        <v>2</v>
      </c>
      <c r="B13444" t="s">
        <v>17337</v>
      </c>
      <c r="C13444" t="s">
        <v>39</v>
      </c>
      <c r="D13444" t="s">
        <v>3828</v>
      </c>
      <c r="E13444" t="s">
        <v>20</v>
      </c>
      <c r="F13444" t="b">
        <v>1</v>
      </c>
      <c r="G13444" t="s">
        <v>27</v>
      </c>
      <c r="H13444" s="4">
        <v>45834.584768518522</v>
      </c>
      <c r="I13444" t="b">
        <v>0</v>
      </c>
      <c r="J13444" t="b">
        <v>1</v>
      </c>
      <c r="K13444" t="s">
        <v>24</v>
      </c>
      <c r="L13444" t="s">
        <v>22</v>
      </c>
      <c r="M13444">
        <v>125000</v>
      </c>
      <c r="O13444" t="s">
        <v>17338</v>
      </c>
      <c r="P13444" t="s">
        <v>17339</v>
      </c>
    </row>
    <row r="13445" spans="1:16" x14ac:dyDescent="0.55000000000000004">
      <c r="A13445" t="s">
        <v>2</v>
      </c>
      <c r="B13445" t="s">
        <v>17340</v>
      </c>
      <c r="C13445" t="s">
        <v>1270</v>
      </c>
      <c r="D13445" t="s">
        <v>3973</v>
      </c>
      <c r="E13445" t="s">
        <v>51</v>
      </c>
      <c r="F13445" t="b">
        <v>0</v>
      </c>
      <c r="G13445" t="s">
        <v>27</v>
      </c>
      <c r="H13445" s="4">
        <v>45834.584965277783</v>
      </c>
      <c r="I13445" t="b">
        <v>0</v>
      </c>
      <c r="J13445" t="b">
        <v>1</v>
      </c>
      <c r="K13445" t="s">
        <v>24</v>
      </c>
      <c r="L13445" t="s">
        <v>36</v>
      </c>
      <c r="N13445">
        <v>60</v>
      </c>
      <c r="O13445" t="s">
        <v>80</v>
      </c>
      <c r="P13445" t="s">
        <v>17341</v>
      </c>
    </row>
    <row r="13446" spans="1:16" x14ac:dyDescent="0.55000000000000004">
      <c r="A13446" t="s">
        <v>2</v>
      </c>
      <c r="B13446" t="s">
        <v>17342</v>
      </c>
      <c r="C13446" t="s">
        <v>39</v>
      </c>
      <c r="D13446" t="s">
        <v>3973</v>
      </c>
      <c r="E13446" t="s">
        <v>20</v>
      </c>
      <c r="F13446" t="b">
        <v>1</v>
      </c>
      <c r="G13446" t="s">
        <v>27</v>
      </c>
      <c r="H13446" s="4">
        <v>45834.585034722222</v>
      </c>
      <c r="I13446" t="b">
        <v>0</v>
      </c>
      <c r="J13446" t="b">
        <v>0</v>
      </c>
      <c r="K13446" t="s">
        <v>24</v>
      </c>
      <c r="L13446" t="s">
        <v>22</v>
      </c>
      <c r="M13446">
        <v>157475</v>
      </c>
      <c r="O13446" t="s">
        <v>1799</v>
      </c>
      <c r="P13446" t="s">
        <v>17343</v>
      </c>
    </row>
    <row r="13447" spans="1:16" x14ac:dyDescent="0.55000000000000004">
      <c r="A13447" t="s">
        <v>40</v>
      </c>
      <c r="B13447" t="s">
        <v>17344</v>
      </c>
      <c r="C13447" t="s">
        <v>33</v>
      </c>
      <c r="D13447" t="s">
        <v>3973</v>
      </c>
      <c r="E13447" t="s">
        <v>51</v>
      </c>
      <c r="F13447" t="b">
        <v>0</v>
      </c>
      <c r="G13447" t="s">
        <v>27</v>
      </c>
      <c r="H13447" s="4">
        <v>45834.585034722222</v>
      </c>
      <c r="I13447" t="b">
        <v>1</v>
      </c>
      <c r="J13447" t="b">
        <v>0</v>
      </c>
      <c r="K13447" t="s">
        <v>24</v>
      </c>
      <c r="L13447" t="s">
        <v>36</v>
      </c>
      <c r="N13447">
        <v>52.5</v>
      </c>
      <c r="O13447" t="s">
        <v>5863</v>
      </c>
      <c r="P13447" t="s">
        <v>17345</v>
      </c>
    </row>
    <row r="13448" spans="1:16" x14ac:dyDescent="0.55000000000000004">
      <c r="A13448" t="s">
        <v>40</v>
      </c>
      <c r="B13448" t="s">
        <v>17346</v>
      </c>
      <c r="C13448" t="s">
        <v>44</v>
      </c>
      <c r="D13448" t="s">
        <v>3973</v>
      </c>
      <c r="E13448" t="s">
        <v>20</v>
      </c>
      <c r="F13448" t="b">
        <v>0</v>
      </c>
      <c r="G13448" t="s">
        <v>27</v>
      </c>
      <c r="H13448" s="4">
        <v>45834.585046296299</v>
      </c>
      <c r="I13448" t="b">
        <v>0</v>
      </c>
      <c r="J13448" t="b">
        <v>1</v>
      </c>
      <c r="K13448" t="s">
        <v>24</v>
      </c>
      <c r="L13448" t="s">
        <v>22</v>
      </c>
      <c r="M13448">
        <v>184000</v>
      </c>
      <c r="O13448" t="s">
        <v>1489</v>
      </c>
    </row>
    <row r="13449" spans="1:16" x14ac:dyDescent="0.55000000000000004">
      <c r="A13449" t="s">
        <v>2</v>
      </c>
      <c r="B13449" t="s">
        <v>2</v>
      </c>
      <c r="C13449" t="s">
        <v>601</v>
      </c>
      <c r="D13449" t="s">
        <v>3828</v>
      </c>
      <c r="E13449" t="s">
        <v>20</v>
      </c>
      <c r="F13449" t="b">
        <v>0</v>
      </c>
      <c r="G13449" t="s">
        <v>41</v>
      </c>
      <c r="H13449" s="4">
        <v>45834.585138888891</v>
      </c>
      <c r="I13449" t="b">
        <v>0</v>
      </c>
      <c r="J13449" t="b">
        <v>0</v>
      </c>
      <c r="K13449" t="s">
        <v>24</v>
      </c>
      <c r="L13449" t="s">
        <v>36</v>
      </c>
      <c r="N13449">
        <v>58.770000457763672</v>
      </c>
      <c r="O13449" t="s">
        <v>12853</v>
      </c>
      <c r="P13449" t="s">
        <v>119</v>
      </c>
    </row>
    <row r="13450" spans="1:16" x14ac:dyDescent="0.55000000000000004">
      <c r="A13450" t="s">
        <v>1</v>
      </c>
      <c r="B13450" t="s">
        <v>2620</v>
      </c>
      <c r="C13450" t="s">
        <v>480</v>
      </c>
      <c r="D13450" t="s">
        <v>3973</v>
      </c>
      <c r="E13450" t="s">
        <v>20</v>
      </c>
      <c r="F13450" t="b">
        <v>0</v>
      </c>
      <c r="G13450" t="s">
        <v>41</v>
      </c>
      <c r="H13450" s="4">
        <v>45834.585324074083</v>
      </c>
      <c r="I13450" t="b">
        <v>0</v>
      </c>
      <c r="J13450" t="b">
        <v>0</v>
      </c>
      <c r="K13450" t="s">
        <v>24</v>
      </c>
      <c r="L13450" t="s">
        <v>22</v>
      </c>
      <c r="M13450">
        <v>105000</v>
      </c>
      <c r="O13450" t="s">
        <v>74</v>
      </c>
      <c r="P13450" t="s">
        <v>17347</v>
      </c>
    </row>
    <row r="13451" spans="1:16" x14ac:dyDescent="0.55000000000000004">
      <c r="A13451" t="s">
        <v>89</v>
      </c>
      <c r="B13451" t="s">
        <v>17348</v>
      </c>
      <c r="C13451" t="s">
        <v>39</v>
      </c>
      <c r="D13451" t="s">
        <v>3973</v>
      </c>
      <c r="E13451" t="s">
        <v>20</v>
      </c>
      <c r="F13451" t="b">
        <v>1</v>
      </c>
      <c r="G13451" t="s">
        <v>41</v>
      </c>
      <c r="H13451" s="4">
        <v>45834.585543981477</v>
      </c>
      <c r="I13451" t="b">
        <v>0</v>
      </c>
      <c r="J13451" t="b">
        <v>0</v>
      </c>
      <c r="K13451" t="s">
        <v>24</v>
      </c>
      <c r="L13451" t="s">
        <v>22</v>
      </c>
      <c r="M13451">
        <v>82850</v>
      </c>
      <c r="O13451" t="s">
        <v>17349</v>
      </c>
      <c r="P13451" t="s">
        <v>872</v>
      </c>
    </row>
    <row r="13452" spans="1:16" x14ac:dyDescent="0.55000000000000004">
      <c r="A13452" t="s">
        <v>89</v>
      </c>
      <c r="B13452" t="s">
        <v>9491</v>
      </c>
      <c r="C13452" t="s">
        <v>151</v>
      </c>
      <c r="D13452" t="s">
        <v>3973</v>
      </c>
      <c r="E13452" t="s">
        <v>20</v>
      </c>
      <c r="F13452" t="b">
        <v>0</v>
      </c>
      <c r="G13452" t="s">
        <v>52</v>
      </c>
      <c r="H13452" s="4">
        <v>45834.588009259263</v>
      </c>
      <c r="I13452" t="b">
        <v>1</v>
      </c>
      <c r="J13452" t="b">
        <v>1</v>
      </c>
      <c r="K13452" t="s">
        <v>24</v>
      </c>
      <c r="L13452" t="s">
        <v>22</v>
      </c>
      <c r="M13452">
        <v>175000</v>
      </c>
      <c r="O13452" t="s">
        <v>9492</v>
      </c>
      <c r="P13452" t="s">
        <v>2582</v>
      </c>
    </row>
    <row r="13453" spans="1:16" x14ac:dyDescent="0.55000000000000004">
      <c r="A13453" t="s">
        <v>139</v>
      </c>
      <c r="B13453" t="s">
        <v>17350</v>
      </c>
      <c r="C13453" t="s">
        <v>64</v>
      </c>
      <c r="D13453" t="s">
        <v>2208</v>
      </c>
      <c r="E13453" t="s">
        <v>51</v>
      </c>
      <c r="F13453" t="b">
        <v>0</v>
      </c>
      <c r="G13453" t="s">
        <v>52</v>
      </c>
      <c r="H13453" s="4">
        <v>45834.625787037039</v>
      </c>
      <c r="I13453" t="b">
        <v>0</v>
      </c>
      <c r="J13453" t="b">
        <v>0</v>
      </c>
      <c r="K13453" t="s">
        <v>24</v>
      </c>
      <c r="L13453" t="s">
        <v>36</v>
      </c>
      <c r="N13453">
        <v>51.5</v>
      </c>
      <c r="O13453" t="s">
        <v>15124</v>
      </c>
      <c r="P13453" t="s">
        <v>1057</v>
      </c>
    </row>
    <row r="13454" spans="1:16" x14ac:dyDescent="0.55000000000000004">
      <c r="A13454" t="s">
        <v>2</v>
      </c>
      <c r="B13454" t="s">
        <v>1676</v>
      </c>
      <c r="C13454" t="s">
        <v>17351</v>
      </c>
      <c r="D13454" t="s">
        <v>2208</v>
      </c>
      <c r="E13454" t="s">
        <v>20</v>
      </c>
      <c r="F13454" t="b">
        <v>0</v>
      </c>
      <c r="G13454" t="s">
        <v>27</v>
      </c>
      <c r="H13454" s="4">
        <v>45834.626631944448</v>
      </c>
      <c r="I13454" t="b">
        <v>0</v>
      </c>
      <c r="J13454" t="b">
        <v>1</v>
      </c>
      <c r="K13454" t="s">
        <v>24</v>
      </c>
      <c r="L13454" t="s">
        <v>22</v>
      </c>
      <c r="M13454">
        <v>128020</v>
      </c>
      <c r="O13454" t="s">
        <v>17352</v>
      </c>
      <c r="P13454" t="s">
        <v>11835</v>
      </c>
    </row>
    <row r="13455" spans="1:16" x14ac:dyDescent="0.55000000000000004">
      <c r="A13455" t="s">
        <v>191</v>
      </c>
      <c r="B13455" t="s">
        <v>12908</v>
      </c>
      <c r="C13455" t="s">
        <v>8874</v>
      </c>
      <c r="D13455" t="s">
        <v>3973</v>
      </c>
      <c r="E13455" t="s">
        <v>20</v>
      </c>
      <c r="F13455" t="b">
        <v>0</v>
      </c>
      <c r="G13455" t="s">
        <v>41</v>
      </c>
      <c r="H13455" s="4">
        <v>45834.627210648148</v>
      </c>
      <c r="I13455" t="b">
        <v>0</v>
      </c>
      <c r="J13455" t="b">
        <v>1</v>
      </c>
      <c r="K13455" t="s">
        <v>24</v>
      </c>
      <c r="L13455" t="s">
        <v>22</v>
      </c>
      <c r="M13455">
        <v>202000</v>
      </c>
      <c r="O13455" t="s">
        <v>2768</v>
      </c>
      <c r="P13455" t="s">
        <v>6750</v>
      </c>
    </row>
    <row r="13456" spans="1:16" x14ac:dyDescent="0.55000000000000004">
      <c r="A13456" t="s">
        <v>0</v>
      </c>
      <c r="B13456" t="s">
        <v>17353</v>
      </c>
      <c r="C13456" t="s">
        <v>17354</v>
      </c>
      <c r="D13456" t="s">
        <v>3828</v>
      </c>
      <c r="E13456" t="s">
        <v>20</v>
      </c>
      <c r="F13456" t="b">
        <v>0</v>
      </c>
      <c r="G13456" t="s">
        <v>27</v>
      </c>
      <c r="H13456" s="4">
        <v>45834.666631944441</v>
      </c>
      <c r="I13456" t="b">
        <v>0</v>
      </c>
      <c r="J13456" t="b">
        <v>1</v>
      </c>
      <c r="K13456" t="s">
        <v>24</v>
      </c>
      <c r="L13456" t="s">
        <v>22</v>
      </c>
      <c r="M13456">
        <v>110000</v>
      </c>
      <c r="O13456" t="s">
        <v>1560</v>
      </c>
    </row>
    <row r="13457" spans="1:16" x14ac:dyDescent="0.55000000000000004">
      <c r="A13457" t="s">
        <v>0</v>
      </c>
      <c r="B13457" t="s">
        <v>17355</v>
      </c>
      <c r="C13457" t="s">
        <v>153</v>
      </c>
      <c r="D13457" t="s">
        <v>11377</v>
      </c>
      <c r="E13457" t="s">
        <v>20</v>
      </c>
      <c r="F13457" t="b">
        <v>0</v>
      </c>
      <c r="G13457" t="s">
        <v>27</v>
      </c>
      <c r="H13457" s="4">
        <v>45834.666655092587</v>
      </c>
      <c r="I13457" t="b">
        <v>0</v>
      </c>
      <c r="J13457" t="b">
        <v>1</v>
      </c>
      <c r="K13457" t="s">
        <v>24</v>
      </c>
      <c r="L13457" t="s">
        <v>22</v>
      </c>
      <c r="M13457">
        <v>90250</v>
      </c>
      <c r="O13457" t="s">
        <v>17356</v>
      </c>
    </row>
    <row r="13458" spans="1:16" x14ac:dyDescent="0.55000000000000004">
      <c r="A13458" t="s">
        <v>1</v>
      </c>
      <c r="B13458" t="s">
        <v>17227</v>
      </c>
      <c r="C13458" t="s">
        <v>143</v>
      </c>
      <c r="D13458" t="s">
        <v>2208</v>
      </c>
      <c r="E13458" t="s">
        <v>20</v>
      </c>
      <c r="F13458" t="b">
        <v>0</v>
      </c>
      <c r="G13458" t="s">
        <v>35</v>
      </c>
      <c r="H13458" s="4">
        <v>45834.667025462957</v>
      </c>
      <c r="I13458" t="b">
        <v>0</v>
      </c>
      <c r="J13458" t="b">
        <v>1</v>
      </c>
      <c r="K13458" t="s">
        <v>24</v>
      </c>
      <c r="L13458" t="s">
        <v>36</v>
      </c>
      <c r="N13458">
        <v>48.5</v>
      </c>
      <c r="O13458" t="s">
        <v>1136</v>
      </c>
      <c r="P13458" t="s">
        <v>280</v>
      </c>
    </row>
    <row r="13459" spans="1:16" x14ac:dyDescent="0.55000000000000004">
      <c r="A13459" t="s">
        <v>0</v>
      </c>
      <c r="B13459" t="s">
        <v>1581</v>
      </c>
      <c r="C13459" t="s">
        <v>11201</v>
      </c>
      <c r="D13459" t="s">
        <v>3985</v>
      </c>
      <c r="E13459" t="s">
        <v>20</v>
      </c>
      <c r="F13459" t="b">
        <v>0</v>
      </c>
      <c r="G13459" t="s">
        <v>30</v>
      </c>
      <c r="H13459" s="4">
        <v>45834.667175925933</v>
      </c>
      <c r="I13459" t="b">
        <v>0</v>
      </c>
      <c r="J13459" t="b">
        <v>1</v>
      </c>
      <c r="K13459" t="s">
        <v>24</v>
      </c>
      <c r="L13459" t="s">
        <v>22</v>
      </c>
      <c r="M13459">
        <v>94000</v>
      </c>
      <c r="O13459" t="s">
        <v>17357</v>
      </c>
      <c r="P13459" t="s">
        <v>2146</v>
      </c>
    </row>
    <row r="13460" spans="1:16" x14ac:dyDescent="0.55000000000000004">
      <c r="A13460" t="s">
        <v>1</v>
      </c>
      <c r="B13460" t="s">
        <v>1</v>
      </c>
      <c r="C13460" t="s">
        <v>17358</v>
      </c>
      <c r="D13460" t="s">
        <v>4084</v>
      </c>
      <c r="E13460" t="s">
        <v>20</v>
      </c>
      <c r="F13460" t="b">
        <v>0</v>
      </c>
      <c r="G13460" t="s">
        <v>27</v>
      </c>
      <c r="H13460" s="4">
        <v>45834.667615740742</v>
      </c>
      <c r="I13460" t="b">
        <v>0</v>
      </c>
      <c r="J13460" t="b">
        <v>0</v>
      </c>
      <c r="K13460" t="s">
        <v>24</v>
      </c>
      <c r="L13460" t="s">
        <v>22</v>
      </c>
      <c r="M13460">
        <v>135000</v>
      </c>
      <c r="O13460" t="s">
        <v>2208</v>
      </c>
      <c r="P13460" t="s">
        <v>17359</v>
      </c>
    </row>
    <row r="13461" spans="1:16" x14ac:dyDescent="0.55000000000000004">
      <c r="A13461" t="s">
        <v>2</v>
      </c>
      <c r="B13461" t="s">
        <v>2</v>
      </c>
      <c r="C13461" t="s">
        <v>17360</v>
      </c>
      <c r="D13461" t="s">
        <v>3828</v>
      </c>
      <c r="E13461" t="s">
        <v>20</v>
      </c>
      <c r="F13461" t="b">
        <v>0</v>
      </c>
      <c r="G13461" t="s">
        <v>27</v>
      </c>
      <c r="H13461" s="4">
        <v>45834.668217592603</v>
      </c>
      <c r="I13461" t="b">
        <v>1</v>
      </c>
      <c r="J13461" t="b">
        <v>0</v>
      </c>
      <c r="K13461" t="s">
        <v>24</v>
      </c>
      <c r="L13461" t="s">
        <v>22</v>
      </c>
      <c r="M13461">
        <v>98542</v>
      </c>
      <c r="O13461" t="s">
        <v>2239</v>
      </c>
      <c r="P13461" t="s">
        <v>2079</v>
      </c>
    </row>
    <row r="13462" spans="1:16" x14ac:dyDescent="0.55000000000000004">
      <c r="A13462" t="s">
        <v>28</v>
      </c>
      <c r="B13462" t="s">
        <v>17361</v>
      </c>
      <c r="C13462" t="s">
        <v>106</v>
      </c>
      <c r="D13462" t="s">
        <v>3973</v>
      </c>
      <c r="E13462" t="s">
        <v>20</v>
      </c>
      <c r="F13462" t="b">
        <v>0</v>
      </c>
      <c r="G13462" t="s">
        <v>106</v>
      </c>
      <c r="H13462" s="4">
        <v>45834.673182870371</v>
      </c>
      <c r="I13462" t="b">
        <v>0</v>
      </c>
      <c r="J13462" t="b">
        <v>0</v>
      </c>
      <c r="K13462" t="s">
        <v>106</v>
      </c>
      <c r="L13462" t="s">
        <v>22</v>
      </c>
      <c r="M13462">
        <v>325000</v>
      </c>
      <c r="O13462" t="s">
        <v>69</v>
      </c>
    </row>
    <row r="13463" spans="1:16" x14ac:dyDescent="0.55000000000000004">
      <c r="A13463" t="s">
        <v>0</v>
      </c>
      <c r="B13463" t="s">
        <v>17362</v>
      </c>
      <c r="C13463" t="s">
        <v>39</v>
      </c>
      <c r="D13463" t="s">
        <v>3973</v>
      </c>
      <c r="E13463" t="s">
        <v>20</v>
      </c>
      <c r="F13463" t="b">
        <v>1</v>
      </c>
      <c r="G13463" t="s">
        <v>27</v>
      </c>
      <c r="H13463" s="4">
        <v>45834.708368055559</v>
      </c>
      <c r="I13463" t="b">
        <v>1</v>
      </c>
      <c r="J13463" t="b">
        <v>0</v>
      </c>
      <c r="K13463" t="s">
        <v>24</v>
      </c>
      <c r="L13463" t="s">
        <v>22</v>
      </c>
      <c r="M13463">
        <v>85000</v>
      </c>
      <c r="O13463" t="s">
        <v>17363</v>
      </c>
      <c r="P13463" t="s">
        <v>223</v>
      </c>
    </row>
    <row r="13464" spans="1:16" x14ac:dyDescent="0.55000000000000004">
      <c r="A13464" t="s">
        <v>19</v>
      </c>
      <c r="B13464" t="s">
        <v>1190</v>
      </c>
      <c r="C13464" t="s">
        <v>3084</v>
      </c>
      <c r="D13464" t="s">
        <v>3973</v>
      </c>
      <c r="E13464" t="s">
        <v>20</v>
      </c>
      <c r="F13464" t="b">
        <v>0</v>
      </c>
      <c r="G13464" t="s">
        <v>30</v>
      </c>
      <c r="H13464" s="4">
        <v>45834.70884259259</v>
      </c>
      <c r="I13464" t="b">
        <v>0</v>
      </c>
      <c r="J13464" t="b">
        <v>0</v>
      </c>
      <c r="K13464" t="s">
        <v>24</v>
      </c>
      <c r="L13464" t="s">
        <v>22</v>
      </c>
      <c r="M13464">
        <v>133500</v>
      </c>
      <c r="O13464" t="s">
        <v>3425</v>
      </c>
      <c r="P13464" t="s">
        <v>17364</v>
      </c>
    </row>
    <row r="13465" spans="1:16" x14ac:dyDescent="0.55000000000000004">
      <c r="A13465" t="s">
        <v>0</v>
      </c>
      <c r="B13465" t="s">
        <v>17045</v>
      </c>
      <c r="C13465" t="s">
        <v>160</v>
      </c>
      <c r="D13465" t="s">
        <v>4084</v>
      </c>
      <c r="E13465" t="s">
        <v>20</v>
      </c>
      <c r="F13465" t="b">
        <v>0</v>
      </c>
      <c r="G13465" t="s">
        <v>52</v>
      </c>
      <c r="H13465" s="4">
        <v>45834.709131944437</v>
      </c>
      <c r="I13465" t="b">
        <v>0</v>
      </c>
      <c r="J13465" t="b">
        <v>0</v>
      </c>
      <c r="K13465" t="s">
        <v>24</v>
      </c>
      <c r="L13465" t="s">
        <v>22</v>
      </c>
      <c r="M13465">
        <v>110000</v>
      </c>
      <c r="O13465" t="s">
        <v>17046</v>
      </c>
      <c r="P13465" t="s">
        <v>17047</v>
      </c>
    </row>
    <row r="13466" spans="1:16" x14ac:dyDescent="0.55000000000000004">
      <c r="A13466" t="s">
        <v>2</v>
      </c>
      <c r="B13466" t="s">
        <v>17365</v>
      </c>
      <c r="C13466" t="s">
        <v>606</v>
      </c>
      <c r="D13466" t="s">
        <v>3973</v>
      </c>
      <c r="E13466" t="s">
        <v>51</v>
      </c>
      <c r="F13466" t="b">
        <v>0</v>
      </c>
      <c r="G13466" t="s">
        <v>27</v>
      </c>
      <c r="H13466" s="4">
        <v>45834.709247685183</v>
      </c>
      <c r="I13466" t="b">
        <v>0</v>
      </c>
      <c r="J13466" t="b">
        <v>0</v>
      </c>
      <c r="K13466" t="s">
        <v>24</v>
      </c>
      <c r="L13466" t="s">
        <v>36</v>
      </c>
      <c r="N13466">
        <v>72.5</v>
      </c>
      <c r="O13466" t="s">
        <v>10489</v>
      </c>
      <c r="P13466" t="s">
        <v>338</v>
      </c>
    </row>
    <row r="13467" spans="1:16" x14ac:dyDescent="0.55000000000000004">
      <c r="A13467" t="s">
        <v>1</v>
      </c>
      <c r="B13467" t="s">
        <v>10818</v>
      </c>
      <c r="C13467" t="s">
        <v>839</v>
      </c>
      <c r="D13467" t="s">
        <v>4084</v>
      </c>
      <c r="E13467" t="s">
        <v>20</v>
      </c>
      <c r="F13467" t="b">
        <v>0</v>
      </c>
      <c r="G13467" t="s">
        <v>30</v>
      </c>
      <c r="H13467" s="4">
        <v>45834.709513888891</v>
      </c>
      <c r="I13467" t="b">
        <v>0</v>
      </c>
      <c r="J13467" t="b">
        <v>0</v>
      </c>
      <c r="K13467" t="s">
        <v>24</v>
      </c>
      <c r="L13467" t="s">
        <v>22</v>
      </c>
      <c r="M13467">
        <v>130000</v>
      </c>
      <c r="O13467" t="s">
        <v>3243</v>
      </c>
      <c r="P13467" t="s">
        <v>10819</v>
      </c>
    </row>
    <row r="13468" spans="1:16" x14ac:dyDescent="0.55000000000000004">
      <c r="A13468" t="s">
        <v>40</v>
      </c>
      <c r="B13468" t="s">
        <v>40</v>
      </c>
      <c r="C13468" t="s">
        <v>515</v>
      </c>
      <c r="D13468" t="s">
        <v>3973</v>
      </c>
      <c r="E13468" t="s">
        <v>20</v>
      </c>
      <c r="F13468" t="b">
        <v>0</v>
      </c>
      <c r="G13468" t="s">
        <v>27</v>
      </c>
      <c r="H13468" s="4">
        <v>45834.70994212963</v>
      </c>
      <c r="I13468" t="b">
        <v>0</v>
      </c>
      <c r="J13468" t="b">
        <v>1</v>
      </c>
      <c r="K13468" t="s">
        <v>24</v>
      </c>
      <c r="L13468" t="s">
        <v>22</v>
      </c>
      <c r="M13468">
        <v>116875</v>
      </c>
      <c r="O13468" t="s">
        <v>17366</v>
      </c>
      <c r="P13468" t="s">
        <v>17367</v>
      </c>
    </row>
    <row r="13469" spans="1:16" x14ac:dyDescent="0.55000000000000004">
      <c r="A13469" t="s">
        <v>2</v>
      </c>
      <c r="B13469" t="s">
        <v>17368</v>
      </c>
      <c r="C13469" t="s">
        <v>810</v>
      </c>
      <c r="D13469" t="s">
        <v>3973</v>
      </c>
      <c r="E13469" t="s">
        <v>20</v>
      </c>
      <c r="F13469" t="b">
        <v>0</v>
      </c>
      <c r="G13469" t="s">
        <v>27</v>
      </c>
      <c r="H13469" s="4">
        <v>45834.71</v>
      </c>
      <c r="I13469" t="b">
        <v>0</v>
      </c>
      <c r="J13469" t="b">
        <v>1</v>
      </c>
      <c r="K13469" t="s">
        <v>24</v>
      </c>
      <c r="L13469" t="s">
        <v>22</v>
      </c>
      <c r="M13469">
        <v>169000</v>
      </c>
      <c r="O13469" t="s">
        <v>1126</v>
      </c>
      <c r="P13469" t="s">
        <v>17369</v>
      </c>
    </row>
    <row r="13470" spans="1:16" x14ac:dyDescent="0.55000000000000004">
      <c r="A13470" t="s">
        <v>2</v>
      </c>
      <c r="B13470" t="s">
        <v>17368</v>
      </c>
      <c r="C13470" t="s">
        <v>143</v>
      </c>
      <c r="D13470" t="s">
        <v>3973</v>
      </c>
      <c r="E13470" t="s">
        <v>20</v>
      </c>
      <c r="F13470" t="b">
        <v>0</v>
      </c>
      <c r="G13470" t="s">
        <v>27</v>
      </c>
      <c r="H13470" s="4">
        <v>45834.710034722222</v>
      </c>
      <c r="I13470" t="b">
        <v>0</v>
      </c>
      <c r="J13470" t="b">
        <v>1</v>
      </c>
      <c r="K13470" t="s">
        <v>24</v>
      </c>
      <c r="L13470" t="s">
        <v>22</v>
      </c>
      <c r="M13470">
        <v>169000</v>
      </c>
      <c r="O13470" t="s">
        <v>1126</v>
      </c>
      <c r="P13470" t="s">
        <v>906</v>
      </c>
    </row>
    <row r="13471" spans="1:16" x14ac:dyDescent="0.55000000000000004">
      <c r="A13471" t="s">
        <v>139</v>
      </c>
      <c r="B13471" t="s">
        <v>17370</v>
      </c>
      <c r="C13471" t="s">
        <v>213</v>
      </c>
      <c r="D13471" t="s">
        <v>2208</v>
      </c>
      <c r="E13471" t="s">
        <v>105</v>
      </c>
      <c r="F13471" t="b">
        <v>0</v>
      </c>
      <c r="G13471" t="s">
        <v>41</v>
      </c>
      <c r="H13471" s="4">
        <v>45834.750300925924</v>
      </c>
      <c r="I13471" t="b">
        <v>0</v>
      </c>
      <c r="J13471" t="b">
        <v>1</v>
      </c>
      <c r="K13471" t="s">
        <v>24</v>
      </c>
      <c r="L13471" t="s">
        <v>36</v>
      </c>
      <c r="N13471">
        <v>34.829998016357422</v>
      </c>
      <c r="O13471" t="s">
        <v>17371</v>
      </c>
      <c r="P13471" t="s">
        <v>17372</v>
      </c>
    </row>
    <row r="13472" spans="1:16" x14ac:dyDescent="0.55000000000000004">
      <c r="A13472" t="s">
        <v>0</v>
      </c>
      <c r="B13472" t="s">
        <v>257</v>
      </c>
      <c r="C13472" t="s">
        <v>750</v>
      </c>
      <c r="D13472" t="s">
        <v>3985</v>
      </c>
      <c r="E13472" t="s">
        <v>20</v>
      </c>
      <c r="F13472" t="b">
        <v>0</v>
      </c>
      <c r="G13472" t="s">
        <v>35</v>
      </c>
      <c r="H13472" s="4">
        <v>45834.750358796293</v>
      </c>
      <c r="I13472" t="b">
        <v>0</v>
      </c>
      <c r="J13472" t="b">
        <v>1</v>
      </c>
      <c r="K13472" t="s">
        <v>24</v>
      </c>
      <c r="L13472" t="s">
        <v>22</v>
      </c>
      <c r="M13472">
        <v>101500</v>
      </c>
      <c r="O13472" t="s">
        <v>173</v>
      </c>
      <c r="P13472" t="s">
        <v>424</v>
      </c>
    </row>
    <row r="13473" spans="1:16" x14ac:dyDescent="0.55000000000000004">
      <c r="A13473" t="s">
        <v>0</v>
      </c>
      <c r="B13473" t="s">
        <v>17373</v>
      </c>
      <c r="C13473" t="s">
        <v>17374</v>
      </c>
      <c r="D13473" t="s">
        <v>3828</v>
      </c>
      <c r="E13473" t="s">
        <v>20</v>
      </c>
      <c r="F13473" t="b">
        <v>0</v>
      </c>
      <c r="G13473" t="s">
        <v>30</v>
      </c>
      <c r="H13473" s="4">
        <v>45834.750509259262</v>
      </c>
      <c r="I13473" t="b">
        <v>0</v>
      </c>
      <c r="J13473" t="b">
        <v>0</v>
      </c>
      <c r="K13473" t="s">
        <v>24</v>
      </c>
      <c r="L13473" t="s">
        <v>36</v>
      </c>
      <c r="N13473">
        <v>28.654998779296879</v>
      </c>
      <c r="O13473" t="s">
        <v>14168</v>
      </c>
      <c r="P13473" t="s">
        <v>914</v>
      </c>
    </row>
    <row r="13474" spans="1:16" x14ac:dyDescent="0.55000000000000004">
      <c r="A13474" t="s">
        <v>2</v>
      </c>
      <c r="B13474" t="s">
        <v>17375</v>
      </c>
      <c r="C13474" t="s">
        <v>475</v>
      </c>
      <c r="D13474" t="s">
        <v>11326</v>
      </c>
      <c r="E13474" t="s">
        <v>20</v>
      </c>
      <c r="F13474" t="b">
        <v>0</v>
      </c>
      <c r="G13474" t="s">
        <v>27</v>
      </c>
      <c r="H13474" s="4">
        <v>45834.751516203702</v>
      </c>
      <c r="I13474" t="b">
        <v>0</v>
      </c>
      <c r="J13474" t="b">
        <v>0</v>
      </c>
      <c r="K13474" t="s">
        <v>24</v>
      </c>
      <c r="L13474" t="s">
        <v>22</v>
      </c>
      <c r="M13474">
        <v>167000</v>
      </c>
      <c r="O13474" t="s">
        <v>446</v>
      </c>
      <c r="P13474" t="s">
        <v>17376</v>
      </c>
    </row>
    <row r="13475" spans="1:16" x14ac:dyDescent="0.55000000000000004">
      <c r="A13475" t="s">
        <v>0</v>
      </c>
      <c r="B13475" t="s">
        <v>17377</v>
      </c>
      <c r="C13475" t="s">
        <v>49</v>
      </c>
      <c r="D13475" t="s">
        <v>3973</v>
      </c>
      <c r="E13475" t="s">
        <v>20</v>
      </c>
      <c r="F13475" t="b">
        <v>0</v>
      </c>
      <c r="G13475" t="s">
        <v>41</v>
      </c>
      <c r="H13475" s="4">
        <v>45834.791909722233</v>
      </c>
      <c r="I13475" t="b">
        <v>0</v>
      </c>
      <c r="J13475" t="b">
        <v>1</v>
      </c>
      <c r="K13475" t="s">
        <v>24</v>
      </c>
      <c r="L13475" t="s">
        <v>22</v>
      </c>
      <c r="M13475">
        <v>136102.09375</v>
      </c>
      <c r="O13475" t="s">
        <v>3438</v>
      </c>
      <c r="P13475" t="s">
        <v>17378</v>
      </c>
    </row>
    <row r="13476" spans="1:16" x14ac:dyDescent="0.55000000000000004">
      <c r="A13476" t="s">
        <v>1</v>
      </c>
      <c r="B13476" t="s">
        <v>17379</v>
      </c>
      <c r="C13476" t="s">
        <v>180</v>
      </c>
      <c r="D13476" t="s">
        <v>3973</v>
      </c>
      <c r="E13476" t="s">
        <v>20</v>
      </c>
      <c r="F13476" t="b">
        <v>0</v>
      </c>
      <c r="G13476" t="s">
        <v>41</v>
      </c>
      <c r="H13476" s="4">
        <v>45834.791967592602</v>
      </c>
      <c r="I13476" t="b">
        <v>0</v>
      </c>
      <c r="J13476" t="b">
        <v>1</v>
      </c>
      <c r="K13476" t="s">
        <v>24</v>
      </c>
      <c r="L13476" t="s">
        <v>22</v>
      </c>
      <c r="M13476">
        <v>165500</v>
      </c>
      <c r="O13476" t="s">
        <v>17380</v>
      </c>
      <c r="P13476" t="s">
        <v>2128</v>
      </c>
    </row>
    <row r="13477" spans="1:16" x14ac:dyDescent="0.55000000000000004">
      <c r="A13477" t="s">
        <v>1</v>
      </c>
      <c r="B13477" t="s">
        <v>5477</v>
      </c>
      <c r="C13477" t="s">
        <v>1606</v>
      </c>
      <c r="D13477" t="s">
        <v>3973</v>
      </c>
      <c r="E13477" t="s">
        <v>20</v>
      </c>
      <c r="F13477" t="b">
        <v>0</v>
      </c>
      <c r="G13477" t="s">
        <v>41</v>
      </c>
      <c r="H13477" s="4">
        <v>45834.791967592602</v>
      </c>
      <c r="I13477" t="b">
        <v>0</v>
      </c>
      <c r="J13477" t="b">
        <v>0</v>
      </c>
      <c r="K13477" t="s">
        <v>24</v>
      </c>
      <c r="L13477" t="s">
        <v>22</v>
      </c>
      <c r="M13477">
        <v>80000</v>
      </c>
      <c r="O13477" t="s">
        <v>17381</v>
      </c>
      <c r="P13477" t="s">
        <v>204</v>
      </c>
    </row>
    <row r="13478" spans="1:16" x14ac:dyDescent="0.55000000000000004">
      <c r="A13478" t="s">
        <v>139</v>
      </c>
      <c r="B13478" t="s">
        <v>17382</v>
      </c>
      <c r="C13478" t="s">
        <v>180</v>
      </c>
      <c r="D13478" t="s">
        <v>2208</v>
      </c>
      <c r="E13478" t="s">
        <v>20</v>
      </c>
      <c r="F13478" t="b">
        <v>0</v>
      </c>
      <c r="G13478" t="s">
        <v>41</v>
      </c>
      <c r="H13478" s="4">
        <v>45834.791990740741</v>
      </c>
      <c r="I13478" t="b">
        <v>0</v>
      </c>
      <c r="J13478" t="b">
        <v>1</v>
      </c>
      <c r="K13478" t="s">
        <v>24</v>
      </c>
      <c r="L13478" t="s">
        <v>22</v>
      </c>
      <c r="M13478">
        <v>109000</v>
      </c>
      <c r="O13478" t="s">
        <v>17383</v>
      </c>
      <c r="P13478" t="s">
        <v>706</v>
      </c>
    </row>
    <row r="13479" spans="1:16" x14ac:dyDescent="0.55000000000000004">
      <c r="A13479" t="s">
        <v>28</v>
      </c>
      <c r="B13479" t="s">
        <v>28</v>
      </c>
      <c r="C13479" t="s">
        <v>1985</v>
      </c>
      <c r="D13479" t="s">
        <v>3973</v>
      </c>
      <c r="E13479" t="s">
        <v>51</v>
      </c>
      <c r="F13479" t="b">
        <v>0</v>
      </c>
      <c r="G13479" t="s">
        <v>27</v>
      </c>
      <c r="H13479" s="4">
        <v>45834.792615740742</v>
      </c>
      <c r="I13479" t="b">
        <v>0</v>
      </c>
      <c r="J13479" t="b">
        <v>0</v>
      </c>
      <c r="K13479" t="s">
        <v>24</v>
      </c>
      <c r="L13479" t="s">
        <v>36</v>
      </c>
      <c r="N13479">
        <v>67.5</v>
      </c>
      <c r="O13479" t="s">
        <v>17384</v>
      </c>
      <c r="P13479" t="s">
        <v>17385</v>
      </c>
    </row>
    <row r="13480" spans="1:16" x14ac:dyDescent="0.55000000000000004">
      <c r="A13480" t="s">
        <v>2</v>
      </c>
      <c r="B13480" t="s">
        <v>17386</v>
      </c>
      <c r="C13480" t="s">
        <v>210</v>
      </c>
      <c r="D13480" t="s">
        <v>3973</v>
      </c>
      <c r="E13480" t="s">
        <v>20</v>
      </c>
      <c r="F13480" t="b">
        <v>0</v>
      </c>
      <c r="G13480" t="s">
        <v>27</v>
      </c>
      <c r="H13480" s="4">
        <v>45834.793310185189</v>
      </c>
      <c r="I13480" t="b">
        <v>0</v>
      </c>
      <c r="J13480" t="b">
        <v>1</v>
      </c>
      <c r="K13480" t="s">
        <v>24</v>
      </c>
      <c r="L13480" t="s">
        <v>22</v>
      </c>
      <c r="M13480">
        <v>146200</v>
      </c>
      <c r="O13480" t="s">
        <v>1857</v>
      </c>
      <c r="P13480" t="s">
        <v>17387</v>
      </c>
    </row>
    <row r="13481" spans="1:16" x14ac:dyDescent="0.55000000000000004">
      <c r="A13481" t="s">
        <v>0</v>
      </c>
      <c r="B13481" t="s">
        <v>1225</v>
      </c>
      <c r="C13481" t="s">
        <v>17388</v>
      </c>
      <c r="D13481" t="s">
        <v>131</v>
      </c>
      <c r="F13481" t="b">
        <v>0</v>
      </c>
      <c r="G13481" t="s">
        <v>23</v>
      </c>
      <c r="H13481" s="4">
        <v>45834.811388888891</v>
      </c>
      <c r="I13481" t="b">
        <v>1</v>
      </c>
      <c r="J13481" t="b">
        <v>0</v>
      </c>
      <c r="K13481" t="s">
        <v>24</v>
      </c>
      <c r="L13481" t="s">
        <v>36</v>
      </c>
      <c r="N13481">
        <v>35.875</v>
      </c>
      <c r="O13481" t="s">
        <v>131</v>
      </c>
    </row>
    <row r="13482" spans="1:16" x14ac:dyDescent="0.55000000000000004">
      <c r="A13482" t="s">
        <v>89</v>
      </c>
      <c r="B13482" t="s">
        <v>17389</v>
      </c>
      <c r="C13482" t="s">
        <v>94</v>
      </c>
      <c r="D13482" t="s">
        <v>3973</v>
      </c>
      <c r="E13482" t="s">
        <v>105</v>
      </c>
      <c r="F13482" t="b">
        <v>0</v>
      </c>
      <c r="G13482" t="s">
        <v>30</v>
      </c>
      <c r="H13482" s="4">
        <v>45834.833969907413</v>
      </c>
      <c r="I13482" t="b">
        <v>0</v>
      </c>
      <c r="J13482" t="b">
        <v>1</v>
      </c>
      <c r="K13482" t="s">
        <v>24</v>
      </c>
      <c r="L13482" t="s">
        <v>22</v>
      </c>
      <c r="M13482">
        <v>40000</v>
      </c>
      <c r="O13482" t="s">
        <v>3670</v>
      </c>
      <c r="P13482" t="s">
        <v>3547</v>
      </c>
    </row>
    <row r="13483" spans="1:16" x14ac:dyDescent="0.55000000000000004">
      <c r="A13483" t="s">
        <v>2</v>
      </c>
      <c r="B13483" t="s">
        <v>13895</v>
      </c>
      <c r="C13483" t="s">
        <v>151</v>
      </c>
      <c r="D13483" t="s">
        <v>3973</v>
      </c>
      <c r="E13483" t="s">
        <v>20</v>
      </c>
      <c r="F13483" t="b">
        <v>0</v>
      </c>
      <c r="G13483" t="s">
        <v>30</v>
      </c>
      <c r="H13483" s="4">
        <v>45834.834513888891</v>
      </c>
      <c r="I13483" t="b">
        <v>0</v>
      </c>
      <c r="J13483" t="b">
        <v>1</v>
      </c>
      <c r="K13483" t="s">
        <v>24</v>
      </c>
      <c r="L13483" t="s">
        <v>22</v>
      </c>
      <c r="M13483">
        <v>160000</v>
      </c>
      <c r="O13483" t="s">
        <v>983</v>
      </c>
      <c r="P13483" t="s">
        <v>1281</v>
      </c>
    </row>
    <row r="13484" spans="1:16" x14ac:dyDescent="0.55000000000000004">
      <c r="A13484" t="s">
        <v>2</v>
      </c>
      <c r="B13484" t="s">
        <v>17390</v>
      </c>
      <c r="C13484" t="s">
        <v>236</v>
      </c>
      <c r="D13484" t="s">
        <v>3600</v>
      </c>
      <c r="E13484" t="s">
        <v>51</v>
      </c>
      <c r="F13484" t="b">
        <v>0</v>
      </c>
      <c r="G13484" t="s">
        <v>27</v>
      </c>
      <c r="H13484" s="4">
        <v>45834.83488425926</v>
      </c>
      <c r="I13484" t="b">
        <v>0</v>
      </c>
      <c r="J13484" t="b">
        <v>0</v>
      </c>
      <c r="K13484" t="s">
        <v>24</v>
      </c>
      <c r="L13484" t="s">
        <v>36</v>
      </c>
      <c r="N13484">
        <v>75</v>
      </c>
      <c r="O13484" t="s">
        <v>2796</v>
      </c>
      <c r="P13484" t="s">
        <v>17391</v>
      </c>
    </row>
    <row r="13485" spans="1:16" x14ac:dyDescent="0.55000000000000004">
      <c r="A13485" t="s">
        <v>0</v>
      </c>
      <c r="B13485" t="s">
        <v>3606</v>
      </c>
      <c r="C13485" t="s">
        <v>613</v>
      </c>
      <c r="D13485" t="s">
        <v>4084</v>
      </c>
      <c r="E13485" t="s">
        <v>105</v>
      </c>
      <c r="F13485" t="b">
        <v>0</v>
      </c>
      <c r="G13485" t="s">
        <v>41</v>
      </c>
      <c r="H13485" s="4">
        <v>45834.875254629631</v>
      </c>
      <c r="I13485" t="b">
        <v>1</v>
      </c>
      <c r="J13485" t="b">
        <v>0</v>
      </c>
      <c r="K13485" t="s">
        <v>24</v>
      </c>
      <c r="L13485" t="s">
        <v>22</v>
      </c>
      <c r="M13485">
        <v>35760</v>
      </c>
      <c r="O13485" t="s">
        <v>16660</v>
      </c>
    </row>
    <row r="13486" spans="1:16" x14ac:dyDescent="0.55000000000000004">
      <c r="A13486" t="s">
        <v>0</v>
      </c>
      <c r="B13486" t="s">
        <v>3606</v>
      </c>
      <c r="C13486" t="s">
        <v>509</v>
      </c>
      <c r="D13486" t="s">
        <v>4084</v>
      </c>
      <c r="E13486" t="s">
        <v>917</v>
      </c>
      <c r="F13486" t="b">
        <v>0</v>
      </c>
      <c r="G13486" t="s">
        <v>35</v>
      </c>
      <c r="H13486" s="4">
        <v>45834.875405092593</v>
      </c>
      <c r="I13486" t="b">
        <v>1</v>
      </c>
      <c r="J13486" t="b">
        <v>0</v>
      </c>
      <c r="K13486" t="s">
        <v>24</v>
      </c>
      <c r="L13486" t="s">
        <v>22</v>
      </c>
      <c r="M13486">
        <v>32500</v>
      </c>
      <c r="O13486" t="s">
        <v>16660</v>
      </c>
    </row>
    <row r="13487" spans="1:16" x14ac:dyDescent="0.55000000000000004">
      <c r="A13487" t="s">
        <v>0</v>
      </c>
      <c r="B13487" t="s">
        <v>12222</v>
      </c>
      <c r="C13487" t="s">
        <v>2050</v>
      </c>
      <c r="D13487" t="s">
        <v>3828</v>
      </c>
      <c r="E13487" t="s">
        <v>20</v>
      </c>
      <c r="F13487" t="b">
        <v>0</v>
      </c>
      <c r="G13487" t="s">
        <v>30</v>
      </c>
      <c r="H13487" s="4">
        <v>45834.875659722216</v>
      </c>
      <c r="I13487" t="b">
        <v>0</v>
      </c>
      <c r="J13487" t="b">
        <v>1</v>
      </c>
      <c r="K13487" t="s">
        <v>24</v>
      </c>
      <c r="L13487" t="s">
        <v>22</v>
      </c>
      <c r="M13487">
        <v>73553</v>
      </c>
      <c r="O13487" t="s">
        <v>17392</v>
      </c>
      <c r="P13487" t="s">
        <v>17393</v>
      </c>
    </row>
    <row r="13488" spans="1:16" x14ac:dyDescent="0.55000000000000004">
      <c r="A13488" t="s">
        <v>0</v>
      </c>
      <c r="B13488" t="s">
        <v>0</v>
      </c>
      <c r="C13488" t="s">
        <v>17394</v>
      </c>
      <c r="D13488" t="s">
        <v>3828</v>
      </c>
      <c r="E13488" t="s">
        <v>20</v>
      </c>
      <c r="F13488" t="b">
        <v>0</v>
      </c>
      <c r="G13488" t="s">
        <v>30</v>
      </c>
      <c r="H13488" s="4">
        <v>45834.87568287037</v>
      </c>
      <c r="I13488" t="b">
        <v>0</v>
      </c>
      <c r="J13488" t="b">
        <v>1</v>
      </c>
      <c r="K13488" t="s">
        <v>24</v>
      </c>
      <c r="L13488" t="s">
        <v>22</v>
      </c>
      <c r="M13488">
        <v>90000</v>
      </c>
      <c r="O13488" t="s">
        <v>17395</v>
      </c>
      <c r="P13488" t="s">
        <v>17396</v>
      </c>
    </row>
    <row r="13489" spans="1:16" x14ac:dyDescent="0.55000000000000004">
      <c r="A13489" t="s">
        <v>0</v>
      </c>
      <c r="B13489" t="s">
        <v>17397</v>
      </c>
      <c r="C13489" t="s">
        <v>64</v>
      </c>
      <c r="D13489" t="s">
        <v>3828</v>
      </c>
      <c r="E13489" t="s">
        <v>20</v>
      </c>
      <c r="F13489" t="b">
        <v>0</v>
      </c>
      <c r="G13489" t="s">
        <v>52</v>
      </c>
      <c r="H13489" s="4">
        <v>45834.875740740739</v>
      </c>
      <c r="I13489" t="b">
        <v>0</v>
      </c>
      <c r="J13489" t="b">
        <v>1</v>
      </c>
      <c r="K13489" t="s">
        <v>24</v>
      </c>
      <c r="L13489" t="s">
        <v>22</v>
      </c>
      <c r="M13489">
        <v>42500</v>
      </c>
      <c r="O13489" t="s">
        <v>17398</v>
      </c>
    </row>
    <row r="13490" spans="1:16" x14ac:dyDescent="0.55000000000000004">
      <c r="A13490" t="s">
        <v>0</v>
      </c>
      <c r="B13490" t="s">
        <v>17399</v>
      </c>
      <c r="C13490" t="s">
        <v>203</v>
      </c>
      <c r="D13490" t="s">
        <v>3828</v>
      </c>
      <c r="E13490" t="s">
        <v>20</v>
      </c>
      <c r="F13490" t="b">
        <v>0</v>
      </c>
      <c r="G13490" t="s">
        <v>23</v>
      </c>
      <c r="H13490" s="4">
        <v>45834.894826388889</v>
      </c>
      <c r="I13490" t="b">
        <v>0</v>
      </c>
      <c r="J13490" t="b">
        <v>0</v>
      </c>
      <c r="K13490" t="s">
        <v>24</v>
      </c>
      <c r="L13490" t="s">
        <v>36</v>
      </c>
      <c r="N13490">
        <v>62.5</v>
      </c>
      <c r="O13490" t="s">
        <v>17400</v>
      </c>
      <c r="P13490" t="s">
        <v>8418</v>
      </c>
    </row>
    <row r="13491" spans="1:16" x14ac:dyDescent="0.55000000000000004">
      <c r="A13491" t="s">
        <v>2</v>
      </c>
      <c r="B13491" t="s">
        <v>17401</v>
      </c>
      <c r="C13491" t="s">
        <v>2277</v>
      </c>
      <c r="D13491" t="s">
        <v>3828</v>
      </c>
      <c r="E13491" t="s">
        <v>51</v>
      </c>
      <c r="F13491" t="b">
        <v>0</v>
      </c>
      <c r="G13491" t="s">
        <v>27</v>
      </c>
      <c r="H13491" s="4">
        <v>45834.918252314812</v>
      </c>
      <c r="I13491" t="b">
        <v>1</v>
      </c>
      <c r="J13491" t="b">
        <v>1</v>
      </c>
      <c r="K13491" t="s">
        <v>24</v>
      </c>
      <c r="L13491" t="s">
        <v>36</v>
      </c>
      <c r="N13491">
        <v>80</v>
      </c>
      <c r="O13491" t="s">
        <v>2278</v>
      </c>
      <c r="P13491" t="s">
        <v>17402</v>
      </c>
    </row>
    <row r="13492" spans="1:16" x14ac:dyDescent="0.55000000000000004">
      <c r="A13492" t="s">
        <v>0</v>
      </c>
      <c r="B13492" t="s">
        <v>17403</v>
      </c>
      <c r="C13492" t="s">
        <v>82</v>
      </c>
      <c r="D13492" t="s">
        <v>3973</v>
      </c>
      <c r="E13492" t="s">
        <v>20</v>
      </c>
      <c r="F13492" t="b">
        <v>0</v>
      </c>
      <c r="G13492" t="s">
        <v>27</v>
      </c>
      <c r="H13492" s="4">
        <v>45834.959178240737</v>
      </c>
      <c r="I13492" t="b">
        <v>0</v>
      </c>
      <c r="J13492" t="b">
        <v>1</v>
      </c>
      <c r="K13492" t="s">
        <v>24</v>
      </c>
      <c r="L13492" t="s">
        <v>22</v>
      </c>
      <c r="M13492">
        <v>171000</v>
      </c>
      <c r="O13492" t="s">
        <v>1172</v>
      </c>
      <c r="P13492" t="s">
        <v>17404</v>
      </c>
    </row>
    <row r="13493" spans="1:16" x14ac:dyDescent="0.55000000000000004">
      <c r="A13493" t="s">
        <v>1</v>
      </c>
      <c r="B13493" t="s">
        <v>1412</v>
      </c>
      <c r="C13493" t="s">
        <v>185</v>
      </c>
      <c r="D13493" t="s">
        <v>3828</v>
      </c>
      <c r="E13493" t="s">
        <v>20</v>
      </c>
      <c r="F13493" t="b">
        <v>0</v>
      </c>
      <c r="G13493" t="s">
        <v>27</v>
      </c>
      <c r="H13493" s="4">
        <v>45834.959236111114</v>
      </c>
      <c r="I13493" t="b">
        <v>0</v>
      </c>
      <c r="J13493" t="b">
        <v>1</v>
      </c>
      <c r="K13493" t="s">
        <v>24</v>
      </c>
      <c r="L13493" t="s">
        <v>22</v>
      </c>
      <c r="M13493">
        <v>161170</v>
      </c>
      <c r="O13493" t="s">
        <v>17405</v>
      </c>
      <c r="P13493" t="s">
        <v>17406</v>
      </c>
    </row>
    <row r="13494" spans="1:16" x14ac:dyDescent="0.55000000000000004">
      <c r="A13494" t="s">
        <v>2</v>
      </c>
      <c r="B13494" t="s">
        <v>6584</v>
      </c>
      <c r="C13494" t="s">
        <v>1096</v>
      </c>
      <c r="D13494" t="s">
        <v>3973</v>
      </c>
      <c r="E13494" t="s">
        <v>20</v>
      </c>
      <c r="F13494" t="b">
        <v>0</v>
      </c>
      <c r="G13494" t="s">
        <v>27</v>
      </c>
      <c r="H13494" s="4">
        <v>45834.959756944438</v>
      </c>
      <c r="I13494" t="b">
        <v>0</v>
      </c>
      <c r="J13494" t="b">
        <v>0</v>
      </c>
      <c r="K13494" t="s">
        <v>24</v>
      </c>
      <c r="L13494" t="s">
        <v>22</v>
      </c>
      <c r="M13494">
        <v>122500</v>
      </c>
      <c r="O13494" t="s">
        <v>1422</v>
      </c>
      <c r="P13494" t="s">
        <v>6585</v>
      </c>
    </row>
    <row r="13495" spans="1:16" x14ac:dyDescent="0.55000000000000004">
      <c r="A13495" t="s">
        <v>28</v>
      </c>
      <c r="B13495" t="s">
        <v>17407</v>
      </c>
      <c r="C13495" t="s">
        <v>1985</v>
      </c>
      <c r="D13495" t="s">
        <v>3600</v>
      </c>
      <c r="E13495" t="s">
        <v>51</v>
      </c>
      <c r="F13495" t="b">
        <v>0</v>
      </c>
      <c r="G13495" t="s">
        <v>27</v>
      </c>
      <c r="H13495" s="4">
        <v>45834.959849537037</v>
      </c>
      <c r="I13495" t="b">
        <v>0</v>
      </c>
      <c r="J13495" t="b">
        <v>0</v>
      </c>
      <c r="K13495" t="s">
        <v>24</v>
      </c>
      <c r="L13495" t="s">
        <v>36</v>
      </c>
      <c r="N13495">
        <v>55</v>
      </c>
      <c r="O13495" t="s">
        <v>2796</v>
      </c>
      <c r="P13495" t="s">
        <v>17408</v>
      </c>
    </row>
    <row r="13496" spans="1:16" x14ac:dyDescent="0.55000000000000004">
      <c r="A13496" t="s">
        <v>2</v>
      </c>
      <c r="B13496" t="s">
        <v>17409</v>
      </c>
      <c r="C13496" t="s">
        <v>3616</v>
      </c>
      <c r="D13496" t="s">
        <v>2532</v>
      </c>
      <c r="E13496" t="s">
        <v>20</v>
      </c>
      <c r="F13496" t="b">
        <v>0</v>
      </c>
      <c r="G13496" t="s">
        <v>27</v>
      </c>
      <c r="H13496" s="4">
        <v>45834.959849537037</v>
      </c>
      <c r="I13496" t="b">
        <v>1</v>
      </c>
      <c r="J13496" t="b">
        <v>1</v>
      </c>
      <c r="K13496" t="s">
        <v>24</v>
      </c>
      <c r="L13496" t="s">
        <v>22</v>
      </c>
      <c r="M13496">
        <v>127952</v>
      </c>
      <c r="O13496" t="s">
        <v>1172</v>
      </c>
      <c r="P13496" t="s">
        <v>17410</v>
      </c>
    </row>
    <row r="13497" spans="1:16" x14ac:dyDescent="0.55000000000000004">
      <c r="A13497" t="s">
        <v>2</v>
      </c>
      <c r="B13497" t="s">
        <v>6584</v>
      </c>
      <c r="C13497" t="s">
        <v>203</v>
      </c>
      <c r="D13497" t="s">
        <v>3973</v>
      </c>
      <c r="E13497" t="s">
        <v>20</v>
      </c>
      <c r="F13497" t="b">
        <v>0</v>
      </c>
      <c r="G13497" t="s">
        <v>27</v>
      </c>
      <c r="H13497" s="4">
        <v>45834.96</v>
      </c>
      <c r="I13497" t="b">
        <v>0</v>
      </c>
      <c r="J13497" t="b">
        <v>0</v>
      </c>
      <c r="K13497" t="s">
        <v>24</v>
      </c>
      <c r="L13497" t="s">
        <v>22</v>
      </c>
      <c r="M13497">
        <v>122500</v>
      </c>
      <c r="O13497" t="s">
        <v>1422</v>
      </c>
      <c r="P13497" t="s">
        <v>6585</v>
      </c>
    </row>
    <row r="13498" spans="1:16" x14ac:dyDescent="0.55000000000000004">
      <c r="A13498" t="s">
        <v>19</v>
      </c>
      <c r="B13498" t="s">
        <v>12008</v>
      </c>
      <c r="C13498" t="s">
        <v>71</v>
      </c>
      <c r="D13498" t="s">
        <v>3973</v>
      </c>
      <c r="E13498" t="s">
        <v>20</v>
      </c>
      <c r="F13498" t="b">
        <v>0</v>
      </c>
      <c r="G13498" t="s">
        <v>27</v>
      </c>
      <c r="H13498" s="4">
        <v>45834.960034722222</v>
      </c>
      <c r="I13498" t="b">
        <v>1</v>
      </c>
      <c r="J13498" t="b">
        <v>1</v>
      </c>
      <c r="K13498" t="s">
        <v>24</v>
      </c>
      <c r="L13498" t="s">
        <v>22</v>
      </c>
      <c r="M13498">
        <v>160000</v>
      </c>
      <c r="O13498" t="s">
        <v>1172</v>
      </c>
      <c r="P13498" t="s">
        <v>582</v>
      </c>
    </row>
    <row r="13499" spans="1:16" x14ac:dyDescent="0.55000000000000004">
      <c r="A13499" t="s">
        <v>2</v>
      </c>
      <c r="B13499" t="s">
        <v>6584</v>
      </c>
      <c r="C13499" t="s">
        <v>774</v>
      </c>
      <c r="D13499" t="s">
        <v>3973</v>
      </c>
      <c r="E13499" t="s">
        <v>20</v>
      </c>
      <c r="F13499" t="b">
        <v>0</v>
      </c>
      <c r="G13499" t="s">
        <v>41</v>
      </c>
      <c r="H13499" s="4">
        <v>45834.960069444453</v>
      </c>
      <c r="I13499" t="b">
        <v>0</v>
      </c>
      <c r="J13499" t="b">
        <v>0</v>
      </c>
      <c r="K13499" t="s">
        <v>24</v>
      </c>
      <c r="L13499" t="s">
        <v>22</v>
      </c>
      <c r="M13499">
        <v>122500</v>
      </c>
      <c r="O13499" t="s">
        <v>1422</v>
      </c>
      <c r="P13499" t="s">
        <v>6585</v>
      </c>
    </row>
    <row r="13500" spans="1:16" x14ac:dyDescent="0.55000000000000004">
      <c r="A13500" t="s">
        <v>2</v>
      </c>
      <c r="B13500" t="s">
        <v>6584</v>
      </c>
      <c r="C13500" t="s">
        <v>1573</v>
      </c>
      <c r="D13500" t="s">
        <v>3973</v>
      </c>
      <c r="E13500" t="s">
        <v>20</v>
      </c>
      <c r="F13500" t="b">
        <v>0</v>
      </c>
      <c r="G13500" t="s">
        <v>41</v>
      </c>
      <c r="H13500" s="4">
        <v>45834.960393518522</v>
      </c>
      <c r="I13500" t="b">
        <v>0</v>
      </c>
      <c r="J13500" t="b">
        <v>0</v>
      </c>
      <c r="K13500" t="s">
        <v>24</v>
      </c>
      <c r="L13500" t="s">
        <v>22</v>
      </c>
      <c r="M13500">
        <v>122500</v>
      </c>
      <c r="O13500" t="s">
        <v>1422</v>
      </c>
      <c r="P13500" t="s">
        <v>6585</v>
      </c>
    </row>
    <row r="13501" spans="1:16" x14ac:dyDescent="0.55000000000000004">
      <c r="A13501" t="s">
        <v>2</v>
      </c>
      <c r="B13501" t="s">
        <v>6584</v>
      </c>
      <c r="C13501" t="s">
        <v>73</v>
      </c>
      <c r="D13501" t="s">
        <v>3973</v>
      </c>
      <c r="E13501" t="s">
        <v>20</v>
      </c>
      <c r="F13501" t="b">
        <v>0</v>
      </c>
      <c r="G13501" t="s">
        <v>41</v>
      </c>
      <c r="H13501" s="4">
        <v>45834.960497685177</v>
      </c>
      <c r="I13501" t="b">
        <v>0</v>
      </c>
      <c r="J13501" t="b">
        <v>0</v>
      </c>
      <c r="K13501" t="s">
        <v>24</v>
      </c>
      <c r="L13501" t="s">
        <v>22</v>
      </c>
      <c r="M13501">
        <v>122500</v>
      </c>
      <c r="O13501" t="s">
        <v>1422</v>
      </c>
      <c r="P13501" t="s">
        <v>6585</v>
      </c>
    </row>
    <row r="13502" spans="1:16" x14ac:dyDescent="0.55000000000000004">
      <c r="A13502" t="s">
        <v>2</v>
      </c>
      <c r="B13502" t="s">
        <v>6584</v>
      </c>
      <c r="C13502" t="s">
        <v>1125</v>
      </c>
      <c r="D13502" t="s">
        <v>3973</v>
      </c>
      <c r="E13502" t="s">
        <v>20</v>
      </c>
      <c r="F13502" t="b">
        <v>0</v>
      </c>
      <c r="G13502" t="s">
        <v>35</v>
      </c>
      <c r="H13502" s="4">
        <v>45834.96230324074</v>
      </c>
      <c r="I13502" t="b">
        <v>0</v>
      </c>
      <c r="J13502" t="b">
        <v>0</v>
      </c>
      <c r="K13502" t="s">
        <v>24</v>
      </c>
      <c r="L13502" t="s">
        <v>22</v>
      </c>
      <c r="M13502">
        <v>122500</v>
      </c>
      <c r="O13502" t="s">
        <v>1422</v>
      </c>
      <c r="P13502" t="s">
        <v>6585</v>
      </c>
    </row>
    <row r="13503" spans="1:16" x14ac:dyDescent="0.55000000000000004">
      <c r="A13503" t="s">
        <v>89</v>
      </c>
      <c r="B13503" t="s">
        <v>17411</v>
      </c>
      <c r="C13503" t="s">
        <v>17412</v>
      </c>
      <c r="D13503" t="s">
        <v>6390</v>
      </c>
      <c r="E13503" t="s">
        <v>20</v>
      </c>
      <c r="F13503" t="b">
        <v>0</v>
      </c>
      <c r="G13503" t="s">
        <v>41</v>
      </c>
      <c r="H13503" s="4">
        <v>45835.000254629631</v>
      </c>
      <c r="I13503" t="b">
        <v>1</v>
      </c>
      <c r="J13503" t="b">
        <v>1</v>
      </c>
      <c r="K13503" t="s">
        <v>24</v>
      </c>
      <c r="L13503" t="s">
        <v>22</v>
      </c>
      <c r="M13503">
        <v>151000</v>
      </c>
      <c r="O13503" t="s">
        <v>1691</v>
      </c>
      <c r="P13503" t="s">
        <v>1537</v>
      </c>
    </row>
    <row r="13504" spans="1:16" x14ac:dyDescent="0.55000000000000004">
      <c r="A13504" t="s">
        <v>2</v>
      </c>
      <c r="B13504" t="s">
        <v>17413</v>
      </c>
      <c r="C13504" t="s">
        <v>33</v>
      </c>
      <c r="D13504" t="s">
        <v>3600</v>
      </c>
      <c r="E13504" t="s">
        <v>51</v>
      </c>
      <c r="F13504" t="b">
        <v>0</v>
      </c>
      <c r="G13504" t="s">
        <v>27</v>
      </c>
      <c r="H13504" s="4">
        <v>45835.001423611109</v>
      </c>
      <c r="I13504" t="b">
        <v>1</v>
      </c>
      <c r="J13504" t="b">
        <v>0</v>
      </c>
      <c r="K13504" t="s">
        <v>24</v>
      </c>
      <c r="L13504" t="s">
        <v>36</v>
      </c>
      <c r="N13504">
        <v>52.5</v>
      </c>
      <c r="O13504" t="s">
        <v>1824</v>
      </c>
      <c r="P13504" t="s">
        <v>1419</v>
      </c>
    </row>
    <row r="13505" spans="1:16" x14ac:dyDescent="0.55000000000000004">
      <c r="A13505" t="s">
        <v>40</v>
      </c>
      <c r="B13505" t="s">
        <v>40</v>
      </c>
      <c r="C13505" t="s">
        <v>17414</v>
      </c>
      <c r="D13505" t="s">
        <v>4014</v>
      </c>
      <c r="E13505" t="s">
        <v>20</v>
      </c>
      <c r="F13505" t="b">
        <v>0</v>
      </c>
      <c r="G13505" t="s">
        <v>27</v>
      </c>
      <c r="H13505" s="4">
        <v>45835.001516203702</v>
      </c>
      <c r="I13505" t="b">
        <v>0</v>
      </c>
      <c r="J13505" t="b">
        <v>1</v>
      </c>
      <c r="K13505" t="s">
        <v>24</v>
      </c>
      <c r="L13505" t="s">
        <v>22</v>
      </c>
      <c r="M13505">
        <v>138850</v>
      </c>
      <c r="O13505" t="s">
        <v>254</v>
      </c>
      <c r="P13505" t="s">
        <v>17415</v>
      </c>
    </row>
    <row r="13506" spans="1:16" x14ac:dyDescent="0.55000000000000004">
      <c r="A13506" t="s">
        <v>191</v>
      </c>
      <c r="B13506" t="s">
        <v>17416</v>
      </c>
      <c r="C13506" t="s">
        <v>2765</v>
      </c>
      <c r="D13506" t="s">
        <v>3973</v>
      </c>
      <c r="E13506" t="s">
        <v>20</v>
      </c>
      <c r="F13506" t="b">
        <v>0</v>
      </c>
      <c r="G13506" t="s">
        <v>27</v>
      </c>
      <c r="H13506" s="4">
        <v>45835.001701388886</v>
      </c>
      <c r="I13506" t="b">
        <v>0</v>
      </c>
      <c r="J13506" t="b">
        <v>1</v>
      </c>
      <c r="K13506" t="s">
        <v>24</v>
      </c>
      <c r="L13506" t="s">
        <v>22</v>
      </c>
      <c r="M13506">
        <v>105000</v>
      </c>
      <c r="O13506" t="s">
        <v>5482</v>
      </c>
      <c r="P13506" t="s">
        <v>1764</v>
      </c>
    </row>
    <row r="13507" spans="1:16" x14ac:dyDescent="0.55000000000000004">
      <c r="A13507" t="s">
        <v>1</v>
      </c>
      <c r="B13507" t="s">
        <v>17417</v>
      </c>
      <c r="C13507" t="s">
        <v>158</v>
      </c>
      <c r="D13507" t="s">
        <v>4035</v>
      </c>
      <c r="E13507" t="s">
        <v>20</v>
      </c>
      <c r="F13507" t="b">
        <v>0</v>
      </c>
      <c r="G13507" t="s">
        <v>158</v>
      </c>
      <c r="H13507" s="4">
        <v>45835.005439814813</v>
      </c>
      <c r="I13507" t="b">
        <v>0</v>
      </c>
      <c r="J13507" t="b">
        <v>0</v>
      </c>
      <c r="K13507" t="s">
        <v>158</v>
      </c>
      <c r="L13507" t="s">
        <v>22</v>
      </c>
      <c r="M13507">
        <v>63800</v>
      </c>
      <c r="O13507" t="s">
        <v>5818</v>
      </c>
      <c r="P13507" t="s">
        <v>17418</v>
      </c>
    </row>
    <row r="13508" spans="1:16" x14ac:dyDescent="0.55000000000000004">
      <c r="A13508" t="s">
        <v>89</v>
      </c>
      <c r="B13508" t="s">
        <v>17419</v>
      </c>
      <c r="C13508" t="s">
        <v>17420</v>
      </c>
      <c r="D13508" t="s">
        <v>4014</v>
      </c>
      <c r="E13508" t="s">
        <v>20</v>
      </c>
      <c r="F13508" t="b">
        <v>0</v>
      </c>
      <c r="G13508" t="s">
        <v>23</v>
      </c>
      <c r="H13508" s="4">
        <v>45835.020092592589</v>
      </c>
      <c r="I13508" t="b">
        <v>0</v>
      </c>
      <c r="J13508" t="b">
        <v>1</v>
      </c>
      <c r="K13508" t="s">
        <v>24</v>
      </c>
      <c r="L13508" t="s">
        <v>22</v>
      </c>
      <c r="M13508">
        <v>108050</v>
      </c>
      <c r="O13508" t="s">
        <v>254</v>
      </c>
      <c r="P13508" t="s">
        <v>11898</v>
      </c>
    </row>
    <row r="13509" spans="1:16" x14ac:dyDescent="0.55000000000000004">
      <c r="A13509" t="s">
        <v>40</v>
      </c>
      <c r="B13509" t="s">
        <v>40</v>
      </c>
      <c r="C13509" t="s">
        <v>1208</v>
      </c>
      <c r="D13509" t="s">
        <v>3973</v>
      </c>
      <c r="E13509" t="s">
        <v>20</v>
      </c>
      <c r="F13509" t="b">
        <v>0</v>
      </c>
      <c r="G13509" t="s">
        <v>41</v>
      </c>
      <c r="H13509" s="4">
        <v>45835.043530092589</v>
      </c>
      <c r="I13509" t="b">
        <v>0</v>
      </c>
      <c r="J13509" t="b">
        <v>1</v>
      </c>
      <c r="K13509" t="s">
        <v>24</v>
      </c>
      <c r="L13509" t="s">
        <v>22</v>
      </c>
      <c r="M13509">
        <v>179500</v>
      </c>
      <c r="O13509" t="s">
        <v>65</v>
      </c>
      <c r="P13509" t="s">
        <v>17421</v>
      </c>
    </row>
    <row r="13510" spans="1:16" x14ac:dyDescent="0.55000000000000004">
      <c r="A13510" t="s">
        <v>25</v>
      </c>
      <c r="B13510" t="s">
        <v>17422</v>
      </c>
      <c r="C13510" t="s">
        <v>203</v>
      </c>
      <c r="D13510" t="s">
        <v>2208</v>
      </c>
      <c r="E13510" t="s">
        <v>20</v>
      </c>
      <c r="F13510" t="b">
        <v>0</v>
      </c>
      <c r="G13510" t="s">
        <v>23</v>
      </c>
      <c r="H13510" s="4">
        <v>45835.144826388889</v>
      </c>
      <c r="I13510" t="b">
        <v>0</v>
      </c>
      <c r="J13510" t="b">
        <v>0</v>
      </c>
      <c r="K13510" t="s">
        <v>24</v>
      </c>
      <c r="L13510" t="s">
        <v>22</v>
      </c>
      <c r="M13510">
        <v>108800</v>
      </c>
      <c r="O13510" t="s">
        <v>2239</v>
      </c>
      <c r="P13510" t="s">
        <v>17423</v>
      </c>
    </row>
    <row r="13511" spans="1:16" x14ac:dyDescent="0.55000000000000004">
      <c r="A13511" t="s">
        <v>0</v>
      </c>
      <c r="B13511" t="s">
        <v>9660</v>
      </c>
      <c r="C13511" t="s">
        <v>372</v>
      </c>
      <c r="D13511" t="s">
        <v>3970</v>
      </c>
      <c r="E13511" t="s">
        <v>20</v>
      </c>
      <c r="F13511" t="b">
        <v>0</v>
      </c>
      <c r="G13511" t="s">
        <v>27</v>
      </c>
      <c r="H13511" s="4">
        <v>45835.2500462963</v>
      </c>
      <c r="I13511" t="b">
        <v>0</v>
      </c>
      <c r="J13511" t="b">
        <v>1</v>
      </c>
      <c r="K13511" t="s">
        <v>24</v>
      </c>
      <c r="L13511" t="s">
        <v>22</v>
      </c>
      <c r="M13511">
        <v>110000</v>
      </c>
      <c r="O13511" t="s">
        <v>1275</v>
      </c>
      <c r="P13511" t="s">
        <v>634</v>
      </c>
    </row>
    <row r="13512" spans="1:16" x14ac:dyDescent="0.55000000000000004">
      <c r="A13512" t="s">
        <v>1</v>
      </c>
      <c r="B13512" t="s">
        <v>1</v>
      </c>
      <c r="C13512" t="s">
        <v>84</v>
      </c>
      <c r="D13512" t="s">
        <v>4072</v>
      </c>
      <c r="E13512" t="s">
        <v>20</v>
      </c>
      <c r="F13512" t="b">
        <v>0</v>
      </c>
      <c r="G13512" t="s">
        <v>41</v>
      </c>
      <c r="H13512" s="4">
        <v>45835.251006944447</v>
      </c>
      <c r="I13512" t="b">
        <v>0</v>
      </c>
      <c r="J13512" t="b">
        <v>0</v>
      </c>
      <c r="K13512" t="s">
        <v>24</v>
      </c>
      <c r="L13512" t="s">
        <v>22</v>
      </c>
      <c r="M13512">
        <v>122366.40625</v>
      </c>
      <c r="O13512" t="s">
        <v>13023</v>
      </c>
      <c r="P13512" t="s">
        <v>13024</v>
      </c>
    </row>
    <row r="13513" spans="1:16" x14ac:dyDescent="0.55000000000000004">
      <c r="A13513" t="s">
        <v>1</v>
      </c>
      <c r="B13513" t="s">
        <v>467</v>
      </c>
      <c r="C13513" t="s">
        <v>151</v>
      </c>
      <c r="D13513" t="s">
        <v>3828</v>
      </c>
      <c r="E13513" t="s">
        <v>20</v>
      </c>
      <c r="F13513" t="b">
        <v>0</v>
      </c>
      <c r="G13513" t="s">
        <v>30</v>
      </c>
      <c r="H13513" s="4">
        <v>45835.251203703701</v>
      </c>
      <c r="I13513" t="b">
        <v>0</v>
      </c>
      <c r="J13513" t="b">
        <v>0</v>
      </c>
      <c r="K13513" t="s">
        <v>24</v>
      </c>
      <c r="L13513" t="s">
        <v>22</v>
      </c>
      <c r="M13513">
        <v>138400</v>
      </c>
      <c r="O13513" t="s">
        <v>563</v>
      </c>
      <c r="P13513" t="s">
        <v>596</v>
      </c>
    </row>
    <row r="13514" spans="1:16" x14ac:dyDescent="0.55000000000000004">
      <c r="A13514" t="s">
        <v>1</v>
      </c>
      <c r="B13514" t="s">
        <v>1</v>
      </c>
      <c r="C13514" t="s">
        <v>6818</v>
      </c>
      <c r="D13514" t="s">
        <v>17424</v>
      </c>
      <c r="E13514" t="s">
        <v>20</v>
      </c>
      <c r="F13514" t="b">
        <v>0</v>
      </c>
      <c r="G13514" t="s">
        <v>30</v>
      </c>
      <c r="H13514" s="4">
        <v>45835.251203703701</v>
      </c>
      <c r="I13514" t="b">
        <v>0</v>
      </c>
      <c r="J13514" t="b">
        <v>1</v>
      </c>
      <c r="K13514" t="s">
        <v>24</v>
      </c>
      <c r="L13514" t="s">
        <v>22</v>
      </c>
      <c r="M13514">
        <v>106200</v>
      </c>
      <c r="O13514" t="s">
        <v>6819</v>
      </c>
      <c r="P13514" t="s">
        <v>16835</v>
      </c>
    </row>
    <row r="13515" spans="1:16" x14ac:dyDescent="0.55000000000000004">
      <c r="A13515" t="s">
        <v>2</v>
      </c>
      <c r="B13515" t="s">
        <v>1302</v>
      </c>
      <c r="C13515" t="s">
        <v>82</v>
      </c>
      <c r="D13515" t="s">
        <v>17425</v>
      </c>
      <c r="E13515" t="s">
        <v>20</v>
      </c>
      <c r="F13515" t="b">
        <v>0</v>
      </c>
      <c r="G13515" t="s">
        <v>27</v>
      </c>
      <c r="H13515" s="4">
        <v>45835.251331018517</v>
      </c>
      <c r="I13515" t="b">
        <v>0</v>
      </c>
      <c r="J13515" t="b">
        <v>0</v>
      </c>
      <c r="K13515" t="s">
        <v>24</v>
      </c>
      <c r="L13515" t="s">
        <v>22</v>
      </c>
      <c r="M13515">
        <v>237500</v>
      </c>
      <c r="O13515" t="s">
        <v>17426</v>
      </c>
    </row>
    <row r="13516" spans="1:16" x14ac:dyDescent="0.55000000000000004">
      <c r="A13516" t="s">
        <v>2</v>
      </c>
      <c r="B13516" t="s">
        <v>17427</v>
      </c>
      <c r="C13516" t="s">
        <v>1404</v>
      </c>
      <c r="D13516" t="s">
        <v>3970</v>
      </c>
      <c r="E13516" t="s">
        <v>20</v>
      </c>
      <c r="F13516" t="b">
        <v>0</v>
      </c>
      <c r="G13516" t="s">
        <v>27</v>
      </c>
      <c r="H13516" s="4">
        <v>45835.251446759263</v>
      </c>
      <c r="I13516" t="b">
        <v>0</v>
      </c>
      <c r="J13516" t="b">
        <v>0</v>
      </c>
      <c r="K13516" t="s">
        <v>24</v>
      </c>
      <c r="L13516" t="s">
        <v>22</v>
      </c>
      <c r="M13516">
        <v>110000</v>
      </c>
      <c r="O13516" t="s">
        <v>17428</v>
      </c>
      <c r="P13516" t="s">
        <v>1405</v>
      </c>
    </row>
    <row r="13517" spans="1:16" x14ac:dyDescent="0.55000000000000004">
      <c r="A13517" t="s">
        <v>2</v>
      </c>
      <c r="B13517" t="s">
        <v>17275</v>
      </c>
      <c r="C13517" t="s">
        <v>489</v>
      </c>
      <c r="D13517" t="s">
        <v>3970</v>
      </c>
      <c r="E13517" t="s">
        <v>20</v>
      </c>
      <c r="F13517" t="b">
        <v>0</v>
      </c>
      <c r="G13517" t="s">
        <v>27</v>
      </c>
      <c r="H13517" s="4">
        <v>45835.251516203702</v>
      </c>
      <c r="I13517" t="b">
        <v>0</v>
      </c>
      <c r="J13517" t="b">
        <v>1</v>
      </c>
      <c r="K13517" t="s">
        <v>24</v>
      </c>
      <c r="L13517" t="s">
        <v>22</v>
      </c>
      <c r="M13517">
        <v>190000</v>
      </c>
      <c r="O13517" t="s">
        <v>2361</v>
      </c>
      <c r="P13517" t="s">
        <v>17276</v>
      </c>
    </row>
    <row r="13518" spans="1:16" x14ac:dyDescent="0.55000000000000004">
      <c r="A13518" t="s">
        <v>2</v>
      </c>
      <c r="B13518" t="s">
        <v>16837</v>
      </c>
      <c r="C13518" t="s">
        <v>122</v>
      </c>
      <c r="D13518" t="s">
        <v>3828</v>
      </c>
      <c r="E13518" t="s">
        <v>20</v>
      </c>
      <c r="F13518" t="b">
        <v>0</v>
      </c>
      <c r="G13518" t="s">
        <v>52</v>
      </c>
      <c r="H13518" s="4">
        <v>45835.253217592603</v>
      </c>
      <c r="I13518" t="b">
        <v>0</v>
      </c>
      <c r="J13518" t="b">
        <v>1</v>
      </c>
      <c r="K13518" t="s">
        <v>24</v>
      </c>
      <c r="L13518" t="s">
        <v>22</v>
      </c>
      <c r="M13518">
        <v>85000</v>
      </c>
      <c r="O13518" t="s">
        <v>8412</v>
      </c>
      <c r="P13518" t="s">
        <v>14428</v>
      </c>
    </row>
    <row r="13519" spans="1:16" x14ac:dyDescent="0.55000000000000004">
      <c r="A13519" t="s">
        <v>2</v>
      </c>
      <c r="B13519" t="s">
        <v>1652</v>
      </c>
      <c r="C13519" t="s">
        <v>151</v>
      </c>
      <c r="D13519" t="s">
        <v>3970</v>
      </c>
      <c r="E13519" t="s">
        <v>20</v>
      </c>
      <c r="F13519" t="b">
        <v>0</v>
      </c>
      <c r="G13519" t="s">
        <v>30</v>
      </c>
      <c r="H13519" s="4">
        <v>45835.25403935185</v>
      </c>
      <c r="I13519" t="b">
        <v>0</v>
      </c>
      <c r="J13519" t="b">
        <v>0</v>
      </c>
      <c r="K13519" t="s">
        <v>24</v>
      </c>
      <c r="L13519" t="s">
        <v>22</v>
      </c>
      <c r="M13519">
        <v>101014</v>
      </c>
      <c r="O13519" t="s">
        <v>4632</v>
      </c>
      <c r="P13519" t="s">
        <v>17429</v>
      </c>
    </row>
    <row r="13520" spans="1:16" x14ac:dyDescent="0.55000000000000004">
      <c r="A13520" t="s">
        <v>1</v>
      </c>
      <c r="B13520" t="s">
        <v>17430</v>
      </c>
      <c r="C13520" t="s">
        <v>158</v>
      </c>
      <c r="D13520" t="s">
        <v>4035</v>
      </c>
      <c r="E13520" t="s">
        <v>20</v>
      </c>
      <c r="F13520" t="b">
        <v>0</v>
      </c>
      <c r="G13520" t="s">
        <v>158</v>
      </c>
      <c r="H13520" s="4">
        <v>45835.254293981481</v>
      </c>
      <c r="I13520" t="b">
        <v>0</v>
      </c>
      <c r="J13520" t="b">
        <v>0</v>
      </c>
      <c r="K13520" t="s">
        <v>158</v>
      </c>
      <c r="L13520" t="s">
        <v>22</v>
      </c>
      <c r="M13520">
        <v>74000</v>
      </c>
      <c r="O13520" t="s">
        <v>2768</v>
      </c>
      <c r="P13520" t="s">
        <v>17431</v>
      </c>
    </row>
    <row r="13521" spans="1:16" x14ac:dyDescent="0.55000000000000004">
      <c r="A13521" t="s">
        <v>0</v>
      </c>
      <c r="B13521" t="s">
        <v>17432</v>
      </c>
      <c r="C13521" t="s">
        <v>106</v>
      </c>
      <c r="D13521" t="s">
        <v>3985</v>
      </c>
      <c r="E13521" t="s">
        <v>20</v>
      </c>
      <c r="F13521" t="b">
        <v>0</v>
      </c>
      <c r="G13521" t="s">
        <v>106</v>
      </c>
      <c r="H13521" s="4">
        <v>45835.255729166667</v>
      </c>
      <c r="I13521" t="b">
        <v>0</v>
      </c>
      <c r="J13521" t="b">
        <v>0</v>
      </c>
      <c r="K13521" t="s">
        <v>106</v>
      </c>
      <c r="L13521" t="s">
        <v>22</v>
      </c>
      <c r="M13521">
        <v>198795</v>
      </c>
      <c r="O13521" t="s">
        <v>1906</v>
      </c>
      <c r="P13521" t="s">
        <v>15828</v>
      </c>
    </row>
    <row r="13522" spans="1:16" x14ac:dyDescent="0.55000000000000004">
      <c r="A13522" t="s">
        <v>1</v>
      </c>
      <c r="B13522" t="s">
        <v>4211</v>
      </c>
      <c r="C13522" t="s">
        <v>1291</v>
      </c>
      <c r="D13522" t="s">
        <v>3970</v>
      </c>
      <c r="E13522" t="s">
        <v>20</v>
      </c>
      <c r="F13522" t="b">
        <v>0</v>
      </c>
      <c r="G13522" t="s">
        <v>1247</v>
      </c>
      <c r="H13522" s="4">
        <v>45835.26326388889</v>
      </c>
      <c r="I13522" t="b">
        <v>0</v>
      </c>
      <c r="J13522" t="b">
        <v>0</v>
      </c>
      <c r="K13522" t="s">
        <v>1247</v>
      </c>
      <c r="L13522" t="s">
        <v>22</v>
      </c>
      <c r="M13522">
        <v>101014</v>
      </c>
      <c r="O13522" t="s">
        <v>4212</v>
      </c>
      <c r="P13522" t="s">
        <v>4213</v>
      </c>
    </row>
    <row r="13523" spans="1:16" x14ac:dyDescent="0.55000000000000004">
      <c r="A13523" t="s">
        <v>0</v>
      </c>
      <c r="B13523" t="s">
        <v>5271</v>
      </c>
      <c r="C13523" t="s">
        <v>1170</v>
      </c>
      <c r="D13523" t="s">
        <v>2208</v>
      </c>
      <c r="E13523" t="s">
        <v>20</v>
      </c>
      <c r="F13523" t="b">
        <v>0</v>
      </c>
      <c r="G13523" t="s">
        <v>23</v>
      </c>
      <c r="H13523" s="4">
        <v>45835.284872685188</v>
      </c>
      <c r="I13523" t="b">
        <v>0</v>
      </c>
      <c r="J13523" t="b">
        <v>0</v>
      </c>
      <c r="K13523" t="s">
        <v>24</v>
      </c>
      <c r="L13523" t="s">
        <v>36</v>
      </c>
      <c r="N13523">
        <v>42.5</v>
      </c>
      <c r="O13523" t="s">
        <v>1974</v>
      </c>
      <c r="P13523" t="s">
        <v>393</v>
      </c>
    </row>
    <row r="13524" spans="1:16" x14ac:dyDescent="0.55000000000000004">
      <c r="A13524" t="s">
        <v>2</v>
      </c>
      <c r="B13524" t="s">
        <v>17433</v>
      </c>
      <c r="C13524" t="s">
        <v>851</v>
      </c>
      <c r="D13524" t="s">
        <v>3973</v>
      </c>
      <c r="E13524" t="s">
        <v>20</v>
      </c>
      <c r="F13524" t="b">
        <v>0</v>
      </c>
      <c r="G13524" t="s">
        <v>27</v>
      </c>
      <c r="H13524" s="4">
        <v>45835.293344907397</v>
      </c>
      <c r="I13524" t="b">
        <v>0</v>
      </c>
      <c r="J13524" t="b">
        <v>1</v>
      </c>
      <c r="K13524" t="s">
        <v>24</v>
      </c>
      <c r="L13524" t="s">
        <v>22</v>
      </c>
      <c r="M13524">
        <v>131500</v>
      </c>
      <c r="O13524" t="s">
        <v>86</v>
      </c>
      <c r="P13524" t="s">
        <v>17434</v>
      </c>
    </row>
    <row r="13525" spans="1:16" x14ac:dyDescent="0.55000000000000004">
      <c r="A13525" t="s">
        <v>2</v>
      </c>
      <c r="B13525" t="s">
        <v>17435</v>
      </c>
      <c r="C13525" t="s">
        <v>179</v>
      </c>
      <c r="D13525" t="s">
        <v>3973</v>
      </c>
      <c r="E13525" t="s">
        <v>20</v>
      </c>
      <c r="F13525" t="b">
        <v>0</v>
      </c>
      <c r="G13525" t="s">
        <v>27</v>
      </c>
      <c r="H13525" s="4">
        <v>45835.293391203697</v>
      </c>
      <c r="I13525" t="b">
        <v>0</v>
      </c>
      <c r="J13525" t="b">
        <v>1</v>
      </c>
      <c r="K13525" t="s">
        <v>24</v>
      </c>
      <c r="L13525" t="s">
        <v>22</v>
      </c>
      <c r="M13525">
        <v>131500</v>
      </c>
      <c r="O13525" t="s">
        <v>86</v>
      </c>
      <c r="P13525" t="s">
        <v>17434</v>
      </c>
    </row>
    <row r="13526" spans="1:16" x14ac:dyDescent="0.55000000000000004">
      <c r="A13526" t="s">
        <v>28</v>
      </c>
      <c r="B13526" t="s">
        <v>10450</v>
      </c>
      <c r="C13526" t="s">
        <v>39</v>
      </c>
      <c r="D13526" t="s">
        <v>3973</v>
      </c>
      <c r="E13526" t="s">
        <v>20</v>
      </c>
      <c r="F13526" t="b">
        <v>1</v>
      </c>
      <c r="G13526" t="s">
        <v>27</v>
      </c>
      <c r="H13526" s="4">
        <v>45835.293437499997</v>
      </c>
      <c r="I13526" t="b">
        <v>0</v>
      </c>
      <c r="J13526" t="b">
        <v>0</v>
      </c>
      <c r="K13526" t="s">
        <v>24</v>
      </c>
      <c r="L13526" t="s">
        <v>36</v>
      </c>
      <c r="N13526">
        <v>50</v>
      </c>
      <c r="O13526" t="s">
        <v>7413</v>
      </c>
      <c r="P13526" t="s">
        <v>7459</v>
      </c>
    </row>
    <row r="13527" spans="1:16" x14ac:dyDescent="0.55000000000000004">
      <c r="A13527" t="s">
        <v>2</v>
      </c>
      <c r="B13527" t="s">
        <v>17436</v>
      </c>
      <c r="C13527" t="s">
        <v>76</v>
      </c>
      <c r="D13527" t="s">
        <v>3970</v>
      </c>
      <c r="E13527" t="s">
        <v>20</v>
      </c>
      <c r="F13527" t="b">
        <v>0</v>
      </c>
      <c r="G13527" t="s">
        <v>41</v>
      </c>
      <c r="H13527" s="4">
        <v>45835.293553240743</v>
      </c>
      <c r="I13527" t="b">
        <v>1</v>
      </c>
      <c r="J13527" t="b">
        <v>1</v>
      </c>
      <c r="K13527" t="s">
        <v>24</v>
      </c>
      <c r="L13527" t="s">
        <v>22</v>
      </c>
      <c r="M13527">
        <v>100000</v>
      </c>
      <c r="O13527" t="s">
        <v>3421</v>
      </c>
      <c r="P13527" t="s">
        <v>17437</v>
      </c>
    </row>
    <row r="13528" spans="1:16" x14ac:dyDescent="0.55000000000000004">
      <c r="A13528" t="s">
        <v>2</v>
      </c>
      <c r="B13528" t="s">
        <v>17438</v>
      </c>
      <c r="C13528" t="s">
        <v>908</v>
      </c>
      <c r="D13528" t="s">
        <v>3828</v>
      </c>
      <c r="E13528" t="s">
        <v>20</v>
      </c>
      <c r="F13528" t="b">
        <v>0</v>
      </c>
      <c r="G13528" t="s">
        <v>27</v>
      </c>
      <c r="H13528" s="4">
        <v>45835.334837962961</v>
      </c>
      <c r="I13528" t="b">
        <v>0</v>
      </c>
      <c r="J13528" t="b">
        <v>1</v>
      </c>
      <c r="K13528" t="s">
        <v>24</v>
      </c>
      <c r="L13528" t="s">
        <v>22</v>
      </c>
      <c r="M13528">
        <v>154000</v>
      </c>
      <c r="O13528" t="s">
        <v>1883</v>
      </c>
    </row>
    <row r="13529" spans="1:16" x14ac:dyDescent="0.55000000000000004">
      <c r="A13529" t="s">
        <v>2</v>
      </c>
      <c r="B13529" t="s">
        <v>17439</v>
      </c>
      <c r="C13529" t="s">
        <v>54</v>
      </c>
      <c r="D13529" t="s">
        <v>2208</v>
      </c>
      <c r="E13529" t="s">
        <v>20</v>
      </c>
      <c r="F13529" t="b">
        <v>0</v>
      </c>
      <c r="G13529" t="s">
        <v>30</v>
      </c>
      <c r="H13529" s="4">
        <v>45835.336296296293</v>
      </c>
      <c r="I13529" t="b">
        <v>0</v>
      </c>
      <c r="J13529" t="b">
        <v>1</v>
      </c>
      <c r="K13529" t="s">
        <v>24</v>
      </c>
      <c r="L13529" t="s">
        <v>22</v>
      </c>
      <c r="M13529">
        <v>203500</v>
      </c>
      <c r="O13529" t="s">
        <v>405</v>
      </c>
      <c r="P13529" t="s">
        <v>17440</v>
      </c>
    </row>
    <row r="13530" spans="1:16" x14ac:dyDescent="0.55000000000000004">
      <c r="A13530" t="s">
        <v>2</v>
      </c>
      <c r="B13530" t="s">
        <v>389</v>
      </c>
      <c r="C13530" t="s">
        <v>17441</v>
      </c>
      <c r="D13530" t="s">
        <v>4084</v>
      </c>
      <c r="E13530" t="s">
        <v>20</v>
      </c>
      <c r="F13530" t="b">
        <v>0</v>
      </c>
      <c r="G13530" t="s">
        <v>158</v>
      </c>
      <c r="H13530" s="4">
        <v>45835.33803240741</v>
      </c>
      <c r="I13530" t="b">
        <v>0</v>
      </c>
      <c r="J13530" t="b">
        <v>0</v>
      </c>
      <c r="K13530" t="s">
        <v>158</v>
      </c>
      <c r="L13530" t="s">
        <v>22</v>
      </c>
      <c r="M13530">
        <v>140000</v>
      </c>
      <c r="O13530" t="s">
        <v>12338</v>
      </c>
      <c r="P13530" t="s">
        <v>12339</v>
      </c>
    </row>
    <row r="13531" spans="1:16" x14ac:dyDescent="0.55000000000000004">
      <c r="A13531" t="s">
        <v>2</v>
      </c>
      <c r="B13531" t="s">
        <v>17442</v>
      </c>
      <c r="C13531" t="s">
        <v>24</v>
      </c>
      <c r="D13531" t="s">
        <v>4035</v>
      </c>
      <c r="E13531" t="s">
        <v>20</v>
      </c>
      <c r="F13531" t="b">
        <v>0</v>
      </c>
      <c r="G13531" t="s">
        <v>27</v>
      </c>
      <c r="H13531" s="4">
        <v>45835.376481481479</v>
      </c>
      <c r="I13531" t="b">
        <v>0</v>
      </c>
      <c r="J13531" t="b">
        <v>0</v>
      </c>
      <c r="K13531" t="s">
        <v>24</v>
      </c>
      <c r="L13531" t="s">
        <v>22</v>
      </c>
      <c r="M13531">
        <v>185623.5</v>
      </c>
      <c r="O13531" t="s">
        <v>2120</v>
      </c>
      <c r="P13531" t="s">
        <v>249</v>
      </c>
    </row>
    <row r="13532" spans="1:16" x14ac:dyDescent="0.55000000000000004">
      <c r="A13532" t="s">
        <v>2</v>
      </c>
      <c r="B13532" t="s">
        <v>471</v>
      </c>
      <c r="C13532" t="s">
        <v>5720</v>
      </c>
      <c r="D13532" t="s">
        <v>4084</v>
      </c>
      <c r="E13532" t="s">
        <v>20</v>
      </c>
      <c r="F13532" t="b">
        <v>0</v>
      </c>
      <c r="G13532" t="s">
        <v>158</v>
      </c>
      <c r="H13532" s="4">
        <v>45835.379675925928</v>
      </c>
      <c r="I13532" t="b">
        <v>0</v>
      </c>
      <c r="J13532" t="b">
        <v>0</v>
      </c>
      <c r="K13532" t="s">
        <v>158</v>
      </c>
      <c r="L13532" t="s">
        <v>22</v>
      </c>
      <c r="M13532">
        <v>105000</v>
      </c>
      <c r="O13532" t="s">
        <v>2162</v>
      </c>
      <c r="P13532" t="s">
        <v>2611</v>
      </c>
    </row>
    <row r="13533" spans="1:16" x14ac:dyDescent="0.55000000000000004">
      <c r="A13533" t="s">
        <v>0</v>
      </c>
      <c r="B13533" t="s">
        <v>1699</v>
      </c>
      <c r="C13533" t="s">
        <v>17443</v>
      </c>
      <c r="D13533" t="s">
        <v>2208</v>
      </c>
      <c r="E13533" t="s">
        <v>20</v>
      </c>
      <c r="F13533" t="b">
        <v>0</v>
      </c>
      <c r="G13533" t="s">
        <v>27</v>
      </c>
      <c r="H13533" s="4">
        <v>45835.458425925928</v>
      </c>
      <c r="I13533" t="b">
        <v>0</v>
      </c>
      <c r="J13533" t="b">
        <v>0</v>
      </c>
      <c r="K13533" t="s">
        <v>24</v>
      </c>
      <c r="L13533" t="s">
        <v>36</v>
      </c>
      <c r="N13533">
        <v>32.5</v>
      </c>
      <c r="O13533" t="s">
        <v>17444</v>
      </c>
      <c r="P13533" t="s">
        <v>1329</v>
      </c>
    </row>
    <row r="13534" spans="1:16" x14ac:dyDescent="0.55000000000000004">
      <c r="A13534" t="s">
        <v>1</v>
      </c>
      <c r="B13534" t="s">
        <v>6850</v>
      </c>
      <c r="C13534" t="s">
        <v>82</v>
      </c>
      <c r="D13534" t="s">
        <v>4084</v>
      </c>
      <c r="E13534" t="s">
        <v>20</v>
      </c>
      <c r="F13534" t="b">
        <v>0</v>
      </c>
      <c r="G13534" t="s">
        <v>27</v>
      </c>
      <c r="H13534" s="4">
        <v>45835.459270833337</v>
      </c>
      <c r="I13534" t="b">
        <v>0</v>
      </c>
      <c r="J13534" t="b">
        <v>1</v>
      </c>
      <c r="K13534" t="s">
        <v>24</v>
      </c>
      <c r="L13534" t="s">
        <v>22</v>
      </c>
      <c r="M13534">
        <v>195000</v>
      </c>
      <c r="O13534" t="s">
        <v>6852</v>
      </c>
      <c r="P13534" t="s">
        <v>119</v>
      </c>
    </row>
    <row r="13535" spans="1:16" x14ac:dyDescent="0.55000000000000004">
      <c r="A13535" t="s">
        <v>2</v>
      </c>
      <c r="B13535" t="s">
        <v>3929</v>
      </c>
      <c r="C13535" t="s">
        <v>854</v>
      </c>
      <c r="D13535" t="s">
        <v>2208</v>
      </c>
      <c r="E13535" t="s">
        <v>20</v>
      </c>
      <c r="F13535" t="b">
        <v>0</v>
      </c>
      <c r="G13535" t="s">
        <v>27</v>
      </c>
      <c r="H13535" s="4">
        <v>45835.459814814807</v>
      </c>
      <c r="I13535" t="b">
        <v>0</v>
      </c>
      <c r="J13535" t="b">
        <v>1</v>
      </c>
      <c r="K13535" t="s">
        <v>24</v>
      </c>
      <c r="L13535" t="s">
        <v>22</v>
      </c>
      <c r="M13535">
        <v>157000</v>
      </c>
      <c r="O13535" t="s">
        <v>3611</v>
      </c>
      <c r="P13535" t="s">
        <v>17445</v>
      </c>
    </row>
    <row r="13536" spans="1:16" x14ac:dyDescent="0.55000000000000004">
      <c r="A13536" t="s">
        <v>2</v>
      </c>
      <c r="B13536" t="s">
        <v>17409</v>
      </c>
      <c r="C13536" t="s">
        <v>3616</v>
      </c>
      <c r="D13536" t="s">
        <v>3973</v>
      </c>
      <c r="E13536" t="s">
        <v>20</v>
      </c>
      <c r="F13536" t="b">
        <v>0</v>
      </c>
      <c r="G13536" t="s">
        <v>27</v>
      </c>
      <c r="H13536" s="4">
        <v>45835.459849537037</v>
      </c>
      <c r="I13536" t="b">
        <v>0</v>
      </c>
      <c r="J13536" t="b">
        <v>1</v>
      </c>
      <c r="K13536" t="s">
        <v>24</v>
      </c>
      <c r="L13536" t="s">
        <v>22</v>
      </c>
      <c r="M13536">
        <v>127952</v>
      </c>
      <c r="O13536" t="s">
        <v>1172</v>
      </c>
      <c r="P13536" t="s">
        <v>17410</v>
      </c>
    </row>
    <row r="13537" spans="1:16" x14ac:dyDescent="0.55000000000000004">
      <c r="A13537" t="s">
        <v>28</v>
      </c>
      <c r="B13537" t="s">
        <v>12010</v>
      </c>
      <c r="C13537" t="s">
        <v>82</v>
      </c>
      <c r="D13537" t="s">
        <v>3973</v>
      </c>
      <c r="E13537" t="s">
        <v>20</v>
      </c>
      <c r="F13537" t="b">
        <v>0</v>
      </c>
      <c r="G13537" t="s">
        <v>27</v>
      </c>
      <c r="H13537" s="4">
        <v>45835.500902777778</v>
      </c>
      <c r="I13537" t="b">
        <v>0</v>
      </c>
      <c r="J13537" t="b">
        <v>1</v>
      </c>
      <c r="K13537" t="s">
        <v>24</v>
      </c>
      <c r="L13537" t="s">
        <v>22</v>
      </c>
      <c r="M13537">
        <v>179500</v>
      </c>
      <c r="O13537" t="s">
        <v>1172</v>
      </c>
      <c r="P13537" t="s">
        <v>893</v>
      </c>
    </row>
    <row r="13538" spans="1:16" x14ac:dyDescent="0.55000000000000004">
      <c r="A13538" t="s">
        <v>1</v>
      </c>
      <c r="B13538" t="s">
        <v>15085</v>
      </c>
      <c r="C13538" t="s">
        <v>9565</v>
      </c>
      <c r="D13538" t="s">
        <v>3973</v>
      </c>
      <c r="E13538" t="s">
        <v>20</v>
      </c>
      <c r="F13538" t="b">
        <v>0</v>
      </c>
      <c r="G13538" t="s">
        <v>27</v>
      </c>
      <c r="H13538" s="4">
        <v>45835.500937500001</v>
      </c>
      <c r="I13538" t="b">
        <v>0</v>
      </c>
      <c r="J13538" t="b">
        <v>1</v>
      </c>
      <c r="K13538" t="s">
        <v>24</v>
      </c>
      <c r="L13538" t="s">
        <v>22</v>
      </c>
      <c r="M13538">
        <v>156500</v>
      </c>
      <c r="O13538" t="s">
        <v>14753</v>
      </c>
      <c r="P13538" t="s">
        <v>2611</v>
      </c>
    </row>
    <row r="13539" spans="1:16" x14ac:dyDescent="0.55000000000000004">
      <c r="A13539" t="s">
        <v>2</v>
      </c>
      <c r="B13539" t="s">
        <v>2567</v>
      </c>
      <c r="C13539" t="s">
        <v>2130</v>
      </c>
      <c r="D13539" t="s">
        <v>3973</v>
      </c>
      <c r="E13539" t="s">
        <v>20</v>
      </c>
      <c r="F13539" t="b">
        <v>0</v>
      </c>
      <c r="G13539" t="s">
        <v>27</v>
      </c>
      <c r="H13539" s="4">
        <v>45835.501435185193</v>
      </c>
      <c r="I13539" t="b">
        <v>0</v>
      </c>
      <c r="J13539" t="b">
        <v>1</v>
      </c>
      <c r="K13539" t="s">
        <v>24</v>
      </c>
      <c r="L13539" t="s">
        <v>22</v>
      </c>
      <c r="M13539">
        <v>97000</v>
      </c>
      <c r="O13539" t="s">
        <v>5482</v>
      </c>
      <c r="P13539" t="s">
        <v>12594</v>
      </c>
    </row>
    <row r="13540" spans="1:16" x14ac:dyDescent="0.55000000000000004">
      <c r="A13540" t="s">
        <v>2</v>
      </c>
      <c r="B13540" t="s">
        <v>8314</v>
      </c>
      <c r="C13540" t="s">
        <v>2941</v>
      </c>
      <c r="D13540" t="s">
        <v>3600</v>
      </c>
      <c r="E13540" t="s">
        <v>20</v>
      </c>
      <c r="F13540" t="b">
        <v>0</v>
      </c>
      <c r="G13540" t="s">
        <v>27</v>
      </c>
      <c r="H13540" s="4">
        <v>45835.501435185193</v>
      </c>
      <c r="I13540" t="b">
        <v>0</v>
      </c>
      <c r="J13540" t="b">
        <v>1</v>
      </c>
      <c r="K13540" t="s">
        <v>24</v>
      </c>
      <c r="L13540" t="s">
        <v>22</v>
      </c>
      <c r="M13540">
        <v>237000</v>
      </c>
      <c r="O13540" t="s">
        <v>1642</v>
      </c>
      <c r="P13540" t="s">
        <v>8315</v>
      </c>
    </row>
    <row r="13541" spans="1:16" x14ac:dyDescent="0.55000000000000004">
      <c r="A13541" t="s">
        <v>2</v>
      </c>
      <c r="B13541" t="s">
        <v>17446</v>
      </c>
      <c r="C13541" t="s">
        <v>24</v>
      </c>
      <c r="D13541" t="s">
        <v>4035</v>
      </c>
      <c r="E13541" t="s">
        <v>20</v>
      </c>
      <c r="F13541" t="b">
        <v>0</v>
      </c>
      <c r="G13541" t="s">
        <v>27</v>
      </c>
      <c r="H13541" s="4">
        <v>45835.501446759263</v>
      </c>
      <c r="I13541" t="b">
        <v>0</v>
      </c>
      <c r="J13541" t="b">
        <v>0</v>
      </c>
      <c r="K13541" t="s">
        <v>24</v>
      </c>
      <c r="L13541" t="s">
        <v>22</v>
      </c>
      <c r="M13541">
        <v>154686.5</v>
      </c>
      <c r="O13541" t="s">
        <v>17447</v>
      </c>
      <c r="P13541" t="s">
        <v>17448</v>
      </c>
    </row>
    <row r="13542" spans="1:16" x14ac:dyDescent="0.55000000000000004">
      <c r="A13542" t="s">
        <v>1</v>
      </c>
      <c r="B13542" t="s">
        <v>7561</v>
      </c>
      <c r="C13542" t="s">
        <v>713</v>
      </c>
      <c r="D13542" t="s">
        <v>3973</v>
      </c>
      <c r="E13542" t="s">
        <v>20</v>
      </c>
      <c r="F13542" t="b">
        <v>0</v>
      </c>
      <c r="G13542" t="s">
        <v>27</v>
      </c>
      <c r="H13542" s="4">
        <v>45835.501770833333</v>
      </c>
      <c r="I13542" t="b">
        <v>0</v>
      </c>
      <c r="J13542" t="b">
        <v>1</v>
      </c>
      <c r="K13542" t="s">
        <v>24</v>
      </c>
      <c r="L13542" t="s">
        <v>22</v>
      </c>
      <c r="M13542">
        <v>113750</v>
      </c>
      <c r="O13542" t="s">
        <v>5482</v>
      </c>
      <c r="P13542" t="s">
        <v>7562</v>
      </c>
    </row>
    <row r="13543" spans="1:16" x14ac:dyDescent="0.55000000000000004">
      <c r="A13543" t="s">
        <v>2</v>
      </c>
      <c r="B13543" t="s">
        <v>9374</v>
      </c>
      <c r="C13543" t="s">
        <v>1618</v>
      </c>
      <c r="D13543" t="s">
        <v>3973</v>
      </c>
      <c r="E13543" t="s">
        <v>20</v>
      </c>
      <c r="F13543" t="b">
        <v>0</v>
      </c>
      <c r="G13543" t="s">
        <v>30</v>
      </c>
      <c r="H13543" s="4">
        <v>45835.503078703703</v>
      </c>
      <c r="I13543" t="b">
        <v>0</v>
      </c>
      <c r="J13543" t="b">
        <v>1</v>
      </c>
      <c r="K13543" t="s">
        <v>24</v>
      </c>
      <c r="L13543" t="s">
        <v>22</v>
      </c>
      <c r="M13543">
        <v>122900</v>
      </c>
      <c r="O13543" t="s">
        <v>5482</v>
      </c>
      <c r="P13543" t="s">
        <v>9375</v>
      </c>
    </row>
    <row r="13544" spans="1:16" x14ac:dyDescent="0.55000000000000004">
      <c r="A13544" t="s">
        <v>0</v>
      </c>
      <c r="B13544" t="s">
        <v>17449</v>
      </c>
      <c r="C13544" t="s">
        <v>1041</v>
      </c>
      <c r="D13544" t="s">
        <v>3973</v>
      </c>
      <c r="E13544" t="s">
        <v>20</v>
      </c>
      <c r="F13544" t="b">
        <v>0</v>
      </c>
      <c r="G13544" t="s">
        <v>41</v>
      </c>
      <c r="H13544" s="4">
        <v>45835.542025462957</v>
      </c>
      <c r="I13544" t="b">
        <v>1</v>
      </c>
      <c r="J13544" t="b">
        <v>0</v>
      </c>
      <c r="K13544" t="s">
        <v>24</v>
      </c>
      <c r="L13544" t="s">
        <v>36</v>
      </c>
      <c r="N13544">
        <v>45</v>
      </c>
      <c r="O13544" t="s">
        <v>13650</v>
      </c>
      <c r="P13544" t="s">
        <v>963</v>
      </c>
    </row>
    <row r="13545" spans="1:16" x14ac:dyDescent="0.55000000000000004">
      <c r="A13545" t="s">
        <v>1</v>
      </c>
      <c r="B13545" t="s">
        <v>17450</v>
      </c>
      <c r="C13545" t="s">
        <v>606</v>
      </c>
      <c r="D13545" t="s">
        <v>3828</v>
      </c>
      <c r="E13545" t="s">
        <v>20</v>
      </c>
      <c r="F13545" t="b">
        <v>0</v>
      </c>
      <c r="G13545" t="s">
        <v>27</v>
      </c>
      <c r="H13545" s="4">
        <v>45835.542500000003</v>
      </c>
      <c r="I13545" t="b">
        <v>0</v>
      </c>
      <c r="J13545" t="b">
        <v>1</v>
      </c>
      <c r="K13545" t="s">
        <v>24</v>
      </c>
      <c r="L13545" t="s">
        <v>22</v>
      </c>
      <c r="M13545">
        <v>175000</v>
      </c>
      <c r="O13545" t="s">
        <v>3906</v>
      </c>
      <c r="P13545" t="s">
        <v>9154</v>
      </c>
    </row>
    <row r="13546" spans="1:16" x14ac:dyDescent="0.55000000000000004">
      <c r="A13546" t="s">
        <v>1</v>
      </c>
      <c r="B13546" t="s">
        <v>17451</v>
      </c>
      <c r="C13546" t="s">
        <v>39</v>
      </c>
      <c r="D13546" t="s">
        <v>2208</v>
      </c>
      <c r="F13546" t="b">
        <v>1</v>
      </c>
      <c r="G13546" t="s">
        <v>27</v>
      </c>
      <c r="H13546" s="4">
        <v>45835.542581018519</v>
      </c>
      <c r="I13546" t="b">
        <v>0</v>
      </c>
      <c r="J13546" t="b">
        <v>0</v>
      </c>
      <c r="K13546" t="s">
        <v>24</v>
      </c>
      <c r="L13546" t="s">
        <v>36</v>
      </c>
      <c r="N13546">
        <v>100</v>
      </c>
      <c r="O13546" t="s">
        <v>17452</v>
      </c>
      <c r="P13546" t="s">
        <v>17272</v>
      </c>
    </row>
    <row r="13547" spans="1:16" x14ac:dyDescent="0.55000000000000004">
      <c r="A13547" t="s">
        <v>1</v>
      </c>
      <c r="B13547" t="s">
        <v>17453</v>
      </c>
      <c r="C13547" t="s">
        <v>9658</v>
      </c>
      <c r="D13547" t="s">
        <v>4084</v>
      </c>
      <c r="E13547" t="s">
        <v>20</v>
      </c>
      <c r="F13547" t="b">
        <v>0</v>
      </c>
      <c r="G13547" t="s">
        <v>158</v>
      </c>
      <c r="H13547" s="4">
        <v>45835.545995370368</v>
      </c>
      <c r="I13547" t="b">
        <v>0</v>
      </c>
      <c r="J13547" t="b">
        <v>0</v>
      </c>
      <c r="K13547" t="s">
        <v>158</v>
      </c>
      <c r="L13547" t="s">
        <v>22</v>
      </c>
      <c r="M13547">
        <v>150000</v>
      </c>
      <c r="O13547" t="s">
        <v>17454</v>
      </c>
      <c r="P13547" t="s">
        <v>1621</v>
      </c>
    </row>
    <row r="13548" spans="1:16" x14ac:dyDescent="0.55000000000000004">
      <c r="A13548" t="s">
        <v>0</v>
      </c>
      <c r="B13548" t="s">
        <v>17455</v>
      </c>
      <c r="C13548" t="s">
        <v>2896</v>
      </c>
      <c r="D13548" t="s">
        <v>7853</v>
      </c>
      <c r="E13548" t="s">
        <v>20</v>
      </c>
      <c r="F13548" t="b">
        <v>0</v>
      </c>
      <c r="G13548" t="s">
        <v>30</v>
      </c>
      <c r="H13548" s="4">
        <v>45835.583969907413</v>
      </c>
      <c r="I13548" t="b">
        <v>0</v>
      </c>
      <c r="J13548" t="b">
        <v>0</v>
      </c>
      <c r="K13548" t="s">
        <v>24</v>
      </c>
      <c r="L13548" t="s">
        <v>36</v>
      </c>
      <c r="N13548">
        <v>23.5</v>
      </c>
      <c r="O13548" t="s">
        <v>2897</v>
      </c>
    </row>
    <row r="13549" spans="1:16" x14ac:dyDescent="0.55000000000000004">
      <c r="A13549" t="s">
        <v>2</v>
      </c>
      <c r="B13549" t="s">
        <v>17456</v>
      </c>
      <c r="C13549" t="s">
        <v>425</v>
      </c>
      <c r="D13549" t="s">
        <v>3600</v>
      </c>
      <c r="E13549" t="s">
        <v>34</v>
      </c>
      <c r="F13549" t="b">
        <v>0</v>
      </c>
      <c r="G13549" t="s">
        <v>27</v>
      </c>
      <c r="H13549" s="4">
        <v>45835.584872685176</v>
      </c>
      <c r="I13549" t="b">
        <v>1</v>
      </c>
      <c r="J13549" t="b">
        <v>0</v>
      </c>
      <c r="K13549" t="s">
        <v>24</v>
      </c>
      <c r="L13549" t="s">
        <v>36</v>
      </c>
      <c r="N13549">
        <v>89</v>
      </c>
      <c r="O13549" t="s">
        <v>17457</v>
      </c>
      <c r="P13549" t="s">
        <v>17458</v>
      </c>
    </row>
    <row r="13550" spans="1:16" x14ac:dyDescent="0.55000000000000004">
      <c r="A13550" t="s">
        <v>0</v>
      </c>
      <c r="B13550" t="s">
        <v>17459</v>
      </c>
      <c r="C13550" t="s">
        <v>192</v>
      </c>
      <c r="D13550" t="s">
        <v>3973</v>
      </c>
      <c r="E13550" t="s">
        <v>105</v>
      </c>
      <c r="F13550" t="b">
        <v>0</v>
      </c>
      <c r="G13550" t="s">
        <v>27</v>
      </c>
      <c r="H13550" s="4">
        <v>45835.585104166668</v>
      </c>
      <c r="I13550" t="b">
        <v>1</v>
      </c>
      <c r="J13550" t="b">
        <v>0</v>
      </c>
      <c r="K13550" t="s">
        <v>24</v>
      </c>
      <c r="L13550" t="s">
        <v>36</v>
      </c>
      <c r="N13550">
        <v>40</v>
      </c>
      <c r="O13550" t="s">
        <v>74</v>
      </c>
      <c r="P13550" t="s">
        <v>409</v>
      </c>
    </row>
    <row r="13551" spans="1:16" x14ac:dyDescent="0.55000000000000004">
      <c r="A13551" t="s">
        <v>40</v>
      </c>
      <c r="B13551" t="s">
        <v>17460</v>
      </c>
      <c r="C13551" t="s">
        <v>172</v>
      </c>
      <c r="D13551" t="s">
        <v>3973</v>
      </c>
      <c r="E13551" t="s">
        <v>20</v>
      </c>
      <c r="F13551" t="b">
        <v>0</v>
      </c>
      <c r="G13551" t="s">
        <v>27</v>
      </c>
      <c r="H13551" s="4">
        <v>45835.585196759261</v>
      </c>
      <c r="I13551" t="b">
        <v>0</v>
      </c>
      <c r="J13551" t="b">
        <v>1</v>
      </c>
      <c r="K13551" t="s">
        <v>24</v>
      </c>
      <c r="L13551" t="s">
        <v>22</v>
      </c>
      <c r="M13551">
        <v>172000</v>
      </c>
      <c r="O13551" t="s">
        <v>1512</v>
      </c>
      <c r="P13551" t="s">
        <v>67</v>
      </c>
    </row>
    <row r="13552" spans="1:16" x14ac:dyDescent="0.55000000000000004">
      <c r="A13552" t="s">
        <v>0</v>
      </c>
      <c r="B13552" t="s">
        <v>3928</v>
      </c>
      <c r="C13552" t="s">
        <v>167</v>
      </c>
      <c r="D13552" t="s">
        <v>6017</v>
      </c>
      <c r="E13552" t="s">
        <v>20</v>
      </c>
      <c r="F13552" t="b">
        <v>0</v>
      </c>
      <c r="G13552" t="s">
        <v>35</v>
      </c>
      <c r="H13552" s="4">
        <v>45835.625543981478</v>
      </c>
      <c r="I13552" t="b">
        <v>0</v>
      </c>
      <c r="J13552" t="b">
        <v>0</v>
      </c>
      <c r="K13552" t="s">
        <v>24</v>
      </c>
      <c r="L13552" t="s">
        <v>22</v>
      </c>
      <c r="M13552">
        <v>139500</v>
      </c>
      <c r="O13552" t="s">
        <v>17461</v>
      </c>
      <c r="P13552" t="s">
        <v>17462</v>
      </c>
    </row>
    <row r="13553" spans="1:16" x14ac:dyDescent="0.55000000000000004">
      <c r="A13553" t="s">
        <v>28</v>
      </c>
      <c r="B13553" t="s">
        <v>28</v>
      </c>
      <c r="C13553" t="s">
        <v>185</v>
      </c>
      <c r="D13553" t="s">
        <v>3973</v>
      </c>
      <c r="E13553" t="s">
        <v>51</v>
      </c>
      <c r="F13553" t="b">
        <v>0</v>
      </c>
      <c r="G13553" t="s">
        <v>27</v>
      </c>
      <c r="H13553" s="4">
        <v>45835.625868055547</v>
      </c>
      <c r="I13553" t="b">
        <v>0</v>
      </c>
      <c r="J13553" t="b">
        <v>0</v>
      </c>
      <c r="K13553" t="s">
        <v>24</v>
      </c>
      <c r="L13553" t="s">
        <v>36</v>
      </c>
      <c r="N13553">
        <v>55</v>
      </c>
      <c r="O13553" t="s">
        <v>2586</v>
      </c>
      <c r="P13553" t="s">
        <v>745</v>
      </c>
    </row>
    <row r="13554" spans="1:16" x14ac:dyDescent="0.55000000000000004">
      <c r="A13554" t="s">
        <v>19</v>
      </c>
      <c r="B13554" t="s">
        <v>17463</v>
      </c>
      <c r="C13554" t="s">
        <v>82</v>
      </c>
      <c r="D13554" t="s">
        <v>6017</v>
      </c>
      <c r="E13554" t="s">
        <v>20</v>
      </c>
      <c r="F13554" t="b">
        <v>0</v>
      </c>
      <c r="G13554" t="s">
        <v>27</v>
      </c>
      <c r="H13554" s="4">
        <v>45835.625868055547</v>
      </c>
      <c r="I13554" t="b">
        <v>0</v>
      </c>
      <c r="J13554" t="b">
        <v>0</v>
      </c>
      <c r="K13554" t="s">
        <v>24</v>
      </c>
      <c r="L13554" t="s">
        <v>22</v>
      </c>
      <c r="M13554">
        <v>175000</v>
      </c>
      <c r="O13554" t="s">
        <v>17464</v>
      </c>
      <c r="P13554" t="s">
        <v>17465</v>
      </c>
    </row>
    <row r="13555" spans="1:16" x14ac:dyDescent="0.55000000000000004">
      <c r="A13555" t="s">
        <v>2</v>
      </c>
      <c r="B13555" t="s">
        <v>2784</v>
      </c>
      <c r="C13555" t="s">
        <v>39</v>
      </c>
      <c r="D13555" t="s">
        <v>3828</v>
      </c>
      <c r="E13555" t="s">
        <v>51</v>
      </c>
      <c r="F13555" t="b">
        <v>1</v>
      </c>
      <c r="G13555" t="s">
        <v>41</v>
      </c>
      <c r="H13555" s="4">
        <v>45835.627129629633</v>
      </c>
      <c r="I13555" t="b">
        <v>0</v>
      </c>
      <c r="J13555" t="b">
        <v>0</v>
      </c>
      <c r="K13555" t="s">
        <v>24</v>
      </c>
      <c r="L13555" t="s">
        <v>36</v>
      </c>
      <c r="N13555">
        <v>57.5</v>
      </c>
      <c r="O13555" t="s">
        <v>17466</v>
      </c>
      <c r="P13555" t="s">
        <v>17467</v>
      </c>
    </row>
    <row r="13556" spans="1:16" x14ac:dyDescent="0.55000000000000004">
      <c r="A13556" t="s">
        <v>28</v>
      </c>
      <c r="B13556" t="s">
        <v>17468</v>
      </c>
      <c r="C13556" t="s">
        <v>203</v>
      </c>
      <c r="D13556" t="s">
        <v>3973</v>
      </c>
      <c r="E13556" t="s">
        <v>51</v>
      </c>
      <c r="F13556" t="b">
        <v>0</v>
      </c>
      <c r="G13556" t="s">
        <v>41</v>
      </c>
      <c r="H13556" s="4">
        <v>45835.627314814818</v>
      </c>
      <c r="I13556" t="b">
        <v>0</v>
      </c>
      <c r="J13556" t="b">
        <v>0</v>
      </c>
      <c r="K13556" t="s">
        <v>24</v>
      </c>
      <c r="L13556" t="s">
        <v>36</v>
      </c>
      <c r="N13556">
        <v>70</v>
      </c>
      <c r="O13556" t="s">
        <v>458</v>
      </c>
    </row>
    <row r="13557" spans="1:16" x14ac:dyDescent="0.55000000000000004">
      <c r="A13557" t="s">
        <v>1</v>
      </c>
      <c r="B13557" t="s">
        <v>17469</v>
      </c>
      <c r="C13557" t="s">
        <v>922</v>
      </c>
      <c r="D13557" t="s">
        <v>4035</v>
      </c>
      <c r="E13557" t="s">
        <v>20</v>
      </c>
      <c r="F13557" t="b">
        <v>0</v>
      </c>
      <c r="G13557" t="s">
        <v>158</v>
      </c>
      <c r="H13557" s="4">
        <v>45835.629479166673</v>
      </c>
      <c r="I13557" t="b">
        <v>0</v>
      </c>
      <c r="J13557" t="b">
        <v>0</v>
      </c>
      <c r="K13557" t="s">
        <v>158</v>
      </c>
      <c r="L13557" t="s">
        <v>22</v>
      </c>
      <c r="M13557">
        <v>62500</v>
      </c>
      <c r="O13557" t="s">
        <v>3679</v>
      </c>
      <c r="P13557" t="s">
        <v>2746</v>
      </c>
    </row>
    <row r="13558" spans="1:16" x14ac:dyDescent="0.55000000000000004">
      <c r="A13558" t="s">
        <v>0</v>
      </c>
      <c r="B13558" t="s">
        <v>17470</v>
      </c>
      <c r="C13558" t="s">
        <v>298</v>
      </c>
      <c r="D13558" t="s">
        <v>4035</v>
      </c>
      <c r="E13558" t="s">
        <v>20</v>
      </c>
      <c r="F13558" t="b">
        <v>0</v>
      </c>
      <c r="G13558" t="s">
        <v>298</v>
      </c>
      <c r="H13558" s="4">
        <v>45835.631377314807</v>
      </c>
      <c r="I13558" t="b">
        <v>0</v>
      </c>
      <c r="J13558" t="b">
        <v>0</v>
      </c>
      <c r="K13558" t="s">
        <v>298</v>
      </c>
      <c r="L13558" t="s">
        <v>22</v>
      </c>
      <c r="M13558">
        <v>59700</v>
      </c>
      <c r="O13558" t="s">
        <v>1006</v>
      </c>
      <c r="P13558" t="s">
        <v>17471</v>
      </c>
    </row>
    <row r="13559" spans="1:16" x14ac:dyDescent="0.55000000000000004">
      <c r="A13559" t="s">
        <v>1</v>
      </c>
      <c r="B13559" t="s">
        <v>17472</v>
      </c>
      <c r="C13559" t="s">
        <v>203</v>
      </c>
      <c r="D13559" t="s">
        <v>3973</v>
      </c>
      <c r="E13559" t="s">
        <v>51</v>
      </c>
      <c r="F13559" t="b">
        <v>0</v>
      </c>
      <c r="G13559" t="s">
        <v>23</v>
      </c>
      <c r="H13559" s="4">
        <v>45835.659953703696</v>
      </c>
      <c r="I13559" t="b">
        <v>0</v>
      </c>
      <c r="J13559" t="b">
        <v>1</v>
      </c>
      <c r="K13559" t="s">
        <v>24</v>
      </c>
      <c r="L13559" t="s">
        <v>36</v>
      </c>
      <c r="N13559">
        <v>62.5</v>
      </c>
      <c r="O13559" t="s">
        <v>144</v>
      </c>
      <c r="P13559" t="s">
        <v>193</v>
      </c>
    </row>
    <row r="13560" spans="1:16" x14ac:dyDescent="0.55000000000000004">
      <c r="A13560" t="s">
        <v>0</v>
      </c>
      <c r="B13560" t="s">
        <v>16316</v>
      </c>
      <c r="C13560" t="s">
        <v>180</v>
      </c>
      <c r="D13560" t="s">
        <v>3973</v>
      </c>
      <c r="E13560" t="s">
        <v>20</v>
      </c>
      <c r="F13560" t="b">
        <v>0</v>
      </c>
      <c r="G13560" t="s">
        <v>41</v>
      </c>
      <c r="H13560" s="4">
        <v>45835.666944444441</v>
      </c>
      <c r="I13560" t="b">
        <v>0</v>
      </c>
      <c r="J13560" t="b">
        <v>1</v>
      </c>
      <c r="K13560" t="s">
        <v>24</v>
      </c>
      <c r="L13560" t="s">
        <v>36</v>
      </c>
      <c r="N13560">
        <v>45</v>
      </c>
      <c r="O13560" t="s">
        <v>4351</v>
      </c>
      <c r="P13560" t="s">
        <v>16317</v>
      </c>
    </row>
    <row r="13561" spans="1:16" x14ac:dyDescent="0.55000000000000004">
      <c r="A13561" t="s">
        <v>139</v>
      </c>
      <c r="B13561" t="s">
        <v>17473</v>
      </c>
      <c r="C13561" t="s">
        <v>386</v>
      </c>
      <c r="D13561" t="s">
        <v>3973</v>
      </c>
      <c r="E13561" t="s">
        <v>51</v>
      </c>
      <c r="F13561" t="b">
        <v>0</v>
      </c>
      <c r="G13561" t="s">
        <v>41</v>
      </c>
      <c r="H13561" s="4">
        <v>45835.667094907411</v>
      </c>
      <c r="I13561" t="b">
        <v>0</v>
      </c>
      <c r="J13561" t="b">
        <v>1</v>
      </c>
      <c r="K13561" t="s">
        <v>24</v>
      </c>
      <c r="L13561" t="s">
        <v>36</v>
      </c>
      <c r="N13561">
        <v>57.5</v>
      </c>
      <c r="O13561" t="s">
        <v>3487</v>
      </c>
      <c r="P13561" t="s">
        <v>17474</v>
      </c>
    </row>
    <row r="13562" spans="1:16" x14ac:dyDescent="0.55000000000000004">
      <c r="A13562" t="s">
        <v>0</v>
      </c>
      <c r="B13562" t="s">
        <v>17475</v>
      </c>
      <c r="C13562" t="s">
        <v>181</v>
      </c>
      <c r="D13562" t="s">
        <v>3973</v>
      </c>
      <c r="E13562" t="s">
        <v>20</v>
      </c>
      <c r="F13562" t="b">
        <v>0</v>
      </c>
      <c r="G13562" t="s">
        <v>41</v>
      </c>
      <c r="H13562" s="4">
        <v>45835.667094907411</v>
      </c>
      <c r="I13562" t="b">
        <v>0</v>
      </c>
      <c r="J13562" t="b">
        <v>1</v>
      </c>
      <c r="K13562" t="s">
        <v>24</v>
      </c>
      <c r="L13562" t="s">
        <v>22</v>
      </c>
      <c r="M13562">
        <v>115000</v>
      </c>
      <c r="O13562" t="s">
        <v>1459</v>
      </c>
      <c r="P13562" t="s">
        <v>17476</v>
      </c>
    </row>
    <row r="13563" spans="1:16" x14ac:dyDescent="0.55000000000000004">
      <c r="A13563" t="s">
        <v>0</v>
      </c>
      <c r="B13563" t="s">
        <v>17477</v>
      </c>
      <c r="C13563" t="s">
        <v>167</v>
      </c>
      <c r="D13563" t="s">
        <v>3828</v>
      </c>
      <c r="E13563" t="s">
        <v>51</v>
      </c>
      <c r="F13563" t="b">
        <v>0</v>
      </c>
      <c r="G13563" t="s">
        <v>35</v>
      </c>
      <c r="H13563" s="4">
        <v>45835.667118055557</v>
      </c>
      <c r="I13563" t="b">
        <v>1</v>
      </c>
      <c r="J13563" t="b">
        <v>0</v>
      </c>
      <c r="K13563" t="s">
        <v>24</v>
      </c>
      <c r="L13563" t="s">
        <v>36</v>
      </c>
      <c r="N13563">
        <v>45</v>
      </c>
      <c r="O13563" t="s">
        <v>17478</v>
      </c>
      <c r="P13563" t="s">
        <v>710</v>
      </c>
    </row>
    <row r="13564" spans="1:16" x14ac:dyDescent="0.55000000000000004">
      <c r="A13564" t="s">
        <v>2</v>
      </c>
      <c r="B13564" t="s">
        <v>2</v>
      </c>
      <c r="C13564" t="s">
        <v>601</v>
      </c>
      <c r="D13564" t="s">
        <v>2208</v>
      </c>
      <c r="E13564" t="s">
        <v>20</v>
      </c>
      <c r="F13564" t="b">
        <v>0</v>
      </c>
      <c r="G13564" t="s">
        <v>41</v>
      </c>
      <c r="H13564" s="4">
        <v>45835.668900462973</v>
      </c>
      <c r="I13564" t="b">
        <v>0</v>
      </c>
      <c r="J13564" t="b">
        <v>0</v>
      </c>
      <c r="K13564" t="s">
        <v>24</v>
      </c>
      <c r="L13564" t="s">
        <v>36</v>
      </c>
      <c r="N13564">
        <v>58.770000457763672</v>
      </c>
      <c r="O13564" t="s">
        <v>12853</v>
      </c>
      <c r="P13564" t="s">
        <v>119</v>
      </c>
    </row>
    <row r="13565" spans="1:16" x14ac:dyDescent="0.55000000000000004">
      <c r="A13565" t="s">
        <v>1</v>
      </c>
      <c r="B13565" t="s">
        <v>17479</v>
      </c>
      <c r="C13565" t="s">
        <v>39</v>
      </c>
      <c r="D13565" t="s">
        <v>16101</v>
      </c>
      <c r="E13565" t="s">
        <v>20</v>
      </c>
      <c r="F13565" t="b">
        <v>1</v>
      </c>
      <c r="G13565" t="s">
        <v>106</v>
      </c>
      <c r="H13565" s="4">
        <v>45835.672442129631</v>
      </c>
      <c r="I13565" t="b">
        <v>1</v>
      </c>
      <c r="J13565" t="b">
        <v>1</v>
      </c>
      <c r="K13565" t="s">
        <v>106</v>
      </c>
      <c r="L13565" t="s">
        <v>22</v>
      </c>
      <c r="M13565">
        <v>245000</v>
      </c>
      <c r="O13565" t="s">
        <v>2973</v>
      </c>
      <c r="P13565" t="s">
        <v>2688</v>
      </c>
    </row>
    <row r="13566" spans="1:16" x14ac:dyDescent="0.55000000000000004">
      <c r="A13566" t="s">
        <v>1</v>
      </c>
      <c r="B13566" t="s">
        <v>9457</v>
      </c>
      <c r="C13566" t="s">
        <v>82</v>
      </c>
      <c r="D13566" t="s">
        <v>4084</v>
      </c>
      <c r="E13566" t="s">
        <v>20</v>
      </c>
      <c r="F13566" t="b">
        <v>0</v>
      </c>
      <c r="G13566" t="s">
        <v>27</v>
      </c>
      <c r="H13566" s="4">
        <v>45835.709236111114</v>
      </c>
      <c r="I13566" t="b">
        <v>0</v>
      </c>
      <c r="J13566" t="b">
        <v>0</v>
      </c>
      <c r="K13566" t="s">
        <v>24</v>
      </c>
      <c r="L13566" t="s">
        <v>22</v>
      </c>
      <c r="M13566">
        <v>245000</v>
      </c>
      <c r="O13566" t="s">
        <v>2761</v>
      </c>
      <c r="P13566" t="s">
        <v>3842</v>
      </c>
    </row>
    <row r="13567" spans="1:16" x14ac:dyDescent="0.55000000000000004">
      <c r="A13567" t="s">
        <v>1</v>
      </c>
      <c r="B13567" t="s">
        <v>17480</v>
      </c>
      <c r="C13567" t="s">
        <v>151</v>
      </c>
      <c r="D13567" t="s">
        <v>3973</v>
      </c>
      <c r="E13567" t="s">
        <v>20</v>
      </c>
      <c r="F13567" t="b">
        <v>0</v>
      </c>
      <c r="G13567" t="s">
        <v>30</v>
      </c>
      <c r="H13567" s="4">
        <v>45835.709537037037</v>
      </c>
      <c r="I13567" t="b">
        <v>0</v>
      </c>
      <c r="J13567" t="b">
        <v>1</v>
      </c>
      <c r="K13567" t="s">
        <v>24</v>
      </c>
      <c r="L13567" t="s">
        <v>22</v>
      </c>
      <c r="M13567">
        <v>161500</v>
      </c>
      <c r="O13567" t="s">
        <v>9420</v>
      </c>
      <c r="P13567" t="s">
        <v>1709</v>
      </c>
    </row>
    <row r="13568" spans="1:16" x14ac:dyDescent="0.55000000000000004">
      <c r="A13568" t="s">
        <v>2</v>
      </c>
      <c r="B13568" t="s">
        <v>2</v>
      </c>
      <c r="C13568" t="s">
        <v>9440</v>
      </c>
      <c r="D13568" t="s">
        <v>3600</v>
      </c>
      <c r="E13568" t="s">
        <v>20</v>
      </c>
      <c r="F13568" t="b">
        <v>0</v>
      </c>
      <c r="G13568" t="s">
        <v>41</v>
      </c>
      <c r="H13568" s="4">
        <v>45835.710312499999</v>
      </c>
      <c r="I13568" t="b">
        <v>0</v>
      </c>
      <c r="J13568" t="b">
        <v>1</v>
      </c>
      <c r="K13568" t="s">
        <v>24</v>
      </c>
      <c r="L13568" t="s">
        <v>22</v>
      </c>
      <c r="M13568">
        <v>100000</v>
      </c>
      <c r="O13568" t="s">
        <v>123</v>
      </c>
      <c r="P13568" t="s">
        <v>9441</v>
      </c>
    </row>
    <row r="13569" spans="1:16" x14ac:dyDescent="0.55000000000000004">
      <c r="A13569" t="s">
        <v>0</v>
      </c>
      <c r="B13569" t="s">
        <v>17481</v>
      </c>
      <c r="C13569" t="s">
        <v>333</v>
      </c>
      <c r="D13569" t="s">
        <v>3973</v>
      </c>
      <c r="E13569" t="s">
        <v>20</v>
      </c>
      <c r="F13569" t="b">
        <v>0</v>
      </c>
      <c r="G13569" t="s">
        <v>35</v>
      </c>
      <c r="H13569" s="4">
        <v>45835.711018518523</v>
      </c>
      <c r="I13569" t="b">
        <v>0</v>
      </c>
      <c r="J13569" t="b">
        <v>1</v>
      </c>
      <c r="K13569" t="s">
        <v>24</v>
      </c>
      <c r="L13569" t="s">
        <v>22</v>
      </c>
      <c r="M13569">
        <v>315500</v>
      </c>
      <c r="O13569" t="s">
        <v>3175</v>
      </c>
    </row>
    <row r="13570" spans="1:16" x14ac:dyDescent="0.55000000000000004">
      <c r="A13570" t="s">
        <v>139</v>
      </c>
      <c r="B13570" t="s">
        <v>2126</v>
      </c>
      <c r="C13570" t="s">
        <v>49</v>
      </c>
      <c r="D13570" t="s">
        <v>3973</v>
      </c>
      <c r="E13570" t="s">
        <v>20</v>
      </c>
      <c r="F13570" t="b">
        <v>0</v>
      </c>
      <c r="G13570" t="s">
        <v>41</v>
      </c>
      <c r="H13570" s="4">
        <v>45835.750381944446</v>
      </c>
      <c r="I13570" t="b">
        <v>0</v>
      </c>
      <c r="J13570" t="b">
        <v>0</v>
      </c>
      <c r="K13570" t="s">
        <v>24</v>
      </c>
      <c r="L13570" t="s">
        <v>22</v>
      </c>
      <c r="M13570">
        <v>85000</v>
      </c>
      <c r="O13570" t="s">
        <v>2866</v>
      </c>
      <c r="P13570" t="s">
        <v>17482</v>
      </c>
    </row>
    <row r="13571" spans="1:16" x14ac:dyDescent="0.55000000000000004">
      <c r="A13571" t="s">
        <v>0</v>
      </c>
      <c r="B13571" t="s">
        <v>17483</v>
      </c>
      <c r="C13571" t="s">
        <v>541</v>
      </c>
      <c r="D13571" t="s">
        <v>3973</v>
      </c>
      <c r="E13571" t="s">
        <v>51</v>
      </c>
      <c r="F13571" t="b">
        <v>0</v>
      </c>
      <c r="G13571" t="s">
        <v>30</v>
      </c>
      <c r="H13571" s="4">
        <v>45835.751331018517</v>
      </c>
      <c r="I13571" t="b">
        <v>0</v>
      </c>
      <c r="J13571" t="b">
        <v>0</v>
      </c>
      <c r="K13571" t="s">
        <v>24</v>
      </c>
      <c r="L13571" t="s">
        <v>36</v>
      </c>
      <c r="N13571">
        <v>50</v>
      </c>
      <c r="O13571" t="s">
        <v>1551</v>
      </c>
    </row>
    <row r="13572" spans="1:16" x14ac:dyDescent="0.55000000000000004">
      <c r="A13572" t="s">
        <v>2</v>
      </c>
      <c r="B13572" t="s">
        <v>17484</v>
      </c>
      <c r="C13572" t="s">
        <v>203</v>
      </c>
      <c r="D13572" t="s">
        <v>3600</v>
      </c>
      <c r="E13572" t="s">
        <v>51</v>
      </c>
      <c r="F13572" t="b">
        <v>0</v>
      </c>
      <c r="G13572" t="s">
        <v>27</v>
      </c>
      <c r="H13572" s="4">
        <v>45835.751620370371</v>
      </c>
      <c r="I13572" t="b">
        <v>0</v>
      </c>
      <c r="J13572" t="b">
        <v>0</v>
      </c>
      <c r="K13572" t="s">
        <v>24</v>
      </c>
      <c r="L13572" t="s">
        <v>36</v>
      </c>
      <c r="N13572">
        <v>35</v>
      </c>
      <c r="O13572" t="s">
        <v>13725</v>
      </c>
      <c r="P13572" t="s">
        <v>17485</v>
      </c>
    </row>
    <row r="13573" spans="1:16" x14ac:dyDescent="0.55000000000000004">
      <c r="A13573" t="s">
        <v>2</v>
      </c>
      <c r="B13573" t="s">
        <v>163</v>
      </c>
      <c r="C13573" t="s">
        <v>3652</v>
      </c>
      <c r="D13573" t="s">
        <v>3973</v>
      </c>
      <c r="E13573" t="s">
        <v>20</v>
      </c>
      <c r="F13573" t="b">
        <v>0</v>
      </c>
      <c r="G13573" t="s">
        <v>30</v>
      </c>
      <c r="H13573" s="4">
        <v>45835.752847222233</v>
      </c>
      <c r="I13573" t="b">
        <v>0</v>
      </c>
      <c r="J13573" t="b">
        <v>1</v>
      </c>
      <c r="K13573" t="s">
        <v>24</v>
      </c>
      <c r="L13573" t="s">
        <v>22</v>
      </c>
      <c r="M13573">
        <v>87500</v>
      </c>
      <c r="O13573" t="s">
        <v>17486</v>
      </c>
      <c r="P13573" t="s">
        <v>17487</v>
      </c>
    </row>
    <row r="13574" spans="1:16" x14ac:dyDescent="0.55000000000000004">
      <c r="A13574" t="s">
        <v>0</v>
      </c>
      <c r="B13574" t="s">
        <v>17488</v>
      </c>
      <c r="C13574" t="s">
        <v>559</v>
      </c>
      <c r="D13574" t="s">
        <v>3973</v>
      </c>
      <c r="E13574" t="s">
        <v>20</v>
      </c>
      <c r="F13574" t="b">
        <v>0</v>
      </c>
      <c r="G13574" t="s">
        <v>27</v>
      </c>
      <c r="H13574" s="4">
        <v>45835.791759259257</v>
      </c>
      <c r="I13574" t="b">
        <v>0</v>
      </c>
      <c r="J13574" t="b">
        <v>0</v>
      </c>
      <c r="K13574" t="s">
        <v>24</v>
      </c>
      <c r="L13574" t="s">
        <v>22</v>
      </c>
      <c r="M13574">
        <v>69451</v>
      </c>
      <c r="O13574" t="s">
        <v>6431</v>
      </c>
      <c r="P13574" t="s">
        <v>3349</v>
      </c>
    </row>
    <row r="13575" spans="1:16" x14ac:dyDescent="0.55000000000000004">
      <c r="A13575" t="s">
        <v>0</v>
      </c>
      <c r="B13575" t="s">
        <v>250</v>
      </c>
      <c r="C13575" t="s">
        <v>329</v>
      </c>
      <c r="D13575" t="s">
        <v>2298</v>
      </c>
      <c r="E13575" t="s">
        <v>20</v>
      </c>
      <c r="F13575" t="b">
        <v>0</v>
      </c>
      <c r="G13575" t="s">
        <v>27</v>
      </c>
      <c r="H13575" s="4">
        <v>45835.79179398148</v>
      </c>
      <c r="I13575" t="b">
        <v>0</v>
      </c>
      <c r="J13575" t="b">
        <v>1</v>
      </c>
      <c r="K13575" t="s">
        <v>24</v>
      </c>
      <c r="L13575" t="s">
        <v>36</v>
      </c>
      <c r="N13575">
        <v>25</v>
      </c>
      <c r="O13575" t="s">
        <v>17489</v>
      </c>
      <c r="P13575" t="s">
        <v>671</v>
      </c>
    </row>
    <row r="13576" spans="1:16" x14ac:dyDescent="0.55000000000000004">
      <c r="A13576" t="s">
        <v>0</v>
      </c>
      <c r="B13576" t="s">
        <v>17490</v>
      </c>
      <c r="C13576" t="s">
        <v>213</v>
      </c>
      <c r="D13576" t="s">
        <v>3828</v>
      </c>
      <c r="E13576" t="s">
        <v>20</v>
      </c>
      <c r="F13576" t="b">
        <v>0</v>
      </c>
      <c r="G13576" t="s">
        <v>41</v>
      </c>
      <c r="H13576" s="4">
        <v>45835.792002314818</v>
      </c>
      <c r="I13576" t="b">
        <v>0</v>
      </c>
      <c r="J13576" t="b">
        <v>1</v>
      </c>
      <c r="K13576" t="s">
        <v>24</v>
      </c>
      <c r="L13576" t="s">
        <v>36</v>
      </c>
      <c r="N13576">
        <v>40</v>
      </c>
      <c r="O13576" t="s">
        <v>17491</v>
      </c>
    </row>
    <row r="13577" spans="1:16" x14ac:dyDescent="0.55000000000000004">
      <c r="A13577" t="s">
        <v>139</v>
      </c>
      <c r="B13577" t="s">
        <v>2126</v>
      </c>
      <c r="C13577" t="s">
        <v>696</v>
      </c>
      <c r="D13577" t="s">
        <v>3973</v>
      </c>
      <c r="E13577" t="s">
        <v>20</v>
      </c>
      <c r="F13577" t="b">
        <v>0</v>
      </c>
      <c r="G13577" t="s">
        <v>30</v>
      </c>
      <c r="H13577" s="4">
        <v>45835.792291666658</v>
      </c>
      <c r="I13577" t="b">
        <v>0</v>
      </c>
      <c r="J13577" t="b">
        <v>1</v>
      </c>
      <c r="K13577" t="s">
        <v>24</v>
      </c>
      <c r="L13577" t="s">
        <v>22</v>
      </c>
      <c r="M13577">
        <v>88000</v>
      </c>
      <c r="O13577" t="s">
        <v>17492</v>
      </c>
      <c r="P13577" t="s">
        <v>1711</v>
      </c>
    </row>
    <row r="13578" spans="1:16" x14ac:dyDescent="0.55000000000000004">
      <c r="A13578" t="s">
        <v>1</v>
      </c>
      <c r="B13578" t="s">
        <v>17493</v>
      </c>
      <c r="C13578" t="s">
        <v>2154</v>
      </c>
      <c r="D13578" t="s">
        <v>17494</v>
      </c>
      <c r="E13578" t="s">
        <v>20</v>
      </c>
      <c r="F13578" t="b">
        <v>0</v>
      </c>
      <c r="G13578" t="s">
        <v>27</v>
      </c>
      <c r="H13578" s="4">
        <v>45835.792569444442</v>
      </c>
      <c r="I13578" t="b">
        <v>0</v>
      </c>
      <c r="J13578" t="b">
        <v>1</v>
      </c>
      <c r="K13578" t="s">
        <v>24</v>
      </c>
      <c r="L13578" t="s">
        <v>36</v>
      </c>
      <c r="N13578">
        <v>70.915000915527344</v>
      </c>
      <c r="O13578" t="s">
        <v>381</v>
      </c>
      <c r="P13578" t="s">
        <v>17495</v>
      </c>
    </row>
    <row r="13579" spans="1:16" x14ac:dyDescent="0.55000000000000004">
      <c r="A13579" t="s">
        <v>2</v>
      </c>
      <c r="B13579" t="s">
        <v>17496</v>
      </c>
      <c r="C13579" t="s">
        <v>122</v>
      </c>
      <c r="D13579" t="s">
        <v>3973</v>
      </c>
      <c r="E13579" t="s">
        <v>20</v>
      </c>
      <c r="F13579" t="b">
        <v>0</v>
      </c>
      <c r="G13579" t="s">
        <v>23</v>
      </c>
      <c r="H13579" s="4">
        <v>45835.827118055553</v>
      </c>
      <c r="I13579" t="b">
        <v>0</v>
      </c>
      <c r="J13579" t="b">
        <v>0</v>
      </c>
      <c r="K13579" t="s">
        <v>24</v>
      </c>
      <c r="L13579" t="s">
        <v>22</v>
      </c>
      <c r="M13579">
        <v>127500</v>
      </c>
      <c r="O13579" t="s">
        <v>1783</v>
      </c>
      <c r="P13579" t="s">
        <v>17497</v>
      </c>
    </row>
    <row r="13580" spans="1:16" x14ac:dyDescent="0.55000000000000004">
      <c r="A13580" t="s">
        <v>0</v>
      </c>
      <c r="B13580" t="s">
        <v>17498</v>
      </c>
      <c r="C13580" t="s">
        <v>805</v>
      </c>
      <c r="D13580" t="s">
        <v>3828</v>
      </c>
      <c r="E13580" t="s">
        <v>51</v>
      </c>
      <c r="F13580" t="b">
        <v>0</v>
      </c>
      <c r="G13580" t="s">
        <v>27</v>
      </c>
      <c r="H13580" s="4">
        <v>45835.833483796298</v>
      </c>
      <c r="I13580" t="b">
        <v>0</v>
      </c>
      <c r="J13580" t="b">
        <v>0</v>
      </c>
      <c r="K13580" t="s">
        <v>24</v>
      </c>
      <c r="L13580" t="s">
        <v>36</v>
      </c>
      <c r="N13580">
        <v>52.5</v>
      </c>
      <c r="O13580" t="s">
        <v>17499</v>
      </c>
      <c r="P13580" t="s">
        <v>17500</v>
      </c>
    </row>
    <row r="13581" spans="1:16" x14ac:dyDescent="0.55000000000000004">
      <c r="A13581" t="s">
        <v>1</v>
      </c>
      <c r="B13581" t="s">
        <v>10305</v>
      </c>
      <c r="C13581" t="s">
        <v>306</v>
      </c>
      <c r="D13581" t="s">
        <v>3957</v>
      </c>
      <c r="E13581" t="s">
        <v>20</v>
      </c>
      <c r="F13581" t="b">
        <v>0</v>
      </c>
      <c r="G13581" t="s">
        <v>27</v>
      </c>
      <c r="H13581" s="4">
        <v>45835.834293981483</v>
      </c>
      <c r="I13581" t="b">
        <v>0</v>
      </c>
      <c r="J13581" t="b">
        <v>1</v>
      </c>
      <c r="K13581" t="s">
        <v>24</v>
      </c>
      <c r="L13581" t="s">
        <v>36</v>
      </c>
      <c r="N13581">
        <v>41.505001068115227</v>
      </c>
      <c r="O13581" t="s">
        <v>2768</v>
      </c>
      <c r="P13581" t="s">
        <v>8156</v>
      </c>
    </row>
    <row r="13582" spans="1:16" x14ac:dyDescent="0.55000000000000004">
      <c r="A13582" t="s">
        <v>2</v>
      </c>
      <c r="B13582" t="s">
        <v>17501</v>
      </c>
      <c r="C13582" t="s">
        <v>2380</v>
      </c>
      <c r="D13582" t="s">
        <v>2208</v>
      </c>
      <c r="E13582" t="s">
        <v>20</v>
      </c>
      <c r="F13582" t="b">
        <v>0</v>
      </c>
      <c r="G13582" t="s">
        <v>27</v>
      </c>
      <c r="H13582" s="4">
        <v>45835.834872685176</v>
      </c>
      <c r="I13582" t="b">
        <v>0</v>
      </c>
      <c r="J13582" t="b">
        <v>1</v>
      </c>
      <c r="K13582" t="s">
        <v>24</v>
      </c>
      <c r="L13582" t="s">
        <v>22</v>
      </c>
      <c r="M13582">
        <v>82750</v>
      </c>
      <c r="O13582" t="s">
        <v>17486</v>
      </c>
      <c r="P13582" t="s">
        <v>17487</v>
      </c>
    </row>
    <row r="13583" spans="1:16" x14ac:dyDescent="0.55000000000000004">
      <c r="A13583" t="s">
        <v>2</v>
      </c>
      <c r="B13583" t="s">
        <v>17502</v>
      </c>
      <c r="C13583" t="s">
        <v>24</v>
      </c>
      <c r="D13583" t="s">
        <v>3973</v>
      </c>
      <c r="E13583" t="s">
        <v>20</v>
      </c>
      <c r="F13583" t="b">
        <v>0</v>
      </c>
      <c r="G13583" t="s">
        <v>27</v>
      </c>
      <c r="H13583" s="4">
        <v>45835.835034722222</v>
      </c>
      <c r="I13583" t="b">
        <v>0</v>
      </c>
      <c r="J13583" t="b">
        <v>1</v>
      </c>
      <c r="K13583" t="s">
        <v>24</v>
      </c>
      <c r="L13583" t="s">
        <v>22</v>
      </c>
      <c r="M13583">
        <v>154000</v>
      </c>
      <c r="O13583" t="s">
        <v>1883</v>
      </c>
      <c r="P13583" t="s">
        <v>1229</v>
      </c>
    </row>
    <row r="13584" spans="1:16" x14ac:dyDescent="0.55000000000000004">
      <c r="A13584" t="s">
        <v>2</v>
      </c>
      <c r="B13584" t="s">
        <v>17503</v>
      </c>
      <c r="C13584" t="s">
        <v>39</v>
      </c>
      <c r="D13584" t="s">
        <v>3828</v>
      </c>
      <c r="E13584" t="s">
        <v>20</v>
      </c>
      <c r="F13584" t="b">
        <v>1</v>
      </c>
      <c r="G13584" t="s">
        <v>41</v>
      </c>
      <c r="H13584" s="4">
        <v>45835.835289351853</v>
      </c>
      <c r="I13584" t="b">
        <v>0</v>
      </c>
      <c r="J13584" t="b">
        <v>1</v>
      </c>
      <c r="K13584" t="s">
        <v>24</v>
      </c>
      <c r="L13584" t="s">
        <v>22</v>
      </c>
      <c r="M13584">
        <v>130000</v>
      </c>
      <c r="O13584" t="s">
        <v>17504</v>
      </c>
      <c r="P13584" t="s">
        <v>17505</v>
      </c>
    </row>
    <row r="13585" spans="1:16" x14ac:dyDescent="0.55000000000000004">
      <c r="A13585" t="s">
        <v>89</v>
      </c>
      <c r="B13585" t="s">
        <v>17506</v>
      </c>
      <c r="C13585" t="s">
        <v>24</v>
      </c>
      <c r="D13585" t="s">
        <v>3973</v>
      </c>
      <c r="E13585" t="s">
        <v>20</v>
      </c>
      <c r="F13585" t="b">
        <v>0</v>
      </c>
      <c r="G13585" t="s">
        <v>30</v>
      </c>
      <c r="H13585" s="4">
        <v>45835.836296296293</v>
      </c>
      <c r="I13585" t="b">
        <v>0</v>
      </c>
      <c r="J13585" t="b">
        <v>0</v>
      </c>
      <c r="K13585" t="s">
        <v>24</v>
      </c>
      <c r="L13585" t="s">
        <v>36</v>
      </c>
      <c r="N13585">
        <v>67.5</v>
      </c>
      <c r="O13585" t="s">
        <v>2196</v>
      </c>
      <c r="P13585" t="s">
        <v>3032</v>
      </c>
    </row>
    <row r="13586" spans="1:16" x14ac:dyDescent="0.55000000000000004">
      <c r="A13586" t="s">
        <v>0</v>
      </c>
      <c r="B13586" t="s">
        <v>17507</v>
      </c>
      <c r="C13586" t="s">
        <v>60</v>
      </c>
      <c r="D13586" t="s">
        <v>3828</v>
      </c>
      <c r="E13586" t="s">
        <v>20</v>
      </c>
      <c r="F13586" t="b">
        <v>0</v>
      </c>
      <c r="G13586" t="s">
        <v>27</v>
      </c>
      <c r="H13586" s="4">
        <v>45835.875150462962</v>
      </c>
      <c r="I13586" t="b">
        <v>0</v>
      </c>
      <c r="J13586" t="b">
        <v>1</v>
      </c>
      <c r="K13586" t="s">
        <v>24</v>
      </c>
      <c r="L13586" t="s">
        <v>22</v>
      </c>
      <c r="M13586">
        <v>67500</v>
      </c>
      <c r="O13586" t="s">
        <v>17508</v>
      </c>
      <c r="P13586" t="s">
        <v>833</v>
      </c>
    </row>
    <row r="13587" spans="1:16" x14ac:dyDescent="0.55000000000000004">
      <c r="A13587" t="s">
        <v>2</v>
      </c>
      <c r="B13587" t="s">
        <v>17509</v>
      </c>
      <c r="C13587" t="s">
        <v>1398</v>
      </c>
      <c r="D13587" t="s">
        <v>3600</v>
      </c>
      <c r="E13587" t="s">
        <v>51</v>
      </c>
      <c r="F13587" t="b">
        <v>0</v>
      </c>
      <c r="G13587" t="s">
        <v>27</v>
      </c>
      <c r="H13587" s="4">
        <v>45835.876435185193</v>
      </c>
      <c r="I13587" t="b">
        <v>1</v>
      </c>
      <c r="J13587" t="b">
        <v>0</v>
      </c>
      <c r="K13587" t="s">
        <v>24</v>
      </c>
      <c r="L13587" t="s">
        <v>36</v>
      </c>
      <c r="N13587">
        <v>51.5</v>
      </c>
      <c r="O13587" t="s">
        <v>16960</v>
      </c>
      <c r="P13587" t="s">
        <v>17510</v>
      </c>
    </row>
    <row r="13588" spans="1:16" x14ac:dyDescent="0.55000000000000004">
      <c r="A13588" t="s">
        <v>2</v>
      </c>
      <c r="B13588" t="s">
        <v>17511</v>
      </c>
      <c r="C13588" t="s">
        <v>143</v>
      </c>
      <c r="D13588" t="s">
        <v>3600</v>
      </c>
      <c r="E13588" t="s">
        <v>51</v>
      </c>
      <c r="F13588" t="b">
        <v>0</v>
      </c>
      <c r="G13588" t="s">
        <v>35</v>
      </c>
      <c r="H13588" s="4">
        <v>45835.919027777767</v>
      </c>
      <c r="I13588" t="b">
        <v>1</v>
      </c>
      <c r="J13588" t="b">
        <v>0</v>
      </c>
      <c r="K13588" t="s">
        <v>24</v>
      </c>
      <c r="L13588" t="s">
        <v>36</v>
      </c>
      <c r="N13588">
        <v>55</v>
      </c>
      <c r="O13588" t="s">
        <v>14192</v>
      </c>
      <c r="P13588" t="s">
        <v>17512</v>
      </c>
    </row>
    <row r="13589" spans="1:16" x14ac:dyDescent="0.55000000000000004">
      <c r="A13589" t="s">
        <v>19</v>
      </c>
      <c r="B13589" t="s">
        <v>17513</v>
      </c>
      <c r="C13589" t="s">
        <v>155</v>
      </c>
      <c r="D13589" t="s">
        <v>3973</v>
      </c>
      <c r="E13589" t="s">
        <v>20</v>
      </c>
      <c r="F13589" t="b">
        <v>0</v>
      </c>
      <c r="G13589" t="s">
        <v>23</v>
      </c>
      <c r="H13589" s="4">
        <v>45835.952199074083</v>
      </c>
      <c r="I13589" t="b">
        <v>0</v>
      </c>
      <c r="J13589" t="b">
        <v>1</v>
      </c>
      <c r="K13589" t="s">
        <v>24</v>
      </c>
      <c r="L13589" t="s">
        <v>22</v>
      </c>
      <c r="M13589">
        <v>185500</v>
      </c>
      <c r="O13589" t="s">
        <v>1126</v>
      </c>
    </row>
    <row r="13590" spans="1:16" x14ac:dyDescent="0.55000000000000004">
      <c r="A13590" t="s">
        <v>0</v>
      </c>
      <c r="B13590" t="s">
        <v>0</v>
      </c>
      <c r="C13590" t="s">
        <v>1100</v>
      </c>
      <c r="D13590" t="s">
        <v>3973</v>
      </c>
      <c r="E13590" t="s">
        <v>20</v>
      </c>
      <c r="F13590" t="b">
        <v>0</v>
      </c>
      <c r="G13590" t="s">
        <v>41</v>
      </c>
      <c r="H13590" s="4">
        <v>45835.958611111113</v>
      </c>
      <c r="I13590" t="b">
        <v>0</v>
      </c>
      <c r="J13590" t="b">
        <v>1</v>
      </c>
      <c r="K13590" t="s">
        <v>24</v>
      </c>
      <c r="L13590" t="s">
        <v>22</v>
      </c>
      <c r="M13590">
        <v>99700</v>
      </c>
      <c r="O13590" t="s">
        <v>17514</v>
      </c>
      <c r="P13590" t="s">
        <v>17515</v>
      </c>
    </row>
    <row r="13591" spans="1:16" x14ac:dyDescent="0.55000000000000004">
      <c r="A13591" t="s">
        <v>0</v>
      </c>
      <c r="B13591" t="s">
        <v>17516</v>
      </c>
      <c r="C13591" t="s">
        <v>332</v>
      </c>
      <c r="D13591" t="s">
        <v>3973</v>
      </c>
      <c r="E13591" t="s">
        <v>20</v>
      </c>
      <c r="F13591" t="b">
        <v>0</v>
      </c>
      <c r="G13591" t="s">
        <v>41</v>
      </c>
      <c r="H13591" s="4">
        <v>45835.958611111113</v>
      </c>
      <c r="I13591" t="b">
        <v>0</v>
      </c>
      <c r="J13591" t="b">
        <v>0</v>
      </c>
      <c r="K13591" t="s">
        <v>24</v>
      </c>
      <c r="L13591" t="s">
        <v>36</v>
      </c>
      <c r="N13591">
        <v>85</v>
      </c>
      <c r="O13591" t="s">
        <v>11719</v>
      </c>
      <c r="P13591" t="s">
        <v>17517</v>
      </c>
    </row>
    <row r="13592" spans="1:16" x14ac:dyDescent="0.55000000000000004">
      <c r="A13592" t="s">
        <v>0</v>
      </c>
      <c r="B13592" t="s">
        <v>433</v>
      </c>
      <c r="C13592" t="s">
        <v>140</v>
      </c>
      <c r="D13592" t="s">
        <v>3973</v>
      </c>
      <c r="E13592" t="s">
        <v>20</v>
      </c>
      <c r="F13592" t="b">
        <v>0</v>
      </c>
      <c r="G13592" t="s">
        <v>35</v>
      </c>
      <c r="H13592" s="4">
        <v>45835.958784722221</v>
      </c>
      <c r="I13592" t="b">
        <v>0</v>
      </c>
      <c r="J13592" t="b">
        <v>0</v>
      </c>
      <c r="K13592" t="s">
        <v>24</v>
      </c>
      <c r="L13592" t="s">
        <v>22</v>
      </c>
      <c r="M13592">
        <v>85000</v>
      </c>
      <c r="O13592" t="s">
        <v>17518</v>
      </c>
      <c r="P13592" t="s">
        <v>1133</v>
      </c>
    </row>
    <row r="13593" spans="1:16" x14ac:dyDescent="0.55000000000000004">
      <c r="A13593" t="s">
        <v>139</v>
      </c>
      <c r="B13593" t="s">
        <v>17519</v>
      </c>
      <c r="C13593" t="s">
        <v>192</v>
      </c>
      <c r="D13593" t="s">
        <v>3973</v>
      </c>
      <c r="E13593" t="s">
        <v>51</v>
      </c>
      <c r="F13593" t="b">
        <v>0</v>
      </c>
      <c r="G13593" t="s">
        <v>52</v>
      </c>
      <c r="H13593" s="4">
        <v>45835.959108796298</v>
      </c>
      <c r="I13593" t="b">
        <v>1</v>
      </c>
      <c r="J13593" t="b">
        <v>1</v>
      </c>
      <c r="K13593" t="s">
        <v>24</v>
      </c>
      <c r="L13593" t="s">
        <v>36</v>
      </c>
      <c r="N13593">
        <v>30.5</v>
      </c>
      <c r="O13593" t="s">
        <v>3933</v>
      </c>
    </row>
    <row r="13594" spans="1:16" x14ac:dyDescent="0.55000000000000004">
      <c r="A13594" t="s">
        <v>2</v>
      </c>
      <c r="B13594" t="s">
        <v>17520</v>
      </c>
      <c r="C13594" t="s">
        <v>47</v>
      </c>
      <c r="D13594" t="s">
        <v>3973</v>
      </c>
      <c r="E13594" t="s">
        <v>20</v>
      </c>
      <c r="F13594" t="b">
        <v>0</v>
      </c>
      <c r="G13594" t="s">
        <v>27</v>
      </c>
      <c r="H13594" s="4">
        <v>45835.960057870368</v>
      </c>
      <c r="I13594" t="b">
        <v>0</v>
      </c>
      <c r="J13594" t="b">
        <v>1</v>
      </c>
      <c r="K13594" t="s">
        <v>24</v>
      </c>
      <c r="L13594" t="s">
        <v>22</v>
      </c>
      <c r="M13594">
        <v>208500</v>
      </c>
      <c r="O13594" t="s">
        <v>4535</v>
      </c>
      <c r="P13594" t="s">
        <v>5910</v>
      </c>
    </row>
    <row r="13595" spans="1:16" x14ac:dyDescent="0.55000000000000004">
      <c r="A13595" t="s">
        <v>2</v>
      </c>
      <c r="B13595" t="s">
        <v>14585</v>
      </c>
      <c r="C13595" t="s">
        <v>2235</v>
      </c>
      <c r="D13595" t="s">
        <v>4014</v>
      </c>
      <c r="E13595" t="s">
        <v>20</v>
      </c>
      <c r="F13595" t="b">
        <v>0</v>
      </c>
      <c r="G13595" t="s">
        <v>23</v>
      </c>
      <c r="H13595" s="4">
        <v>45835.993645833332</v>
      </c>
      <c r="I13595" t="b">
        <v>0</v>
      </c>
      <c r="J13595" t="b">
        <v>1</v>
      </c>
      <c r="K13595" t="s">
        <v>24</v>
      </c>
      <c r="L13595" t="s">
        <v>22</v>
      </c>
      <c r="M13595">
        <v>115000</v>
      </c>
      <c r="O13595" t="s">
        <v>14586</v>
      </c>
      <c r="P13595" t="s">
        <v>14587</v>
      </c>
    </row>
    <row r="13596" spans="1:16" x14ac:dyDescent="0.55000000000000004">
      <c r="A13596" t="s">
        <v>139</v>
      </c>
      <c r="B13596" t="s">
        <v>17521</v>
      </c>
      <c r="C13596" t="s">
        <v>3481</v>
      </c>
      <c r="D13596" t="s">
        <v>4090</v>
      </c>
      <c r="E13596" t="s">
        <v>20</v>
      </c>
      <c r="F13596" t="b">
        <v>0</v>
      </c>
      <c r="G13596" t="s">
        <v>41</v>
      </c>
      <c r="H13596" s="4">
        <v>45836.000335648147</v>
      </c>
      <c r="I13596" t="b">
        <v>0</v>
      </c>
      <c r="J13596" t="b">
        <v>0</v>
      </c>
      <c r="K13596" t="s">
        <v>24</v>
      </c>
      <c r="L13596" t="s">
        <v>22</v>
      </c>
      <c r="M13596">
        <v>75000</v>
      </c>
      <c r="O13596" t="s">
        <v>17522</v>
      </c>
      <c r="P13596" t="s">
        <v>67</v>
      </c>
    </row>
    <row r="13597" spans="1:16" x14ac:dyDescent="0.55000000000000004">
      <c r="A13597" t="s">
        <v>0</v>
      </c>
      <c r="B13597" t="s">
        <v>2153</v>
      </c>
      <c r="C13597" t="s">
        <v>143</v>
      </c>
      <c r="D13597" t="s">
        <v>3973</v>
      </c>
      <c r="E13597" t="s">
        <v>51</v>
      </c>
      <c r="F13597" t="b">
        <v>0</v>
      </c>
      <c r="G13597" t="s">
        <v>35</v>
      </c>
      <c r="H13597" s="4">
        <v>45836.000451388893</v>
      </c>
      <c r="I13597" t="b">
        <v>1</v>
      </c>
      <c r="J13597" t="b">
        <v>1</v>
      </c>
      <c r="K13597" t="s">
        <v>24</v>
      </c>
      <c r="L13597" t="s">
        <v>36</v>
      </c>
      <c r="N13597">
        <v>62.5</v>
      </c>
      <c r="O13597" t="s">
        <v>4344</v>
      </c>
      <c r="P13597" t="s">
        <v>1850</v>
      </c>
    </row>
    <row r="13598" spans="1:16" x14ac:dyDescent="0.55000000000000004">
      <c r="A13598" t="s">
        <v>1</v>
      </c>
      <c r="B13598" t="s">
        <v>135</v>
      </c>
      <c r="C13598" t="s">
        <v>606</v>
      </c>
      <c r="D13598" t="s">
        <v>17523</v>
      </c>
      <c r="E13598" t="s">
        <v>20</v>
      </c>
      <c r="F13598" t="b">
        <v>0</v>
      </c>
      <c r="G13598" t="s">
        <v>27</v>
      </c>
      <c r="H13598" s="4">
        <v>45836.000833333332</v>
      </c>
      <c r="I13598" t="b">
        <v>0</v>
      </c>
      <c r="J13598" t="b">
        <v>1</v>
      </c>
      <c r="K13598" t="s">
        <v>24</v>
      </c>
      <c r="L13598" t="s">
        <v>22</v>
      </c>
      <c r="M13598">
        <v>175000</v>
      </c>
      <c r="O13598" t="s">
        <v>2431</v>
      </c>
      <c r="P13598" t="s">
        <v>9154</v>
      </c>
    </row>
    <row r="13599" spans="1:16" x14ac:dyDescent="0.55000000000000004">
      <c r="A13599" t="s">
        <v>2</v>
      </c>
      <c r="B13599" t="s">
        <v>267</v>
      </c>
      <c r="C13599" t="s">
        <v>969</v>
      </c>
      <c r="D13599" t="s">
        <v>4014</v>
      </c>
      <c r="E13599" t="s">
        <v>20</v>
      </c>
      <c r="F13599" t="b">
        <v>0</v>
      </c>
      <c r="G13599" t="s">
        <v>27</v>
      </c>
      <c r="H13599" s="4">
        <v>45836.001516203702</v>
      </c>
      <c r="I13599" t="b">
        <v>0</v>
      </c>
      <c r="J13599" t="b">
        <v>0</v>
      </c>
      <c r="K13599" t="s">
        <v>24</v>
      </c>
      <c r="L13599" t="s">
        <v>22</v>
      </c>
      <c r="M13599">
        <v>125000</v>
      </c>
      <c r="O13599" t="s">
        <v>14538</v>
      </c>
      <c r="P13599" t="s">
        <v>14539</v>
      </c>
    </row>
    <row r="13600" spans="1:16" x14ac:dyDescent="0.55000000000000004">
      <c r="A13600" t="s">
        <v>2</v>
      </c>
      <c r="B13600" t="s">
        <v>2</v>
      </c>
      <c r="C13600" t="s">
        <v>9440</v>
      </c>
      <c r="D13600" t="s">
        <v>3973</v>
      </c>
      <c r="E13600" t="s">
        <v>20</v>
      </c>
      <c r="F13600" t="b">
        <v>0</v>
      </c>
      <c r="G13600" t="s">
        <v>27</v>
      </c>
      <c r="H13600" s="4">
        <v>45836.001620370371</v>
      </c>
      <c r="I13600" t="b">
        <v>0</v>
      </c>
      <c r="J13600" t="b">
        <v>1</v>
      </c>
      <c r="K13600" t="s">
        <v>24</v>
      </c>
      <c r="L13600" t="s">
        <v>22</v>
      </c>
      <c r="M13600">
        <v>90000</v>
      </c>
      <c r="O13600" t="s">
        <v>4344</v>
      </c>
      <c r="P13600" t="s">
        <v>9441</v>
      </c>
    </row>
    <row r="13601" spans="1:16" x14ac:dyDescent="0.55000000000000004">
      <c r="A13601" t="s">
        <v>2</v>
      </c>
      <c r="B13601" t="s">
        <v>17524</v>
      </c>
      <c r="C13601" t="s">
        <v>71</v>
      </c>
      <c r="D13601" t="s">
        <v>3828</v>
      </c>
      <c r="E13601" t="s">
        <v>20</v>
      </c>
      <c r="F13601" t="b">
        <v>0</v>
      </c>
      <c r="G13601" t="s">
        <v>41</v>
      </c>
      <c r="H13601" s="4">
        <v>45836.001979166656</v>
      </c>
      <c r="I13601" t="b">
        <v>1</v>
      </c>
      <c r="J13601" t="b">
        <v>0</v>
      </c>
      <c r="K13601" t="s">
        <v>24</v>
      </c>
      <c r="L13601" t="s">
        <v>22</v>
      </c>
      <c r="M13601">
        <v>142500</v>
      </c>
      <c r="O13601" t="s">
        <v>7749</v>
      </c>
      <c r="P13601" t="s">
        <v>221</v>
      </c>
    </row>
    <row r="13602" spans="1:16" x14ac:dyDescent="0.55000000000000004">
      <c r="A13602" t="s">
        <v>2</v>
      </c>
      <c r="B13602" t="s">
        <v>17525</v>
      </c>
      <c r="C13602" t="s">
        <v>357</v>
      </c>
      <c r="D13602" t="s">
        <v>17523</v>
      </c>
      <c r="E13602" t="s">
        <v>20</v>
      </c>
      <c r="F13602" t="b">
        <v>0</v>
      </c>
      <c r="G13602" t="s">
        <v>41</v>
      </c>
      <c r="H13602" s="4">
        <v>45836.001979166656</v>
      </c>
      <c r="I13602" t="b">
        <v>1</v>
      </c>
      <c r="J13602" t="b">
        <v>1</v>
      </c>
      <c r="K13602" t="s">
        <v>24</v>
      </c>
      <c r="L13602" t="s">
        <v>22</v>
      </c>
      <c r="M13602">
        <v>150000</v>
      </c>
      <c r="O13602" t="s">
        <v>17526</v>
      </c>
      <c r="P13602" t="s">
        <v>17527</v>
      </c>
    </row>
    <row r="13603" spans="1:16" x14ac:dyDescent="0.55000000000000004">
      <c r="A13603" t="s">
        <v>2</v>
      </c>
      <c r="B13603" t="s">
        <v>9374</v>
      </c>
      <c r="C13603" t="s">
        <v>780</v>
      </c>
      <c r="D13603" t="s">
        <v>3973</v>
      </c>
      <c r="E13603" t="s">
        <v>20</v>
      </c>
      <c r="F13603" t="b">
        <v>0</v>
      </c>
      <c r="G13603" t="s">
        <v>35</v>
      </c>
      <c r="H13603" s="4">
        <v>45836.002557870372</v>
      </c>
      <c r="I13603" t="b">
        <v>0</v>
      </c>
      <c r="J13603" t="b">
        <v>1</v>
      </c>
      <c r="K13603" t="s">
        <v>24</v>
      </c>
      <c r="L13603" t="s">
        <v>22</v>
      </c>
      <c r="M13603">
        <v>122900</v>
      </c>
      <c r="O13603" t="s">
        <v>5482</v>
      </c>
      <c r="P13603" t="s">
        <v>9375</v>
      </c>
    </row>
    <row r="13604" spans="1:16" x14ac:dyDescent="0.55000000000000004">
      <c r="A13604" t="s">
        <v>2</v>
      </c>
      <c r="B13604" t="s">
        <v>17528</v>
      </c>
      <c r="C13604" t="s">
        <v>71</v>
      </c>
      <c r="D13604" t="s">
        <v>3973</v>
      </c>
      <c r="E13604" t="s">
        <v>20</v>
      </c>
      <c r="F13604" t="b">
        <v>0</v>
      </c>
      <c r="G13604" t="s">
        <v>41</v>
      </c>
      <c r="H13604" s="4">
        <v>45836.043981481482</v>
      </c>
      <c r="I13604" t="b">
        <v>0</v>
      </c>
      <c r="J13604" t="b">
        <v>1</v>
      </c>
      <c r="K13604" t="s">
        <v>24</v>
      </c>
      <c r="L13604" t="s">
        <v>22</v>
      </c>
      <c r="M13604">
        <v>136102.09375</v>
      </c>
      <c r="O13604" t="s">
        <v>3438</v>
      </c>
      <c r="P13604" t="s">
        <v>17529</v>
      </c>
    </row>
    <row r="13605" spans="1:16" x14ac:dyDescent="0.55000000000000004">
      <c r="A13605" t="s">
        <v>0</v>
      </c>
      <c r="B13605" t="s">
        <v>17530</v>
      </c>
      <c r="C13605" t="s">
        <v>158</v>
      </c>
      <c r="D13605" t="s">
        <v>4035</v>
      </c>
      <c r="E13605" t="s">
        <v>20</v>
      </c>
      <c r="F13605" t="b">
        <v>0</v>
      </c>
      <c r="G13605" t="s">
        <v>158</v>
      </c>
      <c r="H13605" s="4">
        <v>45836.129479166673</v>
      </c>
      <c r="I13605" t="b">
        <v>0</v>
      </c>
      <c r="J13605" t="b">
        <v>0</v>
      </c>
      <c r="K13605" t="s">
        <v>158</v>
      </c>
      <c r="L13605" t="s">
        <v>22</v>
      </c>
      <c r="M13605">
        <v>42399.5</v>
      </c>
      <c r="O13605" t="s">
        <v>14434</v>
      </c>
      <c r="P13605" t="s">
        <v>17531</v>
      </c>
    </row>
    <row r="13606" spans="1:16" x14ac:dyDescent="0.55000000000000004">
      <c r="A13606" t="s">
        <v>0</v>
      </c>
      <c r="B13606" t="s">
        <v>12222</v>
      </c>
      <c r="C13606" t="s">
        <v>2050</v>
      </c>
      <c r="D13606" t="s">
        <v>17532</v>
      </c>
      <c r="E13606" t="s">
        <v>20</v>
      </c>
      <c r="F13606" t="b">
        <v>0</v>
      </c>
      <c r="G13606" t="s">
        <v>30</v>
      </c>
      <c r="H13606" s="4">
        <v>45836.250648148147</v>
      </c>
      <c r="I13606" t="b">
        <v>0</v>
      </c>
      <c r="J13606" t="b">
        <v>0</v>
      </c>
      <c r="K13606" t="s">
        <v>24</v>
      </c>
      <c r="L13606" t="s">
        <v>22</v>
      </c>
      <c r="M13606">
        <v>73553</v>
      </c>
      <c r="O13606" t="s">
        <v>17392</v>
      </c>
      <c r="P13606" t="s">
        <v>17393</v>
      </c>
    </row>
    <row r="13607" spans="1:16" x14ac:dyDescent="0.55000000000000004">
      <c r="A13607" t="s">
        <v>1</v>
      </c>
      <c r="B13607" t="s">
        <v>661</v>
      </c>
      <c r="C13607" t="s">
        <v>82</v>
      </c>
      <c r="D13607" t="s">
        <v>4109</v>
      </c>
      <c r="E13607" t="s">
        <v>20</v>
      </c>
      <c r="F13607" t="b">
        <v>0</v>
      </c>
      <c r="G13607" t="s">
        <v>27</v>
      </c>
      <c r="H13607" s="4">
        <v>45836.250844907408</v>
      </c>
      <c r="I13607" t="b">
        <v>0</v>
      </c>
      <c r="J13607" t="b">
        <v>1</v>
      </c>
      <c r="K13607" t="s">
        <v>24</v>
      </c>
      <c r="L13607" t="s">
        <v>22</v>
      </c>
      <c r="M13607">
        <v>198500</v>
      </c>
      <c r="O13607" t="s">
        <v>17533</v>
      </c>
      <c r="P13607" t="s">
        <v>611</v>
      </c>
    </row>
    <row r="13608" spans="1:16" x14ac:dyDescent="0.55000000000000004">
      <c r="A13608" t="s">
        <v>2</v>
      </c>
      <c r="B13608" t="s">
        <v>17534</v>
      </c>
      <c r="C13608" t="s">
        <v>82</v>
      </c>
      <c r="D13608" t="s">
        <v>3973</v>
      </c>
      <c r="E13608" t="s">
        <v>20</v>
      </c>
      <c r="F13608" t="b">
        <v>0</v>
      </c>
      <c r="G13608" t="s">
        <v>27</v>
      </c>
      <c r="H13608" s="4">
        <v>45836.250868055547</v>
      </c>
      <c r="I13608" t="b">
        <v>0</v>
      </c>
      <c r="J13608" t="b">
        <v>1</v>
      </c>
      <c r="K13608" t="s">
        <v>24</v>
      </c>
      <c r="L13608" t="s">
        <v>22</v>
      </c>
      <c r="M13608">
        <v>195000</v>
      </c>
      <c r="O13608" t="s">
        <v>4344</v>
      </c>
      <c r="P13608" t="s">
        <v>17535</v>
      </c>
    </row>
    <row r="13609" spans="1:16" x14ac:dyDescent="0.55000000000000004">
      <c r="A13609" t="s">
        <v>1</v>
      </c>
      <c r="B13609" t="s">
        <v>17536</v>
      </c>
      <c r="C13609" t="s">
        <v>613</v>
      </c>
      <c r="D13609" t="s">
        <v>3973</v>
      </c>
      <c r="E13609" t="s">
        <v>20</v>
      </c>
      <c r="F13609" t="b">
        <v>0</v>
      </c>
      <c r="G13609" t="s">
        <v>41</v>
      </c>
      <c r="H13609" s="4">
        <v>45836.250949074078</v>
      </c>
      <c r="I13609" t="b">
        <v>0</v>
      </c>
      <c r="J13609" t="b">
        <v>1</v>
      </c>
      <c r="K13609" t="s">
        <v>24</v>
      </c>
      <c r="L13609" t="s">
        <v>22</v>
      </c>
      <c r="M13609">
        <v>129055</v>
      </c>
      <c r="O13609" t="s">
        <v>8144</v>
      </c>
      <c r="P13609" t="s">
        <v>17537</v>
      </c>
    </row>
    <row r="13610" spans="1:16" x14ac:dyDescent="0.55000000000000004">
      <c r="A13610" t="s">
        <v>1</v>
      </c>
      <c r="B13610" t="s">
        <v>13777</v>
      </c>
      <c r="C13610" t="s">
        <v>151</v>
      </c>
      <c r="D13610" t="s">
        <v>4100</v>
      </c>
      <c r="E13610" t="s">
        <v>20</v>
      </c>
      <c r="F13610" t="b">
        <v>0</v>
      </c>
      <c r="G13610" t="s">
        <v>30</v>
      </c>
      <c r="H13610" s="4">
        <v>45836.251168981478</v>
      </c>
      <c r="I13610" t="b">
        <v>0</v>
      </c>
      <c r="J13610" t="b">
        <v>1</v>
      </c>
      <c r="K13610" t="s">
        <v>24</v>
      </c>
      <c r="L13610" t="s">
        <v>22</v>
      </c>
      <c r="M13610">
        <v>125520</v>
      </c>
      <c r="O13610" t="s">
        <v>3243</v>
      </c>
      <c r="P13610" t="s">
        <v>13779</v>
      </c>
    </row>
    <row r="13611" spans="1:16" x14ac:dyDescent="0.55000000000000004">
      <c r="A13611" t="s">
        <v>2</v>
      </c>
      <c r="B13611" t="s">
        <v>17538</v>
      </c>
      <c r="C13611" t="s">
        <v>24</v>
      </c>
      <c r="D13611" t="s">
        <v>4035</v>
      </c>
      <c r="E13611" t="s">
        <v>20</v>
      </c>
      <c r="F13611" t="b">
        <v>0</v>
      </c>
      <c r="G13611" t="s">
        <v>27</v>
      </c>
      <c r="H13611" s="4">
        <v>45836.251377314817</v>
      </c>
      <c r="I13611" t="b">
        <v>0</v>
      </c>
      <c r="J13611" t="b">
        <v>1</v>
      </c>
      <c r="K13611" t="s">
        <v>24</v>
      </c>
      <c r="L13611" t="s">
        <v>22</v>
      </c>
      <c r="M13611">
        <v>229500</v>
      </c>
      <c r="O13611" t="s">
        <v>789</v>
      </c>
      <c r="P13611" t="s">
        <v>17539</v>
      </c>
    </row>
    <row r="13612" spans="1:16" x14ac:dyDescent="0.55000000000000004">
      <c r="A13612" t="s">
        <v>2</v>
      </c>
      <c r="B13612" t="s">
        <v>2</v>
      </c>
      <c r="C13612" t="s">
        <v>17540</v>
      </c>
      <c r="D13612" t="s">
        <v>3973</v>
      </c>
      <c r="E13612" t="s">
        <v>20</v>
      </c>
      <c r="F13612" t="b">
        <v>0</v>
      </c>
      <c r="G13612" t="s">
        <v>30</v>
      </c>
      <c r="H13612" s="4">
        <v>45836.292303240742</v>
      </c>
      <c r="I13612" t="b">
        <v>0</v>
      </c>
      <c r="J13612" t="b">
        <v>1</v>
      </c>
      <c r="K13612" t="s">
        <v>24</v>
      </c>
      <c r="L13612" t="s">
        <v>22</v>
      </c>
      <c r="M13612">
        <v>104823.5</v>
      </c>
      <c r="O13612" t="s">
        <v>17541</v>
      </c>
      <c r="P13612" t="s">
        <v>2159</v>
      </c>
    </row>
    <row r="13613" spans="1:16" x14ac:dyDescent="0.55000000000000004">
      <c r="A13613" t="s">
        <v>2</v>
      </c>
      <c r="B13613" t="s">
        <v>17542</v>
      </c>
      <c r="C13613" t="s">
        <v>16939</v>
      </c>
      <c r="D13613" t="s">
        <v>3985</v>
      </c>
      <c r="E13613" t="s">
        <v>20</v>
      </c>
      <c r="F13613" t="b">
        <v>0</v>
      </c>
      <c r="G13613" t="s">
        <v>5203</v>
      </c>
      <c r="H13613" s="4">
        <v>45836.299166666657</v>
      </c>
      <c r="I13613" t="b">
        <v>0</v>
      </c>
      <c r="J13613" t="b">
        <v>0</v>
      </c>
      <c r="L13613" t="s">
        <v>22</v>
      </c>
      <c r="M13613">
        <v>121900</v>
      </c>
      <c r="O13613" t="s">
        <v>178</v>
      </c>
      <c r="P13613" t="s">
        <v>17543</v>
      </c>
    </row>
    <row r="13614" spans="1:16" x14ac:dyDescent="0.55000000000000004">
      <c r="A13614" t="s">
        <v>139</v>
      </c>
      <c r="B13614" t="s">
        <v>10538</v>
      </c>
      <c r="C13614" t="s">
        <v>1769</v>
      </c>
      <c r="D13614" t="s">
        <v>3973</v>
      </c>
      <c r="E13614" t="s">
        <v>20</v>
      </c>
      <c r="F13614" t="b">
        <v>0</v>
      </c>
      <c r="G13614" t="s">
        <v>27</v>
      </c>
      <c r="H13614" s="4">
        <v>45836.376655092587</v>
      </c>
      <c r="I13614" t="b">
        <v>0</v>
      </c>
      <c r="J13614" t="b">
        <v>1</v>
      </c>
      <c r="K13614" t="s">
        <v>24</v>
      </c>
      <c r="L13614" t="s">
        <v>22</v>
      </c>
      <c r="M13614">
        <v>102310.453125</v>
      </c>
      <c r="O13614" t="s">
        <v>3438</v>
      </c>
      <c r="P13614" t="s">
        <v>10539</v>
      </c>
    </row>
    <row r="13615" spans="1:16" x14ac:dyDescent="0.55000000000000004">
      <c r="A13615" t="s">
        <v>89</v>
      </c>
      <c r="B13615" t="s">
        <v>17544</v>
      </c>
      <c r="C13615" t="s">
        <v>71</v>
      </c>
      <c r="D13615" t="s">
        <v>2208</v>
      </c>
      <c r="E13615" t="s">
        <v>20</v>
      </c>
      <c r="F13615" t="b">
        <v>0</v>
      </c>
      <c r="G13615" t="s">
        <v>30</v>
      </c>
      <c r="H13615" s="4">
        <v>45836.377523148149</v>
      </c>
      <c r="I13615" t="b">
        <v>0</v>
      </c>
      <c r="J13615" t="b">
        <v>1</v>
      </c>
      <c r="K13615" t="s">
        <v>24</v>
      </c>
      <c r="L13615" t="s">
        <v>22</v>
      </c>
      <c r="M13615">
        <v>231500</v>
      </c>
      <c r="O13615" t="s">
        <v>405</v>
      </c>
      <c r="P13615" t="s">
        <v>1478</v>
      </c>
    </row>
    <row r="13616" spans="1:16" x14ac:dyDescent="0.55000000000000004">
      <c r="A13616" t="s">
        <v>1</v>
      </c>
      <c r="B13616" t="s">
        <v>13128</v>
      </c>
      <c r="C13616" t="s">
        <v>1240</v>
      </c>
      <c r="D13616" t="s">
        <v>3973</v>
      </c>
      <c r="E13616" t="s">
        <v>20</v>
      </c>
      <c r="F13616" t="b">
        <v>0</v>
      </c>
      <c r="G13616" t="s">
        <v>27</v>
      </c>
      <c r="H13616" s="4">
        <v>45836.417557870373</v>
      </c>
      <c r="I13616" t="b">
        <v>0</v>
      </c>
      <c r="J13616" t="b">
        <v>0</v>
      </c>
      <c r="K13616" t="s">
        <v>24</v>
      </c>
      <c r="L13616" t="s">
        <v>22</v>
      </c>
      <c r="M13616">
        <v>167323</v>
      </c>
      <c r="O13616" t="s">
        <v>2239</v>
      </c>
      <c r="P13616" t="s">
        <v>13129</v>
      </c>
    </row>
    <row r="13617" spans="1:16" x14ac:dyDescent="0.55000000000000004">
      <c r="A13617" t="s">
        <v>2</v>
      </c>
      <c r="B13617" t="s">
        <v>2118</v>
      </c>
      <c r="C13617" t="s">
        <v>808</v>
      </c>
      <c r="D13617" t="s">
        <v>3973</v>
      </c>
      <c r="E13617" t="s">
        <v>20</v>
      </c>
      <c r="F13617" t="b">
        <v>0</v>
      </c>
      <c r="G13617" t="s">
        <v>27</v>
      </c>
      <c r="H13617" s="4">
        <v>45836.418240740742</v>
      </c>
      <c r="I13617" t="b">
        <v>0</v>
      </c>
      <c r="J13617" t="b">
        <v>1</v>
      </c>
      <c r="K13617" t="s">
        <v>24</v>
      </c>
      <c r="L13617" t="s">
        <v>22</v>
      </c>
      <c r="M13617">
        <v>180000</v>
      </c>
      <c r="O13617" t="s">
        <v>9479</v>
      </c>
      <c r="P13617" t="s">
        <v>9480</v>
      </c>
    </row>
    <row r="13618" spans="1:16" x14ac:dyDescent="0.55000000000000004">
      <c r="A13618" t="s">
        <v>2</v>
      </c>
      <c r="B13618" t="s">
        <v>2378</v>
      </c>
      <c r="C13618" t="s">
        <v>12938</v>
      </c>
      <c r="D13618" t="s">
        <v>2208</v>
      </c>
      <c r="E13618" t="s">
        <v>34</v>
      </c>
      <c r="F13618" t="b">
        <v>0</v>
      </c>
      <c r="G13618" t="s">
        <v>23</v>
      </c>
      <c r="H13618" s="4">
        <v>45836.419733796298</v>
      </c>
      <c r="I13618" t="b">
        <v>0</v>
      </c>
      <c r="J13618" t="b">
        <v>1</v>
      </c>
      <c r="K13618" t="s">
        <v>24</v>
      </c>
      <c r="L13618" t="s">
        <v>22</v>
      </c>
      <c r="M13618">
        <v>195000</v>
      </c>
      <c r="O13618" t="s">
        <v>428</v>
      </c>
      <c r="P13618" t="s">
        <v>8138</v>
      </c>
    </row>
    <row r="13619" spans="1:16" x14ac:dyDescent="0.55000000000000004">
      <c r="A13619" t="s">
        <v>89</v>
      </c>
      <c r="B13619" t="s">
        <v>17545</v>
      </c>
      <c r="C13619" t="s">
        <v>1268</v>
      </c>
      <c r="D13619" t="s">
        <v>4084</v>
      </c>
      <c r="E13619" t="s">
        <v>20</v>
      </c>
      <c r="F13619" t="b">
        <v>0</v>
      </c>
      <c r="G13619" t="s">
        <v>1268</v>
      </c>
      <c r="H13619" s="4">
        <v>45836.437650462962</v>
      </c>
      <c r="I13619" t="b">
        <v>1</v>
      </c>
      <c r="J13619" t="b">
        <v>0</v>
      </c>
      <c r="K13619" t="s">
        <v>1268</v>
      </c>
      <c r="L13619" t="s">
        <v>22</v>
      </c>
      <c r="M13619">
        <v>105000</v>
      </c>
      <c r="O13619" t="s">
        <v>17546</v>
      </c>
      <c r="P13619" t="s">
        <v>1478</v>
      </c>
    </row>
    <row r="13620" spans="1:16" x14ac:dyDescent="0.55000000000000004">
      <c r="A13620" t="s">
        <v>25</v>
      </c>
      <c r="B13620" t="s">
        <v>17547</v>
      </c>
      <c r="C13620" t="s">
        <v>39</v>
      </c>
      <c r="D13620" t="s">
        <v>2208</v>
      </c>
      <c r="E13620" t="s">
        <v>20</v>
      </c>
      <c r="F13620" t="b">
        <v>1</v>
      </c>
      <c r="G13620" t="s">
        <v>27</v>
      </c>
      <c r="H13620" s="4">
        <v>45836.458356481482</v>
      </c>
      <c r="I13620" t="b">
        <v>1</v>
      </c>
      <c r="J13620" t="b">
        <v>1</v>
      </c>
      <c r="K13620" t="s">
        <v>24</v>
      </c>
      <c r="L13620" t="s">
        <v>22</v>
      </c>
      <c r="M13620">
        <v>125400</v>
      </c>
      <c r="O13620" t="s">
        <v>77</v>
      </c>
      <c r="P13620" t="s">
        <v>1739</v>
      </c>
    </row>
    <row r="13621" spans="1:16" x14ac:dyDescent="0.55000000000000004">
      <c r="A13621" t="s">
        <v>1</v>
      </c>
      <c r="B13621" t="s">
        <v>93</v>
      </c>
      <c r="C13621" t="s">
        <v>379</v>
      </c>
      <c r="D13621" t="s">
        <v>3973</v>
      </c>
      <c r="E13621" t="s">
        <v>20</v>
      </c>
      <c r="F13621" t="b">
        <v>0</v>
      </c>
      <c r="G13621" t="s">
        <v>30</v>
      </c>
      <c r="H13621" s="4">
        <v>45836.458981481483</v>
      </c>
      <c r="I13621" t="b">
        <v>0</v>
      </c>
      <c r="J13621" t="b">
        <v>0</v>
      </c>
      <c r="K13621" t="s">
        <v>24</v>
      </c>
      <c r="L13621" t="s">
        <v>22</v>
      </c>
      <c r="M13621">
        <v>95000</v>
      </c>
      <c r="O13621" t="s">
        <v>482</v>
      </c>
      <c r="P13621" t="s">
        <v>17548</v>
      </c>
    </row>
    <row r="13622" spans="1:16" x14ac:dyDescent="0.55000000000000004">
      <c r="A13622" t="s">
        <v>28</v>
      </c>
      <c r="B13622" t="s">
        <v>17549</v>
      </c>
      <c r="C13622" t="s">
        <v>82</v>
      </c>
      <c r="D13622" t="s">
        <v>3973</v>
      </c>
      <c r="E13622" t="s">
        <v>20</v>
      </c>
      <c r="F13622" t="b">
        <v>0</v>
      </c>
      <c r="G13622" t="s">
        <v>27</v>
      </c>
      <c r="H13622" s="4">
        <v>45836.459641203714</v>
      </c>
      <c r="I13622" t="b">
        <v>0</v>
      </c>
      <c r="J13622" t="b">
        <v>1</v>
      </c>
      <c r="K13622" t="s">
        <v>24</v>
      </c>
      <c r="L13622" t="s">
        <v>22</v>
      </c>
      <c r="M13622">
        <v>176500</v>
      </c>
      <c r="O13622" t="s">
        <v>4535</v>
      </c>
      <c r="P13622" t="s">
        <v>201</v>
      </c>
    </row>
    <row r="13623" spans="1:16" x14ac:dyDescent="0.55000000000000004">
      <c r="A13623" t="s">
        <v>89</v>
      </c>
      <c r="B13623" t="s">
        <v>17550</v>
      </c>
      <c r="C13623" t="s">
        <v>644</v>
      </c>
      <c r="D13623" t="s">
        <v>3973</v>
      </c>
      <c r="E13623" t="s">
        <v>20</v>
      </c>
      <c r="F13623" t="b">
        <v>0</v>
      </c>
      <c r="G13623" t="s">
        <v>27</v>
      </c>
      <c r="H13623" s="4">
        <v>45836.459849537037</v>
      </c>
      <c r="I13623" t="b">
        <v>0</v>
      </c>
      <c r="J13623" t="b">
        <v>1</v>
      </c>
      <c r="K13623" t="s">
        <v>24</v>
      </c>
      <c r="L13623" t="s">
        <v>22</v>
      </c>
      <c r="M13623">
        <v>206500</v>
      </c>
      <c r="O13623" t="s">
        <v>4535</v>
      </c>
      <c r="P13623" t="s">
        <v>17551</v>
      </c>
    </row>
    <row r="13624" spans="1:16" x14ac:dyDescent="0.55000000000000004">
      <c r="A13624" t="s">
        <v>139</v>
      </c>
      <c r="B13624" t="s">
        <v>17552</v>
      </c>
      <c r="C13624" t="s">
        <v>82</v>
      </c>
      <c r="D13624" t="s">
        <v>3973</v>
      </c>
      <c r="E13624" t="s">
        <v>20</v>
      </c>
      <c r="F13624" t="b">
        <v>0</v>
      </c>
      <c r="G13624" t="s">
        <v>41</v>
      </c>
      <c r="H13624" s="4">
        <v>45836.460185185177</v>
      </c>
      <c r="I13624" t="b">
        <v>0</v>
      </c>
      <c r="J13624" t="b">
        <v>1</v>
      </c>
      <c r="K13624" t="s">
        <v>24</v>
      </c>
      <c r="L13624" t="s">
        <v>22</v>
      </c>
      <c r="M13624">
        <v>120050</v>
      </c>
      <c r="O13624" t="s">
        <v>1172</v>
      </c>
      <c r="P13624" t="s">
        <v>17553</v>
      </c>
    </row>
    <row r="13625" spans="1:16" x14ac:dyDescent="0.55000000000000004">
      <c r="A13625" t="s">
        <v>25</v>
      </c>
      <c r="B13625" t="s">
        <v>17554</v>
      </c>
      <c r="C13625" t="s">
        <v>153</v>
      </c>
      <c r="D13625" t="s">
        <v>3973</v>
      </c>
      <c r="E13625" t="s">
        <v>20</v>
      </c>
      <c r="F13625" t="b">
        <v>0</v>
      </c>
      <c r="G13625" t="s">
        <v>27</v>
      </c>
      <c r="H13625" s="4">
        <v>45836.5000462963</v>
      </c>
      <c r="I13625" t="b">
        <v>0</v>
      </c>
      <c r="J13625" t="b">
        <v>0</v>
      </c>
      <c r="K13625" t="s">
        <v>24</v>
      </c>
      <c r="L13625" t="s">
        <v>22</v>
      </c>
      <c r="M13625">
        <v>114153</v>
      </c>
      <c r="O13625" t="s">
        <v>14568</v>
      </c>
      <c r="P13625" t="s">
        <v>338</v>
      </c>
    </row>
    <row r="13626" spans="1:16" x14ac:dyDescent="0.55000000000000004">
      <c r="A13626" t="s">
        <v>0</v>
      </c>
      <c r="B13626" t="s">
        <v>257</v>
      </c>
      <c r="C13626" t="s">
        <v>468</v>
      </c>
      <c r="D13626" t="s">
        <v>3973</v>
      </c>
      <c r="E13626" t="s">
        <v>20</v>
      </c>
      <c r="F13626" t="b">
        <v>0</v>
      </c>
      <c r="G13626" t="s">
        <v>27</v>
      </c>
      <c r="H13626" s="4">
        <v>45836.500057870369</v>
      </c>
      <c r="I13626" t="b">
        <v>0</v>
      </c>
      <c r="J13626" t="b">
        <v>1</v>
      </c>
      <c r="K13626" t="s">
        <v>24</v>
      </c>
      <c r="L13626" t="s">
        <v>22</v>
      </c>
      <c r="M13626">
        <v>125000</v>
      </c>
      <c r="O13626" t="s">
        <v>5482</v>
      </c>
      <c r="P13626" t="s">
        <v>9339</v>
      </c>
    </row>
    <row r="13627" spans="1:16" x14ac:dyDescent="0.55000000000000004">
      <c r="A13627" t="s">
        <v>19</v>
      </c>
      <c r="B13627" t="s">
        <v>17265</v>
      </c>
      <c r="C13627" t="s">
        <v>1060</v>
      </c>
      <c r="D13627" t="s">
        <v>3973</v>
      </c>
      <c r="E13627" t="s">
        <v>20</v>
      </c>
      <c r="F13627" t="b">
        <v>0</v>
      </c>
      <c r="G13627" t="s">
        <v>41</v>
      </c>
      <c r="H13627" s="4">
        <v>45836.500208333331</v>
      </c>
      <c r="I13627" t="b">
        <v>0</v>
      </c>
      <c r="J13627" t="b">
        <v>1</v>
      </c>
      <c r="K13627" t="s">
        <v>24</v>
      </c>
      <c r="L13627" t="s">
        <v>22</v>
      </c>
      <c r="M13627">
        <v>195500</v>
      </c>
      <c r="O13627" t="s">
        <v>5482</v>
      </c>
      <c r="P13627" t="s">
        <v>10227</v>
      </c>
    </row>
    <row r="13628" spans="1:16" x14ac:dyDescent="0.55000000000000004">
      <c r="A13628" t="s">
        <v>0</v>
      </c>
      <c r="B13628" t="s">
        <v>17555</v>
      </c>
      <c r="C13628" t="s">
        <v>1922</v>
      </c>
      <c r="D13628" t="s">
        <v>3973</v>
      </c>
      <c r="E13628" t="s">
        <v>51</v>
      </c>
      <c r="F13628" t="b">
        <v>0</v>
      </c>
      <c r="G13628" t="s">
        <v>30</v>
      </c>
      <c r="H13628" s="4">
        <v>45836.501203703701</v>
      </c>
      <c r="I13628" t="b">
        <v>0</v>
      </c>
      <c r="J13628" t="b">
        <v>1</v>
      </c>
      <c r="K13628" t="s">
        <v>24</v>
      </c>
      <c r="L13628" t="s">
        <v>36</v>
      </c>
      <c r="N13628">
        <v>27.5</v>
      </c>
      <c r="O13628" t="s">
        <v>4344</v>
      </c>
      <c r="P13628" t="s">
        <v>17556</v>
      </c>
    </row>
    <row r="13629" spans="1:16" x14ac:dyDescent="0.55000000000000004">
      <c r="A13629" t="s">
        <v>2</v>
      </c>
      <c r="B13629" t="s">
        <v>2679</v>
      </c>
      <c r="C13629" t="s">
        <v>1105</v>
      </c>
      <c r="D13629" t="s">
        <v>3973</v>
      </c>
      <c r="E13629" t="s">
        <v>51</v>
      </c>
      <c r="F13629" t="b">
        <v>0</v>
      </c>
      <c r="G13629" t="s">
        <v>27</v>
      </c>
      <c r="H13629" s="4">
        <v>45836.501307870371</v>
      </c>
      <c r="I13629" t="b">
        <v>0</v>
      </c>
      <c r="J13629" t="b">
        <v>1</v>
      </c>
      <c r="K13629" t="s">
        <v>24</v>
      </c>
      <c r="L13629" t="s">
        <v>36</v>
      </c>
      <c r="N13629">
        <v>86</v>
      </c>
      <c r="O13629" t="s">
        <v>5482</v>
      </c>
      <c r="P13629" t="s">
        <v>17557</v>
      </c>
    </row>
    <row r="13630" spans="1:16" x14ac:dyDescent="0.55000000000000004">
      <c r="A13630" t="s">
        <v>2</v>
      </c>
      <c r="B13630" t="s">
        <v>132</v>
      </c>
      <c r="C13630" t="s">
        <v>732</v>
      </c>
      <c r="D13630" t="s">
        <v>3600</v>
      </c>
      <c r="E13630" t="s">
        <v>20</v>
      </c>
      <c r="F13630" t="b">
        <v>0</v>
      </c>
      <c r="G13630" t="s">
        <v>27</v>
      </c>
      <c r="H13630" s="4">
        <v>45836.501493055563</v>
      </c>
      <c r="I13630" t="b">
        <v>0</v>
      </c>
      <c r="J13630" t="b">
        <v>0</v>
      </c>
      <c r="K13630" t="s">
        <v>24</v>
      </c>
      <c r="L13630" t="s">
        <v>22</v>
      </c>
      <c r="M13630">
        <v>155000</v>
      </c>
      <c r="O13630" t="s">
        <v>3632</v>
      </c>
      <c r="P13630" t="s">
        <v>16946</v>
      </c>
    </row>
    <row r="13631" spans="1:16" x14ac:dyDescent="0.55000000000000004">
      <c r="A13631" t="s">
        <v>2</v>
      </c>
      <c r="B13631" t="s">
        <v>2</v>
      </c>
      <c r="C13631" t="s">
        <v>507</v>
      </c>
      <c r="D13631" t="s">
        <v>3973</v>
      </c>
      <c r="E13631" t="s">
        <v>20</v>
      </c>
      <c r="F13631" t="b">
        <v>0</v>
      </c>
      <c r="G13631" t="s">
        <v>27</v>
      </c>
      <c r="H13631" s="4">
        <v>45836.501493055563</v>
      </c>
      <c r="I13631" t="b">
        <v>0</v>
      </c>
      <c r="J13631" t="b">
        <v>0</v>
      </c>
      <c r="K13631" t="s">
        <v>24</v>
      </c>
      <c r="L13631" t="s">
        <v>36</v>
      </c>
      <c r="N13631">
        <v>72.300003051757813</v>
      </c>
      <c r="O13631" t="s">
        <v>5482</v>
      </c>
      <c r="P13631" t="s">
        <v>1517</v>
      </c>
    </row>
    <row r="13632" spans="1:16" x14ac:dyDescent="0.55000000000000004">
      <c r="A13632" t="s">
        <v>2</v>
      </c>
      <c r="B13632" t="s">
        <v>17558</v>
      </c>
      <c r="C13632" t="s">
        <v>24</v>
      </c>
      <c r="D13632" t="s">
        <v>4035</v>
      </c>
      <c r="E13632" t="s">
        <v>20</v>
      </c>
      <c r="F13632" t="b">
        <v>0</v>
      </c>
      <c r="G13632" t="s">
        <v>41</v>
      </c>
      <c r="H13632" s="4">
        <v>45836.50172453704</v>
      </c>
      <c r="I13632" t="b">
        <v>0</v>
      </c>
      <c r="J13632" t="b">
        <v>1</v>
      </c>
      <c r="K13632" t="s">
        <v>24</v>
      </c>
      <c r="L13632" t="s">
        <v>22</v>
      </c>
      <c r="M13632">
        <v>108200</v>
      </c>
      <c r="O13632" t="s">
        <v>1906</v>
      </c>
      <c r="P13632" t="s">
        <v>17559</v>
      </c>
    </row>
    <row r="13633" spans="1:16" x14ac:dyDescent="0.55000000000000004">
      <c r="A13633" t="s">
        <v>0</v>
      </c>
      <c r="B13633" t="s">
        <v>17560</v>
      </c>
      <c r="C13633" t="s">
        <v>372</v>
      </c>
      <c r="D13633" t="s">
        <v>4084</v>
      </c>
      <c r="E13633" t="s">
        <v>20</v>
      </c>
      <c r="F13633" t="b">
        <v>0</v>
      </c>
      <c r="G13633" t="s">
        <v>27</v>
      </c>
      <c r="H13633" s="4">
        <v>45836.541712962957</v>
      </c>
      <c r="I13633" t="b">
        <v>0</v>
      </c>
      <c r="J13633" t="b">
        <v>0</v>
      </c>
      <c r="K13633" t="s">
        <v>24</v>
      </c>
      <c r="L13633" t="s">
        <v>22</v>
      </c>
      <c r="M13633">
        <v>110000</v>
      </c>
      <c r="O13633" t="s">
        <v>17561</v>
      </c>
      <c r="P13633" t="s">
        <v>2738</v>
      </c>
    </row>
    <row r="13634" spans="1:16" x14ac:dyDescent="0.55000000000000004">
      <c r="A13634" t="s">
        <v>0</v>
      </c>
      <c r="B13634" t="s">
        <v>250</v>
      </c>
      <c r="C13634" t="s">
        <v>1135</v>
      </c>
      <c r="D13634" t="s">
        <v>4084</v>
      </c>
      <c r="E13634" t="s">
        <v>51</v>
      </c>
      <c r="F13634" t="b">
        <v>0</v>
      </c>
      <c r="G13634" t="s">
        <v>27</v>
      </c>
      <c r="H13634" s="4">
        <v>45836.54179398148</v>
      </c>
      <c r="I13634" t="b">
        <v>0</v>
      </c>
      <c r="J13634" t="b">
        <v>0</v>
      </c>
      <c r="K13634" t="s">
        <v>24</v>
      </c>
      <c r="L13634" t="s">
        <v>22</v>
      </c>
      <c r="M13634">
        <v>100000</v>
      </c>
      <c r="O13634" t="s">
        <v>17562</v>
      </c>
      <c r="P13634" t="s">
        <v>1152</v>
      </c>
    </row>
    <row r="13635" spans="1:16" x14ac:dyDescent="0.55000000000000004">
      <c r="A13635" t="s">
        <v>25</v>
      </c>
      <c r="B13635" t="s">
        <v>17563</v>
      </c>
      <c r="C13635" t="s">
        <v>2883</v>
      </c>
      <c r="D13635" t="s">
        <v>4093</v>
      </c>
      <c r="E13635" t="s">
        <v>20</v>
      </c>
      <c r="F13635" t="b">
        <v>0</v>
      </c>
      <c r="G13635" t="s">
        <v>30</v>
      </c>
      <c r="H13635" s="4">
        <v>45836.542291666658</v>
      </c>
      <c r="I13635" t="b">
        <v>0</v>
      </c>
      <c r="J13635" t="b">
        <v>0</v>
      </c>
      <c r="K13635" t="s">
        <v>24</v>
      </c>
      <c r="L13635" t="s">
        <v>36</v>
      </c>
      <c r="N13635">
        <v>60</v>
      </c>
      <c r="O13635" t="s">
        <v>1511</v>
      </c>
      <c r="P13635" t="s">
        <v>119</v>
      </c>
    </row>
    <row r="13636" spans="1:16" x14ac:dyDescent="0.55000000000000004">
      <c r="A13636" t="s">
        <v>19</v>
      </c>
      <c r="B13636" t="s">
        <v>16931</v>
      </c>
      <c r="C13636" t="s">
        <v>151</v>
      </c>
      <c r="D13636" t="s">
        <v>4084</v>
      </c>
      <c r="E13636" t="s">
        <v>20</v>
      </c>
      <c r="F13636" t="b">
        <v>0</v>
      </c>
      <c r="G13636" t="s">
        <v>30</v>
      </c>
      <c r="H13636" s="4">
        <v>45836.542870370373</v>
      </c>
      <c r="I13636" t="b">
        <v>0</v>
      </c>
      <c r="J13636" t="b">
        <v>1</v>
      </c>
      <c r="K13636" t="s">
        <v>24</v>
      </c>
      <c r="L13636" t="s">
        <v>22</v>
      </c>
      <c r="M13636">
        <v>140500</v>
      </c>
      <c r="O13636" t="s">
        <v>12994</v>
      </c>
      <c r="P13636" t="s">
        <v>12995</v>
      </c>
    </row>
    <row r="13637" spans="1:16" x14ac:dyDescent="0.55000000000000004">
      <c r="A13637" t="s">
        <v>2</v>
      </c>
      <c r="B13637" t="s">
        <v>2</v>
      </c>
      <c r="C13637" t="s">
        <v>3031</v>
      </c>
      <c r="D13637" t="s">
        <v>2208</v>
      </c>
      <c r="E13637" t="s">
        <v>20</v>
      </c>
      <c r="F13637" t="b">
        <v>0</v>
      </c>
      <c r="G13637" t="s">
        <v>27</v>
      </c>
      <c r="H13637" s="4">
        <v>45836.543078703697</v>
      </c>
      <c r="I13637" t="b">
        <v>0</v>
      </c>
      <c r="J13637" t="b">
        <v>1</v>
      </c>
      <c r="K13637" t="s">
        <v>24</v>
      </c>
      <c r="L13637" t="s">
        <v>22</v>
      </c>
      <c r="M13637">
        <v>104823.5</v>
      </c>
      <c r="O13637" t="s">
        <v>17564</v>
      </c>
      <c r="P13637" t="s">
        <v>2159</v>
      </c>
    </row>
    <row r="13638" spans="1:16" x14ac:dyDescent="0.55000000000000004">
      <c r="A13638" t="s">
        <v>40</v>
      </c>
      <c r="B13638" t="s">
        <v>13299</v>
      </c>
      <c r="C13638" t="s">
        <v>322</v>
      </c>
      <c r="D13638" t="s">
        <v>3973</v>
      </c>
      <c r="E13638" t="s">
        <v>20</v>
      </c>
      <c r="F13638" t="b">
        <v>0</v>
      </c>
      <c r="G13638" t="s">
        <v>41</v>
      </c>
      <c r="H13638" s="4">
        <v>45836.543379629627</v>
      </c>
      <c r="I13638" t="b">
        <v>1</v>
      </c>
      <c r="J13638" t="b">
        <v>1</v>
      </c>
      <c r="K13638" t="s">
        <v>24</v>
      </c>
      <c r="L13638" t="s">
        <v>22</v>
      </c>
      <c r="M13638">
        <v>190000</v>
      </c>
      <c r="O13638" t="s">
        <v>7284</v>
      </c>
      <c r="P13638" t="s">
        <v>13300</v>
      </c>
    </row>
    <row r="13639" spans="1:16" x14ac:dyDescent="0.55000000000000004">
      <c r="A13639" t="s">
        <v>0</v>
      </c>
      <c r="B13639" t="s">
        <v>1246</v>
      </c>
      <c r="C13639" t="s">
        <v>17565</v>
      </c>
      <c r="D13639" t="s">
        <v>7853</v>
      </c>
      <c r="E13639" t="s">
        <v>20</v>
      </c>
      <c r="F13639" t="b">
        <v>0</v>
      </c>
      <c r="G13639" t="s">
        <v>27</v>
      </c>
      <c r="H13639" s="4">
        <v>45836.583414351851</v>
      </c>
      <c r="I13639" t="b">
        <v>0</v>
      </c>
      <c r="J13639" t="b">
        <v>1</v>
      </c>
      <c r="K13639" t="s">
        <v>24</v>
      </c>
      <c r="L13639" t="s">
        <v>22</v>
      </c>
      <c r="M13639">
        <v>62500</v>
      </c>
      <c r="O13639" t="s">
        <v>17566</v>
      </c>
      <c r="P13639" t="s">
        <v>17567</v>
      </c>
    </row>
    <row r="13640" spans="1:16" x14ac:dyDescent="0.55000000000000004">
      <c r="A13640" t="s">
        <v>25</v>
      </c>
      <c r="B13640" t="s">
        <v>9138</v>
      </c>
      <c r="C13640" t="s">
        <v>316</v>
      </c>
      <c r="D13640" t="s">
        <v>7853</v>
      </c>
      <c r="E13640" t="s">
        <v>20</v>
      </c>
      <c r="F13640" t="b">
        <v>0</v>
      </c>
      <c r="G13640" t="s">
        <v>35</v>
      </c>
      <c r="H13640" s="4">
        <v>45836.583796296298</v>
      </c>
      <c r="I13640" t="b">
        <v>0</v>
      </c>
      <c r="J13640" t="b">
        <v>1</v>
      </c>
      <c r="K13640" t="s">
        <v>24</v>
      </c>
      <c r="L13640" t="s">
        <v>22</v>
      </c>
      <c r="M13640">
        <v>133120</v>
      </c>
      <c r="O13640" t="s">
        <v>9139</v>
      </c>
      <c r="P13640" t="s">
        <v>1682</v>
      </c>
    </row>
    <row r="13641" spans="1:16" x14ac:dyDescent="0.55000000000000004">
      <c r="A13641" t="s">
        <v>0</v>
      </c>
      <c r="B13641" t="s">
        <v>17568</v>
      </c>
      <c r="C13641" t="s">
        <v>151</v>
      </c>
      <c r="D13641" t="s">
        <v>7853</v>
      </c>
      <c r="E13641" t="s">
        <v>34</v>
      </c>
      <c r="F13641" t="b">
        <v>0</v>
      </c>
      <c r="G13641" t="s">
        <v>30</v>
      </c>
      <c r="H13641" s="4">
        <v>45836.58394675926</v>
      </c>
      <c r="I13641" t="b">
        <v>0</v>
      </c>
      <c r="J13641" t="b">
        <v>1</v>
      </c>
      <c r="K13641" t="s">
        <v>24</v>
      </c>
      <c r="L13641" t="s">
        <v>22</v>
      </c>
      <c r="M13641">
        <v>110240</v>
      </c>
      <c r="O13641" t="s">
        <v>15846</v>
      </c>
    </row>
    <row r="13642" spans="1:16" x14ac:dyDescent="0.55000000000000004">
      <c r="A13642" t="s">
        <v>2</v>
      </c>
      <c r="B13642" t="s">
        <v>583</v>
      </c>
      <c r="C13642" t="s">
        <v>981</v>
      </c>
      <c r="D13642" t="s">
        <v>3828</v>
      </c>
      <c r="E13642" t="s">
        <v>20</v>
      </c>
      <c r="F13642" t="b">
        <v>0</v>
      </c>
      <c r="G13642" t="s">
        <v>27</v>
      </c>
      <c r="H13642" s="4">
        <v>45836.584768518522</v>
      </c>
      <c r="I13642" t="b">
        <v>0</v>
      </c>
      <c r="J13642" t="b">
        <v>1</v>
      </c>
      <c r="K13642" t="s">
        <v>24</v>
      </c>
      <c r="L13642" t="s">
        <v>22</v>
      </c>
      <c r="M13642">
        <v>175648</v>
      </c>
      <c r="O13642" t="s">
        <v>17203</v>
      </c>
      <c r="P13642" t="s">
        <v>17569</v>
      </c>
    </row>
    <row r="13643" spans="1:16" x14ac:dyDescent="0.55000000000000004">
      <c r="A13643" t="s">
        <v>25</v>
      </c>
      <c r="B13643" t="s">
        <v>15380</v>
      </c>
      <c r="C13643" t="s">
        <v>713</v>
      </c>
      <c r="D13643" t="s">
        <v>7853</v>
      </c>
      <c r="E13643" t="s">
        <v>20</v>
      </c>
      <c r="F13643" t="b">
        <v>0</v>
      </c>
      <c r="G13643" t="s">
        <v>23</v>
      </c>
      <c r="H13643" s="4">
        <v>45836.585972222223</v>
      </c>
      <c r="I13643" t="b">
        <v>1</v>
      </c>
      <c r="J13643" t="b">
        <v>1</v>
      </c>
      <c r="K13643" t="s">
        <v>24</v>
      </c>
      <c r="L13643" t="s">
        <v>22</v>
      </c>
      <c r="M13643">
        <v>133120</v>
      </c>
      <c r="O13643" t="s">
        <v>3704</v>
      </c>
      <c r="P13643" t="s">
        <v>1682</v>
      </c>
    </row>
    <row r="13644" spans="1:16" x14ac:dyDescent="0.55000000000000004">
      <c r="A13644" t="s">
        <v>40</v>
      </c>
      <c r="B13644" t="s">
        <v>9450</v>
      </c>
      <c r="C13644" t="s">
        <v>44</v>
      </c>
      <c r="D13644" t="s">
        <v>9451</v>
      </c>
      <c r="E13644" t="s">
        <v>20</v>
      </c>
      <c r="F13644" t="b">
        <v>0</v>
      </c>
      <c r="G13644" t="s">
        <v>27</v>
      </c>
      <c r="H13644" s="4">
        <v>45836.668182870373</v>
      </c>
      <c r="I13644" t="b">
        <v>1</v>
      </c>
      <c r="J13644" t="b">
        <v>0</v>
      </c>
      <c r="K13644" t="s">
        <v>24</v>
      </c>
      <c r="L13644" t="s">
        <v>22</v>
      </c>
      <c r="M13644">
        <v>190000</v>
      </c>
      <c r="O13644" t="s">
        <v>9452</v>
      </c>
      <c r="P13644" t="s">
        <v>9453</v>
      </c>
    </row>
    <row r="13645" spans="1:16" x14ac:dyDescent="0.55000000000000004">
      <c r="A13645" t="s">
        <v>0</v>
      </c>
      <c r="B13645" t="s">
        <v>0</v>
      </c>
      <c r="C13645" t="s">
        <v>598</v>
      </c>
      <c r="D13645" t="s">
        <v>4084</v>
      </c>
      <c r="E13645" t="s">
        <v>34</v>
      </c>
      <c r="F13645" t="b">
        <v>0</v>
      </c>
      <c r="G13645" t="s">
        <v>35</v>
      </c>
      <c r="H13645" s="4">
        <v>45836.708796296298</v>
      </c>
      <c r="I13645" t="b">
        <v>1</v>
      </c>
      <c r="J13645" t="b">
        <v>1</v>
      </c>
      <c r="K13645" t="s">
        <v>24</v>
      </c>
      <c r="L13645" t="s">
        <v>22</v>
      </c>
      <c r="M13645">
        <v>110000</v>
      </c>
      <c r="O13645" t="s">
        <v>17031</v>
      </c>
      <c r="P13645" t="s">
        <v>17032</v>
      </c>
    </row>
    <row r="13646" spans="1:16" x14ac:dyDescent="0.55000000000000004">
      <c r="A13646" t="s">
        <v>0</v>
      </c>
      <c r="B13646" t="s">
        <v>17045</v>
      </c>
      <c r="C13646" t="s">
        <v>160</v>
      </c>
      <c r="D13646" t="s">
        <v>4084</v>
      </c>
      <c r="E13646" t="s">
        <v>20</v>
      </c>
      <c r="F13646" t="b">
        <v>0</v>
      </c>
      <c r="G13646" t="s">
        <v>52</v>
      </c>
      <c r="H13646" s="4">
        <v>45836.709131944437</v>
      </c>
      <c r="I13646" t="b">
        <v>0</v>
      </c>
      <c r="J13646" t="b">
        <v>0</v>
      </c>
      <c r="K13646" t="s">
        <v>24</v>
      </c>
      <c r="L13646" t="s">
        <v>22</v>
      </c>
      <c r="M13646">
        <v>110000</v>
      </c>
      <c r="O13646" t="s">
        <v>17046</v>
      </c>
      <c r="P13646" t="s">
        <v>17047</v>
      </c>
    </row>
    <row r="13647" spans="1:16" x14ac:dyDescent="0.55000000000000004">
      <c r="A13647" t="s">
        <v>19</v>
      </c>
      <c r="B13647" t="s">
        <v>19</v>
      </c>
      <c r="C13647" t="s">
        <v>1845</v>
      </c>
      <c r="D13647" t="s">
        <v>4084</v>
      </c>
      <c r="E13647" t="s">
        <v>20</v>
      </c>
      <c r="F13647" t="b">
        <v>0</v>
      </c>
      <c r="G13647" t="s">
        <v>27</v>
      </c>
      <c r="H13647" s="4">
        <v>45836.709236111114</v>
      </c>
      <c r="I13647" t="b">
        <v>0</v>
      </c>
      <c r="J13647" t="b">
        <v>0</v>
      </c>
      <c r="K13647" t="s">
        <v>24</v>
      </c>
      <c r="L13647" t="s">
        <v>22</v>
      </c>
      <c r="M13647">
        <v>140000</v>
      </c>
      <c r="O13647" t="s">
        <v>1388</v>
      </c>
      <c r="P13647" t="s">
        <v>193</v>
      </c>
    </row>
    <row r="13648" spans="1:16" x14ac:dyDescent="0.55000000000000004">
      <c r="A13648" t="s">
        <v>1</v>
      </c>
      <c r="B13648" t="s">
        <v>10555</v>
      </c>
      <c r="C13648" t="s">
        <v>118</v>
      </c>
      <c r="D13648" t="s">
        <v>4084</v>
      </c>
      <c r="E13648" t="s">
        <v>20</v>
      </c>
      <c r="F13648" t="b">
        <v>0</v>
      </c>
      <c r="G13648" t="s">
        <v>27</v>
      </c>
      <c r="H13648" s="4">
        <v>45836.70925925926</v>
      </c>
      <c r="I13648" t="b">
        <v>0</v>
      </c>
      <c r="J13648" t="b">
        <v>1</v>
      </c>
      <c r="K13648" t="s">
        <v>24</v>
      </c>
      <c r="L13648" t="s">
        <v>22</v>
      </c>
      <c r="M13648">
        <v>134275</v>
      </c>
      <c r="O13648" t="s">
        <v>10556</v>
      </c>
      <c r="P13648" t="s">
        <v>1587</v>
      </c>
    </row>
    <row r="13649" spans="1:16" x14ac:dyDescent="0.55000000000000004">
      <c r="A13649" t="s">
        <v>2</v>
      </c>
      <c r="B13649" t="s">
        <v>638</v>
      </c>
      <c r="C13649" t="s">
        <v>17570</v>
      </c>
      <c r="D13649" t="s">
        <v>3957</v>
      </c>
      <c r="E13649" t="s">
        <v>20</v>
      </c>
      <c r="F13649" t="b">
        <v>0</v>
      </c>
      <c r="G13649" t="s">
        <v>27</v>
      </c>
      <c r="H13649" s="4">
        <v>45836.709965277783</v>
      </c>
      <c r="I13649" t="b">
        <v>0</v>
      </c>
      <c r="J13649" t="b">
        <v>1</v>
      </c>
      <c r="K13649" t="s">
        <v>24</v>
      </c>
      <c r="L13649" t="s">
        <v>36</v>
      </c>
      <c r="N13649">
        <v>42.020000457763672</v>
      </c>
      <c r="O13649" t="s">
        <v>6117</v>
      </c>
      <c r="P13649" t="s">
        <v>11963</v>
      </c>
    </row>
    <row r="13650" spans="1:16" x14ac:dyDescent="0.55000000000000004">
      <c r="A13650" t="s">
        <v>2</v>
      </c>
      <c r="B13650" t="s">
        <v>11390</v>
      </c>
      <c r="C13650" t="s">
        <v>17571</v>
      </c>
      <c r="D13650" t="s">
        <v>3957</v>
      </c>
      <c r="E13650" t="s">
        <v>20</v>
      </c>
      <c r="F13650" t="b">
        <v>0</v>
      </c>
      <c r="G13650" t="s">
        <v>27</v>
      </c>
      <c r="H13650" s="4">
        <v>45836.709988425922</v>
      </c>
      <c r="I13650" t="b">
        <v>0</v>
      </c>
      <c r="J13650" t="b">
        <v>1</v>
      </c>
      <c r="K13650" t="s">
        <v>24</v>
      </c>
      <c r="L13650" t="s">
        <v>36</v>
      </c>
      <c r="N13650">
        <v>42.020000457763672</v>
      </c>
      <c r="O13650" t="s">
        <v>6117</v>
      </c>
      <c r="P13650" t="s">
        <v>11963</v>
      </c>
    </row>
    <row r="13651" spans="1:16" x14ac:dyDescent="0.55000000000000004">
      <c r="A13651" t="s">
        <v>2</v>
      </c>
      <c r="B13651" t="s">
        <v>884</v>
      </c>
      <c r="C13651" t="s">
        <v>17572</v>
      </c>
      <c r="D13651" t="s">
        <v>3957</v>
      </c>
      <c r="E13651" t="s">
        <v>20</v>
      </c>
      <c r="F13651" t="b">
        <v>0</v>
      </c>
      <c r="G13651" t="s">
        <v>27</v>
      </c>
      <c r="H13651" s="4">
        <v>45836.709988425922</v>
      </c>
      <c r="I13651" t="b">
        <v>0</v>
      </c>
      <c r="J13651" t="b">
        <v>1</v>
      </c>
      <c r="K13651" t="s">
        <v>24</v>
      </c>
      <c r="L13651" t="s">
        <v>36</v>
      </c>
      <c r="N13651">
        <v>42.020000457763672</v>
      </c>
      <c r="O13651" t="s">
        <v>6117</v>
      </c>
      <c r="P13651" t="s">
        <v>11963</v>
      </c>
    </row>
    <row r="13652" spans="1:16" x14ac:dyDescent="0.55000000000000004">
      <c r="A13652" t="s">
        <v>0</v>
      </c>
      <c r="B13652" t="s">
        <v>12900</v>
      </c>
      <c r="C13652" t="s">
        <v>203</v>
      </c>
      <c r="D13652" t="s">
        <v>3973</v>
      </c>
      <c r="E13652" t="s">
        <v>51</v>
      </c>
      <c r="F13652" t="b">
        <v>0</v>
      </c>
      <c r="G13652" t="s">
        <v>23</v>
      </c>
      <c r="H13652" s="4">
        <v>45836.752627314818</v>
      </c>
      <c r="I13652" t="b">
        <v>0</v>
      </c>
      <c r="J13652" t="b">
        <v>1</v>
      </c>
      <c r="K13652" t="s">
        <v>24</v>
      </c>
      <c r="L13652" t="s">
        <v>36</v>
      </c>
      <c r="N13652">
        <v>65.5</v>
      </c>
      <c r="O13652" t="s">
        <v>4344</v>
      </c>
    </row>
    <row r="13653" spans="1:16" x14ac:dyDescent="0.55000000000000004">
      <c r="A13653" t="s">
        <v>2</v>
      </c>
      <c r="B13653" t="s">
        <v>17573</v>
      </c>
      <c r="C13653" t="s">
        <v>71</v>
      </c>
      <c r="D13653" t="s">
        <v>3973</v>
      </c>
      <c r="E13653" t="s">
        <v>20</v>
      </c>
      <c r="F13653" t="b">
        <v>0</v>
      </c>
      <c r="G13653" t="s">
        <v>27</v>
      </c>
      <c r="H13653" s="4">
        <v>45836.79315972222</v>
      </c>
      <c r="I13653" t="b">
        <v>0</v>
      </c>
      <c r="J13653" t="b">
        <v>1</v>
      </c>
      <c r="K13653" t="s">
        <v>24</v>
      </c>
      <c r="L13653" t="s">
        <v>22</v>
      </c>
      <c r="M13653">
        <v>207000</v>
      </c>
      <c r="O13653" t="s">
        <v>16165</v>
      </c>
      <c r="P13653" t="s">
        <v>17574</v>
      </c>
    </row>
    <row r="13654" spans="1:16" x14ac:dyDescent="0.55000000000000004">
      <c r="A13654" t="s">
        <v>2</v>
      </c>
      <c r="B13654" t="s">
        <v>6875</v>
      </c>
      <c r="C13654" t="s">
        <v>118</v>
      </c>
      <c r="D13654" t="s">
        <v>3973</v>
      </c>
      <c r="E13654" t="s">
        <v>20</v>
      </c>
      <c r="F13654" t="b">
        <v>0</v>
      </c>
      <c r="G13654" t="s">
        <v>27</v>
      </c>
      <c r="H13654" s="4">
        <v>45836.959745370368</v>
      </c>
      <c r="I13654" t="b">
        <v>0</v>
      </c>
      <c r="J13654" t="b">
        <v>1</v>
      </c>
      <c r="K13654" t="s">
        <v>24</v>
      </c>
      <c r="L13654" t="s">
        <v>22</v>
      </c>
      <c r="M13654">
        <v>125000</v>
      </c>
      <c r="O13654" t="s">
        <v>554</v>
      </c>
      <c r="P13654" t="s">
        <v>17575</v>
      </c>
    </row>
    <row r="13655" spans="1:16" x14ac:dyDescent="0.55000000000000004">
      <c r="A13655" t="s">
        <v>89</v>
      </c>
      <c r="B13655" t="s">
        <v>17576</v>
      </c>
      <c r="C13655" t="s">
        <v>386</v>
      </c>
      <c r="D13655" t="s">
        <v>3828</v>
      </c>
      <c r="E13655" t="s">
        <v>20</v>
      </c>
      <c r="F13655" t="b">
        <v>0</v>
      </c>
      <c r="G13655" t="s">
        <v>27</v>
      </c>
      <c r="H13655" s="4">
        <v>45836.959814814807</v>
      </c>
      <c r="I13655" t="b">
        <v>0</v>
      </c>
      <c r="J13655" t="b">
        <v>1</v>
      </c>
      <c r="K13655" t="s">
        <v>24</v>
      </c>
      <c r="L13655" t="s">
        <v>22</v>
      </c>
      <c r="M13655">
        <v>230000</v>
      </c>
      <c r="O13655" t="s">
        <v>1009</v>
      </c>
      <c r="P13655" t="s">
        <v>17577</v>
      </c>
    </row>
    <row r="13656" spans="1:16" x14ac:dyDescent="0.55000000000000004">
      <c r="A13656" t="s">
        <v>25</v>
      </c>
      <c r="B13656" t="s">
        <v>17578</v>
      </c>
      <c r="C13656" t="s">
        <v>1557</v>
      </c>
      <c r="D13656" t="s">
        <v>5535</v>
      </c>
      <c r="E13656" t="s">
        <v>20</v>
      </c>
      <c r="F13656" t="b">
        <v>0</v>
      </c>
      <c r="G13656" t="s">
        <v>27</v>
      </c>
      <c r="H13656" s="4">
        <v>45837.0000462963</v>
      </c>
      <c r="I13656" t="b">
        <v>0</v>
      </c>
      <c r="J13656" t="b">
        <v>0</v>
      </c>
      <c r="K13656" t="s">
        <v>24</v>
      </c>
      <c r="L13656" t="s">
        <v>22</v>
      </c>
      <c r="M13656">
        <v>147637.5</v>
      </c>
      <c r="O13656" t="s">
        <v>17579</v>
      </c>
      <c r="P13656" t="s">
        <v>17580</v>
      </c>
    </row>
    <row r="13657" spans="1:16" x14ac:dyDescent="0.55000000000000004">
      <c r="A13657" t="s">
        <v>0</v>
      </c>
      <c r="B13657" t="s">
        <v>6862</v>
      </c>
      <c r="C13657" t="s">
        <v>6863</v>
      </c>
      <c r="D13657" t="s">
        <v>5123</v>
      </c>
      <c r="E13657" t="s">
        <v>20</v>
      </c>
      <c r="F13657" t="b">
        <v>0</v>
      </c>
      <c r="G13657" t="s">
        <v>27</v>
      </c>
      <c r="H13657" s="4">
        <v>45837.000127314823</v>
      </c>
      <c r="I13657" t="b">
        <v>0</v>
      </c>
      <c r="J13657" t="b">
        <v>0</v>
      </c>
      <c r="K13657" t="s">
        <v>24</v>
      </c>
      <c r="L13657" t="s">
        <v>22</v>
      </c>
      <c r="M13657">
        <v>57600</v>
      </c>
      <c r="O13657" t="s">
        <v>6864</v>
      </c>
      <c r="P13657" t="s">
        <v>1297</v>
      </c>
    </row>
    <row r="13658" spans="1:16" x14ac:dyDescent="0.55000000000000004">
      <c r="A13658" t="s">
        <v>2</v>
      </c>
      <c r="B13658" t="s">
        <v>17409</v>
      </c>
      <c r="C13658" t="s">
        <v>3616</v>
      </c>
      <c r="D13658" t="s">
        <v>5535</v>
      </c>
      <c r="E13658" t="s">
        <v>20</v>
      </c>
      <c r="F13658" t="b">
        <v>0</v>
      </c>
      <c r="G13658" t="s">
        <v>27</v>
      </c>
      <c r="H13658" s="4">
        <v>45837.001377314817</v>
      </c>
      <c r="I13658" t="b">
        <v>1</v>
      </c>
      <c r="J13658" t="b">
        <v>1</v>
      </c>
      <c r="K13658" t="s">
        <v>24</v>
      </c>
      <c r="L13658" t="s">
        <v>22</v>
      </c>
      <c r="M13658">
        <v>127952</v>
      </c>
      <c r="O13658" t="s">
        <v>1172</v>
      </c>
      <c r="P13658" t="s">
        <v>17410</v>
      </c>
    </row>
    <row r="13659" spans="1:16" x14ac:dyDescent="0.55000000000000004">
      <c r="A13659" t="s">
        <v>40</v>
      </c>
      <c r="B13659" t="s">
        <v>17581</v>
      </c>
      <c r="C13659" t="s">
        <v>39</v>
      </c>
      <c r="D13659" t="s">
        <v>6390</v>
      </c>
      <c r="E13659" t="s">
        <v>20</v>
      </c>
      <c r="F13659" t="b">
        <v>1</v>
      </c>
      <c r="G13659" t="s">
        <v>27</v>
      </c>
      <c r="H13659" s="4">
        <v>45837.001458333332</v>
      </c>
      <c r="I13659" t="b">
        <v>0</v>
      </c>
      <c r="J13659" t="b">
        <v>1</v>
      </c>
      <c r="K13659" t="s">
        <v>24</v>
      </c>
      <c r="L13659" t="s">
        <v>22</v>
      </c>
      <c r="M13659">
        <v>220000</v>
      </c>
      <c r="O13659" t="s">
        <v>602</v>
      </c>
      <c r="P13659" t="s">
        <v>8247</v>
      </c>
    </row>
    <row r="13660" spans="1:16" x14ac:dyDescent="0.55000000000000004">
      <c r="A13660" t="s">
        <v>2</v>
      </c>
      <c r="B13660" t="s">
        <v>17582</v>
      </c>
      <c r="C13660" t="s">
        <v>357</v>
      </c>
      <c r="D13660" t="s">
        <v>5535</v>
      </c>
      <c r="E13660" t="s">
        <v>20</v>
      </c>
      <c r="F13660" t="b">
        <v>0</v>
      </c>
      <c r="G13660" t="s">
        <v>35</v>
      </c>
      <c r="H13660" s="4">
        <v>45837.002025462964</v>
      </c>
      <c r="I13660" t="b">
        <v>0</v>
      </c>
      <c r="J13660" t="b">
        <v>0</v>
      </c>
      <c r="K13660" t="s">
        <v>24</v>
      </c>
      <c r="L13660" t="s">
        <v>22</v>
      </c>
      <c r="M13660">
        <v>147637.5</v>
      </c>
      <c r="O13660" t="s">
        <v>59</v>
      </c>
      <c r="P13660" t="s">
        <v>137</v>
      </c>
    </row>
    <row r="13661" spans="1:16" x14ac:dyDescent="0.55000000000000004">
      <c r="A13661" t="s">
        <v>1</v>
      </c>
      <c r="B13661" t="s">
        <v>17583</v>
      </c>
      <c r="C13661" t="s">
        <v>82</v>
      </c>
      <c r="D13661" t="s">
        <v>4084</v>
      </c>
      <c r="E13661" t="s">
        <v>20</v>
      </c>
      <c r="F13661" t="b">
        <v>0</v>
      </c>
      <c r="G13661" t="s">
        <v>27</v>
      </c>
      <c r="H13661" s="4">
        <v>45837.042546296303</v>
      </c>
      <c r="I13661" t="b">
        <v>0</v>
      </c>
      <c r="J13661" t="b">
        <v>0</v>
      </c>
      <c r="K13661" t="s">
        <v>24</v>
      </c>
      <c r="L13661" t="s">
        <v>22</v>
      </c>
      <c r="M13661">
        <v>152500</v>
      </c>
      <c r="O13661" t="s">
        <v>17584</v>
      </c>
      <c r="P13661" t="s">
        <v>17585</v>
      </c>
    </row>
    <row r="13662" spans="1:16" x14ac:dyDescent="0.55000000000000004">
      <c r="A13662" t="s">
        <v>0</v>
      </c>
      <c r="B13662" t="s">
        <v>17586</v>
      </c>
      <c r="C13662" t="s">
        <v>1643</v>
      </c>
      <c r="D13662" t="s">
        <v>3828</v>
      </c>
      <c r="E13662" t="s">
        <v>20</v>
      </c>
      <c r="F13662" t="b">
        <v>0</v>
      </c>
      <c r="G13662" t="s">
        <v>27</v>
      </c>
      <c r="H13662" s="4">
        <v>45837.250023148154</v>
      </c>
      <c r="I13662" t="b">
        <v>0</v>
      </c>
      <c r="J13662" t="b">
        <v>1</v>
      </c>
      <c r="K13662" t="s">
        <v>24</v>
      </c>
      <c r="L13662" t="s">
        <v>22</v>
      </c>
      <c r="M13662">
        <v>101079.5</v>
      </c>
      <c r="O13662" t="s">
        <v>7522</v>
      </c>
      <c r="P13662" t="s">
        <v>1410</v>
      </c>
    </row>
    <row r="13663" spans="1:16" x14ac:dyDescent="0.55000000000000004">
      <c r="A13663" t="s">
        <v>0</v>
      </c>
      <c r="B13663" t="s">
        <v>17587</v>
      </c>
      <c r="C13663" t="s">
        <v>82</v>
      </c>
      <c r="D13663" t="s">
        <v>5562</v>
      </c>
      <c r="E13663" t="s">
        <v>20</v>
      </c>
      <c r="F13663" t="b">
        <v>0</v>
      </c>
      <c r="G13663" t="s">
        <v>27</v>
      </c>
      <c r="H13663" s="4">
        <v>45837.250023148154</v>
      </c>
      <c r="I13663" t="b">
        <v>0</v>
      </c>
      <c r="J13663" t="b">
        <v>1</v>
      </c>
      <c r="K13663" t="s">
        <v>24</v>
      </c>
      <c r="L13663" t="s">
        <v>22</v>
      </c>
      <c r="M13663">
        <v>105683.46875</v>
      </c>
      <c r="O13663" t="s">
        <v>5563</v>
      </c>
      <c r="P13663" t="s">
        <v>17588</v>
      </c>
    </row>
    <row r="13664" spans="1:16" x14ac:dyDescent="0.55000000000000004">
      <c r="A13664" t="s">
        <v>1</v>
      </c>
      <c r="B13664" t="s">
        <v>6497</v>
      </c>
      <c r="C13664" t="s">
        <v>1521</v>
      </c>
      <c r="D13664" t="s">
        <v>3600</v>
      </c>
      <c r="E13664" t="s">
        <v>20</v>
      </c>
      <c r="F13664" t="b">
        <v>0</v>
      </c>
      <c r="G13664" t="s">
        <v>52</v>
      </c>
      <c r="H13664" s="4">
        <v>45837.251712962963</v>
      </c>
      <c r="I13664" t="b">
        <v>0</v>
      </c>
      <c r="J13664" t="b">
        <v>1</v>
      </c>
      <c r="K13664" t="s">
        <v>24</v>
      </c>
      <c r="L13664" t="s">
        <v>22</v>
      </c>
      <c r="M13664">
        <v>105000</v>
      </c>
      <c r="O13664" t="s">
        <v>1549</v>
      </c>
      <c r="P13664" t="s">
        <v>1198</v>
      </c>
    </row>
    <row r="13665" spans="1:16" x14ac:dyDescent="0.55000000000000004">
      <c r="A13665" t="s">
        <v>1</v>
      </c>
      <c r="B13665" t="s">
        <v>9350</v>
      </c>
      <c r="C13665" t="s">
        <v>1521</v>
      </c>
      <c r="D13665" t="s">
        <v>9753</v>
      </c>
      <c r="E13665" t="s">
        <v>20</v>
      </c>
      <c r="F13665" t="b">
        <v>0</v>
      </c>
      <c r="G13665" t="s">
        <v>52</v>
      </c>
      <c r="H13665" s="4">
        <v>45837.251712962963</v>
      </c>
      <c r="I13665" t="b">
        <v>0</v>
      </c>
      <c r="J13665" t="b">
        <v>1</v>
      </c>
      <c r="K13665" t="s">
        <v>24</v>
      </c>
      <c r="L13665" t="s">
        <v>22</v>
      </c>
      <c r="M13665">
        <v>80000</v>
      </c>
      <c r="O13665" t="s">
        <v>1549</v>
      </c>
      <c r="P13665" t="s">
        <v>700</v>
      </c>
    </row>
    <row r="13666" spans="1:16" x14ac:dyDescent="0.55000000000000004">
      <c r="A13666" t="s">
        <v>2</v>
      </c>
      <c r="B13666" t="s">
        <v>6875</v>
      </c>
      <c r="C13666" t="s">
        <v>82</v>
      </c>
      <c r="D13666" t="s">
        <v>3973</v>
      </c>
      <c r="E13666" t="s">
        <v>20</v>
      </c>
      <c r="F13666" t="b">
        <v>0</v>
      </c>
      <c r="G13666" t="s">
        <v>27</v>
      </c>
      <c r="H13666" s="4">
        <v>45837.251805555563</v>
      </c>
      <c r="I13666" t="b">
        <v>0</v>
      </c>
      <c r="J13666" t="b">
        <v>1</v>
      </c>
      <c r="K13666" t="s">
        <v>24</v>
      </c>
      <c r="L13666" t="s">
        <v>22</v>
      </c>
      <c r="M13666">
        <v>127707.5</v>
      </c>
      <c r="O13666" t="s">
        <v>554</v>
      </c>
      <c r="P13666" t="s">
        <v>6876</v>
      </c>
    </row>
    <row r="13667" spans="1:16" x14ac:dyDescent="0.55000000000000004">
      <c r="A13667" t="s">
        <v>1</v>
      </c>
      <c r="B13667" t="s">
        <v>10770</v>
      </c>
      <c r="C13667" t="s">
        <v>192</v>
      </c>
      <c r="D13667" t="s">
        <v>4084</v>
      </c>
      <c r="E13667" t="s">
        <v>20</v>
      </c>
      <c r="F13667" t="b">
        <v>0</v>
      </c>
      <c r="G13667" t="s">
        <v>23</v>
      </c>
      <c r="H13667" s="4">
        <v>45837.252754629633</v>
      </c>
      <c r="I13667" t="b">
        <v>0</v>
      </c>
      <c r="J13667" t="b">
        <v>0</v>
      </c>
      <c r="K13667" t="s">
        <v>24</v>
      </c>
      <c r="L13667" t="s">
        <v>22</v>
      </c>
      <c r="M13667">
        <v>210000</v>
      </c>
      <c r="O13667" t="s">
        <v>1308</v>
      </c>
      <c r="P13667" t="s">
        <v>10771</v>
      </c>
    </row>
    <row r="13668" spans="1:16" x14ac:dyDescent="0.55000000000000004">
      <c r="A13668" t="s">
        <v>0</v>
      </c>
      <c r="B13668" t="s">
        <v>0</v>
      </c>
      <c r="C13668" t="s">
        <v>2534</v>
      </c>
      <c r="D13668" t="s">
        <v>4035</v>
      </c>
      <c r="E13668" t="s">
        <v>20</v>
      </c>
      <c r="F13668" t="b">
        <v>0</v>
      </c>
      <c r="G13668" t="s">
        <v>862</v>
      </c>
      <c r="H13668" s="4">
        <v>45837.255694444437</v>
      </c>
      <c r="I13668" t="b">
        <v>0</v>
      </c>
      <c r="J13668" t="b">
        <v>0</v>
      </c>
      <c r="K13668" t="s">
        <v>862</v>
      </c>
      <c r="L13668" t="s">
        <v>22</v>
      </c>
      <c r="M13668">
        <v>39040</v>
      </c>
      <c r="O13668" t="s">
        <v>1819</v>
      </c>
    </row>
    <row r="13669" spans="1:16" x14ac:dyDescent="0.55000000000000004">
      <c r="A13669" t="s">
        <v>0</v>
      </c>
      <c r="B13669" t="s">
        <v>17589</v>
      </c>
      <c r="C13669" t="s">
        <v>1390</v>
      </c>
      <c r="D13669" t="s">
        <v>530</v>
      </c>
      <c r="E13669" t="s">
        <v>20</v>
      </c>
      <c r="F13669" t="b">
        <v>0</v>
      </c>
      <c r="G13669" t="s">
        <v>1391</v>
      </c>
      <c r="H13669" s="4">
        <v>45837.272256944438</v>
      </c>
      <c r="I13669" t="b">
        <v>1</v>
      </c>
      <c r="J13669" t="b">
        <v>0</v>
      </c>
      <c r="K13669" t="s">
        <v>1391</v>
      </c>
      <c r="L13669" t="s">
        <v>22</v>
      </c>
      <c r="M13669">
        <v>90000</v>
      </c>
      <c r="O13669" t="s">
        <v>530</v>
      </c>
      <c r="P13669" t="s">
        <v>3915</v>
      </c>
    </row>
    <row r="13670" spans="1:16" x14ac:dyDescent="0.55000000000000004">
      <c r="A13670" t="s">
        <v>0</v>
      </c>
      <c r="B13670" t="s">
        <v>0</v>
      </c>
      <c r="C13670" t="s">
        <v>1291</v>
      </c>
      <c r="D13670" t="s">
        <v>3828</v>
      </c>
      <c r="E13670" t="s">
        <v>20</v>
      </c>
      <c r="F13670" t="b">
        <v>0</v>
      </c>
      <c r="G13670" t="s">
        <v>1247</v>
      </c>
      <c r="H13670" s="4">
        <v>45837.277303240742</v>
      </c>
      <c r="I13670" t="b">
        <v>0</v>
      </c>
      <c r="J13670" t="b">
        <v>0</v>
      </c>
      <c r="K13670" t="s">
        <v>1247</v>
      </c>
      <c r="L13670" t="s">
        <v>22</v>
      </c>
      <c r="M13670">
        <v>50000</v>
      </c>
      <c r="O13670" t="s">
        <v>15525</v>
      </c>
      <c r="P13670" t="s">
        <v>17590</v>
      </c>
    </row>
    <row r="13671" spans="1:16" x14ac:dyDescent="0.55000000000000004">
      <c r="A13671" t="s">
        <v>28</v>
      </c>
      <c r="B13671" t="s">
        <v>7577</v>
      </c>
      <c r="C13671" t="s">
        <v>39</v>
      </c>
      <c r="D13671" t="s">
        <v>3985</v>
      </c>
      <c r="E13671" t="s">
        <v>20</v>
      </c>
      <c r="F13671" t="b">
        <v>1</v>
      </c>
      <c r="G13671" t="s">
        <v>2713</v>
      </c>
      <c r="H13671" s="4">
        <v>45837.294016203698</v>
      </c>
      <c r="I13671" t="b">
        <v>0</v>
      </c>
      <c r="J13671" t="b">
        <v>1</v>
      </c>
      <c r="K13671" t="s">
        <v>2713</v>
      </c>
      <c r="L13671" t="s">
        <v>22</v>
      </c>
      <c r="M13671">
        <v>138433.5</v>
      </c>
      <c r="O13671" t="s">
        <v>7578</v>
      </c>
    </row>
    <row r="13672" spans="1:16" x14ac:dyDescent="0.55000000000000004">
      <c r="A13672" t="s">
        <v>2</v>
      </c>
      <c r="B13672" t="s">
        <v>358</v>
      </c>
      <c r="C13672" t="s">
        <v>7812</v>
      </c>
      <c r="D13672" t="s">
        <v>17591</v>
      </c>
      <c r="E13672" t="s">
        <v>20</v>
      </c>
      <c r="F13672" t="b">
        <v>0</v>
      </c>
      <c r="G13672" t="s">
        <v>4031</v>
      </c>
      <c r="H13672" s="4">
        <v>45837.294432870367</v>
      </c>
      <c r="I13672" t="b">
        <v>1</v>
      </c>
      <c r="J13672" t="b">
        <v>0</v>
      </c>
      <c r="K13672" t="s">
        <v>4031</v>
      </c>
      <c r="L13672" t="s">
        <v>22</v>
      </c>
      <c r="M13672">
        <v>65000</v>
      </c>
      <c r="O13672" t="s">
        <v>7813</v>
      </c>
      <c r="P13672" t="s">
        <v>7814</v>
      </c>
    </row>
    <row r="13673" spans="1:16" x14ac:dyDescent="0.55000000000000004">
      <c r="A13673" t="s">
        <v>0</v>
      </c>
      <c r="B13673" t="s">
        <v>17592</v>
      </c>
      <c r="C13673" t="s">
        <v>39</v>
      </c>
      <c r="D13673" t="s">
        <v>2208</v>
      </c>
      <c r="E13673" t="s">
        <v>51</v>
      </c>
      <c r="F13673" t="b">
        <v>1</v>
      </c>
      <c r="G13673" t="s">
        <v>27</v>
      </c>
      <c r="H13673" s="4">
        <v>45837.333425925928</v>
      </c>
      <c r="I13673" t="b">
        <v>1</v>
      </c>
      <c r="J13673" t="b">
        <v>0</v>
      </c>
      <c r="K13673" t="s">
        <v>24</v>
      </c>
      <c r="L13673" t="s">
        <v>22</v>
      </c>
      <c r="M13673">
        <v>115000</v>
      </c>
      <c r="O13673" t="s">
        <v>17593</v>
      </c>
    </row>
    <row r="13674" spans="1:16" x14ac:dyDescent="0.55000000000000004">
      <c r="A13674" t="s">
        <v>2</v>
      </c>
      <c r="B13674" t="s">
        <v>2</v>
      </c>
      <c r="C13674" t="s">
        <v>3031</v>
      </c>
      <c r="D13674" t="s">
        <v>3970</v>
      </c>
      <c r="E13674" t="s">
        <v>20</v>
      </c>
      <c r="F13674" t="b">
        <v>0</v>
      </c>
      <c r="G13674" t="s">
        <v>41</v>
      </c>
      <c r="H13674" s="4">
        <v>45837.335462962961</v>
      </c>
      <c r="I13674" t="b">
        <v>0</v>
      </c>
      <c r="J13674" t="b">
        <v>1</v>
      </c>
      <c r="K13674" t="s">
        <v>24</v>
      </c>
      <c r="L13674" t="s">
        <v>22</v>
      </c>
      <c r="M13674">
        <v>104823.5</v>
      </c>
      <c r="O13674" t="s">
        <v>17541</v>
      </c>
      <c r="P13674" t="s">
        <v>2159</v>
      </c>
    </row>
    <row r="13675" spans="1:16" x14ac:dyDescent="0.55000000000000004">
      <c r="A13675" t="s">
        <v>0</v>
      </c>
      <c r="B13675" t="s">
        <v>17594</v>
      </c>
      <c r="C13675" t="s">
        <v>2246</v>
      </c>
      <c r="D13675" t="s">
        <v>3600</v>
      </c>
      <c r="E13675" t="s">
        <v>20</v>
      </c>
      <c r="F13675" t="b">
        <v>0</v>
      </c>
      <c r="G13675" t="s">
        <v>30</v>
      </c>
      <c r="H13675" s="4">
        <v>45837.375671296293</v>
      </c>
      <c r="I13675" t="b">
        <v>0</v>
      </c>
      <c r="J13675" t="b">
        <v>1</v>
      </c>
      <c r="K13675" t="s">
        <v>24</v>
      </c>
      <c r="L13675" t="s">
        <v>22</v>
      </c>
      <c r="M13675">
        <v>99000</v>
      </c>
      <c r="O13675" t="s">
        <v>2697</v>
      </c>
      <c r="P13675" t="s">
        <v>700</v>
      </c>
    </row>
    <row r="13676" spans="1:16" x14ac:dyDescent="0.55000000000000004">
      <c r="A13676" t="s">
        <v>2</v>
      </c>
      <c r="B13676" t="s">
        <v>11763</v>
      </c>
      <c r="C13676" t="s">
        <v>1679</v>
      </c>
      <c r="D13676" t="s">
        <v>3600</v>
      </c>
      <c r="E13676" t="s">
        <v>20</v>
      </c>
      <c r="F13676" t="b">
        <v>0</v>
      </c>
      <c r="G13676" t="s">
        <v>27</v>
      </c>
      <c r="H13676" s="4">
        <v>45837.375960648147</v>
      </c>
      <c r="I13676" t="b">
        <v>0</v>
      </c>
      <c r="J13676" t="b">
        <v>1</v>
      </c>
      <c r="K13676" t="s">
        <v>24</v>
      </c>
      <c r="L13676" t="s">
        <v>22</v>
      </c>
      <c r="M13676">
        <v>200905</v>
      </c>
      <c r="O13676" t="s">
        <v>3134</v>
      </c>
      <c r="P13676" t="s">
        <v>11764</v>
      </c>
    </row>
    <row r="13677" spans="1:16" x14ac:dyDescent="0.55000000000000004">
      <c r="A13677" t="s">
        <v>40</v>
      </c>
      <c r="B13677" t="s">
        <v>17595</v>
      </c>
      <c r="C13677" t="s">
        <v>8580</v>
      </c>
      <c r="D13677" t="s">
        <v>3600</v>
      </c>
      <c r="E13677" t="s">
        <v>20</v>
      </c>
      <c r="F13677" t="b">
        <v>0</v>
      </c>
      <c r="G13677" t="s">
        <v>35</v>
      </c>
      <c r="H13677" s="4">
        <v>45837.377500000002</v>
      </c>
      <c r="I13677" t="b">
        <v>0</v>
      </c>
      <c r="J13677" t="b">
        <v>0</v>
      </c>
      <c r="K13677" t="s">
        <v>24</v>
      </c>
      <c r="L13677" t="s">
        <v>22</v>
      </c>
      <c r="M13677">
        <v>149468</v>
      </c>
      <c r="O13677" t="s">
        <v>17596</v>
      </c>
      <c r="P13677" t="s">
        <v>17597</v>
      </c>
    </row>
    <row r="13678" spans="1:16" x14ac:dyDescent="0.55000000000000004">
      <c r="A13678" t="s">
        <v>191</v>
      </c>
      <c r="B13678" t="s">
        <v>17598</v>
      </c>
      <c r="C13678" t="s">
        <v>39</v>
      </c>
      <c r="D13678" t="s">
        <v>16101</v>
      </c>
      <c r="E13678" t="s">
        <v>20</v>
      </c>
      <c r="F13678" t="b">
        <v>1</v>
      </c>
      <c r="G13678" t="s">
        <v>418</v>
      </c>
      <c r="H13678" s="4">
        <v>45837.380428240736</v>
      </c>
      <c r="I13678" t="b">
        <v>1</v>
      </c>
      <c r="J13678" t="b">
        <v>0</v>
      </c>
      <c r="K13678" t="s">
        <v>418</v>
      </c>
      <c r="L13678" t="s">
        <v>22</v>
      </c>
      <c r="M13678">
        <v>102500</v>
      </c>
      <c r="O13678" t="s">
        <v>4052</v>
      </c>
      <c r="P13678" t="s">
        <v>15014</v>
      </c>
    </row>
    <row r="13679" spans="1:16" x14ac:dyDescent="0.55000000000000004">
      <c r="A13679" t="s">
        <v>0</v>
      </c>
      <c r="B13679" t="s">
        <v>5467</v>
      </c>
      <c r="C13679" t="s">
        <v>1353</v>
      </c>
      <c r="D13679" t="s">
        <v>4093</v>
      </c>
      <c r="E13679" t="s">
        <v>51</v>
      </c>
      <c r="F13679" t="b">
        <v>0</v>
      </c>
      <c r="G13679" t="s">
        <v>52</v>
      </c>
      <c r="H13679" s="4">
        <v>45837.417442129627</v>
      </c>
      <c r="I13679" t="b">
        <v>0</v>
      </c>
      <c r="J13679" t="b">
        <v>1</v>
      </c>
      <c r="K13679" t="s">
        <v>24</v>
      </c>
      <c r="L13679" t="s">
        <v>36</v>
      </c>
      <c r="N13679">
        <v>29.5</v>
      </c>
      <c r="O13679" t="s">
        <v>2579</v>
      </c>
      <c r="P13679" t="s">
        <v>10218</v>
      </c>
    </row>
    <row r="13680" spans="1:16" x14ac:dyDescent="0.55000000000000004">
      <c r="A13680" t="s">
        <v>2</v>
      </c>
      <c r="B13680" t="s">
        <v>4385</v>
      </c>
      <c r="C13680" t="s">
        <v>3515</v>
      </c>
      <c r="D13680" t="s">
        <v>2208</v>
      </c>
      <c r="E13680" t="s">
        <v>34</v>
      </c>
      <c r="F13680" t="b">
        <v>0</v>
      </c>
      <c r="G13680" t="s">
        <v>41</v>
      </c>
      <c r="H13680" s="4">
        <v>45837.418923611112</v>
      </c>
      <c r="I13680" t="b">
        <v>0</v>
      </c>
      <c r="J13680" t="b">
        <v>1</v>
      </c>
      <c r="K13680" t="s">
        <v>24</v>
      </c>
      <c r="L13680" t="s">
        <v>22</v>
      </c>
      <c r="M13680">
        <v>165000</v>
      </c>
      <c r="O13680" t="s">
        <v>428</v>
      </c>
      <c r="P13680" t="s">
        <v>7451</v>
      </c>
    </row>
    <row r="13681" spans="1:16" x14ac:dyDescent="0.55000000000000004">
      <c r="A13681" t="s">
        <v>1</v>
      </c>
      <c r="B13681" t="s">
        <v>135</v>
      </c>
      <c r="C13681" t="s">
        <v>39</v>
      </c>
      <c r="D13681" t="s">
        <v>2208</v>
      </c>
      <c r="E13681" t="s">
        <v>20</v>
      </c>
      <c r="F13681" t="b">
        <v>1</v>
      </c>
      <c r="G13681" t="s">
        <v>23</v>
      </c>
      <c r="H13681" s="4">
        <v>45837.420706018522</v>
      </c>
      <c r="I13681" t="b">
        <v>0</v>
      </c>
      <c r="J13681" t="b">
        <v>1</v>
      </c>
      <c r="K13681" t="s">
        <v>24</v>
      </c>
      <c r="L13681" t="s">
        <v>22</v>
      </c>
      <c r="M13681">
        <v>179126.5</v>
      </c>
      <c r="O13681" t="s">
        <v>17599</v>
      </c>
      <c r="P13681" t="s">
        <v>17600</v>
      </c>
    </row>
    <row r="13682" spans="1:16" x14ac:dyDescent="0.55000000000000004">
      <c r="A13682" t="s">
        <v>0</v>
      </c>
      <c r="B13682" t="s">
        <v>17601</v>
      </c>
      <c r="C13682" t="s">
        <v>2461</v>
      </c>
      <c r="D13682" t="s">
        <v>2208</v>
      </c>
      <c r="E13682" t="s">
        <v>20</v>
      </c>
      <c r="F13682" t="b">
        <v>0</v>
      </c>
      <c r="G13682" t="s">
        <v>27</v>
      </c>
      <c r="H13682" s="4">
        <v>45837.541759259257</v>
      </c>
      <c r="I13682" t="b">
        <v>0</v>
      </c>
      <c r="J13682" t="b">
        <v>0</v>
      </c>
      <c r="K13682" t="s">
        <v>24</v>
      </c>
      <c r="L13682" t="s">
        <v>36</v>
      </c>
      <c r="N13682">
        <v>25</v>
      </c>
      <c r="O13682" t="s">
        <v>17602</v>
      </c>
      <c r="P13682" t="s">
        <v>204</v>
      </c>
    </row>
    <row r="13683" spans="1:16" x14ac:dyDescent="0.55000000000000004">
      <c r="A13683" t="s">
        <v>0</v>
      </c>
      <c r="B13683" t="s">
        <v>17603</v>
      </c>
      <c r="C13683" t="s">
        <v>315</v>
      </c>
      <c r="D13683" t="s">
        <v>7853</v>
      </c>
      <c r="E13683" t="s">
        <v>20</v>
      </c>
      <c r="F13683" t="b">
        <v>0</v>
      </c>
      <c r="G13683" t="s">
        <v>27</v>
      </c>
      <c r="H13683" s="4">
        <v>45837.583553240736</v>
      </c>
      <c r="I13683" t="b">
        <v>0</v>
      </c>
      <c r="J13683" t="b">
        <v>1</v>
      </c>
      <c r="K13683" t="s">
        <v>24</v>
      </c>
      <c r="L13683" t="s">
        <v>22</v>
      </c>
      <c r="M13683">
        <v>162000</v>
      </c>
      <c r="O13683" t="s">
        <v>1906</v>
      </c>
      <c r="P13683" t="s">
        <v>17604</v>
      </c>
    </row>
    <row r="13684" spans="1:16" x14ac:dyDescent="0.55000000000000004">
      <c r="A13684" t="s">
        <v>25</v>
      </c>
      <c r="B13684" t="s">
        <v>9138</v>
      </c>
      <c r="C13684" t="s">
        <v>49</v>
      </c>
      <c r="D13684" t="s">
        <v>7853</v>
      </c>
      <c r="E13684" t="s">
        <v>20</v>
      </c>
      <c r="F13684" t="b">
        <v>0</v>
      </c>
      <c r="G13684" t="s">
        <v>41</v>
      </c>
      <c r="H13684" s="4">
        <v>45837.583761574067</v>
      </c>
      <c r="I13684" t="b">
        <v>0</v>
      </c>
      <c r="J13684" t="b">
        <v>1</v>
      </c>
      <c r="K13684" t="s">
        <v>24</v>
      </c>
      <c r="L13684" t="s">
        <v>22</v>
      </c>
      <c r="M13684">
        <v>133120</v>
      </c>
      <c r="O13684" t="s">
        <v>9139</v>
      </c>
      <c r="P13684" t="s">
        <v>1682</v>
      </c>
    </row>
    <row r="13685" spans="1:16" x14ac:dyDescent="0.55000000000000004">
      <c r="A13685" t="s">
        <v>1</v>
      </c>
      <c r="B13685" t="s">
        <v>11999</v>
      </c>
      <c r="C13685" t="s">
        <v>1240</v>
      </c>
      <c r="D13685" t="s">
        <v>7853</v>
      </c>
      <c r="E13685" t="s">
        <v>20</v>
      </c>
      <c r="F13685" t="b">
        <v>0</v>
      </c>
      <c r="G13685" t="s">
        <v>27</v>
      </c>
      <c r="H13685" s="4">
        <v>45837.584340277783</v>
      </c>
      <c r="I13685" t="b">
        <v>0</v>
      </c>
      <c r="J13685" t="b">
        <v>1</v>
      </c>
      <c r="K13685" t="s">
        <v>24</v>
      </c>
      <c r="L13685" t="s">
        <v>22</v>
      </c>
      <c r="M13685">
        <v>45000</v>
      </c>
      <c r="O13685" t="s">
        <v>2897</v>
      </c>
      <c r="P13685" t="s">
        <v>1749</v>
      </c>
    </row>
    <row r="13686" spans="1:16" x14ac:dyDescent="0.55000000000000004">
      <c r="A13686" t="s">
        <v>2</v>
      </c>
      <c r="B13686" t="s">
        <v>195</v>
      </c>
      <c r="C13686" t="s">
        <v>559</v>
      </c>
      <c r="D13686" t="s">
        <v>7853</v>
      </c>
      <c r="E13686" t="s">
        <v>20</v>
      </c>
      <c r="F13686" t="b">
        <v>0</v>
      </c>
      <c r="G13686" t="s">
        <v>27</v>
      </c>
      <c r="H13686" s="4">
        <v>45837.585185185177</v>
      </c>
      <c r="I13686" t="b">
        <v>1</v>
      </c>
      <c r="J13686" t="b">
        <v>1</v>
      </c>
      <c r="K13686" t="s">
        <v>24</v>
      </c>
      <c r="L13686" t="s">
        <v>22</v>
      </c>
      <c r="M13686">
        <v>176938.65625</v>
      </c>
      <c r="O13686" t="s">
        <v>9139</v>
      </c>
      <c r="P13686" t="s">
        <v>11461</v>
      </c>
    </row>
    <row r="13687" spans="1:16" x14ac:dyDescent="0.55000000000000004">
      <c r="A13687" t="s">
        <v>2</v>
      </c>
      <c r="B13687" t="s">
        <v>195</v>
      </c>
      <c r="C13687" t="s">
        <v>325</v>
      </c>
      <c r="D13687" t="s">
        <v>7853</v>
      </c>
      <c r="E13687" t="s">
        <v>20</v>
      </c>
      <c r="F13687" t="b">
        <v>0</v>
      </c>
      <c r="G13687" t="s">
        <v>27</v>
      </c>
      <c r="H13687" s="4">
        <v>45837.58520833333</v>
      </c>
      <c r="I13687" t="b">
        <v>1</v>
      </c>
      <c r="J13687" t="b">
        <v>1</v>
      </c>
      <c r="K13687" t="s">
        <v>24</v>
      </c>
      <c r="L13687" t="s">
        <v>22</v>
      </c>
      <c r="M13687">
        <v>176938.65625</v>
      </c>
      <c r="O13687" t="s">
        <v>9139</v>
      </c>
      <c r="P13687" t="s">
        <v>11461</v>
      </c>
    </row>
    <row r="13688" spans="1:16" x14ac:dyDescent="0.55000000000000004">
      <c r="A13688" t="s">
        <v>2</v>
      </c>
      <c r="B13688" t="s">
        <v>195</v>
      </c>
      <c r="C13688" t="s">
        <v>1365</v>
      </c>
      <c r="D13688" t="s">
        <v>7853</v>
      </c>
      <c r="E13688" t="s">
        <v>20</v>
      </c>
      <c r="F13688" t="b">
        <v>0</v>
      </c>
      <c r="G13688" t="s">
        <v>27</v>
      </c>
      <c r="H13688" s="4">
        <v>45837.585277777784</v>
      </c>
      <c r="I13688" t="b">
        <v>1</v>
      </c>
      <c r="J13688" t="b">
        <v>1</v>
      </c>
      <c r="K13688" t="s">
        <v>24</v>
      </c>
      <c r="L13688" t="s">
        <v>22</v>
      </c>
      <c r="M13688">
        <v>176938.65625</v>
      </c>
      <c r="O13688" t="s">
        <v>9139</v>
      </c>
      <c r="P13688" t="s">
        <v>11461</v>
      </c>
    </row>
    <row r="13689" spans="1:16" x14ac:dyDescent="0.55000000000000004">
      <c r="A13689" t="s">
        <v>40</v>
      </c>
      <c r="B13689" t="s">
        <v>40</v>
      </c>
      <c r="C13689" t="s">
        <v>3869</v>
      </c>
      <c r="D13689" t="s">
        <v>7853</v>
      </c>
      <c r="E13689" t="s">
        <v>20</v>
      </c>
      <c r="F13689" t="b">
        <v>0</v>
      </c>
      <c r="G13689" t="s">
        <v>35</v>
      </c>
      <c r="H13689" s="4">
        <v>45837.585752314822</v>
      </c>
      <c r="I13689" t="b">
        <v>1</v>
      </c>
      <c r="J13689" t="b">
        <v>1</v>
      </c>
      <c r="K13689" t="s">
        <v>24</v>
      </c>
      <c r="L13689" t="s">
        <v>22</v>
      </c>
      <c r="M13689">
        <v>132704</v>
      </c>
      <c r="O13689" t="s">
        <v>9139</v>
      </c>
    </row>
    <row r="13690" spans="1:16" x14ac:dyDescent="0.55000000000000004">
      <c r="A13690" t="s">
        <v>2</v>
      </c>
      <c r="B13690" t="s">
        <v>2307</v>
      </c>
      <c r="C13690" t="s">
        <v>2047</v>
      </c>
      <c r="D13690" t="s">
        <v>7853</v>
      </c>
      <c r="E13690" t="s">
        <v>20</v>
      </c>
      <c r="F13690" t="b">
        <v>0</v>
      </c>
      <c r="G13690" t="s">
        <v>35</v>
      </c>
      <c r="H13690" s="4">
        <v>45837.585844907408</v>
      </c>
      <c r="I13690" t="b">
        <v>0</v>
      </c>
      <c r="J13690" t="b">
        <v>1</v>
      </c>
      <c r="K13690" t="s">
        <v>24</v>
      </c>
      <c r="L13690" t="s">
        <v>22</v>
      </c>
      <c r="M13690">
        <v>95000</v>
      </c>
      <c r="O13690" t="s">
        <v>9136</v>
      </c>
    </row>
    <row r="13691" spans="1:16" x14ac:dyDescent="0.55000000000000004">
      <c r="A13691" t="s">
        <v>0</v>
      </c>
      <c r="B13691" t="s">
        <v>17605</v>
      </c>
      <c r="C13691" t="s">
        <v>167</v>
      </c>
      <c r="D13691" t="s">
        <v>3828</v>
      </c>
      <c r="E13691" t="s">
        <v>20</v>
      </c>
      <c r="F13691" t="b">
        <v>0</v>
      </c>
      <c r="G13691" t="s">
        <v>35</v>
      </c>
      <c r="H13691" s="4">
        <v>45837.667141203703</v>
      </c>
      <c r="I13691" t="b">
        <v>0</v>
      </c>
      <c r="J13691" t="b">
        <v>1</v>
      </c>
      <c r="K13691" t="s">
        <v>24</v>
      </c>
      <c r="L13691" t="s">
        <v>22</v>
      </c>
      <c r="M13691">
        <v>92500</v>
      </c>
      <c r="O13691" t="s">
        <v>3511</v>
      </c>
      <c r="P13691" t="s">
        <v>17606</v>
      </c>
    </row>
    <row r="13692" spans="1:16" x14ac:dyDescent="0.55000000000000004">
      <c r="A13692" t="s">
        <v>25</v>
      </c>
      <c r="B13692" t="s">
        <v>1160</v>
      </c>
      <c r="C13692" t="s">
        <v>236</v>
      </c>
      <c r="D13692" t="s">
        <v>4084</v>
      </c>
      <c r="E13692" t="s">
        <v>20</v>
      </c>
      <c r="F13692" t="b">
        <v>0</v>
      </c>
      <c r="G13692" t="s">
        <v>27</v>
      </c>
      <c r="H13692" s="4">
        <v>45837.750300925924</v>
      </c>
      <c r="I13692" t="b">
        <v>0</v>
      </c>
      <c r="J13692" t="b">
        <v>0</v>
      </c>
      <c r="K13692" t="s">
        <v>24</v>
      </c>
      <c r="L13692" t="s">
        <v>22</v>
      </c>
      <c r="M13692">
        <v>170000</v>
      </c>
      <c r="O13692" t="s">
        <v>1275</v>
      </c>
      <c r="P13692" t="s">
        <v>10868</v>
      </c>
    </row>
    <row r="13693" spans="1:16" x14ac:dyDescent="0.55000000000000004">
      <c r="A13693" t="s">
        <v>1</v>
      </c>
      <c r="B13693" t="s">
        <v>9457</v>
      </c>
      <c r="C13693" t="s">
        <v>82</v>
      </c>
      <c r="D13693" t="s">
        <v>4084</v>
      </c>
      <c r="E13693" t="s">
        <v>20</v>
      </c>
      <c r="F13693" t="b">
        <v>0</v>
      </c>
      <c r="G13693" t="s">
        <v>27</v>
      </c>
      <c r="H13693" s="4">
        <v>45837.750960648147</v>
      </c>
      <c r="I13693" t="b">
        <v>0</v>
      </c>
      <c r="J13693" t="b">
        <v>0</v>
      </c>
      <c r="K13693" t="s">
        <v>24</v>
      </c>
      <c r="L13693" t="s">
        <v>22</v>
      </c>
      <c r="M13693">
        <v>245000</v>
      </c>
      <c r="O13693" t="s">
        <v>2761</v>
      </c>
      <c r="P13693" t="s">
        <v>3842</v>
      </c>
    </row>
    <row r="13694" spans="1:16" x14ac:dyDescent="0.55000000000000004">
      <c r="A13694" t="s">
        <v>2</v>
      </c>
      <c r="B13694" t="s">
        <v>9860</v>
      </c>
      <c r="C13694" t="s">
        <v>713</v>
      </c>
      <c r="D13694" t="s">
        <v>3957</v>
      </c>
      <c r="E13694" t="s">
        <v>20</v>
      </c>
      <c r="F13694" t="b">
        <v>0</v>
      </c>
      <c r="G13694" t="s">
        <v>27</v>
      </c>
      <c r="H13694" s="4">
        <v>45837.835370370369</v>
      </c>
      <c r="I13694" t="b">
        <v>0</v>
      </c>
      <c r="J13694" t="b">
        <v>1</v>
      </c>
      <c r="K13694" t="s">
        <v>24</v>
      </c>
      <c r="L13694" t="s">
        <v>36</v>
      </c>
      <c r="N13694">
        <v>47.010002136230469</v>
      </c>
      <c r="O13694" t="s">
        <v>1066</v>
      </c>
      <c r="P13694" t="s">
        <v>594</v>
      </c>
    </row>
    <row r="13695" spans="1:16" x14ac:dyDescent="0.55000000000000004">
      <c r="A13695" t="s">
        <v>0</v>
      </c>
      <c r="B13695" t="s">
        <v>1632</v>
      </c>
      <c r="C13695" t="s">
        <v>33</v>
      </c>
      <c r="D13695" t="s">
        <v>3828</v>
      </c>
      <c r="E13695" t="s">
        <v>219</v>
      </c>
      <c r="F13695" t="b">
        <v>0</v>
      </c>
      <c r="G13695" t="s">
        <v>35</v>
      </c>
      <c r="H13695" s="4">
        <v>45837.875474537039</v>
      </c>
      <c r="I13695" t="b">
        <v>0</v>
      </c>
      <c r="J13695" t="b">
        <v>0</v>
      </c>
      <c r="K13695" t="s">
        <v>24</v>
      </c>
      <c r="L13695" t="s">
        <v>22</v>
      </c>
      <c r="M13695">
        <v>50000</v>
      </c>
      <c r="O13695" t="s">
        <v>9563</v>
      </c>
      <c r="P13695" t="s">
        <v>3867</v>
      </c>
    </row>
    <row r="13696" spans="1:16" x14ac:dyDescent="0.55000000000000004">
      <c r="A13696" t="s">
        <v>0</v>
      </c>
      <c r="B13696" t="s">
        <v>17607</v>
      </c>
      <c r="C13696" t="s">
        <v>400</v>
      </c>
      <c r="D13696" t="s">
        <v>3957</v>
      </c>
      <c r="E13696" t="s">
        <v>20</v>
      </c>
      <c r="F13696" t="b">
        <v>0</v>
      </c>
      <c r="G13696" t="s">
        <v>30</v>
      </c>
      <c r="H13696" s="4">
        <v>45837.917361111111</v>
      </c>
      <c r="I13696" t="b">
        <v>0</v>
      </c>
      <c r="J13696" t="b">
        <v>1</v>
      </c>
      <c r="K13696" t="s">
        <v>24</v>
      </c>
      <c r="L13696" t="s">
        <v>36</v>
      </c>
      <c r="N13696">
        <v>36.849998474121087</v>
      </c>
      <c r="O13696" t="s">
        <v>401</v>
      </c>
      <c r="P13696" t="s">
        <v>17608</v>
      </c>
    </row>
    <row r="13697" spans="1:16" x14ac:dyDescent="0.55000000000000004">
      <c r="A13697" t="s">
        <v>2</v>
      </c>
      <c r="B13697" t="s">
        <v>17609</v>
      </c>
      <c r="C13697" t="s">
        <v>56</v>
      </c>
      <c r="D13697" t="s">
        <v>3828</v>
      </c>
      <c r="E13697" t="s">
        <v>20</v>
      </c>
      <c r="F13697" t="b">
        <v>0</v>
      </c>
      <c r="G13697" t="s">
        <v>41</v>
      </c>
      <c r="H13697" s="4">
        <v>45837.918877314813</v>
      </c>
      <c r="I13697" t="b">
        <v>0</v>
      </c>
      <c r="J13697" t="b">
        <v>1</v>
      </c>
      <c r="K13697" t="s">
        <v>24</v>
      </c>
      <c r="L13697" t="s">
        <v>22</v>
      </c>
      <c r="M13697">
        <v>158000</v>
      </c>
      <c r="O13697" t="s">
        <v>9431</v>
      </c>
      <c r="P13697" t="s">
        <v>17610</v>
      </c>
    </row>
    <row r="13698" spans="1:16" x14ac:dyDescent="0.55000000000000004">
      <c r="A13698" t="s">
        <v>1</v>
      </c>
      <c r="B13698" t="s">
        <v>1767</v>
      </c>
      <c r="C13698" t="s">
        <v>17611</v>
      </c>
      <c r="D13698" t="s">
        <v>7658</v>
      </c>
      <c r="E13698" t="s">
        <v>20</v>
      </c>
      <c r="F13698" t="b">
        <v>0</v>
      </c>
      <c r="G13698" t="s">
        <v>804</v>
      </c>
      <c r="H13698" s="4">
        <v>45837.987488425933</v>
      </c>
      <c r="I13698" t="b">
        <v>0</v>
      </c>
      <c r="J13698" t="b">
        <v>0</v>
      </c>
      <c r="K13698" t="s">
        <v>804</v>
      </c>
      <c r="L13698" t="s">
        <v>22</v>
      </c>
      <c r="M13698">
        <v>135000</v>
      </c>
      <c r="O13698" t="s">
        <v>3597</v>
      </c>
      <c r="P13698" t="s">
        <v>17612</v>
      </c>
    </row>
    <row r="13699" spans="1:16" x14ac:dyDescent="0.55000000000000004">
      <c r="A13699" t="s">
        <v>25</v>
      </c>
      <c r="B13699" t="s">
        <v>2845</v>
      </c>
      <c r="C13699" t="s">
        <v>825</v>
      </c>
      <c r="D13699" t="s">
        <v>3973</v>
      </c>
      <c r="E13699" t="s">
        <v>20</v>
      </c>
      <c r="F13699" t="b">
        <v>0</v>
      </c>
      <c r="G13699" t="s">
        <v>30</v>
      </c>
      <c r="H13699" s="4">
        <v>45838.000648148147</v>
      </c>
      <c r="I13699" t="b">
        <v>0</v>
      </c>
      <c r="J13699" t="b">
        <v>1</v>
      </c>
      <c r="K13699" t="s">
        <v>24</v>
      </c>
      <c r="L13699" t="s">
        <v>22</v>
      </c>
      <c r="M13699">
        <v>105500</v>
      </c>
      <c r="O13699" t="s">
        <v>5482</v>
      </c>
      <c r="P13699" t="s">
        <v>274</v>
      </c>
    </row>
    <row r="13700" spans="1:16" x14ac:dyDescent="0.55000000000000004">
      <c r="A13700" t="s">
        <v>0</v>
      </c>
      <c r="B13700" t="s">
        <v>15404</v>
      </c>
      <c r="C13700" t="s">
        <v>292</v>
      </c>
      <c r="D13700" t="s">
        <v>3973</v>
      </c>
      <c r="E13700" t="s">
        <v>20</v>
      </c>
      <c r="F13700" t="b">
        <v>0</v>
      </c>
      <c r="G13700" t="s">
        <v>30</v>
      </c>
      <c r="H13700" s="4">
        <v>45838.000671296293</v>
      </c>
      <c r="I13700" t="b">
        <v>0</v>
      </c>
      <c r="J13700" t="b">
        <v>1</v>
      </c>
      <c r="K13700" t="s">
        <v>24</v>
      </c>
      <c r="L13700" t="s">
        <v>22</v>
      </c>
      <c r="M13700">
        <v>70700</v>
      </c>
      <c r="O13700" t="s">
        <v>5482</v>
      </c>
      <c r="P13700" t="s">
        <v>1678</v>
      </c>
    </row>
    <row r="13701" spans="1:16" x14ac:dyDescent="0.55000000000000004">
      <c r="A13701" t="s">
        <v>0</v>
      </c>
      <c r="B13701" t="s">
        <v>17613</v>
      </c>
      <c r="C13701" t="s">
        <v>17614</v>
      </c>
      <c r="D13701" t="s">
        <v>5535</v>
      </c>
      <c r="E13701" t="s">
        <v>20</v>
      </c>
      <c r="F13701" t="b">
        <v>0</v>
      </c>
      <c r="G13701" t="s">
        <v>27</v>
      </c>
      <c r="H13701" s="4">
        <v>45838.000983796293</v>
      </c>
      <c r="I13701" t="b">
        <v>0</v>
      </c>
      <c r="J13701" t="b">
        <v>1</v>
      </c>
      <c r="K13701" t="s">
        <v>24</v>
      </c>
      <c r="L13701" t="s">
        <v>22</v>
      </c>
      <c r="M13701">
        <v>108267</v>
      </c>
      <c r="O13701" t="s">
        <v>1755</v>
      </c>
      <c r="P13701" t="s">
        <v>3539</v>
      </c>
    </row>
    <row r="13702" spans="1:16" x14ac:dyDescent="0.55000000000000004">
      <c r="H13702" s="4"/>
      <c r="M13702" s="5"/>
      <c r="N13702" s="6"/>
    </row>
    <row r="13703" spans="1:16" x14ac:dyDescent="0.55000000000000004">
      <c r="H13703" s="4"/>
      <c r="M13703" s="5"/>
      <c r="N13703" s="6"/>
    </row>
    <row r="13704" spans="1:16" x14ac:dyDescent="0.55000000000000004">
      <c r="H13704" s="4"/>
      <c r="M13704" s="5"/>
      <c r="N13704" s="6"/>
    </row>
    <row r="13705" spans="1:16" x14ac:dyDescent="0.55000000000000004">
      <c r="H13705" s="4"/>
      <c r="M13705" s="5"/>
      <c r="N13705" s="6"/>
    </row>
    <row r="13706" spans="1:16" x14ac:dyDescent="0.55000000000000004">
      <c r="H13706" s="4"/>
      <c r="M13706" s="5"/>
      <c r="N13706" s="6"/>
    </row>
    <row r="13707" spans="1:16" x14ac:dyDescent="0.55000000000000004">
      <c r="H13707" s="4"/>
      <c r="M13707" s="5"/>
      <c r="N13707" s="6"/>
    </row>
    <row r="13708" spans="1:16" x14ac:dyDescent="0.55000000000000004">
      <c r="H13708" s="4"/>
      <c r="M13708" s="5"/>
      <c r="N13708" s="6"/>
    </row>
    <row r="13709" spans="1:16" x14ac:dyDescent="0.55000000000000004">
      <c r="H13709" s="4"/>
      <c r="M13709" s="5"/>
      <c r="N13709" s="6"/>
    </row>
    <row r="13710" spans="1:16" x14ac:dyDescent="0.55000000000000004">
      <c r="H13710" s="4"/>
      <c r="M13710" s="5"/>
      <c r="N13710" s="6"/>
    </row>
    <row r="13711" spans="1:16" x14ac:dyDescent="0.55000000000000004">
      <c r="H13711" s="4"/>
      <c r="M13711" s="5"/>
      <c r="N13711" s="6"/>
    </row>
    <row r="13712" spans="1:16" x14ac:dyDescent="0.55000000000000004">
      <c r="H13712" s="4"/>
      <c r="M13712" s="5"/>
      <c r="N13712" s="6"/>
    </row>
    <row r="13713" spans="8:14" x14ac:dyDescent="0.55000000000000004">
      <c r="H13713" s="4"/>
      <c r="M13713" s="5"/>
      <c r="N13713" s="6"/>
    </row>
    <row r="13714" spans="8:14" x14ac:dyDescent="0.55000000000000004">
      <c r="H13714" s="4"/>
      <c r="M13714" s="5"/>
      <c r="N13714" s="6"/>
    </row>
    <row r="13715" spans="8:14" x14ac:dyDescent="0.55000000000000004">
      <c r="H13715" s="4"/>
      <c r="M13715" s="5"/>
      <c r="N13715" s="6"/>
    </row>
    <row r="13716" spans="8:14" x14ac:dyDescent="0.55000000000000004">
      <c r="H13716" s="4"/>
      <c r="M13716" s="5"/>
      <c r="N13716" s="6"/>
    </row>
    <row r="13717" spans="8:14" x14ac:dyDescent="0.55000000000000004">
      <c r="H13717" s="4"/>
      <c r="M13717" s="5"/>
      <c r="N13717" s="6"/>
    </row>
    <row r="13718" spans="8:14" x14ac:dyDescent="0.55000000000000004">
      <c r="H13718" s="4"/>
      <c r="M13718" s="5"/>
      <c r="N13718" s="6"/>
    </row>
    <row r="13719" spans="8:14" x14ac:dyDescent="0.55000000000000004">
      <c r="H13719" s="4"/>
      <c r="M13719" s="5"/>
      <c r="N13719" s="6"/>
    </row>
    <row r="13720" spans="8:14" x14ac:dyDescent="0.55000000000000004">
      <c r="H13720" s="4"/>
      <c r="M13720" s="5"/>
      <c r="N13720" s="6"/>
    </row>
    <row r="13721" spans="8:14" x14ac:dyDescent="0.55000000000000004">
      <c r="H13721" s="4"/>
      <c r="M13721" s="5"/>
      <c r="N13721" s="6"/>
    </row>
    <row r="13722" spans="8:14" x14ac:dyDescent="0.55000000000000004">
      <c r="H13722" s="4"/>
      <c r="M13722" s="5"/>
      <c r="N13722" s="6"/>
    </row>
    <row r="13723" spans="8:14" x14ac:dyDescent="0.55000000000000004">
      <c r="H13723" s="4"/>
      <c r="M13723" s="5"/>
      <c r="N13723" s="6"/>
    </row>
    <row r="13724" spans="8:14" x14ac:dyDescent="0.55000000000000004">
      <c r="H13724" s="4"/>
      <c r="M13724" s="5"/>
      <c r="N13724" s="6"/>
    </row>
    <row r="13725" spans="8:14" x14ac:dyDescent="0.55000000000000004">
      <c r="H13725" s="4"/>
      <c r="M13725" s="5"/>
      <c r="N13725" s="6"/>
    </row>
    <row r="13726" spans="8:14" x14ac:dyDescent="0.55000000000000004">
      <c r="H13726" s="4"/>
      <c r="M13726" s="5"/>
      <c r="N13726" s="6"/>
    </row>
    <row r="13727" spans="8:14" x14ac:dyDescent="0.55000000000000004">
      <c r="H13727" s="4"/>
      <c r="M13727" s="5"/>
      <c r="N13727" s="6"/>
    </row>
    <row r="13728" spans="8:14" x14ac:dyDescent="0.55000000000000004">
      <c r="H13728" s="4"/>
      <c r="M13728" s="5"/>
      <c r="N13728" s="6"/>
    </row>
    <row r="13729" spans="8:14" x14ac:dyDescent="0.55000000000000004">
      <c r="H13729" s="4"/>
      <c r="M13729" s="5"/>
      <c r="N13729" s="6"/>
    </row>
    <row r="13730" spans="8:14" x14ac:dyDescent="0.55000000000000004">
      <c r="H13730" s="4"/>
      <c r="M13730" s="5"/>
      <c r="N13730" s="6"/>
    </row>
    <row r="13731" spans="8:14" x14ac:dyDescent="0.55000000000000004">
      <c r="H13731" s="4"/>
      <c r="M13731" s="5"/>
      <c r="N13731" s="6"/>
    </row>
    <row r="13732" spans="8:14" x14ac:dyDescent="0.55000000000000004">
      <c r="H13732" s="4"/>
      <c r="M13732" s="5"/>
      <c r="N13732" s="6"/>
    </row>
    <row r="13733" spans="8:14" x14ac:dyDescent="0.55000000000000004">
      <c r="H13733" s="4"/>
      <c r="M13733" s="5"/>
      <c r="N13733" s="6"/>
    </row>
    <row r="13734" spans="8:14" x14ac:dyDescent="0.55000000000000004">
      <c r="H13734" s="4"/>
      <c r="M13734" s="5"/>
      <c r="N13734" s="6"/>
    </row>
    <row r="13735" spans="8:14" x14ac:dyDescent="0.55000000000000004">
      <c r="H13735" s="4"/>
      <c r="M13735" s="5"/>
      <c r="N13735" s="6"/>
    </row>
    <row r="13736" spans="8:14" x14ac:dyDescent="0.55000000000000004">
      <c r="H13736" s="4"/>
      <c r="M13736" s="5"/>
      <c r="N13736" s="6"/>
    </row>
    <row r="13737" spans="8:14" x14ac:dyDescent="0.55000000000000004">
      <c r="H13737" s="4"/>
      <c r="M13737" s="5"/>
      <c r="N13737" s="6"/>
    </row>
    <row r="13738" spans="8:14" x14ac:dyDescent="0.55000000000000004">
      <c r="H13738" s="4"/>
      <c r="M13738" s="5"/>
      <c r="N13738" s="6"/>
    </row>
    <row r="13739" spans="8:14" x14ac:dyDescent="0.55000000000000004">
      <c r="H13739" s="4"/>
      <c r="M13739" s="5"/>
      <c r="N13739" s="6"/>
    </row>
    <row r="13740" spans="8:14" x14ac:dyDescent="0.55000000000000004">
      <c r="H13740" s="4"/>
      <c r="M13740" s="5"/>
      <c r="N13740" s="6"/>
    </row>
    <row r="13741" spans="8:14" x14ac:dyDescent="0.55000000000000004">
      <c r="H13741" s="4"/>
      <c r="M13741" s="5"/>
      <c r="N13741" s="6"/>
    </row>
    <row r="13742" spans="8:14" x14ac:dyDescent="0.55000000000000004">
      <c r="H13742" s="4"/>
      <c r="M13742" s="5"/>
      <c r="N13742" s="6"/>
    </row>
    <row r="13743" spans="8:14" x14ac:dyDescent="0.55000000000000004">
      <c r="H13743" s="4"/>
      <c r="M13743" s="5"/>
      <c r="N13743" s="6"/>
    </row>
    <row r="13744" spans="8:14" x14ac:dyDescent="0.55000000000000004">
      <c r="H13744" s="4"/>
      <c r="M13744" s="5"/>
      <c r="N13744" s="6"/>
    </row>
    <row r="13745" spans="8:14" x14ac:dyDescent="0.55000000000000004">
      <c r="H13745" s="4"/>
      <c r="M13745" s="5"/>
      <c r="N13745" s="6"/>
    </row>
    <row r="13746" spans="8:14" x14ac:dyDescent="0.55000000000000004">
      <c r="H13746" s="4"/>
      <c r="M13746" s="5"/>
      <c r="N13746" s="6"/>
    </row>
    <row r="13747" spans="8:14" x14ac:dyDescent="0.55000000000000004">
      <c r="H13747" s="4"/>
      <c r="M13747" s="5"/>
      <c r="N13747" s="6"/>
    </row>
    <row r="13748" spans="8:14" x14ac:dyDescent="0.55000000000000004">
      <c r="H13748" s="4"/>
      <c r="M13748" s="5"/>
      <c r="N13748" s="6"/>
    </row>
    <row r="13749" spans="8:14" x14ac:dyDescent="0.55000000000000004">
      <c r="H13749" s="4"/>
      <c r="M13749" s="5"/>
      <c r="N13749" s="6"/>
    </row>
    <row r="13750" spans="8:14" x14ac:dyDescent="0.55000000000000004">
      <c r="H13750" s="4"/>
      <c r="M13750" s="5"/>
      <c r="N13750" s="6"/>
    </row>
    <row r="13751" spans="8:14" x14ac:dyDescent="0.55000000000000004">
      <c r="H13751" s="4"/>
      <c r="M13751" s="5"/>
      <c r="N13751" s="6"/>
    </row>
    <row r="13752" spans="8:14" x14ac:dyDescent="0.55000000000000004">
      <c r="H13752" s="4"/>
      <c r="M13752" s="5"/>
      <c r="N13752" s="6"/>
    </row>
    <row r="13753" spans="8:14" x14ac:dyDescent="0.55000000000000004">
      <c r="H13753" s="4"/>
      <c r="M13753" s="5"/>
      <c r="N13753" s="6"/>
    </row>
    <row r="13754" spans="8:14" x14ac:dyDescent="0.55000000000000004">
      <c r="H13754" s="4"/>
      <c r="M13754" s="5"/>
      <c r="N13754" s="6"/>
    </row>
    <row r="13755" spans="8:14" x14ac:dyDescent="0.55000000000000004">
      <c r="H13755" s="4"/>
      <c r="M13755" s="5"/>
      <c r="N13755" s="6"/>
    </row>
    <row r="13756" spans="8:14" x14ac:dyDescent="0.55000000000000004">
      <c r="H13756" s="4"/>
      <c r="M13756" s="5"/>
      <c r="N13756" s="6"/>
    </row>
    <row r="13757" spans="8:14" x14ac:dyDescent="0.55000000000000004">
      <c r="H13757" s="4"/>
      <c r="M13757" s="5"/>
      <c r="N13757" s="6"/>
    </row>
    <row r="13758" spans="8:14" x14ac:dyDescent="0.55000000000000004">
      <c r="H13758" s="4"/>
      <c r="M13758" s="5"/>
      <c r="N13758" s="6"/>
    </row>
    <row r="13759" spans="8:14" x14ac:dyDescent="0.55000000000000004">
      <c r="H13759" s="4"/>
      <c r="M13759" s="5"/>
      <c r="N13759" s="6"/>
    </row>
    <row r="13760" spans="8:14" x14ac:dyDescent="0.55000000000000004">
      <c r="H13760" s="4"/>
      <c r="M13760" s="5"/>
      <c r="N13760" s="6"/>
    </row>
    <row r="13761" spans="8:14" x14ac:dyDescent="0.55000000000000004">
      <c r="H13761" s="4"/>
      <c r="M13761" s="5"/>
      <c r="N13761" s="6"/>
    </row>
    <row r="13762" spans="8:14" x14ac:dyDescent="0.55000000000000004">
      <c r="H13762" s="4"/>
      <c r="M13762" s="5"/>
      <c r="N13762" s="6"/>
    </row>
    <row r="13763" spans="8:14" x14ac:dyDescent="0.55000000000000004">
      <c r="H13763" s="4"/>
      <c r="M13763" s="5"/>
      <c r="N13763" s="6"/>
    </row>
    <row r="13764" spans="8:14" x14ac:dyDescent="0.55000000000000004">
      <c r="H13764" s="4"/>
      <c r="M13764" s="5"/>
      <c r="N13764" s="6"/>
    </row>
    <row r="13765" spans="8:14" x14ac:dyDescent="0.55000000000000004">
      <c r="H13765" s="4"/>
      <c r="M13765" s="5"/>
      <c r="N13765" s="6"/>
    </row>
    <row r="13766" spans="8:14" x14ac:dyDescent="0.55000000000000004">
      <c r="H13766" s="4"/>
      <c r="M13766" s="5"/>
      <c r="N13766" s="6"/>
    </row>
    <row r="13767" spans="8:14" x14ac:dyDescent="0.55000000000000004">
      <c r="H13767" s="4"/>
      <c r="M13767" s="5"/>
      <c r="N13767" s="6"/>
    </row>
    <row r="13768" spans="8:14" x14ac:dyDescent="0.55000000000000004">
      <c r="H13768" s="4"/>
      <c r="M13768" s="5"/>
      <c r="N13768" s="6"/>
    </row>
    <row r="13769" spans="8:14" x14ac:dyDescent="0.55000000000000004">
      <c r="H13769" s="4"/>
      <c r="M13769" s="5"/>
      <c r="N13769" s="6"/>
    </row>
    <row r="13770" spans="8:14" x14ac:dyDescent="0.55000000000000004">
      <c r="H13770" s="4"/>
      <c r="M13770" s="5"/>
      <c r="N13770" s="6"/>
    </row>
    <row r="13771" spans="8:14" x14ac:dyDescent="0.55000000000000004">
      <c r="H13771" s="4"/>
      <c r="M13771" s="5"/>
      <c r="N13771" s="6"/>
    </row>
    <row r="13772" spans="8:14" x14ac:dyDescent="0.55000000000000004">
      <c r="H13772" s="4"/>
      <c r="M13772" s="5"/>
      <c r="N13772" s="6"/>
    </row>
    <row r="13773" spans="8:14" x14ac:dyDescent="0.55000000000000004">
      <c r="H13773" s="4"/>
      <c r="M13773" s="5"/>
      <c r="N13773" s="6"/>
    </row>
    <row r="13774" spans="8:14" x14ac:dyDescent="0.55000000000000004">
      <c r="H13774" s="4"/>
      <c r="M13774" s="5"/>
      <c r="N13774" s="6"/>
    </row>
    <row r="13775" spans="8:14" x14ac:dyDescent="0.55000000000000004">
      <c r="H13775" s="4"/>
      <c r="M13775" s="5"/>
      <c r="N13775" s="6"/>
    </row>
    <row r="13776" spans="8:14" x14ac:dyDescent="0.55000000000000004">
      <c r="H13776" s="4"/>
      <c r="M13776" s="5"/>
      <c r="N13776" s="6"/>
    </row>
    <row r="13777" spans="8:14" x14ac:dyDescent="0.55000000000000004">
      <c r="H13777" s="4"/>
      <c r="M13777" s="5"/>
      <c r="N13777" s="6"/>
    </row>
    <row r="13778" spans="8:14" x14ac:dyDescent="0.55000000000000004">
      <c r="H13778" s="4"/>
      <c r="M13778" s="5"/>
      <c r="N13778" s="6"/>
    </row>
    <row r="13779" spans="8:14" x14ac:dyDescent="0.55000000000000004">
      <c r="H13779" s="4"/>
      <c r="M13779" s="5"/>
      <c r="N13779" s="6"/>
    </row>
    <row r="13780" spans="8:14" x14ac:dyDescent="0.55000000000000004">
      <c r="H13780" s="4"/>
      <c r="M13780" s="5"/>
      <c r="N13780" s="6"/>
    </row>
    <row r="13781" spans="8:14" x14ac:dyDescent="0.55000000000000004">
      <c r="H13781" s="4"/>
      <c r="M13781" s="5"/>
      <c r="N13781" s="6"/>
    </row>
    <row r="13782" spans="8:14" x14ac:dyDescent="0.55000000000000004">
      <c r="H13782" s="4"/>
      <c r="M13782" s="5"/>
      <c r="N13782" s="6"/>
    </row>
    <row r="13783" spans="8:14" x14ac:dyDescent="0.55000000000000004">
      <c r="H13783" s="4"/>
      <c r="M13783" s="5"/>
      <c r="N13783" s="6"/>
    </row>
    <row r="13784" spans="8:14" x14ac:dyDescent="0.55000000000000004">
      <c r="H13784" s="4"/>
      <c r="M13784" s="5"/>
      <c r="N13784" s="6"/>
    </row>
    <row r="13785" spans="8:14" x14ac:dyDescent="0.55000000000000004">
      <c r="H13785" s="4"/>
      <c r="M13785" s="5"/>
      <c r="N13785" s="6"/>
    </row>
    <row r="13786" spans="8:14" x14ac:dyDescent="0.55000000000000004">
      <c r="H13786" s="4"/>
      <c r="M13786" s="5"/>
      <c r="N13786" s="6"/>
    </row>
    <row r="13787" spans="8:14" x14ac:dyDescent="0.55000000000000004">
      <c r="H13787" s="4"/>
      <c r="M13787" s="5"/>
      <c r="N13787" s="6"/>
    </row>
    <row r="13788" spans="8:14" x14ac:dyDescent="0.55000000000000004">
      <c r="H13788" s="4"/>
      <c r="M13788" s="5"/>
      <c r="N13788" s="6"/>
    </row>
    <row r="13789" spans="8:14" x14ac:dyDescent="0.55000000000000004">
      <c r="H13789" s="4"/>
      <c r="M13789" s="5"/>
      <c r="N13789" s="6"/>
    </row>
    <row r="13790" spans="8:14" x14ac:dyDescent="0.55000000000000004">
      <c r="H13790" s="4"/>
      <c r="M13790" s="5"/>
      <c r="N13790" s="6"/>
    </row>
    <row r="13791" spans="8:14" x14ac:dyDescent="0.55000000000000004">
      <c r="H13791" s="4"/>
      <c r="M13791" s="5"/>
      <c r="N13791" s="6"/>
    </row>
    <row r="13792" spans="8:14" x14ac:dyDescent="0.55000000000000004">
      <c r="H13792" s="4"/>
      <c r="M13792" s="5"/>
      <c r="N13792" s="6"/>
    </row>
    <row r="13793" spans="8:14" x14ac:dyDescent="0.55000000000000004">
      <c r="H13793" s="4"/>
      <c r="M13793" s="5"/>
      <c r="N13793" s="6"/>
    </row>
    <row r="13794" spans="8:14" x14ac:dyDescent="0.55000000000000004">
      <c r="H13794" s="4"/>
      <c r="M13794" s="5"/>
      <c r="N13794" s="6"/>
    </row>
    <row r="13795" spans="8:14" x14ac:dyDescent="0.55000000000000004">
      <c r="H13795" s="4"/>
      <c r="M13795" s="5"/>
      <c r="N13795" s="6"/>
    </row>
    <row r="13796" spans="8:14" x14ac:dyDescent="0.55000000000000004">
      <c r="H13796" s="4"/>
      <c r="M13796" s="5"/>
      <c r="N13796" s="6"/>
    </row>
    <row r="13797" spans="8:14" x14ac:dyDescent="0.55000000000000004">
      <c r="H13797" s="4"/>
      <c r="M13797" s="5"/>
      <c r="N13797" s="6"/>
    </row>
    <row r="13798" spans="8:14" x14ac:dyDescent="0.55000000000000004">
      <c r="H13798" s="4"/>
      <c r="M13798" s="5"/>
      <c r="N13798" s="6"/>
    </row>
    <row r="13799" spans="8:14" x14ac:dyDescent="0.55000000000000004">
      <c r="H13799" s="4"/>
      <c r="M13799" s="5"/>
      <c r="N13799" s="6"/>
    </row>
    <row r="13800" spans="8:14" x14ac:dyDescent="0.55000000000000004">
      <c r="H13800" s="4"/>
      <c r="M13800" s="5"/>
      <c r="N13800" s="6"/>
    </row>
    <row r="13801" spans="8:14" x14ac:dyDescent="0.55000000000000004">
      <c r="H13801" s="4"/>
      <c r="M13801" s="5"/>
      <c r="N13801" s="6"/>
    </row>
    <row r="13802" spans="8:14" x14ac:dyDescent="0.55000000000000004">
      <c r="H13802" s="4"/>
      <c r="M13802" s="5"/>
      <c r="N13802" s="6"/>
    </row>
    <row r="13803" spans="8:14" x14ac:dyDescent="0.55000000000000004">
      <c r="H13803" s="4"/>
      <c r="M13803" s="5"/>
      <c r="N13803" s="6"/>
    </row>
    <row r="13804" spans="8:14" x14ac:dyDescent="0.55000000000000004">
      <c r="H13804" s="4"/>
      <c r="M13804" s="5"/>
      <c r="N13804" s="6"/>
    </row>
    <row r="13805" spans="8:14" x14ac:dyDescent="0.55000000000000004">
      <c r="H13805" s="4"/>
      <c r="M13805" s="5"/>
      <c r="N13805" s="6"/>
    </row>
    <row r="13806" spans="8:14" x14ac:dyDescent="0.55000000000000004">
      <c r="H13806" s="4"/>
      <c r="M13806" s="5"/>
      <c r="N13806" s="6"/>
    </row>
    <row r="13807" spans="8:14" x14ac:dyDescent="0.55000000000000004">
      <c r="H13807" s="4"/>
      <c r="M13807" s="5"/>
      <c r="N13807" s="6"/>
    </row>
    <row r="13808" spans="8:14" x14ac:dyDescent="0.55000000000000004">
      <c r="H13808" s="4"/>
      <c r="M13808" s="5"/>
      <c r="N13808" s="6"/>
    </row>
    <row r="13809" spans="8:14" x14ac:dyDescent="0.55000000000000004">
      <c r="H13809" s="4"/>
      <c r="M13809" s="5"/>
      <c r="N13809" s="6"/>
    </row>
    <row r="13810" spans="8:14" x14ac:dyDescent="0.55000000000000004">
      <c r="H13810" s="4"/>
      <c r="M13810" s="5"/>
      <c r="N13810" s="6"/>
    </row>
    <row r="13811" spans="8:14" x14ac:dyDescent="0.55000000000000004">
      <c r="H13811" s="4"/>
      <c r="M13811" s="5"/>
      <c r="N13811" s="6"/>
    </row>
    <row r="13812" spans="8:14" x14ac:dyDescent="0.55000000000000004">
      <c r="H13812" s="4"/>
      <c r="M13812" s="5"/>
      <c r="N13812" s="6"/>
    </row>
    <row r="13813" spans="8:14" x14ac:dyDescent="0.55000000000000004">
      <c r="H13813" s="4"/>
      <c r="M13813" s="5"/>
      <c r="N13813" s="6"/>
    </row>
    <row r="13814" spans="8:14" x14ac:dyDescent="0.55000000000000004">
      <c r="H13814" s="4"/>
      <c r="M13814" s="5"/>
      <c r="N13814" s="6"/>
    </row>
    <row r="13815" spans="8:14" x14ac:dyDescent="0.55000000000000004">
      <c r="H13815" s="4"/>
      <c r="M13815" s="5"/>
      <c r="N13815" s="6"/>
    </row>
    <row r="13816" spans="8:14" x14ac:dyDescent="0.55000000000000004">
      <c r="H13816" s="4"/>
      <c r="M13816" s="5"/>
      <c r="N13816" s="6"/>
    </row>
    <row r="13817" spans="8:14" x14ac:dyDescent="0.55000000000000004">
      <c r="H13817" s="4"/>
      <c r="M13817" s="5"/>
      <c r="N13817" s="6"/>
    </row>
    <row r="13818" spans="8:14" x14ac:dyDescent="0.55000000000000004">
      <c r="H13818" s="4"/>
      <c r="M13818" s="5"/>
      <c r="N13818" s="6"/>
    </row>
    <row r="13819" spans="8:14" x14ac:dyDescent="0.55000000000000004">
      <c r="H13819" s="4"/>
      <c r="M13819" s="5"/>
      <c r="N13819" s="6"/>
    </row>
    <row r="13820" spans="8:14" x14ac:dyDescent="0.55000000000000004">
      <c r="H13820" s="4"/>
      <c r="M13820" s="5"/>
      <c r="N13820" s="6"/>
    </row>
    <row r="13821" spans="8:14" x14ac:dyDescent="0.55000000000000004">
      <c r="H13821" s="4"/>
      <c r="M13821" s="5"/>
      <c r="N13821" s="6"/>
    </row>
    <row r="13822" spans="8:14" x14ac:dyDescent="0.55000000000000004">
      <c r="H13822" s="4"/>
      <c r="M13822" s="5"/>
      <c r="N13822" s="6"/>
    </row>
    <row r="13823" spans="8:14" x14ac:dyDescent="0.55000000000000004">
      <c r="H13823" s="4"/>
      <c r="M13823" s="5"/>
      <c r="N13823" s="6"/>
    </row>
    <row r="13824" spans="8:14" x14ac:dyDescent="0.55000000000000004">
      <c r="H13824" s="4"/>
      <c r="M13824" s="5"/>
      <c r="N13824" s="6"/>
    </row>
    <row r="13825" spans="8:14" x14ac:dyDescent="0.55000000000000004">
      <c r="H13825" s="4"/>
      <c r="M13825" s="5"/>
      <c r="N13825" s="6"/>
    </row>
    <row r="13826" spans="8:14" x14ac:dyDescent="0.55000000000000004">
      <c r="H13826" s="4"/>
      <c r="M13826" s="5"/>
      <c r="N13826" s="6"/>
    </row>
    <row r="13827" spans="8:14" x14ac:dyDescent="0.55000000000000004">
      <c r="H13827" s="4"/>
      <c r="M13827" s="5"/>
      <c r="N13827" s="6"/>
    </row>
    <row r="13828" spans="8:14" x14ac:dyDescent="0.55000000000000004">
      <c r="H13828" s="4"/>
      <c r="M13828" s="5"/>
      <c r="N13828" s="6"/>
    </row>
    <row r="13829" spans="8:14" x14ac:dyDescent="0.55000000000000004">
      <c r="H13829" s="4"/>
      <c r="M13829" s="5"/>
      <c r="N13829" s="6"/>
    </row>
    <row r="13830" spans="8:14" x14ac:dyDescent="0.55000000000000004">
      <c r="H13830" s="4"/>
      <c r="M13830" s="5"/>
      <c r="N13830" s="6"/>
    </row>
    <row r="13831" spans="8:14" x14ac:dyDescent="0.55000000000000004">
      <c r="H13831" s="4"/>
      <c r="M13831" s="5"/>
      <c r="N13831" s="6"/>
    </row>
    <row r="13832" spans="8:14" x14ac:dyDescent="0.55000000000000004">
      <c r="H13832" s="4"/>
      <c r="M13832" s="5"/>
      <c r="N13832" s="6"/>
    </row>
    <row r="13833" spans="8:14" x14ac:dyDescent="0.55000000000000004">
      <c r="H13833" s="4"/>
      <c r="M13833" s="5"/>
      <c r="N13833" s="6"/>
    </row>
    <row r="13834" spans="8:14" x14ac:dyDescent="0.55000000000000004">
      <c r="H13834" s="4"/>
      <c r="M13834" s="5"/>
      <c r="N13834" s="6"/>
    </row>
    <row r="13835" spans="8:14" x14ac:dyDescent="0.55000000000000004">
      <c r="H13835" s="4"/>
      <c r="M13835" s="5"/>
      <c r="N13835" s="6"/>
    </row>
    <row r="13836" spans="8:14" x14ac:dyDescent="0.55000000000000004">
      <c r="H13836" s="4"/>
      <c r="M13836" s="5"/>
      <c r="N13836" s="6"/>
    </row>
    <row r="13837" spans="8:14" x14ac:dyDescent="0.55000000000000004">
      <c r="H13837" s="4"/>
      <c r="M13837" s="5"/>
      <c r="N13837" s="6"/>
    </row>
    <row r="13838" spans="8:14" x14ac:dyDescent="0.55000000000000004">
      <c r="H13838" s="4"/>
      <c r="M13838" s="5"/>
      <c r="N13838" s="6"/>
    </row>
    <row r="13839" spans="8:14" x14ac:dyDescent="0.55000000000000004">
      <c r="H13839" s="4"/>
      <c r="M13839" s="5"/>
      <c r="N13839" s="6"/>
    </row>
    <row r="13840" spans="8:14" x14ac:dyDescent="0.55000000000000004">
      <c r="H13840" s="4"/>
      <c r="M13840" s="5"/>
      <c r="N13840" s="6"/>
    </row>
    <row r="13841" spans="8:14" x14ac:dyDescent="0.55000000000000004">
      <c r="H13841" s="4"/>
      <c r="M13841" s="5"/>
      <c r="N13841" s="6"/>
    </row>
    <row r="13842" spans="8:14" x14ac:dyDescent="0.55000000000000004">
      <c r="H13842" s="4"/>
      <c r="M13842" s="5"/>
      <c r="N13842" s="6"/>
    </row>
    <row r="13843" spans="8:14" x14ac:dyDescent="0.55000000000000004">
      <c r="H13843" s="4"/>
      <c r="M13843" s="5"/>
      <c r="N13843" s="6"/>
    </row>
    <row r="13844" spans="8:14" x14ac:dyDescent="0.55000000000000004">
      <c r="H13844" s="4"/>
      <c r="M13844" s="5"/>
      <c r="N13844" s="6"/>
    </row>
    <row r="13845" spans="8:14" x14ac:dyDescent="0.55000000000000004">
      <c r="H13845" s="4"/>
      <c r="M13845" s="5"/>
      <c r="N13845" s="6"/>
    </row>
    <row r="13846" spans="8:14" x14ac:dyDescent="0.55000000000000004">
      <c r="H13846" s="4"/>
      <c r="M13846" s="5"/>
      <c r="N13846" s="6"/>
    </row>
    <row r="13847" spans="8:14" x14ac:dyDescent="0.55000000000000004">
      <c r="H13847" s="4"/>
      <c r="M13847" s="5"/>
      <c r="N13847" s="6"/>
    </row>
    <row r="13848" spans="8:14" x14ac:dyDescent="0.55000000000000004">
      <c r="H13848" s="4"/>
      <c r="M13848" s="5"/>
      <c r="N13848" s="6"/>
    </row>
    <row r="13849" spans="8:14" x14ac:dyDescent="0.55000000000000004">
      <c r="H13849" s="4"/>
      <c r="M13849" s="5"/>
      <c r="N13849" s="6"/>
    </row>
    <row r="13850" spans="8:14" x14ac:dyDescent="0.55000000000000004">
      <c r="H13850" s="4"/>
      <c r="M13850" s="5"/>
      <c r="N13850" s="6"/>
    </row>
    <row r="13851" spans="8:14" x14ac:dyDescent="0.55000000000000004">
      <c r="H13851" s="4"/>
      <c r="M13851" s="5"/>
      <c r="N13851" s="6"/>
    </row>
    <row r="13852" spans="8:14" x14ac:dyDescent="0.55000000000000004">
      <c r="H13852" s="4"/>
      <c r="M13852" s="5"/>
      <c r="N13852" s="6"/>
    </row>
    <row r="13853" spans="8:14" x14ac:dyDescent="0.55000000000000004">
      <c r="H13853" s="4"/>
      <c r="M13853" s="5"/>
      <c r="N13853" s="6"/>
    </row>
    <row r="13854" spans="8:14" x14ac:dyDescent="0.55000000000000004">
      <c r="H13854" s="4"/>
      <c r="M13854" s="5"/>
      <c r="N13854" s="6"/>
    </row>
    <row r="13855" spans="8:14" x14ac:dyDescent="0.55000000000000004">
      <c r="H13855" s="4"/>
      <c r="M13855" s="5"/>
      <c r="N13855" s="6"/>
    </row>
    <row r="13856" spans="8:14" x14ac:dyDescent="0.55000000000000004">
      <c r="H13856" s="4"/>
      <c r="M13856" s="5"/>
      <c r="N13856" s="6"/>
    </row>
    <row r="13857" spans="8:14" x14ac:dyDescent="0.55000000000000004">
      <c r="H13857" s="4"/>
      <c r="M13857" s="5"/>
      <c r="N13857" s="6"/>
    </row>
    <row r="13858" spans="8:14" x14ac:dyDescent="0.55000000000000004">
      <c r="H13858" s="4"/>
      <c r="M13858" s="5"/>
      <c r="N13858" s="6"/>
    </row>
    <row r="13859" spans="8:14" x14ac:dyDescent="0.55000000000000004">
      <c r="H13859" s="4"/>
      <c r="M13859" s="5"/>
      <c r="N13859" s="6"/>
    </row>
    <row r="13860" spans="8:14" x14ac:dyDescent="0.55000000000000004">
      <c r="H13860" s="4"/>
      <c r="M13860" s="5"/>
      <c r="N13860" s="6"/>
    </row>
    <row r="13861" spans="8:14" x14ac:dyDescent="0.55000000000000004">
      <c r="H13861" s="4"/>
      <c r="M13861" s="5"/>
      <c r="N13861" s="6"/>
    </row>
    <row r="13862" spans="8:14" x14ac:dyDescent="0.55000000000000004">
      <c r="H13862" s="4"/>
      <c r="M13862" s="5"/>
      <c r="N13862" s="6"/>
    </row>
    <row r="13863" spans="8:14" x14ac:dyDescent="0.55000000000000004">
      <c r="H13863" s="4"/>
      <c r="M13863" s="5"/>
      <c r="N13863" s="6"/>
    </row>
    <row r="13864" spans="8:14" x14ac:dyDescent="0.55000000000000004">
      <c r="H13864" s="4"/>
      <c r="M13864" s="5"/>
      <c r="N13864" s="6"/>
    </row>
    <row r="13865" spans="8:14" x14ac:dyDescent="0.55000000000000004">
      <c r="H13865" s="4"/>
      <c r="M13865" s="5"/>
      <c r="N13865" s="6"/>
    </row>
    <row r="13866" spans="8:14" x14ac:dyDescent="0.55000000000000004">
      <c r="H13866" s="4"/>
      <c r="M13866" s="5"/>
      <c r="N13866" s="6"/>
    </row>
    <row r="13867" spans="8:14" x14ac:dyDescent="0.55000000000000004">
      <c r="H13867" s="4"/>
      <c r="M13867" s="5"/>
      <c r="N13867" s="6"/>
    </row>
    <row r="13868" spans="8:14" x14ac:dyDescent="0.55000000000000004">
      <c r="H13868" s="4"/>
      <c r="M13868" s="5"/>
      <c r="N13868" s="6"/>
    </row>
    <row r="13869" spans="8:14" x14ac:dyDescent="0.55000000000000004">
      <c r="H13869" s="4"/>
      <c r="M13869" s="5"/>
      <c r="N13869" s="6"/>
    </row>
    <row r="13870" spans="8:14" x14ac:dyDescent="0.55000000000000004">
      <c r="H13870" s="4"/>
      <c r="M13870" s="5"/>
      <c r="N13870" s="6"/>
    </row>
    <row r="13871" spans="8:14" x14ac:dyDescent="0.55000000000000004">
      <c r="H13871" s="4"/>
      <c r="M13871" s="5"/>
      <c r="N13871" s="6"/>
    </row>
    <row r="13872" spans="8:14" x14ac:dyDescent="0.55000000000000004">
      <c r="H13872" s="4"/>
      <c r="M13872" s="5"/>
      <c r="N13872" s="6"/>
    </row>
    <row r="13873" spans="8:14" x14ac:dyDescent="0.55000000000000004">
      <c r="H13873" s="4"/>
      <c r="M13873" s="5"/>
      <c r="N13873" s="6"/>
    </row>
    <row r="13874" spans="8:14" x14ac:dyDescent="0.55000000000000004">
      <c r="H13874" s="4"/>
      <c r="M13874" s="5"/>
      <c r="N13874" s="6"/>
    </row>
    <row r="13875" spans="8:14" x14ac:dyDescent="0.55000000000000004">
      <c r="H13875" s="4"/>
      <c r="M13875" s="5"/>
      <c r="N13875" s="6"/>
    </row>
    <row r="13876" spans="8:14" x14ac:dyDescent="0.55000000000000004">
      <c r="H13876" s="4"/>
      <c r="M13876" s="5"/>
      <c r="N13876" s="6"/>
    </row>
    <row r="13877" spans="8:14" x14ac:dyDescent="0.55000000000000004">
      <c r="H13877" s="4"/>
      <c r="M13877" s="5"/>
      <c r="N13877" s="6"/>
    </row>
    <row r="13878" spans="8:14" x14ac:dyDescent="0.55000000000000004">
      <c r="H13878" s="4"/>
      <c r="M13878" s="5"/>
      <c r="N13878" s="6"/>
    </row>
    <row r="13879" spans="8:14" x14ac:dyDescent="0.55000000000000004">
      <c r="H13879" s="4"/>
      <c r="M13879" s="5"/>
      <c r="N13879" s="6"/>
    </row>
    <row r="13880" spans="8:14" x14ac:dyDescent="0.55000000000000004">
      <c r="H13880" s="4"/>
      <c r="M13880" s="5"/>
      <c r="N13880" s="6"/>
    </row>
    <row r="13881" spans="8:14" x14ac:dyDescent="0.55000000000000004">
      <c r="H13881" s="4"/>
      <c r="M13881" s="5"/>
      <c r="N13881" s="6"/>
    </row>
    <row r="13882" spans="8:14" x14ac:dyDescent="0.55000000000000004">
      <c r="H13882" s="4"/>
      <c r="M13882" s="5"/>
      <c r="N13882" s="6"/>
    </row>
    <row r="13883" spans="8:14" x14ac:dyDescent="0.55000000000000004">
      <c r="H13883" s="4"/>
      <c r="M13883" s="5"/>
      <c r="N13883" s="6"/>
    </row>
    <row r="13884" spans="8:14" x14ac:dyDescent="0.55000000000000004">
      <c r="H13884" s="4"/>
      <c r="M13884" s="5"/>
      <c r="N13884" s="6"/>
    </row>
    <row r="13885" spans="8:14" x14ac:dyDescent="0.55000000000000004">
      <c r="H13885" s="4"/>
      <c r="M13885" s="5"/>
      <c r="N13885" s="6"/>
    </row>
    <row r="13886" spans="8:14" x14ac:dyDescent="0.55000000000000004">
      <c r="H13886" s="4"/>
      <c r="M13886" s="5"/>
      <c r="N13886" s="6"/>
    </row>
    <row r="13887" spans="8:14" x14ac:dyDescent="0.55000000000000004">
      <c r="H13887" s="4"/>
      <c r="M13887" s="5"/>
      <c r="N13887" s="6"/>
    </row>
    <row r="13888" spans="8:14" x14ac:dyDescent="0.55000000000000004">
      <c r="H13888" s="4"/>
      <c r="M13888" s="5"/>
      <c r="N13888" s="6"/>
    </row>
    <row r="13889" spans="8:14" x14ac:dyDescent="0.55000000000000004">
      <c r="H13889" s="4"/>
      <c r="M13889" s="5"/>
      <c r="N13889" s="6"/>
    </row>
    <row r="13890" spans="8:14" x14ac:dyDescent="0.55000000000000004">
      <c r="H13890" s="4"/>
      <c r="M13890" s="5"/>
      <c r="N13890" s="6"/>
    </row>
    <row r="13891" spans="8:14" x14ac:dyDescent="0.55000000000000004">
      <c r="H13891" s="4"/>
      <c r="M13891" s="5"/>
      <c r="N13891" s="6"/>
    </row>
    <row r="13892" spans="8:14" x14ac:dyDescent="0.55000000000000004">
      <c r="H13892" s="4"/>
      <c r="M13892" s="5"/>
      <c r="N13892" s="6"/>
    </row>
    <row r="13893" spans="8:14" x14ac:dyDescent="0.55000000000000004">
      <c r="H13893" s="4"/>
      <c r="M13893" s="5"/>
      <c r="N13893" s="6"/>
    </row>
    <row r="13894" spans="8:14" x14ac:dyDescent="0.55000000000000004">
      <c r="H13894" s="4"/>
      <c r="M13894" s="5"/>
      <c r="N13894" s="6"/>
    </row>
    <row r="13895" spans="8:14" x14ac:dyDescent="0.55000000000000004">
      <c r="H13895" s="4"/>
      <c r="M13895" s="5"/>
      <c r="N13895" s="6"/>
    </row>
    <row r="13896" spans="8:14" x14ac:dyDescent="0.55000000000000004">
      <c r="H13896" s="4"/>
      <c r="M13896" s="5"/>
      <c r="N13896" s="6"/>
    </row>
    <row r="13897" spans="8:14" x14ac:dyDescent="0.55000000000000004">
      <c r="H13897" s="4"/>
      <c r="M13897" s="5"/>
      <c r="N13897" s="6"/>
    </row>
    <row r="13898" spans="8:14" x14ac:dyDescent="0.55000000000000004">
      <c r="H13898" s="4"/>
      <c r="M13898" s="5"/>
      <c r="N13898" s="6"/>
    </row>
    <row r="13899" spans="8:14" x14ac:dyDescent="0.55000000000000004">
      <c r="H13899" s="4"/>
      <c r="M13899" s="5"/>
      <c r="N13899" s="6"/>
    </row>
    <row r="13900" spans="8:14" x14ac:dyDescent="0.55000000000000004">
      <c r="H13900" s="4"/>
      <c r="M13900" s="5"/>
      <c r="N13900" s="6"/>
    </row>
    <row r="13901" spans="8:14" x14ac:dyDescent="0.55000000000000004">
      <c r="H13901" s="4"/>
      <c r="M13901" s="5"/>
      <c r="N13901" s="6"/>
    </row>
    <row r="13902" spans="8:14" x14ac:dyDescent="0.55000000000000004">
      <c r="H13902" s="4"/>
      <c r="M13902" s="5"/>
      <c r="N13902" s="6"/>
    </row>
    <row r="13903" spans="8:14" x14ac:dyDescent="0.55000000000000004">
      <c r="H13903" s="4"/>
      <c r="M13903" s="5"/>
      <c r="N13903" s="6"/>
    </row>
    <row r="13904" spans="8:14" x14ac:dyDescent="0.55000000000000004">
      <c r="H13904" s="4"/>
      <c r="M13904" s="5"/>
      <c r="N13904" s="6"/>
    </row>
    <row r="13905" spans="8:14" x14ac:dyDescent="0.55000000000000004">
      <c r="H13905" s="4"/>
      <c r="M13905" s="5"/>
      <c r="N13905" s="6"/>
    </row>
    <row r="13906" spans="8:14" x14ac:dyDescent="0.55000000000000004">
      <c r="H13906" s="4"/>
      <c r="M13906" s="5"/>
      <c r="N13906" s="6"/>
    </row>
    <row r="13907" spans="8:14" x14ac:dyDescent="0.55000000000000004">
      <c r="H13907" s="4"/>
      <c r="M13907" s="5"/>
      <c r="N13907" s="6"/>
    </row>
    <row r="13908" spans="8:14" x14ac:dyDescent="0.55000000000000004">
      <c r="H13908" s="4"/>
      <c r="M13908" s="5"/>
      <c r="N13908" s="6"/>
    </row>
    <row r="13909" spans="8:14" x14ac:dyDescent="0.55000000000000004">
      <c r="H13909" s="4"/>
      <c r="M13909" s="5"/>
      <c r="N13909" s="6"/>
    </row>
    <row r="13910" spans="8:14" x14ac:dyDescent="0.55000000000000004">
      <c r="H13910" s="4"/>
      <c r="M13910" s="5"/>
      <c r="N13910" s="6"/>
    </row>
    <row r="13911" spans="8:14" x14ac:dyDescent="0.55000000000000004">
      <c r="H13911" s="4"/>
      <c r="M13911" s="5"/>
      <c r="N13911" s="6"/>
    </row>
    <row r="13912" spans="8:14" x14ac:dyDescent="0.55000000000000004">
      <c r="H13912" s="4"/>
      <c r="M13912" s="5"/>
      <c r="N13912" s="6"/>
    </row>
    <row r="13913" spans="8:14" x14ac:dyDescent="0.55000000000000004">
      <c r="H13913" s="4"/>
      <c r="M13913" s="5"/>
      <c r="N13913" s="6"/>
    </row>
    <row r="13914" spans="8:14" x14ac:dyDescent="0.55000000000000004">
      <c r="H13914" s="4"/>
      <c r="M13914" s="5"/>
      <c r="N13914" s="6"/>
    </row>
    <row r="13915" spans="8:14" x14ac:dyDescent="0.55000000000000004">
      <c r="H13915" s="4"/>
      <c r="M13915" s="5"/>
      <c r="N13915" s="6"/>
    </row>
    <row r="13916" spans="8:14" x14ac:dyDescent="0.55000000000000004">
      <c r="H13916" s="4"/>
      <c r="M13916" s="5"/>
      <c r="N13916" s="6"/>
    </row>
    <row r="13917" spans="8:14" x14ac:dyDescent="0.55000000000000004">
      <c r="H13917" s="4"/>
      <c r="M13917" s="5"/>
      <c r="N13917" s="6"/>
    </row>
    <row r="13918" spans="8:14" x14ac:dyDescent="0.55000000000000004">
      <c r="H13918" s="4"/>
      <c r="M13918" s="5"/>
      <c r="N13918" s="6"/>
    </row>
    <row r="13919" spans="8:14" x14ac:dyDescent="0.55000000000000004">
      <c r="H13919" s="4"/>
      <c r="M13919" s="5"/>
      <c r="N13919" s="6"/>
    </row>
    <row r="13920" spans="8:14" x14ac:dyDescent="0.55000000000000004">
      <c r="H13920" s="4"/>
      <c r="M13920" s="5"/>
      <c r="N13920" s="6"/>
    </row>
    <row r="13921" spans="8:14" x14ac:dyDescent="0.55000000000000004">
      <c r="H13921" s="4"/>
      <c r="M13921" s="5"/>
      <c r="N13921" s="6"/>
    </row>
    <row r="13922" spans="8:14" x14ac:dyDescent="0.55000000000000004">
      <c r="H13922" s="4"/>
      <c r="M13922" s="5"/>
      <c r="N13922" s="6"/>
    </row>
    <row r="13923" spans="8:14" x14ac:dyDescent="0.55000000000000004">
      <c r="H13923" s="4"/>
      <c r="M13923" s="5"/>
      <c r="N13923" s="6"/>
    </row>
    <row r="13924" spans="8:14" x14ac:dyDescent="0.55000000000000004">
      <c r="H13924" s="4"/>
      <c r="M13924" s="5"/>
      <c r="N13924" s="6"/>
    </row>
    <row r="13925" spans="8:14" x14ac:dyDescent="0.55000000000000004">
      <c r="H13925" s="4"/>
      <c r="M13925" s="5"/>
      <c r="N13925" s="6"/>
    </row>
    <row r="13926" spans="8:14" x14ac:dyDescent="0.55000000000000004">
      <c r="H13926" s="4"/>
      <c r="M13926" s="5"/>
      <c r="N13926" s="6"/>
    </row>
    <row r="13927" spans="8:14" x14ac:dyDescent="0.55000000000000004">
      <c r="H13927" s="4"/>
      <c r="M13927" s="5"/>
      <c r="N13927" s="6"/>
    </row>
    <row r="13928" spans="8:14" x14ac:dyDescent="0.55000000000000004">
      <c r="H13928" s="4"/>
      <c r="M13928" s="5"/>
      <c r="N13928" s="6"/>
    </row>
    <row r="13929" spans="8:14" x14ac:dyDescent="0.55000000000000004">
      <c r="H13929" s="4"/>
      <c r="M13929" s="5"/>
      <c r="N13929" s="6"/>
    </row>
    <row r="13930" spans="8:14" x14ac:dyDescent="0.55000000000000004">
      <c r="H13930" s="4"/>
      <c r="M13930" s="5"/>
      <c r="N13930" s="6"/>
    </row>
    <row r="13931" spans="8:14" x14ac:dyDescent="0.55000000000000004">
      <c r="H13931" s="4"/>
      <c r="M13931" s="5"/>
      <c r="N13931" s="6"/>
    </row>
    <row r="13932" spans="8:14" x14ac:dyDescent="0.55000000000000004">
      <c r="H13932" s="4"/>
      <c r="M13932" s="5"/>
      <c r="N13932" s="6"/>
    </row>
    <row r="13933" spans="8:14" x14ac:dyDescent="0.55000000000000004">
      <c r="H13933" s="4"/>
      <c r="M13933" s="5"/>
      <c r="N13933" s="6"/>
    </row>
    <row r="13934" spans="8:14" x14ac:dyDescent="0.55000000000000004">
      <c r="H13934" s="4"/>
      <c r="M13934" s="5"/>
      <c r="N13934" s="6"/>
    </row>
    <row r="13935" spans="8:14" x14ac:dyDescent="0.55000000000000004">
      <c r="H13935" s="4"/>
      <c r="M13935" s="5"/>
      <c r="N13935" s="6"/>
    </row>
    <row r="13936" spans="8:14" x14ac:dyDescent="0.55000000000000004">
      <c r="H13936" s="4"/>
      <c r="M13936" s="5"/>
      <c r="N13936" s="6"/>
    </row>
    <row r="13937" spans="8:14" x14ac:dyDescent="0.55000000000000004">
      <c r="H13937" s="4"/>
      <c r="M13937" s="5"/>
      <c r="N13937" s="6"/>
    </row>
    <row r="13938" spans="8:14" x14ac:dyDescent="0.55000000000000004">
      <c r="H13938" s="4"/>
      <c r="M13938" s="5"/>
      <c r="N13938" s="6"/>
    </row>
    <row r="13939" spans="8:14" x14ac:dyDescent="0.55000000000000004">
      <c r="H13939" s="4"/>
      <c r="M13939" s="5"/>
      <c r="N13939" s="6"/>
    </row>
    <row r="13940" spans="8:14" x14ac:dyDescent="0.55000000000000004">
      <c r="H13940" s="4"/>
      <c r="M13940" s="5"/>
      <c r="N13940" s="6"/>
    </row>
    <row r="13941" spans="8:14" x14ac:dyDescent="0.55000000000000004">
      <c r="H13941" s="4"/>
      <c r="M13941" s="5"/>
      <c r="N13941" s="6"/>
    </row>
    <row r="13942" spans="8:14" x14ac:dyDescent="0.55000000000000004">
      <c r="H13942" s="4"/>
      <c r="M13942" s="5"/>
      <c r="N13942" s="6"/>
    </row>
    <row r="13943" spans="8:14" x14ac:dyDescent="0.55000000000000004">
      <c r="H13943" s="4"/>
      <c r="M13943" s="5"/>
      <c r="N13943" s="6"/>
    </row>
    <row r="13944" spans="8:14" x14ac:dyDescent="0.55000000000000004">
      <c r="H13944" s="4"/>
      <c r="M13944" s="5"/>
      <c r="N13944" s="6"/>
    </row>
    <row r="13945" spans="8:14" x14ac:dyDescent="0.55000000000000004">
      <c r="H13945" s="4"/>
      <c r="M13945" s="5"/>
      <c r="N13945" s="6"/>
    </row>
    <row r="13946" spans="8:14" x14ac:dyDescent="0.55000000000000004">
      <c r="H13946" s="4"/>
      <c r="M13946" s="5"/>
      <c r="N13946" s="6"/>
    </row>
    <row r="13947" spans="8:14" x14ac:dyDescent="0.55000000000000004">
      <c r="H13947" s="4"/>
      <c r="M13947" s="5"/>
      <c r="N13947" s="6"/>
    </row>
    <row r="13948" spans="8:14" x14ac:dyDescent="0.55000000000000004">
      <c r="H13948" s="4"/>
      <c r="M13948" s="5"/>
      <c r="N13948" s="6"/>
    </row>
    <row r="13949" spans="8:14" x14ac:dyDescent="0.55000000000000004">
      <c r="H13949" s="4"/>
      <c r="M13949" s="5"/>
      <c r="N13949" s="6"/>
    </row>
    <row r="13950" spans="8:14" x14ac:dyDescent="0.55000000000000004">
      <c r="H13950" s="4"/>
      <c r="M13950" s="5"/>
      <c r="N13950" s="6"/>
    </row>
    <row r="13951" spans="8:14" x14ac:dyDescent="0.55000000000000004">
      <c r="H13951" s="4"/>
      <c r="M13951" s="5"/>
      <c r="N13951" s="6"/>
    </row>
    <row r="13952" spans="8:14" x14ac:dyDescent="0.55000000000000004">
      <c r="H13952" s="4"/>
      <c r="M13952" s="5"/>
      <c r="N13952" s="6"/>
    </row>
    <row r="13953" spans="8:14" x14ac:dyDescent="0.55000000000000004">
      <c r="H13953" s="4"/>
      <c r="M13953" s="5"/>
      <c r="N13953" s="6"/>
    </row>
    <row r="13954" spans="8:14" x14ac:dyDescent="0.55000000000000004">
      <c r="H13954" s="4"/>
      <c r="M13954" s="5"/>
      <c r="N13954" s="6"/>
    </row>
    <row r="13955" spans="8:14" x14ac:dyDescent="0.55000000000000004">
      <c r="H13955" s="4"/>
      <c r="M13955" s="5"/>
      <c r="N13955" s="6"/>
    </row>
    <row r="13956" spans="8:14" x14ac:dyDescent="0.55000000000000004">
      <c r="H13956" s="4"/>
      <c r="M13956" s="5"/>
      <c r="N13956" s="6"/>
    </row>
    <row r="13957" spans="8:14" x14ac:dyDescent="0.55000000000000004">
      <c r="H13957" s="4"/>
      <c r="M13957" s="5"/>
      <c r="N13957" s="6"/>
    </row>
    <row r="13958" spans="8:14" x14ac:dyDescent="0.55000000000000004">
      <c r="H13958" s="4"/>
      <c r="M13958" s="5"/>
      <c r="N13958" s="6"/>
    </row>
    <row r="13959" spans="8:14" x14ac:dyDescent="0.55000000000000004">
      <c r="H13959" s="4"/>
      <c r="M13959" s="5"/>
      <c r="N13959" s="6"/>
    </row>
    <row r="13960" spans="8:14" x14ac:dyDescent="0.55000000000000004">
      <c r="H13960" s="4"/>
      <c r="M13960" s="5"/>
      <c r="N13960" s="6"/>
    </row>
    <row r="13961" spans="8:14" x14ac:dyDescent="0.55000000000000004">
      <c r="H13961" s="4"/>
      <c r="M13961" s="5"/>
      <c r="N13961" s="6"/>
    </row>
    <row r="13962" spans="8:14" x14ac:dyDescent="0.55000000000000004">
      <c r="H13962" s="4"/>
      <c r="M13962" s="5"/>
      <c r="N13962" s="6"/>
    </row>
    <row r="13963" spans="8:14" x14ac:dyDescent="0.55000000000000004">
      <c r="H13963" s="4"/>
      <c r="M13963" s="5"/>
      <c r="N13963" s="6"/>
    </row>
    <row r="13964" spans="8:14" x14ac:dyDescent="0.55000000000000004">
      <c r="H13964" s="4"/>
      <c r="M13964" s="5"/>
      <c r="N13964" s="6"/>
    </row>
    <row r="13965" spans="8:14" x14ac:dyDescent="0.55000000000000004">
      <c r="H13965" s="4"/>
      <c r="M13965" s="5"/>
      <c r="N13965" s="6"/>
    </row>
    <row r="13966" spans="8:14" x14ac:dyDescent="0.55000000000000004">
      <c r="H13966" s="4"/>
      <c r="M13966" s="5"/>
      <c r="N13966" s="6"/>
    </row>
    <row r="13967" spans="8:14" x14ac:dyDescent="0.55000000000000004">
      <c r="H13967" s="4"/>
      <c r="M13967" s="5"/>
      <c r="N13967" s="6"/>
    </row>
    <row r="13968" spans="8:14" x14ac:dyDescent="0.55000000000000004">
      <c r="H13968" s="4"/>
      <c r="M13968" s="5"/>
      <c r="N13968" s="6"/>
    </row>
    <row r="13969" spans="8:14" x14ac:dyDescent="0.55000000000000004">
      <c r="H13969" s="4"/>
      <c r="M13969" s="5"/>
      <c r="N13969" s="6"/>
    </row>
    <row r="13970" spans="8:14" x14ac:dyDescent="0.55000000000000004">
      <c r="H13970" s="4"/>
      <c r="M13970" s="5"/>
      <c r="N13970" s="6"/>
    </row>
    <row r="13971" spans="8:14" x14ac:dyDescent="0.55000000000000004">
      <c r="H13971" s="4"/>
      <c r="M13971" s="5"/>
      <c r="N13971" s="6"/>
    </row>
    <row r="13972" spans="8:14" x14ac:dyDescent="0.55000000000000004">
      <c r="H13972" s="4"/>
      <c r="M13972" s="5"/>
      <c r="N13972" s="6"/>
    </row>
    <row r="13973" spans="8:14" x14ac:dyDescent="0.55000000000000004">
      <c r="H13973" s="4"/>
      <c r="M13973" s="5"/>
      <c r="N13973" s="6"/>
    </row>
    <row r="13974" spans="8:14" x14ac:dyDescent="0.55000000000000004">
      <c r="H13974" s="4"/>
      <c r="M13974" s="5"/>
      <c r="N13974" s="6"/>
    </row>
    <row r="13975" spans="8:14" x14ac:dyDescent="0.55000000000000004">
      <c r="H13975" s="4"/>
      <c r="M13975" s="5"/>
      <c r="N13975" s="6"/>
    </row>
    <row r="13976" spans="8:14" x14ac:dyDescent="0.55000000000000004">
      <c r="H13976" s="4"/>
      <c r="M13976" s="5"/>
      <c r="N13976" s="6"/>
    </row>
    <row r="13977" spans="8:14" x14ac:dyDescent="0.55000000000000004">
      <c r="H13977" s="4"/>
      <c r="M13977" s="5"/>
      <c r="N13977" s="6"/>
    </row>
    <row r="13978" spans="8:14" x14ac:dyDescent="0.55000000000000004">
      <c r="H13978" s="4"/>
      <c r="M13978" s="5"/>
      <c r="N13978" s="6"/>
    </row>
    <row r="13979" spans="8:14" x14ac:dyDescent="0.55000000000000004">
      <c r="H13979" s="4"/>
      <c r="M13979" s="5"/>
      <c r="N13979" s="6"/>
    </row>
    <row r="13980" spans="8:14" x14ac:dyDescent="0.55000000000000004">
      <c r="H13980" s="4"/>
      <c r="M13980" s="5"/>
      <c r="N13980" s="6"/>
    </row>
    <row r="13981" spans="8:14" x14ac:dyDescent="0.55000000000000004">
      <c r="H13981" s="4"/>
      <c r="M13981" s="5"/>
      <c r="N13981" s="6"/>
    </row>
    <row r="13982" spans="8:14" x14ac:dyDescent="0.55000000000000004">
      <c r="H13982" s="4"/>
      <c r="M13982" s="5"/>
      <c r="N13982" s="6"/>
    </row>
    <row r="13983" spans="8:14" x14ac:dyDescent="0.55000000000000004">
      <c r="H13983" s="4"/>
      <c r="M13983" s="5"/>
      <c r="N13983" s="6"/>
    </row>
    <row r="13984" spans="8:14" x14ac:dyDescent="0.55000000000000004">
      <c r="H13984" s="4"/>
      <c r="M13984" s="5"/>
      <c r="N13984" s="6"/>
    </row>
    <row r="13985" spans="8:14" x14ac:dyDescent="0.55000000000000004">
      <c r="H13985" s="4"/>
      <c r="M13985" s="5"/>
      <c r="N13985" s="6"/>
    </row>
    <row r="13986" spans="8:14" x14ac:dyDescent="0.55000000000000004">
      <c r="H13986" s="4"/>
      <c r="M13986" s="5"/>
      <c r="N13986" s="6"/>
    </row>
    <row r="13987" spans="8:14" x14ac:dyDescent="0.55000000000000004">
      <c r="H13987" s="4"/>
      <c r="M13987" s="5"/>
      <c r="N13987" s="6"/>
    </row>
    <row r="13988" spans="8:14" x14ac:dyDescent="0.55000000000000004">
      <c r="H13988" s="4"/>
      <c r="M13988" s="5"/>
      <c r="N13988" s="6"/>
    </row>
    <row r="13989" spans="8:14" x14ac:dyDescent="0.55000000000000004">
      <c r="H13989" s="4"/>
      <c r="M13989" s="5"/>
      <c r="N13989" s="6"/>
    </row>
    <row r="13990" spans="8:14" x14ac:dyDescent="0.55000000000000004">
      <c r="H13990" s="4"/>
      <c r="M13990" s="5"/>
      <c r="N13990" s="6"/>
    </row>
    <row r="13991" spans="8:14" x14ac:dyDescent="0.55000000000000004">
      <c r="H13991" s="4"/>
      <c r="M13991" s="5"/>
      <c r="N13991" s="6"/>
    </row>
    <row r="13992" spans="8:14" x14ac:dyDescent="0.55000000000000004">
      <c r="H13992" s="4"/>
      <c r="M13992" s="5"/>
      <c r="N13992" s="6"/>
    </row>
    <row r="13993" spans="8:14" x14ac:dyDescent="0.55000000000000004">
      <c r="H13993" s="4"/>
      <c r="M13993" s="5"/>
      <c r="N13993" s="6"/>
    </row>
    <row r="13994" spans="8:14" x14ac:dyDescent="0.55000000000000004">
      <c r="H13994" s="4"/>
      <c r="M13994" s="5"/>
      <c r="N13994" s="6"/>
    </row>
    <row r="13995" spans="8:14" x14ac:dyDescent="0.55000000000000004">
      <c r="H13995" s="4"/>
      <c r="M13995" s="5"/>
      <c r="N13995" s="6"/>
    </row>
    <row r="13996" spans="8:14" x14ac:dyDescent="0.55000000000000004">
      <c r="H13996" s="4"/>
      <c r="M13996" s="5"/>
      <c r="N13996" s="6"/>
    </row>
    <row r="13997" spans="8:14" x14ac:dyDescent="0.55000000000000004">
      <c r="H13997" s="4"/>
      <c r="M13997" s="5"/>
      <c r="N13997" s="6"/>
    </row>
    <row r="13998" spans="8:14" x14ac:dyDescent="0.55000000000000004">
      <c r="H13998" s="4"/>
      <c r="M13998" s="5"/>
      <c r="N13998" s="6"/>
    </row>
    <row r="13999" spans="8:14" x14ac:dyDescent="0.55000000000000004">
      <c r="H13999" s="4"/>
      <c r="M13999" s="5"/>
      <c r="N13999" s="6"/>
    </row>
    <row r="14000" spans="8:14" x14ac:dyDescent="0.55000000000000004">
      <c r="H14000" s="4"/>
      <c r="M14000" s="5"/>
      <c r="N14000" s="6"/>
    </row>
    <row r="14001" spans="8:14" x14ac:dyDescent="0.55000000000000004">
      <c r="H14001" s="4"/>
      <c r="M14001" s="5"/>
      <c r="N14001" s="6"/>
    </row>
    <row r="14002" spans="8:14" x14ac:dyDescent="0.55000000000000004">
      <c r="H14002" s="4"/>
      <c r="M14002" s="5"/>
      <c r="N14002" s="6"/>
    </row>
    <row r="14003" spans="8:14" x14ac:dyDescent="0.55000000000000004">
      <c r="H14003" s="4"/>
      <c r="M14003" s="5"/>
      <c r="N14003" s="6"/>
    </row>
    <row r="14004" spans="8:14" x14ac:dyDescent="0.55000000000000004">
      <c r="H14004" s="4"/>
      <c r="M14004" s="5"/>
      <c r="N14004" s="6"/>
    </row>
    <row r="14005" spans="8:14" x14ac:dyDescent="0.55000000000000004">
      <c r="H14005" s="4"/>
      <c r="M14005" s="5"/>
      <c r="N14005" s="6"/>
    </row>
    <row r="14006" spans="8:14" x14ac:dyDescent="0.55000000000000004">
      <c r="H14006" s="4"/>
      <c r="M14006" s="5"/>
      <c r="N14006" s="6"/>
    </row>
    <row r="14007" spans="8:14" x14ac:dyDescent="0.55000000000000004">
      <c r="H14007" s="4"/>
      <c r="M14007" s="5"/>
      <c r="N14007" s="6"/>
    </row>
    <row r="14008" spans="8:14" x14ac:dyDescent="0.55000000000000004">
      <c r="H14008" s="4"/>
      <c r="M14008" s="5"/>
      <c r="N14008" s="6"/>
    </row>
    <row r="14009" spans="8:14" x14ac:dyDescent="0.55000000000000004">
      <c r="H14009" s="4"/>
      <c r="M14009" s="5"/>
      <c r="N14009" s="6"/>
    </row>
    <row r="14010" spans="8:14" x14ac:dyDescent="0.55000000000000004">
      <c r="H14010" s="4"/>
      <c r="M14010" s="5"/>
      <c r="N14010" s="6"/>
    </row>
    <row r="14011" spans="8:14" x14ac:dyDescent="0.55000000000000004">
      <c r="H14011" s="4"/>
      <c r="M14011" s="5"/>
      <c r="N14011" s="6"/>
    </row>
    <row r="14012" spans="8:14" x14ac:dyDescent="0.55000000000000004">
      <c r="H14012" s="4"/>
      <c r="M14012" s="5"/>
      <c r="N14012" s="6"/>
    </row>
    <row r="14013" spans="8:14" x14ac:dyDescent="0.55000000000000004">
      <c r="H14013" s="4"/>
      <c r="M14013" s="5"/>
      <c r="N14013" s="6"/>
    </row>
    <row r="14014" spans="8:14" x14ac:dyDescent="0.55000000000000004">
      <c r="H14014" s="4"/>
      <c r="M14014" s="5"/>
      <c r="N14014" s="6"/>
    </row>
    <row r="14015" spans="8:14" x14ac:dyDescent="0.55000000000000004">
      <c r="H14015" s="4"/>
      <c r="M14015" s="5"/>
      <c r="N14015" s="6"/>
    </row>
    <row r="14016" spans="8:14" x14ac:dyDescent="0.55000000000000004">
      <c r="H14016" s="4"/>
      <c r="M14016" s="5"/>
      <c r="N14016" s="6"/>
    </row>
    <row r="14017" spans="8:14" x14ac:dyDescent="0.55000000000000004">
      <c r="H14017" s="4"/>
      <c r="M14017" s="5"/>
      <c r="N14017" s="6"/>
    </row>
    <row r="14018" spans="8:14" x14ac:dyDescent="0.55000000000000004">
      <c r="H14018" s="4"/>
      <c r="M14018" s="5"/>
      <c r="N14018" s="6"/>
    </row>
    <row r="14019" spans="8:14" x14ac:dyDescent="0.55000000000000004">
      <c r="H14019" s="4"/>
      <c r="M14019" s="5"/>
      <c r="N14019" s="6"/>
    </row>
    <row r="14020" spans="8:14" x14ac:dyDescent="0.55000000000000004">
      <c r="H14020" s="4"/>
      <c r="M14020" s="5"/>
      <c r="N14020" s="6"/>
    </row>
    <row r="14021" spans="8:14" x14ac:dyDescent="0.55000000000000004">
      <c r="H14021" s="4"/>
      <c r="M14021" s="5"/>
      <c r="N14021" s="6"/>
    </row>
    <row r="14022" spans="8:14" x14ac:dyDescent="0.55000000000000004">
      <c r="H14022" s="4"/>
      <c r="M14022" s="5"/>
      <c r="N14022" s="6"/>
    </row>
    <row r="14023" spans="8:14" x14ac:dyDescent="0.55000000000000004">
      <c r="H14023" s="4"/>
      <c r="M14023" s="5"/>
      <c r="N14023" s="6"/>
    </row>
    <row r="14024" spans="8:14" x14ac:dyDescent="0.55000000000000004">
      <c r="H14024" s="4"/>
      <c r="M14024" s="5"/>
      <c r="N14024" s="6"/>
    </row>
    <row r="14025" spans="8:14" x14ac:dyDescent="0.55000000000000004">
      <c r="H14025" s="4"/>
      <c r="M14025" s="5"/>
      <c r="N14025" s="6"/>
    </row>
    <row r="14026" spans="8:14" x14ac:dyDescent="0.55000000000000004">
      <c r="H14026" s="4"/>
      <c r="M14026" s="5"/>
      <c r="N14026" s="6"/>
    </row>
    <row r="14027" spans="8:14" x14ac:dyDescent="0.55000000000000004">
      <c r="H14027" s="4"/>
      <c r="M14027" s="5"/>
      <c r="N14027" s="6"/>
    </row>
    <row r="14028" spans="8:14" x14ac:dyDescent="0.55000000000000004">
      <c r="H14028" s="4"/>
      <c r="M14028" s="5"/>
      <c r="N14028" s="6"/>
    </row>
    <row r="14029" spans="8:14" x14ac:dyDescent="0.55000000000000004">
      <c r="H14029" s="4"/>
      <c r="M14029" s="5"/>
      <c r="N14029" s="6"/>
    </row>
    <row r="14030" spans="8:14" x14ac:dyDescent="0.55000000000000004">
      <c r="H14030" s="4"/>
      <c r="M14030" s="5"/>
      <c r="N14030" s="6"/>
    </row>
    <row r="14031" spans="8:14" x14ac:dyDescent="0.55000000000000004">
      <c r="H14031" s="4"/>
      <c r="M14031" s="5"/>
      <c r="N14031" s="6"/>
    </row>
    <row r="14032" spans="8:14" x14ac:dyDescent="0.55000000000000004">
      <c r="H14032" s="4"/>
      <c r="M14032" s="5"/>
      <c r="N14032" s="6"/>
    </row>
    <row r="14033" spans="8:14" x14ac:dyDescent="0.55000000000000004">
      <c r="H14033" s="4"/>
      <c r="M14033" s="5"/>
      <c r="N14033" s="6"/>
    </row>
    <row r="14034" spans="8:14" x14ac:dyDescent="0.55000000000000004">
      <c r="H14034" s="4"/>
      <c r="M14034" s="5"/>
      <c r="N14034" s="6"/>
    </row>
    <row r="14035" spans="8:14" x14ac:dyDescent="0.55000000000000004">
      <c r="H14035" s="4"/>
      <c r="M14035" s="5"/>
      <c r="N14035" s="6"/>
    </row>
    <row r="14036" spans="8:14" x14ac:dyDescent="0.55000000000000004">
      <c r="H14036" s="4"/>
      <c r="M14036" s="5"/>
      <c r="N14036" s="6"/>
    </row>
    <row r="14037" spans="8:14" x14ac:dyDescent="0.55000000000000004">
      <c r="H14037" s="4"/>
      <c r="M14037" s="5"/>
      <c r="N14037" s="6"/>
    </row>
    <row r="14038" spans="8:14" x14ac:dyDescent="0.55000000000000004">
      <c r="H14038" s="4"/>
      <c r="M14038" s="5"/>
      <c r="N14038" s="6"/>
    </row>
    <row r="14039" spans="8:14" x14ac:dyDescent="0.55000000000000004">
      <c r="H14039" s="4"/>
      <c r="M14039" s="5"/>
      <c r="N14039" s="6"/>
    </row>
    <row r="14040" spans="8:14" x14ac:dyDescent="0.55000000000000004">
      <c r="H14040" s="4"/>
      <c r="M14040" s="5"/>
      <c r="N14040" s="6"/>
    </row>
    <row r="14041" spans="8:14" x14ac:dyDescent="0.55000000000000004">
      <c r="H14041" s="4"/>
      <c r="M14041" s="5"/>
      <c r="N14041" s="6"/>
    </row>
    <row r="14042" spans="8:14" x14ac:dyDescent="0.55000000000000004">
      <c r="H14042" s="4"/>
      <c r="M14042" s="5"/>
      <c r="N14042" s="6"/>
    </row>
    <row r="14043" spans="8:14" x14ac:dyDescent="0.55000000000000004">
      <c r="H14043" s="4"/>
      <c r="M14043" s="5"/>
      <c r="N14043" s="6"/>
    </row>
    <row r="14044" spans="8:14" x14ac:dyDescent="0.55000000000000004">
      <c r="H14044" s="4"/>
      <c r="M14044" s="5"/>
      <c r="N14044" s="6"/>
    </row>
    <row r="14045" spans="8:14" x14ac:dyDescent="0.55000000000000004">
      <c r="H14045" s="4"/>
      <c r="M14045" s="5"/>
      <c r="N14045" s="6"/>
    </row>
    <row r="14046" spans="8:14" x14ac:dyDescent="0.55000000000000004">
      <c r="H14046" s="4"/>
      <c r="M14046" s="5"/>
      <c r="N14046" s="6"/>
    </row>
    <row r="14047" spans="8:14" x14ac:dyDescent="0.55000000000000004">
      <c r="H14047" s="4"/>
      <c r="M14047" s="5"/>
      <c r="N14047" s="6"/>
    </row>
    <row r="14048" spans="8:14" x14ac:dyDescent="0.55000000000000004">
      <c r="H14048" s="4"/>
      <c r="M14048" s="5"/>
      <c r="N14048" s="6"/>
    </row>
    <row r="14049" spans="8:14" x14ac:dyDescent="0.55000000000000004">
      <c r="H14049" s="4"/>
      <c r="M14049" s="5"/>
      <c r="N14049" s="6"/>
    </row>
    <row r="14050" spans="8:14" x14ac:dyDescent="0.55000000000000004">
      <c r="H14050" s="4"/>
      <c r="M14050" s="5"/>
      <c r="N14050" s="6"/>
    </row>
    <row r="14051" spans="8:14" x14ac:dyDescent="0.55000000000000004">
      <c r="H14051" s="4"/>
      <c r="M14051" s="5"/>
      <c r="N14051" s="6"/>
    </row>
    <row r="14052" spans="8:14" x14ac:dyDescent="0.55000000000000004">
      <c r="H14052" s="4"/>
      <c r="M14052" s="5"/>
      <c r="N14052" s="6"/>
    </row>
    <row r="14053" spans="8:14" x14ac:dyDescent="0.55000000000000004">
      <c r="H14053" s="4"/>
      <c r="M14053" s="5"/>
      <c r="N14053" s="6"/>
    </row>
    <row r="14054" spans="8:14" x14ac:dyDescent="0.55000000000000004">
      <c r="H14054" s="4"/>
      <c r="M14054" s="5"/>
      <c r="N14054" s="6"/>
    </row>
    <row r="14055" spans="8:14" x14ac:dyDescent="0.55000000000000004">
      <c r="H14055" s="4"/>
      <c r="M14055" s="5"/>
      <c r="N14055" s="6"/>
    </row>
    <row r="14056" spans="8:14" x14ac:dyDescent="0.55000000000000004">
      <c r="H14056" s="4"/>
      <c r="M14056" s="5"/>
      <c r="N14056" s="6"/>
    </row>
    <row r="14057" spans="8:14" x14ac:dyDescent="0.55000000000000004">
      <c r="H14057" s="4"/>
      <c r="M14057" s="5"/>
      <c r="N14057" s="6"/>
    </row>
    <row r="14058" spans="8:14" x14ac:dyDescent="0.55000000000000004">
      <c r="H14058" s="4"/>
      <c r="M14058" s="5"/>
      <c r="N14058" s="6"/>
    </row>
    <row r="14059" spans="8:14" x14ac:dyDescent="0.55000000000000004">
      <c r="H14059" s="4"/>
      <c r="M14059" s="5"/>
      <c r="N14059" s="6"/>
    </row>
    <row r="14060" spans="8:14" x14ac:dyDescent="0.55000000000000004">
      <c r="H14060" s="4"/>
      <c r="M14060" s="5"/>
      <c r="N14060" s="6"/>
    </row>
    <row r="14061" spans="8:14" x14ac:dyDescent="0.55000000000000004">
      <c r="H14061" s="4"/>
      <c r="M14061" s="5"/>
      <c r="N14061" s="6"/>
    </row>
    <row r="14062" spans="8:14" x14ac:dyDescent="0.55000000000000004">
      <c r="H14062" s="4"/>
      <c r="M14062" s="5"/>
      <c r="N14062" s="6"/>
    </row>
    <row r="14063" spans="8:14" x14ac:dyDescent="0.55000000000000004">
      <c r="H14063" s="4"/>
      <c r="M14063" s="5"/>
      <c r="N14063" s="6"/>
    </row>
    <row r="14064" spans="8:14" x14ac:dyDescent="0.55000000000000004">
      <c r="H14064" s="4"/>
      <c r="M14064" s="5"/>
      <c r="N14064" s="6"/>
    </row>
    <row r="14065" spans="8:14" x14ac:dyDescent="0.55000000000000004">
      <c r="H14065" s="4"/>
      <c r="M14065" s="5"/>
      <c r="N14065" s="6"/>
    </row>
    <row r="14066" spans="8:14" x14ac:dyDescent="0.55000000000000004">
      <c r="H14066" s="4"/>
      <c r="M14066" s="5"/>
      <c r="N14066" s="6"/>
    </row>
    <row r="14067" spans="8:14" x14ac:dyDescent="0.55000000000000004">
      <c r="H14067" s="4"/>
      <c r="M14067" s="5"/>
      <c r="N14067" s="6"/>
    </row>
    <row r="14068" spans="8:14" x14ac:dyDescent="0.55000000000000004">
      <c r="H14068" s="4"/>
      <c r="M14068" s="5"/>
      <c r="N14068" s="6"/>
    </row>
    <row r="14069" spans="8:14" x14ac:dyDescent="0.55000000000000004">
      <c r="H14069" s="4"/>
      <c r="M14069" s="5"/>
      <c r="N14069" s="6"/>
    </row>
    <row r="14070" spans="8:14" x14ac:dyDescent="0.55000000000000004">
      <c r="H14070" s="4"/>
      <c r="M14070" s="5"/>
      <c r="N14070" s="6"/>
    </row>
    <row r="14071" spans="8:14" x14ac:dyDescent="0.55000000000000004">
      <c r="H14071" s="4"/>
      <c r="M14071" s="5"/>
      <c r="N14071" s="6"/>
    </row>
    <row r="14072" spans="8:14" x14ac:dyDescent="0.55000000000000004">
      <c r="H14072" s="4"/>
      <c r="M14072" s="5"/>
      <c r="N14072" s="6"/>
    </row>
    <row r="14073" spans="8:14" x14ac:dyDescent="0.55000000000000004">
      <c r="H14073" s="4"/>
      <c r="M14073" s="5"/>
      <c r="N14073" s="6"/>
    </row>
    <row r="14074" spans="8:14" x14ac:dyDescent="0.55000000000000004">
      <c r="H14074" s="4"/>
      <c r="M14074" s="5"/>
      <c r="N14074" s="6"/>
    </row>
    <row r="14075" spans="8:14" x14ac:dyDescent="0.55000000000000004">
      <c r="H14075" s="4"/>
      <c r="M14075" s="5"/>
      <c r="N14075" s="6"/>
    </row>
    <row r="14076" spans="8:14" x14ac:dyDescent="0.55000000000000004">
      <c r="H14076" s="4"/>
      <c r="M14076" s="5"/>
      <c r="N14076" s="6"/>
    </row>
    <row r="14077" spans="8:14" x14ac:dyDescent="0.55000000000000004">
      <c r="H14077" s="4"/>
      <c r="M14077" s="5"/>
      <c r="N14077" s="6"/>
    </row>
    <row r="14078" spans="8:14" x14ac:dyDescent="0.55000000000000004">
      <c r="H14078" s="4"/>
      <c r="M14078" s="5"/>
      <c r="N14078" s="6"/>
    </row>
    <row r="14079" spans="8:14" x14ac:dyDescent="0.55000000000000004">
      <c r="H14079" s="4"/>
      <c r="M14079" s="5"/>
      <c r="N14079" s="6"/>
    </row>
    <row r="14080" spans="8:14" x14ac:dyDescent="0.55000000000000004">
      <c r="H14080" s="4"/>
      <c r="M14080" s="5"/>
      <c r="N14080" s="6"/>
    </row>
    <row r="14081" spans="8:14" x14ac:dyDescent="0.55000000000000004">
      <c r="H14081" s="4"/>
      <c r="M14081" s="5"/>
      <c r="N14081" s="6"/>
    </row>
    <row r="14082" spans="8:14" x14ac:dyDescent="0.55000000000000004">
      <c r="H14082" s="4"/>
      <c r="M14082" s="5"/>
      <c r="N14082" s="6"/>
    </row>
    <row r="14083" spans="8:14" x14ac:dyDescent="0.55000000000000004">
      <c r="H14083" s="4"/>
      <c r="M14083" s="5"/>
      <c r="N14083" s="6"/>
    </row>
    <row r="14084" spans="8:14" x14ac:dyDescent="0.55000000000000004">
      <c r="H14084" s="4"/>
      <c r="M14084" s="5"/>
      <c r="N14084" s="6"/>
    </row>
    <row r="14085" spans="8:14" x14ac:dyDescent="0.55000000000000004">
      <c r="H14085" s="4"/>
      <c r="M14085" s="5"/>
      <c r="N14085" s="6"/>
    </row>
    <row r="14086" spans="8:14" x14ac:dyDescent="0.55000000000000004">
      <c r="H14086" s="4"/>
      <c r="M14086" s="5"/>
      <c r="N14086" s="6"/>
    </row>
    <row r="14087" spans="8:14" x14ac:dyDescent="0.55000000000000004">
      <c r="H14087" s="4"/>
      <c r="M14087" s="5"/>
      <c r="N14087" s="6"/>
    </row>
    <row r="14088" spans="8:14" x14ac:dyDescent="0.55000000000000004">
      <c r="H14088" s="4"/>
      <c r="M14088" s="5"/>
      <c r="N14088" s="6"/>
    </row>
    <row r="14089" spans="8:14" x14ac:dyDescent="0.55000000000000004">
      <c r="H14089" s="4"/>
      <c r="M14089" s="5"/>
      <c r="N14089" s="6"/>
    </row>
    <row r="14090" spans="8:14" x14ac:dyDescent="0.55000000000000004">
      <c r="H14090" s="4"/>
      <c r="M14090" s="5"/>
      <c r="N14090" s="6"/>
    </row>
    <row r="14091" spans="8:14" x14ac:dyDescent="0.55000000000000004">
      <c r="H14091" s="4"/>
      <c r="M14091" s="5"/>
      <c r="N14091" s="6"/>
    </row>
    <row r="14092" spans="8:14" x14ac:dyDescent="0.55000000000000004">
      <c r="H14092" s="4"/>
      <c r="M14092" s="5"/>
      <c r="N14092" s="6"/>
    </row>
    <row r="14093" spans="8:14" x14ac:dyDescent="0.55000000000000004">
      <c r="H14093" s="4"/>
      <c r="M14093" s="5"/>
      <c r="N14093" s="6"/>
    </row>
    <row r="14094" spans="8:14" x14ac:dyDescent="0.55000000000000004">
      <c r="H14094" s="4"/>
      <c r="M14094" s="5"/>
      <c r="N14094" s="6"/>
    </row>
    <row r="14095" spans="8:14" x14ac:dyDescent="0.55000000000000004">
      <c r="H14095" s="4"/>
      <c r="M14095" s="5"/>
      <c r="N14095" s="6"/>
    </row>
    <row r="14096" spans="8:14" x14ac:dyDescent="0.55000000000000004">
      <c r="H14096" s="4"/>
      <c r="M14096" s="5"/>
      <c r="N14096" s="6"/>
    </row>
    <row r="14097" spans="8:14" x14ac:dyDescent="0.55000000000000004">
      <c r="H14097" s="4"/>
      <c r="M14097" s="5"/>
      <c r="N14097" s="6"/>
    </row>
    <row r="14098" spans="8:14" x14ac:dyDescent="0.55000000000000004">
      <c r="H14098" s="4"/>
      <c r="M14098" s="5"/>
      <c r="N14098" s="6"/>
    </row>
    <row r="14099" spans="8:14" x14ac:dyDescent="0.55000000000000004">
      <c r="H14099" s="4"/>
      <c r="M14099" s="5"/>
      <c r="N14099" s="6"/>
    </row>
    <row r="14100" spans="8:14" x14ac:dyDescent="0.55000000000000004">
      <c r="H14100" s="4"/>
      <c r="M14100" s="5"/>
      <c r="N14100" s="6"/>
    </row>
    <row r="14101" spans="8:14" x14ac:dyDescent="0.55000000000000004">
      <c r="H14101" s="4"/>
      <c r="M14101" s="5"/>
      <c r="N14101" s="6"/>
    </row>
    <row r="14102" spans="8:14" x14ac:dyDescent="0.55000000000000004">
      <c r="H14102" s="4"/>
      <c r="M14102" s="5"/>
      <c r="N14102" s="6"/>
    </row>
    <row r="14103" spans="8:14" x14ac:dyDescent="0.55000000000000004">
      <c r="H14103" s="4"/>
      <c r="M14103" s="5"/>
      <c r="N14103" s="6"/>
    </row>
    <row r="14104" spans="8:14" x14ac:dyDescent="0.55000000000000004">
      <c r="H14104" s="4"/>
      <c r="M14104" s="5"/>
      <c r="N14104" s="6"/>
    </row>
    <row r="14105" spans="8:14" x14ac:dyDescent="0.55000000000000004">
      <c r="H14105" s="4"/>
      <c r="M14105" s="5"/>
      <c r="N14105" s="6"/>
    </row>
    <row r="14106" spans="8:14" x14ac:dyDescent="0.55000000000000004">
      <c r="H14106" s="4"/>
      <c r="M14106" s="5"/>
      <c r="N14106" s="6"/>
    </row>
    <row r="14107" spans="8:14" x14ac:dyDescent="0.55000000000000004">
      <c r="H14107" s="4"/>
      <c r="M14107" s="5"/>
      <c r="N14107" s="6"/>
    </row>
    <row r="14108" spans="8:14" x14ac:dyDescent="0.55000000000000004">
      <c r="H14108" s="4"/>
      <c r="M14108" s="5"/>
      <c r="N14108" s="6"/>
    </row>
    <row r="14109" spans="8:14" x14ac:dyDescent="0.55000000000000004">
      <c r="H14109" s="4"/>
      <c r="M14109" s="5"/>
      <c r="N14109" s="6"/>
    </row>
    <row r="14110" spans="8:14" x14ac:dyDescent="0.55000000000000004">
      <c r="H14110" s="4"/>
      <c r="M14110" s="5"/>
      <c r="N14110" s="6"/>
    </row>
    <row r="14111" spans="8:14" x14ac:dyDescent="0.55000000000000004">
      <c r="H14111" s="4"/>
      <c r="M14111" s="5"/>
      <c r="N14111" s="6"/>
    </row>
    <row r="14112" spans="8:14" x14ac:dyDescent="0.55000000000000004">
      <c r="H14112" s="4"/>
      <c r="M14112" s="5"/>
      <c r="N14112" s="6"/>
    </row>
    <row r="14113" spans="8:14" x14ac:dyDescent="0.55000000000000004">
      <c r="H14113" s="4"/>
      <c r="M14113" s="5"/>
      <c r="N14113" s="6"/>
    </row>
    <row r="14114" spans="8:14" x14ac:dyDescent="0.55000000000000004">
      <c r="H14114" s="4"/>
      <c r="M14114" s="5"/>
      <c r="N14114" s="6"/>
    </row>
    <row r="14115" spans="8:14" x14ac:dyDescent="0.55000000000000004">
      <c r="H14115" s="4"/>
      <c r="M14115" s="5"/>
      <c r="N14115" s="6"/>
    </row>
    <row r="14116" spans="8:14" x14ac:dyDescent="0.55000000000000004">
      <c r="H14116" s="4"/>
      <c r="M14116" s="5"/>
      <c r="N14116" s="6"/>
    </row>
    <row r="14117" spans="8:14" x14ac:dyDescent="0.55000000000000004">
      <c r="H14117" s="4"/>
      <c r="M14117" s="5"/>
      <c r="N14117" s="6"/>
    </row>
    <row r="14118" spans="8:14" x14ac:dyDescent="0.55000000000000004">
      <c r="H14118" s="4"/>
      <c r="M14118" s="5"/>
      <c r="N14118" s="6"/>
    </row>
    <row r="14119" spans="8:14" x14ac:dyDescent="0.55000000000000004">
      <c r="H14119" s="4"/>
      <c r="M14119" s="5"/>
      <c r="N14119" s="6"/>
    </row>
    <row r="14120" spans="8:14" x14ac:dyDescent="0.55000000000000004">
      <c r="H14120" s="4"/>
      <c r="M14120" s="5"/>
      <c r="N14120" s="6"/>
    </row>
    <row r="14121" spans="8:14" x14ac:dyDescent="0.55000000000000004">
      <c r="H14121" s="4"/>
      <c r="M14121" s="5"/>
      <c r="N14121" s="6"/>
    </row>
    <row r="14122" spans="8:14" x14ac:dyDescent="0.55000000000000004">
      <c r="H14122" s="4"/>
      <c r="M14122" s="5"/>
      <c r="N14122" s="6"/>
    </row>
    <row r="14123" spans="8:14" x14ac:dyDescent="0.55000000000000004">
      <c r="H14123" s="4"/>
      <c r="M14123" s="5"/>
      <c r="N14123" s="6"/>
    </row>
    <row r="14124" spans="8:14" x14ac:dyDescent="0.55000000000000004">
      <c r="H14124" s="4"/>
      <c r="M14124" s="5"/>
      <c r="N14124" s="6"/>
    </row>
    <row r="14125" spans="8:14" x14ac:dyDescent="0.55000000000000004">
      <c r="H14125" s="4"/>
      <c r="M14125" s="5"/>
      <c r="N14125" s="6"/>
    </row>
    <row r="14126" spans="8:14" x14ac:dyDescent="0.55000000000000004">
      <c r="H14126" s="4"/>
      <c r="M14126" s="5"/>
      <c r="N14126" s="6"/>
    </row>
    <row r="14127" spans="8:14" x14ac:dyDescent="0.55000000000000004">
      <c r="H14127" s="4"/>
      <c r="M14127" s="5"/>
      <c r="N14127" s="6"/>
    </row>
    <row r="14128" spans="8:14" x14ac:dyDescent="0.55000000000000004">
      <c r="H14128" s="4"/>
      <c r="M14128" s="5"/>
      <c r="N14128" s="6"/>
    </row>
    <row r="14129" spans="8:14" x14ac:dyDescent="0.55000000000000004">
      <c r="H14129" s="4"/>
      <c r="M14129" s="5"/>
      <c r="N14129" s="6"/>
    </row>
    <row r="14130" spans="8:14" x14ac:dyDescent="0.55000000000000004">
      <c r="H14130" s="4"/>
      <c r="M14130" s="5"/>
      <c r="N14130" s="6"/>
    </row>
    <row r="14131" spans="8:14" x14ac:dyDescent="0.55000000000000004">
      <c r="H14131" s="4"/>
      <c r="M14131" s="5"/>
      <c r="N14131" s="6"/>
    </row>
    <row r="14132" spans="8:14" x14ac:dyDescent="0.55000000000000004">
      <c r="H14132" s="4"/>
      <c r="M14132" s="5"/>
      <c r="N14132" s="6"/>
    </row>
    <row r="14133" spans="8:14" x14ac:dyDescent="0.55000000000000004">
      <c r="H14133" s="4"/>
      <c r="M14133" s="5"/>
      <c r="N14133" s="6"/>
    </row>
    <row r="14134" spans="8:14" x14ac:dyDescent="0.55000000000000004">
      <c r="H14134" s="4"/>
      <c r="M14134" s="5"/>
      <c r="N14134" s="6"/>
    </row>
    <row r="14135" spans="8:14" x14ac:dyDescent="0.55000000000000004">
      <c r="H14135" s="4"/>
      <c r="M14135" s="5"/>
      <c r="N14135" s="6"/>
    </row>
    <row r="14136" spans="8:14" x14ac:dyDescent="0.55000000000000004">
      <c r="H14136" s="4"/>
      <c r="M14136" s="5"/>
      <c r="N14136" s="6"/>
    </row>
    <row r="14137" spans="8:14" x14ac:dyDescent="0.55000000000000004">
      <c r="H14137" s="4"/>
      <c r="M14137" s="5"/>
      <c r="N14137" s="6"/>
    </row>
    <row r="14138" spans="8:14" x14ac:dyDescent="0.55000000000000004">
      <c r="H14138" s="4"/>
      <c r="M14138" s="5"/>
      <c r="N14138" s="6"/>
    </row>
    <row r="14139" spans="8:14" x14ac:dyDescent="0.55000000000000004">
      <c r="H14139" s="4"/>
      <c r="M14139" s="5"/>
      <c r="N14139" s="6"/>
    </row>
    <row r="14140" spans="8:14" x14ac:dyDescent="0.55000000000000004">
      <c r="H14140" s="4"/>
      <c r="M14140" s="5"/>
      <c r="N14140" s="6"/>
    </row>
    <row r="14141" spans="8:14" x14ac:dyDescent="0.55000000000000004">
      <c r="H14141" s="4"/>
      <c r="M14141" s="5"/>
      <c r="N14141" s="6"/>
    </row>
    <row r="14142" spans="8:14" x14ac:dyDescent="0.55000000000000004">
      <c r="H14142" s="4"/>
      <c r="M14142" s="5"/>
      <c r="N14142" s="6"/>
    </row>
    <row r="14143" spans="8:14" x14ac:dyDescent="0.55000000000000004">
      <c r="H14143" s="4"/>
      <c r="M14143" s="5"/>
      <c r="N14143" s="6"/>
    </row>
    <row r="14144" spans="8:14" x14ac:dyDescent="0.55000000000000004">
      <c r="H14144" s="4"/>
      <c r="M14144" s="5"/>
      <c r="N14144" s="6"/>
    </row>
    <row r="14145" spans="8:14" x14ac:dyDescent="0.55000000000000004">
      <c r="H14145" s="4"/>
      <c r="M14145" s="5"/>
      <c r="N14145" s="6"/>
    </row>
    <row r="14146" spans="8:14" x14ac:dyDescent="0.55000000000000004">
      <c r="H14146" s="4"/>
      <c r="M14146" s="5"/>
      <c r="N14146" s="6"/>
    </row>
    <row r="14147" spans="8:14" x14ac:dyDescent="0.55000000000000004">
      <c r="H14147" s="4"/>
      <c r="M14147" s="5"/>
      <c r="N14147" s="6"/>
    </row>
    <row r="14148" spans="8:14" x14ac:dyDescent="0.55000000000000004">
      <c r="H14148" s="4"/>
      <c r="M14148" s="5"/>
      <c r="N14148" s="6"/>
    </row>
    <row r="14149" spans="8:14" x14ac:dyDescent="0.55000000000000004">
      <c r="H14149" s="4"/>
      <c r="M14149" s="5"/>
      <c r="N14149" s="6"/>
    </row>
    <row r="14150" spans="8:14" x14ac:dyDescent="0.55000000000000004">
      <c r="H14150" s="4"/>
      <c r="M14150" s="5"/>
      <c r="N14150" s="6"/>
    </row>
    <row r="14151" spans="8:14" x14ac:dyDescent="0.55000000000000004">
      <c r="H14151" s="4"/>
      <c r="M14151" s="5"/>
      <c r="N14151" s="6"/>
    </row>
    <row r="14152" spans="8:14" x14ac:dyDescent="0.55000000000000004">
      <c r="H14152" s="4"/>
      <c r="M14152" s="5"/>
      <c r="N14152" s="6"/>
    </row>
    <row r="14153" spans="8:14" x14ac:dyDescent="0.55000000000000004">
      <c r="H14153" s="4"/>
      <c r="M14153" s="5"/>
      <c r="N14153" s="6"/>
    </row>
    <row r="14154" spans="8:14" x14ac:dyDescent="0.55000000000000004">
      <c r="H14154" s="4"/>
      <c r="M14154" s="5"/>
      <c r="N14154" s="6"/>
    </row>
    <row r="14155" spans="8:14" x14ac:dyDescent="0.55000000000000004">
      <c r="H14155" s="4"/>
      <c r="M14155" s="5"/>
      <c r="N14155" s="6"/>
    </row>
    <row r="14156" spans="8:14" x14ac:dyDescent="0.55000000000000004">
      <c r="H14156" s="4"/>
      <c r="M14156" s="5"/>
      <c r="N14156" s="6"/>
    </row>
    <row r="14157" spans="8:14" x14ac:dyDescent="0.55000000000000004">
      <c r="H14157" s="4"/>
      <c r="M14157" s="5"/>
      <c r="N14157" s="6"/>
    </row>
    <row r="14158" spans="8:14" x14ac:dyDescent="0.55000000000000004">
      <c r="H14158" s="4"/>
      <c r="M14158" s="5"/>
      <c r="N14158" s="6"/>
    </row>
    <row r="14159" spans="8:14" x14ac:dyDescent="0.55000000000000004">
      <c r="H14159" s="4"/>
      <c r="M14159" s="5"/>
      <c r="N14159" s="6"/>
    </row>
    <row r="14160" spans="8:14" x14ac:dyDescent="0.55000000000000004">
      <c r="H14160" s="4"/>
      <c r="M14160" s="5"/>
      <c r="N14160" s="6"/>
    </row>
    <row r="14161" spans="8:14" x14ac:dyDescent="0.55000000000000004">
      <c r="H14161" s="4"/>
      <c r="M14161" s="5"/>
      <c r="N14161" s="6"/>
    </row>
    <row r="14162" spans="8:14" x14ac:dyDescent="0.55000000000000004">
      <c r="H14162" s="4"/>
      <c r="M14162" s="5"/>
      <c r="N14162" s="6"/>
    </row>
    <row r="14163" spans="8:14" x14ac:dyDescent="0.55000000000000004">
      <c r="H14163" s="4"/>
      <c r="M14163" s="5"/>
      <c r="N14163" s="6"/>
    </row>
    <row r="14164" spans="8:14" x14ac:dyDescent="0.55000000000000004">
      <c r="H14164" s="4"/>
      <c r="M14164" s="5"/>
      <c r="N14164" s="6"/>
    </row>
    <row r="14165" spans="8:14" x14ac:dyDescent="0.55000000000000004">
      <c r="H14165" s="4"/>
      <c r="M14165" s="5"/>
      <c r="N14165" s="6"/>
    </row>
    <row r="14166" spans="8:14" x14ac:dyDescent="0.55000000000000004">
      <c r="H14166" s="4"/>
      <c r="M14166" s="5"/>
      <c r="N14166" s="6"/>
    </row>
    <row r="14167" spans="8:14" x14ac:dyDescent="0.55000000000000004">
      <c r="H14167" s="4"/>
      <c r="M14167" s="5"/>
      <c r="N14167" s="6"/>
    </row>
    <row r="14168" spans="8:14" x14ac:dyDescent="0.55000000000000004">
      <c r="H14168" s="4"/>
      <c r="M14168" s="5"/>
      <c r="N14168" s="6"/>
    </row>
    <row r="14169" spans="8:14" x14ac:dyDescent="0.55000000000000004">
      <c r="H14169" s="4"/>
      <c r="M14169" s="5"/>
      <c r="N14169" s="6"/>
    </row>
    <row r="14170" spans="8:14" x14ac:dyDescent="0.55000000000000004">
      <c r="H14170" s="4"/>
      <c r="M14170" s="5"/>
      <c r="N14170" s="6"/>
    </row>
    <row r="14171" spans="8:14" x14ac:dyDescent="0.55000000000000004">
      <c r="H14171" s="4"/>
      <c r="M14171" s="5"/>
      <c r="N14171" s="6"/>
    </row>
    <row r="14172" spans="8:14" x14ac:dyDescent="0.55000000000000004">
      <c r="H14172" s="4"/>
      <c r="M14172" s="5"/>
      <c r="N14172" s="6"/>
    </row>
    <row r="14173" spans="8:14" x14ac:dyDescent="0.55000000000000004">
      <c r="H14173" s="4"/>
      <c r="M14173" s="5"/>
      <c r="N14173" s="6"/>
    </row>
    <row r="14174" spans="8:14" x14ac:dyDescent="0.55000000000000004">
      <c r="H14174" s="4"/>
      <c r="M14174" s="5"/>
      <c r="N14174" s="6"/>
    </row>
    <row r="14175" spans="8:14" x14ac:dyDescent="0.55000000000000004">
      <c r="H14175" s="4"/>
      <c r="M14175" s="5"/>
      <c r="N14175" s="6"/>
    </row>
    <row r="14176" spans="8:14" x14ac:dyDescent="0.55000000000000004">
      <c r="H14176" s="4"/>
      <c r="M14176" s="5"/>
      <c r="N14176" s="6"/>
    </row>
    <row r="14177" spans="8:14" x14ac:dyDescent="0.55000000000000004">
      <c r="H14177" s="4"/>
      <c r="M14177" s="5"/>
      <c r="N14177" s="6"/>
    </row>
    <row r="14178" spans="8:14" x14ac:dyDescent="0.55000000000000004">
      <c r="H14178" s="4"/>
      <c r="M14178" s="5"/>
      <c r="N14178" s="6"/>
    </row>
    <row r="14179" spans="8:14" x14ac:dyDescent="0.55000000000000004">
      <c r="H14179" s="4"/>
      <c r="M14179" s="5"/>
      <c r="N14179" s="6"/>
    </row>
    <row r="14180" spans="8:14" x14ac:dyDescent="0.55000000000000004">
      <c r="H14180" s="4"/>
      <c r="M14180" s="5"/>
      <c r="N14180" s="6"/>
    </row>
    <row r="14181" spans="8:14" x14ac:dyDescent="0.55000000000000004">
      <c r="H14181" s="4"/>
      <c r="M14181" s="5"/>
      <c r="N14181" s="6"/>
    </row>
    <row r="14182" spans="8:14" x14ac:dyDescent="0.55000000000000004">
      <c r="H14182" s="4"/>
      <c r="M14182" s="5"/>
      <c r="N14182" s="6"/>
    </row>
    <row r="14183" spans="8:14" x14ac:dyDescent="0.55000000000000004">
      <c r="H14183" s="4"/>
      <c r="M14183" s="5"/>
      <c r="N14183" s="6"/>
    </row>
    <row r="14184" spans="8:14" x14ac:dyDescent="0.55000000000000004">
      <c r="H14184" s="4"/>
      <c r="M14184" s="5"/>
      <c r="N14184" s="6"/>
    </row>
    <row r="14185" spans="8:14" x14ac:dyDescent="0.55000000000000004">
      <c r="H14185" s="4"/>
      <c r="M14185" s="5"/>
      <c r="N14185" s="6"/>
    </row>
    <row r="14186" spans="8:14" x14ac:dyDescent="0.55000000000000004">
      <c r="H14186" s="4"/>
      <c r="M14186" s="5"/>
      <c r="N14186" s="6"/>
    </row>
    <row r="14187" spans="8:14" x14ac:dyDescent="0.55000000000000004">
      <c r="H14187" s="4"/>
      <c r="M14187" s="5"/>
      <c r="N14187" s="6"/>
    </row>
    <row r="14188" spans="8:14" x14ac:dyDescent="0.55000000000000004">
      <c r="H14188" s="4"/>
      <c r="M14188" s="5"/>
      <c r="N14188" s="6"/>
    </row>
    <row r="14189" spans="8:14" x14ac:dyDescent="0.55000000000000004">
      <c r="H14189" s="4"/>
      <c r="M14189" s="5"/>
      <c r="N14189" s="6"/>
    </row>
    <row r="14190" spans="8:14" x14ac:dyDescent="0.55000000000000004">
      <c r="H14190" s="4"/>
      <c r="M14190" s="5"/>
      <c r="N14190" s="6"/>
    </row>
    <row r="14191" spans="8:14" x14ac:dyDescent="0.55000000000000004">
      <c r="H14191" s="4"/>
      <c r="M14191" s="5"/>
      <c r="N14191" s="6"/>
    </row>
    <row r="14192" spans="8:14" x14ac:dyDescent="0.55000000000000004">
      <c r="H14192" s="4"/>
      <c r="M14192" s="5"/>
      <c r="N14192" s="6"/>
    </row>
    <row r="14193" spans="8:14" x14ac:dyDescent="0.55000000000000004">
      <c r="H14193" s="4"/>
      <c r="M14193" s="5"/>
      <c r="N14193" s="6"/>
    </row>
    <row r="14194" spans="8:14" x14ac:dyDescent="0.55000000000000004">
      <c r="H14194" s="4"/>
      <c r="M14194" s="5"/>
      <c r="N14194" s="6"/>
    </row>
    <row r="14195" spans="8:14" x14ac:dyDescent="0.55000000000000004">
      <c r="H14195" s="4"/>
      <c r="M14195" s="5"/>
      <c r="N14195" s="6"/>
    </row>
    <row r="14196" spans="8:14" x14ac:dyDescent="0.55000000000000004">
      <c r="H14196" s="4"/>
      <c r="M14196" s="5"/>
      <c r="N14196" s="6"/>
    </row>
    <row r="14197" spans="8:14" x14ac:dyDescent="0.55000000000000004">
      <c r="H14197" s="4"/>
      <c r="M14197" s="5"/>
      <c r="N14197" s="6"/>
    </row>
    <row r="14198" spans="8:14" x14ac:dyDescent="0.55000000000000004">
      <c r="H14198" s="4"/>
      <c r="M14198" s="5"/>
      <c r="N14198" s="6"/>
    </row>
    <row r="14199" spans="8:14" x14ac:dyDescent="0.55000000000000004">
      <c r="H14199" s="4"/>
      <c r="M14199" s="5"/>
      <c r="N14199" s="6"/>
    </row>
    <row r="14200" spans="8:14" x14ac:dyDescent="0.55000000000000004">
      <c r="H14200" s="4"/>
      <c r="M14200" s="5"/>
      <c r="N14200" s="6"/>
    </row>
    <row r="14201" spans="8:14" x14ac:dyDescent="0.55000000000000004">
      <c r="H14201" s="4"/>
      <c r="M14201" s="5"/>
      <c r="N14201" s="6"/>
    </row>
    <row r="14202" spans="8:14" x14ac:dyDescent="0.55000000000000004">
      <c r="H14202" s="4"/>
      <c r="M14202" s="5"/>
      <c r="N14202" s="6"/>
    </row>
    <row r="14203" spans="8:14" x14ac:dyDescent="0.55000000000000004">
      <c r="H14203" s="4"/>
      <c r="M14203" s="5"/>
      <c r="N14203" s="6"/>
    </row>
    <row r="14204" spans="8:14" x14ac:dyDescent="0.55000000000000004">
      <c r="H14204" s="4"/>
      <c r="M14204" s="5"/>
      <c r="N14204" s="6"/>
    </row>
    <row r="14205" spans="8:14" x14ac:dyDescent="0.55000000000000004">
      <c r="H14205" s="4"/>
      <c r="M14205" s="5"/>
      <c r="N14205" s="6"/>
    </row>
    <row r="14206" spans="8:14" x14ac:dyDescent="0.55000000000000004">
      <c r="H14206" s="4"/>
      <c r="M14206" s="5"/>
      <c r="N14206" s="6"/>
    </row>
    <row r="14207" spans="8:14" x14ac:dyDescent="0.55000000000000004">
      <c r="H14207" s="4"/>
      <c r="M14207" s="5"/>
      <c r="N14207" s="6"/>
    </row>
    <row r="14208" spans="8:14" x14ac:dyDescent="0.55000000000000004">
      <c r="H14208" s="4"/>
      <c r="M14208" s="5"/>
      <c r="N14208" s="6"/>
    </row>
    <row r="14209" spans="8:14" x14ac:dyDescent="0.55000000000000004">
      <c r="H14209" s="4"/>
      <c r="M14209" s="5"/>
      <c r="N14209" s="6"/>
    </row>
    <row r="14210" spans="8:14" x14ac:dyDescent="0.55000000000000004">
      <c r="H14210" s="4"/>
      <c r="M14210" s="5"/>
      <c r="N14210" s="6"/>
    </row>
    <row r="14211" spans="8:14" x14ac:dyDescent="0.55000000000000004">
      <c r="H14211" s="4"/>
      <c r="M14211" s="5"/>
      <c r="N14211" s="6"/>
    </row>
    <row r="14212" spans="8:14" x14ac:dyDescent="0.55000000000000004">
      <c r="H14212" s="4"/>
      <c r="M14212" s="5"/>
      <c r="N14212" s="6"/>
    </row>
    <row r="14213" spans="8:14" x14ac:dyDescent="0.55000000000000004">
      <c r="H14213" s="4"/>
      <c r="M14213" s="5"/>
      <c r="N14213" s="6"/>
    </row>
    <row r="14214" spans="8:14" x14ac:dyDescent="0.55000000000000004">
      <c r="H14214" s="4"/>
      <c r="M14214" s="5"/>
      <c r="N14214" s="6"/>
    </row>
    <row r="14215" spans="8:14" x14ac:dyDescent="0.55000000000000004">
      <c r="H14215" s="4"/>
      <c r="M14215" s="5"/>
      <c r="N14215" s="6"/>
    </row>
    <row r="14216" spans="8:14" x14ac:dyDescent="0.55000000000000004">
      <c r="H14216" s="4"/>
      <c r="M14216" s="5"/>
      <c r="N14216" s="6"/>
    </row>
    <row r="14217" spans="8:14" x14ac:dyDescent="0.55000000000000004">
      <c r="H14217" s="4"/>
      <c r="M14217" s="5"/>
      <c r="N14217" s="6"/>
    </row>
    <row r="14218" spans="8:14" x14ac:dyDescent="0.55000000000000004">
      <c r="H14218" s="4"/>
      <c r="M14218" s="5"/>
      <c r="N14218" s="6"/>
    </row>
    <row r="14219" spans="8:14" x14ac:dyDescent="0.55000000000000004">
      <c r="H14219" s="4"/>
      <c r="M14219" s="5"/>
      <c r="N14219" s="6"/>
    </row>
    <row r="14220" spans="8:14" x14ac:dyDescent="0.55000000000000004">
      <c r="H14220" s="4"/>
      <c r="M14220" s="5"/>
      <c r="N14220" s="6"/>
    </row>
    <row r="14221" spans="8:14" x14ac:dyDescent="0.55000000000000004">
      <c r="H14221" s="4"/>
      <c r="M14221" s="5"/>
      <c r="N14221" s="6"/>
    </row>
    <row r="14222" spans="8:14" x14ac:dyDescent="0.55000000000000004">
      <c r="H14222" s="4"/>
      <c r="M14222" s="5"/>
      <c r="N14222" s="6"/>
    </row>
    <row r="14223" spans="8:14" x14ac:dyDescent="0.55000000000000004">
      <c r="H14223" s="4"/>
      <c r="M14223" s="5"/>
      <c r="N14223" s="6"/>
    </row>
    <row r="14224" spans="8:14" x14ac:dyDescent="0.55000000000000004">
      <c r="H14224" s="4"/>
      <c r="M14224" s="5"/>
      <c r="N14224" s="6"/>
    </row>
    <row r="14225" spans="8:14" x14ac:dyDescent="0.55000000000000004">
      <c r="H14225" s="4"/>
      <c r="M14225" s="5"/>
      <c r="N14225" s="6"/>
    </row>
    <row r="14226" spans="8:14" x14ac:dyDescent="0.55000000000000004">
      <c r="H14226" s="4"/>
      <c r="M14226" s="5"/>
      <c r="N14226" s="6"/>
    </row>
    <row r="14227" spans="8:14" x14ac:dyDescent="0.55000000000000004">
      <c r="H14227" s="4"/>
      <c r="M14227" s="5"/>
      <c r="N14227" s="6"/>
    </row>
    <row r="14228" spans="8:14" x14ac:dyDescent="0.55000000000000004">
      <c r="H14228" s="4"/>
      <c r="M14228" s="5"/>
      <c r="N14228" s="6"/>
    </row>
    <row r="14229" spans="8:14" x14ac:dyDescent="0.55000000000000004">
      <c r="H14229" s="4"/>
      <c r="M14229" s="5"/>
      <c r="N14229" s="6"/>
    </row>
    <row r="14230" spans="8:14" x14ac:dyDescent="0.55000000000000004">
      <c r="H14230" s="4"/>
      <c r="M14230" s="5"/>
      <c r="N14230" s="6"/>
    </row>
    <row r="14231" spans="8:14" x14ac:dyDescent="0.55000000000000004">
      <c r="H14231" s="4"/>
      <c r="M14231" s="5"/>
      <c r="N14231" s="6"/>
    </row>
    <row r="14232" spans="8:14" x14ac:dyDescent="0.55000000000000004">
      <c r="H14232" s="4"/>
      <c r="M14232" s="5"/>
      <c r="N14232" s="6"/>
    </row>
    <row r="14233" spans="8:14" x14ac:dyDescent="0.55000000000000004">
      <c r="H14233" s="4"/>
      <c r="M14233" s="5"/>
      <c r="N14233" s="6"/>
    </row>
    <row r="14234" spans="8:14" x14ac:dyDescent="0.55000000000000004">
      <c r="H14234" s="4"/>
      <c r="M14234" s="5"/>
      <c r="N14234" s="6"/>
    </row>
    <row r="14235" spans="8:14" x14ac:dyDescent="0.55000000000000004">
      <c r="H14235" s="4"/>
      <c r="M14235" s="5"/>
      <c r="N14235" s="6"/>
    </row>
    <row r="14236" spans="8:14" x14ac:dyDescent="0.55000000000000004">
      <c r="H14236" s="4"/>
      <c r="M14236" s="5"/>
      <c r="N14236" s="6"/>
    </row>
    <row r="14237" spans="8:14" x14ac:dyDescent="0.55000000000000004">
      <c r="H14237" s="4"/>
      <c r="M14237" s="5"/>
      <c r="N14237" s="6"/>
    </row>
    <row r="14238" spans="8:14" x14ac:dyDescent="0.55000000000000004">
      <c r="H14238" s="4"/>
      <c r="M14238" s="5"/>
      <c r="N14238" s="6"/>
    </row>
    <row r="14239" spans="8:14" x14ac:dyDescent="0.55000000000000004">
      <c r="H14239" s="4"/>
      <c r="M14239" s="5"/>
      <c r="N14239" s="6"/>
    </row>
    <row r="14240" spans="8:14" x14ac:dyDescent="0.55000000000000004">
      <c r="H14240" s="4"/>
      <c r="M14240" s="5"/>
      <c r="N14240" s="6"/>
    </row>
    <row r="14241" spans="8:14" x14ac:dyDescent="0.55000000000000004">
      <c r="H14241" s="4"/>
      <c r="M14241" s="5"/>
      <c r="N14241" s="6"/>
    </row>
    <row r="14242" spans="8:14" x14ac:dyDescent="0.55000000000000004">
      <c r="H14242" s="4"/>
      <c r="M14242" s="5"/>
      <c r="N14242" s="6"/>
    </row>
    <row r="14243" spans="8:14" x14ac:dyDescent="0.55000000000000004">
      <c r="H14243" s="4"/>
      <c r="M14243" s="5"/>
      <c r="N14243" s="6"/>
    </row>
    <row r="14244" spans="8:14" x14ac:dyDescent="0.55000000000000004">
      <c r="H14244" s="4"/>
      <c r="M14244" s="5"/>
      <c r="N14244" s="6"/>
    </row>
    <row r="14245" spans="8:14" x14ac:dyDescent="0.55000000000000004">
      <c r="H14245" s="4"/>
      <c r="M14245" s="5"/>
      <c r="N14245" s="6"/>
    </row>
    <row r="14246" spans="8:14" x14ac:dyDescent="0.55000000000000004">
      <c r="H14246" s="4"/>
      <c r="M14246" s="5"/>
      <c r="N14246" s="6"/>
    </row>
    <row r="14247" spans="8:14" x14ac:dyDescent="0.55000000000000004">
      <c r="H14247" s="4"/>
      <c r="M14247" s="5"/>
      <c r="N14247" s="6"/>
    </row>
    <row r="14248" spans="8:14" x14ac:dyDescent="0.55000000000000004">
      <c r="H14248" s="4"/>
      <c r="M14248" s="5"/>
      <c r="N14248" s="6"/>
    </row>
    <row r="14249" spans="8:14" x14ac:dyDescent="0.55000000000000004">
      <c r="H14249" s="4"/>
      <c r="M14249" s="5"/>
      <c r="N14249" s="6"/>
    </row>
    <row r="14250" spans="8:14" x14ac:dyDescent="0.55000000000000004">
      <c r="H14250" s="4"/>
      <c r="M14250" s="5"/>
      <c r="N14250" s="6"/>
    </row>
    <row r="14251" spans="8:14" x14ac:dyDescent="0.55000000000000004">
      <c r="H14251" s="4"/>
      <c r="M14251" s="5"/>
      <c r="N14251" s="6"/>
    </row>
    <row r="14252" spans="8:14" x14ac:dyDescent="0.55000000000000004">
      <c r="H14252" s="4"/>
      <c r="M14252" s="5"/>
      <c r="N14252" s="6"/>
    </row>
    <row r="14253" spans="8:14" x14ac:dyDescent="0.55000000000000004">
      <c r="H14253" s="4"/>
      <c r="M14253" s="5"/>
      <c r="N14253" s="6"/>
    </row>
    <row r="14254" spans="8:14" x14ac:dyDescent="0.55000000000000004">
      <c r="H14254" s="4"/>
      <c r="M14254" s="5"/>
      <c r="N14254" s="6"/>
    </row>
    <row r="14255" spans="8:14" x14ac:dyDescent="0.55000000000000004">
      <c r="H14255" s="4"/>
      <c r="M14255" s="5"/>
      <c r="N14255" s="6"/>
    </row>
    <row r="14256" spans="8:14" x14ac:dyDescent="0.55000000000000004">
      <c r="H14256" s="4"/>
      <c r="M14256" s="5"/>
      <c r="N14256" s="6"/>
    </row>
    <row r="14257" spans="8:14" x14ac:dyDescent="0.55000000000000004">
      <c r="H14257" s="4"/>
      <c r="M14257" s="5"/>
      <c r="N14257" s="6"/>
    </row>
    <row r="14258" spans="8:14" x14ac:dyDescent="0.55000000000000004">
      <c r="H14258" s="4"/>
      <c r="M14258" s="5"/>
      <c r="N14258" s="6"/>
    </row>
    <row r="14259" spans="8:14" x14ac:dyDescent="0.55000000000000004">
      <c r="H14259" s="4"/>
      <c r="M14259" s="5"/>
      <c r="N14259" s="6"/>
    </row>
    <row r="14260" spans="8:14" x14ac:dyDescent="0.55000000000000004">
      <c r="H14260" s="4"/>
      <c r="M14260" s="5"/>
      <c r="N14260" s="6"/>
    </row>
    <row r="14261" spans="8:14" x14ac:dyDescent="0.55000000000000004">
      <c r="H14261" s="4"/>
      <c r="M14261" s="5"/>
      <c r="N14261" s="6"/>
    </row>
    <row r="14262" spans="8:14" x14ac:dyDescent="0.55000000000000004">
      <c r="H14262" s="4"/>
      <c r="M14262" s="5"/>
      <c r="N14262" s="6"/>
    </row>
    <row r="14263" spans="8:14" x14ac:dyDescent="0.55000000000000004">
      <c r="H14263" s="4"/>
      <c r="M14263" s="5"/>
      <c r="N14263" s="6"/>
    </row>
    <row r="14264" spans="8:14" x14ac:dyDescent="0.55000000000000004">
      <c r="H14264" s="4"/>
      <c r="M14264" s="5"/>
      <c r="N14264" s="6"/>
    </row>
    <row r="14265" spans="8:14" x14ac:dyDescent="0.55000000000000004">
      <c r="H14265" s="4"/>
      <c r="M14265" s="5"/>
      <c r="N14265" s="6"/>
    </row>
    <row r="14266" spans="8:14" x14ac:dyDescent="0.55000000000000004">
      <c r="H14266" s="4"/>
      <c r="M14266" s="5"/>
      <c r="N14266" s="6"/>
    </row>
    <row r="14267" spans="8:14" x14ac:dyDescent="0.55000000000000004">
      <c r="H14267" s="4"/>
      <c r="M14267" s="5"/>
      <c r="N14267" s="6"/>
    </row>
    <row r="14268" spans="8:14" x14ac:dyDescent="0.55000000000000004">
      <c r="H14268" s="4"/>
      <c r="M14268" s="5"/>
      <c r="N14268" s="6"/>
    </row>
    <row r="14269" spans="8:14" x14ac:dyDescent="0.55000000000000004">
      <c r="H14269" s="4"/>
      <c r="M14269" s="5"/>
      <c r="N14269" s="6"/>
    </row>
    <row r="14270" spans="8:14" x14ac:dyDescent="0.55000000000000004">
      <c r="H14270" s="4"/>
      <c r="M14270" s="5"/>
      <c r="N14270" s="6"/>
    </row>
    <row r="14271" spans="8:14" x14ac:dyDescent="0.55000000000000004">
      <c r="H14271" s="4"/>
      <c r="M14271" s="5"/>
      <c r="N14271" s="6"/>
    </row>
    <row r="14272" spans="8:14" x14ac:dyDescent="0.55000000000000004">
      <c r="H14272" s="4"/>
      <c r="M14272" s="5"/>
      <c r="N14272" s="6"/>
    </row>
    <row r="14273" spans="8:14" x14ac:dyDescent="0.55000000000000004">
      <c r="H14273" s="4"/>
      <c r="M14273" s="5"/>
      <c r="N14273" s="6"/>
    </row>
    <row r="14274" spans="8:14" x14ac:dyDescent="0.55000000000000004">
      <c r="H14274" s="4"/>
      <c r="M14274" s="5"/>
      <c r="N14274" s="6"/>
    </row>
    <row r="14275" spans="8:14" x14ac:dyDescent="0.55000000000000004">
      <c r="H14275" s="4"/>
      <c r="M14275" s="5"/>
      <c r="N14275" s="6"/>
    </row>
    <row r="14276" spans="8:14" x14ac:dyDescent="0.55000000000000004">
      <c r="H14276" s="4"/>
      <c r="M14276" s="5"/>
      <c r="N14276" s="6"/>
    </row>
    <row r="14277" spans="8:14" x14ac:dyDescent="0.55000000000000004">
      <c r="H14277" s="4"/>
      <c r="M14277" s="5"/>
      <c r="N14277" s="6"/>
    </row>
    <row r="14278" spans="8:14" x14ac:dyDescent="0.55000000000000004">
      <c r="H14278" s="4"/>
      <c r="M14278" s="5"/>
      <c r="N14278" s="6"/>
    </row>
    <row r="14279" spans="8:14" x14ac:dyDescent="0.55000000000000004">
      <c r="H14279" s="4"/>
      <c r="M14279" s="5"/>
      <c r="N14279" s="6"/>
    </row>
    <row r="14280" spans="8:14" x14ac:dyDescent="0.55000000000000004">
      <c r="H14280" s="4"/>
      <c r="M14280" s="5"/>
      <c r="N14280" s="6"/>
    </row>
    <row r="14281" spans="8:14" x14ac:dyDescent="0.55000000000000004">
      <c r="H14281" s="4"/>
      <c r="M14281" s="5"/>
      <c r="N14281" s="6"/>
    </row>
    <row r="14282" spans="8:14" x14ac:dyDescent="0.55000000000000004">
      <c r="H14282" s="4"/>
      <c r="M14282" s="5"/>
      <c r="N14282" s="6"/>
    </row>
    <row r="14283" spans="8:14" x14ac:dyDescent="0.55000000000000004">
      <c r="H14283" s="4"/>
      <c r="M14283" s="5"/>
      <c r="N14283" s="6"/>
    </row>
    <row r="14284" spans="8:14" x14ac:dyDescent="0.55000000000000004">
      <c r="H14284" s="4"/>
      <c r="M14284" s="5"/>
      <c r="N14284" s="6"/>
    </row>
    <row r="14285" spans="8:14" x14ac:dyDescent="0.55000000000000004">
      <c r="H14285" s="4"/>
      <c r="M14285" s="5"/>
      <c r="N14285" s="6"/>
    </row>
    <row r="14286" spans="8:14" x14ac:dyDescent="0.55000000000000004">
      <c r="H14286" s="4"/>
      <c r="M14286" s="5"/>
      <c r="N14286" s="6"/>
    </row>
    <row r="14287" spans="8:14" x14ac:dyDescent="0.55000000000000004">
      <c r="H14287" s="4"/>
      <c r="M14287" s="5"/>
      <c r="N14287" s="6"/>
    </row>
    <row r="14288" spans="8:14" x14ac:dyDescent="0.55000000000000004">
      <c r="H14288" s="4"/>
      <c r="M14288" s="5"/>
      <c r="N14288" s="6"/>
    </row>
    <row r="14289" spans="8:14" x14ac:dyDescent="0.55000000000000004">
      <c r="H14289" s="4"/>
      <c r="M14289" s="5"/>
      <c r="N14289" s="6"/>
    </row>
    <row r="14290" spans="8:14" x14ac:dyDescent="0.55000000000000004">
      <c r="H14290" s="4"/>
      <c r="M14290" s="5"/>
      <c r="N14290" s="6"/>
    </row>
    <row r="14291" spans="8:14" x14ac:dyDescent="0.55000000000000004">
      <c r="H14291" s="4"/>
      <c r="M14291" s="5"/>
      <c r="N14291" s="6"/>
    </row>
    <row r="14292" spans="8:14" x14ac:dyDescent="0.55000000000000004">
      <c r="H14292" s="4"/>
      <c r="M14292" s="5"/>
      <c r="N14292" s="6"/>
    </row>
    <row r="14293" spans="8:14" x14ac:dyDescent="0.55000000000000004">
      <c r="H14293" s="4"/>
      <c r="M14293" s="5"/>
      <c r="N14293" s="6"/>
    </row>
    <row r="14294" spans="8:14" x14ac:dyDescent="0.55000000000000004">
      <c r="H14294" s="4"/>
      <c r="M14294" s="5"/>
      <c r="N14294" s="6"/>
    </row>
    <row r="14295" spans="8:14" x14ac:dyDescent="0.55000000000000004">
      <c r="H14295" s="4"/>
      <c r="M14295" s="5"/>
      <c r="N14295" s="6"/>
    </row>
    <row r="14296" spans="8:14" x14ac:dyDescent="0.55000000000000004">
      <c r="H14296" s="4"/>
      <c r="M14296" s="5"/>
      <c r="N14296" s="6"/>
    </row>
    <row r="14297" spans="8:14" x14ac:dyDescent="0.55000000000000004">
      <c r="H14297" s="4"/>
      <c r="M14297" s="5"/>
      <c r="N14297" s="6"/>
    </row>
    <row r="14298" spans="8:14" x14ac:dyDescent="0.55000000000000004">
      <c r="H14298" s="4"/>
      <c r="M14298" s="5"/>
      <c r="N14298" s="6"/>
    </row>
    <row r="14299" spans="8:14" x14ac:dyDescent="0.55000000000000004">
      <c r="H14299" s="4"/>
      <c r="M14299" s="5"/>
      <c r="N14299" s="6"/>
    </row>
    <row r="14300" spans="8:14" x14ac:dyDescent="0.55000000000000004">
      <c r="H14300" s="4"/>
      <c r="M14300" s="5"/>
      <c r="N14300" s="6"/>
    </row>
    <row r="14301" spans="8:14" x14ac:dyDescent="0.55000000000000004">
      <c r="H14301" s="4"/>
      <c r="M14301" s="5"/>
      <c r="N14301" s="6"/>
    </row>
    <row r="14302" spans="8:14" x14ac:dyDescent="0.55000000000000004">
      <c r="H14302" s="4"/>
      <c r="M14302" s="5"/>
      <c r="N14302" s="6"/>
    </row>
    <row r="14303" spans="8:14" x14ac:dyDescent="0.55000000000000004">
      <c r="H14303" s="4"/>
      <c r="M14303" s="5"/>
      <c r="N14303" s="6"/>
    </row>
    <row r="14304" spans="8:14" x14ac:dyDescent="0.55000000000000004">
      <c r="H14304" s="4"/>
      <c r="M14304" s="5"/>
      <c r="N14304" s="6"/>
    </row>
    <row r="14305" spans="8:14" x14ac:dyDescent="0.55000000000000004">
      <c r="H14305" s="4"/>
      <c r="M14305" s="5"/>
      <c r="N14305" s="6"/>
    </row>
    <row r="14306" spans="8:14" x14ac:dyDescent="0.55000000000000004">
      <c r="H14306" s="4"/>
      <c r="M14306" s="5"/>
      <c r="N14306" s="6"/>
    </row>
    <row r="14307" spans="8:14" x14ac:dyDescent="0.55000000000000004">
      <c r="H14307" s="4"/>
      <c r="M14307" s="5"/>
      <c r="N14307" s="6"/>
    </row>
    <row r="14308" spans="8:14" x14ac:dyDescent="0.55000000000000004">
      <c r="H14308" s="4"/>
      <c r="M14308" s="5"/>
      <c r="N14308" s="6"/>
    </row>
    <row r="14309" spans="8:14" x14ac:dyDescent="0.55000000000000004">
      <c r="H14309" s="4"/>
      <c r="M14309" s="5"/>
      <c r="N14309" s="6"/>
    </row>
    <row r="14310" spans="8:14" x14ac:dyDescent="0.55000000000000004">
      <c r="H14310" s="4"/>
      <c r="M14310" s="5"/>
      <c r="N14310" s="6"/>
    </row>
    <row r="14311" spans="8:14" x14ac:dyDescent="0.55000000000000004">
      <c r="H14311" s="4"/>
      <c r="M14311" s="5"/>
      <c r="N14311" s="6"/>
    </row>
    <row r="14312" spans="8:14" x14ac:dyDescent="0.55000000000000004">
      <c r="H14312" s="4"/>
      <c r="M14312" s="5"/>
      <c r="N14312" s="6"/>
    </row>
    <row r="14313" spans="8:14" x14ac:dyDescent="0.55000000000000004">
      <c r="H14313" s="4"/>
      <c r="M14313" s="5"/>
      <c r="N14313" s="6"/>
    </row>
    <row r="14314" spans="8:14" x14ac:dyDescent="0.55000000000000004">
      <c r="H14314" s="4"/>
      <c r="M14314" s="5"/>
      <c r="N14314" s="6"/>
    </row>
    <row r="14315" spans="8:14" x14ac:dyDescent="0.55000000000000004">
      <c r="H14315" s="4"/>
      <c r="M14315" s="5"/>
      <c r="N14315" s="6"/>
    </row>
    <row r="14316" spans="8:14" x14ac:dyDescent="0.55000000000000004">
      <c r="H14316" s="4"/>
      <c r="M14316" s="5"/>
      <c r="N14316" s="6"/>
    </row>
    <row r="14317" spans="8:14" x14ac:dyDescent="0.55000000000000004">
      <c r="H14317" s="4"/>
      <c r="M14317" s="5"/>
      <c r="N14317" s="6"/>
    </row>
    <row r="14318" spans="8:14" x14ac:dyDescent="0.55000000000000004">
      <c r="H14318" s="4"/>
      <c r="M14318" s="5"/>
      <c r="N14318" s="6"/>
    </row>
    <row r="14319" spans="8:14" x14ac:dyDescent="0.55000000000000004">
      <c r="H14319" s="4"/>
      <c r="M14319" s="5"/>
      <c r="N14319" s="6"/>
    </row>
    <row r="14320" spans="8:14" x14ac:dyDescent="0.55000000000000004">
      <c r="H14320" s="4"/>
      <c r="M14320" s="5"/>
      <c r="N14320" s="6"/>
    </row>
    <row r="14321" spans="8:14" x14ac:dyDescent="0.55000000000000004">
      <c r="H14321" s="4"/>
      <c r="M14321" s="5"/>
      <c r="N14321" s="6"/>
    </row>
    <row r="14322" spans="8:14" x14ac:dyDescent="0.55000000000000004">
      <c r="H14322" s="4"/>
      <c r="M14322" s="5"/>
      <c r="N14322" s="6"/>
    </row>
    <row r="14323" spans="8:14" x14ac:dyDescent="0.55000000000000004">
      <c r="H14323" s="4"/>
      <c r="M14323" s="5"/>
      <c r="N14323" s="6"/>
    </row>
    <row r="14324" spans="8:14" x14ac:dyDescent="0.55000000000000004">
      <c r="H14324" s="4"/>
      <c r="M14324" s="5"/>
      <c r="N14324" s="6"/>
    </row>
    <row r="14325" spans="8:14" x14ac:dyDescent="0.55000000000000004">
      <c r="H14325" s="4"/>
      <c r="M14325" s="5"/>
      <c r="N14325" s="6"/>
    </row>
    <row r="14326" spans="8:14" x14ac:dyDescent="0.55000000000000004">
      <c r="H14326" s="4"/>
      <c r="M14326" s="5"/>
      <c r="N14326" s="6"/>
    </row>
    <row r="14327" spans="8:14" x14ac:dyDescent="0.55000000000000004">
      <c r="H14327" s="4"/>
      <c r="M14327" s="5"/>
      <c r="N14327" s="6"/>
    </row>
    <row r="14328" spans="8:14" x14ac:dyDescent="0.55000000000000004">
      <c r="H14328" s="4"/>
      <c r="M14328" s="5"/>
      <c r="N14328" s="6"/>
    </row>
    <row r="14329" spans="8:14" x14ac:dyDescent="0.55000000000000004">
      <c r="H14329" s="4"/>
      <c r="M14329" s="5"/>
      <c r="N14329" s="6"/>
    </row>
    <row r="14330" spans="8:14" x14ac:dyDescent="0.55000000000000004">
      <c r="H14330" s="4"/>
      <c r="M14330" s="5"/>
      <c r="N14330" s="6"/>
    </row>
    <row r="14331" spans="8:14" x14ac:dyDescent="0.55000000000000004">
      <c r="H14331" s="4"/>
      <c r="M14331" s="5"/>
      <c r="N14331" s="6"/>
    </row>
    <row r="14332" spans="8:14" x14ac:dyDescent="0.55000000000000004">
      <c r="H14332" s="4"/>
      <c r="M14332" s="5"/>
      <c r="N14332" s="6"/>
    </row>
    <row r="14333" spans="8:14" x14ac:dyDescent="0.55000000000000004">
      <c r="H14333" s="4"/>
      <c r="M14333" s="5"/>
      <c r="N14333" s="6"/>
    </row>
    <row r="14334" spans="8:14" x14ac:dyDescent="0.55000000000000004">
      <c r="H14334" s="4"/>
      <c r="M14334" s="5"/>
      <c r="N14334" s="6"/>
    </row>
    <row r="14335" spans="8:14" x14ac:dyDescent="0.55000000000000004">
      <c r="H14335" s="4"/>
      <c r="M14335" s="5"/>
      <c r="N14335" s="6"/>
    </row>
    <row r="14336" spans="8:14" x14ac:dyDescent="0.55000000000000004">
      <c r="H14336" s="4"/>
      <c r="M14336" s="5"/>
      <c r="N14336" s="6"/>
    </row>
    <row r="14337" spans="8:14" x14ac:dyDescent="0.55000000000000004">
      <c r="H14337" s="4"/>
      <c r="M14337" s="5"/>
      <c r="N14337" s="6"/>
    </row>
    <row r="14338" spans="8:14" x14ac:dyDescent="0.55000000000000004">
      <c r="H14338" s="4"/>
      <c r="M14338" s="5"/>
      <c r="N14338" s="6"/>
    </row>
    <row r="14339" spans="8:14" x14ac:dyDescent="0.55000000000000004">
      <c r="H14339" s="4"/>
      <c r="M14339" s="5"/>
      <c r="N14339" s="6"/>
    </row>
    <row r="14340" spans="8:14" x14ac:dyDescent="0.55000000000000004">
      <c r="H14340" s="4"/>
      <c r="M14340" s="5"/>
      <c r="N14340" s="6"/>
    </row>
    <row r="14341" spans="8:14" x14ac:dyDescent="0.55000000000000004">
      <c r="H14341" s="4"/>
      <c r="M14341" s="5"/>
      <c r="N14341" s="6"/>
    </row>
    <row r="14342" spans="8:14" x14ac:dyDescent="0.55000000000000004">
      <c r="H14342" s="4"/>
      <c r="M14342" s="5"/>
      <c r="N14342" s="6"/>
    </row>
    <row r="14343" spans="8:14" x14ac:dyDescent="0.55000000000000004">
      <c r="H14343" s="4"/>
      <c r="M14343" s="5"/>
      <c r="N14343" s="6"/>
    </row>
    <row r="14344" spans="8:14" x14ac:dyDescent="0.55000000000000004">
      <c r="H14344" s="4"/>
      <c r="M14344" s="5"/>
      <c r="N14344" s="6"/>
    </row>
    <row r="14345" spans="8:14" x14ac:dyDescent="0.55000000000000004">
      <c r="H14345" s="4"/>
      <c r="M14345" s="5"/>
      <c r="N14345" s="6"/>
    </row>
    <row r="14346" spans="8:14" x14ac:dyDescent="0.55000000000000004">
      <c r="H14346" s="4"/>
      <c r="M14346" s="5"/>
      <c r="N14346" s="6"/>
    </row>
    <row r="14347" spans="8:14" x14ac:dyDescent="0.55000000000000004">
      <c r="H14347" s="4"/>
      <c r="M14347" s="5"/>
      <c r="N14347" s="6"/>
    </row>
    <row r="14348" spans="8:14" x14ac:dyDescent="0.55000000000000004">
      <c r="H14348" s="4"/>
      <c r="M14348" s="5"/>
      <c r="N14348" s="6"/>
    </row>
    <row r="14349" spans="8:14" x14ac:dyDescent="0.55000000000000004">
      <c r="H14349" s="4"/>
      <c r="M14349" s="5"/>
      <c r="N14349" s="6"/>
    </row>
    <row r="14350" spans="8:14" x14ac:dyDescent="0.55000000000000004">
      <c r="H14350" s="4"/>
      <c r="M14350" s="5"/>
      <c r="N14350" s="6"/>
    </row>
    <row r="14351" spans="8:14" x14ac:dyDescent="0.55000000000000004">
      <c r="H14351" s="4"/>
      <c r="M14351" s="5"/>
      <c r="N14351" s="6"/>
    </row>
    <row r="14352" spans="8:14" x14ac:dyDescent="0.55000000000000004">
      <c r="H14352" s="4"/>
      <c r="M14352" s="5"/>
      <c r="N14352" s="6"/>
    </row>
    <row r="14353" spans="8:14" x14ac:dyDescent="0.55000000000000004">
      <c r="H14353" s="4"/>
      <c r="M14353" s="5"/>
      <c r="N14353" s="6"/>
    </row>
    <row r="14354" spans="8:14" x14ac:dyDescent="0.55000000000000004">
      <c r="H14354" s="4"/>
      <c r="M14354" s="5"/>
      <c r="N14354" s="6"/>
    </row>
    <row r="14355" spans="8:14" x14ac:dyDescent="0.55000000000000004">
      <c r="H14355" s="4"/>
      <c r="M14355" s="5"/>
      <c r="N14355" s="6"/>
    </row>
    <row r="14356" spans="8:14" x14ac:dyDescent="0.55000000000000004">
      <c r="H14356" s="4"/>
      <c r="M14356" s="5"/>
      <c r="N14356" s="6"/>
    </row>
    <row r="14357" spans="8:14" x14ac:dyDescent="0.55000000000000004">
      <c r="H14357" s="4"/>
      <c r="M14357" s="5"/>
      <c r="N14357" s="6"/>
    </row>
    <row r="14358" spans="8:14" x14ac:dyDescent="0.55000000000000004">
      <c r="H14358" s="4"/>
      <c r="M14358" s="5"/>
      <c r="N14358" s="6"/>
    </row>
    <row r="14359" spans="8:14" x14ac:dyDescent="0.55000000000000004">
      <c r="H14359" s="4"/>
      <c r="M14359" s="5"/>
      <c r="N14359" s="6"/>
    </row>
    <row r="14360" spans="8:14" x14ac:dyDescent="0.55000000000000004">
      <c r="H14360" s="4"/>
      <c r="M14360" s="5"/>
      <c r="N14360" s="6"/>
    </row>
    <row r="14361" spans="8:14" x14ac:dyDescent="0.55000000000000004">
      <c r="H14361" s="4"/>
      <c r="M14361" s="5"/>
      <c r="N14361" s="6"/>
    </row>
    <row r="14362" spans="8:14" x14ac:dyDescent="0.55000000000000004">
      <c r="H14362" s="4"/>
      <c r="M14362" s="5"/>
      <c r="N14362" s="6"/>
    </row>
    <row r="14363" spans="8:14" x14ac:dyDescent="0.55000000000000004">
      <c r="H14363" s="4"/>
      <c r="M14363" s="5"/>
      <c r="N14363" s="6"/>
    </row>
    <row r="14364" spans="8:14" x14ac:dyDescent="0.55000000000000004">
      <c r="H14364" s="4"/>
      <c r="M14364" s="5"/>
      <c r="N14364" s="6"/>
    </row>
    <row r="14365" spans="8:14" x14ac:dyDescent="0.55000000000000004">
      <c r="H14365" s="4"/>
      <c r="M14365" s="5"/>
      <c r="N14365" s="6"/>
    </row>
    <row r="14366" spans="8:14" x14ac:dyDescent="0.55000000000000004">
      <c r="H14366" s="4"/>
      <c r="M14366" s="5"/>
      <c r="N14366" s="6"/>
    </row>
    <row r="14367" spans="8:14" x14ac:dyDescent="0.55000000000000004">
      <c r="H14367" s="4"/>
      <c r="M14367" s="5"/>
      <c r="N14367" s="6"/>
    </row>
    <row r="14368" spans="8:14" x14ac:dyDescent="0.55000000000000004">
      <c r="H14368" s="4"/>
      <c r="M14368" s="5"/>
      <c r="N14368" s="6"/>
    </row>
    <row r="14369" spans="8:14" x14ac:dyDescent="0.55000000000000004">
      <c r="H14369" s="4"/>
      <c r="M14369" s="5"/>
      <c r="N14369" s="6"/>
    </row>
    <row r="14370" spans="8:14" x14ac:dyDescent="0.55000000000000004">
      <c r="H14370" s="4"/>
      <c r="M14370" s="5"/>
      <c r="N14370" s="6"/>
    </row>
    <row r="14371" spans="8:14" x14ac:dyDescent="0.55000000000000004">
      <c r="H14371" s="4"/>
      <c r="M14371" s="5"/>
      <c r="N14371" s="6"/>
    </row>
    <row r="14372" spans="8:14" x14ac:dyDescent="0.55000000000000004">
      <c r="H14372" s="4"/>
      <c r="M14372" s="5"/>
      <c r="N14372" s="6"/>
    </row>
    <row r="14373" spans="8:14" x14ac:dyDescent="0.55000000000000004">
      <c r="H14373" s="4"/>
      <c r="M14373" s="5"/>
      <c r="N14373" s="6"/>
    </row>
    <row r="14374" spans="8:14" x14ac:dyDescent="0.55000000000000004">
      <c r="H14374" s="4"/>
      <c r="M14374" s="5"/>
      <c r="N14374" s="6"/>
    </row>
    <row r="14375" spans="8:14" x14ac:dyDescent="0.55000000000000004">
      <c r="H14375" s="4"/>
      <c r="M14375" s="5"/>
      <c r="N14375" s="6"/>
    </row>
    <row r="14376" spans="8:14" x14ac:dyDescent="0.55000000000000004">
      <c r="H14376" s="4"/>
      <c r="M14376" s="5"/>
      <c r="N14376" s="6"/>
    </row>
    <row r="14377" spans="8:14" x14ac:dyDescent="0.55000000000000004">
      <c r="H14377" s="4"/>
      <c r="M14377" s="5"/>
      <c r="N14377" s="6"/>
    </row>
    <row r="14378" spans="8:14" x14ac:dyDescent="0.55000000000000004">
      <c r="H14378" s="4"/>
      <c r="M14378" s="5"/>
      <c r="N14378" s="6"/>
    </row>
    <row r="14379" spans="8:14" x14ac:dyDescent="0.55000000000000004">
      <c r="H14379" s="4"/>
      <c r="M14379" s="5"/>
      <c r="N14379" s="6"/>
    </row>
    <row r="14380" spans="8:14" x14ac:dyDescent="0.55000000000000004">
      <c r="H14380" s="4"/>
      <c r="M14380" s="5"/>
      <c r="N14380" s="6"/>
    </row>
    <row r="14381" spans="8:14" x14ac:dyDescent="0.55000000000000004">
      <c r="H14381" s="4"/>
      <c r="M14381" s="5"/>
      <c r="N14381" s="6"/>
    </row>
    <row r="14382" spans="8:14" x14ac:dyDescent="0.55000000000000004">
      <c r="H14382" s="4"/>
      <c r="M14382" s="5"/>
      <c r="N14382" s="6"/>
    </row>
    <row r="14383" spans="8:14" x14ac:dyDescent="0.55000000000000004">
      <c r="H14383" s="4"/>
      <c r="M14383" s="5"/>
      <c r="N14383" s="6"/>
    </row>
    <row r="14384" spans="8:14" x14ac:dyDescent="0.55000000000000004">
      <c r="H14384" s="4"/>
      <c r="M14384" s="5"/>
      <c r="N14384" s="6"/>
    </row>
    <row r="14385" spans="8:14" x14ac:dyDescent="0.55000000000000004">
      <c r="H14385" s="4"/>
      <c r="M14385" s="5"/>
      <c r="N14385" s="6"/>
    </row>
    <row r="14386" spans="8:14" x14ac:dyDescent="0.55000000000000004">
      <c r="H14386" s="4"/>
      <c r="M14386" s="5"/>
      <c r="N14386" s="6"/>
    </row>
    <row r="14387" spans="8:14" x14ac:dyDescent="0.55000000000000004">
      <c r="H14387" s="4"/>
      <c r="M14387" s="5"/>
      <c r="N14387" s="6"/>
    </row>
    <row r="14388" spans="8:14" x14ac:dyDescent="0.55000000000000004">
      <c r="H14388" s="4"/>
      <c r="M14388" s="5"/>
      <c r="N14388" s="6"/>
    </row>
    <row r="14389" spans="8:14" x14ac:dyDescent="0.55000000000000004">
      <c r="H14389" s="4"/>
      <c r="M14389" s="5"/>
      <c r="N14389" s="6"/>
    </row>
    <row r="14390" spans="8:14" x14ac:dyDescent="0.55000000000000004">
      <c r="H14390" s="4"/>
      <c r="M14390" s="5"/>
      <c r="N14390" s="6"/>
    </row>
    <row r="14391" spans="8:14" x14ac:dyDescent="0.55000000000000004">
      <c r="H14391" s="4"/>
      <c r="M14391" s="5"/>
      <c r="N14391" s="6"/>
    </row>
    <row r="14392" spans="8:14" x14ac:dyDescent="0.55000000000000004">
      <c r="H14392" s="4"/>
      <c r="M14392" s="5"/>
      <c r="N14392" s="6"/>
    </row>
    <row r="14393" spans="8:14" x14ac:dyDescent="0.55000000000000004">
      <c r="H14393" s="4"/>
      <c r="M14393" s="5"/>
      <c r="N14393" s="6"/>
    </row>
    <row r="14394" spans="8:14" x14ac:dyDescent="0.55000000000000004">
      <c r="H14394" s="4"/>
      <c r="M14394" s="5"/>
      <c r="N14394" s="6"/>
    </row>
    <row r="14395" spans="8:14" x14ac:dyDescent="0.55000000000000004">
      <c r="H14395" s="4"/>
      <c r="M14395" s="5"/>
      <c r="N14395" s="6"/>
    </row>
    <row r="14396" spans="8:14" x14ac:dyDescent="0.55000000000000004">
      <c r="H14396" s="4"/>
      <c r="M14396" s="5"/>
      <c r="N14396" s="6"/>
    </row>
    <row r="14397" spans="8:14" x14ac:dyDescent="0.55000000000000004">
      <c r="H14397" s="4"/>
      <c r="M14397" s="5"/>
      <c r="N14397" s="6"/>
    </row>
    <row r="14398" spans="8:14" x14ac:dyDescent="0.55000000000000004">
      <c r="H14398" s="4"/>
      <c r="M14398" s="5"/>
      <c r="N14398" s="6"/>
    </row>
    <row r="14399" spans="8:14" x14ac:dyDescent="0.55000000000000004">
      <c r="H14399" s="4"/>
      <c r="M14399" s="5"/>
      <c r="N14399" s="6"/>
    </row>
    <row r="14400" spans="8:14" x14ac:dyDescent="0.55000000000000004">
      <c r="H14400" s="4"/>
      <c r="M14400" s="5"/>
      <c r="N14400" s="6"/>
    </row>
    <row r="14401" spans="8:14" x14ac:dyDescent="0.55000000000000004">
      <c r="H14401" s="4"/>
      <c r="M14401" s="5"/>
      <c r="N14401" s="6"/>
    </row>
    <row r="14402" spans="8:14" x14ac:dyDescent="0.55000000000000004">
      <c r="H14402" s="4"/>
      <c r="M14402" s="5"/>
      <c r="N14402" s="6"/>
    </row>
    <row r="14403" spans="8:14" x14ac:dyDescent="0.55000000000000004">
      <c r="H14403" s="4"/>
      <c r="M14403" s="5"/>
      <c r="N14403" s="6"/>
    </row>
    <row r="14404" spans="8:14" x14ac:dyDescent="0.55000000000000004">
      <c r="H14404" s="4"/>
      <c r="M14404" s="5"/>
      <c r="N14404" s="6"/>
    </row>
    <row r="14405" spans="8:14" x14ac:dyDescent="0.55000000000000004">
      <c r="H14405" s="4"/>
      <c r="M14405" s="5"/>
      <c r="N14405" s="6"/>
    </row>
    <row r="14406" spans="8:14" x14ac:dyDescent="0.55000000000000004">
      <c r="H14406" s="4"/>
      <c r="M14406" s="5"/>
      <c r="N14406" s="6"/>
    </row>
    <row r="14407" spans="8:14" x14ac:dyDescent="0.55000000000000004">
      <c r="H14407" s="4"/>
      <c r="M14407" s="5"/>
      <c r="N14407" s="6"/>
    </row>
    <row r="14408" spans="8:14" x14ac:dyDescent="0.55000000000000004">
      <c r="H14408" s="4"/>
      <c r="M14408" s="5"/>
      <c r="N14408" s="6"/>
    </row>
    <row r="14409" spans="8:14" x14ac:dyDescent="0.55000000000000004">
      <c r="H14409" s="4"/>
      <c r="M14409" s="5"/>
      <c r="N14409" s="6"/>
    </row>
    <row r="14410" spans="8:14" x14ac:dyDescent="0.55000000000000004">
      <c r="H14410" s="4"/>
      <c r="M14410" s="5"/>
      <c r="N14410" s="6"/>
    </row>
    <row r="14411" spans="8:14" x14ac:dyDescent="0.55000000000000004">
      <c r="H14411" s="4"/>
      <c r="M14411" s="5"/>
      <c r="N14411" s="6"/>
    </row>
    <row r="14412" spans="8:14" x14ac:dyDescent="0.55000000000000004">
      <c r="H14412" s="4"/>
      <c r="M14412" s="5"/>
      <c r="N14412" s="6"/>
    </row>
    <row r="14413" spans="8:14" x14ac:dyDescent="0.55000000000000004">
      <c r="H14413" s="4"/>
      <c r="M14413" s="5"/>
      <c r="N14413" s="6"/>
    </row>
    <row r="14414" spans="8:14" x14ac:dyDescent="0.55000000000000004">
      <c r="H14414" s="4"/>
      <c r="M14414" s="5"/>
      <c r="N14414" s="6"/>
    </row>
    <row r="14415" spans="8:14" x14ac:dyDescent="0.55000000000000004">
      <c r="H14415" s="4"/>
      <c r="M14415" s="5"/>
      <c r="N14415" s="6"/>
    </row>
    <row r="14416" spans="8:14" x14ac:dyDescent="0.55000000000000004">
      <c r="H14416" s="4"/>
      <c r="M14416" s="5"/>
      <c r="N14416" s="6"/>
    </row>
    <row r="14417" spans="8:14" x14ac:dyDescent="0.55000000000000004">
      <c r="H14417" s="4"/>
      <c r="M14417" s="5"/>
      <c r="N14417" s="6"/>
    </row>
    <row r="14418" spans="8:14" x14ac:dyDescent="0.55000000000000004">
      <c r="H14418" s="4"/>
      <c r="M14418" s="5"/>
      <c r="N14418" s="6"/>
    </row>
    <row r="14419" spans="8:14" x14ac:dyDescent="0.55000000000000004">
      <c r="H14419" s="4"/>
      <c r="M14419" s="5"/>
      <c r="N14419" s="6"/>
    </row>
    <row r="14420" spans="8:14" x14ac:dyDescent="0.55000000000000004">
      <c r="H14420" s="4"/>
      <c r="M14420" s="5"/>
      <c r="N14420" s="6"/>
    </row>
    <row r="14421" spans="8:14" x14ac:dyDescent="0.55000000000000004">
      <c r="H14421" s="4"/>
      <c r="M14421" s="5"/>
      <c r="N14421" s="6"/>
    </row>
    <row r="14422" spans="8:14" x14ac:dyDescent="0.55000000000000004">
      <c r="H14422" s="4"/>
      <c r="M14422" s="5"/>
      <c r="N14422" s="6"/>
    </row>
    <row r="14423" spans="8:14" x14ac:dyDescent="0.55000000000000004">
      <c r="H14423" s="4"/>
      <c r="M14423" s="5"/>
      <c r="N14423" s="6"/>
    </row>
    <row r="14424" spans="8:14" x14ac:dyDescent="0.55000000000000004">
      <c r="H14424" s="4"/>
      <c r="M14424" s="5"/>
      <c r="N14424" s="6"/>
    </row>
    <row r="14425" spans="8:14" x14ac:dyDescent="0.55000000000000004">
      <c r="H14425" s="4"/>
      <c r="M14425" s="5"/>
      <c r="N14425" s="6"/>
    </row>
    <row r="14426" spans="8:14" x14ac:dyDescent="0.55000000000000004">
      <c r="H14426" s="4"/>
      <c r="M14426" s="5"/>
      <c r="N14426" s="6"/>
    </row>
    <row r="14427" spans="8:14" x14ac:dyDescent="0.55000000000000004">
      <c r="H14427" s="4"/>
      <c r="M14427" s="5"/>
      <c r="N14427" s="6"/>
    </row>
    <row r="14428" spans="8:14" x14ac:dyDescent="0.55000000000000004">
      <c r="H14428" s="4"/>
      <c r="M14428" s="5"/>
      <c r="N14428" s="6"/>
    </row>
    <row r="14429" spans="8:14" x14ac:dyDescent="0.55000000000000004">
      <c r="H14429" s="4"/>
      <c r="M14429" s="5"/>
      <c r="N14429" s="6"/>
    </row>
    <row r="14430" spans="8:14" x14ac:dyDescent="0.55000000000000004">
      <c r="H14430" s="4"/>
      <c r="M14430" s="5"/>
      <c r="N14430" s="6"/>
    </row>
    <row r="14431" spans="8:14" x14ac:dyDescent="0.55000000000000004">
      <c r="H14431" s="4"/>
      <c r="M14431" s="5"/>
      <c r="N14431" s="6"/>
    </row>
    <row r="14432" spans="8:14" x14ac:dyDescent="0.55000000000000004">
      <c r="H14432" s="4"/>
      <c r="M14432" s="5"/>
      <c r="N14432" s="6"/>
    </row>
    <row r="14433" spans="8:14" x14ac:dyDescent="0.55000000000000004">
      <c r="H14433" s="4"/>
      <c r="M14433" s="5"/>
      <c r="N14433" s="6"/>
    </row>
    <row r="14434" spans="8:14" x14ac:dyDescent="0.55000000000000004">
      <c r="H14434" s="4"/>
      <c r="M14434" s="5"/>
      <c r="N14434" s="6"/>
    </row>
    <row r="14435" spans="8:14" x14ac:dyDescent="0.55000000000000004">
      <c r="H14435" s="4"/>
      <c r="M14435" s="5"/>
      <c r="N14435" s="6"/>
    </row>
    <row r="14436" spans="8:14" x14ac:dyDescent="0.55000000000000004">
      <c r="H14436" s="4"/>
      <c r="M14436" s="5"/>
      <c r="N14436" s="6"/>
    </row>
    <row r="14437" spans="8:14" x14ac:dyDescent="0.55000000000000004">
      <c r="H14437" s="4"/>
      <c r="M14437" s="5"/>
      <c r="N14437" s="6"/>
    </row>
    <row r="14438" spans="8:14" x14ac:dyDescent="0.55000000000000004">
      <c r="H14438" s="4"/>
      <c r="M14438" s="5"/>
      <c r="N14438" s="6"/>
    </row>
    <row r="14439" spans="8:14" x14ac:dyDescent="0.55000000000000004">
      <c r="H14439" s="4"/>
      <c r="M14439" s="5"/>
      <c r="N14439" s="6"/>
    </row>
    <row r="14440" spans="8:14" x14ac:dyDescent="0.55000000000000004">
      <c r="H14440" s="4"/>
      <c r="M14440" s="5"/>
      <c r="N14440" s="6"/>
    </row>
    <row r="14441" spans="8:14" x14ac:dyDescent="0.55000000000000004">
      <c r="H14441" s="4"/>
      <c r="M14441" s="5"/>
      <c r="N14441" s="6"/>
    </row>
    <row r="14442" spans="8:14" x14ac:dyDescent="0.55000000000000004">
      <c r="H14442" s="4"/>
      <c r="M14442" s="5"/>
      <c r="N14442" s="6"/>
    </row>
    <row r="14443" spans="8:14" x14ac:dyDescent="0.55000000000000004">
      <c r="H14443" s="4"/>
      <c r="M14443" s="5"/>
      <c r="N14443" s="6"/>
    </row>
    <row r="14444" spans="8:14" x14ac:dyDescent="0.55000000000000004">
      <c r="H14444" s="4"/>
      <c r="M14444" s="5"/>
      <c r="N14444" s="6"/>
    </row>
    <row r="14445" spans="8:14" x14ac:dyDescent="0.55000000000000004">
      <c r="H14445" s="4"/>
      <c r="M14445" s="5"/>
      <c r="N14445" s="6"/>
    </row>
    <row r="14446" spans="8:14" x14ac:dyDescent="0.55000000000000004">
      <c r="H14446" s="4"/>
      <c r="M14446" s="5"/>
      <c r="N14446" s="6"/>
    </row>
    <row r="14447" spans="8:14" x14ac:dyDescent="0.55000000000000004">
      <c r="H14447" s="4"/>
      <c r="M14447" s="5"/>
      <c r="N14447" s="6"/>
    </row>
    <row r="14448" spans="8:14" x14ac:dyDescent="0.55000000000000004">
      <c r="H14448" s="4"/>
      <c r="M14448" s="5"/>
      <c r="N14448" s="6"/>
    </row>
    <row r="14449" spans="8:14" x14ac:dyDescent="0.55000000000000004">
      <c r="H14449" s="4"/>
      <c r="M14449" s="5"/>
      <c r="N14449" s="6"/>
    </row>
    <row r="14450" spans="8:14" x14ac:dyDescent="0.55000000000000004">
      <c r="H14450" s="4"/>
      <c r="M14450" s="5"/>
      <c r="N14450" s="6"/>
    </row>
    <row r="14451" spans="8:14" x14ac:dyDescent="0.55000000000000004">
      <c r="H14451" s="4"/>
      <c r="M14451" s="5"/>
      <c r="N14451" s="6"/>
    </row>
    <row r="14452" spans="8:14" x14ac:dyDescent="0.55000000000000004">
      <c r="H14452" s="4"/>
      <c r="M14452" s="5"/>
      <c r="N14452" s="6"/>
    </row>
    <row r="14453" spans="8:14" x14ac:dyDescent="0.55000000000000004">
      <c r="H14453" s="4"/>
      <c r="M14453" s="5"/>
      <c r="N14453" s="6"/>
    </row>
    <row r="14454" spans="8:14" x14ac:dyDescent="0.55000000000000004">
      <c r="H14454" s="4"/>
      <c r="M14454" s="5"/>
      <c r="N14454" s="6"/>
    </row>
    <row r="14455" spans="8:14" x14ac:dyDescent="0.55000000000000004">
      <c r="H14455" s="4"/>
      <c r="M14455" s="5"/>
      <c r="N14455" s="6"/>
    </row>
    <row r="14456" spans="8:14" x14ac:dyDescent="0.55000000000000004">
      <c r="H14456" s="4"/>
      <c r="M14456" s="5"/>
      <c r="N14456" s="6"/>
    </row>
    <row r="14457" spans="8:14" x14ac:dyDescent="0.55000000000000004">
      <c r="H14457" s="4"/>
      <c r="M14457" s="5"/>
      <c r="N14457" s="6"/>
    </row>
    <row r="14458" spans="8:14" x14ac:dyDescent="0.55000000000000004">
      <c r="H14458" s="4"/>
      <c r="M14458" s="5"/>
      <c r="N14458" s="6"/>
    </row>
    <row r="14459" spans="8:14" x14ac:dyDescent="0.55000000000000004">
      <c r="H14459" s="4"/>
      <c r="M14459" s="5"/>
      <c r="N14459" s="6"/>
    </row>
    <row r="14460" spans="8:14" x14ac:dyDescent="0.55000000000000004">
      <c r="H14460" s="4"/>
      <c r="M14460" s="5"/>
      <c r="N14460" s="6"/>
    </row>
    <row r="14461" spans="8:14" x14ac:dyDescent="0.55000000000000004">
      <c r="H14461" s="4"/>
      <c r="M14461" s="5"/>
      <c r="N14461" s="6"/>
    </row>
    <row r="14462" spans="8:14" x14ac:dyDescent="0.55000000000000004">
      <c r="H14462" s="4"/>
      <c r="M14462" s="5"/>
      <c r="N14462" s="6"/>
    </row>
    <row r="14463" spans="8:14" x14ac:dyDescent="0.55000000000000004">
      <c r="H14463" s="4"/>
      <c r="M14463" s="5"/>
      <c r="N14463" s="6"/>
    </row>
    <row r="14464" spans="8:14" x14ac:dyDescent="0.55000000000000004">
      <c r="H14464" s="4"/>
      <c r="M14464" s="5"/>
      <c r="N14464" s="6"/>
    </row>
    <row r="14465" spans="8:14" x14ac:dyDescent="0.55000000000000004">
      <c r="H14465" s="4"/>
      <c r="M14465" s="5"/>
      <c r="N14465" s="6"/>
    </row>
    <row r="14466" spans="8:14" x14ac:dyDescent="0.55000000000000004">
      <c r="H14466" s="4"/>
      <c r="M14466" s="5"/>
      <c r="N14466" s="6"/>
    </row>
    <row r="14467" spans="8:14" x14ac:dyDescent="0.55000000000000004">
      <c r="H14467" s="4"/>
      <c r="M14467" s="5"/>
      <c r="N14467" s="6"/>
    </row>
    <row r="14468" spans="8:14" x14ac:dyDescent="0.55000000000000004">
      <c r="H14468" s="4"/>
      <c r="M14468" s="5"/>
      <c r="N14468" s="6"/>
    </row>
    <row r="14469" spans="8:14" x14ac:dyDescent="0.55000000000000004">
      <c r="H14469" s="4"/>
      <c r="M14469" s="5"/>
      <c r="N14469" s="6"/>
    </row>
    <row r="14470" spans="8:14" x14ac:dyDescent="0.55000000000000004">
      <c r="H14470" s="4"/>
      <c r="M14470" s="5"/>
      <c r="N14470" s="6"/>
    </row>
    <row r="14471" spans="8:14" x14ac:dyDescent="0.55000000000000004">
      <c r="H14471" s="4"/>
      <c r="M14471" s="5"/>
      <c r="N14471" s="6"/>
    </row>
    <row r="14472" spans="8:14" x14ac:dyDescent="0.55000000000000004">
      <c r="H14472" s="4"/>
      <c r="M14472" s="5"/>
      <c r="N14472" s="6"/>
    </row>
    <row r="14473" spans="8:14" x14ac:dyDescent="0.55000000000000004">
      <c r="H14473" s="4"/>
      <c r="M14473" s="5"/>
      <c r="N14473" s="6"/>
    </row>
    <row r="14474" spans="8:14" x14ac:dyDescent="0.55000000000000004">
      <c r="H14474" s="4"/>
      <c r="M14474" s="5"/>
      <c r="N14474" s="6"/>
    </row>
    <row r="14475" spans="8:14" x14ac:dyDescent="0.55000000000000004">
      <c r="H14475" s="4"/>
      <c r="M14475" s="5"/>
      <c r="N14475" s="6"/>
    </row>
    <row r="14476" spans="8:14" x14ac:dyDescent="0.55000000000000004">
      <c r="H14476" s="4"/>
      <c r="M14476" s="5"/>
      <c r="N14476" s="6"/>
    </row>
    <row r="14477" spans="8:14" x14ac:dyDescent="0.55000000000000004">
      <c r="H14477" s="4"/>
      <c r="M14477" s="5"/>
      <c r="N14477" s="6"/>
    </row>
    <row r="14478" spans="8:14" x14ac:dyDescent="0.55000000000000004">
      <c r="H14478" s="4"/>
      <c r="M14478" s="5"/>
      <c r="N14478" s="6"/>
    </row>
    <row r="14479" spans="8:14" x14ac:dyDescent="0.55000000000000004">
      <c r="H14479" s="4"/>
      <c r="M14479" s="5"/>
      <c r="N14479" s="6"/>
    </row>
    <row r="14480" spans="8:14" x14ac:dyDescent="0.55000000000000004">
      <c r="H14480" s="4"/>
      <c r="M14480" s="5"/>
      <c r="N14480" s="6"/>
    </row>
    <row r="14481" spans="8:14" x14ac:dyDescent="0.55000000000000004">
      <c r="H14481" s="4"/>
      <c r="M14481" s="5"/>
      <c r="N14481" s="6"/>
    </row>
    <row r="14482" spans="8:14" x14ac:dyDescent="0.55000000000000004">
      <c r="H14482" s="4"/>
      <c r="M14482" s="5"/>
      <c r="N14482" s="6"/>
    </row>
    <row r="14483" spans="8:14" x14ac:dyDescent="0.55000000000000004">
      <c r="H14483" s="4"/>
      <c r="M14483" s="5"/>
      <c r="N14483" s="6"/>
    </row>
    <row r="14484" spans="8:14" x14ac:dyDescent="0.55000000000000004">
      <c r="H14484" s="4"/>
      <c r="M14484" s="5"/>
      <c r="N14484" s="6"/>
    </row>
    <row r="14485" spans="8:14" x14ac:dyDescent="0.55000000000000004">
      <c r="H14485" s="4"/>
      <c r="M14485" s="5"/>
      <c r="N14485" s="6"/>
    </row>
    <row r="14486" spans="8:14" x14ac:dyDescent="0.55000000000000004">
      <c r="H14486" s="4"/>
      <c r="M14486" s="5"/>
      <c r="N14486" s="6"/>
    </row>
    <row r="14487" spans="8:14" x14ac:dyDescent="0.55000000000000004">
      <c r="H14487" s="4"/>
      <c r="M14487" s="5"/>
      <c r="N14487" s="6"/>
    </row>
    <row r="14488" spans="8:14" x14ac:dyDescent="0.55000000000000004">
      <c r="H14488" s="4"/>
      <c r="M14488" s="5"/>
      <c r="N14488" s="6"/>
    </row>
    <row r="14489" spans="8:14" x14ac:dyDescent="0.55000000000000004">
      <c r="H14489" s="4"/>
      <c r="M14489" s="5"/>
      <c r="N14489" s="6"/>
    </row>
    <row r="14490" spans="8:14" x14ac:dyDescent="0.55000000000000004">
      <c r="H14490" s="4"/>
      <c r="M14490" s="5"/>
      <c r="N14490" s="6"/>
    </row>
    <row r="14491" spans="8:14" x14ac:dyDescent="0.55000000000000004">
      <c r="H14491" s="4"/>
      <c r="M14491" s="5"/>
      <c r="N14491" s="6"/>
    </row>
    <row r="14492" spans="8:14" x14ac:dyDescent="0.55000000000000004">
      <c r="H14492" s="4"/>
      <c r="M14492" s="5"/>
      <c r="N14492" s="6"/>
    </row>
    <row r="14493" spans="8:14" x14ac:dyDescent="0.55000000000000004">
      <c r="H14493" s="4"/>
      <c r="M14493" s="5"/>
      <c r="N14493" s="6"/>
    </row>
    <row r="14494" spans="8:14" x14ac:dyDescent="0.55000000000000004">
      <c r="H14494" s="4"/>
      <c r="M14494" s="5"/>
      <c r="N14494" s="6"/>
    </row>
    <row r="14495" spans="8:14" x14ac:dyDescent="0.55000000000000004">
      <c r="H14495" s="4"/>
      <c r="M14495" s="5"/>
      <c r="N14495" s="6"/>
    </row>
    <row r="14496" spans="8:14" x14ac:dyDescent="0.55000000000000004">
      <c r="H14496" s="4"/>
      <c r="M14496" s="5"/>
      <c r="N14496" s="6"/>
    </row>
    <row r="14497" spans="8:14" x14ac:dyDescent="0.55000000000000004">
      <c r="H14497" s="4"/>
      <c r="M14497" s="5"/>
      <c r="N14497" s="6"/>
    </row>
    <row r="14498" spans="8:14" x14ac:dyDescent="0.55000000000000004">
      <c r="H14498" s="4"/>
      <c r="M14498" s="5"/>
      <c r="N14498" s="6"/>
    </row>
    <row r="14499" spans="8:14" x14ac:dyDescent="0.55000000000000004">
      <c r="H14499" s="4"/>
      <c r="M14499" s="5"/>
      <c r="N14499" s="6"/>
    </row>
    <row r="14500" spans="8:14" x14ac:dyDescent="0.55000000000000004">
      <c r="H14500" s="4"/>
      <c r="M14500" s="5"/>
      <c r="N14500" s="6"/>
    </row>
    <row r="14501" spans="8:14" x14ac:dyDescent="0.55000000000000004">
      <c r="H14501" s="4"/>
      <c r="M14501" s="5"/>
      <c r="N14501" s="6"/>
    </row>
    <row r="14502" spans="8:14" x14ac:dyDescent="0.55000000000000004">
      <c r="H14502" s="4"/>
      <c r="M14502" s="5"/>
      <c r="N14502" s="6"/>
    </row>
    <row r="14503" spans="8:14" x14ac:dyDescent="0.55000000000000004">
      <c r="H14503" s="4"/>
      <c r="M14503" s="5"/>
      <c r="N14503" s="6"/>
    </row>
    <row r="14504" spans="8:14" x14ac:dyDescent="0.55000000000000004">
      <c r="H14504" s="4"/>
      <c r="M14504" s="5"/>
      <c r="N14504" s="6"/>
    </row>
    <row r="14505" spans="8:14" x14ac:dyDescent="0.55000000000000004">
      <c r="H14505" s="4"/>
      <c r="M14505" s="5"/>
      <c r="N14505" s="6"/>
    </row>
    <row r="14506" spans="8:14" x14ac:dyDescent="0.55000000000000004">
      <c r="H14506" s="4"/>
      <c r="M14506" s="5"/>
      <c r="N14506" s="6"/>
    </row>
    <row r="14507" spans="8:14" x14ac:dyDescent="0.55000000000000004">
      <c r="H14507" s="4"/>
      <c r="M14507" s="5"/>
      <c r="N14507" s="6"/>
    </row>
    <row r="14508" spans="8:14" x14ac:dyDescent="0.55000000000000004">
      <c r="H14508" s="4"/>
      <c r="M14508" s="5"/>
      <c r="N14508" s="6"/>
    </row>
    <row r="14509" spans="8:14" x14ac:dyDescent="0.55000000000000004">
      <c r="H14509" s="4"/>
      <c r="M14509" s="5"/>
      <c r="N14509" s="6"/>
    </row>
    <row r="14510" spans="8:14" x14ac:dyDescent="0.55000000000000004">
      <c r="H14510" s="4"/>
      <c r="M14510" s="5"/>
      <c r="N14510" s="6"/>
    </row>
    <row r="14511" spans="8:14" x14ac:dyDescent="0.55000000000000004">
      <c r="H14511" s="4"/>
      <c r="M14511" s="5"/>
      <c r="N14511" s="6"/>
    </row>
    <row r="14512" spans="8:14" x14ac:dyDescent="0.55000000000000004">
      <c r="H14512" s="4"/>
      <c r="M14512" s="5"/>
      <c r="N14512" s="6"/>
    </row>
    <row r="14513" spans="8:14" x14ac:dyDescent="0.55000000000000004">
      <c r="H14513" s="4"/>
      <c r="M14513" s="5"/>
      <c r="N14513" s="6"/>
    </row>
    <row r="14514" spans="8:14" x14ac:dyDescent="0.55000000000000004">
      <c r="H14514" s="4"/>
      <c r="M14514" s="5"/>
      <c r="N14514" s="6"/>
    </row>
    <row r="14515" spans="8:14" x14ac:dyDescent="0.55000000000000004">
      <c r="H14515" s="4"/>
      <c r="M14515" s="5"/>
      <c r="N14515" s="6"/>
    </row>
    <row r="14516" spans="8:14" x14ac:dyDescent="0.55000000000000004">
      <c r="H14516" s="4"/>
      <c r="M14516" s="5"/>
      <c r="N14516" s="6"/>
    </row>
    <row r="14517" spans="8:14" x14ac:dyDescent="0.55000000000000004">
      <c r="H14517" s="4"/>
      <c r="M14517" s="5"/>
      <c r="N14517" s="6"/>
    </row>
    <row r="14518" spans="8:14" x14ac:dyDescent="0.55000000000000004">
      <c r="H14518" s="4"/>
      <c r="M14518" s="5"/>
      <c r="N14518" s="6"/>
    </row>
    <row r="14519" spans="8:14" x14ac:dyDescent="0.55000000000000004">
      <c r="H14519" s="4"/>
      <c r="M14519" s="5"/>
      <c r="N14519" s="6"/>
    </row>
    <row r="14520" spans="8:14" x14ac:dyDescent="0.55000000000000004">
      <c r="H14520" s="4"/>
      <c r="M14520" s="5"/>
      <c r="N14520" s="6"/>
    </row>
    <row r="14521" spans="8:14" x14ac:dyDescent="0.55000000000000004">
      <c r="H14521" s="4"/>
      <c r="M14521" s="5"/>
      <c r="N14521" s="6"/>
    </row>
    <row r="14522" spans="8:14" x14ac:dyDescent="0.55000000000000004">
      <c r="H14522" s="4"/>
      <c r="M14522" s="5"/>
      <c r="N14522" s="6"/>
    </row>
    <row r="14523" spans="8:14" x14ac:dyDescent="0.55000000000000004">
      <c r="H14523" s="4"/>
      <c r="M14523" s="5"/>
      <c r="N14523" s="6"/>
    </row>
    <row r="14524" spans="8:14" x14ac:dyDescent="0.55000000000000004">
      <c r="H14524" s="4"/>
      <c r="M14524" s="5"/>
      <c r="N14524" s="6"/>
    </row>
    <row r="14525" spans="8:14" x14ac:dyDescent="0.55000000000000004">
      <c r="H14525" s="4"/>
      <c r="M14525" s="5"/>
      <c r="N14525" s="6"/>
    </row>
    <row r="14526" spans="8:14" x14ac:dyDescent="0.55000000000000004">
      <c r="H14526" s="4"/>
      <c r="M14526" s="5"/>
      <c r="N14526" s="6"/>
    </row>
    <row r="14527" spans="8:14" x14ac:dyDescent="0.55000000000000004">
      <c r="H14527" s="4"/>
      <c r="M14527" s="5"/>
      <c r="N14527" s="6"/>
    </row>
    <row r="14528" spans="8:14" x14ac:dyDescent="0.55000000000000004">
      <c r="H14528" s="4"/>
      <c r="M14528" s="5"/>
      <c r="N14528" s="6"/>
    </row>
    <row r="14529" spans="8:14" x14ac:dyDescent="0.55000000000000004">
      <c r="H14529" s="4"/>
      <c r="M14529" s="5"/>
      <c r="N14529" s="6"/>
    </row>
    <row r="14530" spans="8:14" x14ac:dyDescent="0.55000000000000004">
      <c r="H14530" s="4"/>
      <c r="M14530" s="5"/>
      <c r="N14530" s="6"/>
    </row>
    <row r="14531" spans="8:14" x14ac:dyDescent="0.55000000000000004">
      <c r="H14531" s="4"/>
      <c r="M14531" s="5"/>
      <c r="N14531" s="6"/>
    </row>
    <row r="14532" spans="8:14" x14ac:dyDescent="0.55000000000000004">
      <c r="H14532" s="4"/>
      <c r="M14532" s="5"/>
      <c r="N14532" s="6"/>
    </row>
    <row r="14533" spans="8:14" x14ac:dyDescent="0.55000000000000004">
      <c r="H14533" s="4"/>
      <c r="M14533" s="5"/>
      <c r="N14533" s="6"/>
    </row>
    <row r="14534" spans="8:14" x14ac:dyDescent="0.55000000000000004">
      <c r="H14534" s="4"/>
      <c r="M14534" s="5"/>
      <c r="N14534" s="6"/>
    </row>
    <row r="14535" spans="8:14" x14ac:dyDescent="0.55000000000000004">
      <c r="H14535" s="4"/>
      <c r="M14535" s="5"/>
      <c r="N14535" s="6"/>
    </row>
    <row r="14536" spans="8:14" x14ac:dyDescent="0.55000000000000004">
      <c r="H14536" s="4"/>
      <c r="M14536" s="5"/>
      <c r="N14536" s="6"/>
    </row>
    <row r="14537" spans="8:14" x14ac:dyDescent="0.55000000000000004">
      <c r="H14537" s="4"/>
      <c r="M14537" s="5"/>
      <c r="N14537" s="6"/>
    </row>
    <row r="14538" spans="8:14" x14ac:dyDescent="0.55000000000000004">
      <c r="H14538" s="4"/>
      <c r="M14538" s="5"/>
      <c r="N14538" s="6"/>
    </row>
    <row r="14539" spans="8:14" x14ac:dyDescent="0.55000000000000004">
      <c r="H14539" s="4"/>
      <c r="M14539" s="5"/>
      <c r="N14539" s="6"/>
    </row>
    <row r="14540" spans="8:14" x14ac:dyDescent="0.55000000000000004">
      <c r="H14540" s="4"/>
      <c r="M14540" s="5"/>
      <c r="N14540" s="6"/>
    </row>
    <row r="14541" spans="8:14" x14ac:dyDescent="0.55000000000000004">
      <c r="H14541" s="4"/>
      <c r="M14541" s="5"/>
      <c r="N14541" s="6"/>
    </row>
    <row r="14542" spans="8:14" x14ac:dyDescent="0.55000000000000004">
      <c r="H14542" s="4"/>
      <c r="M14542" s="5"/>
      <c r="N14542" s="6"/>
    </row>
    <row r="14543" spans="8:14" x14ac:dyDescent="0.55000000000000004">
      <c r="H14543" s="4"/>
      <c r="M14543" s="5"/>
      <c r="N14543" s="6"/>
    </row>
    <row r="14544" spans="8:14" x14ac:dyDescent="0.55000000000000004">
      <c r="H14544" s="4"/>
      <c r="M14544" s="5"/>
      <c r="N14544" s="6"/>
    </row>
    <row r="14545" spans="8:14" x14ac:dyDescent="0.55000000000000004">
      <c r="H14545" s="4"/>
      <c r="M14545" s="5"/>
      <c r="N14545" s="6"/>
    </row>
    <row r="14546" spans="8:14" x14ac:dyDescent="0.55000000000000004">
      <c r="H14546" s="4"/>
      <c r="M14546" s="5"/>
      <c r="N14546" s="6"/>
    </row>
    <row r="14547" spans="8:14" x14ac:dyDescent="0.55000000000000004">
      <c r="H14547" s="4"/>
      <c r="M14547" s="5"/>
      <c r="N14547" s="6"/>
    </row>
    <row r="14548" spans="8:14" x14ac:dyDescent="0.55000000000000004">
      <c r="H14548" s="4"/>
      <c r="M14548" s="5"/>
      <c r="N14548" s="6"/>
    </row>
    <row r="14549" spans="8:14" x14ac:dyDescent="0.55000000000000004">
      <c r="H14549" s="4"/>
      <c r="M14549" s="5"/>
      <c r="N14549" s="6"/>
    </row>
    <row r="14550" spans="8:14" x14ac:dyDescent="0.55000000000000004">
      <c r="H14550" s="4"/>
      <c r="M14550" s="5"/>
      <c r="N14550" s="6"/>
    </row>
    <row r="14551" spans="8:14" x14ac:dyDescent="0.55000000000000004">
      <c r="H14551" s="4"/>
      <c r="M14551" s="5"/>
      <c r="N14551" s="6"/>
    </row>
    <row r="14552" spans="8:14" x14ac:dyDescent="0.55000000000000004">
      <c r="H14552" s="4"/>
      <c r="M14552" s="5"/>
      <c r="N14552" s="6"/>
    </row>
    <row r="14553" spans="8:14" x14ac:dyDescent="0.55000000000000004">
      <c r="H14553" s="4"/>
      <c r="M14553" s="5"/>
      <c r="N14553" s="6"/>
    </row>
    <row r="14554" spans="8:14" x14ac:dyDescent="0.55000000000000004">
      <c r="H14554" s="4"/>
      <c r="M14554" s="5"/>
      <c r="N14554" s="6"/>
    </row>
    <row r="14555" spans="8:14" x14ac:dyDescent="0.55000000000000004">
      <c r="H14555" s="4"/>
      <c r="M14555" s="5"/>
      <c r="N14555" s="6"/>
    </row>
    <row r="14556" spans="8:14" x14ac:dyDescent="0.55000000000000004">
      <c r="H14556" s="4"/>
      <c r="M14556" s="5"/>
      <c r="N14556" s="6"/>
    </row>
    <row r="14557" spans="8:14" x14ac:dyDescent="0.55000000000000004">
      <c r="H14557" s="4"/>
      <c r="M14557" s="5"/>
      <c r="N14557" s="6"/>
    </row>
    <row r="14558" spans="8:14" x14ac:dyDescent="0.55000000000000004">
      <c r="H14558" s="4"/>
      <c r="M14558" s="5"/>
      <c r="N14558" s="6"/>
    </row>
    <row r="14559" spans="8:14" x14ac:dyDescent="0.55000000000000004">
      <c r="H14559" s="4"/>
      <c r="M14559" s="5"/>
      <c r="N14559" s="6"/>
    </row>
    <row r="14560" spans="8:14" x14ac:dyDescent="0.55000000000000004">
      <c r="H14560" s="4"/>
      <c r="M14560" s="5"/>
      <c r="N14560" s="6"/>
    </row>
    <row r="14561" spans="8:14" x14ac:dyDescent="0.55000000000000004">
      <c r="H14561" s="4"/>
      <c r="M14561" s="5"/>
      <c r="N14561" s="6"/>
    </row>
    <row r="14562" spans="8:14" x14ac:dyDescent="0.55000000000000004">
      <c r="H14562" s="4"/>
      <c r="M14562" s="5"/>
      <c r="N14562" s="6"/>
    </row>
    <row r="14563" spans="8:14" x14ac:dyDescent="0.55000000000000004">
      <c r="H14563" s="4"/>
      <c r="M14563" s="5"/>
      <c r="N14563" s="6"/>
    </row>
    <row r="14564" spans="8:14" x14ac:dyDescent="0.55000000000000004">
      <c r="H14564" s="4"/>
      <c r="M14564" s="5"/>
      <c r="N14564" s="6"/>
    </row>
    <row r="14565" spans="8:14" x14ac:dyDescent="0.55000000000000004">
      <c r="H14565" s="4"/>
      <c r="M14565" s="5"/>
      <c r="N14565" s="6"/>
    </row>
    <row r="14566" spans="8:14" x14ac:dyDescent="0.55000000000000004">
      <c r="H14566" s="4"/>
      <c r="M14566" s="5"/>
      <c r="N14566" s="6"/>
    </row>
    <row r="14567" spans="8:14" x14ac:dyDescent="0.55000000000000004">
      <c r="H14567" s="4"/>
      <c r="M14567" s="5"/>
      <c r="N14567" s="6"/>
    </row>
    <row r="14568" spans="8:14" x14ac:dyDescent="0.55000000000000004">
      <c r="H14568" s="4"/>
      <c r="M14568" s="5"/>
      <c r="N14568" s="6"/>
    </row>
    <row r="14569" spans="8:14" x14ac:dyDescent="0.55000000000000004">
      <c r="H14569" s="4"/>
      <c r="M14569" s="5"/>
      <c r="N14569" s="6"/>
    </row>
    <row r="14570" spans="8:14" x14ac:dyDescent="0.55000000000000004">
      <c r="H14570" s="4"/>
      <c r="M14570" s="5"/>
      <c r="N14570" s="6"/>
    </row>
    <row r="14571" spans="8:14" x14ac:dyDescent="0.55000000000000004">
      <c r="H14571" s="4"/>
      <c r="M14571" s="5"/>
      <c r="N14571" s="6"/>
    </row>
    <row r="14572" spans="8:14" x14ac:dyDescent="0.55000000000000004">
      <c r="H14572" s="4"/>
      <c r="M14572" s="5"/>
      <c r="N14572" s="6"/>
    </row>
    <row r="14573" spans="8:14" x14ac:dyDescent="0.55000000000000004">
      <c r="H14573" s="4"/>
      <c r="M14573" s="5"/>
      <c r="N14573" s="6"/>
    </row>
    <row r="14574" spans="8:14" x14ac:dyDescent="0.55000000000000004">
      <c r="H14574" s="4"/>
      <c r="M14574" s="5"/>
      <c r="N14574" s="6"/>
    </row>
    <row r="14575" spans="8:14" x14ac:dyDescent="0.55000000000000004">
      <c r="H14575" s="4"/>
      <c r="M14575" s="5"/>
      <c r="N14575" s="6"/>
    </row>
    <row r="14576" spans="8:14" x14ac:dyDescent="0.55000000000000004">
      <c r="H14576" s="4"/>
      <c r="M14576" s="5"/>
      <c r="N14576" s="6"/>
    </row>
    <row r="14577" spans="8:14" x14ac:dyDescent="0.55000000000000004">
      <c r="H14577" s="4"/>
      <c r="M14577" s="5"/>
      <c r="N14577" s="6"/>
    </row>
    <row r="14578" spans="8:14" x14ac:dyDescent="0.55000000000000004">
      <c r="H14578" s="4"/>
      <c r="M14578" s="5"/>
      <c r="N14578" s="6"/>
    </row>
    <row r="14579" spans="8:14" x14ac:dyDescent="0.55000000000000004">
      <c r="H14579" s="4"/>
      <c r="M14579" s="5"/>
      <c r="N14579" s="6"/>
    </row>
    <row r="14580" spans="8:14" x14ac:dyDescent="0.55000000000000004">
      <c r="H14580" s="4"/>
      <c r="M14580" s="5"/>
      <c r="N14580" s="6"/>
    </row>
    <row r="14581" spans="8:14" x14ac:dyDescent="0.55000000000000004">
      <c r="H14581" s="4"/>
      <c r="M14581" s="5"/>
      <c r="N14581" s="6"/>
    </row>
    <row r="14582" spans="8:14" x14ac:dyDescent="0.55000000000000004">
      <c r="H14582" s="4"/>
      <c r="M14582" s="5"/>
      <c r="N14582" s="6"/>
    </row>
    <row r="14583" spans="8:14" x14ac:dyDescent="0.55000000000000004">
      <c r="H14583" s="4"/>
      <c r="M14583" s="5"/>
      <c r="N14583" s="6"/>
    </row>
    <row r="14584" spans="8:14" x14ac:dyDescent="0.55000000000000004">
      <c r="H14584" s="4"/>
      <c r="M14584" s="5"/>
      <c r="N14584" s="6"/>
    </row>
    <row r="14585" spans="8:14" x14ac:dyDescent="0.55000000000000004">
      <c r="H14585" s="4"/>
      <c r="M14585" s="5"/>
      <c r="N14585" s="6"/>
    </row>
    <row r="14586" spans="8:14" x14ac:dyDescent="0.55000000000000004">
      <c r="H14586" s="4"/>
      <c r="M14586" s="5"/>
      <c r="N14586" s="6"/>
    </row>
    <row r="14587" spans="8:14" x14ac:dyDescent="0.55000000000000004">
      <c r="H14587" s="4"/>
      <c r="M14587" s="5"/>
      <c r="N14587" s="6"/>
    </row>
    <row r="14588" spans="8:14" x14ac:dyDescent="0.55000000000000004">
      <c r="H14588" s="4"/>
      <c r="M14588" s="5"/>
      <c r="N14588" s="6"/>
    </row>
    <row r="14589" spans="8:14" x14ac:dyDescent="0.55000000000000004">
      <c r="H14589" s="4"/>
      <c r="M14589" s="5"/>
      <c r="N14589" s="6"/>
    </row>
    <row r="14590" spans="8:14" x14ac:dyDescent="0.55000000000000004">
      <c r="H14590" s="4"/>
      <c r="M14590" s="5"/>
      <c r="N14590" s="6"/>
    </row>
    <row r="14591" spans="8:14" x14ac:dyDescent="0.55000000000000004">
      <c r="H14591" s="4"/>
      <c r="M14591" s="5"/>
      <c r="N14591" s="6"/>
    </row>
    <row r="14592" spans="8:14" x14ac:dyDescent="0.55000000000000004">
      <c r="H14592" s="4"/>
      <c r="M14592" s="5"/>
      <c r="N14592" s="6"/>
    </row>
    <row r="14593" spans="8:14" x14ac:dyDescent="0.55000000000000004">
      <c r="H14593" s="4"/>
      <c r="M14593" s="5"/>
      <c r="N14593" s="6"/>
    </row>
    <row r="14594" spans="8:14" x14ac:dyDescent="0.55000000000000004">
      <c r="H14594" s="4"/>
      <c r="M14594" s="5"/>
      <c r="N14594" s="6"/>
    </row>
    <row r="14595" spans="8:14" x14ac:dyDescent="0.55000000000000004">
      <c r="H14595" s="4"/>
      <c r="M14595" s="5"/>
      <c r="N14595" s="6"/>
    </row>
    <row r="14596" spans="8:14" x14ac:dyDescent="0.55000000000000004">
      <c r="H14596" s="4"/>
      <c r="M14596" s="5"/>
      <c r="N14596" s="6"/>
    </row>
    <row r="14597" spans="8:14" x14ac:dyDescent="0.55000000000000004">
      <c r="H14597" s="4"/>
      <c r="M14597" s="5"/>
      <c r="N14597" s="6"/>
    </row>
    <row r="14598" spans="8:14" x14ac:dyDescent="0.55000000000000004">
      <c r="H14598" s="4"/>
      <c r="M14598" s="5"/>
      <c r="N14598" s="6"/>
    </row>
    <row r="14599" spans="8:14" x14ac:dyDescent="0.55000000000000004">
      <c r="H14599" s="4"/>
      <c r="M14599" s="5"/>
      <c r="N14599" s="6"/>
    </row>
    <row r="14600" spans="8:14" x14ac:dyDescent="0.55000000000000004">
      <c r="H14600" s="4"/>
      <c r="M14600" s="5"/>
      <c r="N14600" s="6"/>
    </row>
    <row r="14601" spans="8:14" x14ac:dyDescent="0.55000000000000004">
      <c r="H14601" s="4"/>
      <c r="M14601" s="5"/>
      <c r="N14601" s="6"/>
    </row>
    <row r="14602" spans="8:14" x14ac:dyDescent="0.55000000000000004">
      <c r="H14602" s="4"/>
      <c r="M14602" s="5"/>
      <c r="N14602" s="6"/>
    </row>
    <row r="14603" spans="8:14" x14ac:dyDescent="0.55000000000000004">
      <c r="H14603" s="4"/>
      <c r="M14603" s="5"/>
      <c r="N14603" s="6"/>
    </row>
    <row r="14604" spans="8:14" x14ac:dyDescent="0.55000000000000004">
      <c r="H14604" s="4"/>
      <c r="M14604" s="5"/>
      <c r="N14604" s="6"/>
    </row>
    <row r="14605" spans="8:14" x14ac:dyDescent="0.55000000000000004">
      <c r="H14605" s="4"/>
      <c r="M14605" s="5"/>
      <c r="N14605" s="6"/>
    </row>
    <row r="14606" spans="8:14" x14ac:dyDescent="0.55000000000000004">
      <c r="H14606" s="4"/>
      <c r="M14606" s="5"/>
      <c r="N14606" s="6"/>
    </row>
    <row r="14607" spans="8:14" x14ac:dyDescent="0.55000000000000004">
      <c r="H14607" s="4"/>
      <c r="M14607" s="5"/>
      <c r="N14607" s="6"/>
    </row>
    <row r="14608" spans="8:14" x14ac:dyDescent="0.55000000000000004">
      <c r="H14608" s="4"/>
      <c r="M14608" s="5"/>
      <c r="N14608" s="6"/>
    </row>
    <row r="14609" spans="8:14" x14ac:dyDescent="0.55000000000000004">
      <c r="H14609" s="4"/>
      <c r="M14609" s="5"/>
      <c r="N14609" s="6"/>
    </row>
    <row r="14610" spans="8:14" x14ac:dyDescent="0.55000000000000004">
      <c r="H14610" s="4"/>
      <c r="M14610" s="5"/>
      <c r="N14610" s="6"/>
    </row>
    <row r="14611" spans="8:14" x14ac:dyDescent="0.55000000000000004">
      <c r="H14611" s="4"/>
      <c r="M14611" s="5"/>
      <c r="N14611" s="6"/>
    </row>
    <row r="14612" spans="8:14" x14ac:dyDescent="0.55000000000000004">
      <c r="H14612" s="4"/>
      <c r="M14612" s="5"/>
      <c r="N14612" s="6"/>
    </row>
    <row r="14613" spans="8:14" x14ac:dyDescent="0.55000000000000004">
      <c r="H14613" s="4"/>
      <c r="M14613" s="5"/>
      <c r="N14613" s="6"/>
    </row>
    <row r="14614" spans="8:14" x14ac:dyDescent="0.55000000000000004">
      <c r="H14614" s="4"/>
      <c r="M14614" s="5"/>
      <c r="N14614" s="6"/>
    </row>
    <row r="14615" spans="8:14" x14ac:dyDescent="0.55000000000000004">
      <c r="H14615" s="4"/>
      <c r="M14615" s="5"/>
      <c r="N14615" s="6"/>
    </row>
    <row r="14616" spans="8:14" x14ac:dyDescent="0.55000000000000004">
      <c r="H14616" s="4"/>
      <c r="M14616" s="5"/>
      <c r="N14616" s="6"/>
    </row>
    <row r="14617" spans="8:14" x14ac:dyDescent="0.55000000000000004">
      <c r="H14617" s="4"/>
      <c r="M14617" s="5"/>
      <c r="N14617" s="6"/>
    </row>
    <row r="14618" spans="8:14" x14ac:dyDescent="0.55000000000000004">
      <c r="H14618" s="4"/>
      <c r="M14618" s="5"/>
      <c r="N14618" s="6"/>
    </row>
    <row r="14619" spans="8:14" x14ac:dyDescent="0.55000000000000004">
      <c r="H14619" s="4"/>
      <c r="M14619" s="5"/>
      <c r="N14619" s="6"/>
    </row>
    <row r="14620" spans="8:14" x14ac:dyDescent="0.55000000000000004">
      <c r="H14620" s="4"/>
      <c r="M14620" s="5"/>
      <c r="N14620" s="6"/>
    </row>
    <row r="14621" spans="8:14" x14ac:dyDescent="0.55000000000000004">
      <c r="H14621" s="4"/>
      <c r="M14621" s="5"/>
      <c r="N14621" s="6"/>
    </row>
    <row r="14622" spans="8:14" x14ac:dyDescent="0.55000000000000004">
      <c r="H14622" s="4"/>
      <c r="M14622" s="5"/>
      <c r="N14622" s="6"/>
    </row>
    <row r="14623" spans="8:14" x14ac:dyDescent="0.55000000000000004">
      <c r="H14623" s="4"/>
      <c r="M14623" s="5"/>
      <c r="N14623" s="6"/>
    </row>
    <row r="14624" spans="8:14" x14ac:dyDescent="0.55000000000000004">
      <c r="H14624" s="4"/>
      <c r="M14624" s="5"/>
      <c r="N14624" s="6"/>
    </row>
    <row r="14625" spans="8:14" x14ac:dyDescent="0.55000000000000004">
      <c r="H14625" s="4"/>
      <c r="M14625" s="5"/>
      <c r="N14625" s="6"/>
    </row>
    <row r="14626" spans="8:14" x14ac:dyDescent="0.55000000000000004">
      <c r="H14626" s="4"/>
      <c r="M14626" s="5"/>
      <c r="N14626" s="6"/>
    </row>
    <row r="14627" spans="8:14" x14ac:dyDescent="0.55000000000000004">
      <c r="H14627" s="4"/>
      <c r="M14627" s="5"/>
      <c r="N14627" s="6"/>
    </row>
    <row r="14628" spans="8:14" x14ac:dyDescent="0.55000000000000004">
      <c r="H14628" s="4"/>
      <c r="M14628" s="5"/>
      <c r="N14628" s="6"/>
    </row>
    <row r="14629" spans="8:14" x14ac:dyDescent="0.55000000000000004">
      <c r="H14629" s="4"/>
      <c r="M14629" s="5"/>
      <c r="N14629" s="6"/>
    </row>
    <row r="14630" spans="8:14" x14ac:dyDescent="0.55000000000000004">
      <c r="H14630" s="4"/>
      <c r="M14630" s="5"/>
      <c r="N14630" s="6"/>
    </row>
    <row r="14631" spans="8:14" x14ac:dyDescent="0.55000000000000004">
      <c r="H14631" s="4"/>
      <c r="M14631" s="5"/>
      <c r="N14631" s="6"/>
    </row>
    <row r="14632" spans="8:14" x14ac:dyDescent="0.55000000000000004">
      <c r="H14632" s="4"/>
      <c r="M14632" s="5"/>
      <c r="N14632" s="6"/>
    </row>
    <row r="14633" spans="8:14" x14ac:dyDescent="0.55000000000000004">
      <c r="H14633" s="4"/>
      <c r="M14633" s="5"/>
      <c r="N14633" s="6"/>
    </row>
    <row r="14634" spans="8:14" x14ac:dyDescent="0.55000000000000004">
      <c r="H14634" s="4"/>
      <c r="M14634" s="5"/>
      <c r="N14634" s="6"/>
    </row>
    <row r="14635" spans="8:14" x14ac:dyDescent="0.55000000000000004">
      <c r="H14635" s="4"/>
      <c r="M14635" s="5"/>
      <c r="N14635" s="6"/>
    </row>
    <row r="14636" spans="8:14" x14ac:dyDescent="0.55000000000000004">
      <c r="H14636" s="4"/>
      <c r="M14636" s="5"/>
      <c r="N14636" s="6"/>
    </row>
    <row r="14637" spans="8:14" x14ac:dyDescent="0.55000000000000004">
      <c r="H14637" s="4"/>
      <c r="M14637" s="5"/>
      <c r="N14637" s="6"/>
    </row>
    <row r="14638" spans="8:14" x14ac:dyDescent="0.55000000000000004">
      <c r="H14638" s="4"/>
      <c r="M14638" s="5"/>
      <c r="N14638" s="6"/>
    </row>
    <row r="14639" spans="8:14" x14ac:dyDescent="0.55000000000000004">
      <c r="H14639" s="4"/>
      <c r="M14639" s="5"/>
      <c r="N14639" s="6"/>
    </row>
    <row r="14640" spans="8:14" x14ac:dyDescent="0.55000000000000004">
      <c r="H14640" s="4"/>
      <c r="M14640" s="5"/>
      <c r="N14640" s="6"/>
    </row>
    <row r="14641" spans="8:14" x14ac:dyDescent="0.55000000000000004">
      <c r="H14641" s="4"/>
      <c r="M14641" s="5"/>
      <c r="N14641" s="6"/>
    </row>
    <row r="14642" spans="8:14" x14ac:dyDescent="0.55000000000000004">
      <c r="H14642" s="4"/>
      <c r="M14642" s="5"/>
      <c r="N14642" s="6"/>
    </row>
    <row r="14643" spans="8:14" x14ac:dyDescent="0.55000000000000004">
      <c r="H14643" s="4"/>
      <c r="M14643" s="5"/>
      <c r="N14643" s="6"/>
    </row>
    <row r="14644" spans="8:14" x14ac:dyDescent="0.55000000000000004">
      <c r="H14644" s="4"/>
      <c r="M14644" s="5"/>
      <c r="N14644" s="6"/>
    </row>
    <row r="14645" spans="8:14" x14ac:dyDescent="0.55000000000000004">
      <c r="H14645" s="4"/>
      <c r="M14645" s="5"/>
      <c r="N14645" s="6"/>
    </row>
    <row r="14646" spans="8:14" x14ac:dyDescent="0.55000000000000004">
      <c r="H14646" s="4"/>
      <c r="M14646" s="5"/>
      <c r="N14646" s="6"/>
    </row>
    <row r="14647" spans="8:14" x14ac:dyDescent="0.55000000000000004">
      <c r="H14647" s="4"/>
      <c r="M14647" s="5"/>
      <c r="N14647" s="6"/>
    </row>
    <row r="14648" spans="8:14" x14ac:dyDescent="0.55000000000000004">
      <c r="H14648" s="4"/>
      <c r="M14648" s="5"/>
      <c r="N14648" s="6"/>
    </row>
    <row r="14649" spans="8:14" x14ac:dyDescent="0.55000000000000004">
      <c r="H14649" s="4"/>
      <c r="M14649" s="5"/>
      <c r="N14649" s="6"/>
    </row>
    <row r="14650" spans="8:14" x14ac:dyDescent="0.55000000000000004">
      <c r="H14650" s="4"/>
      <c r="M14650" s="5"/>
      <c r="N14650" s="6"/>
    </row>
    <row r="14651" spans="8:14" x14ac:dyDescent="0.55000000000000004">
      <c r="H14651" s="4"/>
      <c r="M14651" s="5"/>
      <c r="N14651" s="6"/>
    </row>
    <row r="14652" spans="8:14" x14ac:dyDescent="0.55000000000000004">
      <c r="H14652" s="4"/>
      <c r="M14652" s="5"/>
      <c r="N14652" s="6"/>
    </row>
    <row r="14653" spans="8:14" x14ac:dyDescent="0.55000000000000004">
      <c r="H14653" s="4"/>
      <c r="M14653" s="5"/>
      <c r="N14653" s="6"/>
    </row>
    <row r="14654" spans="8:14" x14ac:dyDescent="0.55000000000000004">
      <c r="H14654" s="4"/>
      <c r="M14654" s="5"/>
      <c r="N14654" s="6"/>
    </row>
    <row r="14655" spans="8:14" x14ac:dyDescent="0.55000000000000004">
      <c r="H14655" s="4"/>
      <c r="M14655" s="5"/>
      <c r="N14655" s="6"/>
    </row>
    <row r="14656" spans="8:14" x14ac:dyDescent="0.55000000000000004">
      <c r="H14656" s="4"/>
      <c r="M14656" s="5"/>
      <c r="N14656" s="6"/>
    </row>
    <row r="14657" spans="8:14" x14ac:dyDescent="0.55000000000000004">
      <c r="H14657" s="4"/>
      <c r="M14657" s="5"/>
      <c r="N14657" s="6"/>
    </row>
    <row r="14658" spans="8:14" x14ac:dyDescent="0.55000000000000004">
      <c r="H14658" s="4"/>
      <c r="M14658" s="5"/>
      <c r="N14658" s="6"/>
    </row>
    <row r="14659" spans="8:14" x14ac:dyDescent="0.55000000000000004">
      <c r="H14659" s="4"/>
      <c r="M14659" s="5"/>
      <c r="N14659" s="6"/>
    </row>
    <row r="14660" spans="8:14" x14ac:dyDescent="0.55000000000000004">
      <c r="H14660" s="4"/>
      <c r="M14660" s="5"/>
      <c r="N14660" s="6"/>
    </row>
    <row r="14661" spans="8:14" x14ac:dyDescent="0.55000000000000004">
      <c r="H14661" s="4"/>
      <c r="M14661" s="5"/>
      <c r="N14661" s="6"/>
    </row>
    <row r="14662" spans="8:14" x14ac:dyDescent="0.55000000000000004">
      <c r="H14662" s="4"/>
      <c r="M14662" s="5"/>
      <c r="N14662" s="6"/>
    </row>
    <row r="14663" spans="8:14" x14ac:dyDescent="0.55000000000000004">
      <c r="H14663" s="4"/>
      <c r="M14663" s="5"/>
      <c r="N14663" s="6"/>
    </row>
    <row r="14664" spans="8:14" x14ac:dyDescent="0.55000000000000004">
      <c r="H14664" s="4"/>
      <c r="M14664" s="5"/>
      <c r="N14664" s="6"/>
    </row>
    <row r="14665" spans="8:14" x14ac:dyDescent="0.55000000000000004">
      <c r="H14665" s="4"/>
      <c r="M14665" s="5"/>
      <c r="N14665" s="6"/>
    </row>
    <row r="14666" spans="8:14" x14ac:dyDescent="0.55000000000000004">
      <c r="H14666" s="4"/>
      <c r="M14666" s="5"/>
      <c r="N14666" s="6"/>
    </row>
    <row r="14667" spans="8:14" x14ac:dyDescent="0.55000000000000004">
      <c r="H14667" s="4"/>
      <c r="M14667" s="5"/>
      <c r="N14667" s="6"/>
    </row>
    <row r="14668" spans="8:14" x14ac:dyDescent="0.55000000000000004">
      <c r="H14668" s="4"/>
      <c r="M14668" s="5"/>
      <c r="N14668" s="6"/>
    </row>
    <row r="14669" spans="8:14" x14ac:dyDescent="0.55000000000000004">
      <c r="H14669" s="4"/>
      <c r="M14669" s="5"/>
      <c r="N14669" s="6"/>
    </row>
    <row r="14670" spans="8:14" x14ac:dyDescent="0.55000000000000004">
      <c r="H14670" s="4"/>
      <c r="M14670" s="5"/>
      <c r="N14670" s="6"/>
    </row>
    <row r="14671" spans="8:14" x14ac:dyDescent="0.55000000000000004">
      <c r="H14671" s="4"/>
      <c r="M14671" s="5"/>
      <c r="N14671" s="6"/>
    </row>
    <row r="14672" spans="8:14" x14ac:dyDescent="0.55000000000000004">
      <c r="H14672" s="4"/>
      <c r="M14672" s="5"/>
      <c r="N14672" s="6"/>
    </row>
    <row r="14673" spans="8:14" x14ac:dyDescent="0.55000000000000004">
      <c r="H14673" s="4"/>
      <c r="M14673" s="5"/>
      <c r="N14673" s="6"/>
    </row>
    <row r="14674" spans="8:14" x14ac:dyDescent="0.55000000000000004">
      <c r="H14674" s="4"/>
      <c r="M14674" s="5"/>
      <c r="N14674" s="6"/>
    </row>
    <row r="14675" spans="8:14" x14ac:dyDescent="0.55000000000000004">
      <c r="H14675" s="4"/>
      <c r="M14675" s="5"/>
      <c r="N14675" s="6"/>
    </row>
    <row r="14676" spans="8:14" x14ac:dyDescent="0.55000000000000004">
      <c r="H14676" s="4"/>
      <c r="M14676" s="5"/>
      <c r="N14676" s="6"/>
    </row>
    <row r="14677" spans="8:14" x14ac:dyDescent="0.55000000000000004">
      <c r="H14677" s="4"/>
      <c r="M14677" s="5"/>
      <c r="N14677" s="6"/>
    </row>
    <row r="14678" spans="8:14" x14ac:dyDescent="0.55000000000000004">
      <c r="H14678" s="4"/>
      <c r="M14678" s="5"/>
      <c r="N14678" s="6"/>
    </row>
    <row r="14679" spans="8:14" x14ac:dyDescent="0.55000000000000004">
      <c r="H14679" s="4"/>
      <c r="M14679" s="5"/>
      <c r="N14679" s="6"/>
    </row>
    <row r="14680" spans="8:14" x14ac:dyDescent="0.55000000000000004">
      <c r="H14680" s="4"/>
      <c r="M14680" s="5"/>
      <c r="N14680" s="6"/>
    </row>
    <row r="14681" spans="8:14" x14ac:dyDescent="0.55000000000000004">
      <c r="H14681" s="4"/>
      <c r="M14681" s="5"/>
      <c r="N14681" s="6"/>
    </row>
    <row r="14682" spans="8:14" x14ac:dyDescent="0.55000000000000004">
      <c r="H14682" s="4"/>
      <c r="M14682" s="5"/>
      <c r="N14682" s="6"/>
    </row>
    <row r="14683" spans="8:14" x14ac:dyDescent="0.55000000000000004">
      <c r="H14683" s="4"/>
      <c r="M14683" s="5"/>
      <c r="N14683" s="6"/>
    </row>
    <row r="14684" spans="8:14" x14ac:dyDescent="0.55000000000000004">
      <c r="H14684" s="4"/>
      <c r="M14684" s="5"/>
      <c r="N14684" s="6"/>
    </row>
    <row r="14685" spans="8:14" x14ac:dyDescent="0.55000000000000004">
      <c r="H14685" s="4"/>
      <c r="M14685" s="5"/>
      <c r="N14685" s="6"/>
    </row>
    <row r="14686" spans="8:14" x14ac:dyDescent="0.55000000000000004">
      <c r="H14686" s="4"/>
      <c r="M14686" s="5"/>
      <c r="N14686" s="6"/>
    </row>
    <row r="14687" spans="8:14" x14ac:dyDescent="0.55000000000000004">
      <c r="H14687" s="4"/>
      <c r="M14687" s="5"/>
      <c r="N14687" s="6"/>
    </row>
    <row r="14688" spans="8:14" x14ac:dyDescent="0.55000000000000004">
      <c r="H14688" s="4"/>
      <c r="M14688" s="5"/>
      <c r="N14688" s="6"/>
    </row>
    <row r="14689" spans="8:14" x14ac:dyDescent="0.55000000000000004">
      <c r="H14689" s="4"/>
      <c r="M14689" s="5"/>
      <c r="N14689" s="6"/>
    </row>
    <row r="14690" spans="8:14" x14ac:dyDescent="0.55000000000000004">
      <c r="H14690" s="4"/>
      <c r="M14690" s="5"/>
      <c r="N14690" s="6"/>
    </row>
    <row r="14691" spans="8:14" x14ac:dyDescent="0.55000000000000004">
      <c r="H14691" s="4"/>
      <c r="M14691" s="5"/>
      <c r="N14691" s="6"/>
    </row>
    <row r="14692" spans="8:14" x14ac:dyDescent="0.55000000000000004">
      <c r="H14692" s="4"/>
      <c r="M14692" s="5"/>
      <c r="N14692" s="6"/>
    </row>
    <row r="14693" spans="8:14" x14ac:dyDescent="0.55000000000000004">
      <c r="H14693" s="4"/>
      <c r="M14693" s="5"/>
      <c r="N14693" s="6"/>
    </row>
    <row r="14694" spans="8:14" x14ac:dyDescent="0.55000000000000004">
      <c r="H14694" s="4"/>
      <c r="M14694" s="5"/>
      <c r="N14694" s="6"/>
    </row>
    <row r="14695" spans="8:14" x14ac:dyDescent="0.55000000000000004">
      <c r="H14695" s="4"/>
      <c r="M14695" s="5"/>
      <c r="N14695" s="6"/>
    </row>
    <row r="14696" spans="8:14" x14ac:dyDescent="0.55000000000000004">
      <c r="H14696" s="4"/>
      <c r="M14696" s="5"/>
      <c r="N14696" s="6"/>
    </row>
    <row r="14697" spans="8:14" x14ac:dyDescent="0.55000000000000004">
      <c r="H14697" s="4"/>
      <c r="M14697" s="5"/>
      <c r="N14697" s="6"/>
    </row>
    <row r="14698" spans="8:14" x14ac:dyDescent="0.55000000000000004">
      <c r="H14698" s="4"/>
      <c r="M14698" s="5"/>
      <c r="N14698" s="6"/>
    </row>
    <row r="14699" spans="8:14" x14ac:dyDescent="0.55000000000000004">
      <c r="H14699" s="4"/>
      <c r="M14699" s="5"/>
      <c r="N14699" s="6"/>
    </row>
    <row r="14700" spans="8:14" x14ac:dyDescent="0.55000000000000004">
      <c r="H14700" s="4"/>
      <c r="M14700" s="5"/>
      <c r="N14700" s="6"/>
    </row>
    <row r="14701" spans="8:14" x14ac:dyDescent="0.55000000000000004">
      <c r="H14701" s="4"/>
      <c r="M14701" s="5"/>
      <c r="N14701" s="6"/>
    </row>
    <row r="14702" spans="8:14" x14ac:dyDescent="0.55000000000000004">
      <c r="H14702" s="4"/>
      <c r="M14702" s="5"/>
      <c r="N14702" s="6"/>
    </row>
    <row r="14703" spans="8:14" x14ac:dyDescent="0.55000000000000004">
      <c r="H14703" s="4"/>
      <c r="M14703" s="5"/>
      <c r="N14703" s="6"/>
    </row>
    <row r="14704" spans="8:14" x14ac:dyDescent="0.55000000000000004">
      <c r="H14704" s="4"/>
      <c r="M14704" s="5"/>
      <c r="N14704" s="6"/>
    </row>
    <row r="14705" spans="8:14" x14ac:dyDescent="0.55000000000000004">
      <c r="H14705" s="4"/>
      <c r="M14705" s="5"/>
      <c r="N14705" s="6"/>
    </row>
    <row r="14706" spans="8:14" x14ac:dyDescent="0.55000000000000004">
      <c r="H14706" s="4"/>
      <c r="M14706" s="5"/>
      <c r="N14706" s="6"/>
    </row>
    <row r="14707" spans="8:14" x14ac:dyDescent="0.55000000000000004">
      <c r="H14707" s="4"/>
      <c r="M14707" s="5"/>
      <c r="N14707" s="6"/>
    </row>
    <row r="14708" spans="8:14" x14ac:dyDescent="0.55000000000000004">
      <c r="H14708" s="4"/>
      <c r="M14708" s="5"/>
      <c r="N14708" s="6"/>
    </row>
    <row r="14709" spans="8:14" x14ac:dyDescent="0.55000000000000004">
      <c r="H14709" s="4"/>
      <c r="M14709" s="5"/>
      <c r="N14709" s="6"/>
    </row>
    <row r="14710" spans="8:14" x14ac:dyDescent="0.55000000000000004">
      <c r="H14710" s="4"/>
      <c r="M14710" s="5"/>
      <c r="N14710" s="6"/>
    </row>
    <row r="14711" spans="8:14" x14ac:dyDescent="0.55000000000000004">
      <c r="H14711" s="4"/>
      <c r="M14711" s="5"/>
      <c r="N14711" s="6"/>
    </row>
    <row r="14712" spans="8:14" x14ac:dyDescent="0.55000000000000004">
      <c r="H14712" s="4"/>
      <c r="M14712" s="5"/>
      <c r="N14712" s="6"/>
    </row>
    <row r="14713" spans="8:14" x14ac:dyDescent="0.55000000000000004">
      <c r="H14713" s="4"/>
      <c r="M14713" s="5"/>
      <c r="N14713" s="6"/>
    </row>
    <row r="14714" spans="8:14" x14ac:dyDescent="0.55000000000000004">
      <c r="H14714" s="4"/>
      <c r="M14714" s="5"/>
      <c r="N14714" s="6"/>
    </row>
    <row r="14715" spans="8:14" x14ac:dyDescent="0.55000000000000004">
      <c r="H14715" s="4"/>
      <c r="M14715" s="5"/>
      <c r="N14715" s="6"/>
    </row>
    <row r="14716" spans="8:14" x14ac:dyDescent="0.55000000000000004">
      <c r="H14716" s="4"/>
      <c r="M14716" s="5"/>
      <c r="N14716" s="6"/>
    </row>
    <row r="14717" spans="8:14" x14ac:dyDescent="0.55000000000000004">
      <c r="H14717" s="4"/>
      <c r="M14717" s="5"/>
      <c r="N14717" s="6"/>
    </row>
    <row r="14718" spans="8:14" x14ac:dyDescent="0.55000000000000004">
      <c r="H14718" s="4"/>
      <c r="M14718" s="5"/>
      <c r="N14718" s="6"/>
    </row>
    <row r="14719" spans="8:14" x14ac:dyDescent="0.55000000000000004">
      <c r="H14719" s="4"/>
      <c r="M14719" s="5"/>
      <c r="N14719" s="6"/>
    </row>
    <row r="14720" spans="8:14" x14ac:dyDescent="0.55000000000000004">
      <c r="H14720" s="4"/>
      <c r="M14720" s="5"/>
      <c r="N14720" s="6"/>
    </row>
    <row r="14721" spans="8:14" x14ac:dyDescent="0.55000000000000004">
      <c r="H14721" s="4"/>
      <c r="M14721" s="5"/>
      <c r="N14721" s="6"/>
    </row>
    <row r="14722" spans="8:14" x14ac:dyDescent="0.55000000000000004">
      <c r="H14722" s="4"/>
      <c r="M14722" s="5"/>
      <c r="N14722" s="6"/>
    </row>
    <row r="14723" spans="8:14" x14ac:dyDescent="0.55000000000000004">
      <c r="H14723" s="4"/>
      <c r="M14723" s="5"/>
      <c r="N14723" s="6"/>
    </row>
    <row r="14724" spans="8:14" x14ac:dyDescent="0.55000000000000004">
      <c r="H14724" s="4"/>
      <c r="M14724" s="5"/>
      <c r="N14724" s="6"/>
    </row>
    <row r="14725" spans="8:14" x14ac:dyDescent="0.55000000000000004">
      <c r="H14725" s="4"/>
      <c r="M14725" s="5"/>
      <c r="N14725" s="6"/>
    </row>
    <row r="14726" spans="8:14" x14ac:dyDescent="0.55000000000000004">
      <c r="H14726" s="4"/>
      <c r="M14726" s="5"/>
      <c r="N14726" s="6"/>
    </row>
    <row r="14727" spans="8:14" x14ac:dyDescent="0.55000000000000004">
      <c r="H14727" s="4"/>
      <c r="M14727" s="5"/>
      <c r="N14727" s="6"/>
    </row>
    <row r="14728" spans="8:14" x14ac:dyDescent="0.55000000000000004">
      <c r="H14728" s="4"/>
      <c r="M14728" s="5"/>
      <c r="N14728" s="6"/>
    </row>
    <row r="14729" spans="8:14" x14ac:dyDescent="0.55000000000000004">
      <c r="H14729" s="4"/>
      <c r="M14729" s="5"/>
      <c r="N14729" s="6"/>
    </row>
    <row r="14730" spans="8:14" x14ac:dyDescent="0.55000000000000004">
      <c r="H14730" s="4"/>
      <c r="M14730" s="5"/>
      <c r="N14730" s="6"/>
    </row>
    <row r="14731" spans="8:14" x14ac:dyDescent="0.55000000000000004">
      <c r="H14731" s="4"/>
      <c r="M14731" s="5"/>
      <c r="N14731" s="6"/>
    </row>
    <row r="14732" spans="8:14" x14ac:dyDescent="0.55000000000000004">
      <c r="H14732" s="4"/>
      <c r="M14732" s="5"/>
      <c r="N14732" s="6"/>
    </row>
    <row r="14733" spans="8:14" x14ac:dyDescent="0.55000000000000004">
      <c r="H14733" s="4"/>
      <c r="M14733" s="5"/>
      <c r="N14733" s="6"/>
    </row>
    <row r="14734" spans="8:14" x14ac:dyDescent="0.55000000000000004">
      <c r="H14734" s="4"/>
      <c r="M14734" s="5"/>
      <c r="N14734" s="6"/>
    </row>
    <row r="14735" spans="8:14" x14ac:dyDescent="0.55000000000000004">
      <c r="H14735" s="4"/>
      <c r="M14735" s="5"/>
      <c r="N14735" s="6"/>
    </row>
    <row r="14736" spans="8:14" x14ac:dyDescent="0.55000000000000004">
      <c r="H14736" s="4"/>
      <c r="M14736" s="5"/>
      <c r="N14736" s="6"/>
    </row>
    <row r="14737" spans="8:14" x14ac:dyDescent="0.55000000000000004">
      <c r="H14737" s="4"/>
      <c r="M14737" s="5"/>
      <c r="N14737" s="6"/>
    </row>
    <row r="14738" spans="8:14" x14ac:dyDescent="0.55000000000000004">
      <c r="H14738" s="4"/>
      <c r="M14738" s="5"/>
      <c r="N14738" s="6"/>
    </row>
    <row r="14739" spans="8:14" x14ac:dyDescent="0.55000000000000004">
      <c r="H14739" s="4"/>
      <c r="M14739" s="5"/>
      <c r="N14739" s="6"/>
    </row>
    <row r="14740" spans="8:14" x14ac:dyDescent="0.55000000000000004">
      <c r="H14740" s="4"/>
      <c r="M14740" s="5"/>
      <c r="N14740" s="6"/>
    </row>
    <row r="14741" spans="8:14" x14ac:dyDescent="0.55000000000000004">
      <c r="H14741" s="4"/>
      <c r="M14741" s="5"/>
      <c r="N14741" s="6"/>
    </row>
    <row r="14742" spans="8:14" x14ac:dyDescent="0.55000000000000004">
      <c r="H14742" s="4"/>
      <c r="M14742" s="5"/>
      <c r="N14742" s="6"/>
    </row>
    <row r="14743" spans="8:14" x14ac:dyDescent="0.55000000000000004">
      <c r="H14743" s="4"/>
      <c r="M14743" s="5"/>
      <c r="N14743" s="6"/>
    </row>
    <row r="14744" spans="8:14" x14ac:dyDescent="0.55000000000000004">
      <c r="H14744" s="4"/>
      <c r="M14744" s="5"/>
      <c r="N14744" s="6"/>
    </row>
    <row r="14745" spans="8:14" x14ac:dyDescent="0.55000000000000004">
      <c r="H14745" s="4"/>
      <c r="M14745" s="5"/>
      <c r="N14745" s="6"/>
    </row>
    <row r="14746" spans="8:14" x14ac:dyDescent="0.55000000000000004">
      <c r="H14746" s="4"/>
      <c r="M14746" s="5"/>
      <c r="N14746" s="6"/>
    </row>
    <row r="14747" spans="8:14" x14ac:dyDescent="0.55000000000000004">
      <c r="H14747" s="4"/>
      <c r="M14747" s="5"/>
      <c r="N14747" s="6"/>
    </row>
    <row r="14748" spans="8:14" x14ac:dyDescent="0.55000000000000004">
      <c r="H14748" s="4"/>
      <c r="M14748" s="5"/>
      <c r="N14748" s="6"/>
    </row>
    <row r="14749" spans="8:14" x14ac:dyDescent="0.55000000000000004">
      <c r="H14749" s="4"/>
      <c r="M14749" s="5"/>
      <c r="N14749" s="6"/>
    </row>
    <row r="14750" spans="8:14" x14ac:dyDescent="0.55000000000000004">
      <c r="H14750" s="4"/>
      <c r="M14750" s="5"/>
      <c r="N14750" s="6"/>
    </row>
    <row r="14751" spans="8:14" x14ac:dyDescent="0.55000000000000004">
      <c r="H14751" s="4"/>
      <c r="M14751" s="5"/>
      <c r="N14751" s="6"/>
    </row>
    <row r="14752" spans="8:14" x14ac:dyDescent="0.55000000000000004">
      <c r="H14752" s="4"/>
      <c r="M14752" s="5"/>
      <c r="N14752" s="6"/>
    </row>
    <row r="14753" spans="8:14" x14ac:dyDescent="0.55000000000000004">
      <c r="H14753" s="4"/>
      <c r="M14753" s="5"/>
      <c r="N14753" s="6"/>
    </row>
    <row r="14754" spans="8:14" x14ac:dyDescent="0.55000000000000004">
      <c r="H14754" s="4"/>
      <c r="M14754" s="5"/>
      <c r="N14754" s="6"/>
    </row>
    <row r="14755" spans="8:14" x14ac:dyDescent="0.55000000000000004">
      <c r="H14755" s="4"/>
      <c r="M14755" s="5"/>
      <c r="N14755" s="6"/>
    </row>
    <row r="14756" spans="8:14" x14ac:dyDescent="0.55000000000000004">
      <c r="H14756" s="4"/>
      <c r="M14756" s="5"/>
      <c r="N14756" s="6"/>
    </row>
    <row r="14757" spans="8:14" x14ac:dyDescent="0.55000000000000004">
      <c r="H14757" s="4"/>
      <c r="M14757" s="5"/>
      <c r="N14757" s="6"/>
    </row>
    <row r="14758" spans="8:14" x14ac:dyDescent="0.55000000000000004">
      <c r="H14758" s="4"/>
      <c r="M14758" s="5"/>
      <c r="N14758" s="6"/>
    </row>
    <row r="14759" spans="8:14" x14ac:dyDescent="0.55000000000000004">
      <c r="H14759" s="4"/>
      <c r="M14759" s="5"/>
      <c r="N14759" s="6"/>
    </row>
    <row r="14760" spans="8:14" x14ac:dyDescent="0.55000000000000004">
      <c r="H14760" s="4"/>
      <c r="M14760" s="5"/>
      <c r="N14760" s="6"/>
    </row>
    <row r="14761" spans="8:14" x14ac:dyDescent="0.55000000000000004">
      <c r="H14761" s="4"/>
      <c r="M14761" s="5"/>
      <c r="N14761" s="6"/>
    </row>
    <row r="14762" spans="8:14" x14ac:dyDescent="0.55000000000000004">
      <c r="H14762" s="4"/>
      <c r="M14762" s="5"/>
      <c r="N14762" s="6"/>
    </row>
    <row r="14763" spans="8:14" x14ac:dyDescent="0.55000000000000004">
      <c r="H14763" s="4"/>
      <c r="M14763" s="5"/>
      <c r="N14763" s="6"/>
    </row>
    <row r="14764" spans="8:14" x14ac:dyDescent="0.55000000000000004">
      <c r="H14764" s="4"/>
      <c r="M14764" s="5"/>
      <c r="N14764" s="6"/>
    </row>
    <row r="14765" spans="8:14" x14ac:dyDescent="0.55000000000000004">
      <c r="H14765" s="4"/>
      <c r="M14765" s="5"/>
      <c r="N14765" s="6"/>
    </row>
    <row r="14766" spans="8:14" x14ac:dyDescent="0.55000000000000004">
      <c r="H14766" s="4"/>
      <c r="M14766" s="5"/>
      <c r="N14766" s="6"/>
    </row>
    <row r="14767" spans="8:14" x14ac:dyDescent="0.55000000000000004">
      <c r="H14767" s="4"/>
      <c r="M14767" s="5"/>
      <c r="N14767" s="6"/>
    </row>
    <row r="14768" spans="8:14" x14ac:dyDescent="0.55000000000000004">
      <c r="H14768" s="4"/>
      <c r="M14768" s="5"/>
      <c r="N14768" s="6"/>
    </row>
    <row r="14769" spans="8:14" x14ac:dyDescent="0.55000000000000004">
      <c r="H14769" s="4"/>
      <c r="M14769" s="5"/>
      <c r="N14769" s="6"/>
    </row>
    <row r="14770" spans="8:14" x14ac:dyDescent="0.55000000000000004">
      <c r="H14770" s="4"/>
      <c r="M14770" s="5"/>
      <c r="N14770" s="6"/>
    </row>
    <row r="14771" spans="8:14" x14ac:dyDescent="0.55000000000000004">
      <c r="H14771" s="4"/>
      <c r="M14771" s="5"/>
      <c r="N14771" s="6"/>
    </row>
    <row r="14772" spans="8:14" x14ac:dyDescent="0.55000000000000004">
      <c r="H14772" s="4"/>
      <c r="M14772" s="5"/>
      <c r="N14772" s="6"/>
    </row>
    <row r="14773" spans="8:14" x14ac:dyDescent="0.55000000000000004">
      <c r="H14773" s="4"/>
      <c r="M14773" s="5"/>
      <c r="N14773" s="6"/>
    </row>
    <row r="14774" spans="8:14" x14ac:dyDescent="0.55000000000000004">
      <c r="H14774" s="4"/>
      <c r="M14774" s="5"/>
      <c r="N14774" s="6"/>
    </row>
    <row r="14775" spans="8:14" x14ac:dyDescent="0.55000000000000004">
      <c r="H14775" s="4"/>
      <c r="M14775" s="5"/>
      <c r="N14775" s="6"/>
    </row>
    <row r="14776" spans="8:14" x14ac:dyDescent="0.55000000000000004">
      <c r="H14776" s="4"/>
      <c r="M14776" s="5"/>
      <c r="N14776" s="6"/>
    </row>
    <row r="14777" spans="8:14" x14ac:dyDescent="0.55000000000000004">
      <c r="H14777" s="4"/>
      <c r="M14777" s="5"/>
      <c r="N14777" s="6"/>
    </row>
    <row r="14778" spans="8:14" x14ac:dyDescent="0.55000000000000004">
      <c r="H14778" s="4"/>
      <c r="M14778" s="5"/>
      <c r="N14778" s="6"/>
    </row>
    <row r="14779" spans="8:14" x14ac:dyDescent="0.55000000000000004">
      <c r="H14779" s="4"/>
      <c r="M14779" s="5"/>
      <c r="N14779" s="6"/>
    </row>
    <row r="14780" spans="8:14" x14ac:dyDescent="0.55000000000000004">
      <c r="H14780" s="4"/>
      <c r="M14780" s="5"/>
      <c r="N14780" s="6"/>
    </row>
    <row r="14781" spans="8:14" x14ac:dyDescent="0.55000000000000004">
      <c r="H14781" s="4"/>
      <c r="M14781" s="5"/>
      <c r="N14781" s="6"/>
    </row>
    <row r="14782" spans="8:14" x14ac:dyDescent="0.55000000000000004">
      <c r="H14782" s="4"/>
      <c r="M14782" s="5"/>
      <c r="N14782" s="6"/>
    </row>
    <row r="14783" spans="8:14" x14ac:dyDescent="0.55000000000000004">
      <c r="H14783" s="4"/>
      <c r="M14783" s="5"/>
      <c r="N14783" s="6"/>
    </row>
    <row r="14784" spans="8:14" x14ac:dyDescent="0.55000000000000004">
      <c r="H14784" s="4"/>
      <c r="M14784" s="5"/>
      <c r="N14784" s="6"/>
    </row>
    <row r="14785" spans="8:14" x14ac:dyDescent="0.55000000000000004">
      <c r="H14785" s="4"/>
      <c r="M14785" s="5"/>
      <c r="N14785" s="6"/>
    </row>
    <row r="14786" spans="8:14" x14ac:dyDescent="0.55000000000000004">
      <c r="H14786" s="4"/>
      <c r="M14786" s="5"/>
      <c r="N14786" s="6"/>
    </row>
    <row r="14787" spans="8:14" x14ac:dyDescent="0.55000000000000004">
      <c r="H14787" s="4"/>
      <c r="M14787" s="5"/>
      <c r="N14787" s="6"/>
    </row>
    <row r="14788" spans="8:14" x14ac:dyDescent="0.55000000000000004">
      <c r="H14788" s="4"/>
      <c r="M14788" s="5"/>
      <c r="N14788" s="6"/>
    </row>
    <row r="14789" spans="8:14" x14ac:dyDescent="0.55000000000000004">
      <c r="H14789" s="4"/>
      <c r="M14789" s="5"/>
      <c r="N14789" s="6"/>
    </row>
    <row r="14790" spans="8:14" x14ac:dyDescent="0.55000000000000004">
      <c r="H14790" s="4"/>
      <c r="M14790" s="5"/>
      <c r="N14790" s="6"/>
    </row>
    <row r="14791" spans="8:14" x14ac:dyDescent="0.55000000000000004">
      <c r="H14791" s="4"/>
      <c r="M14791" s="5"/>
      <c r="N14791" s="6"/>
    </row>
    <row r="14792" spans="8:14" x14ac:dyDescent="0.55000000000000004">
      <c r="H14792" s="4"/>
      <c r="M14792" s="5"/>
      <c r="N14792" s="6"/>
    </row>
    <row r="14793" spans="8:14" x14ac:dyDescent="0.55000000000000004">
      <c r="H14793" s="4"/>
      <c r="M14793" s="5"/>
      <c r="N14793" s="6"/>
    </row>
    <row r="14794" spans="8:14" x14ac:dyDescent="0.55000000000000004">
      <c r="H14794" s="4"/>
      <c r="M14794" s="5"/>
      <c r="N14794" s="6"/>
    </row>
    <row r="14795" spans="8:14" x14ac:dyDescent="0.55000000000000004">
      <c r="H14795" s="4"/>
      <c r="M14795" s="5"/>
      <c r="N14795" s="6"/>
    </row>
    <row r="14796" spans="8:14" x14ac:dyDescent="0.55000000000000004">
      <c r="H14796" s="4"/>
      <c r="M14796" s="5"/>
      <c r="N14796" s="6"/>
    </row>
    <row r="14797" spans="8:14" x14ac:dyDescent="0.55000000000000004">
      <c r="H14797" s="4"/>
      <c r="M14797" s="5"/>
      <c r="N14797" s="6"/>
    </row>
    <row r="14798" spans="8:14" x14ac:dyDescent="0.55000000000000004">
      <c r="H14798" s="4"/>
      <c r="M14798" s="5"/>
      <c r="N14798" s="6"/>
    </row>
    <row r="14799" spans="8:14" x14ac:dyDescent="0.55000000000000004">
      <c r="H14799" s="4"/>
      <c r="M14799" s="5"/>
      <c r="N14799" s="6"/>
    </row>
    <row r="14800" spans="8:14" x14ac:dyDescent="0.55000000000000004">
      <c r="H14800" s="4"/>
      <c r="M14800" s="5"/>
      <c r="N14800" s="6"/>
    </row>
    <row r="14801" spans="8:14" x14ac:dyDescent="0.55000000000000004">
      <c r="H14801" s="4"/>
      <c r="M14801" s="5"/>
      <c r="N14801" s="6"/>
    </row>
    <row r="14802" spans="8:14" x14ac:dyDescent="0.55000000000000004">
      <c r="H14802" s="4"/>
      <c r="M14802" s="5"/>
      <c r="N14802" s="6"/>
    </row>
    <row r="14803" spans="8:14" x14ac:dyDescent="0.55000000000000004">
      <c r="H14803" s="4"/>
      <c r="M14803" s="5"/>
      <c r="N14803" s="6"/>
    </row>
    <row r="14804" spans="8:14" x14ac:dyDescent="0.55000000000000004">
      <c r="H14804" s="4"/>
      <c r="M14804" s="5"/>
      <c r="N14804" s="6"/>
    </row>
    <row r="14805" spans="8:14" x14ac:dyDescent="0.55000000000000004">
      <c r="H14805" s="4"/>
      <c r="M14805" s="5"/>
      <c r="N14805" s="6"/>
    </row>
    <row r="14806" spans="8:14" x14ac:dyDescent="0.55000000000000004">
      <c r="H14806" s="4"/>
      <c r="M14806" s="5"/>
      <c r="N14806" s="6"/>
    </row>
    <row r="14807" spans="8:14" x14ac:dyDescent="0.55000000000000004">
      <c r="H14807" s="4"/>
      <c r="M14807" s="5"/>
      <c r="N14807" s="6"/>
    </row>
    <row r="14808" spans="8:14" x14ac:dyDescent="0.55000000000000004">
      <c r="H14808" s="4"/>
      <c r="M14808" s="5"/>
      <c r="N14808" s="6"/>
    </row>
    <row r="14809" spans="8:14" x14ac:dyDescent="0.55000000000000004">
      <c r="H14809" s="4"/>
      <c r="M14809" s="5"/>
      <c r="N14809" s="6"/>
    </row>
    <row r="14810" spans="8:14" x14ac:dyDescent="0.55000000000000004">
      <c r="H14810" s="4"/>
      <c r="M14810" s="5"/>
      <c r="N14810" s="6"/>
    </row>
    <row r="14811" spans="8:14" x14ac:dyDescent="0.55000000000000004">
      <c r="H14811" s="4"/>
      <c r="M14811" s="5"/>
      <c r="N14811" s="6"/>
    </row>
    <row r="14812" spans="8:14" x14ac:dyDescent="0.55000000000000004">
      <c r="H14812" s="4"/>
      <c r="M14812" s="5"/>
      <c r="N14812" s="6"/>
    </row>
    <row r="14813" spans="8:14" x14ac:dyDescent="0.55000000000000004">
      <c r="H14813" s="4"/>
      <c r="M14813" s="5"/>
      <c r="N14813" s="6"/>
    </row>
    <row r="14814" spans="8:14" x14ac:dyDescent="0.55000000000000004">
      <c r="H14814" s="4"/>
      <c r="M14814" s="5"/>
      <c r="N14814" s="6"/>
    </row>
    <row r="14815" spans="8:14" x14ac:dyDescent="0.55000000000000004">
      <c r="H14815" s="4"/>
      <c r="M14815" s="5"/>
      <c r="N14815" s="6"/>
    </row>
    <row r="14816" spans="8:14" x14ac:dyDescent="0.55000000000000004">
      <c r="H14816" s="4"/>
      <c r="M14816" s="5"/>
      <c r="N14816" s="6"/>
    </row>
    <row r="14817" spans="8:14" x14ac:dyDescent="0.55000000000000004">
      <c r="H14817" s="4"/>
      <c r="M14817" s="5"/>
      <c r="N14817" s="6"/>
    </row>
    <row r="14818" spans="8:14" x14ac:dyDescent="0.55000000000000004">
      <c r="H14818" s="4"/>
      <c r="M14818" s="5"/>
      <c r="N14818" s="6"/>
    </row>
    <row r="14819" spans="8:14" x14ac:dyDescent="0.55000000000000004">
      <c r="H14819" s="4"/>
      <c r="M14819" s="5"/>
      <c r="N14819" s="6"/>
    </row>
    <row r="14820" spans="8:14" x14ac:dyDescent="0.55000000000000004">
      <c r="H14820" s="4"/>
      <c r="M14820" s="5"/>
      <c r="N14820" s="6"/>
    </row>
    <row r="14821" spans="8:14" x14ac:dyDescent="0.55000000000000004">
      <c r="H14821" s="4"/>
      <c r="M14821" s="5"/>
      <c r="N14821" s="6"/>
    </row>
    <row r="14822" spans="8:14" x14ac:dyDescent="0.55000000000000004">
      <c r="H14822" s="4"/>
      <c r="M14822" s="5"/>
      <c r="N14822" s="6"/>
    </row>
    <row r="14823" spans="8:14" x14ac:dyDescent="0.55000000000000004">
      <c r="H14823" s="4"/>
      <c r="M14823" s="5"/>
      <c r="N14823" s="6"/>
    </row>
    <row r="14824" spans="8:14" x14ac:dyDescent="0.55000000000000004">
      <c r="H14824" s="4"/>
      <c r="M14824" s="5"/>
      <c r="N14824" s="6"/>
    </row>
    <row r="14825" spans="8:14" x14ac:dyDescent="0.55000000000000004">
      <c r="H14825" s="4"/>
      <c r="M14825" s="5"/>
      <c r="N14825" s="6"/>
    </row>
    <row r="14826" spans="8:14" x14ac:dyDescent="0.55000000000000004">
      <c r="H14826" s="4"/>
      <c r="M14826" s="5"/>
      <c r="N14826" s="6"/>
    </row>
    <row r="14827" spans="8:14" x14ac:dyDescent="0.55000000000000004">
      <c r="H14827" s="4"/>
      <c r="M14827" s="5"/>
      <c r="N14827" s="6"/>
    </row>
    <row r="14828" spans="8:14" x14ac:dyDescent="0.55000000000000004">
      <c r="H14828" s="4"/>
      <c r="M14828" s="5"/>
      <c r="N14828" s="6"/>
    </row>
    <row r="14829" spans="8:14" x14ac:dyDescent="0.55000000000000004">
      <c r="H14829" s="4"/>
      <c r="M14829" s="5"/>
      <c r="N14829" s="6"/>
    </row>
    <row r="14830" spans="8:14" x14ac:dyDescent="0.55000000000000004">
      <c r="H14830" s="4"/>
      <c r="M14830" s="5"/>
      <c r="N14830" s="6"/>
    </row>
    <row r="14831" spans="8:14" x14ac:dyDescent="0.55000000000000004">
      <c r="H14831" s="4"/>
      <c r="M14831" s="5"/>
      <c r="N14831" s="6"/>
    </row>
    <row r="14832" spans="8:14" x14ac:dyDescent="0.55000000000000004">
      <c r="H14832" s="4"/>
      <c r="M14832" s="5"/>
      <c r="N14832" s="6"/>
    </row>
    <row r="14833" spans="8:14" x14ac:dyDescent="0.55000000000000004">
      <c r="H14833" s="4"/>
      <c r="M14833" s="5"/>
      <c r="N14833" s="6"/>
    </row>
    <row r="14834" spans="8:14" x14ac:dyDescent="0.55000000000000004">
      <c r="H14834" s="4"/>
      <c r="M14834" s="5"/>
      <c r="N14834" s="6"/>
    </row>
    <row r="14835" spans="8:14" x14ac:dyDescent="0.55000000000000004">
      <c r="H14835" s="4"/>
      <c r="M14835" s="5"/>
      <c r="N14835" s="6"/>
    </row>
    <row r="14836" spans="8:14" x14ac:dyDescent="0.55000000000000004">
      <c r="H14836" s="4"/>
      <c r="M14836" s="5"/>
      <c r="N14836" s="6"/>
    </row>
    <row r="14837" spans="8:14" x14ac:dyDescent="0.55000000000000004">
      <c r="H14837" s="4"/>
      <c r="M14837" s="5"/>
      <c r="N14837" s="6"/>
    </row>
    <row r="14838" spans="8:14" x14ac:dyDescent="0.55000000000000004">
      <c r="H14838" s="4"/>
      <c r="M14838" s="5"/>
      <c r="N14838" s="6"/>
    </row>
    <row r="14839" spans="8:14" x14ac:dyDescent="0.55000000000000004">
      <c r="H14839" s="4"/>
      <c r="M14839" s="5"/>
      <c r="N14839" s="6"/>
    </row>
    <row r="14840" spans="8:14" x14ac:dyDescent="0.55000000000000004">
      <c r="H14840" s="4"/>
      <c r="M14840" s="5"/>
      <c r="N14840" s="6"/>
    </row>
    <row r="14841" spans="8:14" x14ac:dyDescent="0.55000000000000004">
      <c r="H14841" s="4"/>
      <c r="M14841" s="5"/>
      <c r="N14841" s="6"/>
    </row>
    <row r="14842" spans="8:14" x14ac:dyDescent="0.55000000000000004">
      <c r="H14842" s="4"/>
      <c r="M14842" s="5"/>
      <c r="N14842" s="6"/>
    </row>
    <row r="14843" spans="8:14" x14ac:dyDescent="0.55000000000000004">
      <c r="H14843" s="4"/>
      <c r="M14843" s="5"/>
      <c r="N14843" s="6"/>
    </row>
    <row r="14844" spans="8:14" x14ac:dyDescent="0.55000000000000004">
      <c r="H14844" s="4"/>
      <c r="M14844" s="5"/>
      <c r="N14844" s="6"/>
    </row>
    <row r="14845" spans="8:14" x14ac:dyDescent="0.55000000000000004">
      <c r="H14845" s="4"/>
      <c r="M14845" s="5"/>
      <c r="N14845" s="6"/>
    </row>
    <row r="14846" spans="8:14" x14ac:dyDescent="0.55000000000000004">
      <c r="H14846" s="4"/>
      <c r="M14846" s="5"/>
      <c r="N14846" s="6"/>
    </row>
    <row r="14847" spans="8:14" x14ac:dyDescent="0.55000000000000004">
      <c r="H14847" s="4"/>
      <c r="M14847" s="5"/>
      <c r="N14847" s="6"/>
    </row>
    <row r="14848" spans="8:14" x14ac:dyDescent="0.55000000000000004">
      <c r="H14848" s="4"/>
      <c r="M14848" s="5"/>
      <c r="N14848" s="6"/>
    </row>
    <row r="14849" spans="8:14" x14ac:dyDescent="0.55000000000000004">
      <c r="H14849" s="4"/>
      <c r="M14849" s="5"/>
      <c r="N14849" s="6"/>
    </row>
    <row r="14850" spans="8:14" x14ac:dyDescent="0.55000000000000004">
      <c r="H14850" s="4"/>
      <c r="M14850" s="5"/>
      <c r="N14850" s="6"/>
    </row>
    <row r="14851" spans="8:14" x14ac:dyDescent="0.55000000000000004">
      <c r="H14851" s="4"/>
      <c r="M14851" s="5"/>
      <c r="N14851" s="6"/>
    </row>
    <row r="14852" spans="8:14" x14ac:dyDescent="0.55000000000000004">
      <c r="H14852" s="4"/>
      <c r="M14852" s="5"/>
      <c r="N14852" s="6"/>
    </row>
    <row r="14853" spans="8:14" x14ac:dyDescent="0.55000000000000004">
      <c r="H14853" s="4"/>
      <c r="M14853" s="5"/>
      <c r="N14853" s="6"/>
    </row>
    <row r="14854" spans="8:14" x14ac:dyDescent="0.55000000000000004">
      <c r="H14854" s="4"/>
      <c r="M14854" s="5"/>
      <c r="N14854" s="6"/>
    </row>
    <row r="14855" spans="8:14" x14ac:dyDescent="0.55000000000000004">
      <c r="H14855" s="4"/>
      <c r="M14855" s="5"/>
      <c r="N14855" s="6"/>
    </row>
    <row r="14856" spans="8:14" x14ac:dyDescent="0.55000000000000004">
      <c r="H14856" s="4"/>
      <c r="M14856" s="5"/>
      <c r="N14856" s="6"/>
    </row>
    <row r="14857" spans="8:14" x14ac:dyDescent="0.55000000000000004">
      <c r="H14857" s="4"/>
      <c r="M14857" s="5"/>
      <c r="N14857" s="6"/>
    </row>
    <row r="14858" spans="8:14" x14ac:dyDescent="0.55000000000000004">
      <c r="H14858" s="4"/>
      <c r="M14858" s="5"/>
      <c r="N14858" s="6"/>
    </row>
    <row r="14859" spans="8:14" x14ac:dyDescent="0.55000000000000004">
      <c r="H14859" s="4"/>
      <c r="M14859" s="5"/>
      <c r="N14859" s="6"/>
    </row>
    <row r="14860" spans="8:14" x14ac:dyDescent="0.55000000000000004">
      <c r="H14860" s="4"/>
      <c r="M14860" s="5"/>
      <c r="N14860" s="6"/>
    </row>
    <row r="14861" spans="8:14" x14ac:dyDescent="0.55000000000000004">
      <c r="H14861" s="4"/>
      <c r="M14861" s="5"/>
      <c r="N14861" s="6"/>
    </row>
    <row r="14862" spans="8:14" x14ac:dyDescent="0.55000000000000004">
      <c r="H14862" s="4"/>
      <c r="M14862" s="5"/>
      <c r="N14862" s="6"/>
    </row>
    <row r="14863" spans="8:14" x14ac:dyDescent="0.55000000000000004">
      <c r="H14863" s="4"/>
      <c r="M14863" s="5"/>
      <c r="N14863" s="6"/>
    </row>
    <row r="14864" spans="8:14" x14ac:dyDescent="0.55000000000000004">
      <c r="H14864" s="4"/>
      <c r="M14864" s="5"/>
      <c r="N14864" s="6"/>
    </row>
    <row r="14865" spans="8:14" x14ac:dyDescent="0.55000000000000004">
      <c r="H14865" s="4"/>
      <c r="M14865" s="5"/>
      <c r="N14865" s="6"/>
    </row>
    <row r="14866" spans="8:14" x14ac:dyDescent="0.55000000000000004">
      <c r="H14866" s="4"/>
      <c r="M14866" s="5"/>
      <c r="N14866" s="6"/>
    </row>
    <row r="14867" spans="8:14" x14ac:dyDescent="0.55000000000000004">
      <c r="H14867" s="4"/>
      <c r="M14867" s="5"/>
      <c r="N14867" s="6"/>
    </row>
    <row r="14868" spans="8:14" x14ac:dyDescent="0.55000000000000004">
      <c r="H14868" s="4"/>
      <c r="M14868" s="5"/>
      <c r="N14868" s="6"/>
    </row>
    <row r="14869" spans="8:14" x14ac:dyDescent="0.55000000000000004">
      <c r="H14869" s="4"/>
      <c r="M14869" s="5"/>
      <c r="N14869" s="6"/>
    </row>
    <row r="14870" spans="8:14" x14ac:dyDescent="0.55000000000000004">
      <c r="H14870" s="4"/>
      <c r="M14870" s="5"/>
      <c r="N14870" s="6"/>
    </row>
    <row r="14871" spans="8:14" x14ac:dyDescent="0.55000000000000004">
      <c r="H14871" s="4"/>
      <c r="M14871" s="5"/>
      <c r="N14871" s="6"/>
    </row>
    <row r="14872" spans="8:14" x14ac:dyDescent="0.55000000000000004">
      <c r="H14872" s="4"/>
      <c r="M14872" s="5"/>
      <c r="N14872" s="6"/>
    </row>
    <row r="14873" spans="8:14" x14ac:dyDescent="0.55000000000000004">
      <c r="H14873" s="4"/>
      <c r="M14873" s="5"/>
      <c r="N14873" s="6"/>
    </row>
    <row r="14874" spans="8:14" x14ac:dyDescent="0.55000000000000004">
      <c r="H14874" s="4"/>
      <c r="M14874" s="5"/>
      <c r="N14874" s="6"/>
    </row>
    <row r="14875" spans="8:14" x14ac:dyDescent="0.55000000000000004">
      <c r="H14875" s="4"/>
      <c r="M14875" s="5"/>
      <c r="N14875" s="6"/>
    </row>
    <row r="14876" spans="8:14" x14ac:dyDescent="0.55000000000000004">
      <c r="H14876" s="4"/>
      <c r="M14876" s="5"/>
      <c r="N14876" s="6"/>
    </row>
    <row r="14877" spans="8:14" x14ac:dyDescent="0.55000000000000004">
      <c r="H14877" s="4"/>
      <c r="M14877" s="5"/>
      <c r="N14877" s="6"/>
    </row>
    <row r="14878" spans="8:14" x14ac:dyDescent="0.55000000000000004">
      <c r="H14878" s="4"/>
      <c r="M14878" s="5"/>
      <c r="N14878" s="6"/>
    </row>
    <row r="14879" spans="8:14" x14ac:dyDescent="0.55000000000000004">
      <c r="H14879" s="4"/>
      <c r="M14879" s="5"/>
      <c r="N14879" s="6"/>
    </row>
    <row r="14880" spans="8:14" x14ac:dyDescent="0.55000000000000004">
      <c r="H14880" s="4"/>
      <c r="M14880" s="5"/>
      <c r="N14880" s="6"/>
    </row>
    <row r="14881" spans="8:14" x14ac:dyDescent="0.55000000000000004">
      <c r="H14881" s="4"/>
      <c r="M14881" s="5"/>
      <c r="N14881" s="6"/>
    </row>
    <row r="14882" spans="8:14" x14ac:dyDescent="0.55000000000000004">
      <c r="H14882" s="4"/>
      <c r="M14882" s="5"/>
      <c r="N14882" s="6"/>
    </row>
    <row r="14883" spans="8:14" x14ac:dyDescent="0.55000000000000004">
      <c r="H14883" s="4"/>
      <c r="M14883" s="5"/>
      <c r="N14883" s="6"/>
    </row>
    <row r="14884" spans="8:14" x14ac:dyDescent="0.55000000000000004">
      <c r="H14884" s="4"/>
      <c r="M14884" s="5"/>
      <c r="N14884" s="6"/>
    </row>
    <row r="14885" spans="8:14" x14ac:dyDescent="0.55000000000000004">
      <c r="H14885" s="4"/>
      <c r="M14885" s="5"/>
      <c r="N14885" s="6"/>
    </row>
    <row r="14886" spans="8:14" x14ac:dyDescent="0.55000000000000004">
      <c r="H14886" s="4"/>
      <c r="M14886" s="5"/>
      <c r="N14886" s="6"/>
    </row>
    <row r="14887" spans="8:14" x14ac:dyDescent="0.55000000000000004">
      <c r="H14887" s="4"/>
      <c r="M14887" s="5"/>
      <c r="N14887" s="6"/>
    </row>
    <row r="14888" spans="8:14" x14ac:dyDescent="0.55000000000000004">
      <c r="H14888" s="4"/>
      <c r="M14888" s="5"/>
      <c r="N14888" s="6"/>
    </row>
    <row r="14889" spans="8:14" x14ac:dyDescent="0.55000000000000004">
      <c r="H14889" s="4"/>
      <c r="M14889" s="5"/>
      <c r="N14889" s="6"/>
    </row>
    <row r="14890" spans="8:14" x14ac:dyDescent="0.55000000000000004">
      <c r="H14890" s="4"/>
      <c r="M14890" s="5"/>
      <c r="N14890" s="6"/>
    </row>
    <row r="14891" spans="8:14" x14ac:dyDescent="0.55000000000000004">
      <c r="H14891" s="4"/>
      <c r="M14891" s="5"/>
      <c r="N14891" s="6"/>
    </row>
    <row r="14892" spans="8:14" x14ac:dyDescent="0.55000000000000004">
      <c r="H14892" s="4"/>
      <c r="M14892" s="5"/>
      <c r="N14892" s="6"/>
    </row>
    <row r="14893" spans="8:14" x14ac:dyDescent="0.55000000000000004">
      <c r="H14893" s="4"/>
      <c r="M14893" s="5"/>
      <c r="N14893" s="6"/>
    </row>
    <row r="14894" spans="8:14" x14ac:dyDescent="0.55000000000000004">
      <c r="H14894" s="4"/>
      <c r="M14894" s="5"/>
      <c r="N14894" s="6"/>
    </row>
    <row r="14895" spans="8:14" x14ac:dyDescent="0.55000000000000004">
      <c r="H14895" s="4"/>
      <c r="M14895" s="5"/>
      <c r="N14895" s="6"/>
    </row>
    <row r="14896" spans="8:14" x14ac:dyDescent="0.55000000000000004">
      <c r="H14896" s="4"/>
      <c r="M14896" s="5"/>
      <c r="N14896" s="6"/>
    </row>
    <row r="14897" spans="8:14" x14ac:dyDescent="0.55000000000000004">
      <c r="H14897" s="4"/>
      <c r="M14897" s="5"/>
      <c r="N14897" s="6"/>
    </row>
    <row r="14898" spans="8:14" x14ac:dyDescent="0.55000000000000004">
      <c r="H14898" s="4"/>
      <c r="M14898" s="5"/>
      <c r="N14898" s="6"/>
    </row>
    <row r="14899" spans="8:14" x14ac:dyDescent="0.55000000000000004">
      <c r="H14899" s="4"/>
      <c r="M14899" s="5"/>
      <c r="N14899" s="6"/>
    </row>
    <row r="14900" spans="8:14" x14ac:dyDescent="0.55000000000000004">
      <c r="H14900" s="4"/>
      <c r="M14900" s="5"/>
      <c r="N14900" s="6"/>
    </row>
    <row r="14901" spans="8:14" x14ac:dyDescent="0.55000000000000004">
      <c r="H14901" s="4"/>
      <c r="M14901" s="5"/>
      <c r="N14901" s="6"/>
    </row>
    <row r="14902" spans="8:14" x14ac:dyDescent="0.55000000000000004">
      <c r="H14902" s="4"/>
      <c r="M14902" s="5"/>
      <c r="N14902" s="6"/>
    </row>
    <row r="14903" spans="8:14" x14ac:dyDescent="0.55000000000000004">
      <c r="H14903" s="4"/>
      <c r="M14903" s="5"/>
      <c r="N14903" s="6"/>
    </row>
    <row r="14904" spans="8:14" x14ac:dyDescent="0.55000000000000004">
      <c r="H14904" s="4"/>
      <c r="M14904" s="5"/>
      <c r="N14904" s="6"/>
    </row>
    <row r="14905" spans="8:14" x14ac:dyDescent="0.55000000000000004">
      <c r="H14905" s="4"/>
      <c r="M14905" s="5"/>
      <c r="N14905" s="6"/>
    </row>
    <row r="14906" spans="8:14" x14ac:dyDescent="0.55000000000000004">
      <c r="H14906" s="4"/>
      <c r="M14906" s="5"/>
      <c r="N14906" s="6"/>
    </row>
    <row r="14907" spans="8:14" x14ac:dyDescent="0.55000000000000004">
      <c r="H14907" s="4"/>
      <c r="M14907" s="5"/>
      <c r="N14907" s="6"/>
    </row>
    <row r="14908" spans="8:14" x14ac:dyDescent="0.55000000000000004">
      <c r="H14908" s="4"/>
      <c r="M14908" s="5"/>
      <c r="N14908" s="6"/>
    </row>
    <row r="14909" spans="8:14" x14ac:dyDescent="0.55000000000000004">
      <c r="H14909" s="4"/>
      <c r="M14909" s="5"/>
      <c r="N14909" s="6"/>
    </row>
    <row r="14910" spans="8:14" x14ac:dyDescent="0.55000000000000004">
      <c r="H14910" s="4"/>
      <c r="M14910" s="5"/>
      <c r="N14910" s="6"/>
    </row>
    <row r="14911" spans="8:14" x14ac:dyDescent="0.55000000000000004">
      <c r="H14911" s="4"/>
      <c r="M14911" s="5"/>
      <c r="N14911" s="6"/>
    </row>
    <row r="14912" spans="8:14" x14ac:dyDescent="0.55000000000000004">
      <c r="H14912" s="4"/>
      <c r="M14912" s="5"/>
      <c r="N14912" s="6"/>
    </row>
    <row r="14913" spans="8:14" x14ac:dyDescent="0.55000000000000004">
      <c r="H14913" s="4"/>
      <c r="M14913" s="5"/>
      <c r="N14913" s="6"/>
    </row>
    <row r="14914" spans="8:14" x14ac:dyDescent="0.55000000000000004">
      <c r="H14914" s="4"/>
      <c r="M14914" s="5"/>
      <c r="N14914" s="6"/>
    </row>
    <row r="14915" spans="8:14" x14ac:dyDescent="0.55000000000000004">
      <c r="H14915" s="4"/>
      <c r="M14915" s="5"/>
      <c r="N14915" s="6"/>
    </row>
    <row r="14916" spans="8:14" x14ac:dyDescent="0.55000000000000004">
      <c r="H14916" s="4"/>
      <c r="M14916" s="5"/>
      <c r="N14916" s="6"/>
    </row>
    <row r="14917" spans="8:14" x14ac:dyDescent="0.55000000000000004">
      <c r="H14917" s="4"/>
      <c r="M14917" s="5"/>
      <c r="N14917" s="6"/>
    </row>
    <row r="14918" spans="8:14" x14ac:dyDescent="0.55000000000000004">
      <c r="H14918" s="4"/>
      <c r="M14918" s="5"/>
      <c r="N14918" s="6"/>
    </row>
    <row r="14919" spans="8:14" x14ac:dyDescent="0.55000000000000004">
      <c r="H14919" s="4"/>
      <c r="M14919" s="5"/>
      <c r="N14919" s="6"/>
    </row>
    <row r="14920" spans="8:14" x14ac:dyDescent="0.55000000000000004">
      <c r="H14920" s="4"/>
      <c r="M14920" s="5"/>
      <c r="N14920" s="6"/>
    </row>
    <row r="14921" spans="8:14" x14ac:dyDescent="0.55000000000000004">
      <c r="H14921" s="4"/>
      <c r="M14921" s="5"/>
      <c r="N14921" s="6"/>
    </row>
    <row r="14922" spans="8:14" x14ac:dyDescent="0.55000000000000004">
      <c r="H14922" s="4"/>
      <c r="M14922" s="5"/>
      <c r="N14922" s="6"/>
    </row>
    <row r="14923" spans="8:14" x14ac:dyDescent="0.55000000000000004">
      <c r="H14923" s="4"/>
      <c r="M14923" s="5"/>
      <c r="N14923" s="6"/>
    </row>
    <row r="14924" spans="8:14" x14ac:dyDescent="0.55000000000000004">
      <c r="H14924" s="4"/>
      <c r="M14924" s="5"/>
      <c r="N14924" s="6"/>
    </row>
    <row r="14925" spans="8:14" x14ac:dyDescent="0.55000000000000004">
      <c r="H14925" s="4"/>
      <c r="M14925" s="5"/>
      <c r="N14925" s="6"/>
    </row>
    <row r="14926" spans="8:14" x14ac:dyDescent="0.55000000000000004">
      <c r="H14926" s="4"/>
      <c r="M14926" s="5"/>
      <c r="N14926" s="6"/>
    </row>
    <row r="14927" spans="8:14" x14ac:dyDescent="0.55000000000000004">
      <c r="H14927" s="4"/>
      <c r="M14927" s="5"/>
      <c r="N14927" s="6"/>
    </row>
    <row r="14928" spans="8:14" x14ac:dyDescent="0.55000000000000004">
      <c r="H14928" s="4"/>
      <c r="M14928" s="5"/>
      <c r="N14928" s="6"/>
    </row>
    <row r="14929" spans="8:14" x14ac:dyDescent="0.55000000000000004">
      <c r="H14929" s="4"/>
      <c r="M14929" s="5"/>
      <c r="N14929" s="6"/>
    </row>
    <row r="14930" spans="8:14" x14ac:dyDescent="0.55000000000000004">
      <c r="H14930" s="4"/>
      <c r="M14930" s="5"/>
      <c r="N14930" s="6"/>
    </row>
    <row r="14931" spans="8:14" x14ac:dyDescent="0.55000000000000004">
      <c r="H14931" s="4"/>
      <c r="M14931" s="5"/>
      <c r="N14931" s="6"/>
    </row>
    <row r="14932" spans="8:14" x14ac:dyDescent="0.55000000000000004">
      <c r="H14932" s="4"/>
      <c r="M14932" s="5"/>
      <c r="N14932" s="6"/>
    </row>
    <row r="14933" spans="8:14" x14ac:dyDescent="0.55000000000000004">
      <c r="H14933" s="4"/>
      <c r="M14933" s="5"/>
      <c r="N14933" s="6"/>
    </row>
    <row r="14934" spans="8:14" x14ac:dyDescent="0.55000000000000004">
      <c r="H14934" s="4"/>
      <c r="M14934" s="5"/>
      <c r="N14934" s="6"/>
    </row>
    <row r="14935" spans="8:14" x14ac:dyDescent="0.55000000000000004">
      <c r="H14935" s="4"/>
      <c r="M14935" s="5"/>
      <c r="N14935" s="6"/>
    </row>
    <row r="14936" spans="8:14" x14ac:dyDescent="0.55000000000000004">
      <c r="H14936" s="4"/>
      <c r="M14936" s="5"/>
      <c r="N14936" s="6"/>
    </row>
    <row r="14937" spans="8:14" x14ac:dyDescent="0.55000000000000004">
      <c r="H14937" s="4"/>
      <c r="M14937" s="5"/>
      <c r="N14937" s="6"/>
    </row>
    <row r="14938" spans="8:14" x14ac:dyDescent="0.55000000000000004">
      <c r="H14938" s="4"/>
      <c r="M14938" s="5"/>
      <c r="N14938" s="6"/>
    </row>
    <row r="14939" spans="8:14" x14ac:dyDescent="0.55000000000000004">
      <c r="H14939" s="4"/>
      <c r="M14939" s="5"/>
      <c r="N14939" s="6"/>
    </row>
    <row r="14940" spans="8:14" x14ac:dyDescent="0.55000000000000004">
      <c r="H14940" s="4"/>
      <c r="M14940" s="5"/>
      <c r="N14940" s="6"/>
    </row>
    <row r="14941" spans="8:14" x14ac:dyDescent="0.55000000000000004">
      <c r="H14941" s="4"/>
      <c r="M14941" s="5"/>
      <c r="N14941" s="6"/>
    </row>
    <row r="14942" spans="8:14" x14ac:dyDescent="0.55000000000000004">
      <c r="H14942" s="4"/>
      <c r="M14942" s="5"/>
      <c r="N14942" s="6"/>
    </row>
    <row r="14943" spans="8:14" x14ac:dyDescent="0.55000000000000004">
      <c r="H14943" s="4"/>
      <c r="M14943" s="5"/>
      <c r="N14943" s="6"/>
    </row>
    <row r="14944" spans="8:14" x14ac:dyDescent="0.55000000000000004">
      <c r="H14944" s="4"/>
      <c r="M14944" s="5"/>
      <c r="N14944" s="6"/>
    </row>
    <row r="14945" spans="8:14" x14ac:dyDescent="0.55000000000000004">
      <c r="H14945" s="4"/>
      <c r="M14945" s="5"/>
      <c r="N14945" s="6"/>
    </row>
    <row r="14946" spans="8:14" x14ac:dyDescent="0.55000000000000004">
      <c r="H14946" s="4"/>
      <c r="M14946" s="5"/>
      <c r="N14946" s="6"/>
    </row>
    <row r="14947" spans="8:14" x14ac:dyDescent="0.55000000000000004">
      <c r="H14947" s="4"/>
      <c r="M14947" s="5"/>
      <c r="N14947" s="6"/>
    </row>
    <row r="14948" spans="8:14" x14ac:dyDescent="0.55000000000000004">
      <c r="H14948" s="4"/>
      <c r="M14948" s="5"/>
      <c r="N14948" s="6"/>
    </row>
    <row r="14949" spans="8:14" x14ac:dyDescent="0.55000000000000004">
      <c r="H14949" s="4"/>
      <c r="M14949" s="5"/>
      <c r="N14949" s="6"/>
    </row>
    <row r="14950" spans="8:14" x14ac:dyDescent="0.55000000000000004">
      <c r="H14950" s="4"/>
      <c r="M14950" s="5"/>
      <c r="N14950" s="6"/>
    </row>
    <row r="14951" spans="8:14" x14ac:dyDescent="0.55000000000000004">
      <c r="H14951" s="4"/>
      <c r="M14951" s="5"/>
      <c r="N14951" s="6"/>
    </row>
    <row r="14952" spans="8:14" x14ac:dyDescent="0.55000000000000004">
      <c r="H14952" s="4"/>
      <c r="M14952" s="5"/>
      <c r="N14952" s="6"/>
    </row>
    <row r="14953" spans="8:14" x14ac:dyDescent="0.55000000000000004">
      <c r="H14953" s="4"/>
      <c r="M14953" s="5"/>
      <c r="N14953" s="6"/>
    </row>
    <row r="14954" spans="8:14" x14ac:dyDescent="0.55000000000000004">
      <c r="H14954" s="4"/>
      <c r="M14954" s="5"/>
      <c r="N14954" s="6"/>
    </row>
    <row r="14955" spans="8:14" x14ac:dyDescent="0.55000000000000004">
      <c r="H14955" s="4"/>
      <c r="M14955" s="5"/>
      <c r="N14955" s="6"/>
    </row>
    <row r="14956" spans="8:14" x14ac:dyDescent="0.55000000000000004">
      <c r="H14956" s="4"/>
      <c r="M14956" s="5"/>
      <c r="N14956" s="6"/>
    </row>
    <row r="14957" spans="8:14" x14ac:dyDescent="0.55000000000000004">
      <c r="H14957" s="4"/>
      <c r="M14957" s="5"/>
      <c r="N14957" s="6"/>
    </row>
    <row r="14958" spans="8:14" x14ac:dyDescent="0.55000000000000004">
      <c r="H14958" s="4"/>
      <c r="M14958" s="5"/>
      <c r="N14958" s="6"/>
    </row>
    <row r="14959" spans="8:14" x14ac:dyDescent="0.55000000000000004">
      <c r="H14959" s="4"/>
      <c r="M14959" s="5"/>
      <c r="N14959" s="6"/>
    </row>
    <row r="14960" spans="8:14" x14ac:dyDescent="0.55000000000000004">
      <c r="H14960" s="4"/>
      <c r="M14960" s="5"/>
      <c r="N14960" s="6"/>
    </row>
    <row r="14961" spans="8:14" x14ac:dyDescent="0.55000000000000004">
      <c r="H14961" s="4"/>
      <c r="M14961" s="5"/>
      <c r="N14961" s="6"/>
    </row>
    <row r="14962" spans="8:14" x14ac:dyDescent="0.55000000000000004">
      <c r="H14962" s="4"/>
      <c r="M14962" s="5"/>
      <c r="N14962" s="6"/>
    </row>
    <row r="14963" spans="8:14" x14ac:dyDescent="0.55000000000000004">
      <c r="H14963" s="4"/>
      <c r="M14963" s="5"/>
      <c r="N14963" s="6"/>
    </row>
    <row r="14964" spans="8:14" x14ac:dyDescent="0.55000000000000004">
      <c r="H14964" s="4"/>
      <c r="M14964" s="5"/>
      <c r="N14964" s="6"/>
    </row>
    <row r="14965" spans="8:14" x14ac:dyDescent="0.55000000000000004">
      <c r="H14965" s="4"/>
      <c r="M14965" s="5"/>
      <c r="N14965" s="6"/>
    </row>
    <row r="14966" spans="8:14" x14ac:dyDescent="0.55000000000000004">
      <c r="H14966" s="4"/>
      <c r="M14966" s="5"/>
      <c r="N14966" s="6"/>
    </row>
    <row r="14967" spans="8:14" x14ac:dyDescent="0.55000000000000004">
      <c r="H14967" s="4"/>
      <c r="M14967" s="5"/>
      <c r="N14967" s="6"/>
    </row>
    <row r="14968" spans="8:14" x14ac:dyDescent="0.55000000000000004">
      <c r="H14968" s="4"/>
      <c r="M14968" s="5"/>
      <c r="N14968" s="6"/>
    </row>
    <row r="14969" spans="8:14" x14ac:dyDescent="0.55000000000000004">
      <c r="H14969" s="4"/>
      <c r="M14969" s="5"/>
      <c r="N14969" s="6"/>
    </row>
    <row r="14970" spans="8:14" x14ac:dyDescent="0.55000000000000004">
      <c r="H14970" s="4"/>
      <c r="M14970" s="5"/>
      <c r="N14970" s="6"/>
    </row>
    <row r="14971" spans="8:14" x14ac:dyDescent="0.55000000000000004">
      <c r="H14971" s="4"/>
      <c r="M14971" s="5"/>
      <c r="N14971" s="6"/>
    </row>
    <row r="14972" spans="8:14" x14ac:dyDescent="0.55000000000000004">
      <c r="H14972" s="4"/>
      <c r="M14972" s="5"/>
      <c r="N14972" s="6"/>
    </row>
    <row r="14973" spans="8:14" x14ac:dyDescent="0.55000000000000004">
      <c r="H14973" s="4"/>
      <c r="M14973" s="5"/>
      <c r="N14973" s="6"/>
    </row>
    <row r="14974" spans="8:14" x14ac:dyDescent="0.55000000000000004">
      <c r="H14974" s="4"/>
      <c r="M14974" s="5"/>
      <c r="N14974" s="6"/>
    </row>
    <row r="14975" spans="8:14" x14ac:dyDescent="0.55000000000000004">
      <c r="H14975" s="4"/>
      <c r="M14975" s="5"/>
      <c r="N14975" s="6"/>
    </row>
    <row r="14976" spans="8:14" x14ac:dyDescent="0.55000000000000004">
      <c r="H14976" s="4"/>
      <c r="M14976" s="5"/>
      <c r="N14976" s="6"/>
    </row>
    <row r="14977" spans="8:14" x14ac:dyDescent="0.55000000000000004">
      <c r="H14977" s="4"/>
      <c r="M14977" s="5"/>
      <c r="N14977" s="6"/>
    </row>
    <row r="14978" spans="8:14" x14ac:dyDescent="0.55000000000000004">
      <c r="H14978" s="4"/>
      <c r="M14978" s="5"/>
      <c r="N14978" s="6"/>
    </row>
    <row r="14979" spans="8:14" x14ac:dyDescent="0.55000000000000004">
      <c r="H14979" s="4"/>
      <c r="M14979" s="5"/>
      <c r="N14979" s="6"/>
    </row>
    <row r="14980" spans="8:14" x14ac:dyDescent="0.55000000000000004">
      <c r="H14980" s="4"/>
      <c r="M14980" s="5"/>
      <c r="N14980" s="6"/>
    </row>
    <row r="14981" spans="8:14" x14ac:dyDescent="0.55000000000000004">
      <c r="H14981" s="4"/>
      <c r="M14981" s="5"/>
      <c r="N14981" s="6"/>
    </row>
    <row r="14982" spans="8:14" x14ac:dyDescent="0.55000000000000004">
      <c r="H14982" s="4"/>
      <c r="M14982" s="5"/>
      <c r="N14982" s="6"/>
    </row>
    <row r="14983" spans="8:14" x14ac:dyDescent="0.55000000000000004">
      <c r="H14983" s="4"/>
      <c r="M14983" s="5"/>
      <c r="N14983" s="6"/>
    </row>
    <row r="14984" spans="8:14" x14ac:dyDescent="0.55000000000000004">
      <c r="H14984" s="4"/>
      <c r="M14984" s="5"/>
      <c r="N14984" s="6"/>
    </row>
    <row r="14985" spans="8:14" x14ac:dyDescent="0.55000000000000004">
      <c r="H14985" s="4"/>
      <c r="M14985" s="5"/>
      <c r="N14985" s="6"/>
    </row>
    <row r="14986" spans="8:14" x14ac:dyDescent="0.55000000000000004">
      <c r="H14986" s="4"/>
      <c r="M14986" s="5"/>
      <c r="N14986" s="6"/>
    </row>
    <row r="14987" spans="8:14" x14ac:dyDescent="0.55000000000000004">
      <c r="H14987" s="4"/>
      <c r="M14987" s="5"/>
      <c r="N14987" s="6"/>
    </row>
    <row r="14988" spans="8:14" x14ac:dyDescent="0.55000000000000004">
      <c r="H14988" s="4"/>
      <c r="M14988" s="5"/>
      <c r="N14988" s="6"/>
    </row>
    <row r="14989" spans="8:14" x14ac:dyDescent="0.55000000000000004">
      <c r="H14989" s="4"/>
      <c r="M14989" s="5"/>
      <c r="N14989" s="6"/>
    </row>
    <row r="14990" spans="8:14" x14ac:dyDescent="0.55000000000000004">
      <c r="H14990" s="4"/>
      <c r="M14990" s="5"/>
      <c r="N14990" s="6"/>
    </row>
    <row r="14991" spans="8:14" x14ac:dyDescent="0.55000000000000004">
      <c r="H14991" s="4"/>
      <c r="M14991" s="5"/>
      <c r="N14991" s="6"/>
    </row>
    <row r="14992" spans="8:14" x14ac:dyDescent="0.55000000000000004">
      <c r="H14992" s="4"/>
      <c r="M14992" s="5"/>
      <c r="N14992" s="6"/>
    </row>
    <row r="14993" spans="8:14" x14ac:dyDescent="0.55000000000000004">
      <c r="H14993" s="4"/>
      <c r="M14993" s="5"/>
      <c r="N14993" s="6"/>
    </row>
    <row r="14994" spans="8:14" x14ac:dyDescent="0.55000000000000004">
      <c r="H14994" s="4"/>
      <c r="M14994" s="5"/>
      <c r="N14994" s="6"/>
    </row>
    <row r="14995" spans="8:14" x14ac:dyDescent="0.55000000000000004">
      <c r="H14995" s="4"/>
      <c r="M14995" s="5"/>
      <c r="N14995" s="6"/>
    </row>
    <row r="14996" spans="8:14" x14ac:dyDescent="0.55000000000000004">
      <c r="H14996" s="4"/>
      <c r="M14996" s="5"/>
      <c r="N14996" s="6"/>
    </row>
    <row r="14997" spans="8:14" x14ac:dyDescent="0.55000000000000004">
      <c r="H14997" s="4"/>
      <c r="M14997" s="5"/>
      <c r="N14997" s="6"/>
    </row>
    <row r="14998" spans="8:14" x14ac:dyDescent="0.55000000000000004">
      <c r="H14998" s="4"/>
      <c r="M14998" s="5"/>
      <c r="N14998" s="6"/>
    </row>
    <row r="14999" spans="8:14" x14ac:dyDescent="0.55000000000000004">
      <c r="H14999" s="4"/>
      <c r="M14999" s="5"/>
      <c r="N14999" s="6"/>
    </row>
    <row r="15000" spans="8:14" x14ac:dyDescent="0.55000000000000004">
      <c r="H15000" s="4"/>
      <c r="M15000" s="5"/>
      <c r="N15000" s="6"/>
    </row>
    <row r="15001" spans="8:14" x14ac:dyDescent="0.55000000000000004">
      <c r="H15001" s="4"/>
      <c r="M15001" s="5"/>
      <c r="N15001" s="6"/>
    </row>
    <row r="15002" spans="8:14" x14ac:dyDescent="0.55000000000000004">
      <c r="H15002" s="4"/>
      <c r="M15002" s="5"/>
      <c r="N15002" s="6"/>
    </row>
    <row r="15003" spans="8:14" x14ac:dyDescent="0.55000000000000004">
      <c r="H15003" s="4"/>
      <c r="M15003" s="5"/>
      <c r="N15003" s="6"/>
    </row>
    <row r="15004" spans="8:14" x14ac:dyDescent="0.55000000000000004">
      <c r="H15004" s="4"/>
      <c r="M15004" s="5"/>
      <c r="N15004" s="6"/>
    </row>
    <row r="15005" spans="8:14" x14ac:dyDescent="0.55000000000000004">
      <c r="H15005" s="4"/>
      <c r="M15005" s="5"/>
      <c r="N15005" s="6"/>
    </row>
    <row r="15006" spans="8:14" x14ac:dyDescent="0.55000000000000004">
      <c r="H15006" s="4"/>
      <c r="M15006" s="5"/>
      <c r="N15006" s="6"/>
    </row>
    <row r="15007" spans="8:14" x14ac:dyDescent="0.55000000000000004">
      <c r="H15007" s="4"/>
      <c r="M15007" s="5"/>
      <c r="N15007" s="6"/>
    </row>
    <row r="15008" spans="8:14" x14ac:dyDescent="0.55000000000000004">
      <c r="H15008" s="4"/>
      <c r="M15008" s="5"/>
      <c r="N15008" s="6"/>
    </row>
    <row r="15009" spans="8:14" x14ac:dyDescent="0.55000000000000004">
      <c r="H15009" s="4"/>
      <c r="M15009" s="5"/>
      <c r="N15009" s="6"/>
    </row>
    <row r="15010" spans="8:14" x14ac:dyDescent="0.55000000000000004">
      <c r="H15010" s="4"/>
      <c r="M15010" s="5"/>
      <c r="N15010" s="6"/>
    </row>
    <row r="15011" spans="8:14" x14ac:dyDescent="0.55000000000000004">
      <c r="H15011" s="4"/>
      <c r="M15011" s="5"/>
      <c r="N15011" s="6"/>
    </row>
    <row r="15012" spans="8:14" x14ac:dyDescent="0.55000000000000004">
      <c r="H15012" s="4"/>
      <c r="M15012" s="5"/>
      <c r="N15012" s="6"/>
    </row>
    <row r="15013" spans="8:14" x14ac:dyDescent="0.55000000000000004">
      <c r="H15013" s="4"/>
      <c r="M15013" s="5"/>
      <c r="N15013" s="6"/>
    </row>
    <row r="15014" spans="8:14" x14ac:dyDescent="0.55000000000000004">
      <c r="H15014" s="4"/>
      <c r="M15014" s="5"/>
      <c r="N15014" s="6"/>
    </row>
    <row r="15015" spans="8:14" x14ac:dyDescent="0.55000000000000004">
      <c r="H15015" s="4"/>
      <c r="M15015" s="5"/>
      <c r="N15015" s="6"/>
    </row>
    <row r="15016" spans="8:14" x14ac:dyDescent="0.55000000000000004">
      <c r="H15016" s="4"/>
      <c r="M15016" s="5"/>
      <c r="N15016" s="6"/>
    </row>
    <row r="15017" spans="8:14" x14ac:dyDescent="0.55000000000000004">
      <c r="H15017" s="4"/>
      <c r="M15017" s="5"/>
      <c r="N15017" s="6"/>
    </row>
    <row r="15018" spans="8:14" x14ac:dyDescent="0.55000000000000004">
      <c r="H15018" s="4"/>
      <c r="M15018" s="5"/>
      <c r="N15018" s="6"/>
    </row>
    <row r="15019" spans="8:14" x14ac:dyDescent="0.55000000000000004">
      <c r="H15019" s="4"/>
      <c r="M15019" s="5"/>
      <c r="N15019" s="6"/>
    </row>
    <row r="15020" spans="8:14" x14ac:dyDescent="0.55000000000000004">
      <c r="H15020" s="4"/>
      <c r="M15020" s="5"/>
      <c r="N15020" s="6"/>
    </row>
    <row r="15021" spans="8:14" x14ac:dyDescent="0.55000000000000004">
      <c r="H15021" s="4"/>
      <c r="M15021" s="5"/>
      <c r="N15021" s="6"/>
    </row>
    <row r="15022" spans="8:14" x14ac:dyDescent="0.55000000000000004">
      <c r="H15022" s="4"/>
      <c r="M15022" s="5"/>
      <c r="N15022" s="6"/>
    </row>
    <row r="15023" spans="8:14" x14ac:dyDescent="0.55000000000000004">
      <c r="H15023" s="4"/>
      <c r="M15023" s="5"/>
      <c r="N15023" s="6"/>
    </row>
    <row r="15024" spans="8:14" x14ac:dyDescent="0.55000000000000004">
      <c r="H15024" s="4"/>
      <c r="M15024" s="5"/>
      <c r="N15024" s="6"/>
    </row>
    <row r="15025" spans="8:14" x14ac:dyDescent="0.55000000000000004">
      <c r="H15025" s="4"/>
      <c r="M15025" s="5"/>
      <c r="N15025" s="6"/>
    </row>
    <row r="15026" spans="8:14" x14ac:dyDescent="0.55000000000000004">
      <c r="H15026" s="4"/>
      <c r="M15026" s="5"/>
      <c r="N15026" s="6"/>
    </row>
    <row r="15027" spans="8:14" x14ac:dyDescent="0.55000000000000004">
      <c r="H15027" s="4"/>
      <c r="M15027" s="5"/>
      <c r="N15027" s="6"/>
    </row>
    <row r="15028" spans="8:14" x14ac:dyDescent="0.55000000000000004">
      <c r="H15028" s="4"/>
      <c r="M15028" s="5"/>
      <c r="N15028" s="6"/>
    </row>
    <row r="15029" spans="8:14" x14ac:dyDescent="0.55000000000000004">
      <c r="H15029" s="4"/>
      <c r="M15029" s="5"/>
      <c r="N15029" s="6"/>
    </row>
    <row r="15030" spans="8:14" x14ac:dyDescent="0.55000000000000004">
      <c r="H15030" s="4"/>
      <c r="M15030" s="5"/>
      <c r="N15030" s="6"/>
    </row>
    <row r="15031" spans="8:14" x14ac:dyDescent="0.55000000000000004">
      <c r="H15031" s="4"/>
      <c r="M15031" s="5"/>
      <c r="N15031" s="6"/>
    </row>
    <row r="15032" spans="8:14" x14ac:dyDescent="0.55000000000000004">
      <c r="H15032" s="4"/>
      <c r="M15032" s="5"/>
      <c r="N15032" s="6"/>
    </row>
    <row r="15033" spans="8:14" x14ac:dyDescent="0.55000000000000004">
      <c r="H15033" s="4"/>
      <c r="M15033" s="5"/>
      <c r="N15033" s="6"/>
    </row>
    <row r="15034" spans="8:14" x14ac:dyDescent="0.55000000000000004">
      <c r="H15034" s="4"/>
      <c r="M15034" s="5"/>
      <c r="N15034" s="6"/>
    </row>
    <row r="15035" spans="8:14" x14ac:dyDescent="0.55000000000000004">
      <c r="H15035" s="4"/>
      <c r="M15035" s="5"/>
      <c r="N15035" s="6"/>
    </row>
    <row r="15036" spans="8:14" x14ac:dyDescent="0.55000000000000004">
      <c r="H15036" s="4"/>
      <c r="M15036" s="5"/>
      <c r="N15036" s="6"/>
    </row>
    <row r="15037" spans="8:14" x14ac:dyDescent="0.55000000000000004">
      <c r="H15037" s="4"/>
      <c r="M15037" s="5"/>
      <c r="N15037" s="6"/>
    </row>
    <row r="15038" spans="8:14" x14ac:dyDescent="0.55000000000000004">
      <c r="H15038" s="4"/>
      <c r="M15038" s="5"/>
      <c r="N15038" s="6"/>
    </row>
    <row r="15039" spans="8:14" x14ac:dyDescent="0.55000000000000004">
      <c r="H15039" s="4"/>
      <c r="M15039" s="5"/>
      <c r="N15039" s="6"/>
    </row>
    <row r="15040" spans="8:14" x14ac:dyDescent="0.55000000000000004">
      <c r="H15040" s="4"/>
      <c r="M15040" s="5"/>
      <c r="N15040" s="6"/>
    </row>
    <row r="15041" spans="8:14" x14ac:dyDescent="0.55000000000000004">
      <c r="H15041" s="4"/>
      <c r="M15041" s="5"/>
      <c r="N15041" s="6"/>
    </row>
    <row r="15042" spans="8:14" x14ac:dyDescent="0.55000000000000004">
      <c r="H15042" s="4"/>
      <c r="M15042" s="5"/>
      <c r="N15042" s="6"/>
    </row>
    <row r="15043" spans="8:14" x14ac:dyDescent="0.55000000000000004">
      <c r="H15043" s="4"/>
      <c r="M15043" s="5"/>
      <c r="N15043" s="6"/>
    </row>
    <row r="15044" spans="8:14" x14ac:dyDescent="0.55000000000000004">
      <c r="H15044" s="4"/>
      <c r="M15044" s="5"/>
      <c r="N15044" s="6"/>
    </row>
    <row r="15045" spans="8:14" x14ac:dyDescent="0.55000000000000004">
      <c r="H15045" s="4"/>
      <c r="M15045" s="5"/>
      <c r="N15045" s="6"/>
    </row>
    <row r="15046" spans="8:14" x14ac:dyDescent="0.55000000000000004">
      <c r="H15046" s="4"/>
      <c r="M15046" s="5"/>
      <c r="N15046" s="6"/>
    </row>
    <row r="15047" spans="8:14" x14ac:dyDescent="0.55000000000000004">
      <c r="H15047" s="4"/>
      <c r="M15047" s="5"/>
      <c r="N15047" s="6"/>
    </row>
    <row r="15048" spans="8:14" x14ac:dyDescent="0.55000000000000004">
      <c r="H15048" s="4"/>
      <c r="M15048" s="5"/>
      <c r="N15048" s="6"/>
    </row>
    <row r="15049" spans="8:14" x14ac:dyDescent="0.55000000000000004">
      <c r="H15049" s="4"/>
      <c r="M15049" s="5"/>
      <c r="N15049" s="6"/>
    </row>
    <row r="15050" spans="8:14" x14ac:dyDescent="0.55000000000000004">
      <c r="H15050" s="4"/>
      <c r="M15050" s="5"/>
      <c r="N15050" s="6"/>
    </row>
    <row r="15051" spans="8:14" x14ac:dyDescent="0.55000000000000004">
      <c r="H15051" s="4"/>
      <c r="M15051" s="5"/>
      <c r="N15051" s="6"/>
    </row>
    <row r="15052" spans="8:14" x14ac:dyDescent="0.55000000000000004">
      <c r="H15052" s="4"/>
      <c r="M15052" s="5"/>
      <c r="N15052" s="6"/>
    </row>
    <row r="15053" spans="8:14" x14ac:dyDescent="0.55000000000000004">
      <c r="H15053" s="4"/>
      <c r="M15053" s="5"/>
      <c r="N15053" s="6"/>
    </row>
    <row r="15054" spans="8:14" x14ac:dyDescent="0.55000000000000004">
      <c r="H15054" s="4"/>
      <c r="M15054" s="5"/>
      <c r="N15054" s="6"/>
    </row>
    <row r="15055" spans="8:14" x14ac:dyDescent="0.55000000000000004">
      <c r="H15055" s="4"/>
      <c r="M15055" s="5"/>
      <c r="N15055" s="6"/>
    </row>
    <row r="15056" spans="8:14" x14ac:dyDescent="0.55000000000000004">
      <c r="H15056" s="4"/>
      <c r="M15056" s="5"/>
      <c r="N15056" s="6"/>
    </row>
    <row r="15057" spans="8:14" x14ac:dyDescent="0.55000000000000004">
      <c r="H15057" s="4"/>
      <c r="M15057" s="5"/>
      <c r="N15057" s="6"/>
    </row>
    <row r="15058" spans="8:14" x14ac:dyDescent="0.55000000000000004">
      <c r="H15058" s="4"/>
      <c r="M15058" s="5"/>
      <c r="N15058" s="6"/>
    </row>
    <row r="15059" spans="8:14" x14ac:dyDescent="0.55000000000000004">
      <c r="H15059" s="4"/>
      <c r="M15059" s="5"/>
      <c r="N15059" s="6"/>
    </row>
    <row r="15060" spans="8:14" x14ac:dyDescent="0.55000000000000004">
      <c r="H15060" s="4"/>
      <c r="M15060" s="5"/>
      <c r="N15060" s="6"/>
    </row>
    <row r="15061" spans="8:14" x14ac:dyDescent="0.55000000000000004">
      <c r="H15061" s="4"/>
      <c r="M15061" s="5"/>
      <c r="N15061" s="6"/>
    </row>
    <row r="15062" spans="8:14" x14ac:dyDescent="0.55000000000000004">
      <c r="H15062" s="4"/>
      <c r="M15062" s="5"/>
      <c r="N15062" s="6"/>
    </row>
    <row r="15063" spans="8:14" x14ac:dyDescent="0.55000000000000004">
      <c r="H15063" s="4"/>
      <c r="M15063" s="5"/>
      <c r="N15063" s="6"/>
    </row>
    <row r="15064" spans="8:14" x14ac:dyDescent="0.55000000000000004">
      <c r="H15064" s="4"/>
      <c r="M15064" s="5"/>
      <c r="N15064" s="6"/>
    </row>
    <row r="15065" spans="8:14" x14ac:dyDescent="0.55000000000000004">
      <c r="H15065" s="4"/>
      <c r="M15065" s="5"/>
      <c r="N15065" s="6"/>
    </row>
    <row r="15066" spans="8:14" x14ac:dyDescent="0.55000000000000004">
      <c r="H15066" s="4"/>
      <c r="M15066" s="5"/>
      <c r="N15066" s="6"/>
    </row>
    <row r="15067" spans="8:14" x14ac:dyDescent="0.55000000000000004">
      <c r="H15067" s="4"/>
      <c r="M15067" s="5"/>
      <c r="N15067" s="6"/>
    </row>
    <row r="15068" spans="8:14" x14ac:dyDescent="0.55000000000000004">
      <c r="H15068" s="4"/>
      <c r="M15068" s="5"/>
      <c r="N15068" s="6"/>
    </row>
    <row r="15069" spans="8:14" x14ac:dyDescent="0.55000000000000004">
      <c r="H15069" s="4"/>
      <c r="M15069" s="5"/>
      <c r="N15069" s="6"/>
    </row>
    <row r="15070" spans="8:14" x14ac:dyDescent="0.55000000000000004">
      <c r="H15070" s="4"/>
      <c r="M15070" s="5"/>
      <c r="N15070" s="6"/>
    </row>
    <row r="15071" spans="8:14" x14ac:dyDescent="0.55000000000000004">
      <c r="H15071" s="4"/>
      <c r="M15071" s="5"/>
      <c r="N15071" s="6"/>
    </row>
    <row r="15072" spans="8:14" x14ac:dyDescent="0.55000000000000004">
      <c r="H15072" s="4"/>
      <c r="M15072" s="5"/>
      <c r="N15072" s="6"/>
    </row>
    <row r="15073" spans="8:14" x14ac:dyDescent="0.55000000000000004">
      <c r="H15073" s="4"/>
      <c r="M15073" s="5"/>
      <c r="N15073" s="6"/>
    </row>
    <row r="15074" spans="8:14" x14ac:dyDescent="0.55000000000000004">
      <c r="H15074" s="4"/>
      <c r="M15074" s="5"/>
      <c r="N15074" s="6"/>
    </row>
    <row r="15075" spans="8:14" x14ac:dyDescent="0.55000000000000004">
      <c r="H15075" s="4"/>
      <c r="M15075" s="5"/>
      <c r="N15075" s="6"/>
    </row>
    <row r="15076" spans="8:14" x14ac:dyDescent="0.55000000000000004">
      <c r="H15076" s="4"/>
      <c r="M15076" s="5"/>
      <c r="N15076" s="6"/>
    </row>
    <row r="15077" spans="8:14" x14ac:dyDescent="0.55000000000000004">
      <c r="H15077" s="4"/>
      <c r="M15077" s="5"/>
      <c r="N15077" s="6"/>
    </row>
    <row r="15078" spans="8:14" x14ac:dyDescent="0.55000000000000004">
      <c r="H15078" s="4"/>
      <c r="M15078" s="5"/>
      <c r="N15078" s="6"/>
    </row>
    <row r="15079" spans="8:14" x14ac:dyDescent="0.55000000000000004">
      <c r="H15079" s="4"/>
      <c r="M15079" s="5"/>
      <c r="N15079" s="6"/>
    </row>
    <row r="15080" spans="8:14" x14ac:dyDescent="0.55000000000000004">
      <c r="H15080" s="4"/>
      <c r="M15080" s="5"/>
      <c r="N15080" s="6"/>
    </row>
    <row r="15081" spans="8:14" x14ac:dyDescent="0.55000000000000004">
      <c r="H15081" s="4"/>
      <c r="M15081" s="5"/>
      <c r="N15081" s="6"/>
    </row>
    <row r="15082" spans="8:14" x14ac:dyDescent="0.55000000000000004">
      <c r="H15082" s="4"/>
      <c r="M15082" s="5"/>
      <c r="N15082" s="6"/>
    </row>
    <row r="15083" spans="8:14" x14ac:dyDescent="0.55000000000000004">
      <c r="H15083" s="4"/>
      <c r="M15083" s="5"/>
      <c r="N15083" s="6"/>
    </row>
    <row r="15084" spans="8:14" x14ac:dyDescent="0.55000000000000004">
      <c r="H15084" s="4"/>
      <c r="M15084" s="5"/>
      <c r="N15084" s="6"/>
    </row>
    <row r="15085" spans="8:14" x14ac:dyDescent="0.55000000000000004">
      <c r="H15085" s="4"/>
      <c r="M15085" s="5"/>
      <c r="N15085" s="6"/>
    </row>
    <row r="15086" spans="8:14" x14ac:dyDescent="0.55000000000000004">
      <c r="H15086" s="4"/>
      <c r="M15086" s="5"/>
      <c r="N15086" s="6"/>
    </row>
    <row r="15087" spans="8:14" x14ac:dyDescent="0.55000000000000004">
      <c r="H15087" s="4"/>
      <c r="M15087" s="5"/>
      <c r="N15087" s="6"/>
    </row>
    <row r="15088" spans="8:14" x14ac:dyDescent="0.55000000000000004">
      <c r="H15088" s="4"/>
      <c r="M15088" s="5"/>
      <c r="N15088" s="6"/>
    </row>
    <row r="15089" spans="8:14" x14ac:dyDescent="0.55000000000000004">
      <c r="H15089" s="4"/>
      <c r="M15089" s="5"/>
      <c r="N15089" s="6"/>
    </row>
    <row r="15090" spans="8:14" x14ac:dyDescent="0.55000000000000004">
      <c r="H15090" s="4"/>
      <c r="M15090" s="5"/>
      <c r="N15090" s="6"/>
    </row>
    <row r="15091" spans="8:14" x14ac:dyDescent="0.55000000000000004">
      <c r="H15091" s="4"/>
      <c r="M15091" s="5"/>
      <c r="N15091" s="6"/>
    </row>
    <row r="15092" spans="8:14" x14ac:dyDescent="0.55000000000000004">
      <c r="H15092" s="4"/>
      <c r="M15092" s="5"/>
      <c r="N15092" s="6"/>
    </row>
    <row r="15093" spans="8:14" x14ac:dyDescent="0.55000000000000004">
      <c r="H15093" s="4"/>
      <c r="M15093" s="5"/>
      <c r="N15093" s="6"/>
    </row>
    <row r="15094" spans="8:14" x14ac:dyDescent="0.55000000000000004">
      <c r="H15094" s="4"/>
      <c r="M15094" s="5"/>
      <c r="N15094" s="6"/>
    </row>
    <row r="15095" spans="8:14" x14ac:dyDescent="0.55000000000000004">
      <c r="H15095" s="4"/>
      <c r="M15095" s="5"/>
      <c r="N15095" s="6"/>
    </row>
    <row r="15096" spans="8:14" x14ac:dyDescent="0.55000000000000004">
      <c r="H15096" s="4"/>
      <c r="M15096" s="5"/>
      <c r="N15096" s="6"/>
    </row>
    <row r="15097" spans="8:14" x14ac:dyDescent="0.55000000000000004">
      <c r="H15097" s="4"/>
      <c r="M15097" s="5"/>
      <c r="N15097" s="6"/>
    </row>
    <row r="15098" spans="8:14" x14ac:dyDescent="0.55000000000000004">
      <c r="H15098" s="4"/>
      <c r="M15098" s="5"/>
      <c r="N15098" s="6"/>
    </row>
    <row r="15099" spans="8:14" x14ac:dyDescent="0.55000000000000004">
      <c r="H15099" s="4"/>
      <c r="M15099" s="5"/>
      <c r="N15099" s="6"/>
    </row>
    <row r="15100" spans="8:14" x14ac:dyDescent="0.55000000000000004">
      <c r="H15100" s="4"/>
      <c r="M15100" s="5"/>
      <c r="N15100" s="6"/>
    </row>
    <row r="15101" spans="8:14" x14ac:dyDescent="0.55000000000000004">
      <c r="H15101" s="4"/>
      <c r="M15101" s="5"/>
      <c r="N15101" s="6"/>
    </row>
    <row r="15102" spans="8:14" x14ac:dyDescent="0.55000000000000004">
      <c r="H15102" s="4"/>
      <c r="M15102" s="5"/>
      <c r="N15102" s="6"/>
    </row>
    <row r="15103" spans="8:14" x14ac:dyDescent="0.55000000000000004">
      <c r="H15103" s="4"/>
      <c r="M15103" s="5"/>
      <c r="N15103" s="6"/>
    </row>
    <row r="15104" spans="8:14" x14ac:dyDescent="0.55000000000000004">
      <c r="H15104" s="4"/>
      <c r="M15104" s="5"/>
      <c r="N15104" s="6"/>
    </row>
    <row r="15105" spans="8:14" x14ac:dyDescent="0.55000000000000004">
      <c r="H15105" s="4"/>
      <c r="M15105" s="5"/>
      <c r="N15105" s="6"/>
    </row>
    <row r="15106" spans="8:14" x14ac:dyDescent="0.55000000000000004">
      <c r="H15106" s="4"/>
      <c r="M15106" s="5"/>
      <c r="N15106" s="6"/>
    </row>
    <row r="15107" spans="8:14" x14ac:dyDescent="0.55000000000000004">
      <c r="H15107" s="4"/>
      <c r="M15107" s="5"/>
      <c r="N15107" s="6"/>
    </row>
    <row r="15108" spans="8:14" x14ac:dyDescent="0.55000000000000004">
      <c r="H15108" s="4"/>
      <c r="M15108" s="5"/>
      <c r="N15108" s="6"/>
    </row>
    <row r="15109" spans="8:14" x14ac:dyDescent="0.55000000000000004">
      <c r="H15109" s="4"/>
      <c r="M15109" s="5"/>
      <c r="N15109" s="6"/>
    </row>
    <row r="15110" spans="8:14" x14ac:dyDescent="0.55000000000000004">
      <c r="H15110" s="4"/>
      <c r="M15110" s="5"/>
      <c r="N15110" s="6"/>
    </row>
    <row r="15111" spans="8:14" x14ac:dyDescent="0.55000000000000004">
      <c r="H15111" s="4"/>
      <c r="M15111" s="5"/>
      <c r="N15111" s="6"/>
    </row>
    <row r="15112" spans="8:14" x14ac:dyDescent="0.55000000000000004">
      <c r="H15112" s="4"/>
      <c r="M15112" s="5"/>
      <c r="N15112" s="6"/>
    </row>
    <row r="15113" spans="8:14" x14ac:dyDescent="0.55000000000000004">
      <c r="H15113" s="4"/>
      <c r="M15113" s="5"/>
      <c r="N15113" s="6"/>
    </row>
    <row r="15114" spans="8:14" x14ac:dyDescent="0.55000000000000004">
      <c r="H15114" s="4"/>
      <c r="M15114" s="5"/>
      <c r="N15114" s="6"/>
    </row>
    <row r="15115" spans="8:14" x14ac:dyDescent="0.55000000000000004">
      <c r="H15115" s="4"/>
      <c r="M15115" s="5"/>
      <c r="N15115" s="6"/>
    </row>
    <row r="15116" spans="8:14" x14ac:dyDescent="0.55000000000000004">
      <c r="H15116" s="4"/>
      <c r="M15116" s="5"/>
      <c r="N15116" s="6"/>
    </row>
    <row r="15117" spans="8:14" x14ac:dyDescent="0.55000000000000004">
      <c r="H15117" s="4"/>
      <c r="M15117" s="5"/>
      <c r="N15117" s="6"/>
    </row>
    <row r="15118" spans="8:14" x14ac:dyDescent="0.55000000000000004">
      <c r="H15118" s="4"/>
      <c r="M15118" s="5"/>
      <c r="N15118" s="6"/>
    </row>
    <row r="15119" spans="8:14" x14ac:dyDescent="0.55000000000000004">
      <c r="H15119" s="4"/>
      <c r="M15119" s="5"/>
      <c r="N15119" s="6"/>
    </row>
    <row r="15120" spans="8:14" x14ac:dyDescent="0.55000000000000004">
      <c r="H15120" s="4"/>
      <c r="M15120" s="5"/>
      <c r="N15120" s="6"/>
    </row>
    <row r="15121" spans="8:14" x14ac:dyDescent="0.55000000000000004">
      <c r="H15121" s="4"/>
      <c r="M15121" s="5"/>
      <c r="N15121" s="6"/>
    </row>
    <row r="15122" spans="8:14" x14ac:dyDescent="0.55000000000000004">
      <c r="H15122" s="4"/>
      <c r="M15122" s="5"/>
      <c r="N15122" s="6"/>
    </row>
    <row r="15123" spans="8:14" x14ac:dyDescent="0.55000000000000004">
      <c r="H15123" s="4"/>
      <c r="M15123" s="5"/>
      <c r="N15123" s="6"/>
    </row>
    <row r="15124" spans="8:14" x14ac:dyDescent="0.55000000000000004">
      <c r="H15124" s="4"/>
      <c r="M15124" s="5"/>
      <c r="N15124" s="6"/>
    </row>
    <row r="15125" spans="8:14" x14ac:dyDescent="0.55000000000000004">
      <c r="H15125" s="4"/>
      <c r="M15125" s="5"/>
      <c r="N15125" s="6"/>
    </row>
    <row r="15126" spans="8:14" x14ac:dyDescent="0.55000000000000004">
      <c r="H15126" s="4"/>
      <c r="M15126" s="5"/>
      <c r="N15126" s="6"/>
    </row>
    <row r="15127" spans="8:14" x14ac:dyDescent="0.55000000000000004">
      <c r="H15127" s="4"/>
      <c r="M15127" s="5"/>
      <c r="N15127" s="6"/>
    </row>
    <row r="15128" spans="8:14" x14ac:dyDescent="0.55000000000000004">
      <c r="H15128" s="4"/>
      <c r="M15128" s="5"/>
      <c r="N15128" s="6"/>
    </row>
    <row r="15129" spans="8:14" x14ac:dyDescent="0.55000000000000004">
      <c r="H15129" s="4"/>
      <c r="M15129" s="5"/>
      <c r="N15129" s="6"/>
    </row>
    <row r="15130" spans="8:14" x14ac:dyDescent="0.55000000000000004">
      <c r="H15130" s="4"/>
      <c r="M15130" s="5"/>
      <c r="N15130" s="6"/>
    </row>
    <row r="15131" spans="8:14" x14ac:dyDescent="0.55000000000000004">
      <c r="H15131" s="4"/>
      <c r="M15131" s="5"/>
      <c r="N15131" s="6"/>
    </row>
    <row r="15132" spans="8:14" x14ac:dyDescent="0.55000000000000004">
      <c r="H15132" s="4"/>
      <c r="M15132" s="5"/>
      <c r="N15132" s="6"/>
    </row>
    <row r="15133" spans="8:14" x14ac:dyDescent="0.55000000000000004">
      <c r="H15133" s="4"/>
      <c r="M15133" s="5"/>
      <c r="N15133" s="6"/>
    </row>
    <row r="15134" spans="8:14" x14ac:dyDescent="0.55000000000000004">
      <c r="H15134" s="4"/>
      <c r="M15134" s="5"/>
      <c r="N15134" s="6"/>
    </row>
    <row r="15135" spans="8:14" x14ac:dyDescent="0.55000000000000004">
      <c r="H15135" s="4"/>
      <c r="M15135" s="5"/>
      <c r="N15135" s="6"/>
    </row>
    <row r="15136" spans="8:14" x14ac:dyDescent="0.55000000000000004">
      <c r="H15136" s="4"/>
      <c r="M15136" s="5"/>
      <c r="N15136" s="6"/>
    </row>
    <row r="15137" spans="8:14" x14ac:dyDescent="0.55000000000000004">
      <c r="H15137" s="4"/>
      <c r="M15137" s="5"/>
      <c r="N15137" s="6"/>
    </row>
    <row r="15138" spans="8:14" x14ac:dyDescent="0.55000000000000004">
      <c r="H15138" s="4"/>
      <c r="M15138" s="5"/>
      <c r="N15138" s="6"/>
    </row>
    <row r="15139" spans="8:14" x14ac:dyDescent="0.55000000000000004">
      <c r="H15139" s="4"/>
      <c r="M15139" s="5"/>
      <c r="N15139" s="6"/>
    </row>
    <row r="15140" spans="8:14" x14ac:dyDescent="0.55000000000000004">
      <c r="H15140" s="4"/>
      <c r="M15140" s="5"/>
      <c r="N15140" s="6"/>
    </row>
    <row r="15141" spans="8:14" x14ac:dyDescent="0.55000000000000004">
      <c r="H15141" s="4"/>
      <c r="M15141" s="5"/>
      <c r="N15141" s="6"/>
    </row>
    <row r="15142" spans="8:14" x14ac:dyDescent="0.55000000000000004">
      <c r="H15142" s="4"/>
      <c r="M15142" s="5"/>
      <c r="N15142" s="6"/>
    </row>
    <row r="15143" spans="8:14" x14ac:dyDescent="0.55000000000000004">
      <c r="H15143" s="4"/>
      <c r="M15143" s="5"/>
      <c r="N15143" s="6"/>
    </row>
    <row r="15144" spans="8:14" x14ac:dyDescent="0.55000000000000004">
      <c r="H15144" s="4"/>
      <c r="M15144" s="5"/>
      <c r="N15144" s="6"/>
    </row>
    <row r="15145" spans="8:14" x14ac:dyDescent="0.55000000000000004">
      <c r="H15145" s="4"/>
      <c r="M15145" s="5"/>
      <c r="N15145" s="6"/>
    </row>
    <row r="15146" spans="8:14" x14ac:dyDescent="0.55000000000000004">
      <c r="H15146" s="4"/>
      <c r="M15146" s="5"/>
      <c r="N15146" s="6"/>
    </row>
    <row r="15147" spans="8:14" x14ac:dyDescent="0.55000000000000004">
      <c r="H15147" s="4"/>
      <c r="M15147" s="5"/>
      <c r="N15147" s="6"/>
    </row>
    <row r="15148" spans="8:14" x14ac:dyDescent="0.55000000000000004">
      <c r="H15148" s="4"/>
      <c r="M15148" s="5"/>
      <c r="N15148" s="6"/>
    </row>
    <row r="15149" spans="8:14" x14ac:dyDescent="0.55000000000000004">
      <c r="H15149" s="4"/>
      <c r="M15149" s="5"/>
      <c r="N15149" s="6"/>
    </row>
    <row r="15150" spans="8:14" x14ac:dyDescent="0.55000000000000004">
      <c r="H15150" s="4"/>
      <c r="M15150" s="5"/>
      <c r="N15150" s="6"/>
    </row>
    <row r="15151" spans="8:14" x14ac:dyDescent="0.55000000000000004">
      <c r="H15151" s="4"/>
      <c r="M15151" s="5"/>
      <c r="N15151" s="6"/>
    </row>
    <row r="15152" spans="8:14" x14ac:dyDescent="0.55000000000000004">
      <c r="H15152" s="4"/>
      <c r="M15152" s="5"/>
      <c r="N15152" s="6"/>
    </row>
    <row r="15153" spans="8:14" x14ac:dyDescent="0.55000000000000004">
      <c r="H15153" s="4"/>
      <c r="M15153" s="5"/>
      <c r="N15153" s="6"/>
    </row>
    <row r="15154" spans="8:14" x14ac:dyDescent="0.55000000000000004">
      <c r="H15154" s="4"/>
      <c r="M15154" s="5"/>
      <c r="N15154" s="6"/>
    </row>
    <row r="15155" spans="8:14" x14ac:dyDescent="0.55000000000000004">
      <c r="H15155" s="4"/>
      <c r="M15155" s="5"/>
      <c r="N15155" s="6"/>
    </row>
    <row r="15156" spans="8:14" x14ac:dyDescent="0.55000000000000004">
      <c r="H15156" s="4"/>
      <c r="M15156" s="5"/>
      <c r="N15156" s="6"/>
    </row>
    <row r="15157" spans="8:14" x14ac:dyDescent="0.55000000000000004">
      <c r="H15157" s="4"/>
      <c r="M15157" s="5"/>
      <c r="N15157" s="6"/>
    </row>
    <row r="15158" spans="8:14" x14ac:dyDescent="0.55000000000000004">
      <c r="H15158" s="4"/>
      <c r="M15158" s="5"/>
      <c r="N15158" s="6"/>
    </row>
    <row r="15159" spans="8:14" x14ac:dyDescent="0.55000000000000004">
      <c r="H15159" s="4"/>
      <c r="M15159" s="5"/>
      <c r="N15159" s="6"/>
    </row>
    <row r="15160" spans="8:14" x14ac:dyDescent="0.55000000000000004">
      <c r="H15160" s="4"/>
      <c r="M15160" s="5"/>
      <c r="N15160" s="6"/>
    </row>
    <row r="15161" spans="8:14" x14ac:dyDescent="0.55000000000000004">
      <c r="H15161" s="4"/>
      <c r="M15161" s="5"/>
      <c r="N15161" s="6"/>
    </row>
    <row r="15162" spans="8:14" x14ac:dyDescent="0.55000000000000004">
      <c r="H15162" s="4"/>
      <c r="M15162" s="5"/>
      <c r="N15162" s="6"/>
    </row>
    <row r="15163" spans="8:14" x14ac:dyDescent="0.55000000000000004">
      <c r="H15163" s="4"/>
      <c r="M15163" s="5"/>
      <c r="N15163" s="6"/>
    </row>
    <row r="15164" spans="8:14" x14ac:dyDescent="0.55000000000000004">
      <c r="H15164" s="4"/>
      <c r="M15164" s="5"/>
      <c r="N15164" s="6"/>
    </row>
    <row r="15165" spans="8:14" x14ac:dyDescent="0.55000000000000004">
      <c r="H15165" s="4"/>
      <c r="M15165" s="5"/>
      <c r="N15165" s="6"/>
    </row>
    <row r="15166" spans="8:14" x14ac:dyDescent="0.55000000000000004">
      <c r="H15166" s="4"/>
      <c r="M15166" s="5"/>
      <c r="N15166" s="6"/>
    </row>
    <row r="15167" spans="8:14" x14ac:dyDescent="0.55000000000000004">
      <c r="H15167" s="4"/>
      <c r="M15167" s="5"/>
      <c r="N15167" s="6"/>
    </row>
    <row r="15168" spans="8:14" x14ac:dyDescent="0.55000000000000004">
      <c r="H15168" s="4"/>
      <c r="M15168" s="5"/>
      <c r="N15168" s="6"/>
    </row>
    <row r="15169" spans="8:14" x14ac:dyDescent="0.55000000000000004">
      <c r="H15169" s="4"/>
      <c r="M15169" s="5"/>
      <c r="N15169" s="6"/>
    </row>
    <row r="15170" spans="8:14" x14ac:dyDescent="0.55000000000000004">
      <c r="H15170" s="4"/>
      <c r="M15170" s="5"/>
      <c r="N15170" s="6"/>
    </row>
    <row r="15171" spans="8:14" x14ac:dyDescent="0.55000000000000004">
      <c r="H15171" s="4"/>
      <c r="M15171" s="5"/>
      <c r="N15171" s="6"/>
    </row>
    <row r="15172" spans="8:14" x14ac:dyDescent="0.55000000000000004">
      <c r="H15172" s="4"/>
      <c r="M15172" s="5"/>
      <c r="N15172" s="6"/>
    </row>
    <row r="15173" spans="8:14" x14ac:dyDescent="0.55000000000000004">
      <c r="H15173" s="4"/>
      <c r="M15173" s="5"/>
      <c r="N15173" s="6"/>
    </row>
    <row r="15174" spans="8:14" x14ac:dyDescent="0.55000000000000004">
      <c r="H15174" s="4"/>
      <c r="M15174" s="5"/>
      <c r="N15174" s="6"/>
    </row>
    <row r="15175" spans="8:14" x14ac:dyDescent="0.55000000000000004">
      <c r="H15175" s="4"/>
      <c r="M15175" s="5"/>
      <c r="N15175" s="6"/>
    </row>
    <row r="15176" spans="8:14" x14ac:dyDescent="0.55000000000000004">
      <c r="H15176" s="4"/>
      <c r="M15176" s="5"/>
      <c r="N15176" s="6"/>
    </row>
    <row r="15177" spans="8:14" x14ac:dyDescent="0.55000000000000004">
      <c r="H15177" s="4"/>
      <c r="M15177" s="5"/>
      <c r="N15177" s="6"/>
    </row>
    <row r="15178" spans="8:14" x14ac:dyDescent="0.55000000000000004">
      <c r="H15178" s="4"/>
      <c r="M15178" s="5"/>
      <c r="N15178" s="6"/>
    </row>
    <row r="15179" spans="8:14" x14ac:dyDescent="0.55000000000000004">
      <c r="H15179" s="4"/>
      <c r="M15179" s="5"/>
      <c r="N15179" s="6"/>
    </row>
    <row r="15180" spans="8:14" x14ac:dyDescent="0.55000000000000004">
      <c r="H15180" s="4"/>
      <c r="M15180" s="5"/>
      <c r="N15180" s="6"/>
    </row>
    <row r="15181" spans="8:14" x14ac:dyDescent="0.55000000000000004">
      <c r="H15181" s="4"/>
      <c r="M15181" s="5"/>
      <c r="N15181" s="6"/>
    </row>
    <row r="15182" spans="8:14" x14ac:dyDescent="0.55000000000000004">
      <c r="H15182" s="4"/>
      <c r="M15182" s="5"/>
      <c r="N15182" s="6"/>
    </row>
    <row r="15183" spans="8:14" x14ac:dyDescent="0.55000000000000004">
      <c r="H15183" s="4"/>
      <c r="M15183" s="5"/>
      <c r="N15183" s="6"/>
    </row>
    <row r="15184" spans="8:14" x14ac:dyDescent="0.55000000000000004">
      <c r="H15184" s="4"/>
      <c r="M15184" s="5"/>
      <c r="N15184" s="6"/>
    </row>
    <row r="15185" spans="8:14" x14ac:dyDescent="0.55000000000000004">
      <c r="H15185" s="4"/>
      <c r="M15185" s="5"/>
      <c r="N15185" s="6"/>
    </row>
    <row r="15186" spans="8:14" x14ac:dyDescent="0.55000000000000004">
      <c r="H15186" s="4"/>
      <c r="M15186" s="5"/>
      <c r="N15186" s="6"/>
    </row>
    <row r="15187" spans="8:14" x14ac:dyDescent="0.55000000000000004">
      <c r="H15187" s="4"/>
      <c r="M15187" s="5"/>
      <c r="N15187" s="6"/>
    </row>
    <row r="15188" spans="8:14" x14ac:dyDescent="0.55000000000000004">
      <c r="H15188" s="4"/>
      <c r="M15188" s="5"/>
      <c r="N15188" s="6"/>
    </row>
    <row r="15189" spans="8:14" x14ac:dyDescent="0.55000000000000004">
      <c r="H15189" s="4"/>
      <c r="M15189" s="5"/>
      <c r="N15189" s="6"/>
    </row>
    <row r="15190" spans="8:14" x14ac:dyDescent="0.55000000000000004">
      <c r="H15190" s="4"/>
      <c r="M15190" s="5"/>
      <c r="N15190" s="6"/>
    </row>
    <row r="15191" spans="8:14" x14ac:dyDescent="0.55000000000000004">
      <c r="H15191" s="4"/>
      <c r="M15191" s="5"/>
      <c r="N15191" s="6"/>
    </row>
    <row r="15192" spans="8:14" x14ac:dyDescent="0.55000000000000004">
      <c r="H15192" s="4"/>
      <c r="M15192" s="5"/>
      <c r="N15192" s="6"/>
    </row>
    <row r="15193" spans="8:14" x14ac:dyDescent="0.55000000000000004">
      <c r="H15193" s="4"/>
      <c r="M15193" s="5"/>
      <c r="N15193" s="6"/>
    </row>
    <row r="15194" spans="8:14" x14ac:dyDescent="0.55000000000000004">
      <c r="H15194" s="4"/>
      <c r="M15194" s="5"/>
      <c r="N15194" s="6"/>
    </row>
    <row r="15195" spans="8:14" x14ac:dyDescent="0.55000000000000004">
      <c r="H15195" s="4"/>
      <c r="M15195" s="5"/>
      <c r="N15195" s="6"/>
    </row>
    <row r="15196" spans="8:14" x14ac:dyDescent="0.55000000000000004">
      <c r="H15196" s="4"/>
      <c r="M15196" s="5"/>
      <c r="N15196" s="6"/>
    </row>
    <row r="15197" spans="8:14" x14ac:dyDescent="0.55000000000000004">
      <c r="H15197" s="4"/>
      <c r="M15197" s="5"/>
      <c r="N15197" s="6"/>
    </row>
    <row r="15198" spans="8:14" x14ac:dyDescent="0.55000000000000004">
      <c r="H15198" s="4"/>
      <c r="M15198" s="5"/>
      <c r="N15198" s="6"/>
    </row>
    <row r="15199" spans="8:14" x14ac:dyDescent="0.55000000000000004">
      <c r="H15199" s="4"/>
      <c r="M15199" s="5"/>
      <c r="N15199" s="6"/>
    </row>
    <row r="15200" spans="8:14" x14ac:dyDescent="0.55000000000000004">
      <c r="H15200" s="4"/>
      <c r="M15200" s="5"/>
      <c r="N15200" s="6"/>
    </row>
    <row r="15201" spans="8:14" x14ac:dyDescent="0.55000000000000004">
      <c r="H15201" s="4"/>
      <c r="M15201" s="5"/>
      <c r="N15201" s="6"/>
    </row>
    <row r="15202" spans="8:14" x14ac:dyDescent="0.55000000000000004">
      <c r="H15202" s="4"/>
      <c r="M15202" s="5"/>
      <c r="N15202" s="6"/>
    </row>
    <row r="15203" spans="8:14" x14ac:dyDescent="0.55000000000000004">
      <c r="H15203" s="4"/>
      <c r="M15203" s="5"/>
      <c r="N15203" s="6"/>
    </row>
    <row r="15204" spans="8:14" x14ac:dyDescent="0.55000000000000004">
      <c r="H15204" s="4"/>
      <c r="M15204" s="5"/>
      <c r="N15204" s="6"/>
    </row>
    <row r="15205" spans="8:14" x14ac:dyDescent="0.55000000000000004">
      <c r="H15205" s="4"/>
      <c r="M15205" s="5"/>
      <c r="N15205" s="6"/>
    </row>
    <row r="15206" spans="8:14" x14ac:dyDescent="0.55000000000000004">
      <c r="H15206" s="4"/>
      <c r="M15206" s="5"/>
      <c r="N15206" s="6"/>
    </row>
    <row r="15207" spans="8:14" x14ac:dyDescent="0.55000000000000004">
      <c r="H15207" s="4"/>
      <c r="M15207" s="5"/>
      <c r="N15207" s="6"/>
    </row>
    <row r="15208" spans="8:14" x14ac:dyDescent="0.55000000000000004">
      <c r="H15208" s="4"/>
      <c r="M15208" s="5"/>
      <c r="N15208" s="6"/>
    </row>
    <row r="15209" spans="8:14" x14ac:dyDescent="0.55000000000000004">
      <c r="H15209" s="4"/>
      <c r="M15209" s="5"/>
      <c r="N15209" s="6"/>
    </row>
    <row r="15210" spans="8:14" x14ac:dyDescent="0.55000000000000004">
      <c r="H15210" s="4"/>
      <c r="M15210" s="5"/>
      <c r="N15210" s="6"/>
    </row>
    <row r="15211" spans="8:14" x14ac:dyDescent="0.55000000000000004">
      <c r="H15211" s="4"/>
      <c r="M15211" s="5"/>
      <c r="N15211" s="6"/>
    </row>
    <row r="15212" spans="8:14" x14ac:dyDescent="0.55000000000000004">
      <c r="H15212" s="4"/>
      <c r="M15212" s="5"/>
      <c r="N15212" s="6"/>
    </row>
    <row r="15213" spans="8:14" x14ac:dyDescent="0.55000000000000004">
      <c r="H15213" s="4"/>
      <c r="M15213" s="5"/>
      <c r="N15213" s="6"/>
    </row>
    <row r="15214" spans="8:14" x14ac:dyDescent="0.55000000000000004">
      <c r="H15214" s="4"/>
      <c r="M15214" s="5"/>
      <c r="N15214" s="6"/>
    </row>
    <row r="15215" spans="8:14" x14ac:dyDescent="0.55000000000000004">
      <c r="H15215" s="4"/>
      <c r="M15215" s="5"/>
      <c r="N15215" s="6"/>
    </row>
    <row r="15216" spans="8:14" x14ac:dyDescent="0.55000000000000004">
      <c r="H15216" s="4"/>
      <c r="M15216" s="5"/>
      <c r="N15216" s="6"/>
    </row>
    <row r="15217" spans="8:14" x14ac:dyDescent="0.55000000000000004">
      <c r="H15217" s="4"/>
      <c r="M15217" s="5"/>
      <c r="N15217" s="6"/>
    </row>
    <row r="15218" spans="8:14" x14ac:dyDescent="0.55000000000000004">
      <c r="H15218" s="4"/>
      <c r="M15218" s="5"/>
      <c r="N15218" s="6"/>
    </row>
    <row r="15219" spans="8:14" x14ac:dyDescent="0.55000000000000004">
      <c r="H15219" s="4"/>
      <c r="M15219" s="5"/>
      <c r="N15219" s="6"/>
    </row>
    <row r="15220" spans="8:14" x14ac:dyDescent="0.55000000000000004">
      <c r="H15220" s="4"/>
      <c r="M15220" s="5"/>
      <c r="N15220" s="6"/>
    </row>
    <row r="15221" spans="8:14" x14ac:dyDescent="0.55000000000000004">
      <c r="H15221" s="4"/>
      <c r="M15221" s="5"/>
      <c r="N15221" s="6"/>
    </row>
    <row r="15222" spans="8:14" x14ac:dyDescent="0.55000000000000004">
      <c r="H15222" s="4"/>
      <c r="M15222" s="5"/>
      <c r="N15222" s="6"/>
    </row>
    <row r="15223" spans="8:14" x14ac:dyDescent="0.55000000000000004">
      <c r="H15223" s="4"/>
      <c r="M15223" s="5"/>
      <c r="N15223" s="6"/>
    </row>
    <row r="15224" spans="8:14" x14ac:dyDescent="0.55000000000000004">
      <c r="H15224" s="4"/>
      <c r="M15224" s="5"/>
      <c r="N15224" s="6"/>
    </row>
    <row r="15225" spans="8:14" x14ac:dyDescent="0.55000000000000004">
      <c r="H15225" s="4"/>
      <c r="M15225" s="5"/>
      <c r="N15225" s="6"/>
    </row>
    <row r="15226" spans="8:14" x14ac:dyDescent="0.55000000000000004">
      <c r="H15226" s="4"/>
      <c r="M15226" s="5"/>
      <c r="N15226" s="6"/>
    </row>
    <row r="15227" spans="8:14" x14ac:dyDescent="0.55000000000000004">
      <c r="H15227" s="4"/>
      <c r="M15227" s="5"/>
      <c r="N15227" s="6"/>
    </row>
    <row r="15228" spans="8:14" x14ac:dyDescent="0.55000000000000004">
      <c r="H15228" s="4"/>
      <c r="M15228" s="5"/>
      <c r="N15228" s="6"/>
    </row>
    <row r="15229" spans="8:14" x14ac:dyDescent="0.55000000000000004">
      <c r="H15229" s="4"/>
      <c r="M15229" s="5"/>
      <c r="N15229" s="6"/>
    </row>
    <row r="15230" spans="8:14" x14ac:dyDescent="0.55000000000000004">
      <c r="H15230" s="4"/>
      <c r="M15230" s="5"/>
      <c r="N15230" s="6"/>
    </row>
    <row r="15231" spans="8:14" x14ac:dyDescent="0.55000000000000004">
      <c r="H15231" s="4"/>
      <c r="M15231" s="5"/>
      <c r="N15231" s="6"/>
    </row>
    <row r="15232" spans="8:14" x14ac:dyDescent="0.55000000000000004">
      <c r="H15232" s="4"/>
      <c r="M15232" s="5"/>
      <c r="N15232" s="6"/>
    </row>
    <row r="15233" spans="8:14" x14ac:dyDescent="0.55000000000000004">
      <c r="H15233" s="4"/>
      <c r="M15233" s="5"/>
      <c r="N15233" s="6"/>
    </row>
    <row r="15234" spans="8:14" x14ac:dyDescent="0.55000000000000004">
      <c r="H15234" s="4"/>
      <c r="M15234" s="5"/>
      <c r="N15234" s="6"/>
    </row>
    <row r="15235" spans="8:14" x14ac:dyDescent="0.55000000000000004">
      <c r="H15235" s="4"/>
      <c r="M15235" s="5"/>
      <c r="N15235" s="6"/>
    </row>
    <row r="15236" spans="8:14" x14ac:dyDescent="0.55000000000000004">
      <c r="H15236" s="4"/>
      <c r="M15236" s="5"/>
      <c r="N15236" s="6"/>
    </row>
    <row r="15237" spans="8:14" x14ac:dyDescent="0.55000000000000004">
      <c r="H15237" s="4"/>
      <c r="M15237" s="5"/>
      <c r="N15237" s="6"/>
    </row>
    <row r="15238" spans="8:14" x14ac:dyDescent="0.55000000000000004">
      <c r="H15238" s="4"/>
      <c r="M15238" s="5"/>
      <c r="N15238" s="6"/>
    </row>
    <row r="15239" spans="8:14" x14ac:dyDescent="0.55000000000000004">
      <c r="H15239" s="4"/>
      <c r="M15239" s="5"/>
      <c r="N15239" s="6"/>
    </row>
    <row r="15240" spans="8:14" x14ac:dyDescent="0.55000000000000004">
      <c r="H15240" s="4"/>
      <c r="M15240" s="5"/>
      <c r="N15240" s="6"/>
    </row>
    <row r="15241" spans="8:14" x14ac:dyDescent="0.55000000000000004">
      <c r="H15241" s="4"/>
      <c r="M15241" s="5"/>
      <c r="N15241" s="6"/>
    </row>
    <row r="15242" spans="8:14" x14ac:dyDescent="0.55000000000000004">
      <c r="H15242" s="4"/>
      <c r="M15242" s="5"/>
      <c r="N15242" s="6"/>
    </row>
    <row r="15243" spans="8:14" x14ac:dyDescent="0.55000000000000004">
      <c r="H15243" s="4"/>
      <c r="M15243" s="5"/>
      <c r="N15243" s="6"/>
    </row>
    <row r="15244" spans="8:14" x14ac:dyDescent="0.55000000000000004">
      <c r="H15244" s="4"/>
      <c r="M15244" s="5"/>
      <c r="N15244" s="6"/>
    </row>
    <row r="15245" spans="8:14" x14ac:dyDescent="0.55000000000000004">
      <c r="H15245" s="4"/>
      <c r="M15245" s="5"/>
      <c r="N15245" s="6"/>
    </row>
    <row r="15246" spans="8:14" x14ac:dyDescent="0.55000000000000004">
      <c r="H15246" s="4"/>
      <c r="M15246" s="5"/>
      <c r="N15246" s="6"/>
    </row>
    <row r="15247" spans="8:14" x14ac:dyDescent="0.55000000000000004">
      <c r="H15247" s="4"/>
      <c r="M15247" s="5"/>
      <c r="N15247" s="6"/>
    </row>
    <row r="15248" spans="8:14" x14ac:dyDescent="0.55000000000000004">
      <c r="H15248" s="4"/>
      <c r="M15248" s="5"/>
      <c r="N15248" s="6"/>
    </row>
    <row r="15249" spans="8:14" x14ac:dyDescent="0.55000000000000004">
      <c r="H15249" s="4"/>
      <c r="M15249" s="5"/>
      <c r="N15249" s="6"/>
    </row>
    <row r="15250" spans="8:14" x14ac:dyDescent="0.55000000000000004">
      <c r="H15250" s="4"/>
      <c r="M15250" s="5"/>
      <c r="N15250" s="6"/>
    </row>
    <row r="15251" spans="8:14" x14ac:dyDescent="0.55000000000000004">
      <c r="H15251" s="4"/>
      <c r="M15251" s="5"/>
      <c r="N15251" s="6"/>
    </row>
    <row r="15252" spans="8:14" x14ac:dyDescent="0.55000000000000004">
      <c r="H15252" s="4"/>
      <c r="M15252" s="5"/>
      <c r="N15252" s="6"/>
    </row>
    <row r="15253" spans="8:14" x14ac:dyDescent="0.55000000000000004">
      <c r="H15253" s="4"/>
      <c r="M15253" s="5"/>
      <c r="N15253" s="6"/>
    </row>
    <row r="15254" spans="8:14" x14ac:dyDescent="0.55000000000000004">
      <c r="H15254" s="4"/>
      <c r="M15254" s="5"/>
      <c r="N15254" s="6"/>
    </row>
    <row r="15255" spans="8:14" x14ac:dyDescent="0.55000000000000004">
      <c r="H15255" s="4"/>
      <c r="M15255" s="5"/>
      <c r="N15255" s="6"/>
    </row>
    <row r="15256" spans="8:14" x14ac:dyDescent="0.55000000000000004">
      <c r="H15256" s="4"/>
      <c r="M15256" s="5"/>
      <c r="N15256" s="6"/>
    </row>
    <row r="15257" spans="8:14" x14ac:dyDescent="0.55000000000000004">
      <c r="H15257" s="4"/>
      <c r="M15257" s="5"/>
      <c r="N15257" s="6"/>
    </row>
    <row r="15258" spans="8:14" x14ac:dyDescent="0.55000000000000004">
      <c r="H15258" s="4"/>
      <c r="M15258" s="5"/>
      <c r="N15258" s="6"/>
    </row>
    <row r="15259" spans="8:14" x14ac:dyDescent="0.55000000000000004">
      <c r="H15259" s="4"/>
      <c r="M15259" s="5"/>
      <c r="N15259" s="6"/>
    </row>
    <row r="15260" spans="8:14" x14ac:dyDescent="0.55000000000000004">
      <c r="H15260" s="4"/>
      <c r="M15260" s="5"/>
      <c r="N15260" s="6"/>
    </row>
    <row r="15261" spans="8:14" x14ac:dyDescent="0.55000000000000004">
      <c r="H15261" s="4"/>
      <c r="M15261" s="5"/>
      <c r="N15261" s="6"/>
    </row>
    <row r="15262" spans="8:14" x14ac:dyDescent="0.55000000000000004">
      <c r="H15262" s="4"/>
      <c r="M15262" s="5"/>
      <c r="N15262" s="6"/>
    </row>
    <row r="15263" spans="8:14" x14ac:dyDescent="0.55000000000000004">
      <c r="H15263" s="4"/>
      <c r="M15263" s="5"/>
      <c r="N15263" s="6"/>
    </row>
    <row r="15264" spans="8:14" x14ac:dyDescent="0.55000000000000004">
      <c r="H15264" s="4"/>
      <c r="M15264" s="5"/>
      <c r="N15264" s="6"/>
    </row>
    <row r="15265" spans="8:14" x14ac:dyDescent="0.55000000000000004">
      <c r="H15265" s="4"/>
      <c r="M15265" s="5"/>
      <c r="N15265" s="6"/>
    </row>
    <row r="15266" spans="8:14" x14ac:dyDescent="0.55000000000000004">
      <c r="H15266" s="4"/>
      <c r="M15266" s="5"/>
      <c r="N15266" s="6"/>
    </row>
    <row r="15267" spans="8:14" x14ac:dyDescent="0.55000000000000004">
      <c r="H15267" s="4"/>
      <c r="M15267" s="5"/>
      <c r="N15267" s="6"/>
    </row>
    <row r="15268" spans="8:14" x14ac:dyDescent="0.55000000000000004">
      <c r="H15268" s="4"/>
      <c r="M15268" s="5"/>
      <c r="N15268" s="6"/>
    </row>
    <row r="15269" spans="8:14" x14ac:dyDescent="0.55000000000000004">
      <c r="H15269" s="4"/>
      <c r="M15269" s="5"/>
      <c r="N15269" s="6"/>
    </row>
    <row r="15270" spans="8:14" x14ac:dyDescent="0.55000000000000004">
      <c r="H15270" s="4"/>
      <c r="M15270" s="5"/>
      <c r="N15270" s="6"/>
    </row>
    <row r="15271" spans="8:14" x14ac:dyDescent="0.55000000000000004">
      <c r="H15271" s="4"/>
      <c r="M15271" s="5"/>
      <c r="N15271" s="6"/>
    </row>
    <row r="15272" spans="8:14" x14ac:dyDescent="0.55000000000000004">
      <c r="H15272" s="4"/>
      <c r="M15272" s="5"/>
      <c r="N15272" s="6"/>
    </row>
    <row r="15273" spans="8:14" x14ac:dyDescent="0.55000000000000004">
      <c r="H15273" s="4"/>
      <c r="M15273" s="5"/>
      <c r="N15273" s="6"/>
    </row>
    <row r="15274" spans="8:14" x14ac:dyDescent="0.55000000000000004">
      <c r="H15274" s="4"/>
      <c r="M15274" s="5"/>
      <c r="N15274" s="6"/>
    </row>
    <row r="15275" spans="8:14" x14ac:dyDescent="0.55000000000000004">
      <c r="H15275" s="4"/>
      <c r="M15275" s="5"/>
      <c r="N15275" s="6"/>
    </row>
    <row r="15276" spans="8:14" x14ac:dyDescent="0.55000000000000004">
      <c r="H15276" s="4"/>
      <c r="M15276" s="5"/>
      <c r="N15276" s="6"/>
    </row>
    <row r="15277" spans="8:14" x14ac:dyDescent="0.55000000000000004">
      <c r="H15277" s="4"/>
      <c r="M15277" s="5"/>
      <c r="N15277" s="6"/>
    </row>
    <row r="15278" spans="8:14" x14ac:dyDescent="0.55000000000000004">
      <c r="H15278" s="4"/>
      <c r="M15278" s="5"/>
      <c r="N15278" s="6"/>
    </row>
    <row r="15279" spans="8:14" x14ac:dyDescent="0.55000000000000004">
      <c r="H15279" s="4"/>
      <c r="M15279" s="5"/>
      <c r="N15279" s="6"/>
    </row>
    <row r="15280" spans="8:14" x14ac:dyDescent="0.55000000000000004">
      <c r="H15280" s="4"/>
      <c r="M15280" s="5"/>
      <c r="N15280" s="6"/>
    </row>
    <row r="15281" spans="8:14" x14ac:dyDescent="0.55000000000000004">
      <c r="H15281" s="4"/>
      <c r="M15281" s="5"/>
      <c r="N15281" s="6"/>
    </row>
    <row r="15282" spans="8:14" x14ac:dyDescent="0.55000000000000004">
      <c r="H15282" s="4"/>
      <c r="M15282" s="5"/>
      <c r="N15282" s="6"/>
    </row>
    <row r="15283" spans="8:14" x14ac:dyDescent="0.55000000000000004">
      <c r="H15283" s="4"/>
      <c r="M15283" s="5"/>
      <c r="N15283" s="6"/>
    </row>
    <row r="15284" spans="8:14" x14ac:dyDescent="0.55000000000000004">
      <c r="H15284" s="4"/>
      <c r="M15284" s="5"/>
      <c r="N15284" s="6"/>
    </row>
    <row r="15285" spans="8:14" x14ac:dyDescent="0.55000000000000004">
      <c r="H15285" s="4"/>
      <c r="M15285" s="5"/>
      <c r="N15285" s="6"/>
    </row>
    <row r="15286" spans="8:14" x14ac:dyDescent="0.55000000000000004">
      <c r="H15286" s="4"/>
      <c r="M15286" s="5"/>
      <c r="N15286" s="6"/>
    </row>
    <row r="15287" spans="8:14" x14ac:dyDescent="0.55000000000000004">
      <c r="H15287" s="4"/>
      <c r="M15287" s="5"/>
      <c r="N15287" s="6"/>
    </row>
    <row r="15288" spans="8:14" x14ac:dyDescent="0.55000000000000004">
      <c r="H15288" s="4"/>
      <c r="M15288" s="5"/>
      <c r="N15288" s="6"/>
    </row>
    <row r="15289" spans="8:14" x14ac:dyDescent="0.55000000000000004">
      <c r="H15289" s="4"/>
      <c r="M15289" s="5"/>
      <c r="N15289" s="6"/>
    </row>
    <row r="15290" spans="8:14" x14ac:dyDescent="0.55000000000000004">
      <c r="H15290" s="4"/>
      <c r="M15290" s="5"/>
      <c r="N15290" s="6"/>
    </row>
    <row r="15291" spans="8:14" x14ac:dyDescent="0.55000000000000004">
      <c r="H15291" s="4"/>
      <c r="M15291" s="5"/>
      <c r="N15291" s="6"/>
    </row>
    <row r="15292" spans="8:14" x14ac:dyDescent="0.55000000000000004">
      <c r="H15292" s="4"/>
      <c r="M15292" s="5"/>
      <c r="N15292" s="6"/>
    </row>
    <row r="15293" spans="8:14" x14ac:dyDescent="0.55000000000000004">
      <c r="H15293" s="4"/>
      <c r="M15293" s="5"/>
      <c r="N15293" s="6"/>
    </row>
    <row r="15294" spans="8:14" x14ac:dyDescent="0.55000000000000004">
      <c r="H15294" s="4"/>
      <c r="M15294" s="5"/>
      <c r="N15294" s="6"/>
    </row>
    <row r="15295" spans="8:14" x14ac:dyDescent="0.55000000000000004">
      <c r="H15295" s="4"/>
      <c r="M15295" s="5"/>
      <c r="N15295" s="6"/>
    </row>
    <row r="15296" spans="8:14" x14ac:dyDescent="0.55000000000000004">
      <c r="H15296" s="4"/>
      <c r="M15296" s="5"/>
      <c r="N15296" s="6"/>
    </row>
    <row r="15297" spans="8:14" x14ac:dyDescent="0.55000000000000004">
      <c r="H15297" s="4"/>
      <c r="M15297" s="5"/>
      <c r="N15297" s="6"/>
    </row>
    <row r="15298" spans="8:14" x14ac:dyDescent="0.55000000000000004">
      <c r="H15298" s="4"/>
      <c r="M15298" s="5"/>
      <c r="N15298" s="6"/>
    </row>
    <row r="15299" spans="8:14" x14ac:dyDescent="0.55000000000000004">
      <c r="H15299" s="4"/>
      <c r="M15299" s="5"/>
      <c r="N15299" s="6"/>
    </row>
    <row r="15300" spans="8:14" x14ac:dyDescent="0.55000000000000004">
      <c r="H15300" s="4"/>
      <c r="M15300" s="5"/>
      <c r="N15300" s="6"/>
    </row>
    <row r="15301" spans="8:14" x14ac:dyDescent="0.55000000000000004">
      <c r="H15301" s="4"/>
      <c r="M15301" s="5"/>
      <c r="N15301" s="6"/>
    </row>
    <row r="15302" spans="8:14" x14ac:dyDescent="0.55000000000000004">
      <c r="H15302" s="4"/>
      <c r="M15302" s="5"/>
      <c r="N15302" s="6"/>
    </row>
    <row r="15303" spans="8:14" x14ac:dyDescent="0.55000000000000004">
      <c r="H15303" s="4"/>
      <c r="M15303" s="5"/>
      <c r="N15303" s="6"/>
    </row>
    <row r="15304" spans="8:14" x14ac:dyDescent="0.55000000000000004">
      <c r="H15304" s="4"/>
      <c r="M15304" s="5"/>
      <c r="N15304" s="6"/>
    </row>
    <row r="15305" spans="8:14" x14ac:dyDescent="0.55000000000000004">
      <c r="H15305" s="4"/>
      <c r="M15305" s="5"/>
      <c r="N15305" s="6"/>
    </row>
    <row r="15306" spans="8:14" x14ac:dyDescent="0.55000000000000004">
      <c r="H15306" s="4"/>
      <c r="M15306" s="5"/>
      <c r="N15306" s="6"/>
    </row>
    <row r="15307" spans="8:14" x14ac:dyDescent="0.55000000000000004">
      <c r="H15307" s="4"/>
      <c r="M15307" s="5"/>
      <c r="N15307" s="6"/>
    </row>
    <row r="15308" spans="8:14" x14ac:dyDescent="0.55000000000000004">
      <c r="H15308" s="4"/>
      <c r="M15308" s="5"/>
      <c r="N15308" s="6"/>
    </row>
    <row r="15309" spans="8:14" x14ac:dyDescent="0.55000000000000004">
      <c r="H15309" s="4"/>
      <c r="M15309" s="5"/>
      <c r="N15309" s="6"/>
    </row>
    <row r="15310" spans="8:14" x14ac:dyDescent="0.55000000000000004">
      <c r="H15310" s="4"/>
      <c r="M15310" s="5"/>
      <c r="N15310" s="6"/>
    </row>
    <row r="15311" spans="8:14" x14ac:dyDescent="0.55000000000000004">
      <c r="H15311" s="4"/>
      <c r="M15311" s="5"/>
      <c r="N15311" s="6"/>
    </row>
    <row r="15312" spans="8:14" x14ac:dyDescent="0.55000000000000004">
      <c r="H15312" s="4"/>
      <c r="M15312" s="5"/>
      <c r="N15312" s="6"/>
    </row>
    <row r="15313" spans="8:14" x14ac:dyDescent="0.55000000000000004">
      <c r="H15313" s="4"/>
      <c r="M15313" s="5"/>
      <c r="N15313" s="6"/>
    </row>
    <row r="15314" spans="8:14" x14ac:dyDescent="0.55000000000000004">
      <c r="H15314" s="4"/>
      <c r="M15314" s="5"/>
      <c r="N15314" s="6"/>
    </row>
    <row r="15315" spans="8:14" x14ac:dyDescent="0.55000000000000004">
      <c r="H15315" s="4"/>
      <c r="M15315" s="5"/>
      <c r="N15315" s="6"/>
    </row>
    <row r="15316" spans="8:14" x14ac:dyDescent="0.55000000000000004">
      <c r="H15316" s="4"/>
      <c r="M15316" s="5"/>
      <c r="N15316" s="6"/>
    </row>
    <row r="15317" spans="8:14" x14ac:dyDescent="0.55000000000000004">
      <c r="H15317" s="4"/>
      <c r="M15317" s="5"/>
      <c r="N15317" s="6"/>
    </row>
    <row r="15318" spans="8:14" x14ac:dyDescent="0.55000000000000004">
      <c r="H15318" s="4"/>
      <c r="M15318" s="5"/>
      <c r="N15318" s="6"/>
    </row>
    <row r="15319" spans="8:14" x14ac:dyDescent="0.55000000000000004">
      <c r="H15319" s="4"/>
      <c r="M15319" s="5"/>
      <c r="N15319" s="6"/>
    </row>
    <row r="15320" spans="8:14" x14ac:dyDescent="0.55000000000000004">
      <c r="H15320" s="4"/>
      <c r="M15320" s="5"/>
      <c r="N15320" s="6"/>
    </row>
    <row r="15321" spans="8:14" x14ac:dyDescent="0.55000000000000004">
      <c r="H15321" s="4"/>
      <c r="M15321" s="5"/>
      <c r="N15321" s="6"/>
    </row>
    <row r="15322" spans="8:14" x14ac:dyDescent="0.55000000000000004">
      <c r="H15322" s="4"/>
      <c r="M15322" s="5"/>
      <c r="N15322" s="6"/>
    </row>
    <row r="15323" spans="8:14" x14ac:dyDescent="0.55000000000000004">
      <c r="H15323" s="4"/>
      <c r="M15323" s="5"/>
      <c r="N15323" s="6"/>
    </row>
    <row r="15324" spans="8:14" x14ac:dyDescent="0.55000000000000004">
      <c r="H15324" s="4"/>
      <c r="M15324" s="5"/>
      <c r="N15324" s="6"/>
    </row>
    <row r="15325" spans="8:14" x14ac:dyDescent="0.55000000000000004">
      <c r="H15325" s="4"/>
      <c r="M15325" s="5"/>
      <c r="N15325" s="6"/>
    </row>
    <row r="15326" spans="8:14" x14ac:dyDescent="0.55000000000000004">
      <c r="H15326" s="4"/>
      <c r="M15326" s="5"/>
      <c r="N15326" s="6"/>
    </row>
    <row r="15327" spans="8:14" x14ac:dyDescent="0.55000000000000004">
      <c r="H15327" s="4"/>
      <c r="M15327" s="5"/>
      <c r="N15327" s="6"/>
    </row>
    <row r="15328" spans="8:14" x14ac:dyDescent="0.55000000000000004">
      <c r="H15328" s="4"/>
      <c r="M15328" s="5"/>
      <c r="N15328" s="6"/>
    </row>
    <row r="15329" spans="8:14" x14ac:dyDescent="0.55000000000000004">
      <c r="H15329" s="4"/>
      <c r="M15329" s="5"/>
      <c r="N15329" s="6"/>
    </row>
    <row r="15330" spans="8:14" x14ac:dyDescent="0.55000000000000004">
      <c r="H15330" s="4"/>
      <c r="M15330" s="5"/>
      <c r="N15330" s="6"/>
    </row>
    <row r="15331" spans="8:14" x14ac:dyDescent="0.55000000000000004">
      <c r="H15331" s="4"/>
      <c r="M15331" s="5"/>
      <c r="N15331" s="6"/>
    </row>
    <row r="15332" spans="8:14" x14ac:dyDescent="0.55000000000000004">
      <c r="H15332" s="4"/>
      <c r="M15332" s="5"/>
      <c r="N15332" s="6"/>
    </row>
    <row r="15333" spans="8:14" x14ac:dyDescent="0.55000000000000004">
      <c r="H15333" s="4"/>
      <c r="M15333" s="5"/>
      <c r="N15333" s="6"/>
    </row>
    <row r="15334" spans="8:14" x14ac:dyDescent="0.55000000000000004">
      <c r="H15334" s="4"/>
      <c r="M15334" s="5"/>
      <c r="N15334" s="6"/>
    </row>
    <row r="15335" spans="8:14" x14ac:dyDescent="0.55000000000000004">
      <c r="H15335" s="4"/>
      <c r="M15335" s="5"/>
      <c r="N15335" s="6"/>
    </row>
    <row r="15336" spans="8:14" x14ac:dyDescent="0.55000000000000004">
      <c r="H15336" s="4"/>
      <c r="M15336" s="5"/>
      <c r="N15336" s="6"/>
    </row>
    <row r="15337" spans="8:14" x14ac:dyDescent="0.55000000000000004">
      <c r="H15337" s="4"/>
      <c r="M15337" s="5"/>
      <c r="N15337" s="6"/>
    </row>
    <row r="15338" spans="8:14" x14ac:dyDescent="0.55000000000000004">
      <c r="H15338" s="4"/>
      <c r="M15338" s="5"/>
      <c r="N15338" s="6"/>
    </row>
    <row r="15339" spans="8:14" x14ac:dyDescent="0.55000000000000004">
      <c r="H15339" s="4"/>
      <c r="M15339" s="5"/>
      <c r="N15339" s="6"/>
    </row>
    <row r="15340" spans="8:14" x14ac:dyDescent="0.55000000000000004">
      <c r="H15340" s="4"/>
      <c r="M15340" s="5"/>
      <c r="N15340" s="6"/>
    </row>
    <row r="15341" spans="8:14" x14ac:dyDescent="0.55000000000000004">
      <c r="H15341" s="4"/>
      <c r="M15341" s="5"/>
      <c r="N15341" s="6"/>
    </row>
    <row r="15342" spans="8:14" x14ac:dyDescent="0.55000000000000004">
      <c r="H15342" s="4"/>
      <c r="M15342" s="5"/>
      <c r="N15342" s="6"/>
    </row>
    <row r="15343" spans="8:14" x14ac:dyDescent="0.55000000000000004">
      <c r="H15343" s="4"/>
      <c r="M15343" s="5"/>
      <c r="N15343" s="6"/>
    </row>
    <row r="15344" spans="8:14" x14ac:dyDescent="0.55000000000000004">
      <c r="H15344" s="4"/>
      <c r="M15344" s="5"/>
      <c r="N15344" s="6"/>
    </row>
    <row r="15345" spans="8:14" x14ac:dyDescent="0.55000000000000004">
      <c r="H15345" s="4"/>
      <c r="M15345" s="5"/>
      <c r="N15345" s="6"/>
    </row>
    <row r="15346" spans="8:14" x14ac:dyDescent="0.55000000000000004">
      <c r="H15346" s="4"/>
      <c r="M15346" s="5"/>
      <c r="N15346" s="6"/>
    </row>
    <row r="15347" spans="8:14" x14ac:dyDescent="0.55000000000000004">
      <c r="H15347" s="4"/>
      <c r="M15347" s="5"/>
      <c r="N15347" s="6"/>
    </row>
    <row r="15348" spans="8:14" x14ac:dyDescent="0.55000000000000004">
      <c r="H15348" s="4"/>
      <c r="M15348" s="5"/>
      <c r="N15348" s="6"/>
    </row>
    <row r="15349" spans="8:14" x14ac:dyDescent="0.55000000000000004">
      <c r="H15349" s="4"/>
      <c r="M15349" s="5"/>
      <c r="N15349" s="6"/>
    </row>
    <row r="15350" spans="8:14" x14ac:dyDescent="0.55000000000000004">
      <c r="H15350" s="4"/>
      <c r="M15350" s="5"/>
      <c r="N15350" s="6"/>
    </row>
    <row r="15351" spans="8:14" x14ac:dyDescent="0.55000000000000004">
      <c r="H15351" s="4"/>
      <c r="M15351" s="5"/>
      <c r="N15351" s="6"/>
    </row>
    <row r="15352" spans="8:14" x14ac:dyDescent="0.55000000000000004">
      <c r="H15352" s="4"/>
      <c r="M15352" s="5"/>
      <c r="N15352" s="6"/>
    </row>
    <row r="15353" spans="8:14" x14ac:dyDescent="0.55000000000000004">
      <c r="H15353" s="4"/>
      <c r="M15353" s="5"/>
      <c r="N15353" s="6"/>
    </row>
    <row r="15354" spans="8:14" x14ac:dyDescent="0.55000000000000004">
      <c r="H15354" s="4"/>
      <c r="M15354" s="5"/>
      <c r="N15354" s="6"/>
    </row>
    <row r="15355" spans="8:14" x14ac:dyDescent="0.55000000000000004">
      <c r="H15355" s="4"/>
      <c r="M15355" s="5"/>
      <c r="N15355" s="6"/>
    </row>
    <row r="15356" spans="8:14" x14ac:dyDescent="0.55000000000000004">
      <c r="H15356" s="4"/>
      <c r="M15356" s="5"/>
      <c r="N15356" s="6"/>
    </row>
    <row r="15357" spans="8:14" x14ac:dyDescent="0.55000000000000004">
      <c r="H15357" s="4"/>
      <c r="M15357" s="5"/>
      <c r="N15357" s="6"/>
    </row>
    <row r="15358" spans="8:14" x14ac:dyDescent="0.55000000000000004">
      <c r="H15358" s="4"/>
      <c r="M15358" s="5"/>
      <c r="N15358" s="6"/>
    </row>
    <row r="15359" spans="8:14" x14ac:dyDescent="0.55000000000000004">
      <c r="H15359" s="4"/>
      <c r="M15359" s="5"/>
      <c r="N15359" s="6"/>
    </row>
    <row r="15360" spans="8:14" x14ac:dyDescent="0.55000000000000004">
      <c r="H15360" s="4"/>
      <c r="M15360" s="5"/>
      <c r="N15360" s="6"/>
    </row>
    <row r="15361" spans="8:14" x14ac:dyDescent="0.55000000000000004">
      <c r="H15361" s="4"/>
      <c r="M15361" s="5"/>
      <c r="N15361" s="6"/>
    </row>
    <row r="15362" spans="8:14" x14ac:dyDescent="0.55000000000000004">
      <c r="H15362" s="4"/>
      <c r="M15362" s="5"/>
      <c r="N15362" s="6"/>
    </row>
    <row r="15363" spans="8:14" x14ac:dyDescent="0.55000000000000004">
      <c r="H15363" s="4"/>
      <c r="M15363" s="5"/>
      <c r="N15363" s="6"/>
    </row>
    <row r="15364" spans="8:14" x14ac:dyDescent="0.55000000000000004">
      <c r="H15364" s="4"/>
      <c r="M15364" s="5"/>
      <c r="N15364" s="6"/>
    </row>
    <row r="15365" spans="8:14" x14ac:dyDescent="0.55000000000000004">
      <c r="H15365" s="4"/>
      <c r="M15365" s="5"/>
      <c r="N15365" s="6"/>
    </row>
    <row r="15366" spans="8:14" x14ac:dyDescent="0.55000000000000004">
      <c r="H15366" s="4"/>
      <c r="M15366" s="5"/>
      <c r="N15366" s="6"/>
    </row>
    <row r="15367" spans="8:14" x14ac:dyDescent="0.55000000000000004">
      <c r="H15367" s="4"/>
      <c r="M15367" s="5"/>
      <c r="N15367" s="6"/>
    </row>
    <row r="15368" spans="8:14" x14ac:dyDescent="0.55000000000000004">
      <c r="H15368" s="4"/>
      <c r="M15368" s="5"/>
      <c r="N15368" s="6"/>
    </row>
    <row r="15369" spans="8:14" x14ac:dyDescent="0.55000000000000004">
      <c r="H15369" s="4"/>
      <c r="M15369" s="5"/>
      <c r="N15369" s="6"/>
    </row>
    <row r="15370" spans="8:14" x14ac:dyDescent="0.55000000000000004">
      <c r="H15370" s="4"/>
      <c r="M15370" s="5"/>
      <c r="N15370" s="6"/>
    </row>
    <row r="15371" spans="8:14" x14ac:dyDescent="0.55000000000000004">
      <c r="H15371" s="4"/>
      <c r="M15371" s="5"/>
      <c r="N15371" s="6"/>
    </row>
    <row r="15372" spans="8:14" x14ac:dyDescent="0.55000000000000004">
      <c r="H15372" s="4"/>
      <c r="M15372" s="5"/>
      <c r="N15372" s="6"/>
    </row>
    <row r="15373" spans="8:14" x14ac:dyDescent="0.55000000000000004">
      <c r="H15373" s="4"/>
      <c r="M15373" s="5"/>
      <c r="N15373" s="6"/>
    </row>
    <row r="15374" spans="8:14" x14ac:dyDescent="0.55000000000000004">
      <c r="H15374" s="4"/>
      <c r="M15374" s="5"/>
      <c r="N15374" s="6"/>
    </row>
    <row r="15375" spans="8:14" x14ac:dyDescent="0.55000000000000004">
      <c r="H15375" s="4"/>
      <c r="M15375" s="5"/>
      <c r="N15375" s="6"/>
    </row>
    <row r="15376" spans="8:14" x14ac:dyDescent="0.55000000000000004">
      <c r="H15376" s="4"/>
      <c r="M15376" s="5"/>
      <c r="N15376" s="6"/>
    </row>
    <row r="15377" spans="8:14" x14ac:dyDescent="0.55000000000000004">
      <c r="H15377" s="4"/>
      <c r="M15377" s="5"/>
      <c r="N15377" s="6"/>
    </row>
    <row r="15378" spans="8:14" x14ac:dyDescent="0.55000000000000004">
      <c r="H15378" s="4"/>
      <c r="M15378" s="5"/>
      <c r="N15378" s="6"/>
    </row>
    <row r="15379" spans="8:14" x14ac:dyDescent="0.55000000000000004">
      <c r="H15379" s="4"/>
      <c r="M15379" s="5"/>
      <c r="N15379" s="6"/>
    </row>
    <row r="15380" spans="8:14" x14ac:dyDescent="0.55000000000000004">
      <c r="H15380" s="4"/>
      <c r="M15380" s="5"/>
      <c r="N15380" s="6"/>
    </row>
    <row r="15381" spans="8:14" x14ac:dyDescent="0.55000000000000004">
      <c r="H15381" s="4"/>
      <c r="M15381" s="5"/>
      <c r="N15381" s="6"/>
    </row>
    <row r="15382" spans="8:14" x14ac:dyDescent="0.55000000000000004">
      <c r="H15382" s="4"/>
      <c r="M15382" s="5"/>
      <c r="N15382" s="6"/>
    </row>
    <row r="15383" spans="8:14" x14ac:dyDescent="0.55000000000000004">
      <c r="H15383" s="4"/>
      <c r="M15383" s="5"/>
      <c r="N15383" s="6"/>
    </row>
    <row r="15384" spans="8:14" x14ac:dyDescent="0.55000000000000004">
      <c r="H15384" s="4"/>
      <c r="M15384" s="5"/>
      <c r="N15384" s="6"/>
    </row>
    <row r="15385" spans="8:14" x14ac:dyDescent="0.55000000000000004">
      <c r="H15385" s="4"/>
      <c r="M15385" s="5"/>
      <c r="N15385" s="6"/>
    </row>
    <row r="15386" spans="8:14" x14ac:dyDescent="0.55000000000000004">
      <c r="H15386" s="4"/>
      <c r="M15386" s="5"/>
      <c r="N15386" s="6"/>
    </row>
    <row r="15387" spans="8:14" x14ac:dyDescent="0.55000000000000004">
      <c r="H15387" s="4"/>
      <c r="M15387" s="5"/>
      <c r="N15387" s="6"/>
    </row>
    <row r="15388" spans="8:14" x14ac:dyDescent="0.55000000000000004">
      <c r="H15388" s="4"/>
      <c r="M15388" s="5"/>
      <c r="N15388" s="6"/>
    </row>
    <row r="15389" spans="8:14" x14ac:dyDescent="0.55000000000000004">
      <c r="H15389" s="4"/>
      <c r="M15389" s="5"/>
      <c r="N15389" s="6"/>
    </row>
    <row r="15390" spans="8:14" x14ac:dyDescent="0.55000000000000004">
      <c r="H15390" s="4"/>
      <c r="M15390" s="5"/>
      <c r="N15390" s="6"/>
    </row>
    <row r="15391" spans="8:14" x14ac:dyDescent="0.55000000000000004">
      <c r="H15391" s="4"/>
      <c r="M15391" s="5"/>
      <c r="N15391" s="6"/>
    </row>
    <row r="15392" spans="8:14" x14ac:dyDescent="0.55000000000000004">
      <c r="H15392" s="4"/>
      <c r="M15392" s="5"/>
      <c r="N15392" s="6"/>
    </row>
    <row r="15393" spans="8:14" x14ac:dyDescent="0.55000000000000004">
      <c r="H15393" s="4"/>
      <c r="M15393" s="5"/>
      <c r="N15393" s="6"/>
    </row>
    <row r="15394" spans="8:14" x14ac:dyDescent="0.55000000000000004">
      <c r="H15394" s="4"/>
      <c r="M15394" s="5"/>
      <c r="N15394" s="6"/>
    </row>
    <row r="15395" spans="8:14" x14ac:dyDescent="0.55000000000000004">
      <c r="H15395" s="4"/>
      <c r="M15395" s="5"/>
      <c r="N15395" s="6"/>
    </row>
    <row r="15396" spans="8:14" x14ac:dyDescent="0.55000000000000004">
      <c r="H15396" s="4"/>
      <c r="M15396" s="5"/>
      <c r="N15396" s="6"/>
    </row>
    <row r="15397" spans="8:14" x14ac:dyDescent="0.55000000000000004">
      <c r="H15397" s="4"/>
      <c r="M15397" s="5"/>
      <c r="N15397" s="6"/>
    </row>
    <row r="15398" spans="8:14" x14ac:dyDescent="0.55000000000000004">
      <c r="H15398" s="4"/>
      <c r="M15398" s="5"/>
      <c r="N15398" s="6"/>
    </row>
    <row r="15399" spans="8:14" x14ac:dyDescent="0.55000000000000004">
      <c r="H15399" s="4"/>
      <c r="M15399" s="5"/>
      <c r="N15399" s="6"/>
    </row>
    <row r="15400" spans="8:14" x14ac:dyDescent="0.55000000000000004">
      <c r="H15400" s="4"/>
      <c r="M15400" s="5"/>
      <c r="N15400" s="6"/>
    </row>
    <row r="15401" spans="8:14" x14ac:dyDescent="0.55000000000000004">
      <c r="H15401" s="4"/>
      <c r="M15401" s="5"/>
      <c r="N15401" s="6"/>
    </row>
    <row r="15402" spans="8:14" x14ac:dyDescent="0.55000000000000004">
      <c r="H15402" s="4"/>
      <c r="M15402" s="5"/>
      <c r="N15402" s="6"/>
    </row>
    <row r="15403" spans="8:14" x14ac:dyDescent="0.55000000000000004">
      <c r="H15403" s="4"/>
      <c r="M15403" s="5"/>
      <c r="N15403" s="6"/>
    </row>
    <row r="15404" spans="8:14" x14ac:dyDescent="0.55000000000000004">
      <c r="H15404" s="4"/>
      <c r="M15404" s="5"/>
      <c r="N15404" s="6"/>
    </row>
    <row r="15405" spans="8:14" x14ac:dyDescent="0.55000000000000004">
      <c r="H15405" s="4"/>
      <c r="M15405" s="5"/>
      <c r="N15405" s="6"/>
    </row>
    <row r="15406" spans="8:14" x14ac:dyDescent="0.55000000000000004">
      <c r="H15406" s="4"/>
      <c r="M15406" s="5"/>
      <c r="N15406" s="6"/>
    </row>
    <row r="15407" spans="8:14" x14ac:dyDescent="0.55000000000000004">
      <c r="H15407" s="4"/>
      <c r="M15407" s="5"/>
      <c r="N15407" s="6"/>
    </row>
    <row r="15408" spans="8:14" x14ac:dyDescent="0.55000000000000004">
      <c r="H15408" s="4"/>
      <c r="M15408" s="5"/>
      <c r="N15408" s="6"/>
    </row>
    <row r="15409" spans="8:14" x14ac:dyDescent="0.55000000000000004">
      <c r="H15409" s="4"/>
      <c r="M15409" s="5"/>
      <c r="N15409" s="6"/>
    </row>
    <row r="15410" spans="8:14" x14ac:dyDescent="0.55000000000000004">
      <c r="H15410" s="4"/>
      <c r="M15410" s="5"/>
      <c r="N15410" s="6"/>
    </row>
    <row r="15411" spans="8:14" x14ac:dyDescent="0.55000000000000004">
      <c r="H15411" s="4"/>
      <c r="M15411" s="5"/>
      <c r="N15411" s="6"/>
    </row>
    <row r="15412" spans="8:14" x14ac:dyDescent="0.55000000000000004">
      <c r="H15412" s="4"/>
      <c r="M15412" s="5"/>
      <c r="N15412" s="6"/>
    </row>
    <row r="15413" spans="8:14" x14ac:dyDescent="0.55000000000000004">
      <c r="H15413" s="4"/>
      <c r="M15413" s="5"/>
      <c r="N15413" s="6"/>
    </row>
    <row r="15414" spans="8:14" x14ac:dyDescent="0.55000000000000004">
      <c r="H15414" s="4"/>
      <c r="M15414" s="5"/>
      <c r="N15414" s="6"/>
    </row>
    <row r="15415" spans="8:14" x14ac:dyDescent="0.55000000000000004">
      <c r="H15415" s="4"/>
      <c r="M15415" s="5"/>
      <c r="N15415" s="6"/>
    </row>
    <row r="15416" spans="8:14" x14ac:dyDescent="0.55000000000000004">
      <c r="H15416" s="4"/>
      <c r="M15416" s="5"/>
      <c r="N15416" s="6"/>
    </row>
    <row r="15417" spans="8:14" x14ac:dyDescent="0.55000000000000004">
      <c r="H15417" s="4"/>
      <c r="M15417" s="5"/>
      <c r="N15417" s="6"/>
    </row>
    <row r="15418" spans="8:14" x14ac:dyDescent="0.55000000000000004">
      <c r="H15418" s="4"/>
      <c r="M15418" s="5"/>
      <c r="N15418" s="6"/>
    </row>
    <row r="15419" spans="8:14" x14ac:dyDescent="0.55000000000000004">
      <c r="H15419" s="4"/>
      <c r="M15419" s="5"/>
      <c r="N15419" s="6"/>
    </row>
    <row r="15420" spans="8:14" x14ac:dyDescent="0.55000000000000004">
      <c r="H15420" s="4"/>
      <c r="M15420" s="5"/>
      <c r="N15420" s="6"/>
    </row>
    <row r="15421" spans="8:14" x14ac:dyDescent="0.55000000000000004">
      <c r="H15421" s="4"/>
      <c r="M15421" s="5"/>
      <c r="N15421" s="6"/>
    </row>
    <row r="15422" spans="8:14" x14ac:dyDescent="0.55000000000000004">
      <c r="H15422" s="4"/>
      <c r="M15422" s="5"/>
      <c r="N15422" s="6"/>
    </row>
    <row r="15423" spans="8:14" x14ac:dyDescent="0.55000000000000004">
      <c r="H15423" s="4"/>
      <c r="M15423" s="5"/>
      <c r="N15423" s="6"/>
    </row>
    <row r="15424" spans="8:14" x14ac:dyDescent="0.55000000000000004">
      <c r="H15424" s="4"/>
      <c r="M15424" s="5"/>
      <c r="N15424" s="6"/>
    </row>
    <row r="15425" spans="8:14" x14ac:dyDescent="0.55000000000000004">
      <c r="H15425" s="4"/>
      <c r="M15425" s="5"/>
      <c r="N15425" s="6"/>
    </row>
    <row r="15426" spans="8:14" x14ac:dyDescent="0.55000000000000004">
      <c r="H15426" s="4"/>
      <c r="M15426" s="5"/>
      <c r="N15426" s="6"/>
    </row>
    <row r="15427" spans="8:14" x14ac:dyDescent="0.55000000000000004">
      <c r="H15427" s="4"/>
      <c r="M15427" s="5"/>
      <c r="N15427" s="6"/>
    </row>
    <row r="15428" spans="8:14" x14ac:dyDescent="0.55000000000000004">
      <c r="H15428" s="4"/>
      <c r="M15428" s="5"/>
      <c r="N15428" s="6"/>
    </row>
    <row r="15429" spans="8:14" x14ac:dyDescent="0.55000000000000004">
      <c r="H15429" s="4"/>
      <c r="M15429" s="5"/>
      <c r="N15429" s="6"/>
    </row>
    <row r="15430" spans="8:14" x14ac:dyDescent="0.55000000000000004">
      <c r="H15430" s="4"/>
      <c r="M15430" s="5"/>
      <c r="N15430" s="6"/>
    </row>
    <row r="15431" spans="8:14" x14ac:dyDescent="0.55000000000000004">
      <c r="H15431" s="4"/>
      <c r="M15431" s="5"/>
      <c r="N15431" s="6"/>
    </row>
    <row r="15432" spans="8:14" x14ac:dyDescent="0.55000000000000004">
      <c r="H15432" s="4"/>
      <c r="M15432" s="5"/>
      <c r="N15432" s="6"/>
    </row>
    <row r="15433" spans="8:14" x14ac:dyDescent="0.55000000000000004">
      <c r="H15433" s="4"/>
      <c r="M15433" s="5"/>
      <c r="N15433" s="6"/>
    </row>
    <row r="15434" spans="8:14" x14ac:dyDescent="0.55000000000000004">
      <c r="H15434" s="4"/>
      <c r="M15434" s="5"/>
      <c r="N15434" s="6"/>
    </row>
    <row r="15435" spans="8:14" x14ac:dyDescent="0.55000000000000004">
      <c r="H15435" s="4"/>
      <c r="M15435" s="5"/>
      <c r="N15435" s="6"/>
    </row>
    <row r="15436" spans="8:14" x14ac:dyDescent="0.55000000000000004">
      <c r="H15436" s="4"/>
      <c r="M15436" s="5"/>
      <c r="N15436" s="6"/>
    </row>
    <row r="15437" spans="8:14" x14ac:dyDescent="0.55000000000000004">
      <c r="H15437" s="4"/>
      <c r="M15437" s="5"/>
      <c r="N15437" s="6"/>
    </row>
    <row r="15438" spans="8:14" x14ac:dyDescent="0.55000000000000004">
      <c r="H15438" s="4"/>
      <c r="M15438" s="5"/>
      <c r="N15438" s="6"/>
    </row>
    <row r="15439" spans="8:14" x14ac:dyDescent="0.55000000000000004">
      <c r="H15439" s="4"/>
      <c r="M15439" s="5"/>
      <c r="N15439" s="6"/>
    </row>
    <row r="15440" spans="8:14" x14ac:dyDescent="0.55000000000000004">
      <c r="H15440" s="4"/>
      <c r="M15440" s="5"/>
      <c r="N15440" s="6"/>
    </row>
    <row r="15441" spans="8:14" x14ac:dyDescent="0.55000000000000004">
      <c r="H15441" s="4"/>
      <c r="M15441" s="5"/>
      <c r="N15441" s="6"/>
    </row>
    <row r="15442" spans="8:14" x14ac:dyDescent="0.55000000000000004">
      <c r="H15442" s="4"/>
      <c r="M15442" s="5"/>
      <c r="N15442" s="6"/>
    </row>
    <row r="15443" spans="8:14" x14ac:dyDescent="0.55000000000000004">
      <c r="H15443" s="4"/>
      <c r="M15443" s="5"/>
      <c r="N15443" s="6"/>
    </row>
    <row r="15444" spans="8:14" x14ac:dyDescent="0.55000000000000004">
      <c r="H15444" s="4"/>
      <c r="M15444" s="5"/>
      <c r="N15444" s="6"/>
    </row>
    <row r="15445" spans="8:14" x14ac:dyDescent="0.55000000000000004">
      <c r="H15445" s="4"/>
      <c r="M15445" s="5"/>
      <c r="N15445" s="6"/>
    </row>
    <row r="15446" spans="8:14" x14ac:dyDescent="0.55000000000000004">
      <c r="H15446" s="4"/>
      <c r="M15446" s="5"/>
      <c r="N15446" s="6"/>
    </row>
    <row r="15447" spans="8:14" x14ac:dyDescent="0.55000000000000004">
      <c r="H15447" s="4"/>
      <c r="M15447" s="5"/>
      <c r="N15447" s="6"/>
    </row>
    <row r="15448" spans="8:14" x14ac:dyDescent="0.55000000000000004">
      <c r="H15448" s="4"/>
      <c r="M15448" s="5"/>
      <c r="N15448" s="6"/>
    </row>
    <row r="15449" spans="8:14" x14ac:dyDescent="0.55000000000000004">
      <c r="H15449" s="4"/>
      <c r="M15449" s="5"/>
      <c r="N15449" s="6"/>
    </row>
    <row r="15450" spans="8:14" x14ac:dyDescent="0.55000000000000004">
      <c r="H15450" s="4"/>
      <c r="M15450" s="5"/>
      <c r="N15450" s="6"/>
    </row>
    <row r="15451" spans="8:14" x14ac:dyDescent="0.55000000000000004">
      <c r="H15451" s="4"/>
      <c r="M15451" s="5"/>
      <c r="N15451" s="6"/>
    </row>
    <row r="15452" spans="8:14" x14ac:dyDescent="0.55000000000000004">
      <c r="H15452" s="4"/>
      <c r="M15452" s="5"/>
      <c r="N15452" s="6"/>
    </row>
    <row r="15453" spans="8:14" x14ac:dyDescent="0.55000000000000004">
      <c r="H15453" s="4"/>
      <c r="M15453" s="5"/>
      <c r="N15453" s="6"/>
    </row>
    <row r="15454" spans="8:14" x14ac:dyDescent="0.55000000000000004">
      <c r="H15454" s="4"/>
      <c r="M15454" s="5"/>
      <c r="N15454" s="6"/>
    </row>
    <row r="15455" spans="8:14" x14ac:dyDescent="0.55000000000000004">
      <c r="H15455" s="4"/>
      <c r="M15455" s="5"/>
      <c r="N15455" s="6"/>
    </row>
    <row r="15456" spans="8:14" x14ac:dyDescent="0.55000000000000004">
      <c r="H15456" s="4"/>
      <c r="M15456" s="5"/>
      <c r="N15456" s="6"/>
    </row>
    <row r="15457" spans="8:14" x14ac:dyDescent="0.55000000000000004">
      <c r="H15457" s="4"/>
      <c r="M15457" s="5"/>
      <c r="N15457" s="6"/>
    </row>
    <row r="15458" spans="8:14" x14ac:dyDescent="0.55000000000000004">
      <c r="H15458" s="4"/>
      <c r="M15458" s="5"/>
      <c r="N15458" s="6"/>
    </row>
    <row r="15459" spans="8:14" x14ac:dyDescent="0.55000000000000004">
      <c r="H15459" s="4"/>
      <c r="M15459" s="5"/>
      <c r="N15459" s="6"/>
    </row>
    <row r="15460" spans="8:14" x14ac:dyDescent="0.55000000000000004">
      <c r="H15460" s="4"/>
      <c r="M15460" s="5"/>
      <c r="N15460" s="6"/>
    </row>
    <row r="15461" spans="8:14" x14ac:dyDescent="0.55000000000000004">
      <c r="H15461" s="4"/>
      <c r="M15461" s="5"/>
      <c r="N15461" s="6"/>
    </row>
    <row r="15462" spans="8:14" x14ac:dyDescent="0.55000000000000004">
      <c r="H15462" s="4"/>
      <c r="M15462" s="5"/>
      <c r="N15462" s="6"/>
    </row>
    <row r="15463" spans="8:14" x14ac:dyDescent="0.55000000000000004">
      <c r="H15463" s="4"/>
      <c r="M15463" s="5"/>
      <c r="N15463" s="6"/>
    </row>
    <row r="15464" spans="8:14" x14ac:dyDescent="0.55000000000000004">
      <c r="H15464" s="4"/>
      <c r="M15464" s="5"/>
      <c r="N15464" s="6"/>
    </row>
    <row r="15465" spans="8:14" x14ac:dyDescent="0.55000000000000004">
      <c r="H15465" s="4"/>
      <c r="M15465" s="5"/>
      <c r="N15465" s="6"/>
    </row>
    <row r="15466" spans="8:14" x14ac:dyDescent="0.55000000000000004">
      <c r="H15466" s="4"/>
      <c r="M15466" s="5"/>
      <c r="N15466" s="6"/>
    </row>
    <row r="15467" spans="8:14" x14ac:dyDescent="0.55000000000000004">
      <c r="H15467" s="4"/>
      <c r="M15467" s="5"/>
      <c r="N15467" s="6"/>
    </row>
    <row r="15468" spans="8:14" x14ac:dyDescent="0.55000000000000004">
      <c r="H15468" s="4"/>
      <c r="M15468" s="5"/>
      <c r="N15468" s="6"/>
    </row>
    <row r="15469" spans="8:14" x14ac:dyDescent="0.55000000000000004">
      <c r="H15469" s="4"/>
      <c r="M15469" s="5"/>
      <c r="N15469" s="6"/>
    </row>
    <row r="15470" spans="8:14" x14ac:dyDescent="0.55000000000000004">
      <c r="H15470" s="4"/>
      <c r="M15470" s="5"/>
      <c r="N15470" s="6"/>
    </row>
    <row r="15471" spans="8:14" x14ac:dyDescent="0.55000000000000004">
      <c r="H15471" s="4"/>
      <c r="M15471" s="5"/>
      <c r="N15471" s="6"/>
    </row>
    <row r="15472" spans="8:14" x14ac:dyDescent="0.55000000000000004">
      <c r="H15472" s="4"/>
      <c r="M15472" s="5"/>
      <c r="N15472" s="6"/>
    </row>
    <row r="15473" spans="8:14" x14ac:dyDescent="0.55000000000000004">
      <c r="H15473" s="4"/>
      <c r="M15473" s="5"/>
      <c r="N15473" s="6"/>
    </row>
    <row r="15474" spans="8:14" x14ac:dyDescent="0.55000000000000004">
      <c r="H15474" s="4"/>
      <c r="M15474" s="5"/>
      <c r="N15474" s="6"/>
    </row>
    <row r="15475" spans="8:14" x14ac:dyDescent="0.55000000000000004">
      <c r="H15475" s="4"/>
      <c r="M15475" s="5"/>
      <c r="N15475" s="6"/>
    </row>
    <row r="15476" spans="8:14" x14ac:dyDescent="0.55000000000000004">
      <c r="H15476" s="4"/>
      <c r="M15476" s="5"/>
      <c r="N15476" s="6"/>
    </row>
    <row r="15477" spans="8:14" x14ac:dyDescent="0.55000000000000004">
      <c r="H15477" s="4"/>
      <c r="M15477" s="5"/>
      <c r="N15477" s="6"/>
    </row>
    <row r="15478" spans="8:14" x14ac:dyDescent="0.55000000000000004">
      <c r="H15478" s="4"/>
      <c r="M15478" s="5"/>
      <c r="N15478" s="6"/>
    </row>
    <row r="15479" spans="8:14" x14ac:dyDescent="0.55000000000000004">
      <c r="H15479" s="4"/>
      <c r="M15479" s="5"/>
      <c r="N15479" s="6"/>
    </row>
    <row r="15480" spans="8:14" x14ac:dyDescent="0.55000000000000004">
      <c r="H15480" s="4"/>
      <c r="M15480" s="5"/>
      <c r="N15480" s="6"/>
    </row>
    <row r="15481" spans="8:14" x14ac:dyDescent="0.55000000000000004">
      <c r="H15481" s="4"/>
      <c r="M15481" s="5"/>
      <c r="N15481" s="6"/>
    </row>
    <row r="15482" spans="8:14" x14ac:dyDescent="0.55000000000000004">
      <c r="H15482" s="4"/>
      <c r="M15482" s="5"/>
      <c r="N15482" s="6"/>
    </row>
    <row r="15483" spans="8:14" x14ac:dyDescent="0.55000000000000004">
      <c r="H15483" s="4"/>
      <c r="M15483" s="5"/>
      <c r="N15483" s="6"/>
    </row>
    <row r="15484" spans="8:14" x14ac:dyDescent="0.55000000000000004">
      <c r="H15484" s="4"/>
      <c r="M15484" s="5"/>
      <c r="N15484" s="6"/>
    </row>
    <row r="15485" spans="8:14" x14ac:dyDescent="0.55000000000000004">
      <c r="H15485" s="4"/>
      <c r="M15485" s="5"/>
      <c r="N15485" s="6"/>
    </row>
    <row r="15486" spans="8:14" x14ac:dyDescent="0.55000000000000004">
      <c r="H15486" s="4"/>
      <c r="M15486" s="5"/>
      <c r="N15486" s="6"/>
    </row>
    <row r="15487" spans="8:14" x14ac:dyDescent="0.55000000000000004">
      <c r="H15487" s="4"/>
      <c r="M15487" s="5"/>
      <c r="N15487" s="6"/>
    </row>
    <row r="15488" spans="8:14" x14ac:dyDescent="0.55000000000000004">
      <c r="H15488" s="4"/>
      <c r="M15488" s="5"/>
      <c r="N15488" s="6"/>
    </row>
    <row r="15489" spans="8:14" x14ac:dyDescent="0.55000000000000004">
      <c r="H15489" s="4"/>
      <c r="M15489" s="5"/>
      <c r="N15489" s="6"/>
    </row>
    <row r="15490" spans="8:14" x14ac:dyDescent="0.55000000000000004">
      <c r="H15490" s="4"/>
      <c r="M15490" s="5"/>
      <c r="N15490" s="6"/>
    </row>
    <row r="15491" spans="8:14" x14ac:dyDescent="0.55000000000000004">
      <c r="H15491" s="4"/>
      <c r="M15491" s="5"/>
      <c r="N15491" s="6"/>
    </row>
    <row r="15492" spans="8:14" x14ac:dyDescent="0.55000000000000004">
      <c r="H15492" s="4"/>
      <c r="M15492" s="5"/>
      <c r="N15492" s="6"/>
    </row>
    <row r="15493" spans="8:14" x14ac:dyDescent="0.55000000000000004">
      <c r="H15493" s="4"/>
      <c r="M15493" s="5"/>
      <c r="N15493" s="6"/>
    </row>
    <row r="15494" spans="8:14" x14ac:dyDescent="0.55000000000000004">
      <c r="H15494" s="4"/>
      <c r="M15494" s="5"/>
      <c r="N15494" s="6"/>
    </row>
    <row r="15495" spans="8:14" x14ac:dyDescent="0.55000000000000004">
      <c r="H15495" s="4"/>
      <c r="M15495" s="5"/>
      <c r="N15495" s="6"/>
    </row>
    <row r="15496" spans="8:14" x14ac:dyDescent="0.55000000000000004">
      <c r="H15496" s="4"/>
      <c r="M15496" s="5"/>
      <c r="N15496" s="6"/>
    </row>
    <row r="15497" spans="8:14" x14ac:dyDescent="0.55000000000000004">
      <c r="H15497" s="4"/>
      <c r="M15497" s="5"/>
      <c r="N15497" s="6"/>
    </row>
    <row r="15498" spans="8:14" x14ac:dyDescent="0.55000000000000004">
      <c r="H15498" s="4"/>
      <c r="M15498" s="5"/>
      <c r="N15498" s="6"/>
    </row>
    <row r="15499" spans="8:14" x14ac:dyDescent="0.55000000000000004">
      <c r="H15499" s="4"/>
      <c r="M15499" s="5"/>
      <c r="N15499" s="6"/>
    </row>
    <row r="15500" spans="8:14" x14ac:dyDescent="0.55000000000000004">
      <c r="H15500" s="4"/>
      <c r="M15500" s="5"/>
      <c r="N15500" s="6"/>
    </row>
    <row r="15501" spans="8:14" x14ac:dyDescent="0.55000000000000004">
      <c r="H15501" s="4"/>
      <c r="M15501" s="5"/>
      <c r="N15501" s="6"/>
    </row>
    <row r="15502" spans="8:14" x14ac:dyDescent="0.55000000000000004">
      <c r="H15502" s="4"/>
      <c r="M15502" s="5"/>
      <c r="N15502" s="6"/>
    </row>
    <row r="15503" spans="8:14" x14ac:dyDescent="0.55000000000000004">
      <c r="H15503" s="4"/>
      <c r="M15503" s="5"/>
      <c r="N15503" s="6"/>
    </row>
    <row r="15504" spans="8:14" x14ac:dyDescent="0.55000000000000004">
      <c r="H15504" s="4"/>
      <c r="M15504" s="5"/>
      <c r="N15504" s="6"/>
    </row>
    <row r="15505" spans="8:14" x14ac:dyDescent="0.55000000000000004">
      <c r="H15505" s="4"/>
      <c r="M15505" s="5"/>
      <c r="N15505" s="6"/>
    </row>
    <row r="15506" spans="8:14" x14ac:dyDescent="0.55000000000000004">
      <c r="H15506" s="4"/>
      <c r="M15506" s="5"/>
      <c r="N15506" s="6"/>
    </row>
    <row r="15507" spans="8:14" x14ac:dyDescent="0.55000000000000004">
      <c r="H15507" s="4"/>
      <c r="M15507" s="5"/>
      <c r="N15507" s="6"/>
    </row>
    <row r="15508" spans="8:14" x14ac:dyDescent="0.55000000000000004">
      <c r="H15508" s="4"/>
      <c r="M15508" s="5"/>
      <c r="N15508" s="6"/>
    </row>
    <row r="15509" spans="8:14" x14ac:dyDescent="0.55000000000000004">
      <c r="H15509" s="4"/>
      <c r="M15509" s="5"/>
      <c r="N15509" s="6"/>
    </row>
    <row r="15510" spans="8:14" x14ac:dyDescent="0.55000000000000004">
      <c r="H15510" s="4"/>
      <c r="M15510" s="5"/>
      <c r="N15510" s="6"/>
    </row>
    <row r="15511" spans="8:14" x14ac:dyDescent="0.55000000000000004">
      <c r="H15511" s="4"/>
      <c r="M15511" s="5"/>
      <c r="N15511" s="6"/>
    </row>
    <row r="15512" spans="8:14" x14ac:dyDescent="0.55000000000000004">
      <c r="H15512" s="4"/>
      <c r="M15512" s="5"/>
      <c r="N15512" s="6"/>
    </row>
    <row r="15513" spans="8:14" x14ac:dyDescent="0.55000000000000004">
      <c r="H15513" s="4"/>
      <c r="M15513" s="5"/>
      <c r="N15513" s="6"/>
    </row>
    <row r="15514" spans="8:14" x14ac:dyDescent="0.55000000000000004">
      <c r="H15514" s="4"/>
      <c r="M15514" s="5"/>
      <c r="N15514" s="6"/>
    </row>
    <row r="15515" spans="8:14" x14ac:dyDescent="0.55000000000000004">
      <c r="H15515" s="4"/>
      <c r="M15515" s="5"/>
      <c r="N15515" s="6"/>
    </row>
    <row r="15516" spans="8:14" x14ac:dyDescent="0.55000000000000004">
      <c r="H15516" s="4"/>
      <c r="M15516" s="5"/>
      <c r="N15516" s="6"/>
    </row>
    <row r="15517" spans="8:14" x14ac:dyDescent="0.55000000000000004">
      <c r="H15517" s="4"/>
      <c r="M15517" s="5"/>
      <c r="N15517" s="6"/>
    </row>
    <row r="15518" spans="8:14" x14ac:dyDescent="0.55000000000000004">
      <c r="H15518" s="4"/>
      <c r="M15518" s="5"/>
      <c r="N15518" s="6"/>
    </row>
    <row r="15519" spans="8:14" x14ac:dyDescent="0.55000000000000004">
      <c r="H15519" s="4"/>
      <c r="M15519" s="5"/>
      <c r="N15519" s="6"/>
    </row>
    <row r="15520" spans="8:14" x14ac:dyDescent="0.55000000000000004">
      <c r="H15520" s="4"/>
      <c r="M15520" s="5"/>
      <c r="N15520" s="6"/>
    </row>
    <row r="15521" spans="8:14" x14ac:dyDescent="0.55000000000000004">
      <c r="H15521" s="4"/>
      <c r="M15521" s="5"/>
      <c r="N15521" s="6"/>
    </row>
    <row r="15522" spans="8:14" x14ac:dyDescent="0.55000000000000004">
      <c r="H15522" s="4"/>
      <c r="M15522" s="5"/>
      <c r="N15522" s="6"/>
    </row>
    <row r="15523" spans="8:14" x14ac:dyDescent="0.55000000000000004">
      <c r="H15523" s="4"/>
      <c r="M15523" s="5"/>
      <c r="N15523" s="6"/>
    </row>
    <row r="15524" spans="8:14" x14ac:dyDescent="0.55000000000000004">
      <c r="H15524" s="4"/>
      <c r="M15524" s="5"/>
      <c r="N15524" s="6"/>
    </row>
    <row r="15525" spans="8:14" x14ac:dyDescent="0.55000000000000004">
      <c r="H15525" s="4"/>
      <c r="M15525" s="5"/>
      <c r="N15525" s="6"/>
    </row>
    <row r="15526" spans="8:14" x14ac:dyDescent="0.55000000000000004">
      <c r="H15526" s="4"/>
      <c r="M15526" s="5"/>
      <c r="N15526" s="6"/>
    </row>
    <row r="15527" spans="8:14" x14ac:dyDescent="0.55000000000000004">
      <c r="H15527" s="4"/>
      <c r="M15527" s="5"/>
      <c r="N15527" s="6"/>
    </row>
    <row r="15528" spans="8:14" x14ac:dyDescent="0.55000000000000004">
      <c r="H15528" s="4"/>
      <c r="M15528" s="5"/>
      <c r="N15528" s="6"/>
    </row>
    <row r="15529" spans="8:14" x14ac:dyDescent="0.55000000000000004">
      <c r="H15529" s="4"/>
      <c r="M15529" s="5"/>
      <c r="N15529" s="6"/>
    </row>
    <row r="15530" spans="8:14" x14ac:dyDescent="0.55000000000000004">
      <c r="H15530" s="4"/>
      <c r="M15530" s="5"/>
      <c r="N15530" s="6"/>
    </row>
    <row r="15531" spans="8:14" x14ac:dyDescent="0.55000000000000004">
      <c r="H15531" s="4"/>
      <c r="M15531" s="5"/>
      <c r="N15531" s="6"/>
    </row>
    <row r="15532" spans="8:14" x14ac:dyDescent="0.55000000000000004">
      <c r="H15532" s="4"/>
      <c r="M15532" s="5"/>
      <c r="N15532" s="6"/>
    </row>
    <row r="15533" spans="8:14" x14ac:dyDescent="0.55000000000000004">
      <c r="H15533" s="4"/>
      <c r="M15533" s="5"/>
      <c r="N15533" s="6"/>
    </row>
    <row r="15534" spans="8:14" x14ac:dyDescent="0.55000000000000004">
      <c r="H15534" s="4"/>
      <c r="M15534" s="5"/>
      <c r="N15534" s="6"/>
    </row>
    <row r="15535" spans="8:14" x14ac:dyDescent="0.55000000000000004">
      <c r="H15535" s="4"/>
      <c r="M15535" s="5"/>
      <c r="N15535" s="6"/>
    </row>
    <row r="15536" spans="8:14" x14ac:dyDescent="0.55000000000000004">
      <c r="H15536" s="4"/>
      <c r="M15536" s="5"/>
      <c r="N15536" s="6"/>
    </row>
    <row r="15537" spans="8:14" x14ac:dyDescent="0.55000000000000004">
      <c r="H15537" s="4"/>
      <c r="M15537" s="5"/>
      <c r="N15537" s="6"/>
    </row>
    <row r="15538" spans="8:14" x14ac:dyDescent="0.55000000000000004">
      <c r="H15538" s="4"/>
      <c r="M15538" s="5"/>
      <c r="N15538" s="6"/>
    </row>
    <row r="15539" spans="8:14" x14ac:dyDescent="0.55000000000000004">
      <c r="H15539" s="4"/>
      <c r="M15539" s="5"/>
      <c r="N15539" s="6"/>
    </row>
    <row r="15540" spans="8:14" x14ac:dyDescent="0.55000000000000004">
      <c r="H15540" s="4"/>
      <c r="M15540" s="5"/>
      <c r="N15540" s="6"/>
    </row>
    <row r="15541" spans="8:14" x14ac:dyDescent="0.55000000000000004">
      <c r="H15541" s="4"/>
      <c r="M15541" s="5"/>
      <c r="N15541" s="6"/>
    </row>
    <row r="15542" spans="8:14" x14ac:dyDescent="0.55000000000000004">
      <c r="H15542" s="4"/>
      <c r="M15542" s="5"/>
      <c r="N15542" s="6"/>
    </row>
    <row r="15543" spans="8:14" x14ac:dyDescent="0.55000000000000004">
      <c r="H15543" s="4"/>
      <c r="M15543" s="5"/>
      <c r="N15543" s="6"/>
    </row>
    <row r="15544" spans="8:14" x14ac:dyDescent="0.55000000000000004">
      <c r="H15544" s="4"/>
      <c r="M15544" s="5"/>
      <c r="N15544" s="6"/>
    </row>
    <row r="15545" spans="8:14" x14ac:dyDescent="0.55000000000000004">
      <c r="H15545" s="4"/>
      <c r="M15545" s="5"/>
      <c r="N15545" s="6"/>
    </row>
    <row r="15546" spans="8:14" x14ac:dyDescent="0.55000000000000004">
      <c r="H15546" s="4"/>
      <c r="M15546" s="5"/>
      <c r="N15546" s="6"/>
    </row>
    <row r="15547" spans="8:14" x14ac:dyDescent="0.55000000000000004">
      <c r="H15547" s="4"/>
      <c r="M15547" s="5"/>
      <c r="N15547" s="6"/>
    </row>
    <row r="15548" spans="8:14" x14ac:dyDescent="0.55000000000000004">
      <c r="H15548" s="4"/>
      <c r="M15548" s="5"/>
      <c r="N15548" s="6"/>
    </row>
    <row r="15549" spans="8:14" x14ac:dyDescent="0.55000000000000004">
      <c r="H15549" s="4"/>
      <c r="M15549" s="5"/>
      <c r="N15549" s="6"/>
    </row>
    <row r="15550" spans="8:14" x14ac:dyDescent="0.55000000000000004">
      <c r="H15550" s="4"/>
      <c r="M15550" s="5"/>
      <c r="N15550" s="6"/>
    </row>
    <row r="15551" spans="8:14" x14ac:dyDescent="0.55000000000000004">
      <c r="H15551" s="4"/>
      <c r="M15551" s="5"/>
      <c r="N15551" s="6"/>
    </row>
    <row r="15552" spans="8:14" x14ac:dyDescent="0.55000000000000004">
      <c r="H15552" s="4"/>
      <c r="M15552" s="5"/>
      <c r="N15552" s="6"/>
    </row>
    <row r="15553" spans="8:14" x14ac:dyDescent="0.55000000000000004">
      <c r="H15553" s="4"/>
      <c r="M15553" s="5"/>
      <c r="N15553" s="6"/>
    </row>
    <row r="15554" spans="8:14" x14ac:dyDescent="0.55000000000000004">
      <c r="H15554" s="4"/>
      <c r="M15554" s="5"/>
      <c r="N15554" s="6"/>
    </row>
    <row r="15555" spans="8:14" x14ac:dyDescent="0.55000000000000004">
      <c r="H15555" s="4"/>
      <c r="M15555" s="5"/>
      <c r="N15555" s="6"/>
    </row>
    <row r="15556" spans="8:14" x14ac:dyDescent="0.55000000000000004">
      <c r="H15556" s="4"/>
      <c r="M15556" s="5"/>
      <c r="N15556" s="6"/>
    </row>
    <row r="15557" spans="8:14" x14ac:dyDescent="0.55000000000000004">
      <c r="H15557" s="4"/>
      <c r="M15557" s="5"/>
      <c r="N15557" s="6"/>
    </row>
    <row r="15558" spans="8:14" x14ac:dyDescent="0.55000000000000004">
      <c r="H15558" s="4"/>
      <c r="M15558" s="5"/>
      <c r="N15558" s="6"/>
    </row>
    <row r="15559" spans="8:14" x14ac:dyDescent="0.55000000000000004">
      <c r="H15559" s="4"/>
      <c r="M15559" s="5"/>
      <c r="N15559" s="6"/>
    </row>
    <row r="15560" spans="8:14" x14ac:dyDescent="0.55000000000000004">
      <c r="H15560" s="4"/>
      <c r="M15560" s="5"/>
      <c r="N15560" s="6"/>
    </row>
    <row r="15561" spans="8:14" x14ac:dyDescent="0.55000000000000004">
      <c r="H15561" s="4"/>
      <c r="M15561" s="5"/>
      <c r="N15561" s="6"/>
    </row>
    <row r="15562" spans="8:14" x14ac:dyDescent="0.55000000000000004">
      <c r="H15562" s="4"/>
      <c r="M15562" s="5"/>
      <c r="N15562" s="6"/>
    </row>
    <row r="15563" spans="8:14" x14ac:dyDescent="0.55000000000000004">
      <c r="H15563" s="4"/>
      <c r="M15563" s="5"/>
      <c r="N15563" s="6"/>
    </row>
    <row r="15564" spans="8:14" x14ac:dyDescent="0.55000000000000004">
      <c r="H15564" s="4"/>
      <c r="M15564" s="5"/>
      <c r="N15564" s="6"/>
    </row>
    <row r="15565" spans="8:14" x14ac:dyDescent="0.55000000000000004">
      <c r="H15565" s="4"/>
      <c r="M15565" s="5"/>
      <c r="N15565" s="6"/>
    </row>
    <row r="15566" spans="8:14" x14ac:dyDescent="0.55000000000000004">
      <c r="H15566" s="4"/>
      <c r="M15566" s="5"/>
      <c r="N15566" s="6"/>
    </row>
    <row r="15567" spans="8:14" x14ac:dyDescent="0.55000000000000004">
      <c r="H15567" s="4"/>
      <c r="M15567" s="5"/>
      <c r="N15567" s="6"/>
    </row>
    <row r="15568" spans="8:14" x14ac:dyDescent="0.55000000000000004">
      <c r="H15568" s="4"/>
      <c r="M15568" s="5"/>
      <c r="N15568" s="6"/>
    </row>
    <row r="15569" spans="8:14" x14ac:dyDescent="0.55000000000000004">
      <c r="H15569" s="4"/>
      <c r="M15569" s="5"/>
      <c r="N15569" s="6"/>
    </row>
    <row r="15570" spans="8:14" x14ac:dyDescent="0.55000000000000004">
      <c r="H15570" s="4"/>
      <c r="M15570" s="5"/>
      <c r="N15570" s="6"/>
    </row>
    <row r="15571" spans="8:14" x14ac:dyDescent="0.55000000000000004">
      <c r="H15571" s="4"/>
      <c r="M15571" s="5"/>
      <c r="N15571" s="6"/>
    </row>
    <row r="15572" spans="8:14" x14ac:dyDescent="0.55000000000000004">
      <c r="H15572" s="4"/>
      <c r="M15572" s="5"/>
      <c r="N15572" s="6"/>
    </row>
    <row r="15573" spans="8:14" x14ac:dyDescent="0.55000000000000004">
      <c r="H15573" s="4"/>
      <c r="M15573" s="5"/>
      <c r="N15573" s="6"/>
    </row>
    <row r="15574" spans="8:14" x14ac:dyDescent="0.55000000000000004">
      <c r="H15574" s="4"/>
      <c r="M15574" s="5"/>
      <c r="N15574" s="6"/>
    </row>
    <row r="15575" spans="8:14" x14ac:dyDescent="0.55000000000000004">
      <c r="H15575" s="4"/>
      <c r="M15575" s="5"/>
      <c r="N15575" s="6"/>
    </row>
    <row r="15576" spans="8:14" x14ac:dyDescent="0.55000000000000004">
      <c r="H15576" s="4"/>
      <c r="M15576" s="5"/>
      <c r="N15576" s="6"/>
    </row>
    <row r="15577" spans="8:14" x14ac:dyDescent="0.55000000000000004">
      <c r="H15577" s="4"/>
      <c r="M15577" s="5"/>
      <c r="N15577" s="6"/>
    </row>
    <row r="15578" spans="8:14" x14ac:dyDescent="0.55000000000000004">
      <c r="H15578" s="4"/>
      <c r="M15578" s="5"/>
      <c r="N15578" s="6"/>
    </row>
    <row r="15579" spans="8:14" x14ac:dyDescent="0.55000000000000004">
      <c r="H15579" s="4"/>
      <c r="M15579" s="5"/>
      <c r="N15579" s="6"/>
    </row>
    <row r="15580" spans="8:14" x14ac:dyDescent="0.55000000000000004">
      <c r="H15580" s="4"/>
      <c r="M15580" s="5"/>
      <c r="N15580" s="6"/>
    </row>
    <row r="15581" spans="8:14" x14ac:dyDescent="0.55000000000000004">
      <c r="H15581" s="4"/>
      <c r="M15581" s="5"/>
      <c r="N15581" s="6"/>
    </row>
    <row r="15582" spans="8:14" x14ac:dyDescent="0.55000000000000004">
      <c r="H15582" s="4"/>
      <c r="M15582" s="5"/>
      <c r="N15582" s="6"/>
    </row>
    <row r="15583" spans="8:14" x14ac:dyDescent="0.55000000000000004">
      <c r="H15583" s="4"/>
      <c r="M15583" s="5"/>
      <c r="N15583" s="6"/>
    </row>
    <row r="15584" spans="8:14" x14ac:dyDescent="0.55000000000000004">
      <c r="H15584" s="4"/>
      <c r="M15584" s="5"/>
      <c r="N15584" s="6"/>
    </row>
    <row r="15585" spans="8:14" x14ac:dyDescent="0.55000000000000004">
      <c r="H15585" s="4"/>
      <c r="M15585" s="5"/>
      <c r="N15585" s="6"/>
    </row>
    <row r="15586" spans="8:14" x14ac:dyDescent="0.55000000000000004">
      <c r="H15586" s="4"/>
      <c r="M15586" s="5"/>
      <c r="N15586" s="6"/>
    </row>
    <row r="15587" spans="8:14" x14ac:dyDescent="0.55000000000000004">
      <c r="H15587" s="4"/>
      <c r="M15587" s="5"/>
      <c r="N15587" s="6"/>
    </row>
    <row r="15588" spans="8:14" x14ac:dyDescent="0.55000000000000004">
      <c r="H15588" s="4"/>
      <c r="M15588" s="5"/>
      <c r="N15588" s="6"/>
    </row>
    <row r="15589" spans="8:14" x14ac:dyDescent="0.55000000000000004">
      <c r="H15589" s="4"/>
      <c r="M15589" s="5"/>
      <c r="N15589" s="6"/>
    </row>
    <row r="15590" spans="8:14" x14ac:dyDescent="0.55000000000000004">
      <c r="H15590" s="4"/>
      <c r="M15590" s="5"/>
      <c r="N15590" s="6"/>
    </row>
    <row r="15591" spans="8:14" x14ac:dyDescent="0.55000000000000004">
      <c r="H15591" s="4"/>
      <c r="M15591" s="5"/>
      <c r="N15591" s="6"/>
    </row>
    <row r="15592" spans="8:14" x14ac:dyDescent="0.55000000000000004">
      <c r="H15592" s="4"/>
      <c r="M15592" s="5"/>
      <c r="N15592" s="6"/>
    </row>
    <row r="15593" spans="8:14" x14ac:dyDescent="0.55000000000000004">
      <c r="H15593" s="4"/>
      <c r="M15593" s="5"/>
      <c r="N15593" s="6"/>
    </row>
    <row r="15594" spans="8:14" x14ac:dyDescent="0.55000000000000004">
      <c r="H15594" s="4"/>
      <c r="M15594" s="5"/>
      <c r="N15594" s="6"/>
    </row>
    <row r="15595" spans="8:14" x14ac:dyDescent="0.55000000000000004">
      <c r="H15595" s="4"/>
      <c r="M15595" s="5"/>
      <c r="N15595" s="6"/>
    </row>
    <row r="15596" spans="8:14" x14ac:dyDescent="0.55000000000000004">
      <c r="H15596" s="4"/>
      <c r="M15596" s="5"/>
      <c r="N15596" s="6"/>
    </row>
    <row r="15597" spans="8:14" x14ac:dyDescent="0.55000000000000004">
      <c r="H15597" s="4"/>
      <c r="M15597" s="5"/>
      <c r="N15597" s="6"/>
    </row>
    <row r="15598" spans="8:14" x14ac:dyDescent="0.55000000000000004">
      <c r="H15598" s="4"/>
      <c r="M15598" s="5"/>
      <c r="N15598" s="6"/>
    </row>
    <row r="15599" spans="8:14" x14ac:dyDescent="0.55000000000000004">
      <c r="H15599" s="4"/>
      <c r="M15599" s="5"/>
      <c r="N15599" s="6"/>
    </row>
    <row r="15600" spans="8:14" x14ac:dyDescent="0.55000000000000004">
      <c r="H15600" s="4"/>
      <c r="M15600" s="5"/>
      <c r="N15600" s="6"/>
    </row>
    <row r="15601" spans="8:14" x14ac:dyDescent="0.55000000000000004">
      <c r="H15601" s="4"/>
      <c r="M15601" s="5"/>
      <c r="N15601" s="6"/>
    </row>
    <row r="15602" spans="8:14" x14ac:dyDescent="0.55000000000000004">
      <c r="H15602" s="4"/>
      <c r="M15602" s="5"/>
      <c r="N15602" s="6"/>
    </row>
    <row r="15603" spans="8:14" x14ac:dyDescent="0.55000000000000004">
      <c r="H15603" s="4"/>
      <c r="M15603" s="5"/>
      <c r="N15603" s="6"/>
    </row>
    <row r="15604" spans="8:14" x14ac:dyDescent="0.55000000000000004">
      <c r="H15604" s="4"/>
      <c r="M15604" s="5"/>
      <c r="N15604" s="6"/>
    </row>
    <row r="15605" spans="8:14" x14ac:dyDescent="0.55000000000000004">
      <c r="H15605" s="4"/>
      <c r="M15605" s="5"/>
      <c r="N15605" s="6"/>
    </row>
    <row r="15606" spans="8:14" x14ac:dyDescent="0.55000000000000004">
      <c r="H15606" s="4"/>
      <c r="M15606" s="5"/>
      <c r="N15606" s="6"/>
    </row>
    <row r="15607" spans="8:14" x14ac:dyDescent="0.55000000000000004">
      <c r="H15607" s="4"/>
      <c r="M15607" s="5"/>
      <c r="N15607" s="6"/>
    </row>
    <row r="15608" spans="8:14" x14ac:dyDescent="0.55000000000000004">
      <c r="H15608" s="4"/>
      <c r="M15608" s="5"/>
      <c r="N15608" s="6"/>
    </row>
    <row r="15609" spans="8:14" x14ac:dyDescent="0.55000000000000004">
      <c r="H15609" s="4"/>
      <c r="M15609" s="5"/>
      <c r="N15609" s="6"/>
    </row>
    <row r="15610" spans="8:14" x14ac:dyDescent="0.55000000000000004">
      <c r="H15610" s="4"/>
      <c r="M15610" s="5"/>
      <c r="N15610" s="6"/>
    </row>
    <row r="15611" spans="8:14" x14ac:dyDescent="0.55000000000000004">
      <c r="H15611" s="4"/>
      <c r="M15611" s="5"/>
      <c r="N15611" s="6"/>
    </row>
    <row r="15612" spans="8:14" x14ac:dyDescent="0.55000000000000004">
      <c r="H15612" s="4"/>
      <c r="M15612" s="5"/>
      <c r="N15612" s="6"/>
    </row>
    <row r="15613" spans="8:14" x14ac:dyDescent="0.55000000000000004">
      <c r="H15613" s="4"/>
      <c r="M15613" s="5"/>
      <c r="N15613" s="6"/>
    </row>
    <row r="15614" spans="8:14" x14ac:dyDescent="0.55000000000000004">
      <c r="H15614" s="4"/>
      <c r="M15614" s="5"/>
      <c r="N15614" s="6"/>
    </row>
    <row r="15615" spans="8:14" x14ac:dyDescent="0.55000000000000004">
      <c r="H15615" s="4"/>
      <c r="M15615" s="5"/>
      <c r="N15615" s="6"/>
    </row>
    <row r="15616" spans="8:14" x14ac:dyDescent="0.55000000000000004">
      <c r="H15616" s="4"/>
      <c r="M15616" s="5"/>
      <c r="N15616" s="6"/>
    </row>
    <row r="15617" spans="8:14" x14ac:dyDescent="0.55000000000000004">
      <c r="H15617" s="4"/>
      <c r="M15617" s="5"/>
      <c r="N15617" s="6"/>
    </row>
    <row r="15618" spans="8:14" x14ac:dyDescent="0.55000000000000004">
      <c r="H15618" s="4"/>
      <c r="M15618" s="5"/>
      <c r="N15618" s="6"/>
    </row>
    <row r="15619" spans="8:14" x14ac:dyDescent="0.55000000000000004">
      <c r="H15619" s="4"/>
      <c r="M15619" s="5"/>
      <c r="N15619" s="6"/>
    </row>
    <row r="15620" spans="8:14" x14ac:dyDescent="0.55000000000000004">
      <c r="H15620" s="4"/>
      <c r="M15620" s="5"/>
      <c r="N15620" s="6"/>
    </row>
    <row r="15621" spans="8:14" x14ac:dyDescent="0.55000000000000004">
      <c r="H15621" s="4"/>
      <c r="M15621" s="5"/>
      <c r="N15621" s="6"/>
    </row>
    <row r="15622" spans="8:14" x14ac:dyDescent="0.55000000000000004">
      <c r="H15622" s="4"/>
      <c r="M15622" s="5"/>
      <c r="N15622" s="6"/>
    </row>
    <row r="15623" spans="8:14" x14ac:dyDescent="0.55000000000000004">
      <c r="H15623" s="4"/>
      <c r="M15623" s="5"/>
      <c r="N15623" s="6"/>
    </row>
    <row r="15624" spans="8:14" x14ac:dyDescent="0.55000000000000004">
      <c r="H15624" s="4"/>
      <c r="M15624" s="5"/>
      <c r="N15624" s="6"/>
    </row>
    <row r="15625" spans="8:14" x14ac:dyDescent="0.55000000000000004">
      <c r="H15625" s="4"/>
      <c r="M15625" s="5"/>
      <c r="N15625" s="6"/>
    </row>
    <row r="15626" spans="8:14" x14ac:dyDescent="0.55000000000000004">
      <c r="H15626" s="4"/>
      <c r="M15626" s="5"/>
      <c r="N15626" s="6"/>
    </row>
    <row r="15627" spans="8:14" x14ac:dyDescent="0.55000000000000004">
      <c r="H15627" s="4"/>
      <c r="M15627" s="5"/>
      <c r="N15627" s="6"/>
    </row>
    <row r="15628" spans="8:14" x14ac:dyDescent="0.55000000000000004">
      <c r="H15628" s="4"/>
      <c r="M15628" s="5"/>
      <c r="N15628" s="6"/>
    </row>
    <row r="15629" spans="8:14" x14ac:dyDescent="0.55000000000000004">
      <c r="H15629" s="4"/>
      <c r="M15629" s="5"/>
      <c r="N15629" s="6"/>
    </row>
    <row r="15630" spans="8:14" x14ac:dyDescent="0.55000000000000004">
      <c r="H15630" s="4"/>
      <c r="M15630" s="5"/>
      <c r="N15630" s="6"/>
    </row>
    <row r="15631" spans="8:14" x14ac:dyDescent="0.55000000000000004">
      <c r="H15631" s="4"/>
      <c r="M15631" s="5"/>
      <c r="N15631" s="6"/>
    </row>
    <row r="15632" spans="8:14" x14ac:dyDescent="0.55000000000000004">
      <c r="H15632" s="4"/>
      <c r="M15632" s="5"/>
      <c r="N15632" s="6"/>
    </row>
    <row r="15633" spans="8:14" x14ac:dyDescent="0.55000000000000004">
      <c r="H15633" s="4"/>
      <c r="M15633" s="5"/>
      <c r="N15633" s="6"/>
    </row>
    <row r="15634" spans="8:14" x14ac:dyDescent="0.55000000000000004">
      <c r="H15634" s="4"/>
      <c r="M15634" s="5"/>
      <c r="N15634" s="6"/>
    </row>
    <row r="15635" spans="8:14" x14ac:dyDescent="0.55000000000000004">
      <c r="H15635" s="4"/>
      <c r="M15635" s="5"/>
      <c r="N15635" s="6"/>
    </row>
    <row r="15636" spans="8:14" x14ac:dyDescent="0.55000000000000004">
      <c r="H15636" s="4"/>
      <c r="M15636" s="5"/>
      <c r="N15636" s="6"/>
    </row>
    <row r="15637" spans="8:14" x14ac:dyDescent="0.55000000000000004">
      <c r="H15637" s="4"/>
      <c r="M15637" s="5"/>
      <c r="N15637" s="6"/>
    </row>
    <row r="15638" spans="8:14" x14ac:dyDescent="0.55000000000000004">
      <c r="H15638" s="4"/>
      <c r="M15638" s="5"/>
      <c r="N15638" s="6"/>
    </row>
    <row r="15639" spans="8:14" x14ac:dyDescent="0.55000000000000004">
      <c r="H15639" s="4"/>
      <c r="M15639" s="5"/>
      <c r="N15639" s="6"/>
    </row>
    <row r="15640" spans="8:14" x14ac:dyDescent="0.55000000000000004">
      <c r="H15640" s="4"/>
      <c r="M15640" s="5"/>
      <c r="N15640" s="6"/>
    </row>
    <row r="15641" spans="8:14" x14ac:dyDescent="0.55000000000000004">
      <c r="H15641" s="4"/>
      <c r="M15641" s="5"/>
      <c r="N15641" s="6"/>
    </row>
    <row r="15642" spans="8:14" x14ac:dyDescent="0.55000000000000004">
      <c r="H15642" s="4"/>
      <c r="M15642" s="5"/>
      <c r="N15642" s="6"/>
    </row>
    <row r="15643" spans="8:14" x14ac:dyDescent="0.55000000000000004">
      <c r="H15643" s="4"/>
      <c r="M15643" s="5"/>
      <c r="N15643" s="6"/>
    </row>
    <row r="15644" spans="8:14" x14ac:dyDescent="0.55000000000000004">
      <c r="H15644" s="4"/>
      <c r="M15644" s="5"/>
      <c r="N15644" s="6"/>
    </row>
    <row r="15645" spans="8:14" x14ac:dyDescent="0.55000000000000004">
      <c r="H15645" s="4"/>
      <c r="M15645" s="5"/>
      <c r="N15645" s="6"/>
    </row>
    <row r="15646" spans="8:14" x14ac:dyDescent="0.55000000000000004">
      <c r="H15646" s="4"/>
      <c r="M15646" s="5"/>
      <c r="N15646" s="6"/>
    </row>
    <row r="15647" spans="8:14" x14ac:dyDescent="0.55000000000000004">
      <c r="H15647" s="4"/>
      <c r="M15647" s="5"/>
      <c r="N15647" s="6"/>
    </row>
    <row r="15648" spans="8:14" x14ac:dyDescent="0.55000000000000004">
      <c r="H15648" s="4"/>
      <c r="M15648" s="5"/>
      <c r="N15648" s="6"/>
    </row>
    <row r="15649" spans="8:14" x14ac:dyDescent="0.55000000000000004">
      <c r="H15649" s="4"/>
      <c r="M15649" s="5"/>
      <c r="N15649" s="6"/>
    </row>
    <row r="15650" spans="8:14" x14ac:dyDescent="0.55000000000000004">
      <c r="H15650" s="4"/>
      <c r="M15650" s="5"/>
      <c r="N15650" s="6"/>
    </row>
    <row r="15651" spans="8:14" x14ac:dyDescent="0.55000000000000004">
      <c r="H15651" s="4"/>
      <c r="M15651" s="5"/>
      <c r="N15651" s="6"/>
    </row>
    <row r="15652" spans="8:14" x14ac:dyDescent="0.55000000000000004">
      <c r="H15652" s="4"/>
      <c r="M15652" s="5"/>
      <c r="N15652" s="6"/>
    </row>
    <row r="15653" spans="8:14" x14ac:dyDescent="0.55000000000000004">
      <c r="H15653" s="4"/>
      <c r="M15653" s="5"/>
      <c r="N15653" s="6"/>
    </row>
    <row r="15654" spans="8:14" x14ac:dyDescent="0.55000000000000004">
      <c r="H15654" s="4"/>
      <c r="M15654" s="5"/>
      <c r="N15654" s="6"/>
    </row>
    <row r="15655" spans="8:14" x14ac:dyDescent="0.55000000000000004">
      <c r="H15655" s="4"/>
      <c r="M15655" s="5"/>
      <c r="N15655" s="6"/>
    </row>
    <row r="15656" spans="8:14" x14ac:dyDescent="0.55000000000000004">
      <c r="H15656" s="4"/>
      <c r="M15656" s="5"/>
      <c r="N15656" s="6"/>
    </row>
    <row r="15657" spans="8:14" x14ac:dyDescent="0.55000000000000004">
      <c r="H15657" s="4"/>
      <c r="M15657" s="5"/>
      <c r="N15657" s="6"/>
    </row>
    <row r="15658" spans="8:14" x14ac:dyDescent="0.55000000000000004">
      <c r="H15658" s="4"/>
      <c r="M15658" s="5"/>
      <c r="N15658" s="6"/>
    </row>
    <row r="15659" spans="8:14" x14ac:dyDescent="0.55000000000000004">
      <c r="H15659" s="4"/>
      <c r="M15659" s="5"/>
      <c r="N15659" s="6"/>
    </row>
    <row r="15660" spans="8:14" x14ac:dyDescent="0.55000000000000004">
      <c r="H15660" s="4"/>
      <c r="M15660" s="5"/>
      <c r="N15660" s="6"/>
    </row>
    <row r="15661" spans="8:14" x14ac:dyDescent="0.55000000000000004">
      <c r="H15661" s="4"/>
      <c r="M15661" s="5"/>
      <c r="N15661" s="6"/>
    </row>
    <row r="15662" spans="8:14" x14ac:dyDescent="0.55000000000000004">
      <c r="H15662" s="4"/>
      <c r="M15662" s="5"/>
      <c r="N15662" s="6"/>
    </row>
    <row r="15663" spans="8:14" x14ac:dyDescent="0.55000000000000004">
      <c r="H15663" s="4"/>
      <c r="M15663" s="5"/>
      <c r="N15663" s="6"/>
    </row>
    <row r="15664" spans="8:14" x14ac:dyDescent="0.55000000000000004">
      <c r="H15664" s="4"/>
      <c r="M15664" s="5"/>
      <c r="N15664" s="6"/>
    </row>
    <row r="15665" spans="8:14" x14ac:dyDescent="0.55000000000000004">
      <c r="H15665" s="4"/>
      <c r="M15665" s="5"/>
      <c r="N15665" s="6"/>
    </row>
    <row r="15666" spans="8:14" x14ac:dyDescent="0.55000000000000004">
      <c r="H15666" s="4"/>
      <c r="M15666" s="5"/>
      <c r="N15666" s="6"/>
    </row>
    <row r="15667" spans="8:14" x14ac:dyDescent="0.55000000000000004">
      <c r="H15667" s="4"/>
      <c r="M15667" s="5"/>
      <c r="N15667" s="6"/>
    </row>
    <row r="15668" spans="8:14" x14ac:dyDescent="0.55000000000000004">
      <c r="H15668" s="4"/>
      <c r="M15668" s="5"/>
      <c r="N15668" s="6"/>
    </row>
    <row r="15669" spans="8:14" x14ac:dyDescent="0.55000000000000004">
      <c r="H15669" s="4"/>
      <c r="M15669" s="5"/>
      <c r="N15669" s="6"/>
    </row>
    <row r="15670" spans="8:14" x14ac:dyDescent="0.55000000000000004">
      <c r="H15670" s="4"/>
      <c r="M15670" s="5"/>
      <c r="N15670" s="6"/>
    </row>
    <row r="15671" spans="8:14" x14ac:dyDescent="0.55000000000000004">
      <c r="H15671" s="4"/>
      <c r="M15671" s="5"/>
      <c r="N15671" s="6"/>
    </row>
    <row r="15672" spans="8:14" x14ac:dyDescent="0.55000000000000004">
      <c r="H15672" s="4"/>
      <c r="M15672" s="5"/>
      <c r="N15672" s="6"/>
    </row>
    <row r="15673" spans="8:14" x14ac:dyDescent="0.55000000000000004">
      <c r="H15673" s="4"/>
      <c r="M15673" s="5"/>
      <c r="N15673" s="6"/>
    </row>
    <row r="15674" spans="8:14" x14ac:dyDescent="0.55000000000000004">
      <c r="H15674" s="4"/>
      <c r="M15674" s="5"/>
      <c r="N15674" s="6"/>
    </row>
    <row r="15675" spans="8:14" x14ac:dyDescent="0.55000000000000004">
      <c r="H15675" s="4"/>
      <c r="M15675" s="5"/>
      <c r="N15675" s="6"/>
    </row>
    <row r="15676" spans="8:14" x14ac:dyDescent="0.55000000000000004">
      <c r="H15676" s="4"/>
      <c r="M15676" s="5"/>
      <c r="N15676" s="6"/>
    </row>
    <row r="15677" spans="8:14" x14ac:dyDescent="0.55000000000000004">
      <c r="H15677" s="4"/>
      <c r="M15677" s="5"/>
      <c r="N15677" s="6"/>
    </row>
    <row r="15678" spans="8:14" x14ac:dyDescent="0.55000000000000004">
      <c r="H15678" s="4"/>
      <c r="M15678" s="5"/>
      <c r="N15678" s="6"/>
    </row>
    <row r="15679" spans="8:14" x14ac:dyDescent="0.55000000000000004">
      <c r="H15679" s="4"/>
      <c r="M15679" s="5"/>
      <c r="N15679" s="6"/>
    </row>
    <row r="15680" spans="8:14" x14ac:dyDescent="0.55000000000000004">
      <c r="H15680" s="4"/>
      <c r="M15680" s="5"/>
      <c r="N15680" s="6"/>
    </row>
    <row r="15681" spans="8:14" x14ac:dyDescent="0.55000000000000004">
      <c r="H15681" s="4"/>
      <c r="M15681" s="5"/>
      <c r="N15681" s="6"/>
    </row>
    <row r="15682" spans="8:14" x14ac:dyDescent="0.55000000000000004">
      <c r="H15682" s="4"/>
      <c r="M15682" s="5"/>
      <c r="N15682" s="6"/>
    </row>
    <row r="15683" spans="8:14" x14ac:dyDescent="0.55000000000000004">
      <c r="H15683" s="4"/>
      <c r="M15683" s="5"/>
      <c r="N15683" s="6"/>
    </row>
    <row r="15684" spans="8:14" x14ac:dyDescent="0.55000000000000004">
      <c r="H15684" s="4"/>
      <c r="M15684" s="5"/>
      <c r="N15684" s="6"/>
    </row>
    <row r="15685" spans="8:14" x14ac:dyDescent="0.55000000000000004">
      <c r="H15685" s="4"/>
      <c r="M15685" s="5"/>
      <c r="N15685" s="6"/>
    </row>
    <row r="15686" spans="8:14" x14ac:dyDescent="0.55000000000000004">
      <c r="H15686" s="4"/>
      <c r="M15686" s="5"/>
      <c r="N15686" s="6"/>
    </row>
    <row r="15687" spans="8:14" x14ac:dyDescent="0.55000000000000004">
      <c r="H15687" s="4"/>
      <c r="M15687" s="5"/>
      <c r="N15687" s="6"/>
    </row>
    <row r="15688" spans="8:14" x14ac:dyDescent="0.55000000000000004">
      <c r="H15688" s="4"/>
      <c r="M15688" s="5"/>
      <c r="N15688" s="6"/>
    </row>
    <row r="15689" spans="8:14" x14ac:dyDescent="0.55000000000000004">
      <c r="H15689" s="4"/>
      <c r="M15689" s="5"/>
      <c r="N15689" s="6"/>
    </row>
    <row r="15690" spans="8:14" x14ac:dyDescent="0.55000000000000004">
      <c r="H15690" s="4"/>
      <c r="M15690" s="5"/>
      <c r="N15690" s="6"/>
    </row>
    <row r="15691" spans="8:14" x14ac:dyDescent="0.55000000000000004">
      <c r="H15691" s="4"/>
      <c r="M15691" s="5"/>
      <c r="N15691" s="6"/>
    </row>
    <row r="15692" spans="8:14" x14ac:dyDescent="0.55000000000000004">
      <c r="H15692" s="4"/>
      <c r="M15692" s="5"/>
      <c r="N15692" s="6"/>
    </row>
    <row r="15693" spans="8:14" x14ac:dyDescent="0.55000000000000004">
      <c r="H15693" s="4"/>
      <c r="M15693" s="5"/>
      <c r="N15693" s="6"/>
    </row>
    <row r="15694" spans="8:14" x14ac:dyDescent="0.55000000000000004">
      <c r="H15694" s="4"/>
      <c r="M15694" s="5"/>
      <c r="N15694" s="6"/>
    </row>
    <row r="15695" spans="8:14" x14ac:dyDescent="0.55000000000000004">
      <c r="H15695" s="4"/>
      <c r="M15695" s="5"/>
      <c r="N15695" s="6"/>
    </row>
    <row r="15696" spans="8:14" x14ac:dyDescent="0.55000000000000004">
      <c r="H15696" s="4"/>
      <c r="M15696" s="5"/>
      <c r="N15696" s="6"/>
    </row>
    <row r="15697" spans="8:14" x14ac:dyDescent="0.55000000000000004">
      <c r="H15697" s="4"/>
      <c r="M15697" s="5"/>
      <c r="N15697" s="6"/>
    </row>
    <row r="15698" spans="8:14" x14ac:dyDescent="0.55000000000000004">
      <c r="H15698" s="4"/>
      <c r="M15698" s="5"/>
      <c r="N15698" s="6"/>
    </row>
    <row r="15699" spans="8:14" x14ac:dyDescent="0.55000000000000004">
      <c r="H15699" s="4"/>
      <c r="M15699" s="5"/>
      <c r="N15699" s="6"/>
    </row>
    <row r="15700" spans="8:14" x14ac:dyDescent="0.55000000000000004">
      <c r="H15700" s="4"/>
      <c r="M15700" s="5"/>
      <c r="N15700" s="6"/>
    </row>
    <row r="15701" spans="8:14" x14ac:dyDescent="0.55000000000000004">
      <c r="H15701" s="4"/>
      <c r="M15701" s="5"/>
      <c r="N15701" s="6"/>
    </row>
    <row r="15702" spans="8:14" x14ac:dyDescent="0.55000000000000004">
      <c r="H15702" s="4"/>
      <c r="M15702" s="5"/>
      <c r="N15702" s="6"/>
    </row>
    <row r="15703" spans="8:14" x14ac:dyDescent="0.55000000000000004">
      <c r="H15703" s="4"/>
      <c r="M15703" s="5"/>
      <c r="N15703" s="6"/>
    </row>
    <row r="15704" spans="8:14" x14ac:dyDescent="0.55000000000000004">
      <c r="H15704" s="4"/>
      <c r="M15704" s="5"/>
      <c r="N15704" s="6"/>
    </row>
    <row r="15705" spans="8:14" x14ac:dyDescent="0.55000000000000004">
      <c r="H15705" s="4"/>
      <c r="M15705" s="5"/>
      <c r="N15705" s="6"/>
    </row>
    <row r="15706" spans="8:14" x14ac:dyDescent="0.55000000000000004">
      <c r="H15706" s="4"/>
      <c r="M15706" s="5"/>
      <c r="N15706" s="6"/>
    </row>
    <row r="15707" spans="8:14" x14ac:dyDescent="0.55000000000000004">
      <c r="H15707" s="4"/>
      <c r="M15707" s="5"/>
      <c r="N15707" s="6"/>
    </row>
    <row r="15708" spans="8:14" x14ac:dyDescent="0.55000000000000004">
      <c r="H15708" s="4"/>
      <c r="M15708" s="5"/>
      <c r="N15708" s="6"/>
    </row>
    <row r="15709" spans="8:14" x14ac:dyDescent="0.55000000000000004">
      <c r="H15709" s="4"/>
      <c r="M15709" s="5"/>
      <c r="N15709" s="6"/>
    </row>
    <row r="15710" spans="8:14" x14ac:dyDescent="0.55000000000000004">
      <c r="H15710" s="4"/>
      <c r="M15710" s="5"/>
      <c r="N15710" s="6"/>
    </row>
    <row r="15711" spans="8:14" x14ac:dyDescent="0.55000000000000004">
      <c r="H15711" s="4"/>
      <c r="M15711" s="5"/>
      <c r="N15711" s="6"/>
    </row>
    <row r="15712" spans="8:14" x14ac:dyDescent="0.55000000000000004">
      <c r="H15712" s="4"/>
      <c r="M15712" s="5"/>
      <c r="N15712" s="6"/>
    </row>
    <row r="15713" spans="8:14" x14ac:dyDescent="0.55000000000000004">
      <c r="H15713" s="4"/>
      <c r="M15713" s="5"/>
      <c r="N15713" s="6"/>
    </row>
    <row r="15714" spans="8:14" x14ac:dyDescent="0.55000000000000004">
      <c r="H15714" s="4"/>
      <c r="M15714" s="5"/>
      <c r="N15714" s="6"/>
    </row>
    <row r="15715" spans="8:14" x14ac:dyDescent="0.55000000000000004">
      <c r="H15715" s="4"/>
      <c r="M15715" s="5"/>
      <c r="N15715" s="6"/>
    </row>
    <row r="15716" spans="8:14" x14ac:dyDescent="0.55000000000000004">
      <c r="H15716" s="4"/>
      <c r="M15716" s="5"/>
      <c r="N15716" s="6"/>
    </row>
    <row r="15717" spans="8:14" x14ac:dyDescent="0.55000000000000004">
      <c r="H15717" s="4"/>
      <c r="M15717" s="5"/>
      <c r="N15717" s="6"/>
    </row>
    <row r="15718" spans="8:14" x14ac:dyDescent="0.55000000000000004">
      <c r="H15718" s="4"/>
      <c r="M15718" s="5"/>
      <c r="N15718" s="6"/>
    </row>
    <row r="15719" spans="8:14" x14ac:dyDescent="0.55000000000000004">
      <c r="H15719" s="4"/>
      <c r="M15719" s="5"/>
      <c r="N15719" s="6"/>
    </row>
    <row r="15720" spans="8:14" x14ac:dyDescent="0.55000000000000004">
      <c r="H15720" s="4"/>
      <c r="M15720" s="5"/>
      <c r="N15720" s="6"/>
    </row>
    <row r="15721" spans="8:14" x14ac:dyDescent="0.55000000000000004">
      <c r="H15721" s="4"/>
      <c r="M15721" s="5"/>
      <c r="N15721" s="6"/>
    </row>
    <row r="15722" spans="8:14" x14ac:dyDescent="0.55000000000000004">
      <c r="H15722" s="4"/>
      <c r="M15722" s="5"/>
      <c r="N15722" s="6"/>
    </row>
    <row r="15723" spans="8:14" x14ac:dyDescent="0.55000000000000004">
      <c r="H15723" s="4"/>
      <c r="M15723" s="5"/>
      <c r="N15723" s="6"/>
    </row>
    <row r="15724" spans="8:14" x14ac:dyDescent="0.55000000000000004">
      <c r="H15724" s="4"/>
      <c r="M15724" s="5"/>
      <c r="N15724" s="6"/>
    </row>
    <row r="15725" spans="8:14" x14ac:dyDescent="0.55000000000000004">
      <c r="H15725" s="4"/>
      <c r="M15725" s="5"/>
      <c r="N15725" s="6"/>
    </row>
    <row r="15726" spans="8:14" x14ac:dyDescent="0.55000000000000004">
      <c r="H15726" s="4"/>
      <c r="M15726" s="5"/>
      <c r="N15726" s="6"/>
    </row>
    <row r="15727" spans="8:14" x14ac:dyDescent="0.55000000000000004">
      <c r="H15727" s="4"/>
      <c r="M15727" s="5"/>
      <c r="N15727" s="6"/>
    </row>
    <row r="15728" spans="8:14" x14ac:dyDescent="0.55000000000000004">
      <c r="H15728" s="4"/>
      <c r="M15728" s="5"/>
      <c r="N15728" s="6"/>
    </row>
    <row r="15729" spans="8:14" x14ac:dyDescent="0.55000000000000004">
      <c r="H15729" s="4"/>
      <c r="M15729" s="5"/>
      <c r="N15729" s="6"/>
    </row>
    <row r="15730" spans="8:14" x14ac:dyDescent="0.55000000000000004">
      <c r="H15730" s="4"/>
      <c r="M15730" s="5"/>
      <c r="N15730" s="6"/>
    </row>
    <row r="15731" spans="8:14" x14ac:dyDescent="0.55000000000000004">
      <c r="H15731" s="4"/>
      <c r="M15731" s="5"/>
      <c r="N15731" s="6"/>
    </row>
    <row r="15732" spans="8:14" x14ac:dyDescent="0.55000000000000004">
      <c r="H15732" s="4"/>
      <c r="M15732" s="5"/>
      <c r="N15732" s="6"/>
    </row>
    <row r="15733" spans="8:14" x14ac:dyDescent="0.55000000000000004">
      <c r="H15733" s="4"/>
      <c r="M15733" s="5"/>
      <c r="N15733" s="6"/>
    </row>
    <row r="15734" spans="8:14" x14ac:dyDescent="0.55000000000000004">
      <c r="H15734" s="4"/>
      <c r="M15734" s="5"/>
      <c r="N15734" s="6"/>
    </row>
    <row r="15735" spans="8:14" x14ac:dyDescent="0.55000000000000004">
      <c r="H15735" s="4"/>
      <c r="M15735" s="5"/>
      <c r="N15735" s="6"/>
    </row>
    <row r="15736" spans="8:14" x14ac:dyDescent="0.55000000000000004">
      <c r="H15736" s="4"/>
      <c r="M15736" s="5"/>
      <c r="N15736" s="6"/>
    </row>
    <row r="15737" spans="8:14" x14ac:dyDescent="0.55000000000000004">
      <c r="H15737" s="4"/>
      <c r="M15737" s="5"/>
      <c r="N15737" s="6"/>
    </row>
    <row r="15738" spans="8:14" x14ac:dyDescent="0.55000000000000004">
      <c r="H15738" s="4"/>
      <c r="M15738" s="5"/>
      <c r="N15738" s="6"/>
    </row>
    <row r="15739" spans="8:14" x14ac:dyDescent="0.55000000000000004">
      <c r="H15739" s="4"/>
      <c r="M15739" s="5"/>
      <c r="N15739" s="6"/>
    </row>
    <row r="15740" spans="8:14" x14ac:dyDescent="0.55000000000000004">
      <c r="H15740" s="4"/>
      <c r="M15740" s="5"/>
      <c r="N15740" s="6"/>
    </row>
    <row r="15741" spans="8:14" x14ac:dyDescent="0.55000000000000004">
      <c r="H15741" s="4"/>
      <c r="M15741" s="5"/>
      <c r="N15741" s="6"/>
    </row>
    <row r="15742" spans="8:14" x14ac:dyDescent="0.55000000000000004">
      <c r="H15742" s="4"/>
      <c r="M15742" s="5"/>
      <c r="N15742" s="6"/>
    </row>
    <row r="15743" spans="8:14" x14ac:dyDescent="0.55000000000000004">
      <c r="H15743" s="4"/>
      <c r="M15743" s="5"/>
      <c r="N15743" s="6"/>
    </row>
    <row r="15744" spans="8:14" x14ac:dyDescent="0.55000000000000004">
      <c r="H15744" s="4"/>
      <c r="M15744" s="5"/>
      <c r="N15744" s="6"/>
    </row>
    <row r="15745" spans="8:14" x14ac:dyDescent="0.55000000000000004">
      <c r="H15745" s="4"/>
      <c r="M15745" s="5"/>
      <c r="N15745" s="6"/>
    </row>
    <row r="15746" spans="8:14" x14ac:dyDescent="0.55000000000000004">
      <c r="H15746" s="4"/>
      <c r="M15746" s="5"/>
      <c r="N15746" s="6"/>
    </row>
    <row r="15747" spans="8:14" x14ac:dyDescent="0.55000000000000004">
      <c r="H15747" s="4"/>
      <c r="M15747" s="5"/>
      <c r="N15747" s="6"/>
    </row>
    <row r="15748" spans="8:14" x14ac:dyDescent="0.55000000000000004">
      <c r="H15748" s="4"/>
      <c r="M15748" s="5"/>
      <c r="N15748" s="6"/>
    </row>
    <row r="15749" spans="8:14" x14ac:dyDescent="0.55000000000000004">
      <c r="H15749" s="4"/>
      <c r="M15749" s="5"/>
      <c r="N15749" s="6"/>
    </row>
    <row r="15750" spans="8:14" x14ac:dyDescent="0.55000000000000004">
      <c r="H15750" s="4"/>
      <c r="M15750" s="5"/>
      <c r="N15750" s="6"/>
    </row>
    <row r="15751" spans="8:14" x14ac:dyDescent="0.55000000000000004">
      <c r="H15751" s="4"/>
      <c r="M15751" s="5"/>
      <c r="N15751" s="6"/>
    </row>
    <row r="15752" spans="8:14" x14ac:dyDescent="0.55000000000000004">
      <c r="H15752" s="4"/>
      <c r="M15752" s="5"/>
      <c r="N15752" s="6"/>
    </row>
    <row r="15753" spans="8:14" x14ac:dyDescent="0.55000000000000004">
      <c r="H15753" s="4"/>
      <c r="M15753" s="5"/>
      <c r="N15753" s="6"/>
    </row>
    <row r="15754" spans="8:14" x14ac:dyDescent="0.55000000000000004">
      <c r="H15754" s="4"/>
      <c r="M15754" s="5"/>
      <c r="N15754" s="6"/>
    </row>
    <row r="15755" spans="8:14" x14ac:dyDescent="0.55000000000000004">
      <c r="H15755" s="4"/>
      <c r="M15755" s="5"/>
      <c r="N15755" s="6"/>
    </row>
    <row r="15756" spans="8:14" x14ac:dyDescent="0.55000000000000004">
      <c r="H15756" s="4"/>
      <c r="M15756" s="5"/>
      <c r="N15756" s="6"/>
    </row>
    <row r="15757" spans="8:14" x14ac:dyDescent="0.55000000000000004">
      <c r="H15757" s="4"/>
      <c r="M15757" s="5"/>
      <c r="N15757" s="6"/>
    </row>
    <row r="15758" spans="8:14" x14ac:dyDescent="0.55000000000000004">
      <c r="H15758" s="4"/>
      <c r="M15758" s="5"/>
      <c r="N15758" s="6"/>
    </row>
    <row r="15759" spans="8:14" x14ac:dyDescent="0.55000000000000004">
      <c r="H15759" s="4"/>
      <c r="M15759" s="5"/>
      <c r="N15759" s="6"/>
    </row>
    <row r="15760" spans="8:14" x14ac:dyDescent="0.55000000000000004">
      <c r="H15760" s="4"/>
      <c r="M15760" s="5"/>
      <c r="N15760" s="6"/>
    </row>
    <row r="15761" spans="8:14" x14ac:dyDescent="0.55000000000000004">
      <c r="H15761" s="4"/>
      <c r="M15761" s="5"/>
      <c r="N15761" s="6"/>
    </row>
    <row r="15762" spans="8:14" x14ac:dyDescent="0.55000000000000004">
      <c r="H15762" s="4"/>
      <c r="M15762" s="5"/>
      <c r="N15762" s="6"/>
    </row>
    <row r="15763" spans="8:14" x14ac:dyDescent="0.55000000000000004">
      <c r="H15763" s="4"/>
      <c r="M15763" s="5"/>
      <c r="N15763" s="6"/>
    </row>
    <row r="15764" spans="8:14" x14ac:dyDescent="0.55000000000000004">
      <c r="H15764" s="4"/>
      <c r="M15764" s="5"/>
      <c r="N15764" s="6"/>
    </row>
    <row r="15765" spans="8:14" x14ac:dyDescent="0.55000000000000004">
      <c r="H15765" s="4"/>
      <c r="M15765" s="5"/>
      <c r="N15765" s="6"/>
    </row>
    <row r="15766" spans="8:14" x14ac:dyDescent="0.55000000000000004">
      <c r="H15766" s="4"/>
      <c r="M15766" s="5"/>
      <c r="N15766" s="6"/>
    </row>
    <row r="15767" spans="8:14" x14ac:dyDescent="0.55000000000000004">
      <c r="H15767" s="4"/>
      <c r="M15767" s="5"/>
      <c r="N15767" s="6"/>
    </row>
    <row r="15768" spans="8:14" x14ac:dyDescent="0.55000000000000004">
      <c r="H15768" s="4"/>
      <c r="M15768" s="5"/>
      <c r="N15768" s="6"/>
    </row>
    <row r="15769" spans="8:14" x14ac:dyDescent="0.55000000000000004">
      <c r="H15769" s="4"/>
      <c r="M15769" s="5"/>
      <c r="N15769" s="6"/>
    </row>
    <row r="15770" spans="8:14" x14ac:dyDescent="0.55000000000000004">
      <c r="H15770" s="4"/>
      <c r="M15770" s="5"/>
      <c r="N15770" s="6"/>
    </row>
    <row r="15771" spans="8:14" x14ac:dyDescent="0.55000000000000004">
      <c r="H15771" s="4"/>
      <c r="M15771" s="5"/>
      <c r="N15771" s="6"/>
    </row>
    <row r="15772" spans="8:14" x14ac:dyDescent="0.55000000000000004">
      <c r="H15772" s="4"/>
      <c r="M15772" s="5"/>
      <c r="N15772" s="6"/>
    </row>
    <row r="15773" spans="8:14" x14ac:dyDescent="0.55000000000000004">
      <c r="H15773" s="4"/>
      <c r="M15773" s="5"/>
      <c r="N15773" s="6"/>
    </row>
    <row r="15774" spans="8:14" x14ac:dyDescent="0.55000000000000004">
      <c r="H15774" s="4"/>
      <c r="M15774" s="5"/>
      <c r="N15774" s="6"/>
    </row>
    <row r="15775" spans="8:14" x14ac:dyDescent="0.55000000000000004">
      <c r="H15775" s="4"/>
      <c r="M15775" s="5"/>
      <c r="N15775" s="6"/>
    </row>
    <row r="15776" spans="8:14" x14ac:dyDescent="0.55000000000000004">
      <c r="H15776" s="4"/>
      <c r="M15776" s="5"/>
      <c r="N15776" s="6"/>
    </row>
    <row r="15777" spans="8:14" x14ac:dyDescent="0.55000000000000004">
      <c r="H15777" s="4"/>
      <c r="M15777" s="5"/>
      <c r="N15777" s="6"/>
    </row>
    <row r="15778" spans="8:14" x14ac:dyDescent="0.55000000000000004">
      <c r="H15778" s="4"/>
      <c r="M15778" s="5"/>
      <c r="N15778" s="6"/>
    </row>
    <row r="15779" spans="8:14" x14ac:dyDescent="0.55000000000000004">
      <c r="H15779" s="4"/>
      <c r="M15779" s="5"/>
      <c r="N15779" s="6"/>
    </row>
    <row r="15780" spans="8:14" x14ac:dyDescent="0.55000000000000004">
      <c r="H15780" s="4"/>
      <c r="M15780" s="5"/>
      <c r="N15780" s="6"/>
    </row>
    <row r="15781" spans="8:14" x14ac:dyDescent="0.55000000000000004">
      <c r="H15781" s="4"/>
      <c r="M15781" s="5"/>
      <c r="N15781" s="6"/>
    </row>
    <row r="15782" spans="8:14" x14ac:dyDescent="0.55000000000000004">
      <c r="H15782" s="4"/>
      <c r="M15782" s="5"/>
      <c r="N15782" s="6"/>
    </row>
    <row r="15783" spans="8:14" x14ac:dyDescent="0.55000000000000004">
      <c r="H15783" s="4"/>
      <c r="M15783" s="5"/>
      <c r="N15783" s="6"/>
    </row>
    <row r="15784" spans="8:14" x14ac:dyDescent="0.55000000000000004">
      <c r="H15784" s="4"/>
      <c r="M15784" s="5"/>
      <c r="N15784" s="6"/>
    </row>
    <row r="15785" spans="8:14" x14ac:dyDescent="0.55000000000000004">
      <c r="H15785" s="4"/>
      <c r="M15785" s="5"/>
      <c r="N15785" s="6"/>
    </row>
    <row r="15786" spans="8:14" x14ac:dyDescent="0.55000000000000004">
      <c r="H15786" s="4"/>
      <c r="M15786" s="5"/>
      <c r="N15786" s="6"/>
    </row>
    <row r="15787" spans="8:14" x14ac:dyDescent="0.55000000000000004">
      <c r="H15787" s="4"/>
      <c r="M15787" s="5"/>
      <c r="N15787" s="6"/>
    </row>
    <row r="15788" spans="8:14" x14ac:dyDescent="0.55000000000000004">
      <c r="H15788" s="4"/>
      <c r="M15788" s="5"/>
      <c r="N15788" s="6"/>
    </row>
    <row r="15789" spans="8:14" x14ac:dyDescent="0.55000000000000004">
      <c r="H15789" s="4"/>
      <c r="M15789" s="5"/>
      <c r="N15789" s="6"/>
    </row>
    <row r="15790" spans="8:14" x14ac:dyDescent="0.55000000000000004">
      <c r="H15790" s="4"/>
      <c r="M15790" s="5"/>
      <c r="N15790" s="6"/>
    </row>
    <row r="15791" spans="8:14" x14ac:dyDescent="0.55000000000000004">
      <c r="H15791" s="4"/>
      <c r="M15791" s="5"/>
      <c r="N15791" s="6"/>
    </row>
    <row r="15792" spans="8:14" x14ac:dyDescent="0.55000000000000004">
      <c r="H15792" s="4"/>
      <c r="M15792" s="5"/>
      <c r="N15792" s="6"/>
    </row>
    <row r="15793" spans="8:14" x14ac:dyDescent="0.55000000000000004">
      <c r="H15793" s="4"/>
      <c r="M15793" s="5"/>
      <c r="N15793" s="6"/>
    </row>
    <row r="15794" spans="8:14" x14ac:dyDescent="0.55000000000000004">
      <c r="H15794" s="4"/>
      <c r="M15794" s="5"/>
      <c r="N15794" s="6"/>
    </row>
    <row r="15795" spans="8:14" x14ac:dyDescent="0.55000000000000004">
      <c r="H15795" s="4"/>
      <c r="M15795" s="5"/>
      <c r="N15795" s="6"/>
    </row>
    <row r="15796" spans="8:14" x14ac:dyDescent="0.55000000000000004">
      <c r="H15796" s="4"/>
      <c r="M15796" s="5"/>
      <c r="N15796" s="6"/>
    </row>
    <row r="15797" spans="8:14" x14ac:dyDescent="0.55000000000000004">
      <c r="H15797" s="4"/>
      <c r="M15797" s="5"/>
      <c r="N15797" s="6"/>
    </row>
    <row r="15798" spans="8:14" x14ac:dyDescent="0.55000000000000004">
      <c r="H15798" s="4"/>
      <c r="M15798" s="5"/>
      <c r="N15798" s="6"/>
    </row>
    <row r="15799" spans="8:14" x14ac:dyDescent="0.55000000000000004">
      <c r="H15799" s="4"/>
      <c r="M15799" s="5"/>
      <c r="N15799" s="6"/>
    </row>
    <row r="15800" spans="8:14" x14ac:dyDescent="0.55000000000000004">
      <c r="H15800" s="4"/>
      <c r="M15800" s="5"/>
      <c r="N15800" s="6"/>
    </row>
    <row r="15801" spans="8:14" x14ac:dyDescent="0.55000000000000004">
      <c r="H15801" s="4"/>
      <c r="M15801" s="5"/>
      <c r="N15801" s="6"/>
    </row>
    <row r="15802" spans="8:14" x14ac:dyDescent="0.55000000000000004">
      <c r="H15802" s="4"/>
      <c r="M15802" s="5"/>
      <c r="N15802" s="6"/>
    </row>
    <row r="15803" spans="8:14" x14ac:dyDescent="0.55000000000000004">
      <c r="H15803" s="4"/>
      <c r="M15803" s="5"/>
      <c r="N15803" s="6"/>
    </row>
    <row r="15804" spans="8:14" x14ac:dyDescent="0.55000000000000004">
      <c r="H15804" s="4"/>
      <c r="M15804" s="5"/>
      <c r="N15804" s="6"/>
    </row>
    <row r="15805" spans="8:14" x14ac:dyDescent="0.55000000000000004">
      <c r="H15805" s="4"/>
      <c r="M15805" s="5"/>
      <c r="N15805" s="6"/>
    </row>
    <row r="15806" spans="8:14" x14ac:dyDescent="0.55000000000000004">
      <c r="H15806" s="4"/>
      <c r="M15806" s="5"/>
      <c r="N15806" s="6"/>
    </row>
    <row r="15807" spans="8:14" x14ac:dyDescent="0.55000000000000004">
      <c r="H15807" s="4"/>
      <c r="M15807" s="5"/>
      <c r="N15807" s="6"/>
    </row>
    <row r="15808" spans="8:14" x14ac:dyDescent="0.55000000000000004">
      <c r="H15808" s="4"/>
      <c r="M15808" s="5"/>
      <c r="N15808" s="6"/>
    </row>
    <row r="15809" spans="8:14" x14ac:dyDescent="0.55000000000000004">
      <c r="H15809" s="4"/>
      <c r="M15809" s="5"/>
      <c r="N15809" s="6"/>
    </row>
    <row r="15810" spans="8:14" x14ac:dyDescent="0.55000000000000004">
      <c r="H15810" s="4"/>
      <c r="M15810" s="5"/>
      <c r="N15810" s="6"/>
    </row>
    <row r="15811" spans="8:14" x14ac:dyDescent="0.55000000000000004">
      <c r="H15811" s="4"/>
      <c r="M15811" s="5"/>
      <c r="N15811" s="6"/>
    </row>
    <row r="15812" spans="8:14" x14ac:dyDescent="0.55000000000000004">
      <c r="H15812" s="4"/>
      <c r="M15812" s="5"/>
      <c r="N15812" s="6"/>
    </row>
    <row r="15813" spans="8:14" x14ac:dyDescent="0.55000000000000004">
      <c r="H15813" s="4"/>
      <c r="M15813" s="5"/>
      <c r="N15813" s="6"/>
    </row>
    <row r="15814" spans="8:14" x14ac:dyDescent="0.55000000000000004">
      <c r="H15814" s="4"/>
      <c r="M15814" s="5"/>
      <c r="N15814" s="6"/>
    </row>
    <row r="15815" spans="8:14" x14ac:dyDescent="0.55000000000000004">
      <c r="H15815" s="4"/>
      <c r="M15815" s="5"/>
      <c r="N15815" s="6"/>
    </row>
    <row r="15816" spans="8:14" x14ac:dyDescent="0.55000000000000004">
      <c r="H15816" s="4"/>
      <c r="M15816" s="5"/>
      <c r="N15816" s="6"/>
    </row>
    <row r="15817" spans="8:14" x14ac:dyDescent="0.55000000000000004">
      <c r="H15817" s="4"/>
      <c r="M15817" s="5"/>
      <c r="N15817" s="6"/>
    </row>
    <row r="15818" spans="8:14" x14ac:dyDescent="0.55000000000000004">
      <c r="H15818" s="4"/>
      <c r="M15818" s="5"/>
      <c r="N15818" s="6"/>
    </row>
    <row r="15819" spans="8:14" x14ac:dyDescent="0.55000000000000004">
      <c r="H15819" s="4"/>
      <c r="M15819" s="5"/>
      <c r="N15819" s="6"/>
    </row>
    <row r="15820" spans="8:14" x14ac:dyDescent="0.55000000000000004">
      <c r="H15820" s="4"/>
      <c r="M15820" s="5"/>
      <c r="N15820" s="6"/>
    </row>
    <row r="15821" spans="8:14" x14ac:dyDescent="0.55000000000000004">
      <c r="H15821" s="4"/>
      <c r="M15821" s="5"/>
      <c r="N15821" s="6"/>
    </row>
    <row r="15822" spans="8:14" x14ac:dyDescent="0.55000000000000004">
      <c r="H15822" s="4"/>
      <c r="M15822" s="5"/>
      <c r="N15822" s="6"/>
    </row>
    <row r="15823" spans="8:14" x14ac:dyDescent="0.55000000000000004">
      <c r="H15823" s="4"/>
      <c r="M15823" s="5"/>
      <c r="N15823" s="6"/>
    </row>
    <row r="15824" spans="8:14" x14ac:dyDescent="0.55000000000000004">
      <c r="H15824" s="4"/>
      <c r="M15824" s="5"/>
      <c r="N15824" s="6"/>
    </row>
    <row r="15825" spans="8:14" x14ac:dyDescent="0.55000000000000004">
      <c r="H15825" s="4"/>
      <c r="M15825" s="5"/>
      <c r="N15825" s="6"/>
    </row>
    <row r="15826" spans="8:14" x14ac:dyDescent="0.55000000000000004">
      <c r="H15826" s="4"/>
      <c r="M15826" s="5"/>
      <c r="N15826" s="6"/>
    </row>
    <row r="15827" spans="8:14" x14ac:dyDescent="0.55000000000000004">
      <c r="H15827" s="4"/>
      <c r="M15827" s="5"/>
      <c r="N15827" s="6"/>
    </row>
    <row r="15828" spans="8:14" x14ac:dyDescent="0.55000000000000004">
      <c r="H15828" s="4"/>
      <c r="M15828" s="5"/>
      <c r="N15828" s="6"/>
    </row>
    <row r="15829" spans="8:14" x14ac:dyDescent="0.55000000000000004">
      <c r="H15829" s="4"/>
      <c r="M15829" s="5"/>
      <c r="N15829" s="6"/>
    </row>
    <row r="15830" spans="8:14" x14ac:dyDescent="0.55000000000000004">
      <c r="H15830" s="4"/>
      <c r="M15830" s="5"/>
      <c r="N15830" s="6"/>
    </row>
    <row r="15831" spans="8:14" x14ac:dyDescent="0.55000000000000004">
      <c r="H15831" s="4"/>
      <c r="M15831" s="5"/>
      <c r="N15831" s="6"/>
    </row>
    <row r="15832" spans="8:14" x14ac:dyDescent="0.55000000000000004">
      <c r="H15832" s="4"/>
      <c r="M15832" s="5"/>
      <c r="N15832" s="6"/>
    </row>
    <row r="15833" spans="8:14" x14ac:dyDescent="0.55000000000000004">
      <c r="H15833" s="4"/>
      <c r="M15833" s="5"/>
      <c r="N15833" s="6"/>
    </row>
    <row r="15834" spans="8:14" x14ac:dyDescent="0.55000000000000004">
      <c r="H15834" s="4"/>
      <c r="M15834" s="5"/>
      <c r="N15834" s="6"/>
    </row>
    <row r="15835" spans="8:14" x14ac:dyDescent="0.55000000000000004">
      <c r="H15835" s="4"/>
      <c r="M15835" s="5"/>
      <c r="N15835" s="6"/>
    </row>
    <row r="15836" spans="8:14" x14ac:dyDescent="0.55000000000000004">
      <c r="H15836" s="4"/>
      <c r="M15836" s="5"/>
      <c r="N15836" s="6"/>
    </row>
    <row r="15837" spans="8:14" x14ac:dyDescent="0.55000000000000004">
      <c r="H15837" s="4"/>
      <c r="M15837" s="5"/>
      <c r="N15837" s="6"/>
    </row>
    <row r="15838" spans="8:14" x14ac:dyDescent="0.55000000000000004">
      <c r="H15838" s="4"/>
      <c r="M15838" s="5"/>
      <c r="N15838" s="6"/>
    </row>
    <row r="15839" spans="8:14" x14ac:dyDescent="0.55000000000000004">
      <c r="H15839" s="4"/>
      <c r="M15839" s="5"/>
      <c r="N15839" s="6"/>
    </row>
    <row r="15840" spans="8:14" x14ac:dyDescent="0.55000000000000004">
      <c r="H15840" s="4"/>
      <c r="M15840" s="5"/>
      <c r="N15840" s="6"/>
    </row>
    <row r="15841" spans="8:14" x14ac:dyDescent="0.55000000000000004">
      <c r="H15841" s="4"/>
      <c r="M15841" s="5"/>
      <c r="N15841" s="6"/>
    </row>
    <row r="15842" spans="8:14" x14ac:dyDescent="0.55000000000000004">
      <c r="H15842" s="4"/>
      <c r="M15842" s="5"/>
      <c r="N15842" s="6"/>
    </row>
    <row r="15843" spans="8:14" x14ac:dyDescent="0.55000000000000004">
      <c r="H15843" s="4"/>
      <c r="M15843" s="5"/>
      <c r="N15843" s="6"/>
    </row>
    <row r="15844" spans="8:14" x14ac:dyDescent="0.55000000000000004">
      <c r="H15844" s="4"/>
      <c r="M15844" s="5"/>
      <c r="N15844" s="6"/>
    </row>
    <row r="15845" spans="8:14" x14ac:dyDescent="0.55000000000000004">
      <c r="H15845" s="4"/>
      <c r="M15845" s="5"/>
      <c r="N15845" s="6"/>
    </row>
    <row r="15846" spans="8:14" x14ac:dyDescent="0.55000000000000004">
      <c r="H15846" s="4"/>
      <c r="M15846" s="5"/>
      <c r="N15846" s="6"/>
    </row>
    <row r="15847" spans="8:14" x14ac:dyDescent="0.55000000000000004">
      <c r="H15847" s="4"/>
      <c r="M15847" s="5"/>
      <c r="N15847" s="6"/>
    </row>
    <row r="15848" spans="8:14" x14ac:dyDescent="0.55000000000000004">
      <c r="H15848" s="4"/>
      <c r="M15848" s="5"/>
      <c r="N15848" s="6"/>
    </row>
    <row r="15849" spans="8:14" x14ac:dyDescent="0.55000000000000004">
      <c r="H15849" s="4"/>
      <c r="M15849" s="5"/>
      <c r="N15849" s="6"/>
    </row>
    <row r="15850" spans="8:14" x14ac:dyDescent="0.55000000000000004">
      <c r="H15850" s="4"/>
      <c r="M15850" s="5"/>
      <c r="N15850" s="6"/>
    </row>
    <row r="15851" spans="8:14" x14ac:dyDescent="0.55000000000000004">
      <c r="H15851" s="4"/>
      <c r="M15851" s="5"/>
      <c r="N15851" s="6"/>
    </row>
    <row r="15852" spans="8:14" x14ac:dyDescent="0.55000000000000004">
      <c r="H15852" s="4"/>
      <c r="M15852" s="5"/>
      <c r="N15852" s="6"/>
    </row>
    <row r="15853" spans="8:14" x14ac:dyDescent="0.55000000000000004">
      <c r="H15853" s="4"/>
      <c r="M15853" s="5"/>
      <c r="N15853" s="6"/>
    </row>
    <row r="15854" spans="8:14" x14ac:dyDescent="0.55000000000000004">
      <c r="H15854" s="4"/>
      <c r="M15854" s="5"/>
      <c r="N15854" s="6"/>
    </row>
    <row r="15855" spans="8:14" x14ac:dyDescent="0.55000000000000004">
      <c r="H15855" s="4"/>
      <c r="M15855" s="5"/>
      <c r="N15855" s="6"/>
    </row>
    <row r="15856" spans="8:14" x14ac:dyDescent="0.55000000000000004">
      <c r="H15856" s="4"/>
      <c r="M15856" s="5"/>
      <c r="N15856" s="6"/>
    </row>
    <row r="15857" spans="8:14" x14ac:dyDescent="0.55000000000000004">
      <c r="H15857" s="4"/>
      <c r="M15857" s="5"/>
      <c r="N15857" s="6"/>
    </row>
    <row r="15858" spans="8:14" x14ac:dyDescent="0.55000000000000004">
      <c r="H15858" s="4"/>
      <c r="M15858" s="5"/>
      <c r="N15858" s="6"/>
    </row>
    <row r="15859" spans="8:14" x14ac:dyDescent="0.55000000000000004">
      <c r="H15859" s="4"/>
      <c r="M15859" s="5"/>
      <c r="N15859" s="6"/>
    </row>
    <row r="15860" spans="8:14" x14ac:dyDescent="0.55000000000000004">
      <c r="H15860" s="4"/>
      <c r="M15860" s="5"/>
      <c r="N15860" s="6"/>
    </row>
    <row r="15861" spans="8:14" x14ac:dyDescent="0.55000000000000004">
      <c r="H15861" s="4"/>
      <c r="M15861" s="5"/>
      <c r="N15861" s="6"/>
    </row>
    <row r="15862" spans="8:14" x14ac:dyDescent="0.55000000000000004">
      <c r="H15862" s="4"/>
      <c r="M15862" s="5"/>
      <c r="N15862" s="6"/>
    </row>
    <row r="15863" spans="8:14" x14ac:dyDescent="0.55000000000000004">
      <c r="H15863" s="4"/>
      <c r="M15863" s="5"/>
      <c r="N15863" s="6"/>
    </row>
    <row r="15864" spans="8:14" x14ac:dyDescent="0.55000000000000004">
      <c r="H15864" s="4"/>
      <c r="M15864" s="5"/>
      <c r="N15864" s="6"/>
    </row>
    <row r="15865" spans="8:14" x14ac:dyDescent="0.55000000000000004">
      <c r="H15865" s="4"/>
      <c r="M15865" s="5"/>
      <c r="N15865" s="6"/>
    </row>
    <row r="15866" spans="8:14" x14ac:dyDescent="0.55000000000000004">
      <c r="H15866" s="4"/>
      <c r="M15866" s="5"/>
      <c r="N15866" s="6"/>
    </row>
    <row r="15867" spans="8:14" x14ac:dyDescent="0.55000000000000004">
      <c r="H15867" s="4"/>
      <c r="M15867" s="5"/>
      <c r="N15867" s="6"/>
    </row>
    <row r="15868" spans="8:14" x14ac:dyDescent="0.55000000000000004">
      <c r="H15868" s="4"/>
      <c r="M15868" s="5"/>
      <c r="N15868" s="6"/>
    </row>
    <row r="15869" spans="8:14" x14ac:dyDescent="0.55000000000000004">
      <c r="H15869" s="4"/>
      <c r="M15869" s="5"/>
      <c r="N15869" s="6"/>
    </row>
    <row r="15870" spans="8:14" x14ac:dyDescent="0.55000000000000004">
      <c r="H15870" s="4"/>
      <c r="M15870" s="5"/>
      <c r="N15870" s="6"/>
    </row>
    <row r="15871" spans="8:14" x14ac:dyDescent="0.55000000000000004">
      <c r="H15871" s="4"/>
      <c r="M15871" s="5"/>
      <c r="N15871" s="6"/>
    </row>
    <row r="15872" spans="8:14" x14ac:dyDescent="0.55000000000000004">
      <c r="H15872" s="4"/>
      <c r="M15872" s="5"/>
      <c r="N15872" s="6"/>
    </row>
    <row r="15873" spans="8:14" x14ac:dyDescent="0.55000000000000004">
      <c r="H15873" s="4"/>
      <c r="M15873" s="5"/>
      <c r="N15873" s="6"/>
    </row>
    <row r="15874" spans="8:14" x14ac:dyDescent="0.55000000000000004">
      <c r="H15874" s="4"/>
      <c r="M15874" s="5"/>
      <c r="N15874" s="6"/>
    </row>
    <row r="15875" spans="8:14" x14ac:dyDescent="0.55000000000000004">
      <c r="H15875" s="4"/>
      <c r="M15875" s="5"/>
      <c r="N15875" s="6"/>
    </row>
    <row r="15876" spans="8:14" x14ac:dyDescent="0.55000000000000004">
      <c r="H15876" s="4"/>
      <c r="M15876" s="5"/>
      <c r="N15876" s="6"/>
    </row>
    <row r="15877" spans="8:14" x14ac:dyDescent="0.55000000000000004">
      <c r="H15877" s="4"/>
      <c r="M15877" s="5"/>
      <c r="N15877" s="6"/>
    </row>
    <row r="15878" spans="8:14" x14ac:dyDescent="0.55000000000000004">
      <c r="H15878" s="4"/>
      <c r="M15878" s="5"/>
      <c r="N15878" s="6"/>
    </row>
    <row r="15879" spans="8:14" x14ac:dyDescent="0.55000000000000004">
      <c r="H15879" s="4"/>
      <c r="M15879" s="5"/>
      <c r="N15879" s="6"/>
    </row>
    <row r="15880" spans="8:14" x14ac:dyDescent="0.55000000000000004">
      <c r="H15880" s="4"/>
      <c r="M15880" s="5"/>
      <c r="N15880" s="6"/>
    </row>
    <row r="15881" spans="8:14" x14ac:dyDescent="0.55000000000000004">
      <c r="H15881" s="4"/>
      <c r="M15881" s="5"/>
      <c r="N15881" s="6"/>
    </row>
    <row r="15882" spans="8:14" x14ac:dyDescent="0.55000000000000004">
      <c r="H15882" s="4"/>
      <c r="M15882" s="5"/>
      <c r="N15882" s="6"/>
    </row>
    <row r="15883" spans="8:14" x14ac:dyDescent="0.55000000000000004">
      <c r="H15883" s="4"/>
      <c r="M15883" s="5"/>
      <c r="N15883" s="6"/>
    </row>
    <row r="15884" spans="8:14" x14ac:dyDescent="0.55000000000000004">
      <c r="H15884" s="4"/>
      <c r="M15884" s="5"/>
      <c r="N15884" s="6"/>
    </row>
    <row r="15885" spans="8:14" x14ac:dyDescent="0.55000000000000004">
      <c r="H15885" s="4"/>
      <c r="M15885" s="5"/>
      <c r="N15885" s="6"/>
    </row>
    <row r="15886" spans="8:14" x14ac:dyDescent="0.55000000000000004">
      <c r="H15886" s="4"/>
      <c r="M15886" s="5"/>
      <c r="N15886" s="6"/>
    </row>
    <row r="15887" spans="8:14" x14ac:dyDescent="0.55000000000000004">
      <c r="H15887" s="4"/>
      <c r="M15887" s="5"/>
      <c r="N15887" s="6"/>
    </row>
    <row r="15888" spans="8:14" x14ac:dyDescent="0.55000000000000004">
      <c r="H15888" s="4"/>
      <c r="M15888" s="5"/>
      <c r="N15888" s="6"/>
    </row>
    <row r="15889" spans="8:14" x14ac:dyDescent="0.55000000000000004">
      <c r="H15889" s="4"/>
      <c r="M15889" s="5"/>
      <c r="N15889" s="6"/>
    </row>
    <row r="15890" spans="8:14" x14ac:dyDescent="0.55000000000000004">
      <c r="H15890" s="4"/>
      <c r="M15890" s="5"/>
      <c r="N15890" s="6"/>
    </row>
    <row r="15891" spans="8:14" x14ac:dyDescent="0.55000000000000004">
      <c r="H15891" s="4"/>
      <c r="M15891" s="5"/>
      <c r="N15891" s="6"/>
    </row>
    <row r="15892" spans="8:14" x14ac:dyDescent="0.55000000000000004">
      <c r="H15892" s="4"/>
      <c r="M15892" s="5"/>
      <c r="N15892" s="6"/>
    </row>
    <row r="15893" spans="8:14" x14ac:dyDescent="0.55000000000000004">
      <c r="H15893" s="4"/>
      <c r="M15893" s="5"/>
      <c r="N15893" s="6"/>
    </row>
    <row r="15894" spans="8:14" x14ac:dyDescent="0.55000000000000004">
      <c r="H15894" s="4"/>
      <c r="M15894" s="5"/>
      <c r="N15894" s="6"/>
    </row>
    <row r="15895" spans="8:14" x14ac:dyDescent="0.55000000000000004">
      <c r="H15895" s="4"/>
      <c r="M15895" s="5"/>
      <c r="N15895" s="6"/>
    </row>
    <row r="15896" spans="8:14" x14ac:dyDescent="0.55000000000000004">
      <c r="H15896" s="4"/>
      <c r="M15896" s="5"/>
      <c r="N15896" s="6"/>
    </row>
    <row r="15897" spans="8:14" x14ac:dyDescent="0.55000000000000004">
      <c r="H15897" s="4"/>
      <c r="M15897" s="5"/>
      <c r="N15897" s="6"/>
    </row>
    <row r="15898" spans="8:14" x14ac:dyDescent="0.55000000000000004">
      <c r="H15898" s="4"/>
      <c r="M15898" s="5"/>
      <c r="N15898" s="6"/>
    </row>
    <row r="15899" spans="8:14" x14ac:dyDescent="0.55000000000000004">
      <c r="H15899" s="4"/>
      <c r="M15899" s="5"/>
      <c r="N15899" s="6"/>
    </row>
    <row r="15900" spans="8:14" x14ac:dyDescent="0.55000000000000004">
      <c r="H15900" s="4"/>
      <c r="M15900" s="5"/>
      <c r="N15900" s="6"/>
    </row>
    <row r="15901" spans="8:14" x14ac:dyDescent="0.55000000000000004">
      <c r="H15901" s="4"/>
      <c r="M15901" s="5"/>
      <c r="N15901" s="6"/>
    </row>
    <row r="15902" spans="8:14" x14ac:dyDescent="0.55000000000000004">
      <c r="H15902" s="4"/>
      <c r="M15902" s="5"/>
      <c r="N15902" s="6"/>
    </row>
    <row r="15903" spans="8:14" x14ac:dyDescent="0.55000000000000004">
      <c r="H15903" s="4"/>
      <c r="M15903" s="5"/>
      <c r="N15903" s="6"/>
    </row>
    <row r="15904" spans="8:14" x14ac:dyDescent="0.55000000000000004">
      <c r="H15904" s="4"/>
      <c r="M15904" s="5"/>
      <c r="N15904" s="6"/>
    </row>
    <row r="15905" spans="8:14" x14ac:dyDescent="0.55000000000000004">
      <c r="H15905" s="4"/>
      <c r="M15905" s="5"/>
      <c r="N15905" s="6"/>
    </row>
    <row r="15906" spans="8:14" x14ac:dyDescent="0.55000000000000004">
      <c r="H15906" s="4"/>
      <c r="M15906" s="5"/>
      <c r="N15906" s="6"/>
    </row>
    <row r="15907" spans="8:14" x14ac:dyDescent="0.55000000000000004">
      <c r="H15907" s="4"/>
      <c r="M15907" s="5"/>
      <c r="N15907" s="6"/>
    </row>
    <row r="15908" spans="8:14" x14ac:dyDescent="0.55000000000000004">
      <c r="H15908" s="4"/>
      <c r="M15908" s="5"/>
      <c r="N15908" s="6"/>
    </row>
    <row r="15909" spans="8:14" x14ac:dyDescent="0.55000000000000004">
      <c r="H15909" s="4"/>
      <c r="M15909" s="5"/>
      <c r="N15909" s="6"/>
    </row>
    <row r="15910" spans="8:14" x14ac:dyDescent="0.55000000000000004">
      <c r="H15910" s="4"/>
      <c r="M15910" s="5"/>
      <c r="N15910" s="6"/>
    </row>
    <row r="15911" spans="8:14" x14ac:dyDescent="0.55000000000000004">
      <c r="H15911" s="4"/>
      <c r="M15911" s="5"/>
      <c r="N15911" s="6"/>
    </row>
    <row r="15912" spans="8:14" x14ac:dyDescent="0.55000000000000004">
      <c r="H15912" s="4"/>
      <c r="M15912" s="5"/>
      <c r="N15912" s="6"/>
    </row>
    <row r="15913" spans="8:14" x14ac:dyDescent="0.55000000000000004">
      <c r="H15913" s="4"/>
      <c r="M15913" s="5"/>
      <c r="N15913" s="6"/>
    </row>
    <row r="15914" spans="8:14" x14ac:dyDescent="0.55000000000000004">
      <c r="H15914" s="4"/>
      <c r="M15914" s="5"/>
      <c r="N15914" s="6"/>
    </row>
    <row r="15915" spans="8:14" x14ac:dyDescent="0.55000000000000004">
      <c r="H15915" s="4"/>
      <c r="M15915" s="5"/>
      <c r="N15915" s="6"/>
    </row>
    <row r="15916" spans="8:14" x14ac:dyDescent="0.55000000000000004">
      <c r="H15916" s="4"/>
      <c r="M15916" s="5"/>
      <c r="N15916" s="6"/>
    </row>
    <row r="15917" spans="8:14" x14ac:dyDescent="0.55000000000000004">
      <c r="H15917" s="4"/>
      <c r="M15917" s="5"/>
      <c r="N15917" s="6"/>
    </row>
    <row r="15918" spans="8:14" x14ac:dyDescent="0.55000000000000004">
      <c r="H15918" s="4"/>
      <c r="M15918" s="5"/>
      <c r="N15918" s="6"/>
    </row>
    <row r="15919" spans="8:14" x14ac:dyDescent="0.55000000000000004">
      <c r="H15919" s="4"/>
      <c r="M15919" s="5"/>
      <c r="N15919" s="6"/>
    </row>
    <row r="15920" spans="8:14" x14ac:dyDescent="0.55000000000000004">
      <c r="H15920" s="4"/>
      <c r="M15920" s="5"/>
      <c r="N15920" s="6"/>
    </row>
    <row r="15921" spans="8:14" x14ac:dyDescent="0.55000000000000004">
      <c r="H15921" s="4"/>
      <c r="M15921" s="5"/>
      <c r="N15921" s="6"/>
    </row>
    <row r="15922" spans="8:14" x14ac:dyDescent="0.55000000000000004">
      <c r="H15922" s="4"/>
      <c r="M15922" s="5"/>
      <c r="N15922" s="6"/>
    </row>
    <row r="15923" spans="8:14" x14ac:dyDescent="0.55000000000000004">
      <c r="H15923" s="4"/>
      <c r="M15923" s="5"/>
      <c r="N15923" s="6"/>
    </row>
    <row r="15924" spans="8:14" x14ac:dyDescent="0.55000000000000004">
      <c r="H15924" s="4"/>
      <c r="M15924" s="5"/>
      <c r="N15924" s="6"/>
    </row>
    <row r="15925" spans="8:14" x14ac:dyDescent="0.55000000000000004">
      <c r="H15925" s="4"/>
      <c r="M15925" s="5"/>
      <c r="N15925" s="6"/>
    </row>
    <row r="15926" spans="8:14" x14ac:dyDescent="0.55000000000000004">
      <c r="H15926" s="4"/>
      <c r="M15926" s="5"/>
      <c r="N15926" s="6"/>
    </row>
    <row r="15927" spans="8:14" x14ac:dyDescent="0.55000000000000004">
      <c r="H15927" s="4"/>
      <c r="M15927" s="5"/>
      <c r="N15927" s="6"/>
    </row>
    <row r="15928" spans="8:14" x14ac:dyDescent="0.55000000000000004">
      <c r="H15928" s="4"/>
      <c r="M15928" s="5"/>
      <c r="N15928" s="6"/>
    </row>
    <row r="15929" spans="8:14" x14ac:dyDescent="0.55000000000000004">
      <c r="H15929" s="4"/>
      <c r="M15929" s="5"/>
      <c r="N15929" s="6"/>
    </row>
    <row r="15930" spans="8:14" x14ac:dyDescent="0.55000000000000004">
      <c r="H15930" s="4"/>
      <c r="M15930" s="5"/>
      <c r="N15930" s="6"/>
    </row>
    <row r="15931" spans="8:14" x14ac:dyDescent="0.55000000000000004">
      <c r="H15931" s="4"/>
      <c r="M15931" s="5"/>
      <c r="N15931" s="6"/>
    </row>
    <row r="15932" spans="8:14" x14ac:dyDescent="0.55000000000000004">
      <c r="H15932" s="4"/>
      <c r="M15932" s="5"/>
      <c r="N15932" s="6"/>
    </row>
    <row r="15933" spans="8:14" x14ac:dyDescent="0.55000000000000004">
      <c r="H15933" s="4"/>
      <c r="M15933" s="5"/>
      <c r="N15933" s="6"/>
    </row>
    <row r="15934" spans="8:14" x14ac:dyDescent="0.55000000000000004">
      <c r="H15934" s="4"/>
      <c r="M15934" s="5"/>
      <c r="N15934" s="6"/>
    </row>
    <row r="15935" spans="8:14" x14ac:dyDescent="0.55000000000000004">
      <c r="H15935" s="4"/>
      <c r="M15935" s="5"/>
      <c r="N15935" s="6"/>
    </row>
    <row r="15936" spans="8:14" x14ac:dyDescent="0.55000000000000004">
      <c r="H15936" s="4"/>
      <c r="M15936" s="5"/>
      <c r="N15936" s="6"/>
    </row>
    <row r="15937" spans="8:14" x14ac:dyDescent="0.55000000000000004">
      <c r="H15937" s="4"/>
      <c r="M15937" s="5"/>
      <c r="N15937" s="6"/>
    </row>
    <row r="15938" spans="8:14" x14ac:dyDescent="0.55000000000000004">
      <c r="H15938" s="4"/>
      <c r="M15938" s="5"/>
      <c r="N15938" s="6"/>
    </row>
    <row r="15939" spans="8:14" x14ac:dyDescent="0.55000000000000004">
      <c r="H15939" s="4"/>
      <c r="M15939" s="5"/>
      <c r="N15939" s="6"/>
    </row>
    <row r="15940" spans="8:14" x14ac:dyDescent="0.55000000000000004">
      <c r="H15940" s="4"/>
      <c r="M15940" s="5"/>
      <c r="N15940" s="6"/>
    </row>
    <row r="15941" spans="8:14" x14ac:dyDescent="0.55000000000000004">
      <c r="H15941" s="4"/>
      <c r="M15941" s="5"/>
      <c r="N15941" s="6"/>
    </row>
    <row r="15942" spans="8:14" x14ac:dyDescent="0.55000000000000004">
      <c r="H15942" s="4"/>
      <c r="M15942" s="5"/>
      <c r="N15942" s="6"/>
    </row>
    <row r="15943" spans="8:14" x14ac:dyDescent="0.55000000000000004">
      <c r="H15943" s="4"/>
      <c r="M15943" s="5"/>
      <c r="N15943" s="6"/>
    </row>
    <row r="15944" spans="8:14" x14ac:dyDescent="0.55000000000000004">
      <c r="H15944" s="4"/>
      <c r="M15944" s="5"/>
      <c r="N15944" s="6"/>
    </row>
    <row r="15945" spans="8:14" x14ac:dyDescent="0.55000000000000004">
      <c r="H15945" s="4"/>
      <c r="M15945" s="5"/>
      <c r="N15945" s="6"/>
    </row>
    <row r="15946" spans="8:14" x14ac:dyDescent="0.55000000000000004">
      <c r="H15946" s="4"/>
      <c r="M15946" s="5"/>
      <c r="N15946" s="6"/>
    </row>
    <row r="15947" spans="8:14" x14ac:dyDescent="0.55000000000000004">
      <c r="H15947" s="4"/>
      <c r="M15947" s="5"/>
      <c r="N15947" s="6"/>
    </row>
    <row r="15948" spans="8:14" x14ac:dyDescent="0.55000000000000004">
      <c r="H15948" s="4"/>
      <c r="M15948" s="5"/>
      <c r="N15948" s="6"/>
    </row>
    <row r="15949" spans="8:14" x14ac:dyDescent="0.55000000000000004">
      <c r="H15949" s="4"/>
      <c r="M15949" s="5"/>
      <c r="N15949" s="6"/>
    </row>
    <row r="15950" spans="8:14" x14ac:dyDescent="0.55000000000000004">
      <c r="H15950" s="4"/>
      <c r="M15950" s="5"/>
      <c r="N15950" s="6"/>
    </row>
    <row r="15951" spans="8:14" x14ac:dyDescent="0.55000000000000004">
      <c r="H15951" s="4"/>
      <c r="M15951" s="5"/>
      <c r="N15951" s="6"/>
    </row>
    <row r="15952" spans="8:14" x14ac:dyDescent="0.55000000000000004">
      <c r="H15952" s="4"/>
      <c r="M15952" s="5"/>
      <c r="N15952" s="6"/>
    </row>
    <row r="15953" spans="8:14" x14ac:dyDescent="0.55000000000000004">
      <c r="H15953" s="4"/>
      <c r="M15953" s="5"/>
      <c r="N15953" s="6"/>
    </row>
    <row r="15954" spans="8:14" x14ac:dyDescent="0.55000000000000004">
      <c r="H15954" s="4"/>
      <c r="M15954" s="5"/>
      <c r="N15954" s="6"/>
    </row>
    <row r="15955" spans="8:14" x14ac:dyDescent="0.55000000000000004">
      <c r="H15955" s="4"/>
      <c r="M15955" s="5"/>
      <c r="N15955" s="6"/>
    </row>
    <row r="15956" spans="8:14" x14ac:dyDescent="0.55000000000000004">
      <c r="H15956" s="4"/>
      <c r="M15956" s="5"/>
      <c r="N15956" s="6"/>
    </row>
    <row r="15957" spans="8:14" x14ac:dyDescent="0.55000000000000004">
      <c r="H15957" s="4"/>
      <c r="M15957" s="5"/>
      <c r="N15957" s="6"/>
    </row>
    <row r="15958" spans="8:14" x14ac:dyDescent="0.55000000000000004">
      <c r="H15958" s="4"/>
      <c r="M15958" s="5"/>
      <c r="N15958" s="6"/>
    </row>
    <row r="15959" spans="8:14" x14ac:dyDescent="0.55000000000000004">
      <c r="H15959" s="4"/>
      <c r="M15959" s="5"/>
      <c r="N15959" s="6"/>
    </row>
    <row r="15960" spans="8:14" x14ac:dyDescent="0.55000000000000004">
      <c r="H15960" s="4"/>
      <c r="M15960" s="5"/>
      <c r="N15960" s="6"/>
    </row>
    <row r="15961" spans="8:14" x14ac:dyDescent="0.55000000000000004">
      <c r="H15961" s="4"/>
      <c r="M15961" s="5"/>
      <c r="N15961" s="6"/>
    </row>
    <row r="15962" spans="8:14" x14ac:dyDescent="0.55000000000000004">
      <c r="H15962" s="4"/>
      <c r="M15962" s="5"/>
      <c r="N15962" s="6"/>
    </row>
    <row r="15963" spans="8:14" x14ac:dyDescent="0.55000000000000004">
      <c r="H15963" s="4"/>
      <c r="M15963" s="5"/>
      <c r="N15963" s="6"/>
    </row>
    <row r="15964" spans="8:14" x14ac:dyDescent="0.55000000000000004">
      <c r="H15964" s="4"/>
      <c r="M15964" s="5"/>
      <c r="N15964" s="6"/>
    </row>
    <row r="15965" spans="8:14" x14ac:dyDescent="0.55000000000000004">
      <c r="H15965" s="4"/>
      <c r="M15965" s="5"/>
      <c r="N15965" s="6"/>
    </row>
    <row r="15966" spans="8:14" x14ac:dyDescent="0.55000000000000004">
      <c r="H15966" s="4"/>
      <c r="M15966" s="5"/>
      <c r="N15966" s="6"/>
    </row>
    <row r="15967" spans="8:14" x14ac:dyDescent="0.55000000000000004">
      <c r="H15967" s="4"/>
      <c r="M15967" s="5"/>
      <c r="N15967" s="6"/>
    </row>
    <row r="15968" spans="8:14" x14ac:dyDescent="0.55000000000000004">
      <c r="H15968" s="4"/>
      <c r="M15968" s="5"/>
      <c r="N15968" s="6"/>
    </row>
    <row r="15969" spans="8:14" x14ac:dyDescent="0.55000000000000004">
      <c r="H15969" s="4"/>
      <c r="M15969" s="5"/>
      <c r="N15969" s="6"/>
    </row>
    <row r="15970" spans="8:14" x14ac:dyDescent="0.55000000000000004">
      <c r="H15970" s="4"/>
      <c r="M15970" s="5"/>
      <c r="N15970" s="6"/>
    </row>
    <row r="15971" spans="8:14" x14ac:dyDescent="0.55000000000000004">
      <c r="H15971" s="4"/>
      <c r="M15971" s="5"/>
      <c r="N15971" s="6"/>
    </row>
    <row r="15972" spans="8:14" x14ac:dyDescent="0.55000000000000004">
      <c r="H15972" s="4"/>
      <c r="M15972" s="5"/>
      <c r="N15972" s="6"/>
    </row>
    <row r="15973" spans="8:14" x14ac:dyDescent="0.55000000000000004">
      <c r="H15973" s="4"/>
      <c r="M15973" s="5"/>
      <c r="N15973" s="6"/>
    </row>
    <row r="15974" spans="8:14" x14ac:dyDescent="0.55000000000000004">
      <c r="H15974" s="4"/>
      <c r="M15974" s="5"/>
      <c r="N15974" s="6"/>
    </row>
    <row r="15975" spans="8:14" x14ac:dyDescent="0.55000000000000004">
      <c r="H15975" s="4"/>
      <c r="M15975" s="5"/>
      <c r="N15975" s="6"/>
    </row>
    <row r="15976" spans="8:14" x14ac:dyDescent="0.55000000000000004">
      <c r="H15976" s="4"/>
      <c r="M15976" s="5"/>
      <c r="N15976" s="6"/>
    </row>
    <row r="15977" spans="8:14" x14ac:dyDescent="0.55000000000000004">
      <c r="H15977" s="4"/>
      <c r="M15977" s="5"/>
      <c r="N15977" s="6"/>
    </row>
    <row r="15978" spans="8:14" x14ac:dyDescent="0.55000000000000004">
      <c r="H15978" s="4"/>
      <c r="M15978" s="5"/>
      <c r="N15978" s="6"/>
    </row>
    <row r="15979" spans="8:14" x14ac:dyDescent="0.55000000000000004">
      <c r="H15979" s="4"/>
      <c r="M15979" s="5"/>
      <c r="N15979" s="6"/>
    </row>
    <row r="15980" spans="8:14" x14ac:dyDescent="0.55000000000000004">
      <c r="H15980" s="4"/>
      <c r="M15980" s="5"/>
      <c r="N15980" s="6"/>
    </row>
    <row r="15981" spans="8:14" x14ac:dyDescent="0.55000000000000004">
      <c r="H15981" s="4"/>
      <c r="M15981" s="5"/>
      <c r="N15981" s="6"/>
    </row>
    <row r="15982" spans="8:14" x14ac:dyDescent="0.55000000000000004">
      <c r="H15982" s="4"/>
      <c r="M15982" s="5"/>
      <c r="N15982" s="6"/>
    </row>
    <row r="15983" spans="8:14" x14ac:dyDescent="0.55000000000000004">
      <c r="H15983" s="4"/>
      <c r="M15983" s="5"/>
      <c r="N15983" s="6"/>
    </row>
    <row r="15984" spans="8:14" x14ac:dyDescent="0.55000000000000004">
      <c r="H15984" s="4"/>
      <c r="M15984" s="5"/>
      <c r="N15984" s="6"/>
    </row>
    <row r="15985" spans="8:14" x14ac:dyDescent="0.55000000000000004">
      <c r="H15985" s="4"/>
      <c r="M15985" s="5"/>
      <c r="N15985" s="6"/>
    </row>
    <row r="15986" spans="8:14" x14ac:dyDescent="0.55000000000000004">
      <c r="H15986" s="4"/>
      <c r="M15986" s="5"/>
      <c r="N15986" s="6"/>
    </row>
    <row r="15987" spans="8:14" x14ac:dyDescent="0.55000000000000004">
      <c r="H15987" s="4"/>
      <c r="M15987" s="5"/>
      <c r="N15987" s="6"/>
    </row>
    <row r="15988" spans="8:14" x14ac:dyDescent="0.55000000000000004">
      <c r="H15988" s="4"/>
      <c r="M15988" s="5"/>
      <c r="N15988" s="6"/>
    </row>
    <row r="15989" spans="8:14" x14ac:dyDescent="0.55000000000000004">
      <c r="H15989" s="4"/>
      <c r="M15989" s="5"/>
      <c r="N15989" s="6"/>
    </row>
    <row r="15990" spans="8:14" x14ac:dyDescent="0.55000000000000004">
      <c r="H15990" s="4"/>
      <c r="M15990" s="5"/>
      <c r="N15990" s="6"/>
    </row>
    <row r="15991" spans="8:14" x14ac:dyDescent="0.55000000000000004">
      <c r="H15991" s="4"/>
      <c r="M15991" s="5"/>
      <c r="N15991" s="6"/>
    </row>
    <row r="15992" spans="8:14" x14ac:dyDescent="0.55000000000000004">
      <c r="H15992" s="4"/>
      <c r="M15992" s="5"/>
      <c r="N15992" s="6"/>
    </row>
    <row r="15993" spans="8:14" x14ac:dyDescent="0.55000000000000004">
      <c r="H15993" s="4"/>
      <c r="M15993" s="5"/>
      <c r="N15993" s="6"/>
    </row>
    <row r="15994" spans="8:14" x14ac:dyDescent="0.55000000000000004">
      <c r="H15994" s="4"/>
      <c r="M15994" s="5"/>
      <c r="N15994" s="6"/>
    </row>
    <row r="15995" spans="8:14" x14ac:dyDescent="0.55000000000000004">
      <c r="H15995" s="4"/>
      <c r="M15995" s="5"/>
      <c r="N15995" s="6"/>
    </row>
    <row r="15996" spans="8:14" x14ac:dyDescent="0.55000000000000004">
      <c r="H15996" s="4"/>
      <c r="M15996" s="5"/>
      <c r="N15996" s="6"/>
    </row>
    <row r="15997" spans="8:14" x14ac:dyDescent="0.55000000000000004">
      <c r="H15997" s="4"/>
      <c r="M15997" s="5"/>
      <c r="N15997" s="6"/>
    </row>
    <row r="15998" spans="8:14" x14ac:dyDescent="0.55000000000000004">
      <c r="H15998" s="4"/>
      <c r="M15998" s="5"/>
      <c r="N15998" s="6"/>
    </row>
    <row r="15999" spans="8:14" x14ac:dyDescent="0.55000000000000004">
      <c r="H15999" s="4"/>
      <c r="M15999" s="5"/>
      <c r="N15999" s="6"/>
    </row>
    <row r="16000" spans="8:14" x14ac:dyDescent="0.55000000000000004">
      <c r="H16000" s="4"/>
      <c r="M16000" s="5"/>
      <c r="N16000" s="6"/>
    </row>
    <row r="16001" spans="8:14" x14ac:dyDescent="0.55000000000000004">
      <c r="H16001" s="4"/>
      <c r="M16001" s="5"/>
      <c r="N16001" s="6"/>
    </row>
    <row r="16002" spans="8:14" x14ac:dyDescent="0.55000000000000004">
      <c r="H16002" s="4"/>
      <c r="M16002" s="5"/>
      <c r="N16002" s="6"/>
    </row>
    <row r="16003" spans="8:14" x14ac:dyDescent="0.55000000000000004">
      <c r="H16003" s="4"/>
      <c r="M16003" s="5"/>
      <c r="N16003" s="6"/>
    </row>
    <row r="16004" spans="8:14" x14ac:dyDescent="0.55000000000000004">
      <c r="H16004" s="4"/>
      <c r="M16004" s="5"/>
      <c r="N16004" s="6"/>
    </row>
    <row r="16005" spans="8:14" x14ac:dyDescent="0.55000000000000004">
      <c r="H16005" s="4"/>
      <c r="M16005" s="5"/>
      <c r="N16005" s="6"/>
    </row>
    <row r="16006" spans="8:14" x14ac:dyDescent="0.55000000000000004">
      <c r="H16006" s="4"/>
      <c r="M16006" s="5"/>
      <c r="N16006" s="6"/>
    </row>
    <row r="16007" spans="8:14" x14ac:dyDescent="0.55000000000000004">
      <c r="H16007" s="4"/>
      <c r="M16007" s="5"/>
      <c r="N16007" s="6"/>
    </row>
    <row r="16008" spans="8:14" x14ac:dyDescent="0.55000000000000004">
      <c r="H16008" s="4"/>
      <c r="M16008" s="5"/>
      <c r="N16008" s="6"/>
    </row>
    <row r="16009" spans="8:14" x14ac:dyDescent="0.55000000000000004">
      <c r="H16009" s="4"/>
      <c r="M16009" s="5"/>
      <c r="N16009" s="6"/>
    </row>
    <row r="16010" spans="8:14" x14ac:dyDescent="0.55000000000000004">
      <c r="H16010" s="4"/>
      <c r="M16010" s="5"/>
      <c r="N16010" s="6"/>
    </row>
    <row r="16011" spans="8:14" x14ac:dyDescent="0.55000000000000004">
      <c r="H16011" s="4"/>
      <c r="M16011" s="5"/>
      <c r="N16011" s="6"/>
    </row>
    <row r="16012" spans="8:14" x14ac:dyDescent="0.55000000000000004">
      <c r="H16012" s="4"/>
      <c r="M16012" s="5"/>
      <c r="N16012" s="6"/>
    </row>
    <row r="16013" spans="8:14" x14ac:dyDescent="0.55000000000000004">
      <c r="H16013" s="4"/>
      <c r="M16013" s="5"/>
      <c r="N16013" s="6"/>
    </row>
    <row r="16014" spans="8:14" x14ac:dyDescent="0.55000000000000004">
      <c r="H16014" s="4"/>
      <c r="M16014" s="5"/>
      <c r="N16014" s="6"/>
    </row>
    <row r="16015" spans="8:14" x14ac:dyDescent="0.55000000000000004">
      <c r="H16015" s="4"/>
      <c r="M16015" s="5"/>
      <c r="N16015" s="6"/>
    </row>
    <row r="16016" spans="8:14" x14ac:dyDescent="0.55000000000000004">
      <c r="H16016" s="4"/>
      <c r="M16016" s="5"/>
      <c r="N16016" s="6"/>
    </row>
    <row r="16017" spans="8:14" x14ac:dyDescent="0.55000000000000004">
      <c r="H16017" s="4"/>
      <c r="M16017" s="5"/>
      <c r="N16017" s="6"/>
    </row>
    <row r="16018" spans="8:14" x14ac:dyDescent="0.55000000000000004">
      <c r="H16018" s="4"/>
      <c r="M16018" s="5"/>
      <c r="N16018" s="6"/>
    </row>
    <row r="16019" spans="8:14" x14ac:dyDescent="0.55000000000000004">
      <c r="H16019" s="4"/>
      <c r="M16019" s="5"/>
      <c r="N16019" s="6"/>
    </row>
    <row r="16020" spans="8:14" x14ac:dyDescent="0.55000000000000004">
      <c r="H16020" s="4"/>
      <c r="M16020" s="5"/>
      <c r="N16020" s="6"/>
    </row>
    <row r="16021" spans="8:14" x14ac:dyDescent="0.55000000000000004">
      <c r="H16021" s="4"/>
      <c r="M16021" s="5"/>
      <c r="N16021" s="6"/>
    </row>
    <row r="16022" spans="8:14" x14ac:dyDescent="0.55000000000000004">
      <c r="H16022" s="4"/>
      <c r="M16022" s="5"/>
      <c r="N16022" s="6"/>
    </row>
    <row r="16023" spans="8:14" x14ac:dyDescent="0.55000000000000004">
      <c r="H16023" s="4"/>
      <c r="M16023" s="5"/>
      <c r="N16023" s="6"/>
    </row>
    <row r="16024" spans="8:14" x14ac:dyDescent="0.55000000000000004">
      <c r="H16024" s="4"/>
      <c r="M16024" s="5"/>
      <c r="N16024" s="6"/>
    </row>
    <row r="16025" spans="8:14" x14ac:dyDescent="0.55000000000000004">
      <c r="H16025" s="4"/>
      <c r="M16025" s="5"/>
      <c r="N16025" s="6"/>
    </row>
    <row r="16026" spans="8:14" x14ac:dyDescent="0.55000000000000004">
      <c r="H16026" s="4"/>
      <c r="M16026" s="5"/>
      <c r="N16026" s="6"/>
    </row>
    <row r="16027" spans="8:14" x14ac:dyDescent="0.55000000000000004">
      <c r="H16027" s="4"/>
      <c r="M16027" s="5"/>
      <c r="N16027" s="6"/>
    </row>
    <row r="16028" spans="8:14" x14ac:dyDescent="0.55000000000000004">
      <c r="H16028" s="4"/>
      <c r="M16028" s="5"/>
      <c r="N16028" s="6"/>
    </row>
    <row r="16029" spans="8:14" x14ac:dyDescent="0.55000000000000004">
      <c r="H16029" s="4"/>
      <c r="M16029" s="5"/>
      <c r="N16029" s="6"/>
    </row>
    <row r="16030" spans="8:14" x14ac:dyDescent="0.55000000000000004">
      <c r="H16030" s="4"/>
      <c r="M16030" s="5"/>
      <c r="N16030" s="6"/>
    </row>
    <row r="16031" spans="8:14" x14ac:dyDescent="0.55000000000000004">
      <c r="H16031" s="4"/>
      <c r="M16031" s="5"/>
      <c r="N16031" s="6"/>
    </row>
    <row r="16032" spans="8:14" x14ac:dyDescent="0.55000000000000004">
      <c r="H16032" s="4"/>
      <c r="M16032" s="5"/>
      <c r="N16032" s="6"/>
    </row>
    <row r="16033" spans="8:14" x14ac:dyDescent="0.55000000000000004">
      <c r="H16033" s="4"/>
      <c r="M16033" s="5"/>
      <c r="N16033" s="6"/>
    </row>
    <row r="16034" spans="8:14" x14ac:dyDescent="0.55000000000000004">
      <c r="H16034" s="4"/>
      <c r="M16034" s="5"/>
      <c r="N16034" s="6"/>
    </row>
    <row r="16035" spans="8:14" x14ac:dyDescent="0.55000000000000004">
      <c r="H16035" s="4"/>
      <c r="M16035" s="5"/>
      <c r="N16035" s="6"/>
    </row>
    <row r="16036" spans="8:14" x14ac:dyDescent="0.55000000000000004">
      <c r="H16036" s="4"/>
      <c r="M16036" s="5"/>
      <c r="N16036" s="6"/>
    </row>
    <row r="16037" spans="8:14" x14ac:dyDescent="0.55000000000000004">
      <c r="H16037" s="4"/>
      <c r="M16037" s="5"/>
      <c r="N16037" s="6"/>
    </row>
    <row r="16038" spans="8:14" x14ac:dyDescent="0.55000000000000004">
      <c r="H16038" s="4"/>
      <c r="M16038" s="5"/>
      <c r="N16038" s="6"/>
    </row>
    <row r="16039" spans="8:14" x14ac:dyDescent="0.55000000000000004">
      <c r="H16039" s="4"/>
      <c r="M16039" s="5"/>
      <c r="N16039" s="6"/>
    </row>
    <row r="16040" spans="8:14" x14ac:dyDescent="0.55000000000000004">
      <c r="H16040" s="4"/>
      <c r="M16040" s="5"/>
      <c r="N16040" s="6"/>
    </row>
    <row r="16041" spans="8:14" x14ac:dyDescent="0.55000000000000004">
      <c r="H16041" s="4"/>
      <c r="M16041" s="5"/>
      <c r="N16041" s="6"/>
    </row>
    <row r="16042" spans="8:14" x14ac:dyDescent="0.55000000000000004">
      <c r="H16042" s="4"/>
      <c r="M16042" s="5"/>
      <c r="N16042" s="6"/>
    </row>
    <row r="16043" spans="8:14" x14ac:dyDescent="0.55000000000000004">
      <c r="H16043" s="4"/>
      <c r="M16043" s="5"/>
      <c r="N16043" s="6"/>
    </row>
    <row r="16044" spans="8:14" x14ac:dyDescent="0.55000000000000004">
      <c r="H16044" s="4"/>
      <c r="M16044" s="5"/>
      <c r="N16044" s="6"/>
    </row>
    <row r="16045" spans="8:14" x14ac:dyDescent="0.55000000000000004">
      <c r="H16045" s="4"/>
      <c r="M16045" s="5"/>
      <c r="N16045" s="6"/>
    </row>
    <row r="16046" spans="8:14" x14ac:dyDescent="0.55000000000000004">
      <c r="H16046" s="4"/>
      <c r="M16046" s="5"/>
      <c r="N16046" s="6"/>
    </row>
    <row r="16047" spans="8:14" x14ac:dyDescent="0.55000000000000004">
      <c r="H16047" s="4"/>
      <c r="M16047" s="5"/>
      <c r="N16047" s="6"/>
    </row>
    <row r="16048" spans="8:14" x14ac:dyDescent="0.55000000000000004">
      <c r="H16048" s="4"/>
      <c r="M16048" s="5"/>
      <c r="N16048" s="6"/>
    </row>
    <row r="16049" spans="8:14" x14ac:dyDescent="0.55000000000000004">
      <c r="H16049" s="4"/>
      <c r="M16049" s="5"/>
      <c r="N16049" s="6"/>
    </row>
    <row r="16050" spans="8:14" x14ac:dyDescent="0.55000000000000004">
      <c r="H16050" s="4"/>
      <c r="M16050" s="5"/>
      <c r="N16050" s="6"/>
    </row>
    <row r="16051" spans="8:14" x14ac:dyDescent="0.55000000000000004">
      <c r="H16051" s="4"/>
      <c r="M16051" s="5"/>
      <c r="N16051" s="6"/>
    </row>
    <row r="16052" spans="8:14" x14ac:dyDescent="0.55000000000000004">
      <c r="H16052" s="4"/>
      <c r="M16052" s="5"/>
      <c r="N16052" s="6"/>
    </row>
    <row r="16053" spans="8:14" x14ac:dyDescent="0.55000000000000004">
      <c r="H16053" s="4"/>
      <c r="M16053" s="5"/>
      <c r="N16053" s="6"/>
    </row>
    <row r="16054" spans="8:14" x14ac:dyDescent="0.55000000000000004">
      <c r="H16054" s="4"/>
      <c r="M16054" s="5"/>
      <c r="N16054" s="6"/>
    </row>
    <row r="16055" spans="8:14" x14ac:dyDescent="0.55000000000000004">
      <c r="H16055" s="4"/>
      <c r="M16055" s="5"/>
      <c r="N16055" s="6"/>
    </row>
    <row r="16056" spans="8:14" x14ac:dyDescent="0.55000000000000004">
      <c r="H16056" s="4"/>
      <c r="M16056" s="5"/>
      <c r="N16056" s="6"/>
    </row>
    <row r="16057" spans="8:14" x14ac:dyDescent="0.55000000000000004">
      <c r="H16057" s="4"/>
      <c r="M16057" s="5"/>
      <c r="N16057" s="6"/>
    </row>
    <row r="16058" spans="8:14" x14ac:dyDescent="0.55000000000000004">
      <c r="H16058" s="4"/>
      <c r="M16058" s="5"/>
      <c r="N16058" s="6"/>
    </row>
    <row r="16059" spans="8:14" x14ac:dyDescent="0.55000000000000004">
      <c r="H16059" s="4"/>
      <c r="M16059" s="5"/>
      <c r="N16059" s="6"/>
    </row>
    <row r="16060" spans="8:14" x14ac:dyDescent="0.55000000000000004">
      <c r="H16060" s="4"/>
      <c r="M16060" s="5"/>
      <c r="N16060" s="6"/>
    </row>
    <row r="16061" spans="8:14" x14ac:dyDescent="0.55000000000000004">
      <c r="H16061" s="4"/>
      <c r="M16061" s="5"/>
      <c r="N16061" s="6"/>
    </row>
    <row r="16062" spans="8:14" x14ac:dyDescent="0.55000000000000004">
      <c r="H16062" s="4"/>
      <c r="M16062" s="5"/>
      <c r="N16062" s="6"/>
    </row>
    <row r="16063" spans="8:14" x14ac:dyDescent="0.55000000000000004">
      <c r="H16063" s="4"/>
      <c r="M16063" s="5"/>
      <c r="N16063" s="6"/>
    </row>
    <row r="16064" spans="8:14" x14ac:dyDescent="0.55000000000000004">
      <c r="H16064" s="4"/>
      <c r="M16064" s="5"/>
      <c r="N16064" s="6"/>
    </row>
    <row r="16065" spans="8:14" x14ac:dyDescent="0.55000000000000004">
      <c r="H16065" s="4"/>
      <c r="M16065" s="5"/>
      <c r="N16065" s="6"/>
    </row>
    <row r="16066" spans="8:14" x14ac:dyDescent="0.55000000000000004">
      <c r="H16066" s="4"/>
      <c r="M16066" s="5"/>
      <c r="N16066" s="6"/>
    </row>
    <row r="16067" spans="8:14" x14ac:dyDescent="0.55000000000000004">
      <c r="H16067" s="4"/>
      <c r="M16067" s="5"/>
      <c r="N16067" s="6"/>
    </row>
    <row r="16068" spans="8:14" x14ac:dyDescent="0.55000000000000004">
      <c r="H16068" s="4"/>
      <c r="M16068" s="5"/>
      <c r="N16068" s="6"/>
    </row>
    <row r="16069" spans="8:14" x14ac:dyDescent="0.55000000000000004">
      <c r="H16069" s="4"/>
      <c r="M16069" s="5"/>
      <c r="N16069" s="6"/>
    </row>
    <row r="16070" spans="8:14" x14ac:dyDescent="0.55000000000000004">
      <c r="H16070" s="4"/>
      <c r="M16070" s="5"/>
      <c r="N16070" s="6"/>
    </row>
    <row r="16071" spans="8:14" x14ac:dyDescent="0.55000000000000004">
      <c r="H16071" s="4"/>
      <c r="M16071" s="5"/>
      <c r="N16071" s="6"/>
    </row>
    <row r="16072" spans="8:14" x14ac:dyDescent="0.55000000000000004">
      <c r="H16072" s="4"/>
      <c r="M16072" s="5"/>
      <c r="N16072" s="6"/>
    </row>
    <row r="16073" spans="8:14" x14ac:dyDescent="0.55000000000000004">
      <c r="H16073" s="4"/>
      <c r="M16073" s="5"/>
      <c r="N16073" s="6"/>
    </row>
    <row r="16074" spans="8:14" x14ac:dyDescent="0.55000000000000004">
      <c r="H16074" s="4"/>
      <c r="M16074" s="5"/>
      <c r="N16074" s="6"/>
    </row>
    <row r="16075" spans="8:14" x14ac:dyDescent="0.55000000000000004">
      <c r="H16075" s="4"/>
      <c r="M16075" s="5"/>
      <c r="N16075" s="6"/>
    </row>
    <row r="16076" spans="8:14" x14ac:dyDescent="0.55000000000000004">
      <c r="H16076" s="4"/>
      <c r="M16076" s="5"/>
      <c r="N16076" s="6"/>
    </row>
    <row r="16077" spans="8:14" x14ac:dyDescent="0.55000000000000004">
      <c r="H16077" s="4"/>
      <c r="M16077" s="5"/>
      <c r="N16077" s="6"/>
    </row>
    <row r="16078" spans="8:14" x14ac:dyDescent="0.55000000000000004">
      <c r="H16078" s="4"/>
      <c r="M16078" s="5"/>
      <c r="N16078" s="6"/>
    </row>
    <row r="16079" spans="8:14" x14ac:dyDescent="0.55000000000000004">
      <c r="H16079" s="4"/>
      <c r="M16079" s="5"/>
      <c r="N16079" s="6"/>
    </row>
    <row r="16080" spans="8:14" x14ac:dyDescent="0.55000000000000004">
      <c r="H16080" s="4"/>
      <c r="M16080" s="5"/>
      <c r="N16080" s="6"/>
    </row>
    <row r="16081" spans="8:14" x14ac:dyDescent="0.55000000000000004">
      <c r="H16081" s="4"/>
      <c r="M16081" s="5"/>
      <c r="N16081" s="6"/>
    </row>
    <row r="16082" spans="8:14" x14ac:dyDescent="0.55000000000000004">
      <c r="H16082" s="4"/>
      <c r="M16082" s="5"/>
      <c r="N16082" s="6"/>
    </row>
    <row r="16083" spans="8:14" x14ac:dyDescent="0.55000000000000004">
      <c r="H16083" s="4"/>
      <c r="M16083" s="5"/>
      <c r="N16083" s="6"/>
    </row>
    <row r="16084" spans="8:14" x14ac:dyDescent="0.55000000000000004">
      <c r="H16084" s="4"/>
      <c r="M16084" s="5"/>
      <c r="N16084" s="6"/>
    </row>
    <row r="16085" spans="8:14" x14ac:dyDescent="0.55000000000000004">
      <c r="H16085" s="4"/>
      <c r="M16085" s="5"/>
      <c r="N16085" s="6"/>
    </row>
    <row r="16086" spans="8:14" x14ac:dyDescent="0.55000000000000004">
      <c r="H16086" s="4"/>
      <c r="M16086" s="5"/>
      <c r="N16086" s="6"/>
    </row>
    <row r="16087" spans="8:14" x14ac:dyDescent="0.55000000000000004">
      <c r="H16087" s="4"/>
      <c r="M16087" s="5"/>
      <c r="N16087" s="6"/>
    </row>
    <row r="16088" spans="8:14" x14ac:dyDescent="0.55000000000000004">
      <c r="H16088" s="4"/>
      <c r="M16088" s="5"/>
      <c r="N16088" s="6"/>
    </row>
    <row r="16089" spans="8:14" x14ac:dyDescent="0.55000000000000004">
      <c r="H16089" s="4"/>
      <c r="M16089" s="5"/>
      <c r="N16089" s="6"/>
    </row>
    <row r="16090" spans="8:14" x14ac:dyDescent="0.55000000000000004">
      <c r="H16090" s="4"/>
      <c r="M16090" s="5"/>
      <c r="N16090" s="6"/>
    </row>
    <row r="16091" spans="8:14" x14ac:dyDescent="0.55000000000000004">
      <c r="H16091" s="4"/>
      <c r="M16091" s="5"/>
      <c r="N16091" s="6"/>
    </row>
    <row r="16092" spans="8:14" x14ac:dyDescent="0.55000000000000004">
      <c r="H16092" s="4"/>
      <c r="M16092" s="5"/>
      <c r="N16092" s="6"/>
    </row>
    <row r="16093" spans="8:14" x14ac:dyDescent="0.55000000000000004">
      <c r="H16093" s="4"/>
      <c r="M16093" s="5"/>
      <c r="N16093" s="6"/>
    </row>
    <row r="16094" spans="8:14" x14ac:dyDescent="0.55000000000000004">
      <c r="H16094" s="4"/>
      <c r="M16094" s="5"/>
      <c r="N16094" s="6"/>
    </row>
    <row r="16095" spans="8:14" x14ac:dyDescent="0.55000000000000004">
      <c r="H16095" s="4"/>
      <c r="M16095" s="5"/>
      <c r="N16095" s="6"/>
    </row>
    <row r="16096" spans="8:14" x14ac:dyDescent="0.55000000000000004">
      <c r="H16096" s="4"/>
      <c r="M16096" s="5"/>
      <c r="N16096" s="6"/>
    </row>
    <row r="16097" spans="8:14" x14ac:dyDescent="0.55000000000000004">
      <c r="H16097" s="4"/>
      <c r="M16097" s="5"/>
      <c r="N16097" s="6"/>
    </row>
    <row r="16098" spans="8:14" x14ac:dyDescent="0.55000000000000004">
      <c r="H16098" s="4"/>
      <c r="M16098" s="5"/>
      <c r="N16098" s="6"/>
    </row>
    <row r="16099" spans="8:14" x14ac:dyDescent="0.55000000000000004">
      <c r="H16099" s="4"/>
      <c r="M16099" s="5"/>
      <c r="N16099" s="6"/>
    </row>
    <row r="16100" spans="8:14" x14ac:dyDescent="0.55000000000000004">
      <c r="H16100" s="4"/>
      <c r="M16100" s="5"/>
      <c r="N16100" s="6"/>
    </row>
    <row r="16101" spans="8:14" x14ac:dyDescent="0.55000000000000004">
      <c r="H16101" s="4"/>
      <c r="M16101" s="5"/>
      <c r="N16101" s="6"/>
    </row>
    <row r="16102" spans="8:14" x14ac:dyDescent="0.55000000000000004">
      <c r="H16102" s="4"/>
      <c r="M16102" s="5"/>
      <c r="N16102" s="6"/>
    </row>
    <row r="16103" spans="8:14" x14ac:dyDescent="0.55000000000000004">
      <c r="H16103" s="4"/>
      <c r="M16103" s="5"/>
      <c r="N16103" s="6"/>
    </row>
    <row r="16104" spans="8:14" x14ac:dyDescent="0.55000000000000004">
      <c r="H16104" s="4"/>
      <c r="M16104" s="5"/>
      <c r="N16104" s="6"/>
    </row>
    <row r="16105" spans="8:14" x14ac:dyDescent="0.55000000000000004">
      <c r="H16105" s="4"/>
      <c r="M16105" s="5"/>
      <c r="N16105" s="6"/>
    </row>
    <row r="16106" spans="8:14" x14ac:dyDescent="0.55000000000000004">
      <c r="H16106" s="4"/>
      <c r="M16106" s="5"/>
      <c r="N16106" s="6"/>
    </row>
    <row r="16107" spans="8:14" x14ac:dyDescent="0.55000000000000004">
      <c r="H16107" s="4"/>
      <c r="M16107" s="5"/>
      <c r="N16107" s="6"/>
    </row>
    <row r="16108" spans="8:14" x14ac:dyDescent="0.55000000000000004">
      <c r="H16108" s="4"/>
      <c r="M16108" s="5"/>
      <c r="N16108" s="6"/>
    </row>
    <row r="16109" spans="8:14" x14ac:dyDescent="0.55000000000000004">
      <c r="H16109" s="4"/>
      <c r="M16109" s="5"/>
      <c r="N16109" s="6"/>
    </row>
    <row r="16110" spans="8:14" x14ac:dyDescent="0.55000000000000004">
      <c r="H16110" s="4"/>
      <c r="M16110" s="5"/>
      <c r="N16110" s="6"/>
    </row>
    <row r="16111" spans="8:14" x14ac:dyDescent="0.55000000000000004">
      <c r="H16111" s="4"/>
      <c r="M16111" s="5"/>
      <c r="N16111" s="6"/>
    </row>
    <row r="16112" spans="8:14" x14ac:dyDescent="0.55000000000000004">
      <c r="H16112" s="4"/>
      <c r="M16112" s="5"/>
      <c r="N16112" s="6"/>
    </row>
    <row r="16113" spans="8:14" x14ac:dyDescent="0.55000000000000004">
      <c r="H16113" s="4"/>
      <c r="M16113" s="5"/>
      <c r="N16113" s="6"/>
    </row>
    <row r="16114" spans="8:14" x14ac:dyDescent="0.55000000000000004">
      <c r="H16114" s="4"/>
      <c r="M16114" s="5"/>
      <c r="N16114" s="6"/>
    </row>
    <row r="16115" spans="8:14" x14ac:dyDescent="0.55000000000000004">
      <c r="H16115" s="4"/>
      <c r="M16115" s="5"/>
      <c r="N16115" s="6"/>
    </row>
    <row r="16116" spans="8:14" x14ac:dyDescent="0.55000000000000004">
      <c r="H16116" s="4"/>
      <c r="M16116" s="5"/>
      <c r="N16116" s="6"/>
    </row>
    <row r="16117" spans="8:14" x14ac:dyDescent="0.55000000000000004">
      <c r="H16117" s="4"/>
      <c r="M16117" s="5"/>
      <c r="N16117" s="6"/>
    </row>
    <row r="16118" spans="8:14" x14ac:dyDescent="0.55000000000000004">
      <c r="H16118" s="4"/>
      <c r="M16118" s="5"/>
      <c r="N16118" s="6"/>
    </row>
    <row r="16119" spans="8:14" x14ac:dyDescent="0.55000000000000004">
      <c r="H16119" s="4"/>
      <c r="M16119" s="5"/>
      <c r="N16119" s="6"/>
    </row>
    <row r="16120" spans="8:14" x14ac:dyDescent="0.55000000000000004">
      <c r="H16120" s="4"/>
      <c r="M16120" s="5"/>
      <c r="N16120" s="6"/>
    </row>
    <row r="16121" spans="8:14" x14ac:dyDescent="0.55000000000000004">
      <c r="H16121" s="4"/>
      <c r="M16121" s="5"/>
      <c r="N16121" s="6"/>
    </row>
    <row r="16122" spans="8:14" x14ac:dyDescent="0.55000000000000004">
      <c r="H16122" s="4"/>
      <c r="M16122" s="5"/>
      <c r="N16122" s="6"/>
    </row>
    <row r="16123" spans="8:14" x14ac:dyDescent="0.55000000000000004">
      <c r="H16123" s="4"/>
      <c r="M16123" s="5"/>
      <c r="N16123" s="6"/>
    </row>
    <row r="16124" spans="8:14" x14ac:dyDescent="0.55000000000000004">
      <c r="H16124" s="4"/>
      <c r="M16124" s="5"/>
      <c r="N16124" s="6"/>
    </row>
    <row r="16125" spans="8:14" x14ac:dyDescent="0.55000000000000004">
      <c r="H16125" s="4"/>
      <c r="M16125" s="5"/>
      <c r="N16125" s="6"/>
    </row>
    <row r="16126" spans="8:14" x14ac:dyDescent="0.55000000000000004">
      <c r="H16126" s="4"/>
      <c r="M16126" s="5"/>
      <c r="N16126" s="6"/>
    </row>
    <row r="16127" spans="8:14" x14ac:dyDescent="0.55000000000000004">
      <c r="H16127" s="4"/>
      <c r="M16127" s="5"/>
      <c r="N16127" s="6"/>
    </row>
    <row r="16128" spans="8:14" x14ac:dyDescent="0.55000000000000004">
      <c r="H16128" s="4"/>
      <c r="M16128" s="5"/>
      <c r="N16128" s="6"/>
    </row>
    <row r="16129" spans="8:14" x14ac:dyDescent="0.55000000000000004">
      <c r="H16129" s="4"/>
      <c r="M16129" s="5"/>
      <c r="N16129" s="6"/>
    </row>
    <row r="16130" spans="8:14" x14ac:dyDescent="0.55000000000000004">
      <c r="H16130" s="4"/>
      <c r="M16130" s="5"/>
      <c r="N16130" s="6"/>
    </row>
    <row r="16131" spans="8:14" x14ac:dyDescent="0.55000000000000004">
      <c r="H16131" s="4"/>
      <c r="M16131" s="5"/>
      <c r="N16131" s="6"/>
    </row>
    <row r="16132" spans="8:14" x14ac:dyDescent="0.55000000000000004">
      <c r="H16132" s="4"/>
      <c r="M16132" s="5"/>
      <c r="N16132" s="6"/>
    </row>
    <row r="16133" spans="8:14" x14ac:dyDescent="0.55000000000000004">
      <c r="H16133" s="4"/>
      <c r="M16133" s="5"/>
      <c r="N16133" s="6"/>
    </row>
    <row r="16134" spans="8:14" x14ac:dyDescent="0.55000000000000004">
      <c r="H16134" s="4"/>
      <c r="M16134" s="5"/>
      <c r="N16134" s="6"/>
    </row>
    <row r="16135" spans="8:14" x14ac:dyDescent="0.55000000000000004">
      <c r="H16135" s="4"/>
      <c r="M16135" s="5"/>
      <c r="N16135" s="6"/>
    </row>
    <row r="16136" spans="8:14" x14ac:dyDescent="0.55000000000000004">
      <c r="H16136" s="4"/>
      <c r="M16136" s="5"/>
      <c r="N16136" s="6"/>
    </row>
    <row r="16137" spans="8:14" x14ac:dyDescent="0.55000000000000004">
      <c r="H16137" s="4"/>
      <c r="M16137" s="5"/>
      <c r="N16137" s="6"/>
    </row>
    <row r="16138" spans="8:14" x14ac:dyDescent="0.55000000000000004">
      <c r="H16138" s="4"/>
      <c r="M16138" s="5"/>
      <c r="N16138" s="6"/>
    </row>
    <row r="16139" spans="8:14" x14ac:dyDescent="0.55000000000000004">
      <c r="H16139" s="4"/>
      <c r="M16139" s="5"/>
      <c r="N16139" s="6"/>
    </row>
    <row r="16140" spans="8:14" x14ac:dyDescent="0.55000000000000004">
      <c r="H16140" s="4"/>
      <c r="M16140" s="5"/>
      <c r="N16140" s="6"/>
    </row>
    <row r="16141" spans="8:14" x14ac:dyDescent="0.55000000000000004">
      <c r="H16141" s="4"/>
      <c r="M16141" s="5"/>
      <c r="N16141" s="6"/>
    </row>
    <row r="16142" spans="8:14" x14ac:dyDescent="0.55000000000000004">
      <c r="H16142" s="4"/>
      <c r="M16142" s="5"/>
      <c r="N16142" s="6"/>
    </row>
    <row r="16143" spans="8:14" x14ac:dyDescent="0.55000000000000004">
      <c r="H16143" s="4"/>
      <c r="M16143" s="5"/>
      <c r="N16143" s="6"/>
    </row>
    <row r="16144" spans="8:14" x14ac:dyDescent="0.55000000000000004">
      <c r="H16144" s="4"/>
      <c r="M16144" s="5"/>
      <c r="N16144" s="6"/>
    </row>
    <row r="16145" spans="8:14" x14ac:dyDescent="0.55000000000000004">
      <c r="H16145" s="4"/>
      <c r="M16145" s="5"/>
      <c r="N16145" s="6"/>
    </row>
    <row r="16146" spans="8:14" x14ac:dyDescent="0.55000000000000004">
      <c r="H16146" s="4"/>
      <c r="M16146" s="5"/>
      <c r="N16146" s="6"/>
    </row>
    <row r="16147" spans="8:14" x14ac:dyDescent="0.55000000000000004">
      <c r="H16147" s="4"/>
      <c r="M16147" s="5"/>
      <c r="N16147" s="6"/>
    </row>
    <row r="16148" spans="8:14" x14ac:dyDescent="0.55000000000000004">
      <c r="H16148" s="4"/>
      <c r="M16148" s="5"/>
      <c r="N16148" s="6"/>
    </row>
    <row r="16149" spans="8:14" x14ac:dyDescent="0.55000000000000004">
      <c r="H16149" s="4"/>
      <c r="M16149" s="5"/>
      <c r="N16149" s="6"/>
    </row>
    <row r="16150" spans="8:14" x14ac:dyDescent="0.55000000000000004">
      <c r="H16150" s="4"/>
      <c r="M16150" s="5"/>
      <c r="N16150" s="6"/>
    </row>
    <row r="16151" spans="8:14" x14ac:dyDescent="0.55000000000000004">
      <c r="H16151" s="4"/>
      <c r="M16151" s="5"/>
      <c r="N16151" s="6"/>
    </row>
    <row r="16152" spans="8:14" x14ac:dyDescent="0.55000000000000004">
      <c r="H16152" s="4"/>
      <c r="M16152" s="5"/>
      <c r="N16152" s="6"/>
    </row>
    <row r="16153" spans="8:14" x14ac:dyDescent="0.55000000000000004">
      <c r="H16153" s="4"/>
      <c r="M16153" s="5"/>
      <c r="N16153" s="6"/>
    </row>
    <row r="16154" spans="8:14" x14ac:dyDescent="0.55000000000000004">
      <c r="H16154" s="4"/>
      <c r="M16154" s="5"/>
      <c r="N16154" s="6"/>
    </row>
    <row r="16155" spans="8:14" x14ac:dyDescent="0.55000000000000004">
      <c r="H16155" s="4"/>
      <c r="M16155" s="5"/>
      <c r="N16155" s="6"/>
    </row>
    <row r="16156" spans="8:14" x14ac:dyDescent="0.55000000000000004">
      <c r="H16156" s="4"/>
      <c r="M16156" s="5"/>
      <c r="N16156" s="6"/>
    </row>
    <row r="16157" spans="8:14" x14ac:dyDescent="0.55000000000000004">
      <c r="H16157" s="4"/>
      <c r="M16157" s="5"/>
      <c r="N16157" s="6"/>
    </row>
    <row r="16158" spans="8:14" x14ac:dyDescent="0.55000000000000004">
      <c r="H16158" s="4"/>
      <c r="M16158" s="5"/>
      <c r="N16158" s="6"/>
    </row>
    <row r="16159" spans="8:14" x14ac:dyDescent="0.55000000000000004">
      <c r="H16159" s="4"/>
      <c r="M16159" s="5"/>
      <c r="N16159" s="6"/>
    </row>
    <row r="16160" spans="8:14" x14ac:dyDescent="0.55000000000000004">
      <c r="H16160" s="4"/>
      <c r="M16160" s="5"/>
      <c r="N16160" s="6"/>
    </row>
    <row r="16161" spans="8:14" x14ac:dyDescent="0.55000000000000004">
      <c r="H16161" s="4"/>
      <c r="M16161" s="5"/>
      <c r="N16161" s="6"/>
    </row>
    <row r="16162" spans="8:14" x14ac:dyDescent="0.55000000000000004">
      <c r="H16162" s="4"/>
      <c r="M16162" s="5"/>
      <c r="N16162" s="6"/>
    </row>
    <row r="16163" spans="8:14" x14ac:dyDescent="0.55000000000000004">
      <c r="H16163" s="4"/>
      <c r="M16163" s="5"/>
      <c r="N16163" s="6"/>
    </row>
    <row r="16164" spans="8:14" x14ac:dyDescent="0.55000000000000004">
      <c r="H16164" s="4"/>
      <c r="M16164" s="5"/>
      <c r="N16164" s="6"/>
    </row>
    <row r="16165" spans="8:14" x14ac:dyDescent="0.55000000000000004">
      <c r="H16165" s="4"/>
      <c r="M16165" s="5"/>
      <c r="N16165" s="6"/>
    </row>
    <row r="16166" spans="8:14" x14ac:dyDescent="0.55000000000000004">
      <c r="H16166" s="4"/>
      <c r="M16166" s="5"/>
      <c r="N16166" s="6"/>
    </row>
    <row r="16167" spans="8:14" x14ac:dyDescent="0.55000000000000004">
      <c r="H16167" s="4"/>
      <c r="M16167" s="5"/>
      <c r="N16167" s="6"/>
    </row>
    <row r="16168" spans="8:14" x14ac:dyDescent="0.55000000000000004">
      <c r="H16168" s="4"/>
      <c r="M16168" s="5"/>
      <c r="N16168" s="6"/>
    </row>
    <row r="16169" spans="8:14" x14ac:dyDescent="0.55000000000000004">
      <c r="H16169" s="4"/>
      <c r="M16169" s="5"/>
      <c r="N16169" s="6"/>
    </row>
    <row r="16170" spans="8:14" x14ac:dyDescent="0.55000000000000004">
      <c r="H16170" s="4"/>
      <c r="M16170" s="5"/>
      <c r="N16170" s="6"/>
    </row>
    <row r="16171" spans="8:14" x14ac:dyDescent="0.55000000000000004">
      <c r="H16171" s="4"/>
      <c r="M16171" s="5"/>
      <c r="N16171" s="6"/>
    </row>
    <row r="16172" spans="8:14" x14ac:dyDescent="0.55000000000000004">
      <c r="H16172" s="4"/>
      <c r="M16172" s="5"/>
      <c r="N16172" s="6"/>
    </row>
    <row r="16173" spans="8:14" x14ac:dyDescent="0.55000000000000004">
      <c r="H16173" s="4"/>
      <c r="M16173" s="5"/>
      <c r="N16173" s="6"/>
    </row>
    <row r="16174" spans="8:14" x14ac:dyDescent="0.55000000000000004">
      <c r="H16174" s="4"/>
      <c r="M16174" s="5"/>
      <c r="N16174" s="6"/>
    </row>
    <row r="16175" spans="8:14" x14ac:dyDescent="0.55000000000000004">
      <c r="H16175" s="4"/>
      <c r="M16175" s="5"/>
      <c r="N16175" s="6"/>
    </row>
    <row r="16176" spans="8:14" x14ac:dyDescent="0.55000000000000004">
      <c r="H16176" s="4"/>
      <c r="M16176" s="5"/>
      <c r="N16176" s="6"/>
    </row>
    <row r="16177" spans="8:14" x14ac:dyDescent="0.55000000000000004">
      <c r="H16177" s="4"/>
      <c r="M16177" s="5"/>
      <c r="N16177" s="6"/>
    </row>
    <row r="16178" spans="8:14" x14ac:dyDescent="0.55000000000000004">
      <c r="H16178" s="4"/>
      <c r="M16178" s="5"/>
      <c r="N16178" s="6"/>
    </row>
    <row r="16179" spans="8:14" x14ac:dyDescent="0.55000000000000004">
      <c r="H16179" s="4"/>
      <c r="M16179" s="5"/>
      <c r="N16179" s="6"/>
    </row>
    <row r="16180" spans="8:14" x14ac:dyDescent="0.55000000000000004">
      <c r="H16180" s="4"/>
      <c r="M16180" s="5"/>
      <c r="N16180" s="6"/>
    </row>
    <row r="16181" spans="8:14" x14ac:dyDescent="0.55000000000000004">
      <c r="H16181" s="4"/>
      <c r="M16181" s="5"/>
      <c r="N16181" s="6"/>
    </row>
    <row r="16182" spans="8:14" x14ac:dyDescent="0.55000000000000004">
      <c r="H16182" s="4"/>
      <c r="M16182" s="5"/>
      <c r="N16182" s="6"/>
    </row>
    <row r="16183" spans="8:14" x14ac:dyDescent="0.55000000000000004">
      <c r="H16183" s="4"/>
      <c r="M16183" s="5"/>
      <c r="N16183" s="6"/>
    </row>
    <row r="16184" spans="8:14" x14ac:dyDescent="0.55000000000000004">
      <c r="H16184" s="4"/>
      <c r="M16184" s="5"/>
      <c r="N16184" s="6"/>
    </row>
    <row r="16185" spans="8:14" x14ac:dyDescent="0.55000000000000004">
      <c r="H16185" s="4"/>
      <c r="M16185" s="5"/>
      <c r="N16185" s="6"/>
    </row>
    <row r="16186" spans="8:14" x14ac:dyDescent="0.55000000000000004">
      <c r="H16186" s="4"/>
      <c r="M16186" s="5"/>
      <c r="N16186" s="6"/>
    </row>
    <row r="16187" spans="8:14" x14ac:dyDescent="0.55000000000000004">
      <c r="H16187" s="4"/>
      <c r="M16187" s="5"/>
      <c r="N16187" s="6"/>
    </row>
    <row r="16188" spans="8:14" x14ac:dyDescent="0.55000000000000004">
      <c r="H16188" s="4"/>
      <c r="M16188" s="5"/>
      <c r="N16188" s="6"/>
    </row>
    <row r="16189" spans="8:14" x14ac:dyDescent="0.55000000000000004">
      <c r="H16189" s="4"/>
      <c r="M16189" s="5"/>
      <c r="N16189" s="6"/>
    </row>
    <row r="16190" spans="8:14" x14ac:dyDescent="0.55000000000000004">
      <c r="H16190" s="4"/>
      <c r="M16190" s="5"/>
      <c r="N16190" s="6"/>
    </row>
    <row r="16191" spans="8:14" x14ac:dyDescent="0.55000000000000004">
      <c r="H16191" s="4"/>
      <c r="M16191" s="5"/>
      <c r="N16191" s="6"/>
    </row>
    <row r="16192" spans="8:14" x14ac:dyDescent="0.55000000000000004">
      <c r="H16192" s="4"/>
      <c r="M16192" s="5"/>
      <c r="N16192" s="6"/>
    </row>
    <row r="16193" spans="8:14" x14ac:dyDescent="0.55000000000000004">
      <c r="H16193" s="4"/>
      <c r="M16193" s="5"/>
      <c r="N16193" s="6"/>
    </row>
    <row r="16194" spans="8:14" x14ac:dyDescent="0.55000000000000004">
      <c r="H16194" s="4"/>
      <c r="M16194" s="5"/>
      <c r="N16194" s="6"/>
    </row>
    <row r="16195" spans="8:14" x14ac:dyDescent="0.55000000000000004">
      <c r="H16195" s="4"/>
      <c r="M16195" s="5"/>
      <c r="N16195" s="6"/>
    </row>
    <row r="16196" spans="8:14" x14ac:dyDescent="0.55000000000000004">
      <c r="H16196" s="4"/>
      <c r="M16196" s="5"/>
      <c r="N16196" s="6"/>
    </row>
    <row r="16197" spans="8:14" x14ac:dyDescent="0.55000000000000004">
      <c r="H16197" s="4"/>
      <c r="M16197" s="5"/>
      <c r="N16197" s="6"/>
    </row>
    <row r="16198" spans="8:14" x14ac:dyDescent="0.55000000000000004">
      <c r="H16198" s="4"/>
      <c r="M16198" s="5"/>
      <c r="N16198" s="6"/>
    </row>
    <row r="16199" spans="8:14" x14ac:dyDescent="0.55000000000000004">
      <c r="H16199" s="4"/>
      <c r="M16199" s="5"/>
      <c r="N16199" s="6"/>
    </row>
    <row r="16200" spans="8:14" x14ac:dyDescent="0.55000000000000004">
      <c r="H16200" s="4"/>
      <c r="M16200" s="5"/>
      <c r="N16200" s="6"/>
    </row>
    <row r="16201" spans="8:14" x14ac:dyDescent="0.55000000000000004">
      <c r="H16201" s="4"/>
      <c r="M16201" s="5"/>
      <c r="N16201" s="6"/>
    </row>
    <row r="16202" spans="8:14" x14ac:dyDescent="0.55000000000000004">
      <c r="H16202" s="4"/>
      <c r="M16202" s="5"/>
      <c r="N16202" s="6"/>
    </row>
    <row r="16203" spans="8:14" x14ac:dyDescent="0.55000000000000004">
      <c r="H16203" s="4"/>
      <c r="M16203" s="5"/>
      <c r="N16203" s="6"/>
    </row>
    <row r="16204" spans="8:14" x14ac:dyDescent="0.55000000000000004">
      <c r="H16204" s="4"/>
      <c r="M16204" s="5"/>
      <c r="N16204" s="6"/>
    </row>
    <row r="16205" spans="8:14" x14ac:dyDescent="0.55000000000000004">
      <c r="H16205" s="4"/>
      <c r="M16205" s="5"/>
      <c r="N16205" s="6"/>
    </row>
    <row r="16206" spans="8:14" x14ac:dyDescent="0.55000000000000004">
      <c r="H16206" s="4"/>
      <c r="M16206" s="5"/>
      <c r="N16206" s="6"/>
    </row>
    <row r="16207" spans="8:14" x14ac:dyDescent="0.55000000000000004">
      <c r="H16207" s="4"/>
      <c r="M16207" s="5"/>
      <c r="N16207" s="6"/>
    </row>
    <row r="16208" spans="8:14" x14ac:dyDescent="0.55000000000000004">
      <c r="H16208" s="4"/>
      <c r="M16208" s="5"/>
      <c r="N16208" s="6"/>
    </row>
    <row r="16209" spans="8:14" x14ac:dyDescent="0.55000000000000004">
      <c r="H16209" s="4"/>
      <c r="M16209" s="5"/>
      <c r="N16209" s="6"/>
    </row>
    <row r="16210" spans="8:14" x14ac:dyDescent="0.55000000000000004">
      <c r="H16210" s="4"/>
      <c r="M16210" s="5"/>
      <c r="N16210" s="6"/>
    </row>
    <row r="16211" spans="8:14" x14ac:dyDescent="0.55000000000000004">
      <c r="H16211" s="4"/>
      <c r="M16211" s="5"/>
      <c r="N16211" s="6"/>
    </row>
    <row r="16212" spans="8:14" x14ac:dyDescent="0.55000000000000004">
      <c r="H16212" s="4"/>
      <c r="M16212" s="5"/>
      <c r="N16212" s="6"/>
    </row>
    <row r="16213" spans="8:14" x14ac:dyDescent="0.55000000000000004">
      <c r="H16213" s="4"/>
      <c r="M16213" s="5"/>
      <c r="N16213" s="6"/>
    </row>
    <row r="16214" spans="8:14" x14ac:dyDescent="0.55000000000000004">
      <c r="H16214" s="4"/>
      <c r="M16214" s="5"/>
      <c r="N16214" s="6"/>
    </row>
    <row r="16215" spans="8:14" x14ac:dyDescent="0.55000000000000004">
      <c r="H16215" s="4"/>
      <c r="M16215" s="5"/>
      <c r="N16215" s="6"/>
    </row>
    <row r="16216" spans="8:14" x14ac:dyDescent="0.55000000000000004">
      <c r="H16216" s="4"/>
      <c r="M16216" s="5"/>
      <c r="N16216" s="6"/>
    </row>
    <row r="16217" spans="8:14" x14ac:dyDescent="0.55000000000000004">
      <c r="H16217" s="4"/>
      <c r="M16217" s="5"/>
      <c r="N16217" s="6"/>
    </row>
    <row r="16218" spans="8:14" x14ac:dyDescent="0.55000000000000004">
      <c r="H16218" s="4"/>
      <c r="M16218" s="5"/>
      <c r="N16218" s="6"/>
    </row>
    <row r="16219" spans="8:14" x14ac:dyDescent="0.55000000000000004">
      <c r="H16219" s="4"/>
      <c r="M16219" s="5"/>
      <c r="N16219" s="6"/>
    </row>
    <row r="16220" spans="8:14" x14ac:dyDescent="0.55000000000000004">
      <c r="H16220" s="4"/>
      <c r="M16220" s="5"/>
      <c r="N16220" s="6"/>
    </row>
    <row r="16221" spans="8:14" x14ac:dyDescent="0.55000000000000004">
      <c r="H16221" s="4"/>
      <c r="M16221" s="5"/>
      <c r="N16221" s="6"/>
    </row>
    <row r="16222" spans="8:14" x14ac:dyDescent="0.55000000000000004">
      <c r="H16222" s="4"/>
      <c r="M16222" s="5"/>
      <c r="N16222" s="6"/>
    </row>
    <row r="16223" spans="8:14" x14ac:dyDescent="0.55000000000000004">
      <c r="H16223" s="4"/>
      <c r="M16223" s="5"/>
      <c r="N16223" s="6"/>
    </row>
    <row r="16224" spans="8:14" x14ac:dyDescent="0.55000000000000004">
      <c r="H16224" s="4"/>
      <c r="M16224" s="5"/>
      <c r="N16224" s="6"/>
    </row>
    <row r="16225" spans="8:14" x14ac:dyDescent="0.55000000000000004">
      <c r="H16225" s="4"/>
      <c r="M16225" s="5"/>
      <c r="N16225" s="6"/>
    </row>
    <row r="16226" spans="8:14" x14ac:dyDescent="0.55000000000000004">
      <c r="H16226" s="4"/>
      <c r="M16226" s="5"/>
      <c r="N16226" s="6"/>
    </row>
    <row r="16227" spans="8:14" x14ac:dyDescent="0.55000000000000004">
      <c r="H16227" s="4"/>
      <c r="M16227" s="5"/>
      <c r="N16227" s="6"/>
    </row>
    <row r="16228" spans="8:14" x14ac:dyDescent="0.55000000000000004">
      <c r="H16228" s="4"/>
      <c r="M16228" s="5"/>
      <c r="N16228" s="6"/>
    </row>
    <row r="16229" spans="8:14" x14ac:dyDescent="0.55000000000000004">
      <c r="H16229" s="4"/>
      <c r="M16229" s="5"/>
      <c r="N16229" s="6"/>
    </row>
    <row r="16230" spans="8:14" x14ac:dyDescent="0.55000000000000004">
      <c r="H16230" s="4"/>
      <c r="M16230" s="5"/>
      <c r="N16230" s="6"/>
    </row>
    <row r="16231" spans="8:14" x14ac:dyDescent="0.55000000000000004">
      <c r="H16231" s="4"/>
      <c r="M16231" s="5"/>
      <c r="N16231" s="6"/>
    </row>
    <row r="16232" spans="8:14" x14ac:dyDescent="0.55000000000000004">
      <c r="H16232" s="4"/>
      <c r="M16232" s="5"/>
      <c r="N16232" s="6"/>
    </row>
    <row r="16233" spans="8:14" x14ac:dyDescent="0.55000000000000004">
      <c r="H16233" s="4"/>
      <c r="M16233" s="5"/>
      <c r="N16233" s="6"/>
    </row>
    <row r="16234" spans="8:14" x14ac:dyDescent="0.55000000000000004">
      <c r="H16234" s="4"/>
      <c r="M16234" s="5"/>
      <c r="N16234" s="6"/>
    </row>
    <row r="16235" spans="8:14" x14ac:dyDescent="0.55000000000000004">
      <c r="H16235" s="4"/>
      <c r="M16235" s="5"/>
      <c r="N16235" s="6"/>
    </row>
    <row r="16236" spans="8:14" x14ac:dyDescent="0.55000000000000004">
      <c r="H16236" s="4"/>
      <c r="M16236" s="5"/>
      <c r="N16236" s="6"/>
    </row>
    <row r="16237" spans="8:14" x14ac:dyDescent="0.55000000000000004">
      <c r="H16237" s="4"/>
      <c r="M16237" s="5"/>
      <c r="N16237" s="6"/>
    </row>
    <row r="16238" spans="8:14" x14ac:dyDescent="0.55000000000000004">
      <c r="H16238" s="4"/>
      <c r="M16238" s="5"/>
      <c r="N16238" s="6"/>
    </row>
    <row r="16239" spans="8:14" x14ac:dyDescent="0.55000000000000004">
      <c r="H16239" s="4"/>
      <c r="M16239" s="5"/>
      <c r="N16239" s="6"/>
    </row>
    <row r="16240" spans="8:14" x14ac:dyDescent="0.55000000000000004">
      <c r="H16240" s="4"/>
      <c r="M16240" s="5"/>
      <c r="N16240" s="6"/>
    </row>
    <row r="16241" spans="8:14" x14ac:dyDescent="0.55000000000000004">
      <c r="H16241" s="4"/>
      <c r="M16241" s="5"/>
      <c r="N16241" s="6"/>
    </row>
    <row r="16242" spans="8:14" x14ac:dyDescent="0.55000000000000004">
      <c r="H16242" s="4"/>
      <c r="M16242" s="5"/>
      <c r="N16242" s="6"/>
    </row>
    <row r="16243" spans="8:14" x14ac:dyDescent="0.55000000000000004">
      <c r="H16243" s="4"/>
      <c r="M16243" s="5"/>
      <c r="N16243" s="6"/>
    </row>
    <row r="16244" spans="8:14" x14ac:dyDescent="0.55000000000000004">
      <c r="H16244" s="4"/>
      <c r="M16244" s="5"/>
      <c r="N16244" s="6"/>
    </row>
    <row r="16245" spans="8:14" x14ac:dyDescent="0.55000000000000004">
      <c r="H16245" s="4"/>
      <c r="M16245" s="5"/>
      <c r="N16245" s="6"/>
    </row>
    <row r="16246" spans="8:14" x14ac:dyDescent="0.55000000000000004">
      <c r="H16246" s="4"/>
      <c r="M16246" s="5"/>
      <c r="N16246" s="6"/>
    </row>
    <row r="16247" spans="8:14" x14ac:dyDescent="0.55000000000000004">
      <c r="H16247" s="4"/>
      <c r="M16247" s="5"/>
      <c r="N16247" s="6"/>
    </row>
    <row r="16248" spans="8:14" x14ac:dyDescent="0.55000000000000004">
      <c r="H16248" s="4"/>
      <c r="M16248" s="5"/>
      <c r="N16248" s="6"/>
    </row>
    <row r="16249" spans="8:14" x14ac:dyDescent="0.55000000000000004">
      <c r="H16249" s="4"/>
      <c r="M16249" s="5"/>
      <c r="N16249" s="6"/>
    </row>
    <row r="16250" spans="8:14" x14ac:dyDescent="0.55000000000000004">
      <c r="H16250" s="4"/>
      <c r="M16250" s="5"/>
      <c r="N16250" s="6"/>
    </row>
    <row r="16251" spans="8:14" x14ac:dyDescent="0.55000000000000004">
      <c r="H16251" s="4"/>
      <c r="M16251" s="5"/>
      <c r="N16251" s="6"/>
    </row>
    <row r="16252" spans="8:14" x14ac:dyDescent="0.55000000000000004">
      <c r="H16252" s="4"/>
      <c r="M16252" s="5"/>
      <c r="N16252" s="6"/>
    </row>
    <row r="16253" spans="8:14" x14ac:dyDescent="0.55000000000000004">
      <c r="H16253" s="4"/>
      <c r="M16253" s="5"/>
      <c r="N16253" s="6"/>
    </row>
    <row r="16254" spans="8:14" x14ac:dyDescent="0.55000000000000004">
      <c r="H16254" s="4"/>
      <c r="M16254" s="5"/>
      <c r="N16254" s="6"/>
    </row>
    <row r="16255" spans="8:14" x14ac:dyDescent="0.55000000000000004">
      <c r="H16255" s="4"/>
      <c r="M16255" s="5"/>
      <c r="N16255" s="6"/>
    </row>
    <row r="16256" spans="8:14" x14ac:dyDescent="0.55000000000000004">
      <c r="H16256" s="4"/>
      <c r="M16256" s="5"/>
      <c r="N16256" s="6"/>
    </row>
    <row r="16257" spans="8:14" x14ac:dyDescent="0.55000000000000004">
      <c r="H16257" s="4"/>
      <c r="M16257" s="5"/>
      <c r="N16257" s="6"/>
    </row>
    <row r="16258" spans="8:14" x14ac:dyDescent="0.55000000000000004">
      <c r="H16258" s="4"/>
      <c r="M16258" s="5"/>
      <c r="N16258" s="6"/>
    </row>
    <row r="16259" spans="8:14" x14ac:dyDescent="0.55000000000000004">
      <c r="H16259" s="4"/>
      <c r="M16259" s="5"/>
      <c r="N16259" s="6"/>
    </row>
    <row r="16260" spans="8:14" x14ac:dyDescent="0.55000000000000004">
      <c r="H16260" s="4"/>
      <c r="M16260" s="5"/>
      <c r="N16260" s="6"/>
    </row>
    <row r="16261" spans="8:14" x14ac:dyDescent="0.55000000000000004">
      <c r="H16261" s="4"/>
      <c r="M16261" s="5"/>
      <c r="N16261" s="6"/>
    </row>
    <row r="16262" spans="8:14" x14ac:dyDescent="0.55000000000000004">
      <c r="H16262" s="4"/>
      <c r="M16262" s="5"/>
      <c r="N16262" s="6"/>
    </row>
    <row r="16263" spans="8:14" x14ac:dyDescent="0.55000000000000004">
      <c r="H16263" s="4"/>
      <c r="M16263" s="5"/>
      <c r="N16263" s="6"/>
    </row>
    <row r="16264" spans="8:14" x14ac:dyDescent="0.55000000000000004">
      <c r="H16264" s="4"/>
      <c r="M16264" s="5"/>
      <c r="N16264" s="6"/>
    </row>
    <row r="16265" spans="8:14" x14ac:dyDescent="0.55000000000000004">
      <c r="H16265" s="4"/>
      <c r="M16265" s="5"/>
      <c r="N16265" s="6"/>
    </row>
    <row r="16266" spans="8:14" x14ac:dyDescent="0.55000000000000004">
      <c r="H16266" s="4"/>
      <c r="M16266" s="5"/>
      <c r="N16266" s="6"/>
    </row>
    <row r="16267" spans="8:14" x14ac:dyDescent="0.55000000000000004">
      <c r="H16267" s="4"/>
      <c r="M16267" s="5"/>
      <c r="N16267" s="6"/>
    </row>
    <row r="16268" spans="8:14" x14ac:dyDescent="0.55000000000000004">
      <c r="H16268" s="4"/>
      <c r="M16268" s="5"/>
      <c r="N16268" s="6"/>
    </row>
    <row r="16269" spans="8:14" x14ac:dyDescent="0.55000000000000004">
      <c r="H16269" s="4"/>
      <c r="M16269" s="5"/>
      <c r="N16269" s="6"/>
    </row>
    <row r="16270" spans="8:14" x14ac:dyDescent="0.55000000000000004">
      <c r="H16270" s="4"/>
      <c r="M16270" s="5"/>
      <c r="N16270" s="6"/>
    </row>
    <row r="16271" spans="8:14" x14ac:dyDescent="0.55000000000000004">
      <c r="H16271" s="4"/>
      <c r="M16271" s="5"/>
      <c r="N16271" s="6"/>
    </row>
    <row r="16272" spans="8:14" x14ac:dyDescent="0.55000000000000004">
      <c r="H16272" s="4"/>
      <c r="M16272" s="5"/>
      <c r="N16272" s="6"/>
    </row>
    <row r="16273" spans="8:14" x14ac:dyDescent="0.55000000000000004">
      <c r="H16273" s="4"/>
      <c r="M16273" s="5"/>
      <c r="N16273" s="6"/>
    </row>
    <row r="16274" spans="8:14" x14ac:dyDescent="0.55000000000000004">
      <c r="H16274" s="4"/>
      <c r="M16274" s="5"/>
      <c r="N16274" s="6"/>
    </row>
    <row r="16275" spans="8:14" x14ac:dyDescent="0.55000000000000004">
      <c r="H16275" s="4"/>
      <c r="M16275" s="5"/>
      <c r="N16275" s="6"/>
    </row>
    <row r="16276" spans="8:14" x14ac:dyDescent="0.55000000000000004">
      <c r="H16276" s="4"/>
      <c r="M16276" s="5"/>
      <c r="N16276" s="6"/>
    </row>
    <row r="16277" spans="8:14" x14ac:dyDescent="0.55000000000000004">
      <c r="H16277" s="4"/>
      <c r="M16277" s="5"/>
      <c r="N16277" s="6"/>
    </row>
    <row r="16278" spans="8:14" x14ac:dyDescent="0.55000000000000004">
      <c r="H16278" s="4"/>
      <c r="M16278" s="5"/>
      <c r="N16278" s="6"/>
    </row>
    <row r="16279" spans="8:14" x14ac:dyDescent="0.55000000000000004">
      <c r="H16279" s="4"/>
      <c r="M16279" s="5"/>
      <c r="N16279" s="6"/>
    </row>
    <row r="16280" spans="8:14" x14ac:dyDescent="0.55000000000000004">
      <c r="H16280" s="4"/>
      <c r="M16280" s="5"/>
      <c r="N16280" s="6"/>
    </row>
    <row r="16281" spans="8:14" x14ac:dyDescent="0.55000000000000004">
      <c r="H16281" s="4"/>
      <c r="M16281" s="5"/>
      <c r="N16281" s="6"/>
    </row>
    <row r="16282" spans="8:14" x14ac:dyDescent="0.55000000000000004">
      <c r="H16282" s="4"/>
      <c r="M16282" s="5"/>
      <c r="N16282" s="6"/>
    </row>
    <row r="16283" spans="8:14" x14ac:dyDescent="0.55000000000000004">
      <c r="H16283" s="4"/>
      <c r="M16283" s="5"/>
      <c r="N16283" s="6"/>
    </row>
    <row r="16284" spans="8:14" x14ac:dyDescent="0.55000000000000004">
      <c r="H16284" s="4"/>
      <c r="M16284" s="5"/>
      <c r="N16284" s="6"/>
    </row>
    <row r="16285" spans="8:14" x14ac:dyDescent="0.55000000000000004">
      <c r="H16285" s="4"/>
      <c r="M16285" s="5"/>
      <c r="N16285" s="6"/>
    </row>
    <row r="16286" spans="8:14" x14ac:dyDescent="0.55000000000000004">
      <c r="H16286" s="4"/>
      <c r="M16286" s="5"/>
      <c r="N16286" s="6"/>
    </row>
    <row r="16287" spans="8:14" x14ac:dyDescent="0.55000000000000004">
      <c r="H16287" s="4"/>
      <c r="M16287" s="5"/>
      <c r="N16287" s="6"/>
    </row>
    <row r="16288" spans="8:14" x14ac:dyDescent="0.55000000000000004">
      <c r="H16288" s="4"/>
      <c r="M16288" s="5"/>
      <c r="N16288" s="6"/>
    </row>
    <row r="16289" spans="8:14" x14ac:dyDescent="0.55000000000000004">
      <c r="H16289" s="4"/>
      <c r="M16289" s="5"/>
      <c r="N16289" s="6"/>
    </row>
    <row r="16290" spans="8:14" x14ac:dyDescent="0.55000000000000004">
      <c r="H16290" s="4"/>
      <c r="M16290" s="5"/>
      <c r="N16290" s="6"/>
    </row>
    <row r="16291" spans="8:14" x14ac:dyDescent="0.55000000000000004">
      <c r="H16291" s="4"/>
      <c r="M16291" s="5"/>
      <c r="N16291" s="6"/>
    </row>
    <row r="16292" spans="8:14" x14ac:dyDescent="0.55000000000000004">
      <c r="H16292" s="4"/>
      <c r="M16292" s="5"/>
      <c r="N16292" s="6"/>
    </row>
    <row r="16293" spans="8:14" x14ac:dyDescent="0.55000000000000004">
      <c r="H16293" s="4"/>
      <c r="M16293" s="5"/>
      <c r="N16293" s="6"/>
    </row>
    <row r="16294" spans="8:14" x14ac:dyDescent="0.55000000000000004">
      <c r="H16294" s="4"/>
      <c r="M16294" s="5"/>
      <c r="N16294" s="6"/>
    </row>
    <row r="16295" spans="8:14" x14ac:dyDescent="0.55000000000000004">
      <c r="H16295" s="4"/>
      <c r="M16295" s="5"/>
      <c r="N16295" s="6"/>
    </row>
    <row r="16296" spans="8:14" x14ac:dyDescent="0.55000000000000004">
      <c r="H16296" s="4"/>
      <c r="M16296" s="5"/>
      <c r="N16296" s="6"/>
    </row>
    <row r="16297" spans="8:14" x14ac:dyDescent="0.55000000000000004">
      <c r="H16297" s="4"/>
      <c r="M16297" s="5"/>
      <c r="N16297" s="6"/>
    </row>
    <row r="16298" spans="8:14" x14ac:dyDescent="0.55000000000000004">
      <c r="H16298" s="4"/>
      <c r="M16298" s="5"/>
      <c r="N16298" s="6"/>
    </row>
    <row r="16299" spans="8:14" x14ac:dyDescent="0.55000000000000004">
      <c r="H16299" s="4"/>
      <c r="M16299" s="5"/>
      <c r="N16299" s="6"/>
    </row>
    <row r="16300" spans="8:14" x14ac:dyDescent="0.55000000000000004">
      <c r="H16300" s="4"/>
      <c r="M16300" s="5"/>
      <c r="N16300" s="6"/>
    </row>
    <row r="16301" spans="8:14" x14ac:dyDescent="0.55000000000000004">
      <c r="H16301" s="4"/>
      <c r="M16301" s="5"/>
      <c r="N16301" s="6"/>
    </row>
    <row r="16302" spans="8:14" x14ac:dyDescent="0.55000000000000004">
      <c r="H16302" s="4"/>
      <c r="M16302" s="5"/>
      <c r="N16302" s="6"/>
    </row>
    <row r="16303" spans="8:14" x14ac:dyDescent="0.55000000000000004">
      <c r="H16303" s="4"/>
      <c r="M16303" s="5"/>
      <c r="N16303" s="6"/>
    </row>
    <row r="16304" spans="8:14" x14ac:dyDescent="0.55000000000000004">
      <c r="H16304" s="4"/>
      <c r="M16304" s="5"/>
      <c r="N16304" s="6"/>
    </row>
    <row r="16305" spans="8:14" x14ac:dyDescent="0.55000000000000004">
      <c r="H16305" s="4"/>
      <c r="M16305" s="5"/>
      <c r="N16305" s="6"/>
    </row>
    <row r="16306" spans="8:14" x14ac:dyDescent="0.55000000000000004">
      <c r="H16306" s="4"/>
      <c r="M16306" s="5"/>
      <c r="N16306" s="6"/>
    </row>
    <row r="16307" spans="8:14" x14ac:dyDescent="0.55000000000000004">
      <c r="H16307" s="4"/>
      <c r="M16307" s="5"/>
      <c r="N16307" s="6"/>
    </row>
    <row r="16308" spans="8:14" x14ac:dyDescent="0.55000000000000004">
      <c r="H16308" s="4"/>
      <c r="M16308" s="5"/>
      <c r="N16308" s="6"/>
    </row>
    <row r="16309" spans="8:14" x14ac:dyDescent="0.55000000000000004">
      <c r="H16309" s="4"/>
      <c r="M16309" s="5"/>
      <c r="N16309" s="6"/>
    </row>
    <row r="16310" spans="8:14" x14ac:dyDescent="0.55000000000000004">
      <c r="H16310" s="4"/>
      <c r="M16310" s="5"/>
      <c r="N16310" s="6"/>
    </row>
    <row r="16311" spans="8:14" x14ac:dyDescent="0.55000000000000004">
      <c r="H16311" s="4"/>
      <c r="M16311" s="5"/>
      <c r="N16311" s="6"/>
    </row>
    <row r="16312" spans="8:14" x14ac:dyDescent="0.55000000000000004">
      <c r="H16312" s="4"/>
      <c r="M16312" s="5"/>
      <c r="N16312" s="6"/>
    </row>
    <row r="16313" spans="8:14" x14ac:dyDescent="0.55000000000000004">
      <c r="H16313" s="4"/>
      <c r="M16313" s="5"/>
      <c r="N16313" s="6"/>
    </row>
    <row r="16314" spans="8:14" x14ac:dyDescent="0.55000000000000004">
      <c r="H16314" s="4"/>
      <c r="M16314" s="5"/>
      <c r="N16314" s="6"/>
    </row>
    <row r="16315" spans="8:14" x14ac:dyDescent="0.55000000000000004">
      <c r="H16315" s="4"/>
      <c r="M16315" s="5"/>
      <c r="N16315" s="6"/>
    </row>
    <row r="16316" spans="8:14" x14ac:dyDescent="0.55000000000000004">
      <c r="H16316" s="4"/>
      <c r="M16316" s="5"/>
      <c r="N16316" s="6"/>
    </row>
    <row r="16317" spans="8:14" x14ac:dyDescent="0.55000000000000004">
      <c r="H16317" s="4"/>
      <c r="M16317" s="5"/>
      <c r="N16317" s="6"/>
    </row>
    <row r="16318" spans="8:14" x14ac:dyDescent="0.55000000000000004">
      <c r="H16318" s="4"/>
      <c r="M16318" s="5"/>
      <c r="N16318" s="6"/>
    </row>
    <row r="16319" spans="8:14" x14ac:dyDescent="0.55000000000000004">
      <c r="H16319" s="4"/>
      <c r="M16319" s="5"/>
      <c r="N16319" s="6"/>
    </row>
    <row r="16320" spans="8:14" x14ac:dyDescent="0.55000000000000004">
      <c r="H16320" s="4"/>
      <c r="M16320" s="5"/>
      <c r="N16320" s="6"/>
    </row>
    <row r="16321" spans="8:14" x14ac:dyDescent="0.55000000000000004">
      <c r="H16321" s="4"/>
      <c r="M16321" s="5"/>
      <c r="N16321" s="6"/>
    </row>
    <row r="16322" spans="8:14" x14ac:dyDescent="0.55000000000000004">
      <c r="H16322" s="4"/>
      <c r="M16322" s="5"/>
      <c r="N16322" s="6"/>
    </row>
    <row r="16323" spans="8:14" x14ac:dyDescent="0.55000000000000004">
      <c r="H16323" s="4"/>
      <c r="M16323" s="5"/>
      <c r="N16323" s="6"/>
    </row>
    <row r="16324" spans="8:14" x14ac:dyDescent="0.55000000000000004">
      <c r="H16324" s="4"/>
      <c r="M16324" s="5"/>
      <c r="N16324" s="6"/>
    </row>
    <row r="16325" spans="8:14" x14ac:dyDescent="0.55000000000000004">
      <c r="H16325" s="4"/>
      <c r="M16325" s="5"/>
      <c r="N16325" s="6"/>
    </row>
    <row r="16326" spans="8:14" x14ac:dyDescent="0.55000000000000004">
      <c r="H16326" s="4"/>
      <c r="M16326" s="5"/>
      <c r="N16326" s="6"/>
    </row>
    <row r="16327" spans="8:14" x14ac:dyDescent="0.55000000000000004">
      <c r="H16327" s="4"/>
      <c r="M16327" s="5"/>
      <c r="N16327" s="6"/>
    </row>
    <row r="16328" spans="8:14" x14ac:dyDescent="0.55000000000000004">
      <c r="H16328" s="4"/>
      <c r="M16328" s="5"/>
      <c r="N16328" s="6"/>
    </row>
    <row r="16329" spans="8:14" x14ac:dyDescent="0.55000000000000004">
      <c r="H16329" s="4"/>
      <c r="M16329" s="5"/>
      <c r="N16329" s="6"/>
    </row>
    <row r="16330" spans="8:14" x14ac:dyDescent="0.55000000000000004">
      <c r="H16330" s="4"/>
      <c r="M16330" s="5"/>
      <c r="N16330" s="6"/>
    </row>
    <row r="16331" spans="8:14" x14ac:dyDescent="0.55000000000000004">
      <c r="H16331" s="4"/>
      <c r="M16331" s="5"/>
      <c r="N16331" s="6"/>
    </row>
    <row r="16332" spans="8:14" x14ac:dyDescent="0.55000000000000004">
      <c r="H16332" s="4"/>
      <c r="M16332" s="5"/>
      <c r="N16332" s="6"/>
    </row>
    <row r="16333" spans="8:14" x14ac:dyDescent="0.55000000000000004">
      <c r="H16333" s="4"/>
      <c r="M16333" s="5"/>
      <c r="N16333" s="6"/>
    </row>
    <row r="16334" spans="8:14" x14ac:dyDescent="0.55000000000000004">
      <c r="H16334" s="4"/>
      <c r="M16334" s="5"/>
      <c r="N16334" s="6"/>
    </row>
    <row r="16335" spans="8:14" x14ac:dyDescent="0.55000000000000004">
      <c r="H16335" s="4"/>
      <c r="M16335" s="5"/>
      <c r="N16335" s="6"/>
    </row>
    <row r="16336" spans="8:14" x14ac:dyDescent="0.55000000000000004">
      <c r="H16336" s="4"/>
      <c r="M16336" s="5"/>
      <c r="N16336" s="6"/>
    </row>
    <row r="16337" spans="8:14" x14ac:dyDescent="0.55000000000000004">
      <c r="H16337" s="4"/>
      <c r="M16337" s="5"/>
      <c r="N16337" s="6"/>
    </row>
    <row r="16338" spans="8:14" x14ac:dyDescent="0.55000000000000004">
      <c r="H16338" s="4"/>
      <c r="M16338" s="5"/>
      <c r="N16338" s="6"/>
    </row>
    <row r="16339" spans="8:14" x14ac:dyDescent="0.55000000000000004">
      <c r="H16339" s="4"/>
      <c r="M16339" s="5"/>
      <c r="N16339" s="6"/>
    </row>
    <row r="16340" spans="8:14" x14ac:dyDescent="0.55000000000000004">
      <c r="H16340" s="4"/>
      <c r="M16340" s="5"/>
      <c r="N16340" s="6"/>
    </row>
    <row r="16341" spans="8:14" x14ac:dyDescent="0.55000000000000004">
      <c r="H16341" s="4"/>
      <c r="M16341" s="5"/>
      <c r="N16341" s="6"/>
    </row>
    <row r="16342" spans="8:14" x14ac:dyDescent="0.55000000000000004">
      <c r="H16342" s="4"/>
      <c r="M16342" s="5"/>
      <c r="N16342" s="6"/>
    </row>
    <row r="16343" spans="8:14" x14ac:dyDescent="0.55000000000000004">
      <c r="H16343" s="4"/>
      <c r="M16343" s="5"/>
      <c r="N16343" s="6"/>
    </row>
    <row r="16344" spans="8:14" x14ac:dyDescent="0.55000000000000004">
      <c r="H16344" s="4"/>
      <c r="M16344" s="5"/>
      <c r="N16344" s="6"/>
    </row>
    <row r="16345" spans="8:14" x14ac:dyDescent="0.55000000000000004">
      <c r="H16345" s="4"/>
      <c r="M16345" s="5"/>
      <c r="N16345" s="6"/>
    </row>
    <row r="16346" spans="8:14" x14ac:dyDescent="0.55000000000000004">
      <c r="H16346" s="4"/>
      <c r="M16346" s="5"/>
      <c r="N16346" s="6"/>
    </row>
    <row r="16347" spans="8:14" x14ac:dyDescent="0.55000000000000004">
      <c r="H16347" s="4"/>
      <c r="M16347" s="5"/>
      <c r="N16347" s="6"/>
    </row>
    <row r="16348" spans="8:14" x14ac:dyDescent="0.55000000000000004">
      <c r="H16348" s="4"/>
      <c r="M16348" s="5"/>
      <c r="N16348" s="6"/>
    </row>
    <row r="16349" spans="8:14" x14ac:dyDescent="0.55000000000000004">
      <c r="H16349" s="4"/>
      <c r="M16349" s="5"/>
      <c r="N16349" s="6"/>
    </row>
    <row r="16350" spans="8:14" x14ac:dyDescent="0.55000000000000004">
      <c r="H16350" s="4"/>
      <c r="M16350" s="5"/>
      <c r="N16350" s="6"/>
    </row>
    <row r="16351" spans="8:14" x14ac:dyDescent="0.55000000000000004">
      <c r="H16351" s="4"/>
      <c r="M16351" s="5"/>
      <c r="N16351" s="6"/>
    </row>
    <row r="16352" spans="8:14" x14ac:dyDescent="0.55000000000000004">
      <c r="H16352" s="4"/>
      <c r="M16352" s="5"/>
      <c r="N16352" s="6"/>
    </row>
    <row r="16353" spans="8:14" x14ac:dyDescent="0.55000000000000004">
      <c r="H16353" s="4"/>
      <c r="M16353" s="5"/>
      <c r="N16353" s="6"/>
    </row>
    <row r="16354" spans="8:14" x14ac:dyDescent="0.55000000000000004">
      <c r="H16354" s="4"/>
      <c r="M16354" s="5"/>
      <c r="N16354" s="6"/>
    </row>
    <row r="16355" spans="8:14" x14ac:dyDescent="0.55000000000000004">
      <c r="H16355" s="4"/>
      <c r="M16355" s="5"/>
      <c r="N16355" s="6"/>
    </row>
    <row r="16356" spans="8:14" x14ac:dyDescent="0.55000000000000004">
      <c r="H16356" s="4"/>
      <c r="M16356" s="5"/>
      <c r="N16356" s="6"/>
    </row>
    <row r="16357" spans="8:14" x14ac:dyDescent="0.55000000000000004">
      <c r="H16357" s="4"/>
      <c r="M16357" s="5"/>
      <c r="N16357" s="6"/>
    </row>
    <row r="16358" spans="8:14" x14ac:dyDescent="0.55000000000000004">
      <c r="H16358" s="4"/>
      <c r="M16358" s="5"/>
      <c r="N16358" s="6"/>
    </row>
    <row r="16359" spans="8:14" x14ac:dyDescent="0.55000000000000004">
      <c r="H16359" s="4"/>
      <c r="M16359" s="5"/>
      <c r="N16359" s="6"/>
    </row>
    <row r="16360" spans="8:14" x14ac:dyDescent="0.55000000000000004">
      <c r="H16360" s="4"/>
      <c r="M16360" s="5"/>
      <c r="N16360" s="6"/>
    </row>
    <row r="16361" spans="8:14" x14ac:dyDescent="0.55000000000000004">
      <c r="H16361" s="4"/>
      <c r="M16361" s="5"/>
      <c r="N16361" s="6"/>
    </row>
    <row r="16362" spans="8:14" x14ac:dyDescent="0.55000000000000004">
      <c r="H16362" s="4"/>
      <c r="M16362" s="5"/>
      <c r="N16362" s="6"/>
    </row>
    <row r="16363" spans="8:14" x14ac:dyDescent="0.55000000000000004">
      <c r="H16363" s="4"/>
      <c r="M16363" s="5"/>
      <c r="N16363" s="6"/>
    </row>
    <row r="16364" spans="8:14" x14ac:dyDescent="0.55000000000000004">
      <c r="H16364" s="4"/>
      <c r="M16364" s="5"/>
      <c r="N16364" s="6"/>
    </row>
    <row r="16365" spans="8:14" x14ac:dyDescent="0.55000000000000004">
      <c r="H16365" s="4"/>
      <c r="M16365" s="5"/>
      <c r="N16365" s="6"/>
    </row>
    <row r="16366" spans="8:14" x14ac:dyDescent="0.55000000000000004">
      <c r="H16366" s="4"/>
      <c r="M16366" s="5"/>
      <c r="N16366" s="6"/>
    </row>
    <row r="16367" spans="8:14" x14ac:dyDescent="0.55000000000000004">
      <c r="H16367" s="4"/>
      <c r="M16367" s="5"/>
      <c r="N16367" s="6"/>
    </row>
    <row r="16368" spans="8:14" x14ac:dyDescent="0.55000000000000004">
      <c r="H16368" s="4"/>
      <c r="M16368" s="5"/>
      <c r="N16368" s="6"/>
    </row>
    <row r="16369" spans="8:14" x14ac:dyDescent="0.55000000000000004">
      <c r="H16369" s="4"/>
      <c r="M16369" s="5"/>
      <c r="N16369" s="6"/>
    </row>
    <row r="16370" spans="8:14" x14ac:dyDescent="0.55000000000000004">
      <c r="H16370" s="4"/>
      <c r="M16370" s="5"/>
      <c r="N16370" s="6"/>
    </row>
    <row r="16371" spans="8:14" x14ac:dyDescent="0.55000000000000004">
      <c r="H16371" s="4"/>
      <c r="M16371" s="5"/>
      <c r="N16371" s="6"/>
    </row>
    <row r="16372" spans="8:14" x14ac:dyDescent="0.55000000000000004">
      <c r="H16372" s="4"/>
      <c r="M16372" s="5"/>
      <c r="N16372" s="6"/>
    </row>
    <row r="16373" spans="8:14" x14ac:dyDescent="0.55000000000000004">
      <c r="H16373" s="4"/>
      <c r="M16373" s="5"/>
      <c r="N16373" s="6"/>
    </row>
    <row r="16374" spans="8:14" x14ac:dyDescent="0.55000000000000004">
      <c r="H16374" s="4"/>
      <c r="M16374" s="5"/>
      <c r="N16374" s="6"/>
    </row>
    <row r="16375" spans="8:14" x14ac:dyDescent="0.55000000000000004">
      <c r="H16375" s="4"/>
      <c r="M16375" s="5"/>
      <c r="N16375" s="6"/>
    </row>
    <row r="16376" spans="8:14" x14ac:dyDescent="0.55000000000000004">
      <c r="H16376" s="4"/>
      <c r="M16376" s="5"/>
      <c r="N16376" s="6"/>
    </row>
    <row r="16377" spans="8:14" x14ac:dyDescent="0.55000000000000004">
      <c r="H16377" s="4"/>
      <c r="M16377" s="5"/>
      <c r="N16377" s="6"/>
    </row>
    <row r="16378" spans="8:14" x14ac:dyDescent="0.55000000000000004">
      <c r="H16378" s="4"/>
      <c r="M16378" s="5"/>
      <c r="N16378" s="6"/>
    </row>
    <row r="16379" spans="8:14" x14ac:dyDescent="0.55000000000000004">
      <c r="H16379" s="4"/>
      <c r="M16379" s="5"/>
      <c r="N16379" s="6"/>
    </row>
    <row r="16380" spans="8:14" x14ac:dyDescent="0.55000000000000004">
      <c r="H16380" s="4"/>
      <c r="M16380" s="5"/>
      <c r="N16380" s="6"/>
    </row>
    <row r="16381" spans="8:14" x14ac:dyDescent="0.55000000000000004">
      <c r="H16381" s="4"/>
      <c r="M16381" s="5"/>
      <c r="N16381" s="6"/>
    </row>
    <row r="16382" spans="8:14" x14ac:dyDescent="0.55000000000000004">
      <c r="H16382" s="4"/>
      <c r="M16382" s="5"/>
      <c r="N16382" s="6"/>
    </row>
    <row r="16383" spans="8:14" x14ac:dyDescent="0.55000000000000004">
      <c r="H16383" s="4"/>
      <c r="M16383" s="5"/>
      <c r="N16383" s="6"/>
    </row>
    <row r="16384" spans="8:14" x14ac:dyDescent="0.55000000000000004">
      <c r="H16384" s="4"/>
      <c r="M16384" s="5"/>
      <c r="N16384" s="6"/>
    </row>
    <row r="16385" spans="8:14" x14ac:dyDescent="0.55000000000000004">
      <c r="H16385" s="4"/>
      <c r="M16385" s="5"/>
      <c r="N16385" s="6"/>
    </row>
    <row r="16386" spans="8:14" x14ac:dyDescent="0.55000000000000004">
      <c r="H16386" s="4"/>
      <c r="M16386" s="5"/>
      <c r="N16386" s="6"/>
    </row>
    <row r="16387" spans="8:14" x14ac:dyDescent="0.55000000000000004">
      <c r="H16387" s="4"/>
      <c r="M16387" s="5"/>
      <c r="N16387" s="6"/>
    </row>
    <row r="16388" spans="8:14" x14ac:dyDescent="0.55000000000000004">
      <c r="H16388" s="4"/>
      <c r="M16388" s="5"/>
      <c r="N16388" s="6"/>
    </row>
    <row r="16389" spans="8:14" x14ac:dyDescent="0.55000000000000004">
      <c r="H16389" s="4"/>
      <c r="M16389" s="5"/>
      <c r="N16389" s="6"/>
    </row>
    <row r="16390" spans="8:14" x14ac:dyDescent="0.55000000000000004">
      <c r="H16390" s="4"/>
      <c r="M16390" s="5"/>
      <c r="N16390" s="6"/>
    </row>
    <row r="16391" spans="8:14" x14ac:dyDescent="0.55000000000000004">
      <c r="H16391" s="4"/>
      <c r="M16391" s="5"/>
      <c r="N16391" s="6"/>
    </row>
    <row r="16392" spans="8:14" x14ac:dyDescent="0.55000000000000004">
      <c r="H16392" s="4"/>
      <c r="M16392" s="5"/>
      <c r="N16392" s="6"/>
    </row>
    <row r="16393" spans="8:14" x14ac:dyDescent="0.55000000000000004">
      <c r="H16393" s="4"/>
      <c r="M16393" s="5"/>
      <c r="N16393" s="6"/>
    </row>
    <row r="16394" spans="8:14" x14ac:dyDescent="0.55000000000000004">
      <c r="H16394" s="4"/>
      <c r="M16394" s="5"/>
      <c r="N16394" s="6"/>
    </row>
    <row r="16395" spans="8:14" x14ac:dyDescent="0.55000000000000004">
      <c r="H16395" s="4"/>
      <c r="M16395" s="5"/>
      <c r="N16395" s="6"/>
    </row>
    <row r="16396" spans="8:14" x14ac:dyDescent="0.55000000000000004">
      <c r="H16396" s="4"/>
      <c r="M16396" s="5"/>
      <c r="N16396" s="6"/>
    </row>
    <row r="16397" spans="8:14" x14ac:dyDescent="0.55000000000000004">
      <c r="H16397" s="4"/>
      <c r="M16397" s="5"/>
      <c r="N16397" s="6"/>
    </row>
    <row r="16398" spans="8:14" x14ac:dyDescent="0.55000000000000004">
      <c r="H16398" s="4"/>
      <c r="M16398" s="5"/>
      <c r="N16398" s="6"/>
    </row>
    <row r="16399" spans="8:14" x14ac:dyDescent="0.55000000000000004">
      <c r="H16399" s="4"/>
      <c r="M16399" s="5"/>
      <c r="N16399" s="6"/>
    </row>
    <row r="16400" spans="8:14" x14ac:dyDescent="0.55000000000000004">
      <c r="H16400" s="4"/>
      <c r="M16400" s="5"/>
      <c r="N16400" s="6"/>
    </row>
    <row r="16401" spans="8:14" x14ac:dyDescent="0.55000000000000004">
      <c r="H16401" s="4"/>
      <c r="M16401" s="5"/>
      <c r="N16401" s="6"/>
    </row>
    <row r="16402" spans="8:14" x14ac:dyDescent="0.55000000000000004">
      <c r="H16402" s="4"/>
      <c r="M16402" s="5"/>
      <c r="N16402" s="6"/>
    </row>
    <row r="16403" spans="8:14" x14ac:dyDescent="0.55000000000000004">
      <c r="H16403" s="4"/>
      <c r="M16403" s="5"/>
      <c r="N16403" s="6"/>
    </row>
    <row r="16404" spans="8:14" x14ac:dyDescent="0.55000000000000004">
      <c r="H16404" s="4"/>
      <c r="M16404" s="5"/>
      <c r="N16404" s="6"/>
    </row>
    <row r="16405" spans="8:14" x14ac:dyDescent="0.55000000000000004">
      <c r="H16405" s="4"/>
      <c r="M16405" s="5"/>
      <c r="N16405" s="6"/>
    </row>
    <row r="16406" spans="8:14" x14ac:dyDescent="0.55000000000000004">
      <c r="H16406" s="4"/>
      <c r="M16406" s="5"/>
      <c r="N16406" s="6"/>
    </row>
    <row r="16407" spans="8:14" x14ac:dyDescent="0.55000000000000004">
      <c r="H16407" s="4"/>
      <c r="M16407" s="5"/>
      <c r="N16407" s="6"/>
    </row>
    <row r="16408" spans="8:14" x14ac:dyDescent="0.55000000000000004">
      <c r="H16408" s="4"/>
      <c r="M16408" s="5"/>
      <c r="N16408" s="6"/>
    </row>
    <row r="16409" spans="8:14" x14ac:dyDescent="0.55000000000000004">
      <c r="H16409" s="4"/>
      <c r="M16409" s="5"/>
      <c r="N16409" s="6"/>
    </row>
    <row r="16410" spans="8:14" x14ac:dyDescent="0.55000000000000004">
      <c r="H16410" s="4"/>
      <c r="M16410" s="5"/>
      <c r="N16410" s="6"/>
    </row>
    <row r="16411" spans="8:14" x14ac:dyDescent="0.55000000000000004">
      <c r="H16411" s="4"/>
      <c r="M16411" s="5"/>
      <c r="N16411" s="6"/>
    </row>
    <row r="16412" spans="8:14" x14ac:dyDescent="0.55000000000000004">
      <c r="H16412" s="4"/>
      <c r="M16412" s="5"/>
      <c r="N16412" s="6"/>
    </row>
    <row r="16413" spans="8:14" x14ac:dyDescent="0.55000000000000004">
      <c r="H16413" s="4"/>
      <c r="M16413" s="5"/>
      <c r="N16413" s="6"/>
    </row>
    <row r="16414" spans="8:14" x14ac:dyDescent="0.55000000000000004">
      <c r="H16414" s="4"/>
      <c r="M16414" s="5"/>
      <c r="N16414" s="6"/>
    </row>
    <row r="16415" spans="8:14" x14ac:dyDescent="0.55000000000000004">
      <c r="H16415" s="4"/>
      <c r="M16415" s="5"/>
      <c r="N16415" s="6"/>
    </row>
    <row r="16416" spans="8:14" x14ac:dyDescent="0.55000000000000004">
      <c r="H16416" s="4"/>
      <c r="M16416" s="5"/>
      <c r="N16416" s="6"/>
    </row>
    <row r="16417" spans="8:14" x14ac:dyDescent="0.55000000000000004">
      <c r="H16417" s="4"/>
      <c r="M16417" s="5"/>
      <c r="N16417" s="6"/>
    </row>
    <row r="16418" spans="8:14" x14ac:dyDescent="0.55000000000000004">
      <c r="H16418" s="4"/>
      <c r="M16418" s="5"/>
      <c r="N16418" s="6"/>
    </row>
    <row r="16419" spans="8:14" x14ac:dyDescent="0.55000000000000004">
      <c r="H16419" s="4"/>
      <c r="M16419" s="5"/>
      <c r="N16419" s="6"/>
    </row>
    <row r="16420" spans="8:14" x14ac:dyDescent="0.55000000000000004">
      <c r="H16420" s="4"/>
      <c r="M16420" s="5"/>
      <c r="N16420" s="6"/>
    </row>
    <row r="16421" spans="8:14" x14ac:dyDescent="0.55000000000000004">
      <c r="H16421" s="4"/>
      <c r="M16421" s="5"/>
      <c r="N16421" s="6"/>
    </row>
    <row r="16422" spans="8:14" x14ac:dyDescent="0.55000000000000004">
      <c r="H16422" s="4"/>
      <c r="M16422" s="5"/>
      <c r="N16422" s="6"/>
    </row>
    <row r="16423" spans="8:14" x14ac:dyDescent="0.55000000000000004">
      <c r="H16423" s="4"/>
      <c r="M16423" s="5"/>
      <c r="N16423" s="6"/>
    </row>
    <row r="16424" spans="8:14" x14ac:dyDescent="0.55000000000000004">
      <c r="H16424" s="4"/>
      <c r="M16424" s="5"/>
      <c r="N16424" s="6"/>
    </row>
    <row r="16425" spans="8:14" x14ac:dyDescent="0.55000000000000004">
      <c r="H16425" s="4"/>
      <c r="M16425" s="5"/>
      <c r="N16425" s="6"/>
    </row>
    <row r="16426" spans="8:14" x14ac:dyDescent="0.55000000000000004">
      <c r="H16426" s="4"/>
      <c r="M16426" s="5"/>
      <c r="N16426" s="6"/>
    </row>
    <row r="16427" spans="8:14" x14ac:dyDescent="0.55000000000000004">
      <c r="H16427" s="4"/>
      <c r="M16427" s="5"/>
      <c r="N16427" s="6"/>
    </row>
    <row r="16428" spans="8:14" x14ac:dyDescent="0.55000000000000004">
      <c r="H16428" s="4"/>
      <c r="M16428" s="5"/>
      <c r="N16428" s="6"/>
    </row>
    <row r="16429" spans="8:14" x14ac:dyDescent="0.55000000000000004">
      <c r="H16429" s="4"/>
      <c r="M16429" s="5"/>
      <c r="N16429" s="6"/>
    </row>
    <row r="16430" spans="8:14" x14ac:dyDescent="0.55000000000000004">
      <c r="H16430" s="4"/>
      <c r="M16430" s="5"/>
      <c r="N16430" s="6"/>
    </row>
    <row r="16431" spans="8:14" x14ac:dyDescent="0.55000000000000004">
      <c r="H16431" s="4"/>
      <c r="M16431" s="5"/>
      <c r="N16431" s="6"/>
    </row>
    <row r="16432" spans="8:14" x14ac:dyDescent="0.55000000000000004">
      <c r="H16432" s="4"/>
      <c r="M16432" s="5"/>
      <c r="N16432" s="6"/>
    </row>
    <row r="16433" spans="8:14" x14ac:dyDescent="0.55000000000000004">
      <c r="H16433" s="4"/>
      <c r="M16433" s="5"/>
      <c r="N16433" s="6"/>
    </row>
    <row r="16434" spans="8:14" x14ac:dyDescent="0.55000000000000004">
      <c r="H16434" s="4"/>
      <c r="M16434" s="5"/>
      <c r="N16434" s="6"/>
    </row>
    <row r="16435" spans="8:14" x14ac:dyDescent="0.55000000000000004">
      <c r="H16435" s="4"/>
      <c r="M16435" s="5"/>
      <c r="N16435" s="6"/>
    </row>
    <row r="16436" spans="8:14" x14ac:dyDescent="0.55000000000000004">
      <c r="H16436" s="4"/>
      <c r="M16436" s="5"/>
      <c r="N16436" s="6"/>
    </row>
    <row r="16437" spans="8:14" x14ac:dyDescent="0.55000000000000004">
      <c r="H16437" s="4"/>
      <c r="M16437" s="5"/>
      <c r="N16437" s="6"/>
    </row>
    <row r="16438" spans="8:14" x14ac:dyDescent="0.55000000000000004">
      <c r="H16438" s="4"/>
      <c r="M16438" s="5"/>
      <c r="N16438" s="6"/>
    </row>
    <row r="16439" spans="8:14" x14ac:dyDescent="0.55000000000000004">
      <c r="H16439" s="4"/>
      <c r="M16439" s="5"/>
      <c r="N16439" s="6"/>
    </row>
    <row r="16440" spans="8:14" x14ac:dyDescent="0.55000000000000004">
      <c r="H16440" s="4"/>
      <c r="M16440" s="5"/>
      <c r="N16440" s="6"/>
    </row>
    <row r="16441" spans="8:14" x14ac:dyDescent="0.55000000000000004">
      <c r="H16441" s="4"/>
      <c r="M16441" s="5"/>
      <c r="N16441" s="6"/>
    </row>
    <row r="16442" spans="8:14" x14ac:dyDescent="0.55000000000000004">
      <c r="H16442" s="4"/>
      <c r="M16442" s="5"/>
      <c r="N16442" s="6"/>
    </row>
    <row r="16443" spans="8:14" x14ac:dyDescent="0.55000000000000004">
      <c r="H16443" s="4"/>
      <c r="M16443" s="5"/>
      <c r="N16443" s="6"/>
    </row>
    <row r="16444" spans="8:14" x14ac:dyDescent="0.55000000000000004">
      <c r="H16444" s="4"/>
      <c r="M16444" s="5"/>
      <c r="N16444" s="6"/>
    </row>
    <row r="16445" spans="8:14" x14ac:dyDescent="0.55000000000000004">
      <c r="H16445" s="4"/>
      <c r="M16445" s="5"/>
      <c r="N16445" s="6"/>
    </row>
    <row r="16446" spans="8:14" x14ac:dyDescent="0.55000000000000004">
      <c r="H16446" s="4"/>
      <c r="M16446" s="5"/>
      <c r="N16446" s="6"/>
    </row>
    <row r="16447" spans="8:14" x14ac:dyDescent="0.55000000000000004">
      <c r="H16447" s="4"/>
      <c r="M16447" s="5"/>
      <c r="N16447" s="6"/>
    </row>
    <row r="16448" spans="8:14" x14ac:dyDescent="0.55000000000000004">
      <c r="H16448" s="4"/>
      <c r="M16448" s="5"/>
      <c r="N16448" s="6"/>
    </row>
    <row r="16449" spans="8:14" x14ac:dyDescent="0.55000000000000004">
      <c r="H16449" s="4"/>
      <c r="M16449" s="5"/>
      <c r="N16449" s="6"/>
    </row>
    <row r="16450" spans="8:14" x14ac:dyDescent="0.55000000000000004">
      <c r="H16450" s="4"/>
      <c r="M16450" s="5"/>
      <c r="N16450" s="6"/>
    </row>
    <row r="16451" spans="8:14" x14ac:dyDescent="0.55000000000000004">
      <c r="H16451" s="4"/>
      <c r="M16451" s="5"/>
      <c r="N16451" s="6"/>
    </row>
    <row r="16452" spans="8:14" x14ac:dyDescent="0.55000000000000004">
      <c r="H16452" s="4"/>
      <c r="M16452" s="5"/>
      <c r="N16452" s="6"/>
    </row>
    <row r="16453" spans="8:14" x14ac:dyDescent="0.55000000000000004">
      <c r="H16453" s="4"/>
      <c r="M16453" s="5"/>
      <c r="N16453" s="6"/>
    </row>
    <row r="16454" spans="8:14" x14ac:dyDescent="0.55000000000000004">
      <c r="H16454" s="4"/>
      <c r="M16454" s="5"/>
      <c r="N16454" s="6"/>
    </row>
    <row r="16455" spans="8:14" x14ac:dyDescent="0.55000000000000004">
      <c r="H16455" s="4"/>
      <c r="M16455" s="5"/>
      <c r="N16455" s="6"/>
    </row>
    <row r="16456" spans="8:14" x14ac:dyDescent="0.55000000000000004">
      <c r="H16456" s="4"/>
      <c r="M16456" s="5"/>
      <c r="N16456" s="6"/>
    </row>
    <row r="16457" spans="8:14" x14ac:dyDescent="0.55000000000000004">
      <c r="H16457" s="4"/>
      <c r="M16457" s="5"/>
      <c r="N16457" s="6"/>
    </row>
    <row r="16458" spans="8:14" x14ac:dyDescent="0.55000000000000004">
      <c r="H16458" s="4"/>
      <c r="M16458" s="5"/>
      <c r="N16458" s="6"/>
    </row>
    <row r="16459" spans="8:14" x14ac:dyDescent="0.55000000000000004">
      <c r="H16459" s="4"/>
      <c r="M16459" s="5"/>
      <c r="N16459" s="6"/>
    </row>
    <row r="16460" spans="8:14" x14ac:dyDescent="0.55000000000000004">
      <c r="H16460" s="4"/>
      <c r="M16460" s="5"/>
      <c r="N16460" s="6"/>
    </row>
    <row r="16461" spans="8:14" x14ac:dyDescent="0.55000000000000004">
      <c r="H16461" s="4"/>
      <c r="M16461" s="5"/>
      <c r="N16461" s="6"/>
    </row>
    <row r="16462" spans="8:14" x14ac:dyDescent="0.55000000000000004">
      <c r="H16462" s="4"/>
      <c r="M16462" s="5"/>
      <c r="N16462" s="6"/>
    </row>
    <row r="16463" spans="8:14" x14ac:dyDescent="0.55000000000000004">
      <c r="H16463" s="4"/>
      <c r="M16463" s="5"/>
      <c r="N16463" s="6"/>
    </row>
    <row r="16464" spans="8:14" x14ac:dyDescent="0.55000000000000004">
      <c r="H16464" s="4"/>
      <c r="M16464" s="5"/>
      <c r="N16464" s="6"/>
    </row>
    <row r="16465" spans="8:14" x14ac:dyDescent="0.55000000000000004">
      <c r="H16465" s="4"/>
      <c r="M16465" s="5"/>
      <c r="N16465" s="6"/>
    </row>
    <row r="16466" spans="8:14" x14ac:dyDescent="0.55000000000000004">
      <c r="H16466" s="4"/>
      <c r="M16466" s="5"/>
      <c r="N16466" s="6"/>
    </row>
    <row r="16467" spans="8:14" x14ac:dyDescent="0.55000000000000004">
      <c r="H16467" s="4"/>
      <c r="M16467" s="5"/>
      <c r="N16467" s="6"/>
    </row>
    <row r="16468" spans="8:14" x14ac:dyDescent="0.55000000000000004">
      <c r="H16468" s="4"/>
      <c r="M16468" s="5"/>
      <c r="N16468" s="6"/>
    </row>
    <row r="16469" spans="8:14" x14ac:dyDescent="0.55000000000000004">
      <c r="H16469" s="4"/>
      <c r="M16469" s="5"/>
      <c r="N16469" s="6"/>
    </row>
    <row r="16470" spans="8:14" x14ac:dyDescent="0.55000000000000004">
      <c r="H16470" s="4"/>
      <c r="M16470" s="5"/>
      <c r="N16470" s="6"/>
    </row>
    <row r="16471" spans="8:14" x14ac:dyDescent="0.55000000000000004">
      <c r="H16471" s="4"/>
      <c r="M16471" s="5"/>
      <c r="N16471" s="6"/>
    </row>
    <row r="16472" spans="8:14" x14ac:dyDescent="0.55000000000000004">
      <c r="H16472" s="4"/>
      <c r="M16472" s="5"/>
      <c r="N16472" s="6"/>
    </row>
    <row r="16473" spans="8:14" x14ac:dyDescent="0.55000000000000004">
      <c r="H16473" s="4"/>
      <c r="M16473" s="5"/>
      <c r="N16473" s="6"/>
    </row>
    <row r="16474" spans="8:14" x14ac:dyDescent="0.55000000000000004">
      <c r="H16474" s="4"/>
      <c r="M16474" s="5"/>
      <c r="N16474" s="6"/>
    </row>
    <row r="16475" spans="8:14" x14ac:dyDescent="0.55000000000000004">
      <c r="H16475" s="4"/>
      <c r="M16475" s="5"/>
      <c r="N16475" s="6"/>
    </row>
    <row r="16476" spans="8:14" x14ac:dyDescent="0.55000000000000004">
      <c r="H16476" s="4"/>
      <c r="M16476" s="5"/>
      <c r="N16476" s="6"/>
    </row>
    <row r="16477" spans="8:14" x14ac:dyDescent="0.55000000000000004">
      <c r="H16477" s="4"/>
      <c r="M16477" s="5"/>
      <c r="N16477" s="6"/>
    </row>
    <row r="16478" spans="8:14" x14ac:dyDescent="0.55000000000000004">
      <c r="H16478" s="4"/>
      <c r="M16478" s="5"/>
      <c r="N16478" s="6"/>
    </row>
    <row r="16479" spans="8:14" x14ac:dyDescent="0.55000000000000004">
      <c r="H16479" s="4"/>
      <c r="M16479" s="5"/>
      <c r="N16479" s="6"/>
    </row>
    <row r="16480" spans="8:14" x14ac:dyDescent="0.55000000000000004">
      <c r="H16480" s="4"/>
      <c r="M16480" s="5"/>
      <c r="N16480" s="6"/>
    </row>
    <row r="16481" spans="8:14" x14ac:dyDescent="0.55000000000000004">
      <c r="H16481" s="4"/>
      <c r="M16481" s="5"/>
      <c r="N16481" s="6"/>
    </row>
    <row r="16482" spans="8:14" x14ac:dyDescent="0.55000000000000004">
      <c r="H16482" s="4"/>
      <c r="M16482" s="5"/>
      <c r="N16482" s="6"/>
    </row>
    <row r="16483" spans="8:14" x14ac:dyDescent="0.55000000000000004">
      <c r="H16483" s="4"/>
      <c r="M16483" s="5"/>
      <c r="N16483" s="6"/>
    </row>
    <row r="16484" spans="8:14" x14ac:dyDescent="0.55000000000000004">
      <c r="H16484" s="4"/>
      <c r="M16484" s="5"/>
      <c r="N16484" s="6"/>
    </row>
    <row r="16485" spans="8:14" x14ac:dyDescent="0.55000000000000004">
      <c r="H16485" s="4"/>
      <c r="M16485" s="5"/>
      <c r="N16485" s="6"/>
    </row>
    <row r="16486" spans="8:14" x14ac:dyDescent="0.55000000000000004">
      <c r="H16486" s="4"/>
      <c r="M16486" s="5"/>
      <c r="N16486" s="6"/>
    </row>
    <row r="16487" spans="8:14" x14ac:dyDescent="0.55000000000000004">
      <c r="H16487" s="4"/>
      <c r="M16487" s="5"/>
      <c r="N16487" s="6"/>
    </row>
    <row r="16488" spans="8:14" x14ac:dyDescent="0.55000000000000004">
      <c r="H16488" s="4"/>
      <c r="M16488" s="5"/>
      <c r="N16488" s="6"/>
    </row>
    <row r="16489" spans="8:14" x14ac:dyDescent="0.55000000000000004">
      <c r="H16489" s="4"/>
      <c r="M16489" s="5"/>
      <c r="N16489" s="6"/>
    </row>
    <row r="16490" spans="8:14" x14ac:dyDescent="0.55000000000000004">
      <c r="H16490" s="4"/>
      <c r="M16490" s="5"/>
      <c r="N16490" s="6"/>
    </row>
    <row r="16491" spans="8:14" x14ac:dyDescent="0.55000000000000004">
      <c r="H16491" s="4"/>
      <c r="M16491" s="5"/>
      <c r="N16491" s="6"/>
    </row>
    <row r="16492" spans="8:14" x14ac:dyDescent="0.55000000000000004">
      <c r="H16492" s="4"/>
      <c r="M16492" s="5"/>
      <c r="N16492" s="6"/>
    </row>
    <row r="16493" spans="8:14" x14ac:dyDescent="0.55000000000000004">
      <c r="H16493" s="4"/>
      <c r="M16493" s="5"/>
      <c r="N16493" s="6"/>
    </row>
    <row r="16494" spans="8:14" x14ac:dyDescent="0.55000000000000004">
      <c r="H16494" s="4"/>
      <c r="M16494" s="5"/>
      <c r="N16494" s="6"/>
    </row>
    <row r="16495" spans="8:14" x14ac:dyDescent="0.55000000000000004">
      <c r="H16495" s="4"/>
      <c r="M16495" s="5"/>
      <c r="N16495" s="6"/>
    </row>
    <row r="16496" spans="8:14" x14ac:dyDescent="0.55000000000000004">
      <c r="H16496" s="4"/>
      <c r="M16496" s="5"/>
      <c r="N16496" s="6"/>
    </row>
    <row r="16497" spans="8:14" x14ac:dyDescent="0.55000000000000004">
      <c r="H16497" s="4"/>
      <c r="M16497" s="5"/>
      <c r="N16497" s="6"/>
    </row>
    <row r="16498" spans="8:14" x14ac:dyDescent="0.55000000000000004">
      <c r="H16498" s="4"/>
      <c r="M16498" s="5"/>
      <c r="N16498" s="6"/>
    </row>
    <row r="16499" spans="8:14" x14ac:dyDescent="0.55000000000000004">
      <c r="H16499" s="4"/>
      <c r="M16499" s="5"/>
      <c r="N16499" s="6"/>
    </row>
    <row r="16500" spans="8:14" x14ac:dyDescent="0.55000000000000004">
      <c r="H16500" s="4"/>
      <c r="M16500" s="5"/>
      <c r="N16500" s="6"/>
    </row>
    <row r="16501" spans="8:14" x14ac:dyDescent="0.55000000000000004">
      <c r="H16501" s="4"/>
      <c r="M16501" s="5"/>
      <c r="N16501" s="6"/>
    </row>
    <row r="16502" spans="8:14" x14ac:dyDescent="0.55000000000000004">
      <c r="H16502" s="4"/>
      <c r="M16502" s="5"/>
      <c r="N16502" s="6"/>
    </row>
    <row r="16503" spans="8:14" x14ac:dyDescent="0.55000000000000004">
      <c r="H16503" s="4"/>
      <c r="M16503" s="5"/>
      <c r="N16503" s="6"/>
    </row>
    <row r="16504" spans="8:14" x14ac:dyDescent="0.55000000000000004">
      <c r="H16504" s="4"/>
      <c r="M16504" s="5"/>
      <c r="N16504" s="6"/>
    </row>
    <row r="16505" spans="8:14" x14ac:dyDescent="0.55000000000000004">
      <c r="H16505" s="4"/>
      <c r="M16505" s="5"/>
      <c r="N16505" s="6"/>
    </row>
    <row r="16506" spans="8:14" x14ac:dyDescent="0.55000000000000004">
      <c r="H16506" s="4"/>
      <c r="M16506" s="5"/>
      <c r="N16506" s="6"/>
    </row>
    <row r="16507" spans="8:14" x14ac:dyDescent="0.55000000000000004">
      <c r="H16507" s="4"/>
      <c r="M16507" s="5"/>
      <c r="N16507" s="6"/>
    </row>
    <row r="16508" spans="8:14" x14ac:dyDescent="0.55000000000000004">
      <c r="H16508" s="4"/>
      <c r="M16508" s="5"/>
      <c r="N16508" s="6"/>
    </row>
    <row r="16509" spans="8:14" x14ac:dyDescent="0.55000000000000004">
      <c r="H16509" s="4"/>
      <c r="M16509" s="5"/>
      <c r="N16509" s="6"/>
    </row>
    <row r="16510" spans="8:14" x14ac:dyDescent="0.55000000000000004">
      <c r="H16510" s="4"/>
      <c r="M16510" s="5"/>
      <c r="N16510" s="6"/>
    </row>
    <row r="16511" spans="8:14" x14ac:dyDescent="0.55000000000000004">
      <c r="H16511" s="4"/>
      <c r="M16511" s="5"/>
      <c r="N16511" s="6"/>
    </row>
    <row r="16512" spans="8:14" x14ac:dyDescent="0.55000000000000004">
      <c r="H16512" s="4"/>
      <c r="M16512" s="5"/>
      <c r="N16512" s="6"/>
    </row>
    <row r="16513" spans="8:14" x14ac:dyDescent="0.55000000000000004">
      <c r="H16513" s="4"/>
      <c r="M16513" s="5"/>
      <c r="N16513" s="6"/>
    </row>
    <row r="16514" spans="8:14" x14ac:dyDescent="0.55000000000000004">
      <c r="H16514" s="4"/>
      <c r="M16514" s="5"/>
      <c r="N16514" s="6"/>
    </row>
    <row r="16515" spans="8:14" x14ac:dyDescent="0.55000000000000004">
      <c r="H16515" s="4"/>
      <c r="M16515" s="5"/>
      <c r="N16515" s="6"/>
    </row>
    <row r="16516" spans="8:14" x14ac:dyDescent="0.55000000000000004">
      <c r="H16516" s="4"/>
      <c r="M16516" s="5"/>
      <c r="N16516" s="6"/>
    </row>
    <row r="16517" spans="8:14" x14ac:dyDescent="0.55000000000000004">
      <c r="H16517" s="4"/>
      <c r="M16517" s="5"/>
      <c r="N16517" s="6"/>
    </row>
    <row r="16518" spans="8:14" x14ac:dyDescent="0.55000000000000004">
      <c r="H16518" s="4"/>
      <c r="M16518" s="5"/>
      <c r="N16518" s="6"/>
    </row>
    <row r="16519" spans="8:14" x14ac:dyDescent="0.55000000000000004">
      <c r="H16519" s="4"/>
      <c r="M16519" s="5"/>
      <c r="N16519" s="6"/>
    </row>
    <row r="16520" spans="8:14" x14ac:dyDescent="0.55000000000000004">
      <c r="H16520" s="4"/>
      <c r="M16520" s="5"/>
      <c r="N16520" s="6"/>
    </row>
    <row r="16521" spans="8:14" x14ac:dyDescent="0.55000000000000004">
      <c r="H16521" s="4"/>
      <c r="M16521" s="5"/>
      <c r="N16521" s="6"/>
    </row>
    <row r="16522" spans="8:14" x14ac:dyDescent="0.55000000000000004">
      <c r="H16522" s="4"/>
      <c r="M16522" s="5"/>
      <c r="N16522" s="6"/>
    </row>
    <row r="16523" spans="8:14" x14ac:dyDescent="0.55000000000000004">
      <c r="H16523" s="4"/>
      <c r="M16523" s="5"/>
      <c r="N16523" s="6"/>
    </row>
    <row r="16524" spans="8:14" x14ac:dyDescent="0.55000000000000004">
      <c r="H16524" s="4"/>
      <c r="M16524" s="5"/>
      <c r="N16524" s="6"/>
    </row>
    <row r="16525" spans="8:14" x14ac:dyDescent="0.55000000000000004">
      <c r="H16525" s="4"/>
      <c r="M16525" s="5"/>
      <c r="N16525" s="6"/>
    </row>
    <row r="16526" spans="8:14" x14ac:dyDescent="0.55000000000000004">
      <c r="H16526" s="4"/>
      <c r="M16526" s="5"/>
      <c r="N16526" s="6"/>
    </row>
    <row r="16527" spans="8:14" x14ac:dyDescent="0.55000000000000004">
      <c r="H16527" s="4"/>
      <c r="M16527" s="5"/>
      <c r="N16527" s="6"/>
    </row>
    <row r="16528" spans="8:14" x14ac:dyDescent="0.55000000000000004">
      <c r="H16528" s="4"/>
      <c r="M16528" s="5"/>
      <c r="N16528" s="6"/>
    </row>
    <row r="16529" spans="8:14" x14ac:dyDescent="0.55000000000000004">
      <c r="H16529" s="4"/>
      <c r="M16529" s="5"/>
      <c r="N16529" s="6"/>
    </row>
    <row r="16530" spans="8:14" x14ac:dyDescent="0.55000000000000004">
      <c r="H16530" s="4"/>
      <c r="M16530" s="5"/>
      <c r="N16530" s="6"/>
    </row>
    <row r="16531" spans="8:14" x14ac:dyDescent="0.55000000000000004">
      <c r="H16531" s="4"/>
      <c r="M16531" s="5"/>
      <c r="N16531" s="6"/>
    </row>
    <row r="16532" spans="8:14" x14ac:dyDescent="0.55000000000000004">
      <c r="H16532" s="4"/>
      <c r="M16532" s="5"/>
      <c r="N16532" s="6"/>
    </row>
    <row r="16533" spans="8:14" x14ac:dyDescent="0.55000000000000004">
      <c r="H16533" s="4"/>
      <c r="M16533" s="5"/>
      <c r="N16533" s="6"/>
    </row>
    <row r="16534" spans="8:14" x14ac:dyDescent="0.55000000000000004">
      <c r="H16534" s="4"/>
      <c r="M16534" s="5"/>
      <c r="N16534" s="6"/>
    </row>
    <row r="16535" spans="8:14" x14ac:dyDescent="0.55000000000000004">
      <c r="H16535" s="4"/>
      <c r="M16535" s="5"/>
      <c r="N16535" s="6"/>
    </row>
    <row r="16536" spans="8:14" x14ac:dyDescent="0.55000000000000004">
      <c r="H16536" s="4"/>
      <c r="M16536" s="5"/>
      <c r="N16536" s="6"/>
    </row>
    <row r="16537" spans="8:14" x14ac:dyDescent="0.55000000000000004">
      <c r="H16537" s="4"/>
      <c r="M16537" s="5"/>
      <c r="N16537" s="6"/>
    </row>
    <row r="16538" spans="8:14" x14ac:dyDescent="0.55000000000000004">
      <c r="H16538" s="4"/>
      <c r="M16538" s="5"/>
      <c r="N16538" s="6"/>
    </row>
    <row r="16539" spans="8:14" x14ac:dyDescent="0.55000000000000004">
      <c r="H16539" s="4"/>
      <c r="M16539" s="5"/>
      <c r="N16539" s="6"/>
    </row>
    <row r="16540" spans="8:14" x14ac:dyDescent="0.55000000000000004">
      <c r="H16540" s="4"/>
      <c r="M16540" s="5"/>
      <c r="N16540" s="6"/>
    </row>
    <row r="16541" spans="8:14" x14ac:dyDescent="0.55000000000000004">
      <c r="H16541" s="4"/>
      <c r="M16541" s="5"/>
      <c r="N16541" s="6"/>
    </row>
    <row r="16542" spans="8:14" x14ac:dyDescent="0.55000000000000004">
      <c r="H16542" s="4"/>
      <c r="M16542" s="5"/>
      <c r="N16542" s="6"/>
    </row>
    <row r="16543" spans="8:14" x14ac:dyDescent="0.55000000000000004">
      <c r="H16543" s="4"/>
      <c r="M16543" s="5"/>
      <c r="N16543" s="6"/>
    </row>
    <row r="16544" spans="8:14" x14ac:dyDescent="0.55000000000000004">
      <c r="H16544" s="4"/>
      <c r="M16544" s="5"/>
      <c r="N16544" s="6"/>
    </row>
    <row r="16545" spans="8:14" x14ac:dyDescent="0.55000000000000004">
      <c r="H16545" s="4"/>
      <c r="M16545" s="5"/>
      <c r="N16545" s="6"/>
    </row>
    <row r="16546" spans="8:14" x14ac:dyDescent="0.55000000000000004">
      <c r="H16546" s="4"/>
      <c r="M16546" s="5"/>
      <c r="N16546" s="6"/>
    </row>
    <row r="16547" spans="8:14" x14ac:dyDescent="0.55000000000000004">
      <c r="H16547" s="4"/>
      <c r="M16547" s="5"/>
      <c r="N16547" s="6"/>
    </row>
    <row r="16548" spans="8:14" x14ac:dyDescent="0.55000000000000004">
      <c r="H16548" s="4"/>
      <c r="M16548" s="5"/>
      <c r="N16548" s="6"/>
    </row>
    <row r="16549" spans="8:14" x14ac:dyDescent="0.55000000000000004">
      <c r="H16549" s="4"/>
      <c r="M16549" s="5"/>
      <c r="N16549" s="6"/>
    </row>
    <row r="16550" spans="8:14" x14ac:dyDescent="0.55000000000000004">
      <c r="H16550" s="4"/>
      <c r="M16550" s="5"/>
      <c r="N16550" s="6"/>
    </row>
    <row r="16551" spans="8:14" x14ac:dyDescent="0.55000000000000004">
      <c r="H16551" s="4"/>
      <c r="M16551" s="5"/>
      <c r="N16551" s="6"/>
    </row>
    <row r="16552" spans="8:14" x14ac:dyDescent="0.55000000000000004">
      <c r="H16552" s="4"/>
      <c r="M16552" s="5"/>
      <c r="N16552" s="6"/>
    </row>
    <row r="16553" spans="8:14" x14ac:dyDescent="0.55000000000000004">
      <c r="H16553" s="4"/>
      <c r="M16553" s="5"/>
      <c r="N16553" s="6"/>
    </row>
    <row r="16554" spans="8:14" x14ac:dyDescent="0.55000000000000004">
      <c r="H16554" s="4"/>
      <c r="M16554" s="5"/>
      <c r="N16554" s="6"/>
    </row>
    <row r="16555" spans="8:14" x14ac:dyDescent="0.55000000000000004">
      <c r="H16555" s="4"/>
      <c r="M16555" s="5"/>
      <c r="N16555" s="6"/>
    </row>
    <row r="16556" spans="8:14" x14ac:dyDescent="0.55000000000000004">
      <c r="H16556" s="4"/>
      <c r="M16556" s="5"/>
      <c r="N16556" s="6"/>
    </row>
    <row r="16557" spans="8:14" x14ac:dyDescent="0.55000000000000004">
      <c r="H16557" s="4"/>
      <c r="M16557" s="5"/>
      <c r="N16557" s="6"/>
    </row>
    <row r="16558" spans="8:14" x14ac:dyDescent="0.55000000000000004">
      <c r="H16558" s="4"/>
      <c r="M16558" s="5"/>
      <c r="N16558" s="6"/>
    </row>
    <row r="16559" spans="8:14" x14ac:dyDescent="0.55000000000000004">
      <c r="H16559" s="4"/>
      <c r="M16559" s="5"/>
      <c r="N16559" s="6"/>
    </row>
    <row r="16560" spans="8:14" x14ac:dyDescent="0.55000000000000004">
      <c r="H16560" s="4"/>
      <c r="M16560" s="5"/>
      <c r="N16560" s="6"/>
    </row>
    <row r="16561" spans="8:14" x14ac:dyDescent="0.55000000000000004">
      <c r="H16561" s="4"/>
      <c r="M16561" s="5"/>
      <c r="N16561" s="6"/>
    </row>
    <row r="16562" spans="8:14" x14ac:dyDescent="0.55000000000000004">
      <c r="H16562" s="4"/>
      <c r="M16562" s="5"/>
      <c r="N16562" s="6"/>
    </row>
    <row r="16563" spans="8:14" x14ac:dyDescent="0.55000000000000004">
      <c r="H16563" s="4"/>
      <c r="M16563" s="5"/>
      <c r="N16563" s="6"/>
    </row>
    <row r="16564" spans="8:14" x14ac:dyDescent="0.55000000000000004">
      <c r="H16564" s="4"/>
      <c r="M16564" s="5"/>
      <c r="N16564" s="6"/>
    </row>
    <row r="16565" spans="8:14" x14ac:dyDescent="0.55000000000000004">
      <c r="H16565" s="4"/>
      <c r="M16565" s="5"/>
      <c r="N16565" s="6"/>
    </row>
    <row r="16566" spans="8:14" x14ac:dyDescent="0.55000000000000004">
      <c r="H16566" s="4"/>
      <c r="M16566" s="5"/>
      <c r="N16566" s="6"/>
    </row>
    <row r="16567" spans="8:14" x14ac:dyDescent="0.55000000000000004">
      <c r="H16567" s="4"/>
      <c r="M16567" s="5"/>
      <c r="N16567" s="6"/>
    </row>
    <row r="16568" spans="8:14" x14ac:dyDescent="0.55000000000000004">
      <c r="H16568" s="4"/>
      <c r="M16568" s="5"/>
      <c r="N16568" s="6"/>
    </row>
    <row r="16569" spans="8:14" x14ac:dyDescent="0.55000000000000004">
      <c r="H16569" s="4"/>
      <c r="M16569" s="5"/>
      <c r="N16569" s="6"/>
    </row>
    <row r="16570" spans="8:14" x14ac:dyDescent="0.55000000000000004">
      <c r="H16570" s="4"/>
      <c r="M16570" s="5"/>
      <c r="N16570" s="6"/>
    </row>
    <row r="16571" spans="8:14" x14ac:dyDescent="0.55000000000000004">
      <c r="H16571" s="4"/>
      <c r="M16571" s="5"/>
      <c r="N16571" s="6"/>
    </row>
    <row r="16572" spans="8:14" x14ac:dyDescent="0.55000000000000004">
      <c r="H16572" s="4"/>
      <c r="M16572" s="5"/>
      <c r="N16572" s="6"/>
    </row>
    <row r="16573" spans="8:14" x14ac:dyDescent="0.55000000000000004">
      <c r="H16573" s="4"/>
      <c r="M16573" s="5"/>
      <c r="N16573" s="6"/>
    </row>
    <row r="16574" spans="8:14" x14ac:dyDescent="0.55000000000000004">
      <c r="H16574" s="4"/>
      <c r="M16574" s="5"/>
      <c r="N16574" s="6"/>
    </row>
    <row r="16575" spans="8:14" x14ac:dyDescent="0.55000000000000004">
      <c r="H16575" s="4"/>
      <c r="M16575" s="5"/>
      <c r="N16575" s="6"/>
    </row>
    <row r="16576" spans="8:14" x14ac:dyDescent="0.55000000000000004">
      <c r="H16576" s="4"/>
      <c r="M16576" s="5"/>
      <c r="N16576" s="6"/>
    </row>
    <row r="16577" spans="8:14" x14ac:dyDescent="0.55000000000000004">
      <c r="H16577" s="4"/>
      <c r="M16577" s="5"/>
      <c r="N16577" s="6"/>
    </row>
    <row r="16578" spans="8:14" x14ac:dyDescent="0.55000000000000004">
      <c r="H16578" s="4"/>
      <c r="M16578" s="5"/>
      <c r="N16578" s="6"/>
    </row>
    <row r="16579" spans="8:14" x14ac:dyDescent="0.55000000000000004">
      <c r="H16579" s="4"/>
      <c r="M16579" s="5"/>
      <c r="N16579" s="6"/>
    </row>
    <row r="16580" spans="8:14" x14ac:dyDescent="0.55000000000000004">
      <c r="H16580" s="4"/>
      <c r="M16580" s="5"/>
      <c r="N16580" s="6"/>
    </row>
    <row r="16581" spans="8:14" x14ac:dyDescent="0.55000000000000004">
      <c r="H16581" s="4"/>
      <c r="M16581" s="5"/>
      <c r="N16581" s="6"/>
    </row>
    <row r="16582" spans="8:14" x14ac:dyDescent="0.55000000000000004">
      <c r="H16582" s="4"/>
      <c r="M16582" s="5"/>
      <c r="N16582" s="6"/>
    </row>
    <row r="16583" spans="8:14" x14ac:dyDescent="0.55000000000000004">
      <c r="H16583" s="4"/>
      <c r="M16583" s="5"/>
      <c r="N16583" s="6"/>
    </row>
    <row r="16584" spans="8:14" x14ac:dyDescent="0.55000000000000004">
      <c r="H16584" s="4"/>
      <c r="M16584" s="5"/>
      <c r="N16584" s="6"/>
    </row>
    <row r="16585" spans="8:14" x14ac:dyDescent="0.55000000000000004">
      <c r="H16585" s="4"/>
      <c r="M16585" s="5"/>
      <c r="N16585" s="6"/>
    </row>
    <row r="16586" spans="8:14" x14ac:dyDescent="0.55000000000000004">
      <c r="H16586" s="4"/>
      <c r="M16586" s="5"/>
      <c r="N16586" s="6"/>
    </row>
    <row r="16587" spans="8:14" x14ac:dyDescent="0.55000000000000004">
      <c r="H16587" s="4"/>
      <c r="M16587" s="5"/>
      <c r="N16587" s="6"/>
    </row>
    <row r="16588" spans="8:14" x14ac:dyDescent="0.55000000000000004">
      <c r="H16588" s="4"/>
      <c r="M16588" s="5"/>
      <c r="N16588" s="6"/>
    </row>
    <row r="16589" spans="8:14" x14ac:dyDescent="0.55000000000000004">
      <c r="H16589" s="4"/>
      <c r="M16589" s="5"/>
      <c r="N16589" s="6"/>
    </row>
    <row r="16590" spans="8:14" x14ac:dyDescent="0.55000000000000004">
      <c r="H16590" s="4"/>
      <c r="M16590" s="5"/>
      <c r="N16590" s="6"/>
    </row>
    <row r="16591" spans="8:14" x14ac:dyDescent="0.55000000000000004">
      <c r="H16591" s="4"/>
      <c r="M16591" s="5"/>
      <c r="N16591" s="6"/>
    </row>
    <row r="16592" spans="8:14" x14ac:dyDescent="0.55000000000000004">
      <c r="H16592" s="4"/>
      <c r="M16592" s="5"/>
      <c r="N16592" s="6"/>
    </row>
    <row r="16593" spans="8:14" x14ac:dyDescent="0.55000000000000004">
      <c r="H16593" s="4"/>
      <c r="M16593" s="5"/>
      <c r="N16593" s="6"/>
    </row>
    <row r="16594" spans="8:14" x14ac:dyDescent="0.55000000000000004">
      <c r="H16594" s="4"/>
      <c r="M16594" s="5"/>
      <c r="N16594" s="6"/>
    </row>
    <row r="16595" spans="8:14" x14ac:dyDescent="0.55000000000000004">
      <c r="H16595" s="4"/>
      <c r="M16595" s="5"/>
      <c r="N16595" s="6"/>
    </row>
    <row r="16596" spans="8:14" x14ac:dyDescent="0.55000000000000004">
      <c r="H16596" s="4"/>
      <c r="M16596" s="5"/>
      <c r="N16596" s="6"/>
    </row>
    <row r="16597" spans="8:14" x14ac:dyDescent="0.55000000000000004">
      <c r="H16597" s="4"/>
      <c r="M16597" s="5"/>
      <c r="N16597" s="6"/>
    </row>
    <row r="16598" spans="8:14" x14ac:dyDescent="0.55000000000000004">
      <c r="H16598" s="4"/>
      <c r="M16598" s="5"/>
      <c r="N16598" s="6"/>
    </row>
    <row r="16599" spans="8:14" x14ac:dyDescent="0.55000000000000004">
      <c r="H16599" s="4"/>
      <c r="M16599" s="5"/>
      <c r="N16599" s="6"/>
    </row>
    <row r="16600" spans="8:14" x14ac:dyDescent="0.55000000000000004">
      <c r="H16600" s="4"/>
      <c r="M16600" s="5"/>
      <c r="N16600" s="6"/>
    </row>
    <row r="16601" spans="8:14" x14ac:dyDescent="0.55000000000000004">
      <c r="H16601" s="4"/>
      <c r="M16601" s="5"/>
      <c r="N16601" s="6"/>
    </row>
    <row r="16602" spans="8:14" x14ac:dyDescent="0.55000000000000004">
      <c r="H16602" s="4"/>
      <c r="M16602" s="5"/>
      <c r="N16602" s="6"/>
    </row>
    <row r="16603" spans="8:14" x14ac:dyDescent="0.55000000000000004">
      <c r="H16603" s="4"/>
      <c r="M16603" s="5"/>
      <c r="N16603" s="6"/>
    </row>
    <row r="16604" spans="8:14" x14ac:dyDescent="0.55000000000000004">
      <c r="H16604" s="4"/>
      <c r="M16604" s="5"/>
      <c r="N16604" s="6"/>
    </row>
    <row r="16605" spans="8:14" x14ac:dyDescent="0.55000000000000004">
      <c r="H16605" s="4"/>
      <c r="M16605" s="5"/>
      <c r="N16605" s="6"/>
    </row>
    <row r="16606" spans="8:14" x14ac:dyDescent="0.55000000000000004">
      <c r="H16606" s="4"/>
      <c r="M16606" s="5"/>
      <c r="N16606" s="6"/>
    </row>
    <row r="16607" spans="8:14" x14ac:dyDescent="0.55000000000000004">
      <c r="H16607" s="4"/>
      <c r="M16607" s="5"/>
      <c r="N16607" s="6"/>
    </row>
    <row r="16608" spans="8:14" x14ac:dyDescent="0.55000000000000004">
      <c r="H16608" s="4"/>
      <c r="M16608" s="5"/>
      <c r="N16608" s="6"/>
    </row>
    <row r="16609" spans="8:14" x14ac:dyDescent="0.55000000000000004">
      <c r="H16609" s="4"/>
      <c r="M16609" s="5"/>
      <c r="N16609" s="6"/>
    </row>
    <row r="16610" spans="8:14" x14ac:dyDescent="0.55000000000000004">
      <c r="H16610" s="4"/>
      <c r="M16610" s="5"/>
      <c r="N16610" s="6"/>
    </row>
    <row r="16611" spans="8:14" x14ac:dyDescent="0.55000000000000004">
      <c r="H16611" s="4"/>
      <c r="M16611" s="5"/>
      <c r="N16611" s="6"/>
    </row>
    <row r="16612" spans="8:14" x14ac:dyDescent="0.55000000000000004">
      <c r="H16612" s="4"/>
      <c r="M16612" s="5"/>
      <c r="N16612" s="6"/>
    </row>
    <row r="16613" spans="8:14" x14ac:dyDescent="0.55000000000000004">
      <c r="H16613" s="4"/>
      <c r="M16613" s="5"/>
      <c r="N16613" s="6"/>
    </row>
    <row r="16614" spans="8:14" x14ac:dyDescent="0.55000000000000004">
      <c r="H16614" s="4"/>
      <c r="M16614" s="5"/>
      <c r="N16614" s="6"/>
    </row>
    <row r="16615" spans="8:14" x14ac:dyDescent="0.55000000000000004">
      <c r="H16615" s="4"/>
      <c r="M16615" s="5"/>
      <c r="N16615" s="6"/>
    </row>
    <row r="16616" spans="8:14" x14ac:dyDescent="0.55000000000000004">
      <c r="H16616" s="4"/>
      <c r="M16616" s="5"/>
      <c r="N16616" s="6"/>
    </row>
    <row r="16617" spans="8:14" x14ac:dyDescent="0.55000000000000004">
      <c r="H16617" s="4"/>
      <c r="M16617" s="5"/>
      <c r="N16617" s="6"/>
    </row>
    <row r="16618" spans="8:14" x14ac:dyDescent="0.55000000000000004">
      <c r="H16618" s="4"/>
      <c r="M16618" s="5"/>
      <c r="N16618" s="6"/>
    </row>
    <row r="16619" spans="8:14" x14ac:dyDescent="0.55000000000000004">
      <c r="H16619" s="4"/>
      <c r="M16619" s="5"/>
      <c r="N16619" s="6"/>
    </row>
    <row r="16620" spans="8:14" x14ac:dyDescent="0.55000000000000004">
      <c r="H16620" s="4"/>
      <c r="M16620" s="5"/>
      <c r="N16620" s="6"/>
    </row>
    <row r="16621" spans="8:14" x14ac:dyDescent="0.55000000000000004">
      <c r="H16621" s="4"/>
      <c r="M16621" s="5"/>
      <c r="N16621" s="6"/>
    </row>
    <row r="16622" spans="8:14" x14ac:dyDescent="0.55000000000000004">
      <c r="H16622" s="4"/>
      <c r="M16622" s="5"/>
      <c r="N16622" s="6"/>
    </row>
    <row r="16623" spans="8:14" x14ac:dyDescent="0.55000000000000004">
      <c r="H16623" s="4"/>
      <c r="M16623" s="5"/>
      <c r="N16623" s="6"/>
    </row>
    <row r="16624" spans="8:14" x14ac:dyDescent="0.55000000000000004">
      <c r="H16624" s="4"/>
      <c r="M16624" s="5"/>
      <c r="N16624" s="6"/>
    </row>
    <row r="16625" spans="8:14" x14ac:dyDescent="0.55000000000000004">
      <c r="H16625" s="4"/>
      <c r="M16625" s="5"/>
      <c r="N16625" s="6"/>
    </row>
    <row r="16626" spans="8:14" x14ac:dyDescent="0.55000000000000004">
      <c r="H16626" s="4"/>
      <c r="M16626" s="5"/>
      <c r="N16626" s="6"/>
    </row>
    <row r="16627" spans="8:14" x14ac:dyDescent="0.55000000000000004">
      <c r="H16627" s="4"/>
      <c r="M16627" s="5"/>
      <c r="N16627" s="6"/>
    </row>
    <row r="16628" spans="8:14" x14ac:dyDescent="0.55000000000000004">
      <c r="H16628" s="4"/>
      <c r="M16628" s="5"/>
      <c r="N16628" s="6"/>
    </row>
    <row r="16629" spans="8:14" x14ac:dyDescent="0.55000000000000004">
      <c r="H16629" s="4"/>
      <c r="M16629" s="5"/>
      <c r="N16629" s="6"/>
    </row>
    <row r="16630" spans="8:14" x14ac:dyDescent="0.55000000000000004">
      <c r="H16630" s="4"/>
      <c r="M16630" s="5"/>
      <c r="N16630" s="6"/>
    </row>
    <row r="16631" spans="8:14" x14ac:dyDescent="0.55000000000000004">
      <c r="H16631" s="4"/>
      <c r="M16631" s="5"/>
      <c r="N16631" s="6"/>
    </row>
    <row r="16632" spans="8:14" x14ac:dyDescent="0.55000000000000004">
      <c r="H16632" s="4"/>
      <c r="M16632" s="5"/>
      <c r="N16632" s="6"/>
    </row>
    <row r="16633" spans="8:14" x14ac:dyDescent="0.55000000000000004">
      <c r="H16633" s="4"/>
      <c r="M16633" s="5"/>
      <c r="N16633" s="6"/>
    </row>
    <row r="16634" spans="8:14" x14ac:dyDescent="0.55000000000000004">
      <c r="H16634" s="4"/>
      <c r="M16634" s="5"/>
      <c r="N16634" s="6"/>
    </row>
    <row r="16635" spans="8:14" x14ac:dyDescent="0.55000000000000004">
      <c r="H16635" s="4"/>
      <c r="M16635" s="5"/>
      <c r="N16635" s="6"/>
    </row>
    <row r="16636" spans="8:14" x14ac:dyDescent="0.55000000000000004">
      <c r="H16636" s="4"/>
      <c r="M16636" s="5"/>
      <c r="N16636" s="6"/>
    </row>
    <row r="16637" spans="8:14" x14ac:dyDescent="0.55000000000000004">
      <c r="H16637" s="4"/>
      <c r="M16637" s="5"/>
      <c r="N16637" s="6"/>
    </row>
    <row r="16638" spans="8:14" x14ac:dyDescent="0.55000000000000004">
      <c r="H16638" s="4"/>
      <c r="M16638" s="5"/>
      <c r="N16638" s="6"/>
    </row>
    <row r="16639" spans="8:14" x14ac:dyDescent="0.55000000000000004">
      <c r="H16639" s="4"/>
      <c r="M16639" s="5"/>
      <c r="N16639" s="6"/>
    </row>
    <row r="16640" spans="8:14" x14ac:dyDescent="0.55000000000000004">
      <c r="H16640" s="4"/>
      <c r="M16640" s="5"/>
      <c r="N16640" s="6"/>
    </row>
    <row r="16641" spans="8:14" x14ac:dyDescent="0.55000000000000004">
      <c r="H16641" s="4"/>
      <c r="M16641" s="5"/>
      <c r="N16641" s="6"/>
    </row>
    <row r="16642" spans="8:14" x14ac:dyDescent="0.55000000000000004">
      <c r="H16642" s="4"/>
      <c r="M16642" s="5"/>
      <c r="N16642" s="6"/>
    </row>
    <row r="16643" spans="8:14" x14ac:dyDescent="0.55000000000000004">
      <c r="H16643" s="4"/>
      <c r="M16643" s="5"/>
      <c r="N16643" s="6"/>
    </row>
    <row r="16644" spans="8:14" x14ac:dyDescent="0.55000000000000004">
      <c r="H16644" s="4"/>
      <c r="M16644" s="5"/>
      <c r="N16644" s="6"/>
    </row>
    <row r="16645" spans="8:14" x14ac:dyDescent="0.55000000000000004">
      <c r="H16645" s="4"/>
      <c r="M16645" s="5"/>
      <c r="N16645" s="6"/>
    </row>
    <row r="16646" spans="8:14" x14ac:dyDescent="0.55000000000000004">
      <c r="H16646" s="4"/>
      <c r="M16646" s="5"/>
      <c r="N16646" s="6"/>
    </row>
    <row r="16647" spans="8:14" x14ac:dyDescent="0.55000000000000004">
      <c r="H16647" s="4"/>
      <c r="M16647" s="5"/>
      <c r="N16647" s="6"/>
    </row>
    <row r="16648" spans="8:14" x14ac:dyDescent="0.55000000000000004">
      <c r="H16648" s="4"/>
      <c r="M16648" s="5"/>
      <c r="N16648" s="6"/>
    </row>
    <row r="16649" spans="8:14" x14ac:dyDescent="0.55000000000000004">
      <c r="H16649" s="4"/>
      <c r="M16649" s="5"/>
      <c r="N16649" s="6"/>
    </row>
    <row r="16650" spans="8:14" x14ac:dyDescent="0.55000000000000004">
      <c r="H16650" s="4"/>
      <c r="M16650" s="5"/>
      <c r="N16650" s="6"/>
    </row>
    <row r="16651" spans="8:14" x14ac:dyDescent="0.55000000000000004">
      <c r="H16651" s="4"/>
      <c r="M16651" s="5"/>
      <c r="N16651" s="6"/>
    </row>
    <row r="16652" spans="8:14" x14ac:dyDescent="0.55000000000000004">
      <c r="H16652" s="4"/>
      <c r="M16652" s="5"/>
      <c r="N16652" s="6"/>
    </row>
    <row r="16653" spans="8:14" x14ac:dyDescent="0.55000000000000004">
      <c r="H16653" s="4"/>
      <c r="M16653" s="5"/>
      <c r="N16653" s="6"/>
    </row>
    <row r="16654" spans="8:14" x14ac:dyDescent="0.55000000000000004">
      <c r="H16654" s="4"/>
      <c r="M16654" s="5"/>
      <c r="N16654" s="6"/>
    </row>
    <row r="16655" spans="8:14" x14ac:dyDescent="0.55000000000000004">
      <c r="H16655" s="4"/>
      <c r="M16655" s="5"/>
      <c r="N16655" s="6"/>
    </row>
    <row r="16656" spans="8:14" x14ac:dyDescent="0.55000000000000004">
      <c r="H16656" s="4"/>
      <c r="M16656" s="5"/>
      <c r="N16656" s="6"/>
    </row>
    <row r="16657" spans="8:14" x14ac:dyDescent="0.55000000000000004">
      <c r="H16657" s="4"/>
      <c r="M16657" s="5"/>
      <c r="N16657" s="6"/>
    </row>
    <row r="16658" spans="8:14" x14ac:dyDescent="0.55000000000000004">
      <c r="H16658" s="4"/>
      <c r="M16658" s="5"/>
      <c r="N16658" s="6"/>
    </row>
    <row r="16659" spans="8:14" x14ac:dyDescent="0.55000000000000004">
      <c r="H16659" s="4"/>
      <c r="M16659" s="5"/>
      <c r="N16659" s="6"/>
    </row>
    <row r="16660" spans="8:14" x14ac:dyDescent="0.55000000000000004">
      <c r="H16660" s="4"/>
      <c r="M16660" s="5"/>
      <c r="N16660" s="6"/>
    </row>
    <row r="16661" spans="8:14" x14ac:dyDescent="0.55000000000000004">
      <c r="H16661" s="4"/>
      <c r="M16661" s="5"/>
      <c r="N16661" s="6"/>
    </row>
    <row r="16662" spans="8:14" x14ac:dyDescent="0.55000000000000004">
      <c r="H16662" s="4"/>
      <c r="M16662" s="5"/>
      <c r="N16662" s="6"/>
    </row>
    <row r="16663" spans="8:14" x14ac:dyDescent="0.55000000000000004">
      <c r="H16663" s="4"/>
      <c r="M16663" s="5"/>
      <c r="N16663" s="6"/>
    </row>
    <row r="16664" spans="8:14" x14ac:dyDescent="0.55000000000000004">
      <c r="H16664" s="4"/>
      <c r="M16664" s="5"/>
      <c r="N16664" s="6"/>
    </row>
    <row r="16665" spans="8:14" x14ac:dyDescent="0.55000000000000004">
      <c r="H16665" s="4"/>
      <c r="M16665" s="5"/>
      <c r="N16665" s="6"/>
    </row>
    <row r="16666" spans="8:14" x14ac:dyDescent="0.55000000000000004">
      <c r="H16666" s="4"/>
      <c r="M16666" s="5"/>
      <c r="N16666" s="6"/>
    </row>
    <row r="16667" spans="8:14" x14ac:dyDescent="0.55000000000000004">
      <c r="H16667" s="4"/>
      <c r="M16667" s="5"/>
      <c r="N16667" s="6"/>
    </row>
    <row r="16668" spans="8:14" x14ac:dyDescent="0.55000000000000004">
      <c r="H16668" s="4"/>
      <c r="M16668" s="5"/>
      <c r="N16668" s="6"/>
    </row>
    <row r="16669" spans="8:14" x14ac:dyDescent="0.55000000000000004">
      <c r="H16669" s="4"/>
      <c r="M16669" s="5"/>
      <c r="N16669" s="6"/>
    </row>
    <row r="16670" spans="8:14" x14ac:dyDescent="0.55000000000000004">
      <c r="H16670" s="4"/>
      <c r="M16670" s="5"/>
      <c r="N16670" s="6"/>
    </row>
    <row r="16671" spans="8:14" x14ac:dyDescent="0.55000000000000004">
      <c r="H16671" s="4"/>
      <c r="M16671" s="5"/>
      <c r="N16671" s="6"/>
    </row>
    <row r="16672" spans="8:14" x14ac:dyDescent="0.55000000000000004">
      <c r="H16672" s="4"/>
      <c r="M16672" s="5"/>
      <c r="N16672" s="6"/>
    </row>
    <row r="16673" spans="8:14" x14ac:dyDescent="0.55000000000000004">
      <c r="H16673" s="4"/>
      <c r="M16673" s="5"/>
      <c r="N16673" s="6"/>
    </row>
    <row r="16674" spans="8:14" x14ac:dyDescent="0.55000000000000004">
      <c r="H16674" s="4"/>
      <c r="M16674" s="5"/>
      <c r="N16674" s="6"/>
    </row>
    <row r="16675" spans="8:14" x14ac:dyDescent="0.55000000000000004">
      <c r="H16675" s="4"/>
      <c r="M16675" s="5"/>
      <c r="N16675" s="6"/>
    </row>
    <row r="16676" spans="8:14" x14ac:dyDescent="0.55000000000000004">
      <c r="H16676" s="4"/>
      <c r="M16676" s="5"/>
      <c r="N16676" s="6"/>
    </row>
    <row r="16677" spans="8:14" x14ac:dyDescent="0.55000000000000004">
      <c r="H16677" s="4"/>
      <c r="M16677" s="5"/>
      <c r="N16677" s="6"/>
    </row>
    <row r="16678" spans="8:14" x14ac:dyDescent="0.55000000000000004">
      <c r="H16678" s="4"/>
      <c r="M16678" s="5"/>
      <c r="N16678" s="6"/>
    </row>
    <row r="16679" spans="8:14" x14ac:dyDescent="0.55000000000000004">
      <c r="H16679" s="4"/>
      <c r="M16679" s="5"/>
      <c r="N16679" s="6"/>
    </row>
    <row r="16680" spans="8:14" x14ac:dyDescent="0.55000000000000004">
      <c r="H16680" s="4"/>
      <c r="M16680" s="5"/>
      <c r="N16680" s="6"/>
    </row>
    <row r="16681" spans="8:14" x14ac:dyDescent="0.55000000000000004">
      <c r="H16681" s="4"/>
      <c r="M16681" s="5"/>
      <c r="N16681" s="6"/>
    </row>
    <row r="16682" spans="8:14" x14ac:dyDescent="0.55000000000000004">
      <c r="H16682" s="4"/>
      <c r="M16682" s="5"/>
      <c r="N16682" s="6"/>
    </row>
    <row r="16683" spans="8:14" x14ac:dyDescent="0.55000000000000004">
      <c r="H16683" s="4"/>
      <c r="M16683" s="5"/>
      <c r="N16683" s="6"/>
    </row>
    <row r="16684" spans="8:14" x14ac:dyDescent="0.55000000000000004">
      <c r="H16684" s="4"/>
      <c r="M16684" s="5"/>
      <c r="N16684" s="6"/>
    </row>
    <row r="16685" spans="8:14" x14ac:dyDescent="0.55000000000000004">
      <c r="H16685" s="4"/>
      <c r="M16685" s="5"/>
      <c r="N16685" s="6"/>
    </row>
    <row r="16686" spans="8:14" x14ac:dyDescent="0.55000000000000004">
      <c r="H16686" s="4"/>
      <c r="M16686" s="5"/>
      <c r="N16686" s="6"/>
    </row>
    <row r="16687" spans="8:14" x14ac:dyDescent="0.55000000000000004">
      <c r="H16687" s="4"/>
      <c r="M16687" s="5"/>
      <c r="N16687" s="6"/>
    </row>
    <row r="16688" spans="8:14" x14ac:dyDescent="0.55000000000000004">
      <c r="H16688" s="4"/>
      <c r="M16688" s="5"/>
      <c r="N16688" s="6"/>
    </row>
    <row r="16689" spans="8:14" x14ac:dyDescent="0.55000000000000004">
      <c r="H16689" s="4"/>
      <c r="M16689" s="5"/>
      <c r="N16689" s="6"/>
    </row>
    <row r="16690" spans="8:14" x14ac:dyDescent="0.55000000000000004">
      <c r="H16690" s="4"/>
      <c r="M16690" s="5"/>
      <c r="N16690" s="6"/>
    </row>
    <row r="16691" spans="8:14" x14ac:dyDescent="0.55000000000000004">
      <c r="H16691" s="4"/>
      <c r="M16691" s="5"/>
      <c r="N16691" s="6"/>
    </row>
    <row r="16692" spans="8:14" x14ac:dyDescent="0.55000000000000004">
      <c r="H16692" s="4"/>
      <c r="M16692" s="5"/>
      <c r="N16692" s="6"/>
    </row>
    <row r="16693" spans="8:14" x14ac:dyDescent="0.55000000000000004">
      <c r="H16693" s="4"/>
      <c r="M16693" s="5"/>
      <c r="N16693" s="6"/>
    </row>
    <row r="16694" spans="8:14" x14ac:dyDescent="0.55000000000000004">
      <c r="H16694" s="4"/>
      <c r="M16694" s="5"/>
      <c r="N16694" s="6"/>
    </row>
    <row r="16695" spans="8:14" x14ac:dyDescent="0.55000000000000004">
      <c r="H16695" s="4"/>
      <c r="M16695" s="5"/>
      <c r="N16695" s="6"/>
    </row>
    <row r="16696" spans="8:14" x14ac:dyDescent="0.55000000000000004">
      <c r="H16696" s="4"/>
      <c r="M16696" s="5"/>
      <c r="N16696" s="6"/>
    </row>
    <row r="16697" spans="8:14" x14ac:dyDescent="0.55000000000000004">
      <c r="H16697" s="4"/>
      <c r="M16697" s="5"/>
      <c r="N16697" s="6"/>
    </row>
    <row r="16698" spans="8:14" x14ac:dyDescent="0.55000000000000004">
      <c r="H16698" s="4"/>
      <c r="M16698" s="5"/>
      <c r="N16698" s="6"/>
    </row>
    <row r="16699" spans="8:14" x14ac:dyDescent="0.55000000000000004">
      <c r="H16699" s="4"/>
      <c r="M16699" s="5"/>
      <c r="N16699" s="6"/>
    </row>
    <row r="16700" spans="8:14" x14ac:dyDescent="0.55000000000000004">
      <c r="H16700" s="4"/>
      <c r="M16700" s="5"/>
      <c r="N16700" s="6"/>
    </row>
    <row r="16701" spans="8:14" x14ac:dyDescent="0.55000000000000004">
      <c r="H16701" s="4"/>
      <c r="M16701" s="5"/>
      <c r="N16701" s="6"/>
    </row>
    <row r="16702" spans="8:14" x14ac:dyDescent="0.55000000000000004">
      <c r="H16702" s="4"/>
      <c r="M16702" s="5"/>
      <c r="N16702" s="6"/>
    </row>
    <row r="16703" spans="8:14" x14ac:dyDescent="0.55000000000000004">
      <c r="H16703" s="4"/>
      <c r="M16703" s="5"/>
      <c r="N16703" s="6"/>
    </row>
    <row r="16704" spans="8:14" x14ac:dyDescent="0.55000000000000004">
      <c r="H16704" s="4"/>
      <c r="M16704" s="5"/>
      <c r="N16704" s="6"/>
    </row>
    <row r="16705" spans="8:14" x14ac:dyDescent="0.55000000000000004">
      <c r="H16705" s="4"/>
      <c r="M16705" s="5"/>
      <c r="N16705" s="6"/>
    </row>
    <row r="16706" spans="8:14" x14ac:dyDescent="0.55000000000000004">
      <c r="H16706" s="4"/>
      <c r="M16706" s="5"/>
      <c r="N16706" s="6"/>
    </row>
    <row r="16707" spans="8:14" x14ac:dyDescent="0.55000000000000004">
      <c r="H16707" s="4"/>
      <c r="M16707" s="5"/>
      <c r="N16707" s="6"/>
    </row>
    <row r="16708" spans="8:14" x14ac:dyDescent="0.55000000000000004">
      <c r="H16708" s="4"/>
      <c r="M16708" s="5"/>
      <c r="N16708" s="6"/>
    </row>
    <row r="16709" spans="8:14" x14ac:dyDescent="0.55000000000000004">
      <c r="H16709" s="4"/>
      <c r="M16709" s="5"/>
      <c r="N16709" s="6"/>
    </row>
    <row r="16710" spans="8:14" x14ac:dyDescent="0.55000000000000004">
      <c r="H16710" s="4"/>
      <c r="M16710" s="5"/>
      <c r="N16710" s="6"/>
    </row>
    <row r="16711" spans="8:14" x14ac:dyDescent="0.55000000000000004">
      <c r="H16711" s="4"/>
      <c r="M16711" s="5"/>
      <c r="N16711" s="6"/>
    </row>
    <row r="16712" spans="8:14" x14ac:dyDescent="0.55000000000000004">
      <c r="H16712" s="4"/>
      <c r="M16712" s="5"/>
      <c r="N16712" s="6"/>
    </row>
    <row r="16713" spans="8:14" x14ac:dyDescent="0.55000000000000004">
      <c r="H16713" s="4"/>
      <c r="M16713" s="5"/>
      <c r="N16713" s="6"/>
    </row>
    <row r="16714" spans="8:14" x14ac:dyDescent="0.55000000000000004">
      <c r="H16714" s="4"/>
      <c r="M16714" s="5"/>
      <c r="N16714" s="6"/>
    </row>
    <row r="16715" spans="8:14" x14ac:dyDescent="0.55000000000000004">
      <c r="H16715" s="4"/>
      <c r="M16715" s="5"/>
      <c r="N16715" s="6"/>
    </row>
    <row r="16716" spans="8:14" x14ac:dyDescent="0.55000000000000004">
      <c r="H16716" s="4"/>
      <c r="M16716" s="5"/>
      <c r="N16716" s="6"/>
    </row>
    <row r="16717" spans="8:14" x14ac:dyDescent="0.55000000000000004">
      <c r="H16717" s="4"/>
      <c r="M16717" s="5"/>
      <c r="N16717" s="6"/>
    </row>
    <row r="16718" spans="8:14" x14ac:dyDescent="0.55000000000000004">
      <c r="H16718" s="4"/>
      <c r="M16718" s="5"/>
      <c r="N16718" s="6"/>
    </row>
    <row r="16719" spans="8:14" x14ac:dyDescent="0.55000000000000004">
      <c r="H16719" s="4"/>
      <c r="M16719" s="5"/>
      <c r="N16719" s="6"/>
    </row>
    <row r="16720" spans="8:14" x14ac:dyDescent="0.55000000000000004">
      <c r="H16720" s="4"/>
      <c r="M16720" s="5"/>
      <c r="N16720" s="6"/>
    </row>
    <row r="16721" spans="8:14" x14ac:dyDescent="0.55000000000000004">
      <c r="H16721" s="4"/>
      <c r="M16721" s="5"/>
      <c r="N16721" s="6"/>
    </row>
    <row r="16722" spans="8:14" x14ac:dyDescent="0.55000000000000004">
      <c r="H16722" s="4"/>
      <c r="M16722" s="5"/>
      <c r="N16722" s="6"/>
    </row>
    <row r="16723" spans="8:14" x14ac:dyDescent="0.55000000000000004">
      <c r="H16723" s="4"/>
      <c r="M16723" s="5"/>
      <c r="N16723" s="6"/>
    </row>
    <row r="16724" spans="8:14" x14ac:dyDescent="0.55000000000000004">
      <c r="H16724" s="4"/>
      <c r="M16724" s="5"/>
      <c r="N16724" s="6"/>
    </row>
    <row r="16725" spans="8:14" x14ac:dyDescent="0.55000000000000004">
      <c r="H16725" s="4"/>
      <c r="M16725" s="5"/>
      <c r="N16725" s="6"/>
    </row>
    <row r="16726" spans="8:14" x14ac:dyDescent="0.55000000000000004">
      <c r="H16726" s="4"/>
      <c r="M16726" s="5"/>
      <c r="N16726" s="6"/>
    </row>
    <row r="16727" spans="8:14" x14ac:dyDescent="0.55000000000000004">
      <c r="H16727" s="4"/>
      <c r="M16727" s="5"/>
      <c r="N16727" s="6"/>
    </row>
    <row r="16728" spans="8:14" x14ac:dyDescent="0.55000000000000004">
      <c r="H16728" s="4"/>
      <c r="M16728" s="5"/>
      <c r="N16728" s="6"/>
    </row>
    <row r="16729" spans="8:14" x14ac:dyDescent="0.55000000000000004">
      <c r="H16729" s="4"/>
      <c r="M16729" s="5"/>
      <c r="N16729" s="6"/>
    </row>
    <row r="16730" spans="8:14" x14ac:dyDescent="0.55000000000000004">
      <c r="H16730" s="4"/>
      <c r="M16730" s="5"/>
      <c r="N16730" s="6"/>
    </row>
    <row r="16731" spans="8:14" x14ac:dyDescent="0.55000000000000004">
      <c r="H16731" s="4"/>
      <c r="M16731" s="5"/>
      <c r="N16731" s="6"/>
    </row>
    <row r="16732" spans="8:14" x14ac:dyDescent="0.55000000000000004">
      <c r="H16732" s="4"/>
      <c r="M16732" s="5"/>
      <c r="N16732" s="6"/>
    </row>
    <row r="16733" spans="8:14" x14ac:dyDescent="0.55000000000000004">
      <c r="H16733" s="4"/>
      <c r="M16733" s="5"/>
      <c r="N16733" s="6"/>
    </row>
    <row r="16734" spans="8:14" x14ac:dyDescent="0.55000000000000004">
      <c r="H16734" s="4"/>
      <c r="M16734" s="5"/>
      <c r="N16734" s="6"/>
    </row>
    <row r="16735" spans="8:14" x14ac:dyDescent="0.55000000000000004">
      <c r="H16735" s="4"/>
      <c r="M16735" s="5"/>
      <c r="N16735" s="6"/>
    </row>
    <row r="16736" spans="8:14" x14ac:dyDescent="0.55000000000000004">
      <c r="H16736" s="4"/>
      <c r="M16736" s="5"/>
      <c r="N16736" s="6"/>
    </row>
    <row r="16737" spans="8:14" x14ac:dyDescent="0.55000000000000004">
      <c r="H16737" s="4"/>
      <c r="M16737" s="5"/>
      <c r="N16737" s="6"/>
    </row>
    <row r="16738" spans="8:14" x14ac:dyDescent="0.55000000000000004">
      <c r="H16738" s="4"/>
      <c r="M16738" s="5"/>
      <c r="N16738" s="6"/>
    </row>
    <row r="16739" spans="8:14" x14ac:dyDescent="0.55000000000000004">
      <c r="H16739" s="4"/>
      <c r="M16739" s="5"/>
      <c r="N16739" s="6"/>
    </row>
    <row r="16740" spans="8:14" x14ac:dyDescent="0.55000000000000004">
      <c r="H16740" s="4"/>
      <c r="M16740" s="5"/>
      <c r="N16740" s="6"/>
    </row>
    <row r="16741" spans="8:14" x14ac:dyDescent="0.55000000000000004">
      <c r="H16741" s="4"/>
      <c r="M16741" s="5"/>
      <c r="N16741" s="6"/>
    </row>
    <row r="16742" spans="8:14" x14ac:dyDescent="0.55000000000000004">
      <c r="H16742" s="4"/>
      <c r="M16742" s="5"/>
      <c r="N16742" s="6"/>
    </row>
    <row r="16743" spans="8:14" x14ac:dyDescent="0.55000000000000004">
      <c r="H16743" s="4"/>
      <c r="M16743" s="5"/>
      <c r="N16743" s="6"/>
    </row>
    <row r="16744" spans="8:14" x14ac:dyDescent="0.55000000000000004">
      <c r="H16744" s="4"/>
      <c r="M16744" s="5"/>
      <c r="N16744" s="6"/>
    </row>
    <row r="16745" spans="8:14" x14ac:dyDescent="0.55000000000000004">
      <c r="H16745" s="4"/>
      <c r="M16745" s="5"/>
      <c r="N16745" s="6"/>
    </row>
    <row r="16746" spans="8:14" x14ac:dyDescent="0.55000000000000004">
      <c r="H16746" s="4"/>
      <c r="M16746" s="5"/>
      <c r="N16746" s="6"/>
    </row>
    <row r="16747" spans="8:14" x14ac:dyDescent="0.55000000000000004">
      <c r="H16747" s="4"/>
      <c r="M16747" s="5"/>
      <c r="N16747" s="6"/>
    </row>
    <row r="16748" spans="8:14" x14ac:dyDescent="0.55000000000000004">
      <c r="H16748" s="4"/>
      <c r="M16748" s="5"/>
      <c r="N16748" s="6"/>
    </row>
    <row r="16749" spans="8:14" x14ac:dyDescent="0.55000000000000004">
      <c r="H16749" s="4"/>
      <c r="M16749" s="5"/>
      <c r="N16749" s="6"/>
    </row>
    <row r="16750" spans="8:14" x14ac:dyDescent="0.55000000000000004">
      <c r="H16750" s="4"/>
      <c r="M16750" s="5"/>
      <c r="N16750" s="6"/>
    </row>
    <row r="16751" spans="8:14" x14ac:dyDescent="0.55000000000000004">
      <c r="H16751" s="4"/>
      <c r="M16751" s="5"/>
      <c r="N16751" s="6"/>
    </row>
    <row r="16752" spans="8:14" x14ac:dyDescent="0.55000000000000004">
      <c r="H16752" s="4"/>
      <c r="M16752" s="5"/>
      <c r="N16752" s="6"/>
    </row>
    <row r="16753" spans="8:14" x14ac:dyDescent="0.55000000000000004">
      <c r="H16753" s="4"/>
      <c r="M16753" s="5"/>
      <c r="N16753" s="6"/>
    </row>
    <row r="16754" spans="8:14" x14ac:dyDescent="0.55000000000000004">
      <c r="H16754" s="4"/>
      <c r="M16754" s="5"/>
      <c r="N16754" s="6"/>
    </row>
    <row r="16755" spans="8:14" x14ac:dyDescent="0.55000000000000004">
      <c r="H16755" s="4"/>
      <c r="M16755" s="5"/>
      <c r="N16755" s="6"/>
    </row>
    <row r="16756" spans="8:14" x14ac:dyDescent="0.55000000000000004">
      <c r="H16756" s="4"/>
      <c r="M16756" s="5"/>
      <c r="N16756" s="6"/>
    </row>
    <row r="16757" spans="8:14" x14ac:dyDescent="0.55000000000000004">
      <c r="H16757" s="4"/>
      <c r="M16757" s="5"/>
      <c r="N16757" s="6"/>
    </row>
    <row r="16758" spans="8:14" x14ac:dyDescent="0.55000000000000004">
      <c r="H16758" s="4"/>
      <c r="M16758" s="5"/>
      <c r="N16758" s="6"/>
    </row>
    <row r="16759" spans="8:14" x14ac:dyDescent="0.55000000000000004">
      <c r="H16759" s="4"/>
      <c r="M16759" s="5"/>
      <c r="N16759" s="6"/>
    </row>
    <row r="16760" spans="8:14" x14ac:dyDescent="0.55000000000000004">
      <c r="H16760" s="4"/>
      <c r="M16760" s="5"/>
      <c r="N16760" s="6"/>
    </row>
    <row r="16761" spans="8:14" x14ac:dyDescent="0.55000000000000004">
      <c r="H16761" s="4"/>
      <c r="M16761" s="5"/>
      <c r="N16761" s="6"/>
    </row>
    <row r="16762" spans="8:14" x14ac:dyDescent="0.55000000000000004">
      <c r="H16762" s="4"/>
      <c r="M16762" s="5"/>
      <c r="N16762" s="6"/>
    </row>
    <row r="16763" spans="8:14" x14ac:dyDescent="0.55000000000000004">
      <c r="H16763" s="4"/>
      <c r="M16763" s="5"/>
      <c r="N16763" s="6"/>
    </row>
    <row r="16764" spans="8:14" x14ac:dyDescent="0.55000000000000004">
      <c r="H16764" s="4"/>
      <c r="M16764" s="5"/>
      <c r="N16764" s="6"/>
    </row>
    <row r="16765" spans="8:14" x14ac:dyDescent="0.55000000000000004">
      <c r="H16765" s="4"/>
      <c r="M16765" s="5"/>
      <c r="N16765" s="6"/>
    </row>
    <row r="16766" spans="8:14" x14ac:dyDescent="0.55000000000000004">
      <c r="H16766" s="4"/>
      <c r="M16766" s="5"/>
      <c r="N16766" s="6"/>
    </row>
    <row r="16767" spans="8:14" x14ac:dyDescent="0.55000000000000004">
      <c r="H16767" s="4"/>
      <c r="M16767" s="5"/>
      <c r="N16767" s="6"/>
    </row>
    <row r="16768" spans="8:14" x14ac:dyDescent="0.55000000000000004">
      <c r="H16768" s="4"/>
      <c r="M16768" s="5"/>
      <c r="N16768" s="6"/>
    </row>
    <row r="16769" spans="8:14" x14ac:dyDescent="0.55000000000000004">
      <c r="H16769" s="4"/>
      <c r="M16769" s="5"/>
      <c r="N16769" s="6"/>
    </row>
    <row r="16770" spans="8:14" x14ac:dyDescent="0.55000000000000004">
      <c r="H16770" s="4"/>
      <c r="M16770" s="5"/>
      <c r="N16770" s="6"/>
    </row>
    <row r="16771" spans="8:14" x14ac:dyDescent="0.55000000000000004">
      <c r="H16771" s="4"/>
      <c r="M16771" s="5"/>
      <c r="N16771" s="6"/>
    </row>
    <row r="16772" spans="8:14" x14ac:dyDescent="0.55000000000000004">
      <c r="H16772" s="4"/>
      <c r="M16772" s="5"/>
      <c r="N16772" s="6"/>
    </row>
    <row r="16773" spans="8:14" x14ac:dyDescent="0.55000000000000004">
      <c r="H16773" s="4"/>
      <c r="M16773" s="5"/>
      <c r="N16773" s="6"/>
    </row>
    <row r="16774" spans="8:14" x14ac:dyDescent="0.55000000000000004">
      <c r="H16774" s="4"/>
      <c r="M16774" s="5"/>
      <c r="N16774" s="6"/>
    </row>
    <row r="16775" spans="8:14" x14ac:dyDescent="0.55000000000000004">
      <c r="H16775" s="4"/>
      <c r="M16775" s="5"/>
      <c r="N16775" s="6"/>
    </row>
    <row r="16776" spans="8:14" x14ac:dyDescent="0.55000000000000004">
      <c r="H16776" s="4"/>
      <c r="M16776" s="5"/>
      <c r="N16776" s="6"/>
    </row>
    <row r="16777" spans="8:14" x14ac:dyDescent="0.55000000000000004">
      <c r="H16777" s="4"/>
      <c r="M16777" s="5"/>
      <c r="N16777" s="6"/>
    </row>
    <row r="16778" spans="8:14" x14ac:dyDescent="0.55000000000000004">
      <c r="H16778" s="4"/>
      <c r="M16778" s="5"/>
      <c r="N16778" s="6"/>
    </row>
    <row r="16779" spans="8:14" x14ac:dyDescent="0.55000000000000004">
      <c r="H16779" s="4"/>
      <c r="M16779" s="5"/>
      <c r="N16779" s="6"/>
    </row>
    <row r="16780" spans="8:14" x14ac:dyDescent="0.55000000000000004">
      <c r="H16780" s="4"/>
      <c r="M16780" s="5"/>
      <c r="N16780" s="6"/>
    </row>
    <row r="16781" spans="8:14" x14ac:dyDescent="0.55000000000000004">
      <c r="H16781" s="4"/>
      <c r="M16781" s="5"/>
      <c r="N16781" s="6"/>
    </row>
    <row r="16782" spans="8:14" x14ac:dyDescent="0.55000000000000004">
      <c r="H16782" s="4"/>
      <c r="M16782" s="5"/>
      <c r="N16782" s="6"/>
    </row>
    <row r="16783" spans="8:14" x14ac:dyDescent="0.55000000000000004">
      <c r="H16783" s="4"/>
      <c r="M16783" s="5"/>
      <c r="N16783" s="6"/>
    </row>
    <row r="16784" spans="8:14" x14ac:dyDescent="0.55000000000000004">
      <c r="H16784" s="4"/>
      <c r="M16784" s="5"/>
      <c r="N16784" s="6"/>
    </row>
    <row r="16785" spans="8:14" x14ac:dyDescent="0.55000000000000004">
      <c r="H16785" s="4"/>
      <c r="M16785" s="5"/>
      <c r="N16785" s="6"/>
    </row>
    <row r="16786" spans="8:14" x14ac:dyDescent="0.55000000000000004">
      <c r="H16786" s="4"/>
      <c r="M16786" s="5"/>
      <c r="N16786" s="6"/>
    </row>
    <row r="16787" spans="8:14" x14ac:dyDescent="0.55000000000000004">
      <c r="H16787" s="4"/>
      <c r="M16787" s="5"/>
      <c r="N16787" s="6"/>
    </row>
    <row r="16788" spans="8:14" x14ac:dyDescent="0.55000000000000004">
      <c r="H16788" s="4"/>
      <c r="M16788" s="5"/>
      <c r="N16788" s="6"/>
    </row>
    <row r="16789" spans="8:14" x14ac:dyDescent="0.55000000000000004">
      <c r="H16789" s="4"/>
      <c r="M16789" s="5"/>
      <c r="N16789" s="6"/>
    </row>
    <row r="16790" spans="8:14" x14ac:dyDescent="0.55000000000000004">
      <c r="H16790" s="4"/>
      <c r="M16790" s="5"/>
      <c r="N16790" s="6"/>
    </row>
    <row r="16791" spans="8:14" x14ac:dyDescent="0.55000000000000004">
      <c r="H16791" s="4"/>
      <c r="M16791" s="5"/>
      <c r="N16791" s="6"/>
    </row>
    <row r="16792" spans="8:14" x14ac:dyDescent="0.55000000000000004">
      <c r="H16792" s="4"/>
      <c r="M16792" s="5"/>
      <c r="N16792" s="6"/>
    </row>
    <row r="16793" spans="8:14" x14ac:dyDescent="0.55000000000000004">
      <c r="H16793" s="4"/>
      <c r="M16793" s="5"/>
      <c r="N16793" s="6"/>
    </row>
    <row r="16794" spans="8:14" x14ac:dyDescent="0.55000000000000004">
      <c r="H16794" s="4"/>
      <c r="M16794" s="5"/>
      <c r="N16794" s="6"/>
    </row>
    <row r="16795" spans="8:14" x14ac:dyDescent="0.55000000000000004">
      <c r="H16795" s="4"/>
      <c r="M16795" s="5"/>
      <c r="N16795" s="6"/>
    </row>
    <row r="16796" spans="8:14" x14ac:dyDescent="0.55000000000000004">
      <c r="H16796" s="4"/>
      <c r="M16796" s="5"/>
      <c r="N16796" s="6"/>
    </row>
    <row r="16797" spans="8:14" x14ac:dyDescent="0.55000000000000004">
      <c r="H16797" s="4"/>
      <c r="M16797" s="5"/>
      <c r="N16797" s="6"/>
    </row>
    <row r="16798" spans="8:14" x14ac:dyDescent="0.55000000000000004">
      <c r="H16798" s="4"/>
      <c r="M16798" s="5"/>
      <c r="N16798" s="6"/>
    </row>
    <row r="16799" spans="8:14" x14ac:dyDescent="0.55000000000000004">
      <c r="H16799" s="4"/>
      <c r="M16799" s="5"/>
      <c r="N16799" s="6"/>
    </row>
    <row r="16800" spans="8:14" x14ac:dyDescent="0.55000000000000004">
      <c r="H16800" s="4"/>
      <c r="M16800" s="5"/>
      <c r="N16800" s="6"/>
    </row>
    <row r="16801" spans="8:14" x14ac:dyDescent="0.55000000000000004">
      <c r="H16801" s="4"/>
      <c r="M16801" s="5"/>
      <c r="N16801" s="6"/>
    </row>
    <row r="16802" spans="8:14" x14ac:dyDescent="0.55000000000000004">
      <c r="H16802" s="4"/>
      <c r="M16802" s="5"/>
      <c r="N16802" s="6"/>
    </row>
    <row r="16803" spans="8:14" x14ac:dyDescent="0.55000000000000004">
      <c r="H16803" s="4"/>
      <c r="M16803" s="5"/>
      <c r="N16803" s="6"/>
    </row>
    <row r="16804" spans="8:14" x14ac:dyDescent="0.55000000000000004">
      <c r="H16804" s="4"/>
      <c r="M16804" s="5"/>
      <c r="N16804" s="6"/>
    </row>
    <row r="16805" spans="8:14" x14ac:dyDescent="0.55000000000000004">
      <c r="H16805" s="4"/>
      <c r="M16805" s="5"/>
      <c r="N16805" s="6"/>
    </row>
    <row r="16806" spans="8:14" x14ac:dyDescent="0.55000000000000004">
      <c r="H16806" s="4"/>
      <c r="M16806" s="5"/>
      <c r="N16806" s="6"/>
    </row>
    <row r="16807" spans="8:14" x14ac:dyDescent="0.55000000000000004">
      <c r="H16807" s="4"/>
      <c r="M16807" s="5"/>
      <c r="N16807" s="6"/>
    </row>
    <row r="16808" spans="8:14" x14ac:dyDescent="0.55000000000000004">
      <c r="H16808" s="4"/>
      <c r="M16808" s="5"/>
      <c r="N16808" s="6"/>
    </row>
    <row r="16809" spans="8:14" x14ac:dyDescent="0.55000000000000004">
      <c r="H16809" s="4"/>
      <c r="M16809" s="5"/>
      <c r="N16809" s="6"/>
    </row>
    <row r="16810" spans="8:14" x14ac:dyDescent="0.55000000000000004">
      <c r="H16810" s="4"/>
      <c r="M16810" s="5"/>
      <c r="N16810" s="6"/>
    </row>
    <row r="16811" spans="8:14" x14ac:dyDescent="0.55000000000000004">
      <c r="H16811" s="4"/>
      <c r="M16811" s="5"/>
      <c r="N16811" s="6"/>
    </row>
    <row r="16812" spans="8:14" x14ac:dyDescent="0.55000000000000004">
      <c r="H16812" s="4"/>
      <c r="M16812" s="5"/>
      <c r="N16812" s="6"/>
    </row>
    <row r="16813" spans="8:14" x14ac:dyDescent="0.55000000000000004">
      <c r="H16813" s="4"/>
      <c r="M16813" s="5"/>
      <c r="N16813" s="6"/>
    </row>
    <row r="16814" spans="8:14" x14ac:dyDescent="0.55000000000000004">
      <c r="H16814" s="4"/>
      <c r="M16814" s="5"/>
      <c r="N16814" s="6"/>
    </row>
    <row r="16815" spans="8:14" x14ac:dyDescent="0.55000000000000004">
      <c r="H16815" s="4"/>
      <c r="M16815" s="5"/>
      <c r="N16815" s="6"/>
    </row>
    <row r="16816" spans="8:14" x14ac:dyDescent="0.55000000000000004">
      <c r="H16816" s="4"/>
      <c r="M16816" s="5"/>
      <c r="N16816" s="6"/>
    </row>
    <row r="16817" spans="8:14" x14ac:dyDescent="0.55000000000000004">
      <c r="H16817" s="4"/>
      <c r="M16817" s="5"/>
      <c r="N16817" s="6"/>
    </row>
    <row r="16818" spans="8:14" x14ac:dyDescent="0.55000000000000004">
      <c r="H16818" s="4"/>
      <c r="M16818" s="5"/>
      <c r="N16818" s="6"/>
    </row>
    <row r="16819" spans="8:14" x14ac:dyDescent="0.55000000000000004">
      <c r="H16819" s="4"/>
      <c r="M16819" s="5"/>
      <c r="N16819" s="6"/>
    </row>
    <row r="16820" spans="8:14" x14ac:dyDescent="0.55000000000000004">
      <c r="H16820" s="4"/>
      <c r="M16820" s="5"/>
      <c r="N16820" s="6"/>
    </row>
    <row r="16821" spans="8:14" x14ac:dyDescent="0.55000000000000004">
      <c r="H16821" s="4"/>
      <c r="M16821" s="5"/>
      <c r="N16821" s="6"/>
    </row>
    <row r="16822" spans="8:14" x14ac:dyDescent="0.55000000000000004">
      <c r="H16822" s="4"/>
      <c r="M16822" s="5"/>
      <c r="N16822" s="6"/>
    </row>
    <row r="16823" spans="8:14" x14ac:dyDescent="0.55000000000000004">
      <c r="H16823" s="4"/>
      <c r="M16823" s="5"/>
      <c r="N16823" s="6"/>
    </row>
    <row r="16824" spans="8:14" x14ac:dyDescent="0.55000000000000004">
      <c r="H16824" s="4"/>
      <c r="M16824" s="5"/>
      <c r="N16824" s="6"/>
    </row>
    <row r="16825" spans="8:14" x14ac:dyDescent="0.55000000000000004">
      <c r="H16825" s="4"/>
      <c r="M16825" s="5"/>
      <c r="N16825" s="6"/>
    </row>
    <row r="16826" spans="8:14" x14ac:dyDescent="0.55000000000000004">
      <c r="H16826" s="4"/>
      <c r="M16826" s="5"/>
      <c r="N16826" s="6"/>
    </row>
    <row r="16827" spans="8:14" x14ac:dyDescent="0.55000000000000004">
      <c r="H16827" s="4"/>
      <c r="M16827" s="5"/>
      <c r="N16827" s="6"/>
    </row>
    <row r="16828" spans="8:14" x14ac:dyDescent="0.55000000000000004">
      <c r="H16828" s="4"/>
      <c r="M16828" s="5"/>
      <c r="N16828" s="6"/>
    </row>
    <row r="16829" spans="8:14" x14ac:dyDescent="0.55000000000000004">
      <c r="H16829" s="4"/>
      <c r="M16829" s="5"/>
      <c r="N16829" s="6"/>
    </row>
    <row r="16830" spans="8:14" x14ac:dyDescent="0.55000000000000004">
      <c r="H16830" s="4"/>
      <c r="M16830" s="5"/>
      <c r="N16830" s="6"/>
    </row>
    <row r="16831" spans="8:14" x14ac:dyDescent="0.55000000000000004">
      <c r="H16831" s="4"/>
      <c r="M16831" s="5"/>
      <c r="N16831" s="6"/>
    </row>
    <row r="16832" spans="8:14" x14ac:dyDescent="0.55000000000000004">
      <c r="H16832" s="4"/>
      <c r="M16832" s="5"/>
      <c r="N16832" s="6"/>
    </row>
    <row r="16833" spans="8:14" x14ac:dyDescent="0.55000000000000004">
      <c r="H16833" s="4"/>
      <c r="M16833" s="5"/>
      <c r="N16833" s="6"/>
    </row>
    <row r="16834" spans="8:14" x14ac:dyDescent="0.55000000000000004">
      <c r="H16834" s="4"/>
      <c r="M16834" s="5"/>
      <c r="N16834" s="6"/>
    </row>
    <row r="16835" spans="8:14" x14ac:dyDescent="0.55000000000000004">
      <c r="H16835" s="4"/>
      <c r="M16835" s="5"/>
      <c r="N16835" s="6"/>
    </row>
    <row r="16836" spans="8:14" x14ac:dyDescent="0.55000000000000004">
      <c r="H16836" s="4"/>
      <c r="M16836" s="5"/>
      <c r="N16836" s="6"/>
    </row>
    <row r="16837" spans="8:14" x14ac:dyDescent="0.55000000000000004">
      <c r="H16837" s="4"/>
      <c r="M16837" s="5"/>
      <c r="N16837" s="6"/>
    </row>
    <row r="16838" spans="8:14" x14ac:dyDescent="0.55000000000000004">
      <c r="H16838" s="4"/>
      <c r="M16838" s="5"/>
      <c r="N16838" s="6"/>
    </row>
    <row r="16839" spans="8:14" x14ac:dyDescent="0.55000000000000004">
      <c r="H16839" s="4"/>
      <c r="M16839" s="5"/>
      <c r="N16839" s="6"/>
    </row>
    <row r="16840" spans="8:14" x14ac:dyDescent="0.55000000000000004">
      <c r="H16840" s="4"/>
      <c r="M16840" s="5"/>
      <c r="N16840" s="6"/>
    </row>
    <row r="16841" spans="8:14" x14ac:dyDescent="0.55000000000000004">
      <c r="H16841" s="4"/>
      <c r="M16841" s="5"/>
      <c r="N16841" s="6"/>
    </row>
    <row r="16842" spans="8:14" x14ac:dyDescent="0.55000000000000004">
      <c r="H16842" s="4"/>
      <c r="M16842" s="5"/>
      <c r="N16842" s="6"/>
    </row>
    <row r="16843" spans="8:14" x14ac:dyDescent="0.55000000000000004">
      <c r="H16843" s="4"/>
      <c r="M16843" s="5"/>
      <c r="N16843" s="6"/>
    </row>
    <row r="16844" spans="8:14" x14ac:dyDescent="0.55000000000000004">
      <c r="H16844" s="4"/>
      <c r="M16844" s="5"/>
      <c r="N16844" s="6"/>
    </row>
    <row r="16845" spans="8:14" x14ac:dyDescent="0.55000000000000004">
      <c r="H16845" s="4"/>
      <c r="M16845" s="5"/>
      <c r="N16845" s="6"/>
    </row>
    <row r="16846" spans="8:14" x14ac:dyDescent="0.55000000000000004">
      <c r="H16846" s="4"/>
      <c r="M16846" s="5"/>
      <c r="N16846" s="6"/>
    </row>
    <row r="16847" spans="8:14" x14ac:dyDescent="0.55000000000000004">
      <c r="H16847" s="4"/>
      <c r="M16847" s="5"/>
      <c r="N16847" s="6"/>
    </row>
    <row r="16848" spans="8:14" x14ac:dyDescent="0.55000000000000004">
      <c r="H16848" s="4"/>
      <c r="M16848" s="5"/>
      <c r="N16848" s="6"/>
    </row>
    <row r="16849" spans="8:14" x14ac:dyDescent="0.55000000000000004">
      <c r="H16849" s="4"/>
      <c r="M16849" s="5"/>
      <c r="N16849" s="6"/>
    </row>
    <row r="16850" spans="8:14" x14ac:dyDescent="0.55000000000000004">
      <c r="H16850" s="4"/>
      <c r="M16850" s="5"/>
      <c r="N16850" s="6"/>
    </row>
    <row r="16851" spans="8:14" x14ac:dyDescent="0.55000000000000004">
      <c r="H16851" s="4"/>
      <c r="M16851" s="5"/>
      <c r="N16851" s="6"/>
    </row>
    <row r="16852" spans="8:14" x14ac:dyDescent="0.55000000000000004">
      <c r="H16852" s="4"/>
      <c r="M16852" s="5"/>
      <c r="N16852" s="6"/>
    </row>
    <row r="16853" spans="8:14" x14ac:dyDescent="0.55000000000000004">
      <c r="H16853" s="4"/>
      <c r="M16853" s="5"/>
      <c r="N16853" s="6"/>
    </row>
    <row r="16854" spans="8:14" x14ac:dyDescent="0.55000000000000004">
      <c r="H16854" s="4"/>
      <c r="M16854" s="5"/>
      <c r="N16854" s="6"/>
    </row>
    <row r="16855" spans="8:14" x14ac:dyDescent="0.55000000000000004">
      <c r="H16855" s="4"/>
      <c r="M16855" s="5"/>
      <c r="N16855" s="6"/>
    </row>
    <row r="16856" spans="8:14" x14ac:dyDescent="0.55000000000000004">
      <c r="H16856" s="4"/>
      <c r="M16856" s="5"/>
      <c r="N16856" s="6"/>
    </row>
    <row r="16857" spans="8:14" x14ac:dyDescent="0.55000000000000004">
      <c r="H16857" s="4"/>
      <c r="M16857" s="5"/>
      <c r="N16857" s="6"/>
    </row>
    <row r="16858" spans="8:14" x14ac:dyDescent="0.55000000000000004">
      <c r="H16858" s="4"/>
      <c r="M16858" s="5"/>
      <c r="N16858" s="6"/>
    </row>
    <row r="16859" spans="8:14" x14ac:dyDescent="0.55000000000000004">
      <c r="H16859" s="4"/>
      <c r="M16859" s="5"/>
      <c r="N16859" s="6"/>
    </row>
    <row r="16860" spans="8:14" x14ac:dyDescent="0.55000000000000004">
      <c r="H16860" s="4"/>
      <c r="M16860" s="5"/>
      <c r="N16860" s="6"/>
    </row>
    <row r="16861" spans="8:14" x14ac:dyDescent="0.55000000000000004">
      <c r="H16861" s="4"/>
      <c r="M16861" s="5"/>
      <c r="N16861" s="6"/>
    </row>
    <row r="16862" spans="8:14" x14ac:dyDescent="0.55000000000000004">
      <c r="H16862" s="4"/>
      <c r="M16862" s="5"/>
      <c r="N16862" s="6"/>
    </row>
    <row r="16863" spans="8:14" x14ac:dyDescent="0.55000000000000004">
      <c r="H16863" s="4"/>
      <c r="M16863" s="5"/>
      <c r="N16863" s="6"/>
    </row>
    <row r="16864" spans="8:14" x14ac:dyDescent="0.55000000000000004">
      <c r="H16864" s="4"/>
      <c r="M16864" s="5"/>
      <c r="N16864" s="6"/>
    </row>
    <row r="16865" spans="8:14" x14ac:dyDescent="0.55000000000000004">
      <c r="H16865" s="4"/>
      <c r="M16865" s="5"/>
      <c r="N16865" s="6"/>
    </row>
    <row r="16866" spans="8:14" x14ac:dyDescent="0.55000000000000004">
      <c r="H16866" s="4"/>
      <c r="M16866" s="5"/>
      <c r="N16866" s="6"/>
    </row>
    <row r="16867" spans="8:14" x14ac:dyDescent="0.55000000000000004">
      <c r="H16867" s="4"/>
      <c r="M16867" s="5"/>
      <c r="N16867" s="6"/>
    </row>
    <row r="16868" spans="8:14" x14ac:dyDescent="0.55000000000000004">
      <c r="H16868" s="4"/>
      <c r="M16868" s="5"/>
      <c r="N16868" s="6"/>
    </row>
    <row r="16869" spans="8:14" x14ac:dyDescent="0.55000000000000004">
      <c r="H16869" s="4"/>
      <c r="M16869" s="5"/>
      <c r="N16869" s="6"/>
    </row>
    <row r="16870" spans="8:14" x14ac:dyDescent="0.55000000000000004">
      <c r="H16870" s="4"/>
      <c r="M16870" s="5"/>
      <c r="N16870" s="6"/>
    </row>
    <row r="16871" spans="8:14" x14ac:dyDescent="0.55000000000000004">
      <c r="H16871" s="4"/>
      <c r="M16871" s="5"/>
      <c r="N16871" s="6"/>
    </row>
    <row r="16872" spans="8:14" x14ac:dyDescent="0.55000000000000004">
      <c r="H16872" s="4"/>
      <c r="M16872" s="5"/>
      <c r="N16872" s="6"/>
    </row>
    <row r="16873" spans="8:14" x14ac:dyDescent="0.55000000000000004">
      <c r="H16873" s="4"/>
      <c r="M16873" s="5"/>
      <c r="N16873" s="6"/>
    </row>
    <row r="16874" spans="8:14" x14ac:dyDescent="0.55000000000000004">
      <c r="H16874" s="4"/>
      <c r="M16874" s="5"/>
      <c r="N16874" s="6"/>
    </row>
    <row r="16875" spans="8:14" x14ac:dyDescent="0.55000000000000004">
      <c r="H16875" s="4"/>
      <c r="M16875" s="5"/>
      <c r="N16875" s="6"/>
    </row>
    <row r="16876" spans="8:14" x14ac:dyDescent="0.55000000000000004">
      <c r="H16876" s="4"/>
      <c r="M16876" s="5"/>
      <c r="N16876" s="6"/>
    </row>
    <row r="16877" spans="8:14" x14ac:dyDescent="0.55000000000000004">
      <c r="H16877" s="4"/>
      <c r="M16877" s="5"/>
      <c r="N16877" s="6"/>
    </row>
    <row r="16878" spans="8:14" x14ac:dyDescent="0.55000000000000004">
      <c r="H16878" s="4"/>
      <c r="M16878" s="5"/>
      <c r="N16878" s="6"/>
    </row>
    <row r="16879" spans="8:14" x14ac:dyDescent="0.55000000000000004">
      <c r="H16879" s="4"/>
      <c r="M16879" s="5"/>
      <c r="N16879" s="6"/>
    </row>
    <row r="16880" spans="8:14" x14ac:dyDescent="0.55000000000000004">
      <c r="H16880" s="4"/>
      <c r="M16880" s="5"/>
      <c r="N16880" s="6"/>
    </row>
    <row r="16881" spans="8:14" x14ac:dyDescent="0.55000000000000004">
      <c r="H16881" s="4"/>
      <c r="M16881" s="5"/>
      <c r="N16881" s="6"/>
    </row>
    <row r="16882" spans="8:14" x14ac:dyDescent="0.55000000000000004">
      <c r="H16882" s="4"/>
      <c r="M16882" s="5"/>
      <c r="N16882" s="6"/>
    </row>
    <row r="16883" spans="8:14" x14ac:dyDescent="0.55000000000000004">
      <c r="H16883" s="4"/>
      <c r="M16883" s="5"/>
      <c r="N16883" s="6"/>
    </row>
    <row r="16884" spans="8:14" x14ac:dyDescent="0.55000000000000004">
      <c r="H16884" s="4"/>
      <c r="M16884" s="5"/>
      <c r="N16884" s="6"/>
    </row>
    <row r="16885" spans="8:14" x14ac:dyDescent="0.55000000000000004">
      <c r="H16885" s="4"/>
      <c r="M16885" s="5"/>
      <c r="N16885" s="6"/>
    </row>
    <row r="16886" spans="8:14" x14ac:dyDescent="0.55000000000000004">
      <c r="H16886" s="4"/>
      <c r="M16886" s="5"/>
      <c r="N16886" s="6"/>
    </row>
    <row r="16887" spans="8:14" x14ac:dyDescent="0.55000000000000004">
      <c r="H16887" s="4"/>
      <c r="M16887" s="5"/>
      <c r="N16887" s="6"/>
    </row>
    <row r="16888" spans="8:14" x14ac:dyDescent="0.55000000000000004">
      <c r="H16888" s="4"/>
      <c r="M16888" s="5"/>
      <c r="N16888" s="6"/>
    </row>
    <row r="16889" spans="8:14" x14ac:dyDescent="0.55000000000000004">
      <c r="H16889" s="4"/>
      <c r="M16889" s="5"/>
      <c r="N16889" s="6"/>
    </row>
    <row r="16890" spans="8:14" x14ac:dyDescent="0.55000000000000004">
      <c r="H16890" s="4"/>
      <c r="M16890" s="5"/>
      <c r="N16890" s="6"/>
    </row>
    <row r="16891" spans="8:14" x14ac:dyDescent="0.55000000000000004">
      <c r="H16891" s="4"/>
      <c r="M16891" s="5"/>
      <c r="N16891" s="6"/>
    </row>
    <row r="16892" spans="8:14" x14ac:dyDescent="0.55000000000000004">
      <c r="H16892" s="4"/>
      <c r="M16892" s="5"/>
      <c r="N16892" s="6"/>
    </row>
    <row r="16893" spans="8:14" x14ac:dyDescent="0.55000000000000004">
      <c r="H16893" s="4"/>
      <c r="M16893" s="5"/>
      <c r="N16893" s="6"/>
    </row>
    <row r="16894" spans="8:14" x14ac:dyDescent="0.55000000000000004">
      <c r="H16894" s="4"/>
      <c r="M16894" s="5"/>
      <c r="N16894" s="6"/>
    </row>
    <row r="16895" spans="8:14" x14ac:dyDescent="0.55000000000000004">
      <c r="H16895" s="4"/>
      <c r="M16895" s="5"/>
      <c r="N16895" s="6"/>
    </row>
    <row r="16896" spans="8:14" x14ac:dyDescent="0.55000000000000004">
      <c r="H16896" s="4"/>
      <c r="M16896" s="5"/>
      <c r="N16896" s="6"/>
    </row>
    <row r="16897" spans="8:14" x14ac:dyDescent="0.55000000000000004">
      <c r="H16897" s="4"/>
      <c r="M16897" s="5"/>
      <c r="N16897" s="6"/>
    </row>
    <row r="16898" spans="8:14" x14ac:dyDescent="0.55000000000000004">
      <c r="H16898" s="4"/>
      <c r="M16898" s="5"/>
      <c r="N16898" s="6"/>
    </row>
    <row r="16899" spans="8:14" x14ac:dyDescent="0.55000000000000004">
      <c r="H16899" s="4"/>
      <c r="M16899" s="5"/>
      <c r="N16899" s="6"/>
    </row>
    <row r="16900" spans="8:14" x14ac:dyDescent="0.55000000000000004">
      <c r="H16900" s="4"/>
      <c r="M16900" s="5"/>
      <c r="N16900" s="6"/>
    </row>
    <row r="16901" spans="8:14" x14ac:dyDescent="0.55000000000000004">
      <c r="H16901" s="4"/>
      <c r="M16901" s="5"/>
      <c r="N16901" s="6"/>
    </row>
    <row r="16902" spans="8:14" x14ac:dyDescent="0.55000000000000004">
      <c r="H16902" s="4"/>
      <c r="M16902" s="5"/>
      <c r="N16902" s="6"/>
    </row>
    <row r="16903" spans="8:14" x14ac:dyDescent="0.55000000000000004">
      <c r="H16903" s="4"/>
      <c r="M16903" s="5"/>
      <c r="N16903" s="6"/>
    </row>
    <row r="16904" spans="8:14" x14ac:dyDescent="0.55000000000000004">
      <c r="H16904" s="4"/>
      <c r="M16904" s="5"/>
      <c r="N16904" s="6"/>
    </row>
    <row r="16905" spans="8:14" x14ac:dyDescent="0.55000000000000004">
      <c r="H16905" s="4"/>
      <c r="M16905" s="5"/>
      <c r="N16905" s="6"/>
    </row>
    <row r="16906" spans="8:14" x14ac:dyDescent="0.55000000000000004">
      <c r="H16906" s="4"/>
      <c r="M16906" s="5"/>
      <c r="N16906" s="6"/>
    </row>
    <row r="16907" spans="8:14" x14ac:dyDescent="0.55000000000000004">
      <c r="H16907" s="4"/>
      <c r="M16907" s="5"/>
      <c r="N16907" s="6"/>
    </row>
    <row r="16908" spans="8:14" x14ac:dyDescent="0.55000000000000004">
      <c r="H16908" s="4"/>
      <c r="M16908" s="5"/>
      <c r="N16908" s="6"/>
    </row>
    <row r="16909" spans="8:14" x14ac:dyDescent="0.55000000000000004">
      <c r="H16909" s="4"/>
      <c r="M16909" s="5"/>
      <c r="N16909" s="6"/>
    </row>
    <row r="16910" spans="8:14" x14ac:dyDescent="0.55000000000000004">
      <c r="H16910" s="4"/>
      <c r="M16910" s="5"/>
      <c r="N16910" s="6"/>
    </row>
    <row r="16911" spans="8:14" x14ac:dyDescent="0.55000000000000004">
      <c r="H16911" s="4"/>
      <c r="M16911" s="5"/>
      <c r="N16911" s="6"/>
    </row>
    <row r="16912" spans="8:14" x14ac:dyDescent="0.55000000000000004">
      <c r="H16912" s="4"/>
      <c r="M16912" s="5"/>
      <c r="N16912" s="6"/>
    </row>
    <row r="16913" spans="8:14" x14ac:dyDescent="0.55000000000000004">
      <c r="H16913" s="4"/>
      <c r="M16913" s="5"/>
      <c r="N16913" s="6"/>
    </row>
    <row r="16914" spans="8:14" x14ac:dyDescent="0.55000000000000004">
      <c r="H16914" s="4"/>
      <c r="M16914" s="5"/>
      <c r="N16914" s="6"/>
    </row>
    <row r="16915" spans="8:14" x14ac:dyDescent="0.55000000000000004">
      <c r="H16915" s="4"/>
      <c r="M16915" s="5"/>
      <c r="N16915" s="6"/>
    </row>
    <row r="16916" spans="8:14" x14ac:dyDescent="0.55000000000000004">
      <c r="H16916" s="4"/>
      <c r="M16916" s="5"/>
      <c r="N16916" s="6"/>
    </row>
    <row r="16917" spans="8:14" x14ac:dyDescent="0.55000000000000004">
      <c r="H16917" s="4"/>
      <c r="M16917" s="5"/>
      <c r="N16917" s="6"/>
    </row>
    <row r="16918" spans="8:14" x14ac:dyDescent="0.55000000000000004">
      <c r="H16918" s="4"/>
      <c r="M16918" s="5"/>
      <c r="N16918" s="6"/>
    </row>
    <row r="16919" spans="8:14" x14ac:dyDescent="0.55000000000000004">
      <c r="H16919" s="4"/>
      <c r="M16919" s="5"/>
      <c r="N16919" s="6"/>
    </row>
    <row r="16920" spans="8:14" x14ac:dyDescent="0.55000000000000004">
      <c r="H16920" s="4"/>
      <c r="M16920" s="5"/>
      <c r="N16920" s="6"/>
    </row>
    <row r="16921" spans="8:14" x14ac:dyDescent="0.55000000000000004">
      <c r="H16921" s="4"/>
      <c r="M16921" s="5"/>
      <c r="N16921" s="6"/>
    </row>
    <row r="16922" spans="8:14" x14ac:dyDescent="0.55000000000000004">
      <c r="H16922" s="4"/>
      <c r="M16922" s="5"/>
      <c r="N16922" s="6"/>
    </row>
    <row r="16923" spans="8:14" x14ac:dyDescent="0.55000000000000004">
      <c r="H16923" s="4"/>
      <c r="M16923" s="5"/>
      <c r="N16923" s="6"/>
    </row>
    <row r="16924" spans="8:14" x14ac:dyDescent="0.55000000000000004">
      <c r="H16924" s="4"/>
      <c r="M16924" s="5"/>
      <c r="N16924" s="6"/>
    </row>
    <row r="16925" spans="8:14" x14ac:dyDescent="0.55000000000000004">
      <c r="H16925" s="4"/>
      <c r="M16925" s="5"/>
      <c r="N16925" s="6"/>
    </row>
    <row r="16926" spans="8:14" x14ac:dyDescent="0.55000000000000004">
      <c r="H16926" s="4"/>
      <c r="M16926" s="5"/>
      <c r="N16926" s="6"/>
    </row>
    <row r="16927" spans="8:14" x14ac:dyDescent="0.55000000000000004">
      <c r="H16927" s="4"/>
      <c r="M16927" s="5"/>
      <c r="N16927" s="6"/>
    </row>
    <row r="16928" spans="8:14" x14ac:dyDescent="0.55000000000000004">
      <c r="H16928" s="4"/>
      <c r="M16928" s="5"/>
      <c r="N16928" s="6"/>
    </row>
    <row r="16929" spans="8:14" x14ac:dyDescent="0.55000000000000004">
      <c r="H16929" s="4"/>
      <c r="M16929" s="5"/>
      <c r="N16929" s="6"/>
    </row>
    <row r="16930" spans="8:14" x14ac:dyDescent="0.55000000000000004">
      <c r="H16930" s="4"/>
      <c r="M16930" s="5"/>
      <c r="N16930" s="6"/>
    </row>
    <row r="16931" spans="8:14" x14ac:dyDescent="0.55000000000000004">
      <c r="H16931" s="4"/>
      <c r="M16931" s="5"/>
      <c r="N16931" s="6"/>
    </row>
    <row r="16932" spans="8:14" x14ac:dyDescent="0.55000000000000004">
      <c r="H16932" s="4"/>
      <c r="M16932" s="5"/>
      <c r="N16932" s="6"/>
    </row>
    <row r="16933" spans="8:14" x14ac:dyDescent="0.55000000000000004">
      <c r="H16933" s="4"/>
      <c r="M16933" s="5"/>
      <c r="N16933" s="6"/>
    </row>
    <row r="16934" spans="8:14" x14ac:dyDescent="0.55000000000000004">
      <c r="H16934" s="4"/>
      <c r="M16934" s="5"/>
      <c r="N16934" s="6"/>
    </row>
    <row r="16935" spans="8:14" x14ac:dyDescent="0.55000000000000004">
      <c r="H16935" s="4"/>
      <c r="M16935" s="5"/>
      <c r="N16935" s="6"/>
    </row>
    <row r="16936" spans="8:14" x14ac:dyDescent="0.55000000000000004">
      <c r="H16936" s="4"/>
      <c r="M16936" s="5"/>
      <c r="N16936" s="6"/>
    </row>
    <row r="16937" spans="8:14" x14ac:dyDescent="0.55000000000000004">
      <c r="H16937" s="4"/>
      <c r="M16937" s="5"/>
      <c r="N16937" s="6"/>
    </row>
    <row r="16938" spans="8:14" x14ac:dyDescent="0.55000000000000004">
      <c r="H16938" s="4"/>
      <c r="M16938" s="5"/>
      <c r="N16938" s="6"/>
    </row>
    <row r="16939" spans="8:14" x14ac:dyDescent="0.55000000000000004">
      <c r="H16939" s="4"/>
      <c r="M16939" s="5"/>
      <c r="N16939" s="6"/>
    </row>
    <row r="16940" spans="8:14" x14ac:dyDescent="0.55000000000000004">
      <c r="H16940" s="4"/>
      <c r="M16940" s="5"/>
      <c r="N16940" s="6"/>
    </row>
    <row r="16941" spans="8:14" x14ac:dyDescent="0.55000000000000004">
      <c r="H16941" s="4"/>
      <c r="M16941" s="5"/>
      <c r="N16941" s="6"/>
    </row>
    <row r="16942" spans="8:14" x14ac:dyDescent="0.55000000000000004">
      <c r="H16942" s="4"/>
      <c r="M16942" s="5"/>
      <c r="N16942" s="6"/>
    </row>
    <row r="16943" spans="8:14" x14ac:dyDescent="0.55000000000000004">
      <c r="H16943" s="4"/>
      <c r="M16943" s="5"/>
      <c r="N16943" s="6"/>
    </row>
    <row r="16944" spans="8:14" x14ac:dyDescent="0.55000000000000004">
      <c r="H16944" s="4"/>
      <c r="M16944" s="5"/>
      <c r="N16944" s="6"/>
    </row>
    <row r="16945" spans="8:14" x14ac:dyDescent="0.55000000000000004">
      <c r="H16945" s="4"/>
      <c r="M16945" s="5"/>
      <c r="N16945" s="6"/>
    </row>
    <row r="16946" spans="8:14" x14ac:dyDescent="0.55000000000000004">
      <c r="H16946" s="4"/>
      <c r="M16946" s="5"/>
      <c r="N16946" s="6"/>
    </row>
    <row r="16947" spans="8:14" x14ac:dyDescent="0.55000000000000004">
      <c r="H16947" s="4"/>
      <c r="M16947" s="5"/>
      <c r="N16947" s="6"/>
    </row>
    <row r="16948" spans="8:14" x14ac:dyDescent="0.55000000000000004">
      <c r="H16948" s="4"/>
      <c r="M16948" s="5"/>
      <c r="N16948" s="6"/>
    </row>
    <row r="16949" spans="8:14" x14ac:dyDescent="0.55000000000000004">
      <c r="H16949" s="4"/>
      <c r="M16949" s="5"/>
      <c r="N16949" s="6"/>
    </row>
    <row r="16950" spans="8:14" x14ac:dyDescent="0.55000000000000004">
      <c r="H16950" s="4"/>
      <c r="M16950" s="5"/>
      <c r="N16950" s="6"/>
    </row>
    <row r="16951" spans="8:14" x14ac:dyDescent="0.55000000000000004">
      <c r="H16951" s="4"/>
      <c r="M16951" s="5"/>
      <c r="N16951" s="6"/>
    </row>
    <row r="16952" spans="8:14" x14ac:dyDescent="0.55000000000000004">
      <c r="H16952" s="4"/>
      <c r="M16952" s="5"/>
      <c r="N16952" s="6"/>
    </row>
    <row r="16953" spans="8:14" x14ac:dyDescent="0.55000000000000004">
      <c r="H16953" s="4"/>
      <c r="M16953" s="5"/>
      <c r="N16953" s="6"/>
    </row>
    <row r="16954" spans="8:14" x14ac:dyDescent="0.55000000000000004">
      <c r="H16954" s="4"/>
      <c r="M16954" s="5"/>
      <c r="N16954" s="6"/>
    </row>
    <row r="16955" spans="8:14" x14ac:dyDescent="0.55000000000000004">
      <c r="H16955" s="4"/>
      <c r="M16955" s="5"/>
      <c r="N16955" s="6"/>
    </row>
    <row r="16956" spans="8:14" x14ac:dyDescent="0.55000000000000004">
      <c r="H16956" s="4"/>
      <c r="M16956" s="5"/>
      <c r="N16956" s="6"/>
    </row>
    <row r="16957" spans="8:14" x14ac:dyDescent="0.55000000000000004">
      <c r="H16957" s="4"/>
      <c r="M16957" s="5"/>
      <c r="N16957" s="6"/>
    </row>
    <row r="16958" spans="8:14" x14ac:dyDescent="0.55000000000000004">
      <c r="H16958" s="4"/>
      <c r="M16958" s="5"/>
      <c r="N16958" s="6"/>
    </row>
    <row r="16959" spans="8:14" x14ac:dyDescent="0.55000000000000004">
      <c r="H16959" s="4"/>
      <c r="M16959" s="5"/>
      <c r="N16959" s="6"/>
    </row>
    <row r="16960" spans="8:14" x14ac:dyDescent="0.55000000000000004">
      <c r="H16960" s="4"/>
      <c r="M16960" s="5"/>
      <c r="N16960" s="6"/>
    </row>
    <row r="16961" spans="8:14" x14ac:dyDescent="0.55000000000000004">
      <c r="H16961" s="4"/>
      <c r="M16961" s="5"/>
      <c r="N16961" s="6"/>
    </row>
    <row r="16962" spans="8:14" x14ac:dyDescent="0.55000000000000004">
      <c r="H16962" s="4"/>
      <c r="M16962" s="5"/>
      <c r="N16962" s="6"/>
    </row>
    <row r="16963" spans="8:14" x14ac:dyDescent="0.55000000000000004">
      <c r="H16963" s="4"/>
      <c r="M16963" s="5"/>
      <c r="N16963" s="6"/>
    </row>
    <row r="16964" spans="8:14" x14ac:dyDescent="0.55000000000000004">
      <c r="H16964" s="4"/>
      <c r="M16964" s="5"/>
      <c r="N16964" s="6"/>
    </row>
    <row r="16965" spans="8:14" x14ac:dyDescent="0.55000000000000004">
      <c r="H16965" s="4"/>
      <c r="M16965" s="5"/>
      <c r="N16965" s="6"/>
    </row>
    <row r="16966" spans="8:14" x14ac:dyDescent="0.55000000000000004">
      <c r="H16966" s="4"/>
      <c r="M16966" s="5"/>
      <c r="N16966" s="6"/>
    </row>
    <row r="16967" spans="8:14" x14ac:dyDescent="0.55000000000000004">
      <c r="H16967" s="4"/>
      <c r="M16967" s="5"/>
      <c r="N16967" s="6"/>
    </row>
    <row r="16968" spans="8:14" x14ac:dyDescent="0.55000000000000004">
      <c r="H16968" s="4"/>
      <c r="M16968" s="5"/>
      <c r="N16968" s="6"/>
    </row>
    <row r="16969" spans="8:14" x14ac:dyDescent="0.55000000000000004">
      <c r="H16969" s="4"/>
      <c r="M16969" s="5"/>
      <c r="N16969" s="6"/>
    </row>
    <row r="16970" spans="8:14" x14ac:dyDescent="0.55000000000000004">
      <c r="H16970" s="4"/>
      <c r="M16970" s="5"/>
      <c r="N16970" s="6"/>
    </row>
    <row r="16971" spans="8:14" x14ac:dyDescent="0.55000000000000004">
      <c r="H16971" s="4"/>
      <c r="M16971" s="5"/>
      <c r="N16971" s="6"/>
    </row>
    <row r="16972" spans="8:14" x14ac:dyDescent="0.55000000000000004">
      <c r="H16972" s="4"/>
      <c r="M16972" s="5"/>
      <c r="N16972" s="6"/>
    </row>
    <row r="16973" spans="8:14" x14ac:dyDescent="0.55000000000000004">
      <c r="H16973" s="4"/>
      <c r="M16973" s="5"/>
      <c r="N16973" s="6"/>
    </row>
    <row r="16974" spans="8:14" x14ac:dyDescent="0.55000000000000004">
      <c r="H16974" s="4"/>
      <c r="M16974" s="5"/>
      <c r="N16974" s="6"/>
    </row>
    <row r="16975" spans="8:14" x14ac:dyDescent="0.55000000000000004">
      <c r="H16975" s="4"/>
      <c r="M16975" s="5"/>
      <c r="N16975" s="6"/>
    </row>
    <row r="16976" spans="8:14" x14ac:dyDescent="0.55000000000000004">
      <c r="H16976" s="4"/>
      <c r="M16976" s="5"/>
      <c r="N16976" s="6"/>
    </row>
    <row r="16977" spans="8:14" x14ac:dyDescent="0.55000000000000004">
      <c r="H16977" s="4"/>
      <c r="M16977" s="5"/>
      <c r="N16977" s="6"/>
    </row>
    <row r="16978" spans="8:14" x14ac:dyDescent="0.55000000000000004">
      <c r="H16978" s="4"/>
      <c r="M16978" s="5"/>
      <c r="N16978" s="6"/>
    </row>
    <row r="16979" spans="8:14" x14ac:dyDescent="0.55000000000000004">
      <c r="H16979" s="4"/>
      <c r="M16979" s="5"/>
      <c r="N16979" s="6"/>
    </row>
    <row r="16980" spans="8:14" x14ac:dyDescent="0.55000000000000004">
      <c r="H16980" s="4"/>
      <c r="M16980" s="5"/>
      <c r="N16980" s="6"/>
    </row>
    <row r="16981" spans="8:14" x14ac:dyDescent="0.55000000000000004">
      <c r="H16981" s="4"/>
      <c r="M16981" s="5"/>
      <c r="N16981" s="6"/>
    </row>
    <row r="16982" spans="8:14" x14ac:dyDescent="0.55000000000000004">
      <c r="H16982" s="4"/>
      <c r="M16982" s="5"/>
      <c r="N16982" s="6"/>
    </row>
    <row r="16983" spans="8:14" x14ac:dyDescent="0.55000000000000004">
      <c r="H16983" s="4"/>
      <c r="M16983" s="5"/>
      <c r="N16983" s="6"/>
    </row>
    <row r="16984" spans="8:14" x14ac:dyDescent="0.55000000000000004">
      <c r="H16984" s="4"/>
      <c r="M16984" s="5"/>
      <c r="N16984" s="6"/>
    </row>
    <row r="16985" spans="8:14" x14ac:dyDescent="0.55000000000000004">
      <c r="H16985" s="4"/>
      <c r="M16985" s="5"/>
      <c r="N16985" s="6"/>
    </row>
    <row r="16986" spans="8:14" x14ac:dyDescent="0.55000000000000004">
      <c r="H16986" s="4"/>
      <c r="M16986" s="5"/>
      <c r="N16986" s="6"/>
    </row>
    <row r="16987" spans="8:14" x14ac:dyDescent="0.55000000000000004">
      <c r="H16987" s="4"/>
      <c r="M16987" s="5"/>
      <c r="N16987" s="6"/>
    </row>
    <row r="16988" spans="8:14" x14ac:dyDescent="0.55000000000000004">
      <c r="H16988" s="4"/>
      <c r="M16988" s="5"/>
      <c r="N16988" s="6"/>
    </row>
    <row r="16989" spans="8:14" x14ac:dyDescent="0.55000000000000004">
      <c r="H16989" s="4"/>
      <c r="M16989" s="5"/>
      <c r="N16989" s="6"/>
    </row>
    <row r="16990" spans="8:14" x14ac:dyDescent="0.55000000000000004">
      <c r="H16990" s="4"/>
      <c r="M16990" s="5"/>
      <c r="N16990" s="6"/>
    </row>
    <row r="16991" spans="8:14" x14ac:dyDescent="0.55000000000000004">
      <c r="H16991" s="4"/>
      <c r="M16991" s="5"/>
      <c r="N16991" s="6"/>
    </row>
    <row r="16992" spans="8:14" x14ac:dyDescent="0.55000000000000004">
      <c r="H16992" s="4"/>
      <c r="M16992" s="5"/>
      <c r="N16992" s="6"/>
    </row>
    <row r="16993" spans="8:14" x14ac:dyDescent="0.55000000000000004">
      <c r="H16993" s="4"/>
      <c r="M16993" s="5"/>
      <c r="N16993" s="6"/>
    </row>
    <row r="16994" spans="8:14" x14ac:dyDescent="0.55000000000000004">
      <c r="H16994" s="4"/>
      <c r="M16994" s="5"/>
      <c r="N16994" s="6"/>
    </row>
    <row r="16995" spans="8:14" x14ac:dyDescent="0.55000000000000004">
      <c r="H16995" s="4"/>
      <c r="M16995" s="5"/>
      <c r="N16995" s="6"/>
    </row>
    <row r="16996" spans="8:14" x14ac:dyDescent="0.55000000000000004">
      <c r="H16996" s="4"/>
      <c r="M16996" s="5"/>
      <c r="N16996" s="6"/>
    </row>
    <row r="16997" spans="8:14" x14ac:dyDescent="0.55000000000000004">
      <c r="H16997" s="4"/>
      <c r="M16997" s="5"/>
      <c r="N16997" s="6"/>
    </row>
    <row r="16998" spans="8:14" x14ac:dyDescent="0.55000000000000004">
      <c r="H16998" s="4"/>
      <c r="M16998" s="5"/>
      <c r="N16998" s="6"/>
    </row>
    <row r="16999" spans="8:14" x14ac:dyDescent="0.55000000000000004">
      <c r="H16999" s="4"/>
      <c r="M16999" s="5"/>
      <c r="N16999" s="6"/>
    </row>
    <row r="17000" spans="8:14" x14ac:dyDescent="0.55000000000000004">
      <c r="H17000" s="4"/>
      <c r="M17000" s="5"/>
      <c r="N17000" s="6"/>
    </row>
    <row r="17001" spans="8:14" x14ac:dyDescent="0.55000000000000004">
      <c r="H17001" s="4"/>
      <c r="M17001" s="5"/>
      <c r="N17001" s="6"/>
    </row>
    <row r="17002" spans="8:14" x14ac:dyDescent="0.55000000000000004">
      <c r="H17002" s="4"/>
      <c r="M17002" s="5"/>
      <c r="N17002" s="6"/>
    </row>
    <row r="17003" spans="8:14" x14ac:dyDescent="0.55000000000000004">
      <c r="H17003" s="4"/>
      <c r="M17003" s="5"/>
      <c r="N17003" s="6"/>
    </row>
    <row r="17004" spans="8:14" x14ac:dyDescent="0.55000000000000004">
      <c r="H17004" s="4"/>
      <c r="M17004" s="5"/>
      <c r="N17004" s="6"/>
    </row>
    <row r="17005" spans="8:14" x14ac:dyDescent="0.55000000000000004">
      <c r="H17005" s="4"/>
      <c r="M17005" s="5"/>
      <c r="N17005" s="6"/>
    </row>
    <row r="17006" spans="8:14" x14ac:dyDescent="0.55000000000000004">
      <c r="H17006" s="4"/>
      <c r="M17006" s="5"/>
      <c r="N17006" s="6"/>
    </row>
    <row r="17007" spans="8:14" x14ac:dyDescent="0.55000000000000004">
      <c r="H17007" s="4"/>
      <c r="M17007" s="5"/>
      <c r="N17007" s="6"/>
    </row>
    <row r="17008" spans="8:14" x14ac:dyDescent="0.55000000000000004">
      <c r="H17008" s="4"/>
      <c r="M17008" s="5"/>
      <c r="N17008" s="6"/>
    </row>
    <row r="17009" spans="8:14" x14ac:dyDescent="0.55000000000000004">
      <c r="H17009" s="4"/>
      <c r="M17009" s="5"/>
      <c r="N17009" s="6"/>
    </row>
    <row r="17010" spans="8:14" x14ac:dyDescent="0.55000000000000004">
      <c r="H17010" s="4"/>
      <c r="M17010" s="5"/>
      <c r="N17010" s="6"/>
    </row>
    <row r="17011" spans="8:14" x14ac:dyDescent="0.55000000000000004">
      <c r="H17011" s="4"/>
      <c r="M17011" s="5"/>
      <c r="N17011" s="6"/>
    </row>
    <row r="17012" spans="8:14" x14ac:dyDescent="0.55000000000000004">
      <c r="H17012" s="4"/>
      <c r="M17012" s="5"/>
      <c r="N17012" s="6"/>
    </row>
    <row r="17013" spans="8:14" x14ac:dyDescent="0.55000000000000004">
      <c r="H17013" s="4"/>
      <c r="M17013" s="5"/>
      <c r="N17013" s="6"/>
    </row>
    <row r="17014" spans="8:14" x14ac:dyDescent="0.55000000000000004">
      <c r="H17014" s="4"/>
      <c r="M17014" s="5"/>
      <c r="N17014" s="6"/>
    </row>
    <row r="17015" spans="8:14" x14ac:dyDescent="0.55000000000000004">
      <c r="H17015" s="4"/>
      <c r="M17015" s="5"/>
      <c r="N17015" s="6"/>
    </row>
    <row r="17016" spans="8:14" x14ac:dyDescent="0.55000000000000004">
      <c r="H17016" s="4"/>
      <c r="M17016" s="5"/>
      <c r="N17016" s="6"/>
    </row>
    <row r="17017" spans="8:14" x14ac:dyDescent="0.55000000000000004">
      <c r="H17017" s="4"/>
      <c r="M17017" s="5"/>
      <c r="N17017" s="6"/>
    </row>
    <row r="17018" spans="8:14" x14ac:dyDescent="0.55000000000000004">
      <c r="H17018" s="4"/>
      <c r="M17018" s="5"/>
      <c r="N17018" s="6"/>
    </row>
    <row r="17019" spans="8:14" x14ac:dyDescent="0.55000000000000004">
      <c r="H17019" s="4"/>
      <c r="M17019" s="5"/>
      <c r="N17019" s="6"/>
    </row>
    <row r="17020" spans="8:14" x14ac:dyDescent="0.55000000000000004">
      <c r="H17020" s="4"/>
      <c r="M17020" s="5"/>
      <c r="N17020" s="6"/>
    </row>
    <row r="17021" spans="8:14" x14ac:dyDescent="0.55000000000000004">
      <c r="H17021" s="4"/>
      <c r="M17021" s="5"/>
      <c r="N17021" s="6"/>
    </row>
    <row r="17022" spans="8:14" x14ac:dyDescent="0.55000000000000004">
      <c r="H17022" s="4"/>
      <c r="M17022" s="5"/>
      <c r="N17022" s="6"/>
    </row>
    <row r="17023" spans="8:14" x14ac:dyDescent="0.55000000000000004">
      <c r="H17023" s="4"/>
      <c r="M17023" s="5"/>
      <c r="N17023" s="6"/>
    </row>
    <row r="17024" spans="8:14" x14ac:dyDescent="0.55000000000000004">
      <c r="H17024" s="4"/>
      <c r="M17024" s="5"/>
      <c r="N17024" s="6"/>
    </row>
    <row r="17025" spans="8:14" x14ac:dyDescent="0.55000000000000004">
      <c r="H17025" s="4"/>
      <c r="M17025" s="5"/>
      <c r="N17025" s="6"/>
    </row>
    <row r="17026" spans="8:14" x14ac:dyDescent="0.55000000000000004">
      <c r="H17026" s="4"/>
      <c r="M17026" s="5"/>
      <c r="N17026" s="6"/>
    </row>
    <row r="17027" spans="8:14" x14ac:dyDescent="0.55000000000000004">
      <c r="H17027" s="4"/>
      <c r="M17027" s="5"/>
      <c r="N17027" s="6"/>
    </row>
    <row r="17028" spans="8:14" x14ac:dyDescent="0.55000000000000004">
      <c r="H17028" s="4"/>
      <c r="M17028" s="5"/>
      <c r="N17028" s="6"/>
    </row>
    <row r="17029" spans="8:14" x14ac:dyDescent="0.55000000000000004">
      <c r="H17029" s="4"/>
      <c r="M17029" s="5"/>
      <c r="N17029" s="6"/>
    </row>
    <row r="17030" spans="8:14" x14ac:dyDescent="0.55000000000000004">
      <c r="H17030" s="4"/>
      <c r="M17030" s="5"/>
      <c r="N17030" s="6"/>
    </row>
    <row r="17031" spans="8:14" x14ac:dyDescent="0.55000000000000004">
      <c r="H17031" s="4"/>
      <c r="M17031" s="5"/>
      <c r="N17031" s="6"/>
    </row>
    <row r="17032" spans="8:14" x14ac:dyDescent="0.55000000000000004">
      <c r="H17032" s="4"/>
      <c r="M17032" s="5"/>
      <c r="N17032" s="6"/>
    </row>
    <row r="17033" spans="8:14" x14ac:dyDescent="0.55000000000000004">
      <c r="H17033" s="4"/>
      <c r="M17033" s="5"/>
      <c r="N17033" s="6"/>
    </row>
    <row r="17034" spans="8:14" x14ac:dyDescent="0.55000000000000004">
      <c r="H17034" s="4"/>
      <c r="M17034" s="5"/>
      <c r="N17034" s="6"/>
    </row>
    <row r="17035" spans="8:14" x14ac:dyDescent="0.55000000000000004">
      <c r="H17035" s="4"/>
      <c r="M17035" s="5"/>
      <c r="N17035" s="6"/>
    </row>
    <row r="17036" spans="8:14" x14ac:dyDescent="0.55000000000000004">
      <c r="H17036" s="4"/>
      <c r="M17036" s="5"/>
      <c r="N17036" s="6"/>
    </row>
    <row r="17037" spans="8:14" x14ac:dyDescent="0.55000000000000004">
      <c r="H17037" s="4"/>
      <c r="M17037" s="5"/>
      <c r="N17037" s="6"/>
    </row>
    <row r="17038" spans="8:14" x14ac:dyDescent="0.55000000000000004">
      <c r="H17038" s="4"/>
      <c r="M17038" s="5"/>
      <c r="N17038" s="6"/>
    </row>
    <row r="17039" spans="8:14" x14ac:dyDescent="0.55000000000000004">
      <c r="H17039" s="4"/>
      <c r="M17039" s="5"/>
      <c r="N17039" s="6"/>
    </row>
    <row r="17040" spans="8:14" x14ac:dyDescent="0.55000000000000004">
      <c r="H17040" s="4"/>
      <c r="M17040" s="5"/>
      <c r="N17040" s="6"/>
    </row>
    <row r="17041" spans="8:14" x14ac:dyDescent="0.55000000000000004">
      <c r="H17041" s="4"/>
      <c r="M17041" s="5"/>
      <c r="N17041" s="6"/>
    </row>
    <row r="17042" spans="8:14" x14ac:dyDescent="0.55000000000000004">
      <c r="H17042" s="4"/>
      <c r="M17042" s="5"/>
      <c r="N17042" s="6"/>
    </row>
    <row r="17043" spans="8:14" x14ac:dyDescent="0.55000000000000004">
      <c r="H17043" s="4"/>
      <c r="M17043" s="5"/>
      <c r="N17043" s="6"/>
    </row>
    <row r="17044" spans="8:14" x14ac:dyDescent="0.55000000000000004">
      <c r="H17044" s="4"/>
      <c r="M17044" s="5"/>
      <c r="N17044" s="6"/>
    </row>
    <row r="17045" spans="8:14" x14ac:dyDescent="0.55000000000000004">
      <c r="H17045" s="4"/>
      <c r="M17045" s="5"/>
      <c r="N17045" s="6"/>
    </row>
    <row r="17046" spans="8:14" x14ac:dyDescent="0.55000000000000004">
      <c r="H17046" s="4"/>
      <c r="M17046" s="5"/>
      <c r="N17046" s="6"/>
    </row>
    <row r="17047" spans="8:14" x14ac:dyDescent="0.55000000000000004">
      <c r="H17047" s="4"/>
      <c r="M17047" s="5"/>
      <c r="N17047" s="6"/>
    </row>
    <row r="17048" spans="8:14" x14ac:dyDescent="0.55000000000000004">
      <c r="H17048" s="4"/>
      <c r="M17048" s="5"/>
      <c r="N17048" s="6"/>
    </row>
    <row r="17049" spans="8:14" x14ac:dyDescent="0.55000000000000004">
      <c r="H17049" s="4"/>
      <c r="M17049" s="5"/>
      <c r="N17049" s="6"/>
    </row>
    <row r="17050" spans="8:14" x14ac:dyDescent="0.55000000000000004">
      <c r="H17050" s="4"/>
      <c r="M17050" s="5"/>
      <c r="N17050" s="6"/>
    </row>
    <row r="17051" spans="8:14" x14ac:dyDescent="0.55000000000000004">
      <c r="H17051" s="4"/>
      <c r="M17051" s="5"/>
      <c r="N17051" s="6"/>
    </row>
    <row r="17052" spans="8:14" x14ac:dyDescent="0.55000000000000004">
      <c r="H17052" s="4"/>
      <c r="M17052" s="5"/>
      <c r="N17052" s="6"/>
    </row>
    <row r="17053" spans="8:14" x14ac:dyDescent="0.55000000000000004">
      <c r="H17053" s="4"/>
      <c r="M17053" s="5"/>
      <c r="N17053" s="6"/>
    </row>
    <row r="17054" spans="8:14" x14ac:dyDescent="0.55000000000000004">
      <c r="H17054" s="4"/>
      <c r="M17054" s="5"/>
      <c r="N17054" s="6"/>
    </row>
    <row r="17055" spans="8:14" x14ac:dyDescent="0.55000000000000004">
      <c r="H17055" s="4"/>
      <c r="M17055" s="5"/>
      <c r="N17055" s="6"/>
    </row>
    <row r="17056" spans="8:14" x14ac:dyDescent="0.55000000000000004">
      <c r="H17056" s="4"/>
      <c r="M17056" s="5"/>
      <c r="N17056" s="6"/>
    </row>
    <row r="17057" spans="8:14" x14ac:dyDescent="0.55000000000000004">
      <c r="H17057" s="4"/>
      <c r="M17057" s="5"/>
      <c r="N17057" s="6"/>
    </row>
    <row r="17058" spans="8:14" x14ac:dyDescent="0.55000000000000004">
      <c r="H17058" s="4"/>
      <c r="M17058" s="5"/>
      <c r="N17058" s="6"/>
    </row>
    <row r="17059" spans="8:14" x14ac:dyDescent="0.55000000000000004">
      <c r="H17059" s="4"/>
      <c r="M17059" s="5"/>
      <c r="N17059" s="6"/>
    </row>
    <row r="17060" spans="8:14" x14ac:dyDescent="0.55000000000000004">
      <c r="H17060" s="4"/>
      <c r="M17060" s="5"/>
      <c r="N17060" s="6"/>
    </row>
    <row r="17061" spans="8:14" x14ac:dyDescent="0.55000000000000004">
      <c r="H17061" s="4"/>
      <c r="M17061" s="5"/>
      <c r="N17061" s="6"/>
    </row>
    <row r="17062" spans="8:14" x14ac:dyDescent="0.55000000000000004">
      <c r="H17062" s="4"/>
      <c r="M17062" s="5"/>
      <c r="N17062" s="6"/>
    </row>
    <row r="17063" spans="8:14" x14ac:dyDescent="0.55000000000000004">
      <c r="H17063" s="4"/>
      <c r="M17063" s="5"/>
      <c r="N17063" s="6"/>
    </row>
    <row r="17064" spans="8:14" x14ac:dyDescent="0.55000000000000004">
      <c r="H17064" s="4"/>
      <c r="M17064" s="5"/>
      <c r="N17064" s="6"/>
    </row>
    <row r="17065" spans="8:14" x14ac:dyDescent="0.55000000000000004">
      <c r="H17065" s="4"/>
      <c r="M17065" s="5"/>
      <c r="N17065" s="6"/>
    </row>
    <row r="17066" spans="8:14" x14ac:dyDescent="0.55000000000000004">
      <c r="H17066" s="4"/>
      <c r="M17066" s="5"/>
      <c r="N17066" s="6"/>
    </row>
    <row r="17067" spans="8:14" x14ac:dyDescent="0.55000000000000004">
      <c r="H17067" s="4"/>
      <c r="M17067" s="5"/>
      <c r="N17067" s="6"/>
    </row>
    <row r="17068" spans="8:14" x14ac:dyDescent="0.55000000000000004">
      <c r="H17068" s="4"/>
      <c r="M17068" s="5"/>
      <c r="N17068" s="6"/>
    </row>
    <row r="17069" spans="8:14" x14ac:dyDescent="0.55000000000000004">
      <c r="H17069" s="4"/>
      <c r="M17069" s="5"/>
      <c r="N17069" s="6"/>
    </row>
    <row r="17070" spans="8:14" x14ac:dyDescent="0.55000000000000004">
      <c r="H17070" s="4"/>
      <c r="M17070" s="5"/>
      <c r="N17070" s="6"/>
    </row>
    <row r="17071" spans="8:14" x14ac:dyDescent="0.55000000000000004">
      <c r="H17071" s="4"/>
      <c r="M17071" s="5"/>
      <c r="N17071" s="6"/>
    </row>
    <row r="17072" spans="8:14" x14ac:dyDescent="0.55000000000000004">
      <c r="H17072" s="4"/>
      <c r="M17072" s="5"/>
      <c r="N17072" s="6"/>
    </row>
    <row r="17073" spans="8:14" x14ac:dyDescent="0.55000000000000004">
      <c r="H17073" s="4"/>
      <c r="M17073" s="5"/>
      <c r="N17073" s="6"/>
    </row>
    <row r="17074" spans="8:14" x14ac:dyDescent="0.55000000000000004">
      <c r="H17074" s="4"/>
      <c r="M17074" s="5"/>
      <c r="N17074" s="6"/>
    </row>
    <row r="17075" spans="8:14" x14ac:dyDescent="0.55000000000000004">
      <c r="H17075" s="4"/>
      <c r="M17075" s="5"/>
      <c r="N17075" s="6"/>
    </row>
    <row r="17076" spans="8:14" x14ac:dyDescent="0.55000000000000004">
      <c r="H17076" s="4"/>
      <c r="M17076" s="5"/>
      <c r="N17076" s="6"/>
    </row>
    <row r="17077" spans="8:14" x14ac:dyDescent="0.55000000000000004">
      <c r="H17077" s="4"/>
      <c r="M17077" s="5"/>
      <c r="N17077" s="6"/>
    </row>
    <row r="17078" spans="8:14" x14ac:dyDescent="0.55000000000000004">
      <c r="H17078" s="4"/>
      <c r="M17078" s="5"/>
      <c r="N17078" s="6"/>
    </row>
    <row r="17079" spans="8:14" x14ac:dyDescent="0.55000000000000004">
      <c r="H17079" s="4"/>
      <c r="M17079" s="5"/>
      <c r="N17079" s="6"/>
    </row>
    <row r="17080" spans="8:14" x14ac:dyDescent="0.55000000000000004">
      <c r="H17080" s="4"/>
      <c r="M17080" s="5"/>
      <c r="N17080" s="6"/>
    </row>
    <row r="17081" spans="8:14" x14ac:dyDescent="0.55000000000000004">
      <c r="H17081" s="4"/>
      <c r="M17081" s="5"/>
      <c r="N17081" s="6"/>
    </row>
    <row r="17082" spans="8:14" x14ac:dyDescent="0.55000000000000004">
      <c r="H17082" s="4"/>
      <c r="M17082" s="5"/>
      <c r="N17082" s="6"/>
    </row>
    <row r="17083" spans="8:14" x14ac:dyDescent="0.55000000000000004">
      <c r="H17083" s="4"/>
      <c r="M17083" s="5"/>
      <c r="N17083" s="6"/>
    </row>
    <row r="17084" spans="8:14" x14ac:dyDescent="0.55000000000000004">
      <c r="H17084" s="4"/>
      <c r="M17084" s="5"/>
      <c r="N17084" s="6"/>
    </row>
    <row r="17085" spans="8:14" x14ac:dyDescent="0.55000000000000004">
      <c r="H17085" s="4"/>
      <c r="M17085" s="5"/>
      <c r="N17085" s="6"/>
    </row>
    <row r="17086" spans="8:14" x14ac:dyDescent="0.55000000000000004">
      <c r="H17086" s="4"/>
      <c r="M17086" s="5"/>
      <c r="N17086" s="6"/>
    </row>
    <row r="17087" spans="8:14" x14ac:dyDescent="0.55000000000000004">
      <c r="H17087" s="4"/>
      <c r="M17087" s="5"/>
      <c r="N17087" s="6"/>
    </row>
    <row r="17088" spans="8:14" x14ac:dyDescent="0.55000000000000004">
      <c r="H17088" s="4"/>
      <c r="M17088" s="5"/>
      <c r="N17088" s="6"/>
    </row>
    <row r="17089" spans="8:14" x14ac:dyDescent="0.55000000000000004">
      <c r="H17089" s="4"/>
      <c r="M17089" s="5"/>
      <c r="N17089" s="6"/>
    </row>
    <row r="17090" spans="8:14" x14ac:dyDescent="0.55000000000000004">
      <c r="H17090" s="4"/>
      <c r="M17090" s="5"/>
      <c r="N17090" s="6"/>
    </row>
    <row r="17091" spans="8:14" x14ac:dyDescent="0.55000000000000004">
      <c r="H17091" s="4"/>
      <c r="M17091" s="5"/>
      <c r="N17091" s="6"/>
    </row>
    <row r="17092" spans="8:14" x14ac:dyDescent="0.55000000000000004">
      <c r="H17092" s="4"/>
      <c r="M17092" s="5"/>
      <c r="N17092" s="6"/>
    </row>
    <row r="17093" spans="8:14" x14ac:dyDescent="0.55000000000000004">
      <c r="H17093" s="4"/>
      <c r="M17093" s="5"/>
      <c r="N17093" s="6"/>
    </row>
    <row r="17094" spans="8:14" x14ac:dyDescent="0.55000000000000004">
      <c r="H17094" s="4"/>
      <c r="M17094" s="5"/>
      <c r="N17094" s="6"/>
    </row>
    <row r="17095" spans="8:14" x14ac:dyDescent="0.55000000000000004">
      <c r="H17095" s="4"/>
      <c r="M17095" s="5"/>
      <c r="N17095" s="6"/>
    </row>
    <row r="17096" spans="8:14" x14ac:dyDescent="0.55000000000000004">
      <c r="H17096" s="4"/>
      <c r="M17096" s="5"/>
      <c r="N17096" s="6"/>
    </row>
    <row r="17097" spans="8:14" x14ac:dyDescent="0.55000000000000004">
      <c r="H17097" s="4"/>
      <c r="M17097" s="5"/>
      <c r="N17097" s="6"/>
    </row>
    <row r="17098" spans="8:14" x14ac:dyDescent="0.55000000000000004">
      <c r="H17098" s="4"/>
      <c r="M17098" s="5"/>
      <c r="N17098" s="6"/>
    </row>
    <row r="17099" spans="8:14" x14ac:dyDescent="0.55000000000000004">
      <c r="H17099" s="4"/>
      <c r="M17099" s="5"/>
      <c r="N17099" s="6"/>
    </row>
    <row r="17100" spans="8:14" x14ac:dyDescent="0.55000000000000004">
      <c r="H17100" s="4"/>
      <c r="M17100" s="5"/>
      <c r="N17100" s="6"/>
    </row>
    <row r="17101" spans="8:14" x14ac:dyDescent="0.55000000000000004">
      <c r="H17101" s="4"/>
      <c r="M17101" s="5"/>
      <c r="N17101" s="6"/>
    </row>
    <row r="17102" spans="8:14" x14ac:dyDescent="0.55000000000000004">
      <c r="H17102" s="4"/>
      <c r="M17102" s="5"/>
      <c r="N17102" s="6"/>
    </row>
    <row r="17103" spans="8:14" x14ac:dyDescent="0.55000000000000004">
      <c r="H17103" s="4"/>
      <c r="M17103" s="5"/>
      <c r="N17103" s="6"/>
    </row>
    <row r="17104" spans="8:14" x14ac:dyDescent="0.55000000000000004">
      <c r="H17104" s="4"/>
      <c r="M17104" s="5"/>
      <c r="N17104" s="6"/>
    </row>
    <row r="17105" spans="8:14" x14ac:dyDescent="0.55000000000000004">
      <c r="H17105" s="4"/>
      <c r="M17105" s="5"/>
      <c r="N17105" s="6"/>
    </row>
    <row r="17106" spans="8:14" x14ac:dyDescent="0.55000000000000004">
      <c r="H17106" s="4"/>
      <c r="M17106" s="5"/>
      <c r="N17106" s="6"/>
    </row>
    <row r="17107" spans="8:14" x14ac:dyDescent="0.55000000000000004">
      <c r="H17107" s="4"/>
      <c r="M17107" s="5"/>
      <c r="N17107" s="6"/>
    </row>
    <row r="17108" spans="8:14" x14ac:dyDescent="0.55000000000000004">
      <c r="H17108" s="4"/>
      <c r="M17108" s="5"/>
      <c r="N17108" s="6"/>
    </row>
    <row r="17109" spans="8:14" x14ac:dyDescent="0.55000000000000004">
      <c r="H17109" s="4"/>
      <c r="M17109" s="5"/>
      <c r="N17109" s="6"/>
    </row>
    <row r="17110" spans="8:14" x14ac:dyDescent="0.55000000000000004">
      <c r="H17110" s="4"/>
      <c r="M17110" s="5"/>
      <c r="N17110" s="6"/>
    </row>
    <row r="17111" spans="8:14" x14ac:dyDescent="0.55000000000000004">
      <c r="H17111" s="4"/>
      <c r="M17111" s="5"/>
      <c r="N17111" s="6"/>
    </row>
    <row r="17112" spans="8:14" x14ac:dyDescent="0.55000000000000004">
      <c r="H17112" s="4"/>
      <c r="M17112" s="5"/>
      <c r="N17112" s="6"/>
    </row>
    <row r="17113" spans="8:14" x14ac:dyDescent="0.55000000000000004">
      <c r="H17113" s="4"/>
      <c r="M17113" s="5"/>
      <c r="N17113" s="6"/>
    </row>
    <row r="17114" spans="8:14" x14ac:dyDescent="0.55000000000000004">
      <c r="H17114" s="4"/>
      <c r="M17114" s="5"/>
      <c r="N17114" s="6"/>
    </row>
    <row r="17115" spans="8:14" x14ac:dyDescent="0.55000000000000004">
      <c r="H17115" s="4"/>
      <c r="M17115" s="5"/>
      <c r="N17115" s="6"/>
    </row>
    <row r="17116" spans="8:14" x14ac:dyDescent="0.55000000000000004">
      <c r="H17116" s="4"/>
      <c r="M17116" s="5"/>
      <c r="N17116" s="6"/>
    </row>
    <row r="17117" spans="8:14" x14ac:dyDescent="0.55000000000000004">
      <c r="H17117" s="4"/>
      <c r="M17117" s="5"/>
      <c r="N17117" s="6"/>
    </row>
    <row r="17118" spans="8:14" x14ac:dyDescent="0.55000000000000004">
      <c r="H17118" s="4"/>
      <c r="M17118" s="5"/>
      <c r="N17118" s="6"/>
    </row>
    <row r="17119" spans="8:14" x14ac:dyDescent="0.55000000000000004">
      <c r="H17119" s="4"/>
      <c r="M17119" s="5"/>
      <c r="N17119" s="6"/>
    </row>
    <row r="17120" spans="8:14" x14ac:dyDescent="0.55000000000000004">
      <c r="H17120" s="4"/>
      <c r="M17120" s="5"/>
      <c r="N17120" s="6"/>
    </row>
    <row r="17121" spans="8:14" x14ac:dyDescent="0.55000000000000004">
      <c r="H17121" s="4"/>
      <c r="M17121" s="5"/>
      <c r="N17121" s="6"/>
    </row>
    <row r="17122" spans="8:14" x14ac:dyDescent="0.55000000000000004">
      <c r="H17122" s="4"/>
      <c r="M17122" s="5"/>
      <c r="N17122" s="6"/>
    </row>
    <row r="17123" spans="8:14" x14ac:dyDescent="0.55000000000000004">
      <c r="H17123" s="4"/>
      <c r="M17123" s="5"/>
      <c r="N17123" s="6"/>
    </row>
    <row r="17124" spans="8:14" x14ac:dyDescent="0.55000000000000004">
      <c r="H17124" s="4"/>
      <c r="M17124" s="5"/>
      <c r="N17124" s="6"/>
    </row>
    <row r="17125" spans="8:14" x14ac:dyDescent="0.55000000000000004">
      <c r="H17125" s="4"/>
      <c r="M17125" s="5"/>
      <c r="N17125" s="6"/>
    </row>
    <row r="17126" spans="8:14" x14ac:dyDescent="0.55000000000000004">
      <c r="H17126" s="4"/>
      <c r="M17126" s="5"/>
      <c r="N17126" s="6"/>
    </row>
    <row r="17127" spans="8:14" x14ac:dyDescent="0.55000000000000004">
      <c r="H17127" s="4"/>
      <c r="M17127" s="5"/>
      <c r="N17127" s="6"/>
    </row>
    <row r="17128" spans="8:14" x14ac:dyDescent="0.55000000000000004">
      <c r="H17128" s="4"/>
      <c r="M17128" s="5"/>
      <c r="N17128" s="6"/>
    </row>
    <row r="17129" spans="8:14" x14ac:dyDescent="0.55000000000000004">
      <c r="H17129" s="4"/>
      <c r="M17129" s="5"/>
      <c r="N17129" s="6"/>
    </row>
    <row r="17130" spans="8:14" x14ac:dyDescent="0.55000000000000004">
      <c r="H17130" s="4"/>
      <c r="M17130" s="5"/>
      <c r="N17130" s="6"/>
    </row>
    <row r="17131" spans="8:14" x14ac:dyDescent="0.55000000000000004">
      <c r="H17131" s="4"/>
      <c r="M17131" s="5"/>
      <c r="N17131" s="6"/>
    </row>
    <row r="17132" spans="8:14" x14ac:dyDescent="0.55000000000000004">
      <c r="H17132" s="4"/>
      <c r="M17132" s="5"/>
      <c r="N17132" s="6"/>
    </row>
    <row r="17133" spans="8:14" x14ac:dyDescent="0.55000000000000004">
      <c r="H17133" s="4"/>
      <c r="M17133" s="5"/>
      <c r="N17133" s="6"/>
    </row>
    <row r="17134" spans="8:14" x14ac:dyDescent="0.55000000000000004">
      <c r="H17134" s="4"/>
      <c r="M17134" s="5"/>
      <c r="N17134" s="6"/>
    </row>
    <row r="17135" spans="8:14" x14ac:dyDescent="0.55000000000000004">
      <c r="H17135" s="4"/>
      <c r="M17135" s="5"/>
      <c r="N17135" s="6"/>
    </row>
    <row r="17136" spans="8:14" x14ac:dyDescent="0.55000000000000004">
      <c r="H17136" s="4"/>
      <c r="M17136" s="5"/>
      <c r="N17136" s="6"/>
    </row>
    <row r="17137" spans="8:14" x14ac:dyDescent="0.55000000000000004">
      <c r="H17137" s="4"/>
      <c r="M17137" s="5"/>
      <c r="N17137" s="6"/>
    </row>
    <row r="17138" spans="8:14" x14ac:dyDescent="0.55000000000000004">
      <c r="H17138" s="4"/>
      <c r="M17138" s="5"/>
      <c r="N17138" s="6"/>
    </row>
    <row r="17139" spans="8:14" x14ac:dyDescent="0.55000000000000004">
      <c r="H17139" s="4"/>
      <c r="M17139" s="5"/>
      <c r="N17139" s="6"/>
    </row>
    <row r="17140" spans="8:14" x14ac:dyDescent="0.55000000000000004">
      <c r="H17140" s="4"/>
      <c r="M17140" s="5"/>
      <c r="N17140" s="6"/>
    </row>
    <row r="17141" spans="8:14" x14ac:dyDescent="0.55000000000000004">
      <c r="H17141" s="4"/>
      <c r="M17141" s="5"/>
      <c r="N17141" s="6"/>
    </row>
    <row r="17142" spans="8:14" x14ac:dyDescent="0.55000000000000004">
      <c r="H17142" s="4"/>
      <c r="M17142" s="5"/>
      <c r="N17142" s="6"/>
    </row>
    <row r="17143" spans="8:14" x14ac:dyDescent="0.55000000000000004">
      <c r="H17143" s="4"/>
      <c r="M17143" s="5"/>
      <c r="N17143" s="6"/>
    </row>
    <row r="17144" spans="8:14" x14ac:dyDescent="0.55000000000000004">
      <c r="H17144" s="4"/>
      <c r="M17144" s="5"/>
      <c r="N17144" s="6"/>
    </row>
    <row r="17145" spans="8:14" x14ac:dyDescent="0.55000000000000004">
      <c r="H17145" s="4"/>
      <c r="M17145" s="5"/>
      <c r="N17145" s="6"/>
    </row>
    <row r="17146" spans="8:14" x14ac:dyDescent="0.55000000000000004">
      <c r="H17146" s="4"/>
      <c r="M17146" s="5"/>
      <c r="N17146" s="6"/>
    </row>
    <row r="17147" spans="8:14" x14ac:dyDescent="0.55000000000000004">
      <c r="H17147" s="4"/>
      <c r="M17147" s="5"/>
      <c r="N17147" s="6"/>
    </row>
    <row r="17148" spans="8:14" x14ac:dyDescent="0.55000000000000004">
      <c r="H17148" s="4"/>
      <c r="M17148" s="5"/>
      <c r="N17148" s="6"/>
    </row>
    <row r="17149" spans="8:14" x14ac:dyDescent="0.55000000000000004">
      <c r="H17149" s="4"/>
      <c r="M17149" s="5"/>
      <c r="N17149" s="6"/>
    </row>
    <row r="17150" spans="8:14" x14ac:dyDescent="0.55000000000000004">
      <c r="H17150" s="4"/>
      <c r="M17150" s="5"/>
      <c r="N17150" s="6"/>
    </row>
    <row r="17151" spans="8:14" x14ac:dyDescent="0.55000000000000004">
      <c r="H17151" s="4"/>
      <c r="M17151" s="5"/>
      <c r="N17151" s="6"/>
    </row>
    <row r="17152" spans="8:14" x14ac:dyDescent="0.55000000000000004">
      <c r="H17152" s="4"/>
      <c r="M17152" s="5"/>
      <c r="N17152" s="6"/>
    </row>
    <row r="17153" spans="8:14" x14ac:dyDescent="0.55000000000000004">
      <c r="H17153" s="4"/>
      <c r="M17153" s="5"/>
      <c r="N17153" s="6"/>
    </row>
    <row r="17154" spans="8:14" x14ac:dyDescent="0.55000000000000004">
      <c r="H17154" s="4"/>
      <c r="M17154" s="5"/>
      <c r="N17154" s="6"/>
    </row>
    <row r="17155" spans="8:14" x14ac:dyDescent="0.55000000000000004">
      <c r="H17155" s="4"/>
      <c r="M17155" s="5"/>
      <c r="N17155" s="6"/>
    </row>
    <row r="17156" spans="8:14" x14ac:dyDescent="0.55000000000000004">
      <c r="H17156" s="4"/>
      <c r="M17156" s="5"/>
      <c r="N17156" s="6"/>
    </row>
    <row r="17157" spans="8:14" x14ac:dyDescent="0.55000000000000004">
      <c r="H17157" s="4"/>
      <c r="M17157" s="5"/>
      <c r="N17157" s="6"/>
    </row>
    <row r="17158" spans="8:14" x14ac:dyDescent="0.55000000000000004">
      <c r="H17158" s="4"/>
      <c r="M17158" s="5"/>
      <c r="N17158" s="6"/>
    </row>
    <row r="17159" spans="8:14" x14ac:dyDescent="0.55000000000000004">
      <c r="H17159" s="4"/>
      <c r="M17159" s="5"/>
      <c r="N17159" s="6"/>
    </row>
    <row r="17160" spans="8:14" x14ac:dyDescent="0.55000000000000004">
      <c r="H17160" s="4"/>
      <c r="M17160" s="5"/>
      <c r="N17160" s="6"/>
    </row>
    <row r="17161" spans="8:14" x14ac:dyDescent="0.55000000000000004">
      <c r="H17161" s="4"/>
      <c r="M17161" s="5"/>
      <c r="N17161" s="6"/>
    </row>
    <row r="17162" spans="8:14" x14ac:dyDescent="0.55000000000000004">
      <c r="H17162" s="4"/>
      <c r="M17162" s="5"/>
      <c r="N17162" s="6"/>
    </row>
    <row r="17163" spans="8:14" x14ac:dyDescent="0.55000000000000004">
      <c r="H17163" s="4"/>
      <c r="M17163" s="5"/>
      <c r="N17163" s="6"/>
    </row>
    <row r="17164" spans="8:14" x14ac:dyDescent="0.55000000000000004">
      <c r="H17164" s="4"/>
      <c r="M17164" s="5"/>
      <c r="N17164" s="6"/>
    </row>
    <row r="17165" spans="8:14" x14ac:dyDescent="0.55000000000000004">
      <c r="H17165" s="4"/>
      <c r="M17165" s="5"/>
      <c r="N17165" s="6"/>
    </row>
    <row r="17166" spans="8:14" x14ac:dyDescent="0.55000000000000004">
      <c r="H17166" s="4"/>
      <c r="M17166" s="5"/>
      <c r="N17166" s="6"/>
    </row>
    <row r="17167" spans="8:14" x14ac:dyDescent="0.55000000000000004">
      <c r="H17167" s="4"/>
      <c r="M17167" s="5"/>
      <c r="N17167" s="6"/>
    </row>
    <row r="17168" spans="8:14" x14ac:dyDescent="0.55000000000000004">
      <c r="H17168" s="4"/>
      <c r="M17168" s="5"/>
      <c r="N17168" s="6"/>
    </row>
    <row r="17169" spans="8:14" x14ac:dyDescent="0.55000000000000004">
      <c r="H17169" s="4"/>
      <c r="M17169" s="5"/>
      <c r="N17169" s="6"/>
    </row>
    <row r="17170" spans="8:14" x14ac:dyDescent="0.55000000000000004">
      <c r="H17170" s="4"/>
      <c r="M17170" s="5"/>
      <c r="N17170" s="6"/>
    </row>
    <row r="17171" spans="8:14" x14ac:dyDescent="0.55000000000000004">
      <c r="H17171" s="4"/>
      <c r="M17171" s="5"/>
      <c r="N17171" s="6"/>
    </row>
    <row r="17172" spans="8:14" x14ac:dyDescent="0.55000000000000004">
      <c r="H17172" s="4"/>
      <c r="M17172" s="5"/>
      <c r="N17172" s="6"/>
    </row>
    <row r="17173" spans="8:14" x14ac:dyDescent="0.55000000000000004">
      <c r="H17173" s="4"/>
      <c r="M17173" s="5"/>
      <c r="N17173" s="6"/>
    </row>
    <row r="17174" spans="8:14" x14ac:dyDescent="0.55000000000000004">
      <c r="H17174" s="4"/>
      <c r="M17174" s="5"/>
      <c r="N17174" s="6"/>
    </row>
    <row r="17175" spans="8:14" x14ac:dyDescent="0.55000000000000004">
      <c r="H17175" s="4"/>
      <c r="M17175" s="5"/>
      <c r="N17175" s="6"/>
    </row>
    <row r="17176" spans="8:14" x14ac:dyDescent="0.55000000000000004">
      <c r="H17176" s="4"/>
      <c r="M17176" s="5"/>
      <c r="N17176" s="6"/>
    </row>
    <row r="17177" spans="8:14" x14ac:dyDescent="0.55000000000000004">
      <c r="H17177" s="4"/>
      <c r="M17177" s="5"/>
      <c r="N17177" s="6"/>
    </row>
    <row r="17178" spans="8:14" x14ac:dyDescent="0.55000000000000004">
      <c r="H17178" s="4"/>
      <c r="M17178" s="5"/>
      <c r="N17178" s="6"/>
    </row>
    <row r="17179" spans="8:14" x14ac:dyDescent="0.55000000000000004">
      <c r="H17179" s="4"/>
      <c r="M17179" s="5"/>
      <c r="N17179" s="6"/>
    </row>
    <row r="17180" spans="8:14" x14ac:dyDescent="0.55000000000000004">
      <c r="H17180" s="4"/>
      <c r="M17180" s="5"/>
      <c r="N17180" s="6"/>
    </row>
    <row r="17181" spans="8:14" x14ac:dyDescent="0.55000000000000004">
      <c r="H17181" s="4"/>
      <c r="M17181" s="5"/>
      <c r="N17181" s="6"/>
    </row>
    <row r="17182" spans="8:14" x14ac:dyDescent="0.55000000000000004">
      <c r="H17182" s="4"/>
      <c r="M17182" s="5"/>
      <c r="N17182" s="6"/>
    </row>
    <row r="17183" spans="8:14" x14ac:dyDescent="0.55000000000000004">
      <c r="H17183" s="4"/>
      <c r="M17183" s="5"/>
      <c r="N17183" s="6"/>
    </row>
    <row r="17184" spans="8:14" x14ac:dyDescent="0.55000000000000004">
      <c r="H17184" s="4"/>
      <c r="M17184" s="5"/>
      <c r="N17184" s="6"/>
    </row>
    <row r="17185" spans="8:14" x14ac:dyDescent="0.55000000000000004">
      <c r="H17185" s="4"/>
      <c r="M17185" s="5"/>
      <c r="N17185" s="6"/>
    </row>
    <row r="17186" spans="8:14" x14ac:dyDescent="0.55000000000000004">
      <c r="H17186" s="4"/>
      <c r="M17186" s="5"/>
      <c r="N17186" s="6"/>
    </row>
    <row r="17187" spans="8:14" x14ac:dyDescent="0.55000000000000004">
      <c r="H17187" s="4"/>
      <c r="M17187" s="5"/>
      <c r="N17187" s="6"/>
    </row>
    <row r="17188" spans="8:14" x14ac:dyDescent="0.55000000000000004">
      <c r="H17188" s="4"/>
      <c r="M17188" s="5"/>
      <c r="N17188" s="6"/>
    </row>
    <row r="17189" spans="8:14" x14ac:dyDescent="0.55000000000000004">
      <c r="H17189" s="4"/>
      <c r="M17189" s="5"/>
      <c r="N17189" s="6"/>
    </row>
    <row r="17190" spans="8:14" x14ac:dyDescent="0.55000000000000004">
      <c r="H17190" s="4"/>
      <c r="M17190" s="5"/>
      <c r="N17190" s="6"/>
    </row>
    <row r="17191" spans="8:14" x14ac:dyDescent="0.55000000000000004">
      <c r="H17191" s="4"/>
      <c r="M17191" s="5"/>
      <c r="N17191" s="6"/>
    </row>
    <row r="17192" spans="8:14" x14ac:dyDescent="0.55000000000000004">
      <c r="H17192" s="4"/>
      <c r="M17192" s="5"/>
      <c r="N17192" s="6"/>
    </row>
    <row r="17193" spans="8:14" x14ac:dyDescent="0.55000000000000004">
      <c r="H17193" s="4"/>
      <c r="M17193" s="5"/>
      <c r="N17193" s="6"/>
    </row>
    <row r="17194" spans="8:14" x14ac:dyDescent="0.55000000000000004">
      <c r="H17194" s="4"/>
      <c r="M17194" s="5"/>
      <c r="N17194" s="6"/>
    </row>
    <row r="17195" spans="8:14" x14ac:dyDescent="0.55000000000000004">
      <c r="H17195" s="4"/>
      <c r="M17195" s="5"/>
      <c r="N17195" s="6"/>
    </row>
    <row r="17196" spans="8:14" x14ac:dyDescent="0.55000000000000004">
      <c r="H17196" s="4"/>
      <c r="M17196" s="5"/>
      <c r="N17196" s="6"/>
    </row>
    <row r="17197" spans="8:14" x14ac:dyDescent="0.55000000000000004">
      <c r="H17197" s="4"/>
      <c r="M17197" s="5"/>
      <c r="N17197" s="6"/>
    </row>
    <row r="17198" spans="8:14" x14ac:dyDescent="0.55000000000000004">
      <c r="H17198" s="4"/>
      <c r="M17198" s="5"/>
      <c r="N17198" s="6"/>
    </row>
    <row r="17199" spans="8:14" x14ac:dyDescent="0.55000000000000004">
      <c r="H17199" s="4"/>
      <c r="M17199" s="5"/>
      <c r="N17199" s="6"/>
    </row>
    <row r="17200" spans="8:14" x14ac:dyDescent="0.55000000000000004">
      <c r="H17200" s="4"/>
      <c r="M17200" s="5"/>
      <c r="N17200" s="6"/>
    </row>
    <row r="17201" spans="8:14" x14ac:dyDescent="0.55000000000000004">
      <c r="H17201" s="4"/>
      <c r="M17201" s="5"/>
      <c r="N17201" s="6"/>
    </row>
    <row r="17202" spans="8:14" x14ac:dyDescent="0.55000000000000004">
      <c r="H17202" s="4"/>
      <c r="M17202" s="5"/>
      <c r="N17202" s="6"/>
    </row>
    <row r="17203" spans="8:14" x14ac:dyDescent="0.55000000000000004">
      <c r="H17203" s="4"/>
      <c r="M17203" s="5"/>
      <c r="N17203" s="6"/>
    </row>
    <row r="17204" spans="8:14" x14ac:dyDescent="0.55000000000000004">
      <c r="H17204" s="4"/>
      <c r="M17204" s="5"/>
      <c r="N17204" s="6"/>
    </row>
    <row r="17205" spans="8:14" x14ac:dyDescent="0.55000000000000004">
      <c r="H17205" s="4"/>
      <c r="M17205" s="5"/>
      <c r="N17205" s="6"/>
    </row>
    <row r="17206" spans="8:14" x14ac:dyDescent="0.55000000000000004">
      <c r="H17206" s="4"/>
      <c r="M17206" s="5"/>
      <c r="N17206" s="6"/>
    </row>
    <row r="17207" spans="8:14" x14ac:dyDescent="0.55000000000000004">
      <c r="H17207" s="4"/>
      <c r="M17207" s="5"/>
      <c r="N17207" s="6"/>
    </row>
    <row r="17208" spans="8:14" x14ac:dyDescent="0.55000000000000004">
      <c r="H17208" s="4"/>
      <c r="M17208" s="5"/>
      <c r="N17208" s="6"/>
    </row>
    <row r="17209" spans="8:14" x14ac:dyDescent="0.55000000000000004">
      <c r="H17209" s="4"/>
      <c r="M17209" s="5"/>
      <c r="N17209" s="6"/>
    </row>
    <row r="17210" spans="8:14" x14ac:dyDescent="0.55000000000000004">
      <c r="H17210" s="4"/>
      <c r="M17210" s="5"/>
      <c r="N17210" s="6"/>
    </row>
    <row r="17211" spans="8:14" x14ac:dyDescent="0.55000000000000004">
      <c r="H17211" s="4"/>
      <c r="M17211" s="5"/>
      <c r="N17211" s="6"/>
    </row>
    <row r="17212" spans="8:14" x14ac:dyDescent="0.55000000000000004">
      <c r="H17212" s="4"/>
      <c r="M17212" s="5"/>
      <c r="N17212" s="6"/>
    </row>
    <row r="17213" spans="8:14" x14ac:dyDescent="0.55000000000000004">
      <c r="H17213" s="4"/>
      <c r="M17213" s="5"/>
      <c r="N17213" s="6"/>
    </row>
    <row r="17214" spans="8:14" x14ac:dyDescent="0.55000000000000004">
      <c r="H17214" s="4"/>
      <c r="M17214" s="5"/>
      <c r="N17214" s="6"/>
    </row>
    <row r="17215" spans="8:14" x14ac:dyDescent="0.55000000000000004">
      <c r="H17215" s="4"/>
      <c r="M17215" s="5"/>
      <c r="N17215" s="6"/>
    </row>
    <row r="17216" spans="8:14" x14ac:dyDescent="0.55000000000000004">
      <c r="H17216" s="4"/>
      <c r="M17216" s="5"/>
      <c r="N17216" s="6"/>
    </row>
    <row r="17217" spans="8:14" x14ac:dyDescent="0.55000000000000004">
      <c r="H17217" s="4"/>
      <c r="M17217" s="5"/>
      <c r="N17217" s="6"/>
    </row>
    <row r="17218" spans="8:14" x14ac:dyDescent="0.55000000000000004">
      <c r="H17218" s="4"/>
      <c r="M17218" s="5"/>
      <c r="N17218" s="6"/>
    </row>
    <row r="17219" spans="8:14" x14ac:dyDescent="0.55000000000000004">
      <c r="H17219" s="4"/>
      <c r="M17219" s="5"/>
      <c r="N17219" s="6"/>
    </row>
    <row r="17220" spans="8:14" x14ac:dyDescent="0.55000000000000004">
      <c r="H17220" s="4"/>
      <c r="M17220" s="5"/>
      <c r="N17220" s="6"/>
    </row>
    <row r="17221" spans="8:14" x14ac:dyDescent="0.55000000000000004">
      <c r="H17221" s="4"/>
      <c r="M17221" s="5"/>
      <c r="N17221" s="6"/>
    </row>
    <row r="17222" spans="8:14" x14ac:dyDescent="0.55000000000000004">
      <c r="H17222" s="4"/>
      <c r="M17222" s="5"/>
      <c r="N17222" s="6"/>
    </row>
    <row r="17223" spans="8:14" x14ac:dyDescent="0.55000000000000004">
      <c r="H17223" s="4"/>
      <c r="M17223" s="5"/>
      <c r="N17223" s="6"/>
    </row>
    <row r="17224" spans="8:14" x14ac:dyDescent="0.55000000000000004">
      <c r="H17224" s="4"/>
      <c r="M17224" s="5"/>
      <c r="N17224" s="6"/>
    </row>
    <row r="17225" spans="8:14" x14ac:dyDescent="0.55000000000000004">
      <c r="H17225" s="4"/>
      <c r="M17225" s="5"/>
      <c r="N17225" s="6"/>
    </row>
    <row r="17226" spans="8:14" x14ac:dyDescent="0.55000000000000004">
      <c r="H17226" s="4"/>
      <c r="M17226" s="5"/>
      <c r="N17226" s="6"/>
    </row>
    <row r="17227" spans="8:14" x14ac:dyDescent="0.55000000000000004">
      <c r="H17227" s="4"/>
      <c r="M17227" s="5"/>
      <c r="N17227" s="6"/>
    </row>
    <row r="17228" spans="8:14" x14ac:dyDescent="0.55000000000000004">
      <c r="H17228" s="4"/>
      <c r="M17228" s="5"/>
      <c r="N17228" s="6"/>
    </row>
    <row r="17229" spans="8:14" x14ac:dyDescent="0.55000000000000004">
      <c r="H17229" s="4"/>
      <c r="M17229" s="5"/>
      <c r="N17229" s="6"/>
    </row>
    <row r="17230" spans="8:14" x14ac:dyDescent="0.55000000000000004">
      <c r="H17230" s="4"/>
      <c r="M17230" s="5"/>
      <c r="N17230" s="6"/>
    </row>
    <row r="17231" spans="8:14" x14ac:dyDescent="0.55000000000000004">
      <c r="H17231" s="4"/>
      <c r="M17231" s="5"/>
      <c r="N17231" s="6"/>
    </row>
    <row r="17232" spans="8:14" x14ac:dyDescent="0.55000000000000004">
      <c r="H17232" s="4"/>
      <c r="M17232" s="5"/>
      <c r="N17232" s="6"/>
    </row>
    <row r="17233" spans="8:14" x14ac:dyDescent="0.55000000000000004">
      <c r="H17233" s="4"/>
      <c r="M17233" s="5"/>
      <c r="N17233" s="6"/>
    </row>
    <row r="17234" spans="8:14" x14ac:dyDescent="0.55000000000000004">
      <c r="H17234" s="4"/>
      <c r="M17234" s="5"/>
      <c r="N17234" s="6"/>
    </row>
    <row r="17235" spans="8:14" x14ac:dyDescent="0.55000000000000004">
      <c r="H17235" s="4"/>
      <c r="M17235" s="5"/>
      <c r="N17235" s="6"/>
    </row>
    <row r="17236" spans="8:14" x14ac:dyDescent="0.55000000000000004">
      <c r="H17236" s="4"/>
      <c r="M17236" s="5"/>
      <c r="N17236" s="6"/>
    </row>
    <row r="17237" spans="8:14" x14ac:dyDescent="0.55000000000000004">
      <c r="H17237" s="4"/>
      <c r="M17237" s="5"/>
      <c r="N17237" s="6"/>
    </row>
    <row r="17238" spans="8:14" x14ac:dyDescent="0.55000000000000004">
      <c r="H17238" s="4"/>
      <c r="M17238" s="5"/>
      <c r="N17238" s="6"/>
    </row>
    <row r="17239" spans="8:14" x14ac:dyDescent="0.55000000000000004">
      <c r="H17239" s="4"/>
      <c r="M17239" s="5"/>
      <c r="N17239" s="6"/>
    </row>
    <row r="17240" spans="8:14" x14ac:dyDescent="0.55000000000000004">
      <c r="H17240" s="4"/>
      <c r="M17240" s="5"/>
      <c r="N17240" s="6"/>
    </row>
    <row r="17241" spans="8:14" x14ac:dyDescent="0.55000000000000004">
      <c r="H17241" s="4"/>
      <c r="M17241" s="5"/>
      <c r="N17241" s="6"/>
    </row>
    <row r="17242" spans="8:14" x14ac:dyDescent="0.55000000000000004">
      <c r="H17242" s="4"/>
      <c r="M17242" s="5"/>
      <c r="N17242" s="6"/>
    </row>
    <row r="17243" spans="8:14" x14ac:dyDescent="0.55000000000000004">
      <c r="H17243" s="4"/>
      <c r="M17243" s="5"/>
      <c r="N17243" s="6"/>
    </row>
    <row r="17244" spans="8:14" x14ac:dyDescent="0.55000000000000004">
      <c r="H17244" s="4"/>
      <c r="M17244" s="5"/>
      <c r="N17244" s="6"/>
    </row>
    <row r="17245" spans="8:14" x14ac:dyDescent="0.55000000000000004">
      <c r="H17245" s="4"/>
      <c r="M17245" s="5"/>
      <c r="N17245" s="6"/>
    </row>
    <row r="17246" spans="8:14" x14ac:dyDescent="0.55000000000000004">
      <c r="H17246" s="4"/>
      <c r="M17246" s="5"/>
      <c r="N17246" s="6"/>
    </row>
    <row r="17247" spans="8:14" x14ac:dyDescent="0.55000000000000004">
      <c r="H17247" s="4"/>
      <c r="M17247" s="5"/>
      <c r="N17247" s="6"/>
    </row>
    <row r="17248" spans="8:14" x14ac:dyDescent="0.55000000000000004">
      <c r="H17248" s="4"/>
      <c r="M17248" s="5"/>
      <c r="N17248" s="6"/>
    </row>
    <row r="17249" spans="8:14" x14ac:dyDescent="0.55000000000000004">
      <c r="H17249" s="4"/>
      <c r="M17249" s="5"/>
      <c r="N17249" s="6"/>
    </row>
    <row r="17250" spans="8:14" x14ac:dyDescent="0.55000000000000004">
      <c r="H17250" s="4"/>
      <c r="M17250" s="5"/>
      <c r="N17250" s="6"/>
    </row>
    <row r="17251" spans="8:14" x14ac:dyDescent="0.55000000000000004">
      <c r="H17251" s="4"/>
      <c r="M17251" s="5"/>
      <c r="N17251" s="6"/>
    </row>
    <row r="17252" spans="8:14" x14ac:dyDescent="0.55000000000000004">
      <c r="H17252" s="4"/>
      <c r="M17252" s="5"/>
      <c r="N17252" s="6"/>
    </row>
    <row r="17253" spans="8:14" x14ac:dyDescent="0.55000000000000004">
      <c r="H17253" s="4"/>
      <c r="M17253" s="5"/>
      <c r="N17253" s="6"/>
    </row>
    <row r="17254" spans="8:14" x14ac:dyDescent="0.55000000000000004">
      <c r="H17254" s="4"/>
      <c r="M17254" s="5"/>
      <c r="N17254" s="6"/>
    </row>
    <row r="17255" spans="8:14" x14ac:dyDescent="0.55000000000000004">
      <c r="H17255" s="4"/>
      <c r="M17255" s="5"/>
      <c r="N17255" s="6"/>
    </row>
    <row r="17256" spans="8:14" x14ac:dyDescent="0.55000000000000004">
      <c r="H17256" s="4"/>
      <c r="M17256" s="5"/>
      <c r="N17256" s="6"/>
    </row>
    <row r="17257" spans="8:14" x14ac:dyDescent="0.55000000000000004">
      <c r="H17257" s="4"/>
      <c r="M17257" s="5"/>
      <c r="N17257" s="6"/>
    </row>
    <row r="17258" spans="8:14" x14ac:dyDescent="0.55000000000000004">
      <c r="H17258" s="4"/>
      <c r="M17258" s="5"/>
      <c r="N17258" s="6"/>
    </row>
    <row r="17259" spans="8:14" x14ac:dyDescent="0.55000000000000004">
      <c r="H17259" s="4"/>
      <c r="M17259" s="5"/>
      <c r="N17259" s="6"/>
    </row>
    <row r="17260" spans="8:14" x14ac:dyDescent="0.55000000000000004">
      <c r="H17260" s="4"/>
      <c r="M17260" s="5"/>
      <c r="N17260" s="6"/>
    </row>
    <row r="17261" spans="8:14" x14ac:dyDescent="0.55000000000000004">
      <c r="H17261" s="4"/>
      <c r="M17261" s="5"/>
      <c r="N17261" s="6"/>
    </row>
    <row r="17262" spans="8:14" x14ac:dyDescent="0.55000000000000004">
      <c r="H17262" s="4"/>
      <c r="M17262" s="5"/>
      <c r="N17262" s="6"/>
    </row>
    <row r="17263" spans="8:14" x14ac:dyDescent="0.55000000000000004">
      <c r="H17263" s="4"/>
      <c r="M17263" s="5"/>
      <c r="N17263" s="6"/>
    </row>
    <row r="17264" spans="8:14" x14ac:dyDescent="0.55000000000000004">
      <c r="H17264" s="4"/>
      <c r="M17264" s="5"/>
      <c r="N17264" s="6"/>
    </row>
    <row r="17265" spans="8:14" x14ac:dyDescent="0.55000000000000004">
      <c r="H17265" s="4"/>
      <c r="M17265" s="5"/>
      <c r="N17265" s="6"/>
    </row>
    <row r="17266" spans="8:14" x14ac:dyDescent="0.55000000000000004">
      <c r="H17266" s="4"/>
      <c r="M17266" s="5"/>
      <c r="N17266" s="6"/>
    </row>
    <row r="17267" spans="8:14" x14ac:dyDescent="0.55000000000000004">
      <c r="H17267" s="4"/>
      <c r="M17267" s="5"/>
      <c r="N17267" s="6"/>
    </row>
    <row r="17268" spans="8:14" x14ac:dyDescent="0.55000000000000004">
      <c r="H17268" s="4"/>
      <c r="M17268" s="5"/>
      <c r="N17268" s="6"/>
    </row>
    <row r="17269" spans="8:14" x14ac:dyDescent="0.55000000000000004">
      <c r="H17269" s="4"/>
      <c r="M17269" s="5"/>
      <c r="N17269" s="6"/>
    </row>
    <row r="17270" spans="8:14" x14ac:dyDescent="0.55000000000000004">
      <c r="H17270" s="4"/>
      <c r="M17270" s="5"/>
      <c r="N17270" s="6"/>
    </row>
    <row r="17271" spans="8:14" x14ac:dyDescent="0.55000000000000004">
      <c r="H17271" s="4"/>
      <c r="M17271" s="5"/>
      <c r="N17271" s="6"/>
    </row>
    <row r="17272" spans="8:14" x14ac:dyDescent="0.55000000000000004">
      <c r="H17272" s="4"/>
      <c r="M17272" s="5"/>
      <c r="N17272" s="6"/>
    </row>
    <row r="17273" spans="8:14" x14ac:dyDescent="0.55000000000000004">
      <c r="H17273" s="4"/>
      <c r="M17273" s="5"/>
      <c r="N17273" s="6"/>
    </row>
    <row r="17274" spans="8:14" x14ac:dyDescent="0.55000000000000004">
      <c r="H17274" s="4"/>
      <c r="M17274" s="5"/>
      <c r="N17274" s="6"/>
    </row>
    <row r="17275" spans="8:14" x14ac:dyDescent="0.55000000000000004">
      <c r="H17275" s="4"/>
      <c r="M17275" s="5"/>
      <c r="N17275" s="6"/>
    </row>
    <row r="17276" spans="8:14" x14ac:dyDescent="0.55000000000000004">
      <c r="H17276" s="4"/>
      <c r="M17276" s="5"/>
      <c r="N17276" s="6"/>
    </row>
    <row r="17277" spans="8:14" x14ac:dyDescent="0.55000000000000004">
      <c r="H17277" s="4"/>
      <c r="M17277" s="5"/>
      <c r="N17277" s="6"/>
    </row>
    <row r="17278" spans="8:14" x14ac:dyDescent="0.55000000000000004">
      <c r="H17278" s="4"/>
      <c r="M17278" s="5"/>
      <c r="N17278" s="6"/>
    </row>
    <row r="17279" spans="8:14" x14ac:dyDescent="0.55000000000000004">
      <c r="H17279" s="4"/>
      <c r="M17279" s="5"/>
      <c r="N17279" s="6"/>
    </row>
    <row r="17280" spans="8:14" x14ac:dyDescent="0.55000000000000004">
      <c r="H17280" s="4"/>
      <c r="M17280" s="5"/>
      <c r="N17280" s="6"/>
    </row>
    <row r="17281" spans="8:14" x14ac:dyDescent="0.55000000000000004">
      <c r="H17281" s="4"/>
      <c r="M17281" s="5"/>
      <c r="N17281" s="6"/>
    </row>
    <row r="17282" spans="8:14" x14ac:dyDescent="0.55000000000000004">
      <c r="H17282" s="4"/>
      <c r="M17282" s="5"/>
      <c r="N17282" s="6"/>
    </row>
    <row r="17283" spans="8:14" x14ac:dyDescent="0.55000000000000004">
      <c r="H17283" s="4"/>
      <c r="M17283" s="5"/>
      <c r="N17283" s="6"/>
    </row>
    <row r="17284" spans="8:14" x14ac:dyDescent="0.55000000000000004">
      <c r="H17284" s="4"/>
      <c r="M17284" s="5"/>
      <c r="N17284" s="6"/>
    </row>
    <row r="17285" spans="8:14" x14ac:dyDescent="0.55000000000000004">
      <c r="H17285" s="4"/>
      <c r="M17285" s="5"/>
      <c r="N17285" s="6"/>
    </row>
    <row r="17286" spans="8:14" x14ac:dyDescent="0.55000000000000004">
      <c r="H17286" s="4"/>
      <c r="M17286" s="5"/>
      <c r="N17286" s="6"/>
    </row>
    <row r="17287" spans="8:14" x14ac:dyDescent="0.55000000000000004">
      <c r="H17287" s="4"/>
      <c r="M17287" s="5"/>
      <c r="N17287" s="6"/>
    </row>
    <row r="17288" spans="8:14" x14ac:dyDescent="0.55000000000000004">
      <c r="H17288" s="4"/>
      <c r="M17288" s="5"/>
      <c r="N17288" s="6"/>
    </row>
    <row r="17289" spans="8:14" x14ac:dyDescent="0.55000000000000004">
      <c r="H17289" s="4"/>
      <c r="M17289" s="5"/>
      <c r="N17289" s="6"/>
    </row>
    <row r="17290" spans="8:14" x14ac:dyDescent="0.55000000000000004">
      <c r="H17290" s="4"/>
      <c r="M17290" s="5"/>
      <c r="N17290" s="6"/>
    </row>
    <row r="17291" spans="8:14" x14ac:dyDescent="0.55000000000000004">
      <c r="H17291" s="4"/>
      <c r="M17291" s="5"/>
      <c r="N17291" s="6"/>
    </row>
    <row r="17292" spans="8:14" x14ac:dyDescent="0.55000000000000004">
      <c r="H17292" s="4"/>
      <c r="M17292" s="5"/>
      <c r="N17292" s="6"/>
    </row>
    <row r="17293" spans="8:14" x14ac:dyDescent="0.55000000000000004">
      <c r="H17293" s="4"/>
      <c r="M17293" s="5"/>
      <c r="N17293" s="6"/>
    </row>
    <row r="17294" spans="8:14" x14ac:dyDescent="0.55000000000000004">
      <c r="H17294" s="4"/>
      <c r="M17294" s="5"/>
      <c r="N17294" s="6"/>
    </row>
    <row r="17295" spans="8:14" x14ac:dyDescent="0.55000000000000004">
      <c r="H17295" s="4"/>
      <c r="M17295" s="5"/>
      <c r="N17295" s="6"/>
    </row>
    <row r="17296" spans="8:14" x14ac:dyDescent="0.55000000000000004">
      <c r="H17296" s="4"/>
      <c r="M17296" s="5"/>
      <c r="N17296" s="6"/>
    </row>
    <row r="17297" spans="8:14" x14ac:dyDescent="0.55000000000000004">
      <c r="H17297" s="4"/>
      <c r="M17297" s="5"/>
      <c r="N17297" s="6"/>
    </row>
    <row r="17298" spans="8:14" x14ac:dyDescent="0.55000000000000004">
      <c r="H17298" s="4"/>
      <c r="M17298" s="5"/>
      <c r="N17298" s="6"/>
    </row>
    <row r="17299" spans="8:14" x14ac:dyDescent="0.55000000000000004">
      <c r="H17299" s="4"/>
      <c r="M17299" s="5"/>
      <c r="N17299" s="6"/>
    </row>
    <row r="17300" spans="8:14" x14ac:dyDescent="0.55000000000000004">
      <c r="H17300" s="4"/>
      <c r="M17300" s="5"/>
      <c r="N17300" s="6"/>
    </row>
    <row r="17301" spans="8:14" x14ac:dyDescent="0.55000000000000004">
      <c r="H17301" s="4"/>
      <c r="M17301" s="5"/>
      <c r="N17301" s="6"/>
    </row>
    <row r="17302" spans="8:14" x14ac:dyDescent="0.55000000000000004">
      <c r="H17302" s="4"/>
      <c r="M17302" s="5"/>
      <c r="N17302" s="6"/>
    </row>
    <row r="17303" spans="8:14" x14ac:dyDescent="0.55000000000000004">
      <c r="H17303" s="4"/>
      <c r="M17303" s="5"/>
      <c r="N17303" s="6"/>
    </row>
    <row r="17304" spans="8:14" x14ac:dyDescent="0.55000000000000004">
      <c r="H17304" s="4"/>
      <c r="M17304" s="5"/>
      <c r="N17304" s="6"/>
    </row>
    <row r="17305" spans="8:14" x14ac:dyDescent="0.55000000000000004">
      <c r="H17305" s="4"/>
      <c r="M17305" s="5"/>
      <c r="N17305" s="6"/>
    </row>
    <row r="17306" spans="8:14" x14ac:dyDescent="0.55000000000000004">
      <c r="H17306" s="4"/>
      <c r="M17306" s="5"/>
      <c r="N17306" s="6"/>
    </row>
    <row r="17307" spans="8:14" x14ac:dyDescent="0.55000000000000004">
      <c r="H17307" s="4"/>
      <c r="M17307" s="5"/>
      <c r="N17307" s="6"/>
    </row>
    <row r="17308" spans="8:14" x14ac:dyDescent="0.55000000000000004">
      <c r="H17308" s="4"/>
      <c r="M17308" s="5"/>
      <c r="N17308" s="6"/>
    </row>
    <row r="17309" spans="8:14" x14ac:dyDescent="0.55000000000000004">
      <c r="H17309" s="4"/>
      <c r="M17309" s="5"/>
      <c r="N17309" s="6"/>
    </row>
    <row r="17310" spans="8:14" x14ac:dyDescent="0.55000000000000004">
      <c r="H17310" s="4"/>
      <c r="M17310" s="5"/>
      <c r="N17310" s="6"/>
    </row>
    <row r="17311" spans="8:14" x14ac:dyDescent="0.55000000000000004">
      <c r="H17311" s="4"/>
      <c r="M17311" s="5"/>
      <c r="N17311" s="6"/>
    </row>
    <row r="17312" spans="8:14" x14ac:dyDescent="0.55000000000000004">
      <c r="H17312" s="4"/>
      <c r="M17312" s="5"/>
      <c r="N17312" s="6"/>
    </row>
    <row r="17313" spans="8:14" x14ac:dyDescent="0.55000000000000004">
      <c r="H17313" s="4"/>
      <c r="M17313" s="5"/>
      <c r="N17313" s="6"/>
    </row>
    <row r="17314" spans="8:14" x14ac:dyDescent="0.55000000000000004">
      <c r="H17314" s="4"/>
      <c r="M17314" s="5"/>
      <c r="N17314" s="6"/>
    </row>
    <row r="17315" spans="8:14" x14ac:dyDescent="0.55000000000000004">
      <c r="H17315" s="4"/>
      <c r="M17315" s="5"/>
      <c r="N17315" s="6"/>
    </row>
    <row r="17316" spans="8:14" x14ac:dyDescent="0.55000000000000004">
      <c r="H17316" s="4"/>
      <c r="M17316" s="5"/>
      <c r="N17316" s="6"/>
    </row>
    <row r="17317" spans="8:14" x14ac:dyDescent="0.55000000000000004">
      <c r="H17317" s="4"/>
      <c r="M17317" s="5"/>
      <c r="N17317" s="6"/>
    </row>
    <row r="17318" spans="8:14" x14ac:dyDescent="0.55000000000000004">
      <c r="H17318" s="4"/>
      <c r="M17318" s="5"/>
      <c r="N17318" s="6"/>
    </row>
    <row r="17319" spans="8:14" x14ac:dyDescent="0.55000000000000004">
      <c r="H17319" s="4"/>
      <c r="M17319" s="5"/>
      <c r="N17319" s="6"/>
    </row>
    <row r="17320" spans="8:14" x14ac:dyDescent="0.55000000000000004">
      <c r="H17320" s="4"/>
      <c r="M17320" s="5"/>
      <c r="N17320" s="6"/>
    </row>
    <row r="17321" spans="8:14" x14ac:dyDescent="0.55000000000000004">
      <c r="H17321" s="4"/>
      <c r="M17321" s="5"/>
      <c r="N17321" s="6"/>
    </row>
    <row r="17322" spans="8:14" x14ac:dyDescent="0.55000000000000004">
      <c r="H17322" s="4"/>
      <c r="M17322" s="5"/>
      <c r="N17322" s="6"/>
    </row>
    <row r="17323" spans="8:14" x14ac:dyDescent="0.55000000000000004">
      <c r="H17323" s="4"/>
      <c r="M17323" s="5"/>
      <c r="N17323" s="6"/>
    </row>
    <row r="17324" spans="8:14" x14ac:dyDescent="0.55000000000000004">
      <c r="H17324" s="4"/>
      <c r="M17324" s="5"/>
      <c r="N17324" s="6"/>
    </row>
    <row r="17325" spans="8:14" x14ac:dyDescent="0.55000000000000004">
      <c r="H17325" s="4"/>
      <c r="M17325" s="5"/>
      <c r="N17325" s="6"/>
    </row>
    <row r="17326" spans="8:14" x14ac:dyDescent="0.55000000000000004">
      <c r="H17326" s="4"/>
      <c r="M17326" s="5"/>
      <c r="N17326" s="6"/>
    </row>
    <row r="17327" spans="8:14" x14ac:dyDescent="0.55000000000000004">
      <c r="H17327" s="4"/>
      <c r="M17327" s="5"/>
      <c r="N17327" s="6"/>
    </row>
    <row r="17328" spans="8:14" x14ac:dyDescent="0.55000000000000004">
      <c r="H17328" s="4"/>
      <c r="M17328" s="5"/>
      <c r="N17328" s="6"/>
    </row>
    <row r="17329" spans="8:14" x14ac:dyDescent="0.55000000000000004">
      <c r="H17329" s="4"/>
      <c r="M17329" s="5"/>
      <c r="N17329" s="6"/>
    </row>
    <row r="17330" spans="8:14" x14ac:dyDescent="0.55000000000000004">
      <c r="H17330" s="4"/>
      <c r="M17330" s="5"/>
      <c r="N17330" s="6"/>
    </row>
    <row r="17331" spans="8:14" x14ac:dyDescent="0.55000000000000004">
      <c r="H17331" s="4"/>
      <c r="M17331" s="5"/>
      <c r="N17331" s="6"/>
    </row>
    <row r="17332" spans="8:14" x14ac:dyDescent="0.55000000000000004">
      <c r="H17332" s="4"/>
      <c r="M17332" s="5"/>
      <c r="N17332" s="6"/>
    </row>
    <row r="17333" spans="8:14" x14ac:dyDescent="0.55000000000000004">
      <c r="H17333" s="4"/>
      <c r="M17333" s="5"/>
      <c r="N17333" s="6"/>
    </row>
    <row r="17334" spans="8:14" x14ac:dyDescent="0.55000000000000004">
      <c r="H17334" s="4"/>
      <c r="M17334" s="5"/>
      <c r="N17334" s="6"/>
    </row>
    <row r="17335" spans="8:14" x14ac:dyDescent="0.55000000000000004">
      <c r="H17335" s="4"/>
      <c r="M17335" s="5"/>
      <c r="N17335" s="6"/>
    </row>
    <row r="17336" spans="8:14" x14ac:dyDescent="0.55000000000000004">
      <c r="H17336" s="4"/>
      <c r="M17336" s="5"/>
      <c r="N17336" s="6"/>
    </row>
    <row r="17337" spans="8:14" x14ac:dyDescent="0.55000000000000004">
      <c r="H17337" s="4"/>
      <c r="M17337" s="5"/>
      <c r="N17337" s="6"/>
    </row>
    <row r="17338" spans="8:14" x14ac:dyDescent="0.55000000000000004">
      <c r="H17338" s="4"/>
      <c r="M17338" s="5"/>
      <c r="N17338" s="6"/>
    </row>
    <row r="17339" spans="8:14" x14ac:dyDescent="0.55000000000000004">
      <c r="H17339" s="4"/>
      <c r="M17339" s="5"/>
      <c r="N17339" s="6"/>
    </row>
    <row r="17340" spans="8:14" x14ac:dyDescent="0.55000000000000004">
      <c r="H17340" s="4"/>
      <c r="M17340" s="5"/>
      <c r="N17340" s="6"/>
    </row>
    <row r="17341" spans="8:14" x14ac:dyDescent="0.55000000000000004">
      <c r="H17341" s="4"/>
      <c r="M17341" s="5"/>
      <c r="N17341" s="6"/>
    </row>
    <row r="17342" spans="8:14" x14ac:dyDescent="0.55000000000000004">
      <c r="H17342" s="4"/>
      <c r="M17342" s="5"/>
      <c r="N17342" s="6"/>
    </row>
    <row r="17343" spans="8:14" x14ac:dyDescent="0.55000000000000004">
      <c r="H17343" s="4"/>
      <c r="M17343" s="5"/>
      <c r="N17343" s="6"/>
    </row>
    <row r="17344" spans="8:14" x14ac:dyDescent="0.55000000000000004">
      <c r="H17344" s="4"/>
      <c r="M17344" s="5"/>
      <c r="N17344" s="6"/>
    </row>
    <row r="17345" spans="8:14" x14ac:dyDescent="0.55000000000000004">
      <c r="H17345" s="4"/>
      <c r="M17345" s="5"/>
      <c r="N17345" s="6"/>
    </row>
    <row r="17346" spans="8:14" x14ac:dyDescent="0.55000000000000004">
      <c r="H17346" s="4"/>
      <c r="M17346" s="5"/>
      <c r="N17346" s="6"/>
    </row>
    <row r="17347" spans="8:14" x14ac:dyDescent="0.55000000000000004">
      <c r="H17347" s="4"/>
      <c r="M17347" s="5"/>
      <c r="N17347" s="6"/>
    </row>
    <row r="17348" spans="8:14" x14ac:dyDescent="0.55000000000000004">
      <c r="H17348" s="4"/>
      <c r="M17348" s="5"/>
      <c r="N17348" s="6"/>
    </row>
    <row r="17349" spans="8:14" x14ac:dyDescent="0.55000000000000004">
      <c r="H17349" s="4"/>
      <c r="M17349" s="5"/>
      <c r="N17349" s="6"/>
    </row>
    <row r="17350" spans="8:14" x14ac:dyDescent="0.55000000000000004">
      <c r="H17350" s="4"/>
      <c r="M17350" s="5"/>
      <c r="N17350" s="6"/>
    </row>
    <row r="17351" spans="8:14" x14ac:dyDescent="0.55000000000000004">
      <c r="H17351" s="4"/>
      <c r="M17351" s="5"/>
      <c r="N17351" s="6"/>
    </row>
    <row r="17352" spans="8:14" x14ac:dyDescent="0.55000000000000004">
      <c r="H17352" s="4"/>
      <c r="M17352" s="5"/>
      <c r="N17352" s="6"/>
    </row>
    <row r="17353" spans="8:14" x14ac:dyDescent="0.55000000000000004">
      <c r="H17353" s="4"/>
      <c r="M17353" s="5"/>
      <c r="N17353" s="6"/>
    </row>
    <row r="17354" spans="8:14" x14ac:dyDescent="0.55000000000000004">
      <c r="H17354" s="4"/>
      <c r="M17354" s="5"/>
      <c r="N17354" s="6"/>
    </row>
    <row r="17355" spans="8:14" x14ac:dyDescent="0.55000000000000004">
      <c r="H17355" s="4"/>
      <c r="M17355" s="5"/>
      <c r="N17355" s="6"/>
    </row>
    <row r="17356" spans="8:14" x14ac:dyDescent="0.55000000000000004">
      <c r="H17356" s="4"/>
      <c r="M17356" s="5"/>
      <c r="N17356" s="6"/>
    </row>
    <row r="17357" spans="8:14" x14ac:dyDescent="0.55000000000000004">
      <c r="H17357" s="4"/>
      <c r="M17357" s="5"/>
      <c r="N17357" s="6"/>
    </row>
    <row r="17358" spans="8:14" x14ac:dyDescent="0.55000000000000004">
      <c r="H17358" s="4"/>
      <c r="M17358" s="5"/>
      <c r="N17358" s="6"/>
    </row>
    <row r="17359" spans="8:14" x14ac:dyDescent="0.55000000000000004">
      <c r="H17359" s="4"/>
      <c r="M17359" s="5"/>
      <c r="N17359" s="6"/>
    </row>
    <row r="17360" spans="8:14" x14ac:dyDescent="0.55000000000000004">
      <c r="H17360" s="4"/>
      <c r="M17360" s="5"/>
      <c r="N17360" s="6"/>
    </row>
    <row r="17361" spans="8:14" x14ac:dyDescent="0.55000000000000004">
      <c r="H17361" s="4"/>
      <c r="M17361" s="5"/>
      <c r="N17361" s="6"/>
    </row>
    <row r="17362" spans="8:14" x14ac:dyDescent="0.55000000000000004">
      <c r="H17362" s="4"/>
      <c r="M17362" s="5"/>
      <c r="N17362" s="6"/>
    </row>
    <row r="17363" spans="8:14" x14ac:dyDescent="0.55000000000000004">
      <c r="H17363" s="4"/>
      <c r="M17363" s="5"/>
      <c r="N17363" s="6"/>
    </row>
    <row r="17364" spans="8:14" x14ac:dyDescent="0.55000000000000004">
      <c r="H17364" s="4"/>
      <c r="M17364" s="5"/>
      <c r="N17364" s="6"/>
    </row>
    <row r="17365" spans="8:14" x14ac:dyDescent="0.55000000000000004">
      <c r="H17365" s="4"/>
      <c r="M17365" s="5"/>
      <c r="N17365" s="6"/>
    </row>
    <row r="17366" spans="8:14" x14ac:dyDescent="0.55000000000000004">
      <c r="H17366" s="4"/>
      <c r="M17366" s="5"/>
      <c r="N17366" s="6"/>
    </row>
    <row r="17367" spans="8:14" x14ac:dyDescent="0.55000000000000004">
      <c r="H17367" s="4"/>
      <c r="M17367" s="5"/>
      <c r="N17367" s="6"/>
    </row>
    <row r="17368" spans="8:14" x14ac:dyDescent="0.55000000000000004">
      <c r="H17368" s="4"/>
      <c r="M17368" s="5"/>
      <c r="N17368" s="6"/>
    </row>
    <row r="17369" spans="8:14" x14ac:dyDescent="0.55000000000000004">
      <c r="H17369" s="4"/>
      <c r="M17369" s="5"/>
      <c r="N17369" s="6"/>
    </row>
    <row r="17370" spans="8:14" x14ac:dyDescent="0.55000000000000004">
      <c r="H17370" s="4"/>
      <c r="M17370" s="5"/>
      <c r="N17370" s="6"/>
    </row>
    <row r="17371" spans="8:14" x14ac:dyDescent="0.55000000000000004">
      <c r="H17371" s="4"/>
      <c r="M17371" s="5"/>
      <c r="N17371" s="6"/>
    </row>
    <row r="17372" spans="8:14" x14ac:dyDescent="0.55000000000000004">
      <c r="H17372" s="4"/>
      <c r="M17372" s="5"/>
      <c r="N17372" s="6"/>
    </row>
    <row r="17373" spans="8:14" x14ac:dyDescent="0.55000000000000004">
      <c r="H17373" s="4"/>
      <c r="M17373" s="5"/>
      <c r="N17373" s="6"/>
    </row>
    <row r="17374" spans="8:14" x14ac:dyDescent="0.55000000000000004">
      <c r="H17374" s="4"/>
      <c r="M17374" s="5"/>
      <c r="N17374" s="6"/>
    </row>
    <row r="17375" spans="8:14" x14ac:dyDescent="0.55000000000000004">
      <c r="H17375" s="4"/>
      <c r="M17375" s="5"/>
      <c r="N17375" s="6"/>
    </row>
    <row r="17376" spans="8:14" x14ac:dyDescent="0.55000000000000004">
      <c r="H17376" s="4"/>
      <c r="M17376" s="5"/>
      <c r="N17376" s="6"/>
    </row>
    <row r="17377" spans="8:14" x14ac:dyDescent="0.55000000000000004">
      <c r="H17377" s="4"/>
      <c r="M17377" s="5"/>
      <c r="N17377" s="6"/>
    </row>
    <row r="17378" spans="8:14" x14ac:dyDescent="0.55000000000000004">
      <c r="H17378" s="4"/>
      <c r="M17378" s="5"/>
      <c r="N17378" s="6"/>
    </row>
    <row r="17379" spans="8:14" x14ac:dyDescent="0.55000000000000004">
      <c r="H17379" s="4"/>
      <c r="M17379" s="5"/>
      <c r="N17379" s="6"/>
    </row>
    <row r="17380" spans="8:14" x14ac:dyDescent="0.55000000000000004">
      <c r="H17380" s="4"/>
      <c r="M17380" s="5"/>
      <c r="N17380" s="6"/>
    </row>
    <row r="17381" spans="8:14" x14ac:dyDescent="0.55000000000000004">
      <c r="H17381" s="4"/>
      <c r="M17381" s="5"/>
      <c r="N17381" s="6"/>
    </row>
    <row r="17382" spans="8:14" x14ac:dyDescent="0.55000000000000004">
      <c r="H17382" s="4"/>
      <c r="M17382" s="5"/>
      <c r="N17382" s="6"/>
    </row>
    <row r="17383" spans="8:14" x14ac:dyDescent="0.55000000000000004">
      <c r="H17383" s="4"/>
      <c r="M17383" s="5"/>
      <c r="N17383" s="6"/>
    </row>
    <row r="17384" spans="8:14" x14ac:dyDescent="0.55000000000000004">
      <c r="H17384" s="4"/>
      <c r="M17384" s="5"/>
      <c r="N17384" s="6"/>
    </row>
    <row r="17385" spans="8:14" x14ac:dyDescent="0.55000000000000004">
      <c r="H17385" s="4"/>
      <c r="M17385" s="5"/>
      <c r="N17385" s="6"/>
    </row>
    <row r="17386" spans="8:14" x14ac:dyDescent="0.55000000000000004">
      <c r="H17386" s="4"/>
      <c r="M17386" s="5"/>
      <c r="N17386" s="6"/>
    </row>
    <row r="17387" spans="8:14" x14ac:dyDescent="0.55000000000000004">
      <c r="H17387" s="4"/>
      <c r="M17387" s="5"/>
      <c r="N17387" s="6"/>
    </row>
    <row r="17388" spans="8:14" x14ac:dyDescent="0.55000000000000004">
      <c r="H17388" s="4"/>
      <c r="M17388" s="5"/>
      <c r="N17388" s="6"/>
    </row>
    <row r="17389" spans="8:14" x14ac:dyDescent="0.55000000000000004">
      <c r="H17389" s="4"/>
      <c r="M17389" s="5"/>
      <c r="N17389" s="6"/>
    </row>
    <row r="17390" spans="8:14" x14ac:dyDescent="0.55000000000000004">
      <c r="H17390" s="4"/>
      <c r="M17390" s="5"/>
      <c r="N17390" s="6"/>
    </row>
    <row r="17391" spans="8:14" x14ac:dyDescent="0.55000000000000004">
      <c r="H17391" s="4"/>
      <c r="M17391" s="5"/>
      <c r="N17391" s="6"/>
    </row>
    <row r="17392" spans="8:14" x14ac:dyDescent="0.55000000000000004">
      <c r="H17392" s="4"/>
      <c r="M17392" s="5"/>
      <c r="N17392" s="6"/>
    </row>
    <row r="17393" spans="8:14" x14ac:dyDescent="0.55000000000000004">
      <c r="H17393" s="4"/>
      <c r="M17393" s="5"/>
      <c r="N17393" s="6"/>
    </row>
    <row r="17394" spans="8:14" x14ac:dyDescent="0.55000000000000004">
      <c r="H17394" s="4"/>
      <c r="M17394" s="5"/>
      <c r="N17394" s="6"/>
    </row>
    <row r="17395" spans="8:14" x14ac:dyDescent="0.55000000000000004">
      <c r="H17395" s="4"/>
      <c r="M17395" s="5"/>
      <c r="N17395" s="6"/>
    </row>
    <row r="17396" spans="8:14" x14ac:dyDescent="0.55000000000000004">
      <c r="H17396" s="4"/>
      <c r="M17396" s="5"/>
      <c r="N17396" s="6"/>
    </row>
    <row r="17397" spans="8:14" x14ac:dyDescent="0.55000000000000004">
      <c r="H17397" s="4"/>
      <c r="M17397" s="5"/>
      <c r="N17397" s="6"/>
    </row>
    <row r="17398" spans="8:14" x14ac:dyDescent="0.55000000000000004">
      <c r="H17398" s="4"/>
      <c r="M17398" s="5"/>
      <c r="N17398" s="6"/>
    </row>
    <row r="17399" spans="8:14" x14ac:dyDescent="0.55000000000000004">
      <c r="H17399" s="4"/>
      <c r="M17399" s="5"/>
      <c r="N17399" s="6"/>
    </row>
    <row r="17400" spans="8:14" x14ac:dyDescent="0.55000000000000004">
      <c r="H17400" s="4"/>
      <c r="M17400" s="5"/>
      <c r="N17400" s="6"/>
    </row>
    <row r="17401" spans="8:14" x14ac:dyDescent="0.55000000000000004">
      <c r="H17401" s="4"/>
      <c r="M17401" s="5"/>
      <c r="N17401" s="6"/>
    </row>
    <row r="17402" spans="8:14" x14ac:dyDescent="0.55000000000000004">
      <c r="H17402" s="4"/>
      <c r="M17402" s="5"/>
      <c r="N17402" s="6"/>
    </row>
    <row r="17403" spans="8:14" x14ac:dyDescent="0.55000000000000004">
      <c r="H17403" s="4"/>
      <c r="M17403" s="5"/>
      <c r="N17403" s="6"/>
    </row>
    <row r="17404" spans="8:14" x14ac:dyDescent="0.55000000000000004">
      <c r="H17404" s="4"/>
      <c r="M17404" s="5"/>
      <c r="N17404" s="6"/>
    </row>
    <row r="17405" spans="8:14" x14ac:dyDescent="0.55000000000000004">
      <c r="H17405" s="4"/>
      <c r="M17405" s="5"/>
      <c r="N17405" s="6"/>
    </row>
    <row r="17406" spans="8:14" x14ac:dyDescent="0.55000000000000004">
      <c r="H17406" s="4"/>
      <c r="M17406" s="5"/>
      <c r="N17406" s="6"/>
    </row>
    <row r="17407" spans="8:14" x14ac:dyDescent="0.55000000000000004">
      <c r="H17407" s="4"/>
      <c r="M17407" s="5"/>
      <c r="N17407" s="6"/>
    </row>
    <row r="17408" spans="8:14" x14ac:dyDescent="0.55000000000000004">
      <c r="H17408" s="4"/>
      <c r="M17408" s="5"/>
      <c r="N17408" s="6"/>
    </row>
    <row r="17409" spans="8:14" x14ac:dyDescent="0.55000000000000004">
      <c r="H17409" s="4"/>
      <c r="M17409" s="5"/>
      <c r="N17409" s="6"/>
    </row>
    <row r="17410" spans="8:14" x14ac:dyDescent="0.55000000000000004">
      <c r="H17410" s="4"/>
      <c r="M17410" s="5"/>
      <c r="N17410" s="6"/>
    </row>
    <row r="17411" spans="8:14" x14ac:dyDescent="0.55000000000000004">
      <c r="H17411" s="4"/>
      <c r="M17411" s="5"/>
      <c r="N17411" s="6"/>
    </row>
    <row r="17412" spans="8:14" x14ac:dyDescent="0.55000000000000004">
      <c r="H17412" s="4"/>
      <c r="M17412" s="5"/>
      <c r="N17412" s="6"/>
    </row>
    <row r="17413" spans="8:14" x14ac:dyDescent="0.55000000000000004">
      <c r="H17413" s="4"/>
      <c r="M17413" s="5"/>
      <c r="N17413" s="6"/>
    </row>
    <row r="17414" spans="8:14" x14ac:dyDescent="0.55000000000000004">
      <c r="H17414" s="4"/>
      <c r="M17414" s="5"/>
      <c r="N17414" s="6"/>
    </row>
    <row r="17415" spans="8:14" x14ac:dyDescent="0.55000000000000004">
      <c r="H17415" s="4"/>
      <c r="M17415" s="5"/>
      <c r="N17415" s="6"/>
    </row>
    <row r="17416" spans="8:14" x14ac:dyDescent="0.55000000000000004">
      <c r="H17416" s="4"/>
      <c r="M17416" s="5"/>
      <c r="N17416" s="6"/>
    </row>
    <row r="17417" spans="8:14" x14ac:dyDescent="0.55000000000000004">
      <c r="H17417" s="4"/>
      <c r="M17417" s="5"/>
      <c r="N17417" s="6"/>
    </row>
    <row r="17418" spans="8:14" x14ac:dyDescent="0.55000000000000004">
      <c r="H17418" s="4"/>
      <c r="M17418" s="5"/>
      <c r="N17418" s="6"/>
    </row>
    <row r="17419" spans="8:14" x14ac:dyDescent="0.55000000000000004">
      <c r="H17419" s="4"/>
      <c r="M17419" s="5"/>
      <c r="N17419" s="6"/>
    </row>
    <row r="17420" spans="8:14" x14ac:dyDescent="0.55000000000000004">
      <c r="H17420" s="4"/>
      <c r="M17420" s="5"/>
      <c r="N17420" s="6"/>
    </row>
    <row r="17421" spans="8:14" x14ac:dyDescent="0.55000000000000004">
      <c r="H17421" s="4"/>
      <c r="M17421" s="5"/>
      <c r="N17421" s="6"/>
    </row>
    <row r="17422" spans="8:14" x14ac:dyDescent="0.55000000000000004">
      <c r="H17422" s="4"/>
      <c r="M17422" s="5"/>
      <c r="N17422" s="6"/>
    </row>
    <row r="17423" spans="8:14" x14ac:dyDescent="0.55000000000000004">
      <c r="H17423" s="4"/>
      <c r="M17423" s="5"/>
      <c r="N17423" s="6"/>
    </row>
    <row r="17424" spans="8:14" x14ac:dyDescent="0.55000000000000004">
      <c r="H17424" s="4"/>
      <c r="M17424" s="5"/>
      <c r="N17424" s="6"/>
    </row>
    <row r="17425" spans="8:14" x14ac:dyDescent="0.55000000000000004">
      <c r="H17425" s="4"/>
      <c r="M17425" s="5"/>
      <c r="N17425" s="6"/>
    </row>
    <row r="17426" spans="8:14" x14ac:dyDescent="0.55000000000000004">
      <c r="H17426" s="4"/>
      <c r="M17426" s="5"/>
      <c r="N17426" s="6"/>
    </row>
    <row r="17427" spans="8:14" x14ac:dyDescent="0.55000000000000004">
      <c r="H17427" s="4"/>
      <c r="M17427" s="5"/>
      <c r="N17427" s="6"/>
    </row>
    <row r="17428" spans="8:14" x14ac:dyDescent="0.55000000000000004">
      <c r="H17428" s="4"/>
      <c r="M17428" s="5"/>
      <c r="N17428" s="6"/>
    </row>
    <row r="17429" spans="8:14" x14ac:dyDescent="0.55000000000000004">
      <c r="H17429" s="4"/>
      <c r="M17429" s="5"/>
      <c r="N17429" s="6"/>
    </row>
    <row r="17430" spans="8:14" x14ac:dyDescent="0.55000000000000004">
      <c r="H17430" s="4"/>
      <c r="M17430" s="5"/>
      <c r="N17430" s="6"/>
    </row>
    <row r="17431" spans="8:14" x14ac:dyDescent="0.55000000000000004">
      <c r="H17431" s="4"/>
      <c r="M17431" s="5"/>
      <c r="N17431" s="6"/>
    </row>
    <row r="17432" spans="8:14" x14ac:dyDescent="0.55000000000000004">
      <c r="H17432" s="4"/>
      <c r="M17432" s="5"/>
      <c r="N17432" s="6"/>
    </row>
    <row r="17433" spans="8:14" x14ac:dyDescent="0.55000000000000004">
      <c r="H17433" s="4"/>
      <c r="M17433" s="5"/>
      <c r="N17433" s="6"/>
    </row>
    <row r="17434" spans="8:14" x14ac:dyDescent="0.55000000000000004">
      <c r="H17434" s="4"/>
      <c r="M17434" s="5"/>
      <c r="N17434" s="6"/>
    </row>
    <row r="17435" spans="8:14" x14ac:dyDescent="0.55000000000000004">
      <c r="H17435" s="4"/>
      <c r="M17435" s="5"/>
      <c r="N17435" s="6"/>
    </row>
    <row r="17436" spans="8:14" x14ac:dyDescent="0.55000000000000004">
      <c r="H17436" s="4"/>
      <c r="M17436" s="5"/>
      <c r="N17436" s="6"/>
    </row>
    <row r="17437" spans="8:14" x14ac:dyDescent="0.55000000000000004">
      <c r="H17437" s="4"/>
      <c r="M17437" s="5"/>
      <c r="N17437" s="6"/>
    </row>
    <row r="17438" spans="8:14" x14ac:dyDescent="0.55000000000000004">
      <c r="H17438" s="4"/>
      <c r="M17438" s="5"/>
      <c r="N17438" s="6"/>
    </row>
    <row r="17439" spans="8:14" x14ac:dyDescent="0.55000000000000004">
      <c r="H17439" s="4"/>
      <c r="M17439" s="5"/>
      <c r="N17439" s="6"/>
    </row>
    <row r="17440" spans="8:14" x14ac:dyDescent="0.55000000000000004">
      <c r="H17440" s="4"/>
      <c r="M17440" s="5"/>
      <c r="N17440" s="6"/>
    </row>
    <row r="17441" spans="8:14" x14ac:dyDescent="0.55000000000000004">
      <c r="H17441" s="4"/>
      <c r="M17441" s="5"/>
      <c r="N17441" s="6"/>
    </row>
    <row r="17442" spans="8:14" x14ac:dyDescent="0.55000000000000004">
      <c r="H17442" s="4"/>
      <c r="M17442" s="5"/>
      <c r="N17442" s="6"/>
    </row>
    <row r="17443" spans="8:14" x14ac:dyDescent="0.55000000000000004">
      <c r="H17443" s="4"/>
      <c r="M17443" s="5"/>
      <c r="N17443" s="6"/>
    </row>
    <row r="17444" spans="8:14" x14ac:dyDescent="0.55000000000000004">
      <c r="H17444" s="4"/>
      <c r="M17444" s="5"/>
      <c r="N17444" s="6"/>
    </row>
    <row r="17445" spans="8:14" x14ac:dyDescent="0.55000000000000004">
      <c r="H17445" s="4"/>
      <c r="M17445" s="5"/>
      <c r="N17445" s="6"/>
    </row>
    <row r="17446" spans="8:14" x14ac:dyDescent="0.55000000000000004">
      <c r="H17446" s="4"/>
      <c r="M17446" s="5"/>
      <c r="N17446" s="6"/>
    </row>
    <row r="17447" spans="8:14" x14ac:dyDescent="0.55000000000000004">
      <c r="H17447" s="4"/>
      <c r="M17447" s="5"/>
      <c r="N17447" s="6"/>
    </row>
    <row r="17448" spans="8:14" x14ac:dyDescent="0.55000000000000004">
      <c r="H17448" s="4"/>
      <c r="M17448" s="5"/>
      <c r="N17448" s="6"/>
    </row>
    <row r="17449" spans="8:14" x14ac:dyDescent="0.55000000000000004">
      <c r="H17449" s="4"/>
      <c r="M17449" s="5"/>
      <c r="N17449" s="6"/>
    </row>
    <row r="17450" spans="8:14" x14ac:dyDescent="0.55000000000000004">
      <c r="H17450" s="4"/>
      <c r="M17450" s="5"/>
      <c r="N17450" s="6"/>
    </row>
    <row r="17451" spans="8:14" x14ac:dyDescent="0.55000000000000004">
      <c r="H17451" s="4"/>
      <c r="M17451" s="5"/>
      <c r="N17451" s="6"/>
    </row>
    <row r="17452" spans="8:14" x14ac:dyDescent="0.55000000000000004">
      <c r="H17452" s="4"/>
      <c r="M17452" s="5"/>
      <c r="N17452" s="6"/>
    </row>
    <row r="17453" spans="8:14" x14ac:dyDescent="0.55000000000000004">
      <c r="H17453" s="4"/>
      <c r="M17453" s="5"/>
      <c r="N17453" s="6"/>
    </row>
    <row r="17454" spans="8:14" x14ac:dyDescent="0.55000000000000004">
      <c r="H17454" s="4"/>
      <c r="M17454" s="5"/>
      <c r="N17454" s="6"/>
    </row>
    <row r="17455" spans="8:14" x14ac:dyDescent="0.55000000000000004">
      <c r="H17455" s="4"/>
      <c r="M17455" s="5"/>
      <c r="N17455" s="6"/>
    </row>
    <row r="17456" spans="8:14" x14ac:dyDescent="0.55000000000000004">
      <c r="H17456" s="4"/>
      <c r="M17456" s="5"/>
      <c r="N17456" s="6"/>
    </row>
    <row r="17457" spans="8:14" x14ac:dyDescent="0.55000000000000004">
      <c r="H17457" s="4"/>
      <c r="M17457" s="5"/>
      <c r="N17457" s="6"/>
    </row>
    <row r="17458" spans="8:14" x14ac:dyDescent="0.55000000000000004">
      <c r="H17458" s="4"/>
      <c r="M17458" s="5"/>
      <c r="N17458" s="6"/>
    </row>
    <row r="17459" spans="8:14" x14ac:dyDescent="0.55000000000000004">
      <c r="H17459" s="4"/>
      <c r="M17459" s="5"/>
      <c r="N17459" s="6"/>
    </row>
    <row r="17460" spans="8:14" x14ac:dyDescent="0.55000000000000004">
      <c r="H17460" s="4"/>
      <c r="M17460" s="5"/>
      <c r="N17460" s="6"/>
    </row>
    <row r="17461" spans="8:14" x14ac:dyDescent="0.55000000000000004">
      <c r="H17461" s="4"/>
      <c r="M17461" s="5"/>
      <c r="N17461" s="6"/>
    </row>
    <row r="17462" spans="8:14" x14ac:dyDescent="0.55000000000000004">
      <c r="H17462" s="4"/>
      <c r="M17462" s="5"/>
      <c r="N17462" s="6"/>
    </row>
    <row r="17463" spans="8:14" x14ac:dyDescent="0.55000000000000004">
      <c r="H17463" s="4"/>
      <c r="M17463" s="5"/>
      <c r="N17463" s="6"/>
    </row>
    <row r="17464" spans="8:14" x14ac:dyDescent="0.55000000000000004">
      <c r="H17464" s="4"/>
      <c r="M17464" s="5"/>
      <c r="N17464" s="6"/>
    </row>
    <row r="17465" spans="8:14" x14ac:dyDescent="0.55000000000000004">
      <c r="H17465" s="4"/>
      <c r="M17465" s="5"/>
      <c r="N17465" s="6"/>
    </row>
    <row r="17466" spans="8:14" x14ac:dyDescent="0.55000000000000004">
      <c r="H17466" s="4"/>
      <c r="M17466" s="5"/>
      <c r="N17466" s="6"/>
    </row>
    <row r="17467" spans="8:14" x14ac:dyDescent="0.55000000000000004">
      <c r="H17467" s="4"/>
      <c r="M17467" s="5"/>
      <c r="N17467" s="6"/>
    </row>
    <row r="17468" spans="8:14" x14ac:dyDescent="0.55000000000000004">
      <c r="H17468" s="4"/>
      <c r="M17468" s="5"/>
      <c r="N17468" s="6"/>
    </row>
    <row r="17469" spans="8:14" x14ac:dyDescent="0.55000000000000004">
      <c r="H17469" s="4"/>
      <c r="M17469" s="5"/>
      <c r="N17469" s="6"/>
    </row>
    <row r="17470" spans="8:14" x14ac:dyDescent="0.55000000000000004">
      <c r="H17470" s="4"/>
      <c r="M17470" s="5"/>
      <c r="N17470" s="6"/>
    </row>
    <row r="17471" spans="8:14" x14ac:dyDescent="0.55000000000000004">
      <c r="H17471" s="4"/>
      <c r="M17471" s="5"/>
      <c r="N17471" s="6"/>
    </row>
    <row r="17472" spans="8:14" x14ac:dyDescent="0.55000000000000004">
      <c r="H17472" s="4"/>
      <c r="M17472" s="5"/>
      <c r="N17472" s="6"/>
    </row>
    <row r="17473" spans="8:14" x14ac:dyDescent="0.55000000000000004">
      <c r="H17473" s="4"/>
      <c r="M17473" s="5"/>
      <c r="N17473" s="6"/>
    </row>
    <row r="17474" spans="8:14" x14ac:dyDescent="0.55000000000000004">
      <c r="H17474" s="4"/>
      <c r="M17474" s="5"/>
      <c r="N17474" s="6"/>
    </row>
    <row r="17475" spans="8:14" x14ac:dyDescent="0.55000000000000004">
      <c r="H17475" s="4"/>
      <c r="M17475" s="5"/>
      <c r="N17475" s="6"/>
    </row>
    <row r="17476" spans="8:14" x14ac:dyDescent="0.55000000000000004">
      <c r="H17476" s="4"/>
      <c r="M17476" s="5"/>
      <c r="N17476" s="6"/>
    </row>
    <row r="17477" spans="8:14" x14ac:dyDescent="0.55000000000000004">
      <c r="H17477" s="4"/>
      <c r="M17477" s="5"/>
      <c r="N17477" s="6"/>
    </row>
    <row r="17478" spans="8:14" x14ac:dyDescent="0.55000000000000004">
      <c r="H17478" s="4"/>
      <c r="M17478" s="5"/>
      <c r="N17478" s="6"/>
    </row>
    <row r="17479" spans="8:14" x14ac:dyDescent="0.55000000000000004">
      <c r="H17479" s="4"/>
      <c r="M17479" s="5"/>
      <c r="N17479" s="6"/>
    </row>
    <row r="17480" spans="8:14" x14ac:dyDescent="0.55000000000000004">
      <c r="H17480" s="4"/>
      <c r="M17480" s="5"/>
      <c r="N17480" s="6"/>
    </row>
    <row r="17481" spans="8:14" x14ac:dyDescent="0.55000000000000004">
      <c r="H17481" s="4"/>
      <c r="M17481" s="5"/>
      <c r="N17481" s="6"/>
    </row>
    <row r="17482" spans="8:14" x14ac:dyDescent="0.55000000000000004">
      <c r="H17482" s="4"/>
      <c r="M17482" s="5"/>
      <c r="N17482" s="6"/>
    </row>
    <row r="17483" spans="8:14" x14ac:dyDescent="0.55000000000000004">
      <c r="H17483" s="4"/>
      <c r="M17483" s="5"/>
      <c r="N17483" s="6"/>
    </row>
    <row r="17484" spans="8:14" x14ac:dyDescent="0.55000000000000004">
      <c r="H17484" s="4"/>
      <c r="M17484" s="5"/>
      <c r="N17484" s="6"/>
    </row>
    <row r="17485" spans="8:14" x14ac:dyDescent="0.55000000000000004">
      <c r="H17485" s="4"/>
      <c r="M17485" s="5"/>
      <c r="N17485" s="6"/>
    </row>
    <row r="17486" spans="8:14" x14ac:dyDescent="0.55000000000000004">
      <c r="H17486" s="4"/>
      <c r="M17486" s="5"/>
      <c r="N17486" s="6"/>
    </row>
    <row r="17487" spans="8:14" x14ac:dyDescent="0.55000000000000004">
      <c r="H17487" s="4"/>
      <c r="M17487" s="5"/>
      <c r="N17487" s="6"/>
    </row>
    <row r="17488" spans="8:14" x14ac:dyDescent="0.55000000000000004">
      <c r="H17488" s="4"/>
      <c r="M17488" s="5"/>
      <c r="N17488" s="6"/>
    </row>
    <row r="17489" spans="8:14" x14ac:dyDescent="0.55000000000000004">
      <c r="H17489" s="4"/>
      <c r="M17489" s="5"/>
      <c r="N17489" s="6"/>
    </row>
    <row r="17490" spans="8:14" x14ac:dyDescent="0.55000000000000004">
      <c r="H17490" s="4"/>
      <c r="M17490" s="5"/>
      <c r="N17490" s="6"/>
    </row>
    <row r="17491" spans="8:14" x14ac:dyDescent="0.55000000000000004">
      <c r="H17491" s="4"/>
      <c r="M17491" s="5"/>
      <c r="N17491" s="6"/>
    </row>
    <row r="17492" spans="8:14" x14ac:dyDescent="0.55000000000000004">
      <c r="H17492" s="4"/>
      <c r="M17492" s="5"/>
      <c r="N17492" s="6"/>
    </row>
    <row r="17493" spans="8:14" x14ac:dyDescent="0.55000000000000004">
      <c r="H17493" s="4"/>
      <c r="M17493" s="5"/>
      <c r="N17493" s="6"/>
    </row>
    <row r="17494" spans="8:14" x14ac:dyDescent="0.55000000000000004">
      <c r="H17494" s="4"/>
      <c r="M17494" s="5"/>
      <c r="N17494" s="6"/>
    </row>
    <row r="17495" spans="8:14" x14ac:dyDescent="0.55000000000000004">
      <c r="H17495" s="4"/>
      <c r="M17495" s="5"/>
      <c r="N17495" s="6"/>
    </row>
    <row r="17496" spans="8:14" x14ac:dyDescent="0.55000000000000004">
      <c r="H17496" s="4"/>
      <c r="M17496" s="5"/>
      <c r="N17496" s="6"/>
    </row>
    <row r="17497" spans="8:14" x14ac:dyDescent="0.55000000000000004">
      <c r="H17497" s="4"/>
      <c r="M17497" s="5"/>
      <c r="N17497" s="6"/>
    </row>
    <row r="17498" spans="8:14" x14ac:dyDescent="0.55000000000000004">
      <c r="H17498" s="4"/>
      <c r="M17498" s="5"/>
      <c r="N17498" s="6"/>
    </row>
    <row r="17499" spans="8:14" x14ac:dyDescent="0.55000000000000004">
      <c r="H17499" s="4"/>
      <c r="M17499" s="5"/>
      <c r="N17499" s="6"/>
    </row>
    <row r="17500" spans="8:14" x14ac:dyDescent="0.55000000000000004">
      <c r="H17500" s="4"/>
      <c r="M17500" s="5"/>
      <c r="N17500" s="6"/>
    </row>
    <row r="17501" spans="8:14" x14ac:dyDescent="0.55000000000000004">
      <c r="H17501" s="4"/>
      <c r="M17501" s="5"/>
      <c r="N17501" s="6"/>
    </row>
    <row r="17502" spans="8:14" x14ac:dyDescent="0.55000000000000004">
      <c r="H17502" s="4"/>
      <c r="M17502" s="5"/>
      <c r="N17502" s="6"/>
    </row>
    <row r="17503" spans="8:14" x14ac:dyDescent="0.55000000000000004">
      <c r="H17503" s="4"/>
      <c r="M17503" s="5"/>
      <c r="N17503" s="6"/>
    </row>
    <row r="17504" spans="8:14" x14ac:dyDescent="0.55000000000000004">
      <c r="H17504" s="4"/>
      <c r="M17504" s="5"/>
      <c r="N17504" s="6"/>
    </row>
    <row r="17505" spans="8:14" x14ac:dyDescent="0.55000000000000004">
      <c r="H17505" s="4"/>
      <c r="M17505" s="5"/>
      <c r="N17505" s="6"/>
    </row>
    <row r="17506" spans="8:14" x14ac:dyDescent="0.55000000000000004">
      <c r="H17506" s="4"/>
      <c r="M17506" s="5"/>
      <c r="N17506" s="6"/>
    </row>
    <row r="17507" spans="8:14" x14ac:dyDescent="0.55000000000000004">
      <c r="H17507" s="4"/>
      <c r="M17507" s="5"/>
      <c r="N17507" s="6"/>
    </row>
    <row r="17508" spans="8:14" x14ac:dyDescent="0.55000000000000004">
      <c r="H17508" s="4"/>
      <c r="M17508" s="5"/>
      <c r="N17508" s="6"/>
    </row>
    <row r="17509" spans="8:14" x14ac:dyDescent="0.55000000000000004">
      <c r="H17509" s="4"/>
      <c r="M17509" s="5"/>
      <c r="N17509" s="6"/>
    </row>
    <row r="17510" spans="8:14" x14ac:dyDescent="0.55000000000000004">
      <c r="H17510" s="4"/>
      <c r="M17510" s="5"/>
      <c r="N17510" s="6"/>
    </row>
    <row r="17511" spans="8:14" x14ac:dyDescent="0.55000000000000004">
      <c r="H17511" s="4"/>
      <c r="M17511" s="5"/>
      <c r="N17511" s="6"/>
    </row>
    <row r="17512" spans="8:14" x14ac:dyDescent="0.55000000000000004">
      <c r="H17512" s="4"/>
      <c r="M17512" s="5"/>
      <c r="N17512" s="6"/>
    </row>
    <row r="17513" spans="8:14" x14ac:dyDescent="0.55000000000000004">
      <c r="H17513" s="4"/>
      <c r="M17513" s="5"/>
      <c r="N17513" s="6"/>
    </row>
    <row r="17514" spans="8:14" x14ac:dyDescent="0.55000000000000004">
      <c r="H17514" s="4"/>
      <c r="M17514" s="5"/>
      <c r="N17514" s="6"/>
    </row>
    <row r="17515" spans="8:14" x14ac:dyDescent="0.55000000000000004">
      <c r="H17515" s="4"/>
      <c r="M17515" s="5"/>
      <c r="N17515" s="6"/>
    </row>
    <row r="17516" spans="8:14" x14ac:dyDescent="0.55000000000000004">
      <c r="H17516" s="4"/>
      <c r="M17516" s="5"/>
      <c r="N17516" s="6"/>
    </row>
    <row r="17517" spans="8:14" x14ac:dyDescent="0.55000000000000004">
      <c r="H17517" s="4"/>
      <c r="M17517" s="5"/>
      <c r="N17517" s="6"/>
    </row>
    <row r="17518" spans="8:14" x14ac:dyDescent="0.55000000000000004">
      <c r="H17518" s="4"/>
      <c r="M17518" s="5"/>
      <c r="N17518" s="6"/>
    </row>
    <row r="17519" spans="8:14" x14ac:dyDescent="0.55000000000000004">
      <c r="H17519" s="4"/>
      <c r="M17519" s="5"/>
      <c r="N17519" s="6"/>
    </row>
    <row r="17520" spans="8:14" x14ac:dyDescent="0.55000000000000004">
      <c r="H17520" s="4"/>
      <c r="M17520" s="5"/>
      <c r="N17520" s="6"/>
    </row>
    <row r="17521" spans="8:14" x14ac:dyDescent="0.55000000000000004">
      <c r="H17521" s="4"/>
      <c r="M17521" s="5"/>
      <c r="N17521" s="6"/>
    </row>
    <row r="17522" spans="8:14" x14ac:dyDescent="0.55000000000000004">
      <c r="H17522" s="4"/>
      <c r="M17522" s="5"/>
      <c r="N17522" s="6"/>
    </row>
    <row r="17523" spans="8:14" x14ac:dyDescent="0.55000000000000004">
      <c r="H17523" s="4"/>
      <c r="M17523" s="5"/>
      <c r="N17523" s="6"/>
    </row>
    <row r="17524" spans="8:14" x14ac:dyDescent="0.55000000000000004">
      <c r="H17524" s="4"/>
      <c r="M17524" s="5"/>
      <c r="N17524" s="6"/>
    </row>
    <row r="17525" spans="8:14" x14ac:dyDescent="0.55000000000000004">
      <c r="H17525" s="4"/>
      <c r="M17525" s="5"/>
      <c r="N17525" s="6"/>
    </row>
    <row r="17526" spans="8:14" x14ac:dyDescent="0.55000000000000004">
      <c r="H17526" s="4"/>
      <c r="M17526" s="5"/>
      <c r="N17526" s="6"/>
    </row>
    <row r="17527" spans="8:14" x14ac:dyDescent="0.55000000000000004">
      <c r="H17527" s="4"/>
      <c r="M17527" s="5"/>
      <c r="N17527" s="6"/>
    </row>
    <row r="17528" spans="8:14" x14ac:dyDescent="0.55000000000000004">
      <c r="H17528" s="4"/>
      <c r="M17528" s="5"/>
      <c r="N17528" s="6"/>
    </row>
    <row r="17529" spans="8:14" x14ac:dyDescent="0.55000000000000004">
      <c r="H17529" s="4"/>
      <c r="M17529" s="5"/>
      <c r="N17529" s="6"/>
    </row>
    <row r="17530" spans="8:14" x14ac:dyDescent="0.55000000000000004">
      <c r="H17530" s="4"/>
      <c r="M17530" s="5"/>
      <c r="N17530" s="6"/>
    </row>
    <row r="17531" spans="8:14" x14ac:dyDescent="0.55000000000000004">
      <c r="H17531" s="4"/>
      <c r="M17531" s="5"/>
      <c r="N17531" s="6"/>
    </row>
    <row r="17532" spans="8:14" x14ac:dyDescent="0.55000000000000004">
      <c r="H17532" s="4"/>
      <c r="M17532" s="5"/>
      <c r="N17532" s="6"/>
    </row>
    <row r="17533" spans="8:14" x14ac:dyDescent="0.55000000000000004">
      <c r="H17533" s="4"/>
      <c r="M17533" s="5"/>
      <c r="N17533" s="6"/>
    </row>
    <row r="17534" spans="8:14" x14ac:dyDescent="0.55000000000000004">
      <c r="H17534" s="4"/>
      <c r="M17534" s="5"/>
      <c r="N17534" s="6"/>
    </row>
    <row r="17535" spans="8:14" x14ac:dyDescent="0.55000000000000004">
      <c r="H17535" s="4"/>
      <c r="M17535" s="5"/>
      <c r="N17535" s="6"/>
    </row>
    <row r="17536" spans="8:14" x14ac:dyDescent="0.55000000000000004">
      <c r="H17536" s="4"/>
      <c r="M17536" s="5"/>
      <c r="N17536" s="6"/>
    </row>
    <row r="17537" spans="8:14" x14ac:dyDescent="0.55000000000000004">
      <c r="H17537" s="4"/>
      <c r="M17537" s="5"/>
      <c r="N17537" s="6"/>
    </row>
    <row r="17538" spans="8:14" x14ac:dyDescent="0.55000000000000004">
      <c r="H17538" s="4"/>
      <c r="M17538" s="5"/>
      <c r="N17538" s="6"/>
    </row>
    <row r="17539" spans="8:14" x14ac:dyDescent="0.55000000000000004">
      <c r="H17539" s="4"/>
      <c r="M17539" s="5"/>
      <c r="N17539" s="6"/>
    </row>
    <row r="17540" spans="8:14" x14ac:dyDescent="0.55000000000000004">
      <c r="H17540" s="4"/>
      <c r="M17540" s="5"/>
      <c r="N17540" s="6"/>
    </row>
    <row r="17541" spans="8:14" x14ac:dyDescent="0.55000000000000004">
      <c r="H17541" s="4"/>
      <c r="M17541" s="5"/>
      <c r="N17541" s="6"/>
    </row>
    <row r="17542" spans="8:14" x14ac:dyDescent="0.55000000000000004">
      <c r="H17542" s="4"/>
      <c r="M17542" s="5"/>
      <c r="N17542" s="6"/>
    </row>
    <row r="17543" spans="8:14" x14ac:dyDescent="0.55000000000000004">
      <c r="H17543" s="4"/>
      <c r="M17543" s="5"/>
      <c r="N17543" s="6"/>
    </row>
    <row r="17544" spans="8:14" x14ac:dyDescent="0.55000000000000004">
      <c r="H17544" s="4"/>
      <c r="M17544" s="5"/>
      <c r="N17544" s="6"/>
    </row>
    <row r="17545" spans="8:14" x14ac:dyDescent="0.55000000000000004">
      <c r="H17545" s="4"/>
      <c r="M17545" s="5"/>
      <c r="N17545" s="6"/>
    </row>
    <row r="17546" spans="8:14" x14ac:dyDescent="0.55000000000000004">
      <c r="H17546" s="4"/>
      <c r="M17546" s="5"/>
      <c r="N17546" s="6"/>
    </row>
    <row r="17547" spans="8:14" x14ac:dyDescent="0.55000000000000004">
      <c r="H17547" s="4"/>
      <c r="M17547" s="5"/>
      <c r="N17547" s="6"/>
    </row>
    <row r="17548" spans="8:14" x14ac:dyDescent="0.55000000000000004">
      <c r="H17548" s="4"/>
      <c r="M17548" s="5"/>
      <c r="N17548" s="6"/>
    </row>
    <row r="17549" spans="8:14" x14ac:dyDescent="0.55000000000000004">
      <c r="H17549" s="4"/>
      <c r="M17549" s="5"/>
      <c r="N17549" s="6"/>
    </row>
    <row r="17550" spans="8:14" x14ac:dyDescent="0.55000000000000004">
      <c r="H17550" s="4"/>
      <c r="M17550" s="5"/>
      <c r="N17550" s="6"/>
    </row>
    <row r="17551" spans="8:14" x14ac:dyDescent="0.55000000000000004">
      <c r="H17551" s="4"/>
      <c r="M17551" s="5"/>
      <c r="N17551" s="6"/>
    </row>
    <row r="17552" spans="8:14" x14ac:dyDescent="0.55000000000000004">
      <c r="H17552" s="4"/>
      <c r="M17552" s="5"/>
      <c r="N17552" s="6"/>
    </row>
    <row r="17553" spans="8:14" x14ac:dyDescent="0.55000000000000004">
      <c r="H17553" s="4"/>
      <c r="M17553" s="5"/>
      <c r="N17553" s="6"/>
    </row>
    <row r="17554" spans="8:14" x14ac:dyDescent="0.55000000000000004">
      <c r="H17554" s="4"/>
      <c r="M17554" s="5"/>
      <c r="N17554" s="6"/>
    </row>
    <row r="17555" spans="8:14" x14ac:dyDescent="0.55000000000000004">
      <c r="H17555" s="4"/>
      <c r="M17555" s="5"/>
      <c r="N17555" s="6"/>
    </row>
    <row r="17556" spans="8:14" x14ac:dyDescent="0.55000000000000004">
      <c r="H17556" s="4"/>
      <c r="M17556" s="5"/>
      <c r="N17556" s="6"/>
    </row>
    <row r="17557" spans="8:14" x14ac:dyDescent="0.55000000000000004">
      <c r="H17557" s="4"/>
      <c r="M17557" s="5"/>
      <c r="N17557" s="6"/>
    </row>
    <row r="17558" spans="8:14" x14ac:dyDescent="0.55000000000000004">
      <c r="H17558" s="4"/>
      <c r="M17558" s="5"/>
      <c r="N17558" s="6"/>
    </row>
    <row r="17559" spans="8:14" x14ac:dyDescent="0.55000000000000004">
      <c r="H17559" s="4"/>
      <c r="M17559" s="5"/>
      <c r="N17559" s="6"/>
    </row>
    <row r="17560" spans="8:14" x14ac:dyDescent="0.55000000000000004">
      <c r="H17560" s="4"/>
      <c r="M17560" s="5"/>
      <c r="N17560" s="6"/>
    </row>
    <row r="17561" spans="8:14" x14ac:dyDescent="0.55000000000000004">
      <c r="H17561" s="4"/>
      <c r="M17561" s="5"/>
      <c r="N17561" s="6"/>
    </row>
    <row r="17562" spans="8:14" x14ac:dyDescent="0.55000000000000004">
      <c r="H17562" s="4"/>
      <c r="M17562" s="5"/>
      <c r="N17562" s="6"/>
    </row>
    <row r="17563" spans="8:14" x14ac:dyDescent="0.55000000000000004">
      <c r="H17563" s="4"/>
      <c r="M17563" s="5"/>
      <c r="N17563" s="6"/>
    </row>
    <row r="17564" spans="8:14" x14ac:dyDescent="0.55000000000000004">
      <c r="H17564" s="4"/>
      <c r="M17564" s="5"/>
      <c r="N17564" s="6"/>
    </row>
    <row r="17565" spans="8:14" x14ac:dyDescent="0.55000000000000004">
      <c r="H17565" s="4"/>
      <c r="M17565" s="5"/>
      <c r="N17565" s="6"/>
    </row>
    <row r="17566" spans="8:14" x14ac:dyDescent="0.55000000000000004">
      <c r="H17566" s="4"/>
      <c r="M17566" s="5"/>
      <c r="N17566" s="6"/>
    </row>
    <row r="17567" spans="8:14" x14ac:dyDescent="0.55000000000000004">
      <c r="H17567" s="4"/>
      <c r="M17567" s="5"/>
      <c r="N17567" s="6"/>
    </row>
    <row r="17568" spans="8:14" x14ac:dyDescent="0.55000000000000004">
      <c r="H17568" s="4"/>
      <c r="M17568" s="5"/>
      <c r="N17568" s="6"/>
    </row>
    <row r="17569" spans="8:14" x14ac:dyDescent="0.55000000000000004">
      <c r="H17569" s="4"/>
      <c r="M17569" s="5"/>
      <c r="N17569" s="6"/>
    </row>
    <row r="17570" spans="8:14" x14ac:dyDescent="0.55000000000000004">
      <c r="H17570" s="4"/>
      <c r="M17570" s="5"/>
      <c r="N17570" s="6"/>
    </row>
    <row r="17571" spans="8:14" x14ac:dyDescent="0.55000000000000004">
      <c r="H17571" s="4"/>
      <c r="M17571" s="5"/>
      <c r="N17571" s="6"/>
    </row>
    <row r="17572" spans="8:14" x14ac:dyDescent="0.55000000000000004">
      <c r="H17572" s="4"/>
      <c r="M17572" s="5"/>
      <c r="N17572" s="6"/>
    </row>
    <row r="17573" spans="8:14" x14ac:dyDescent="0.55000000000000004">
      <c r="H17573" s="4"/>
      <c r="M17573" s="5"/>
      <c r="N17573" s="6"/>
    </row>
    <row r="17574" spans="8:14" x14ac:dyDescent="0.55000000000000004">
      <c r="H17574" s="4"/>
      <c r="M17574" s="5"/>
      <c r="N17574" s="6"/>
    </row>
    <row r="17575" spans="8:14" x14ac:dyDescent="0.55000000000000004">
      <c r="H17575" s="4"/>
      <c r="M17575" s="5"/>
      <c r="N17575" s="6"/>
    </row>
    <row r="17576" spans="8:14" x14ac:dyDescent="0.55000000000000004">
      <c r="H17576" s="4"/>
      <c r="M17576" s="5"/>
      <c r="N17576" s="6"/>
    </row>
    <row r="17577" spans="8:14" x14ac:dyDescent="0.55000000000000004">
      <c r="H17577" s="4"/>
      <c r="M17577" s="5"/>
      <c r="N17577" s="6"/>
    </row>
    <row r="17578" spans="8:14" x14ac:dyDescent="0.55000000000000004">
      <c r="H17578" s="4"/>
      <c r="M17578" s="5"/>
      <c r="N17578" s="6"/>
    </row>
    <row r="17579" spans="8:14" x14ac:dyDescent="0.55000000000000004">
      <c r="H17579" s="4"/>
      <c r="M17579" s="5"/>
      <c r="N17579" s="6"/>
    </row>
    <row r="17580" spans="8:14" x14ac:dyDescent="0.55000000000000004">
      <c r="H17580" s="4"/>
      <c r="M17580" s="5"/>
      <c r="N17580" s="6"/>
    </row>
    <row r="17581" spans="8:14" x14ac:dyDescent="0.55000000000000004">
      <c r="H17581" s="4"/>
      <c r="M17581" s="5"/>
      <c r="N17581" s="6"/>
    </row>
    <row r="17582" spans="8:14" x14ac:dyDescent="0.55000000000000004">
      <c r="H17582" s="4"/>
      <c r="M17582" s="5"/>
      <c r="N17582" s="6"/>
    </row>
    <row r="17583" spans="8:14" x14ac:dyDescent="0.55000000000000004">
      <c r="H17583" s="4"/>
      <c r="M17583" s="5"/>
      <c r="N17583" s="6"/>
    </row>
    <row r="17584" spans="8:14" x14ac:dyDescent="0.55000000000000004">
      <c r="H17584" s="4"/>
      <c r="M17584" s="5"/>
      <c r="N17584" s="6"/>
    </row>
    <row r="17585" spans="8:14" x14ac:dyDescent="0.55000000000000004">
      <c r="H17585" s="4"/>
      <c r="M17585" s="5"/>
      <c r="N17585" s="6"/>
    </row>
    <row r="17586" spans="8:14" x14ac:dyDescent="0.55000000000000004">
      <c r="H17586" s="4"/>
      <c r="M17586" s="5"/>
      <c r="N17586" s="6"/>
    </row>
    <row r="17587" spans="8:14" x14ac:dyDescent="0.55000000000000004">
      <c r="H17587" s="4"/>
      <c r="M17587" s="5"/>
      <c r="N17587" s="6"/>
    </row>
    <row r="17588" spans="8:14" x14ac:dyDescent="0.55000000000000004">
      <c r="H17588" s="4"/>
      <c r="M17588" s="5"/>
      <c r="N17588" s="6"/>
    </row>
    <row r="17589" spans="8:14" x14ac:dyDescent="0.55000000000000004">
      <c r="H17589" s="4"/>
      <c r="M17589" s="5"/>
      <c r="N17589" s="6"/>
    </row>
    <row r="17590" spans="8:14" x14ac:dyDescent="0.55000000000000004">
      <c r="H17590" s="4"/>
      <c r="M17590" s="5"/>
      <c r="N17590" s="6"/>
    </row>
    <row r="17591" spans="8:14" x14ac:dyDescent="0.55000000000000004">
      <c r="H17591" s="4"/>
      <c r="M17591" s="5"/>
      <c r="N17591" s="6"/>
    </row>
    <row r="17592" spans="8:14" x14ac:dyDescent="0.55000000000000004">
      <c r="H17592" s="4"/>
      <c r="M17592" s="5"/>
      <c r="N17592" s="6"/>
    </row>
    <row r="17593" spans="8:14" x14ac:dyDescent="0.55000000000000004">
      <c r="H17593" s="4"/>
      <c r="M17593" s="5"/>
      <c r="N17593" s="6"/>
    </row>
    <row r="17594" spans="8:14" x14ac:dyDescent="0.55000000000000004">
      <c r="H17594" s="4"/>
      <c r="M17594" s="5"/>
      <c r="N17594" s="6"/>
    </row>
    <row r="17595" spans="8:14" x14ac:dyDescent="0.55000000000000004">
      <c r="H17595" s="4"/>
      <c r="M17595" s="5"/>
      <c r="N17595" s="6"/>
    </row>
    <row r="17596" spans="8:14" x14ac:dyDescent="0.55000000000000004">
      <c r="H17596" s="4"/>
      <c r="M17596" s="5"/>
      <c r="N17596" s="6"/>
    </row>
    <row r="17597" spans="8:14" x14ac:dyDescent="0.55000000000000004">
      <c r="H17597" s="4"/>
      <c r="M17597" s="5"/>
      <c r="N17597" s="6"/>
    </row>
    <row r="17598" spans="8:14" x14ac:dyDescent="0.55000000000000004">
      <c r="H17598" s="4"/>
      <c r="M17598" s="5"/>
      <c r="N17598" s="6"/>
    </row>
    <row r="17599" spans="8:14" x14ac:dyDescent="0.55000000000000004">
      <c r="H17599" s="4"/>
      <c r="M17599" s="5"/>
      <c r="N17599" s="6"/>
    </row>
    <row r="17600" spans="8:14" x14ac:dyDescent="0.55000000000000004">
      <c r="H17600" s="4"/>
      <c r="M17600" s="5"/>
      <c r="N17600" s="6"/>
    </row>
    <row r="17601" spans="8:14" x14ac:dyDescent="0.55000000000000004">
      <c r="H17601" s="4"/>
      <c r="M17601" s="5"/>
      <c r="N17601" s="6"/>
    </row>
    <row r="17602" spans="8:14" x14ac:dyDescent="0.55000000000000004">
      <c r="H17602" s="4"/>
      <c r="M17602" s="5"/>
      <c r="N17602" s="6"/>
    </row>
    <row r="17603" spans="8:14" x14ac:dyDescent="0.55000000000000004">
      <c r="H17603" s="4"/>
      <c r="M17603" s="5"/>
      <c r="N17603" s="6"/>
    </row>
    <row r="17604" spans="8:14" x14ac:dyDescent="0.55000000000000004">
      <c r="H17604" s="4"/>
      <c r="M17604" s="5"/>
      <c r="N17604" s="6"/>
    </row>
    <row r="17605" spans="8:14" x14ac:dyDescent="0.55000000000000004">
      <c r="H17605" s="4"/>
      <c r="M17605" s="5"/>
      <c r="N17605" s="6"/>
    </row>
    <row r="17606" spans="8:14" x14ac:dyDescent="0.55000000000000004">
      <c r="H17606" s="4"/>
      <c r="M17606" s="5"/>
      <c r="N17606" s="6"/>
    </row>
    <row r="17607" spans="8:14" x14ac:dyDescent="0.55000000000000004">
      <c r="H17607" s="4"/>
      <c r="M17607" s="5"/>
      <c r="N17607" s="6"/>
    </row>
    <row r="17608" spans="8:14" x14ac:dyDescent="0.55000000000000004">
      <c r="H17608" s="4"/>
      <c r="M17608" s="5"/>
      <c r="N17608" s="6"/>
    </row>
    <row r="17609" spans="8:14" x14ac:dyDescent="0.55000000000000004">
      <c r="H17609" s="4"/>
      <c r="M17609" s="5"/>
      <c r="N17609" s="6"/>
    </row>
    <row r="17610" spans="8:14" x14ac:dyDescent="0.55000000000000004">
      <c r="H17610" s="4"/>
      <c r="M17610" s="5"/>
      <c r="N17610" s="6"/>
    </row>
    <row r="17611" spans="8:14" x14ac:dyDescent="0.55000000000000004">
      <c r="H17611" s="4"/>
      <c r="M17611" s="5"/>
      <c r="N17611" s="6"/>
    </row>
    <row r="17612" spans="8:14" x14ac:dyDescent="0.55000000000000004">
      <c r="H17612" s="4"/>
      <c r="M17612" s="5"/>
      <c r="N17612" s="6"/>
    </row>
    <row r="17613" spans="8:14" x14ac:dyDescent="0.55000000000000004">
      <c r="H17613" s="4"/>
      <c r="M17613" s="5"/>
      <c r="N17613" s="6"/>
    </row>
    <row r="17614" spans="8:14" x14ac:dyDescent="0.55000000000000004">
      <c r="H17614" s="4"/>
      <c r="M17614" s="5"/>
      <c r="N17614" s="6"/>
    </row>
    <row r="17615" spans="8:14" x14ac:dyDescent="0.55000000000000004">
      <c r="H17615" s="4"/>
      <c r="M17615" s="5"/>
      <c r="N17615" s="6"/>
    </row>
    <row r="17616" spans="8:14" x14ac:dyDescent="0.55000000000000004">
      <c r="H17616" s="4"/>
      <c r="M17616" s="5"/>
      <c r="N17616" s="6"/>
    </row>
    <row r="17617" spans="8:14" x14ac:dyDescent="0.55000000000000004">
      <c r="H17617" s="4"/>
      <c r="M17617" s="5"/>
      <c r="N17617" s="6"/>
    </row>
    <row r="17618" spans="8:14" x14ac:dyDescent="0.55000000000000004">
      <c r="H17618" s="4"/>
      <c r="M17618" s="5"/>
      <c r="N17618" s="6"/>
    </row>
    <row r="17619" spans="8:14" x14ac:dyDescent="0.55000000000000004">
      <c r="H17619" s="4"/>
      <c r="M17619" s="5"/>
      <c r="N17619" s="6"/>
    </row>
    <row r="17620" spans="8:14" x14ac:dyDescent="0.55000000000000004">
      <c r="H17620" s="4"/>
      <c r="M17620" s="5"/>
      <c r="N17620" s="6"/>
    </row>
    <row r="17621" spans="8:14" x14ac:dyDescent="0.55000000000000004">
      <c r="H17621" s="4"/>
      <c r="M17621" s="5"/>
      <c r="N17621" s="6"/>
    </row>
    <row r="17622" spans="8:14" x14ac:dyDescent="0.55000000000000004">
      <c r="H17622" s="4"/>
      <c r="M17622" s="5"/>
      <c r="N17622" s="6"/>
    </row>
    <row r="17623" spans="8:14" x14ac:dyDescent="0.55000000000000004">
      <c r="H17623" s="4"/>
      <c r="M17623" s="5"/>
      <c r="N17623" s="6"/>
    </row>
    <row r="17624" spans="8:14" x14ac:dyDescent="0.55000000000000004">
      <c r="H17624" s="4"/>
      <c r="M17624" s="5"/>
      <c r="N17624" s="6"/>
    </row>
    <row r="17625" spans="8:14" x14ac:dyDescent="0.55000000000000004">
      <c r="H17625" s="4"/>
      <c r="M17625" s="5"/>
      <c r="N17625" s="6"/>
    </row>
    <row r="17626" spans="8:14" x14ac:dyDescent="0.55000000000000004">
      <c r="H17626" s="4"/>
      <c r="M17626" s="5"/>
      <c r="N17626" s="6"/>
    </row>
    <row r="17627" spans="8:14" x14ac:dyDescent="0.55000000000000004">
      <c r="H17627" s="4"/>
      <c r="M17627" s="5"/>
      <c r="N17627" s="6"/>
    </row>
    <row r="17628" spans="8:14" x14ac:dyDescent="0.55000000000000004">
      <c r="H17628" s="4"/>
      <c r="M17628" s="5"/>
      <c r="N17628" s="6"/>
    </row>
    <row r="17629" spans="8:14" x14ac:dyDescent="0.55000000000000004">
      <c r="H17629" s="4"/>
      <c r="M17629" s="5"/>
      <c r="N17629" s="6"/>
    </row>
    <row r="17630" spans="8:14" x14ac:dyDescent="0.55000000000000004">
      <c r="H17630" s="4"/>
      <c r="M17630" s="5"/>
      <c r="N17630" s="6"/>
    </row>
    <row r="17631" spans="8:14" x14ac:dyDescent="0.55000000000000004">
      <c r="H17631" s="4"/>
      <c r="M17631" s="5"/>
      <c r="N17631" s="6"/>
    </row>
    <row r="17632" spans="8:14" x14ac:dyDescent="0.55000000000000004">
      <c r="H17632" s="4"/>
      <c r="M17632" s="5"/>
      <c r="N17632" s="6"/>
    </row>
    <row r="17633" spans="8:14" x14ac:dyDescent="0.55000000000000004">
      <c r="H17633" s="4"/>
      <c r="M17633" s="5"/>
      <c r="N17633" s="6"/>
    </row>
    <row r="17634" spans="8:14" x14ac:dyDescent="0.55000000000000004">
      <c r="H17634" s="4"/>
      <c r="M17634" s="5"/>
      <c r="N17634" s="6"/>
    </row>
    <row r="17635" spans="8:14" x14ac:dyDescent="0.55000000000000004">
      <c r="H17635" s="4"/>
      <c r="M17635" s="5"/>
      <c r="N17635" s="6"/>
    </row>
    <row r="17636" spans="8:14" x14ac:dyDescent="0.55000000000000004">
      <c r="H17636" s="4"/>
      <c r="M17636" s="5"/>
      <c r="N17636" s="6"/>
    </row>
    <row r="17637" spans="8:14" x14ac:dyDescent="0.55000000000000004">
      <c r="H17637" s="4"/>
      <c r="M17637" s="5"/>
      <c r="N17637" s="6"/>
    </row>
    <row r="17638" spans="8:14" x14ac:dyDescent="0.55000000000000004">
      <c r="H17638" s="4"/>
      <c r="M17638" s="5"/>
      <c r="N17638" s="6"/>
    </row>
    <row r="17639" spans="8:14" x14ac:dyDescent="0.55000000000000004">
      <c r="H17639" s="4"/>
      <c r="M17639" s="5"/>
      <c r="N17639" s="6"/>
    </row>
    <row r="17640" spans="8:14" x14ac:dyDescent="0.55000000000000004">
      <c r="H17640" s="4"/>
      <c r="M17640" s="5"/>
      <c r="N17640" s="6"/>
    </row>
    <row r="17641" spans="8:14" x14ac:dyDescent="0.55000000000000004">
      <c r="H17641" s="4"/>
      <c r="M17641" s="5"/>
      <c r="N17641" s="6"/>
    </row>
    <row r="17642" spans="8:14" x14ac:dyDescent="0.55000000000000004">
      <c r="H17642" s="4"/>
      <c r="M17642" s="5"/>
      <c r="N17642" s="6"/>
    </row>
    <row r="17643" spans="8:14" x14ac:dyDescent="0.55000000000000004">
      <c r="H17643" s="4"/>
      <c r="M17643" s="5"/>
      <c r="N17643" s="6"/>
    </row>
    <row r="17644" spans="8:14" x14ac:dyDescent="0.55000000000000004">
      <c r="H17644" s="4"/>
      <c r="M17644" s="5"/>
      <c r="N17644" s="6"/>
    </row>
    <row r="17645" spans="8:14" x14ac:dyDescent="0.55000000000000004">
      <c r="H17645" s="4"/>
      <c r="M17645" s="5"/>
      <c r="N17645" s="6"/>
    </row>
    <row r="17646" spans="8:14" x14ac:dyDescent="0.55000000000000004">
      <c r="H17646" s="4"/>
      <c r="M17646" s="5"/>
      <c r="N17646" s="6"/>
    </row>
    <row r="17647" spans="8:14" x14ac:dyDescent="0.55000000000000004">
      <c r="H17647" s="4"/>
      <c r="M17647" s="5"/>
      <c r="N17647" s="6"/>
    </row>
    <row r="17648" spans="8:14" x14ac:dyDescent="0.55000000000000004">
      <c r="H17648" s="4"/>
      <c r="M17648" s="5"/>
      <c r="N17648" s="6"/>
    </row>
    <row r="17649" spans="8:14" x14ac:dyDescent="0.55000000000000004">
      <c r="H17649" s="4"/>
      <c r="M17649" s="5"/>
      <c r="N17649" s="6"/>
    </row>
    <row r="17650" spans="8:14" x14ac:dyDescent="0.55000000000000004">
      <c r="H17650" s="4"/>
      <c r="M17650" s="5"/>
      <c r="N17650" s="6"/>
    </row>
    <row r="17651" spans="8:14" x14ac:dyDescent="0.55000000000000004">
      <c r="H17651" s="4"/>
      <c r="M17651" s="5"/>
      <c r="N17651" s="6"/>
    </row>
    <row r="17652" spans="8:14" x14ac:dyDescent="0.55000000000000004">
      <c r="H17652" s="4"/>
      <c r="M17652" s="5"/>
      <c r="N17652" s="6"/>
    </row>
    <row r="17653" spans="8:14" x14ac:dyDescent="0.55000000000000004">
      <c r="H17653" s="4"/>
      <c r="M17653" s="5"/>
      <c r="N17653" s="6"/>
    </row>
    <row r="17654" spans="8:14" x14ac:dyDescent="0.55000000000000004">
      <c r="H17654" s="4"/>
      <c r="M17654" s="5"/>
      <c r="N17654" s="6"/>
    </row>
    <row r="17655" spans="8:14" x14ac:dyDescent="0.55000000000000004">
      <c r="H17655" s="4"/>
      <c r="M17655" s="5"/>
      <c r="N17655" s="6"/>
    </row>
    <row r="17656" spans="8:14" x14ac:dyDescent="0.55000000000000004">
      <c r="H17656" s="4"/>
      <c r="M17656" s="5"/>
      <c r="N17656" s="6"/>
    </row>
    <row r="17657" spans="8:14" x14ac:dyDescent="0.55000000000000004">
      <c r="H17657" s="4"/>
      <c r="M17657" s="5"/>
      <c r="N17657" s="6"/>
    </row>
    <row r="17658" spans="8:14" x14ac:dyDescent="0.55000000000000004">
      <c r="H17658" s="4"/>
      <c r="M17658" s="5"/>
      <c r="N17658" s="6"/>
    </row>
    <row r="17659" spans="8:14" x14ac:dyDescent="0.55000000000000004">
      <c r="H17659" s="4"/>
      <c r="M17659" s="5"/>
      <c r="N17659" s="6"/>
    </row>
    <row r="17660" spans="8:14" x14ac:dyDescent="0.55000000000000004">
      <c r="H17660" s="4"/>
      <c r="M17660" s="5"/>
      <c r="N17660" s="6"/>
    </row>
    <row r="17661" spans="8:14" x14ac:dyDescent="0.55000000000000004">
      <c r="H17661" s="4"/>
      <c r="M17661" s="5"/>
      <c r="N17661" s="6"/>
    </row>
    <row r="17662" spans="8:14" x14ac:dyDescent="0.55000000000000004">
      <c r="H17662" s="4"/>
      <c r="M17662" s="5"/>
      <c r="N17662" s="6"/>
    </row>
    <row r="17663" spans="8:14" x14ac:dyDescent="0.55000000000000004">
      <c r="H17663" s="4"/>
      <c r="M17663" s="5"/>
      <c r="N17663" s="6"/>
    </row>
    <row r="17664" spans="8:14" x14ac:dyDescent="0.55000000000000004">
      <c r="H17664" s="4"/>
      <c r="M17664" s="5"/>
      <c r="N17664" s="6"/>
    </row>
    <row r="17665" spans="8:14" x14ac:dyDescent="0.55000000000000004">
      <c r="H17665" s="4"/>
      <c r="M17665" s="5"/>
      <c r="N17665" s="6"/>
    </row>
    <row r="17666" spans="8:14" x14ac:dyDescent="0.55000000000000004">
      <c r="H17666" s="4"/>
      <c r="M17666" s="5"/>
      <c r="N17666" s="6"/>
    </row>
    <row r="17667" spans="8:14" x14ac:dyDescent="0.55000000000000004">
      <c r="H17667" s="4"/>
      <c r="M17667" s="5"/>
      <c r="N17667" s="6"/>
    </row>
    <row r="17668" spans="8:14" x14ac:dyDescent="0.55000000000000004">
      <c r="H17668" s="4"/>
      <c r="M17668" s="5"/>
      <c r="N17668" s="6"/>
    </row>
    <row r="17669" spans="8:14" x14ac:dyDescent="0.55000000000000004">
      <c r="H17669" s="4"/>
      <c r="M17669" s="5"/>
      <c r="N17669" s="6"/>
    </row>
    <row r="17670" spans="8:14" x14ac:dyDescent="0.55000000000000004">
      <c r="H17670" s="4"/>
      <c r="M17670" s="5"/>
      <c r="N17670" s="6"/>
    </row>
    <row r="17671" spans="8:14" x14ac:dyDescent="0.55000000000000004">
      <c r="H17671" s="4"/>
      <c r="M17671" s="5"/>
      <c r="N17671" s="6"/>
    </row>
    <row r="17672" spans="8:14" x14ac:dyDescent="0.55000000000000004">
      <c r="H17672" s="4"/>
      <c r="M17672" s="5"/>
      <c r="N17672" s="6"/>
    </row>
    <row r="17673" spans="8:14" x14ac:dyDescent="0.55000000000000004">
      <c r="H17673" s="4"/>
      <c r="M17673" s="5"/>
      <c r="N17673" s="6"/>
    </row>
    <row r="17674" spans="8:14" x14ac:dyDescent="0.55000000000000004">
      <c r="H17674" s="4"/>
      <c r="M17674" s="5"/>
      <c r="N17674" s="6"/>
    </row>
    <row r="17675" spans="8:14" x14ac:dyDescent="0.55000000000000004">
      <c r="H17675" s="4"/>
      <c r="M17675" s="5"/>
      <c r="N17675" s="6"/>
    </row>
    <row r="17676" spans="8:14" x14ac:dyDescent="0.55000000000000004">
      <c r="H17676" s="4"/>
      <c r="M17676" s="5"/>
      <c r="N17676" s="6"/>
    </row>
    <row r="17677" spans="8:14" x14ac:dyDescent="0.55000000000000004">
      <c r="H17677" s="4"/>
      <c r="M17677" s="5"/>
      <c r="N17677" s="6"/>
    </row>
    <row r="17678" spans="8:14" x14ac:dyDescent="0.55000000000000004">
      <c r="H17678" s="4"/>
      <c r="M17678" s="5"/>
      <c r="N17678" s="6"/>
    </row>
    <row r="17679" spans="8:14" x14ac:dyDescent="0.55000000000000004">
      <c r="H17679" s="4"/>
      <c r="M17679" s="5"/>
      <c r="N17679" s="6"/>
    </row>
    <row r="17680" spans="8:14" x14ac:dyDescent="0.55000000000000004">
      <c r="H17680" s="4"/>
      <c r="M17680" s="5"/>
      <c r="N17680" s="6"/>
    </row>
    <row r="17681" spans="8:14" x14ac:dyDescent="0.55000000000000004">
      <c r="H17681" s="4"/>
      <c r="M17681" s="5"/>
      <c r="N17681" s="6"/>
    </row>
    <row r="17682" spans="8:14" x14ac:dyDescent="0.55000000000000004">
      <c r="H17682" s="4"/>
      <c r="M17682" s="5"/>
      <c r="N17682" s="6"/>
    </row>
    <row r="17683" spans="8:14" x14ac:dyDescent="0.55000000000000004">
      <c r="H17683" s="4"/>
      <c r="M17683" s="5"/>
      <c r="N17683" s="6"/>
    </row>
    <row r="17684" spans="8:14" x14ac:dyDescent="0.55000000000000004">
      <c r="H17684" s="4"/>
      <c r="M17684" s="5"/>
      <c r="N17684" s="6"/>
    </row>
    <row r="17685" spans="8:14" x14ac:dyDescent="0.55000000000000004">
      <c r="H17685" s="4"/>
      <c r="M17685" s="5"/>
      <c r="N17685" s="6"/>
    </row>
    <row r="17686" spans="8:14" x14ac:dyDescent="0.55000000000000004">
      <c r="H17686" s="4"/>
      <c r="M17686" s="5"/>
      <c r="N17686" s="6"/>
    </row>
    <row r="17687" spans="8:14" x14ac:dyDescent="0.55000000000000004">
      <c r="H17687" s="4"/>
      <c r="M17687" s="5"/>
      <c r="N17687" s="6"/>
    </row>
    <row r="17688" spans="8:14" x14ac:dyDescent="0.55000000000000004">
      <c r="H17688" s="4"/>
      <c r="M17688" s="5"/>
      <c r="N17688" s="6"/>
    </row>
    <row r="17689" spans="8:14" x14ac:dyDescent="0.55000000000000004">
      <c r="H17689" s="4"/>
      <c r="M17689" s="5"/>
      <c r="N17689" s="6"/>
    </row>
    <row r="17690" spans="8:14" x14ac:dyDescent="0.55000000000000004">
      <c r="H17690" s="4"/>
      <c r="M17690" s="5"/>
      <c r="N17690" s="6"/>
    </row>
    <row r="17691" spans="8:14" x14ac:dyDescent="0.55000000000000004">
      <c r="H17691" s="4"/>
      <c r="M17691" s="5"/>
      <c r="N17691" s="6"/>
    </row>
    <row r="17692" spans="8:14" x14ac:dyDescent="0.55000000000000004">
      <c r="H17692" s="4"/>
      <c r="M17692" s="5"/>
      <c r="N17692" s="6"/>
    </row>
    <row r="17693" spans="8:14" x14ac:dyDescent="0.55000000000000004">
      <c r="H17693" s="4"/>
      <c r="M17693" s="5"/>
      <c r="N17693" s="6"/>
    </row>
    <row r="17694" spans="8:14" x14ac:dyDescent="0.55000000000000004">
      <c r="H17694" s="4"/>
      <c r="M17694" s="5"/>
      <c r="N17694" s="6"/>
    </row>
    <row r="17695" spans="8:14" x14ac:dyDescent="0.55000000000000004">
      <c r="H17695" s="4"/>
      <c r="M17695" s="5"/>
      <c r="N17695" s="6"/>
    </row>
    <row r="17696" spans="8:14" x14ac:dyDescent="0.55000000000000004">
      <c r="H17696" s="4"/>
      <c r="M17696" s="5"/>
      <c r="N17696" s="6"/>
    </row>
    <row r="17697" spans="8:14" x14ac:dyDescent="0.55000000000000004">
      <c r="H17697" s="4"/>
      <c r="M17697" s="5"/>
      <c r="N17697" s="6"/>
    </row>
    <row r="17698" spans="8:14" x14ac:dyDescent="0.55000000000000004">
      <c r="H17698" s="4"/>
      <c r="M17698" s="5"/>
      <c r="N17698" s="6"/>
    </row>
    <row r="17699" spans="8:14" x14ac:dyDescent="0.55000000000000004">
      <c r="H17699" s="4"/>
      <c r="M17699" s="5"/>
      <c r="N17699" s="6"/>
    </row>
    <row r="17700" spans="8:14" x14ac:dyDescent="0.55000000000000004">
      <c r="H17700" s="4"/>
      <c r="M17700" s="5"/>
      <c r="N17700" s="6"/>
    </row>
    <row r="17701" spans="8:14" x14ac:dyDescent="0.55000000000000004">
      <c r="H17701" s="4"/>
      <c r="M17701" s="5"/>
      <c r="N17701" s="6"/>
    </row>
    <row r="17702" spans="8:14" x14ac:dyDescent="0.55000000000000004">
      <c r="H17702" s="4"/>
      <c r="M17702" s="5"/>
      <c r="N17702" s="6"/>
    </row>
    <row r="17703" spans="8:14" x14ac:dyDescent="0.55000000000000004">
      <c r="H17703" s="4"/>
      <c r="M17703" s="5"/>
      <c r="N17703" s="6"/>
    </row>
    <row r="17704" spans="8:14" x14ac:dyDescent="0.55000000000000004">
      <c r="H17704" s="4"/>
      <c r="M17704" s="5"/>
      <c r="N17704" s="6"/>
    </row>
    <row r="17705" spans="8:14" x14ac:dyDescent="0.55000000000000004">
      <c r="H17705" s="4"/>
      <c r="M17705" s="5"/>
      <c r="N17705" s="6"/>
    </row>
    <row r="17706" spans="8:14" x14ac:dyDescent="0.55000000000000004">
      <c r="H17706" s="4"/>
      <c r="M17706" s="5"/>
      <c r="N17706" s="6"/>
    </row>
    <row r="17707" spans="8:14" x14ac:dyDescent="0.55000000000000004">
      <c r="H17707" s="4"/>
      <c r="M17707" s="5"/>
      <c r="N17707" s="6"/>
    </row>
    <row r="17708" spans="8:14" x14ac:dyDescent="0.55000000000000004">
      <c r="H17708" s="4"/>
      <c r="M17708" s="5"/>
      <c r="N17708" s="6"/>
    </row>
    <row r="17709" spans="8:14" x14ac:dyDescent="0.55000000000000004">
      <c r="H17709" s="4"/>
      <c r="M17709" s="5"/>
      <c r="N17709" s="6"/>
    </row>
    <row r="17710" spans="8:14" x14ac:dyDescent="0.55000000000000004">
      <c r="H17710" s="4"/>
      <c r="M17710" s="5"/>
      <c r="N17710" s="6"/>
    </row>
    <row r="17711" spans="8:14" x14ac:dyDescent="0.55000000000000004">
      <c r="H17711" s="4"/>
      <c r="M17711" s="5"/>
      <c r="N17711" s="6"/>
    </row>
    <row r="17712" spans="8:14" x14ac:dyDescent="0.55000000000000004">
      <c r="H17712" s="4"/>
      <c r="M17712" s="5"/>
      <c r="N17712" s="6"/>
    </row>
    <row r="17713" spans="8:14" x14ac:dyDescent="0.55000000000000004">
      <c r="H17713" s="4"/>
      <c r="M17713" s="5"/>
      <c r="N17713" s="6"/>
    </row>
    <row r="17714" spans="8:14" x14ac:dyDescent="0.55000000000000004">
      <c r="H17714" s="4"/>
      <c r="M17714" s="5"/>
      <c r="N17714" s="6"/>
    </row>
    <row r="17715" spans="8:14" x14ac:dyDescent="0.55000000000000004">
      <c r="H17715" s="4"/>
      <c r="M17715" s="5"/>
      <c r="N17715" s="6"/>
    </row>
    <row r="17716" spans="8:14" x14ac:dyDescent="0.55000000000000004">
      <c r="H17716" s="4"/>
      <c r="M17716" s="5"/>
      <c r="N17716" s="6"/>
    </row>
    <row r="17717" spans="8:14" x14ac:dyDescent="0.55000000000000004">
      <c r="H17717" s="4"/>
      <c r="M17717" s="5"/>
      <c r="N17717" s="6"/>
    </row>
    <row r="17718" spans="8:14" x14ac:dyDescent="0.55000000000000004">
      <c r="H17718" s="4"/>
      <c r="M17718" s="5"/>
      <c r="N17718" s="6"/>
    </row>
    <row r="17719" spans="8:14" x14ac:dyDescent="0.55000000000000004">
      <c r="H17719" s="4"/>
      <c r="M17719" s="5"/>
      <c r="N17719" s="6"/>
    </row>
    <row r="17720" spans="8:14" x14ac:dyDescent="0.55000000000000004">
      <c r="H17720" s="4"/>
      <c r="M17720" s="5"/>
      <c r="N17720" s="6"/>
    </row>
    <row r="17721" spans="8:14" x14ac:dyDescent="0.55000000000000004">
      <c r="H17721" s="4"/>
      <c r="M17721" s="5"/>
      <c r="N17721" s="6"/>
    </row>
    <row r="17722" spans="8:14" x14ac:dyDescent="0.55000000000000004">
      <c r="H17722" s="4"/>
      <c r="M17722" s="5"/>
      <c r="N17722" s="6"/>
    </row>
    <row r="17723" spans="8:14" x14ac:dyDescent="0.55000000000000004">
      <c r="H17723" s="4"/>
      <c r="M17723" s="5"/>
      <c r="N17723" s="6"/>
    </row>
    <row r="17724" spans="8:14" x14ac:dyDescent="0.55000000000000004">
      <c r="H17724" s="4"/>
      <c r="M17724" s="5"/>
      <c r="N17724" s="6"/>
    </row>
    <row r="17725" spans="8:14" x14ac:dyDescent="0.55000000000000004">
      <c r="H17725" s="4"/>
      <c r="M17725" s="5"/>
      <c r="N17725" s="6"/>
    </row>
    <row r="17726" spans="8:14" x14ac:dyDescent="0.55000000000000004">
      <c r="H17726" s="4"/>
      <c r="M17726" s="5"/>
      <c r="N17726" s="6"/>
    </row>
    <row r="17727" spans="8:14" x14ac:dyDescent="0.55000000000000004">
      <c r="H17727" s="4"/>
      <c r="M17727" s="5"/>
      <c r="N17727" s="6"/>
    </row>
    <row r="17728" spans="8:14" x14ac:dyDescent="0.55000000000000004">
      <c r="H17728" s="4"/>
      <c r="M17728" s="5"/>
      <c r="N17728" s="6"/>
    </row>
    <row r="17729" spans="8:14" x14ac:dyDescent="0.55000000000000004">
      <c r="H17729" s="4"/>
      <c r="M17729" s="5"/>
      <c r="N17729" s="6"/>
    </row>
    <row r="17730" spans="8:14" x14ac:dyDescent="0.55000000000000004">
      <c r="H17730" s="4"/>
      <c r="M17730" s="5"/>
      <c r="N17730" s="6"/>
    </row>
    <row r="17731" spans="8:14" x14ac:dyDescent="0.55000000000000004">
      <c r="H17731" s="4"/>
      <c r="M17731" s="5"/>
      <c r="N17731" s="6"/>
    </row>
    <row r="17732" spans="8:14" x14ac:dyDescent="0.55000000000000004">
      <c r="H17732" s="4"/>
      <c r="M17732" s="5"/>
      <c r="N17732" s="6"/>
    </row>
    <row r="17733" spans="8:14" x14ac:dyDescent="0.55000000000000004">
      <c r="H17733" s="4"/>
      <c r="M17733" s="5"/>
      <c r="N17733" s="6"/>
    </row>
    <row r="17734" spans="8:14" x14ac:dyDescent="0.55000000000000004">
      <c r="H17734" s="4"/>
      <c r="M17734" s="5"/>
      <c r="N17734" s="6"/>
    </row>
    <row r="17735" spans="8:14" x14ac:dyDescent="0.55000000000000004">
      <c r="H17735" s="4"/>
      <c r="M17735" s="5"/>
      <c r="N17735" s="6"/>
    </row>
    <row r="17736" spans="8:14" x14ac:dyDescent="0.55000000000000004">
      <c r="H17736" s="4"/>
      <c r="M17736" s="5"/>
      <c r="N17736" s="6"/>
    </row>
    <row r="17737" spans="8:14" x14ac:dyDescent="0.55000000000000004">
      <c r="H17737" s="4"/>
      <c r="M17737" s="5"/>
      <c r="N17737" s="6"/>
    </row>
    <row r="17738" spans="8:14" x14ac:dyDescent="0.55000000000000004">
      <c r="H17738" s="4"/>
      <c r="M17738" s="5"/>
      <c r="N17738" s="6"/>
    </row>
    <row r="17739" spans="8:14" x14ac:dyDescent="0.55000000000000004">
      <c r="H17739" s="4"/>
      <c r="M17739" s="5"/>
      <c r="N17739" s="6"/>
    </row>
    <row r="17740" spans="8:14" x14ac:dyDescent="0.55000000000000004">
      <c r="H17740" s="4"/>
      <c r="M17740" s="5"/>
      <c r="N17740" s="6"/>
    </row>
    <row r="17741" spans="8:14" x14ac:dyDescent="0.55000000000000004">
      <c r="H17741" s="4"/>
      <c r="M17741" s="5"/>
      <c r="N17741" s="6"/>
    </row>
    <row r="17742" spans="8:14" x14ac:dyDescent="0.55000000000000004">
      <c r="H17742" s="4"/>
      <c r="M17742" s="5"/>
      <c r="N17742" s="6"/>
    </row>
    <row r="17743" spans="8:14" x14ac:dyDescent="0.55000000000000004">
      <c r="H17743" s="4"/>
      <c r="M17743" s="5"/>
      <c r="N17743" s="6"/>
    </row>
    <row r="17744" spans="8:14" x14ac:dyDescent="0.55000000000000004">
      <c r="H17744" s="4"/>
      <c r="M17744" s="5"/>
      <c r="N17744" s="6"/>
    </row>
    <row r="17745" spans="8:14" x14ac:dyDescent="0.55000000000000004">
      <c r="H17745" s="4"/>
      <c r="M17745" s="5"/>
      <c r="N17745" s="6"/>
    </row>
    <row r="17746" spans="8:14" x14ac:dyDescent="0.55000000000000004">
      <c r="H17746" s="4"/>
      <c r="M17746" s="5"/>
      <c r="N17746" s="6"/>
    </row>
    <row r="17747" spans="8:14" x14ac:dyDescent="0.55000000000000004">
      <c r="H17747" s="4"/>
      <c r="M17747" s="5"/>
      <c r="N17747" s="6"/>
    </row>
    <row r="17748" spans="8:14" x14ac:dyDescent="0.55000000000000004">
      <c r="H17748" s="4"/>
      <c r="M17748" s="5"/>
      <c r="N17748" s="6"/>
    </row>
    <row r="17749" spans="8:14" x14ac:dyDescent="0.55000000000000004">
      <c r="H17749" s="4"/>
      <c r="M17749" s="5"/>
      <c r="N17749" s="6"/>
    </row>
    <row r="17750" spans="8:14" x14ac:dyDescent="0.55000000000000004">
      <c r="H17750" s="4"/>
      <c r="M17750" s="5"/>
      <c r="N17750" s="6"/>
    </row>
    <row r="17751" spans="8:14" x14ac:dyDescent="0.55000000000000004">
      <c r="H17751" s="4"/>
      <c r="M17751" s="5"/>
      <c r="N17751" s="6"/>
    </row>
    <row r="17752" spans="8:14" x14ac:dyDescent="0.55000000000000004">
      <c r="H17752" s="4"/>
      <c r="M17752" s="5"/>
      <c r="N17752" s="6"/>
    </row>
    <row r="17753" spans="8:14" x14ac:dyDescent="0.55000000000000004">
      <c r="H17753" s="4"/>
      <c r="M17753" s="5"/>
      <c r="N17753" s="6"/>
    </row>
    <row r="17754" spans="8:14" x14ac:dyDescent="0.55000000000000004">
      <c r="H17754" s="4"/>
      <c r="M17754" s="5"/>
      <c r="N17754" s="6"/>
    </row>
    <row r="17755" spans="8:14" x14ac:dyDescent="0.55000000000000004">
      <c r="H17755" s="4"/>
      <c r="M17755" s="5"/>
      <c r="N17755" s="6"/>
    </row>
    <row r="17756" spans="8:14" x14ac:dyDescent="0.55000000000000004">
      <c r="H17756" s="4"/>
      <c r="M17756" s="5"/>
      <c r="N17756" s="6"/>
    </row>
    <row r="17757" spans="8:14" x14ac:dyDescent="0.55000000000000004">
      <c r="H17757" s="4"/>
      <c r="M17757" s="5"/>
      <c r="N17757" s="6"/>
    </row>
    <row r="17758" spans="8:14" x14ac:dyDescent="0.55000000000000004">
      <c r="H17758" s="4"/>
      <c r="M17758" s="5"/>
      <c r="N17758" s="6"/>
    </row>
    <row r="17759" spans="8:14" x14ac:dyDescent="0.55000000000000004">
      <c r="H17759" s="4"/>
      <c r="M17759" s="5"/>
      <c r="N17759" s="6"/>
    </row>
    <row r="17760" spans="8:14" x14ac:dyDescent="0.55000000000000004">
      <c r="H17760" s="4"/>
      <c r="M17760" s="5"/>
      <c r="N17760" s="6"/>
    </row>
    <row r="17761" spans="8:14" x14ac:dyDescent="0.55000000000000004">
      <c r="H17761" s="4"/>
      <c r="M17761" s="5"/>
      <c r="N17761" s="6"/>
    </row>
    <row r="17762" spans="8:14" x14ac:dyDescent="0.55000000000000004">
      <c r="H17762" s="4"/>
      <c r="M17762" s="5"/>
      <c r="N17762" s="6"/>
    </row>
    <row r="17763" spans="8:14" x14ac:dyDescent="0.55000000000000004">
      <c r="H17763" s="4"/>
      <c r="M17763" s="5"/>
      <c r="N17763" s="6"/>
    </row>
    <row r="17764" spans="8:14" x14ac:dyDescent="0.55000000000000004">
      <c r="H17764" s="4"/>
      <c r="M17764" s="5"/>
      <c r="N17764" s="6"/>
    </row>
    <row r="17765" spans="8:14" x14ac:dyDescent="0.55000000000000004">
      <c r="H17765" s="4"/>
      <c r="M17765" s="5"/>
      <c r="N17765" s="6"/>
    </row>
    <row r="17766" spans="8:14" x14ac:dyDescent="0.55000000000000004">
      <c r="H17766" s="4"/>
      <c r="M17766" s="5"/>
      <c r="N17766" s="6"/>
    </row>
    <row r="17767" spans="8:14" x14ac:dyDescent="0.55000000000000004">
      <c r="H17767" s="4"/>
      <c r="M17767" s="5"/>
      <c r="N17767" s="6"/>
    </row>
    <row r="17768" spans="8:14" x14ac:dyDescent="0.55000000000000004">
      <c r="H17768" s="4"/>
      <c r="M17768" s="5"/>
      <c r="N17768" s="6"/>
    </row>
    <row r="17769" spans="8:14" x14ac:dyDescent="0.55000000000000004">
      <c r="H17769" s="4"/>
      <c r="M17769" s="5"/>
      <c r="N17769" s="6"/>
    </row>
    <row r="17770" spans="8:14" x14ac:dyDescent="0.55000000000000004">
      <c r="H17770" s="4"/>
      <c r="M17770" s="5"/>
      <c r="N17770" s="6"/>
    </row>
    <row r="17771" spans="8:14" x14ac:dyDescent="0.55000000000000004">
      <c r="H17771" s="4"/>
      <c r="M17771" s="5"/>
      <c r="N17771" s="6"/>
    </row>
    <row r="17772" spans="8:14" x14ac:dyDescent="0.55000000000000004">
      <c r="H17772" s="4"/>
      <c r="M17772" s="5"/>
      <c r="N17772" s="6"/>
    </row>
    <row r="17773" spans="8:14" x14ac:dyDescent="0.55000000000000004">
      <c r="H17773" s="4"/>
      <c r="M17773" s="5"/>
      <c r="N17773" s="6"/>
    </row>
    <row r="17774" spans="8:14" x14ac:dyDescent="0.55000000000000004">
      <c r="H17774" s="4"/>
      <c r="M17774" s="5"/>
      <c r="N17774" s="6"/>
    </row>
    <row r="17775" spans="8:14" x14ac:dyDescent="0.55000000000000004">
      <c r="H17775" s="4"/>
      <c r="M17775" s="5"/>
      <c r="N17775" s="6"/>
    </row>
    <row r="17776" spans="8:14" x14ac:dyDescent="0.55000000000000004">
      <c r="H17776" s="4"/>
      <c r="M17776" s="5"/>
      <c r="N17776" s="6"/>
    </row>
    <row r="17777" spans="8:14" x14ac:dyDescent="0.55000000000000004">
      <c r="H17777" s="4"/>
      <c r="M17777" s="5"/>
      <c r="N17777" s="6"/>
    </row>
    <row r="17778" spans="8:14" x14ac:dyDescent="0.55000000000000004">
      <c r="H17778" s="4"/>
      <c r="M17778" s="5"/>
      <c r="N17778" s="6"/>
    </row>
    <row r="17779" spans="8:14" x14ac:dyDescent="0.55000000000000004">
      <c r="H17779" s="4"/>
      <c r="M17779" s="5"/>
      <c r="N17779" s="6"/>
    </row>
    <row r="17780" spans="8:14" x14ac:dyDescent="0.55000000000000004">
      <c r="H17780" s="4"/>
      <c r="M17780" s="5"/>
      <c r="N17780" s="6"/>
    </row>
    <row r="17781" spans="8:14" x14ac:dyDescent="0.55000000000000004">
      <c r="H17781" s="4"/>
      <c r="M17781" s="5"/>
      <c r="N17781" s="6"/>
    </row>
    <row r="17782" spans="8:14" x14ac:dyDescent="0.55000000000000004">
      <c r="H17782" s="4"/>
      <c r="M17782" s="5"/>
      <c r="N17782" s="6"/>
    </row>
    <row r="17783" spans="8:14" x14ac:dyDescent="0.55000000000000004">
      <c r="H17783" s="4"/>
      <c r="M17783" s="5"/>
      <c r="N17783" s="6"/>
    </row>
    <row r="17784" spans="8:14" x14ac:dyDescent="0.55000000000000004">
      <c r="H17784" s="4"/>
      <c r="M17784" s="5"/>
      <c r="N17784" s="6"/>
    </row>
    <row r="17785" spans="8:14" x14ac:dyDescent="0.55000000000000004">
      <c r="H17785" s="4"/>
      <c r="M17785" s="5"/>
      <c r="N17785" s="6"/>
    </row>
    <row r="17786" spans="8:14" x14ac:dyDescent="0.55000000000000004">
      <c r="H17786" s="4"/>
      <c r="M17786" s="5"/>
      <c r="N17786" s="6"/>
    </row>
    <row r="17787" spans="8:14" x14ac:dyDescent="0.55000000000000004">
      <c r="H17787" s="4"/>
      <c r="M17787" s="5"/>
      <c r="N17787" s="6"/>
    </row>
    <row r="17788" spans="8:14" x14ac:dyDescent="0.55000000000000004">
      <c r="H17788" s="4"/>
      <c r="M17788" s="5"/>
      <c r="N17788" s="6"/>
    </row>
    <row r="17789" spans="8:14" x14ac:dyDescent="0.55000000000000004">
      <c r="H17789" s="4"/>
      <c r="M17789" s="5"/>
      <c r="N17789" s="6"/>
    </row>
    <row r="17790" spans="8:14" x14ac:dyDescent="0.55000000000000004">
      <c r="H17790" s="4"/>
      <c r="M17790" s="5"/>
      <c r="N17790" s="6"/>
    </row>
    <row r="17791" spans="8:14" x14ac:dyDescent="0.55000000000000004">
      <c r="H17791" s="4"/>
      <c r="M17791" s="5"/>
      <c r="N17791" s="6"/>
    </row>
    <row r="17792" spans="8:14" x14ac:dyDescent="0.55000000000000004">
      <c r="H17792" s="4"/>
      <c r="M17792" s="5"/>
      <c r="N17792" s="6"/>
    </row>
    <row r="17793" spans="8:14" x14ac:dyDescent="0.55000000000000004">
      <c r="H17793" s="4"/>
      <c r="M17793" s="5"/>
      <c r="N17793" s="6"/>
    </row>
    <row r="17794" spans="8:14" x14ac:dyDescent="0.55000000000000004">
      <c r="H17794" s="4"/>
      <c r="M17794" s="5"/>
      <c r="N17794" s="6"/>
    </row>
    <row r="17795" spans="8:14" x14ac:dyDescent="0.55000000000000004">
      <c r="H17795" s="4"/>
      <c r="M17795" s="5"/>
      <c r="N17795" s="6"/>
    </row>
    <row r="17796" spans="8:14" x14ac:dyDescent="0.55000000000000004">
      <c r="H17796" s="4"/>
      <c r="M17796" s="5"/>
      <c r="N17796" s="6"/>
    </row>
    <row r="17797" spans="8:14" x14ac:dyDescent="0.55000000000000004">
      <c r="H17797" s="4"/>
      <c r="M17797" s="5"/>
      <c r="N17797" s="6"/>
    </row>
    <row r="17798" spans="8:14" x14ac:dyDescent="0.55000000000000004">
      <c r="H17798" s="4"/>
      <c r="M17798" s="5"/>
      <c r="N17798" s="6"/>
    </row>
    <row r="17799" spans="8:14" x14ac:dyDescent="0.55000000000000004">
      <c r="H17799" s="4"/>
      <c r="M17799" s="5"/>
      <c r="N17799" s="6"/>
    </row>
    <row r="17800" spans="8:14" x14ac:dyDescent="0.55000000000000004">
      <c r="H17800" s="4"/>
      <c r="M17800" s="5"/>
      <c r="N17800" s="6"/>
    </row>
    <row r="17801" spans="8:14" x14ac:dyDescent="0.55000000000000004">
      <c r="H17801" s="4"/>
      <c r="M17801" s="5"/>
      <c r="N17801" s="6"/>
    </row>
    <row r="17802" spans="8:14" x14ac:dyDescent="0.55000000000000004">
      <c r="H17802" s="4"/>
      <c r="M17802" s="5"/>
      <c r="N17802" s="6"/>
    </row>
    <row r="17803" spans="8:14" x14ac:dyDescent="0.55000000000000004">
      <c r="H17803" s="4"/>
      <c r="M17803" s="5"/>
      <c r="N17803" s="6"/>
    </row>
    <row r="17804" spans="8:14" x14ac:dyDescent="0.55000000000000004">
      <c r="H17804" s="4"/>
      <c r="M17804" s="5"/>
      <c r="N17804" s="6"/>
    </row>
    <row r="17805" spans="8:14" x14ac:dyDescent="0.55000000000000004">
      <c r="H17805" s="4"/>
      <c r="M17805" s="5"/>
      <c r="N17805" s="6"/>
    </row>
    <row r="17806" spans="8:14" x14ac:dyDescent="0.55000000000000004">
      <c r="H17806" s="4"/>
      <c r="M17806" s="5"/>
      <c r="N17806" s="6"/>
    </row>
    <row r="17807" spans="8:14" x14ac:dyDescent="0.55000000000000004">
      <c r="H17807" s="4"/>
      <c r="M17807" s="5"/>
      <c r="N17807" s="6"/>
    </row>
    <row r="17808" spans="8:14" x14ac:dyDescent="0.55000000000000004">
      <c r="H17808" s="4"/>
      <c r="M17808" s="5"/>
      <c r="N17808" s="6"/>
    </row>
    <row r="17809" spans="8:14" x14ac:dyDescent="0.55000000000000004">
      <c r="H17809" s="4"/>
      <c r="M17809" s="5"/>
      <c r="N17809" s="6"/>
    </row>
    <row r="17810" spans="8:14" x14ac:dyDescent="0.55000000000000004">
      <c r="H17810" s="4"/>
      <c r="M17810" s="5"/>
      <c r="N17810" s="6"/>
    </row>
    <row r="17811" spans="8:14" x14ac:dyDescent="0.55000000000000004">
      <c r="H17811" s="4"/>
      <c r="M17811" s="5"/>
      <c r="N17811" s="6"/>
    </row>
    <row r="17812" spans="8:14" x14ac:dyDescent="0.55000000000000004">
      <c r="H17812" s="4"/>
      <c r="M17812" s="5"/>
      <c r="N17812" s="6"/>
    </row>
    <row r="17813" spans="8:14" x14ac:dyDescent="0.55000000000000004">
      <c r="H17813" s="4"/>
      <c r="M17813" s="5"/>
      <c r="N17813" s="6"/>
    </row>
    <row r="17814" spans="8:14" x14ac:dyDescent="0.55000000000000004">
      <c r="H17814" s="4"/>
      <c r="M17814" s="5"/>
      <c r="N17814" s="6"/>
    </row>
    <row r="17815" spans="8:14" x14ac:dyDescent="0.55000000000000004">
      <c r="H17815" s="4"/>
      <c r="M17815" s="5"/>
      <c r="N17815" s="6"/>
    </row>
    <row r="17816" spans="8:14" x14ac:dyDescent="0.55000000000000004">
      <c r="H17816" s="4"/>
      <c r="M17816" s="5"/>
      <c r="N17816" s="6"/>
    </row>
    <row r="17817" spans="8:14" x14ac:dyDescent="0.55000000000000004">
      <c r="H17817" s="4"/>
      <c r="M17817" s="5"/>
      <c r="N17817" s="6"/>
    </row>
    <row r="17818" spans="8:14" x14ac:dyDescent="0.55000000000000004">
      <c r="H17818" s="4"/>
      <c r="M17818" s="5"/>
      <c r="N17818" s="6"/>
    </row>
    <row r="17819" spans="8:14" x14ac:dyDescent="0.55000000000000004">
      <c r="H17819" s="4"/>
      <c r="M17819" s="5"/>
      <c r="N17819" s="6"/>
    </row>
    <row r="17820" spans="8:14" x14ac:dyDescent="0.55000000000000004">
      <c r="H17820" s="4"/>
      <c r="M17820" s="5"/>
      <c r="N17820" s="6"/>
    </row>
    <row r="17821" spans="8:14" x14ac:dyDescent="0.55000000000000004">
      <c r="H17821" s="4"/>
      <c r="M17821" s="5"/>
      <c r="N17821" s="6"/>
    </row>
    <row r="17822" spans="8:14" x14ac:dyDescent="0.55000000000000004">
      <c r="H17822" s="4"/>
      <c r="M17822" s="5"/>
      <c r="N17822" s="6"/>
    </row>
    <row r="17823" spans="8:14" x14ac:dyDescent="0.55000000000000004">
      <c r="H17823" s="4"/>
      <c r="M17823" s="5"/>
      <c r="N17823" s="6"/>
    </row>
    <row r="17824" spans="8:14" x14ac:dyDescent="0.55000000000000004">
      <c r="H17824" s="4"/>
      <c r="M17824" s="5"/>
      <c r="N17824" s="6"/>
    </row>
    <row r="17825" spans="8:14" x14ac:dyDescent="0.55000000000000004">
      <c r="H17825" s="4"/>
      <c r="M17825" s="5"/>
      <c r="N17825" s="6"/>
    </row>
    <row r="17826" spans="8:14" x14ac:dyDescent="0.55000000000000004">
      <c r="H17826" s="4"/>
      <c r="M17826" s="5"/>
      <c r="N17826" s="6"/>
    </row>
    <row r="17827" spans="8:14" x14ac:dyDescent="0.55000000000000004">
      <c r="H17827" s="4"/>
      <c r="M17827" s="5"/>
      <c r="N17827" s="6"/>
    </row>
    <row r="17828" spans="8:14" x14ac:dyDescent="0.55000000000000004">
      <c r="H17828" s="4"/>
      <c r="M17828" s="5"/>
      <c r="N17828" s="6"/>
    </row>
    <row r="17829" spans="8:14" x14ac:dyDescent="0.55000000000000004">
      <c r="H17829" s="4"/>
      <c r="M17829" s="5"/>
      <c r="N17829" s="6"/>
    </row>
    <row r="17830" spans="8:14" x14ac:dyDescent="0.55000000000000004">
      <c r="H17830" s="4"/>
      <c r="M17830" s="5"/>
      <c r="N17830" s="6"/>
    </row>
    <row r="17831" spans="8:14" x14ac:dyDescent="0.55000000000000004">
      <c r="H17831" s="4"/>
      <c r="M17831" s="5"/>
      <c r="N17831" s="6"/>
    </row>
    <row r="17832" spans="8:14" x14ac:dyDescent="0.55000000000000004">
      <c r="H17832" s="4"/>
      <c r="M17832" s="5"/>
      <c r="N17832" s="6"/>
    </row>
    <row r="17833" spans="8:14" x14ac:dyDescent="0.55000000000000004">
      <c r="H17833" s="4"/>
      <c r="M17833" s="5"/>
      <c r="N17833" s="6"/>
    </row>
    <row r="17834" spans="8:14" x14ac:dyDescent="0.55000000000000004">
      <c r="H17834" s="4"/>
      <c r="M17834" s="5"/>
      <c r="N17834" s="6"/>
    </row>
    <row r="17835" spans="8:14" x14ac:dyDescent="0.55000000000000004">
      <c r="H17835" s="4"/>
      <c r="M17835" s="5"/>
      <c r="N17835" s="6"/>
    </row>
    <row r="17836" spans="8:14" x14ac:dyDescent="0.55000000000000004">
      <c r="H17836" s="4"/>
      <c r="M17836" s="5"/>
      <c r="N17836" s="6"/>
    </row>
    <row r="17837" spans="8:14" x14ac:dyDescent="0.55000000000000004">
      <c r="H17837" s="4"/>
      <c r="M17837" s="5"/>
      <c r="N17837" s="6"/>
    </row>
    <row r="17838" spans="8:14" x14ac:dyDescent="0.55000000000000004">
      <c r="H17838" s="4"/>
      <c r="M17838" s="5"/>
      <c r="N17838" s="6"/>
    </row>
    <row r="17839" spans="8:14" x14ac:dyDescent="0.55000000000000004">
      <c r="H17839" s="4"/>
      <c r="M17839" s="5"/>
      <c r="N17839" s="6"/>
    </row>
    <row r="17840" spans="8:14" x14ac:dyDescent="0.55000000000000004">
      <c r="H17840" s="4"/>
      <c r="M17840" s="5"/>
      <c r="N17840" s="6"/>
    </row>
    <row r="17841" spans="8:14" x14ac:dyDescent="0.55000000000000004">
      <c r="H17841" s="4"/>
      <c r="M17841" s="5"/>
      <c r="N17841" s="6"/>
    </row>
    <row r="17842" spans="8:14" x14ac:dyDescent="0.55000000000000004">
      <c r="H17842" s="4"/>
      <c r="M17842" s="5"/>
      <c r="N17842" s="6"/>
    </row>
    <row r="17843" spans="8:14" x14ac:dyDescent="0.55000000000000004">
      <c r="H17843" s="4"/>
      <c r="M17843" s="5"/>
      <c r="N17843" s="6"/>
    </row>
    <row r="17844" spans="8:14" x14ac:dyDescent="0.55000000000000004">
      <c r="H17844" s="4"/>
      <c r="M17844" s="5"/>
      <c r="N17844" s="6"/>
    </row>
    <row r="17845" spans="8:14" x14ac:dyDescent="0.55000000000000004">
      <c r="H17845" s="4"/>
      <c r="M17845" s="5"/>
      <c r="N17845" s="6"/>
    </row>
    <row r="17846" spans="8:14" x14ac:dyDescent="0.55000000000000004">
      <c r="H17846" s="4"/>
      <c r="M17846" s="5"/>
      <c r="N17846" s="6"/>
    </row>
    <row r="17847" spans="8:14" x14ac:dyDescent="0.55000000000000004">
      <c r="H17847" s="4"/>
      <c r="M17847" s="5"/>
      <c r="N17847" s="6"/>
    </row>
    <row r="17848" spans="8:14" x14ac:dyDescent="0.55000000000000004">
      <c r="H17848" s="4"/>
      <c r="M17848" s="5"/>
      <c r="N17848" s="6"/>
    </row>
    <row r="17849" spans="8:14" x14ac:dyDescent="0.55000000000000004">
      <c r="H17849" s="4"/>
      <c r="M17849" s="5"/>
      <c r="N17849" s="6"/>
    </row>
    <row r="17850" spans="8:14" x14ac:dyDescent="0.55000000000000004">
      <c r="H17850" s="4"/>
      <c r="M17850" s="5"/>
      <c r="N17850" s="6"/>
    </row>
    <row r="17851" spans="8:14" x14ac:dyDescent="0.55000000000000004">
      <c r="H17851" s="4"/>
      <c r="M17851" s="5"/>
      <c r="N17851" s="6"/>
    </row>
    <row r="17852" spans="8:14" x14ac:dyDescent="0.55000000000000004">
      <c r="H17852" s="4"/>
      <c r="M17852" s="5"/>
      <c r="N17852" s="6"/>
    </row>
    <row r="17853" spans="8:14" x14ac:dyDescent="0.55000000000000004">
      <c r="H17853" s="4"/>
      <c r="M17853" s="5"/>
      <c r="N17853" s="6"/>
    </row>
    <row r="17854" spans="8:14" x14ac:dyDescent="0.55000000000000004">
      <c r="H17854" s="4"/>
      <c r="M17854" s="5"/>
      <c r="N17854" s="6"/>
    </row>
    <row r="17855" spans="8:14" x14ac:dyDescent="0.55000000000000004">
      <c r="H17855" s="4"/>
      <c r="M17855" s="5"/>
      <c r="N17855" s="6"/>
    </row>
    <row r="17856" spans="8:14" x14ac:dyDescent="0.55000000000000004">
      <c r="H17856" s="4"/>
      <c r="M17856" s="5"/>
      <c r="N17856" s="6"/>
    </row>
    <row r="17857" spans="8:14" x14ac:dyDescent="0.55000000000000004">
      <c r="H17857" s="4"/>
      <c r="M17857" s="5"/>
      <c r="N17857" s="6"/>
    </row>
    <row r="17858" spans="8:14" x14ac:dyDescent="0.55000000000000004">
      <c r="H17858" s="4"/>
      <c r="M17858" s="5"/>
      <c r="N17858" s="6"/>
    </row>
    <row r="17859" spans="8:14" x14ac:dyDescent="0.55000000000000004">
      <c r="H17859" s="4"/>
      <c r="M17859" s="5"/>
      <c r="N17859" s="6"/>
    </row>
    <row r="17860" spans="8:14" x14ac:dyDescent="0.55000000000000004">
      <c r="H17860" s="4"/>
      <c r="M17860" s="5"/>
      <c r="N17860" s="6"/>
    </row>
    <row r="17861" spans="8:14" x14ac:dyDescent="0.55000000000000004">
      <c r="H17861" s="4"/>
      <c r="M17861" s="5"/>
      <c r="N17861" s="6"/>
    </row>
    <row r="17862" spans="8:14" x14ac:dyDescent="0.55000000000000004">
      <c r="H17862" s="4"/>
      <c r="M17862" s="5"/>
      <c r="N17862" s="6"/>
    </row>
    <row r="17863" spans="8:14" x14ac:dyDescent="0.55000000000000004">
      <c r="H17863" s="4"/>
      <c r="M17863" s="5"/>
      <c r="N17863" s="6"/>
    </row>
    <row r="17864" spans="8:14" x14ac:dyDescent="0.55000000000000004">
      <c r="H17864" s="4"/>
      <c r="M17864" s="5"/>
      <c r="N17864" s="6"/>
    </row>
    <row r="17865" spans="8:14" x14ac:dyDescent="0.55000000000000004">
      <c r="H17865" s="4"/>
      <c r="M17865" s="5"/>
      <c r="N17865" s="6"/>
    </row>
    <row r="17866" spans="8:14" x14ac:dyDescent="0.55000000000000004">
      <c r="H17866" s="4"/>
      <c r="M17866" s="5"/>
      <c r="N17866" s="6"/>
    </row>
    <row r="17867" spans="8:14" x14ac:dyDescent="0.55000000000000004">
      <c r="H17867" s="4"/>
      <c r="M17867" s="5"/>
      <c r="N17867" s="6"/>
    </row>
    <row r="17868" spans="8:14" x14ac:dyDescent="0.55000000000000004">
      <c r="H17868" s="4"/>
      <c r="M17868" s="5"/>
      <c r="N17868" s="6"/>
    </row>
    <row r="17869" spans="8:14" x14ac:dyDescent="0.55000000000000004">
      <c r="H17869" s="4"/>
      <c r="M17869" s="5"/>
      <c r="N17869" s="6"/>
    </row>
    <row r="17870" spans="8:14" x14ac:dyDescent="0.55000000000000004">
      <c r="H17870" s="4"/>
      <c r="M17870" s="5"/>
      <c r="N17870" s="6"/>
    </row>
    <row r="17871" spans="8:14" x14ac:dyDescent="0.55000000000000004">
      <c r="H17871" s="4"/>
      <c r="M17871" s="5"/>
      <c r="N17871" s="6"/>
    </row>
    <row r="17872" spans="8:14" x14ac:dyDescent="0.55000000000000004">
      <c r="H17872" s="4"/>
      <c r="M17872" s="5"/>
      <c r="N17872" s="6"/>
    </row>
    <row r="17873" spans="8:14" x14ac:dyDescent="0.55000000000000004">
      <c r="H17873" s="4"/>
      <c r="M17873" s="5"/>
      <c r="N17873" s="6"/>
    </row>
    <row r="17874" spans="8:14" x14ac:dyDescent="0.55000000000000004">
      <c r="H17874" s="4"/>
      <c r="M17874" s="5"/>
      <c r="N17874" s="6"/>
    </row>
    <row r="17875" spans="8:14" x14ac:dyDescent="0.55000000000000004">
      <c r="H17875" s="4"/>
      <c r="M17875" s="5"/>
      <c r="N17875" s="6"/>
    </row>
    <row r="17876" spans="8:14" x14ac:dyDescent="0.55000000000000004">
      <c r="H17876" s="4"/>
      <c r="M17876" s="5"/>
      <c r="N17876" s="6"/>
    </row>
    <row r="17877" spans="8:14" x14ac:dyDescent="0.55000000000000004">
      <c r="H17877" s="4"/>
      <c r="M17877" s="5"/>
      <c r="N17877" s="6"/>
    </row>
    <row r="17878" spans="8:14" x14ac:dyDescent="0.55000000000000004">
      <c r="H17878" s="4"/>
      <c r="M17878" s="5"/>
      <c r="N17878" s="6"/>
    </row>
    <row r="17879" spans="8:14" x14ac:dyDescent="0.55000000000000004">
      <c r="H17879" s="4"/>
      <c r="M17879" s="5"/>
      <c r="N17879" s="6"/>
    </row>
    <row r="17880" spans="8:14" x14ac:dyDescent="0.55000000000000004">
      <c r="H17880" s="4"/>
      <c r="M17880" s="5"/>
      <c r="N17880" s="6"/>
    </row>
    <row r="17881" spans="8:14" x14ac:dyDescent="0.55000000000000004">
      <c r="H17881" s="4"/>
      <c r="M17881" s="5"/>
      <c r="N17881" s="6"/>
    </row>
    <row r="17882" spans="8:14" x14ac:dyDescent="0.55000000000000004">
      <c r="H17882" s="4"/>
      <c r="M17882" s="5"/>
      <c r="N17882" s="6"/>
    </row>
    <row r="17883" spans="8:14" x14ac:dyDescent="0.55000000000000004">
      <c r="H17883" s="4"/>
      <c r="M17883" s="5"/>
      <c r="N17883" s="6"/>
    </row>
    <row r="17884" spans="8:14" x14ac:dyDescent="0.55000000000000004">
      <c r="H17884" s="4"/>
      <c r="M17884" s="5"/>
      <c r="N17884" s="6"/>
    </row>
    <row r="17885" spans="8:14" x14ac:dyDescent="0.55000000000000004">
      <c r="H17885" s="4"/>
      <c r="M17885" s="5"/>
      <c r="N17885" s="6"/>
    </row>
    <row r="17886" spans="8:14" x14ac:dyDescent="0.55000000000000004">
      <c r="H17886" s="4"/>
      <c r="M17886" s="5"/>
      <c r="N17886" s="6"/>
    </row>
    <row r="17887" spans="8:14" x14ac:dyDescent="0.55000000000000004">
      <c r="H17887" s="4"/>
      <c r="M17887" s="5"/>
      <c r="N17887" s="6"/>
    </row>
    <row r="17888" spans="8:14" x14ac:dyDescent="0.55000000000000004">
      <c r="H17888" s="4"/>
      <c r="M17888" s="5"/>
      <c r="N17888" s="6"/>
    </row>
    <row r="17889" spans="8:14" x14ac:dyDescent="0.55000000000000004">
      <c r="H17889" s="4"/>
      <c r="M17889" s="5"/>
      <c r="N17889" s="6"/>
    </row>
    <row r="17890" spans="8:14" x14ac:dyDescent="0.55000000000000004">
      <c r="H17890" s="4"/>
      <c r="M17890" s="5"/>
      <c r="N17890" s="6"/>
    </row>
    <row r="17891" spans="8:14" x14ac:dyDescent="0.55000000000000004">
      <c r="H17891" s="4"/>
      <c r="M17891" s="5"/>
      <c r="N17891" s="6"/>
    </row>
    <row r="17892" spans="8:14" x14ac:dyDescent="0.55000000000000004">
      <c r="H17892" s="4"/>
      <c r="M17892" s="5"/>
      <c r="N17892" s="6"/>
    </row>
    <row r="17893" spans="8:14" x14ac:dyDescent="0.55000000000000004">
      <c r="H17893" s="4"/>
      <c r="M17893" s="5"/>
      <c r="N17893" s="6"/>
    </row>
    <row r="17894" spans="8:14" x14ac:dyDescent="0.55000000000000004">
      <c r="H17894" s="4"/>
      <c r="M17894" s="5"/>
      <c r="N17894" s="6"/>
    </row>
    <row r="17895" spans="8:14" x14ac:dyDescent="0.55000000000000004">
      <c r="H17895" s="4"/>
      <c r="M17895" s="5"/>
      <c r="N17895" s="6"/>
    </row>
    <row r="17896" spans="8:14" x14ac:dyDescent="0.55000000000000004">
      <c r="H17896" s="4"/>
      <c r="M17896" s="5"/>
      <c r="N17896" s="6"/>
    </row>
    <row r="17897" spans="8:14" x14ac:dyDescent="0.55000000000000004">
      <c r="H17897" s="4"/>
      <c r="M17897" s="5"/>
      <c r="N17897" s="6"/>
    </row>
    <row r="17898" spans="8:14" x14ac:dyDescent="0.55000000000000004">
      <c r="H17898" s="4"/>
      <c r="M17898" s="5"/>
      <c r="N17898" s="6"/>
    </row>
    <row r="17899" spans="8:14" x14ac:dyDescent="0.55000000000000004">
      <c r="H17899" s="4"/>
      <c r="M17899" s="5"/>
      <c r="N17899" s="6"/>
    </row>
    <row r="17900" spans="8:14" x14ac:dyDescent="0.55000000000000004">
      <c r="H17900" s="4"/>
      <c r="M17900" s="5"/>
      <c r="N17900" s="6"/>
    </row>
    <row r="17901" spans="8:14" x14ac:dyDescent="0.55000000000000004">
      <c r="H17901" s="4"/>
      <c r="M17901" s="5"/>
      <c r="N17901" s="6"/>
    </row>
    <row r="17902" spans="8:14" x14ac:dyDescent="0.55000000000000004">
      <c r="H17902" s="4"/>
      <c r="M17902" s="5"/>
      <c r="N17902" s="6"/>
    </row>
    <row r="17903" spans="8:14" x14ac:dyDescent="0.55000000000000004">
      <c r="H17903" s="4"/>
      <c r="M17903" s="5"/>
      <c r="N17903" s="6"/>
    </row>
    <row r="17904" spans="8:14" x14ac:dyDescent="0.55000000000000004">
      <c r="H17904" s="4"/>
      <c r="M17904" s="5"/>
      <c r="N17904" s="6"/>
    </row>
    <row r="17905" spans="8:14" x14ac:dyDescent="0.55000000000000004">
      <c r="H17905" s="4"/>
      <c r="M17905" s="5"/>
      <c r="N17905" s="6"/>
    </row>
    <row r="17906" spans="8:14" x14ac:dyDescent="0.55000000000000004">
      <c r="H17906" s="4"/>
      <c r="M17906" s="5"/>
      <c r="N17906" s="6"/>
    </row>
    <row r="17907" spans="8:14" x14ac:dyDescent="0.55000000000000004">
      <c r="H17907" s="4"/>
      <c r="M17907" s="5"/>
      <c r="N17907" s="6"/>
    </row>
    <row r="17908" spans="8:14" x14ac:dyDescent="0.55000000000000004">
      <c r="H17908" s="4"/>
      <c r="M17908" s="5"/>
      <c r="N17908" s="6"/>
    </row>
    <row r="17909" spans="8:14" x14ac:dyDescent="0.55000000000000004">
      <c r="H17909" s="4"/>
      <c r="M17909" s="5"/>
      <c r="N17909" s="6"/>
    </row>
    <row r="17910" spans="8:14" x14ac:dyDescent="0.55000000000000004">
      <c r="H17910" s="4"/>
      <c r="M17910" s="5"/>
      <c r="N17910" s="6"/>
    </row>
    <row r="17911" spans="8:14" x14ac:dyDescent="0.55000000000000004">
      <c r="H17911" s="4"/>
      <c r="M17911" s="5"/>
      <c r="N17911" s="6"/>
    </row>
    <row r="17912" spans="8:14" x14ac:dyDescent="0.55000000000000004">
      <c r="H17912" s="4"/>
      <c r="M17912" s="5"/>
      <c r="N17912" s="6"/>
    </row>
    <row r="17913" spans="8:14" x14ac:dyDescent="0.55000000000000004">
      <c r="H17913" s="4"/>
      <c r="M17913" s="5"/>
      <c r="N17913" s="6"/>
    </row>
    <row r="17914" spans="8:14" x14ac:dyDescent="0.55000000000000004">
      <c r="H17914" s="4"/>
      <c r="M17914" s="5"/>
      <c r="N17914" s="6"/>
    </row>
    <row r="17915" spans="8:14" x14ac:dyDescent="0.55000000000000004">
      <c r="H17915" s="4"/>
      <c r="M17915" s="5"/>
      <c r="N17915" s="6"/>
    </row>
    <row r="17916" spans="8:14" x14ac:dyDescent="0.55000000000000004">
      <c r="H17916" s="4"/>
      <c r="M17916" s="5"/>
      <c r="N17916" s="6"/>
    </row>
    <row r="17917" spans="8:14" x14ac:dyDescent="0.55000000000000004">
      <c r="H17917" s="4"/>
      <c r="M17917" s="5"/>
      <c r="N17917" s="6"/>
    </row>
    <row r="17918" spans="8:14" x14ac:dyDescent="0.55000000000000004">
      <c r="H17918" s="4"/>
      <c r="M17918" s="5"/>
      <c r="N17918" s="6"/>
    </row>
    <row r="17919" spans="8:14" x14ac:dyDescent="0.55000000000000004">
      <c r="H17919" s="4"/>
      <c r="M17919" s="5"/>
      <c r="N17919" s="6"/>
    </row>
    <row r="17920" spans="8:14" x14ac:dyDescent="0.55000000000000004">
      <c r="H17920" s="4"/>
      <c r="M17920" s="5"/>
      <c r="N17920" s="6"/>
    </row>
    <row r="17921" spans="8:14" x14ac:dyDescent="0.55000000000000004">
      <c r="H17921" s="4"/>
      <c r="M17921" s="5"/>
      <c r="N17921" s="6"/>
    </row>
    <row r="17922" spans="8:14" x14ac:dyDescent="0.55000000000000004">
      <c r="H17922" s="4"/>
      <c r="M17922" s="5"/>
      <c r="N17922" s="6"/>
    </row>
    <row r="17923" spans="8:14" x14ac:dyDescent="0.55000000000000004">
      <c r="H17923" s="4"/>
      <c r="M17923" s="5"/>
      <c r="N17923" s="6"/>
    </row>
    <row r="17924" spans="8:14" x14ac:dyDescent="0.55000000000000004">
      <c r="H17924" s="4"/>
      <c r="M17924" s="5"/>
      <c r="N17924" s="6"/>
    </row>
    <row r="17925" spans="8:14" x14ac:dyDescent="0.55000000000000004">
      <c r="H17925" s="4"/>
      <c r="M17925" s="5"/>
      <c r="N17925" s="6"/>
    </row>
    <row r="17926" spans="8:14" x14ac:dyDescent="0.55000000000000004">
      <c r="H17926" s="4"/>
      <c r="M17926" s="5"/>
      <c r="N17926" s="6"/>
    </row>
    <row r="17927" spans="8:14" x14ac:dyDescent="0.55000000000000004">
      <c r="H17927" s="4"/>
      <c r="M17927" s="5"/>
      <c r="N17927" s="6"/>
    </row>
    <row r="17928" spans="8:14" x14ac:dyDescent="0.55000000000000004">
      <c r="H17928" s="4"/>
      <c r="M17928" s="5"/>
      <c r="N17928" s="6"/>
    </row>
    <row r="17929" spans="8:14" x14ac:dyDescent="0.55000000000000004">
      <c r="H17929" s="4"/>
      <c r="M17929" s="5"/>
      <c r="N17929" s="6"/>
    </row>
    <row r="17930" spans="8:14" x14ac:dyDescent="0.55000000000000004">
      <c r="H17930" s="4"/>
      <c r="M17930" s="5"/>
      <c r="N17930" s="6"/>
    </row>
    <row r="17931" spans="8:14" x14ac:dyDescent="0.55000000000000004">
      <c r="H17931" s="4"/>
      <c r="M17931" s="5"/>
      <c r="N17931" s="6"/>
    </row>
    <row r="17932" spans="8:14" x14ac:dyDescent="0.55000000000000004">
      <c r="H17932" s="4"/>
      <c r="M17932" s="5"/>
      <c r="N17932" s="6"/>
    </row>
    <row r="17933" spans="8:14" x14ac:dyDescent="0.55000000000000004">
      <c r="H17933" s="4"/>
      <c r="M17933" s="5"/>
      <c r="N17933" s="6"/>
    </row>
    <row r="17934" spans="8:14" x14ac:dyDescent="0.55000000000000004">
      <c r="H17934" s="4"/>
      <c r="M17934" s="5"/>
      <c r="N17934" s="6"/>
    </row>
    <row r="17935" spans="8:14" x14ac:dyDescent="0.55000000000000004">
      <c r="H17935" s="4"/>
      <c r="M17935" s="5"/>
      <c r="N17935" s="6"/>
    </row>
    <row r="17936" spans="8:14" x14ac:dyDescent="0.55000000000000004">
      <c r="H17936" s="4"/>
      <c r="M17936" s="5"/>
      <c r="N17936" s="6"/>
    </row>
    <row r="17937" spans="8:14" x14ac:dyDescent="0.55000000000000004">
      <c r="H17937" s="4"/>
      <c r="M17937" s="5"/>
      <c r="N17937" s="6"/>
    </row>
    <row r="17938" spans="8:14" x14ac:dyDescent="0.55000000000000004">
      <c r="H17938" s="4"/>
      <c r="M17938" s="5"/>
      <c r="N17938" s="6"/>
    </row>
    <row r="17939" spans="8:14" x14ac:dyDescent="0.55000000000000004">
      <c r="H17939" s="4"/>
      <c r="M17939" s="5"/>
      <c r="N17939" s="6"/>
    </row>
    <row r="17940" spans="8:14" x14ac:dyDescent="0.55000000000000004">
      <c r="H17940" s="4"/>
      <c r="M17940" s="5"/>
      <c r="N17940" s="6"/>
    </row>
    <row r="17941" spans="8:14" x14ac:dyDescent="0.55000000000000004">
      <c r="H17941" s="4"/>
      <c r="M17941" s="5"/>
      <c r="N17941" s="6"/>
    </row>
    <row r="17942" spans="8:14" x14ac:dyDescent="0.55000000000000004">
      <c r="H17942" s="4"/>
      <c r="M17942" s="5"/>
      <c r="N17942" s="6"/>
    </row>
    <row r="17943" spans="8:14" x14ac:dyDescent="0.55000000000000004">
      <c r="H17943" s="4"/>
      <c r="M17943" s="5"/>
      <c r="N17943" s="6"/>
    </row>
    <row r="17944" spans="8:14" x14ac:dyDescent="0.55000000000000004">
      <c r="H17944" s="4"/>
      <c r="M17944" s="5"/>
      <c r="N17944" s="6"/>
    </row>
    <row r="17945" spans="8:14" x14ac:dyDescent="0.55000000000000004">
      <c r="H17945" s="4"/>
      <c r="M17945" s="5"/>
      <c r="N17945" s="6"/>
    </row>
    <row r="17946" spans="8:14" x14ac:dyDescent="0.55000000000000004">
      <c r="H17946" s="4"/>
      <c r="M17946" s="5"/>
      <c r="N17946" s="6"/>
    </row>
    <row r="17947" spans="8:14" x14ac:dyDescent="0.55000000000000004">
      <c r="H17947" s="4"/>
      <c r="M17947" s="5"/>
      <c r="N17947" s="6"/>
    </row>
    <row r="17948" spans="8:14" x14ac:dyDescent="0.55000000000000004">
      <c r="H17948" s="4"/>
      <c r="M17948" s="5"/>
      <c r="N17948" s="6"/>
    </row>
    <row r="17949" spans="8:14" x14ac:dyDescent="0.55000000000000004">
      <c r="H17949" s="4"/>
      <c r="M17949" s="5"/>
      <c r="N17949" s="6"/>
    </row>
    <row r="17950" spans="8:14" x14ac:dyDescent="0.55000000000000004">
      <c r="H17950" s="4"/>
      <c r="M17950" s="5"/>
      <c r="N17950" s="6"/>
    </row>
    <row r="17951" spans="8:14" x14ac:dyDescent="0.55000000000000004">
      <c r="H17951" s="4"/>
      <c r="M17951" s="5"/>
      <c r="N17951" s="6"/>
    </row>
    <row r="17952" spans="8:14" x14ac:dyDescent="0.55000000000000004">
      <c r="H17952" s="4"/>
      <c r="M17952" s="5"/>
      <c r="N17952" s="6"/>
    </row>
    <row r="17953" spans="8:14" x14ac:dyDescent="0.55000000000000004">
      <c r="H17953" s="4"/>
      <c r="M17953" s="5"/>
      <c r="N17953" s="6"/>
    </row>
    <row r="17954" spans="8:14" x14ac:dyDescent="0.55000000000000004">
      <c r="H17954" s="4"/>
      <c r="M17954" s="5"/>
      <c r="N17954" s="6"/>
    </row>
    <row r="17955" spans="8:14" x14ac:dyDescent="0.55000000000000004">
      <c r="H17955" s="4"/>
      <c r="M17955" s="5"/>
      <c r="N17955" s="6"/>
    </row>
    <row r="17956" spans="8:14" x14ac:dyDescent="0.55000000000000004">
      <c r="H17956" s="4"/>
      <c r="M17956" s="5"/>
      <c r="N17956" s="6"/>
    </row>
    <row r="17957" spans="8:14" x14ac:dyDescent="0.55000000000000004">
      <c r="H17957" s="4"/>
      <c r="M17957" s="5"/>
      <c r="N17957" s="6"/>
    </row>
    <row r="17958" spans="8:14" x14ac:dyDescent="0.55000000000000004">
      <c r="H17958" s="4"/>
      <c r="M17958" s="5"/>
      <c r="N17958" s="6"/>
    </row>
    <row r="17959" spans="8:14" x14ac:dyDescent="0.55000000000000004">
      <c r="H17959" s="4"/>
      <c r="M17959" s="5"/>
      <c r="N17959" s="6"/>
    </row>
    <row r="17960" spans="8:14" x14ac:dyDescent="0.55000000000000004">
      <c r="H17960" s="4"/>
      <c r="M17960" s="5"/>
      <c r="N17960" s="6"/>
    </row>
    <row r="17961" spans="8:14" x14ac:dyDescent="0.55000000000000004">
      <c r="H17961" s="4"/>
      <c r="M17961" s="5"/>
      <c r="N17961" s="6"/>
    </row>
    <row r="17962" spans="8:14" x14ac:dyDescent="0.55000000000000004">
      <c r="H17962" s="4"/>
      <c r="M17962" s="5"/>
      <c r="N17962" s="6"/>
    </row>
    <row r="17963" spans="8:14" x14ac:dyDescent="0.55000000000000004">
      <c r="H17963" s="4"/>
      <c r="M17963" s="5"/>
      <c r="N17963" s="6"/>
    </row>
    <row r="17964" spans="8:14" x14ac:dyDescent="0.55000000000000004">
      <c r="H17964" s="4"/>
      <c r="M17964" s="5"/>
      <c r="N17964" s="6"/>
    </row>
    <row r="17965" spans="8:14" x14ac:dyDescent="0.55000000000000004">
      <c r="H17965" s="4"/>
      <c r="M17965" s="5"/>
      <c r="N17965" s="6"/>
    </row>
    <row r="17966" spans="8:14" x14ac:dyDescent="0.55000000000000004">
      <c r="H17966" s="4"/>
      <c r="M17966" s="5"/>
      <c r="N17966" s="6"/>
    </row>
    <row r="17967" spans="8:14" x14ac:dyDescent="0.55000000000000004">
      <c r="H17967" s="4"/>
      <c r="M17967" s="5"/>
      <c r="N17967" s="6"/>
    </row>
    <row r="17968" spans="8:14" x14ac:dyDescent="0.55000000000000004">
      <c r="H17968" s="4"/>
      <c r="M17968" s="5"/>
      <c r="N17968" s="6"/>
    </row>
    <row r="17969" spans="8:14" x14ac:dyDescent="0.55000000000000004">
      <c r="H17969" s="4"/>
      <c r="M17969" s="5"/>
      <c r="N17969" s="6"/>
    </row>
    <row r="17970" spans="8:14" x14ac:dyDescent="0.55000000000000004">
      <c r="H17970" s="4"/>
      <c r="M17970" s="5"/>
      <c r="N17970" s="6"/>
    </row>
    <row r="17971" spans="8:14" x14ac:dyDescent="0.55000000000000004">
      <c r="H17971" s="4"/>
      <c r="M17971" s="5"/>
      <c r="N17971" s="6"/>
    </row>
    <row r="17972" spans="8:14" x14ac:dyDescent="0.55000000000000004">
      <c r="H17972" s="4"/>
      <c r="M17972" s="5"/>
      <c r="N17972" s="6"/>
    </row>
    <row r="17973" spans="8:14" x14ac:dyDescent="0.55000000000000004">
      <c r="H17973" s="4"/>
      <c r="M17973" s="5"/>
      <c r="N17973" s="6"/>
    </row>
    <row r="17974" spans="8:14" x14ac:dyDescent="0.55000000000000004">
      <c r="H17974" s="4"/>
      <c r="M17974" s="5"/>
      <c r="N17974" s="6"/>
    </row>
    <row r="17975" spans="8:14" x14ac:dyDescent="0.55000000000000004">
      <c r="H17975" s="4"/>
      <c r="M17975" s="5"/>
      <c r="N17975" s="6"/>
    </row>
    <row r="17976" spans="8:14" x14ac:dyDescent="0.55000000000000004">
      <c r="H17976" s="4"/>
      <c r="M17976" s="5"/>
      <c r="N17976" s="6"/>
    </row>
    <row r="17977" spans="8:14" x14ac:dyDescent="0.55000000000000004">
      <c r="H17977" s="4"/>
      <c r="M17977" s="5"/>
      <c r="N17977" s="6"/>
    </row>
    <row r="17978" spans="8:14" x14ac:dyDescent="0.55000000000000004">
      <c r="H17978" s="4"/>
      <c r="M17978" s="5"/>
      <c r="N17978" s="6"/>
    </row>
    <row r="17979" spans="8:14" x14ac:dyDescent="0.55000000000000004">
      <c r="H17979" s="4"/>
      <c r="M17979" s="5"/>
      <c r="N17979" s="6"/>
    </row>
    <row r="17980" spans="8:14" x14ac:dyDescent="0.55000000000000004">
      <c r="H17980" s="4"/>
      <c r="M17980" s="5"/>
      <c r="N17980" s="6"/>
    </row>
    <row r="17981" spans="8:14" x14ac:dyDescent="0.55000000000000004">
      <c r="H17981" s="4"/>
      <c r="M17981" s="5"/>
      <c r="N17981" s="6"/>
    </row>
    <row r="17982" spans="8:14" x14ac:dyDescent="0.55000000000000004">
      <c r="H17982" s="4"/>
      <c r="M17982" s="5"/>
      <c r="N17982" s="6"/>
    </row>
    <row r="17983" spans="8:14" x14ac:dyDescent="0.55000000000000004">
      <c r="H17983" s="4"/>
      <c r="M17983" s="5"/>
      <c r="N17983" s="6"/>
    </row>
    <row r="17984" spans="8:14" x14ac:dyDescent="0.55000000000000004">
      <c r="H17984" s="4"/>
      <c r="M17984" s="5"/>
      <c r="N17984" s="6"/>
    </row>
    <row r="17985" spans="8:14" x14ac:dyDescent="0.55000000000000004">
      <c r="H17985" s="4"/>
      <c r="M17985" s="5"/>
      <c r="N17985" s="6"/>
    </row>
    <row r="17986" spans="8:14" x14ac:dyDescent="0.55000000000000004">
      <c r="H17986" s="4"/>
      <c r="M17986" s="5"/>
      <c r="N17986" s="6"/>
    </row>
    <row r="17987" spans="8:14" x14ac:dyDescent="0.55000000000000004">
      <c r="H17987" s="4"/>
      <c r="M17987" s="5"/>
      <c r="N17987" s="6"/>
    </row>
    <row r="17988" spans="8:14" x14ac:dyDescent="0.55000000000000004">
      <c r="H17988" s="4"/>
      <c r="M17988" s="5"/>
      <c r="N17988" s="6"/>
    </row>
    <row r="17989" spans="8:14" x14ac:dyDescent="0.55000000000000004">
      <c r="H17989" s="4"/>
      <c r="M17989" s="5"/>
      <c r="N17989" s="6"/>
    </row>
    <row r="17990" spans="8:14" x14ac:dyDescent="0.55000000000000004">
      <c r="H17990" s="4"/>
      <c r="M17990" s="5"/>
      <c r="N17990" s="6"/>
    </row>
    <row r="17991" spans="8:14" x14ac:dyDescent="0.55000000000000004">
      <c r="H17991" s="4"/>
      <c r="M17991" s="5"/>
      <c r="N17991" s="6"/>
    </row>
    <row r="17992" spans="8:14" x14ac:dyDescent="0.55000000000000004">
      <c r="H17992" s="4"/>
      <c r="M17992" s="5"/>
      <c r="N17992" s="6"/>
    </row>
    <row r="17993" spans="8:14" x14ac:dyDescent="0.55000000000000004">
      <c r="H17993" s="4"/>
      <c r="M17993" s="5"/>
      <c r="N17993" s="6"/>
    </row>
    <row r="17994" spans="8:14" x14ac:dyDescent="0.55000000000000004">
      <c r="H17994" s="4"/>
      <c r="M17994" s="5"/>
      <c r="N17994" s="6"/>
    </row>
    <row r="17995" spans="8:14" x14ac:dyDescent="0.55000000000000004">
      <c r="H17995" s="4"/>
      <c r="M17995" s="5"/>
      <c r="N17995" s="6"/>
    </row>
    <row r="17996" spans="8:14" x14ac:dyDescent="0.55000000000000004">
      <c r="H17996" s="4"/>
      <c r="M17996" s="5"/>
      <c r="N17996" s="6"/>
    </row>
    <row r="17997" spans="8:14" x14ac:dyDescent="0.55000000000000004">
      <c r="H17997" s="4"/>
      <c r="M17997" s="5"/>
      <c r="N17997" s="6"/>
    </row>
    <row r="17998" spans="8:14" x14ac:dyDescent="0.55000000000000004">
      <c r="H17998" s="4"/>
      <c r="M17998" s="5"/>
      <c r="N17998" s="6"/>
    </row>
    <row r="17999" spans="8:14" x14ac:dyDescent="0.55000000000000004">
      <c r="H17999" s="4"/>
      <c r="M17999" s="5"/>
      <c r="N17999" s="6"/>
    </row>
    <row r="18000" spans="8:14" x14ac:dyDescent="0.55000000000000004">
      <c r="H18000" s="4"/>
      <c r="M18000" s="5"/>
      <c r="N18000" s="6"/>
    </row>
    <row r="18001" spans="8:14" x14ac:dyDescent="0.55000000000000004">
      <c r="H18001" s="4"/>
      <c r="M18001" s="5"/>
      <c r="N18001" s="6"/>
    </row>
    <row r="18002" spans="8:14" x14ac:dyDescent="0.55000000000000004">
      <c r="H18002" s="4"/>
      <c r="M18002" s="5"/>
      <c r="N18002" s="6"/>
    </row>
    <row r="18003" spans="8:14" x14ac:dyDescent="0.55000000000000004">
      <c r="H18003" s="4"/>
      <c r="M18003" s="5"/>
      <c r="N18003" s="6"/>
    </row>
    <row r="18004" spans="8:14" x14ac:dyDescent="0.55000000000000004">
      <c r="H18004" s="4"/>
      <c r="M18004" s="5"/>
      <c r="N18004" s="6"/>
    </row>
    <row r="18005" spans="8:14" x14ac:dyDescent="0.55000000000000004">
      <c r="H18005" s="4"/>
      <c r="M18005" s="5"/>
      <c r="N18005" s="6"/>
    </row>
    <row r="18006" spans="8:14" x14ac:dyDescent="0.55000000000000004">
      <c r="H18006" s="4"/>
      <c r="M18006" s="5"/>
      <c r="N18006" s="6"/>
    </row>
    <row r="18007" spans="8:14" x14ac:dyDescent="0.55000000000000004">
      <c r="H18007" s="4"/>
      <c r="M18007" s="5"/>
      <c r="N18007" s="6"/>
    </row>
    <row r="18008" spans="8:14" x14ac:dyDescent="0.55000000000000004">
      <c r="H18008" s="4"/>
      <c r="M18008" s="5"/>
      <c r="N18008" s="6"/>
    </row>
    <row r="18009" spans="8:14" x14ac:dyDescent="0.55000000000000004">
      <c r="H18009" s="4"/>
      <c r="M18009" s="5"/>
      <c r="N18009" s="6"/>
    </row>
    <row r="18010" spans="8:14" x14ac:dyDescent="0.55000000000000004">
      <c r="H18010" s="4"/>
      <c r="M18010" s="5"/>
      <c r="N18010" s="6"/>
    </row>
    <row r="18011" spans="8:14" x14ac:dyDescent="0.55000000000000004">
      <c r="H18011" s="4"/>
      <c r="M18011" s="5"/>
      <c r="N18011" s="6"/>
    </row>
    <row r="18012" spans="8:14" x14ac:dyDescent="0.55000000000000004">
      <c r="H18012" s="4"/>
      <c r="M18012" s="5"/>
      <c r="N18012" s="6"/>
    </row>
    <row r="18013" spans="8:14" x14ac:dyDescent="0.55000000000000004">
      <c r="H18013" s="4"/>
      <c r="M18013" s="5"/>
      <c r="N18013" s="6"/>
    </row>
    <row r="18014" spans="8:14" x14ac:dyDescent="0.55000000000000004">
      <c r="H18014" s="4"/>
      <c r="M18014" s="5"/>
      <c r="N18014" s="6"/>
    </row>
    <row r="18015" spans="8:14" x14ac:dyDescent="0.55000000000000004">
      <c r="H18015" s="4"/>
      <c r="M18015" s="5"/>
      <c r="N18015" s="6"/>
    </row>
    <row r="18016" spans="8:14" x14ac:dyDescent="0.55000000000000004">
      <c r="H18016" s="4"/>
      <c r="M18016" s="5"/>
      <c r="N18016" s="6"/>
    </row>
    <row r="18017" spans="8:14" x14ac:dyDescent="0.55000000000000004">
      <c r="H18017" s="4"/>
      <c r="M18017" s="5"/>
      <c r="N18017" s="6"/>
    </row>
    <row r="18018" spans="8:14" x14ac:dyDescent="0.55000000000000004">
      <c r="H18018" s="4"/>
      <c r="M18018" s="5"/>
      <c r="N18018" s="6"/>
    </row>
    <row r="18019" spans="8:14" x14ac:dyDescent="0.55000000000000004">
      <c r="H18019" s="4"/>
      <c r="M18019" s="5"/>
      <c r="N18019" s="6"/>
    </row>
    <row r="18020" spans="8:14" x14ac:dyDescent="0.55000000000000004">
      <c r="H18020" s="4"/>
      <c r="M18020" s="5"/>
      <c r="N18020" s="6"/>
    </row>
    <row r="18021" spans="8:14" x14ac:dyDescent="0.55000000000000004">
      <c r="H18021" s="4"/>
      <c r="M18021" s="5"/>
      <c r="N18021" s="6"/>
    </row>
    <row r="18022" spans="8:14" x14ac:dyDescent="0.55000000000000004">
      <c r="H18022" s="4"/>
      <c r="M18022" s="5"/>
      <c r="N18022" s="6"/>
    </row>
    <row r="18023" spans="8:14" x14ac:dyDescent="0.55000000000000004">
      <c r="H18023" s="4"/>
      <c r="M18023" s="5"/>
      <c r="N18023" s="6"/>
    </row>
    <row r="18024" spans="8:14" x14ac:dyDescent="0.55000000000000004">
      <c r="H18024" s="4"/>
      <c r="M18024" s="5"/>
      <c r="N18024" s="6"/>
    </row>
    <row r="18025" spans="8:14" x14ac:dyDescent="0.55000000000000004">
      <c r="H18025" s="4"/>
      <c r="M18025" s="5"/>
      <c r="N18025" s="6"/>
    </row>
    <row r="18026" spans="8:14" x14ac:dyDescent="0.55000000000000004">
      <c r="H18026" s="4"/>
      <c r="M18026" s="5"/>
      <c r="N18026" s="6"/>
    </row>
    <row r="18027" spans="8:14" x14ac:dyDescent="0.55000000000000004">
      <c r="H18027" s="4"/>
      <c r="M18027" s="5"/>
      <c r="N18027" s="6"/>
    </row>
    <row r="18028" spans="8:14" x14ac:dyDescent="0.55000000000000004">
      <c r="H18028" s="4"/>
      <c r="M18028" s="5"/>
      <c r="N18028" s="6"/>
    </row>
    <row r="18029" spans="8:14" x14ac:dyDescent="0.55000000000000004">
      <c r="H18029" s="4"/>
      <c r="M18029" s="5"/>
      <c r="N18029" s="6"/>
    </row>
    <row r="18030" spans="8:14" x14ac:dyDescent="0.55000000000000004">
      <c r="H18030" s="4"/>
      <c r="M18030" s="5"/>
      <c r="N18030" s="6"/>
    </row>
    <row r="18031" spans="8:14" x14ac:dyDescent="0.55000000000000004">
      <c r="H18031" s="4"/>
      <c r="M18031" s="5"/>
      <c r="N18031" s="6"/>
    </row>
    <row r="18032" spans="8:14" x14ac:dyDescent="0.55000000000000004">
      <c r="H18032" s="4"/>
      <c r="M18032" s="5"/>
      <c r="N18032" s="6"/>
    </row>
    <row r="18033" spans="8:14" x14ac:dyDescent="0.55000000000000004">
      <c r="H18033" s="4"/>
      <c r="M18033" s="5"/>
      <c r="N18033" s="6"/>
    </row>
    <row r="18034" spans="8:14" x14ac:dyDescent="0.55000000000000004">
      <c r="H18034" s="4"/>
      <c r="M18034" s="5"/>
      <c r="N18034" s="6"/>
    </row>
    <row r="18035" spans="8:14" x14ac:dyDescent="0.55000000000000004">
      <c r="H18035" s="4"/>
      <c r="M18035" s="5"/>
      <c r="N18035" s="6"/>
    </row>
    <row r="18036" spans="8:14" x14ac:dyDescent="0.55000000000000004">
      <c r="H18036" s="4"/>
      <c r="M18036" s="5"/>
      <c r="N18036" s="6"/>
    </row>
    <row r="18037" spans="8:14" x14ac:dyDescent="0.55000000000000004">
      <c r="H18037" s="4"/>
      <c r="M18037" s="5"/>
      <c r="N18037" s="6"/>
    </row>
    <row r="18038" spans="8:14" x14ac:dyDescent="0.55000000000000004">
      <c r="H18038" s="4"/>
      <c r="M18038" s="5"/>
      <c r="N18038" s="6"/>
    </row>
    <row r="18039" spans="8:14" x14ac:dyDescent="0.55000000000000004">
      <c r="H18039" s="4"/>
      <c r="M18039" s="5"/>
      <c r="N18039" s="6"/>
    </row>
    <row r="18040" spans="8:14" x14ac:dyDescent="0.55000000000000004">
      <c r="H18040" s="4"/>
      <c r="M18040" s="5"/>
      <c r="N18040" s="6"/>
    </row>
    <row r="18041" spans="8:14" x14ac:dyDescent="0.55000000000000004">
      <c r="H18041" s="4"/>
      <c r="M18041" s="5"/>
      <c r="N18041" s="6"/>
    </row>
    <row r="18042" spans="8:14" x14ac:dyDescent="0.55000000000000004">
      <c r="H18042" s="4"/>
      <c r="M18042" s="5"/>
      <c r="N18042" s="6"/>
    </row>
    <row r="18043" spans="8:14" x14ac:dyDescent="0.55000000000000004">
      <c r="H18043" s="4"/>
      <c r="M18043" s="5"/>
      <c r="N18043" s="6"/>
    </row>
    <row r="18044" spans="8:14" x14ac:dyDescent="0.55000000000000004">
      <c r="H18044" s="4"/>
      <c r="M18044" s="5"/>
      <c r="N18044" s="6"/>
    </row>
    <row r="18045" spans="8:14" x14ac:dyDescent="0.55000000000000004">
      <c r="H18045" s="4"/>
      <c r="M18045" s="5"/>
      <c r="N18045" s="6"/>
    </row>
    <row r="18046" spans="8:14" x14ac:dyDescent="0.55000000000000004">
      <c r="H18046" s="4"/>
      <c r="M18046" s="5"/>
      <c r="N18046" s="6"/>
    </row>
    <row r="18047" spans="8:14" x14ac:dyDescent="0.55000000000000004">
      <c r="H18047" s="4"/>
      <c r="M18047" s="5"/>
      <c r="N18047" s="6"/>
    </row>
    <row r="18048" spans="8:14" x14ac:dyDescent="0.55000000000000004">
      <c r="H18048" s="4"/>
      <c r="M18048" s="5"/>
      <c r="N18048" s="6"/>
    </row>
    <row r="18049" spans="8:14" x14ac:dyDescent="0.55000000000000004">
      <c r="H18049" s="4"/>
      <c r="M18049" s="5"/>
      <c r="N18049" s="6"/>
    </row>
    <row r="18050" spans="8:14" x14ac:dyDescent="0.55000000000000004">
      <c r="H18050" s="4"/>
      <c r="M18050" s="5"/>
      <c r="N18050" s="6"/>
    </row>
    <row r="18051" spans="8:14" x14ac:dyDescent="0.55000000000000004">
      <c r="H18051" s="4"/>
      <c r="M18051" s="5"/>
      <c r="N18051" s="6"/>
    </row>
    <row r="18052" spans="8:14" x14ac:dyDescent="0.55000000000000004">
      <c r="H18052" s="4"/>
      <c r="M18052" s="5"/>
      <c r="N18052" s="6"/>
    </row>
    <row r="18053" spans="8:14" x14ac:dyDescent="0.55000000000000004">
      <c r="H18053" s="4"/>
      <c r="M18053" s="5"/>
      <c r="N18053" s="6"/>
    </row>
    <row r="18054" spans="8:14" x14ac:dyDescent="0.55000000000000004">
      <c r="H18054" s="4"/>
      <c r="M18054" s="5"/>
      <c r="N18054" s="6"/>
    </row>
    <row r="18055" spans="8:14" x14ac:dyDescent="0.55000000000000004">
      <c r="H18055" s="4"/>
      <c r="M18055" s="5"/>
      <c r="N18055" s="6"/>
    </row>
    <row r="18056" spans="8:14" x14ac:dyDescent="0.55000000000000004">
      <c r="H18056" s="4"/>
      <c r="M18056" s="5"/>
      <c r="N18056" s="6"/>
    </row>
    <row r="18057" spans="8:14" x14ac:dyDescent="0.55000000000000004">
      <c r="H18057" s="4"/>
      <c r="M18057" s="5"/>
      <c r="N18057" s="6"/>
    </row>
    <row r="18058" spans="8:14" x14ac:dyDescent="0.55000000000000004">
      <c r="H18058" s="4"/>
      <c r="M18058" s="5"/>
      <c r="N18058" s="6"/>
    </row>
    <row r="18059" spans="8:14" x14ac:dyDescent="0.55000000000000004">
      <c r="H18059" s="4"/>
      <c r="M18059" s="5"/>
      <c r="N18059" s="6"/>
    </row>
    <row r="18060" spans="8:14" x14ac:dyDescent="0.55000000000000004">
      <c r="H18060" s="4"/>
      <c r="M18060" s="5"/>
      <c r="N18060" s="6"/>
    </row>
    <row r="18061" spans="8:14" x14ac:dyDescent="0.55000000000000004">
      <c r="H18061" s="4"/>
      <c r="M18061" s="5"/>
      <c r="N18061" s="6"/>
    </row>
    <row r="18062" spans="8:14" x14ac:dyDescent="0.55000000000000004">
      <c r="H18062" s="4"/>
      <c r="M18062" s="5"/>
      <c r="N18062" s="6"/>
    </row>
    <row r="18063" spans="8:14" x14ac:dyDescent="0.55000000000000004">
      <c r="H18063" s="4"/>
      <c r="M18063" s="5"/>
      <c r="N18063" s="6"/>
    </row>
    <row r="18064" spans="8:14" x14ac:dyDescent="0.55000000000000004">
      <c r="H18064" s="4"/>
      <c r="M18064" s="5"/>
      <c r="N18064" s="6"/>
    </row>
    <row r="18065" spans="8:14" x14ac:dyDescent="0.55000000000000004">
      <c r="H18065" s="4"/>
      <c r="M18065" s="5"/>
      <c r="N18065" s="6"/>
    </row>
    <row r="18066" spans="8:14" x14ac:dyDescent="0.55000000000000004">
      <c r="H18066" s="4"/>
      <c r="M18066" s="5"/>
      <c r="N18066" s="6"/>
    </row>
    <row r="18067" spans="8:14" x14ac:dyDescent="0.55000000000000004">
      <c r="H18067" s="4"/>
      <c r="M18067" s="5"/>
      <c r="N18067" s="6"/>
    </row>
    <row r="18068" spans="8:14" x14ac:dyDescent="0.55000000000000004">
      <c r="H18068" s="4"/>
      <c r="M18068" s="5"/>
      <c r="N18068" s="6"/>
    </row>
    <row r="18069" spans="8:14" x14ac:dyDescent="0.55000000000000004">
      <c r="H18069" s="4"/>
      <c r="M18069" s="5"/>
      <c r="N18069" s="6"/>
    </row>
    <row r="18070" spans="8:14" x14ac:dyDescent="0.55000000000000004">
      <c r="H18070" s="4"/>
      <c r="M18070" s="5"/>
      <c r="N18070" s="6"/>
    </row>
    <row r="18071" spans="8:14" x14ac:dyDescent="0.55000000000000004">
      <c r="H18071" s="4"/>
      <c r="M18071" s="5"/>
      <c r="N18071" s="6"/>
    </row>
    <row r="18072" spans="8:14" x14ac:dyDescent="0.55000000000000004">
      <c r="H18072" s="4"/>
      <c r="M18072" s="5"/>
      <c r="N18072" s="6"/>
    </row>
    <row r="18073" spans="8:14" x14ac:dyDescent="0.55000000000000004">
      <c r="H18073" s="4"/>
      <c r="M18073" s="5"/>
      <c r="N18073" s="6"/>
    </row>
    <row r="18074" spans="8:14" x14ac:dyDescent="0.55000000000000004">
      <c r="H18074" s="4"/>
      <c r="M18074" s="5"/>
      <c r="N18074" s="6"/>
    </row>
    <row r="18075" spans="8:14" x14ac:dyDescent="0.55000000000000004">
      <c r="H18075" s="4"/>
      <c r="M18075" s="5"/>
      <c r="N18075" s="6"/>
    </row>
    <row r="18076" spans="8:14" x14ac:dyDescent="0.55000000000000004">
      <c r="H18076" s="4"/>
      <c r="M18076" s="5"/>
      <c r="N18076" s="6"/>
    </row>
    <row r="18077" spans="8:14" x14ac:dyDescent="0.55000000000000004">
      <c r="H18077" s="4"/>
      <c r="M18077" s="5"/>
      <c r="N18077" s="6"/>
    </row>
    <row r="18078" spans="8:14" x14ac:dyDescent="0.55000000000000004">
      <c r="H18078" s="4"/>
      <c r="M18078" s="5"/>
      <c r="N18078" s="6"/>
    </row>
    <row r="18079" spans="8:14" x14ac:dyDescent="0.55000000000000004">
      <c r="H18079" s="4"/>
      <c r="M18079" s="5"/>
      <c r="N18079" s="6"/>
    </row>
    <row r="18080" spans="8:14" x14ac:dyDescent="0.55000000000000004">
      <c r="H18080" s="4"/>
      <c r="M18080" s="5"/>
      <c r="N18080" s="6"/>
    </row>
    <row r="18081" spans="8:14" x14ac:dyDescent="0.55000000000000004">
      <c r="H18081" s="4"/>
      <c r="M18081" s="5"/>
      <c r="N18081" s="6"/>
    </row>
    <row r="18082" spans="8:14" x14ac:dyDescent="0.55000000000000004">
      <c r="H18082" s="4"/>
      <c r="M18082" s="5"/>
      <c r="N18082" s="6"/>
    </row>
    <row r="18083" spans="8:14" x14ac:dyDescent="0.55000000000000004">
      <c r="H18083" s="4"/>
      <c r="M18083" s="5"/>
      <c r="N18083" s="6"/>
    </row>
    <row r="18084" spans="8:14" x14ac:dyDescent="0.55000000000000004">
      <c r="H18084" s="4"/>
      <c r="M18084" s="5"/>
      <c r="N18084" s="6"/>
    </row>
    <row r="18085" spans="8:14" x14ac:dyDescent="0.55000000000000004">
      <c r="H18085" s="4"/>
      <c r="M18085" s="5"/>
      <c r="N18085" s="6"/>
    </row>
    <row r="18086" spans="8:14" x14ac:dyDescent="0.55000000000000004">
      <c r="H18086" s="4"/>
      <c r="M18086" s="5"/>
      <c r="N18086" s="6"/>
    </row>
    <row r="18087" spans="8:14" x14ac:dyDescent="0.55000000000000004">
      <c r="H18087" s="4"/>
      <c r="M18087" s="5"/>
      <c r="N18087" s="6"/>
    </row>
    <row r="18088" spans="8:14" x14ac:dyDescent="0.55000000000000004">
      <c r="H18088" s="4"/>
      <c r="M18088" s="5"/>
      <c r="N18088" s="6"/>
    </row>
    <row r="18089" spans="8:14" x14ac:dyDescent="0.55000000000000004">
      <c r="H18089" s="4"/>
      <c r="M18089" s="5"/>
      <c r="N18089" s="6"/>
    </row>
    <row r="18090" spans="8:14" x14ac:dyDescent="0.55000000000000004">
      <c r="H18090" s="4"/>
      <c r="M18090" s="5"/>
      <c r="N18090" s="6"/>
    </row>
    <row r="18091" spans="8:14" x14ac:dyDescent="0.55000000000000004">
      <c r="H18091" s="4"/>
      <c r="M18091" s="5"/>
      <c r="N18091" s="6"/>
    </row>
    <row r="18092" spans="8:14" x14ac:dyDescent="0.55000000000000004">
      <c r="H18092" s="4"/>
      <c r="M18092" s="5"/>
      <c r="N18092" s="6"/>
    </row>
    <row r="18093" spans="8:14" x14ac:dyDescent="0.55000000000000004">
      <c r="H18093" s="4"/>
      <c r="M18093" s="5"/>
      <c r="N18093" s="6"/>
    </row>
    <row r="18094" spans="8:14" x14ac:dyDescent="0.55000000000000004">
      <c r="H18094" s="4"/>
      <c r="M18094" s="5"/>
      <c r="N18094" s="6"/>
    </row>
    <row r="18095" spans="8:14" x14ac:dyDescent="0.55000000000000004">
      <c r="H18095" s="4"/>
      <c r="M18095" s="5"/>
      <c r="N18095" s="6"/>
    </row>
    <row r="18096" spans="8:14" x14ac:dyDescent="0.55000000000000004">
      <c r="H18096" s="4"/>
      <c r="M18096" s="5"/>
      <c r="N18096" s="6"/>
    </row>
    <row r="18097" spans="8:14" x14ac:dyDescent="0.55000000000000004">
      <c r="H18097" s="4"/>
      <c r="M18097" s="5"/>
      <c r="N18097" s="6"/>
    </row>
    <row r="18098" spans="8:14" x14ac:dyDescent="0.55000000000000004">
      <c r="H18098" s="4"/>
      <c r="M18098" s="5"/>
      <c r="N18098" s="6"/>
    </row>
    <row r="18099" spans="8:14" x14ac:dyDescent="0.55000000000000004">
      <c r="H18099" s="4"/>
      <c r="M18099" s="5"/>
      <c r="N18099" s="6"/>
    </row>
    <row r="18100" spans="8:14" x14ac:dyDescent="0.55000000000000004">
      <c r="H18100" s="4"/>
      <c r="M18100" s="5"/>
      <c r="N18100" s="6"/>
    </row>
    <row r="18101" spans="8:14" x14ac:dyDescent="0.55000000000000004">
      <c r="H18101" s="4"/>
      <c r="M18101" s="5"/>
      <c r="N18101" s="6"/>
    </row>
    <row r="18102" spans="8:14" x14ac:dyDescent="0.55000000000000004">
      <c r="H18102" s="4"/>
      <c r="M18102" s="5"/>
      <c r="N18102" s="6"/>
    </row>
    <row r="18103" spans="8:14" x14ac:dyDescent="0.55000000000000004">
      <c r="H18103" s="4"/>
      <c r="M18103" s="5"/>
      <c r="N18103" s="6"/>
    </row>
    <row r="18104" spans="8:14" x14ac:dyDescent="0.55000000000000004">
      <c r="H18104" s="4"/>
      <c r="M18104" s="5"/>
      <c r="N18104" s="6"/>
    </row>
    <row r="18105" spans="8:14" x14ac:dyDescent="0.55000000000000004">
      <c r="H18105" s="4"/>
      <c r="M18105" s="5"/>
      <c r="N18105" s="6"/>
    </row>
    <row r="18106" spans="8:14" x14ac:dyDescent="0.55000000000000004">
      <c r="H18106" s="4"/>
      <c r="M18106" s="5"/>
      <c r="N18106" s="6"/>
    </row>
    <row r="18107" spans="8:14" x14ac:dyDescent="0.55000000000000004">
      <c r="H18107" s="4"/>
      <c r="M18107" s="5"/>
      <c r="N18107" s="6"/>
    </row>
    <row r="18108" spans="8:14" x14ac:dyDescent="0.55000000000000004">
      <c r="H18108" s="4"/>
      <c r="M18108" s="5"/>
      <c r="N18108" s="6"/>
    </row>
    <row r="18109" spans="8:14" x14ac:dyDescent="0.55000000000000004">
      <c r="H18109" s="4"/>
      <c r="M18109" s="5"/>
      <c r="N18109" s="6"/>
    </row>
    <row r="18110" spans="8:14" x14ac:dyDescent="0.55000000000000004">
      <c r="H18110" s="4"/>
      <c r="M18110" s="5"/>
      <c r="N18110" s="6"/>
    </row>
    <row r="18111" spans="8:14" x14ac:dyDescent="0.55000000000000004">
      <c r="H18111" s="4"/>
      <c r="M18111" s="5"/>
      <c r="N18111" s="6"/>
    </row>
    <row r="18112" spans="8:14" x14ac:dyDescent="0.55000000000000004">
      <c r="H18112" s="4"/>
      <c r="M18112" s="5"/>
      <c r="N18112" s="6"/>
    </row>
    <row r="18113" spans="8:14" x14ac:dyDescent="0.55000000000000004">
      <c r="H18113" s="4"/>
      <c r="M18113" s="5"/>
      <c r="N18113" s="6"/>
    </row>
    <row r="18114" spans="8:14" x14ac:dyDescent="0.55000000000000004">
      <c r="H18114" s="4"/>
      <c r="M18114" s="5"/>
      <c r="N18114" s="6"/>
    </row>
    <row r="18115" spans="8:14" x14ac:dyDescent="0.55000000000000004">
      <c r="H18115" s="4"/>
      <c r="M18115" s="5"/>
      <c r="N18115" s="6"/>
    </row>
    <row r="18116" spans="8:14" x14ac:dyDescent="0.55000000000000004">
      <c r="H18116" s="4"/>
      <c r="M18116" s="5"/>
      <c r="N18116" s="6"/>
    </row>
    <row r="18117" spans="8:14" x14ac:dyDescent="0.55000000000000004">
      <c r="H18117" s="4"/>
      <c r="M18117" s="5"/>
      <c r="N18117" s="6"/>
    </row>
    <row r="18118" spans="8:14" x14ac:dyDescent="0.55000000000000004">
      <c r="H18118" s="4"/>
      <c r="M18118" s="5"/>
      <c r="N18118" s="6"/>
    </row>
    <row r="18119" spans="8:14" x14ac:dyDescent="0.55000000000000004">
      <c r="H18119" s="4"/>
      <c r="M18119" s="5"/>
      <c r="N18119" s="6"/>
    </row>
    <row r="18120" spans="8:14" x14ac:dyDescent="0.55000000000000004">
      <c r="H18120" s="4"/>
      <c r="M18120" s="5"/>
      <c r="N18120" s="6"/>
    </row>
    <row r="18121" spans="8:14" x14ac:dyDescent="0.55000000000000004">
      <c r="H18121" s="4"/>
      <c r="M18121" s="5"/>
      <c r="N18121" s="6"/>
    </row>
    <row r="18122" spans="8:14" x14ac:dyDescent="0.55000000000000004">
      <c r="H18122" s="4"/>
      <c r="M18122" s="5"/>
      <c r="N18122" s="6"/>
    </row>
    <row r="18123" spans="8:14" x14ac:dyDescent="0.55000000000000004">
      <c r="H18123" s="4"/>
      <c r="M18123" s="5"/>
      <c r="N18123" s="6"/>
    </row>
    <row r="18124" spans="8:14" x14ac:dyDescent="0.55000000000000004">
      <c r="H18124" s="4"/>
      <c r="M18124" s="5"/>
      <c r="N18124" s="6"/>
    </row>
    <row r="18125" spans="8:14" x14ac:dyDescent="0.55000000000000004">
      <c r="H18125" s="4"/>
      <c r="M18125" s="5"/>
      <c r="N18125" s="6"/>
    </row>
    <row r="18126" spans="8:14" x14ac:dyDescent="0.55000000000000004">
      <c r="H18126" s="4"/>
      <c r="M18126" s="5"/>
      <c r="N18126" s="6"/>
    </row>
    <row r="18127" spans="8:14" x14ac:dyDescent="0.55000000000000004">
      <c r="H18127" s="4"/>
      <c r="M18127" s="5"/>
      <c r="N18127" s="6"/>
    </row>
    <row r="18128" spans="8:14" x14ac:dyDescent="0.55000000000000004">
      <c r="H18128" s="4"/>
      <c r="M18128" s="5"/>
      <c r="N18128" s="6"/>
    </row>
    <row r="18129" spans="8:14" x14ac:dyDescent="0.55000000000000004">
      <c r="H18129" s="4"/>
      <c r="M18129" s="5"/>
      <c r="N18129" s="6"/>
    </row>
    <row r="18130" spans="8:14" x14ac:dyDescent="0.55000000000000004">
      <c r="H18130" s="4"/>
      <c r="M18130" s="5"/>
      <c r="N18130" s="6"/>
    </row>
    <row r="18131" spans="8:14" x14ac:dyDescent="0.55000000000000004">
      <c r="H18131" s="4"/>
      <c r="M18131" s="5"/>
      <c r="N18131" s="6"/>
    </row>
    <row r="18132" spans="8:14" x14ac:dyDescent="0.55000000000000004">
      <c r="H18132" s="4"/>
      <c r="M18132" s="5"/>
      <c r="N18132" s="6"/>
    </row>
    <row r="18133" spans="8:14" x14ac:dyDescent="0.55000000000000004">
      <c r="H18133" s="4"/>
      <c r="M18133" s="5"/>
      <c r="N18133" s="6"/>
    </row>
    <row r="18134" spans="8:14" x14ac:dyDescent="0.55000000000000004">
      <c r="H18134" s="4"/>
      <c r="M18134" s="5"/>
      <c r="N18134" s="6"/>
    </row>
    <row r="18135" spans="8:14" x14ac:dyDescent="0.55000000000000004">
      <c r="H18135" s="4"/>
      <c r="M18135" s="5"/>
      <c r="N18135" s="6"/>
    </row>
    <row r="18136" spans="8:14" x14ac:dyDescent="0.55000000000000004">
      <c r="H18136" s="4"/>
      <c r="M18136" s="5"/>
      <c r="N18136" s="6"/>
    </row>
    <row r="18137" spans="8:14" x14ac:dyDescent="0.55000000000000004">
      <c r="H18137" s="4"/>
      <c r="M18137" s="5"/>
      <c r="N18137" s="6"/>
    </row>
    <row r="18138" spans="8:14" x14ac:dyDescent="0.55000000000000004">
      <c r="H18138" s="4"/>
      <c r="M18138" s="5"/>
      <c r="N18138" s="6"/>
    </row>
    <row r="18139" spans="8:14" x14ac:dyDescent="0.55000000000000004">
      <c r="H18139" s="4"/>
      <c r="M18139" s="5"/>
      <c r="N18139" s="6"/>
    </row>
    <row r="18140" spans="8:14" x14ac:dyDescent="0.55000000000000004">
      <c r="H18140" s="4"/>
      <c r="M18140" s="5"/>
      <c r="N18140" s="6"/>
    </row>
    <row r="18141" spans="8:14" x14ac:dyDescent="0.55000000000000004">
      <c r="H18141" s="4"/>
      <c r="M18141" s="5"/>
      <c r="N18141" s="6"/>
    </row>
    <row r="18142" spans="8:14" x14ac:dyDescent="0.55000000000000004">
      <c r="H18142" s="4"/>
      <c r="M18142" s="5"/>
      <c r="N18142" s="6"/>
    </row>
    <row r="18143" spans="8:14" x14ac:dyDescent="0.55000000000000004">
      <c r="H18143" s="4"/>
      <c r="M18143" s="5"/>
      <c r="N18143" s="6"/>
    </row>
    <row r="18144" spans="8:14" x14ac:dyDescent="0.55000000000000004">
      <c r="H18144" s="4"/>
      <c r="M18144" s="5"/>
      <c r="N18144" s="6"/>
    </row>
    <row r="18145" spans="8:14" x14ac:dyDescent="0.55000000000000004">
      <c r="H18145" s="4"/>
      <c r="M18145" s="5"/>
      <c r="N18145" s="6"/>
    </row>
    <row r="18146" spans="8:14" x14ac:dyDescent="0.55000000000000004">
      <c r="H18146" s="4"/>
      <c r="M18146" s="5"/>
      <c r="N18146" s="6"/>
    </row>
    <row r="18147" spans="8:14" x14ac:dyDescent="0.55000000000000004">
      <c r="H18147" s="4"/>
      <c r="M18147" s="5"/>
      <c r="N18147" s="6"/>
    </row>
    <row r="18148" spans="8:14" x14ac:dyDescent="0.55000000000000004">
      <c r="H18148" s="4"/>
      <c r="M18148" s="5"/>
      <c r="N18148" s="6"/>
    </row>
    <row r="18149" spans="8:14" x14ac:dyDescent="0.55000000000000004">
      <c r="H18149" s="4"/>
      <c r="M18149" s="5"/>
      <c r="N18149" s="6"/>
    </row>
    <row r="18150" spans="8:14" x14ac:dyDescent="0.55000000000000004">
      <c r="H18150" s="4"/>
      <c r="M18150" s="5"/>
      <c r="N18150" s="6"/>
    </row>
    <row r="18151" spans="8:14" x14ac:dyDescent="0.55000000000000004">
      <c r="H18151" s="4"/>
      <c r="M18151" s="5"/>
      <c r="N18151" s="6"/>
    </row>
    <row r="18152" spans="8:14" x14ac:dyDescent="0.55000000000000004">
      <c r="H18152" s="4"/>
      <c r="M18152" s="5"/>
      <c r="N18152" s="6"/>
    </row>
    <row r="18153" spans="8:14" x14ac:dyDescent="0.55000000000000004">
      <c r="H18153" s="4"/>
      <c r="M18153" s="5"/>
      <c r="N18153" s="6"/>
    </row>
    <row r="18154" spans="8:14" x14ac:dyDescent="0.55000000000000004">
      <c r="H18154" s="4"/>
      <c r="M18154" s="5"/>
      <c r="N18154" s="6"/>
    </row>
    <row r="18155" spans="8:14" x14ac:dyDescent="0.55000000000000004">
      <c r="H18155" s="4"/>
      <c r="M18155" s="5"/>
      <c r="N18155" s="6"/>
    </row>
    <row r="18156" spans="8:14" x14ac:dyDescent="0.55000000000000004">
      <c r="H18156" s="4"/>
      <c r="M18156" s="5"/>
      <c r="N18156" s="6"/>
    </row>
    <row r="18157" spans="8:14" x14ac:dyDescent="0.55000000000000004">
      <c r="H18157" s="4"/>
      <c r="M18157" s="5"/>
      <c r="N18157" s="6"/>
    </row>
    <row r="18158" spans="8:14" x14ac:dyDescent="0.55000000000000004">
      <c r="H18158" s="4"/>
      <c r="M18158" s="5"/>
      <c r="N18158" s="6"/>
    </row>
    <row r="18159" spans="8:14" x14ac:dyDescent="0.55000000000000004">
      <c r="H18159" s="4"/>
      <c r="M18159" s="5"/>
      <c r="N18159" s="6"/>
    </row>
    <row r="18160" spans="8:14" x14ac:dyDescent="0.55000000000000004">
      <c r="H18160" s="4"/>
      <c r="M18160" s="5"/>
      <c r="N18160" s="6"/>
    </row>
    <row r="18161" spans="8:14" x14ac:dyDescent="0.55000000000000004">
      <c r="H18161" s="4"/>
      <c r="M18161" s="5"/>
      <c r="N18161" s="6"/>
    </row>
    <row r="18162" spans="8:14" x14ac:dyDescent="0.55000000000000004">
      <c r="H18162" s="4"/>
      <c r="M18162" s="5"/>
      <c r="N18162" s="6"/>
    </row>
    <row r="18163" spans="8:14" x14ac:dyDescent="0.55000000000000004">
      <c r="H18163" s="4"/>
      <c r="M18163" s="5"/>
      <c r="N18163" s="6"/>
    </row>
    <row r="18164" spans="8:14" x14ac:dyDescent="0.55000000000000004">
      <c r="H18164" s="4"/>
      <c r="M18164" s="5"/>
      <c r="N18164" s="6"/>
    </row>
    <row r="18165" spans="8:14" x14ac:dyDescent="0.55000000000000004">
      <c r="H18165" s="4"/>
      <c r="M18165" s="5"/>
      <c r="N18165" s="6"/>
    </row>
    <row r="18166" spans="8:14" x14ac:dyDescent="0.55000000000000004">
      <c r="H18166" s="4"/>
      <c r="M18166" s="5"/>
      <c r="N18166" s="6"/>
    </row>
    <row r="18167" spans="8:14" x14ac:dyDescent="0.55000000000000004">
      <c r="H18167" s="4"/>
      <c r="M18167" s="5"/>
      <c r="N18167" s="6"/>
    </row>
    <row r="18168" spans="8:14" x14ac:dyDescent="0.55000000000000004">
      <c r="H18168" s="4"/>
      <c r="M18168" s="5"/>
      <c r="N18168" s="6"/>
    </row>
    <row r="18169" spans="8:14" x14ac:dyDescent="0.55000000000000004">
      <c r="H18169" s="4"/>
      <c r="M18169" s="5"/>
      <c r="N18169" s="6"/>
    </row>
    <row r="18170" spans="8:14" x14ac:dyDescent="0.55000000000000004">
      <c r="H18170" s="4"/>
      <c r="M18170" s="5"/>
      <c r="N18170" s="6"/>
    </row>
    <row r="18171" spans="8:14" x14ac:dyDescent="0.55000000000000004">
      <c r="H18171" s="4"/>
      <c r="M18171" s="5"/>
      <c r="N18171" s="6"/>
    </row>
    <row r="18172" spans="8:14" x14ac:dyDescent="0.55000000000000004">
      <c r="H18172" s="4"/>
      <c r="M18172" s="5"/>
      <c r="N18172" s="6"/>
    </row>
    <row r="18173" spans="8:14" x14ac:dyDescent="0.55000000000000004">
      <c r="H18173" s="4"/>
      <c r="M18173" s="5"/>
      <c r="N18173" s="6"/>
    </row>
    <row r="18174" spans="8:14" x14ac:dyDescent="0.55000000000000004">
      <c r="H18174" s="4"/>
      <c r="M18174" s="5"/>
      <c r="N18174" s="6"/>
    </row>
    <row r="18175" spans="8:14" x14ac:dyDescent="0.55000000000000004">
      <c r="H18175" s="4"/>
      <c r="M18175" s="5"/>
      <c r="N18175" s="6"/>
    </row>
    <row r="18176" spans="8:14" x14ac:dyDescent="0.55000000000000004">
      <c r="H18176" s="4"/>
      <c r="M18176" s="5"/>
      <c r="N18176" s="6"/>
    </row>
    <row r="18177" spans="8:14" x14ac:dyDescent="0.55000000000000004">
      <c r="H18177" s="4"/>
      <c r="M18177" s="5"/>
      <c r="N18177" s="6"/>
    </row>
    <row r="18178" spans="8:14" x14ac:dyDescent="0.55000000000000004">
      <c r="H18178" s="4"/>
      <c r="M18178" s="5"/>
      <c r="N18178" s="6"/>
    </row>
    <row r="18179" spans="8:14" x14ac:dyDescent="0.55000000000000004">
      <c r="H18179" s="4"/>
      <c r="M18179" s="5"/>
      <c r="N18179" s="6"/>
    </row>
    <row r="18180" spans="8:14" x14ac:dyDescent="0.55000000000000004">
      <c r="H18180" s="4"/>
      <c r="M18180" s="5"/>
      <c r="N18180" s="6"/>
    </row>
    <row r="18181" spans="8:14" x14ac:dyDescent="0.55000000000000004">
      <c r="H18181" s="4"/>
      <c r="M18181" s="5"/>
      <c r="N18181" s="6"/>
    </row>
    <row r="18182" spans="8:14" x14ac:dyDescent="0.55000000000000004">
      <c r="H18182" s="4"/>
      <c r="M18182" s="5"/>
      <c r="N18182" s="6"/>
    </row>
    <row r="18183" spans="8:14" x14ac:dyDescent="0.55000000000000004">
      <c r="H18183" s="4"/>
      <c r="M18183" s="5"/>
      <c r="N18183" s="6"/>
    </row>
    <row r="18184" spans="8:14" x14ac:dyDescent="0.55000000000000004">
      <c r="H18184" s="4"/>
      <c r="M18184" s="5"/>
      <c r="N18184" s="6"/>
    </row>
    <row r="18185" spans="8:14" x14ac:dyDescent="0.55000000000000004">
      <c r="H18185" s="4"/>
      <c r="M18185" s="5"/>
      <c r="N18185" s="6"/>
    </row>
    <row r="18186" spans="8:14" x14ac:dyDescent="0.55000000000000004">
      <c r="H18186" s="4"/>
      <c r="M18186" s="5"/>
      <c r="N18186" s="6"/>
    </row>
    <row r="18187" spans="8:14" x14ac:dyDescent="0.55000000000000004">
      <c r="H18187" s="4"/>
      <c r="M18187" s="5"/>
      <c r="N18187" s="6"/>
    </row>
    <row r="18188" spans="8:14" x14ac:dyDescent="0.55000000000000004">
      <c r="H18188" s="4"/>
      <c r="M18188" s="5"/>
      <c r="N18188" s="6"/>
    </row>
    <row r="18189" spans="8:14" x14ac:dyDescent="0.55000000000000004">
      <c r="H18189" s="4"/>
      <c r="M18189" s="5"/>
      <c r="N18189" s="6"/>
    </row>
    <row r="18190" spans="8:14" x14ac:dyDescent="0.55000000000000004">
      <c r="H18190" s="4"/>
      <c r="M18190" s="5"/>
      <c r="N18190" s="6"/>
    </row>
    <row r="18191" spans="8:14" x14ac:dyDescent="0.55000000000000004">
      <c r="H18191" s="4"/>
      <c r="M18191" s="5"/>
      <c r="N18191" s="6"/>
    </row>
    <row r="18192" spans="8:14" x14ac:dyDescent="0.55000000000000004">
      <c r="H18192" s="4"/>
      <c r="M18192" s="5"/>
      <c r="N18192" s="6"/>
    </row>
    <row r="18193" spans="8:14" x14ac:dyDescent="0.55000000000000004">
      <c r="H18193" s="4"/>
      <c r="M18193" s="5"/>
      <c r="N18193" s="6"/>
    </row>
    <row r="18194" spans="8:14" x14ac:dyDescent="0.55000000000000004">
      <c r="H18194" s="4"/>
      <c r="M18194" s="5"/>
      <c r="N18194" s="6"/>
    </row>
    <row r="18195" spans="8:14" x14ac:dyDescent="0.55000000000000004">
      <c r="H18195" s="4"/>
      <c r="M18195" s="5"/>
      <c r="N18195" s="6"/>
    </row>
    <row r="18196" spans="8:14" x14ac:dyDescent="0.55000000000000004">
      <c r="H18196" s="4"/>
      <c r="M18196" s="5"/>
      <c r="N18196" s="6"/>
    </row>
    <row r="18197" spans="8:14" x14ac:dyDescent="0.55000000000000004">
      <c r="H18197" s="4"/>
      <c r="M18197" s="5"/>
      <c r="N18197" s="6"/>
    </row>
    <row r="18198" spans="8:14" x14ac:dyDescent="0.55000000000000004">
      <c r="H18198" s="4"/>
      <c r="M18198" s="5"/>
      <c r="N18198" s="6"/>
    </row>
    <row r="18199" spans="8:14" x14ac:dyDescent="0.55000000000000004">
      <c r="H18199" s="4"/>
      <c r="M18199" s="5"/>
      <c r="N18199" s="6"/>
    </row>
    <row r="18200" spans="8:14" x14ac:dyDescent="0.55000000000000004">
      <c r="H18200" s="4"/>
      <c r="M18200" s="5"/>
      <c r="N18200" s="6"/>
    </row>
    <row r="18201" spans="8:14" x14ac:dyDescent="0.55000000000000004">
      <c r="H18201" s="4"/>
      <c r="M18201" s="5"/>
      <c r="N18201" s="6"/>
    </row>
    <row r="18202" spans="8:14" x14ac:dyDescent="0.55000000000000004">
      <c r="H18202" s="4"/>
      <c r="M18202" s="5"/>
      <c r="N18202" s="6"/>
    </row>
    <row r="18203" spans="8:14" x14ac:dyDescent="0.55000000000000004">
      <c r="H18203" s="4"/>
      <c r="M18203" s="5"/>
      <c r="N18203" s="6"/>
    </row>
    <row r="18204" spans="8:14" x14ac:dyDescent="0.55000000000000004">
      <c r="H18204" s="4"/>
      <c r="M18204" s="5"/>
      <c r="N18204" s="6"/>
    </row>
    <row r="18205" spans="8:14" x14ac:dyDescent="0.55000000000000004">
      <c r="H18205" s="4"/>
      <c r="M18205" s="5"/>
      <c r="N18205" s="6"/>
    </row>
    <row r="18206" spans="8:14" x14ac:dyDescent="0.55000000000000004">
      <c r="H18206" s="4"/>
      <c r="M18206" s="5"/>
      <c r="N18206" s="6"/>
    </row>
    <row r="18207" spans="8:14" x14ac:dyDescent="0.55000000000000004">
      <c r="H18207" s="4"/>
      <c r="M18207" s="5"/>
      <c r="N18207" s="6"/>
    </row>
    <row r="18208" spans="8:14" x14ac:dyDescent="0.55000000000000004">
      <c r="H18208" s="4"/>
      <c r="M18208" s="5"/>
      <c r="N18208" s="6"/>
    </row>
    <row r="18209" spans="8:14" x14ac:dyDescent="0.55000000000000004">
      <c r="H18209" s="4"/>
      <c r="M18209" s="5"/>
      <c r="N18209" s="6"/>
    </row>
    <row r="18210" spans="8:14" x14ac:dyDescent="0.55000000000000004">
      <c r="H18210" s="4"/>
      <c r="M18210" s="5"/>
      <c r="N18210" s="6"/>
    </row>
    <row r="18211" spans="8:14" x14ac:dyDescent="0.55000000000000004">
      <c r="H18211" s="4"/>
      <c r="M18211" s="5"/>
      <c r="N18211" s="6"/>
    </row>
    <row r="18212" spans="8:14" x14ac:dyDescent="0.55000000000000004">
      <c r="H18212" s="4"/>
      <c r="M18212" s="5"/>
      <c r="N18212" s="6"/>
    </row>
    <row r="18213" spans="8:14" x14ac:dyDescent="0.55000000000000004">
      <c r="H18213" s="4"/>
      <c r="M18213" s="5"/>
      <c r="N18213" s="6"/>
    </row>
    <row r="18214" spans="8:14" x14ac:dyDescent="0.55000000000000004">
      <c r="H18214" s="4"/>
      <c r="M18214" s="5"/>
      <c r="N18214" s="6"/>
    </row>
    <row r="18215" spans="8:14" x14ac:dyDescent="0.55000000000000004">
      <c r="H18215" s="4"/>
      <c r="M18215" s="5"/>
      <c r="N18215" s="6"/>
    </row>
    <row r="18216" spans="8:14" x14ac:dyDescent="0.55000000000000004">
      <c r="H18216" s="4"/>
      <c r="M18216" s="5"/>
      <c r="N18216" s="6"/>
    </row>
    <row r="18217" spans="8:14" x14ac:dyDescent="0.55000000000000004">
      <c r="H18217" s="4"/>
      <c r="M18217" s="5"/>
      <c r="N18217" s="6"/>
    </row>
    <row r="18218" spans="8:14" x14ac:dyDescent="0.55000000000000004">
      <c r="H18218" s="4"/>
      <c r="M18218" s="5"/>
      <c r="N18218" s="6"/>
    </row>
    <row r="18219" spans="8:14" x14ac:dyDescent="0.55000000000000004">
      <c r="H18219" s="4"/>
      <c r="M18219" s="5"/>
      <c r="N18219" s="6"/>
    </row>
    <row r="18220" spans="8:14" x14ac:dyDescent="0.55000000000000004">
      <c r="H18220" s="4"/>
      <c r="M18220" s="5"/>
      <c r="N18220" s="6"/>
    </row>
    <row r="18221" spans="8:14" x14ac:dyDescent="0.55000000000000004">
      <c r="H18221" s="4"/>
      <c r="M18221" s="5"/>
      <c r="N18221" s="6"/>
    </row>
    <row r="18222" spans="8:14" x14ac:dyDescent="0.55000000000000004">
      <c r="H18222" s="4"/>
      <c r="M18222" s="5"/>
      <c r="N18222" s="6"/>
    </row>
    <row r="18223" spans="8:14" x14ac:dyDescent="0.55000000000000004">
      <c r="H18223" s="4"/>
      <c r="M18223" s="5"/>
      <c r="N18223" s="6"/>
    </row>
    <row r="18224" spans="8:14" x14ac:dyDescent="0.55000000000000004">
      <c r="H18224" s="4"/>
      <c r="M18224" s="5"/>
      <c r="N18224" s="6"/>
    </row>
    <row r="18225" spans="8:14" x14ac:dyDescent="0.55000000000000004">
      <c r="H18225" s="4"/>
      <c r="M18225" s="5"/>
      <c r="N18225" s="6"/>
    </row>
    <row r="18226" spans="8:14" x14ac:dyDescent="0.55000000000000004">
      <c r="H18226" s="4"/>
      <c r="M18226" s="5"/>
      <c r="N18226" s="6"/>
    </row>
    <row r="18227" spans="8:14" x14ac:dyDescent="0.55000000000000004">
      <c r="H18227" s="4"/>
      <c r="M18227" s="5"/>
      <c r="N18227" s="6"/>
    </row>
    <row r="18228" spans="8:14" x14ac:dyDescent="0.55000000000000004">
      <c r="H18228" s="4"/>
      <c r="M18228" s="5"/>
      <c r="N18228" s="6"/>
    </row>
    <row r="18229" spans="8:14" x14ac:dyDescent="0.55000000000000004">
      <c r="H18229" s="4"/>
      <c r="M18229" s="5"/>
      <c r="N18229" s="6"/>
    </row>
    <row r="18230" spans="8:14" x14ac:dyDescent="0.55000000000000004">
      <c r="H18230" s="4"/>
      <c r="M18230" s="5"/>
      <c r="N18230" s="6"/>
    </row>
    <row r="18231" spans="8:14" x14ac:dyDescent="0.55000000000000004">
      <c r="H18231" s="4"/>
      <c r="M18231" s="5"/>
      <c r="N18231" s="6"/>
    </row>
    <row r="18232" spans="8:14" x14ac:dyDescent="0.55000000000000004">
      <c r="H18232" s="4"/>
      <c r="M18232" s="5"/>
      <c r="N18232" s="6"/>
    </row>
    <row r="18233" spans="8:14" x14ac:dyDescent="0.55000000000000004">
      <c r="H18233" s="4"/>
      <c r="M18233" s="5"/>
      <c r="N18233" s="6"/>
    </row>
    <row r="18234" spans="8:14" x14ac:dyDescent="0.55000000000000004">
      <c r="H18234" s="4"/>
      <c r="M18234" s="5"/>
      <c r="N18234" s="6"/>
    </row>
    <row r="18235" spans="8:14" x14ac:dyDescent="0.55000000000000004">
      <c r="H18235" s="4"/>
      <c r="M18235" s="5"/>
      <c r="N18235" s="6"/>
    </row>
    <row r="18236" spans="8:14" x14ac:dyDescent="0.55000000000000004">
      <c r="H18236" s="4"/>
      <c r="M18236" s="5"/>
      <c r="N18236" s="6"/>
    </row>
    <row r="18237" spans="8:14" x14ac:dyDescent="0.55000000000000004">
      <c r="H18237" s="4"/>
      <c r="M18237" s="5"/>
      <c r="N18237" s="6"/>
    </row>
    <row r="18238" spans="8:14" x14ac:dyDescent="0.55000000000000004">
      <c r="H18238" s="4"/>
      <c r="M18238" s="5"/>
      <c r="N18238" s="6"/>
    </row>
    <row r="18239" spans="8:14" x14ac:dyDescent="0.55000000000000004">
      <c r="H18239" s="4"/>
      <c r="M18239" s="5"/>
      <c r="N18239" s="6"/>
    </row>
    <row r="18240" spans="8:14" x14ac:dyDescent="0.55000000000000004">
      <c r="H18240" s="4"/>
      <c r="M18240" s="5"/>
      <c r="N18240" s="6"/>
    </row>
    <row r="18241" spans="8:14" x14ac:dyDescent="0.55000000000000004">
      <c r="H18241" s="4"/>
      <c r="M18241" s="5"/>
      <c r="N18241" s="6"/>
    </row>
    <row r="18242" spans="8:14" x14ac:dyDescent="0.55000000000000004">
      <c r="H18242" s="4"/>
      <c r="M18242" s="5"/>
      <c r="N18242" s="6"/>
    </row>
    <row r="18243" spans="8:14" x14ac:dyDescent="0.55000000000000004">
      <c r="H18243" s="4"/>
      <c r="M18243" s="5"/>
      <c r="N18243" s="6"/>
    </row>
    <row r="18244" spans="8:14" x14ac:dyDescent="0.55000000000000004">
      <c r="H18244" s="4"/>
      <c r="M18244" s="5"/>
      <c r="N18244" s="6"/>
    </row>
    <row r="18245" spans="8:14" x14ac:dyDescent="0.55000000000000004">
      <c r="H18245" s="4"/>
      <c r="M18245" s="5"/>
      <c r="N18245" s="6"/>
    </row>
    <row r="18246" spans="8:14" x14ac:dyDescent="0.55000000000000004">
      <c r="H18246" s="4"/>
      <c r="M18246" s="5"/>
      <c r="N18246" s="6"/>
    </row>
    <row r="18247" spans="8:14" x14ac:dyDescent="0.55000000000000004">
      <c r="H18247" s="4"/>
      <c r="M18247" s="5"/>
      <c r="N18247" s="6"/>
    </row>
    <row r="18248" spans="8:14" x14ac:dyDescent="0.55000000000000004">
      <c r="H18248" s="4"/>
      <c r="M18248" s="5"/>
      <c r="N18248" s="6"/>
    </row>
    <row r="18249" spans="8:14" x14ac:dyDescent="0.55000000000000004">
      <c r="H18249" s="4"/>
      <c r="M18249" s="5"/>
      <c r="N18249" s="6"/>
    </row>
    <row r="18250" spans="8:14" x14ac:dyDescent="0.55000000000000004">
      <c r="H18250" s="4"/>
      <c r="M18250" s="5"/>
      <c r="N18250" s="6"/>
    </row>
    <row r="18251" spans="8:14" x14ac:dyDescent="0.55000000000000004">
      <c r="H18251" s="4"/>
      <c r="M18251" s="5"/>
      <c r="N18251" s="6"/>
    </row>
    <row r="18252" spans="8:14" x14ac:dyDescent="0.55000000000000004">
      <c r="H18252" s="4"/>
      <c r="M18252" s="5"/>
      <c r="N18252" s="6"/>
    </row>
    <row r="18253" spans="8:14" x14ac:dyDescent="0.55000000000000004">
      <c r="H18253" s="4"/>
      <c r="M18253" s="5"/>
      <c r="N18253" s="6"/>
    </row>
    <row r="18254" spans="8:14" x14ac:dyDescent="0.55000000000000004">
      <c r="H18254" s="4"/>
      <c r="M18254" s="5"/>
      <c r="N18254" s="6"/>
    </row>
    <row r="18255" spans="8:14" x14ac:dyDescent="0.55000000000000004">
      <c r="H18255" s="4"/>
      <c r="M18255" s="5"/>
      <c r="N18255" s="6"/>
    </row>
    <row r="18256" spans="8:14" x14ac:dyDescent="0.55000000000000004">
      <c r="H18256" s="4"/>
      <c r="M18256" s="5"/>
      <c r="N18256" s="6"/>
    </row>
    <row r="18257" spans="8:14" x14ac:dyDescent="0.55000000000000004">
      <c r="H18257" s="4"/>
      <c r="M18257" s="5"/>
      <c r="N18257" s="6"/>
    </row>
    <row r="18258" spans="8:14" x14ac:dyDescent="0.55000000000000004">
      <c r="H18258" s="4"/>
      <c r="M18258" s="5"/>
      <c r="N18258" s="6"/>
    </row>
    <row r="18259" spans="8:14" x14ac:dyDescent="0.55000000000000004">
      <c r="H18259" s="4"/>
      <c r="M18259" s="5"/>
      <c r="N18259" s="6"/>
    </row>
    <row r="18260" spans="8:14" x14ac:dyDescent="0.55000000000000004">
      <c r="H18260" s="4"/>
      <c r="M18260" s="5"/>
      <c r="N18260" s="6"/>
    </row>
    <row r="18261" spans="8:14" x14ac:dyDescent="0.55000000000000004">
      <c r="H18261" s="4"/>
      <c r="M18261" s="5"/>
      <c r="N18261" s="6"/>
    </row>
    <row r="18262" spans="8:14" x14ac:dyDescent="0.55000000000000004">
      <c r="H18262" s="4"/>
      <c r="M18262" s="5"/>
      <c r="N18262" s="6"/>
    </row>
    <row r="18263" spans="8:14" x14ac:dyDescent="0.55000000000000004">
      <c r="H18263" s="4"/>
      <c r="M18263" s="5"/>
      <c r="N18263" s="6"/>
    </row>
    <row r="18264" spans="8:14" x14ac:dyDescent="0.55000000000000004">
      <c r="H18264" s="4"/>
      <c r="M18264" s="5"/>
      <c r="N18264" s="6"/>
    </row>
    <row r="18265" spans="8:14" x14ac:dyDescent="0.55000000000000004">
      <c r="H18265" s="4"/>
      <c r="M18265" s="5"/>
      <c r="N18265" s="6"/>
    </row>
    <row r="18266" spans="8:14" x14ac:dyDescent="0.55000000000000004">
      <c r="H18266" s="4"/>
      <c r="M18266" s="5"/>
      <c r="N18266" s="6"/>
    </row>
    <row r="18267" spans="8:14" x14ac:dyDescent="0.55000000000000004">
      <c r="H18267" s="4"/>
      <c r="M18267" s="5"/>
      <c r="N18267" s="6"/>
    </row>
    <row r="18268" spans="8:14" x14ac:dyDescent="0.55000000000000004">
      <c r="H18268" s="4"/>
      <c r="M18268" s="5"/>
      <c r="N18268" s="6"/>
    </row>
    <row r="18269" spans="8:14" x14ac:dyDescent="0.55000000000000004">
      <c r="H18269" s="4"/>
      <c r="M18269" s="5"/>
      <c r="N18269" s="6"/>
    </row>
    <row r="18270" spans="8:14" x14ac:dyDescent="0.55000000000000004">
      <c r="H18270" s="4"/>
      <c r="M18270" s="5"/>
      <c r="N18270" s="6"/>
    </row>
    <row r="18271" spans="8:14" x14ac:dyDescent="0.55000000000000004">
      <c r="H18271" s="4"/>
      <c r="M18271" s="5"/>
      <c r="N18271" s="6"/>
    </row>
    <row r="18272" spans="8:14" x14ac:dyDescent="0.55000000000000004">
      <c r="H18272" s="4"/>
      <c r="M18272" s="5"/>
      <c r="N18272" s="6"/>
    </row>
    <row r="18273" spans="8:14" x14ac:dyDescent="0.55000000000000004">
      <c r="H18273" s="4"/>
      <c r="M18273" s="5"/>
      <c r="N18273" s="6"/>
    </row>
    <row r="18274" spans="8:14" x14ac:dyDescent="0.55000000000000004">
      <c r="H18274" s="4"/>
      <c r="M18274" s="5"/>
      <c r="N18274" s="6"/>
    </row>
    <row r="18275" spans="8:14" x14ac:dyDescent="0.55000000000000004">
      <c r="H18275" s="4"/>
      <c r="M18275" s="5"/>
      <c r="N18275" s="6"/>
    </row>
    <row r="18276" spans="8:14" x14ac:dyDescent="0.55000000000000004">
      <c r="H18276" s="4"/>
      <c r="M18276" s="5"/>
      <c r="N18276" s="6"/>
    </row>
    <row r="18277" spans="8:14" x14ac:dyDescent="0.55000000000000004">
      <c r="H18277" s="4"/>
      <c r="M18277" s="5"/>
      <c r="N18277" s="6"/>
    </row>
    <row r="18278" spans="8:14" x14ac:dyDescent="0.55000000000000004">
      <c r="H18278" s="4"/>
      <c r="M18278" s="5"/>
      <c r="N18278" s="6"/>
    </row>
    <row r="18279" spans="8:14" x14ac:dyDescent="0.55000000000000004">
      <c r="H18279" s="4"/>
      <c r="M18279" s="5"/>
      <c r="N18279" s="6"/>
    </row>
    <row r="18280" spans="8:14" x14ac:dyDescent="0.55000000000000004">
      <c r="H18280" s="4"/>
      <c r="M18280" s="5"/>
      <c r="N18280" s="6"/>
    </row>
    <row r="18281" spans="8:14" x14ac:dyDescent="0.55000000000000004">
      <c r="H18281" s="4"/>
      <c r="M18281" s="5"/>
      <c r="N18281" s="6"/>
    </row>
    <row r="18282" spans="8:14" x14ac:dyDescent="0.55000000000000004">
      <c r="H18282" s="4"/>
      <c r="M18282" s="5"/>
      <c r="N18282" s="6"/>
    </row>
    <row r="18283" spans="8:14" x14ac:dyDescent="0.55000000000000004">
      <c r="H18283" s="4"/>
      <c r="M18283" s="5"/>
      <c r="N18283" s="6"/>
    </row>
    <row r="18284" spans="8:14" x14ac:dyDescent="0.55000000000000004">
      <c r="H18284" s="4"/>
      <c r="M18284" s="5"/>
      <c r="N18284" s="6"/>
    </row>
    <row r="18285" spans="8:14" x14ac:dyDescent="0.55000000000000004">
      <c r="H18285" s="4"/>
      <c r="M18285" s="5"/>
      <c r="N18285" s="6"/>
    </row>
    <row r="18286" spans="8:14" x14ac:dyDescent="0.55000000000000004">
      <c r="H18286" s="4"/>
      <c r="M18286" s="5"/>
      <c r="N18286" s="6"/>
    </row>
    <row r="18287" spans="8:14" x14ac:dyDescent="0.55000000000000004">
      <c r="H18287" s="4"/>
      <c r="M18287" s="5"/>
      <c r="N18287" s="6"/>
    </row>
    <row r="18288" spans="8:14" x14ac:dyDescent="0.55000000000000004">
      <c r="H18288" s="4"/>
      <c r="M18288" s="5"/>
      <c r="N18288" s="6"/>
    </row>
    <row r="18289" spans="8:14" x14ac:dyDescent="0.55000000000000004">
      <c r="H18289" s="4"/>
      <c r="M18289" s="5"/>
      <c r="N18289" s="6"/>
    </row>
    <row r="18290" spans="8:14" x14ac:dyDescent="0.55000000000000004">
      <c r="H18290" s="4"/>
      <c r="M18290" s="5"/>
      <c r="N18290" s="6"/>
    </row>
    <row r="18291" spans="8:14" x14ac:dyDescent="0.55000000000000004">
      <c r="H18291" s="4"/>
      <c r="M18291" s="5"/>
      <c r="N18291" s="6"/>
    </row>
    <row r="18292" spans="8:14" x14ac:dyDescent="0.55000000000000004">
      <c r="H18292" s="4"/>
      <c r="M18292" s="5"/>
      <c r="N18292" s="6"/>
    </row>
    <row r="18293" spans="8:14" x14ac:dyDescent="0.55000000000000004">
      <c r="H18293" s="4"/>
      <c r="M18293" s="5"/>
      <c r="N18293" s="6"/>
    </row>
    <row r="18294" spans="8:14" x14ac:dyDescent="0.55000000000000004">
      <c r="H18294" s="4"/>
      <c r="M18294" s="5"/>
      <c r="N18294" s="6"/>
    </row>
    <row r="18295" spans="8:14" x14ac:dyDescent="0.55000000000000004">
      <c r="H18295" s="4"/>
      <c r="M18295" s="5"/>
      <c r="N18295" s="6"/>
    </row>
    <row r="18296" spans="8:14" x14ac:dyDescent="0.55000000000000004">
      <c r="H18296" s="4"/>
      <c r="M18296" s="5"/>
      <c r="N18296" s="6"/>
    </row>
    <row r="18297" spans="8:14" x14ac:dyDescent="0.55000000000000004">
      <c r="H18297" s="4"/>
      <c r="M18297" s="5"/>
      <c r="N18297" s="6"/>
    </row>
    <row r="18298" spans="8:14" x14ac:dyDescent="0.55000000000000004">
      <c r="H18298" s="4"/>
      <c r="M18298" s="5"/>
      <c r="N18298" s="6"/>
    </row>
    <row r="18299" spans="8:14" x14ac:dyDescent="0.55000000000000004">
      <c r="H18299" s="4"/>
      <c r="M18299" s="5"/>
      <c r="N18299" s="6"/>
    </row>
    <row r="18300" spans="8:14" x14ac:dyDescent="0.55000000000000004">
      <c r="H18300" s="4"/>
      <c r="M18300" s="5"/>
      <c r="N18300" s="6"/>
    </row>
    <row r="18301" spans="8:14" x14ac:dyDescent="0.55000000000000004">
      <c r="H18301" s="4"/>
      <c r="M18301" s="5"/>
      <c r="N18301" s="6"/>
    </row>
    <row r="18302" spans="8:14" x14ac:dyDescent="0.55000000000000004">
      <c r="H18302" s="4"/>
      <c r="M18302" s="5"/>
      <c r="N18302" s="6"/>
    </row>
    <row r="18303" spans="8:14" x14ac:dyDescent="0.55000000000000004">
      <c r="H18303" s="4"/>
      <c r="M18303" s="5"/>
      <c r="N18303" s="6"/>
    </row>
    <row r="18304" spans="8:14" x14ac:dyDescent="0.55000000000000004">
      <c r="H18304" s="4"/>
      <c r="M18304" s="5"/>
      <c r="N18304" s="6"/>
    </row>
    <row r="18305" spans="8:14" x14ac:dyDescent="0.55000000000000004">
      <c r="H18305" s="4"/>
      <c r="M18305" s="5"/>
      <c r="N18305" s="6"/>
    </row>
    <row r="18306" spans="8:14" x14ac:dyDescent="0.55000000000000004">
      <c r="H18306" s="4"/>
      <c r="M18306" s="5"/>
      <c r="N18306" s="6"/>
    </row>
    <row r="18307" spans="8:14" x14ac:dyDescent="0.55000000000000004">
      <c r="H18307" s="4"/>
      <c r="M18307" s="5"/>
      <c r="N18307" s="6"/>
    </row>
    <row r="18308" spans="8:14" x14ac:dyDescent="0.55000000000000004">
      <c r="H18308" s="4"/>
      <c r="M18308" s="5"/>
      <c r="N18308" s="6"/>
    </row>
    <row r="18309" spans="8:14" x14ac:dyDescent="0.55000000000000004">
      <c r="H18309" s="4"/>
      <c r="M18309" s="5"/>
      <c r="N18309" s="6"/>
    </row>
    <row r="18310" spans="8:14" x14ac:dyDescent="0.55000000000000004">
      <c r="H18310" s="4"/>
      <c r="M18310" s="5"/>
      <c r="N18310" s="6"/>
    </row>
    <row r="18311" spans="8:14" x14ac:dyDescent="0.55000000000000004">
      <c r="H18311" s="4"/>
      <c r="M18311" s="5"/>
      <c r="N18311" s="6"/>
    </row>
    <row r="18312" spans="8:14" x14ac:dyDescent="0.55000000000000004">
      <c r="H18312" s="4"/>
      <c r="M18312" s="5"/>
      <c r="N18312" s="6"/>
    </row>
    <row r="18313" spans="8:14" x14ac:dyDescent="0.55000000000000004">
      <c r="H18313" s="4"/>
      <c r="M18313" s="5"/>
      <c r="N18313" s="6"/>
    </row>
    <row r="18314" spans="8:14" x14ac:dyDescent="0.55000000000000004">
      <c r="H18314" s="4"/>
      <c r="M18314" s="5"/>
      <c r="N18314" s="6"/>
    </row>
    <row r="18315" spans="8:14" x14ac:dyDescent="0.55000000000000004">
      <c r="H18315" s="4"/>
      <c r="M18315" s="5"/>
      <c r="N18315" s="6"/>
    </row>
    <row r="18316" spans="8:14" x14ac:dyDescent="0.55000000000000004">
      <c r="H18316" s="4"/>
      <c r="M18316" s="5"/>
      <c r="N18316" s="6"/>
    </row>
    <row r="18317" spans="8:14" x14ac:dyDescent="0.55000000000000004">
      <c r="H18317" s="4"/>
      <c r="M18317" s="5"/>
      <c r="N18317" s="6"/>
    </row>
    <row r="18318" spans="8:14" x14ac:dyDescent="0.55000000000000004">
      <c r="H18318" s="4"/>
      <c r="M18318" s="5"/>
      <c r="N18318" s="6"/>
    </row>
    <row r="18319" spans="8:14" x14ac:dyDescent="0.55000000000000004">
      <c r="H18319" s="4"/>
      <c r="M18319" s="5"/>
      <c r="N18319" s="6"/>
    </row>
    <row r="18320" spans="8:14" x14ac:dyDescent="0.55000000000000004">
      <c r="H18320" s="4"/>
      <c r="M18320" s="5"/>
      <c r="N18320" s="6"/>
    </row>
    <row r="18321" spans="8:14" x14ac:dyDescent="0.55000000000000004">
      <c r="H18321" s="4"/>
      <c r="M18321" s="5"/>
      <c r="N18321" s="6"/>
    </row>
    <row r="18322" spans="8:14" x14ac:dyDescent="0.55000000000000004">
      <c r="H18322" s="4"/>
      <c r="M18322" s="5"/>
      <c r="N18322" s="6"/>
    </row>
    <row r="18323" spans="8:14" x14ac:dyDescent="0.55000000000000004">
      <c r="H18323" s="4"/>
      <c r="M18323" s="5"/>
      <c r="N18323" s="6"/>
    </row>
    <row r="18324" spans="8:14" x14ac:dyDescent="0.55000000000000004">
      <c r="H18324" s="4"/>
      <c r="M18324" s="5"/>
      <c r="N18324" s="6"/>
    </row>
    <row r="18325" spans="8:14" x14ac:dyDescent="0.55000000000000004">
      <c r="H18325" s="4"/>
      <c r="M18325" s="5"/>
      <c r="N18325" s="6"/>
    </row>
    <row r="18326" spans="8:14" x14ac:dyDescent="0.55000000000000004">
      <c r="H18326" s="4"/>
      <c r="M18326" s="5"/>
      <c r="N18326" s="6"/>
    </row>
    <row r="18327" spans="8:14" x14ac:dyDescent="0.55000000000000004">
      <c r="H18327" s="4"/>
      <c r="M18327" s="5"/>
      <c r="N18327" s="6"/>
    </row>
    <row r="18328" spans="8:14" x14ac:dyDescent="0.55000000000000004">
      <c r="H18328" s="4"/>
      <c r="M18328" s="5"/>
      <c r="N18328" s="6"/>
    </row>
    <row r="18329" spans="8:14" x14ac:dyDescent="0.55000000000000004">
      <c r="H18329" s="4"/>
      <c r="M18329" s="5"/>
      <c r="N18329" s="6"/>
    </row>
    <row r="18330" spans="8:14" x14ac:dyDescent="0.55000000000000004">
      <c r="H18330" s="4"/>
      <c r="M18330" s="5"/>
      <c r="N18330" s="6"/>
    </row>
    <row r="18331" spans="8:14" x14ac:dyDescent="0.55000000000000004">
      <c r="H18331" s="4"/>
      <c r="M18331" s="5"/>
      <c r="N18331" s="6"/>
    </row>
    <row r="18332" spans="8:14" x14ac:dyDescent="0.55000000000000004">
      <c r="H18332" s="4"/>
      <c r="M18332" s="5"/>
      <c r="N18332" s="6"/>
    </row>
    <row r="18333" spans="8:14" x14ac:dyDescent="0.55000000000000004">
      <c r="H18333" s="4"/>
      <c r="M18333" s="5"/>
      <c r="N18333" s="6"/>
    </row>
    <row r="18334" spans="8:14" x14ac:dyDescent="0.55000000000000004">
      <c r="H18334" s="4"/>
      <c r="M18334" s="5"/>
      <c r="N18334" s="6"/>
    </row>
    <row r="18335" spans="8:14" x14ac:dyDescent="0.55000000000000004">
      <c r="H18335" s="4"/>
      <c r="M18335" s="5"/>
      <c r="N18335" s="6"/>
    </row>
    <row r="18336" spans="8:14" x14ac:dyDescent="0.55000000000000004">
      <c r="H18336" s="4"/>
      <c r="M18336" s="5"/>
      <c r="N18336" s="6"/>
    </row>
    <row r="18337" spans="8:14" x14ac:dyDescent="0.55000000000000004">
      <c r="H18337" s="4"/>
      <c r="M18337" s="5"/>
      <c r="N18337" s="6"/>
    </row>
    <row r="18338" spans="8:14" x14ac:dyDescent="0.55000000000000004">
      <c r="H18338" s="4"/>
      <c r="M18338" s="5"/>
      <c r="N18338" s="6"/>
    </row>
    <row r="18339" spans="8:14" x14ac:dyDescent="0.55000000000000004">
      <c r="H18339" s="4"/>
      <c r="M18339" s="5"/>
      <c r="N18339" s="6"/>
    </row>
    <row r="18340" spans="8:14" x14ac:dyDescent="0.55000000000000004">
      <c r="H18340" s="4"/>
      <c r="M18340" s="5"/>
      <c r="N18340" s="6"/>
    </row>
    <row r="18341" spans="8:14" x14ac:dyDescent="0.55000000000000004">
      <c r="H18341" s="4"/>
      <c r="M18341" s="5"/>
      <c r="N18341" s="6"/>
    </row>
    <row r="18342" spans="8:14" x14ac:dyDescent="0.55000000000000004">
      <c r="H18342" s="4"/>
      <c r="M18342" s="5"/>
      <c r="N18342" s="6"/>
    </row>
    <row r="18343" spans="8:14" x14ac:dyDescent="0.55000000000000004">
      <c r="H18343" s="4"/>
      <c r="M18343" s="5"/>
      <c r="N18343" s="6"/>
    </row>
    <row r="18344" spans="8:14" x14ac:dyDescent="0.55000000000000004">
      <c r="H18344" s="4"/>
      <c r="M18344" s="5"/>
      <c r="N18344" s="6"/>
    </row>
    <row r="18345" spans="8:14" x14ac:dyDescent="0.55000000000000004">
      <c r="H18345" s="4"/>
      <c r="M18345" s="5"/>
      <c r="N18345" s="6"/>
    </row>
    <row r="18346" spans="8:14" x14ac:dyDescent="0.55000000000000004">
      <c r="H18346" s="4"/>
      <c r="M18346" s="5"/>
      <c r="N18346" s="6"/>
    </row>
    <row r="18347" spans="8:14" x14ac:dyDescent="0.55000000000000004">
      <c r="H18347" s="4"/>
      <c r="M18347" s="5"/>
      <c r="N18347" s="6"/>
    </row>
    <row r="18348" spans="8:14" x14ac:dyDescent="0.55000000000000004">
      <c r="H18348" s="4"/>
      <c r="M18348" s="5"/>
      <c r="N18348" s="6"/>
    </row>
    <row r="18349" spans="8:14" x14ac:dyDescent="0.55000000000000004">
      <c r="H18349" s="4"/>
      <c r="M18349" s="5"/>
      <c r="N18349" s="6"/>
    </row>
    <row r="18350" spans="8:14" x14ac:dyDescent="0.55000000000000004">
      <c r="H18350" s="4"/>
      <c r="M18350" s="5"/>
      <c r="N18350" s="6"/>
    </row>
    <row r="18351" spans="8:14" x14ac:dyDescent="0.55000000000000004">
      <c r="H18351" s="4"/>
      <c r="M18351" s="5"/>
      <c r="N18351" s="6"/>
    </row>
    <row r="18352" spans="8:14" x14ac:dyDescent="0.55000000000000004">
      <c r="H18352" s="4"/>
      <c r="M18352" s="5"/>
      <c r="N18352" s="6"/>
    </row>
    <row r="18353" spans="8:14" x14ac:dyDescent="0.55000000000000004">
      <c r="H18353" s="4"/>
      <c r="M18353" s="5"/>
      <c r="N18353" s="6"/>
    </row>
    <row r="18354" spans="8:14" x14ac:dyDescent="0.55000000000000004">
      <c r="H18354" s="4"/>
      <c r="M18354" s="5"/>
      <c r="N18354" s="6"/>
    </row>
    <row r="18355" spans="8:14" x14ac:dyDescent="0.55000000000000004">
      <c r="H18355" s="4"/>
      <c r="M18355" s="5"/>
      <c r="N18355" s="6"/>
    </row>
    <row r="18356" spans="8:14" x14ac:dyDescent="0.55000000000000004">
      <c r="H18356" s="4"/>
      <c r="M18356" s="5"/>
      <c r="N18356" s="6"/>
    </row>
    <row r="18357" spans="8:14" x14ac:dyDescent="0.55000000000000004">
      <c r="H18357" s="4"/>
      <c r="M18357" s="5"/>
      <c r="N18357" s="6"/>
    </row>
    <row r="18358" spans="8:14" x14ac:dyDescent="0.55000000000000004">
      <c r="H18358" s="4"/>
      <c r="M18358" s="5"/>
      <c r="N18358" s="6"/>
    </row>
    <row r="18359" spans="8:14" x14ac:dyDescent="0.55000000000000004">
      <c r="H18359" s="4"/>
      <c r="M18359" s="5"/>
      <c r="N18359" s="6"/>
    </row>
    <row r="18360" spans="8:14" x14ac:dyDescent="0.55000000000000004">
      <c r="H18360" s="4"/>
      <c r="M18360" s="5"/>
      <c r="N18360" s="6"/>
    </row>
    <row r="18361" spans="8:14" x14ac:dyDescent="0.55000000000000004">
      <c r="H18361" s="4"/>
      <c r="M18361" s="5"/>
      <c r="N18361" s="6"/>
    </row>
    <row r="18362" spans="8:14" x14ac:dyDescent="0.55000000000000004">
      <c r="H18362" s="4"/>
      <c r="M18362" s="5"/>
      <c r="N18362" s="6"/>
    </row>
    <row r="18363" spans="8:14" x14ac:dyDescent="0.55000000000000004">
      <c r="H18363" s="4"/>
      <c r="M18363" s="5"/>
      <c r="N18363" s="6"/>
    </row>
    <row r="18364" spans="8:14" x14ac:dyDescent="0.55000000000000004">
      <c r="H18364" s="4"/>
      <c r="M18364" s="5"/>
      <c r="N18364" s="6"/>
    </row>
    <row r="18365" spans="8:14" x14ac:dyDescent="0.55000000000000004">
      <c r="H18365" s="4"/>
      <c r="M18365" s="5"/>
      <c r="N18365" s="6"/>
    </row>
    <row r="18366" spans="8:14" x14ac:dyDescent="0.55000000000000004">
      <c r="H18366" s="4"/>
      <c r="M18366" s="5"/>
      <c r="N18366" s="6"/>
    </row>
    <row r="18367" spans="8:14" x14ac:dyDescent="0.55000000000000004">
      <c r="H18367" s="4"/>
      <c r="M18367" s="5"/>
      <c r="N18367" s="6"/>
    </row>
    <row r="18368" spans="8:14" x14ac:dyDescent="0.55000000000000004">
      <c r="H18368" s="4"/>
      <c r="M18368" s="5"/>
      <c r="N18368" s="6"/>
    </row>
    <row r="18369" spans="8:14" x14ac:dyDescent="0.55000000000000004">
      <c r="H18369" s="4"/>
      <c r="M18369" s="5"/>
      <c r="N18369" s="6"/>
    </row>
    <row r="18370" spans="8:14" x14ac:dyDescent="0.55000000000000004">
      <c r="H18370" s="4"/>
      <c r="M18370" s="5"/>
      <c r="N18370" s="6"/>
    </row>
    <row r="18371" spans="8:14" x14ac:dyDescent="0.55000000000000004">
      <c r="H18371" s="4"/>
      <c r="M18371" s="5"/>
      <c r="N18371" s="6"/>
    </row>
    <row r="18372" spans="8:14" x14ac:dyDescent="0.55000000000000004">
      <c r="H18372" s="4"/>
      <c r="M18372" s="5"/>
      <c r="N18372" s="6"/>
    </row>
    <row r="18373" spans="8:14" x14ac:dyDescent="0.55000000000000004">
      <c r="H18373" s="4"/>
      <c r="M18373" s="5"/>
      <c r="N18373" s="6"/>
    </row>
    <row r="18374" spans="8:14" x14ac:dyDescent="0.55000000000000004">
      <c r="H18374" s="4"/>
      <c r="M18374" s="5"/>
      <c r="N18374" s="6"/>
    </row>
    <row r="18375" spans="8:14" x14ac:dyDescent="0.55000000000000004">
      <c r="H18375" s="4"/>
      <c r="M18375" s="5"/>
      <c r="N18375" s="6"/>
    </row>
    <row r="18376" spans="8:14" x14ac:dyDescent="0.55000000000000004">
      <c r="H18376" s="4"/>
      <c r="M18376" s="5"/>
      <c r="N18376" s="6"/>
    </row>
    <row r="18377" spans="8:14" x14ac:dyDescent="0.55000000000000004">
      <c r="H18377" s="4"/>
      <c r="M18377" s="5"/>
      <c r="N18377" s="6"/>
    </row>
    <row r="18378" spans="8:14" x14ac:dyDescent="0.55000000000000004">
      <c r="H18378" s="4"/>
      <c r="M18378" s="5"/>
      <c r="N18378" s="6"/>
    </row>
    <row r="18379" spans="8:14" x14ac:dyDescent="0.55000000000000004">
      <c r="H18379" s="4"/>
      <c r="M18379" s="5"/>
      <c r="N18379" s="6"/>
    </row>
    <row r="18380" spans="8:14" x14ac:dyDescent="0.55000000000000004">
      <c r="H18380" s="4"/>
      <c r="M18380" s="5"/>
      <c r="N18380" s="6"/>
    </row>
    <row r="18381" spans="8:14" x14ac:dyDescent="0.55000000000000004">
      <c r="H18381" s="4"/>
      <c r="M18381" s="5"/>
      <c r="N18381" s="6"/>
    </row>
    <row r="18382" spans="8:14" x14ac:dyDescent="0.55000000000000004">
      <c r="H18382" s="4"/>
      <c r="M18382" s="5"/>
      <c r="N18382" s="6"/>
    </row>
    <row r="18383" spans="8:14" x14ac:dyDescent="0.55000000000000004">
      <c r="H18383" s="4"/>
      <c r="M18383" s="5"/>
      <c r="N18383" s="6"/>
    </row>
    <row r="18384" spans="8:14" x14ac:dyDescent="0.55000000000000004">
      <c r="H18384" s="4"/>
      <c r="M18384" s="5"/>
      <c r="N18384" s="6"/>
    </row>
    <row r="18385" spans="8:14" x14ac:dyDescent="0.55000000000000004">
      <c r="H18385" s="4"/>
      <c r="M18385" s="5"/>
      <c r="N18385" s="6"/>
    </row>
    <row r="18386" spans="8:14" x14ac:dyDescent="0.55000000000000004">
      <c r="H18386" s="4"/>
      <c r="M18386" s="5"/>
      <c r="N18386" s="6"/>
    </row>
    <row r="18387" spans="8:14" x14ac:dyDescent="0.55000000000000004">
      <c r="H18387" s="4"/>
      <c r="M18387" s="5"/>
      <c r="N18387" s="6"/>
    </row>
    <row r="18388" spans="8:14" x14ac:dyDescent="0.55000000000000004">
      <c r="H18388" s="4"/>
      <c r="M18388" s="5"/>
      <c r="N18388" s="6"/>
    </row>
    <row r="18389" spans="8:14" x14ac:dyDescent="0.55000000000000004">
      <c r="H18389" s="4"/>
      <c r="M18389" s="5"/>
      <c r="N18389" s="6"/>
    </row>
    <row r="18390" spans="8:14" x14ac:dyDescent="0.55000000000000004">
      <c r="H18390" s="4"/>
      <c r="M18390" s="5"/>
      <c r="N18390" s="6"/>
    </row>
    <row r="18391" spans="8:14" x14ac:dyDescent="0.55000000000000004">
      <c r="H18391" s="4"/>
      <c r="M18391" s="5"/>
      <c r="N18391" s="6"/>
    </row>
    <row r="18392" spans="8:14" x14ac:dyDescent="0.55000000000000004">
      <c r="H18392" s="4"/>
      <c r="M18392" s="5"/>
      <c r="N18392" s="6"/>
    </row>
    <row r="18393" spans="8:14" x14ac:dyDescent="0.55000000000000004">
      <c r="H18393" s="4"/>
      <c r="M18393" s="5"/>
      <c r="N18393" s="6"/>
    </row>
    <row r="18394" spans="8:14" x14ac:dyDescent="0.55000000000000004">
      <c r="H18394" s="4"/>
      <c r="M18394" s="5"/>
      <c r="N18394" s="6"/>
    </row>
    <row r="18395" spans="8:14" x14ac:dyDescent="0.55000000000000004">
      <c r="H18395" s="4"/>
      <c r="M18395" s="5"/>
      <c r="N18395" s="6"/>
    </row>
    <row r="18396" spans="8:14" x14ac:dyDescent="0.55000000000000004">
      <c r="H18396" s="4"/>
      <c r="M18396" s="5"/>
      <c r="N18396" s="6"/>
    </row>
    <row r="18397" spans="8:14" x14ac:dyDescent="0.55000000000000004">
      <c r="H18397" s="4"/>
      <c r="M18397" s="5"/>
      <c r="N18397" s="6"/>
    </row>
    <row r="18398" spans="8:14" x14ac:dyDescent="0.55000000000000004">
      <c r="H18398" s="4"/>
      <c r="M18398" s="5"/>
      <c r="N18398" s="6"/>
    </row>
    <row r="18399" spans="8:14" x14ac:dyDescent="0.55000000000000004">
      <c r="H18399" s="4"/>
      <c r="M18399" s="5"/>
      <c r="N18399" s="6"/>
    </row>
    <row r="18400" spans="8:14" x14ac:dyDescent="0.55000000000000004">
      <c r="H18400" s="4"/>
      <c r="M18400" s="5"/>
      <c r="N18400" s="6"/>
    </row>
    <row r="18401" spans="8:14" x14ac:dyDescent="0.55000000000000004">
      <c r="H18401" s="4"/>
      <c r="M18401" s="5"/>
      <c r="N18401" s="6"/>
    </row>
    <row r="18402" spans="8:14" x14ac:dyDescent="0.55000000000000004">
      <c r="H18402" s="4"/>
      <c r="M18402" s="5"/>
      <c r="N18402" s="6"/>
    </row>
    <row r="18403" spans="8:14" x14ac:dyDescent="0.55000000000000004">
      <c r="H18403" s="4"/>
      <c r="M18403" s="5"/>
      <c r="N18403" s="6"/>
    </row>
    <row r="18404" spans="8:14" x14ac:dyDescent="0.55000000000000004">
      <c r="H18404" s="4"/>
      <c r="M18404" s="5"/>
      <c r="N18404" s="6"/>
    </row>
    <row r="18405" spans="8:14" x14ac:dyDescent="0.55000000000000004">
      <c r="H18405" s="4"/>
      <c r="M18405" s="5"/>
      <c r="N18405" s="6"/>
    </row>
    <row r="18406" spans="8:14" x14ac:dyDescent="0.55000000000000004">
      <c r="H18406" s="4"/>
      <c r="M18406" s="5"/>
      <c r="N18406" s="6"/>
    </row>
    <row r="18407" spans="8:14" x14ac:dyDescent="0.55000000000000004">
      <c r="H18407" s="4"/>
      <c r="M18407" s="5"/>
      <c r="N18407" s="6"/>
    </row>
    <row r="18408" spans="8:14" x14ac:dyDescent="0.55000000000000004">
      <c r="H18408" s="4"/>
      <c r="M18408" s="5"/>
      <c r="N18408" s="6"/>
    </row>
    <row r="18409" spans="8:14" x14ac:dyDescent="0.55000000000000004">
      <c r="H18409" s="4"/>
      <c r="M18409" s="5"/>
      <c r="N18409" s="6"/>
    </row>
    <row r="18410" spans="8:14" x14ac:dyDescent="0.55000000000000004">
      <c r="H18410" s="4"/>
      <c r="M18410" s="5"/>
      <c r="N18410" s="6"/>
    </row>
    <row r="18411" spans="8:14" x14ac:dyDescent="0.55000000000000004">
      <c r="H18411" s="4"/>
      <c r="M18411" s="5"/>
      <c r="N18411" s="6"/>
    </row>
    <row r="18412" spans="8:14" x14ac:dyDescent="0.55000000000000004">
      <c r="H18412" s="4"/>
      <c r="M18412" s="5"/>
      <c r="N18412" s="6"/>
    </row>
    <row r="18413" spans="8:14" x14ac:dyDescent="0.55000000000000004">
      <c r="H18413" s="4"/>
      <c r="M18413" s="5"/>
      <c r="N18413" s="6"/>
    </row>
    <row r="18414" spans="8:14" x14ac:dyDescent="0.55000000000000004">
      <c r="H18414" s="4"/>
      <c r="M18414" s="5"/>
      <c r="N18414" s="6"/>
    </row>
    <row r="18415" spans="8:14" x14ac:dyDescent="0.55000000000000004">
      <c r="H18415" s="4"/>
      <c r="M18415" s="5"/>
      <c r="N18415" s="6"/>
    </row>
    <row r="18416" spans="8:14" x14ac:dyDescent="0.55000000000000004">
      <c r="H18416" s="4"/>
      <c r="M18416" s="5"/>
      <c r="N18416" s="6"/>
    </row>
    <row r="18417" spans="8:14" x14ac:dyDescent="0.55000000000000004">
      <c r="H18417" s="4"/>
      <c r="M18417" s="5"/>
      <c r="N18417" s="6"/>
    </row>
    <row r="18418" spans="8:14" x14ac:dyDescent="0.55000000000000004">
      <c r="H18418" s="4"/>
      <c r="M18418" s="5"/>
      <c r="N18418" s="6"/>
    </row>
    <row r="18419" spans="8:14" x14ac:dyDescent="0.55000000000000004">
      <c r="H18419" s="4"/>
      <c r="M18419" s="5"/>
      <c r="N18419" s="6"/>
    </row>
    <row r="18420" spans="8:14" x14ac:dyDescent="0.55000000000000004">
      <c r="H18420" s="4"/>
      <c r="M18420" s="5"/>
      <c r="N18420" s="6"/>
    </row>
    <row r="18421" spans="8:14" x14ac:dyDescent="0.55000000000000004">
      <c r="H18421" s="4"/>
      <c r="M18421" s="5"/>
      <c r="N18421" s="6"/>
    </row>
    <row r="18422" spans="8:14" x14ac:dyDescent="0.55000000000000004">
      <c r="H18422" s="4"/>
      <c r="M18422" s="5"/>
      <c r="N18422" s="6"/>
    </row>
    <row r="18423" spans="8:14" x14ac:dyDescent="0.55000000000000004">
      <c r="H18423" s="4"/>
      <c r="M18423" s="5"/>
      <c r="N18423" s="6"/>
    </row>
    <row r="18424" spans="8:14" x14ac:dyDescent="0.55000000000000004">
      <c r="H18424" s="4"/>
      <c r="M18424" s="5"/>
      <c r="N18424" s="6"/>
    </row>
    <row r="18425" spans="8:14" x14ac:dyDescent="0.55000000000000004">
      <c r="H18425" s="4"/>
      <c r="M18425" s="5"/>
      <c r="N18425" s="6"/>
    </row>
    <row r="18426" spans="8:14" x14ac:dyDescent="0.55000000000000004">
      <c r="H18426" s="4"/>
      <c r="M18426" s="5"/>
      <c r="N18426" s="6"/>
    </row>
    <row r="18427" spans="8:14" x14ac:dyDescent="0.55000000000000004">
      <c r="H18427" s="4"/>
      <c r="M18427" s="5"/>
      <c r="N18427" s="6"/>
    </row>
    <row r="18428" spans="8:14" x14ac:dyDescent="0.55000000000000004">
      <c r="H18428" s="4"/>
      <c r="M18428" s="5"/>
      <c r="N18428" s="6"/>
    </row>
    <row r="18429" spans="8:14" x14ac:dyDescent="0.55000000000000004">
      <c r="H18429" s="4"/>
      <c r="M18429" s="5"/>
      <c r="N18429" s="6"/>
    </row>
    <row r="18430" spans="8:14" x14ac:dyDescent="0.55000000000000004">
      <c r="H18430" s="4"/>
      <c r="M18430" s="5"/>
      <c r="N18430" s="6"/>
    </row>
    <row r="18431" spans="8:14" x14ac:dyDescent="0.55000000000000004">
      <c r="H18431" s="4"/>
      <c r="M18431" s="5"/>
      <c r="N18431" s="6"/>
    </row>
    <row r="18432" spans="8:14" x14ac:dyDescent="0.55000000000000004">
      <c r="H18432" s="4"/>
      <c r="M18432" s="5"/>
      <c r="N18432" s="6"/>
    </row>
    <row r="18433" spans="8:14" x14ac:dyDescent="0.55000000000000004">
      <c r="H18433" s="4"/>
      <c r="M18433" s="5"/>
      <c r="N18433" s="6"/>
    </row>
    <row r="18434" spans="8:14" x14ac:dyDescent="0.55000000000000004">
      <c r="H18434" s="4"/>
      <c r="M18434" s="5"/>
      <c r="N18434" s="6"/>
    </row>
    <row r="18435" spans="8:14" x14ac:dyDescent="0.55000000000000004">
      <c r="H18435" s="4"/>
      <c r="M18435" s="5"/>
      <c r="N18435" s="6"/>
    </row>
    <row r="18436" spans="8:14" x14ac:dyDescent="0.55000000000000004">
      <c r="H18436" s="4"/>
      <c r="M18436" s="5"/>
      <c r="N18436" s="6"/>
    </row>
    <row r="18437" spans="8:14" x14ac:dyDescent="0.55000000000000004">
      <c r="H18437" s="4"/>
      <c r="M18437" s="5"/>
      <c r="N18437" s="6"/>
    </row>
    <row r="18438" spans="8:14" x14ac:dyDescent="0.55000000000000004">
      <c r="H18438" s="4"/>
      <c r="M18438" s="5"/>
      <c r="N18438" s="6"/>
    </row>
    <row r="18439" spans="8:14" x14ac:dyDescent="0.55000000000000004">
      <c r="H18439" s="4"/>
      <c r="M18439" s="5"/>
      <c r="N18439" s="6"/>
    </row>
    <row r="18440" spans="8:14" x14ac:dyDescent="0.55000000000000004">
      <c r="H18440" s="4"/>
      <c r="M18440" s="5"/>
      <c r="N18440" s="6"/>
    </row>
    <row r="18441" spans="8:14" x14ac:dyDescent="0.55000000000000004">
      <c r="H18441" s="4"/>
      <c r="M18441" s="5"/>
      <c r="N18441" s="6"/>
    </row>
    <row r="18442" spans="8:14" x14ac:dyDescent="0.55000000000000004">
      <c r="H18442" s="4"/>
      <c r="M18442" s="5"/>
      <c r="N18442" s="6"/>
    </row>
    <row r="18443" spans="8:14" x14ac:dyDescent="0.55000000000000004">
      <c r="H18443" s="4"/>
      <c r="M18443" s="5"/>
      <c r="N18443" s="6"/>
    </row>
    <row r="18444" spans="8:14" x14ac:dyDescent="0.55000000000000004">
      <c r="H18444" s="4"/>
      <c r="M18444" s="5"/>
      <c r="N18444" s="6"/>
    </row>
    <row r="18445" spans="8:14" x14ac:dyDescent="0.55000000000000004">
      <c r="H18445" s="4"/>
      <c r="M18445" s="5"/>
      <c r="N18445" s="6"/>
    </row>
    <row r="18446" spans="8:14" x14ac:dyDescent="0.55000000000000004">
      <c r="H18446" s="4"/>
      <c r="M18446" s="5"/>
      <c r="N18446" s="6"/>
    </row>
    <row r="18447" spans="8:14" x14ac:dyDescent="0.55000000000000004">
      <c r="H18447" s="4"/>
      <c r="M18447" s="5"/>
      <c r="N18447" s="6"/>
    </row>
    <row r="18448" spans="8:14" x14ac:dyDescent="0.55000000000000004">
      <c r="H18448" s="4"/>
      <c r="M18448" s="5"/>
      <c r="N18448" s="6"/>
    </row>
    <row r="18449" spans="8:14" x14ac:dyDescent="0.55000000000000004">
      <c r="H18449" s="4"/>
      <c r="M18449" s="5"/>
      <c r="N18449" s="6"/>
    </row>
    <row r="18450" spans="8:14" x14ac:dyDescent="0.55000000000000004">
      <c r="H18450" s="4"/>
      <c r="M18450" s="5"/>
      <c r="N18450" s="6"/>
    </row>
    <row r="18451" spans="8:14" x14ac:dyDescent="0.55000000000000004">
      <c r="H18451" s="4"/>
      <c r="M18451" s="5"/>
      <c r="N18451" s="6"/>
    </row>
    <row r="18452" spans="8:14" x14ac:dyDescent="0.55000000000000004">
      <c r="H18452" s="4"/>
      <c r="M18452" s="5"/>
      <c r="N18452" s="6"/>
    </row>
    <row r="18453" spans="8:14" x14ac:dyDescent="0.55000000000000004">
      <c r="H18453" s="4"/>
      <c r="M18453" s="5"/>
      <c r="N18453" s="6"/>
    </row>
    <row r="18454" spans="8:14" x14ac:dyDescent="0.55000000000000004">
      <c r="H18454" s="4"/>
      <c r="M18454" s="5"/>
      <c r="N18454" s="6"/>
    </row>
    <row r="18455" spans="8:14" x14ac:dyDescent="0.55000000000000004">
      <c r="H18455" s="4"/>
      <c r="M18455" s="5"/>
      <c r="N18455" s="6"/>
    </row>
    <row r="18456" spans="8:14" x14ac:dyDescent="0.55000000000000004">
      <c r="H18456" s="4"/>
      <c r="M18456" s="5"/>
      <c r="N18456" s="6"/>
    </row>
    <row r="18457" spans="8:14" x14ac:dyDescent="0.55000000000000004">
      <c r="H18457" s="4"/>
      <c r="M18457" s="5"/>
      <c r="N18457" s="6"/>
    </row>
    <row r="18458" spans="8:14" x14ac:dyDescent="0.55000000000000004">
      <c r="H18458" s="4"/>
      <c r="M18458" s="5"/>
      <c r="N18458" s="6"/>
    </row>
    <row r="18459" spans="8:14" x14ac:dyDescent="0.55000000000000004">
      <c r="H18459" s="4"/>
      <c r="M18459" s="5"/>
      <c r="N18459" s="6"/>
    </row>
    <row r="18460" spans="8:14" x14ac:dyDescent="0.55000000000000004">
      <c r="H18460" s="4"/>
      <c r="M18460" s="5"/>
      <c r="N18460" s="6"/>
    </row>
    <row r="18461" spans="8:14" x14ac:dyDescent="0.55000000000000004">
      <c r="H18461" s="4"/>
      <c r="M18461" s="5"/>
      <c r="N18461" s="6"/>
    </row>
    <row r="18462" spans="8:14" x14ac:dyDescent="0.55000000000000004">
      <c r="H18462" s="4"/>
      <c r="M18462" s="5"/>
      <c r="N18462" s="6"/>
    </row>
    <row r="18463" spans="8:14" x14ac:dyDescent="0.55000000000000004">
      <c r="H18463" s="4"/>
      <c r="M18463" s="5"/>
      <c r="N18463" s="6"/>
    </row>
    <row r="18464" spans="8:14" x14ac:dyDescent="0.55000000000000004">
      <c r="H18464" s="4"/>
      <c r="M18464" s="5"/>
      <c r="N18464" s="6"/>
    </row>
    <row r="18465" spans="8:14" x14ac:dyDescent="0.55000000000000004">
      <c r="H18465" s="4"/>
      <c r="M18465" s="5"/>
      <c r="N18465" s="6"/>
    </row>
    <row r="18466" spans="8:14" x14ac:dyDescent="0.55000000000000004">
      <c r="H18466" s="4"/>
      <c r="M18466" s="5"/>
      <c r="N18466" s="6"/>
    </row>
    <row r="18467" spans="8:14" x14ac:dyDescent="0.55000000000000004">
      <c r="H18467" s="4"/>
      <c r="M18467" s="5"/>
      <c r="N18467" s="6"/>
    </row>
    <row r="18468" spans="8:14" x14ac:dyDescent="0.55000000000000004">
      <c r="H18468" s="4"/>
      <c r="M18468" s="5"/>
      <c r="N18468" s="6"/>
    </row>
    <row r="18469" spans="8:14" x14ac:dyDescent="0.55000000000000004">
      <c r="H18469" s="4"/>
      <c r="M18469" s="5"/>
      <c r="N18469" s="6"/>
    </row>
    <row r="18470" spans="8:14" x14ac:dyDescent="0.55000000000000004">
      <c r="H18470" s="4"/>
      <c r="M18470" s="5"/>
      <c r="N18470" s="6"/>
    </row>
    <row r="18471" spans="8:14" x14ac:dyDescent="0.55000000000000004">
      <c r="H18471" s="4"/>
      <c r="M18471" s="5"/>
      <c r="N18471" s="6"/>
    </row>
    <row r="18472" spans="8:14" x14ac:dyDescent="0.55000000000000004">
      <c r="H18472" s="4"/>
      <c r="M18472" s="5"/>
      <c r="N18472" s="6"/>
    </row>
    <row r="18473" spans="8:14" x14ac:dyDescent="0.55000000000000004">
      <c r="H18473" s="4"/>
      <c r="M18473" s="5"/>
      <c r="N18473" s="6"/>
    </row>
    <row r="18474" spans="8:14" x14ac:dyDescent="0.55000000000000004">
      <c r="H18474" s="4"/>
      <c r="M18474" s="5"/>
      <c r="N18474" s="6"/>
    </row>
    <row r="18475" spans="8:14" x14ac:dyDescent="0.55000000000000004">
      <c r="H18475" s="4"/>
      <c r="M18475" s="5"/>
      <c r="N18475" s="6"/>
    </row>
    <row r="18476" spans="8:14" x14ac:dyDescent="0.55000000000000004">
      <c r="H18476" s="4"/>
      <c r="M18476" s="5"/>
      <c r="N18476" s="6"/>
    </row>
    <row r="18477" spans="8:14" x14ac:dyDescent="0.55000000000000004">
      <c r="H18477" s="4"/>
      <c r="M18477" s="5"/>
      <c r="N18477" s="6"/>
    </row>
    <row r="18478" spans="8:14" x14ac:dyDescent="0.55000000000000004">
      <c r="H18478" s="4"/>
      <c r="M18478" s="5"/>
      <c r="N18478" s="6"/>
    </row>
    <row r="18479" spans="8:14" x14ac:dyDescent="0.55000000000000004">
      <c r="H18479" s="4"/>
      <c r="M18479" s="5"/>
      <c r="N18479" s="6"/>
    </row>
    <row r="18480" spans="8:14" x14ac:dyDescent="0.55000000000000004">
      <c r="H18480" s="4"/>
      <c r="M18480" s="5"/>
      <c r="N18480" s="6"/>
    </row>
    <row r="18481" spans="8:14" x14ac:dyDescent="0.55000000000000004">
      <c r="H18481" s="4"/>
      <c r="M18481" s="5"/>
      <c r="N18481" s="6"/>
    </row>
    <row r="18482" spans="8:14" x14ac:dyDescent="0.55000000000000004">
      <c r="H18482" s="4"/>
      <c r="M18482" s="5"/>
      <c r="N18482" s="6"/>
    </row>
    <row r="18483" spans="8:14" x14ac:dyDescent="0.55000000000000004">
      <c r="H18483" s="4"/>
      <c r="M18483" s="5"/>
      <c r="N18483" s="6"/>
    </row>
    <row r="18484" spans="8:14" x14ac:dyDescent="0.55000000000000004">
      <c r="H18484" s="4"/>
      <c r="M18484" s="5"/>
      <c r="N18484" s="6"/>
    </row>
    <row r="18485" spans="8:14" x14ac:dyDescent="0.55000000000000004">
      <c r="H18485" s="4"/>
      <c r="M18485" s="5"/>
      <c r="N18485" s="6"/>
    </row>
    <row r="18486" spans="8:14" x14ac:dyDescent="0.55000000000000004">
      <c r="H18486" s="4"/>
      <c r="M18486" s="5"/>
      <c r="N18486" s="6"/>
    </row>
    <row r="18487" spans="8:14" x14ac:dyDescent="0.55000000000000004">
      <c r="H18487" s="4"/>
      <c r="M18487" s="5"/>
      <c r="N18487" s="6"/>
    </row>
    <row r="18488" spans="8:14" x14ac:dyDescent="0.55000000000000004">
      <c r="H18488" s="4"/>
      <c r="M18488" s="5"/>
      <c r="N18488" s="6"/>
    </row>
    <row r="18489" spans="8:14" x14ac:dyDescent="0.55000000000000004">
      <c r="H18489" s="4"/>
      <c r="M18489" s="5"/>
      <c r="N18489" s="6"/>
    </row>
    <row r="18490" spans="8:14" x14ac:dyDescent="0.55000000000000004">
      <c r="H18490" s="4"/>
      <c r="M18490" s="5"/>
      <c r="N18490" s="6"/>
    </row>
    <row r="18491" spans="8:14" x14ac:dyDescent="0.55000000000000004">
      <c r="H18491" s="4"/>
      <c r="M18491" s="5"/>
      <c r="N18491" s="6"/>
    </row>
    <row r="18492" spans="8:14" x14ac:dyDescent="0.55000000000000004">
      <c r="H18492" s="4"/>
      <c r="M18492" s="5"/>
      <c r="N18492" s="6"/>
    </row>
    <row r="18493" spans="8:14" x14ac:dyDescent="0.55000000000000004">
      <c r="H18493" s="4"/>
      <c r="M18493" s="5"/>
      <c r="N18493" s="6"/>
    </row>
    <row r="18494" spans="8:14" x14ac:dyDescent="0.55000000000000004">
      <c r="H18494" s="4"/>
      <c r="M18494" s="5"/>
      <c r="N18494" s="6"/>
    </row>
    <row r="18495" spans="8:14" x14ac:dyDescent="0.55000000000000004">
      <c r="H18495" s="4"/>
      <c r="M18495" s="5"/>
      <c r="N18495" s="6"/>
    </row>
    <row r="18496" spans="8:14" x14ac:dyDescent="0.55000000000000004">
      <c r="H18496" s="4"/>
      <c r="M18496" s="5"/>
      <c r="N18496" s="6"/>
    </row>
    <row r="18497" spans="8:14" x14ac:dyDescent="0.55000000000000004">
      <c r="H18497" s="4"/>
      <c r="M18497" s="5"/>
      <c r="N18497" s="6"/>
    </row>
    <row r="18498" spans="8:14" x14ac:dyDescent="0.55000000000000004">
      <c r="H18498" s="4"/>
      <c r="M18498" s="5"/>
      <c r="N18498" s="6"/>
    </row>
    <row r="18499" spans="8:14" x14ac:dyDescent="0.55000000000000004">
      <c r="H18499" s="4"/>
      <c r="M18499" s="5"/>
      <c r="N18499" s="6"/>
    </row>
    <row r="18500" spans="8:14" x14ac:dyDescent="0.55000000000000004">
      <c r="H18500" s="4"/>
      <c r="M18500" s="5"/>
      <c r="N18500" s="6"/>
    </row>
    <row r="18501" spans="8:14" x14ac:dyDescent="0.55000000000000004">
      <c r="H18501" s="4"/>
      <c r="M18501" s="5"/>
      <c r="N18501" s="6"/>
    </row>
    <row r="18502" spans="8:14" x14ac:dyDescent="0.55000000000000004">
      <c r="H18502" s="4"/>
      <c r="M18502" s="5"/>
      <c r="N18502" s="6"/>
    </row>
    <row r="18503" spans="8:14" x14ac:dyDescent="0.55000000000000004">
      <c r="H18503" s="4"/>
      <c r="M18503" s="5"/>
      <c r="N18503" s="6"/>
    </row>
    <row r="18504" spans="8:14" x14ac:dyDescent="0.55000000000000004">
      <c r="H18504" s="4"/>
      <c r="M18504" s="5"/>
      <c r="N18504" s="6"/>
    </row>
    <row r="18505" spans="8:14" x14ac:dyDescent="0.55000000000000004">
      <c r="H18505" s="4"/>
      <c r="M18505" s="5"/>
      <c r="N18505" s="6"/>
    </row>
    <row r="18506" spans="8:14" x14ac:dyDescent="0.55000000000000004">
      <c r="H18506" s="4"/>
      <c r="M18506" s="5"/>
      <c r="N18506" s="6"/>
    </row>
    <row r="18507" spans="8:14" x14ac:dyDescent="0.55000000000000004">
      <c r="H18507" s="4"/>
      <c r="M18507" s="5"/>
      <c r="N18507" s="6"/>
    </row>
    <row r="18508" spans="8:14" x14ac:dyDescent="0.55000000000000004">
      <c r="H18508" s="4"/>
      <c r="M18508" s="5"/>
      <c r="N18508" s="6"/>
    </row>
    <row r="18509" spans="8:14" x14ac:dyDescent="0.55000000000000004">
      <c r="H18509" s="4"/>
      <c r="M18509" s="5"/>
      <c r="N18509" s="6"/>
    </row>
    <row r="18510" spans="8:14" x14ac:dyDescent="0.55000000000000004">
      <c r="H18510" s="4"/>
      <c r="M18510" s="5"/>
      <c r="N18510" s="6"/>
    </row>
    <row r="18511" spans="8:14" x14ac:dyDescent="0.55000000000000004">
      <c r="H18511" s="4"/>
      <c r="M18511" s="5"/>
      <c r="N18511" s="6"/>
    </row>
    <row r="18512" spans="8:14" x14ac:dyDescent="0.55000000000000004">
      <c r="H18512" s="4"/>
      <c r="M18512" s="5"/>
      <c r="N18512" s="6"/>
    </row>
    <row r="18513" spans="8:14" x14ac:dyDescent="0.55000000000000004">
      <c r="H18513" s="4"/>
      <c r="M18513" s="5"/>
      <c r="N18513" s="6"/>
    </row>
    <row r="18514" spans="8:14" x14ac:dyDescent="0.55000000000000004">
      <c r="H18514" s="4"/>
      <c r="M18514" s="5"/>
      <c r="N18514" s="6"/>
    </row>
    <row r="18515" spans="8:14" x14ac:dyDescent="0.55000000000000004">
      <c r="H18515" s="4"/>
      <c r="M18515" s="5"/>
      <c r="N18515" s="6"/>
    </row>
    <row r="18516" spans="8:14" x14ac:dyDescent="0.55000000000000004">
      <c r="H18516" s="4"/>
      <c r="M18516" s="5"/>
      <c r="N18516" s="6"/>
    </row>
    <row r="18517" spans="8:14" x14ac:dyDescent="0.55000000000000004">
      <c r="H18517" s="4"/>
      <c r="M18517" s="5"/>
      <c r="N18517" s="6"/>
    </row>
    <row r="18518" spans="8:14" x14ac:dyDescent="0.55000000000000004">
      <c r="H18518" s="4"/>
      <c r="M18518" s="5"/>
      <c r="N18518" s="6"/>
    </row>
    <row r="18519" spans="8:14" x14ac:dyDescent="0.55000000000000004">
      <c r="H18519" s="4"/>
      <c r="M18519" s="5"/>
      <c r="N18519" s="6"/>
    </row>
    <row r="18520" spans="8:14" x14ac:dyDescent="0.55000000000000004">
      <c r="H18520" s="4"/>
      <c r="M18520" s="5"/>
      <c r="N18520" s="6"/>
    </row>
    <row r="18521" spans="8:14" x14ac:dyDescent="0.55000000000000004">
      <c r="H18521" s="4"/>
      <c r="M18521" s="5"/>
      <c r="N18521" s="6"/>
    </row>
    <row r="18522" spans="8:14" x14ac:dyDescent="0.55000000000000004">
      <c r="H18522" s="4"/>
      <c r="M18522" s="5"/>
      <c r="N18522" s="6"/>
    </row>
    <row r="18523" spans="8:14" x14ac:dyDescent="0.55000000000000004">
      <c r="H18523" s="4"/>
      <c r="M18523" s="5"/>
      <c r="N18523" s="6"/>
    </row>
    <row r="18524" spans="8:14" x14ac:dyDescent="0.55000000000000004">
      <c r="H18524" s="4"/>
      <c r="M18524" s="5"/>
      <c r="N18524" s="6"/>
    </row>
    <row r="18525" spans="8:14" x14ac:dyDescent="0.55000000000000004">
      <c r="H18525" s="4"/>
      <c r="M18525" s="5"/>
      <c r="N18525" s="6"/>
    </row>
    <row r="18526" spans="8:14" x14ac:dyDescent="0.55000000000000004">
      <c r="H18526" s="4"/>
      <c r="M18526" s="5"/>
      <c r="N18526" s="6"/>
    </row>
    <row r="18527" spans="8:14" x14ac:dyDescent="0.55000000000000004">
      <c r="H18527" s="4"/>
      <c r="M18527" s="5"/>
      <c r="N18527" s="6"/>
    </row>
    <row r="18528" spans="8:14" x14ac:dyDescent="0.55000000000000004">
      <c r="H18528" s="4"/>
      <c r="M18528" s="5"/>
      <c r="N18528" s="6"/>
    </row>
    <row r="18529" spans="8:14" x14ac:dyDescent="0.55000000000000004">
      <c r="H18529" s="4"/>
      <c r="M18529" s="5"/>
      <c r="N18529" s="6"/>
    </row>
    <row r="18530" spans="8:14" x14ac:dyDescent="0.55000000000000004">
      <c r="H18530" s="4"/>
      <c r="M18530" s="5"/>
      <c r="N18530" s="6"/>
    </row>
    <row r="18531" spans="8:14" x14ac:dyDescent="0.55000000000000004">
      <c r="H18531" s="4"/>
      <c r="M18531" s="5"/>
      <c r="N18531" s="6"/>
    </row>
    <row r="18532" spans="8:14" x14ac:dyDescent="0.55000000000000004">
      <c r="H18532" s="4"/>
      <c r="M18532" s="5"/>
      <c r="N18532" s="6"/>
    </row>
    <row r="18533" spans="8:14" x14ac:dyDescent="0.55000000000000004">
      <c r="H18533" s="4"/>
      <c r="M18533" s="5"/>
      <c r="N18533" s="6"/>
    </row>
    <row r="18534" spans="8:14" x14ac:dyDescent="0.55000000000000004">
      <c r="H18534" s="4"/>
      <c r="M18534" s="5"/>
      <c r="N18534" s="6"/>
    </row>
    <row r="18535" spans="8:14" x14ac:dyDescent="0.55000000000000004">
      <c r="H18535" s="4"/>
      <c r="M18535" s="5"/>
      <c r="N18535" s="6"/>
    </row>
    <row r="18536" spans="8:14" x14ac:dyDescent="0.55000000000000004">
      <c r="H18536" s="4"/>
      <c r="M18536" s="5"/>
      <c r="N18536" s="6"/>
    </row>
    <row r="18537" spans="8:14" x14ac:dyDescent="0.55000000000000004">
      <c r="H18537" s="4"/>
      <c r="M18537" s="5"/>
      <c r="N18537" s="6"/>
    </row>
    <row r="18538" spans="8:14" x14ac:dyDescent="0.55000000000000004">
      <c r="H18538" s="4"/>
      <c r="M18538" s="5"/>
      <c r="N18538" s="6"/>
    </row>
    <row r="18539" spans="8:14" x14ac:dyDescent="0.55000000000000004">
      <c r="H18539" s="4"/>
      <c r="M18539" s="5"/>
      <c r="N18539" s="6"/>
    </row>
    <row r="18540" spans="8:14" x14ac:dyDescent="0.55000000000000004">
      <c r="H18540" s="4"/>
      <c r="M18540" s="5"/>
      <c r="N18540" s="6"/>
    </row>
    <row r="18541" spans="8:14" x14ac:dyDescent="0.55000000000000004">
      <c r="H18541" s="4"/>
      <c r="M18541" s="5"/>
      <c r="N18541" s="6"/>
    </row>
    <row r="18542" spans="8:14" x14ac:dyDescent="0.55000000000000004">
      <c r="H18542" s="4"/>
      <c r="M18542" s="5"/>
      <c r="N18542" s="6"/>
    </row>
    <row r="18543" spans="8:14" x14ac:dyDescent="0.55000000000000004">
      <c r="H18543" s="4"/>
      <c r="M18543" s="5"/>
      <c r="N18543" s="6"/>
    </row>
    <row r="18544" spans="8:14" x14ac:dyDescent="0.55000000000000004">
      <c r="H18544" s="4"/>
      <c r="M18544" s="5"/>
      <c r="N18544" s="6"/>
    </row>
    <row r="18545" spans="8:14" x14ac:dyDescent="0.55000000000000004">
      <c r="H18545" s="4"/>
      <c r="M18545" s="5"/>
      <c r="N18545" s="6"/>
    </row>
    <row r="18546" spans="8:14" x14ac:dyDescent="0.55000000000000004">
      <c r="H18546" s="4"/>
      <c r="M18546" s="5"/>
      <c r="N18546" s="6"/>
    </row>
    <row r="18547" spans="8:14" x14ac:dyDescent="0.55000000000000004">
      <c r="H18547" s="4"/>
      <c r="M18547" s="5"/>
      <c r="N18547" s="6"/>
    </row>
    <row r="18548" spans="8:14" x14ac:dyDescent="0.55000000000000004">
      <c r="H18548" s="4"/>
      <c r="M18548" s="5"/>
      <c r="N18548" s="6"/>
    </row>
    <row r="18549" spans="8:14" x14ac:dyDescent="0.55000000000000004">
      <c r="H18549" s="4"/>
      <c r="M18549" s="5"/>
      <c r="N18549" s="6"/>
    </row>
    <row r="18550" spans="8:14" x14ac:dyDescent="0.55000000000000004">
      <c r="H18550" s="4"/>
      <c r="M18550" s="5"/>
      <c r="N18550" s="6"/>
    </row>
    <row r="18551" spans="8:14" x14ac:dyDescent="0.55000000000000004">
      <c r="H18551" s="4"/>
      <c r="M18551" s="5"/>
      <c r="N18551" s="6"/>
    </row>
    <row r="18552" spans="8:14" x14ac:dyDescent="0.55000000000000004">
      <c r="H18552" s="4"/>
      <c r="M18552" s="5"/>
      <c r="N18552" s="6"/>
    </row>
    <row r="18553" spans="8:14" x14ac:dyDescent="0.55000000000000004">
      <c r="H18553" s="4"/>
      <c r="M18553" s="5"/>
      <c r="N18553" s="6"/>
    </row>
    <row r="18554" spans="8:14" x14ac:dyDescent="0.55000000000000004">
      <c r="H18554" s="4"/>
      <c r="M18554" s="5"/>
      <c r="N18554" s="6"/>
    </row>
    <row r="18555" spans="8:14" x14ac:dyDescent="0.55000000000000004">
      <c r="H18555" s="4"/>
      <c r="M18555" s="5"/>
      <c r="N18555" s="6"/>
    </row>
    <row r="18556" spans="8:14" x14ac:dyDescent="0.55000000000000004">
      <c r="H18556" s="4"/>
      <c r="M18556" s="5"/>
      <c r="N18556" s="6"/>
    </row>
    <row r="18557" spans="8:14" x14ac:dyDescent="0.55000000000000004">
      <c r="H18557" s="4"/>
      <c r="M18557" s="5"/>
      <c r="N18557" s="6"/>
    </row>
    <row r="18558" spans="8:14" x14ac:dyDescent="0.55000000000000004">
      <c r="H18558" s="4"/>
      <c r="M18558" s="5"/>
      <c r="N18558" s="6"/>
    </row>
    <row r="18559" spans="8:14" x14ac:dyDescent="0.55000000000000004">
      <c r="H18559" s="4"/>
      <c r="M18559" s="5"/>
      <c r="N18559" s="6"/>
    </row>
    <row r="18560" spans="8:14" x14ac:dyDescent="0.55000000000000004">
      <c r="H18560" s="4"/>
      <c r="M18560" s="5"/>
      <c r="N18560" s="6"/>
    </row>
    <row r="18561" spans="8:14" x14ac:dyDescent="0.55000000000000004">
      <c r="H18561" s="4"/>
      <c r="M18561" s="5"/>
      <c r="N18561" s="6"/>
    </row>
    <row r="18562" spans="8:14" x14ac:dyDescent="0.55000000000000004">
      <c r="H18562" s="4"/>
      <c r="M18562" s="5"/>
      <c r="N18562" s="6"/>
    </row>
    <row r="18563" spans="8:14" x14ac:dyDescent="0.55000000000000004">
      <c r="H18563" s="4"/>
      <c r="M18563" s="5"/>
      <c r="N18563" s="6"/>
    </row>
    <row r="18564" spans="8:14" x14ac:dyDescent="0.55000000000000004">
      <c r="H18564" s="4"/>
      <c r="M18564" s="5"/>
      <c r="N18564" s="6"/>
    </row>
    <row r="18565" spans="8:14" x14ac:dyDescent="0.55000000000000004">
      <c r="H18565" s="4"/>
      <c r="M18565" s="5"/>
      <c r="N18565" s="6"/>
    </row>
    <row r="18566" spans="8:14" x14ac:dyDescent="0.55000000000000004">
      <c r="H18566" s="4"/>
      <c r="M18566" s="5"/>
      <c r="N18566" s="6"/>
    </row>
    <row r="18567" spans="8:14" x14ac:dyDescent="0.55000000000000004">
      <c r="H18567" s="4"/>
      <c r="M18567" s="5"/>
      <c r="N18567" s="6"/>
    </row>
    <row r="18568" spans="8:14" x14ac:dyDescent="0.55000000000000004">
      <c r="H18568" s="4"/>
      <c r="M18568" s="5"/>
      <c r="N18568" s="6"/>
    </row>
    <row r="18569" spans="8:14" x14ac:dyDescent="0.55000000000000004">
      <c r="H18569" s="4"/>
      <c r="M18569" s="5"/>
      <c r="N18569" s="6"/>
    </row>
    <row r="18570" spans="8:14" x14ac:dyDescent="0.55000000000000004">
      <c r="H18570" s="4"/>
      <c r="M18570" s="5"/>
      <c r="N18570" s="6"/>
    </row>
    <row r="18571" spans="8:14" x14ac:dyDescent="0.55000000000000004">
      <c r="H18571" s="4"/>
      <c r="M18571" s="5"/>
      <c r="N18571" s="6"/>
    </row>
    <row r="18572" spans="8:14" x14ac:dyDescent="0.55000000000000004">
      <c r="H18572" s="4"/>
      <c r="M18572" s="5"/>
      <c r="N18572" s="6"/>
    </row>
    <row r="18573" spans="8:14" x14ac:dyDescent="0.55000000000000004">
      <c r="H18573" s="4"/>
      <c r="M18573" s="5"/>
      <c r="N18573" s="6"/>
    </row>
    <row r="18574" spans="8:14" x14ac:dyDescent="0.55000000000000004">
      <c r="H18574" s="4"/>
      <c r="M18574" s="5"/>
      <c r="N18574" s="6"/>
    </row>
    <row r="18575" spans="8:14" x14ac:dyDescent="0.55000000000000004">
      <c r="H18575" s="4"/>
      <c r="M18575" s="5"/>
      <c r="N18575" s="6"/>
    </row>
    <row r="18576" spans="8:14" x14ac:dyDescent="0.55000000000000004">
      <c r="H18576" s="4"/>
      <c r="M18576" s="5"/>
      <c r="N18576" s="6"/>
    </row>
    <row r="18577" spans="8:14" x14ac:dyDescent="0.55000000000000004">
      <c r="H18577" s="4"/>
      <c r="M18577" s="5"/>
      <c r="N18577" s="6"/>
    </row>
    <row r="18578" spans="8:14" x14ac:dyDescent="0.55000000000000004">
      <c r="H18578" s="4"/>
      <c r="M18578" s="5"/>
      <c r="N18578" s="6"/>
    </row>
    <row r="18579" spans="8:14" x14ac:dyDescent="0.55000000000000004">
      <c r="H18579" s="4"/>
      <c r="M18579" s="5"/>
      <c r="N18579" s="6"/>
    </row>
    <row r="18580" spans="8:14" x14ac:dyDescent="0.55000000000000004">
      <c r="H18580" s="4"/>
      <c r="M18580" s="5"/>
      <c r="N18580" s="6"/>
    </row>
    <row r="18581" spans="8:14" x14ac:dyDescent="0.55000000000000004">
      <c r="H18581" s="4"/>
      <c r="M18581" s="5"/>
      <c r="N18581" s="6"/>
    </row>
    <row r="18582" spans="8:14" x14ac:dyDescent="0.55000000000000004">
      <c r="H18582" s="4"/>
      <c r="M18582" s="5"/>
      <c r="N18582" s="6"/>
    </row>
    <row r="18583" spans="8:14" x14ac:dyDescent="0.55000000000000004">
      <c r="H18583" s="4"/>
      <c r="M18583" s="5"/>
      <c r="N18583" s="6"/>
    </row>
    <row r="18584" spans="8:14" x14ac:dyDescent="0.55000000000000004">
      <c r="H18584" s="4"/>
      <c r="M18584" s="5"/>
      <c r="N18584" s="6"/>
    </row>
    <row r="18585" spans="8:14" x14ac:dyDescent="0.55000000000000004">
      <c r="H18585" s="4"/>
      <c r="M18585" s="5"/>
      <c r="N18585" s="6"/>
    </row>
    <row r="18586" spans="8:14" x14ac:dyDescent="0.55000000000000004">
      <c r="H18586" s="4"/>
      <c r="M18586" s="5"/>
      <c r="N18586" s="6"/>
    </row>
    <row r="18587" spans="8:14" x14ac:dyDescent="0.55000000000000004">
      <c r="H18587" s="4"/>
      <c r="M18587" s="5"/>
      <c r="N18587" s="6"/>
    </row>
    <row r="18588" spans="8:14" x14ac:dyDescent="0.55000000000000004">
      <c r="H18588" s="4"/>
      <c r="M18588" s="5"/>
      <c r="N18588" s="6"/>
    </row>
    <row r="18589" spans="8:14" x14ac:dyDescent="0.55000000000000004">
      <c r="H18589" s="4"/>
      <c r="M18589" s="5"/>
      <c r="N18589" s="6"/>
    </row>
    <row r="18590" spans="8:14" x14ac:dyDescent="0.55000000000000004">
      <c r="H18590" s="4"/>
      <c r="M18590" s="5"/>
      <c r="N18590" s="6"/>
    </row>
    <row r="18591" spans="8:14" x14ac:dyDescent="0.55000000000000004">
      <c r="H18591" s="4"/>
      <c r="M18591" s="5"/>
      <c r="N18591" s="6"/>
    </row>
    <row r="18592" spans="8:14" x14ac:dyDescent="0.55000000000000004">
      <c r="H18592" s="4"/>
      <c r="M18592" s="5"/>
      <c r="N18592" s="6"/>
    </row>
    <row r="18593" spans="8:14" x14ac:dyDescent="0.55000000000000004">
      <c r="H18593" s="4"/>
      <c r="M18593" s="5"/>
      <c r="N18593" s="6"/>
    </row>
    <row r="18594" spans="8:14" x14ac:dyDescent="0.55000000000000004">
      <c r="H18594" s="4"/>
      <c r="M18594" s="5"/>
      <c r="N18594" s="6"/>
    </row>
    <row r="18595" spans="8:14" x14ac:dyDescent="0.55000000000000004">
      <c r="H18595" s="4"/>
      <c r="M18595" s="5"/>
      <c r="N18595" s="6"/>
    </row>
    <row r="18596" spans="8:14" x14ac:dyDescent="0.55000000000000004">
      <c r="H18596" s="4"/>
      <c r="M18596" s="5"/>
      <c r="N18596" s="6"/>
    </row>
    <row r="18597" spans="8:14" x14ac:dyDescent="0.55000000000000004">
      <c r="H18597" s="4"/>
      <c r="M18597" s="5"/>
      <c r="N18597" s="6"/>
    </row>
    <row r="18598" spans="8:14" x14ac:dyDescent="0.55000000000000004">
      <c r="H18598" s="4"/>
      <c r="M18598" s="5"/>
      <c r="N18598" s="6"/>
    </row>
    <row r="18599" spans="8:14" x14ac:dyDescent="0.55000000000000004">
      <c r="H18599" s="4"/>
      <c r="M18599" s="5"/>
      <c r="N18599" s="6"/>
    </row>
    <row r="18600" spans="8:14" x14ac:dyDescent="0.55000000000000004">
      <c r="H18600" s="4"/>
      <c r="M18600" s="5"/>
      <c r="N18600" s="6"/>
    </row>
    <row r="18601" spans="8:14" x14ac:dyDescent="0.55000000000000004">
      <c r="H18601" s="4"/>
      <c r="M18601" s="5"/>
      <c r="N18601" s="6"/>
    </row>
    <row r="18602" spans="8:14" x14ac:dyDescent="0.55000000000000004">
      <c r="H18602" s="4"/>
      <c r="M18602" s="5"/>
      <c r="N18602" s="6"/>
    </row>
    <row r="18603" spans="8:14" x14ac:dyDescent="0.55000000000000004">
      <c r="H18603" s="4"/>
      <c r="M18603" s="5"/>
      <c r="N18603" s="6"/>
    </row>
    <row r="18604" spans="8:14" x14ac:dyDescent="0.55000000000000004">
      <c r="H18604" s="4"/>
      <c r="M18604" s="5"/>
      <c r="N18604" s="6"/>
    </row>
    <row r="18605" spans="8:14" x14ac:dyDescent="0.55000000000000004">
      <c r="H18605" s="4"/>
      <c r="M18605" s="5"/>
      <c r="N18605" s="6"/>
    </row>
    <row r="18606" spans="8:14" x14ac:dyDescent="0.55000000000000004">
      <c r="H18606" s="4"/>
      <c r="M18606" s="5"/>
      <c r="N18606" s="6"/>
    </row>
    <row r="18607" spans="8:14" x14ac:dyDescent="0.55000000000000004">
      <c r="H18607" s="4"/>
      <c r="M18607" s="5"/>
      <c r="N18607" s="6"/>
    </row>
    <row r="18608" spans="8:14" x14ac:dyDescent="0.55000000000000004">
      <c r="H18608" s="4"/>
      <c r="M18608" s="5"/>
      <c r="N18608" s="6"/>
    </row>
    <row r="18609" spans="8:14" x14ac:dyDescent="0.55000000000000004">
      <c r="H18609" s="4"/>
      <c r="M18609" s="5"/>
      <c r="N18609" s="6"/>
    </row>
    <row r="18610" spans="8:14" x14ac:dyDescent="0.55000000000000004">
      <c r="H18610" s="4"/>
      <c r="M18610" s="5"/>
      <c r="N18610" s="6"/>
    </row>
    <row r="18611" spans="8:14" x14ac:dyDescent="0.55000000000000004">
      <c r="H18611" s="4"/>
      <c r="M18611" s="5"/>
      <c r="N18611" s="6"/>
    </row>
    <row r="18612" spans="8:14" x14ac:dyDescent="0.55000000000000004">
      <c r="H18612" s="4"/>
      <c r="M18612" s="5"/>
      <c r="N18612" s="6"/>
    </row>
    <row r="18613" spans="8:14" x14ac:dyDescent="0.55000000000000004">
      <c r="H18613" s="4"/>
      <c r="M18613" s="5"/>
      <c r="N18613" s="6"/>
    </row>
    <row r="18614" spans="8:14" x14ac:dyDescent="0.55000000000000004">
      <c r="H18614" s="4"/>
      <c r="M18614" s="5"/>
      <c r="N18614" s="6"/>
    </row>
    <row r="18615" spans="8:14" x14ac:dyDescent="0.55000000000000004">
      <c r="H18615" s="4"/>
      <c r="M18615" s="5"/>
      <c r="N18615" s="6"/>
    </row>
    <row r="18616" spans="8:14" x14ac:dyDescent="0.55000000000000004">
      <c r="H18616" s="4"/>
      <c r="M18616" s="5"/>
      <c r="N18616" s="6"/>
    </row>
    <row r="18617" spans="8:14" x14ac:dyDescent="0.55000000000000004">
      <c r="H18617" s="4"/>
      <c r="M18617" s="5"/>
      <c r="N18617" s="6"/>
    </row>
    <row r="18618" spans="8:14" x14ac:dyDescent="0.55000000000000004">
      <c r="H18618" s="4"/>
      <c r="M18618" s="5"/>
      <c r="N18618" s="6"/>
    </row>
    <row r="18619" spans="8:14" x14ac:dyDescent="0.55000000000000004">
      <c r="H18619" s="4"/>
      <c r="M18619" s="5"/>
      <c r="N18619" s="6"/>
    </row>
    <row r="18620" spans="8:14" x14ac:dyDescent="0.55000000000000004">
      <c r="H18620" s="4"/>
      <c r="M18620" s="5"/>
      <c r="N18620" s="6"/>
    </row>
    <row r="18621" spans="8:14" x14ac:dyDescent="0.55000000000000004">
      <c r="H18621" s="4"/>
      <c r="M18621" s="5"/>
      <c r="N18621" s="6"/>
    </row>
    <row r="18622" spans="8:14" x14ac:dyDescent="0.55000000000000004">
      <c r="H18622" s="4"/>
      <c r="M18622" s="5"/>
      <c r="N18622" s="6"/>
    </row>
    <row r="18623" spans="8:14" x14ac:dyDescent="0.55000000000000004">
      <c r="H18623" s="4"/>
      <c r="M18623" s="5"/>
      <c r="N18623" s="6"/>
    </row>
    <row r="18624" spans="8:14" x14ac:dyDescent="0.55000000000000004">
      <c r="H18624" s="4"/>
      <c r="M18624" s="5"/>
      <c r="N18624" s="6"/>
    </row>
    <row r="18625" spans="8:14" x14ac:dyDescent="0.55000000000000004">
      <c r="H18625" s="4"/>
      <c r="M18625" s="5"/>
      <c r="N18625" s="6"/>
    </row>
    <row r="18626" spans="8:14" x14ac:dyDescent="0.55000000000000004">
      <c r="H18626" s="4"/>
      <c r="M18626" s="5"/>
      <c r="N18626" s="6"/>
    </row>
    <row r="18627" spans="8:14" x14ac:dyDescent="0.55000000000000004">
      <c r="H18627" s="4"/>
      <c r="M18627" s="5"/>
      <c r="N18627" s="6"/>
    </row>
    <row r="18628" spans="8:14" x14ac:dyDescent="0.55000000000000004">
      <c r="H18628" s="4"/>
      <c r="M18628" s="5"/>
      <c r="N18628" s="6"/>
    </row>
    <row r="18629" spans="8:14" x14ac:dyDescent="0.55000000000000004">
      <c r="H18629" s="4"/>
      <c r="M18629" s="5"/>
      <c r="N18629" s="6"/>
    </row>
    <row r="18630" spans="8:14" x14ac:dyDescent="0.55000000000000004">
      <c r="H18630" s="4"/>
      <c r="M18630" s="5"/>
      <c r="N18630" s="6"/>
    </row>
    <row r="18631" spans="8:14" x14ac:dyDescent="0.55000000000000004">
      <c r="H18631" s="4"/>
      <c r="M18631" s="5"/>
      <c r="N18631" s="6"/>
    </row>
    <row r="18632" spans="8:14" x14ac:dyDescent="0.55000000000000004">
      <c r="H18632" s="4"/>
      <c r="M18632" s="5"/>
      <c r="N18632" s="6"/>
    </row>
    <row r="18633" spans="8:14" x14ac:dyDescent="0.55000000000000004">
      <c r="H18633" s="4"/>
      <c r="M18633" s="5"/>
      <c r="N18633" s="6"/>
    </row>
    <row r="18634" spans="8:14" x14ac:dyDescent="0.55000000000000004">
      <c r="H18634" s="4"/>
      <c r="M18634" s="5"/>
      <c r="N18634" s="6"/>
    </row>
    <row r="18635" spans="8:14" x14ac:dyDescent="0.55000000000000004">
      <c r="H18635" s="4"/>
      <c r="M18635" s="5"/>
      <c r="N18635" s="6"/>
    </row>
    <row r="18636" spans="8:14" x14ac:dyDescent="0.55000000000000004">
      <c r="H18636" s="4"/>
      <c r="M18636" s="5"/>
      <c r="N18636" s="6"/>
    </row>
    <row r="18637" spans="8:14" x14ac:dyDescent="0.55000000000000004">
      <c r="H18637" s="4"/>
      <c r="M18637" s="5"/>
      <c r="N18637" s="6"/>
    </row>
    <row r="18638" spans="8:14" x14ac:dyDescent="0.55000000000000004">
      <c r="H18638" s="4"/>
      <c r="M18638" s="5"/>
      <c r="N18638" s="6"/>
    </row>
    <row r="18639" spans="8:14" x14ac:dyDescent="0.55000000000000004">
      <c r="H18639" s="4"/>
      <c r="M18639" s="5"/>
      <c r="N18639" s="6"/>
    </row>
    <row r="18640" spans="8:14" x14ac:dyDescent="0.55000000000000004">
      <c r="H18640" s="4"/>
      <c r="M18640" s="5"/>
      <c r="N18640" s="6"/>
    </row>
    <row r="18641" spans="8:14" x14ac:dyDescent="0.55000000000000004">
      <c r="H18641" s="4"/>
      <c r="M18641" s="5"/>
      <c r="N18641" s="6"/>
    </row>
    <row r="18642" spans="8:14" x14ac:dyDescent="0.55000000000000004">
      <c r="H18642" s="4"/>
      <c r="M18642" s="5"/>
      <c r="N18642" s="6"/>
    </row>
    <row r="18643" spans="8:14" x14ac:dyDescent="0.55000000000000004">
      <c r="H18643" s="4"/>
      <c r="M18643" s="5"/>
      <c r="N18643" s="6"/>
    </row>
    <row r="18644" spans="8:14" x14ac:dyDescent="0.55000000000000004">
      <c r="H18644" s="4"/>
      <c r="M18644" s="5"/>
      <c r="N18644" s="6"/>
    </row>
    <row r="18645" spans="8:14" x14ac:dyDescent="0.55000000000000004">
      <c r="H18645" s="4"/>
      <c r="M18645" s="5"/>
      <c r="N18645" s="6"/>
    </row>
    <row r="18646" spans="8:14" x14ac:dyDescent="0.55000000000000004">
      <c r="H18646" s="4"/>
      <c r="M18646" s="5"/>
      <c r="N18646" s="6"/>
    </row>
    <row r="18647" spans="8:14" x14ac:dyDescent="0.55000000000000004">
      <c r="H18647" s="4"/>
      <c r="M18647" s="5"/>
      <c r="N18647" s="6"/>
    </row>
    <row r="18648" spans="8:14" x14ac:dyDescent="0.55000000000000004">
      <c r="H18648" s="4"/>
      <c r="M18648" s="5"/>
      <c r="N18648" s="6"/>
    </row>
    <row r="18649" spans="8:14" x14ac:dyDescent="0.55000000000000004">
      <c r="H18649" s="4"/>
      <c r="M18649" s="5"/>
      <c r="N18649" s="6"/>
    </row>
    <row r="18650" spans="8:14" x14ac:dyDescent="0.55000000000000004">
      <c r="H18650" s="4"/>
      <c r="M18650" s="5"/>
      <c r="N18650" s="6"/>
    </row>
    <row r="18651" spans="8:14" x14ac:dyDescent="0.55000000000000004">
      <c r="H18651" s="4"/>
      <c r="M18651" s="5"/>
      <c r="N18651" s="6"/>
    </row>
    <row r="18652" spans="8:14" x14ac:dyDescent="0.55000000000000004">
      <c r="H18652" s="4"/>
      <c r="M18652" s="5"/>
      <c r="N18652" s="6"/>
    </row>
    <row r="18653" spans="8:14" x14ac:dyDescent="0.55000000000000004">
      <c r="H18653" s="4"/>
      <c r="M18653" s="5"/>
      <c r="N18653" s="6"/>
    </row>
    <row r="18654" spans="8:14" x14ac:dyDescent="0.55000000000000004">
      <c r="H18654" s="4"/>
      <c r="M18654" s="5"/>
      <c r="N18654" s="6"/>
    </row>
    <row r="18655" spans="8:14" x14ac:dyDescent="0.55000000000000004">
      <c r="H18655" s="4"/>
      <c r="M18655" s="5"/>
      <c r="N18655" s="6"/>
    </row>
    <row r="18656" spans="8:14" x14ac:dyDescent="0.55000000000000004">
      <c r="H18656" s="4"/>
      <c r="M18656" s="5"/>
      <c r="N18656" s="6"/>
    </row>
    <row r="18657" spans="8:14" x14ac:dyDescent="0.55000000000000004">
      <c r="H18657" s="4"/>
      <c r="M18657" s="5"/>
      <c r="N18657" s="6"/>
    </row>
    <row r="18658" spans="8:14" x14ac:dyDescent="0.55000000000000004">
      <c r="H18658" s="4"/>
      <c r="M18658" s="5"/>
      <c r="N18658" s="6"/>
    </row>
    <row r="18659" spans="8:14" x14ac:dyDescent="0.55000000000000004">
      <c r="H18659" s="4"/>
      <c r="M18659" s="5"/>
      <c r="N18659" s="6"/>
    </row>
    <row r="18660" spans="8:14" x14ac:dyDescent="0.55000000000000004">
      <c r="H18660" s="4"/>
      <c r="M18660" s="5"/>
      <c r="N18660" s="6"/>
    </row>
    <row r="18661" spans="8:14" x14ac:dyDescent="0.55000000000000004">
      <c r="H18661" s="4"/>
      <c r="M18661" s="5"/>
      <c r="N18661" s="6"/>
    </row>
    <row r="18662" spans="8:14" x14ac:dyDescent="0.55000000000000004">
      <c r="H18662" s="4"/>
      <c r="M18662" s="5"/>
      <c r="N18662" s="6"/>
    </row>
    <row r="18663" spans="8:14" x14ac:dyDescent="0.55000000000000004">
      <c r="H18663" s="4"/>
      <c r="M18663" s="5"/>
      <c r="N18663" s="6"/>
    </row>
    <row r="18664" spans="8:14" x14ac:dyDescent="0.55000000000000004">
      <c r="H18664" s="4"/>
      <c r="M18664" s="5"/>
      <c r="N18664" s="6"/>
    </row>
    <row r="18665" spans="8:14" x14ac:dyDescent="0.55000000000000004">
      <c r="H18665" s="4"/>
      <c r="M18665" s="5"/>
      <c r="N18665" s="6"/>
    </row>
    <row r="18666" spans="8:14" x14ac:dyDescent="0.55000000000000004">
      <c r="H18666" s="4"/>
      <c r="M18666" s="5"/>
      <c r="N18666" s="6"/>
    </row>
    <row r="18667" spans="8:14" x14ac:dyDescent="0.55000000000000004">
      <c r="H18667" s="4"/>
      <c r="M18667" s="5"/>
      <c r="N18667" s="6"/>
    </row>
    <row r="18668" spans="8:14" x14ac:dyDescent="0.55000000000000004">
      <c r="H18668" s="4"/>
      <c r="M18668" s="5"/>
      <c r="N18668" s="6"/>
    </row>
    <row r="18669" spans="8:14" x14ac:dyDescent="0.55000000000000004">
      <c r="H18669" s="4"/>
      <c r="M18669" s="5"/>
      <c r="N18669" s="6"/>
    </row>
    <row r="18670" spans="8:14" x14ac:dyDescent="0.55000000000000004">
      <c r="H18670" s="4"/>
      <c r="M18670" s="5"/>
      <c r="N18670" s="6"/>
    </row>
    <row r="18671" spans="8:14" x14ac:dyDescent="0.55000000000000004">
      <c r="H18671" s="4"/>
      <c r="M18671" s="5"/>
      <c r="N18671" s="6"/>
    </row>
    <row r="18672" spans="8:14" x14ac:dyDescent="0.55000000000000004">
      <c r="H18672" s="4"/>
      <c r="M18672" s="5"/>
      <c r="N18672" s="6"/>
    </row>
    <row r="18673" spans="8:14" x14ac:dyDescent="0.55000000000000004">
      <c r="H18673" s="4"/>
      <c r="M18673" s="5"/>
      <c r="N18673" s="6"/>
    </row>
    <row r="18674" spans="8:14" x14ac:dyDescent="0.55000000000000004">
      <c r="H18674" s="4"/>
      <c r="M18674" s="5"/>
      <c r="N18674" s="6"/>
    </row>
    <row r="18675" spans="8:14" x14ac:dyDescent="0.55000000000000004">
      <c r="H18675" s="4"/>
      <c r="M18675" s="5"/>
      <c r="N18675" s="6"/>
    </row>
    <row r="18676" spans="8:14" x14ac:dyDescent="0.55000000000000004">
      <c r="H18676" s="4"/>
      <c r="M18676" s="5"/>
      <c r="N18676" s="6"/>
    </row>
    <row r="18677" spans="8:14" x14ac:dyDescent="0.55000000000000004">
      <c r="H18677" s="4"/>
      <c r="M18677" s="5"/>
      <c r="N18677" s="6"/>
    </row>
    <row r="18678" spans="8:14" x14ac:dyDescent="0.55000000000000004">
      <c r="H18678" s="4"/>
      <c r="M18678" s="5"/>
      <c r="N18678" s="6"/>
    </row>
    <row r="18679" spans="8:14" x14ac:dyDescent="0.55000000000000004">
      <c r="H18679" s="4"/>
      <c r="M18679" s="5"/>
      <c r="N18679" s="6"/>
    </row>
    <row r="18680" spans="8:14" x14ac:dyDescent="0.55000000000000004">
      <c r="H18680" s="4"/>
      <c r="M18680" s="5"/>
      <c r="N18680" s="6"/>
    </row>
    <row r="18681" spans="8:14" x14ac:dyDescent="0.55000000000000004">
      <c r="H18681" s="4"/>
      <c r="M18681" s="5"/>
      <c r="N18681" s="6"/>
    </row>
    <row r="18682" spans="8:14" x14ac:dyDescent="0.55000000000000004">
      <c r="H18682" s="4"/>
      <c r="M18682" s="5"/>
      <c r="N18682" s="6"/>
    </row>
    <row r="18683" spans="8:14" x14ac:dyDescent="0.55000000000000004">
      <c r="H18683" s="4"/>
      <c r="M18683" s="5"/>
      <c r="N18683" s="6"/>
    </row>
    <row r="18684" spans="8:14" x14ac:dyDescent="0.55000000000000004">
      <c r="H18684" s="4"/>
      <c r="M18684" s="5"/>
      <c r="N18684" s="6"/>
    </row>
    <row r="18685" spans="8:14" x14ac:dyDescent="0.55000000000000004">
      <c r="H18685" s="4"/>
      <c r="M18685" s="5"/>
      <c r="N18685" s="6"/>
    </row>
    <row r="18686" spans="8:14" x14ac:dyDescent="0.55000000000000004">
      <c r="H18686" s="4"/>
      <c r="M18686" s="5"/>
      <c r="N18686" s="6"/>
    </row>
    <row r="18687" spans="8:14" x14ac:dyDescent="0.55000000000000004">
      <c r="H18687" s="4"/>
      <c r="M18687" s="5"/>
      <c r="N18687" s="6"/>
    </row>
    <row r="18688" spans="8:14" x14ac:dyDescent="0.55000000000000004">
      <c r="H18688" s="4"/>
      <c r="M18688" s="5"/>
      <c r="N18688" s="6"/>
    </row>
    <row r="18689" spans="8:14" x14ac:dyDescent="0.55000000000000004">
      <c r="H18689" s="4"/>
      <c r="M18689" s="5"/>
      <c r="N18689" s="6"/>
    </row>
    <row r="18690" spans="8:14" x14ac:dyDescent="0.55000000000000004">
      <c r="H18690" s="4"/>
      <c r="M18690" s="5"/>
      <c r="N18690" s="6"/>
    </row>
    <row r="18691" spans="8:14" x14ac:dyDescent="0.55000000000000004">
      <c r="H18691" s="4"/>
      <c r="M18691" s="5"/>
      <c r="N18691" s="6"/>
    </row>
    <row r="18692" spans="8:14" x14ac:dyDescent="0.55000000000000004">
      <c r="H18692" s="4"/>
      <c r="M18692" s="5"/>
      <c r="N18692" s="6"/>
    </row>
    <row r="18693" spans="8:14" x14ac:dyDescent="0.55000000000000004">
      <c r="H18693" s="4"/>
      <c r="M18693" s="5"/>
      <c r="N18693" s="6"/>
    </row>
    <row r="18694" spans="8:14" x14ac:dyDescent="0.55000000000000004">
      <c r="H18694" s="4"/>
      <c r="M18694" s="5"/>
      <c r="N18694" s="6"/>
    </row>
    <row r="18695" spans="8:14" x14ac:dyDescent="0.55000000000000004">
      <c r="H18695" s="4"/>
      <c r="M18695" s="5"/>
      <c r="N18695" s="6"/>
    </row>
    <row r="18696" spans="8:14" x14ac:dyDescent="0.55000000000000004">
      <c r="H18696" s="4"/>
      <c r="M18696" s="5"/>
      <c r="N18696" s="6"/>
    </row>
    <row r="18697" spans="8:14" x14ac:dyDescent="0.55000000000000004">
      <c r="H18697" s="4"/>
      <c r="M18697" s="5"/>
      <c r="N18697" s="6"/>
    </row>
    <row r="18698" spans="8:14" x14ac:dyDescent="0.55000000000000004">
      <c r="H18698" s="4"/>
      <c r="M18698" s="5"/>
      <c r="N18698" s="6"/>
    </row>
    <row r="18699" spans="8:14" x14ac:dyDescent="0.55000000000000004">
      <c r="H18699" s="4"/>
      <c r="M18699" s="5"/>
      <c r="N18699" s="6"/>
    </row>
    <row r="18700" spans="8:14" x14ac:dyDescent="0.55000000000000004">
      <c r="H18700" s="4"/>
      <c r="M18700" s="5"/>
      <c r="N18700" s="6"/>
    </row>
    <row r="18701" spans="8:14" x14ac:dyDescent="0.55000000000000004">
      <c r="H18701" s="4"/>
      <c r="M18701" s="5"/>
      <c r="N18701" s="6"/>
    </row>
    <row r="18702" spans="8:14" x14ac:dyDescent="0.55000000000000004">
      <c r="H18702" s="4"/>
      <c r="M18702" s="5"/>
      <c r="N18702" s="6"/>
    </row>
    <row r="18703" spans="8:14" x14ac:dyDescent="0.55000000000000004">
      <c r="H18703" s="4"/>
      <c r="M18703" s="5"/>
      <c r="N18703" s="6"/>
    </row>
    <row r="18704" spans="8:14" x14ac:dyDescent="0.55000000000000004">
      <c r="H18704" s="4"/>
      <c r="M18704" s="5"/>
      <c r="N18704" s="6"/>
    </row>
    <row r="18705" spans="8:14" x14ac:dyDescent="0.55000000000000004">
      <c r="H18705" s="4"/>
      <c r="M18705" s="5"/>
      <c r="N18705" s="6"/>
    </row>
    <row r="18706" spans="8:14" x14ac:dyDescent="0.55000000000000004">
      <c r="H18706" s="4"/>
      <c r="M18706" s="5"/>
      <c r="N18706" s="6"/>
    </row>
    <row r="18707" spans="8:14" x14ac:dyDescent="0.55000000000000004">
      <c r="H18707" s="4"/>
      <c r="M18707" s="5"/>
      <c r="N18707" s="6"/>
    </row>
    <row r="18708" spans="8:14" x14ac:dyDescent="0.55000000000000004">
      <c r="H18708" s="4"/>
      <c r="M18708" s="5"/>
      <c r="N18708" s="6"/>
    </row>
    <row r="18709" spans="8:14" x14ac:dyDescent="0.55000000000000004">
      <c r="H18709" s="4"/>
      <c r="M18709" s="5"/>
      <c r="N18709" s="6"/>
    </row>
    <row r="18710" spans="8:14" x14ac:dyDescent="0.55000000000000004">
      <c r="H18710" s="4"/>
      <c r="M18710" s="5"/>
      <c r="N18710" s="6"/>
    </row>
    <row r="18711" spans="8:14" x14ac:dyDescent="0.55000000000000004">
      <c r="H18711" s="4"/>
      <c r="M18711" s="5"/>
      <c r="N18711" s="6"/>
    </row>
    <row r="18712" spans="8:14" x14ac:dyDescent="0.55000000000000004">
      <c r="H18712" s="4"/>
      <c r="M18712" s="5"/>
      <c r="N18712" s="6"/>
    </row>
    <row r="18713" spans="8:14" x14ac:dyDescent="0.55000000000000004">
      <c r="H18713" s="4"/>
      <c r="M18713" s="5"/>
      <c r="N18713" s="6"/>
    </row>
    <row r="18714" spans="8:14" x14ac:dyDescent="0.55000000000000004">
      <c r="H18714" s="4"/>
      <c r="M18714" s="5"/>
      <c r="N18714" s="6"/>
    </row>
    <row r="18715" spans="8:14" x14ac:dyDescent="0.55000000000000004">
      <c r="H18715" s="4"/>
      <c r="M18715" s="5"/>
      <c r="N18715" s="6"/>
    </row>
    <row r="18716" spans="8:14" x14ac:dyDescent="0.55000000000000004">
      <c r="H18716" s="4"/>
      <c r="M18716" s="5"/>
      <c r="N18716" s="6"/>
    </row>
    <row r="18717" spans="8:14" x14ac:dyDescent="0.55000000000000004">
      <c r="H18717" s="4"/>
      <c r="M18717" s="5"/>
      <c r="N18717" s="6"/>
    </row>
    <row r="18718" spans="8:14" x14ac:dyDescent="0.55000000000000004">
      <c r="H18718" s="4"/>
      <c r="M18718" s="5"/>
      <c r="N18718" s="6"/>
    </row>
    <row r="18719" spans="8:14" x14ac:dyDescent="0.55000000000000004">
      <c r="H18719" s="4"/>
      <c r="M18719" s="5"/>
      <c r="N18719" s="6"/>
    </row>
    <row r="18720" spans="8:14" x14ac:dyDescent="0.55000000000000004">
      <c r="H18720" s="4"/>
      <c r="M18720" s="5"/>
      <c r="N18720" s="6"/>
    </row>
    <row r="18721" spans="8:14" x14ac:dyDescent="0.55000000000000004">
      <c r="H18721" s="4"/>
      <c r="M18721" s="5"/>
      <c r="N18721" s="6"/>
    </row>
    <row r="18722" spans="8:14" x14ac:dyDescent="0.55000000000000004">
      <c r="H18722" s="4"/>
      <c r="M18722" s="5"/>
      <c r="N18722" s="6"/>
    </row>
    <row r="18723" spans="8:14" x14ac:dyDescent="0.55000000000000004">
      <c r="H18723" s="4"/>
      <c r="M18723" s="5"/>
      <c r="N18723" s="6"/>
    </row>
    <row r="18724" spans="8:14" x14ac:dyDescent="0.55000000000000004">
      <c r="H18724" s="4"/>
      <c r="M18724" s="5"/>
      <c r="N18724" s="6"/>
    </row>
    <row r="18725" spans="8:14" x14ac:dyDescent="0.55000000000000004">
      <c r="H18725" s="4"/>
      <c r="M18725" s="5"/>
      <c r="N18725" s="6"/>
    </row>
    <row r="18726" spans="8:14" x14ac:dyDescent="0.55000000000000004">
      <c r="H18726" s="4"/>
      <c r="M18726" s="5"/>
      <c r="N18726" s="6"/>
    </row>
    <row r="18727" spans="8:14" x14ac:dyDescent="0.55000000000000004">
      <c r="H18727" s="4"/>
      <c r="M18727" s="5"/>
      <c r="N18727" s="6"/>
    </row>
    <row r="18728" spans="8:14" x14ac:dyDescent="0.55000000000000004">
      <c r="H18728" s="4"/>
      <c r="M18728" s="5"/>
      <c r="N18728" s="6"/>
    </row>
    <row r="18729" spans="8:14" x14ac:dyDescent="0.55000000000000004">
      <c r="H18729" s="4"/>
      <c r="M18729" s="5"/>
      <c r="N18729" s="6"/>
    </row>
    <row r="18730" spans="8:14" x14ac:dyDescent="0.55000000000000004">
      <c r="H18730" s="4"/>
      <c r="M18730" s="5"/>
      <c r="N18730" s="6"/>
    </row>
    <row r="18731" spans="8:14" x14ac:dyDescent="0.55000000000000004">
      <c r="H18731" s="4"/>
      <c r="M18731" s="5"/>
      <c r="N18731" s="6"/>
    </row>
    <row r="18732" spans="8:14" x14ac:dyDescent="0.55000000000000004">
      <c r="H18732" s="4"/>
      <c r="M18732" s="5"/>
      <c r="N18732" s="6"/>
    </row>
    <row r="18733" spans="8:14" x14ac:dyDescent="0.55000000000000004">
      <c r="H18733" s="4"/>
      <c r="M18733" s="5"/>
      <c r="N18733" s="6"/>
    </row>
    <row r="18734" spans="8:14" x14ac:dyDescent="0.55000000000000004">
      <c r="H18734" s="4"/>
      <c r="M18734" s="5"/>
      <c r="N18734" s="6"/>
    </row>
    <row r="18735" spans="8:14" x14ac:dyDescent="0.55000000000000004">
      <c r="H18735" s="4"/>
      <c r="M18735" s="5"/>
      <c r="N18735" s="6"/>
    </row>
    <row r="18736" spans="8:14" x14ac:dyDescent="0.55000000000000004">
      <c r="H18736" s="4"/>
      <c r="M18736" s="5"/>
      <c r="N18736" s="6"/>
    </row>
    <row r="18737" spans="8:14" x14ac:dyDescent="0.55000000000000004">
      <c r="H18737" s="4"/>
      <c r="M18737" s="5"/>
      <c r="N18737" s="6"/>
    </row>
    <row r="18738" spans="8:14" x14ac:dyDescent="0.55000000000000004">
      <c r="H18738" s="4"/>
      <c r="M18738" s="5"/>
      <c r="N18738" s="6"/>
    </row>
    <row r="18739" spans="8:14" x14ac:dyDescent="0.55000000000000004">
      <c r="H18739" s="4"/>
      <c r="M18739" s="5"/>
      <c r="N18739" s="6"/>
    </row>
    <row r="18740" spans="8:14" x14ac:dyDescent="0.55000000000000004">
      <c r="H18740" s="4"/>
      <c r="M18740" s="5"/>
      <c r="N18740" s="6"/>
    </row>
    <row r="18741" spans="8:14" x14ac:dyDescent="0.55000000000000004">
      <c r="H18741" s="4"/>
      <c r="M18741" s="5"/>
      <c r="N18741" s="6"/>
    </row>
    <row r="18742" spans="8:14" x14ac:dyDescent="0.55000000000000004">
      <c r="H18742" s="4"/>
      <c r="M18742" s="5"/>
      <c r="N18742" s="6"/>
    </row>
    <row r="18743" spans="8:14" x14ac:dyDescent="0.55000000000000004">
      <c r="H18743" s="4"/>
      <c r="M18743" s="5"/>
      <c r="N18743" s="6"/>
    </row>
    <row r="18744" spans="8:14" x14ac:dyDescent="0.55000000000000004">
      <c r="H18744" s="4"/>
      <c r="M18744" s="5"/>
      <c r="N18744" s="6"/>
    </row>
    <row r="18745" spans="8:14" x14ac:dyDescent="0.55000000000000004">
      <c r="H18745" s="4"/>
      <c r="M18745" s="5"/>
      <c r="N18745" s="6"/>
    </row>
    <row r="18746" spans="8:14" x14ac:dyDescent="0.55000000000000004">
      <c r="H18746" s="4"/>
      <c r="M18746" s="5"/>
      <c r="N18746" s="6"/>
    </row>
    <row r="18747" spans="8:14" x14ac:dyDescent="0.55000000000000004">
      <c r="H18747" s="4"/>
      <c r="M18747" s="5"/>
      <c r="N18747" s="6"/>
    </row>
    <row r="18748" spans="8:14" x14ac:dyDescent="0.55000000000000004">
      <c r="H18748" s="4"/>
      <c r="M18748" s="5"/>
      <c r="N18748" s="6"/>
    </row>
    <row r="18749" spans="8:14" x14ac:dyDescent="0.55000000000000004">
      <c r="H18749" s="4"/>
      <c r="M18749" s="5"/>
      <c r="N18749" s="6"/>
    </row>
    <row r="18750" spans="8:14" x14ac:dyDescent="0.55000000000000004">
      <c r="H18750" s="4"/>
      <c r="M18750" s="5"/>
      <c r="N18750" s="6"/>
    </row>
    <row r="18751" spans="8:14" x14ac:dyDescent="0.55000000000000004">
      <c r="H18751" s="4"/>
      <c r="M18751" s="5"/>
      <c r="N18751" s="6"/>
    </row>
    <row r="18752" spans="8:14" x14ac:dyDescent="0.55000000000000004">
      <c r="H18752" s="4"/>
      <c r="M18752" s="5"/>
      <c r="N18752" s="6"/>
    </row>
    <row r="18753" spans="8:14" x14ac:dyDescent="0.55000000000000004">
      <c r="H18753" s="4"/>
      <c r="M18753" s="5"/>
      <c r="N18753" s="6"/>
    </row>
    <row r="18754" spans="8:14" x14ac:dyDescent="0.55000000000000004">
      <c r="H18754" s="4"/>
      <c r="M18754" s="5"/>
      <c r="N18754" s="6"/>
    </row>
    <row r="18755" spans="8:14" x14ac:dyDescent="0.55000000000000004">
      <c r="H18755" s="4"/>
      <c r="M18755" s="5"/>
      <c r="N18755" s="6"/>
    </row>
    <row r="18756" spans="8:14" x14ac:dyDescent="0.55000000000000004">
      <c r="H18756" s="4"/>
      <c r="M18756" s="5"/>
      <c r="N18756" s="6"/>
    </row>
    <row r="18757" spans="8:14" x14ac:dyDescent="0.55000000000000004">
      <c r="H18757" s="4"/>
      <c r="M18757" s="5"/>
      <c r="N18757" s="6"/>
    </row>
    <row r="18758" spans="8:14" x14ac:dyDescent="0.55000000000000004">
      <c r="H18758" s="4"/>
      <c r="M18758" s="5"/>
      <c r="N18758" s="6"/>
    </row>
    <row r="18759" spans="8:14" x14ac:dyDescent="0.55000000000000004">
      <c r="H18759" s="4"/>
      <c r="M18759" s="5"/>
      <c r="N18759" s="6"/>
    </row>
    <row r="18760" spans="8:14" x14ac:dyDescent="0.55000000000000004">
      <c r="H18760" s="4"/>
      <c r="M18760" s="5"/>
      <c r="N18760" s="6"/>
    </row>
    <row r="18761" spans="8:14" x14ac:dyDescent="0.55000000000000004">
      <c r="H18761" s="4"/>
      <c r="M18761" s="5"/>
      <c r="N18761" s="6"/>
    </row>
    <row r="18762" spans="8:14" x14ac:dyDescent="0.55000000000000004">
      <c r="H18762" s="4"/>
      <c r="M18762" s="5"/>
      <c r="N18762" s="6"/>
    </row>
    <row r="18763" spans="8:14" x14ac:dyDescent="0.55000000000000004">
      <c r="H18763" s="4"/>
      <c r="M18763" s="5"/>
      <c r="N18763" s="6"/>
    </row>
    <row r="18764" spans="8:14" x14ac:dyDescent="0.55000000000000004">
      <c r="H18764" s="4"/>
      <c r="M18764" s="5"/>
      <c r="N18764" s="6"/>
    </row>
    <row r="18765" spans="8:14" x14ac:dyDescent="0.55000000000000004">
      <c r="H18765" s="4"/>
      <c r="M18765" s="5"/>
      <c r="N18765" s="6"/>
    </row>
    <row r="18766" spans="8:14" x14ac:dyDescent="0.55000000000000004">
      <c r="H18766" s="4"/>
      <c r="M18766" s="5"/>
      <c r="N18766" s="6"/>
    </row>
    <row r="18767" spans="8:14" x14ac:dyDescent="0.55000000000000004">
      <c r="H18767" s="4"/>
      <c r="M18767" s="5"/>
      <c r="N18767" s="6"/>
    </row>
    <row r="18768" spans="8:14" x14ac:dyDescent="0.55000000000000004">
      <c r="H18768" s="4"/>
      <c r="M18768" s="5"/>
      <c r="N18768" s="6"/>
    </row>
    <row r="18769" spans="8:14" x14ac:dyDescent="0.55000000000000004">
      <c r="H18769" s="4"/>
      <c r="M18769" s="5"/>
      <c r="N18769" s="6"/>
    </row>
    <row r="18770" spans="8:14" x14ac:dyDescent="0.55000000000000004">
      <c r="H18770" s="4"/>
      <c r="M18770" s="5"/>
      <c r="N18770" s="6"/>
    </row>
    <row r="18771" spans="8:14" x14ac:dyDescent="0.55000000000000004">
      <c r="H18771" s="4"/>
      <c r="M18771" s="5"/>
      <c r="N18771" s="6"/>
    </row>
    <row r="18772" spans="8:14" x14ac:dyDescent="0.55000000000000004">
      <c r="H18772" s="4"/>
      <c r="M18772" s="5"/>
      <c r="N18772" s="6"/>
    </row>
    <row r="18773" spans="8:14" x14ac:dyDescent="0.55000000000000004">
      <c r="H18773" s="4"/>
      <c r="M18773" s="5"/>
      <c r="N18773" s="6"/>
    </row>
    <row r="18774" spans="8:14" x14ac:dyDescent="0.55000000000000004">
      <c r="H18774" s="4"/>
      <c r="M18774" s="5"/>
      <c r="N18774" s="6"/>
    </row>
    <row r="18775" spans="8:14" x14ac:dyDescent="0.55000000000000004">
      <c r="H18775" s="4"/>
      <c r="M18775" s="5"/>
      <c r="N18775" s="6"/>
    </row>
    <row r="18776" spans="8:14" x14ac:dyDescent="0.55000000000000004">
      <c r="H18776" s="4"/>
      <c r="M18776" s="5"/>
      <c r="N18776" s="6"/>
    </row>
    <row r="18777" spans="8:14" x14ac:dyDescent="0.55000000000000004">
      <c r="H18777" s="4"/>
      <c r="M18777" s="5"/>
      <c r="N18777" s="6"/>
    </row>
    <row r="18778" spans="8:14" x14ac:dyDescent="0.55000000000000004">
      <c r="H18778" s="4"/>
      <c r="M18778" s="5"/>
      <c r="N18778" s="6"/>
    </row>
    <row r="18779" spans="8:14" x14ac:dyDescent="0.55000000000000004">
      <c r="H18779" s="4"/>
      <c r="M18779" s="5"/>
      <c r="N18779" s="6"/>
    </row>
    <row r="18780" spans="8:14" x14ac:dyDescent="0.55000000000000004">
      <c r="H18780" s="4"/>
      <c r="M18780" s="5"/>
      <c r="N18780" s="6"/>
    </row>
    <row r="18781" spans="8:14" x14ac:dyDescent="0.55000000000000004">
      <c r="H18781" s="4"/>
      <c r="M18781" s="5"/>
      <c r="N18781" s="6"/>
    </row>
    <row r="18782" spans="8:14" x14ac:dyDescent="0.55000000000000004">
      <c r="H18782" s="4"/>
      <c r="M18782" s="5"/>
      <c r="N18782" s="6"/>
    </row>
    <row r="18783" spans="8:14" x14ac:dyDescent="0.55000000000000004">
      <c r="H18783" s="4"/>
      <c r="M18783" s="5"/>
      <c r="N18783" s="6"/>
    </row>
    <row r="18784" spans="8:14" x14ac:dyDescent="0.55000000000000004">
      <c r="H18784" s="4"/>
      <c r="M18784" s="5"/>
      <c r="N18784" s="6"/>
    </row>
    <row r="18785" spans="8:14" x14ac:dyDescent="0.55000000000000004">
      <c r="H18785" s="4"/>
      <c r="M18785" s="5"/>
      <c r="N18785" s="6"/>
    </row>
    <row r="18786" spans="8:14" x14ac:dyDescent="0.55000000000000004">
      <c r="H18786" s="4"/>
      <c r="M18786" s="5"/>
      <c r="N18786" s="6"/>
    </row>
    <row r="18787" spans="8:14" x14ac:dyDescent="0.55000000000000004">
      <c r="H18787" s="4"/>
      <c r="M18787" s="5"/>
      <c r="N18787" s="6"/>
    </row>
    <row r="18788" spans="8:14" x14ac:dyDescent="0.55000000000000004">
      <c r="H18788" s="4"/>
      <c r="M18788" s="5"/>
      <c r="N18788" s="6"/>
    </row>
    <row r="18789" spans="8:14" x14ac:dyDescent="0.55000000000000004">
      <c r="H18789" s="4"/>
      <c r="M18789" s="5"/>
      <c r="N18789" s="6"/>
    </row>
    <row r="18790" spans="8:14" x14ac:dyDescent="0.55000000000000004">
      <c r="H18790" s="4"/>
      <c r="M18790" s="5"/>
      <c r="N18790" s="6"/>
    </row>
    <row r="18791" spans="8:14" x14ac:dyDescent="0.55000000000000004">
      <c r="H18791" s="4"/>
      <c r="M18791" s="5"/>
      <c r="N18791" s="6"/>
    </row>
    <row r="18792" spans="8:14" x14ac:dyDescent="0.55000000000000004">
      <c r="H18792" s="4"/>
      <c r="M18792" s="5"/>
      <c r="N18792" s="6"/>
    </row>
    <row r="18793" spans="8:14" x14ac:dyDescent="0.55000000000000004">
      <c r="H18793" s="4"/>
      <c r="M18793" s="5"/>
      <c r="N18793" s="6"/>
    </row>
    <row r="18794" spans="8:14" x14ac:dyDescent="0.55000000000000004">
      <c r="H18794" s="4"/>
      <c r="M18794" s="5"/>
      <c r="N18794" s="6"/>
    </row>
    <row r="18795" spans="8:14" x14ac:dyDescent="0.55000000000000004">
      <c r="H18795" s="4"/>
      <c r="M18795" s="5"/>
      <c r="N18795" s="6"/>
    </row>
    <row r="18796" spans="8:14" x14ac:dyDescent="0.55000000000000004">
      <c r="H18796" s="4"/>
      <c r="M18796" s="5"/>
      <c r="N18796" s="6"/>
    </row>
    <row r="18797" spans="8:14" x14ac:dyDescent="0.55000000000000004">
      <c r="H18797" s="4"/>
      <c r="M18797" s="5"/>
      <c r="N18797" s="6"/>
    </row>
    <row r="18798" spans="8:14" x14ac:dyDescent="0.55000000000000004">
      <c r="H18798" s="4"/>
      <c r="M18798" s="5"/>
      <c r="N18798" s="6"/>
    </row>
    <row r="18799" spans="8:14" x14ac:dyDescent="0.55000000000000004">
      <c r="H18799" s="4"/>
      <c r="M18799" s="5"/>
      <c r="N18799" s="6"/>
    </row>
    <row r="18800" spans="8:14" x14ac:dyDescent="0.55000000000000004">
      <c r="H18800" s="4"/>
      <c r="M18800" s="5"/>
      <c r="N18800" s="6"/>
    </row>
    <row r="18801" spans="8:14" x14ac:dyDescent="0.55000000000000004">
      <c r="H18801" s="4"/>
      <c r="M18801" s="5"/>
      <c r="N18801" s="6"/>
    </row>
    <row r="18802" spans="8:14" x14ac:dyDescent="0.55000000000000004">
      <c r="H18802" s="4"/>
      <c r="M18802" s="5"/>
      <c r="N18802" s="6"/>
    </row>
    <row r="18803" spans="8:14" x14ac:dyDescent="0.55000000000000004">
      <c r="H18803" s="4"/>
      <c r="M18803" s="5"/>
      <c r="N18803" s="6"/>
    </row>
    <row r="18804" spans="8:14" x14ac:dyDescent="0.55000000000000004">
      <c r="H18804" s="4"/>
      <c r="M18804" s="5"/>
      <c r="N18804" s="6"/>
    </row>
    <row r="18805" spans="8:14" x14ac:dyDescent="0.55000000000000004">
      <c r="H18805" s="4"/>
      <c r="M18805" s="5"/>
      <c r="N18805" s="6"/>
    </row>
    <row r="18806" spans="8:14" x14ac:dyDescent="0.55000000000000004">
      <c r="H18806" s="4"/>
      <c r="M18806" s="5"/>
      <c r="N18806" s="6"/>
    </row>
    <row r="18807" spans="8:14" x14ac:dyDescent="0.55000000000000004">
      <c r="H18807" s="4"/>
      <c r="M18807" s="5"/>
      <c r="N18807" s="6"/>
    </row>
    <row r="18808" spans="8:14" x14ac:dyDescent="0.55000000000000004">
      <c r="H18808" s="4"/>
      <c r="M18808" s="5"/>
      <c r="N18808" s="6"/>
    </row>
    <row r="18809" spans="8:14" x14ac:dyDescent="0.55000000000000004">
      <c r="H18809" s="4"/>
      <c r="M18809" s="5"/>
      <c r="N18809" s="6"/>
    </row>
    <row r="18810" spans="8:14" x14ac:dyDescent="0.55000000000000004">
      <c r="H18810" s="4"/>
      <c r="M18810" s="5"/>
      <c r="N18810" s="6"/>
    </row>
    <row r="18811" spans="8:14" x14ac:dyDescent="0.55000000000000004">
      <c r="H18811" s="4"/>
      <c r="M18811" s="5"/>
      <c r="N18811" s="6"/>
    </row>
    <row r="18812" spans="8:14" x14ac:dyDescent="0.55000000000000004">
      <c r="H18812" s="4"/>
      <c r="M18812" s="5"/>
      <c r="N18812" s="6"/>
    </row>
    <row r="18813" spans="8:14" x14ac:dyDescent="0.55000000000000004">
      <c r="H18813" s="4"/>
      <c r="M18813" s="5"/>
      <c r="N18813" s="6"/>
    </row>
    <row r="18814" spans="8:14" x14ac:dyDescent="0.55000000000000004">
      <c r="H18814" s="4"/>
      <c r="M18814" s="5"/>
      <c r="N18814" s="6"/>
    </row>
    <row r="18815" spans="8:14" x14ac:dyDescent="0.55000000000000004">
      <c r="H18815" s="4"/>
      <c r="M18815" s="5"/>
      <c r="N18815" s="6"/>
    </row>
    <row r="18816" spans="8:14" x14ac:dyDescent="0.55000000000000004">
      <c r="H18816" s="4"/>
      <c r="M18816" s="5"/>
      <c r="N18816" s="6"/>
    </row>
    <row r="18817" spans="8:14" x14ac:dyDescent="0.55000000000000004">
      <c r="H18817" s="4"/>
      <c r="M18817" s="5"/>
      <c r="N18817" s="6"/>
    </row>
    <row r="18818" spans="8:14" x14ac:dyDescent="0.55000000000000004">
      <c r="H18818" s="4"/>
      <c r="M18818" s="5"/>
      <c r="N18818" s="6"/>
    </row>
    <row r="18819" spans="8:14" x14ac:dyDescent="0.55000000000000004">
      <c r="H18819" s="4"/>
      <c r="M18819" s="5"/>
      <c r="N18819" s="6"/>
    </row>
    <row r="18820" spans="8:14" x14ac:dyDescent="0.55000000000000004">
      <c r="H18820" s="4"/>
      <c r="M18820" s="5"/>
      <c r="N18820" s="6"/>
    </row>
    <row r="18821" spans="8:14" x14ac:dyDescent="0.55000000000000004">
      <c r="H18821" s="4"/>
      <c r="M18821" s="5"/>
      <c r="N18821" s="6"/>
    </row>
    <row r="18822" spans="8:14" x14ac:dyDescent="0.55000000000000004">
      <c r="H18822" s="4"/>
      <c r="M18822" s="5"/>
      <c r="N18822" s="6"/>
    </row>
    <row r="18823" spans="8:14" x14ac:dyDescent="0.55000000000000004">
      <c r="H18823" s="4"/>
      <c r="M18823" s="5"/>
      <c r="N18823" s="6"/>
    </row>
    <row r="18824" spans="8:14" x14ac:dyDescent="0.55000000000000004">
      <c r="H18824" s="4"/>
      <c r="M18824" s="5"/>
      <c r="N18824" s="6"/>
    </row>
    <row r="18825" spans="8:14" x14ac:dyDescent="0.55000000000000004">
      <c r="H18825" s="4"/>
      <c r="M18825" s="5"/>
      <c r="N18825" s="6"/>
    </row>
    <row r="18826" spans="8:14" x14ac:dyDescent="0.55000000000000004">
      <c r="H18826" s="4"/>
      <c r="M18826" s="5"/>
      <c r="N18826" s="6"/>
    </row>
    <row r="18827" spans="8:14" x14ac:dyDescent="0.55000000000000004">
      <c r="H18827" s="4"/>
      <c r="M18827" s="5"/>
      <c r="N18827" s="6"/>
    </row>
    <row r="18828" spans="8:14" x14ac:dyDescent="0.55000000000000004">
      <c r="H18828" s="4"/>
      <c r="M18828" s="5"/>
      <c r="N18828" s="6"/>
    </row>
    <row r="18829" spans="8:14" x14ac:dyDescent="0.55000000000000004">
      <c r="H18829" s="4"/>
      <c r="M18829" s="5"/>
      <c r="N18829" s="6"/>
    </row>
    <row r="18830" spans="8:14" x14ac:dyDescent="0.55000000000000004">
      <c r="H18830" s="4"/>
      <c r="M18830" s="5"/>
      <c r="N18830" s="6"/>
    </row>
    <row r="18831" spans="8:14" x14ac:dyDescent="0.55000000000000004">
      <c r="H18831" s="4"/>
      <c r="M18831" s="5"/>
      <c r="N18831" s="6"/>
    </row>
    <row r="18832" spans="8:14" x14ac:dyDescent="0.55000000000000004">
      <c r="H18832" s="4"/>
      <c r="M18832" s="5"/>
      <c r="N18832" s="6"/>
    </row>
    <row r="18833" spans="8:14" x14ac:dyDescent="0.55000000000000004">
      <c r="H18833" s="4"/>
      <c r="M18833" s="5"/>
      <c r="N18833" s="6"/>
    </row>
    <row r="18834" spans="8:14" x14ac:dyDescent="0.55000000000000004">
      <c r="H18834" s="4"/>
      <c r="M18834" s="5"/>
      <c r="N18834" s="6"/>
    </row>
    <row r="18835" spans="8:14" x14ac:dyDescent="0.55000000000000004">
      <c r="H18835" s="4"/>
      <c r="M18835" s="5"/>
      <c r="N18835" s="6"/>
    </row>
    <row r="18836" spans="8:14" x14ac:dyDescent="0.55000000000000004">
      <c r="H18836" s="4"/>
      <c r="M18836" s="5"/>
      <c r="N18836" s="6"/>
    </row>
    <row r="18837" spans="8:14" x14ac:dyDescent="0.55000000000000004">
      <c r="H18837" s="4"/>
      <c r="M18837" s="5"/>
      <c r="N18837" s="6"/>
    </row>
    <row r="18838" spans="8:14" x14ac:dyDescent="0.55000000000000004">
      <c r="H18838" s="4"/>
      <c r="M18838" s="5"/>
      <c r="N18838" s="6"/>
    </row>
    <row r="18839" spans="8:14" x14ac:dyDescent="0.55000000000000004">
      <c r="H18839" s="4"/>
      <c r="M18839" s="5"/>
      <c r="N18839" s="6"/>
    </row>
    <row r="18840" spans="8:14" x14ac:dyDescent="0.55000000000000004">
      <c r="H18840" s="4"/>
      <c r="M18840" s="5"/>
      <c r="N18840" s="6"/>
    </row>
    <row r="18841" spans="8:14" x14ac:dyDescent="0.55000000000000004">
      <c r="H18841" s="4"/>
      <c r="M18841" s="5"/>
      <c r="N18841" s="6"/>
    </row>
    <row r="18842" spans="8:14" x14ac:dyDescent="0.55000000000000004">
      <c r="H18842" s="4"/>
      <c r="M18842" s="5"/>
      <c r="N18842" s="6"/>
    </row>
    <row r="18843" spans="8:14" x14ac:dyDescent="0.55000000000000004">
      <c r="H18843" s="4"/>
      <c r="M18843" s="5"/>
      <c r="N18843" s="6"/>
    </row>
    <row r="18844" spans="8:14" x14ac:dyDescent="0.55000000000000004">
      <c r="H18844" s="4"/>
      <c r="M18844" s="5"/>
      <c r="N18844" s="6"/>
    </row>
    <row r="18845" spans="8:14" x14ac:dyDescent="0.55000000000000004">
      <c r="H18845" s="4"/>
      <c r="M18845" s="5"/>
      <c r="N18845" s="6"/>
    </row>
    <row r="18846" spans="8:14" x14ac:dyDescent="0.55000000000000004">
      <c r="H18846" s="4"/>
      <c r="M18846" s="5"/>
      <c r="N18846" s="6"/>
    </row>
    <row r="18847" spans="8:14" x14ac:dyDescent="0.55000000000000004">
      <c r="H18847" s="4"/>
      <c r="M18847" s="5"/>
      <c r="N18847" s="6"/>
    </row>
    <row r="18848" spans="8:14" x14ac:dyDescent="0.55000000000000004">
      <c r="H18848" s="4"/>
      <c r="M18848" s="5"/>
      <c r="N18848" s="6"/>
    </row>
    <row r="18849" spans="8:14" x14ac:dyDescent="0.55000000000000004">
      <c r="H18849" s="4"/>
      <c r="M18849" s="5"/>
      <c r="N18849" s="6"/>
    </row>
    <row r="18850" spans="8:14" x14ac:dyDescent="0.55000000000000004">
      <c r="H18850" s="4"/>
      <c r="M18850" s="5"/>
      <c r="N18850" s="6"/>
    </row>
    <row r="18851" spans="8:14" x14ac:dyDescent="0.55000000000000004">
      <c r="H18851" s="4"/>
      <c r="M18851" s="5"/>
      <c r="N18851" s="6"/>
    </row>
    <row r="18852" spans="8:14" x14ac:dyDescent="0.55000000000000004">
      <c r="H18852" s="4"/>
      <c r="M18852" s="5"/>
      <c r="N18852" s="6"/>
    </row>
    <row r="18853" spans="8:14" x14ac:dyDescent="0.55000000000000004">
      <c r="H18853" s="4"/>
      <c r="M18853" s="5"/>
      <c r="N18853" s="6"/>
    </row>
    <row r="18854" spans="8:14" x14ac:dyDescent="0.55000000000000004">
      <c r="H18854" s="4"/>
      <c r="M18854" s="5"/>
      <c r="N18854" s="6"/>
    </row>
    <row r="18855" spans="8:14" x14ac:dyDescent="0.55000000000000004">
      <c r="H18855" s="4"/>
      <c r="M18855" s="5"/>
      <c r="N18855" s="6"/>
    </row>
    <row r="18856" spans="8:14" x14ac:dyDescent="0.55000000000000004">
      <c r="H18856" s="4"/>
      <c r="M18856" s="5"/>
      <c r="N18856" s="6"/>
    </row>
    <row r="18857" spans="8:14" x14ac:dyDescent="0.55000000000000004">
      <c r="H18857" s="4"/>
      <c r="M18857" s="5"/>
      <c r="N18857" s="6"/>
    </row>
    <row r="18858" spans="8:14" x14ac:dyDescent="0.55000000000000004">
      <c r="H18858" s="4"/>
      <c r="M18858" s="5"/>
      <c r="N18858" s="6"/>
    </row>
    <row r="18859" spans="8:14" x14ac:dyDescent="0.55000000000000004">
      <c r="H18859" s="4"/>
      <c r="M18859" s="5"/>
      <c r="N18859" s="6"/>
    </row>
    <row r="18860" spans="8:14" x14ac:dyDescent="0.55000000000000004">
      <c r="H18860" s="4"/>
      <c r="M18860" s="5"/>
      <c r="N18860" s="6"/>
    </row>
    <row r="18861" spans="8:14" x14ac:dyDescent="0.55000000000000004">
      <c r="H18861" s="4"/>
      <c r="M18861" s="5"/>
      <c r="N18861" s="6"/>
    </row>
    <row r="18862" spans="8:14" x14ac:dyDescent="0.55000000000000004">
      <c r="H18862" s="4"/>
      <c r="M18862" s="5"/>
      <c r="N18862" s="6"/>
    </row>
    <row r="18863" spans="8:14" x14ac:dyDescent="0.55000000000000004">
      <c r="H18863" s="4"/>
      <c r="M18863" s="5"/>
      <c r="N18863" s="6"/>
    </row>
    <row r="18864" spans="8:14" x14ac:dyDescent="0.55000000000000004">
      <c r="H18864" s="4"/>
      <c r="M18864" s="5"/>
      <c r="N18864" s="6"/>
    </row>
    <row r="18865" spans="8:14" x14ac:dyDescent="0.55000000000000004">
      <c r="H18865" s="4"/>
      <c r="M18865" s="5"/>
      <c r="N18865" s="6"/>
    </row>
    <row r="18866" spans="8:14" x14ac:dyDescent="0.55000000000000004">
      <c r="H18866" s="4"/>
      <c r="M18866" s="5"/>
      <c r="N18866" s="6"/>
    </row>
    <row r="18867" spans="8:14" x14ac:dyDescent="0.55000000000000004">
      <c r="H18867" s="4"/>
      <c r="M18867" s="5"/>
      <c r="N18867" s="6"/>
    </row>
    <row r="18868" spans="8:14" x14ac:dyDescent="0.55000000000000004">
      <c r="H18868" s="4"/>
      <c r="M18868" s="5"/>
      <c r="N18868" s="6"/>
    </row>
    <row r="18869" spans="8:14" x14ac:dyDescent="0.55000000000000004">
      <c r="H18869" s="4"/>
      <c r="M18869" s="5"/>
      <c r="N18869" s="6"/>
    </row>
    <row r="18870" spans="8:14" x14ac:dyDescent="0.55000000000000004">
      <c r="H18870" s="4"/>
      <c r="M18870" s="5"/>
      <c r="N18870" s="6"/>
    </row>
    <row r="18871" spans="8:14" x14ac:dyDescent="0.55000000000000004">
      <c r="H18871" s="4"/>
      <c r="M18871" s="5"/>
      <c r="N18871" s="6"/>
    </row>
    <row r="18872" spans="8:14" x14ac:dyDescent="0.55000000000000004">
      <c r="H18872" s="4"/>
      <c r="M18872" s="5"/>
      <c r="N18872" s="6"/>
    </row>
    <row r="18873" spans="8:14" x14ac:dyDescent="0.55000000000000004">
      <c r="H18873" s="4"/>
      <c r="M18873" s="5"/>
      <c r="N18873" s="6"/>
    </row>
    <row r="18874" spans="8:14" x14ac:dyDescent="0.55000000000000004">
      <c r="H18874" s="4"/>
      <c r="M18874" s="5"/>
      <c r="N18874" s="6"/>
    </row>
    <row r="18875" spans="8:14" x14ac:dyDescent="0.55000000000000004">
      <c r="H18875" s="4"/>
      <c r="M18875" s="5"/>
      <c r="N18875" s="6"/>
    </row>
    <row r="18876" spans="8:14" x14ac:dyDescent="0.55000000000000004">
      <c r="H18876" s="4"/>
      <c r="M18876" s="5"/>
      <c r="N18876" s="6"/>
    </row>
    <row r="18877" spans="8:14" x14ac:dyDescent="0.55000000000000004">
      <c r="H18877" s="4"/>
      <c r="M18877" s="5"/>
      <c r="N18877" s="6"/>
    </row>
    <row r="18878" spans="8:14" x14ac:dyDescent="0.55000000000000004">
      <c r="H18878" s="4"/>
      <c r="M18878" s="5"/>
      <c r="N18878" s="6"/>
    </row>
    <row r="18879" spans="8:14" x14ac:dyDescent="0.55000000000000004">
      <c r="H18879" s="4"/>
      <c r="M18879" s="5"/>
      <c r="N18879" s="6"/>
    </row>
    <row r="18880" spans="8:14" x14ac:dyDescent="0.55000000000000004">
      <c r="H18880" s="4"/>
      <c r="M18880" s="5"/>
      <c r="N18880" s="6"/>
    </row>
    <row r="18881" spans="8:14" x14ac:dyDescent="0.55000000000000004">
      <c r="H18881" s="4"/>
      <c r="M18881" s="5"/>
      <c r="N18881" s="6"/>
    </row>
    <row r="18882" spans="8:14" x14ac:dyDescent="0.55000000000000004">
      <c r="H18882" s="4"/>
      <c r="M18882" s="5"/>
      <c r="N18882" s="6"/>
    </row>
    <row r="18883" spans="8:14" x14ac:dyDescent="0.55000000000000004">
      <c r="H18883" s="4"/>
      <c r="M18883" s="5"/>
      <c r="N18883" s="6"/>
    </row>
    <row r="18884" spans="8:14" x14ac:dyDescent="0.55000000000000004">
      <c r="H18884" s="4"/>
      <c r="M18884" s="5"/>
      <c r="N18884" s="6"/>
    </row>
    <row r="18885" spans="8:14" x14ac:dyDescent="0.55000000000000004">
      <c r="H18885" s="4"/>
      <c r="M18885" s="5"/>
      <c r="N18885" s="6"/>
    </row>
    <row r="18886" spans="8:14" x14ac:dyDescent="0.55000000000000004">
      <c r="H18886" s="4"/>
      <c r="M18886" s="5"/>
      <c r="N18886" s="6"/>
    </row>
    <row r="18887" spans="8:14" x14ac:dyDescent="0.55000000000000004">
      <c r="H18887" s="4"/>
      <c r="M18887" s="5"/>
      <c r="N18887" s="6"/>
    </row>
    <row r="18888" spans="8:14" x14ac:dyDescent="0.55000000000000004">
      <c r="H18888" s="4"/>
      <c r="M18888" s="5"/>
      <c r="N18888" s="6"/>
    </row>
    <row r="18889" spans="8:14" x14ac:dyDescent="0.55000000000000004">
      <c r="H18889" s="4"/>
      <c r="M18889" s="5"/>
      <c r="N18889" s="6"/>
    </row>
    <row r="18890" spans="8:14" x14ac:dyDescent="0.55000000000000004">
      <c r="H18890" s="4"/>
      <c r="M18890" s="5"/>
      <c r="N18890" s="6"/>
    </row>
    <row r="18891" spans="8:14" x14ac:dyDescent="0.55000000000000004">
      <c r="H18891" s="4"/>
      <c r="M18891" s="5"/>
      <c r="N18891" s="6"/>
    </row>
    <row r="18892" spans="8:14" x14ac:dyDescent="0.55000000000000004">
      <c r="H18892" s="4"/>
      <c r="M18892" s="5"/>
      <c r="N18892" s="6"/>
    </row>
    <row r="18893" spans="8:14" x14ac:dyDescent="0.55000000000000004">
      <c r="H18893" s="4"/>
      <c r="M18893" s="5"/>
      <c r="N18893" s="6"/>
    </row>
    <row r="18894" spans="8:14" x14ac:dyDescent="0.55000000000000004">
      <c r="H18894" s="4"/>
      <c r="M18894" s="5"/>
      <c r="N18894" s="6"/>
    </row>
    <row r="18895" spans="8:14" x14ac:dyDescent="0.55000000000000004">
      <c r="H18895" s="4"/>
      <c r="M18895" s="5"/>
      <c r="N18895" s="6"/>
    </row>
    <row r="18896" spans="8:14" x14ac:dyDescent="0.55000000000000004">
      <c r="H18896" s="4"/>
      <c r="M18896" s="5"/>
      <c r="N18896" s="6"/>
    </row>
    <row r="18897" spans="8:14" x14ac:dyDescent="0.55000000000000004">
      <c r="H18897" s="4"/>
      <c r="M18897" s="5"/>
      <c r="N18897" s="6"/>
    </row>
    <row r="18898" spans="8:14" x14ac:dyDescent="0.55000000000000004">
      <c r="H18898" s="4"/>
      <c r="M18898" s="5"/>
      <c r="N18898" s="6"/>
    </row>
    <row r="18899" spans="8:14" x14ac:dyDescent="0.55000000000000004">
      <c r="H18899" s="4"/>
      <c r="M18899" s="5"/>
      <c r="N18899" s="6"/>
    </row>
    <row r="18900" spans="8:14" x14ac:dyDescent="0.55000000000000004">
      <c r="H18900" s="4"/>
      <c r="M18900" s="5"/>
      <c r="N18900" s="6"/>
    </row>
    <row r="18901" spans="8:14" x14ac:dyDescent="0.55000000000000004">
      <c r="H18901" s="4"/>
      <c r="M18901" s="5"/>
      <c r="N18901" s="6"/>
    </row>
    <row r="18902" spans="8:14" x14ac:dyDescent="0.55000000000000004">
      <c r="H18902" s="4"/>
      <c r="M18902" s="5"/>
      <c r="N18902" s="6"/>
    </row>
    <row r="18903" spans="8:14" x14ac:dyDescent="0.55000000000000004">
      <c r="H18903" s="4"/>
      <c r="M18903" s="5"/>
      <c r="N18903" s="6"/>
    </row>
    <row r="18904" spans="8:14" x14ac:dyDescent="0.55000000000000004">
      <c r="H18904" s="4"/>
      <c r="M18904" s="5"/>
      <c r="N18904" s="6"/>
    </row>
    <row r="18905" spans="8:14" x14ac:dyDescent="0.55000000000000004">
      <c r="H18905" s="4"/>
      <c r="M18905" s="5"/>
      <c r="N18905" s="6"/>
    </row>
    <row r="18906" spans="8:14" x14ac:dyDescent="0.55000000000000004">
      <c r="H18906" s="4"/>
      <c r="M18906" s="5"/>
      <c r="N18906" s="6"/>
    </row>
    <row r="18907" spans="8:14" x14ac:dyDescent="0.55000000000000004">
      <c r="H18907" s="4"/>
      <c r="M18907" s="5"/>
      <c r="N18907" s="6"/>
    </row>
    <row r="18908" spans="8:14" x14ac:dyDescent="0.55000000000000004">
      <c r="H18908" s="4"/>
      <c r="M18908" s="5"/>
      <c r="N18908" s="6"/>
    </row>
    <row r="18909" spans="8:14" x14ac:dyDescent="0.55000000000000004">
      <c r="H18909" s="4"/>
      <c r="M18909" s="5"/>
      <c r="N18909" s="6"/>
    </row>
    <row r="18910" spans="8:14" x14ac:dyDescent="0.55000000000000004">
      <c r="H18910" s="4"/>
      <c r="M18910" s="5"/>
      <c r="N18910" s="6"/>
    </row>
    <row r="18911" spans="8:14" x14ac:dyDescent="0.55000000000000004">
      <c r="H18911" s="4"/>
      <c r="M18911" s="5"/>
      <c r="N18911" s="6"/>
    </row>
    <row r="18912" spans="8:14" x14ac:dyDescent="0.55000000000000004">
      <c r="H18912" s="4"/>
      <c r="M18912" s="5"/>
      <c r="N18912" s="6"/>
    </row>
    <row r="18913" spans="8:14" x14ac:dyDescent="0.55000000000000004">
      <c r="H18913" s="4"/>
      <c r="M18913" s="5"/>
      <c r="N18913" s="6"/>
    </row>
    <row r="18914" spans="8:14" x14ac:dyDescent="0.55000000000000004">
      <c r="H18914" s="4"/>
      <c r="M18914" s="5"/>
      <c r="N18914" s="6"/>
    </row>
    <row r="18915" spans="8:14" x14ac:dyDescent="0.55000000000000004">
      <c r="H18915" s="4"/>
      <c r="M18915" s="5"/>
      <c r="N18915" s="6"/>
    </row>
    <row r="18916" spans="8:14" x14ac:dyDescent="0.55000000000000004">
      <c r="H18916" s="4"/>
      <c r="M18916" s="5"/>
      <c r="N18916" s="6"/>
    </row>
    <row r="18917" spans="8:14" x14ac:dyDescent="0.55000000000000004">
      <c r="H18917" s="4"/>
      <c r="M18917" s="5"/>
      <c r="N18917" s="6"/>
    </row>
    <row r="18918" spans="8:14" x14ac:dyDescent="0.55000000000000004">
      <c r="H18918" s="4"/>
      <c r="M18918" s="5"/>
      <c r="N18918" s="6"/>
    </row>
    <row r="18919" spans="8:14" x14ac:dyDescent="0.55000000000000004">
      <c r="H18919" s="4"/>
      <c r="M18919" s="5"/>
      <c r="N18919" s="6"/>
    </row>
    <row r="18920" spans="8:14" x14ac:dyDescent="0.55000000000000004">
      <c r="H18920" s="4"/>
      <c r="M18920" s="5"/>
      <c r="N18920" s="6"/>
    </row>
    <row r="18921" spans="8:14" x14ac:dyDescent="0.55000000000000004">
      <c r="H18921" s="4"/>
      <c r="M18921" s="5"/>
      <c r="N18921" s="6"/>
    </row>
    <row r="18922" spans="8:14" x14ac:dyDescent="0.55000000000000004">
      <c r="H18922" s="4"/>
      <c r="M18922" s="5"/>
      <c r="N18922" s="6"/>
    </row>
    <row r="18923" spans="8:14" x14ac:dyDescent="0.55000000000000004">
      <c r="H18923" s="4"/>
      <c r="M18923" s="5"/>
      <c r="N18923" s="6"/>
    </row>
    <row r="18924" spans="8:14" x14ac:dyDescent="0.55000000000000004">
      <c r="H18924" s="4"/>
      <c r="M18924" s="5"/>
      <c r="N18924" s="6"/>
    </row>
    <row r="18925" spans="8:14" x14ac:dyDescent="0.55000000000000004">
      <c r="H18925" s="4"/>
      <c r="M18925" s="5"/>
      <c r="N18925" s="6"/>
    </row>
    <row r="18926" spans="8:14" x14ac:dyDescent="0.55000000000000004">
      <c r="H18926" s="4"/>
      <c r="M18926" s="5"/>
      <c r="N18926" s="6"/>
    </row>
    <row r="18927" spans="8:14" x14ac:dyDescent="0.55000000000000004">
      <c r="H18927" s="4"/>
      <c r="M18927" s="5"/>
      <c r="N18927" s="6"/>
    </row>
    <row r="18928" spans="8:14" x14ac:dyDescent="0.55000000000000004">
      <c r="H18928" s="4"/>
      <c r="M18928" s="5"/>
      <c r="N18928" s="6"/>
    </row>
    <row r="18929" spans="8:14" x14ac:dyDescent="0.55000000000000004">
      <c r="H18929" s="4"/>
      <c r="M18929" s="5"/>
      <c r="N18929" s="6"/>
    </row>
    <row r="18930" spans="8:14" x14ac:dyDescent="0.55000000000000004">
      <c r="H18930" s="4"/>
      <c r="M18930" s="5"/>
      <c r="N18930" s="6"/>
    </row>
    <row r="18931" spans="8:14" x14ac:dyDescent="0.55000000000000004">
      <c r="H18931" s="4"/>
      <c r="M18931" s="5"/>
      <c r="N18931" s="6"/>
    </row>
    <row r="18932" spans="8:14" x14ac:dyDescent="0.55000000000000004">
      <c r="H18932" s="4"/>
      <c r="M18932" s="5"/>
      <c r="N18932" s="6"/>
    </row>
    <row r="18933" spans="8:14" x14ac:dyDescent="0.55000000000000004">
      <c r="H18933" s="4"/>
      <c r="M18933" s="5"/>
      <c r="N18933" s="6"/>
    </row>
    <row r="18934" spans="8:14" x14ac:dyDescent="0.55000000000000004">
      <c r="H18934" s="4"/>
      <c r="M18934" s="5"/>
      <c r="N18934" s="6"/>
    </row>
    <row r="18935" spans="8:14" x14ac:dyDescent="0.55000000000000004">
      <c r="H18935" s="4"/>
      <c r="M18935" s="5"/>
      <c r="N18935" s="6"/>
    </row>
    <row r="18936" spans="8:14" x14ac:dyDescent="0.55000000000000004">
      <c r="H18936" s="4"/>
      <c r="M18936" s="5"/>
      <c r="N18936" s="6"/>
    </row>
    <row r="18937" spans="8:14" x14ac:dyDescent="0.55000000000000004">
      <c r="H18937" s="4"/>
      <c r="M18937" s="5"/>
      <c r="N18937" s="6"/>
    </row>
    <row r="18938" spans="8:14" x14ac:dyDescent="0.55000000000000004">
      <c r="H18938" s="4"/>
      <c r="M18938" s="5"/>
      <c r="N18938" s="6"/>
    </row>
    <row r="18939" spans="8:14" x14ac:dyDescent="0.55000000000000004">
      <c r="H18939" s="4"/>
      <c r="M18939" s="5"/>
      <c r="N18939" s="6"/>
    </row>
    <row r="18940" spans="8:14" x14ac:dyDescent="0.55000000000000004">
      <c r="H18940" s="4"/>
      <c r="M18940" s="5"/>
      <c r="N18940" s="6"/>
    </row>
    <row r="18941" spans="8:14" x14ac:dyDescent="0.55000000000000004">
      <c r="H18941" s="4"/>
      <c r="M18941" s="5"/>
      <c r="N18941" s="6"/>
    </row>
    <row r="18942" spans="8:14" x14ac:dyDescent="0.55000000000000004">
      <c r="H18942" s="4"/>
      <c r="M18942" s="5"/>
      <c r="N18942" s="6"/>
    </row>
    <row r="18943" spans="8:14" x14ac:dyDescent="0.55000000000000004">
      <c r="H18943" s="4"/>
      <c r="M18943" s="5"/>
      <c r="N18943" s="6"/>
    </row>
    <row r="18944" spans="8:14" x14ac:dyDescent="0.55000000000000004">
      <c r="H18944" s="4"/>
      <c r="M18944" s="5"/>
      <c r="N18944" s="6"/>
    </row>
    <row r="18945" spans="8:14" x14ac:dyDescent="0.55000000000000004">
      <c r="H18945" s="4"/>
      <c r="M18945" s="5"/>
      <c r="N18945" s="6"/>
    </row>
    <row r="18946" spans="8:14" x14ac:dyDescent="0.55000000000000004">
      <c r="H18946" s="4"/>
      <c r="M18946" s="5"/>
      <c r="N18946" s="6"/>
    </row>
    <row r="18947" spans="8:14" x14ac:dyDescent="0.55000000000000004">
      <c r="H18947" s="4"/>
      <c r="M18947" s="5"/>
      <c r="N18947" s="6"/>
    </row>
    <row r="18948" spans="8:14" x14ac:dyDescent="0.55000000000000004">
      <c r="H18948" s="4"/>
      <c r="M18948" s="5"/>
      <c r="N18948" s="6"/>
    </row>
    <row r="18949" spans="8:14" x14ac:dyDescent="0.55000000000000004">
      <c r="H18949" s="4"/>
      <c r="M18949" s="5"/>
      <c r="N18949" s="6"/>
    </row>
    <row r="18950" spans="8:14" x14ac:dyDescent="0.55000000000000004">
      <c r="H18950" s="4"/>
      <c r="M18950" s="5"/>
      <c r="N18950" s="6"/>
    </row>
    <row r="18951" spans="8:14" x14ac:dyDescent="0.55000000000000004">
      <c r="H18951" s="4"/>
      <c r="M18951" s="5"/>
      <c r="N18951" s="6"/>
    </row>
    <row r="18952" spans="8:14" x14ac:dyDescent="0.55000000000000004">
      <c r="H18952" s="4"/>
      <c r="M18952" s="5"/>
      <c r="N18952" s="6"/>
    </row>
    <row r="18953" spans="8:14" x14ac:dyDescent="0.55000000000000004">
      <c r="H18953" s="4"/>
      <c r="M18953" s="5"/>
      <c r="N18953" s="6"/>
    </row>
    <row r="18954" spans="8:14" x14ac:dyDescent="0.55000000000000004">
      <c r="H18954" s="4"/>
      <c r="M18954" s="5"/>
      <c r="N18954" s="6"/>
    </row>
    <row r="18955" spans="8:14" x14ac:dyDescent="0.55000000000000004">
      <c r="H18955" s="4"/>
      <c r="M18955" s="5"/>
      <c r="N18955" s="6"/>
    </row>
    <row r="18956" spans="8:14" x14ac:dyDescent="0.55000000000000004">
      <c r="H18956" s="4"/>
      <c r="M18956" s="5"/>
      <c r="N18956" s="6"/>
    </row>
    <row r="18957" spans="8:14" x14ac:dyDescent="0.55000000000000004">
      <c r="H18957" s="4"/>
      <c r="M18957" s="5"/>
      <c r="N18957" s="6"/>
    </row>
    <row r="18958" spans="8:14" x14ac:dyDescent="0.55000000000000004">
      <c r="H18958" s="4"/>
      <c r="M18958" s="5"/>
      <c r="N18958" s="6"/>
    </row>
    <row r="18959" spans="8:14" x14ac:dyDescent="0.55000000000000004">
      <c r="H18959" s="4"/>
      <c r="M18959" s="5"/>
      <c r="N18959" s="6"/>
    </row>
    <row r="18960" spans="8:14" x14ac:dyDescent="0.55000000000000004">
      <c r="H18960" s="4"/>
      <c r="M18960" s="5"/>
      <c r="N18960" s="6"/>
    </row>
    <row r="18961" spans="8:14" x14ac:dyDescent="0.55000000000000004">
      <c r="H18961" s="4"/>
      <c r="M18961" s="5"/>
      <c r="N18961" s="6"/>
    </row>
    <row r="18962" spans="8:14" x14ac:dyDescent="0.55000000000000004">
      <c r="H18962" s="4"/>
      <c r="M18962" s="5"/>
      <c r="N18962" s="6"/>
    </row>
    <row r="18963" spans="8:14" x14ac:dyDescent="0.55000000000000004">
      <c r="H18963" s="4"/>
      <c r="M18963" s="5"/>
      <c r="N18963" s="6"/>
    </row>
    <row r="18964" spans="8:14" x14ac:dyDescent="0.55000000000000004">
      <c r="H18964" s="4"/>
      <c r="M18964" s="5"/>
      <c r="N18964" s="6"/>
    </row>
    <row r="18965" spans="8:14" x14ac:dyDescent="0.55000000000000004">
      <c r="H18965" s="4"/>
      <c r="M18965" s="5"/>
      <c r="N18965" s="6"/>
    </row>
    <row r="18966" spans="8:14" x14ac:dyDescent="0.55000000000000004">
      <c r="H18966" s="4"/>
      <c r="M18966" s="5"/>
      <c r="N18966" s="6"/>
    </row>
    <row r="18967" spans="8:14" x14ac:dyDescent="0.55000000000000004">
      <c r="H18967" s="4"/>
      <c r="M18967" s="5"/>
      <c r="N18967" s="6"/>
    </row>
    <row r="18968" spans="8:14" x14ac:dyDescent="0.55000000000000004">
      <c r="H18968" s="4"/>
      <c r="M18968" s="5"/>
      <c r="N18968" s="6"/>
    </row>
    <row r="18969" spans="8:14" x14ac:dyDescent="0.55000000000000004">
      <c r="H18969" s="4"/>
      <c r="M18969" s="5"/>
      <c r="N18969" s="6"/>
    </row>
    <row r="18970" spans="8:14" x14ac:dyDescent="0.55000000000000004">
      <c r="H18970" s="4"/>
      <c r="M18970" s="5"/>
      <c r="N18970" s="6"/>
    </row>
    <row r="18971" spans="8:14" x14ac:dyDescent="0.55000000000000004">
      <c r="H18971" s="4"/>
      <c r="M18971" s="5"/>
      <c r="N18971" s="6"/>
    </row>
    <row r="18972" spans="8:14" x14ac:dyDescent="0.55000000000000004">
      <c r="H18972" s="4"/>
      <c r="M18972" s="5"/>
      <c r="N18972" s="6"/>
    </row>
    <row r="18973" spans="8:14" x14ac:dyDescent="0.55000000000000004">
      <c r="H18973" s="4"/>
      <c r="M18973" s="5"/>
      <c r="N18973" s="6"/>
    </row>
    <row r="18974" spans="8:14" x14ac:dyDescent="0.55000000000000004">
      <c r="H18974" s="4"/>
      <c r="M18974" s="5"/>
      <c r="N18974" s="6"/>
    </row>
    <row r="18975" spans="8:14" x14ac:dyDescent="0.55000000000000004">
      <c r="H18975" s="4"/>
      <c r="M18975" s="5"/>
      <c r="N18975" s="6"/>
    </row>
    <row r="18976" spans="8:14" x14ac:dyDescent="0.55000000000000004">
      <c r="H18976" s="4"/>
      <c r="M18976" s="5"/>
      <c r="N18976" s="6"/>
    </row>
    <row r="18977" spans="8:14" x14ac:dyDescent="0.55000000000000004">
      <c r="H18977" s="4"/>
      <c r="M18977" s="5"/>
      <c r="N18977" s="6"/>
    </row>
    <row r="18978" spans="8:14" x14ac:dyDescent="0.55000000000000004">
      <c r="H18978" s="4"/>
      <c r="M18978" s="5"/>
      <c r="N18978" s="6"/>
    </row>
    <row r="18979" spans="8:14" x14ac:dyDescent="0.55000000000000004">
      <c r="H18979" s="4"/>
      <c r="M18979" s="5"/>
      <c r="N18979" s="6"/>
    </row>
    <row r="18980" spans="8:14" x14ac:dyDescent="0.55000000000000004">
      <c r="H18980" s="4"/>
      <c r="M18980" s="5"/>
      <c r="N18980" s="6"/>
    </row>
    <row r="18981" spans="8:14" x14ac:dyDescent="0.55000000000000004">
      <c r="H18981" s="4"/>
      <c r="M18981" s="5"/>
      <c r="N18981" s="6"/>
    </row>
    <row r="18982" spans="8:14" x14ac:dyDescent="0.55000000000000004">
      <c r="H18982" s="4"/>
      <c r="M18982" s="5"/>
      <c r="N18982" s="6"/>
    </row>
    <row r="18983" spans="8:14" x14ac:dyDescent="0.55000000000000004">
      <c r="H18983" s="4"/>
      <c r="M18983" s="5"/>
      <c r="N18983" s="6"/>
    </row>
    <row r="18984" spans="8:14" x14ac:dyDescent="0.55000000000000004">
      <c r="H18984" s="4"/>
      <c r="M18984" s="5"/>
      <c r="N18984" s="6"/>
    </row>
    <row r="18985" spans="8:14" x14ac:dyDescent="0.55000000000000004">
      <c r="H18985" s="4"/>
      <c r="M18985" s="5"/>
      <c r="N18985" s="6"/>
    </row>
    <row r="18986" spans="8:14" x14ac:dyDescent="0.55000000000000004">
      <c r="H18986" s="4"/>
      <c r="M18986" s="5"/>
      <c r="N18986" s="6"/>
    </row>
    <row r="18987" spans="8:14" x14ac:dyDescent="0.55000000000000004">
      <c r="H18987" s="4"/>
      <c r="M18987" s="5"/>
      <c r="N18987" s="6"/>
    </row>
    <row r="18988" spans="8:14" x14ac:dyDescent="0.55000000000000004">
      <c r="H18988" s="4"/>
      <c r="M18988" s="5"/>
      <c r="N18988" s="6"/>
    </row>
    <row r="18989" spans="8:14" x14ac:dyDescent="0.55000000000000004">
      <c r="H18989" s="4"/>
      <c r="M18989" s="5"/>
      <c r="N18989" s="6"/>
    </row>
    <row r="18990" spans="8:14" x14ac:dyDescent="0.55000000000000004">
      <c r="H18990" s="4"/>
      <c r="M18990" s="5"/>
      <c r="N18990" s="6"/>
    </row>
    <row r="18991" spans="8:14" x14ac:dyDescent="0.55000000000000004">
      <c r="H18991" s="4"/>
      <c r="M18991" s="5"/>
      <c r="N18991" s="6"/>
    </row>
    <row r="18992" spans="8:14" x14ac:dyDescent="0.55000000000000004">
      <c r="H18992" s="4"/>
      <c r="M18992" s="5"/>
      <c r="N18992" s="6"/>
    </row>
    <row r="18993" spans="8:14" x14ac:dyDescent="0.55000000000000004">
      <c r="H18993" s="4"/>
      <c r="M18993" s="5"/>
      <c r="N18993" s="6"/>
    </row>
    <row r="18994" spans="8:14" x14ac:dyDescent="0.55000000000000004">
      <c r="H18994" s="4"/>
      <c r="M18994" s="5"/>
      <c r="N18994" s="6"/>
    </row>
    <row r="18995" spans="8:14" x14ac:dyDescent="0.55000000000000004">
      <c r="H18995" s="4"/>
      <c r="M18995" s="5"/>
      <c r="N18995" s="6"/>
    </row>
    <row r="18996" spans="8:14" x14ac:dyDescent="0.55000000000000004">
      <c r="H18996" s="4"/>
      <c r="M18996" s="5"/>
      <c r="N18996" s="6"/>
    </row>
    <row r="18997" spans="8:14" x14ac:dyDescent="0.55000000000000004">
      <c r="H18997" s="4"/>
      <c r="M18997" s="5"/>
      <c r="N18997" s="6"/>
    </row>
    <row r="18998" spans="8:14" x14ac:dyDescent="0.55000000000000004">
      <c r="H18998" s="4"/>
      <c r="M18998" s="5"/>
      <c r="N18998" s="6"/>
    </row>
    <row r="18999" spans="8:14" x14ac:dyDescent="0.55000000000000004">
      <c r="H18999" s="4"/>
      <c r="M18999" s="5"/>
      <c r="N18999" s="6"/>
    </row>
    <row r="19000" spans="8:14" x14ac:dyDescent="0.55000000000000004">
      <c r="H19000" s="4"/>
      <c r="M19000" s="5"/>
      <c r="N19000" s="6"/>
    </row>
    <row r="19001" spans="8:14" x14ac:dyDescent="0.55000000000000004">
      <c r="H19001" s="4"/>
      <c r="M19001" s="5"/>
      <c r="N19001" s="6"/>
    </row>
    <row r="19002" spans="8:14" x14ac:dyDescent="0.55000000000000004">
      <c r="H19002" s="4"/>
      <c r="M19002" s="5"/>
      <c r="N19002" s="6"/>
    </row>
    <row r="19003" spans="8:14" x14ac:dyDescent="0.55000000000000004">
      <c r="H19003" s="4"/>
      <c r="M19003" s="5"/>
      <c r="N19003" s="6"/>
    </row>
    <row r="19004" spans="8:14" x14ac:dyDescent="0.55000000000000004">
      <c r="H19004" s="4"/>
      <c r="M19004" s="5"/>
      <c r="N19004" s="6"/>
    </row>
    <row r="19005" spans="8:14" x14ac:dyDescent="0.55000000000000004">
      <c r="H19005" s="4"/>
      <c r="M19005" s="5"/>
      <c r="N19005" s="6"/>
    </row>
    <row r="19006" spans="8:14" x14ac:dyDescent="0.55000000000000004">
      <c r="H19006" s="4"/>
      <c r="M19006" s="5"/>
      <c r="N19006" s="6"/>
    </row>
    <row r="19007" spans="8:14" x14ac:dyDescent="0.55000000000000004">
      <c r="H19007" s="4"/>
      <c r="M19007" s="5"/>
      <c r="N19007" s="6"/>
    </row>
    <row r="19008" spans="8:14" x14ac:dyDescent="0.55000000000000004">
      <c r="H19008" s="4"/>
      <c r="M19008" s="5"/>
      <c r="N19008" s="6"/>
    </row>
    <row r="19009" spans="8:14" x14ac:dyDescent="0.55000000000000004">
      <c r="H19009" s="4"/>
      <c r="M19009" s="5"/>
      <c r="N19009" s="6"/>
    </row>
    <row r="19010" spans="8:14" x14ac:dyDescent="0.55000000000000004">
      <c r="H19010" s="4"/>
      <c r="M19010" s="5"/>
      <c r="N19010" s="6"/>
    </row>
    <row r="19011" spans="8:14" x14ac:dyDescent="0.55000000000000004">
      <c r="H19011" s="4"/>
      <c r="M19011" s="5"/>
      <c r="N19011" s="6"/>
    </row>
    <row r="19012" spans="8:14" x14ac:dyDescent="0.55000000000000004">
      <c r="H19012" s="4"/>
      <c r="M19012" s="5"/>
      <c r="N19012" s="6"/>
    </row>
    <row r="19013" spans="8:14" x14ac:dyDescent="0.55000000000000004">
      <c r="H19013" s="4"/>
      <c r="M19013" s="5"/>
      <c r="N19013" s="6"/>
    </row>
    <row r="19014" spans="8:14" x14ac:dyDescent="0.55000000000000004">
      <c r="H19014" s="4"/>
      <c r="M19014" s="5"/>
      <c r="N19014" s="6"/>
    </row>
    <row r="19015" spans="8:14" x14ac:dyDescent="0.55000000000000004">
      <c r="H19015" s="4"/>
      <c r="M19015" s="5"/>
      <c r="N19015" s="6"/>
    </row>
    <row r="19016" spans="8:14" x14ac:dyDescent="0.55000000000000004">
      <c r="H19016" s="4"/>
      <c r="M19016" s="5"/>
      <c r="N19016" s="6"/>
    </row>
    <row r="19017" spans="8:14" x14ac:dyDescent="0.55000000000000004">
      <c r="H19017" s="4"/>
      <c r="M19017" s="5"/>
      <c r="N19017" s="6"/>
    </row>
    <row r="19018" spans="8:14" x14ac:dyDescent="0.55000000000000004">
      <c r="H19018" s="4"/>
      <c r="M19018" s="5"/>
      <c r="N19018" s="6"/>
    </row>
    <row r="19019" spans="8:14" x14ac:dyDescent="0.55000000000000004">
      <c r="H19019" s="4"/>
      <c r="M19019" s="5"/>
      <c r="N19019" s="6"/>
    </row>
    <row r="19020" spans="8:14" x14ac:dyDescent="0.55000000000000004">
      <c r="H19020" s="4"/>
      <c r="M19020" s="5"/>
      <c r="N19020" s="6"/>
    </row>
    <row r="19021" spans="8:14" x14ac:dyDescent="0.55000000000000004">
      <c r="H19021" s="4"/>
      <c r="M19021" s="5"/>
      <c r="N19021" s="6"/>
    </row>
    <row r="19022" spans="8:14" x14ac:dyDescent="0.55000000000000004">
      <c r="H19022" s="4"/>
      <c r="M19022" s="5"/>
      <c r="N19022" s="6"/>
    </row>
    <row r="19023" spans="8:14" x14ac:dyDescent="0.55000000000000004">
      <c r="H19023" s="4"/>
      <c r="M19023" s="5"/>
      <c r="N19023" s="6"/>
    </row>
    <row r="19024" spans="8:14" x14ac:dyDescent="0.55000000000000004">
      <c r="H19024" s="4"/>
      <c r="M19024" s="5"/>
      <c r="N19024" s="6"/>
    </row>
    <row r="19025" spans="8:14" x14ac:dyDescent="0.55000000000000004">
      <c r="H19025" s="4"/>
      <c r="M19025" s="5"/>
      <c r="N19025" s="6"/>
    </row>
    <row r="19026" spans="8:14" x14ac:dyDescent="0.55000000000000004">
      <c r="H19026" s="4"/>
      <c r="M19026" s="5"/>
      <c r="N19026" s="6"/>
    </row>
    <row r="19027" spans="8:14" x14ac:dyDescent="0.55000000000000004">
      <c r="H19027" s="4"/>
      <c r="M19027" s="5"/>
      <c r="N19027" s="6"/>
    </row>
    <row r="19028" spans="8:14" x14ac:dyDescent="0.55000000000000004">
      <c r="H19028" s="4"/>
      <c r="M19028" s="5"/>
      <c r="N19028" s="6"/>
    </row>
    <row r="19029" spans="8:14" x14ac:dyDescent="0.55000000000000004">
      <c r="H19029" s="4"/>
      <c r="M19029" s="5"/>
      <c r="N19029" s="6"/>
    </row>
    <row r="19030" spans="8:14" x14ac:dyDescent="0.55000000000000004">
      <c r="H19030" s="4"/>
      <c r="M19030" s="5"/>
      <c r="N19030" s="6"/>
    </row>
    <row r="19031" spans="8:14" x14ac:dyDescent="0.55000000000000004">
      <c r="H19031" s="4"/>
      <c r="M19031" s="5"/>
      <c r="N19031" s="6"/>
    </row>
    <row r="19032" spans="8:14" x14ac:dyDescent="0.55000000000000004">
      <c r="H19032" s="4"/>
      <c r="M19032" s="5"/>
      <c r="N19032" s="6"/>
    </row>
    <row r="19033" spans="8:14" x14ac:dyDescent="0.55000000000000004">
      <c r="H19033" s="4"/>
      <c r="M19033" s="5"/>
      <c r="N19033" s="6"/>
    </row>
    <row r="19034" spans="8:14" x14ac:dyDescent="0.55000000000000004">
      <c r="H19034" s="4"/>
      <c r="M19034" s="5"/>
      <c r="N19034" s="6"/>
    </row>
    <row r="19035" spans="8:14" x14ac:dyDescent="0.55000000000000004">
      <c r="H19035" s="4"/>
      <c r="M19035" s="5"/>
      <c r="N19035" s="6"/>
    </row>
    <row r="19036" spans="8:14" x14ac:dyDescent="0.55000000000000004">
      <c r="H19036" s="4"/>
      <c r="M19036" s="5"/>
      <c r="N19036" s="6"/>
    </row>
    <row r="19037" spans="8:14" x14ac:dyDescent="0.55000000000000004">
      <c r="H19037" s="4"/>
      <c r="M19037" s="5"/>
      <c r="N19037" s="6"/>
    </row>
    <row r="19038" spans="8:14" x14ac:dyDescent="0.55000000000000004">
      <c r="H19038" s="4"/>
      <c r="M19038" s="5"/>
      <c r="N19038" s="6"/>
    </row>
    <row r="19039" spans="8:14" x14ac:dyDescent="0.55000000000000004">
      <c r="H19039" s="4"/>
      <c r="M19039" s="5"/>
      <c r="N19039" s="6"/>
    </row>
    <row r="19040" spans="8:14" x14ac:dyDescent="0.55000000000000004">
      <c r="H19040" s="4"/>
      <c r="M19040" s="5"/>
      <c r="N19040" s="6"/>
    </row>
    <row r="19041" spans="8:14" x14ac:dyDescent="0.55000000000000004">
      <c r="H19041" s="4"/>
      <c r="M19041" s="5"/>
      <c r="N19041" s="6"/>
    </row>
    <row r="19042" spans="8:14" x14ac:dyDescent="0.55000000000000004">
      <c r="H19042" s="4"/>
      <c r="M19042" s="5"/>
      <c r="N19042" s="6"/>
    </row>
    <row r="19043" spans="8:14" x14ac:dyDescent="0.55000000000000004">
      <c r="H19043" s="4"/>
      <c r="M19043" s="5"/>
      <c r="N19043" s="6"/>
    </row>
    <row r="19044" spans="8:14" x14ac:dyDescent="0.55000000000000004">
      <c r="H19044" s="4"/>
      <c r="M19044" s="5"/>
      <c r="N19044" s="6"/>
    </row>
    <row r="19045" spans="8:14" x14ac:dyDescent="0.55000000000000004">
      <c r="H19045" s="4"/>
      <c r="M19045" s="5"/>
      <c r="N19045" s="6"/>
    </row>
    <row r="19046" spans="8:14" x14ac:dyDescent="0.55000000000000004">
      <c r="H19046" s="4"/>
      <c r="M19046" s="5"/>
      <c r="N19046" s="6"/>
    </row>
    <row r="19047" spans="8:14" x14ac:dyDescent="0.55000000000000004">
      <c r="H19047" s="4"/>
      <c r="M19047" s="5"/>
      <c r="N19047" s="6"/>
    </row>
    <row r="19048" spans="8:14" x14ac:dyDescent="0.55000000000000004">
      <c r="H19048" s="4"/>
      <c r="M19048" s="5"/>
      <c r="N19048" s="6"/>
    </row>
    <row r="19049" spans="8:14" x14ac:dyDescent="0.55000000000000004">
      <c r="H19049" s="4"/>
      <c r="M19049" s="5"/>
      <c r="N19049" s="6"/>
    </row>
    <row r="19050" spans="8:14" x14ac:dyDescent="0.55000000000000004">
      <c r="H19050" s="4"/>
      <c r="M19050" s="5"/>
      <c r="N19050" s="6"/>
    </row>
    <row r="19051" spans="8:14" x14ac:dyDescent="0.55000000000000004">
      <c r="H19051" s="4"/>
      <c r="M19051" s="5"/>
      <c r="N19051" s="6"/>
    </row>
    <row r="19052" spans="8:14" x14ac:dyDescent="0.55000000000000004">
      <c r="H19052" s="4"/>
      <c r="M19052" s="5"/>
      <c r="N19052" s="6"/>
    </row>
    <row r="19053" spans="8:14" x14ac:dyDescent="0.55000000000000004">
      <c r="H19053" s="4"/>
      <c r="M19053" s="5"/>
      <c r="N19053" s="6"/>
    </row>
    <row r="19054" spans="8:14" x14ac:dyDescent="0.55000000000000004">
      <c r="H19054" s="4"/>
      <c r="M19054" s="5"/>
      <c r="N19054" s="6"/>
    </row>
    <row r="19055" spans="8:14" x14ac:dyDescent="0.55000000000000004">
      <c r="H19055" s="4"/>
      <c r="M19055" s="5"/>
      <c r="N19055" s="6"/>
    </row>
    <row r="19056" spans="8:14" x14ac:dyDescent="0.55000000000000004">
      <c r="H19056" s="4"/>
      <c r="M19056" s="5"/>
      <c r="N19056" s="6"/>
    </row>
    <row r="19057" spans="8:14" x14ac:dyDescent="0.55000000000000004">
      <c r="H19057" s="4"/>
      <c r="M19057" s="5"/>
      <c r="N19057" s="6"/>
    </row>
    <row r="19058" spans="8:14" x14ac:dyDescent="0.55000000000000004">
      <c r="H19058" s="4"/>
      <c r="M19058" s="5"/>
      <c r="N19058" s="6"/>
    </row>
    <row r="19059" spans="8:14" x14ac:dyDescent="0.55000000000000004">
      <c r="H19059" s="4"/>
      <c r="M19059" s="5"/>
      <c r="N19059" s="6"/>
    </row>
    <row r="19060" spans="8:14" x14ac:dyDescent="0.55000000000000004">
      <c r="H19060" s="4"/>
      <c r="M19060" s="5"/>
      <c r="N19060" s="6"/>
    </row>
    <row r="19061" spans="8:14" x14ac:dyDescent="0.55000000000000004">
      <c r="H19061" s="4"/>
      <c r="M19061" s="5"/>
      <c r="N19061" s="6"/>
    </row>
    <row r="19062" spans="8:14" x14ac:dyDescent="0.55000000000000004">
      <c r="H19062" s="4"/>
      <c r="M19062" s="5"/>
      <c r="N19062" s="6"/>
    </row>
    <row r="19063" spans="8:14" x14ac:dyDescent="0.55000000000000004">
      <c r="H19063" s="4"/>
      <c r="M19063" s="5"/>
      <c r="N19063" s="6"/>
    </row>
    <row r="19064" spans="8:14" x14ac:dyDescent="0.55000000000000004">
      <c r="H19064" s="4"/>
      <c r="M19064" s="5"/>
      <c r="N19064" s="6"/>
    </row>
    <row r="19065" spans="8:14" x14ac:dyDescent="0.55000000000000004">
      <c r="H19065" s="4"/>
      <c r="M19065" s="5"/>
      <c r="N19065" s="6"/>
    </row>
    <row r="19066" spans="8:14" x14ac:dyDescent="0.55000000000000004">
      <c r="H19066" s="4"/>
      <c r="M19066" s="5"/>
      <c r="N19066" s="6"/>
    </row>
    <row r="19067" spans="8:14" x14ac:dyDescent="0.55000000000000004">
      <c r="H19067" s="4"/>
      <c r="M19067" s="5"/>
      <c r="N19067" s="6"/>
    </row>
    <row r="19068" spans="8:14" x14ac:dyDescent="0.55000000000000004">
      <c r="H19068" s="4"/>
      <c r="M19068" s="5"/>
      <c r="N19068" s="6"/>
    </row>
    <row r="19069" spans="8:14" x14ac:dyDescent="0.55000000000000004">
      <c r="H19069" s="4"/>
      <c r="M19069" s="5"/>
      <c r="N19069" s="6"/>
    </row>
    <row r="19070" spans="8:14" x14ac:dyDescent="0.55000000000000004">
      <c r="H19070" s="4"/>
      <c r="M19070" s="5"/>
      <c r="N19070" s="6"/>
    </row>
    <row r="19071" spans="8:14" x14ac:dyDescent="0.55000000000000004">
      <c r="H19071" s="4"/>
      <c r="M19071" s="5"/>
      <c r="N19071" s="6"/>
    </row>
    <row r="19072" spans="8:14" x14ac:dyDescent="0.55000000000000004">
      <c r="H19072" s="4"/>
      <c r="M19072" s="5"/>
      <c r="N19072" s="6"/>
    </row>
    <row r="19073" spans="8:14" x14ac:dyDescent="0.55000000000000004">
      <c r="H19073" s="4"/>
      <c r="M19073" s="5"/>
      <c r="N19073" s="6"/>
    </row>
    <row r="19074" spans="8:14" x14ac:dyDescent="0.55000000000000004">
      <c r="H19074" s="4"/>
      <c r="M19074" s="5"/>
      <c r="N19074" s="6"/>
    </row>
    <row r="19075" spans="8:14" x14ac:dyDescent="0.55000000000000004">
      <c r="H19075" s="4"/>
      <c r="M19075" s="5"/>
      <c r="N19075" s="6"/>
    </row>
    <row r="19076" spans="8:14" x14ac:dyDescent="0.55000000000000004">
      <c r="H19076" s="4"/>
      <c r="M19076" s="5"/>
      <c r="N19076" s="6"/>
    </row>
    <row r="19077" spans="8:14" x14ac:dyDescent="0.55000000000000004">
      <c r="H19077" s="4"/>
      <c r="M19077" s="5"/>
      <c r="N19077" s="6"/>
    </row>
    <row r="19078" spans="8:14" x14ac:dyDescent="0.55000000000000004">
      <c r="H19078" s="4"/>
      <c r="M19078" s="5"/>
      <c r="N19078" s="6"/>
    </row>
    <row r="19079" spans="8:14" x14ac:dyDescent="0.55000000000000004">
      <c r="H19079" s="4"/>
      <c r="M19079" s="5"/>
      <c r="N19079" s="6"/>
    </row>
    <row r="19080" spans="8:14" x14ac:dyDescent="0.55000000000000004">
      <c r="H19080" s="4"/>
      <c r="M19080" s="5"/>
      <c r="N19080" s="6"/>
    </row>
    <row r="19081" spans="8:14" x14ac:dyDescent="0.55000000000000004">
      <c r="H19081" s="4"/>
      <c r="M19081" s="5"/>
      <c r="N19081" s="6"/>
    </row>
    <row r="19082" spans="8:14" x14ac:dyDescent="0.55000000000000004">
      <c r="H19082" s="4"/>
      <c r="M19082" s="5"/>
      <c r="N19082" s="6"/>
    </row>
    <row r="19083" spans="8:14" x14ac:dyDescent="0.55000000000000004">
      <c r="H19083" s="4"/>
      <c r="M19083" s="5"/>
      <c r="N19083" s="6"/>
    </row>
    <row r="19084" spans="8:14" x14ac:dyDescent="0.55000000000000004">
      <c r="H19084" s="4"/>
      <c r="M19084" s="5"/>
      <c r="N19084" s="6"/>
    </row>
    <row r="19085" spans="8:14" x14ac:dyDescent="0.55000000000000004">
      <c r="H19085" s="4"/>
      <c r="M19085" s="5"/>
      <c r="N19085" s="6"/>
    </row>
    <row r="19086" spans="8:14" x14ac:dyDescent="0.55000000000000004">
      <c r="H19086" s="4"/>
      <c r="M19086" s="5"/>
      <c r="N19086" s="6"/>
    </row>
    <row r="19087" spans="8:14" x14ac:dyDescent="0.55000000000000004">
      <c r="H19087" s="4"/>
      <c r="M19087" s="5"/>
      <c r="N19087" s="6"/>
    </row>
    <row r="19088" spans="8:14" x14ac:dyDescent="0.55000000000000004">
      <c r="H19088" s="4"/>
      <c r="M19088" s="5"/>
      <c r="N19088" s="6"/>
    </row>
    <row r="19089" spans="8:14" x14ac:dyDescent="0.55000000000000004">
      <c r="H19089" s="4"/>
      <c r="M19089" s="5"/>
      <c r="N19089" s="6"/>
    </row>
    <row r="19090" spans="8:14" x14ac:dyDescent="0.55000000000000004">
      <c r="H19090" s="4"/>
      <c r="M19090" s="5"/>
      <c r="N19090" s="6"/>
    </row>
    <row r="19091" spans="8:14" x14ac:dyDescent="0.55000000000000004">
      <c r="H19091" s="4"/>
      <c r="M19091" s="5"/>
      <c r="N19091" s="6"/>
    </row>
    <row r="19092" spans="8:14" x14ac:dyDescent="0.55000000000000004">
      <c r="H19092" s="4"/>
      <c r="M19092" s="5"/>
      <c r="N19092" s="6"/>
    </row>
    <row r="19093" spans="8:14" x14ac:dyDescent="0.55000000000000004">
      <c r="H19093" s="4"/>
      <c r="M19093" s="5"/>
      <c r="N19093" s="6"/>
    </row>
    <row r="19094" spans="8:14" x14ac:dyDescent="0.55000000000000004">
      <c r="H19094" s="4"/>
      <c r="M19094" s="5"/>
      <c r="N19094" s="6"/>
    </row>
    <row r="19095" spans="8:14" x14ac:dyDescent="0.55000000000000004">
      <c r="H19095" s="4"/>
      <c r="M19095" s="5"/>
      <c r="N19095" s="6"/>
    </row>
    <row r="19096" spans="8:14" x14ac:dyDescent="0.55000000000000004">
      <c r="H19096" s="4"/>
      <c r="M19096" s="5"/>
      <c r="N19096" s="6"/>
    </row>
    <row r="19097" spans="8:14" x14ac:dyDescent="0.55000000000000004">
      <c r="H19097" s="4"/>
      <c r="M19097" s="5"/>
      <c r="N19097" s="6"/>
    </row>
    <row r="19098" spans="8:14" x14ac:dyDescent="0.55000000000000004">
      <c r="H19098" s="4"/>
      <c r="M19098" s="5"/>
      <c r="N19098" s="6"/>
    </row>
    <row r="19099" spans="8:14" x14ac:dyDescent="0.55000000000000004">
      <c r="H19099" s="4"/>
      <c r="M19099" s="5"/>
      <c r="N19099" s="6"/>
    </row>
    <row r="19100" spans="8:14" x14ac:dyDescent="0.55000000000000004">
      <c r="H19100" s="4"/>
      <c r="M19100" s="5"/>
      <c r="N19100" s="6"/>
    </row>
    <row r="19101" spans="8:14" x14ac:dyDescent="0.55000000000000004">
      <c r="H19101" s="4"/>
      <c r="M19101" s="5"/>
      <c r="N19101" s="6"/>
    </row>
    <row r="19102" spans="8:14" x14ac:dyDescent="0.55000000000000004">
      <c r="H19102" s="4"/>
      <c r="M19102" s="5"/>
      <c r="N19102" s="6"/>
    </row>
    <row r="19103" spans="8:14" x14ac:dyDescent="0.55000000000000004">
      <c r="H19103" s="4"/>
      <c r="M19103" s="5"/>
      <c r="N19103" s="6"/>
    </row>
    <row r="19104" spans="8:14" x14ac:dyDescent="0.55000000000000004">
      <c r="H19104" s="4"/>
      <c r="M19104" s="5"/>
      <c r="N19104" s="6"/>
    </row>
    <row r="19105" spans="8:14" x14ac:dyDescent="0.55000000000000004">
      <c r="H19105" s="4"/>
      <c r="M19105" s="5"/>
      <c r="N19105" s="6"/>
    </row>
    <row r="19106" spans="8:14" x14ac:dyDescent="0.55000000000000004">
      <c r="H19106" s="4"/>
      <c r="M19106" s="5"/>
      <c r="N19106" s="6"/>
    </row>
    <row r="19107" spans="8:14" x14ac:dyDescent="0.55000000000000004">
      <c r="H19107" s="4"/>
      <c r="M19107" s="5"/>
      <c r="N19107" s="6"/>
    </row>
    <row r="19108" spans="8:14" x14ac:dyDescent="0.55000000000000004">
      <c r="H19108" s="4"/>
      <c r="M19108" s="5"/>
      <c r="N19108" s="6"/>
    </row>
    <row r="19109" spans="8:14" x14ac:dyDescent="0.55000000000000004">
      <c r="H19109" s="4"/>
      <c r="M19109" s="5"/>
      <c r="N19109" s="6"/>
    </row>
    <row r="19110" spans="8:14" x14ac:dyDescent="0.55000000000000004">
      <c r="H19110" s="4"/>
      <c r="M19110" s="5"/>
      <c r="N19110" s="6"/>
    </row>
    <row r="19111" spans="8:14" x14ac:dyDescent="0.55000000000000004">
      <c r="H19111" s="4"/>
      <c r="M19111" s="5"/>
      <c r="N19111" s="6"/>
    </row>
    <row r="19112" spans="8:14" x14ac:dyDescent="0.55000000000000004">
      <c r="H19112" s="4"/>
      <c r="M19112" s="5"/>
      <c r="N19112" s="6"/>
    </row>
    <row r="19113" spans="8:14" x14ac:dyDescent="0.55000000000000004">
      <c r="H19113" s="4"/>
      <c r="M19113" s="5"/>
      <c r="N19113" s="6"/>
    </row>
    <row r="19114" spans="8:14" x14ac:dyDescent="0.55000000000000004">
      <c r="H19114" s="4"/>
      <c r="M19114" s="5"/>
      <c r="N19114" s="6"/>
    </row>
    <row r="19115" spans="8:14" x14ac:dyDescent="0.55000000000000004">
      <c r="H19115" s="4"/>
      <c r="M19115" s="5"/>
      <c r="N19115" s="6"/>
    </row>
    <row r="19116" spans="8:14" x14ac:dyDescent="0.55000000000000004">
      <c r="H19116" s="4"/>
      <c r="M19116" s="5"/>
      <c r="N19116" s="6"/>
    </row>
    <row r="19117" spans="8:14" x14ac:dyDescent="0.55000000000000004">
      <c r="H19117" s="4"/>
      <c r="M19117" s="5"/>
      <c r="N19117" s="6"/>
    </row>
    <row r="19118" spans="8:14" x14ac:dyDescent="0.55000000000000004">
      <c r="H19118" s="4"/>
      <c r="M19118" s="5"/>
      <c r="N19118" s="6"/>
    </row>
    <row r="19119" spans="8:14" x14ac:dyDescent="0.55000000000000004">
      <c r="H19119" s="4"/>
      <c r="M19119" s="5"/>
      <c r="N19119" s="6"/>
    </row>
    <row r="19120" spans="8:14" x14ac:dyDescent="0.55000000000000004">
      <c r="H19120" s="4"/>
      <c r="M19120" s="5"/>
      <c r="N19120" s="6"/>
    </row>
    <row r="19121" spans="8:14" x14ac:dyDescent="0.55000000000000004">
      <c r="H19121" s="4"/>
      <c r="M19121" s="5"/>
      <c r="N19121" s="6"/>
    </row>
    <row r="19122" spans="8:14" x14ac:dyDescent="0.55000000000000004">
      <c r="H19122" s="4"/>
      <c r="M19122" s="5"/>
      <c r="N19122" s="6"/>
    </row>
    <row r="19123" spans="8:14" x14ac:dyDescent="0.55000000000000004">
      <c r="H19123" s="4"/>
      <c r="M19123" s="5"/>
      <c r="N19123" s="6"/>
    </row>
    <row r="19124" spans="8:14" x14ac:dyDescent="0.55000000000000004">
      <c r="H19124" s="4"/>
      <c r="M19124" s="5"/>
      <c r="N19124" s="6"/>
    </row>
    <row r="19125" spans="8:14" x14ac:dyDescent="0.55000000000000004">
      <c r="H19125" s="4"/>
      <c r="M19125" s="5"/>
      <c r="N19125" s="6"/>
    </row>
    <row r="19126" spans="8:14" x14ac:dyDescent="0.55000000000000004">
      <c r="H19126" s="4"/>
      <c r="M19126" s="5"/>
      <c r="N19126" s="6"/>
    </row>
    <row r="19127" spans="8:14" x14ac:dyDescent="0.55000000000000004">
      <c r="H19127" s="4"/>
      <c r="M19127" s="5"/>
      <c r="N19127" s="6"/>
    </row>
    <row r="19128" spans="8:14" x14ac:dyDescent="0.55000000000000004">
      <c r="H19128" s="4"/>
      <c r="M19128" s="5"/>
      <c r="N19128" s="6"/>
    </row>
    <row r="19129" spans="8:14" x14ac:dyDescent="0.55000000000000004">
      <c r="H19129" s="4"/>
      <c r="M19129" s="5"/>
      <c r="N19129" s="6"/>
    </row>
    <row r="19130" spans="8:14" x14ac:dyDescent="0.55000000000000004">
      <c r="H19130" s="4"/>
      <c r="M19130" s="5"/>
      <c r="N19130" s="6"/>
    </row>
    <row r="19131" spans="8:14" x14ac:dyDescent="0.55000000000000004">
      <c r="H19131" s="4"/>
      <c r="M19131" s="5"/>
      <c r="N19131" s="6"/>
    </row>
    <row r="19132" spans="8:14" x14ac:dyDescent="0.55000000000000004">
      <c r="H19132" s="4"/>
      <c r="M19132" s="5"/>
      <c r="N19132" s="6"/>
    </row>
    <row r="19133" spans="8:14" x14ac:dyDescent="0.55000000000000004">
      <c r="H19133" s="4"/>
      <c r="M19133" s="5"/>
      <c r="N19133" s="6"/>
    </row>
    <row r="19134" spans="8:14" x14ac:dyDescent="0.55000000000000004">
      <c r="H19134" s="4"/>
      <c r="M19134" s="5"/>
      <c r="N19134" s="6"/>
    </row>
    <row r="19135" spans="8:14" x14ac:dyDescent="0.55000000000000004">
      <c r="H19135" s="4"/>
      <c r="M19135" s="5"/>
      <c r="N19135" s="6"/>
    </row>
    <row r="19136" spans="8:14" x14ac:dyDescent="0.55000000000000004">
      <c r="H19136" s="4"/>
      <c r="M19136" s="5"/>
      <c r="N19136" s="6"/>
    </row>
    <row r="19137" spans="8:14" x14ac:dyDescent="0.55000000000000004">
      <c r="H19137" s="4"/>
      <c r="M19137" s="5"/>
      <c r="N19137" s="6"/>
    </row>
    <row r="19138" spans="8:14" x14ac:dyDescent="0.55000000000000004">
      <c r="H19138" s="4"/>
      <c r="M19138" s="5"/>
      <c r="N19138" s="6"/>
    </row>
    <row r="19139" spans="8:14" x14ac:dyDescent="0.55000000000000004">
      <c r="H19139" s="4"/>
      <c r="M19139" s="5"/>
      <c r="N19139" s="6"/>
    </row>
    <row r="19140" spans="8:14" x14ac:dyDescent="0.55000000000000004">
      <c r="H19140" s="4"/>
      <c r="M19140" s="5"/>
      <c r="N19140" s="6"/>
    </row>
    <row r="19141" spans="8:14" x14ac:dyDescent="0.55000000000000004">
      <c r="H19141" s="4"/>
      <c r="M19141" s="5"/>
      <c r="N19141" s="6"/>
    </row>
    <row r="19142" spans="8:14" x14ac:dyDescent="0.55000000000000004">
      <c r="H19142" s="4"/>
      <c r="M19142" s="5"/>
      <c r="N19142" s="6"/>
    </row>
    <row r="19143" spans="8:14" x14ac:dyDescent="0.55000000000000004">
      <c r="H19143" s="4"/>
      <c r="M19143" s="5"/>
      <c r="N19143" s="6"/>
    </row>
    <row r="19144" spans="8:14" x14ac:dyDescent="0.55000000000000004">
      <c r="H19144" s="4"/>
      <c r="M19144" s="5"/>
      <c r="N19144" s="6"/>
    </row>
    <row r="19145" spans="8:14" x14ac:dyDescent="0.55000000000000004">
      <c r="H19145" s="4"/>
      <c r="M19145" s="5"/>
      <c r="N19145" s="6"/>
    </row>
    <row r="19146" spans="8:14" x14ac:dyDescent="0.55000000000000004">
      <c r="H19146" s="4"/>
      <c r="M19146" s="5"/>
      <c r="N19146" s="6"/>
    </row>
    <row r="19147" spans="8:14" x14ac:dyDescent="0.55000000000000004">
      <c r="H19147" s="4"/>
      <c r="M19147" s="5"/>
      <c r="N19147" s="6"/>
    </row>
    <row r="19148" spans="8:14" x14ac:dyDescent="0.55000000000000004">
      <c r="H19148" s="4"/>
      <c r="M19148" s="5"/>
      <c r="N19148" s="6"/>
    </row>
    <row r="19149" spans="8:14" x14ac:dyDescent="0.55000000000000004">
      <c r="H19149" s="4"/>
      <c r="M19149" s="5"/>
      <c r="N19149" s="6"/>
    </row>
    <row r="19150" spans="8:14" x14ac:dyDescent="0.55000000000000004">
      <c r="H19150" s="4"/>
      <c r="M19150" s="5"/>
      <c r="N19150" s="6"/>
    </row>
    <row r="19151" spans="8:14" x14ac:dyDescent="0.55000000000000004">
      <c r="H19151" s="4"/>
      <c r="M19151" s="5"/>
      <c r="N19151" s="6"/>
    </row>
    <row r="19152" spans="8:14" x14ac:dyDescent="0.55000000000000004">
      <c r="H19152" s="4"/>
      <c r="M19152" s="5"/>
      <c r="N19152" s="6"/>
    </row>
    <row r="19153" spans="8:14" x14ac:dyDescent="0.55000000000000004">
      <c r="H19153" s="4"/>
      <c r="M19153" s="5"/>
      <c r="N19153" s="6"/>
    </row>
    <row r="19154" spans="8:14" x14ac:dyDescent="0.55000000000000004">
      <c r="H19154" s="4"/>
      <c r="M19154" s="5"/>
      <c r="N19154" s="6"/>
    </row>
    <row r="19155" spans="8:14" x14ac:dyDescent="0.55000000000000004">
      <c r="H19155" s="4"/>
      <c r="M19155" s="5"/>
      <c r="N19155" s="6"/>
    </row>
    <row r="19156" spans="8:14" x14ac:dyDescent="0.55000000000000004">
      <c r="H19156" s="4"/>
      <c r="M19156" s="5"/>
      <c r="N19156" s="6"/>
    </row>
    <row r="19157" spans="8:14" x14ac:dyDescent="0.55000000000000004">
      <c r="H19157" s="4"/>
      <c r="M19157" s="5"/>
      <c r="N19157" s="6"/>
    </row>
    <row r="19158" spans="8:14" x14ac:dyDescent="0.55000000000000004">
      <c r="H19158" s="4"/>
      <c r="M19158" s="5"/>
      <c r="N19158" s="6"/>
    </row>
    <row r="19159" spans="8:14" x14ac:dyDescent="0.55000000000000004">
      <c r="H19159" s="4"/>
      <c r="M19159" s="5"/>
      <c r="N19159" s="6"/>
    </row>
    <row r="19160" spans="8:14" x14ac:dyDescent="0.55000000000000004">
      <c r="H19160" s="4"/>
      <c r="M19160" s="5"/>
      <c r="N19160" s="6"/>
    </row>
    <row r="19161" spans="8:14" x14ac:dyDescent="0.55000000000000004">
      <c r="H19161" s="4"/>
      <c r="M19161" s="5"/>
      <c r="N19161" s="6"/>
    </row>
    <row r="19162" spans="8:14" x14ac:dyDescent="0.55000000000000004">
      <c r="H19162" s="4"/>
      <c r="M19162" s="5"/>
      <c r="N19162" s="6"/>
    </row>
    <row r="19163" spans="8:14" x14ac:dyDescent="0.55000000000000004">
      <c r="H19163" s="4"/>
      <c r="M19163" s="5"/>
      <c r="N19163" s="6"/>
    </row>
    <row r="19164" spans="8:14" x14ac:dyDescent="0.55000000000000004">
      <c r="H19164" s="4"/>
      <c r="M19164" s="5"/>
      <c r="N19164" s="6"/>
    </row>
    <row r="19165" spans="8:14" x14ac:dyDescent="0.55000000000000004">
      <c r="H19165" s="4"/>
      <c r="M19165" s="5"/>
      <c r="N19165" s="6"/>
    </row>
    <row r="19166" spans="8:14" x14ac:dyDescent="0.55000000000000004">
      <c r="H19166" s="4"/>
      <c r="M19166" s="5"/>
      <c r="N19166" s="6"/>
    </row>
    <row r="19167" spans="8:14" x14ac:dyDescent="0.55000000000000004">
      <c r="H19167" s="4"/>
      <c r="M19167" s="5"/>
      <c r="N19167" s="6"/>
    </row>
    <row r="19168" spans="8:14" x14ac:dyDescent="0.55000000000000004">
      <c r="H19168" s="4"/>
      <c r="M19168" s="5"/>
      <c r="N19168" s="6"/>
    </row>
    <row r="19169" spans="8:14" x14ac:dyDescent="0.55000000000000004">
      <c r="H19169" s="4"/>
      <c r="M19169" s="5"/>
      <c r="N19169" s="6"/>
    </row>
    <row r="19170" spans="8:14" x14ac:dyDescent="0.55000000000000004">
      <c r="H19170" s="4"/>
      <c r="M19170" s="5"/>
      <c r="N19170" s="6"/>
    </row>
    <row r="19171" spans="8:14" x14ac:dyDescent="0.55000000000000004">
      <c r="H19171" s="4"/>
      <c r="M19171" s="5"/>
      <c r="N19171" s="6"/>
    </row>
    <row r="19172" spans="8:14" x14ac:dyDescent="0.55000000000000004">
      <c r="H19172" s="4"/>
      <c r="M19172" s="5"/>
      <c r="N19172" s="6"/>
    </row>
    <row r="19173" spans="8:14" x14ac:dyDescent="0.55000000000000004">
      <c r="H19173" s="4"/>
      <c r="M19173" s="5"/>
      <c r="N19173" s="6"/>
    </row>
    <row r="19174" spans="8:14" x14ac:dyDescent="0.55000000000000004">
      <c r="H19174" s="4"/>
      <c r="M19174" s="5"/>
      <c r="N19174" s="6"/>
    </row>
    <row r="19175" spans="8:14" x14ac:dyDescent="0.55000000000000004">
      <c r="H19175" s="4"/>
      <c r="M19175" s="5"/>
      <c r="N19175" s="6"/>
    </row>
    <row r="19176" spans="8:14" x14ac:dyDescent="0.55000000000000004">
      <c r="H19176" s="4"/>
      <c r="M19176" s="5"/>
      <c r="N19176" s="6"/>
    </row>
    <row r="19177" spans="8:14" x14ac:dyDescent="0.55000000000000004">
      <c r="H19177" s="4"/>
      <c r="M19177" s="5"/>
      <c r="N19177" s="6"/>
    </row>
    <row r="19178" spans="8:14" x14ac:dyDescent="0.55000000000000004">
      <c r="H19178" s="4"/>
      <c r="M19178" s="5"/>
      <c r="N19178" s="6"/>
    </row>
    <row r="19179" spans="8:14" x14ac:dyDescent="0.55000000000000004">
      <c r="H19179" s="4"/>
      <c r="M19179" s="5"/>
      <c r="N19179" s="6"/>
    </row>
    <row r="19180" spans="8:14" x14ac:dyDescent="0.55000000000000004">
      <c r="H19180" s="4"/>
      <c r="M19180" s="5"/>
      <c r="N19180" s="6"/>
    </row>
    <row r="19181" spans="8:14" x14ac:dyDescent="0.55000000000000004">
      <c r="H19181" s="4"/>
      <c r="M19181" s="5"/>
      <c r="N19181" s="6"/>
    </row>
    <row r="19182" spans="8:14" x14ac:dyDescent="0.55000000000000004">
      <c r="H19182" s="4"/>
      <c r="M19182" s="5"/>
      <c r="N19182" s="6"/>
    </row>
    <row r="19183" spans="8:14" x14ac:dyDescent="0.55000000000000004">
      <c r="H19183" s="4"/>
      <c r="M19183" s="5"/>
      <c r="N19183" s="6"/>
    </row>
    <row r="19184" spans="8:14" x14ac:dyDescent="0.55000000000000004">
      <c r="H19184" s="4"/>
      <c r="M19184" s="5"/>
      <c r="N19184" s="6"/>
    </row>
    <row r="19185" spans="8:14" x14ac:dyDescent="0.55000000000000004">
      <c r="H19185" s="4"/>
      <c r="M19185" s="5"/>
      <c r="N19185" s="6"/>
    </row>
    <row r="19186" spans="8:14" x14ac:dyDescent="0.55000000000000004">
      <c r="H19186" s="4"/>
      <c r="M19186" s="5"/>
      <c r="N19186" s="6"/>
    </row>
    <row r="19187" spans="8:14" x14ac:dyDescent="0.55000000000000004">
      <c r="H19187" s="4"/>
      <c r="M19187" s="5"/>
      <c r="N19187" s="6"/>
    </row>
    <row r="19188" spans="8:14" x14ac:dyDescent="0.55000000000000004">
      <c r="H19188" s="4"/>
      <c r="M19188" s="5"/>
      <c r="N19188" s="6"/>
    </row>
    <row r="19189" spans="8:14" x14ac:dyDescent="0.55000000000000004">
      <c r="H19189" s="4"/>
      <c r="M19189" s="5"/>
      <c r="N19189" s="6"/>
    </row>
    <row r="19190" spans="8:14" x14ac:dyDescent="0.55000000000000004">
      <c r="H19190" s="4"/>
      <c r="M19190" s="5"/>
      <c r="N19190" s="6"/>
    </row>
    <row r="19191" spans="8:14" x14ac:dyDescent="0.55000000000000004">
      <c r="H19191" s="4"/>
      <c r="M19191" s="5"/>
      <c r="N19191" s="6"/>
    </row>
    <row r="19192" spans="8:14" x14ac:dyDescent="0.55000000000000004">
      <c r="H19192" s="4"/>
      <c r="M19192" s="5"/>
      <c r="N19192" s="6"/>
    </row>
    <row r="19193" spans="8:14" x14ac:dyDescent="0.55000000000000004">
      <c r="H19193" s="4"/>
      <c r="M19193" s="5"/>
      <c r="N19193" s="6"/>
    </row>
    <row r="19194" spans="8:14" x14ac:dyDescent="0.55000000000000004">
      <c r="H19194" s="4"/>
      <c r="M19194" s="5"/>
      <c r="N19194" s="6"/>
    </row>
    <row r="19195" spans="8:14" x14ac:dyDescent="0.55000000000000004">
      <c r="H19195" s="4"/>
      <c r="M19195" s="5"/>
      <c r="N19195" s="6"/>
    </row>
    <row r="19196" spans="8:14" x14ac:dyDescent="0.55000000000000004">
      <c r="H19196" s="4"/>
      <c r="M19196" s="5"/>
      <c r="N19196" s="6"/>
    </row>
    <row r="19197" spans="8:14" x14ac:dyDescent="0.55000000000000004">
      <c r="H19197" s="4"/>
      <c r="M19197" s="5"/>
      <c r="N19197" s="6"/>
    </row>
    <row r="19198" spans="8:14" x14ac:dyDescent="0.55000000000000004">
      <c r="H19198" s="4"/>
      <c r="M19198" s="5"/>
      <c r="N19198" s="6"/>
    </row>
    <row r="19199" spans="8:14" x14ac:dyDescent="0.55000000000000004">
      <c r="H19199" s="4"/>
      <c r="M19199" s="5"/>
      <c r="N19199" s="6"/>
    </row>
    <row r="19200" spans="8:14" x14ac:dyDescent="0.55000000000000004">
      <c r="H19200" s="4"/>
      <c r="M19200" s="5"/>
      <c r="N19200" s="6"/>
    </row>
    <row r="19201" spans="8:14" x14ac:dyDescent="0.55000000000000004">
      <c r="H19201" s="4"/>
      <c r="M19201" s="5"/>
      <c r="N19201" s="6"/>
    </row>
    <row r="19202" spans="8:14" x14ac:dyDescent="0.55000000000000004">
      <c r="H19202" s="4"/>
      <c r="M19202" s="5"/>
      <c r="N19202" s="6"/>
    </row>
    <row r="19203" spans="8:14" x14ac:dyDescent="0.55000000000000004">
      <c r="H19203" s="4"/>
      <c r="M19203" s="5"/>
      <c r="N19203" s="6"/>
    </row>
    <row r="19204" spans="8:14" x14ac:dyDescent="0.55000000000000004">
      <c r="H19204" s="4"/>
      <c r="M19204" s="5"/>
      <c r="N19204" s="6"/>
    </row>
    <row r="19205" spans="8:14" x14ac:dyDescent="0.55000000000000004">
      <c r="H19205" s="4"/>
      <c r="M19205" s="5"/>
      <c r="N19205" s="6"/>
    </row>
    <row r="19206" spans="8:14" x14ac:dyDescent="0.55000000000000004">
      <c r="H19206" s="4"/>
      <c r="M19206" s="5"/>
      <c r="N19206" s="6"/>
    </row>
    <row r="19207" spans="8:14" x14ac:dyDescent="0.55000000000000004">
      <c r="H19207" s="4"/>
      <c r="M19207" s="5"/>
      <c r="N19207" s="6"/>
    </row>
    <row r="19208" spans="8:14" x14ac:dyDescent="0.55000000000000004">
      <c r="H19208" s="4"/>
      <c r="M19208" s="5"/>
      <c r="N19208" s="6"/>
    </row>
    <row r="19209" spans="8:14" x14ac:dyDescent="0.55000000000000004">
      <c r="H19209" s="4"/>
      <c r="M19209" s="5"/>
      <c r="N19209" s="6"/>
    </row>
    <row r="19210" spans="8:14" x14ac:dyDescent="0.55000000000000004">
      <c r="H19210" s="4"/>
      <c r="M19210" s="5"/>
      <c r="N19210" s="6"/>
    </row>
    <row r="19211" spans="8:14" x14ac:dyDescent="0.55000000000000004">
      <c r="H19211" s="4"/>
      <c r="M19211" s="5"/>
      <c r="N19211" s="6"/>
    </row>
    <row r="19212" spans="8:14" x14ac:dyDescent="0.55000000000000004">
      <c r="H19212" s="4"/>
      <c r="M19212" s="5"/>
      <c r="N19212" s="6"/>
    </row>
    <row r="19213" spans="8:14" x14ac:dyDescent="0.55000000000000004">
      <c r="H19213" s="4"/>
      <c r="M19213" s="5"/>
      <c r="N19213" s="6"/>
    </row>
    <row r="19214" spans="8:14" x14ac:dyDescent="0.55000000000000004">
      <c r="H19214" s="4"/>
      <c r="M19214" s="5"/>
      <c r="N19214" s="6"/>
    </row>
    <row r="19215" spans="8:14" x14ac:dyDescent="0.55000000000000004">
      <c r="H19215" s="4"/>
      <c r="M19215" s="5"/>
      <c r="N19215" s="6"/>
    </row>
    <row r="19216" spans="8:14" x14ac:dyDescent="0.55000000000000004">
      <c r="H19216" s="4"/>
      <c r="M19216" s="5"/>
      <c r="N19216" s="6"/>
    </row>
    <row r="19217" spans="8:14" x14ac:dyDescent="0.55000000000000004">
      <c r="H19217" s="4"/>
      <c r="M19217" s="5"/>
      <c r="N19217" s="6"/>
    </row>
    <row r="19218" spans="8:14" x14ac:dyDescent="0.55000000000000004">
      <c r="H19218" s="4"/>
      <c r="M19218" s="5"/>
      <c r="N19218" s="6"/>
    </row>
    <row r="19219" spans="8:14" x14ac:dyDescent="0.55000000000000004">
      <c r="H19219" s="4"/>
      <c r="M19219" s="5"/>
      <c r="N19219" s="6"/>
    </row>
    <row r="19220" spans="8:14" x14ac:dyDescent="0.55000000000000004">
      <c r="H19220" s="4"/>
      <c r="M19220" s="5"/>
      <c r="N19220" s="6"/>
    </row>
    <row r="19221" spans="8:14" x14ac:dyDescent="0.55000000000000004">
      <c r="H19221" s="4"/>
      <c r="M19221" s="5"/>
      <c r="N19221" s="6"/>
    </row>
    <row r="19222" spans="8:14" x14ac:dyDescent="0.55000000000000004">
      <c r="H19222" s="4"/>
      <c r="M19222" s="5"/>
      <c r="N19222" s="6"/>
    </row>
    <row r="19223" spans="8:14" x14ac:dyDescent="0.55000000000000004">
      <c r="H19223" s="4"/>
      <c r="M19223" s="5"/>
      <c r="N19223" s="6"/>
    </row>
    <row r="19224" spans="8:14" x14ac:dyDescent="0.55000000000000004">
      <c r="H19224" s="4"/>
      <c r="M19224" s="5"/>
      <c r="N19224" s="6"/>
    </row>
    <row r="19225" spans="8:14" x14ac:dyDescent="0.55000000000000004">
      <c r="H19225" s="4"/>
      <c r="M19225" s="5"/>
      <c r="N19225" s="6"/>
    </row>
    <row r="19226" spans="8:14" x14ac:dyDescent="0.55000000000000004">
      <c r="H19226" s="4"/>
      <c r="M19226" s="5"/>
      <c r="N19226" s="6"/>
    </row>
    <row r="19227" spans="8:14" x14ac:dyDescent="0.55000000000000004">
      <c r="H19227" s="4"/>
      <c r="M19227" s="5"/>
      <c r="N19227" s="6"/>
    </row>
    <row r="19228" spans="8:14" x14ac:dyDescent="0.55000000000000004">
      <c r="H19228" s="4"/>
      <c r="M19228" s="5"/>
      <c r="N19228" s="6"/>
    </row>
    <row r="19229" spans="8:14" x14ac:dyDescent="0.55000000000000004">
      <c r="H19229" s="4"/>
      <c r="M19229" s="5"/>
      <c r="N19229" s="6"/>
    </row>
    <row r="19230" spans="8:14" x14ac:dyDescent="0.55000000000000004">
      <c r="H19230" s="4"/>
      <c r="M19230" s="5"/>
      <c r="N19230" s="6"/>
    </row>
    <row r="19231" spans="8:14" x14ac:dyDescent="0.55000000000000004">
      <c r="H19231" s="4"/>
      <c r="M19231" s="5"/>
      <c r="N19231" s="6"/>
    </row>
    <row r="19232" spans="8:14" x14ac:dyDescent="0.55000000000000004">
      <c r="H19232" s="4"/>
      <c r="M19232" s="5"/>
      <c r="N19232" s="6"/>
    </row>
    <row r="19233" spans="8:14" x14ac:dyDescent="0.55000000000000004">
      <c r="H19233" s="4"/>
      <c r="M19233" s="5"/>
      <c r="N19233" s="6"/>
    </row>
    <row r="19234" spans="8:14" x14ac:dyDescent="0.55000000000000004">
      <c r="H19234" s="4"/>
      <c r="M19234" s="5"/>
      <c r="N19234" s="6"/>
    </row>
    <row r="19235" spans="8:14" x14ac:dyDescent="0.55000000000000004">
      <c r="H19235" s="4"/>
      <c r="M19235" s="5"/>
      <c r="N19235" s="6"/>
    </row>
    <row r="19236" spans="8:14" x14ac:dyDescent="0.55000000000000004">
      <c r="H19236" s="4"/>
      <c r="M19236" s="5"/>
      <c r="N19236" s="6"/>
    </row>
    <row r="19237" spans="8:14" x14ac:dyDescent="0.55000000000000004">
      <c r="H19237" s="4"/>
      <c r="M19237" s="5"/>
      <c r="N19237" s="6"/>
    </row>
    <row r="19238" spans="8:14" x14ac:dyDescent="0.55000000000000004">
      <c r="H19238" s="4"/>
      <c r="M19238" s="5"/>
      <c r="N19238" s="6"/>
    </row>
    <row r="19239" spans="8:14" x14ac:dyDescent="0.55000000000000004">
      <c r="H19239" s="4"/>
      <c r="M19239" s="5"/>
      <c r="N19239" s="6"/>
    </row>
    <row r="19240" spans="8:14" x14ac:dyDescent="0.55000000000000004">
      <c r="H19240" s="4"/>
      <c r="M19240" s="5"/>
      <c r="N19240" s="6"/>
    </row>
    <row r="19241" spans="8:14" x14ac:dyDescent="0.55000000000000004">
      <c r="H19241" s="4"/>
      <c r="M19241" s="5"/>
      <c r="N19241" s="6"/>
    </row>
    <row r="19242" spans="8:14" x14ac:dyDescent="0.55000000000000004">
      <c r="H19242" s="4"/>
      <c r="M19242" s="5"/>
      <c r="N19242" s="6"/>
    </row>
    <row r="19243" spans="8:14" x14ac:dyDescent="0.55000000000000004">
      <c r="H19243" s="4"/>
      <c r="M19243" s="5"/>
      <c r="N19243" s="6"/>
    </row>
    <row r="19244" spans="8:14" x14ac:dyDescent="0.55000000000000004">
      <c r="H19244" s="4"/>
      <c r="M19244" s="5"/>
      <c r="N19244" s="6"/>
    </row>
    <row r="19245" spans="8:14" x14ac:dyDescent="0.55000000000000004">
      <c r="H19245" s="4"/>
      <c r="M19245" s="5"/>
      <c r="N19245" s="6"/>
    </row>
    <row r="19246" spans="8:14" x14ac:dyDescent="0.55000000000000004">
      <c r="H19246" s="4"/>
      <c r="M19246" s="5"/>
      <c r="N19246" s="6"/>
    </row>
    <row r="19247" spans="8:14" x14ac:dyDescent="0.55000000000000004">
      <c r="H19247" s="4"/>
      <c r="M19247" s="5"/>
      <c r="N19247" s="6"/>
    </row>
    <row r="19248" spans="8:14" x14ac:dyDescent="0.55000000000000004">
      <c r="H19248" s="4"/>
      <c r="M19248" s="5"/>
      <c r="N19248" s="6"/>
    </row>
    <row r="19249" spans="8:14" x14ac:dyDescent="0.55000000000000004">
      <c r="H19249" s="4"/>
      <c r="M19249" s="5"/>
      <c r="N19249" s="6"/>
    </row>
    <row r="19250" spans="8:14" x14ac:dyDescent="0.55000000000000004">
      <c r="H19250" s="4"/>
      <c r="M19250" s="5"/>
      <c r="N19250" s="6"/>
    </row>
    <row r="19251" spans="8:14" x14ac:dyDescent="0.55000000000000004">
      <c r="H19251" s="4"/>
      <c r="M19251" s="5"/>
      <c r="N19251" s="6"/>
    </row>
    <row r="19252" spans="8:14" x14ac:dyDescent="0.55000000000000004">
      <c r="H19252" s="4"/>
      <c r="M19252" s="5"/>
      <c r="N19252" s="6"/>
    </row>
    <row r="19253" spans="8:14" x14ac:dyDescent="0.55000000000000004">
      <c r="H19253" s="4"/>
      <c r="M19253" s="5"/>
      <c r="N19253" s="6"/>
    </row>
    <row r="19254" spans="8:14" x14ac:dyDescent="0.55000000000000004">
      <c r="H19254" s="4"/>
      <c r="M19254" s="5"/>
      <c r="N19254" s="6"/>
    </row>
    <row r="19255" spans="8:14" x14ac:dyDescent="0.55000000000000004">
      <c r="H19255" s="4"/>
      <c r="M19255" s="5"/>
      <c r="N19255" s="6"/>
    </row>
    <row r="19256" spans="8:14" x14ac:dyDescent="0.55000000000000004">
      <c r="H19256" s="4"/>
      <c r="M19256" s="5"/>
      <c r="N19256" s="6"/>
    </row>
    <row r="19257" spans="8:14" x14ac:dyDescent="0.55000000000000004">
      <c r="H19257" s="4"/>
      <c r="M19257" s="5"/>
      <c r="N19257" s="6"/>
    </row>
    <row r="19258" spans="8:14" x14ac:dyDescent="0.55000000000000004">
      <c r="H19258" s="4"/>
      <c r="M19258" s="5"/>
      <c r="N19258" s="6"/>
    </row>
    <row r="19259" spans="8:14" x14ac:dyDescent="0.55000000000000004">
      <c r="H19259" s="4"/>
      <c r="M19259" s="5"/>
      <c r="N19259" s="6"/>
    </row>
    <row r="19260" spans="8:14" x14ac:dyDescent="0.55000000000000004">
      <c r="H19260" s="4"/>
      <c r="M19260" s="5"/>
      <c r="N19260" s="6"/>
    </row>
    <row r="19261" spans="8:14" x14ac:dyDescent="0.55000000000000004">
      <c r="H19261" s="4"/>
      <c r="M19261" s="5"/>
      <c r="N19261" s="6"/>
    </row>
    <row r="19262" spans="8:14" x14ac:dyDescent="0.55000000000000004">
      <c r="H19262" s="4"/>
      <c r="M19262" s="5"/>
      <c r="N19262" s="6"/>
    </row>
    <row r="19263" spans="8:14" x14ac:dyDescent="0.55000000000000004">
      <c r="H19263" s="4"/>
      <c r="M19263" s="5"/>
      <c r="N19263" s="6"/>
    </row>
    <row r="19264" spans="8:14" x14ac:dyDescent="0.55000000000000004">
      <c r="H19264" s="4"/>
      <c r="M19264" s="5"/>
      <c r="N19264" s="6"/>
    </row>
    <row r="19265" spans="8:14" x14ac:dyDescent="0.55000000000000004">
      <c r="H19265" s="4"/>
      <c r="M19265" s="5"/>
      <c r="N19265" s="6"/>
    </row>
    <row r="19266" spans="8:14" x14ac:dyDescent="0.55000000000000004">
      <c r="H19266" s="4"/>
      <c r="M19266" s="5"/>
      <c r="N19266" s="6"/>
    </row>
    <row r="19267" spans="8:14" x14ac:dyDescent="0.55000000000000004">
      <c r="H19267" s="4"/>
      <c r="M19267" s="5"/>
      <c r="N19267" s="6"/>
    </row>
    <row r="19268" spans="8:14" x14ac:dyDescent="0.55000000000000004">
      <c r="H19268" s="4"/>
      <c r="M19268" s="5"/>
      <c r="N19268" s="6"/>
    </row>
    <row r="19269" spans="8:14" x14ac:dyDescent="0.55000000000000004">
      <c r="H19269" s="4"/>
      <c r="M19269" s="5"/>
      <c r="N19269" s="6"/>
    </row>
    <row r="19270" spans="8:14" x14ac:dyDescent="0.55000000000000004">
      <c r="H19270" s="4"/>
      <c r="M19270" s="5"/>
      <c r="N19270" s="6"/>
    </row>
    <row r="19271" spans="8:14" x14ac:dyDescent="0.55000000000000004">
      <c r="H19271" s="4"/>
      <c r="M19271" s="5"/>
      <c r="N19271" s="6"/>
    </row>
    <row r="19272" spans="8:14" x14ac:dyDescent="0.55000000000000004">
      <c r="H19272" s="4"/>
      <c r="M19272" s="5"/>
      <c r="N19272" s="6"/>
    </row>
    <row r="19273" spans="8:14" x14ac:dyDescent="0.55000000000000004">
      <c r="H19273" s="4"/>
      <c r="M19273" s="5"/>
      <c r="N19273" s="6"/>
    </row>
    <row r="19274" spans="8:14" x14ac:dyDescent="0.55000000000000004">
      <c r="H19274" s="4"/>
      <c r="M19274" s="5"/>
      <c r="N19274" s="6"/>
    </row>
    <row r="19275" spans="8:14" x14ac:dyDescent="0.55000000000000004">
      <c r="H19275" s="4"/>
      <c r="M19275" s="5"/>
      <c r="N19275" s="6"/>
    </row>
    <row r="19276" spans="8:14" x14ac:dyDescent="0.55000000000000004">
      <c r="H19276" s="4"/>
      <c r="M19276" s="5"/>
      <c r="N19276" s="6"/>
    </row>
    <row r="19277" spans="8:14" x14ac:dyDescent="0.55000000000000004">
      <c r="H19277" s="4"/>
      <c r="M19277" s="5"/>
      <c r="N19277" s="6"/>
    </row>
    <row r="19278" spans="8:14" x14ac:dyDescent="0.55000000000000004">
      <c r="H19278" s="4"/>
      <c r="M19278" s="5"/>
      <c r="N19278" s="6"/>
    </row>
    <row r="19279" spans="8:14" x14ac:dyDescent="0.55000000000000004">
      <c r="H19279" s="4"/>
      <c r="M19279" s="5"/>
      <c r="N19279" s="6"/>
    </row>
    <row r="19280" spans="8:14" x14ac:dyDescent="0.55000000000000004">
      <c r="H19280" s="4"/>
      <c r="M19280" s="5"/>
      <c r="N19280" s="6"/>
    </row>
    <row r="19281" spans="8:14" x14ac:dyDescent="0.55000000000000004">
      <c r="H19281" s="4"/>
      <c r="M19281" s="5"/>
      <c r="N19281" s="6"/>
    </row>
    <row r="19282" spans="8:14" x14ac:dyDescent="0.55000000000000004">
      <c r="H19282" s="4"/>
      <c r="M19282" s="5"/>
      <c r="N19282" s="6"/>
    </row>
    <row r="19283" spans="8:14" x14ac:dyDescent="0.55000000000000004">
      <c r="H19283" s="4"/>
      <c r="M19283" s="5"/>
      <c r="N19283" s="6"/>
    </row>
    <row r="19284" spans="8:14" x14ac:dyDescent="0.55000000000000004">
      <c r="H19284" s="4"/>
      <c r="M19284" s="5"/>
      <c r="N19284" s="6"/>
    </row>
    <row r="19285" spans="8:14" x14ac:dyDescent="0.55000000000000004">
      <c r="H19285" s="4"/>
      <c r="M19285" s="5"/>
      <c r="N19285" s="6"/>
    </row>
    <row r="19286" spans="8:14" x14ac:dyDescent="0.55000000000000004">
      <c r="H19286" s="4"/>
      <c r="M19286" s="5"/>
      <c r="N19286" s="6"/>
    </row>
    <row r="19287" spans="8:14" x14ac:dyDescent="0.55000000000000004">
      <c r="H19287" s="4"/>
      <c r="M19287" s="5"/>
      <c r="N19287" s="6"/>
    </row>
    <row r="19288" spans="8:14" x14ac:dyDescent="0.55000000000000004">
      <c r="H19288" s="4"/>
      <c r="M19288" s="5"/>
      <c r="N19288" s="6"/>
    </row>
    <row r="19289" spans="8:14" x14ac:dyDescent="0.55000000000000004">
      <c r="H19289" s="4"/>
      <c r="M19289" s="5"/>
      <c r="N19289" s="6"/>
    </row>
    <row r="19290" spans="8:14" x14ac:dyDescent="0.55000000000000004">
      <c r="H19290" s="4"/>
      <c r="M19290" s="5"/>
      <c r="N19290" s="6"/>
    </row>
    <row r="19291" spans="8:14" x14ac:dyDescent="0.55000000000000004">
      <c r="H19291" s="4"/>
      <c r="M19291" s="5"/>
      <c r="N19291" s="6"/>
    </row>
    <row r="19292" spans="8:14" x14ac:dyDescent="0.55000000000000004">
      <c r="H19292" s="4"/>
      <c r="M19292" s="5"/>
      <c r="N19292" s="6"/>
    </row>
    <row r="19293" spans="8:14" x14ac:dyDescent="0.55000000000000004">
      <c r="H19293" s="4"/>
      <c r="M19293" s="5"/>
      <c r="N19293" s="6"/>
    </row>
    <row r="19294" spans="8:14" x14ac:dyDescent="0.55000000000000004">
      <c r="H19294" s="4"/>
      <c r="M19294" s="5"/>
      <c r="N19294" s="6"/>
    </row>
    <row r="19295" spans="8:14" x14ac:dyDescent="0.55000000000000004">
      <c r="H19295" s="4"/>
      <c r="M19295" s="5"/>
      <c r="N19295" s="6"/>
    </row>
    <row r="19296" spans="8:14" x14ac:dyDescent="0.55000000000000004">
      <c r="H19296" s="4"/>
      <c r="M19296" s="5"/>
      <c r="N19296" s="6"/>
    </row>
    <row r="19297" spans="8:14" x14ac:dyDescent="0.55000000000000004">
      <c r="H19297" s="4"/>
      <c r="M19297" s="5"/>
      <c r="N19297" s="6"/>
    </row>
    <row r="19298" spans="8:14" x14ac:dyDescent="0.55000000000000004">
      <c r="H19298" s="4"/>
      <c r="M19298" s="5"/>
      <c r="N19298" s="6"/>
    </row>
    <row r="19299" spans="8:14" x14ac:dyDescent="0.55000000000000004">
      <c r="H19299" s="4"/>
      <c r="M19299" s="5"/>
      <c r="N19299" s="6"/>
    </row>
    <row r="19300" spans="8:14" x14ac:dyDescent="0.55000000000000004">
      <c r="H19300" s="4"/>
      <c r="M19300" s="5"/>
      <c r="N19300" s="6"/>
    </row>
    <row r="19301" spans="8:14" x14ac:dyDescent="0.55000000000000004">
      <c r="H19301" s="4"/>
      <c r="M19301" s="5"/>
      <c r="N19301" s="6"/>
    </row>
    <row r="19302" spans="8:14" x14ac:dyDescent="0.55000000000000004">
      <c r="H19302" s="4"/>
      <c r="M19302" s="5"/>
      <c r="N19302" s="6"/>
    </row>
    <row r="19303" spans="8:14" x14ac:dyDescent="0.55000000000000004">
      <c r="H19303" s="4"/>
      <c r="M19303" s="5"/>
      <c r="N19303" s="6"/>
    </row>
    <row r="19304" spans="8:14" x14ac:dyDescent="0.55000000000000004">
      <c r="H19304" s="4"/>
      <c r="M19304" s="5"/>
      <c r="N19304" s="6"/>
    </row>
    <row r="19305" spans="8:14" x14ac:dyDescent="0.55000000000000004">
      <c r="H19305" s="4"/>
      <c r="M19305" s="5"/>
      <c r="N19305" s="6"/>
    </row>
    <row r="19306" spans="8:14" x14ac:dyDescent="0.55000000000000004">
      <c r="H19306" s="4"/>
      <c r="M19306" s="5"/>
      <c r="N19306" s="6"/>
    </row>
    <row r="19307" spans="8:14" x14ac:dyDescent="0.55000000000000004">
      <c r="H19307" s="4"/>
      <c r="M19307" s="5"/>
      <c r="N19307" s="6"/>
    </row>
    <row r="19308" spans="8:14" x14ac:dyDescent="0.55000000000000004">
      <c r="H19308" s="4"/>
      <c r="M19308" s="5"/>
      <c r="N19308" s="6"/>
    </row>
    <row r="19309" spans="8:14" x14ac:dyDescent="0.55000000000000004">
      <c r="H19309" s="4"/>
      <c r="M19309" s="5"/>
      <c r="N19309" s="6"/>
    </row>
    <row r="19310" spans="8:14" x14ac:dyDescent="0.55000000000000004">
      <c r="H19310" s="4"/>
      <c r="M19310" s="5"/>
      <c r="N19310" s="6"/>
    </row>
    <row r="19311" spans="8:14" x14ac:dyDescent="0.55000000000000004">
      <c r="H19311" s="4"/>
      <c r="M19311" s="5"/>
      <c r="N19311" s="6"/>
    </row>
    <row r="19312" spans="8:14" x14ac:dyDescent="0.55000000000000004">
      <c r="H19312" s="4"/>
      <c r="M19312" s="5"/>
      <c r="N19312" s="6"/>
    </row>
    <row r="19313" spans="8:14" x14ac:dyDescent="0.55000000000000004">
      <c r="H19313" s="4"/>
      <c r="M19313" s="5"/>
      <c r="N19313" s="6"/>
    </row>
    <row r="19314" spans="8:14" x14ac:dyDescent="0.55000000000000004">
      <c r="H19314" s="4"/>
      <c r="M19314" s="5"/>
      <c r="N19314" s="6"/>
    </row>
    <row r="19315" spans="8:14" x14ac:dyDescent="0.55000000000000004">
      <c r="H19315" s="4"/>
      <c r="M19315" s="5"/>
      <c r="N19315" s="6"/>
    </row>
    <row r="19316" spans="8:14" x14ac:dyDescent="0.55000000000000004">
      <c r="H19316" s="4"/>
      <c r="M19316" s="5"/>
      <c r="N19316" s="6"/>
    </row>
    <row r="19317" spans="8:14" x14ac:dyDescent="0.55000000000000004">
      <c r="H19317" s="4"/>
      <c r="M19317" s="5"/>
      <c r="N19317" s="6"/>
    </row>
    <row r="19318" spans="8:14" x14ac:dyDescent="0.55000000000000004">
      <c r="H19318" s="4"/>
      <c r="M19318" s="5"/>
      <c r="N19318" s="6"/>
    </row>
    <row r="19319" spans="8:14" x14ac:dyDescent="0.55000000000000004">
      <c r="H19319" s="4"/>
      <c r="M19319" s="5"/>
      <c r="N19319" s="6"/>
    </row>
    <row r="19320" spans="8:14" x14ac:dyDescent="0.55000000000000004">
      <c r="H19320" s="4"/>
      <c r="M19320" s="5"/>
      <c r="N19320" s="6"/>
    </row>
    <row r="19321" spans="8:14" x14ac:dyDescent="0.55000000000000004">
      <c r="H19321" s="4"/>
      <c r="M19321" s="5"/>
      <c r="N19321" s="6"/>
    </row>
    <row r="19322" spans="8:14" x14ac:dyDescent="0.55000000000000004">
      <c r="H19322" s="4"/>
      <c r="M19322" s="5"/>
      <c r="N19322" s="6"/>
    </row>
    <row r="19323" spans="8:14" x14ac:dyDescent="0.55000000000000004">
      <c r="H19323" s="4"/>
      <c r="M19323" s="5"/>
      <c r="N19323" s="6"/>
    </row>
    <row r="19324" spans="8:14" x14ac:dyDescent="0.55000000000000004">
      <c r="H19324" s="4"/>
      <c r="M19324" s="5"/>
      <c r="N19324" s="6"/>
    </row>
    <row r="19325" spans="8:14" x14ac:dyDescent="0.55000000000000004">
      <c r="H19325" s="4"/>
      <c r="M19325" s="5"/>
      <c r="N19325" s="6"/>
    </row>
    <row r="19326" spans="8:14" x14ac:dyDescent="0.55000000000000004">
      <c r="H19326" s="4"/>
      <c r="M19326" s="5"/>
      <c r="N19326" s="6"/>
    </row>
    <row r="19327" spans="8:14" x14ac:dyDescent="0.55000000000000004">
      <c r="H19327" s="4"/>
      <c r="M19327" s="5"/>
      <c r="N19327" s="6"/>
    </row>
    <row r="19328" spans="8:14" x14ac:dyDescent="0.55000000000000004">
      <c r="H19328" s="4"/>
      <c r="M19328" s="5"/>
      <c r="N19328" s="6"/>
    </row>
    <row r="19329" spans="8:14" x14ac:dyDescent="0.55000000000000004">
      <c r="H19329" s="4"/>
      <c r="M19329" s="5"/>
      <c r="N19329" s="6"/>
    </row>
    <row r="19330" spans="8:14" x14ac:dyDescent="0.55000000000000004">
      <c r="H19330" s="4"/>
      <c r="M19330" s="5"/>
      <c r="N19330" s="6"/>
    </row>
    <row r="19331" spans="8:14" x14ac:dyDescent="0.55000000000000004">
      <c r="H19331" s="4"/>
      <c r="M19331" s="5"/>
      <c r="N19331" s="6"/>
    </row>
    <row r="19332" spans="8:14" x14ac:dyDescent="0.55000000000000004">
      <c r="H19332" s="4"/>
      <c r="M19332" s="5"/>
      <c r="N19332" s="6"/>
    </row>
    <row r="19333" spans="8:14" x14ac:dyDescent="0.55000000000000004">
      <c r="H19333" s="4"/>
      <c r="M19333" s="5"/>
      <c r="N19333" s="6"/>
    </row>
    <row r="19334" spans="8:14" x14ac:dyDescent="0.55000000000000004">
      <c r="H19334" s="4"/>
      <c r="M19334" s="5"/>
      <c r="N19334" s="6"/>
    </row>
    <row r="19335" spans="8:14" x14ac:dyDescent="0.55000000000000004">
      <c r="H19335" s="4"/>
      <c r="M19335" s="5"/>
      <c r="N19335" s="6"/>
    </row>
    <row r="19336" spans="8:14" x14ac:dyDescent="0.55000000000000004">
      <c r="H19336" s="4"/>
      <c r="M19336" s="5"/>
      <c r="N19336" s="6"/>
    </row>
    <row r="19337" spans="8:14" x14ac:dyDescent="0.55000000000000004">
      <c r="H19337" s="4"/>
      <c r="M19337" s="5"/>
      <c r="N19337" s="6"/>
    </row>
    <row r="19338" spans="8:14" x14ac:dyDescent="0.55000000000000004">
      <c r="H19338" s="4"/>
      <c r="M19338" s="5"/>
      <c r="N19338" s="6"/>
    </row>
    <row r="19339" spans="8:14" x14ac:dyDescent="0.55000000000000004">
      <c r="H19339" s="4"/>
      <c r="M19339" s="5"/>
      <c r="N19339" s="6"/>
    </row>
    <row r="19340" spans="8:14" x14ac:dyDescent="0.55000000000000004">
      <c r="H19340" s="4"/>
      <c r="M19340" s="5"/>
      <c r="N19340" s="6"/>
    </row>
    <row r="19341" spans="8:14" x14ac:dyDescent="0.55000000000000004">
      <c r="H19341" s="4"/>
      <c r="M19341" s="5"/>
      <c r="N19341" s="6"/>
    </row>
    <row r="19342" spans="8:14" x14ac:dyDescent="0.55000000000000004">
      <c r="H19342" s="4"/>
      <c r="M19342" s="5"/>
      <c r="N19342" s="6"/>
    </row>
    <row r="19343" spans="8:14" x14ac:dyDescent="0.55000000000000004">
      <c r="H19343" s="4"/>
      <c r="M19343" s="5"/>
      <c r="N19343" s="6"/>
    </row>
    <row r="19344" spans="8:14" x14ac:dyDescent="0.55000000000000004">
      <c r="H19344" s="4"/>
      <c r="M19344" s="5"/>
      <c r="N19344" s="6"/>
    </row>
    <row r="19345" spans="8:14" x14ac:dyDescent="0.55000000000000004">
      <c r="H19345" s="4"/>
      <c r="M19345" s="5"/>
      <c r="N19345" s="6"/>
    </row>
    <row r="19346" spans="8:14" x14ac:dyDescent="0.55000000000000004">
      <c r="H19346" s="4"/>
      <c r="M19346" s="5"/>
      <c r="N19346" s="6"/>
    </row>
    <row r="19347" spans="8:14" x14ac:dyDescent="0.55000000000000004">
      <c r="H19347" s="4"/>
      <c r="M19347" s="5"/>
      <c r="N19347" s="6"/>
    </row>
    <row r="19348" spans="8:14" x14ac:dyDescent="0.55000000000000004">
      <c r="H19348" s="4"/>
      <c r="M19348" s="5"/>
      <c r="N19348" s="6"/>
    </row>
    <row r="19349" spans="8:14" x14ac:dyDescent="0.55000000000000004">
      <c r="H19349" s="4"/>
      <c r="M19349" s="5"/>
      <c r="N19349" s="6"/>
    </row>
    <row r="19350" spans="8:14" x14ac:dyDescent="0.55000000000000004">
      <c r="H19350" s="4"/>
      <c r="M19350" s="5"/>
      <c r="N19350" s="6"/>
    </row>
    <row r="19351" spans="8:14" x14ac:dyDescent="0.55000000000000004">
      <c r="H19351" s="4"/>
      <c r="M19351" s="5"/>
      <c r="N19351" s="6"/>
    </row>
    <row r="19352" spans="8:14" x14ac:dyDescent="0.55000000000000004">
      <c r="H19352" s="4"/>
      <c r="M19352" s="5"/>
      <c r="N19352" s="6"/>
    </row>
    <row r="19353" spans="8:14" x14ac:dyDescent="0.55000000000000004">
      <c r="H19353" s="4"/>
      <c r="M19353" s="5"/>
      <c r="N19353" s="6"/>
    </row>
    <row r="19354" spans="8:14" x14ac:dyDescent="0.55000000000000004">
      <c r="H19354" s="4"/>
      <c r="M19354" s="5"/>
      <c r="N19354" s="6"/>
    </row>
    <row r="19355" spans="8:14" x14ac:dyDescent="0.55000000000000004">
      <c r="H19355" s="4"/>
      <c r="M19355" s="5"/>
      <c r="N19355" s="6"/>
    </row>
    <row r="19356" spans="8:14" x14ac:dyDescent="0.55000000000000004">
      <c r="H19356" s="4"/>
      <c r="M19356" s="5"/>
      <c r="N19356" s="6"/>
    </row>
    <row r="19357" spans="8:14" x14ac:dyDescent="0.55000000000000004">
      <c r="H19357" s="4"/>
      <c r="M19357" s="5"/>
      <c r="N19357" s="6"/>
    </row>
    <row r="19358" spans="8:14" x14ac:dyDescent="0.55000000000000004">
      <c r="H19358" s="4"/>
      <c r="M19358" s="5"/>
      <c r="N19358" s="6"/>
    </row>
    <row r="19359" spans="8:14" x14ac:dyDescent="0.55000000000000004">
      <c r="H19359" s="4"/>
      <c r="M19359" s="5"/>
      <c r="N19359" s="6"/>
    </row>
    <row r="19360" spans="8:14" x14ac:dyDescent="0.55000000000000004">
      <c r="H19360" s="4"/>
      <c r="M19360" s="5"/>
      <c r="N19360" s="6"/>
    </row>
    <row r="19361" spans="8:14" x14ac:dyDescent="0.55000000000000004">
      <c r="H19361" s="4"/>
      <c r="M19361" s="5"/>
      <c r="N19361" s="6"/>
    </row>
    <row r="19362" spans="8:14" x14ac:dyDescent="0.55000000000000004">
      <c r="H19362" s="4"/>
      <c r="M19362" s="5"/>
      <c r="N19362" s="6"/>
    </row>
    <row r="19363" spans="8:14" x14ac:dyDescent="0.55000000000000004">
      <c r="H19363" s="4"/>
      <c r="M19363" s="5"/>
      <c r="N19363" s="6"/>
    </row>
    <row r="19364" spans="8:14" x14ac:dyDescent="0.55000000000000004">
      <c r="H19364" s="4"/>
      <c r="M19364" s="5"/>
      <c r="N19364" s="6"/>
    </row>
    <row r="19365" spans="8:14" x14ac:dyDescent="0.55000000000000004">
      <c r="H19365" s="4"/>
      <c r="M19365" s="5"/>
      <c r="N19365" s="6"/>
    </row>
    <row r="19366" spans="8:14" x14ac:dyDescent="0.55000000000000004">
      <c r="H19366" s="4"/>
      <c r="M19366" s="5"/>
      <c r="N19366" s="6"/>
    </row>
    <row r="19367" spans="8:14" x14ac:dyDescent="0.55000000000000004">
      <c r="H19367" s="4"/>
      <c r="M19367" s="5"/>
      <c r="N19367" s="6"/>
    </row>
    <row r="19368" spans="8:14" x14ac:dyDescent="0.55000000000000004">
      <c r="H19368" s="4"/>
      <c r="M19368" s="5"/>
      <c r="N19368" s="6"/>
    </row>
    <row r="19369" spans="8:14" x14ac:dyDescent="0.55000000000000004">
      <c r="H19369" s="4"/>
      <c r="M19369" s="5"/>
      <c r="N19369" s="6"/>
    </row>
    <row r="19370" spans="8:14" x14ac:dyDescent="0.55000000000000004">
      <c r="H19370" s="4"/>
      <c r="M19370" s="5"/>
      <c r="N19370" s="6"/>
    </row>
    <row r="19371" spans="8:14" x14ac:dyDescent="0.55000000000000004">
      <c r="H19371" s="4"/>
      <c r="M19371" s="5"/>
      <c r="N19371" s="6"/>
    </row>
    <row r="19372" spans="8:14" x14ac:dyDescent="0.55000000000000004">
      <c r="H19372" s="4"/>
      <c r="M19372" s="5"/>
      <c r="N19372" s="6"/>
    </row>
    <row r="19373" spans="8:14" x14ac:dyDescent="0.55000000000000004">
      <c r="H19373" s="4"/>
      <c r="M19373" s="5"/>
      <c r="N19373" s="6"/>
    </row>
    <row r="19374" spans="8:14" x14ac:dyDescent="0.55000000000000004">
      <c r="H19374" s="4"/>
      <c r="M19374" s="5"/>
      <c r="N19374" s="6"/>
    </row>
    <row r="19375" spans="8:14" x14ac:dyDescent="0.55000000000000004">
      <c r="H19375" s="4"/>
      <c r="M19375" s="5"/>
      <c r="N19375" s="6"/>
    </row>
    <row r="19376" spans="8:14" x14ac:dyDescent="0.55000000000000004">
      <c r="H19376" s="4"/>
      <c r="M19376" s="5"/>
      <c r="N19376" s="6"/>
    </row>
    <row r="19377" spans="8:14" x14ac:dyDescent="0.55000000000000004">
      <c r="H19377" s="4"/>
      <c r="M19377" s="5"/>
      <c r="N19377" s="6"/>
    </row>
    <row r="19378" spans="8:14" x14ac:dyDescent="0.55000000000000004">
      <c r="H19378" s="4"/>
      <c r="M19378" s="5"/>
      <c r="N19378" s="6"/>
    </row>
    <row r="19379" spans="8:14" x14ac:dyDescent="0.55000000000000004">
      <c r="H19379" s="4"/>
      <c r="M19379" s="5"/>
      <c r="N19379" s="6"/>
    </row>
    <row r="19380" spans="8:14" x14ac:dyDescent="0.55000000000000004">
      <c r="H19380" s="4"/>
      <c r="M19380" s="5"/>
      <c r="N19380" s="6"/>
    </row>
    <row r="19381" spans="8:14" x14ac:dyDescent="0.55000000000000004">
      <c r="H19381" s="4"/>
      <c r="M19381" s="5"/>
      <c r="N19381" s="6"/>
    </row>
    <row r="19382" spans="8:14" x14ac:dyDescent="0.55000000000000004">
      <c r="H19382" s="4"/>
      <c r="M19382" s="5"/>
      <c r="N19382" s="6"/>
    </row>
    <row r="19383" spans="8:14" x14ac:dyDescent="0.55000000000000004">
      <c r="H19383" s="4"/>
      <c r="M19383" s="5"/>
      <c r="N19383" s="6"/>
    </row>
    <row r="19384" spans="8:14" x14ac:dyDescent="0.55000000000000004">
      <c r="H19384" s="4"/>
      <c r="M19384" s="5"/>
      <c r="N19384" s="6"/>
    </row>
    <row r="19385" spans="8:14" x14ac:dyDescent="0.55000000000000004">
      <c r="H19385" s="4"/>
      <c r="M19385" s="5"/>
      <c r="N19385" s="6"/>
    </row>
    <row r="19386" spans="8:14" x14ac:dyDescent="0.55000000000000004">
      <c r="H19386" s="4"/>
      <c r="M19386" s="5"/>
      <c r="N19386" s="6"/>
    </row>
    <row r="19387" spans="8:14" x14ac:dyDescent="0.55000000000000004">
      <c r="H19387" s="4"/>
      <c r="M19387" s="5"/>
      <c r="N19387" s="6"/>
    </row>
    <row r="19388" spans="8:14" x14ac:dyDescent="0.55000000000000004">
      <c r="H19388" s="4"/>
      <c r="M19388" s="5"/>
      <c r="N19388" s="6"/>
    </row>
    <row r="19389" spans="8:14" x14ac:dyDescent="0.55000000000000004">
      <c r="H19389" s="4"/>
      <c r="M19389" s="5"/>
      <c r="N19389" s="6"/>
    </row>
    <row r="19390" spans="8:14" x14ac:dyDescent="0.55000000000000004">
      <c r="H19390" s="4"/>
      <c r="M19390" s="5"/>
      <c r="N19390" s="6"/>
    </row>
    <row r="19391" spans="8:14" x14ac:dyDescent="0.55000000000000004">
      <c r="H19391" s="4"/>
      <c r="M19391" s="5"/>
      <c r="N19391" s="6"/>
    </row>
    <row r="19392" spans="8:14" x14ac:dyDescent="0.55000000000000004">
      <c r="H19392" s="4"/>
      <c r="M19392" s="5"/>
      <c r="N19392" s="6"/>
    </row>
    <row r="19393" spans="8:14" x14ac:dyDescent="0.55000000000000004">
      <c r="H19393" s="4"/>
      <c r="M19393" s="5"/>
      <c r="N19393" s="6"/>
    </row>
    <row r="19394" spans="8:14" x14ac:dyDescent="0.55000000000000004">
      <c r="H19394" s="4"/>
      <c r="M19394" s="5"/>
      <c r="N19394" s="6"/>
    </row>
    <row r="19395" spans="8:14" x14ac:dyDescent="0.55000000000000004">
      <c r="H19395" s="4"/>
      <c r="M19395" s="5"/>
      <c r="N19395" s="6"/>
    </row>
    <row r="19396" spans="8:14" x14ac:dyDescent="0.55000000000000004">
      <c r="H19396" s="4"/>
      <c r="M19396" s="5"/>
      <c r="N19396" s="6"/>
    </row>
    <row r="19397" spans="8:14" x14ac:dyDescent="0.55000000000000004">
      <c r="H19397" s="4"/>
      <c r="M19397" s="5"/>
      <c r="N19397" s="6"/>
    </row>
    <row r="19398" spans="8:14" x14ac:dyDescent="0.55000000000000004">
      <c r="H19398" s="4"/>
      <c r="M19398" s="5"/>
      <c r="N19398" s="6"/>
    </row>
    <row r="19399" spans="8:14" x14ac:dyDescent="0.55000000000000004">
      <c r="H19399" s="4"/>
      <c r="M19399" s="5"/>
      <c r="N19399" s="6"/>
    </row>
    <row r="19400" spans="8:14" x14ac:dyDescent="0.55000000000000004">
      <c r="H19400" s="4"/>
      <c r="M19400" s="5"/>
      <c r="N19400" s="6"/>
    </row>
    <row r="19401" spans="8:14" x14ac:dyDescent="0.55000000000000004">
      <c r="H19401" s="4"/>
      <c r="M19401" s="5"/>
      <c r="N19401" s="6"/>
    </row>
    <row r="19402" spans="8:14" x14ac:dyDescent="0.55000000000000004">
      <c r="H19402" s="4"/>
      <c r="M19402" s="5"/>
      <c r="N19402" s="6"/>
    </row>
    <row r="19403" spans="8:14" x14ac:dyDescent="0.55000000000000004">
      <c r="H19403" s="4"/>
      <c r="M19403" s="5"/>
      <c r="N19403" s="6"/>
    </row>
    <row r="19404" spans="8:14" x14ac:dyDescent="0.55000000000000004">
      <c r="H19404" s="4"/>
      <c r="M19404" s="5"/>
      <c r="N19404" s="6"/>
    </row>
    <row r="19405" spans="8:14" x14ac:dyDescent="0.55000000000000004">
      <c r="H19405" s="4"/>
      <c r="M19405" s="5"/>
      <c r="N19405" s="6"/>
    </row>
    <row r="19406" spans="8:14" x14ac:dyDescent="0.55000000000000004">
      <c r="H19406" s="4"/>
      <c r="M19406" s="5"/>
      <c r="N19406" s="6"/>
    </row>
    <row r="19407" spans="8:14" x14ac:dyDescent="0.55000000000000004">
      <c r="H19407" s="4"/>
      <c r="M19407" s="5"/>
      <c r="N19407" s="6"/>
    </row>
    <row r="19408" spans="8:14" x14ac:dyDescent="0.55000000000000004">
      <c r="H19408" s="4"/>
      <c r="M19408" s="5"/>
      <c r="N19408" s="6"/>
    </row>
    <row r="19409" spans="8:14" x14ac:dyDescent="0.55000000000000004">
      <c r="H19409" s="4"/>
      <c r="M19409" s="5"/>
      <c r="N19409" s="6"/>
    </row>
    <row r="19410" spans="8:14" x14ac:dyDescent="0.55000000000000004">
      <c r="H19410" s="4"/>
      <c r="M19410" s="5"/>
      <c r="N19410" s="6"/>
    </row>
    <row r="19411" spans="8:14" x14ac:dyDescent="0.55000000000000004">
      <c r="H19411" s="4"/>
      <c r="M19411" s="5"/>
      <c r="N19411" s="6"/>
    </row>
    <row r="19412" spans="8:14" x14ac:dyDescent="0.55000000000000004">
      <c r="H19412" s="4"/>
      <c r="M19412" s="5"/>
      <c r="N19412" s="6"/>
    </row>
    <row r="19413" spans="8:14" x14ac:dyDescent="0.55000000000000004">
      <c r="H19413" s="4"/>
      <c r="M19413" s="5"/>
      <c r="N19413" s="6"/>
    </row>
    <row r="19414" spans="8:14" x14ac:dyDescent="0.55000000000000004">
      <c r="H19414" s="4"/>
      <c r="M19414" s="5"/>
      <c r="N19414" s="6"/>
    </row>
    <row r="19415" spans="8:14" x14ac:dyDescent="0.55000000000000004">
      <c r="H19415" s="4"/>
      <c r="M19415" s="5"/>
      <c r="N19415" s="6"/>
    </row>
    <row r="19416" spans="8:14" x14ac:dyDescent="0.55000000000000004">
      <c r="H19416" s="4"/>
      <c r="M19416" s="5"/>
      <c r="N19416" s="6"/>
    </row>
    <row r="19417" spans="8:14" x14ac:dyDescent="0.55000000000000004">
      <c r="H19417" s="4"/>
      <c r="M19417" s="5"/>
      <c r="N19417" s="6"/>
    </row>
    <row r="19418" spans="8:14" x14ac:dyDescent="0.55000000000000004">
      <c r="H19418" s="4"/>
      <c r="M19418" s="5"/>
      <c r="N19418" s="6"/>
    </row>
    <row r="19419" spans="8:14" x14ac:dyDescent="0.55000000000000004">
      <c r="H19419" s="4"/>
      <c r="M19419" s="5"/>
      <c r="N19419" s="6"/>
    </row>
    <row r="19420" spans="8:14" x14ac:dyDescent="0.55000000000000004">
      <c r="H19420" s="4"/>
      <c r="M19420" s="5"/>
      <c r="N19420" s="6"/>
    </row>
    <row r="19421" spans="8:14" x14ac:dyDescent="0.55000000000000004">
      <c r="H19421" s="4"/>
      <c r="M19421" s="5"/>
      <c r="N19421" s="6"/>
    </row>
    <row r="19422" spans="8:14" x14ac:dyDescent="0.55000000000000004">
      <c r="H19422" s="4"/>
      <c r="M19422" s="5"/>
      <c r="N19422" s="6"/>
    </row>
    <row r="19423" spans="8:14" x14ac:dyDescent="0.55000000000000004">
      <c r="H19423" s="4"/>
      <c r="M19423" s="5"/>
      <c r="N19423" s="6"/>
    </row>
    <row r="19424" spans="8:14" x14ac:dyDescent="0.55000000000000004">
      <c r="H19424" s="4"/>
      <c r="M19424" s="5"/>
      <c r="N19424" s="6"/>
    </row>
    <row r="19425" spans="8:14" x14ac:dyDescent="0.55000000000000004">
      <c r="H19425" s="4"/>
      <c r="M19425" s="5"/>
      <c r="N19425" s="6"/>
    </row>
    <row r="19426" spans="8:14" x14ac:dyDescent="0.55000000000000004">
      <c r="H19426" s="4"/>
      <c r="M19426" s="5"/>
      <c r="N19426" s="6"/>
    </row>
    <row r="19427" spans="8:14" x14ac:dyDescent="0.55000000000000004">
      <c r="H19427" s="4"/>
      <c r="M19427" s="5"/>
      <c r="N19427" s="6"/>
    </row>
    <row r="19428" spans="8:14" x14ac:dyDescent="0.55000000000000004">
      <c r="H19428" s="4"/>
      <c r="M19428" s="5"/>
      <c r="N19428" s="6"/>
    </row>
    <row r="19429" spans="8:14" x14ac:dyDescent="0.55000000000000004">
      <c r="H19429" s="4"/>
      <c r="M19429" s="5"/>
      <c r="N19429" s="6"/>
    </row>
    <row r="19430" spans="8:14" x14ac:dyDescent="0.55000000000000004">
      <c r="H19430" s="4"/>
      <c r="M19430" s="5"/>
      <c r="N19430" s="6"/>
    </row>
    <row r="19431" spans="8:14" x14ac:dyDescent="0.55000000000000004">
      <c r="H19431" s="4"/>
      <c r="M19431" s="5"/>
      <c r="N19431" s="6"/>
    </row>
    <row r="19432" spans="8:14" x14ac:dyDescent="0.55000000000000004">
      <c r="H19432" s="4"/>
      <c r="M19432" s="5"/>
      <c r="N19432" s="6"/>
    </row>
    <row r="19433" spans="8:14" x14ac:dyDescent="0.55000000000000004">
      <c r="H19433" s="4"/>
      <c r="M19433" s="5"/>
      <c r="N19433" s="6"/>
    </row>
    <row r="19434" spans="8:14" x14ac:dyDescent="0.55000000000000004">
      <c r="H19434" s="4"/>
      <c r="M19434" s="5"/>
      <c r="N19434" s="6"/>
    </row>
    <row r="19435" spans="8:14" x14ac:dyDescent="0.55000000000000004">
      <c r="H19435" s="4"/>
      <c r="M19435" s="5"/>
      <c r="N19435" s="6"/>
    </row>
    <row r="19436" spans="8:14" x14ac:dyDescent="0.55000000000000004">
      <c r="H19436" s="4"/>
      <c r="M19436" s="5"/>
      <c r="N19436" s="6"/>
    </row>
    <row r="19437" spans="8:14" x14ac:dyDescent="0.55000000000000004">
      <c r="H19437" s="4"/>
      <c r="M19437" s="5"/>
      <c r="N19437" s="6"/>
    </row>
    <row r="19438" spans="8:14" x14ac:dyDescent="0.55000000000000004">
      <c r="H19438" s="4"/>
      <c r="M19438" s="5"/>
      <c r="N19438" s="6"/>
    </row>
    <row r="19439" spans="8:14" x14ac:dyDescent="0.55000000000000004">
      <c r="H19439" s="4"/>
      <c r="M19439" s="5"/>
      <c r="N19439" s="6"/>
    </row>
    <row r="19440" spans="8:14" x14ac:dyDescent="0.55000000000000004">
      <c r="H19440" s="4"/>
      <c r="M19440" s="5"/>
      <c r="N19440" s="6"/>
    </row>
    <row r="19441" spans="8:14" x14ac:dyDescent="0.55000000000000004">
      <c r="H19441" s="4"/>
      <c r="M19441" s="5"/>
      <c r="N19441" s="6"/>
    </row>
    <row r="19442" spans="8:14" x14ac:dyDescent="0.55000000000000004">
      <c r="H19442" s="4"/>
      <c r="M19442" s="5"/>
      <c r="N19442" s="6"/>
    </row>
    <row r="19443" spans="8:14" x14ac:dyDescent="0.55000000000000004">
      <c r="H19443" s="4"/>
      <c r="M19443" s="5"/>
      <c r="N19443" s="6"/>
    </row>
    <row r="19444" spans="8:14" x14ac:dyDescent="0.55000000000000004">
      <c r="H19444" s="4"/>
      <c r="M19444" s="5"/>
      <c r="N19444" s="6"/>
    </row>
    <row r="19445" spans="8:14" x14ac:dyDescent="0.55000000000000004">
      <c r="H19445" s="4"/>
      <c r="M19445" s="5"/>
      <c r="N19445" s="6"/>
    </row>
    <row r="19446" spans="8:14" x14ac:dyDescent="0.55000000000000004">
      <c r="H19446" s="4"/>
      <c r="M19446" s="5"/>
      <c r="N19446" s="6"/>
    </row>
    <row r="19447" spans="8:14" x14ac:dyDescent="0.55000000000000004">
      <c r="H19447" s="4"/>
      <c r="M19447" s="5"/>
      <c r="N19447" s="6"/>
    </row>
    <row r="19448" spans="8:14" x14ac:dyDescent="0.55000000000000004">
      <c r="H19448" s="4"/>
      <c r="M19448" s="5"/>
      <c r="N19448" s="6"/>
    </row>
    <row r="19449" spans="8:14" x14ac:dyDescent="0.55000000000000004">
      <c r="H19449" s="4"/>
      <c r="M19449" s="5"/>
      <c r="N19449" s="6"/>
    </row>
    <row r="19450" spans="8:14" x14ac:dyDescent="0.55000000000000004">
      <c r="H19450" s="4"/>
      <c r="M19450" s="5"/>
      <c r="N19450" s="6"/>
    </row>
    <row r="19451" spans="8:14" x14ac:dyDescent="0.55000000000000004">
      <c r="H19451" s="4"/>
      <c r="M19451" s="5"/>
      <c r="N19451" s="6"/>
    </row>
    <row r="19452" spans="8:14" x14ac:dyDescent="0.55000000000000004">
      <c r="H19452" s="4"/>
      <c r="M19452" s="5"/>
      <c r="N19452" s="6"/>
    </row>
    <row r="19453" spans="8:14" x14ac:dyDescent="0.55000000000000004">
      <c r="H19453" s="4"/>
      <c r="M19453" s="5"/>
      <c r="N19453" s="6"/>
    </row>
    <row r="19454" spans="8:14" x14ac:dyDescent="0.55000000000000004">
      <c r="H19454" s="4"/>
      <c r="M19454" s="5"/>
      <c r="N19454" s="6"/>
    </row>
    <row r="19455" spans="8:14" x14ac:dyDescent="0.55000000000000004">
      <c r="H19455" s="4"/>
      <c r="M19455" s="5"/>
      <c r="N19455" s="6"/>
    </row>
    <row r="19456" spans="8:14" x14ac:dyDescent="0.55000000000000004">
      <c r="H19456" s="4"/>
      <c r="M19456" s="5"/>
      <c r="N19456" s="6"/>
    </row>
    <row r="19457" spans="8:14" x14ac:dyDescent="0.55000000000000004">
      <c r="H19457" s="4"/>
      <c r="M19457" s="5"/>
      <c r="N19457" s="6"/>
    </row>
    <row r="19458" spans="8:14" x14ac:dyDescent="0.55000000000000004">
      <c r="H19458" s="4"/>
      <c r="M19458" s="5"/>
      <c r="N19458" s="6"/>
    </row>
    <row r="19459" spans="8:14" x14ac:dyDescent="0.55000000000000004">
      <c r="H19459" s="4"/>
      <c r="M19459" s="5"/>
      <c r="N19459" s="6"/>
    </row>
    <row r="19460" spans="8:14" x14ac:dyDescent="0.55000000000000004">
      <c r="H19460" s="4"/>
      <c r="M19460" s="5"/>
      <c r="N19460" s="6"/>
    </row>
    <row r="19461" spans="8:14" x14ac:dyDescent="0.55000000000000004">
      <c r="H19461" s="4"/>
      <c r="M19461" s="5"/>
      <c r="N19461" s="6"/>
    </row>
    <row r="19462" spans="8:14" x14ac:dyDescent="0.55000000000000004">
      <c r="H19462" s="4"/>
      <c r="M19462" s="5"/>
      <c r="N19462" s="6"/>
    </row>
    <row r="19463" spans="8:14" x14ac:dyDescent="0.55000000000000004">
      <c r="H19463" s="4"/>
      <c r="M19463" s="5"/>
      <c r="N19463" s="6"/>
    </row>
    <row r="19464" spans="8:14" x14ac:dyDescent="0.55000000000000004">
      <c r="H19464" s="4"/>
      <c r="M19464" s="5"/>
      <c r="N19464" s="6"/>
    </row>
    <row r="19465" spans="8:14" x14ac:dyDescent="0.55000000000000004">
      <c r="H19465" s="4"/>
      <c r="M19465" s="5"/>
      <c r="N19465" s="6"/>
    </row>
    <row r="19466" spans="8:14" x14ac:dyDescent="0.55000000000000004">
      <c r="H19466" s="4"/>
      <c r="M19466" s="5"/>
      <c r="N19466" s="6"/>
    </row>
    <row r="19467" spans="8:14" x14ac:dyDescent="0.55000000000000004">
      <c r="H19467" s="4"/>
      <c r="M19467" s="5"/>
      <c r="N19467" s="6"/>
    </row>
    <row r="19468" spans="8:14" x14ac:dyDescent="0.55000000000000004">
      <c r="H19468" s="4"/>
      <c r="M19468" s="5"/>
      <c r="N19468" s="6"/>
    </row>
    <row r="19469" spans="8:14" x14ac:dyDescent="0.55000000000000004">
      <c r="H19469" s="4"/>
      <c r="M19469" s="5"/>
      <c r="N19469" s="6"/>
    </row>
    <row r="19470" spans="8:14" x14ac:dyDescent="0.55000000000000004">
      <c r="H19470" s="4"/>
      <c r="M19470" s="5"/>
      <c r="N19470" s="6"/>
    </row>
    <row r="19471" spans="8:14" x14ac:dyDescent="0.55000000000000004">
      <c r="H19471" s="4"/>
      <c r="M19471" s="5"/>
      <c r="N19471" s="6"/>
    </row>
    <row r="19472" spans="8:14" x14ac:dyDescent="0.55000000000000004">
      <c r="H19472" s="4"/>
      <c r="M19472" s="5"/>
      <c r="N19472" s="6"/>
    </row>
    <row r="19473" spans="8:14" x14ac:dyDescent="0.55000000000000004">
      <c r="H19473" s="4"/>
      <c r="M19473" s="5"/>
      <c r="N19473" s="6"/>
    </row>
    <row r="19474" spans="8:14" x14ac:dyDescent="0.55000000000000004">
      <c r="H19474" s="4"/>
      <c r="M19474" s="5"/>
      <c r="N19474" s="6"/>
    </row>
    <row r="19475" spans="8:14" x14ac:dyDescent="0.55000000000000004">
      <c r="H19475" s="4"/>
      <c r="M19475" s="5"/>
      <c r="N19475" s="6"/>
    </row>
    <row r="19476" spans="8:14" x14ac:dyDescent="0.55000000000000004">
      <c r="H19476" s="4"/>
      <c r="M19476" s="5"/>
      <c r="N19476" s="6"/>
    </row>
    <row r="19477" spans="8:14" x14ac:dyDescent="0.55000000000000004">
      <c r="H19477" s="4"/>
      <c r="M19477" s="5"/>
      <c r="N19477" s="6"/>
    </row>
    <row r="19478" spans="8:14" x14ac:dyDescent="0.55000000000000004">
      <c r="H19478" s="4"/>
      <c r="M19478" s="5"/>
      <c r="N19478" s="6"/>
    </row>
    <row r="19479" spans="8:14" x14ac:dyDescent="0.55000000000000004">
      <c r="H19479" s="4"/>
      <c r="M19479" s="5"/>
      <c r="N19479" s="6"/>
    </row>
    <row r="19480" spans="8:14" x14ac:dyDescent="0.55000000000000004">
      <c r="H19480" s="4"/>
      <c r="M19480" s="5"/>
      <c r="N19480" s="6"/>
    </row>
    <row r="19481" spans="8:14" x14ac:dyDescent="0.55000000000000004">
      <c r="H19481" s="4"/>
      <c r="M19481" s="5"/>
      <c r="N19481" s="6"/>
    </row>
    <row r="19482" spans="8:14" x14ac:dyDescent="0.55000000000000004">
      <c r="H19482" s="4"/>
      <c r="M19482" s="5"/>
      <c r="N19482" s="6"/>
    </row>
    <row r="19483" spans="8:14" x14ac:dyDescent="0.55000000000000004">
      <c r="H19483" s="4"/>
      <c r="M19483" s="5"/>
      <c r="N19483" s="6"/>
    </row>
    <row r="19484" spans="8:14" x14ac:dyDescent="0.55000000000000004">
      <c r="H19484" s="4"/>
      <c r="M19484" s="5"/>
      <c r="N19484" s="6"/>
    </row>
    <row r="19485" spans="8:14" x14ac:dyDescent="0.55000000000000004">
      <c r="H19485" s="4"/>
      <c r="M19485" s="5"/>
      <c r="N19485" s="6"/>
    </row>
    <row r="19486" spans="8:14" x14ac:dyDescent="0.55000000000000004">
      <c r="H19486" s="4"/>
      <c r="M19486" s="5"/>
      <c r="N19486" s="6"/>
    </row>
    <row r="19487" spans="8:14" x14ac:dyDescent="0.55000000000000004">
      <c r="H19487" s="4"/>
      <c r="M19487" s="5"/>
      <c r="N19487" s="6"/>
    </row>
    <row r="19488" spans="8:14" x14ac:dyDescent="0.55000000000000004">
      <c r="H19488" s="4"/>
      <c r="M19488" s="5"/>
      <c r="N19488" s="6"/>
    </row>
    <row r="19489" spans="8:14" x14ac:dyDescent="0.55000000000000004">
      <c r="H19489" s="4"/>
      <c r="M19489" s="5"/>
      <c r="N19489" s="6"/>
    </row>
    <row r="19490" spans="8:14" x14ac:dyDescent="0.55000000000000004">
      <c r="H19490" s="4"/>
      <c r="M19490" s="5"/>
      <c r="N19490" s="6"/>
    </row>
    <row r="19491" spans="8:14" x14ac:dyDescent="0.55000000000000004">
      <c r="H19491" s="4"/>
      <c r="M19491" s="5"/>
      <c r="N19491" s="6"/>
    </row>
    <row r="19492" spans="8:14" x14ac:dyDescent="0.55000000000000004">
      <c r="H19492" s="4"/>
      <c r="M19492" s="5"/>
      <c r="N19492" s="6"/>
    </row>
    <row r="19493" spans="8:14" x14ac:dyDescent="0.55000000000000004">
      <c r="H19493" s="4"/>
      <c r="M19493" s="5"/>
      <c r="N19493" s="6"/>
    </row>
    <row r="19494" spans="8:14" x14ac:dyDescent="0.55000000000000004">
      <c r="H19494" s="4"/>
      <c r="M19494" s="5"/>
      <c r="N19494" s="6"/>
    </row>
    <row r="19495" spans="8:14" x14ac:dyDescent="0.55000000000000004">
      <c r="H19495" s="4"/>
      <c r="M19495" s="5"/>
      <c r="N19495" s="6"/>
    </row>
    <row r="19496" spans="8:14" x14ac:dyDescent="0.55000000000000004">
      <c r="H19496" s="4"/>
      <c r="M19496" s="5"/>
      <c r="N19496" s="6"/>
    </row>
    <row r="19497" spans="8:14" x14ac:dyDescent="0.55000000000000004">
      <c r="H19497" s="4"/>
      <c r="M19497" s="5"/>
      <c r="N19497" s="6"/>
    </row>
    <row r="19498" spans="8:14" x14ac:dyDescent="0.55000000000000004">
      <c r="H19498" s="4"/>
      <c r="M19498" s="5"/>
      <c r="N19498" s="6"/>
    </row>
    <row r="19499" spans="8:14" x14ac:dyDescent="0.55000000000000004">
      <c r="H19499" s="4"/>
      <c r="M19499" s="5"/>
      <c r="N19499" s="6"/>
    </row>
    <row r="19500" spans="8:14" x14ac:dyDescent="0.55000000000000004">
      <c r="H19500" s="4"/>
      <c r="M19500" s="5"/>
      <c r="N19500" s="6"/>
    </row>
    <row r="19501" spans="8:14" x14ac:dyDescent="0.55000000000000004">
      <c r="H19501" s="4"/>
      <c r="M19501" s="5"/>
      <c r="N19501" s="6"/>
    </row>
    <row r="19502" spans="8:14" x14ac:dyDescent="0.55000000000000004">
      <c r="H19502" s="4"/>
      <c r="M19502" s="5"/>
      <c r="N19502" s="6"/>
    </row>
    <row r="19503" spans="8:14" x14ac:dyDescent="0.55000000000000004">
      <c r="H19503" s="4"/>
      <c r="M19503" s="5"/>
      <c r="N19503" s="6"/>
    </row>
    <row r="19504" spans="8:14" x14ac:dyDescent="0.55000000000000004">
      <c r="H19504" s="4"/>
      <c r="M19504" s="5"/>
      <c r="N19504" s="6"/>
    </row>
    <row r="19505" spans="8:14" x14ac:dyDescent="0.55000000000000004">
      <c r="H19505" s="4"/>
      <c r="M19505" s="5"/>
      <c r="N19505" s="6"/>
    </row>
    <row r="19506" spans="8:14" x14ac:dyDescent="0.55000000000000004">
      <c r="H19506" s="4"/>
      <c r="M19506" s="5"/>
      <c r="N19506" s="6"/>
    </row>
    <row r="19507" spans="8:14" x14ac:dyDescent="0.55000000000000004">
      <c r="H19507" s="4"/>
      <c r="M19507" s="5"/>
      <c r="N19507" s="6"/>
    </row>
    <row r="19508" spans="8:14" x14ac:dyDescent="0.55000000000000004">
      <c r="H19508" s="4"/>
      <c r="M19508" s="5"/>
      <c r="N19508" s="6"/>
    </row>
    <row r="19509" spans="8:14" x14ac:dyDescent="0.55000000000000004">
      <c r="H19509" s="4"/>
      <c r="M19509" s="5"/>
      <c r="N19509" s="6"/>
    </row>
    <row r="19510" spans="8:14" x14ac:dyDescent="0.55000000000000004">
      <c r="H19510" s="4"/>
      <c r="M19510" s="5"/>
      <c r="N19510" s="6"/>
    </row>
    <row r="19511" spans="8:14" x14ac:dyDescent="0.55000000000000004">
      <c r="H19511" s="4"/>
      <c r="M19511" s="5"/>
      <c r="N19511" s="6"/>
    </row>
    <row r="19512" spans="8:14" x14ac:dyDescent="0.55000000000000004">
      <c r="H19512" s="4"/>
      <c r="M19512" s="5"/>
      <c r="N19512" s="6"/>
    </row>
    <row r="19513" spans="8:14" x14ac:dyDescent="0.55000000000000004">
      <c r="H19513" s="4"/>
      <c r="M19513" s="5"/>
      <c r="N19513" s="6"/>
    </row>
    <row r="19514" spans="8:14" x14ac:dyDescent="0.55000000000000004">
      <c r="H19514" s="4"/>
      <c r="M19514" s="5"/>
      <c r="N19514" s="6"/>
    </row>
    <row r="19515" spans="8:14" x14ac:dyDescent="0.55000000000000004">
      <c r="H19515" s="4"/>
      <c r="M19515" s="5"/>
      <c r="N19515" s="6"/>
    </row>
    <row r="19516" spans="8:14" x14ac:dyDescent="0.55000000000000004">
      <c r="H19516" s="4"/>
      <c r="M19516" s="5"/>
      <c r="N19516" s="6"/>
    </row>
    <row r="19517" spans="8:14" x14ac:dyDescent="0.55000000000000004">
      <c r="H19517" s="4"/>
      <c r="M19517" s="5"/>
      <c r="N19517" s="6"/>
    </row>
    <row r="19518" spans="8:14" x14ac:dyDescent="0.55000000000000004">
      <c r="H19518" s="4"/>
      <c r="M19518" s="5"/>
      <c r="N19518" s="6"/>
    </row>
    <row r="19519" spans="8:14" x14ac:dyDescent="0.55000000000000004">
      <c r="H19519" s="4"/>
      <c r="M19519" s="5"/>
      <c r="N19519" s="6"/>
    </row>
    <row r="19520" spans="8:14" x14ac:dyDescent="0.55000000000000004">
      <c r="H19520" s="4"/>
      <c r="M19520" s="5"/>
      <c r="N19520" s="6"/>
    </row>
    <row r="19521" spans="8:14" x14ac:dyDescent="0.55000000000000004">
      <c r="H19521" s="4"/>
      <c r="M19521" s="5"/>
      <c r="N19521" s="6"/>
    </row>
    <row r="19522" spans="8:14" x14ac:dyDescent="0.55000000000000004">
      <c r="H19522" s="4"/>
      <c r="M19522" s="5"/>
      <c r="N19522" s="6"/>
    </row>
    <row r="19523" spans="8:14" x14ac:dyDescent="0.55000000000000004">
      <c r="H19523" s="4"/>
      <c r="M19523" s="5"/>
      <c r="N19523" s="6"/>
    </row>
    <row r="19524" spans="8:14" x14ac:dyDescent="0.55000000000000004">
      <c r="H19524" s="4"/>
      <c r="M19524" s="5"/>
      <c r="N19524" s="6"/>
    </row>
    <row r="19525" spans="8:14" x14ac:dyDescent="0.55000000000000004">
      <c r="H19525" s="4"/>
      <c r="M19525" s="5"/>
      <c r="N19525" s="6"/>
    </row>
    <row r="19526" spans="8:14" x14ac:dyDescent="0.55000000000000004">
      <c r="H19526" s="4"/>
      <c r="M19526" s="5"/>
      <c r="N19526" s="6"/>
    </row>
    <row r="19527" spans="8:14" x14ac:dyDescent="0.55000000000000004">
      <c r="H19527" s="4"/>
      <c r="M19527" s="5"/>
      <c r="N19527" s="6"/>
    </row>
    <row r="19528" spans="8:14" x14ac:dyDescent="0.55000000000000004">
      <c r="H19528" s="4"/>
      <c r="M19528" s="5"/>
      <c r="N19528" s="6"/>
    </row>
    <row r="19529" spans="8:14" x14ac:dyDescent="0.55000000000000004">
      <c r="H19529" s="4"/>
      <c r="M19529" s="5"/>
      <c r="N19529" s="6"/>
    </row>
    <row r="19530" spans="8:14" x14ac:dyDescent="0.55000000000000004">
      <c r="H19530" s="4"/>
      <c r="M19530" s="5"/>
      <c r="N19530" s="6"/>
    </row>
    <row r="19531" spans="8:14" x14ac:dyDescent="0.55000000000000004">
      <c r="H19531" s="4"/>
      <c r="M19531" s="5"/>
      <c r="N19531" s="6"/>
    </row>
    <row r="19532" spans="8:14" x14ac:dyDescent="0.55000000000000004">
      <c r="H19532" s="4"/>
      <c r="M19532" s="5"/>
      <c r="N19532" s="6"/>
    </row>
    <row r="19533" spans="8:14" x14ac:dyDescent="0.55000000000000004">
      <c r="H19533" s="4"/>
      <c r="M19533" s="5"/>
      <c r="N19533" s="6"/>
    </row>
    <row r="19534" spans="8:14" x14ac:dyDescent="0.55000000000000004">
      <c r="H19534" s="4"/>
      <c r="M19534" s="5"/>
      <c r="N19534" s="6"/>
    </row>
    <row r="19535" spans="8:14" x14ac:dyDescent="0.55000000000000004">
      <c r="H19535" s="4"/>
      <c r="M19535" s="5"/>
      <c r="N19535" s="6"/>
    </row>
    <row r="19536" spans="8:14" x14ac:dyDescent="0.55000000000000004">
      <c r="H19536" s="4"/>
      <c r="M19536" s="5"/>
      <c r="N19536" s="6"/>
    </row>
    <row r="19537" spans="8:14" x14ac:dyDescent="0.55000000000000004">
      <c r="H19537" s="4"/>
      <c r="M19537" s="5"/>
      <c r="N19537" s="6"/>
    </row>
    <row r="19538" spans="8:14" x14ac:dyDescent="0.55000000000000004">
      <c r="H19538" s="4"/>
      <c r="M19538" s="5"/>
      <c r="N19538" s="6"/>
    </row>
    <row r="19539" spans="8:14" x14ac:dyDescent="0.55000000000000004">
      <c r="H19539" s="4"/>
      <c r="M19539" s="5"/>
      <c r="N19539" s="6"/>
    </row>
    <row r="19540" spans="8:14" x14ac:dyDescent="0.55000000000000004">
      <c r="H19540" s="4"/>
      <c r="M19540" s="5"/>
      <c r="N19540" s="6"/>
    </row>
    <row r="19541" spans="8:14" x14ac:dyDescent="0.55000000000000004">
      <c r="H19541" s="4"/>
      <c r="M19541" s="5"/>
      <c r="N19541" s="6"/>
    </row>
    <row r="19542" spans="8:14" x14ac:dyDescent="0.55000000000000004">
      <c r="H19542" s="4"/>
      <c r="M19542" s="5"/>
      <c r="N19542" s="6"/>
    </row>
    <row r="19543" spans="8:14" x14ac:dyDescent="0.55000000000000004">
      <c r="H19543" s="4"/>
      <c r="M19543" s="5"/>
      <c r="N19543" s="6"/>
    </row>
    <row r="19544" spans="8:14" x14ac:dyDescent="0.55000000000000004">
      <c r="H19544" s="4"/>
      <c r="M19544" s="5"/>
      <c r="N19544" s="6"/>
    </row>
    <row r="19545" spans="8:14" x14ac:dyDescent="0.55000000000000004">
      <c r="H19545" s="4"/>
      <c r="M19545" s="5"/>
      <c r="N19545" s="6"/>
    </row>
    <row r="19546" spans="8:14" x14ac:dyDescent="0.55000000000000004">
      <c r="H19546" s="4"/>
      <c r="M19546" s="5"/>
      <c r="N19546" s="6"/>
    </row>
    <row r="19547" spans="8:14" x14ac:dyDescent="0.55000000000000004">
      <c r="H19547" s="4"/>
      <c r="M19547" s="5"/>
      <c r="N19547" s="6"/>
    </row>
    <row r="19548" spans="8:14" x14ac:dyDescent="0.55000000000000004">
      <c r="H19548" s="4"/>
      <c r="M19548" s="5"/>
      <c r="N19548" s="6"/>
    </row>
    <row r="19549" spans="8:14" x14ac:dyDescent="0.55000000000000004">
      <c r="H19549" s="4"/>
      <c r="M19549" s="5"/>
      <c r="N19549" s="6"/>
    </row>
    <row r="19550" spans="8:14" x14ac:dyDescent="0.55000000000000004">
      <c r="H19550" s="4"/>
      <c r="M19550" s="5"/>
      <c r="N19550" s="6"/>
    </row>
    <row r="19551" spans="8:14" x14ac:dyDescent="0.55000000000000004">
      <c r="H19551" s="4"/>
      <c r="M19551" s="5"/>
      <c r="N19551" s="6"/>
    </row>
    <row r="19552" spans="8:14" x14ac:dyDescent="0.55000000000000004">
      <c r="H19552" s="4"/>
      <c r="M19552" s="5"/>
      <c r="N19552" s="6"/>
    </row>
    <row r="19553" spans="8:14" x14ac:dyDescent="0.55000000000000004">
      <c r="H19553" s="4"/>
      <c r="M19553" s="5"/>
      <c r="N19553" s="6"/>
    </row>
    <row r="19554" spans="8:14" x14ac:dyDescent="0.55000000000000004">
      <c r="H19554" s="4"/>
      <c r="M19554" s="5"/>
      <c r="N19554" s="6"/>
    </row>
    <row r="19555" spans="8:14" x14ac:dyDescent="0.55000000000000004">
      <c r="H19555" s="4"/>
      <c r="M19555" s="5"/>
      <c r="N19555" s="6"/>
    </row>
    <row r="19556" spans="8:14" x14ac:dyDescent="0.55000000000000004">
      <c r="H19556" s="4"/>
      <c r="M19556" s="5"/>
      <c r="N19556" s="6"/>
    </row>
    <row r="19557" spans="8:14" x14ac:dyDescent="0.55000000000000004">
      <c r="H19557" s="4"/>
      <c r="M19557" s="5"/>
      <c r="N19557" s="6"/>
    </row>
    <row r="19558" spans="8:14" x14ac:dyDescent="0.55000000000000004">
      <c r="H19558" s="4"/>
      <c r="M19558" s="5"/>
      <c r="N19558" s="6"/>
    </row>
    <row r="19559" spans="8:14" x14ac:dyDescent="0.55000000000000004">
      <c r="H19559" s="4"/>
      <c r="M19559" s="5"/>
      <c r="N19559" s="6"/>
    </row>
    <row r="19560" spans="8:14" x14ac:dyDescent="0.55000000000000004">
      <c r="H19560" s="4"/>
      <c r="M19560" s="5"/>
      <c r="N19560" s="6"/>
    </row>
    <row r="19561" spans="8:14" x14ac:dyDescent="0.55000000000000004">
      <c r="H19561" s="4"/>
      <c r="M19561" s="5"/>
      <c r="N19561" s="6"/>
    </row>
    <row r="19562" spans="8:14" x14ac:dyDescent="0.55000000000000004">
      <c r="H19562" s="4"/>
      <c r="M19562" s="5"/>
      <c r="N19562" s="6"/>
    </row>
    <row r="19563" spans="8:14" x14ac:dyDescent="0.55000000000000004">
      <c r="H19563" s="4"/>
      <c r="M19563" s="5"/>
      <c r="N19563" s="6"/>
    </row>
    <row r="19564" spans="8:14" x14ac:dyDescent="0.55000000000000004">
      <c r="H19564" s="4"/>
      <c r="M19564" s="5"/>
      <c r="N19564" s="6"/>
    </row>
    <row r="19565" spans="8:14" x14ac:dyDescent="0.55000000000000004">
      <c r="H19565" s="4"/>
      <c r="M19565" s="5"/>
      <c r="N19565" s="6"/>
    </row>
    <row r="19566" spans="8:14" x14ac:dyDescent="0.55000000000000004">
      <c r="H19566" s="4"/>
      <c r="M19566" s="5"/>
      <c r="N19566" s="6"/>
    </row>
    <row r="19567" spans="8:14" x14ac:dyDescent="0.55000000000000004">
      <c r="H19567" s="4"/>
      <c r="M19567" s="5"/>
      <c r="N19567" s="6"/>
    </row>
    <row r="19568" spans="8:14" x14ac:dyDescent="0.55000000000000004">
      <c r="H19568" s="4"/>
      <c r="M19568" s="5"/>
      <c r="N19568" s="6"/>
    </row>
    <row r="19569" spans="8:14" x14ac:dyDescent="0.55000000000000004">
      <c r="H19569" s="4"/>
      <c r="M19569" s="5"/>
      <c r="N19569" s="6"/>
    </row>
    <row r="19570" spans="8:14" x14ac:dyDescent="0.55000000000000004">
      <c r="H19570" s="4"/>
      <c r="M19570" s="5"/>
      <c r="N19570" s="6"/>
    </row>
    <row r="19571" spans="8:14" x14ac:dyDescent="0.55000000000000004">
      <c r="H19571" s="4"/>
      <c r="M19571" s="5"/>
      <c r="N19571" s="6"/>
    </row>
    <row r="19572" spans="8:14" x14ac:dyDescent="0.55000000000000004">
      <c r="H19572" s="4"/>
      <c r="M19572" s="5"/>
      <c r="N19572" s="6"/>
    </row>
    <row r="19573" spans="8:14" x14ac:dyDescent="0.55000000000000004">
      <c r="H19573" s="4"/>
      <c r="M19573" s="5"/>
      <c r="N19573" s="6"/>
    </row>
    <row r="19574" spans="8:14" x14ac:dyDescent="0.55000000000000004">
      <c r="H19574" s="4"/>
      <c r="M19574" s="5"/>
      <c r="N19574" s="6"/>
    </row>
    <row r="19575" spans="8:14" x14ac:dyDescent="0.55000000000000004">
      <c r="H19575" s="4"/>
      <c r="M19575" s="5"/>
      <c r="N19575" s="6"/>
    </row>
    <row r="19576" spans="8:14" x14ac:dyDescent="0.55000000000000004">
      <c r="H19576" s="4"/>
      <c r="M19576" s="5"/>
      <c r="N19576" s="6"/>
    </row>
    <row r="19577" spans="8:14" x14ac:dyDescent="0.55000000000000004">
      <c r="H19577" s="4"/>
      <c r="M19577" s="5"/>
      <c r="N19577" s="6"/>
    </row>
    <row r="19578" spans="8:14" x14ac:dyDescent="0.55000000000000004">
      <c r="H19578" s="4"/>
      <c r="M19578" s="5"/>
      <c r="N19578" s="6"/>
    </row>
    <row r="19579" spans="8:14" x14ac:dyDescent="0.55000000000000004">
      <c r="H19579" s="4"/>
      <c r="M19579" s="5"/>
      <c r="N19579" s="6"/>
    </row>
    <row r="19580" spans="8:14" x14ac:dyDescent="0.55000000000000004">
      <c r="H19580" s="4"/>
      <c r="M19580" s="5"/>
      <c r="N19580" s="6"/>
    </row>
    <row r="19581" spans="8:14" x14ac:dyDescent="0.55000000000000004">
      <c r="H19581" s="4"/>
      <c r="M19581" s="5"/>
      <c r="N19581" s="6"/>
    </row>
    <row r="19582" spans="8:14" x14ac:dyDescent="0.55000000000000004">
      <c r="H19582" s="4"/>
      <c r="M19582" s="5"/>
      <c r="N19582" s="6"/>
    </row>
    <row r="19583" spans="8:14" x14ac:dyDescent="0.55000000000000004">
      <c r="H19583" s="4"/>
      <c r="M19583" s="5"/>
      <c r="N19583" s="6"/>
    </row>
    <row r="19584" spans="8:14" x14ac:dyDescent="0.55000000000000004">
      <c r="H19584" s="4"/>
      <c r="M19584" s="5"/>
      <c r="N19584" s="6"/>
    </row>
    <row r="19585" spans="8:14" x14ac:dyDescent="0.55000000000000004">
      <c r="H19585" s="4"/>
      <c r="M19585" s="5"/>
      <c r="N19585" s="6"/>
    </row>
    <row r="19586" spans="8:14" x14ac:dyDescent="0.55000000000000004">
      <c r="H19586" s="4"/>
      <c r="M19586" s="5"/>
      <c r="N19586" s="6"/>
    </row>
    <row r="19587" spans="8:14" x14ac:dyDescent="0.55000000000000004">
      <c r="H19587" s="4"/>
      <c r="M19587" s="5"/>
      <c r="N19587" s="6"/>
    </row>
    <row r="19588" spans="8:14" x14ac:dyDescent="0.55000000000000004">
      <c r="H19588" s="4"/>
      <c r="M19588" s="5"/>
      <c r="N19588" s="6"/>
    </row>
    <row r="19589" spans="8:14" x14ac:dyDescent="0.55000000000000004">
      <c r="H19589" s="4"/>
      <c r="M19589" s="5"/>
      <c r="N19589" s="6"/>
    </row>
    <row r="19590" spans="8:14" x14ac:dyDescent="0.55000000000000004">
      <c r="H19590" s="4"/>
      <c r="M19590" s="5"/>
      <c r="N19590" s="6"/>
    </row>
    <row r="19591" spans="8:14" x14ac:dyDescent="0.55000000000000004">
      <c r="H19591" s="4"/>
      <c r="M19591" s="5"/>
      <c r="N19591" s="6"/>
    </row>
    <row r="19592" spans="8:14" x14ac:dyDescent="0.55000000000000004">
      <c r="H19592" s="4"/>
      <c r="M19592" s="5"/>
      <c r="N19592" s="6"/>
    </row>
    <row r="19593" spans="8:14" x14ac:dyDescent="0.55000000000000004">
      <c r="H19593" s="4"/>
      <c r="M19593" s="5"/>
      <c r="N19593" s="6"/>
    </row>
    <row r="19594" spans="8:14" x14ac:dyDescent="0.55000000000000004">
      <c r="H19594" s="4"/>
      <c r="M19594" s="5"/>
      <c r="N19594" s="6"/>
    </row>
    <row r="19595" spans="8:14" x14ac:dyDescent="0.55000000000000004">
      <c r="H19595" s="4"/>
      <c r="M19595" s="5"/>
      <c r="N19595" s="6"/>
    </row>
    <row r="19596" spans="8:14" x14ac:dyDescent="0.55000000000000004">
      <c r="H19596" s="4"/>
      <c r="M19596" s="5"/>
      <c r="N19596" s="6"/>
    </row>
    <row r="19597" spans="8:14" x14ac:dyDescent="0.55000000000000004">
      <c r="H19597" s="4"/>
      <c r="M19597" s="5"/>
      <c r="N19597" s="6"/>
    </row>
    <row r="19598" spans="8:14" x14ac:dyDescent="0.55000000000000004">
      <c r="H19598" s="4"/>
      <c r="M19598" s="5"/>
      <c r="N19598" s="6"/>
    </row>
    <row r="19599" spans="8:14" x14ac:dyDescent="0.55000000000000004">
      <c r="H19599" s="4"/>
      <c r="M19599" s="5"/>
      <c r="N19599" s="6"/>
    </row>
    <row r="19600" spans="8:14" x14ac:dyDescent="0.55000000000000004">
      <c r="H19600" s="4"/>
      <c r="M19600" s="5"/>
      <c r="N19600" s="6"/>
    </row>
    <row r="19601" spans="8:14" x14ac:dyDescent="0.55000000000000004">
      <c r="H19601" s="4"/>
      <c r="M19601" s="5"/>
      <c r="N19601" s="6"/>
    </row>
    <row r="19602" spans="8:14" x14ac:dyDescent="0.55000000000000004">
      <c r="H19602" s="4"/>
      <c r="M19602" s="5"/>
      <c r="N19602" s="6"/>
    </row>
    <row r="19603" spans="8:14" x14ac:dyDescent="0.55000000000000004">
      <c r="H19603" s="4"/>
      <c r="M19603" s="5"/>
      <c r="N19603" s="6"/>
    </row>
    <row r="19604" spans="8:14" x14ac:dyDescent="0.55000000000000004">
      <c r="H19604" s="4"/>
      <c r="M19604" s="5"/>
      <c r="N19604" s="6"/>
    </row>
    <row r="19605" spans="8:14" x14ac:dyDescent="0.55000000000000004">
      <c r="H19605" s="4"/>
      <c r="M19605" s="5"/>
      <c r="N19605" s="6"/>
    </row>
    <row r="19606" spans="8:14" x14ac:dyDescent="0.55000000000000004">
      <c r="H19606" s="4"/>
      <c r="M19606" s="5"/>
      <c r="N19606" s="6"/>
    </row>
    <row r="19607" spans="8:14" x14ac:dyDescent="0.55000000000000004">
      <c r="H19607" s="4"/>
      <c r="M19607" s="5"/>
      <c r="N19607" s="6"/>
    </row>
    <row r="19608" spans="8:14" x14ac:dyDescent="0.55000000000000004">
      <c r="H19608" s="4"/>
      <c r="M19608" s="5"/>
      <c r="N19608" s="6"/>
    </row>
    <row r="19609" spans="8:14" x14ac:dyDescent="0.55000000000000004">
      <c r="H19609" s="4"/>
      <c r="M19609" s="5"/>
      <c r="N19609" s="6"/>
    </row>
    <row r="19610" spans="8:14" x14ac:dyDescent="0.55000000000000004">
      <c r="H19610" s="4"/>
      <c r="M19610" s="5"/>
      <c r="N19610" s="6"/>
    </row>
    <row r="19611" spans="8:14" x14ac:dyDescent="0.55000000000000004">
      <c r="H19611" s="4"/>
      <c r="M19611" s="5"/>
      <c r="N19611" s="6"/>
    </row>
    <row r="19612" spans="8:14" x14ac:dyDescent="0.55000000000000004">
      <c r="H19612" s="4"/>
      <c r="M19612" s="5"/>
      <c r="N19612" s="6"/>
    </row>
    <row r="19613" spans="8:14" x14ac:dyDescent="0.55000000000000004">
      <c r="H19613" s="4"/>
      <c r="M19613" s="5"/>
      <c r="N19613" s="6"/>
    </row>
    <row r="19614" spans="8:14" x14ac:dyDescent="0.55000000000000004">
      <c r="H19614" s="4"/>
      <c r="M19614" s="5"/>
      <c r="N19614" s="6"/>
    </row>
    <row r="19615" spans="8:14" x14ac:dyDescent="0.55000000000000004">
      <c r="H19615" s="4"/>
      <c r="M19615" s="5"/>
      <c r="N19615" s="6"/>
    </row>
    <row r="19616" spans="8:14" x14ac:dyDescent="0.55000000000000004">
      <c r="H19616" s="4"/>
      <c r="M19616" s="5"/>
      <c r="N19616" s="6"/>
    </row>
    <row r="19617" spans="8:14" x14ac:dyDescent="0.55000000000000004">
      <c r="H19617" s="4"/>
      <c r="M19617" s="5"/>
      <c r="N19617" s="6"/>
    </row>
    <row r="19618" spans="8:14" x14ac:dyDescent="0.55000000000000004">
      <c r="H19618" s="4"/>
      <c r="M19618" s="5"/>
      <c r="N19618" s="6"/>
    </row>
    <row r="19619" spans="8:14" x14ac:dyDescent="0.55000000000000004">
      <c r="H19619" s="4"/>
      <c r="M19619" s="5"/>
      <c r="N19619" s="6"/>
    </row>
    <row r="19620" spans="8:14" x14ac:dyDescent="0.55000000000000004">
      <c r="H19620" s="4"/>
      <c r="M19620" s="5"/>
      <c r="N19620" s="6"/>
    </row>
    <row r="19621" spans="8:14" x14ac:dyDescent="0.55000000000000004">
      <c r="H19621" s="4"/>
      <c r="M19621" s="5"/>
      <c r="N19621" s="6"/>
    </row>
    <row r="19622" spans="8:14" x14ac:dyDescent="0.55000000000000004">
      <c r="H19622" s="4"/>
      <c r="M19622" s="5"/>
      <c r="N19622" s="6"/>
    </row>
    <row r="19623" spans="8:14" x14ac:dyDescent="0.55000000000000004">
      <c r="H19623" s="4"/>
      <c r="M19623" s="5"/>
      <c r="N19623" s="6"/>
    </row>
    <row r="19624" spans="8:14" x14ac:dyDescent="0.55000000000000004">
      <c r="H19624" s="4"/>
      <c r="M19624" s="5"/>
      <c r="N19624" s="6"/>
    </row>
    <row r="19625" spans="8:14" x14ac:dyDescent="0.55000000000000004">
      <c r="H19625" s="4"/>
      <c r="M19625" s="5"/>
      <c r="N19625" s="6"/>
    </row>
    <row r="19626" spans="8:14" x14ac:dyDescent="0.55000000000000004">
      <c r="H19626" s="4"/>
      <c r="M19626" s="5"/>
      <c r="N19626" s="6"/>
    </row>
    <row r="19627" spans="8:14" x14ac:dyDescent="0.55000000000000004">
      <c r="H19627" s="4"/>
      <c r="M19627" s="5"/>
      <c r="N19627" s="6"/>
    </row>
    <row r="19628" spans="8:14" x14ac:dyDescent="0.55000000000000004">
      <c r="H19628" s="4"/>
      <c r="M19628" s="5"/>
      <c r="N19628" s="6"/>
    </row>
    <row r="19629" spans="8:14" x14ac:dyDescent="0.55000000000000004">
      <c r="H19629" s="4"/>
      <c r="M19629" s="5"/>
      <c r="N19629" s="6"/>
    </row>
    <row r="19630" spans="8:14" x14ac:dyDescent="0.55000000000000004">
      <c r="H19630" s="4"/>
      <c r="M19630" s="5"/>
      <c r="N19630" s="6"/>
    </row>
    <row r="19631" spans="8:14" x14ac:dyDescent="0.55000000000000004">
      <c r="H19631" s="4"/>
      <c r="M19631" s="5"/>
      <c r="N19631" s="6"/>
    </row>
    <row r="19632" spans="8:14" x14ac:dyDescent="0.55000000000000004">
      <c r="H19632" s="4"/>
      <c r="M19632" s="5"/>
      <c r="N19632" s="6"/>
    </row>
    <row r="19633" spans="8:14" x14ac:dyDescent="0.55000000000000004">
      <c r="H19633" s="4"/>
      <c r="M19633" s="5"/>
      <c r="N19633" s="6"/>
    </row>
    <row r="19634" spans="8:14" x14ac:dyDescent="0.55000000000000004">
      <c r="H19634" s="4"/>
      <c r="M19634" s="5"/>
      <c r="N19634" s="6"/>
    </row>
    <row r="19635" spans="8:14" x14ac:dyDescent="0.55000000000000004">
      <c r="H19635" s="4"/>
      <c r="M19635" s="5"/>
      <c r="N19635" s="6"/>
    </row>
    <row r="19636" spans="8:14" x14ac:dyDescent="0.55000000000000004">
      <c r="H19636" s="4"/>
      <c r="M19636" s="5"/>
      <c r="N19636" s="6"/>
    </row>
    <row r="19637" spans="8:14" x14ac:dyDescent="0.55000000000000004">
      <c r="H19637" s="4"/>
      <c r="M19637" s="5"/>
      <c r="N19637" s="6"/>
    </row>
    <row r="19638" spans="8:14" x14ac:dyDescent="0.55000000000000004">
      <c r="H19638" s="4"/>
      <c r="M19638" s="5"/>
      <c r="N19638" s="6"/>
    </row>
    <row r="19639" spans="8:14" x14ac:dyDescent="0.55000000000000004">
      <c r="H19639" s="4"/>
      <c r="M19639" s="5"/>
      <c r="N19639" s="6"/>
    </row>
    <row r="19640" spans="8:14" x14ac:dyDescent="0.55000000000000004">
      <c r="H19640" s="4"/>
      <c r="M19640" s="5"/>
      <c r="N19640" s="6"/>
    </row>
    <row r="19641" spans="8:14" x14ac:dyDescent="0.55000000000000004">
      <c r="H19641" s="4"/>
      <c r="M19641" s="5"/>
      <c r="N19641" s="6"/>
    </row>
    <row r="19642" spans="8:14" x14ac:dyDescent="0.55000000000000004">
      <c r="H19642" s="4"/>
      <c r="M19642" s="5"/>
      <c r="N19642" s="6"/>
    </row>
    <row r="19643" spans="8:14" x14ac:dyDescent="0.55000000000000004">
      <c r="H19643" s="4"/>
      <c r="M19643" s="5"/>
      <c r="N19643" s="6"/>
    </row>
    <row r="19644" spans="8:14" x14ac:dyDescent="0.55000000000000004">
      <c r="H19644" s="4"/>
      <c r="M19644" s="5"/>
      <c r="N19644" s="6"/>
    </row>
    <row r="19645" spans="8:14" x14ac:dyDescent="0.55000000000000004">
      <c r="H19645" s="4"/>
      <c r="M19645" s="5"/>
      <c r="N19645" s="6"/>
    </row>
    <row r="19646" spans="8:14" x14ac:dyDescent="0.55000000000000004">
      <c r="H19646" s="4"/>
      <c r="M19646" s="5"/>
      <c r="N19646" s="6"/>
    </row>
    <row r="19647" spans="8:14" x14ac:dyDescent="0.55000000000000004">
      <c r="H19647" s="4"/>
      <c r="M19647" s="5"/>
      <c r="N19647" s="6"/>
    </row>
    <row r="19648" spans="8:14" x14ac:dyDescent="0.55000000000000004">
      <c r="H19648" s="4"/>
      <c r="M19648" s="5"/>
      <c r="N19648" s="6"/>
    </row>
    <row r="19649" spans="8:14" x14ac:dyDescent="0.55000000000000004">
      <c r="H19649" s="4"/>
      <c r="M19649" s="5"/>
      <c r="N19649" s="6"/>
    </row>
    <row r="19650" spans="8:14" x14ac:dyDescent="0.55000000000000004">
      <c r="H19650" s="4"/>
      <c r="M19650" s="5"/>
      <c r="N19650" s="6"/>
    </row>
    <row r="19651" spans="8:14" x14ac:dyDescent="0.55000000000000004">
      <c r="H19651" s="4"/>
      <c r="M19651" s="5"/>
      <c r="N19651" s="6"/>
    </row>
    <row r="19652" spans="8:14" x14ac:dyDescent="0.55000000000000004">
      <c r="H19652" s="4"/>
      <c r="M19652" s="5"/>
      <c r="N19652" s="6"/>
    </row>
    <row r="19653" spans="8:14" x14ac:dyDescent="0.55000000000000004">
      <c r="H19653" s="4"/>
      <c r="M19653" s="5"/>
      <c r="N19653" s="6"/>
    </row>
    <row r="19654" spans="8:14" x14ac:dyDescent="0.55000000000000004">
      <c r="H19654" s="4"/>
      <c r="M19654" s="5"/>
      <c r="N19654" s="6"/>
    </row>
    <row r="19655" spans="8:14" x14ac:dyDescent="0.55000000000000004">
      <c r="H19655" s="4"/>
      <c r="M19655" s="5"/>
      <c r="N19655" s="6"/>
    </row>
    <row r="19656" spans="8:14" x14ac:dyDescent="0.55000000000000004">
      <c r="H19656" s="4"/>
      <c r="M19656" s="5"/>
      <c r="N19656" s="6"/>
    </row>
    <row r="19657" spans="8:14" x14ac:dyDescent="0.55000000000000004">
      <c r="H19657" s="4"/>
      <c r="M19657" s="5"/>
      <c r="N19657" s="6"/>
    </row>
    <row r="19658" spans="8:14" x14ac:dyDescent="0.55000000000000004">
      <c r="H19658" s="4"/>
      <c r="M19658" s="5"/>
      <c r="N19658" s="6"/>
    </row>
    <row r="19659" spans="8:14" x14ac:dyDescent="0.55000000000000004">
      <c r="H19659" s="4"/>
      <c r="M19659" s="5"/>
      <c r="N19659" s="6"/>
    </row>
    <row r="19660" spans="8:14" x14ac:dyDescent="0.55000000000000004">
      <c r="H19660" s="4"/>
      <c r="M19660" s="5"/>
      <c r="N19660" s="6"/>
    </row>
    <row r="19661" spans="8:14" x14ac:dyDescent="0.55000000000000004">
      <c r="H19661" s="4"/>
      <c r="M19661" s="5"/>
      <c r="N19661" s="6"/>
    </row>
    <row r="19662" spans="8:14" x14ac:dyDescent="0.55000000000000004">
      <c r="H19662" s="4"/>
      <c r="M19662" s="5"/>
      <c r="N19662" s="6"/>
    </row>
    <row r="19663" spans="8:14" x14ac:dyDescent="0.55000000000000004">
      <c r="H19663" s="4"/>
      <c r="M19663" s="5"/>
      <c r="N19663" s="6"/>
    </row>
    <row r="19664" spans="8:14" x14ac:dyDescent="0.55000000000000004">
      <c r="H19664" s="4"/>
      <c r="M19664" s="5"/>
      <c r="N19664" s="6"/>
    </row>
    <row r="19665" spans="8:14" x14ac:dyDescent="0.55000000000000004">
      <c r="H19665" s="4"/>
      <c r="M19665" s="5"/>
      <c r="N19665" s="6"/>
    </row>
    <row r="19666" spans="8:14" x14ac:dyDescent="0.55000000000000004">
      <c r="H19666" s="4"/>
      <c r="M19666" s="5"/>
      <c r="N19666" s="6"/>
    </row>
    <row r="19667" spans="8:14" x14ac:dyDescent="0.55000000000000004">
      <c r="H19667" s="4"/>
      <c r="M19667" s="5"/>
      <c r="N19667" s="6"/>
    </row>
    <row r="19668" spans="8:14" x14ac:dyDescent="0.55000000000000004">
      <c r="H19668" s="4"/>
      <c r="M19668" s="5"/>
      <c r="N19668" s="6"/>
    </row>
    <row r="19669" spans="8:14" x14ac:dyDescent="0.55000000000000004">
      <c r="H19669" s="4"/>
      <c r="M19669" s="5"/>
      <c r="N19669" s="6"/>
    </row>
    <row r="19670" spans="8:14" x14ac:dyDescent="0.55000000000000004">
      <c r="H19670" s="4"/>
      <c r="M19670" s="5"/>
      <c r="N19670" s="6"/>
    </row>
    <row r="19671" spans="8:14" x14ac:dyDescent="0.55000000000000004">
      <c r="H19671" s="4"/>
      <c r="M19671" s="5"/>
      <c r="N19671" s="6"/>
    </row>
    <row r="19672" spans="8:14" x14ac:dyDescent="0.55000000000000004">
      <c r="H19672" s="4"/>
      <c r="M19672" s="5"/>
      <c r="N19672" s="6"/>
    </row>
    <row r="19673" spans="8:14" x14ac:dyDescent="0.55000000000000004">
      <c r="H19673" s="4"/>
      <c r="M19673" s="5"/>
      <c r="N19673" s="6"/>
    </row>
    <row r="19674" spans="8:14" x14ac:dyDescent="0.55000000000000004">
      <c r="H19674" s="4"/>
      <c r="M19674" s="5"/>
      <c r="N19674" s="6"/>
    </row>
    <row r="19675" spans="8:14" x14ac:dyDescent="0.55000000000000004">
      <c r="H19675" s="4"/>
      <c r="M19675" s="5"/>
      <c r="N19675" s="6"/>
    </row>
    <row r="19676" spans="8:14" x14ac:dyDescent="0.55000000000000004">
      <c r="H19676" s="4"/>
      <c r="M19676" s="5"/>
      <c r="N19676" s="6"/>
    </row>
    <row r="19677" spans="8:14" x14ac:dyDescent="0.55000000000000004">
      <c r="H19677" s="4"/>
      <c r="M19677" s="5"/>
      <c r="N19677" s="6"/>
    </row>
    <row r="19678" spans="8:14" x14ac:dyDescent="0.55000000000000004">
      <c r="H19678" s="4"/>
      <c r="M19678" s="5"/>
      <c r="N19678" s="6"/>
    </row>
    <row r="19679" spans="8:14" x14ac:dyDescent="0.55000000000000004">
      <c r="H19679" s="4"/>
      <c r="M19679" s="5"/>
      <c r="N19679" s="6"/>
    </row>
    <row r="19680" spans="8:14" x14ac:dyDescent="0.55000000000000004">
      <c r="H19680" s="4"/>
      <c r="M19680" s="5"/>
      <c r="N19680" s="6"/>
    </row>
    <row r="19681" spans="8:14" x14ac:dyDescent="0.55000000000000004">
      <c r="H19681" s="4"/>
      <c r="M19681" s="5"/>
      <c r="N19681" s="6"/>
    </row>
    <row r="19682" spans="8:14" x14ac:dyDescent="0.55000000000000004">
      <c r="H19682" s="4"/>
      <c r="M19682" s="5"/>
      <c r="N19682" s="6"/>
    </row>
    <row r="19683" spans="8:14" x14ac:dyDescent="0.55000000000000004">
      <c r="H19683" s="4"/>
      <c r="M19683" s="5"/>
      <c r="N19683" s="6"/>
    </row>
    <row r="19684" spans="8:14" x14ac:dyDescent="0.55000000000000004">
      <c r="H19684" s="4"/>
      <c r="M19684" s="5"/>
      <c r="N19684" s="6"/>
    </row>
    <row r="19685" spans="8:14" x14ac:dyDescent="0.55000000000000004">
      <c r="H19685" s="4"/>
      <c r="M19685" s="5"/>
      <c r="N19685" s="6"/>
    </row>
    <row r="19686" spans="8:14" x14ac:dyDescent="0.55000000000000004">
      <c r="H19686" s="4"/>
      <c r="M19686" s="5"/>
      <c r="N19686" s="6"/>
    </row>
    <row r="19687" spans="8:14" x14ac:dyDescent="0.55000000000000004">
      <c r="H19687" s="4"/>
      <c r="M19687" s="5"/>
      <c r="N19687" s="6"/>
    </row>
    <row r="19688" spans="8:14" x14ac:dyDescent="0.55000000000000004">
      <c r="H19688" s="4"/>
      <c r="M19688" s="5"/>
      <c r="N19688" s="6"/>
    </row>
    <row r="19689" spans="8:14" x14ac:dyDescent="0.55000000000000004">
      <c r="H19689" s="4"/>
      <c r="M19689" s="5"/>
      <c r="N19689" s="6"/>
    </row>
    <row r="19690" spans="8:14" x14ac:dyDescent="0.55000000000000004">
      <c r="H19690" s="4"/>
      <c r="M19690" s="5"/>
      <c r="N19690" s="6"/>
    </row>
    <row r="19691" spans="8:14" x14ac:dyDescent="0.55000000000000004">
      <c r="H19691" s="4"/>
      <c r="M19691" s="5"/>
      <c r="N19691" s="6"/>
    </row>
    <row r="19692" spans="8:14" x14ac:dyDescent="0.55000000000000004">
      <c r="H19692" s="4"/>
      <c r="M19692" s="5"/>
      <c r="N19692" s="6"/>
    </row>
    <row r="19693" spans="8:14" x14ac:dyDescent="0.55000000000000004">
      <c r="H19693" s="4"/>
      <c r="M19693" s="5"/>
      <c r="N19693" s="6"/>
    </row>
    <row r="19694" spans="8:14" x14ac:dyDescent="0.55000000000000004">
      <c r="H19694" s="4"/>
      <c r="M19694" s="5"/>
      <c r="N19694" s="6"/>
    </row>
    <row r="19695" spans="8:14" x14ac:dyDescent="0.55000000000000004">
      <c r="H19695" s="4"/>
      <c r="M19695" s="5"/>
      <c r="N19695" s="6"/>
    </row>
    <row r="19696" spans="8:14" x14ac:dyDescent="0.55000000000000004">
      <c r="H19696" s="4"/>
      <c r="M19696" s="5"/>
      <c r="N19696" s="6"/>
    </row>
    <row r="19697" spans="8:14" x14ac:dyDescent="0.55000000000000004">
      <c r="H19697" s="4"/>
      <c r="M19697" s="5"/>
      <c r="N19697" s="6"/>
    </row>
    <row r="19698" spans="8:14" x14ac:dyDescent="0.55000000000000004">
      <c r="H19698" s="4"/>
      <c r="M19698" s="5"/>
      <c r="N19698" s="6"/>
    </row>
    <row r="19699" spans="8:14" x14ac:dyDescent="0.55000000000000004">
      <c r="H19699" s="4"/>
      <c r="M19699" s="5"/>
      <c r="N19699" s="6"/>
    </row>
    <row r="19700" spans="8:14" x14ac:dyDescent="0.55000000000000004">
      <c r="H19700" s="4"/>
      <c r="M19700" s="5"/>
      <c r="N19700" s="6"/>
    </row>
    <row r="19701" spans="8:14" x14ac:dyDescent="0.55000000000000004">
      <c r="H19701" s="4"/>
      <c r="M19701" s="5"/>
      <c r="N19701" s="6"/>
    </row>
    <row r="19702" spans="8:14" x14ac:dyDescent="0.55000000000000004">
      <c r="H19702" s="4"/>
      <c r="M19702" s="5"/>
      <c r="N19702" s="6"/>
    </row>
    <row r="19703" spans="8:14" x14ac:dyDescent="0.55000000000000004">
      <c r="H19703" s="4"/>
      <c r="M19703" s="5"/>
      <c r="N19703" s="6"/>
    </row>
    <row r="19704" spans="8:14" x14ac:dyDescent="0.55000000000000004">
      <c r="H19704" s="4"/>
      <c r="M19704" s="5"/>
      <c r="N19704" s="6"/>
    </row>
    <row r="19705" spans="8:14" x14ac:dyDescent="0.55000000000000004">
      <c r="H19705" s="4"/>
      <c r="M19705" s="5"/>
      <c r="N19705" s="6"/>
    </row>
    <row r="19706" spans="8:14" x14ac:dyDescent="0.55000000000000004">
      <c r="H19706" s="4"/>
      <c r="M19706" s="5"/>
      <c r="N19706" s="6"/>
    </row>
    <row r="19707" spans="8:14" x14ac:dyDescent="0.55000000000000004">
      <c r="H19707" s="4"/>
      <c r="M19707" s="5"/>
      <c r="N19707" s="6"/>
    </row>
    <row r="19708" spans="8:14" x14ac:dyDescent="0.55000000000000004">
      <c r="H19708" s="4"/>
      <c r="M19708" s="5"/>
      <c r="N19708" s="6"/>
    </row>
    <row r="19709" spans="8:14" x14ac:dyDescent="0.55000000000000004">
      <c r="H19709" s="4"/>
      <c r="M19709" s="5"/>
      <c r="N19709" s="6"/>
    </row>
    <row r="19710" spans="8:14" x14ac:dyDescent="0.55000000000000004">
      <c r="H19710" s="4"/>
      <c r="M19710" s="5"/>
      <c r="N19710" s="6"/>
    </row>
    <row r="19711" spans="8:14" x14ac:dyDescent="0.55000000000000004">
      <c r="H19711" s="4"/>
      <c r="M19711" s="5"/>
      <c r="N19711" s="6"/>
    </row>
    <row r="19712" spans="8:14" x14ac:dyDescent="0.55000000000000004">
      <c r="H19712" s="4"/>
      <c r="M19712" s="5"/>
      <c r="N19712" s="6"/>
    </row>
    <row r="19713" spans="8:14" x14ac:dyDescent="0.55000000000000004">
      <c r="H19713" s="4"/>
      <c r="M19713" s="5"/>
      <c r="N19713" s="6"/>
    </row>
    <row r="19714" spans="8:14" x14ac:dyDescent="0.55000000000000004">
      <c r="H19714" s="4"/>
      <c r="M19714" s="5"/>
      <c r="N19714" s="6"/>
    </row>
    <row r="19715" spans="8:14" x14ac:dyDescent="0.55000000000000004">
      <c r="H19715" s="4"/>
      <c r="M19715" s="5"/>
      <c r="N19715" s="6"/>
    </row>
    <row r="19716" spans="8:14" x14ac:dyDescent="0.55000000000000004">
      <c r="H19716" s="4"/>
      <c r="M19716" s="5"/>
      <c r="N19716" s="6"/>
    </row>
    <row r="19717" spans="8:14" x14ac:dyDescent="0.55000000000000004">
      <c r="H19717" s="4"/>
      <c r="M19717" s="5"/>
      <c r="N19717" s="6"/>
    </row>
    <row r="19718" spans="8:14" x14ac:dyDescent="0.55000000000000004">
      <c r="H19718" s="4"/>
      <c r="M19718" s="5"/>
      <c r="N19718" s="6"/>
    </row>
    <row r="19719" spans="8:14" x14ac:dyDescent="0.55000000000000004">
      <c r="H19719" s="4"/>
      <c r="M19719" s="5"/>
      <c r="N19719" s="6"/>
    </row>
    <row r="19720" spans="8:14" x14ac:dyDescent="0.55000000000000004">
      <c r="H19720" s="4"/>
      <c r="M19720" s="5"/>
      <c r="N19720" s="6"/>
    </row>
    <row r="19721" spans="8:14" x14ac:dyDescent="0.55000000000000004">
      <c r="H19721" s="4"/>
      <c r="M19721" s="5"/>
      <c r="N19721" s="6"/>
    </row>
    <row r="19722" spans="8:14" x14ac:dyDescent="0.55000000000000004">
      <c r="H19722" s="4"/>
      <c r="M19722" s="5"/>
      <c r="N19722" s="6"/>
    </row>
    <row r="19723" spans="8:14" x14ac:dyDescent="0.55000000000000004">
      <c r="H19723" s="4"/>
      <c r="M19723" s="5"/>
      <c r="N19723" s="6"/>
    </row>
    <row r="19724" spans="8:14" x14ac:dyDescent="0.55000000000000004">
      <c r="H19724" s="4"/>
      <c r="M19724" s="5"/>
      <c r="N19724" s="6"/>
    </row>
    <row r="19725" spans="8:14" x14ac:dyDescent="0.55000000000000004">
      <c r="H19725" s="4"/>
      <c r="M19725" s="5"/>
      <c r="N19725" s="6"/>
    </row>
    <row r="19726" spans="8:14" x14ac:dyDescent="0.55000000000000004">
      <c r="H19726" s="4"/>
      <c r="M19726" s="5"/>
      <c r="N19726" s="6"/>
    </row>
    <row r="19727" spans="8:14" x14ac:dyDescent="0.55000000000000004">
      <c r="H19727" s="4"/>
      <c r="M19727" s="5"/>
      <c r="N19727" s="6"/>
    </row>
    <row r="19728" spans="8:14" x14ac:dyDescent="0.55000000000000004">
      <c r="H19728" s="4"/>
      <c r="M19728" s="5"/>
      <c r="N19728" s="6"/>
    </row>
    <row r="19729" spans="8:14" x14ac:dyDescent="0.55000000000000004">
      <c r="H19729" s="4"/>
      <c r="M19729" s="5"/>
      <c r="N19729" s="6"/>
    </row>
    <row r="19730" spans="8:14" x14ac:dyDescent="0.55000000000000004">
      <c r="H19730" s="4"/>
      <c r="M19730" s="5"/>
      <c r="N19730" s="6"/>
    </row>
    <row r="19731" spans="8:14" x14ac:dyDescent="0.55000000000000004">
      <c r="H19731" s="4"/>
      <c r="M19731" s="5"/>
      <c r="N19731" s="6"/>
    </row>
    <row r="19732" spans="8:14" x14ac:dyDescent="0.55000000000000004">
      <c r="H19732" s="4"/>
      <c r="M19732" s="5"/>
      <c r="N19732" s="6"/>
    </row>
    <row r="19733" spans="8:14" x14ac:dyDescent="0.55000000000000004">
      <c r="H19733" s="4"/>
      <c r="M19733" s="5"/>
      <c r="N19733" s="6"/>
    </row>
    <row r="19734" spans="8:14" x14ac:dyDescent="0.55000000000000004">
      <c r="H19734" s="4"/>
      <c r="M19734" s="5"/>
      <c r="N19734" s="6"/>
    </row>
    <row r="19735" spans="8:14" x14ac:dyDescent="0.55000000000000004">
      <c r="H19735" s="4"/>
      <c r="M19735" s="5"/>
      <c r="N19735" s="6"/>
    </row>
    <row r="19736" spans="8:14" x14ac:dyDescent="0.55000000000000004">
      <c r="H19736" s="4"/>
      <c r="M19736" s="5"/>
      <c r="N19736" s="6"/>
    </row>
    <row r="19737" spans="8:14" x14ac:dyDescent="0.55000000000000004">
      <c r="H19737" s="4"/>
      <c r="M19737" s="5"/>
      <c r="N19737" s="6"/>
    </row>
    <row r="19738" spans="8:14" x14ac:dyDescent="0.55000000000000004">
      <c r="H19738" s="4"/>
      <c r="M19738" s="5"/>
      <c r="N19738" s="6"/>
    </row>
    <row r="19739" spans="8:14" x14ac:dyDescent="0.55000000000000004">
      <c r="H19739" s="4"/>
      <c r="M19739" s="5"/>
      <c r="N19739" s="6"/>
    </row>
    <row r="19740" spans="8:14" x14ac:dyDescent="0.55000000000000004">
      <c r="H19740" s="4"/>
      <c r="M19740" s="5"/>
      <c r="N19740" s="6"/>
    </row>
    <row r="19741" spans="8:14" x14ac:dyDescent="0.55000000000000004">
      <c r="H19741" s="4"/>
      <c r="M19741" s="5"/>
      <c r="N19741" s="6"/>
    </row>
    <row r="19742" spans="8:14" x14ac:dyDescent="0.55000000000000004">
      <c r="H19742" s="4"/>
      <c r="M19742" s="5"/>
      <c r="N19742" s="6"/>
    </row>
    <row r="19743" spans="8:14" x14ac:dyDescent="0.55000000000000004">
      <c r="H19743" s="4"/>
      <c r="M19743" s="5"/>
      <c r="N19743" s="6"/>
    </row>
    <row r="19744" spans="8:14" x14ac:dyDescent="0.55000000000000004">
      <c r="H19744" s="4"/>
      <c r="M19744" s="5"/>
      <c r="N19744" s="6"/>
    </row>
    <row r="19745" spans="8:14" x14ac:dyDescent="0.55000000000000004">
      <c r="H19745" s="4"/>
      <c r="M19745" s="5"/>
      <c r="N19745" s="6"/>
    </row>
    <row r="19746" spans="8:14" x14ac:dyDescent="0.55000000000000004">
      <c r="H19746" s="4"/>
      <c r="M19746" s="5"/>
      <c r="N19746" s="6"/>
    </row>
    <row r="19747" spans="8:14" x14ac:dyDescent="0.55000000000000004">
      <c r="H19747" s="4"/>
      <c r="M19747" s="5"/>
      <c r="N19747" s="6"/>
    </row>
    <row r="19748" spans="8:14" x14ac:dyDescent="0.55000000000000004">
      <c r="H19748" s="4"/>
      <c r="M19748" s="5"/>
      <c r="N19748" s="6"/>
    </row>
    <row r="19749" spans="8:14" x14ac:dyDescent="0.55000000000000004">
      <c r="H19749" s="4"/>
      <c r="M19749" s="5"/>
      <c r="N19749" s="6"/>
    </row>
    <row r="19750" spans="8:14" x14ac:dyDescent="0.55000000000000004">
      <c r="H19750" s="4"/>
      <c r="M19750" s="5"/>
      <c r="N19750" s="6"/>
    </row>
    <row r="19751" spans="8:14" x14ac:dyDescent="0.55000000000000004">
      <c r="H19751" s="4"/>
      <c r="M19751" s="5"/>
      <c r="N19751" s="6"/>
    </row>
    <row r="19752" spans="8:14" x14ac:dyDescent="0.55000000000000004">
      <c r="H19752" s="4"/>
      <c r="M19752" s="5"/>
      <c r="N19752" s="6"/>
    </row>
    <row r="19753" spans="8:14" x14ac:dyDescent="0.55000000000000004">
      <c r="H19753" s="4"/>
      <c r="M19753" s="5"/>
      <c r="N19753" s="6"/>
    </row>
    <row r="19754" spans="8:14" x14ac:dyDescent="0.55000000000000004">
      <c r="H19754" s="4"/>
      <c r="M19754" s="5"/>
      <c r="N19754" s="6"/>
    </row>
    <row r="19755" spans="8:14" x14ac:dyDescent="0.55000000000000004">
      <c r="H19755" s="4"/>
      <c r="M19755" s="5"/>
      <c r="N19755" s="6"/>
    </row>
    <row r="19756" spans="8:14" x14ac:dyDescent="0.55000000000000004">
      <c r="H19756" s="4"/>
      <c r="M19756" s="5"/>
      <c r="N19756" s="6"/>
    </row>
    <row r="19757" spans="8:14" x14ac:dyDescent="0.55000000000000004">
      <c r="H19757" s="4"/>
      <c r="M19757" s="5"/>
      <c r="N19757" s="6"/>
    </row>
    <row r="19758" spans="8:14" x14ac:dyDescent="0.55000000000000004">
      <c r="H19758" s="4"/>
      <c r="M19758" s="5"/>
      <c r="N19758" s="6"/>
    </row>
    <row r="19759" spans="8:14" x14ac:dyDescent="0.55000000000000004">
      <c r="H19759" s="4"/>
      <c r="M19759" s="5"/>
      <c r="N19759" s="6"/>
    </row>
    <row r="19760" spans="8:14" x14ac:dyDescent="0.55000000000000004">
      <c r="H19760" s="4"/>
      <c r="M19760" s="5"/>
      <c r="N19760" s="6"/>
    </row>
    <row r="19761" spans="8:14" x14ac:dyDescent="0.55000000000000004">
      <c r="H19761" s="4"/>
      <c r="M19761" s="5"/>
      <c r="N19761" s="6"/>
    </row>
    <row r="19762" spans="8:14" x14ac:dyDescent="0.55000000000000004">
      <c r="H19762" s="4"/>
      <c r="M19762" s="5"/>
      <c r="N19762" s="6"/>
    </row>
    <row r="19763" spans="8:14" x14ac:dyDescent="0.55000000000000004">
      <c r="H19763" s="4"/>
      <c r="M19763" s="5"/>
      <c r="N19763" s="6"/>
    </row>
    <row r="19764" spans="8:14" x14ac:dyDescent="0.55000000000000004">
      <c r="H19764" s="4"/>
      <c r="M19764" s="5"/>
      <c r="N19764" s="6"/>
    </row>
    <row r="19765" spans="8:14" x14ac:dyDescent="0.55000000000000004">
      <c r="H19765" s="4"/>
      <c r="M19765" s="5"/>
      <c r="N19765" s="6"/>
    </row>
    <row r="19766" spans="8:14" x14ac:dyDescent="0.55000000000000004">
      <c r="H19766" s="4"/>
      <c r="M19766" s="5"/>
      <c r="N19766" s="6"/>
    </row>
    <row r="19767" spans="8:14" x14ac:dyDescent="0.55000000000000004">
      <c r="H19767" s="4"/>
      <c r="M19767" s="5"/>
      <c r="N19767" s="6"/>
    </row>
    <row r="19768" spans="8:14" x14ac:dyDescent="0.55000000000000004">
      <c r="H19768" s="4"/>
      <c r="M19768" s="5"/>
      <c r="N19768" s="6"/>
    </row>
    <row r="19769" spans="8:14" x14ac:dyDescent="0.55000000000000004">
      <c r="H19769" s="4"/>
      <c r="M19769" s="5"/>
      <c r="N19769" s="6"/>
    </row>
    <row r="19770" spans="8:14" x14ac:dyDescent="0.55000000000000004">
      <c r="H19770" s="4"/>
      <c r="M19770" s="5"/>
      <c r="N19770" s="6"/>
    </row>
    <row r="19771" spans="8:14" x14ac:dyDescent="0.55000000000000004">
      <c r="H19771" s="4"/>
      <c r="M19771" s="5"/>
      <c r="N19771" s="6"/>
    </row>
    <row r="19772" spans="8:14" x14ac:dyDescent="0.55000000000000004">
      <c r="H19772" s="4"/>
      <c r="M19772" s="5"/>
      <c r="N19772" s="6"/>
    </row>
    <row r="19773" spans="8:14" x14ac:dyDescent="0.55000000000000004">
      <c r="H19773" s="4"/>
      <c r="M19773" s="5"/>
      <c r="N19773" s="6"/>
    </row>
    <row r="19774" spans="8:14" x14ac:dyDescent="0.55000000000000004">
      <c r="H19774" s="4"/>
      <c r="M19774" s="5"/>
      <c r="N19774" s="6"/>
    </row>
    <row r="19775" spans="8:14" x14ac:dyDescent="0.55000000000000004">
      <c r="H19775" s="4"/>
      <c r="M19775" s="5"/>
      <c r="N19775" s="6"/>
    </row>
    <row r="19776" spans="8:14" x14ac:dyDescent="0.55000000000000004">
      <c r="H19776" s="4"/>
      <c r="M19776" s="5"/>
      <c r="N19776" s="6"/>
    </row>
    <row r="19777" spans="8:14" x14ac:dyDescent="0.55000000000000004">
      <c r="H19777" s="4"/>
      <c r="M19777" s="5"/>
      <c r="N19777" s="6"/>
    </row>
    <row r="19778" spans="8:14" x14ac:dyDescent="0.55000000000000004">
      <c r="H19778" s="4"/>
      <c r="M19778" s="5"/>
      <c r="N19778" s="6"/>
    </row>
    <row r="19779" spans="8:14" x14ac:dyDescent="0.55000000000000004">
      <c r="H19779" s="4"/>
      <c r="M19779" s="5"/>
      <c r="N19779" s="6"/>
    </row>
    <row r="19780" spans="8:14" x14ac:dyDescent="0.55000000000000004">
      <c r="H19780" s="4"/>
      <c r="M19780" s="5"/>
      <c r="N19780" s="6"/>
    </row>
    <row r="19781" spans="8:14" x14ac:dyDescent="0.55000000000000004">
      <c r="H19781" s="4"/>
      <c r="M19781" s="5"/>
      <c r="N19781" s="6"/>
    </row>
    <row r="19782" spans="8:14" x14ac:dyDescent="0.55000000000000004">
      <c r="H19782" s="4"/>
      <c r="M19782" s="5"/>
      <c r="N19782" s="6"/>
    </row>
    <row r="19783" spans="8:14" x14ac:dyDescent="0.55000000000000004">
      <c r="H19783" s="4"/>
      <c r="M19783" s="5"/>
      <c r="N19783" s="6"/>
    </row>
    <row r="19784" spans="8:14" x14ac:dyDescent="0.55000000000000004">
      <c r="H19784" s="4"/>
      <c r="M19784" s="5"/>
      <c r="N19784" s="6"/>
    </row>
    <row r="19785" spans="8:14" x14ac:dyDescent="0.55000000000000004">
      <c r="H19785" s="4"/>
      <c r="M19785" s="5"/>
      <c r="N19785" s="6"/>
    </row>
    <row r="19786" spans="8:14" x14ac:dyDescent="0.55000000000000004">
      <c r="H19786" s="4"/>
      <c r="M19786" s="5"/>
      <c r="N19786" s="6"/>
    </row>
    <row r="19787" spans="8:14" x14ac:dyDescent="0.55000000000000004">
      <c r="H19787" s="4"/>
      <c r="M19787" s="5"/>
      <c r="N19787" s="6"/>
    </row>
    <row r="19788" spans="8:14" x14ac:dyDescent="0.55000000000000004">
      <c r="H19788" s="4"/>
      <c r="M19788" s="5"/>
      <c r="N19788" s="6"/>
    </row>
    <row r="19789" spans="8:14" x14ac:dyDescent="0.55000000000000004">
      <c r="H19789" s="4"/>
      <c r="M19789" s="5"/>
      <c r="N19789" s="6"/>
    </row>
    <row r="19790" spans="8:14" x14ac:dyDescent="0.55000000000000004">
      <c r="H19790" s="4"/>
      <c r="M19790" s="5"/>
      <c r="N19790" s="6"/>
    </row>
    <row r="19791" spans="8:14" x14ac:dyDescent="0.55000000000000004">
      <c r="H19791" s="4"/>
      <c r="M19791" s="5"/>
      <c r="N19791" s="6"/>
    </row>
    <row r="19792" spans="8:14" x14ac:dyDescent="0.55000000000000004">
      <c r="H19792" s="4"/>
      <c r="M19792" s="5"/>
      <c r="N19792" s="6"/>
    </row>
    <row r="19793" spans="8:14" x14ac:dyDescent="0.55000000000000004">
      <c r="H19793" s="4"/>
      <c r="M19793" s="5"/>
      <c r="N19793" s="6"/>
    </row>
    <row r="19794" spans="8:14" x14ac:dyDescent="0.55000000000000004">
      <c r="H19794" s="4"/>
      <c r="M19794" s="5"/>
      <c r="N19794" s="6"/>
    </row>
    <row r="19795" spans="8:14" x14ac:dyDescent="0.55000000000000004">
      <c r="H19795" s="4"/>
      <c r="M19795" s="5"/>
      <c r="N19795" s="6"/>
    </row>
    <row r="19796" spans="8:14" x14ac:dyDescent="0.55000000000000004">
      <c r="H19796" s="4"/>
      <c r="M19796" s="5"/>
      <c r="N19796" s="6"/>
    </row>
    <row r="19797" spans="8:14" x14ac:dyDescent="0.55000000000000004">
      <c r="H19797" s="4"/>
      <c r="M19797" s="5"/>
      <c r="N19797" s="6"/>
    </row>
    <row r="19798" spans="8:14" x14ac:dyDescent="0.55000000000000004">
      <c r="H19798" s="4"/>
      <c r="M19798" s="5"/>
      <c r="N19798" s="6"/>
    </row>
    <row r="19799" spans="8:14" x14ac:dyDescent="0.55000000000000004">
      <c r="H19799" s="4"/>
      <c r="M19799" s="5"/>
      <c r="N19799" s="6"/>
    </row>
    <row r="19800" spans="8:14" x14ac:dyDescent="0.55000000000000004">
      <c r="H19800" s="4"/>
      <c r="M19800" s="5"/>
      <c r="N19800" s="6"/>
    </row>
    <row r="19801" spans="8:14" x14ac:dyDescent="0.55000000000000004">
      <c r="H19801" s="4"/>
      <c r="M19801" s="5"/>
      <c r="N19801" s="6"/>
    </row>
    <row r="19802" spans="8:14" x14ac:dyDescent="0.55000000000000004">
      <c r="H19802" s="4"/>
      <c r="M19802" s="5"/>
      <c r="N19802" s="6"/>
    </row>
    <row r="19803" spans="8:14" x14ac:dyDescent="0.55000000000000004">
      <c r="H19803" s="4"/>
      <c r="M19803" s="5"/>
      <c r="N19803" s="6"/>
    </row>
    <row r="19804" spans="8:14" x14ac:dyDescent="0.55000000000000004">
      <c r="H19804" s="4"/>
      <c r="M19804" s="5"/>
      <c r="N19804" s="6"/>
    </row>
    <row r="19805" spans="8:14" x14ac:dyDescent="0.55000000000000004">
      <c r="H19805" s="4"/>
      <c r="M19805" s="5"/>
      <c r="N19805" s="6"/>
    </row>
    <row r="19806" spans="8:14" x14ac:dyDescent="0.55000000000000004">
      <c r="H19806" s="4"/>
      <c r="M19806" s="5"/>
      <c r="N19806" s="6"/>
    </row>
    <row r="19807" spans="8:14" x14ac:dyDescent="0.55000000000000004">
      <c r="H19807" s="4"/>
      <c r="M19807" s="5"/>
      <c r="N19807" s="6"/>
    </row>
    <row r="19808" spans="8:14" x14ac:dyDescent="0.55000000000000004">
      <c r="H19808" s="4"/>
      <c r="M19808" s="5"/>
      <c r="N19808" s="6"/>
    </row>
    <row r="19809" spans="8:14" x14ac:dyDescent="0.55000000000000004">
      <c r="H19809" s="4"/>
      <c r="M19809" s="5"/>
      <c r="N19809" s="6"/>
    </row>
    <row r="19810" spans="8:14" x14ac:dyDescent="0.55000000000000004">
      <c r="H19810" s="4"/>
      <c r="M19810" s="5"/>
      <c r="N19810" s="6"/>
    </row>
    <row r="19811" spans="8:14" x14ac:dyDescent="0.55000000000000004">
      <c r="H19811" s="4"/>
      <c r="M19811" s="5"/>
      <c r="N19811" s="6"/>
    </row>
    <row r="19812" spans="8:14" x14ac:dyDescent="0.55000000000000004">
      <c r="H19812" s="4"/>
      <c r="M19812" s="5"/>
      <c r="N19812" s="6"/>
    </row>
    <row r="19813" spans="8:14" x14ac:dyDescent="0.55000000000000004">
      <c r="H19813" s="4"/>
      <c r="M19813" s="5"/>
      <c r="N19813" s="6"/>
    </row>
    <row r="19814" spans="8:14" x14ac:dyDescent="0.55000000000000004">
      <c r="H19814" s="4"/>
      <c r="M19814" s="5"/>
      <c r="N19814" s="6"/>
    </row>
    <row r="19815" spans="8:14" x14ac:dyDescent="0.55000000000000004">
      <c r="H19815" s="4"/>
      <c r="M19815" s="5"/>
      <c r="N19815" s="6"/>
    </row>
    <row r="19816" spans="8:14" x14ac:dyDescent="0.55000000000000004">
      <c r="H19816" s="4"/>
      <c r="M19816" s="5"/>
      <c r="N19816" s="6"/>
    </row>
    <row r="19817" spans="8:14" x14ac:dyDescent="0.55000000000000004">
      <c r="H19817" s="4"/>
      <c r="M19817" s="5"/>
      <c r="N19817" s="6"/>
    </row>
    <row r="19818" spans="8:14" x14ac:dyDescent="0.55000000000000004">
      <c r="H19818" s="4"/>
      <c r="M19818" s="5"/>
      <c r="N19818" s="6"/>
    </row>
    <row r="19819" spans="8:14" x14ac:dyDescent="0.55000000000000004">
      <c r="H19819" s="4"/>
      <c r="M19819" s="5"/>
      <c r="N19819" s="6"/>
    </row>
    <row r="19820" spans="8:14" x14ac:dyDescent="0.55000000000000004">
      <c r="H19820" s="4"/>
      <c r="M19820" s="5"/>
      <c r="N19820" s="6"/>
    </row>
    <row r="19821" spans="8:14" x14ac:dyDescent="0.55000000000000004">
      <c r="H19821" s="4"/>
      <c r="M19821" s="5"/>
      <c r="N19821" s="6"/>
    </row>
    <row r="19822" spans="8:14" x14ac:dyDescent="0.55000000000000004">
      <c r="H19822" s="4"/>
      <c r="M19822" s="5"/>
      <c r="N19822" s="6"/>
    </row>
    <row r="19823" spans="8:14" x14ac:dyDescent="0.55000000000000004">
      <c r="H19823" s="4"/>
      <c r="M19823" s="5"/>
      <c r="N19823" s="6"/>
    </row>
    <row r="19824" spans="8:14" x14ac:dyDescent="0.55000000000000004">
      <c r="H19824" s="4"/>
      <c r="M19824" s="5"/>
      <c r="N19824" s="6"/>
    </row>
    <row r="19825" spans="8:14" x14ac:dyDescent="0.55000000000000004">
      <c r="H19825" s="4"/>
      <c r="M19825" s="5"/>
      <c r="N19825" s="6"/>
    </row>
    <row r="19826" spans="8:14" x14ac:dyDescent="0.55000000000000004">
      <c r="H19826" s="4"/>
      <c r="M19826" s="5"/>
      <c r="N19826" s="6"/>
    </row>
    <row r="19827" spans="8:14" x14ac:dyDescent="0.55000000000000004">
      <c r="H19827" s="4"/>
      <c r="M19827" s="5"/>
      <c r="N19827" s="6"/>
    </row>
    <row r="19828" spans="8:14" x14ac:dyDescent="0.55000000000000004">
      <c r="H19828" s="4"/>
      <c r="M19828" s="5"/>
      <c r="N19828" s="6"/>
    </row>
    <row r="19829" spans="8:14" x14ac:dyDescent="0.55000000000000004">
      <c r="H19829" s="4"/>
      <c r="M19829" s="5"/>
      <c r="N19829" s="6"/>
    </row>
    <row r="19830" spans="8:14" x14ac:dyDescent="0.55000000000000004">
      <c r="H19830" s="4"/>
      <c r="M19830" s="5"/>
      <c r="N19830" s="6"/>
    </row>
    <row r="19831" spans="8:14" x14ac:dyDescent="0.55000000000000004">
      <c r="H19831" s="4"/>
      <c r="M19831" s="5"/>
      <c r="N19831" s="6"/>
    </row>
    <row r="19832" spans="8:14" x14ac:dyDescent="0.55000000000000004">
      <c r="H19832" s="4"/>
      <c r="M19832" s="5"/>
      <c r="N19832" s="6"/>
    </row>
    <row r="19833" spans="8:14" x14ac:dyDescent="0.55000000000000004">
      <c r="H19833" s="4"/>
      <c r="M19833" s="5"/>
      <c r="N19833" s="6"/>
    </row>
    <row r="19834" spans="8:14" x14ac:dyDescent="0.55000000000000004">
      <c r="H19834" s="4"/>
      <c r="M19834" s="5"/>
      <c r="N19834" s="6"/>
    </row>
    <row r="19835" spans="8:14" x14ac:dyDescent="0.55000000000000004">
      <c r="H19835" s="4"/>
      <c r="M19835" s="5"/>
      <c r="N19835" s="6"/>
    </row>
    <row r="19836" spans="8:14" x14ac:dyDescent="0.55000000000000004">
      <c r="H19836" s="4"/>
      <c r="M19836" s="5"/>
      <c r="N19836" s="6"/>
    </row>
    <row r="19837" spans="8:14" x14ac:dyDescent="0.55000000000000004">
      <c r="H19837" s="4"/>
      <c r="M19837" s="5"/>
      <c r="N19837" s="6"/>
    </row>
    <row r="19838" spans="8:14" x14ac:dyDescent="0.55000000000000004">
      <c r="H19838" s="4"/>
      <c r="M19838" s="5"/>
      <c r="N19838" s="6"/>
    </row>
    <row r="19839" spans="8:14" x14ac:dyDescent="0.55000000000000004">
      <c r="H19839" s="4"/>
      <c r="M19839" s="5"/>
      <c r="N19839" s="6"/>
    </row>
    <row r="19840" spans="8:14" x14ac:dyDescent="0.55000000000000004">
      <c r="H19840" s="4"/>
      <c r="M19840" s="5"/>
      <c r="N19840" s="6"/>
    </row>
    <row r="19841" spans="8:14" x14ac:dyDescent="0.55000000000000004">
      <c r="H19841" s="4"/>
      <c r="M19841" s="5"/>
      <c r="N19841" s="6"/>
    </row>
    <row r="19842" spans="8:14" x14ac:dyDescent="0.55000000000000004">
      <c r="H19842" s="4"/>
      <c r="M19842" s="5"/>
      <c r="N19842" s="6"/>
    </row>
    <row r="19843" spans="8:14" x14ac:dyDescent="0.55000000000000004">
      <c r="H19843" s="4"/>
      <c r="M19843" s="5"/>
      <c r="N19843" s="6"/>
    </row>
    <row r="19844" spans="8:14" x14ac:dyDescent="0.55000000000000004">
      <c r="H19844" s="4"/>
      <c r="M19844" s="5"/>
      <c r="N19844" s="6"/>
    </row>
    <row r="19845" spans="8:14" x14ac:dyDescent="0.55000000000000004">
      <c r="H19845" s="4"/>
      <c r="M19845" s="5"/>
      <c r="N19845" s="6"/>
    </row>
    <row r="19846" spans="8:14" x14ac:dyDescent="0.55000000000000004">
      <c r="H19846" s="4"/>
      <c r="M19846" s="5"/>
      <c r="N19846" s="6"/>
    </row>
    <row r="19847" spans="8:14" x14ac:dyDescent="0.55000000000000004">
      <c r="H19847" s="4"/>
      <c r="M19847" s="5"/>
      <c r="N19847" s="6"/>
    </row>
    <row r="19848" spans="8:14" x14ac:dyDescent="0.55000000000000004">
      <c r="H19848" s="4"/>
      <c r="M19848" s="5"/>
      <c r="N19848" s="6"/>
    </row>
    <row r="19849" spans="8:14" x14ac:dyDescent="0.55000000000000004">
      <c r="H19849" s="4"/>
      <c r="M19849" s="5"/>
      <c r="N19849" s="6"/>
    </row>
    <row r="19850" spans="8:14" x14ac:dyDescent="0.55000000000000004">
      <c r="H19850" s="4"/>
      <c r="M19850" s="5"/>
      <c r="N19850" s="6"/>
    </row>
    <row r="19851" spans="8:14" x14ac:dyDescent="0.55000000000000004">
      <c r="H19851" s="4"/>
      <c r="M19851" s="5"/>
      <c r="N19851" s="6"/>
    </row>
    <row r="19852" spans="8:14" x14ac:dyDescent="0.55000000000000004">
      <c r="H19852" s="4"/>
      <c r="M19852" s="5"/>
      <c r="N19852" s="6"/>
    </row>
    <row r="19853" spans="8:14" x14ac:dyDescent="0.55000000000000004">
      <c r="H19853" s="4"/>
      <c r="M19853" s="5"/>
      <c r="N19853" s="6"/>
    </row>
    <row r="19854" spans="8:14" x14ac:dyDescent="0.55000000000000004">
      <c r="H19854" s="4"/>
      <c r="M19854" s="5"/>
      <c r="N19854" s="6"/>
    </row>
    <row r="19855" spans="8:14" x14ac:dyDescent="0.55000000000000004">
      <c r="H19855" s="4"/>
      <c r="M19855" s="5"/>
      <c r="N19855" s="6"/>
    </row>
    <row r="19856" spans="8:14" x14ac:dyDescent="0.55000000000000004">
      <c r="H19856" s="4"/>
      <c r="M19856" s="5"/>
      <c r="N19856" s="6"/>
    </row>
    <row r="19857" spans="8:14" x14ac:dyDescent="0.55000000000000004">
      <c r="H19857" s="4"/>
      <c r="M19857" s="5"/>
      <c r="N19857" s="6"/>
    </row>
    <row r="19858" spans="8:14" x14ac:dyDescent="0.55000000000000004">
      <c r="H19858" s="4"/>
      <c r="M19858" s="5"/>
      <c r="N19858" s="6"/>
    </row>
    <row r="19859" spans="8:14" x14ac:dyDescent="0.55000000000000004">
      <c r="H19859" s="4"/>
      <c r="M19859" s="5"/>
      <c r="N19859" s="6"/>
    </row>
    <row r="19860" spans="8:14" x14ac:dyDescent="0.55000000000000004">
      <c r="H19860" s="4"/>
      <c r="M19860" s="5"/>
      <c r="N19860" s="6"/>
    </row>
    <row r="19861" spans="8:14" x14ac:dyDescent="0.55000000000000004">
      <c r="H19861" s="4"/>
      <c r="M19861" s="5"/>
      <c r="N19861" s="6"/>
    </row>
    <row r="19862" spans="8:14" x14ac:dyDescent="0.55000000000000004">
      <c r="H19862" s="4"/>
      <c r="M19862" s="5"/>
      <c r="N19862" s="6"/>
    </row>
    <row r="19863" spans="8:14" x14ac:dyDescent="0.55000000000000004">
      <c r="H19863" s="4"/>
      <c r="M19863" s="5"/>
      <c r="N19863" s="6"/>
    </row>
    <row r="19864" spans="8:14" x14ac:dyDescent="0.55000000000000004">
      <c r="H19864" s="4"/>
      <c r="M19864" s="5"/>
      <c r="N19864" s="6"/>
    </row>
    <row r="19865" spans="8:14" x14ac:dyDescent="0.55000000000000004">
      <c r="H19865" s="4"/>
      <c r="M19865" s="5"/>
      <c r="N19865" s="6"/>
    </row>
    <row r="19866" spans="8:14" x14ac:dyDescent="0.55000000000000004">
      <c r="H19866" s="4"/>
      <c r="M19866" s="5"/>
      <c r="N19866" s="6"/>
    </row>
    <row r="19867" spans="8:14" x14ac:dyDescent="0.55000000000000004">
      <c r="H19867" s="4"/>
      <c r="M19867" s="5"/>
      <c r="N19867" s="6"/>
    </row>
    <row r="19868" spans="8:14" x14ac:dyDescent="0.55000000000000004">
      <c r="H19868" s="4"/>
      <c r="M19868" s="5"/>
      <c r="N19868" s="6"/>
    </row>
    <row r="19869" spans="8:14" x14ac:dyDescent="0.55000000000000004">
      <c r="H19869" s="4"/>
      <c r="M19869" s="5"/>
      <c r="N19869" s="6"/>
    </row>
    <row r="19870" spans="8:14" x14ac:dyDescent="0.55000000000000004">
      <c r="H19870" s="4"/>
      <c r="M19870" s="5"/>
      <c r="N19870" s="6"/>
    </row>
    <row r="19871" spans="8:14" x14ac:dyDescent="0.55000000000000004">
      <c r="H19871" s="4"/>
      <c r="M19871" s="5"/>
      <c r="N19871" s="6"/>
    </row>
    <row r="19872" spans="8:14" x14ac:dyDescent="0.55000000000000004">
      <c r="H19872" s="4"/>
      <c r="M19872" s="5"/>
      <c r="N19872" s="6"/>
    </row>
    <row r="19873" spans="8:14" x14ac:dyDescent="0.55000000000000004">
      <c r="H19873" s="4"/>
      <c r="M19873" s="5"/>
      <c r="N19873" s="6"/>
    </row>
    <row r="19874" spans="8:14" x14ac:dyDescent="0.55000000000000004">
      <c r="H19874" s="4"/>
      <c r="M19874" s="5"/>
      <c r="N19874" s="6"/>
    </row>
    <row r="19875" spans="8:14" x14ac:dyDescent="0.55000000000000004">
      <c r="H19875" s="4"/>
      <c r="M19875" s="5"/>
      <c r="N19875" s="6"/>
    </row>
    <row r="19876" spans="8:14" x14ac:dyDescent="0.55000000000000004">
      <c r="H19876" s="4"/>
      <c r="M19876" s="5"/>
      <c r="N19876" s="6"/>
    </row>
    <row r="19877" spans="8:14" x14ac:dyDescent="0.55000000000000004">
      <c r="H19877" s="4"/>
      <c r="M19877" s="5"/>
      <c r="N19877" s="6"/>
    </row>
    <row r="19878" spans="8:14" x14ac:dyDescent="0.55000000000000004">
      <c r="H19878" s="4"/>
      <c r="M19878" s="5"/>
      <c r="N19878" s="6"/>
    </row>
    <row r="19879" spans="8:14" x14ac:dyDescent="0.55000000000000004">
      <c r="H19879" s="4"/>
      <c r="M19879" s="5"/>
      <c r="N19879" s="6"/>
    </row>
    <row r="19880" spans="8:14" x14ac:dyDescent="0.55000000000000004">
      <c r="H19880" s="4"/>
      <c r="M19880" s="5"/>
      <c r="N19880" s="6"/>
    </row>
    <row r="19881" spans="8:14" x14ac:dyDescent="0.55000000000000004">
      <c r="H19881" s="4"/>
      <c r="M19881" s="5"/>
      <c r="N19881" s="6"/>
    </row>
    <row r="19882" spans="8:14" x14ac:dyDescent="0.55000000000000004">
      <c r="H19882" s="4"/>
      <c r="M19882" s="5"/>
      <c r="N19882" s="6"/>
    </row>
    <row r="19883" spans="8:14" x14ac:dyDescent="0.55000000000000004">
      <c r="H19883" s="4"/>
      <c r="M19883" s="5"/>
      <c r="N19883" s="6"/>
    </row>
    <row r="19884" spans="8:14" x14ac:dyDescent="0.55000000000000004">
      <c r="H19884" s="4"/>
      <c r="M19884" s="5"/>
      <c r="N19884" s="6"/>
    </row>
    <row r="19885" spans="8:14" x14ac:dyDescent="0.55000000000000004">
      <c r="H19885" s="4"/>
      <c r="M19885" s="5"/>
      <c r="N19885" s="6"/>
    </row>
    <row r="19886" spans="8:14" x14ac:dyDescent="0.55000000000000004">
      <c r="H19886" s="4"/>
      <c r="M19886" s="5"/>
      <c r="N19886" s="6"/>
    </row>
    <row r="19887" spans="8:14" x14ac:dyDescent="0.55000000000000004">
      <c r="H19887" s="4"/>
      <c r="M19887" s="5"/>
      <c r="N19887" s="6"/>
    </row>
    <row r="19888" spans="8:14" x14ac:dyDescent="0.55000000000000004">
      <c r="H19888" s="4"/>
      <c r="M19888" s="5"/>
      <c r="N19888" s="6"/>
    </row>
    <row r="19889" spans="8:14" x14ac:dyDescent="0.55000000000000004">
      <c r="H19889" s="4"/>
      <c r="M19889" s="5"/>
      <c r="N19889" s="6"/>
    </row>
    <row r="19890" spans="8:14" x14ac:dyDescent="0.55000000000000004">
      <c r="H19890" s="4"/>
      <c r="M19890" s="5"/>
      <c r="N19890" s="6"/>
    </row>
    <row r="19891" spans="8:14" x14ac:dyDescent="0.55000000000000004">
      <c r="H19891" s="4"/>
      <c r="M19891" s="5"/>
      <c r="N19891" s="6"/>
    </row>
    <row r="19892" spans="8:14" x14ac:dyDescent="0.55000000000000004">
      <c r="H19892" s="4"/>
      <c r="M19892" s="5"/>
      <c r="N19892" s="6"/>
    </row>
    <row r="19893" spans="8:14" x14ac:dyDescent="0.55000000000000004">
      <c r="H19893" s="4"/>
      <c r="M19893" s="5"/>
      <c r="N19893" s="6"/>
    </row>
    <row r="19894" spans="8:14" x14ac:dyDescent="0.55000000000000004">
      <c r="H19894" s="4"/>
      <c r="M19894" s="5"/>
      <c r="N19894" s="6"/>
    </row>
    <row r="19895" spans="8:14" x14ac:dyDescent="0.55000000000000004">
      <c r="H19895" s="4"/>
      <c r="M19895" s="5"/>
      <c r="N19895" s="6"/>
    </row>
    <row r="19896" spans="8:14" x14ac:dyDescent="0.55000000000000004">
      <c r="H19896" s="4"/>
      <c r="M19896" s="5"/>
      <c r="N19896" s="6"/>
    </row>
    <row r="19897" spans="8:14" x14ac:dyDescent="0.55000000000000004">
      <c r="H19897" s="4"/>
      <c r="M19897" s="5"/>
      <c r="N19897" s="6"/>
    </row>
    <row r="19898" spans="8:14" x14ac:dyDescent="0.55000000000000004">
      <c r="H19898" s="4"/>
      <c r="M19898" s="5"/>
      <c r="N19898" s="6"/>
    </row>
    <row r="19899" spans="8:14" x14ac:dyDescent="0.55000000000000004">
      <c r="H19899" s="4"/>
      <c r="M19899" s="5"/>
      <c r="N19899" s="6"/>
    </row>
    <row r="19900" spans="8:14" x14ac:dyDescent="0.55000000000000004">
      <c r="H19900" s="4"/>
      <c r="M19900" s="5"/>
      <c r="N19900" s="6"/>
    </row>
    <row r="19901" spans="8:14" x14ac:dyDescent="0.55000000000000004">
      <c r="H19901" s="4"/>
      <c r="M19901" s="5"/>
      <c r="N19901" s="6"/>
    </row>
    <row r="19902" spans="8:14" x14ac:dyDescent="0.55000000000000004">
      <c r="H19902" s="4"/>
      <c r="M19902" s="5"/>
      <c r="N19902" s="6"/>
    </row>
    <row r="19903" spans="8:14" x14ac:dyDescent="0.55000000000000004">
      <c r="H19903" s="4"/>
      <c r="M19903" s="5"/>
      <c r="N19903" s="6"/>
    </row>
    <row r="19904" spans="8:14" x14ac:dyDescent="0.55000000000000004">
      <c r="H19904" s="4"/>
      <c r="M19904" s="5"/>
      <c r="N19904" s="6"/>
    </row>
    <row r="19905" spans="8:14" x14ac:dyDescent="0.55000000000000004">
      <c r="H19905" s="4"/>
      <c r="M19905" s="5"/>
      <c r="N19905" s="6"/>
    </row>
    <row r="19906" spans="8:14" x14ac:dyDescent="0.55000000000000004">
      <c r="H19906" s="4"/>
      <c r="M19906" s="5"/>
      <c r="N19906" s="6"/>
    </row>
    <row r="19907" spans="8:14" x14ac:dyDescent="0.55000000000000004">
      <c r="H19907" s="4"/>
      <c r="M19907" s="5"/>
      <c r="N19907" s="6"/>
    </row>
    <row r="19908" spans="8:14" x14ac:dyDescent="0.55000000000000004">
      <c r="H19908" s="4"/>
      <c r="M19908" s="5"/>
      <c r="N19908" s="6"/>
    </row>
    <row r="19909" spans="8:14" x14ac:dyDescent="0.55000000000000004">
      <c r="H19909" s="4"/>
      <c r="M19909" s="5"/>
      <c r="N19909" s="6"/>
    </row>
    <row r="19910" spans="8:14" x14ac:dyDescent="0.55000000000000004">
      <c r="H19910" s="4"/>
      <c r="M19910" s="5"/>
      <c r="N19910" s="6"/>
    </row>
    <row r="19911" spans="8:14" x14ac:dyDescent="0.55000000000000004">
      <c r="H19911" s="4"/>
      <c r="M19911" s="5"/>
      <c r="N19911" s="6"/>
    </row>
    <row r="19912" spans="8:14" x14ac:dyDescent="0.55000000000000004">
      <c r="H19912" s="4"/>
      <c r="M19912" s="5"/>
      <c r="N19912" s="6"/>
    </row>
    <row r="19913" spans="8:14" x14ac:dyDescent="0.55000000000000004">
      <c r="H19913" s="4"/>
      <c r="M19913" s="5"/>
      <c r="N19913" s="6"/>
    </row>
    <row r="19914" spans="8:14" x14ac:dyDescent="0.55000000000000004">
      <c r="H19914" s="4"/>
      <c r="M19914" s="5"/>
      <c r="N19914" s="6"/>
    </row>
    <row r="19915" spans="8:14" x14ac:dyDescent="0.55000000000000004">
      <c r="H19915" s="4"/>
      <c r="M19915" s="5"/>
      <c r="N19915" s="6"/>
    </row>
    <row r="19916" spans="8:14" x14ac:dyDescent="0.55000000000000004">
      <c r="H19916" s="4"/>
      <c r="M19916" s="5"/>
      <c r="N19916" s="6"/>
    </row>
    <row r="19917" spans="8:14" x14ac:dyDescent="0.55000000000000004">
      <c r="H19917" s="4"/>
      <c r="M19917" s="5"/>
      <c r="N19917" s="6"/>
    </row>
    <row r="19918" spans="8:14" x14ac:dyDescent="0.55000000000000004">
      <c r="H19918" s="4"/>
      <c r="M19918" s="5"/>
      <c r="N19918" s="6"/>
    </row>
    <row r="19919" spans="8:14" x14ac:dyDescent="0.55000000000000004">
      <c r="H19919" s="4"/>
      <c r="M19919" s="5"/>
      <c r="N19919" s="6"/>
    </row>
    <row r="19920" spans="8:14" x14ac:dyDescent="0.55000000000000004">
      <c r="H19920" s="4"/>
      <c r="M19920" s="5"/>
      <c r="N19920" s="6"/>
    </row>
    <row r="19921" spans="8:14" x14ac:dyDescent="0.55000000000000004">
      <c r="H19921" s="4"/>
      <c r="M19921" s="5"/>
      <c r="N19921" s="6"/>
    </row>
    <row r="19922" spans="8:14" x14ac:dyDescent="0.55000000000000004">
      <c r="H19922" s="4"/>
      <c r="M19922" s="5"/>
      <c r="N19922" s="6"/>
    </row>
    <row r="19923" spans="8:14" x14ac:dyDescent="0.55000000000000004">
      <c r="H19923" s="4"/>
      <c r="M19923" s="5"/>
      <c r="N19923" s="6"/>
    </row>
    <row r="19924" spans="8:14" x14ac:dyDescent="0.55000000000000004">
      <c r="H19924" s="4"/>
      <c r="M19924" s="5"/>
      <c r="N19924" s="6"/>
    </row>
    <row r="19925" spans="8:14" x14ac:dyDescent="0.55000000000000004">
      <c r="H19925" s="4"/>
      <c r="M19925" s="5"/>
      <c r="N19925" s="6"/>
    </row>
    <row r="19926" spans="8:14" x14ac:dyDescent="0.55000000000000004">
      <c r="H19926" s="4"/>
      <c r="M19926" s="5"/>
      <c r="N19926" s="6"/>
    </row>
    <row r="19927" spans="8:14" x14ac:dyDescent="0.55000000000000004">
      <c r="H19927" s="4"/>
      <c r="M19927" s="5"/>
      <c r="N19927" s="6"/>
    </row>
    <row r="19928" spans="8:14" x14ac:dyDescent="0.55000000000000004">
      <c r="H19928" s="4"/>
      <c r="M19928" s="5"/>
      <c r="N19928" s="6"/>
    </row>
    <row r="19929" spans="8:14" x14ac:dyDescent="0.55000000000000004">
      <c r="H19929" s="4"/>
      <c r="M19929" s="5"/>
      <c r="N19929" s="6"/>
    </row>
    <row r="19930" spans="8:14" x14ac:dyDescent="0.55000000000000004">
      <c r="H19930" s="4"/>
      <c r="M19930" s="5"/>
      <c r="N19930" s="6"/>
    </row>
    <row r="19931" spans="8:14" x14ac:dyDescent="0.55000000000000004">
      <c r="H19931" s="4"/>
      <c r="M19931" s="5"/>
      <c r="N19931" s="6"/>
    </row>
    <row r="19932" spans="8:14" x14ac:dyDescent="0.55000000000000004">
      <c r="H19932" s="4"/>
      <c r="M19932" s="5"/>
      <c r="N19932" s="6"/>
    </row>
    <row r="19933" spans="8:14" x14ac:dyDescent="0.55000000000000004">
      <c r="H19933" s="4"/>
      <c r="M19933" s="5"/>
      <c r="N19933" s="6"/>
    </row>
    <row r="19934" spans="8:14" x14ac:dyDescent="0.55000000000000004">
      <c r="H19934" s="4"/>
      <c r="M19934" s="5"/>
      <c r="N19934" s="6"/>
    </row>
    <row r="19935" spans="8:14" x14ac:dyDescent="0.55000000000000004">
      <c r="H19935" s="4"/>
      <c r="M19935" s="5"/>
      <c r="N19935" s="6"/>
    </row>
    <row r="19936" spans="8:14" x14ac:dyDescent="0.55000000000000004">
      <c r="H19936" s="4"/>
      <c r="M19936" s="5"/>
      <c r="N19936" s="6"/>
    </row>
    <row r="19937" spans="8:14" x14ac:dyDescent="0.55000000000000004">
      <c r="H19937" s="4"/>
      <c r="M19937" s="5"/>
      <c r="N19937" s="6"/>
    </row>
    <row r="19938" spans="8:14" x14ac:dyDescent="0.55000000000000004">
      <c r="H19938" s="4"/>
      <c r="M19938" s="5"/>
      <c r="N19938" s="6"/>
    </row>
    <row r="19939" spans="8:14" x14ac:dyDescent="0.55000000000000004">
      <c r="H19939" s="4"/>
      <c r="M19939" s="5"/>
      <c r="N19939" s="6"/>
    </row>
    <row r="19940" spans="8:14" x14ac:dyDescent="0.55000000000000004">
      <c r="H19940" s="4"/>
      <c r="M19940" s="5"/>
      <c r="N19940" s="6"/>
    </row>
    <row r="19941" spans="8:14" x14ac:dyDescent="0.55000000000000004">
      <c r="H19941" s="4"/>
      <c r="M19941" s="5"/>
      <c r="N19941" s="6"/>
    </row>
    <row r="19942" spans="8:14" x14ac:dyDescent="0.55000000000000004">
      <c r="H19942" s="4"/>
      <c r="M19942" s="5"/>
      <c r="N19942" s="6"/>
    </row>
    <row r="19943" spans="8:14" x14ac:dyDescent="0.55000000000000004">
      <c r="H19943" s="4"/>
      <c r="M19943" s="5"/>
      <c r="N19943" s="6"/>
    </row>
    <row r="19944" spans="8:14" x14ac:dyDescent="0.55000000000000004">
      <c r="H19944" s="4"/>
      <c r="M19944" s="5"/>
      <c r="N19944" s="6"/>
    </row>
    <row r="19945" spans="8:14" x14ac:dyDescent="0.55000000000000004">
      <c r="H19945" s="4"/>
      <c r="M19945" s="5"/>
      <c r="N19945" s="6"/>
    </row>
    <row r="19946" spans="8:14" x14ac:dyDescent="0.55000000000000004">
      <c r="H19946" s="4"/>
      <c r="M19946" s="5"/>
      <c r="N19946" s="6"/>
    </row>
    <row r="19947" spans="8:14" x14ac:dyDescent="0.55000000000000004">
      <c r="H19947" s="4"/>
      <c r="M19947" s="5"/>
      <c r="N19947" s="6"/>
    </row>
    <row r="19948" spans="8:14" x14ac:dyDescent="0.55000000000000004">
      <c r="H19948" s="4"/>
      <c r="M19948" s="5"/>
      <c r="N19948" s="6"/>
    </row>
    <row r="19949" spans="8:14" x14ac:dyDescent="0.55000000000000004">
      <c r="H19949" s="4"/>
      <c r="M19949" s="5"/>
      <c r="N19949" s="6"/>
    </row>
    <row r="19950" spans="8:14" x14ac:dyDescent="0.55000000000000004">
      <c r="H19950" s="4"/>
      <c r="M19950" s="5"/>
      <c r="N19950" s="6"/>
    </row>
    <row r="19951" spans="8:14" x14ac:dyDescent="0.55000000000000004">
      <c r="H19951" s="4"/>
      <c r="M19951" s="5"/>
      <c r="N19951" s="6"/>
    </row>
    <row r="19952" spans="8:14" x14ac:dyDescent="0.55000000000000004">
      <c r="H19952" s="4"/>
      <c r="M19952" s="5"/>
      <c r="N19952" s="6"/>
    </row>
    <row r="19953" spans="8:14" x14ac:dyDescent="0.55000000000000004">
      <c r="H19953" s="4"/>
      <c r="M19953" s="5"/>
      <c r="N19953" s="6"/>
    </row>
    <row r="19954" spans="8:14" x14ac:dyDescent="0.55000000000000004">
      <c r="H19954" s="4"/>
      <c r="M19954" s="5"/>
      <c r="N19954" s="6"/>
    </row>
    <row r="19955" spans="8:14" x14ac:dyDescent="0.55000000000000004">
      <c r="H19955" s="4"/>
      <c r="M19955" s="5"/>
      <c r="N19955" s="6"/>
    </row>
    <row r="19956" spans="8:14" x14ac:dyDescent="0.55000000000000004">
      <c r="H19956" s="4"/>
      <c r="M19956" s="5"/>
      <c r="N19956" s="6"/>
    </row>
    <row r="19957" spans="8:14" x14ac:dyDescent="0.55000000000000004">
      <c r="H19957" s="4"/>
      <c r="M19957" s="5"/>
      <c r="N19957" s="6"/>
    </row>
    <row r="19958" spans="8:14" x14ac:dyDescent="0.55000000000000004">
      <c r="H19958" s="4"/>
      <c r="M19958" s="5"/>
      <c r="N19958" s="6"/>
    </row>
    <row r="19959" spans="8:14" x14ac:dyDescent="0.55000000000000004">
      <c r="H19959" s="4"/>
      <c r="M19959" s="5"/>
      <c r="N19959" s="6"/>
    </row>
    <row r="19960" spans="8:14" x14ac:dyDescent="0.55000000000000004">
      <c r="H19960" s="4"/>
      <c r="M19960" s="5"/>
      <c r="N19960" s="6"/>
    </row>
    <row r="19961" spans="8:14" x14ac:dyDescent="0.55000000000000004">
      <c r="H19961" s="4"/>
      <c r="M19961" s="5"/>
      <c r="N19961" s="6"/>
    </row>
    <row r="19962" spans="8:14" x14ac:dyDescent="0.55000000000000004">
      <c r="H19962" s="4"/>
      <c r="M19962" s="5"/>
      <c r="N19962" s="6"/>
    </row>
    <row r="19963" spans="8:14" x14ac:dyDescent="0.55000000000000004">
      <c r="H19963" s="4"/>
      <c r="M19963" s="5"/>
      <c r="N19963" s="6"/>
    </row>
    <row r="19964" spans="8:14" x14ac:dyDescent="0.55000000000000004">
      <c r="H19964" s="4"/>
      <c r="M19964" s="5"/>
      <c r="N19964" s="6"/>
    </row>
    <row r="19965" spans="8:14" x14ac:dyDescent="0.55000000000000004">
      <c r="H19965" s="4"/>
      <c r="M19965" s="5"/>
      <c r="N19965" s="6"/>
    </row>
    <row r="19966" spans="8:14" x14ac:dyDescent="0.55000000000000004">
      <c r="H19966" s="4"/>
      <c r="M19966" s="5"/>
      <c r="N19966" s="6"/>
    </row>
    <row r="19967" spans="8:14" x14ac:dyDescent="0.55000000000000004">
      <c r="H19967" s="4"/>
      <c r="M19967" s="5"/>
      <c r="N19967" s="6"/>
    </row>
    <row r="19968" spans="8:14" x14ac:dyDescent="0.55000000000000004">
      <c r="H19968" s="4"/>
      <c r="M19968" s="5"/>
      <c r="N19968" s="6"/>
    </row>
    <row r="19969" spans="8:14" x14ac:dyDescent="0.55000000000000004">
      <c r="H19969" s="4"/>
      <c r="M19969" s="5"/>
      <c r="N19969" s="6"/>
    </row>
    <row r="19970" spans="8:14" x14ac:dyDescent="0.55000000000000004">
      <c r="H19970" s="4"/>
      <c r="M19970" s="5"/>
      <c r="N19970" s="6"/>
    </row>
    <row r="19971" spans="8:14" x14ac:dyDescent="0.55000000000000004">
      <c r="H19971" s="4"/>
      <c r="M19971" s="5"/>
      <c r="N19971" s="6"/>
    </row>
    <row r="19972" spans="8:14" x14ac:dyDescent="0.55000000000000004">
      <c r="H19972" s="4"/>
      <c r="M19972" s="5"/>
      <c r="N19972" s="6"/>
    </row>
    <row r="19973" spans="8:14" x14ac:dyDescent="0.55000000000000004">
      <c r="H19973" s="4"/>
      <c r="M19973" s="5"/>
      <c r="N19973" s="6"/>
    </row>
    <row r="19974" spans="8:14" x14ac:dyDescent="0.55000000000000004">
      <c r="H19974" s="4"/>
      <c r="M19974" s="5"/>
      <c r="N19974" s="6"/>
    </row>
    <row r="19975" spans="8:14" x14ac:dyDescent="0.55000000000000004">
      <c r="H19975" s="4"/>
      <c r="M19975" s="5"/>
      <c r="N19975" s="6"/>
    </row>
    <row r="19976" spans="8:14" x14ac:dyDescent="0.55000000000000004">
      <c r="H19976" s="4"/>
      <c r="M19976" s="5"/>
      <c r="N19976" s="6"/>
    </row>
    <row r="19977" spans="8:14" x14ac:dyDescent="0.55000000000000004">
      <c r="H19977" s="4"/>
      <c r="M19977" s="5"/>
      <c r="N19977" s="6"/>
    </row>
    <row r="19978" spans="8:14" x14ac:dyDescent="0.55000000000000004">
      <c r="H19978" s="4"/>
      <c r="M19978" s="5"/>
      <c r="N19978" s="6"/>
    </row>
    <row r="19979" spans="8:14" x14ac:dyDescent="0.55000000000000004">
      <c r="H19979" s="4"/>
      <c r="M19979" s="5"/>
      <c r="N19979" s="6"/>
    </row>
    <row r="19980" spans="8:14" x14ac:dyDescent="0.55000000000000004">
      <c r="H19980" s="4"/>
      <c r="M19980" s="5"/>
      <c r="N19980" s="6"/>
    </row>
    <row r="19981" spans="8:14" x14ac:dyDescent="0.55000000000000004">
      <c r="H19981" s="4"/>
      <c r="M19981" s="5"/>
      <c r="N19981" s="6"/>
    </row>
    <row r="19982" spans="8:14" x14ac:dyDescent="0.55000000000000004">
      <c r="H19982" s="4"/>
      <c r="M19982" s="5"/>
      <c r="N19982" s="6"/>
    </row>
    <row r="19983" spans="8:14" x14ac:dyDescent="0.55000000000000004">
      <c r="H19983" s="4"/>
      <c r="M19983" s="5"/>
      <c r="N19983" s="6"/>
    </row>
    <row r="19984" spans="8:14" x14ac:dyDescent="0.55000000000000004">
      <c r="H19984" s="4"/>
      <c r="M19984" s="5"/>
      <c r="N19984" s="6"/>
    </row>
    <row r="19985" spans="8:14" x14ac:dyDescent="0.55000000000000004">
      <c r="H19985" s="4"/>
      <c r="M19985" s="5"/>
      <c r="N19985" s="6"/>
    </row>
    <row r="19986" spans="8:14" x14ac:dyDescent="0.55000000000000004">
      <c r="H19986" s="4"/>
      <c r="M19986" s="5"/>
      <c r="N19986" s="6"/>
    </row>
    <row r="19987" spans="8:14" x14ac:dyDescent="0.55000000000000004">
      <c r="H19987" s="4"/>
      <c r="M19987" s="5"/>
      <c r="N19987" s="6"/>
    </row>
    <row r="19988" spans="8:14" x14ac:dyDescent="0.55000000000000004">
      <c r="H19988" s="4"/>
      <c r="M19988" s="5"/>
      <c r="N19988" s="6"/>
    </row>
    <row r="19989" spans="8:14" x14ac:dyDescent="0.55000000000000004">
      <c r="H19989" s="4"/>
      <c r="M19989" s="5"/>
      <c r="N19989" s="6"/>
    </row>
    <row r="19990" spans="8:14" x14ac:dyDescent="0.55000000000000004">
      <c r="H19990" s="4"/>
      <c r="M19990" s="5"/>
      <c r="N19990" s="6"/>
    </row>
    <row r="19991" spans="8:14" x14ac:dyDescent="0.55000000000000004">
      <c r="H19991" s="4"/>
      <c r="M19991" s="5"/>
      <c r="N19991" s="6"/>
    </row>
    <row r="19992" spans="8:14" x14ac:dyDescent="0.55000000000000004">
      <c r="H19992" s="4"/>
      <c r="M19992" s="5"/>
      <c r="N19992" s="6"/>
    </row>
    <row r="19993" spans="8:14" x14ac:dyDescent="0.55000000000000004">
      <c r="H19993" s="4"/>
      <c r="M19993" s="5"/>
      <c r="N19993" s="6"/>
    </row>
    <row r="19994" spans="8:14" x14ac:dyDescent="0.55000000000000004">
      <c r="H19994" s="4"/>
      <c r="M19994" s="5"/>
      <c r="N19994" s="6"/>
    </row>
    <row r="19995" spans="8:14" x14ac:dyDescent="0.55000000000000004">
      <c r="H19995" s="4"/>
      <c r="M19995" s="5"/>
      <c r="N19995" s="6"/>
    </row>
    <row r="19996" spans="8:14" x14ac:dyDescent="0.55000000000000004">
      <c r="H19996" s="4"/>
      <c r="M19996" s="5"/>
      <c r="N19996" s="6"/>
    </row>
    <row r="19997" spans="8:14" x14ac:dyDescent="0.55000000000000004">
      <c r="H19997" s="4"/>
      <c r="M19997" s="5"/>
      <c r="N19997" s="6"/>
    </row>
    <row r="19998" spans="8:14" x14ac:dyDescent="0.55000000000000004">
      <c r="H19998" s="4"/>
      <c r="M19998" s="5"/>
      <c r="N19998" s="6"/>
    </row>
    <row r="19999" spans="8:14" x14ac:dyDescent="0.55000000000000004">
      <c r="H19999" s="4"/>
      <c r="M19999" s="5"/>
      <c r="N19999" s="6"/>
    </row>
    <row r="20000" spans="8:14" x14ac:dyDescent="0.55000000000000004">
      <c r="H20000" s="4"/>
      <c r="M20000" s="5"/>
      <c r="N20000" s="6"/>
    </row>
    <row r="20001" spans="8:14" x14ac:dyDescent="0.55000000000000004">
      <c r="H20001" s="4"/>
      <c r="M20001" s="5"/>
      <c r="N20001" s="6"/>
    </row>
    <row r="20002" spans="8:14" x14ac:dyDescent="0.55000000000000004">
      <c r="H20002" s="4"/>
      <c r="M20002" s="5"/>
      <c r="N20002" s="6"/>
    </row>
    <row r="20003" spans="8:14" x14ac:dyDescent="0.55000000000000004">
      <c r="H20003" s="4"/>
      <c r="M20003" s="5"/>
      <c r="N20003" s="6"/>
    </row>
    <row r="20004" spans="8:14" x14ac:dyDescent="0.55000000000000004">
      <c r="H20004" s="4"/>
      <c r="M20004" s="5"/>
      <c r="N20004" s="6"/>
    </row>
    <row r="20005" spans="8:14" x14ac:dyDescent="0.55000000000000004">
      <c r="H20005" s="4"/>
      <c r="M20005" s="5"/>
      <c r="N20005" s="6"/>
    </row>
    <row r="20006" spans="8:14" x14ac:dyDescent="0.55000000000000004">
      <c r="H20006" s="4"/>
      <c r="M20006" s="5"/>
      <c r="N20006" s="6"/>
    </row>
    <row r="20007" spans="8:14" x14ac:dyDescent="0.55000000000000004">
      <c r="H20007" s="4"/>
      <c r="M20007" s="5"/>
      <c r="N20007" s="6"/>
    </row>
    <row r="20008" spans="8:14" x14ac:dyDescent="0.55000000000000004">
      <c r="H20008" s="4"/>
      <c r="M20008" s="5"/>
      <c r="N20008" s="6"/>
    </row>
    <row r="20009" spans="8:14" x14ac:dyDescent="0.55000000000000004">
      <c r="H20009" s="4"/>
      <c r="M20009" s="5"/>
      <c r="N20009" s="6"/>
    </row>
    <row r="20010" spans="8:14" x14ac:dyDescent="0.55000000000000004">
      <c r="H20010" s="4"/>
      <c r="M20010" s="5"/>
      <c r="N20010" s="6"/>
    </row>
    <row r="20011" spans="8:14" x14ac:dyDescent="0.55000000000000004">
      <c r="H20011" s="4"/>
      <c r="M20011" s="5"/>
      <c r="N20011" s="6"/>
    </row>
    <row r="20012" spans="8:14" x14ac:dyDescent="0.55000000000000004">
      <c r="H20012" s="4"/>
      <c r="M20012" s="5"/>
      <c r="N20012" s="6"/>
    </row>
    <row r="20013" spans="8:14" x14ac:dyDescent="0.55000000000000004">
      <c r="H20013" s="4"/>
      <c r="M20013" s="5"/>
      <c r="N20013" s="6"/>
    </row>
    <row r="20014" spans="8:14" x14ac:dyDescent="0.55000000000000004">
      <c r="H20014" s="4"/>
      <c r="M20014" s="5"/>
      <c r="N20014" s="6"/>
    </row>
    <row r="20015" spans="8:14" x14ac:dyDescent="0.55000000000000004">
      <c r="H20015" s="4"/>
      <c r="M20015" s="5"/>
      <c r="N20015" s="6"/>
    </row>
    <row r="20016" spans="8:14" x14ac:dyDescent="0.55000000000000004">
      <c r="H20016" s="4"/>
      <c r="M20016" s="5"/>
      <c r="N20016" s="6"/>
    </row>
    <row r="20017" spans="8:14" x14ac:dyDescent="0.55000000000000004">
      <c r="H20017" s="4"/>
      <c r="M20017" s="5"/>
      <c r="N20017" s="6"/>
    </row>
    <row r="20018" spans="8:14" x14ac:dyDescent="0.55000000000000004">
      <c r="H20018" s="4"/>
      <c r="M20018" s="5"/>
      <c r="N20018" s="6"/>
    </row>
    <row r="20019" spans="8:14" x14ac:dyDescent="0.55000000000000004">
      <c r="H20019" s="4"/>
      <c r="M20019" s="5"/>
      <c r="N20019" s="6"/>
    </row>
    <row r="20020" spans="8:14" x14ac:dyDescent="0.55000000000000004">
      <c r="H20020" s="4"/>
      <c r="M20020" s="5"/>
      <c r="N20020" s="6"/>
    </row>
    <row r="20021" spans="8:14" x14ac:dyDescent="0.55000000000000004">
      <c r="H20021" s="4"/>
      <c r="M20021" s="5"/>
      <c r="N20021" s="6"/>
    </row>
    <row r="20022" spans="8:14" x14ac:dyDescent="0.55000000000000004">
      <c r="H20022" s="4"/>
      <c r="M20022" s="5"/>
      <c r="N20022" s="6"/>
    </row>
    <row r="20023" spans="8:14" x14ac:dyDescent="0.55000000000000004">
      <c r="H20023" s="4"/>
      <c r="M20023" s="5"/>
      <c r="N20023" s="6"/>
    </row>
    <row r="20024" spans="8:14" x14ac:dyDescent="0.55000000000000004">
      <c r="H20024" s="4"/>
      <c r="M20024" s="5"/>
      <c r="N20024" s="6"/>
    </row>
    <row r="20025" spans="8:14" x14ac:dyDescent="0.55000000000000004">
      <c r="H20025" s="4"/>
      <c r="M20025" s="5"/>
      <c r="N20025" s="6"/>
    </row>
    <row r="20026" spans="8:14" x14ac:dyDescent="0.55000000000000004">
      <c r="H20026" s="4"/>
      <c r="M20026" s="5"/>
      <c r="N20026" s="6"/>
    </row>
    <row r="20027" spans="8:14" x14ac:dyDescent="0.55000000000000004">
      <c r="H20027" s="4"/>
      <c r="M20027" s="5"/>
      <c r="N20027" s="6"/>
    </row>
    <row r="20028" spans="8:14" x14ac:dyDescent="0.55000000000000004">
      <c r="H20028" s="4"/>
      <c r="M20028" s="5"/>
      <c r="N20028" s="6"/>
    </row>
    <row r="20029" spans="8:14" x14ac:dyDescent="0.55000000000000004">
      <c r="H20029" s="4"/>
      <c r="M20029" s="5"/>
      <c r="N20029" s="6"/>
    </row>
    <row r="20030" spans="8:14" x14ac:dyDescent="0.55000000000000004">
      <c r="H20030" s="4"/>
      <c r="M20030" s="5"/>
      <c r="N20030" s="6"/>
    </row>
    <row r="20031" spans="8:14" x14ac:dyDescent="0.55000000000000004">
      <c r="H20031" s="4"/>
      <c r="M20031" s="5"/>
      <c r="N20031" s="6"/>
    </row>
    <row r="20032" spans="8:14" x14ac:dyDescent="0.55000000000000004">
      <c r="H20032" s="4"/>
      <c r="M20032" s="5"/>
      <c r="N20032" s="6"/>
    </row>
    <row r="20033" spans="8:14" x14ac:dyDescent="0.55000000000000004">
      <c r="H20033" s="4"/>
      <c r="M20033" s="5"/>
      <c r="N20033" s="6"/>
    </row>
    <row r="20034" spans="8:14" x14ac:dyDescent="0.55000000000000004">
      <c r="H20034" s="4"/>
      <c r="M20034" s="5"/>
      <c r="N20034" s="6"/>
    </row>
    <row r="20035" spans="8:14" x14ac:dyDescent="0.55000000000000004">
      <c r="H20035" s="4"/>
      <c r="M20035" s="5"/>
      <c r="N20035" s="6"/>
    </row>
    <row r="20036" spans="8:14" x14ac:dyDescent="0.55000000000000004">
      <c r="H20036" s="4"/>
      <c r="M20036" s="5"/>
      <c r="N20036" s="6"/>
    </row>
    <row r="20037" spans="8:14" x14ac:dyDescent="0.55000000000000004">
      <c r="H20037" s="4"/>
      <c r="M20037" s="5"/>
      <c r="N20037" s="6"/>
    </row>
    <row r="20038" spans="8:14" x14ac:dyDescent="0.55000000000000004">
      <c r="H20038" s="4"/>
      <c r="M20038" s="5"/>
      <c r="N20038" s="6"/>
    </row>
    <row r="20039" spans="8:14" x14ac:dyDescent="0.55000000000000004">
      <c r="H20039" s="4"/>
      <c r="M20039" s="5"/>
      <c r="N20039" s="6"/>
    </row>
    <row r="20040" spans="8:14" x14ac:dyDescent="0.55000000000000004">
      <c r="H20040" s="4"/>
      <c r="M20040" s="5"/>
      <c r="N20040" s="6"/>
    </row>
    <row r="20041" spans="8:14" x14ac:dyDescent="0.55000000000000004">
      <c r="H20041" s="4"/>
      <c r="M20041" s="5"/>
      <c r="N20041" s="6"/>
    </row>
    <row r="20042" spans="8:14" x14ac:dyDescent="0.55000000000000004">
      <c r="H20042" s="4"/>
      <c r="M20042" s="5"/>
      <c r="N20042" s="6"/>
    </row>
    <row r="20043" spans="8:14" x14ac:dyDescent="0.55000000000000004">
      <c r="H20043" s="4"/>
      <c r="M20043" s="5"/>
      <c r="N20043" s="6"/>
    </row>
    <row r="20044" spans="8:14" x14ac:dyDescent="0.55000000000000004">
      <c r="H20044" s="4"/>
      <c r="M20044" s="5"/>
      <c r="N20044" s="6"/>
    </row>
    <row r="20045" spans="8:14" x14ac:dyDescent="0.55000000000000004">
      <c r="H20045" s="4"/>
      <c r="M20045" s="5"/>
      <c r="N20045" s="6"/>
    </row>
    <row r="20046" spans="8:14" x14ac:dyDescent="0.55000000000000004">
      <c r="H20046" s="4"/>
      <c r="M20046" s="5"/>
      <c r="N20046" s="6"/>
    </row>
    <row r="20047" spans="8:14" x14ac:dyDescent="0.55000000000000004">
      <c r="H20047" s="4"/>
      <c r="M20047" s="5"/>
      <c r="N20047" s="6"/>
    </row>
    <row r="20048" spans="8:14" x14ac:dyDescent="0.55000000000000004">
      <c r="H20048" s="4"/>
      <c r="M20048" s="5"/>
      <c r="N20048" s="6"/>
    </row>
    <row r="20049" spans="8:14" x14ac:dyDescent="0.55000000000000004">
      <c r="H20049" s="4"/>
      <c r="M20049" s="5"/>
      <c r="N20049" s="6"/>
    </row>
    <row r="20050" spans="8:14" x14ac:dyDescent="0.55000000000000004">
      <c r="H20050" s="4"/>
      <c r="M20050" s="5"/>
      <c r="N20050" s="6"/>
    </row>
    <row r="20051" spans="8:14" x14ac:dyDescent="0.55000000000000004">
      <c r="H20051" s="4"/>
      <c r="M20051" s="5"/>
      <c r="N20051" s="6"/>
    </row>
    <row r="20052" spans="8:14" x14ac:dyDescent="0.55000000000000004">
      <c r="H20052" s="4"/>
      <c r="M20052" s="5"/>
      <c r="N20052" s="6"/>
    </row>
    <row r="20053" spans="8:14" x14ac:dyDescent="0.55000000000000004">
      <c r="H20053" s="4"/>
      <c r="M20053" s="5"/>
      <c r="N20053" s="6"/>
    </row>
    <row r="20054" spans="8:14" x14ac:dyDescent="0.55000000000000004">
      <c r="H20054" s="4"/>
      <c r="M20054" s="5"/>
      <c r="N20054" s="6"/>
    </row>
    <row r="20055" spans="8:14" x14ac:dyDescent="0.55000000000000004">
      <c r="H20055" s="4"/>
      <c r="M20055" s="5"/>
      <c r="N20055" s="6"/>
    </row>
    <row r="20056" spans="8:14" x14ac:dyDescent="0.55000000000000004">
      <c r="H20056" s="4"/>
      <c r="M20056" s="5"/>
      <c r="N20056" s="6"/>
    </row>
    <row r="20057" spans="8:14" x14ac:dyDescent="0.55000000000000004">
      <c r="H20057" s="4"/>
      <c r="M20057" s="5"/>
      <c r="N20057" s="6"/>
    </row>
    <row r="20058" spans="8:14" x14ac:dyDescent="0.55000000000000004">
      <c r="H20058" s="4"/>
      <c r="M20058" s="5"/>
      <c r="N20058" s="6"/>
    </row>
    <row r="20059" spans="8:14" x14ac:dyDescent="0.55000000000000004">
      <c r="H20059" s="4"/>
      <c r="M20059" s="5"/>
      <c r="N20059" s="6"/>
    </row>
    <row r="20060" spans="8:14" x14ac:dyDescent="0.55000000000000004">
      <c r="H20060" s="4"/>
      <c r="M20060" s="5"/>
      <c r="N20060" s="6"/>
    </row>
    <row r="20061" spans="8:14" x14ac:dyDescent="0.55000000000000004">
      <c r="H20061" s="4"/>
      <c r="M20061" s="5"/>
      <c r="N20061" s="6"/>
    </row>
    <row r="20062" spans="8:14" x14ac:dyDescent="0.55000000000000004">
      <c r="H20062" s="4"/>
      <c r="M20062" s="5"/>
      <c r="N20062" s="6"/>
    </row>
    <row r="20063" spans="8:14" x14ac:dyDescent="0.55000000000000004">
      <c r="H20063" s="4"/>
      <c r="M20063" s="5"/>
      <c r="N20063" s="6"/>
    </row>
    <row r="20064" spans="8:14" x14ac:dyDescent="0.55000000000000004">
      <c r="H20064" s="4"/>
      <c r="M20064" s="5"/>
      <c r="N20064" s="6"/>
    </row>
    <row r="20065" spans="8:14" x14ac:dyDescent="0.55000000000000004">
      <c r="H20065" s="4"/>
      <c r="M20065" s="5"/>
      <c r="N20065" s="6"/>
    </row>
    <row r="20066" spans="8:14" x14ac:dyDescent="0.55000000000000004">
      <c r="H20066" s="4"/>
      <c r="M20066" s="5"/>
      <c r="N20066" s="6"/>
    </row>
    <row r="20067" spans="8:14" x14ac:dyDescent="0.55000000000000004">
      <c r="H20067" s="4"/>
      <c r="M20067" s="5"/>
      <c r="N20067" s="6"/>
    </row>
    <row r="20068" spans="8:14" x14ac:dyDescent="0.55000000000000004">
      <c r="H20068" s="4"/>
      <c r="M20068" s="5"/>
      <c r="N20068" s="6"/>
    </row>
    <row r="20069" spans="8:14" x14ac:dyDescent="0.55000000000000004">
      <c r="H20069" s="4"/>
      <c r="M20069" s="5"/>
      <c r="N20069" s="6"/>
    </row>
    <row r="20070" spans="8:14" x14ac:dyDescent="0.55000000000000004">
      <c r="H20070" s="4"/>
      <c r="M20070" s="5"/>
      <c r="N20070" s="6"/>
    </row>
    <row r="20071" spans="8:14" x14ac:dyDescent="0.55000000000000004">
      <c r="H20071" s="4"/>
      <c r="M20071" s="5"/>
      <c r="N20071" s="6"/>
    </row>
    <row r="20072" spans="8:14" x14ac:dyDescent="0.55000000000000004">
      <c r="H20072" s="4"/>
      <c r="M20072" s="5"/>
      <c r="N20072" s="6"/>
    </row>
    <row r="20073" spans="8:14" x14ac:dyDescent="0.55000000000000004">
      <c r="H20073" s="4"/>
      <c r="M20073" s="5"/>
      <c r="N20073" s="6"/>
    </row>
    <row r="20074" spans="8:14" x14ac:dyDescent="0.55000000000000004">
      <c r="H20074" s="4"/>
      <c r="M20074" s="5"/>
      <c r="N20074" s="6"/>
    </row>
    <row r="20075" spans="8:14" x14ac:dyDescent="0.55000000000000004">
      <c r="H20075" s="4"/>
      <c r="M20075" s="5"/>
      <c r="N20075" s="6"/>
    </row>
    <row r="20076" spans="8:14" x14ac:dyDescent="0.55000000000000004">
      <c r="H20076" s="4"/>
      <c r="M20076" s="5"/>
      <c r="N20076" s="6"/>
    </row>
    <row r="20077" spans="8:14" x14ac:dyDescent="0.55000000000000004">
      <c r="H20077" s="4"/>
      <c r="M20077" s="5"/>
      <c r="N20077" s="6"/>
    </row>
    <row r="20078" spans="8:14" x14ac:dyDescent="0.55000000000000004">
      <c r="H20078" s="4"/>
      <c r="M20078" s="5"/>
      <c r="N20078" s="6"/>
    </row>
    <row r="20079" spans="8:14" x14ac:dyDescent="0.55000000000000004">
      <c r="H20079" s="4"/>
      <c r="M20079" s="5"/>
      <c r="N20079" s="6"/>
    </row>
    <row r="20080" spans="8:14" x14ac:dyDescent="0.55000000000000004">
      <c r="H20080" s="4"/>
      <c r="M20080" s="5"/>
      <c r="N20080" s="6"/>
    </row>
    <row r="20081" spans="8:14" x14ac:dyDescent="0.55000000000000004">
      <c r="H20081" s="4"/>
      <c r="M20081" s="5"/>
      <c r="N20081" s="6"/>
    </row>
    <row r="20082" spans="8:14" x14ac:dyDescent="0.55000000000000004">
      <c r="H20082" s="4"/>
      <c r="M20082" s="5"/>
      <c r="N20082" s="6"/>
    </row>
    <row r="20083" spans="8:14" x14ac:dyDescent="0.55000000000000004">
      <c r="H20083" s="4"/>
      <c r="M20083" s="5"/>
      <c r="N20083" s="6"/>
    </row>
    <row r="20084" spans="8:14" x14ac:dyDescent="0.55000000000000004">
      <c r="H20084" s="4"/>
      <c r="M20084" s="5"/>
      <c r="N20084" s="6"/>
    </row>
    <row r="20085" spans="8:14" x14ac:dyDescent="0.55000000000000004">
      <c r="H20085" s="4"/>
      <c r="M20085" s="5"/>
      <c r="N20085" s="6"/>
    </row>
    <row r="20086" spans="8:14" x14ac:dyDescent="0.55000000000000004">
      <c r="H20086" s="4"/>
      <c r="M20086" s="5"/>
      <c r="N20086" s="6"/>
    </row>
    <row r="20087" spans="8:14" x14ac:dyDescent="0.55000000000000004">
      <c r="H20087" s="4"/>
      <c r="M20087" s="5"/>
      <c r="N20087" s="6"/>
    </row>
    <row r="20088" spans="8:14" x14ac:dyDescent="0.55000000000000004">
      <c r="H20088" s="4"/>
      <c r="M20088" s="5"/>
      <c r="N20088" s="6"/>
    </row>
    <row r="20089" spans="8:14" x14ac:dyDescent="0.55000000000000004">
      <c r="H20089" s="4"/>
      <c r="M20089" s="5"/>
      <c r="N20089" s="6"/>
    </row>
    <row r="20090" spans="8:14" x14ac:dyDescent="0.55000000000000004">
      <c r="H20090" s="4"/>
      <c r="M20090" s="5"/>
      <c r="N20090" s="6"/>
    </row>
    <row r="20091" spans="8:14" x14ac:dyDescent="0.55000000000000004">
      <c r="H20091" s="4"/>
      <c r="M20091" s="5"/>
      <c r="N20091" s="6"/>
    </row>
    <row r="20092" spans="8:14" x14ac:dyDescent="0.55000000000000004">
      <c r="H20092" s="4"/>
      <c r="M20092" s="5"/>
      <c r="N20092" s="6"/>
    </row>
    <row r="20093" spans="8:14" x14ac:dyDescent="0.55000000000000004">
      <c r="H20093" s="4"/>
      <c r="M20093" s="5"/>
      <c r="N20093" s="6"/>
    </row>
    <row r="20094" spans="8:14" x14ac:dyDescent="0.55000000000000004">
      <c r="H20094" s="4"/>
      <c r="M20094" s="5"/>
      <c r="N20094" s="6"/>
    </row>
    <row r="20095" spans="8:14" x14ac:dyDescent="0.55000000000000004">
      <c r="H20095" s="4"/>
      <c r="M20095" s="5"/>
      <c r="N20095" s="6"/>
    </row>
    <row r="20096" spans="8:14" x14ac:dyDescent="0.55000000000000004">
      <c r="H20096" s="4"/>
      <c r="M20096" s="5"/>
      <c r="N20096" s="6"/>
    </row>
    <row r="20097" spans="8:14" x14ac:dyDescent="0.55000000000000004">
      <c r="H20097" s="4"/>
      <c r="M20097" s="5"/>
      <c r="N20097" s="6"/>
    </row>
    <row r="20098" spans="8:14" x14ac:dyDescent="0.55000000000000004">
      <c r="H20098" s="4"/>
      <c r="M20098" s="5"/>
      <c r="N20098" s="6"/>
    </row>
    <row r="20099" spans="8:14" x14ac:dyDescent="0.55000000000000004">
      <c r="H20099" s="4"/>
      <c r="M20099" s="5"/>
      <c r="N20099" s="6"/>
    </row>
    <row r="20100" spans="8:14" x14ac:dyDescent="0.55000000000000004">
      <c r="H20100" s="4"/>
      <c r="M20100" s="5"/>
      <c r="N20100" s="6"/>
    </row>
    <row r="20101" spans="8:14" x14ac:dyDescent="0.55000000000000004">
      <c r="H20101" s="4"/>
      <c r="M20101" s="5"/>
      <c r="N20101" s="6"/>
    </row>
    <row r="20102" spans="8:14" x14ac:dyDescent="0.55000000000000004">
      <c r="H20102" s="4"/>
      <c r="M20102" s="5"/>
      <c r="N20102" s="6"/>
    </row>
    <row r="20103" spans="8:14" x14ac:dyDescent="0.55000000000000004">
      <c r="H20103" s="4"/>
      <c r="M20103" s="5"/>
      <c r="N20103" s="6"/>
    </row>
    <row r="20104" spans="8:14" x14ac:dyDescent="0.55000000000000004">
      <c r="H20104" s="4"/>
      <c r="M20104" s="5"/>
      <c r="N20104" s="6"/>
    </row>
    <row r="20105" spans="8:14" x14ac:dyDescent="0.55000000000000004">
      <c r="H20105" s="4"/>
      <c r="M20105" s="5"/>
      <c r="N20105" s="6"/>
    </row>
    <row r="20106" spans="8:14" x14ac:dyDescent="0.55000000000000004">
      <c r="H20106" s="4"/>
      <c r="M20106" s="5"/>
      <c r="N20106" s="6"/>
    </row>
    <row r="20107" spans="8:14" x14ac:dyDescent="0.55000000000000004">
      <c r="H20107" s="4"/>
      <c r="M20107" s="5"/>
      <c r="N20107" s="6"/>
    </row>
    <row r="20108" spans="8:14" x14ac:dyDescent="0.55000000000000004">
      <c r="H20108" s="4"/>
      <c r="M20108" s="5"/>
      <c r="N20108" s="6"/>
    </row>
    <row r="20109" spans="8:14" x14ac:dyDescent="0.55000000000000004">
      <c r="H20109" s="4"/>
      <c r="M20109" s="5"/>
      <c r="N20109" s="6"/>
    </row>
    <row r="20110" spans="8:14" x14ac:dyDescent="0.55000000000000004">
      <c r="H20110" s="4"/>
      <c r="M20110" s="5"/>
      <c r="N20110" s="6"/>
    </row>
    <row r="20111" spans="8:14" x14ac:dyDescent="0.55000000000000004">
      <c r="H20111" s="4"/>
      <c r="M20111" s="5"/>
      <c r="N20111" s="6"/>
    </row>
    <row r="20112" spans="8:14" x14ac:dyDescent="0.55000000000000004">
      <c r="H20112" s="4"/>
      <c r="M20112" s="5"/>
      <c r="N20112" s="6"/>
    </row>
    <row r="20113" spans="8:14" x14ac:dyDescent="0.55000000000000004">
      <c r="H20113" s="4"/>
      <c r="M20113" s="5"/>
      <c r="N20113" s="6"/>
    </row>
    <row r="20114" spans="8:14" x14ac:dyDescent="0.55000000000000004">
      <c r="H20114" s="4"/>
      <c r="M20114" s="5"/>
      <c r="N20114" s="6"/>
    </row>
    <row r="20115" spans="8:14" x14ac:dyDescent="0.55000000000000004">
      <c r="H20115" s="4"/>
      <c r="M20115" s="5"/>
      <c r="N20115" s="6"/>
    </row>
    <row r="20116" spans="8:14" x14ac:dyDescent="0.55000000000000004">
      <c r="H20116" s="4"/>
      <c r="M20116" s="5"/>
      <c r="N20116" s="6"/>
    </row>
    <row r="20117" spans="8:14" x14ac:dyDescent="0.55000000000000004">
      <c r="H20117" s="4"/>
      <c r="M20117" s="5"/>
      <c r="N20117" s="6"/>
    </row>
    <row r="20118" spans="8:14" x14ac:dyDescent="0.55000000000000004">
      <c r="H20118" s="4"/>
      <c r="M20118" s="5"/>
      <c r="N20118" s="6"/>
    </row>
    <row r="20119" spans="8:14" x14ac:dyDescent="0.55000000000000004">
      <c r="H20119" s="4"/>
      <c r="M20119" s="5"/>
      <c r="N20119" s="6"/>
    </row>
    <row r="20120" spans="8:14" x14ac:dyDescent="0.55000000000000004">
      <c r="H20120" s="4"/>
      <c r="M20120" s="5"/>
      <c r="N20120" s="6"/>
    </row>
    <row r="20121" spans="8:14" x14ac:dyDescent="0.55000000000000004">
      <c r="H20121" s="4"/>
      <c r="M20121" s="5"/>
      <c r="N20121" s="6"/>
    </row>
    <row r="20122" spans="8:14" x14ac:dyDescent="0.55000000000000004">
      <c r="H20122" s="4"/>
      <c r="M20122" s="5"/>
      <c r="N20122" s="6"/>
    </row>
    <row r="20123" spans="8:14" x14ac:dyDescent="0.55000000000000004">
      <c r="H20123" s="4"/>
      <c r="M20123" s="5"/>
      <c r="N20123" s="6"/>
    </row>
    <row r="20124" spans="8:14" x14ac:dyDescent="0.55000000000000004">
      <c r="H20124" s="4"/>
      <c r="M20124" s="5"/>
      <c r="N20124" s="6"/>
    </row>
    <row r="20125" spans="8:14" x14ac:dyDescent="0.55000000000000004">
      <c r="H20125" s="4"/>
      <c r="M20125" s="5"/>
      <c r="N20125" s="6"/>
    </row>
    <row r="20126" spans="8:14" x14ac:dyDescent="0.55000000000000004">
      <c r="H20126" s="4"/>
      <c r="M20126" s="5"/>
      <c r="N20126" s="6"/>
    </row>
    <row r="20127" spans="8:14" x14ac:dyDescent="0.55000000000000004">
      <c r="H20127" s="4"/>
      <c r="M20127" s="5"/>
      <c r="N20127" s="6"/>
    </row>
    <row r="20128" spans="8:14" x14ac:dyDescent="0.55000000000000004">
      <c r="H20128" s="4"/>
      <c r="M20128" s="5"/>
      <c r="N20128" s="6"/>
    </row>
    <row r="20129" spans="8:14" x14ac:dyDescent="0.55000000000000004">
      <c r="H20129" s="4"/>
      <c r="M20129" s="5"/>
      <c r="N20129" s="6"/>
    </row>
    <row r="20130" spans="8:14" x14ac:dyDescent="0.55000000000000004">
      <c r="H20130" s="4"/>
      <c r="M20130" s="5"/>
      <c r="N20130" s="6"/>
    </row>
    <row r="20131" spans="8:14" x14ac:dyDescent="0.55000000000000004">
      <c r="H20131" s="4"/>
      <c r="M20131" s="5"/>
      <c r="N20131" s="6"/>
    </row>
    <row r="20132" spans="8:14" x14ac:dyDescent="0.55000000000000004">
      <c r="H20132" s="4"/>
      <c r="M20132" s="5"/>
      <c r="N20132" s="6"/>
    </row>
    <row r="20133" spans="8:14" x14ac:dyDescent="0.55000000000000004">
      <c r="H20133" s="4"/>
      <c r="M20133" s="5"/>
      <c r="N20133" s="6"/>
    </row>
    <row r="20134" spans="8:14" x14ac:dyDescent="0.55000000000000004">
      <c r="H20134" s="4"/>
      <c r="M20134" s="5"/>
      <c r="N20134" s="6"/>
    </row>
    <row r="20135" spans="8:14" x14ac:dyDescent="0.55000000000000004">
      <c r="H20135" s="4"/>
      <c r="M20135" s="5"/>
      <c r="N20135" s="6"/>
    </row>
    <row r="20136" spans="8:14" x14ac:dyDescent="0.55000000000000004">
      <c r="H20136" s="4"/>
      <c r="M20136" s="5"/>
      <c r="N20136" s="6"/>
    </row>
    <row r="20137" spans="8:14" x14ac:dyDescent="0.55000000000000004">
      <c r="H20137" s="4"/>
      <c r="M20137" s="5"/>
      <c r="N20137" s="6"/>
    </row>
    <row r="20138" spans="8:14" x14ac:dyDescent="0.55000000000000004">
      <c r="H20138" s="4"/>
      <c r="M20138" s="5"/>
      <c r="N20138" s="6"/>
    </row>
    <row r="20139" spans="8:14" x14ac:dyDescent="0.55000000000000004">
      <c r="H20139" s="4"/>
      <c r="M20139" s="5"/>
      <c r="N20139" s="6"/>
    </row>
    <row r="20140" spans="8:14" x14ac:dyDescent="0.55000000000000004">
      <c r="H20140" s="4"/>
      <c r="M20140" s="5"/>
      <c r="N20140" s="6"/>
    </row>
    <row r="20141" spans="8:14" x14ac:dyDescent="0.55000000000000004">
      <c r="H20141" s="4"/>
      <c r="M20141" s="5"/>
      <c r="N20141" s="6"/>
    </row>
    <row r="20142" spans="8:14" x14ac:dyDescent="0.55000000000000004">
      <c r="H20142" s="4"/>
      <c r="M20142" s="5"/>
      <c r="N20142" s="6"/>
    </row>
    <row r="20143" spans="8:14" x14ac:dyDescent="0.55000000000000004">
      <c r="H20143" s="4"/>
      <c r="M20143" s="5"/>
      <c r="N20143" s="6"/>
    </row>
    <row r="20144" spans="8:14" x14ac:dyDescent="0.55000000000000004">
      <c r="H20144" s="4"/>
      <c r="M20144" s="5"/>
      <c r="N20144" s="6"/>
    </row>
    <row r="20145" spans="8:14" x14ac:dyDescent="0.55000000000000004">
      <c r="H20145" s="4"/>
      <c r="M20145" s="5"/>
      <c r="N20145" s="6"/>
    </row>
    <row r="20146" spans="8:14" x14ac:dyDescent="0.55000000000000004">
      <c r="H20146" s="4"/>
      <c r="M20146" s="5"/>
      <c r="N20146" s="6"/>
    </row>
    <row r="20147" spans="8:14" x14ac:dyDescent="0.55000000000000004">
      <c r="H20147" s="4"/>
      <c r="M20147" s="5"/>
      <c r="N20147" s="6"/>
    </row>
    <row r="20148" spans="8:14" x14ac:dyDescent="0.55000000000000004">
      <c r="H20148" s="4"/>
      <c r="M20148" s="5"/>
      <c r="N20148" s="6"/>
    </row>
    <row r="20149" spans="8:14" x14ac:dyDescent="0.55000000000000004">
      <c r="H20149" s="4"/>
      <c r="M20149" s="5"/>
      <c r="N20149" s="6"/>
    </row>
    <row r="20150" spans="8:14" x14ac:dyDescent="0.55000000000000004">
      <c r="H20150" s="4"/>
      <c r="M20150" s="5"/>
      <c r="N20150" s="6"/>
    </row>
    <row r="20151" spans="8:14" x14ac:dyDescent="0.55000000000000004">
      <c r="H20151" s="4"/>
      <c r="M20151" s="5"/>
      <c r="N20151" s="6"/>
    </row>
    <row r="20152" spans="8:14" x14ac:dyDescent="0.55000000000000004">
      <c r="H20152" s="4"/>
      <c r="M20152" s="5"/>
      <c r="N20152" s="6"/>
    </row>
    <row r="20153" spans="8:14" x14ac:dyDescent="0.55000000000000004">
      <c r="H20153" s="4"/>
      <c r="M20153" s="5"/>
      <c r="N20153" s="6"/>
    </row>
    <row r="20154" spans="8:14" x14ac:dyDescent="0.55000000000000004">
      <c r="H20154" s="4"/>
      <c r="M20154" s="5"/>
      <c r="N20154" s="6"/>
    </row>
    <row r="20155" spans="8:14" x14ac:dyDescent="0.55000000000000004">
      <c r="H20155" s="4"/>
      <c r="M20155" s="5"/>
      <c r="N20155" s="6"/>
    </row>
    <row r="20156" spans="8:14" x14ac:dyDescent="0.55000000000000004">
      <c r="H20156" s="4"/>
      <c r="M20156" s="5"/>
      <c r="N20156" s="6"/>
    </row>
    <row r="20157" spans="8:14" x14ac:dyDescent="0.55000000000000004">
      <c r="H20157" s="4"/>
      <c r="M20157" s="5"/>
      <c r="N20157" s="6"/>
    </row>
    <row r="20158" spans="8:14" x14ac:dyDescent="0.55000000000000004">
      <c r="H20158" s="4"/>
      <c r="M20158" s="5"/>
      <c r="N20158" s="6"/>
    </row>
    <row r="20159" spans="8:14" x14ac:dyDescent="0.55000000000000004">
      <c r="H20159" s="4"/>
      <c r="M20159" s="5"/>
      <c r="N20159" s="6"/>
    </row>
    <row r="20160" spans="8:14" x14ac:dyDescent="0.55000000000000004">
      <c r="H20160" s="4"/>
      <c r="M20160" s="5"/>
      <c r="N20160" s="6"/>
    </row>
    <row r="20161" spans="8:14" x14ac:dyDescent="0.55000000000000004">
      <c r="H20161" s="4"/>
      <c r="M20161" s="5"/>
      <c r="N20161" s="6"/>
    </row>
    <row r="20162" spans="8:14" x14ac:dyDescent="0.55000000000000004">
      <c r="H20162" s="4"/>
      <c r="M20162" s="5"/>
      <c r="N20162" s="6"/>
    </row>
    <row r="20163" spans="8:14" x14ac:dyDescent="0.55000000000000004">
      <c r="H20163" s="4"/>
      <c r="M20163" s="5"/>
      <c r="N20163" s="6"/>
    </row>
    <row r="20164" spans="8:14" x14ac:dyDescent="0.55000000000000004">
      <c r="H20164" s="4"/>
      <c r="M20164" s="5"/>
      <c r="N20164" s="6"/>
    </row>
    <row r="20165" spans="8:14" x14ac:dyDescent="0.55000000000000004">
      <c r="H20165" s="4"/>
      <c r="M20165" s="5"/>
      <c r="N20165" s="6"/>
    </row>
    <row r="20166" spans="8:14" x14ac:dyDescent="0.55000000000000004">
      <c r="H20166" s="4"/>
      <c r="M20166" s="5"/>
      <c r="N20166" s="6"/>
    </row>
    <row r="20167" spans="8:14" x14ac:dyDescent="0.55000000000000004">
      <c r="H20167" s="4"/>
      <c r="M20167" s="5"/>
      <c r="N20167" s="6"/>
    </row>
    <row r="20168" spans="8:14" x14ac:dyDescent="0.55000000000000004">
      <c r="H20168" s="4"/>
      <c r="M20168" s="5"/>
      <c r="N20168" s="6"/>
    </row>
    <row r="20169" spans="8:14" x14ac:dyDescent="0.55000000000000004">
      <c r="H20169" s="4"/>
      <c r="M20169" s="5"/>
      <c r="N20169" s="6"/>
    </row>
    <row r="20170" spans="8:14" x14ac:dyDescent="0.55000000000000004">
      <c r="H20170" s="4"/>
      <c r="M20170" s="5"/>
      <c r="N20170" s="6"/>
    </row>
    <row r="20171" spans="8:14" x14ac:dyDescent="0.55000000000000004">
      <c r="H20171" s="4"/>
      <c r="M20171" s="5"/>
      <c r="N20171" s="6"/>
    </row>
    <row r="20172" spans="8:14" x14ac:dyDescent="0.55000000000000004">
      <c r="H20172" s="4"/>
      <c r="M20172" s="5"/>
      <c r="N20172" s="6"/>
    </row>
    <row r="20173" spans="8:14" x14ac:dyDescent="0.55000000000000004">
      <c r="H20173" s="4"/>
      <c r="M20173" s="5"/>
      <c r="N20173" s="6"/>
    </row>
    <row r="20174" spans="8:14" x14ac:dyDescent="0.55000000000000004">
      <c r="H20174" s="4"/>
      <c r="M20174" s="5"/>
      <c r="N20174" s="6"/>
    </row>
    <row r="20175" spans="8:14" x14ac:dyDescent="0.55000000000000004">
      <c r="H20175" s="4"/>
      <c r="M20175" s="5"/>
      <c r="N20175" s="6"/>
    </row>
    <row r="20176" spans="8:14" x14ac:dyDescent="0.55000000000000004">
      <c r="H20176" s="4"/>
      <c r="M20176" s="5"/>
      <c r="N20176" s="6"/>
    </row>
    <row r="20177" spans="8:14" x14ac:dyDescent="0.55000000000000004">
      <c r="H20177" s="4"/>
      <c r="M20177" s="5"/>
      <c r="N20177" s="6"/>
    </row>
    <row r="20178" spans="8:14" x14ac:dyDescent="0.55000000000000004">
      <c r="H20178" s="4"/>
      <c r="M20178" s="5"/>
      <c r="N20178" s="6"/>
    </row>
    <row r="20179" spans="8:14" x14ac:dyDescent="0.55000000000000004">
      <c r="H20179" s="4"/>
      <c r="M20179" s="5"/>
      <c r="N20179" s="6"/>
    </row>
    <row r="20180" spans="8:14" x14ac:dyDescent="0.55000000000000004">
      <c r="H20180" s="4"/>
      <c r="M20180" s="5"/>
      <c r="N20180" s="6"/>
    </row>
    <row r="20181" spans="8:14" x14ac:dyDescent="0.55000000000000004">
      <c r="H20181" s="4"/>
      <c r="M20181" s="5"/>
      <c r="N20181" s="6"/>
    </row>
    <row r="20182" spans="8:14" x14ac:dyDescent="0.55000000000000004">
      <c r="H20182" s="4"/>
      <c r="M20182" s="5"/>
      <c r="N20182" s="6"/>
    </row>
    <row r="20183" spans="8:14" x14ac:dyDescent="0.55000000000000004">
      <c r="H20183" s="4"/>
      <c r="M20183" s="5"/>
      <c r="N20183" s="6"/>
    </row>
    <row r="20184" spans="8:14" x14ac:dyDescent="0.55000000000000004">
      <c r="H20184" s="4"/>
      <c r="M20184" s="5"/>
      <c r="N20184" s="6"/>
    </row>
    <row r="20185" spans="8:14" x14ac:dyDescent="0.55000000000000004">
      <c r="H20185" s="4"/>
      <c r="M20185" s="5"/>
      <c r="N20185" s="6"/>
    </row>
    <row r="20186" spans="8:14" x14ac:dyDescent="0.55000000000000004">
      <c r="H20186" s="4"/>
      <c r="M20186" s="5"/>
      <c r="N20186" s="6"/>
    </row>
    <row r="20187" spans="8:14" x14ac:dyDescent="0.55000000000000004">
      <c r="H20187" s="4"/>
      <c r="M20187" s="5"/>
      <c r="N20187" s="6"/>
    </row>
    <row r="20188" spans="8:14" x14ac:dyDescent="0.55000000000000004">
      <c r="H20188" s="4"/>
      <c r="M20188" s="5"/>
      <c r="N20188" s="6"/>
    </row>
    <row r="20189" spans="8:14" x14ac:dyDescent="0.55000000000000004">
      <c r="H20189" s="4"/>
      <c r="M20189" s="5"/>
      <c r="N20189" s="6"/>
    </row>
    <row r="20190" spans="8:14" x14ac:dyDescent="0.55000000000000004">
      <c r="H20190" s="4"/>
      <c r="M20190" s="5"/>
      <c r="N20190" s="6"/>
    </row>
    <row r="20191" spans="8:14" x14ac:dyDescent="0.55000000000000004">
      <c r="H20191" s="4"/>
      <c r="M20191" s="5"/>
      <c r="N20191" s="6"/>
    </row>
    <row r="20192" spans="8:14" x14ac:dyDescent="0.55000000000000004">
      <c r="H20192" s="4"/>
      <c r="M20192" s="5"/>
      <c r="N20192" s="6"/>
    </row>
    <row r="20193" spans="8:14" x14ac:dyDescent="0.55000000000000004">
      <c r="H20193" s="4"/>
      <c r="M20193" s="5"/>
      <c r="N20193" s="6"/>
    </row>
    <row r="20194" spans="8:14" x14ac:dyDescent="0.55000000000000004">
      <c r="H20194" s="4"/>
      <c r="M20194" s="5"/>
      <c r="N20194" s="6"/>
    </row>
    <row r="20195" spans="8:14" x14ac:dyDescent="0.55000000000000004">
      <c r="H20195" s="4"/>
      <c r="M20195" s="5"/>
      <c r="N20195" s="6"/>
    </row>
    <row r="20196" spans="8:14" x14ac:dyDescent="0.55000000000000004">
      <c r="H20196" s="4"/>
      <c r="M20196" s="5"/>
      <c r="N20196" s="6"/>
    </row>
    <row r="20197" spans="8:14" x14ac:dyDescent="0.55000000000000004">
      <c r="H20197" s="4"/>
      <c r="M20197" s="5"/>
      <c r="N20197" s="6"/>
    </row>
    <row r="20198" spans="8:14" x14ac:dyDescent="0.55000000000000004">
      <c r="H20198" s="4"/>
      <c r="M20198" s="5"/>
      <c r="N20198" s="6"/>
    </row>
    <row r="20199" spans="8:14" x14ac:dyDescent="0.55000000000000004">
      <c r="H20199" s="4"/>
      <c r="M20199" s="5"/>
      <c r="N20199" s="6"/>
    </row>
    <row r="20200" spans="8:14" x14ac:dyDescent="0.55000000000000004">
      <c r="H20200" s="4"/>
      <c r="M20200" s="5"/>
      <c r="N20200" s="6"/>
    </row>
    <row r="20201" spans="8:14" x14ac:dyDescent="0.55000000000000004">
      <c r="H20201" s="4"/>
      <c r="M20201" s="5"/>
      <c r="N20201" s="6"/>
    </row>
    <row r="20202" spans="8:14" x14ac:dyDescent="0.55000000000000004">
      <c r="H20202" s="4"/>
      <c r="M20202" s="5"/>
      <c r="N20202" s="6"/>
    </row>
    <row r="20203" spans="8:14" x14ac:dyDescent="0.55000000000000004">
      <c r="H20203" s="4"/>
      <c r="M20203" s="5"/>
      <c r="N20203" s="6"/>
    </row>
    <row r="20204" spans="8:14" x14ac:dyDescent="0.55000000000000004">
      <c r="H20204" s="4"/>
      <c r="M20204" s="5"/>
      <c r="N20204" s="6"/>
    </row>
    <row r="20205" spans="8:14" x14ac:dyDescent="0.55000000000000004">
      <c r="H20205" s="4"/>
      <c r="M20205" s="5"/>
      <c r="N20205" s="6"/>
    </row>
    <row r="20206" spans="8:14" x14ac:dyDescent="0.55000000000000004">
      <c r="H20206" s="4"/>
      <c r="M20206" s="5"/>
      <c r="N20206" s="6"/>
    </row>
    <row r="20207" spans="8:14" x14ac:dyDescent="0.55000000000000004">
      <c r="H20207" s="4"/>
      <c r="M20207" s="5"/>
      <c r="N20207" s="6"/>
    </row>
    <row r="20208" spans="8:14" x14ac:dyDescent="0.55000000000000004">
      <c r="H20208" s="4"/>
      <c r="M20208" s="5"/>
      <c r="N20208" s="6"/>
    </row>
    <row r="20209" spans="8:14" x14ac:dyDescent="0.55000000000000004">
      <c r="H20209" s="4"/>
      <c r="M20209" s="5"/>
      <c r="N20209" s="6"/>
    </row>
    <row r="20210" spans="8:14" x14ac:dyDescent="0.55000000000000004">
      <c r="H20210" s="4"/>
      <c r="M20210" s="5"/>
      <c r="N20210" s="6"/>
    </row>
    <row r="20211" spans="8:14" x14ac:dyDescent="0.55000000000000004">
      <c r="H20211" s="4"/>
      <c r="M20211" s="5"/>
      <c r="N20211" s="6"/>
    </row>
    <row r="20212" spans="8:14" x14ac:dyDescent="0.55000000000000004">
      <c r="H20212" s="4"/>
      <c r="M20212" s="5"/>
      <c r="N20212" s="6"/>
    </row>
    <row r="20213" spans="8:14" x14ac:dyDescent="0.55000000000000004">
      <c r="H20213" s="4"/>
      <c r="M20213" s="5"/>
      <c r="N20213" s="6"/>
    </row>
    <row r="20214" spans="8:14" x14ac:dyDescent="0.55000000000000004">
      <c r="H20214" s="4"/>
      <c r="M20214" s="5"/>
      <c r="N20214" s="6"/>
    </row>
    <row r="20215" spans="8:14" x14ac:dyDescent="0.55000000000000004">
      <c r="H20215" s="4"/>
      <c r="M20215" s="5"/>
      <c r="N20215" s="6"/>
    </row>
    <row r="20216" spans="8:14" x14ac:dyDescent="0.55000000000000004">
      <c r="H20216" s="4"/>
      <c r="M20216" s="5"/>
      <c r="N20216" s="6"/>
    </row>
    <row r="20217" spans="8:14" x14ac:dyDescent="0.55000000000000004">
      <c r="H20217" s="4"/>
      <c r="M20217" s="5"/>
      <c r="N20217" s="6"/>
    </row>
    <row r="20218" spans="8:14" x14ac:dyDescent="0.55000000000000004">
      <c r="H20218" s="4"/>
      <c r="M20218" s="5"/>
      <c r="N20218" s="6"/>
    </row>
    <row r="20219" spans="8:14" x14ac:dyDescent="0.55000000000000004">
      <c r="H20219" s="4"/>
      <c r="M20219" s="5"/>
      <c r="N20219" s="6"/>
    </row>
    <row r="20220" spans="8:14" x14ac:dyDescent="0.55000000000000004">
      <c r="H20220" s="4"/>
      <c r="M20220" s="5"/>
      <c r="N20220" s="6"/>
    </row>
    <row r="20221" spans="8:14" x14ac:dyDescent="0.55000000000000004">
      <c r="H20221" s="4"/>
      <c r="M20221" s="5"/>
      <c r="N20221" s="6"/>
    </row>
    <row r="20222" spans="8:14" x14ac:dyDescent="0.55000000000000004">
      <c r="H20222" s="4"/>
      <c r="M20222" s="5"/>
      <c r="N20222" s="6"/>
    </row>
    <row r="20223" spans="8:14" x14ac:dyDescent="0.55000000000000004">
      <c r="H20223" s="4"/>
      <c r="M20223" s="5"/>
      <c r="N20223" s="6"/>
    </row>
    <row r="20224" spans="8:14" x14ac:dyDescent="0.55000000000000004">
      <c r="H20224" s="4"/>
      <c r="M20224" s="5"/>
      <c r="N20224" s="6"/>
    </row>
    <row r="20225" spans="8:14" x14ac:dyDescent="0.55000000000000004">
      <c r="H20225" s="4"/>
      <c r="M20225" s="5"/>
      <c r="N20225" s="6"/>
    </row>
    <row r="20226" spans="8:14" x14ac:dyDescent="0.55000000000000004">
      <c r="H20226" s="4"/>
      <c r="M20226" s="5"/>
      <c r="N20226" s="6"/>
    </row>
    <row r="20227" spans="8:14" x14ac:dyDescent="0.55000000000000004">
      <c r="H20227" s="4"/>
      <c r="M20227" s="5"/>
      <c r="N20227" s="6"/>
    </row>
    <row r="20228" spans="8:14" x14ac:dyDescent="0.55000000000000004">
      <c r="H20228" s="4"/>
      <c r="M20228" s="5"/>
      <c r="N20228" s="6"/>
    </row>
    <row r="20229" spans="8:14" x14ac:dyDescent="0.55000000000000004">
      <c r="H20229" s="4"/>
      <c r="M20229" s="5"/>
      <c r="N20229" s="6"/>
    </row>
    <row r="20230" spans="8:14" x14ac:dyDescent="0.55000000000000004">
      <c r="H20230" s="4"/>
      <c r="M20230" s="5"/>
      <c r="N20230" s="6"/>
    </row>
    <row r="20231" spans="8:14" x14ac:dyDescent="0.55000000000000004">
      <c r="H20231" s="4"/>
      <c r="M20231" s="5"/>
      <c r="N20231" s="6"/>
    </row>
    <row r="20232" spans="8:14" x14ac:dyDescent="0.55000000000000004">
      <c r="H20232" s="4"/>
      <c r="M20232" s="5"/>
      <c r="N20232" s="6"/>
    </row>
    <row r="20233" spans="8:14" x14ac:dyDescent="0.55000000000000004">
      <c r="H20233" s="4"/>
      <c r="M20233" s="5"/>
      <c r="N20233" s="6"/>
    </row>
    <row r="20234" spans="8:14" x14ac:dyDescent="0.55000000000000004">
      <c r="H20234" s="4"/>
      <c r="M20234" s="5"/>
      <c r="N20234" s="6"/>
    </row>
    <row r="20235" spans="8:14" x14ac:dyDescent="0.55000000000000004">
      <c r="H20235" s="4"/>
      <c r="M20235" s="5"/>
      <c r="N20235" s="6"/>
    </row>
    <row r="20236" spans="8:14" x14ac:dyDescent="0.55000000000000004">
      <c r="H20236" s="4"/>
      <c r="M20236" s="5"/>
      <c r="N20236" s="6"/>
    </row>
    <row r="20237" spans="8:14" x14ac:dyDescent="0.55000000000000004">
      <c r="H20237" s="4"/>
      <c r="M20237" s="5"/>
      <c r="N20237" s="6"/>
    </row>
    <row r="20238" spans="8:14" x14ac:dyDescent="0.55000000000000004">
      <c r="H20238" s="4"/>
      <c r="M20238" s="5"/>
      <c r="N20238" s="6"/>
    </row>
    <row r="20239" spans="8:14" x14ac:dyDescent="0.55000000000000004">
      <c r="H20239" s="4"/>
      <c r="M20239" s="5"/>
      <c r="N20239" s="6"/>
    </row>
    <row r="20240" spans="8:14" x14ac:dyDescent="0.55000000000000004">
      <c r="H20240" s="4"/>
      <c r="M20240" s="5"/>
      <c r="N20240" s="6"/>
    </row>
    <row r="20241" spans="8:14" x14ac:dyDescent="0.55000000000000004">
      <c r="H20241" s="4"/>
      <c r="M20241" s="5"/>
      <c r="N20241" s="6"/>
    </row>
    <row r="20242" spans="8:14" x14ac:dyDescent="0.55000000000000004">
      <c r="H20242" s="4"/>
      <c r="M20242" s="5"/>
      <c r="N20242" s="6"/>
    </row>
    <row r="20243" spans="8:14" x14ac:dyDescent="0.55000000000000004">
      <c r="H20243" s="4"/>
      <c r="M20243" s="5"/>
      <c r="N20243" s="6"/>
    </row>
    <row r="20244" spans="8:14" x14ac:dyDescent="0.55000000000000004">
      <c r="H20244" s="4"/>
      <c r="M20244" s="5"/>
      <c r="N20244" s="6"/>
    </row>
    <row r="20245" spans="8:14" x14ac:dyDescent="0.55000000000000004">
      <c r="H20245" s="4"/>
      <c r="M20245" s="5"/>
      <c r="N20245" s="6"/>
    </row>
    <row r="20246" spans="8:14" x14ac:dyDescent="0.55000000000000004">
      <c r="H20246" s="4"/>
      <c r="M20246" s="5"/>
      <c r="N20246" s="6"/>
    </row>
    <row r="20247" spans="8:14" x14ac:dyDescent="0.55000000000000004">
      <c r="H20247" s="4"/>
      <c r="M20247" s="5"/>
      <c r="N20247" s="6"/>
    </row>
    <row r="20248" spans="8:14" x14ac:dyDescent="0.55000000000000004">
      <c r="H20248" s="4"/>
      <c r="M20248" s="5"/>
      <c r="N20248" s="6"/>
    </row>
    <row r="20249" spans="8:14" x14ac:dyDescent="0.55000000000000004">
      <c r="H20249" s="4"/>
      <c r="M20249" s="5"/>
      <c r="N20249" s="6"/>
    </row>
    <row r="20250" spans="8:14" x14ac:dyDescent="0.55000000000000004">
      <c r="H20250" s="4"/>
      <c r="M20250" s="5"/>
      <c r="N20250" s="6"/>
    </row>
    <row r="20251" spans="8:14" x14ac:dyDescent="0.55000000000000004">
      <c r="H20251" s="4"/>
      <c r="M20251" s="5"/>
      <c r="N20251" s="6"/>
    </row>
    <row r="20252" spans="8:14" x14ac:dyDescent="0.55000000000000004">
      <c r="H20252" s="4"/>
      <c r="M20252" s="5"/>
      <c r="N20252" s="6"/>
    </row>
    <row r="20253" spans="8:14" x14ac:dyDescent="0.55000000000000004">
      <c r="H20253" s="4"/>
      <c r="M20253" s="5"/>
      <c r="N20253" s="6"/>
    </row>
    <row r="20254" spans="8:14" x14ac:dyDescent="0.55000000000000004">
      <c r="H20254" s="4"/>
      <c r="M20254" s="5"/>
      <c r="N20254" s="6"/>
    </row>
    <row r="20255" spans="8:14" x14ac:dyDescent="0.55000000000000004">
      <c r="H20255" s="4"/>
      <c r="M20255" s="5"/>
      <c r="N20255" s="6"/>
    </row>
    <row r="20256" spans="8:14" x14ac:dyDescent="0.55000000000000004">
      <c r="H20256" s="4"/>
      <c r="M20256" s="5"/>
      <c r="N20256" s="6"/>
    </row>
    <row r="20257" spans="8:14" x14ac:dyDescent="0.55000000000000004">
      <c r="H20257" s="4"/>
      <c r="M20257" s="5"/>
      <c r="N20257" s="6"/>
    </row>
    <row r="20258" spans="8:14" x14ac:dyDescent="0.55000000000000004">
      <c r="H20258" s="4"/>
      <c r="M20258" s="5"/>
      <c r="N20258" s="6"/>
    </row>
    <row r="20259" spans="8:14" x14ac:dyDescent="0.55000000000000004">
      <c r="H20259" s="4"/>
      <c r="M20259" s="5"/>
      <c r="N20259" s="6"/>
    </row>
    <row r="20260" spans="8:14" x14ac:dyDescent="0.55000000000000004">
      <c r="H20260" s="4"/>
      <c r="M20260" s="5"/>
      <c r="N20260" s="6"/>
    </row>
    <row r="20261" spans="8:14" x14ac:dyDescent="0.55000000000000004">
      <c r="H20261" s="4"/>
      <c r="M20261" s="5"/>
      <c r="N20261" s="6"/>
    </row>
    <row r="20262" spans="8:14" x14ac:dyDescent="0.55000000000000004">
      <c r="H20262" s="4"/>
      <c r="M20262" s="5"/>
      <c r="N20262" s="6"/>
    </row>
    <row r="20263" spans="8:14" x14ac:dyDescent="0.55000000000000004">
      <c r="H20263" s="4"/>
      <c r="M20263" s="5"/>
      <c r="N20263" s="6"/>
    </row>
    <row r="20264" spans="8:14" x14ac:dyDescent="0.55000000000000004">
      <c r="H20264" s="4"/>
      <c r="M20264" s="5"/>
      <c r="N20264" s="6"/>
    </row>
    <row r="20265" spans="8:14" x14ac:dyDescent="0.55000000000000004">
      <c r="H20265" s="4"/>
      <c r="M20265" s="5"/>
      <c r="N20265" s="6"/>
    </row>
    <row r="20266" spans="8:14" x14ac:dyDescent="0.55000000000000004">
      <c r="H20266" s="4"/>
      <c r="M20266" s="5"/>
      <c r="N20266" s="6"/>
    </row>
    <row r="20267" spans="8:14" x14ac:dyDescent="0.55000000000000004">
      <c r="H20267" s="4"/>
      <c r="M20267" s="5"/>
      <c r="N20267" s="6"/>
    </row>
    <row r="20268" spans="8:14" x14ac:dyDescent="0.55000000000000004">
      <c r="H20268" s="4"/>
      <c r="M20268" s="5"/>
      <c r="N20268" s="6"/>
    </row>
    <row r="20269" spans="8:14" x14ac:dyDescent="0.55000000000000004">
      <c r="H20269" s="4"/>
      <c r="M20269" s="5"/>
      <c r="N20269" s="6"/>
    </row>
    <row r="20270" spans="8:14" x14ac:dyDescent="0.55000000000000004">
      <c r="H20270" s="4"/>
      <c r="M20270" s="5"/>
      <c r="N20270" s="6"/>
    </row>
    <row r="20271" spans="8:14" x14ac:dyDescent="0.55000000000000004">
      <c r="H20271" s="4"/>
      <c r="M20271" s="5"/>
      <c r="N20271" s="6"/>
    </row>
    <row r="20272" spans="8:14" x14ac:dyDescent="0.55000000000000004">
      <c r="H20272" s="4"/>
      <c r="M20272" s="5"/>
      <c r="N20272" s="6"/>
    </row>
    <row r="20273" spans="8:14" x14ac:dyDescent="0.55000000000000004">
      <c r="H20273" s="4"/>
      <c r="M20273" s="5"/>
      <c r="N20273" s="6"/>
    </row>
    <row r="20274" spans="8:14" x14ac:dyDescent="0.55000000000000004">
      <c r="H20274" s="4"/>
      <c r="M20274" s="5"/>
      <c r="N20274" s="6"/>
    </row>
    <row r="20275" spans="8:14" x14ac:dyDescent="0.55000000000000004">
      <c r="H20275" s="4"/>
      <c r="M20275" s="5"/>
      <c r="N20275" s="6"/>
    </row>
    <row r="20276" spans="8:14" x14ac:dyDescent="0.55000000000000004">
      <c r="H20276" s="4"/>
      <c r="M20276" s="5"/>
      <c r="N20276" s="6"/>
    </row>
    <row r="20277" spans="8:14" x14ac:dyDescent="0.55000000000000004">
      <c r="H20277" s="4"/>
      <c r="M20277" s="5"/>
      <c r="N20277" s="6"/>
    </row>
    <row r="20278" spans="8:14" x14ac:dyDescent="0.55000000000000004">
      <c r="H20278" s="4"/>
      <c r="M20278" s="5"/>
      <c r="N20278" s="6"/>
    </row>
    <row r="20279" spans="8:14" x14ac:dyDescent="0.55000000000000004">
      <c r="H20279" s="4"/>
      <c r="M20279" s="5"/>
      <c r="N20279" s="6"/>
    </row>
    <row r="20280" spans="8:14" x14ac:dyDescent="0.55000000000000004">
      <c r="H20280" s="4"/>
      <c r="M20280" s="5"/>
      <c r="N20280" s="6"/>
    </row>
    <row r="20281" spans="8:14" x14ac:dyDescent="0.55000000000000004">
      <c r="H20281" s="4"/>
      <c r="M20281" s="5"/>
      <c r="N20281" s="6"/>
    </row>
    <row r="20282" spans="8:14" x14ac:dyDescent="0.55000000000000004">
      <c r="H20282" s="4"/>
      <c r="M20282" s="5"/>
      <c r="N20282" s="6"/>
    </row>
    <row r="20283" spans="8:14" x14ac:dyDescent="0.55000000000000004">
      <c r="H20283" s="4"/>
      <c r="M20283" s="5"/>
      <c r="N20283" s="6"/>
    </row>
    <row r="20284" spans="8:14" x14ac:dyDescent="0.55000000000000004">
      <c r="H20284" s="4"/>
      <c r="M20284" s="5"/>
      <c r="N20284" s="6"/>
    </row>
    <row r="20285" spans="8:14" x14ac:dyDescent="0.55000000000000004">
      <c r="H20285" s="4"/>
      <c r="M20285" s="5"/>
      <c r="N20285" s="6"/>
    </row>
    <row r="20286" spans="8:14" x14ac:dyDescent="0.55000000000000004">
      <c r="H20286" s="4"/>
      <c r="M20286" s="5"/>
      <c r="N20286" s="6"/>
    </row>
    <row r="20287" spans="8:14" x14ac:dyDescent="0.55000000000000004">
      <c r="H20287" s="4"/>
      <c r="M20287" s="5"/>
      <c r="N20287" s="6"/>
    </row>
    <row r="20288" spans="8:14" x14ac:dyDescent="0.55000000000000004">
      <c r="H20288" s="4"/>
      <c r="M20288" s="5"/>
      <c r="N20288" s="6"/>
    </row>
    <row r="20289" spans="8:14" x14ac:dyDescent="0.55000000000000004">
      <c r="H20289" s="4"/>
      <c r="M20289" s="5"/>
      <c r="N20289" s="6"/>
    </row>
    <row r="20290" spans="8:14" x14ac:dyDescent="0.55000000000000004">
      <c r="H20290" s="4"/>
      <c r="M20290" s="5"/>
      <c r="N20290" s="6"/>
    </row>
    <row r="20291" spans="8:14" x14ac:dyDescent="0.55000000000000004">
      <c r="H20291" s="4"/>
      <c r="M20291" s="5"/>
      <c r="N20291" s="6"/>
    </row>
    <row r="20292" spans="8:14" x14ac:dyDescent="0.55000000000000004">
      <c r="H20292" s="4"/>
      <c r="M20292" s="5"/>
      <c r="N20292" s="6"/>
    </row>
    <row r="20293" spans="8:14" x14ac:dyDescent="0.55000000000000004">
      <c r="H20293" s="4"/>
      <c r="M20293" s="5"/>
      <c r="N20293" s="6"/>
    </row>
    <row r="20294" spans="8:14" x14ac:dyDescent="0.55000000000000004">
      <c r="H20294" s="4"/>
      <c r="M20294" s="5"/>
      <c r="N20294" s="6"/>
    </row>
    <row r="20295" spans="8:14" x14ac:dyDescent="0.55000000000000004">
      <c r="H20295" s="4"/>
      <c r="M20295" s="5"/>
      <c r="N20295" s="6"/>
    </row>
    <row r="20296" spans="8:14" x14ac:dyDescent="0.55000000000000004">
      <c r="H20296" s="4"/>
      <c r="M20296" s="5"/>
      <c r="N20296" s="6"/>
    </row>
    <row r="20297" spans="8:14" x14ac:dyDescent="0.55000000000000004">
      <c r="H20297" s="4"/>
      <c r="M20297" s="5"/>
      <c r="N20297" s="6"/>
    </row>
    <row r="20298" spans="8:14" x14ac:dyDescent="0.55000000000000004">
      <c r="H20298" s="4"/>
      <c r="M20298" s="5"/>
      <c r="N20298" s="6"/>
    </row>
    <row r="20299" spans="8:14" x14ac:dyDescent="0.55000000000000004">
      <c r="H20299" s="4"/>
      <c r="M20299" s="5"/>
      <c r="N20299" s="6"/>
    </row>
    <row r="20300" spans="8:14" x14ac:dyDescent="0.55000000000000004">
      <c r="H20300" s="4"/>
      <c r="M20300" s="5"/>
      <c r="N20300" s="6"/>
    </row>
    <row r="20301" spans="8:14" x14ac:dyDescent="0.55000000000000004">
      <c r="H20301" s="4"/>
      <c r="M20301" s="5"/>
      <c r="N20301" s="6"/>
    </row>
    <row r="20302" spans="8:14" x14ac:dyDescent="0.55000000000000004">
      <c r="H20302" s="4"/>
      <c r="M20302" s="5"/>
      <c r="N20302" s="6"/>
    </row>
    <row r="20303" spans="8:14" x14ac:dyDescent="0.55000000000000004">
      <c r="H20303" s="4"/>
      <c r="M20303" s="5"/>
      <c r="N20303" s="6"/>
    </row>
    <row r="20304" spans="8:14" x14ac:dyDescent="0.55000000000000004">
      <c r="H20304" s="4"/>
      <c r="M20304" s="5"/>
      <c r="N20304" s="6"/>
    </row>
    <row r="20305" spans="8:14" x14ac:dyDescent="0.55000000000000004">
      <c r="H20305" s="4"/>
      <c r="M20305" s="5"/>
      <c r="N20305" s="6"/>
    </row>
    <row r="20306" spans="8:14" x14ac:dyDescent="0.55000000000000004">
      <c r="H20306" s="4"/>
      <c r="M20306" s="5"/>
      <c r="N20306" s="6"/>
    </row>
    <row r="20307" spans="8:14" x14ac:dyDescent="0.55000000000000004">
      <c r="H20307" s="4"/>
      <c r="M20307" s="5"/>
      <c r="N20307" s="6"/>
    </row>
    <row r="20308" spans="8:14" x14ac:dyDescent="0.55000000000000004">
      <c r="H20308" s="4"/>
      <c r="M20308" s="5"/>
      <c r="N20308" s="6"/>
    </row>
    <row r="20309" spans="8:14" x14ac:dyDescent="0.55000000000000004">
      <c r="H20309" s="4"/>
      <c r="M20309" s="5"/>
      <c r="N20309" s="6"/>
    </row>
    <row r="20310" spans="8:14" x14ac:dyDescent="0.55000000000000004">
      <c r="H20310" s="4"/>
      <c r="M20310" s="5"/>
      <c r="N20310" s="6"/>
    </row>
    <row r="20311" spans="8:14" x14ac:dyDescent="0.55000000000000004">
      <c r="H20311" s="4"/>
      <c r="M20311" s="5"/>
      <c r="N20311" s="6"/>
    </row>
    <row r="20312" spans="8:14" x14ac:dyDescent="0.55000000000000004">
      <c r="H20312" s="4"/>
      <c r="M20312" s="5"/>
      <c r="N20312" s="6"/>
    </row>
    <row r="20313" spans="8:14" x14ac:dyDescent="0.55000000000000004">
      <c r="H20313" s="4"/>
      <c r="M20313" s="5"/>
      <c r="N20313" s="6"/>
    </row>
    <row r="20314" spans="8:14" x14ac:dyDescent="0.55000000000000004">
      <c r="H20314" s="4"/>
      <c r="M20314" s="5"/>
      <c r="N20314" s="6"/>
    </row>
    <row r="20315" spans="8:14" x14ac:dyDescent="0.55000000000000004">
      <c r="H20315" s="4"/>
      <c r="M20315" s="5"/>
      <c r="N20315" s="6"/>
    </row>
    <row r="20316" spans="8:14" x14ac:dyDescent="0.55000000000000004">
      <c r="H20316" s="4"/>
      <c r="M20316" s="5"/>
      <c r="N20316" s="6"/>
    </row>
    <row r="20317" spans="8:14" x14ac:dyDescent="0.55000000000000004">
      <c r="H20317" s="4"/>
      <c r="M20317" s="5"/>
      <c r="N20317" s="6"/>
    </row>
    <row r="20318" spans="8:14" x14ac:dyDescent="0.55000000000000004">
      <c r="H20318" s="4"/>
      <c r="M20318" s="5"/>
      <c r="N20318" s="6"/>
    </row>
    <row r="20319" spans="8:14" x14ac:dyDescent="0.55000000000000004">
      <c r="H20319" s="4"/>
      <c r="M20319" s="5"/>
      <c r="N20319" s="6"/>
    </row>
    <row r="20320" spans="8:14" x14ac:dyDescent="0.55000000000000004">
      <c r="H20320" s="4"/>
      <c r="M20320" s="5"/>
      <c r="N20320" s="6"/>
    </row>
    <row r="20321" spans="8:14" x14ac:dyDescent="0.55000000000000004">
      <c r="H20321" s="4"/>
      <c r="M20321" s="5"/>
      <c r="N20321" s="6"/>
    </row>
    <row r="20322" spans="8:14" x14ac:dyDescent="0.55000000000000004">
      <c r="H20322" s="4"/>
      <c r="M20322" s="5"/>
      <c r="N20322" s="6"/>
    </row>
    <row r="20323" spans="8:14" x14ac:dyDescent="0.55000000000000004">
      <c r="H20323" s="4"/>
      <c r="M20323" s="5"/>
      <c r="N20323" s="6"/>
    </row>
    <row r="20324" spans="8:14" x14ac:dyDescent="0.55000000000000004">
      <c r="H20324" s="4"/>
      <c r="M20324" s="5"/>
      <c r="N20324" s="6"/>
    </row>
    <row r="20325" spans="8:14" x14ac:dyDescent="0.55000000000000004">
      <c r="H20325" s="4"/>
      <c r="M20325" s="5"/>
      <c r="N20325" s="6"/>
    </row>
    <row r="20326" spans="8:14" x14ac:dyDescent="0.55000000000000004">
      <c r="H20326" s="4"/>
      <c r="M20326" s="5"/>
      <c r="N20326" s="6"/>
    </row>
    <row r="20327" spans="8:14" x14ac:dyDescent="0.55000000000000004">
      <c r="H20327" s="4"/>
      <c r="M20327" s="5"/>
      <c r="N20327" s="6"/>
    </row>
    <row r="20328" spans="8:14" x14ac:dyDescent="0.55000000000000004">
      <c r="H20328" s="4"/>
      <c r="M20328" s="5"/>
      <c r="N20328" s="6"/>
    </row>
    <row r="20329" spans="8:14" x14ac:dyDescent="0.55000000000000004">
      <c r="H20329" s="4"/>
      <c r="M20329" s="5"/>
      <c r="N20329" s="6"/>
    </row>
    <row r="20330" spans="8:14" x14ac:dyDescent="0.55000000000000004">
      <c r="H20330" s="4"/>
      <c r="M20330" s="5"/>
      <c r="N20330" s="6"/>
    </row>
    <row r="20331" spans="8:14" x14ac:dyDescent="0.55000000000000004">
      <c r="H20331" s="4"/>
      <c r="M20331" s="5"/>
      <c r="N20331" s="6"/>
    </row>
    <row r="20332" spans="8:14" x14ac:dyDescent="0.55000000000000004">
      <c r="H20332" s="4"/>
      <c r="M20332" s="5"/>
      <c r="N20332" s="6"/>
    </row>
    <row r="20333" spans="8:14" x14ac:dyDescent="0.55000000000000004">
      <c r="H20333" s="4"/>
      <c r="M20333" s="5"/>
      <c r="N20333" s="6"/>
    </row>
    <row r="20334" spans="8:14" x14ac:dyDescent="0.55000000000000004">
      <c r="H20334" s="4"/>
      <c r="M20334" s="5"/>
      <c r="N20334" s="6"/>
    </row>
    <row r="20335" spans="8:14" x14ac:dyDescent="0.55000000000000004">
      <c r="H20335" s="4"/>
      <c r="M20335" s="5"/>
      <c r="N20335" s="6"/>
    </row>
    <row r="20336" spans="8:14" x14ac:dyDescent="0.55000000000000004">
      <c r="H20336" s="4"/>
      <c r="M20336" s="5"/>
      <c r="N20336" s="6"/>
    </row>
    <row r="20337" spans="8:14" x14ac:dyDescent="0.55000000000000004">
      <c r="H20337" s="4"/>
      <c r="M20337" s="5"/>
      <c r="N20337" s="6"/>
    </row>
    <row r="20338" spans="8:14" x14ac:dyDescent="0.55000000000000004">
      <c r="H20338" s="4"/>
      <c r="M20338" s="5"/>
      <c r="N20338" s="6"/>
    </row>
    <row r="20339" spans="8:14" x14ac:dyDescent="0.55000000000000004">
      <c r="H20339" s="4"/>
      <c r="M20339" s="5"/>
      <c r="N20339" s="6"/>
    </row>
    <row r="20340" spans="8:14" x14ac:dyDescent="0.55000000000000004">
      <c r="H20340" s="4"/>
      <c r="M20340" s="5"/>
      <c r="N20340" s="6"/>
    </row>
    <row r="20341" spans="8:14" x14ac:dyDescent="0.55000000000000004">
      <c r="H20341" s="4"/>
      <c r="M20341" s="5"/>
      <c r="N20341" s="6"/>
    </row>
    <row r="20342" spans="8:14" x14ac:dyDescent="0.55000000000000004">
      <c r="H20342" s="4"/>
      <c r="M20342" s="5"/>
      <c r="N20342" s="6"/>
    </row>
    <row r="20343" spans="8:14" x14ac:dyDescent="0.55000000000000004">
      <c r="H20343" s="4"/>
      <c r="M20343" s="5"/>
      <c r="N20343" s="6"/>
    </row>
    <row r="20344" spans="8:14" x14ac:dyDescent="0.55000000000000004">
      <c r="H20344" s="4"/>
      <c r="M20344" s="5"/>
      <c r="N20344" s="6"/>
    </row>
    <row r="20345" spans="8:14" x14ac:dyDescent="0.55000000000000004">
      <c r="H20345" s="4"/>
      <c r="M20345" s="5"/>
      <c r="N20345" s="6"/>
    </row>
    <row r="20346" spans="8:14" x14ac:dyDescent="0.55000000000000004">
      <c r="H20346" s="4"/>
      <c r="M20346" s="5"/>
      <c r="N20346" s="6"/>
    </row>
    <row r="20347" spans="8:14" x14ac:dyDescent="0.55000000000000004">
      <c r="H20347" s="4"/>
      <c r="M20347" s="5"/>
      <c r="N20347" s="6"/>
    </row>
    <row r="20348" spans="8:14" x14ac:dyDescent="0.55000000000000004">
      <c r="H20348" s="4"/>
      <c r="M20348" s="5"/>
      <c r="N20348" s="6"/>
    </row>
    <row r="20349" spans="8:14" x14ac:dyDescent="0.55000000000000004">
      <c r="H20349" s="4"/>
      <c r="M20349" s="5"/>
      <c r="N20349" s="6"/>
    </row>
    <row r="20350" spans="8:14" x14ac:dyDescent="0.55000000000000004">
      <c r="H20350" s="4"/>
      <c r="M20350" s="5"/>
      <c r="N20350" s="6"/>
    </row>
    <row r="20351" spans="8:14" x14ac:dyDescent="0.55000000000000004">
      <c r="H20351" s="4"/>
      <c r="M20351" s="5"/>
      <c r="N20351" s="6"/>
    </row>
    <row r="20352" spans="8:14" x14ac:dyDescent="0.55000000000000004">
      <c r="H20352" s="4"/>
      <c r="M20352" s="5"/>
      <c r="N20352" s="6"/>
    </row>
    <row r="20353" spans="8:14" x14ac:dyDescent="0.55000000000000004">
      <c r="H20353" s="4"/>
      <c r="M20353" s="5"/>
      <c r="N20353" s="6"/>
    </row>
    <row r="20354" spans="8:14" x14ac:dyDescent="0.55000000000000004">
      <c r="H20354" s="4"/>
      <c r="M20354" s="5"/>
      <c r="N20354" s="6"/>
    </row>
    <row r="20355" spans="8:14" x14ac:dyDescent="0.55000000000000004">
      <c r="H20355" s="4"/>
      <c r="M20355" s="5"/>
      <c r="N20355" s="6"/>
    </row>
    <row r="20356" spans="8:14" x14ac:dyDescent="0.55000000000000004">
      <c r="H20356" s="4"/>
      <c r="M20356" s="5"/>
      <c r="N20356" s="6"/>
    </row>
    <row r="20357" spans="8:14" x14ac:dyDescent="0.55000000000000004">
      <c r="H20357" s="4"/>
      <c r="M20357" s="5"/>
      <c r="N20357" s="6"/>
    </row>
    <row r="20358" spans="8:14" x14ac:dyDescent="0.55000000000000004">
      <c r="H20358" s="4"/>
      <c r="M20358" s="5"/>
      <c r="N20358" s="6"/>
    </row>
    <row r="20359" spans="8:14" x14ac:dyDescent="0.55000000000000004">
      <c r="H20359" s="4"/>
      <c r="M20359" s="5"/>
      <c r="N20359" s="6"/>
    </row>
    <row r="20360" spans="8:14" x14ac:dyDescent="0.55000000000000004">
      <c r="H20360" s="4"/>
      <c r="M20360" s="5"/>
      <c r="N20360" s="6"/>
    </row>
    <row r="20361" spans="8:14" x14ac:dyDescent="0.55000000000000004">
      <c r="H20361" s="4"/>
      <c r="M20361" s="5"/>
      <c r="N20361" s="6"/>
    </row>
    <row r="20362" spans="8:14" x14ac:dyDescent="0.55000000000000004">
      <c r="H20362" s="4"/>
      <c r="M20362" s="5"/>
      <c r="N20362" s="6"/>
    </row>
    <row r="20363" spans="8:14" x14ac:dyDescent="0.55000000000000004">
      <c r="H20363" s="4"/>
      <c r="M20363" s="5"/>
      <c r="N20363" s="6"/>
    </row>
    <row r="20364" spans="8:14" x14ac:dyDescent="0.55000000000000004">
      <c r="H20364" s="4"/>
      <c r="M20364" s="5"/>
      <c r="N20364" s="6"/>
    </row>
    <row r="20365" spans="8:14" x14ac:dyDescent="0.55000000000000004">
      <c r="H20365" s="4"/>
      <c r="M20365" s="5"/>
      <c r="N20365" s="6"/>
    </row>
    <row r="20366" spans="8:14" x14ac:dyDescent="0.55000000000000004">
      <c r="H20366" s="4"/>
      <c r="M20366" s="5"/>
      <c r="N20366" s="6"/>
    </row>
    <row r="20367" spans="8:14" x14ac:dyDescent="0.55000000000000004">
      <c r="H20367" s="4"/>
      <c r="M20367" s="5"/>
      <c r="N20367" s="6"/>
    </row>
    <row r="20368" spans="8:14" x14ac:dyDescent="0.55000000000000004">
      <c r="H20368" s="4"/>
      <c r="M20368" s="5"/>
      <c r="N20368" s="6"/>
    </row>
    <row r="20369" spans="8:14" x14ac:dyDescent="0.55000000000000004">
      <c r="H20369" s="4"/>
      <c r="M20369" s="5"/>
      <c r="N20369" s="6"/>
    </row>
    <row r="20370" spans="8:14" x14ac:dyDescent="0.55000000000000004">
      <c r="H20370" s="4"/>
      <c r="M20370" s="5"/>
      <c r="N20370" s="6"/>
    </row>
    <row r="20371" spans="8:14" x14ac:dyDescent="0.55000000000000004">
      <c r="H20371" s="4"/>
      <c r="M20371" s="5"/>
      <c r="N20371" s="6"/>
    </row>
    <row r="20372" spans="8:14" x14ac:dyDescent="0.55000000000000004">
      <c r="H20372" s="4"/>
      <c r="M20372" s="5"/>
      <c r="N20372" s="6"/>
    </row>
    <row r="20373" spans="8:14" x14ac:dyDescent="0.55000000000000004">
      <c r="H20373" s="4"/>
      <c r="M20373" s="5"/>
      <c r="N20373" s="6"/>
    </row>
    <row r="20374" spans="8:14" x14ac:dyDescent="0.55000000000000004">
      <c r="H20374" s="4"/>
      <c r="M20374" s="5"/>
      <c r="N20374" s="6"/>
    </row>
    <row r="20375" spans="8:14" x14ac:dyDescent="0.55000000000000004">
      <c r="H20375" s="4"/>
      <c r="M20375" s="5"/>
      <c r="N20375" s="6"/>
    </row>
    <row r="20376" spans="8:14" x14ac:dyDescent="0.55000000000000004">
      <c r="H20376" s="4"/>
      <c r="M20376" s="5"/>
      <c r="N20376" s="6"/>
    </row>
    <row r="20377" spans="8:14" x14ac:dyDescent="0.55000000000000004">
      <c r="H20377" s="4"/>
      <c r="M20377" s="5"/>
      <c r="N20377" s="6"/>
    </row>
    <row r="20378" spans="8:14" x14ac:dyDescent="0.55000000000000004">
      <c r="H20378" s="4"/>
      <c r="M20378" s="5"/>
      <c r="N20378" s="6"/>
    </row>
    <row r="20379" spans="8:14" x14ac:dyDescent="0.55000000000000004">
      <c r="H20379" s="4"/>
      <c r="M20379" s="5"/>
      <c r="N20379" s="6"/>
    </row>
    <row r="20380" spans="8:14" x14ac:dyDescent="0.55000000000000004">
      <c r="H20380" s="4"/>
      <c r="M20380" s="5"/>
      <c r="N20380" s="6"/>
    </row>
    <row r="20381" spans="8:14" x14ac:dyDescent="0.55000000000000004">
      <c r="H20381" s="4"/>
      <c r="M20381" s="5"/>
      <c r="N20381" s="6"/>
    </row>
    <row r="20382" spans="8:14" x14ac:dyDescent="0.55000000000000004">
      <c r="H20382" s="4"/>
      <c r="M20382" s="5"/>
      <c r="N20382" s="6"/>
    </row>
    <row r="20383" spans="8:14" x14ac:dyDescent="0.55000000000000004">
      <c r="H20383" s="4"/>
      <c r="M20383" s="5"/>
      <c r="N20383" s="6"/>
    </row>
    <row r="20384" spans="8:14" x14ac:dyDescent="0.55000000000000004">
      <c r="H20384" s="4"/>
      <c r="M20384" s="5"/>
      <c r="N20384" s="6"/>
    </row>
    <row r="20385" spans="8:14" x14ac:dyDescent="0.55000000000000004">
      <c r="H20385" s="4"/>
      <c r="M20385" s="5"/>
      <c r="N20385" s="6"/>
    </row>
    <row r="20386" spans="8:14" x14ac:dyDescent="0.55000000000000004">
      <c r="H20386" s="4"/>
      <c r="M20386" s="5"/>
      <c r="N20386" s="6"/>
    </row>
    <row r="20387" spans="8:14" x14ac:dyDescent="0.55000000000000004">
      <c r="H20387" s="4"/>
      <c r="M20387" s="5"/>
      <c r="N20387" s="6"/>
    </row>
    <row r="20388" spans="8:14" x14ac:dyDescent="0.55000000000000004">
      <c r="H20388" s="4"/>
      <c r="M20388" s="5"/>
      <c r="N20388" s="6"/>
    </row>
    <row r="20389" spans="8:14" x14ac:dyDescent="0.55000000000000004">
      <c r="H20389" s="4"/>
      <c r="M20389" s="5"/>
      <c r="N20389" s="6"/>
    </row>
    <row r="20390" spans="8:14" x14ac:dyDescent="0.55000000000000004">
      <c r="H20390" s="4"/>
      <c r="M20390" s="5"/>
      <c r="N20390" s="6"/>
    </row>
    <row r="20391" spans="8:14" x14ac:dyDescent="0.55000000000000004">
      <c r="H20391" s="4"/>
      <c r="M20391" s="5"/>
      <c r="N20391" s="6"/>
    </row>
    <row r="20392" spans="8:14" x14ac:dyDescent="0.55000000000000004">
      <c r="H20392" s="4"/>
      <c r="M20392" s="5"/>
      <c r="N20392" s="6"/>
    </row>
    <row r="20393" spans="8:14" x14ac:dyDescent="0.55000000000000004">
      <c r="H20393" s="4"/>
      <c r="M20393" s="5"/>
      <c r="N20393" s="6"/>
    </row>
    <row r="20394" spans="8:14" x14ac:dyDescent="0.55000000000000004">
      <c r="H20394" s="4"/>
      <c r="M20394" s="5"/>
      <c r="N20394" s="6"/>
    </row>
    <row r="20395" spans="8:14" x14ac:dyDescent="0.55000000000000004">
      <c r="H20395" s="4"/>
      <c r="M20395" s="5"/>
      <c r="N20395" s="6"/>
    </row>
    <row r="20396" spans="8:14" x14ac:dyDescent="0.55000000000000004">
      <c r="H20396" s="4"/>
      <c r="M20396" s="5"/>
      <c r="N20396" s="6"/>
    </row>
    <row r="20397" spans="8:14" x14ac:dyDescent="0.55000000000000004">
      <c r="H20397" s="4"/>
      <c r="M20397" s="5"/>
      <c r="N20397" s="6"/>
    </row>
    <row r="20398" spans="8:14" x14ac:dyDescent="0.55000000000000004">
      <c r="H20398" s="4"/>
      <c r="M20398" s="5"/>
      <c r="N20398" s="6"/>
    </row>
    <row r="20399" spans="8:14" x14ac:dyDescent="0.55000000000000004">
      <c r="H20399" s="4"/>
      <c r="M20399" s="5"/>
      <c r="N20399" s="6"/>
    </row>
    <row r="20400" spans="8:14" x14ac:dyDescent="0.55000000000000004">
      <c r="H20400" s="4"/>
      <c r="M20400" s="5"/>
      <c r="N20400" s="6"/>
    </row>
    <row r="20401" spans="8:14" x14ac:dyDescent="0.55000000000000004">
      <c r="H20401" s="4"/>
      <c r="M20401" s="5"/>
      <c r="N20401" s="6"/>
    </row>
    <row r="20402" spans="8:14" x14ac:dyDescent="0.55000000000000004">
      <c r="H20402" s="4"/>
      <c r="M20402" s="5"/>
      <c r="N20402" s="6"/>
    </row>
    <row r="20403" spans="8:14" x14ac:dyDescent="0.55000000000000004">
      <c r="H20403" s="4"/>
      <c r="M20403" s="5"/>
      <c r="N20403" s="6"/>
    </row>
    <row r="20404" spans="8:14" x14ac:dyDescent="0.55000000000000004">
      <c r="H20404" s="4"/>
      <c r="M20404" s="5"/>
      <c r="N20404" s="6"/>
    </row>
    <row r="20405" spans="8:14" x14ac:dyDescent="0.55000000000000004">
      <c r="H20405" s="4"/>
      <c r="M20405" s="5"/>
      <c r="N20405" s="6"/>
    </row>
    <row r="20406" spans="8:14" x14ac:dyDescent="0.55000000000000004">
      <c r="H20406" s="4"/>
      <c r="M20406" s="5"/>
      <c r="N20406" s="6"/>
    </row>
    <row r="20407" spans="8:14" x14ac:dyDescent="0.55000000000000004">
      <c r="H20407" s="4"/>
      <c r="M20407" s="5"/>
      <c r="N20407" s="6"/>
    </row>
    <row r="20408" spans="8:14" x14ac:dyDescent="0.55000000000000004">
      <c r="H20408" s="4"/>
      <c r="M20408" s="5"/>
      <c r="N20408" s="6"/>
    </row>
    <row r="20409" spans="8:14" x14ac:dyDescent="0.55000000000000004">
      <c r="H20409" s="4"/>
      <c r="M20409" s="5"/>
      <c r="N20409" s="6"/>
    </row>
    <row r="20410" spans="8:14" x14ac:dyDescent="0.55000000000000004">
      <c r="H20410" s="4"/>
      <c r="M20410" s="5"/>
      <c r="N20410" s="6"/>
    </row>
    <row r="20411" spans="8:14" x14ac:dyDescent="0.55000000000000004">
      <c r="H20411" s="4"/>
      <c r="M20411" s="5"/>
      <c r="N20411" s="6"/>
    </row>
    <row r="20412" spans="8:14" x14ac:dyDescent="0.55000000000000004">
      <c r="H20412" s="4"/>
      <c r="M20412" s="5"/>
      <c r="N20412" s="6"/>
    </row>
    <row r="20413" spans="8:14" x14ac:dyDescent="0.55000000000000004">
      <c r="H20413" s="4"/>
      <c r="M20413" s="5"/>
      <c r="N20413" s="6"/>
    </row>
    <row r="20414" spans="8:14" x14ac:dyDescent="0.55000000000000004">
      <c r="H20414" s="4"/>
      <c r="M20414" s="5"/>
      <c r="N20414" s="6"/>
    </row>
    <row r="20415" spans="8:14" x14ac:dyDescent="0.55000000000000004">
      <c r="H20415" s="4"/>
      <c r="M20415" s="5"/>
      <c r="N20415" s="6"/>
    </row>
    <row r="20416" spans="8:14" x14ac:dyDescent="0.55000000000000004">
      <c r="H20416" s="4"/>
      <c r="M20416" s="5"/>
      <c r="N20416" s="6"/>
    </row>
    <row r="20417" spans="8:14" x14ac:dyDescent="0.55000000000000004">
      <c r="H20417" s="4"/>
      <c r="M20417" s="5"/>
      <c r="N20417" s="6"/>
    </row>
    <row r="20418" spans="8:14" x14ac:dyDescent="0.55000000000000004">
      <c r="H20418" s="4"/>
      <c r="M20418" s="5"/>
      <c r="N20418" s="6"/>
    </row>
    <row r="20419" spans="8:14" x14ac:dyDescent="0.55000000000000004">
      <c r="H20419" s="4"/>
      <c r="M20419" s="5"/>
      <c r="N20419" s="6"/>
    </row>
    <row r="20420" spans="8:14" x14ac:dyDescent="0.55000000000000004">
      <c r="H20420" s="4"/>
      <c r="M20420" s="5"/>
      <c r="N20420" s="6"/>
    </row>
    <row r="20421" spans="8:14" x14ac:dyDescent="0.55000000000000004">
      <c r="H20421" s="4"/>
      <c r="M20421" s="5"/>
      <c r="N20421" s="6"/>
    </row>
    <row r="20422" spans="8:14" x14ac:dyDescent="0.55000000000000004">
      <c r="H20422" s="4"/>
      <c r="M20422" s="5"/>
      <c r="N20422" s="6"/>
    </row>
    <row r="20423" spans="8:14" x14ac:dyDescent="0.55000000000000004">
      <c r="H20423" s="4"/>
      <c r="M20423" s="5"/>
      <c r="N20423" s="6"/>
    </row>
    <row r="20424" spans="8:14" x14ac:dyDescent="0.55000000000000004">
      <c r="H20424" s="4"/>
      <c r="M20424" s="5"/>
      <c r="N20424" s="6"/>
    </row>
    <row r="20425" spans="8:14" x14ac:dyDescent="0.55000000000000004">
      <c r="H20425" s="4"/>
      <c r="M20425" s="5"/>
      <c r="N20425" s="6"/>
    </row>
    <row r="20426" spans="8:14" x14ac:dyDescent="0.55000000000000004">
      <c r="H20426" s="4"/>
      <c r="M20426" s="5"/>
      <c r="N20426" s="6"/>
    </row>
    <row r="20427" spans="8:14" x14ac:dyDescent="0.55000000000000004">
      <c r="H20427" s="4"/>
      <c r="M20427" s="5"/>
      <c r="N20427" s="6"/>
    </row>
    <row r="20428" spans="8:14" x14ac:dyDescent="0.55000000000000004">
      <c r="H20428" s="4"/>
      <c r="M20428" s="5"/>
      <c r="N20428" s="6"/>
    </row>
    <row r="20429" spans="8:14" x14ac:dyDescent="0.55000000000000004">
      <c r="H20429" s="4"/>
      <c r="M20429" s="5"/>
      <c r="N20429" s="6"/>
    </row>
    <row r="20430" spans="8:14" x14ac:dyDescent="0.55000000000000004">
      <c r="H20430" s="4"/>
      <c r="M20430" s="5"/>
      <c r="N20430" s="6"/>
    </row>
    <row r="20431" spans="8:14" x14ac:dyDescent="0.55000000000000004">
      <c r="H20431" s="4"/>
      <c r="M20431" s="5"/>
      <c r="N20431" s="6"/>
    </row>
    <row r="20432" spans="8:14" x14ac:dyDescent="0.55000000000000004">
      <c r="H20432" s="4"/>
      <c r="M20432" s="5"/>
      <c r="N20432" s="6"/>
    </row>
    <row r="20433" spans="8:14" x14ac:dyDescent="0.55000000000000004">
      <c r="H20433" s="4"/>
      <c r="M20433" s="5"/>
      <c r="N20433" s="6"/>
    </row>
    <row r="20434" spans="8:14" x14ac:dyDescent="0.55000000000000004">
      <c r="H20434" s="4"/>
      <c r="M20434" s="5"/>
      <c r="N20434" s="6"/>
    </row>
    <row r="20435" spans="8:14" x14ac:dyDescent="0.55000000000000004">
      <c r="H20435" s="4"/>
      <c r="M20435" s="5"/>
      <c r="N20435" s="6"/>
    </row>
    <row r="20436" spans="8:14" x14ac:dyDescent="0.55000000000000004">
      <c r="H20436" s="4"/>
      <c r="M20436" s="5"/>
      <c r="N20436" s="6"/>
    </row>
    <row r="20437" spans="8:14" x14ac:dyDescent="0.55000000000000004">
      <c r="H20437" s="4"/>
      <c r="M20437" s="5"/>
      <c r="N20437" s="6"/>
    </row>
    <row r="20438" spans="8:14" x14ac:dyDescent="0.55000000000000004">
      <c r="H20438" s="4"/>
      <c r="M20438" s="5"/>
      <c r="N20438" s="6"/>
    </row>
    <row r="20439" spans="8:14" x14ac:dyDescent="0.55000000000000004">
      <c r="H20439" s="4"/>
      <c r="M20439" s="5"/>
      <c r="N20439" s="6"/>
    </row>
    <row r="20440" spans="8:14" x14ac:dyDescent="0.55000000000000004">
      <c r="H20440" s="4"/>
      <c r="M20440" s="5"/>
      <c r="N20440" s="6"/>
    </row>
    <row r="20441" spans="8:14" x14ac:dyDescent="0.55000000000000004">
      <c r="H20441" s="4"/>
      <c r="M20441" s="5"/>
      <c r="N20441" s="6"/>
    </row>
    <row r="20442" spans="8:14" x14ac:dyDescent="0.55000000000000004">
      <c r="H20442" s="4"/>
      <c r="M20442" s="5"/>
      <c r="N20442" s="6"/>
    </row>
    <row r="20443" spans="8:14" x14ac:dyDescent="0.55000000000000004">
      <c r="H20443" s="4"/>
      <c r="M20443" s="5"/>
      <c r="N20443" s="6"/>
    </row>
    <row r="20444" spans="8:14" x14ac:dyDescent="0.55000000000000004">
      <c r="H20444" s="4"/>
      <c r="M20444" s="5"/>
      <c r="N20444" s="6"/>
    </row>
    <row r="20445" spans="8:14" x14ac:dyDescent="0.55000000000000004">
      <c r="H20445" s="4"/>
      <c r="M20445" s="5"/>
      <c r="N20445" s="6"/>
    </row>
    <row r="20446" spans="8:14" x14ac:dyDescent="0.55000000000000004">
      <c r="H20446" s="4"/>
      <c r="M20446" s="5"/>
      <c r="N20446" s="6"/>
    </row>
    <row r="20447" spans="8:14" x14ac:dyDescent="0.55000000000000004">
      <c r="H20447" s="4"/>
      <c r="M20447" s="5"/>
      <c r="N20447" s="6"/>
    </row>
    <row r="20448" spans="8:14" x14ac:dyDescent="0.55000000000000004">
      <c r="H20448" s="4"/>
      <c r="M20448" s="5"/>
      <c r="N20448" s="6"/>
    </row>
    <row r="20449" spans="8:14" x14ac:dyDescent="0.55000000000000004">
      <c r="H20449" s="4"/>
      <c r="M20449" s="5"/>
      <c r="N20449" s="6"/>
    </row>
    <row r="20450" spans="8:14" x14ac:dyDescent="0.55000000000000004">
      <c r="H20450" s="4"/>
      <c r="M20450" s="5"/>
      <c r="N20450" s="6"/>
    </row>
    <row r="20451" spans="8:14" x14ac:dyDescent="0.55000000000000004">
      <c r="H20451" s="4"/>
      <c r="M20451" s="5"/>
      <c r="N20451" s="6"/>
    </row>
    <row r="20452" spans="8:14" x14ac:dyDescent="0.55000000000000004">
      <c r="H20452" s="4"/>
      <c r="M20452" s="5"/>
      <c r="N20452" s="6"/>
    </row>
    <row r="20453" spans="8:14" x14ac:dyDescent="0.55000000000000004">
      <c r="H20453" s="4"/>
      <c r="M20453" s="5"/>
      <c r="N20453" s="6"/>
    </row>
    <row r="20454" spans="8:14" x14ac:dyDescent="0.55000000000000004">
      <c r="H20454" s="4"/>
      <c r="M20454" s="5"/>
      <c r="N20454" s="6"/>
    </row>
    <row r="20455" spans="8:14" x14ac:dyDescent="0.55000000000000004">
      <c r="H20455" s="4"/>
      <c r="M20455" s="5"/>
      <c r="N20455" s="6"/>
    </row>
    <row r="20456" spans="8:14" x14ac:dyDescent="0.55000000000000004">
      <c r="H20456" s="4"/>
      <c r="M20456" s="5"/>
      <c r="N20456" s="6"/>
    </row>
    <row r="20457" spans="8:14" x14ac:dyDescent="0.55000000000000004">
      <c r="H20457" s="4"/>
      <c r="M20457" s="5"/>
      <c r="N20457" s="6"/>
    </row>
    <row r="20458" spans="8:14" x14ac:dyDescent="0.55000000000000004">
      <c r="H20458" s="4"/>
      <c r="M20458" s="5"/>
      <c r="N20458" s="6"/>
    </row>
    <row r="20459" spans="8:14" x14ac:dyDescent="0.55000000000000004">
      <c r="H20459" s="4"/>
      <c r="M20459" s="5"/>
      <c r="N20459" s="6"/>
    </row>
    <row r="20460" spans="8:14" x14ac:dyDescent="0.55000000000000004">
      <c r="H20460" s="4"/>
      <c r="M20460" s="5"/>
      <c r="N20460" s="6"/>
    </row>
    <row r="20461" spans="8:14" x14ac:dyDescent="0.55000000000000004">
      <c r="H20461" s="4"/>
      <c r="M20461" s="5"/>
      <c r="N20461" s="6"/>
    </row>
    <row r="20462" spans="8:14" x14ac:dyDescent="0.55000000000000004">
      <c r="H20462" s="4"/>
      <c r="M20462" s="5"/>
      <c r="N20462" s="6"/>
    </row>
    <row r="20463" spans="8:14" x14ac:dyDescent="0.55000000000000004">
      <c r="H20463" s="4"/>
      <c r="M20463" s="5"/>
      <c r="N20463" s="6"/>
    </row>
    <row r="20464" spans="8:14" x14ac:dyDescent="0.55000000000000004">
      <c r="H20464" s="4"/>
      <c r="M20464" s="5"/>
      <c r="N20464" s="6"/>
    </row>
    <row r="20465" spans="8:14" x14ac:dyDescent="0.55000000000000004">
      <c r="H20465" s="4"/>
      <c r="M20465" s="5"/>
      <c r="N20465" s="6"/>
    </row>
    <row r="20466" spans="8:14" x14ac:dyDescent="0.55000000000000004">
      <c r="H20466" s="4"/>
      <c r="M20466" s="5"/>
      <c r="N20466" s="6"/>
    </row>
    <row r="20467" spans="8:14" x14ac:dyDescent="0.55000000000000004">
      <c r="H20467" s="4"/>
      <c r="M20467" s="5"/>
      <c r="N20467" s="6"/>
    </row>
    <row r="20468" spans="8:14" x14ac:dyDescent="0.55000000000000004">
      <c r="H20468" s="4"/>
      <c r="M20468" s="5"/>
      <c r="N20468" s="6"/>
    </row>
    <row r="20469" spans="8:14" x14ac:dyDescent="0.55000000000000004">
      <c r="H20469" s="4"/>
      <c r="M20469" s="5"/>
      <c r="N20469" s="6"/>
    </row>
    <row r="20470" spans="8:14" x14ac:dyDescent="0.55000000000000004">
      <c r="H20470" s="4"/>
      <c r="M20470" s="5"/>
      <c r="N20470" s="6"/>
    </row>
    <row r="20471" spans="8:14" x14ac:dyDescent="0.55000000000000004">
      <c r="H20471" s="4"/>
      <c r="M20471" s="5"/>
      <c r="N20471" s="6"/>
    </row>
    <row r="20472" spans="8:14" x14ac:dyDescent="0.55000000000000004">
      <c r="H20472" s="4"/>
      <c r="M20472" s="5"/>
      <c r="N20472" s="6"/>
    </row>
    <row r="20473" spans="8:14" x14ac:dyDescent="0.55000000000000004">
      <c r="H20473" s="4"/>
      <c r="M20473" s="5"/>
      <c r="N20473" s="6"/>
    </row>
    <row r="20474" spans="8:14" x14ac:dyDescent="0.55000000000000004">
      <c r="H20474" s="4"/>
      <c r="M20474" s="5"/>
      <c r="N20474" s="6"/>
    </row>
    <row r="20475" spans="8:14" x14ac:dyDescent="0.55000000000000004">
      <c r="H20475" s="4"/>
      <c r="M20475" s="5"/>
      <c r="N20475" s="6"/>
    </row>
    <row r="20476" spans="8:14" x14ac:dyDescent="0.55000000000000004">
      <c r="H20476" s="4"/>
      <c r="M20476" s="5"/>
      <c r="N20476" s="6"/>
    </row>
    <row r="20477" spans="8:14" x14ac:dyDescent="0.55000000000000004">
      <c r="H20477" s="4"/>
      <c r="M20477" s="5"/>
      <c r="N20477" s="6"/>
    </row>
    <row r="20478" spans="8:14" x14ac:dyDescent="0.55000000000000004">
      <c r="H20478" s="4"/>
      <c r="M20478" s="5"/>
      <c r="N20478" s="6"/>
    </row>
    <row r="20479" spans="8:14" x14ac:dyDescent="0.55000000000000004">
      <c r="H20479" s="4"/>
      <c r="M20479" s="5"/>
      <c r="N20479" s="6"/>
    </row>
    <row r="20480" spans="8:14" x14ac:dyDescent="0.55000000000000004">
      <c r="H20480" s="4"/>
      <c r="M20480" s="5"/>
      <c r="N20480" s="6"/>
    </row>
    <row r="20481" spans="8:14" x14ac:dyDescent="0.55000000000000004">
      <c r="H20481" s="4"/>
      <c r="M20481" s="5"/>
      <c r="N20481" s="6"/>
    </row>
    <row r="20482" spans="8:14" x14ac:dyDescent="0.55000000000000004">
      <c r="H20482" s="4"/>
      <c r="M20482" s="5"/>
      <c r="N20482" s="6"/>
    </row>
    <row r="20483" spans="8:14" x14ac:dyDescent="0.55000000000000004">
      <c r="H20483" s="4"/>
      <c r="M20483" s="5"/>
      <c r="N20483" s="6"/>
    </row>
    <row r="20484" spans="8:14" x14ac:dyDescent="0.55000000000000004">
      <c r="H20484" s="4"/>
      <c r="M20484" s="5"/>
      <c r="N20484" s="6"/>
    </row>
    <row r="20485" spans="8:14" x14ac:dyDescent="0.55000000000000004">
      <c r="H20485" s="4"/>
      <c r="M20485" s="5"/>
      <c r="N20485" s="6"/>
    </row>
    <row r="20486" spans="8:14" x14ac:dyDescent="0.55000000000000004">
      <c r="H20486" s="4"/>
      <c r="M20486" s="5"/>
      <c r="N20486" s="6"/>
    </row>
    <row r="20487" spans="8:14" x14ac:dyDescent="0.55000000000000004">
      <c r="H20487" s="4"/>
      <c r="M20487" s="5"/>
      <c r="N20487" s="6"/>
    </row>
    <row r="20488" spans="8:14" x14ac:dyDescent="0.55000000000000004">
      <c r="H20488" s="4"/>
      <c r="M20488" s="5"/>
      <c r="N20488" s="6"/>
    </row>
    <row r="20489" spans="8:14" x14ac:dyDescent="0.55000000000000004">
      <c r="H20489" s="4"/>
      <c r="M20489" s="5"/>
      <c r="N20489" s="6"/>
    </row>
    <row r="20490" spans="8:14" x14ac:dyDescent="0.55000000000000004">
      <c r="H20490" s="4"/>
      <c r="M20490" s="5"/>
      <c r="N20490" s="6"/>
    </row>
    <row r="20491" spans="8:14" x14ac:dyDescent="0.55000000000000004">
      <c r="H20491" s="4"/>
      <c r="M20491" s="5"/>
      <c r="N20491" s="6"/>
    </row>
    <row r="20492" spans="8:14" x14ac:dyDescent="0.55000000000000004">
      <c r="H20492" s="4"/>
      <c r="M20492" s="5"/>
      <c r="N20492" s="6"/>
    </row>
    <row r="20493" spans="8:14" x14ac:dyDescent="0.55000000000000004">
      <c r="H20493" s="4"/>
      <c r="M20493" s="5"/>
      <c r="N20493" s="6"/>
    </row>
    <row r="20494" spans="8:14" x14ac:dyDescent="0.55000000000000004">
      <c r="H20494" s="4"/>
      <c r="M20494" s="5"/>
      <c r="N20494" s="6"/>
    </row>
    <row r="20495" spans="8:14" x14ac:dyDescent="0.55000000000000004">
      <c r="H20495" s="4"/>
      <c r="M20495" s="5"/>
      <c r="N20495" s="6"/>
    </row>
    <row r="20496" spans="8:14" x14ac:dyDescent="0.55000000000000004">
      <c r="H20496" s="4"/>
      <c r="M20496" s="5"/>
      <c r="N20496" s="6"/>
    </row>
    <row r="20497" spans="8:14" x14ac:dyDescent="0.55000000000000004">
      <c r="H20497" s="4"/>
      <c r="M20497" s="5"/>
      <c r="N20497" s="6"/>
    </row>
    <row r="20498" spans="8:14" x14ac:dyDescent="0.55000000000000004">
      <c r="H20498" s="4"/>
      <c r="M20498" s="5"/>
      <c r="N20498" s="6"/>
    </row>
    <row r="20499" spans="8:14" x14ac:dyDescent="0.55000000000000004">
      <c r="H20499" s="4"/>
      <c r="M20499" s="5"/>
      <c r="N20499" s="6"/>
    </row>
    <row r="20500" spans="8:14" x14ac:dyDescent="0.55000000000000004">
      <c r="H20500" s="4"/>
      <c r="M20500" s="5"/>
      <c r="N20500" s="6"/>
    </row>
    <row r="20501" spans="8:14" x14ac:dyDescent="0.55000000000000004">
      <c r="H20501" s="4"/>
      <c r="M20501" s="5"/>
      <c r="N20501" s="6"/>
    </row>
    <row r="20502" spans="8:14" x14ac:dyDescent="0.55000000000000004">
      <c r="H20502" s="4"/>
      <c r="M20502" s="5"/>
      <c r="N20502" s="6"/>
    </row>
    <row r="20503" spans="8:14" x14ac:dyDescent="0.55000000000000004">
      <c r="H20503" s="4"/>
      <c r="M20503" s="5"/>
      <c r="N20503" s="6"/>
    </row>
    <row r="20504" spans="8:14" x14ac:dyDescent="0.55000000000000004">
      <c r="H20504" s="4"/>
      <c r="M20504" s="5"/>
      <c r="N20504" s="6"/>
    </row>
    <row r="20505" spans="8:14" x14ac:dyDescent="0.55000000000000004">
      <c r="H20505" s="4"/>
      <c r="M20505" s="5"/>
      <c r="N20505" s="6"/>
    </row>
    <row r="20506" spans="8:14" x14ac:dyDescent="0.55000000000000004">
      <c r="H20506" s="4"/>
      <c r="M20506" s="5"/>
      <c r="N20506" s="6"/>
    </row>
    <row r="20507" spans="8:14" x14ac:dyDescent="0.55000000000000004">
      <c r="H20507" s="4"/>
      <c r="M20507" s="5"/>
      <c r="N20507" s="6"/>
    </row>
    <row r="20508" spans="8:14" x14ac:dyDescent="0.55000000000000004">
      <c r="H20508" s="4"/>
      <c r="M20508" s="5"/>
      <c r="N20508" s="6"/>
    </row>
    <row r="20509" spans="8:14" x14ac:dyDescent="0.55000000000000004">
      <c r="H20509" s="4"/>
      <c r="M20509" s="5"/>
      <c r="N20509" s="6"/>
    </row>
    <row r="20510" spans="8:14" x14ac:dyDescent="0.55000000000000004">
      <c r="H20510" s="4"/>
      <c r="M20510" s="5"/>
      <c r="N20510" s="6"/>
    </row>
    <row r="20511" spans="8:14" x14ac:dyDescent="0.55000000000000004">
      <c r="H20511" s="4"/>
      <c r="M20511" s="5"/>
      <c r="N20511" s="6"/>
    </row>
    <row r="20512" spans="8:14" x14ac:dyDescent="0.55000000000000004">
      <c r="H20512" s="4"/>
      <c r="M20512" s="5"/>
      <c r="N20512" s="6"/>
    </row>
    <row r="20513" spans="8:14" x14ac:dyDescent="0.55000000000000004">
      <c r="H20513" s="4"/>
      <c r="M20513" s="5"/>
      <c r="N20513" s="6"/>
    </row>
    <row r="20514" spans="8:14" x14ac:dyDescent="0.55000000000000004">
      <c r="H20514" s="4"/>
      <c r="M20514" s="5"/>
      <c r="N20514" s="6"/>
    </row>
    <row r="20515" spans="8:14" x14ac:dyDescent="0.55000000000000004">
      <c r="H20515" s="4"/>
      <c r="M20515" s="5"/>
      <c r="N20515" s="6"/>
    </row>
    <row r="20516" spans="8:14" x14ac:dyDescent="0.55000000000000004">
      <c r="H20516" s="4"/>
      <c r="M20516" s="5"/>
      <c r="N20516" s="6"/>
    </row>
    <row r="20517" spans="8:14" x14ac:dyDescent="0.55000000000000004">
      <c r="H20517" s="4"/>
      <c r="M20517" s="5"/>
      <c r="N20517" s="6"/>
    </row>
    <row r="20518" spans="8:14" x14ac:dyDescent="0.55000000000000004">
      <c r="H20518" s="4"/>
      <c r="M20518" s="5"/>
      <c r="N20518" s="6"/>
    </row>
    <row r="20519" spans="8:14" x14ac:dyDescent="0.55000000000000004">
      <c r="H20519" s="4"/>
      <c r="M20519" s="5"/>
      <c r="N20519" s="6"/>
    </row>
    <row r="20520" spans="8:14" x14ac:dyDescent="0.55000000000000004">
      <c r="H20520" s="4"/>
      <c r="M20520" s="5"/>
      <c r="N20520" s="6"/>
    </row>
    <row r="20521" spans="8:14" x14ac:dyDescent="0.55000000000000004">
      <c r="H20521" s="4"/>
      <c r="M20521" s="5"/>
      <c r="N20521" s="6"/>
    </row>
    <row r="20522" spans="8:14" x14ac:dyDescent="0.55000000000000004">
      <c r="H20522" s="4"/>
      <c r="M20522" s="5"/>
      <c r="N20522" s="6"/>
    </row>
    <row r="20523" spans="8:14" x14ac:dyDescent="0.55000000000000004">
      <c r="H20523" s="4"/>
      <c r="M20523" s="5"/>
      <c r="N20523" s="6"/>
    </row>
    <row r="20524" spans="8:14" x14ac:dyDescent="0.55000000000000004">
      <c r="H20524" s="4"/>
      <c r="M20524" s="5"/>
      <c r="N20524" s="6"/>
    </row>
    <row r="20525" spans="8:14" x14ac:dyDescent="0.55000000000000004">
      <c r="H20525" s="4"/>
      <c r="M20525" s="5"/>
      <c r="N20525" s="6"/>
    </row>
    <row r="20526" spans="8:14" x14ac:dyDescent="0.55000000000000004">
      <c r="H20526" s="4"/>
      <c r="M20526" s="5"/>
      <c r="N20526" s="6"/>
    </row>
    <row r="20527" spans="8:14" x14ac:dyDescent="0.55000000000000004">
      <c r="H20527" s="4"/>
      <c r="M20527" s="5"/>
      <c r="N20527" s="6"/>
    </row>
    <row r="20528" spans="8:14" x14ac:dyDescent="0.55000000000000004">
      <c r="H20528" s="4"/>
      <c r="M20528" s="5"/>
      <c r="N20528" s="6"/>
    </row>
    <row r="20529" spans="8:14" x14ac:dyDescent="0.55000000000000004">
      <c r="H20529" s="4"/>
      <c r="M20529" s="5"/>
      <c r="N20529" s="6"/>
    </row>
    <row r="20530" spans="8:14" x14ac:dyDescent="0.55000000000000004">
      <c r="H20530" s="4"/>
      <c r="M20530" s="5"/>
      <c r="N20530" s="6"/>
    </row>
    <row r="20531" spans="8:14" x14ac:dyDescent="0.55000000000000004">
      <c r="H20531" s="4"/>
      <c r="M20531" s="5"/>
      <c r="N20531" s="6"/>
    </row>
    <row r="20532" spans="8:14" x14ac:dyDescent="0.55000000000000004">
      <c r="H20532" s="4"/>
      <c r="M20532" s="5"/>
      <c r="N20532" s="6"/>
    </row>
    <row r="20533" spans="8:14" x14ac:dyDescent="0.55000000000000004">
      <c r="H20533" s="4"/>
      <c r="M20533" s="5"/>
      <c r="N20533" s="6"/>
    </row>
    <row r="20534" spans="8:14" x14ac:dyDescent="0.55000000000000004">
      <c r="H20534" s="4"/>
      <c r="M20534" s="5"/>
      <c r="N20534" s="6"/>
    </row>
    <row r="20535" spans="8:14" x14ac:dyDescent="0.55000000000000004">
      <c r="H20535" s="4"/>
      <c r="M20535" s="5"/>
      <c r="N20535" s="6"/>
    </row>
    <row r="20536" spans="8:14" x14ac:dyDescent="0.55000000000000004">
      <c r="H20536" s="4"/>
      <c r="M20536" s="5"/>
      <c r="N20536" s="6"/>
    </row>
    <row r="20537" spans="8:14" x14ac:dyDescent="0.55000000000000004">
      <c r="H20537" s="4"/>
      <c r="M20537" s="5"/>
      <c r="N20537" s="6"/>
    </row>
    <row r="20538" spans="8:14" x14ac:dyDescent="0.55000000000000004">
      <c r="H20538" s="4"/>
      <c r="M20538" s="5"/>
      <c r="N20538" s="6"/>
    </row>
    <row r="20539" spans="8:14" x14ac:dyDescent="0.55000000000000004">
      <c r="H20539" s="4"/>
      <c r="M20539" s="5"/>
      <c r="N20539" s="6"/>
    </row>
    <row r="20540" spans="8:14" x14ac:dyDescent="0.55000000000000004">
      <c r="H20540" s="4"/>
      <c r="M20540" s="5"/>
      <c r="N20540" s="6"/>
    </row>
    <row r="20541" spans="8:14" x14ac:dyDescent="0.55000000000000004">
      <c r="H20541" s="4"/>
      <c r="M20541" s="5"/>
      <c r="N20541" s="6"/>
    </row>
    <row r="20542" spans="8:14" x14ac:dyDescent="0.55000000000000004">
      <c r="H20542" s="4"/>
      <c r="M20542" s="5"/>
      <c r="N20542" s="6"/>
    </row>
    <row r="20543" spans="8:14" x14ac:dyDescent="0.55000000000000004">
      <c r="H20543" s="4"/>
      <c r="M20543" s="5"/>
      <c r="N20543" s="6"/>
    </row>
    <row r="20544" spans="8:14" x14ac:dyDescent="0.55000000000000004">
      <c r="H20544" s="4"/>
      <c r="M20544" s="5"/>
      <c r="N20544" s="6"/>
    </row>
    <row r="20545" spans="8:14" x14ac:dyDescent="0.55000000000000004">
      <c r="H20545" s="4"/>
      <c r="M20545" s="5"/>
      <c r="N20545" s="6"/>
    </row>
    <row r="20546" spans="8:14" x14ac:dyDescent="0.55000000000000004">
      <c r="H20546" s="4"/>
      <c r="M20546" s="5"/>
      <c r="N20546" s="6"/>
    </row>
    <row r="20547" spans="8:14" x14ac:dyDescent="0.55000000000000004">
      <c r="H20547" s="4"/>
      <c r="M20547" s="5"/>
      <c r="N20547" s="6"/>
    </row>
    <row r="20548" spans="8:14" x14ac:dyDescent="0.55000000000000004">
      <c r="H20548" s="4"/>
      <c r="M20548" s="5"/>
      <c r="N20548" s="6"/>
    </row>
    <row r="20549" spans="8:14" x14ac:dyDescent="0.55000000000000004">
      <c r="H20549" s="4"/>
      <c r="M20549" s="5"/>
      <c r="N20549" s="6"/>
    </row>
    <row r="20550" spans="8:14" x14ac:dyDescent="0.55000000000000004">
      <c r="H20550" s="4"/>
      <c r="M20550" s="5"/>
      <c r="N20550" s="6"/>
    </row>
    <row r="20551" spans="8:14" x14ac:dyDescent="0.55000000000000004">
      <c r="H20551" s="4"/>
      <c r="M20551" s="5"/>
      <c r="N20551" s="6"/>
    </row>
    <row r="20552" spans="8:14" x14ac:dyDescent="0.55000000000000004">
      <c r="H20552" s="4"/>
      <c r="M20552" s="5"/>
      <c r="N20552" s="6"/>
    </row>
    <row r="20553" spans="8:14" x14ac:dyDescent="0.55000000000000004">
      <c r="H20553" s="4"/>
      <c r="M20553" s="5"/>
      <c r="N20553" s="6"/>
    </row>
    <row r="20554" spans="8:14" x14ac:dyDescent="0.55000000000000004">
      <c r="H20554" s="4"/>
      <c r="M20554" s="5"/>
      <c r="N20554" s="6"/>
    </row>
    <row r="20555" spans="8:14" x14ac:dyDescent="0.55000000000000004">
      <c r="H20555" s="4"/>
      <c r="M20555" s="5"/>
      <c r="N20555" s="6"/>
    </row>
    <row r="20556" spans="8:14" x14ac:dyDescent="0.55000000000000004">
      <c r="H20556" s="4"/>
      <c r="M20556" s="5"/>
      <c r="N20556" s="6"/>
    </row>
    <row r="20557" spans="8:14" x14ac:dyDescent="0.55000000000000004">
      <c r="H20557" s="4"/>
      <c r="M20557" s="5"/>
      <c r="N20557" s="6"/>
    </row>
    <row r="20558" spans="8:14" x14ac:dyDescent="0.55000000000000004">
      <c r="H20558" s="4"/>
      <c r="M20558" s="5"/>
      <c r="N20558" s="6"/>
    </row>
    <row r="20559" spans="8:14" x14ac:dyDescent="0.55000000000000004">
      <c r="H20559" s="4"/>
      <c r="M20559" s="5"/>
      <c r="N20559" s="6"/>
    </row>
    <row r="20560" spans="8:14" x14ac:dyDescent="0.55000000000000004">
      <c r="H20560" s="4"/>
      <c r="M20560" s="5"/>
      <c r="N20560" s="6"/>
    </row>
    <row r="20561" spans="8:14" x14ac:dyDescent="0.55000000000000004">
      <c r="H20561" s="4"/>
      <c r="M20561" s="5"/>
      <c r="N20561" s="6"/>
    </row>
    <row r="20562" spans="8:14" x14ac:dyDescent="0.55000000000000004">
      <c r="H20562" s="4"/>
      <c r="M20562" s="5"/>
      <c r="N20562" s="6"/>
    </row>
    <row r="20563" spans="8:14" x14ac:dyDescent="0.55000000000000004">
      <c r="H20563" s="4"/>
      <c r="M20563" s="5"/>
      <c r="N20563" s="6"/>
    </row>
    <row r="20564" spans="8:14" x14ac:dyDescent="0.55000000000000004">
      <c r="H20564" s="4"/>
      <c r="M20564" s="5"/>
      <c r="N20564" s="6"/>
    </row>
    <row r="20565" spans="8:14" x14ac:dyDescent="0.55000000000000004">
      <c r="H20565" s="4"/>
      <c r="M20565" s="5"/>
      <c r="N20565" s="6"/>
    </row>
    <row r="20566" spans="8:14" x14ac:dyDescent="0.55000000000000004">
      <c r="H20566" s="4"/>
      <c r="M20566" s="5"/>
      <c r="N20566" s="6"/>
    </row>
    <row r="20567" spans="8:14" x14ac:dyDescent="0.55000000000000004">
      <c r="H20567" s="4"/>
      <c r="M20567" s="5"/>
      <c r="N20567" s="6"/>
    </row>
    <row r="20568" spans="8:14" x14ac:dyDescent="0.55000000000000004">
      <c r="H20568" s="4"/>
      <c r="M20568" s="5"/>
      <c r="N20568" s="6"/>
    </row>
    <row r="20569" spans="8:14" x14ac:dyDescent="0.55000000000000004">
      <c r="H20569" s="4"/>
      <c r="M20569" s="5"/>
      <c r="N20569" s="6"/>
    </row>
    <row r="20570" spans="8:14" x14ac:dyDescent="0.55000000000000004">
      <c r="H20570" s="4"/>
      <c r="M20570" s="5"/>
      <c r="N20570" s="6"/>
    </row>
    <row r="20571" spans="8:14" x14ac:dyDescent="0.55000000000000004">
      <c r="H20571" s="4"/>
      <c r="M20571" s="5"/>
      <c r="N20571" s="6"/>
    </row>
    <row r="20572" spans="8:14" x14ac:dyDescent="0.55000000000000004">
      <c r="H20572" s="4"/>
      <c r="M20572" s="5"/>
      <c r="N20572" s="6"/>
    </row>
    <row r="20573" spans="8:14" x14ac:dyDescent="0.55000000000000004">
      <c r="H20573" s="4"/>
      <c r="M20573" s="5"/>
      <c r="N20573" s="6"/>
    </row>
    <row r="20574" spans="8:14" x14ac:dyDescent="0.55000000000000004">
      <c r="H20574" s="4"/>
      <c r="M20574" s="5"/>
      <c r="N20574" s="6"/>
    </row>
    <row r="20575" spans="8:14" x14ac:dyDescent="0.55000000000000004">
      <c r="H20575" s="4"/>
      <c r="M20575" s="5"/>
      <c r="N20575" s="6"/>
    </row>
    <row r="20576" spans="8:14" x14ac:dyDescent="0.55000000000000004">
      <c r="H20576" s="4"/>
      <c r="M20576" s="5"/>
      <c r="N20576" s="6"/>
    </row>
    <row r="20577" spans="8:14" x14ac:dyDescent="0.55000000000000004">
      <c r="H20577" s="4"/>
      <c r="M20577" s="5"/>
      <c r="N20577" s="6"/>
    </row>
    <row r="20578" spans="8:14" x14ac:dyDescent="0.55000000000000004">
      <c r="H20578" s="4"/>
      <c r="M20578" s="5"/>
      <c r="N20578" s="6"/>
    </row>
    <row r="20579" spans="8:14" x14ac:dyDescent="0.55000000000000004">
      <c r="H20579" s="4"/>
      <c r="M20579" s="5"/>
      <c r="N20579" s="6"/>
    </row>
    <row r="20580" spans="8:14" x14ac:dyDescent="0.55000000000000004">
      <c r="H20580" s="4"/>
      <c r="M20580" s="5"/>
      <c r="N20580" s="6"/>
    </row>
    <row r="20581" spans="8:14" x14ac:dyDescent="0.55000000000000004">
      <c r="H20581" s="4"/>
      <c r="M20581" s="5"/>
      <c r="N20581" s="6"/>
    </row>
    <row r="20582" spans="8:14" x14ac:dyDescent="0.55000000000000004">
      <c r="H20582" s="4"/>
      <c r="M20582" s="5"/>
      <c r="N20582" s="6"/>
    </row>
    <row r="20583" spans="8:14" x14ac:dyDescent="0.55000000000000004">
      <c r="H20583" s="4"/>
      <c r="M20583" s="5"/>
      <c r="N20583" s="6"/>
    </row>
    <row r="20584" spans="8:14" x14ac:dyDescent="0.55000000000000004">
      <c r="H20584" s="4"/>
      <c r="M20584" s="5"/>
      <c r="N20584" s="6"/>
    </row>
    <row r="20585" spans="8:14" x14ac:dyDescent="0.55000000000000004">
      <c r="H20585" s="4"/>
      <c r="M20585" s="5"/>
      <c r="N20585" s="6"/>
    </row>
    <row r="20586" spans="8:14" x14ac:dyDescent="0.55000000000000004">
      <c r="H20586" s="4"/>
      <c r="M20586" s="5"/>
      <c r="N20586" s="6"/>
    </row>
    <row r="20587" spans="8:14" x14ac:dyDescent="0.55000000000000004">
      <c r="H20587" s="4"/>
      <c r="M20587" s="5"/>
      <c r="N20587" s="6"/>
    </row>
    <row r="20588" spans="8:14" x14ac:dyDescent="0.55000000000000004">
      <c r="H20588" s="4"/>
      <c r="M20588" s="5"/>
      <c r="N20588" s="6"/>
    </row>
    <row r="20589" spans="8:14" x14ac:dyDescent="0.55000000000000004">
      <c r="H20589" s="4"/>
      <c r="M20589" s="5"/>
      <c r="N20589" s="6"/>
    </row>
    <row r="20590" spans="8:14" x14ac:dyDescent="0.55000000000000004">
      <c r="H20590" s="4"/>
      <c r="M20590" s="5"/>
      <c r="N20590" s="6"/>
    </row>
    <row r="20591" spans="8:14" x14ac:dyDescent="0.55000000000000004">
      <c r="H20591" s="4"/>
      <c r="M20591" s="5"/>
      <c r="N20591" s="6"/>
    </row>
    <row r="20592" spans="8:14" x14ac:dyDescent="0.55000000000000004">
      <c r="H20592" s="4"/>
      <c r="M20592" s="5"/>
      <c r="N20592" s="6"/>
    </row>
    <row r="20593" spans="8:14" x14ac:dyDescent="0.55000000000000004">
      <c r="H20593" s="4"/>
      <c r="M20593" s="5"/>
      <c r="N20593" s="6"/>
    </row>
    <row r="20594" spans="8:14" x14ac:dyDescent="0.55000000000000004">
      <c r="H20594" s="4"/>
      <c r="M20594" s="5"/>
      <c r="N20594" s="6"/>
    </row>
    <row r="20595" spans="8:14" x14ac:dyDescent="0.55000000000000004">
      <c r="H20595" s="4"/>
      <c r="M20595" s="5"/>
      <c r="N20595" s="6"/>
    </row>
    <row r="20596" spans="8:14" x14ac:dyDescent="0.55000000000000004">
      <c r="H20596" s="4"/>
      <c r="M20596" s="5"/>
      <c r="N20596" s="6"/>
    </row>
    <row r="20597" spans="8:14" x14ac:dyDescent="0.55000000000000004">
      <c r="H20597" s="4"/>
      <c r="M20597" s="5"/>
      <c r="N20597" s="6"/>
    </row>
    <row r="20598" spans="8:14" x14ac:dyDescent="0.55000000000000004">
      <c r="H20598" s="4"/>
      <c r="M20598" s="5"/>
      <c r="N20598" s="6"/>
    </row>
    <row r="20599" spans="8:14" x14ac:dyDescent="0.55000000000000004">
      <c r="H20599" s="4"/>
      <c r="M20599" s="5"/>
      <c r="N20599" s="6"/>
    </row>
    <row r="20600" spans="8:14" x14ac:dyDescent="0.55000000000000004">
      <c r="H20600" s="4"/>
      <c r="M20600" s="5"/>
      <c r="N20600" s="6"/>
    </row>
    <row r="20601" spans="8:14" x14ac:dyDescent="0.55000000000000004">
      <c r="H20601" s="4"/>
      <c r="M20601" s="5"/>
      <c r="N20601" s="6"/>
    </row>
    <row r="20602" spans="8:14" x14ac:dyDescent="0.55000000000000004">
      <c r="H20602" s="4"/>
      <c r="M20602" s="5"/>
      <c r="N20602" s="6"/>
    </row>
    <row r="20603" spans="8:14" x14ac:dyDescent="0.55000000000000004">
      <c r="H20603" s="4"/>
      <c r="M20603" s="5"/>
      <c r="N20603" s="6"/>
    </row>
    <row r="20604" spans="8:14" x14ac:dyDescent="0.55000000000000004">
      <c r="H20604" s="4"/>
      <c r="M20604" s="5"/>
      <c r="N20604" s="6"/>
    </row>
    <row r="20605" spans="8:14" x14ac:dyDescent="0.55000000000000004">
      <c r="H20605" s="4"/>
      <c r="M20605" s="5"/>
      <c r="N20605" s="6"/>
    </row>
    <row r="20606" spans="8:14" x14ac:dyDescent="0.55000000000000004">
      <c r="H20606" s="4"/>
      <c r="M20606" s="5"/>
      <c r="N20606" s="6"/>
    </row>
    <row r="20607" spans="8:14" x14ac:dyDescent="0.55000000000000004">
      <c r="H20607" s="4"/>
      <c r="M20607" s="5"/>
      <c r="N20607" s="6"/>
    </row>
    <row r="20608" spans="8:14" x14ac:dyDescent="0.55000000000000004">
      <c r="H20608" s="4"/>
      <c r="M20608" s="5"/>
      <c r="N20608" s="6"/>
    </row>
    <row r="20609" spans="8:14" x14ac:dyDescent="0.55000000000000004">
      <c r="H20609" s="4"/>
      <c r="M20609" s="5"/>
      <c r="N20609" s="6"/>
    </row>
    <row r="20610" spans="8:14" x14ac:dyDescent="0.55000000000000004">
      <c r="H20610" s="4"/>
      <c r="M20610" s="5"/>
      <c r="N20610" s="6"/>
    </row>
    <row r="20611" spans="8:14" x14ac:dyDescent="0.55000000000000004">
      <c r="H20611" s="4"/>
      <c r="M20611" s="5"/>
      <c r="N20611" s="6"/>
    </row>
    <row r="20612" spans="8:14" x14ac:dyDescent="0.55000000000000004">
      <c r="H20612" s="4"/>
      <c r="M20612" s="5"/>
      <c r="N20612" s="6"/>
    </row>
    <row r="20613" spans="8:14" x14ac:dyDescent="0.55000000000000004">
      <c r="H20613" s="4"/>
      <c r="M20613" s="5"/>
      <c r="N20613" s="6"/>
    </row>
    <row r="20614" spans="8:14" x14ac:dyDescent="0.55000000000000004">
      <c r="H20614" s="4"/>
      <c r="M20614" s="5"/>
      <c r="N20614" s="6"/>
    </row>
    <row r="20615" spans="8:14" x14ac:dyDescent="0.55000000000000004">
      <c r="H20615" s="4"/>
      <c r="M20615" s="5"/>
      <c r="N20615" s="6"/>
    </row>
    <row r="20616" spans="8:14" x14ac:dyDescent="0.55000000000000004">
      <c r="H20616" s="4"/>
      <c r="M20616" s="5"/>
      <c r="N20616" s="6"/>
    </row>
    <row r="20617" spans="8:14" x14ac:dyDescent="0.55000000000000004">
      <c r="H20617" s="4"/>
      <c r="M20617" s="5"/>
      <c r="N20617" s="6"/>
    </row>
    <row r="20618" spans="8:14" x14ac:dyDescent="0.55000000000000004">
      <c r="H20618" s="4"/>
      <c r="M20618" s="5"/>
      <c r="N20618" s="6"/>
    </row>
    <row r="20619" spans="8:14" x14ac:dyDescent="0.55000000000000004">
      <c r="H20619" s="4"/>
      <c r="M20619" s="5"/>
      <c r="N20619" s="6"/>
    </row>
    <row r="20620" spans="8:14" x14ac:dyDescent="0.55000000000000004">
      <c r="H20620" s="4"/>
      <c r="M20620" s="5"/>
      <c r="N20620" s="6"/>
    </row>
    <row r="20621" spans="8:14" x14ac:dyDescent="0.55000000000000004">
      <c r="H20621" s="4"/>
      <c r="M20621" s="5"/>
      <c r="N20621" s="6"/>
    </row>
    <row r="20622" spans="8:14" x14ac:dyDescent="0.55000000000000004">
      <c r="H20622" s="4"/>
      <c r="M20622" s="5"/>
      <c r="N20622" s="6"/>
    </row>
    <row r="20623" spans="8:14" x14ac:dyDescent="0.55000000000000004">
      <c r="H20623" s="4"/>
      <c r="M20623" s="5"/>
      <c r="N20623" s="6"/>
    </row>
    <row r="20624" spans="8:14" x14ac:dyDescent="0.55000000000000004">
      <c r="H20624" s="4"/>
      <c r="M20624" s="5"/>
      <c r="N20624" s="6"/>
    </row>
    <row r="20625" spans="8:14" x14ac:dyDescent="0.55000000000000004">
      <c r="H20625" s="4"/>
      <c r="M20625" s="5"/>
      <c r="N20625" s="6"/>
    </row>
    <row r="20626" spans="8:14" x14ac:dyDescent="0.55000000000000004">
      <c r="H20626" s="4"/>
      <c r="M20626" s="5"/>
      <c r="N20626" s="6"/>
    </row>
    <row r="20627" spans="8:14" x14ac:dyDescent="0.55000000000000004">
      <c r="H20627" s="4"/>
      <c r="M20627" s="5"/>
      <c r="N20627" s="6"/>
    </row>
    <row r="20628" spans="8:14" x14ac:dyDescent="0.55000000000000004">
      <c r="H20628" s="4"/>
      <c r="M20628" s="5"/>
      <c r="N20628" s="6"/>
    </row>
    <row r="20629" spans="8:14" x14ac:dyDescent="0.55000000000000004">
      <c r="H20629" s="4"/>
      <c r="M20629" s="5"/>
      <c r="N20629" s="6"/>
    </row>
    <row r="20630" spans="8:14" x14ac:dyDescent="0.55000000000000004">
      <c r="H20630" s="4"/>
      <c r="M20630" s="5"/>
      <c r="N20630" s="6"/>
    </row>
    <row r="20631" spans="8:14" x14ac:dyDescent="0.55000000000000004">
      <c r="H20631" s="4"/>
      <c r="M20631" s="5"/>
      <c r="N20631" s="6"/>
    </row>
    <row r="20632" spans="8:14" x14ac:dyDescent="0.55000000000000004">
      <c r="H20632" s="4"/>
      <c r="M20632" s="5"/>
      <c r="N20632" s="6"/>
    </row>
    <row r="20633" spans="8:14" x14ac:dyDescent="0.55000000000000004">
      <c r="H20633" s="4"/>
      <c r="M20633" s="5"/>
      <c r="N20633" s="6"/>
    </row>
    <row r="20634" spans="8:14" x14ac:dyDescent="0.55000000000000004">
      <c r="H20634" s="4"/>
      <c r="M20634" s="5"/>
      <c r="N20634" s="6"/>
    </row>
    <row r="20635" spans="8:14" x14ac:dyDescent="0.55000000000000004">
      <c r="H20635" s="4"/>
      <c r="M20635" s="5"/>
      <c r="N20635" s="6"/>
    </row>
    <row r="20636" spans="8:14" x14ac:dyDescent="0.55000000000000004">
      <c r="H20636" s="4"/>
      <c r="M20636" s="5"/>
      <c r="N20636" s="6"/>
    </row>
    <row r="20637" spans="8:14" x14ac:dyDescent="0.55000000000000004">
      <c r="H20637" s="4"/>
      <c r="M20637" s="5"/>
      <c r="N20637" s="6"/>
    </row>
    <row r="20638" spans="8:14" x14ac:dyDescent="0.55000000000000004">
      <c r="H20638" s="4"/>
      <c r="M20638" s="5"/>
      <c r="N20638" s="6"/>
    </row>
    <row r="20639" spans="8:14" x14ac:dyDescent="0.55000000000000004">
      <c r="H20639" s="4"/>
      <c r="M20639" s="5"/>
      <c r="N20639" s="6"/>
    </row>
    <row r="20640" spans="8:14" x14ac:dyDescent="0.55000000000000004">
      <c r="H20640" s="4"/>
      <c r="M20640" s="5"/>
      <c r="N20640" s="6"/>
    </row>
    <row r="20641" spans="8:14" x14ac:dyDescent="0.55000000000000004">
      <c r="H20641" s="4"/>
      <c r="M20641" s="5"/>
      <c r="N20641" s="6"/>
    </row>
    <row r="20642" spans="8:14" x14ac:dyDescent="0.55000000000000004">
      <c r="H20642" s="4"/>
      <c r="M20642" s="5"/>
      <c r="N20642" s="6"/>
    </row>
    <row r="20643" spans="8:14" x14ac:dyDescent="0.55000000000000004">
      <c r="H20643" s="4"/>
      <c r="M20643" s="5"/>
      <c r="N20643" s="6"/>
    </row>
    <row r="20644" spans="8:14" x14ac:dyDescent="0.55000000000000004">
      <c r="H20644" s="4"/>
      <c r="M20644" s="5"/>
      <c r="N20644" s="6"/>
    </row>
    <row r="20645" spans="8:14" x14ac:dyDescent="0.55000000000000004">
      <c r="H20645" s="4"/>
      <c r="M20645" s="5"/>
      <c r="N20645" s="6"/>
    </row>
    <row r="20646" spans="8:14" x14ac:dyDescent="0.55000000000000004">
      <c r="H20646" s="4"/>
      <c r="M20646" s="5"/>
      <c r="N20646" s="6"/>
    </row>
    <row r="20647" spans="8:14" x14ac:dyDescent="0.55000000000000004">
      <c r="H20647" s="4"/>
      <c r="M20647" s="5"/>
      <c r="N20647" s="6"/>
    </row>
    <row r="20648" spans="8:14" x14ac:dyDescent="0.55000000000000004">
      <c r="H20648" s="4"/>
      <c r="M20648" s="5"/>
      <c r="N20648" s="6"/>
    </row>
    <row r="20649" spans="8:14" x14ac:dyDescent="0.55000000000000004">
      <c r="H20649" s="4"/>
      <c r="M20649" s="5"/>
      <c r="N20649" s="6"/>
    </row>
    <row r="20650" spans="8:14" x14ac:dyDescent="0.55000000000000004">
      <c r="H20650" s="4"/>
      <c r="M20650" s="5"/>
      <c r="N20650" s="6"/>
    </row>
    <row r="20651" spans="8:14" x14ac:dyDescent="0.55000000000000004">
      <c r="H20651" s="4"/>
      <c r="M20651" s="5"/>
      <c r="N20651" s="6"/>
    </row>
    <row r="20652" spans="8:14" x14ac:dyDescent="0.55000000000000004">
      <c r="H20652" s="4"/>
      <c r="M20652" s="5"/>
      <c r="N20652" s="6"/>
    </row>
    <row r="20653" spans="8:14" x14ac:dyDescent="0.55000000000000004">
      <c r="H20653" s="4"/>
      <c r="M20653" s="5"/>
      <c r="N20653" s="6"/>
    </row>
    <row r="20654" spans="8:14" x14ac:dyDescent="0.55000000000000004">
      <c r="H20654" s="4"/>
      <c r="M20654" s="5"/>
      <c r="N20654" s="6"/>
    </row>
    <row r="20655" spans="8:14" x14ac:dyDescent="0.55000000000000004">
      <c r="H20655" s="4"/>
      <c r="M20655" s="5"/>
      <c r="N20655" s="6"/>
    </row>
    <row r="20656" spans="8:14" x14ac:dyDescent="0.55000000000000004">
      <c r="H20656" s="4"/>
      <c r="M20656" s="5"/>
      <c r="N20656" s="6"/>
    </row>
    <row r="20657" spans="8:14" x14ac:dyDescent="0.55000000000000004">
      <c r="H20657" s="4"/>
      <c r="M20657" s="5"/>
      <c r="N20657" s="6"/>
    </row>
    <row r="20658" spans="8:14" x14ac:dyDescent="0.55000000000000004">
      <c r="H20658" s="4"/>
      <c r="M20658" s="5"/>
      <c r="N20658" s="6"/>
    </row>
    <row r="20659" spans="8:14" x14ac:dyDescent="0.55000000000000004">
      <c r="H20659" s="4"/>
      <c r="M20659" s="5"/>
      <c r="N20659" s="6"/>
    </row>
    <row r="20660" spans="8:14" x14ac:dyDescent="0.55000000000000004">
      <c r="H20660" s="4"/>
      <c r="M20660" s="5"/>
      <c r="N20660" s="6"/>
    </row>
    <row r="20661" spans="8:14" x14ac:dyDescent="0.55000000000000004">
      <c r="H20661" s="4"/>
      <c r="M20661" s="5"/>
      <c r="N20661" s="6"/>
    </row>
    <row r="20662" spans="8:14" x14ac:dyDescent="0.55000000000000004">
      <c r="H20662" s="4"/>
      <c r="M20662" s="5"/>
      <c r="N20662" s="6"/>
    </row>
    <row r="20663" spans="8:14" x14ac:dyDescent="0.55000000000000004">
      <c r="H20663" s="4"/>
      <c r="M20663" s="5"/>
      <c r="N20663" s="6"/>
    </row>
    <row r="20664" spans="8:14" x14ac:dyDescent="0.55000000000000004">
      <c r="H20664" s="4"/>
      <c r="M20664" s="5"/>
      <c r="N20664" s="6"/>
    </row>
    <row r="20665" spans="8:14" x14ac:dyDescent="0.55000000000000004">
      <c r="H20665" s="4"/>
      <c r="M20665" s="5"/>
      <c r="N20665" s="6"/>
    </row>
    <row r="20666" spans="8:14" x14ac:dyDescent="0.55000000000000004">
      <c r="H20666" s="4"/>
      <c r="M20666" s="5"/>
      <c r="N20666" s="6"/>
    </row>
    <row r="20667" spans="8:14" x14ac:dyDescent="0.55000000000000004">
      <c r="H20667" s="4"/>
      <c r="M20667" s="5"/>
      <c r="N20667" s="6"/>
    </row>
    <row r="20668" spans="8:14" x14ac:dyDescent="0.55000000000000004">
      <c r="H20668" s="4"/>
      <c r="M20668" s="5"/>
      <c r="N20668" s="6"/>
    </row>
    <row r="20669" spans="8:14" x14ac:dyDescent="0.55000000000000004">
      <c r="H20669" s="4"/>
      <c r="M20669" s="5"/>
      <c r="N20669" s="6"/>
    </row>
    <row r="20670" spans="8:14" x14ac:dyDescent="0.55000000000000004">
      <c r="H20670" s="4"/>
      <c r="M20670" s="5"/>
      <c r="N20670" s="6"/>
    </row>
    <row r="20671" spans="8:14" x14ac:dyDescent="0.55000000000000004">
      <c r="H20671" s="4"/>
      <c r="M20671" s="5"/>
      <c r="N20671" s="6"/>
    </row>
    <row r="20672" spans="8:14" x14ac:dyDescent="0.55000000000000004">
      <c r="H20672" s="4"/>
      <c r="M20672" s="5"/>
      <c r="N20672" s="6"/>
    </row>
    <row r="20673" spans="8:14" x14ac:dyDescent="0.55000000000000004">
      <c r="H20673" s="4"/>
      <c r="M20673" s="5"/>
      <c r="N20673" s="6"/>
    </row>
    <row r="20674" spans="8:14" x14ac:dyDescent="0.55000000000000004">
      <c r="H20674" s="4"/>
      <c r="M20674" s="5"/>
      <c r="N20674" s="6"/>
    </row>
    <row r="20675" spans="8:14" x14ac:dyDescent="0.55000000000000004">
      <c r="H20675" s="4"/>
      <c r="M20675" s="5"/>
      <c r="N20675" s="6"/>
    </row>
    <row r="20676" spans="8:14" x14ac:dyDescent="0.55000000000000004">
      <c r="H20676" s="4"/>
      <c r="M20676" s="5"/>
      <c r="N20676" s="6"/>
    </row>
    <row r="20677" spans="8:14" x14ac:dyDescent="0.55000000000000004">
      <c r="H20677" s="4"/>
      <c r="M20677" s="5"/>
      <c r="N20677" s="6"/>
    </row>
    <row r="20678" spans="8:14" x14ac:dyDescent="0.55000000000000004">
      <c r="H20678" s="4"/>
      <c r="M20678" s="5"/>
      <c r="N20678" s="6"/>
    </row>
    <row r="20679" spans="8:14" x14ac:dyDescent="0.55000000000000004">
      <c r="H20679" s="4"/>
      <c r="M20679" s="5"/>
      <c r="N20679" s="6"/>
    </row>
    <row r="20680" spans="8:14" x14ac:dyDescent="0.55000000000000004">
      <c r="H20680" s="4"/>
      <c r="M20680" s="5"/>
      <c r="N20680" s="6"/>
    </row>
    <row r="20681" spans="8:14" x14ac:dyDescent="0.55000000000000004">
      <c r="H20681" s="4"/>
      <c r="M20681" s="5"/>
      <c r="N20681" s="6"/>
    </row>
    <row r="20682" spans="8:14" x14ac:dyDescent="0.55000000000000004">
      <c r="H20682" s="4"/>
      <c r="M20682" s="5"/>
      <c r="N20682" s="6"/>
    </row>
    <row r="20683" spans="8:14" x14ac:dyDescent="0.55000000000000004">
      <c r="H20683" s="4"/>
      <c r="M20683" s="5"/>
      <c r="N20683" s="6"/>
    </row>
    <row r="20684" spans="8:14" x14ac:dyDescent="0.55000000000000004">
      <c r="H20684" s="4"/>
      <c r="M20684" s="5"/>
      <c r="N20684" s="6"/>
    </row>
    <row r="20685" spans="8:14" x14ac:dyDescent="0.55000000000000004">
      <c r="H20685" s="4"/>
      <c r="M20685" s="5"/>
      <c r="N20685" s="6"/>
    </row>
    <row r="20686" spans="8:14" x14ac:dyDescent="0.55000000000000004">
      <c r="H20686" s="4"/>
      <c r="M20686" s="5"/>
      <c r="N20686" s="6"/>
    </row>
    <row r="20687" spans="8:14" x14ac:dyDescent="0.55000000000000004">
      <c r="H20687" s="4"/>
      <c r="M20687" s="5"/>
      <c r="N20687" s="6"/>
    </row>
    <row r="20688" spans="8:14" x14ac:dyDescent="0.55000000000000004">
      <c r="H20688" s="4"/>
      <c r="M20688" s="5"/>
      <c r="N20688" s="6"/>
    </row>
    <row r="20689" spans="8:14" x14ac:dyDescent="0.55000000000000004">
      <c r="H20689" s="4"/>
      <c r="M20689" s="5"/>
      <c r="N20689" s="6"/>
    </row>
    <row r="20690" spans="8:14" x14ac:dyDescent="0.55000000000000004">
      <c r="H20690" s="4"/>
      <c r="M20690" s="5"/>
      <c r="N20690" s="6"/>
    </row>
    <row r="20691" spans="8:14" x14ac:dyDescent="0.55000000000000004">
      <c r="H20691" s="4"/>
      <c r="M20691" s="5"/>
      <c r="N20691" s="6"/>
    </row>
    <row r="20692" spans="8:14" x14ac:dyDescent="0.55000000000000004">
      <c r="H20692" s="4"/>
      <c r="M20692" s="5"/>
      <c r="N20692" s="6"/>
    </row>
    <row r="20693" spans="8:14" x14ac:dyDescent="0.55000000000000004">
      <c r="H20693" s="4"/>
      <c r="M20693" s="5"/>
      <c r="N20693" s="6"/>
    </row>
    <row r="20694" spans="8:14" x14ac:dyDescent="0.55000000000000004">
      <c r="H20694" s="4"/>
      <c r="M20694" s="5"/>
      <c r="N20694" s="6"/>
    </row>
    <row r="20695" spans="8:14" x14ac:dyDescent="0.55000000000000004">
      <c r="H20695" s="4"/>
      <c r="M20695" s="5"/>
      <c r="N20695" s="6"/>
    </row>
    <row r="20696" spans="8:14" x14ac:dyDescent="0.55000000000000004">
      <c r="H20696" s="4"/>
      <c r="M20696" s="5"/>
      <c r="N20696" s="6"/>
    </row>
    <row r="20697" spans="8:14" x14ac:dyDescent="0.55000000000000004">
      <c r="H20697" s="4"/>
      <c r="M20697" s="5"/>
      <c r="N20697" s="6"/>
    </row>
    <row r="20698" spans="8:14" x14ac:dyDescent="0.55000000000000004">
      <c r="H20698" s="4"/>
      <c r="M20698" s="5"/>
      <c r="N20698" s="6"/>
    </row>
    <row r="20699" spans="8:14" x14ac:dyDescent="0.55000000000000004">
      <c r="H20699" s="4"/>
      <c r="M20699" s="5"/>
      <c r="N20699" s="6"/>
    </row>
    <row r="20700" spans="8:14" x14ac:dyDescent="0.55000000000000004">
      <c r="H20700" s="4"/>
      <c r="M20700" s="5"/>
      <c r="N20700" s="6"/>
    </row>
    <row r="20701" spans="8:14" x14ac:dyDescent="0.55000000000000004">
      <c r="H20701" s="4"/>
      <c r="M20701" s="5"/>
      <c r="N20701" s="6"/>
    </row>
    <row r="20702" spans="8:14" x14ac:dyDescent="0.55000000000000004">
      <c r="H20702" s="4"/>
      <c r="M20702" s="5"/>
      <c r="N20702" s="6"/>
    </row>
    <row r="20703" spans="8:14" x14ac:dyDescent="0.55000000000000004">
      <c r="H20703" s="4"/>
      <c r="M20703" s="5"/>
      <c r="N20703" s="6"/>
    </row>
    <row r="20704" spans="8:14" x14ac:dyDescent="0.55000000000000004">
      <c r="H20704" s="4"/>
      <c r="M20704" s="5"/>
      <c r="N20704" s="6"/>
    </row>
    <row r="20705" spans="8:14" x14ac:dyDescent="0.55000000000000004">
      <c r="H20705" s="4"/>
      <c r="M20705" s="5"/>
      <c r="N20705" s="6"/>
    </row>
    <row r="20706" spans="8:14" x14ac:dyDescent="0.55000000000000004">
      <c r="H20706" s="4"/>
      <c r="M20706" s="5"/>
      <c r="N20706" s="6"/>
    </row>
    <row r="20707" spans="8:14" x14ac:dyDescent="0.55000000000000004">
      <c r="H20707" s="4"/>
      <c r="M20707" s="5"/>
      <c r="N20707" s="6"/>
    </row>
    <row r="20708" spans="8:14" x14ac:dyDescent="0.55000000000000004">
      <c r="H20708" s="4"/>
      <c r="M20708" s="5"/>
      <c r="N20708" s="6"/>
    </row>
    <row r="20709" spans="8:14" x14ac:dyDescent="0.55000000000000004">
      <c r="H20709" s="4"/>
      <c r="M20709" s="5"/>
      <c r="N20709" s="6"/>
    </row>
    <row r="20710" spans="8:14" x14ac:dyDescent="0.55000000000000004">
      <c r="H20710" s="4"/>
      <c r="M20710" s="5"/>
      <c r="N20710" s="6"/>
    </row>
    <row r="20711" spans="8:14" x14ac:dyDescent="0.55000000000000004">
      <c r="H20711" s="4"/>
      <c r="M20711" s="5"/>
      <c r="N20711" s="6"/>
    </row>
    <row r="20712" spans="8:14" x14ac:dyDescent="0.55000000000000004">
      <c r="H20712" s="4"/>
      <c r="M20712" s="5"/>
      <c r="N20712" s="6"/>
    </row>
    <row r="20713" spans="8:14" x14ac:dyDescent="0.55000000000000004">
      <c r="H20713" s="4"/>
      <c r="M20713" s="5"/>
      <c r="N20713" s="6"/>
    </row>
    <row r="20714" spans="8:14" x14ac:dyDescent="0.55000000000000004">
      <c r="H20714" s="4"/>
      <c r="M20714" s="5"/>
      <c r="N20714" s="6"/>
    </row>
    <row r="20715" spans="8:14" x14ac:dyDescent="0.55000000000000004">
      <c r="H20715" s="4"/>
      <c r="M20715" s="5"/>
      <c r="N20715" s="6"/>
    </row>
    <row r="20716" spans="8:14" x14ac:dyDescent="0.55000000000000004">
      <c r="H20716" s="4"/>
      <c r="M20716" s="5"/>
      <c r="N20716" s="6"/>
    </row>
    <row r="20717" spans="8:14" x14ac:dyDescent="0.55000000000000004">
      <c r="H20717" s="4"/>
      <c r="M20717" s="5"/>
      <c r="N20717" s="6"/>
    </row>
    <row r="20718" spans="8:14" x14ac:dyDescent="0.55000000000000004">
      <c r="H20718" s="4"/>
      <c r="M20718" s="5"/>
      <c r="N20718" s="6"/>
    </row>
    <row r="20719" spans="8:14" x14ac:dyDescent="0.55000000000000004">
      <c r="H20719" s="4"/>
      <c r="M20719" s="5"/>
      <c r="N20719" s="6"/>
    </row>
    <row r="20720" spans="8:14" x14ac:dyDescent="0.55000000000000004">
      <c r="H20720" s="4"/>
      <c r="M20720" s="5"/>
      <c r="N20720" s="6"/>
    </row>
    <row r="20721" spans="8:14" x14ac:dyDescent="0.55000000000000004">
      <c r="H20721" s="4"/>
      <c r="M20721" s="5"/>
      <c r="N20721" s="6"/>
    </row>
    <row r="20722" spans="8:14" x14ac:dyDescent="0.55000000000000004">
      <c r="H20722" s="4"/>
      <c r="M20722" s="5"/>
      <c r="N20722" s="6"/>
    </row>
    <row r="20723" spans="8:14" x14ac:dyDescent="0.55000000000000004">
      <c r="H20723" s="4"/>
      <c r="M20723" s="5"/>
      <c r="N20723" s="6"/>
    </row>
    <row r="20724" spans="8:14" x14ac:dyDescent="0.55000000000000004">
      <c r="H20724" s="4"/>
      <c r="M20724" s="5"/>
      <c r="N20724" s="6"/>
    </row>
    <row r="20725" spans="8:14" x14ac:dyDescent="0.55000000000000004">
      <c r="H20725" s="4"/>
      <c r="M20725" s="5"/>
      <c r="N20725" s="6"/>
    </row>
    <row r="20726" spans="8:14" x14ac:dyDescent="0.55000000000000004">
      <c r="H20726" s="4"/>
      <c r="M20726" s="5"/>
      <c r="N20726" s="6"/>
    </row>
    <row r="20727" spans="8:14" x14ac:dyDescent="0.55000000000000004">
      <c r="H20727" s="4"/>
      <c r="M20727" s="5"/>
      <c r="N20727" s="6"/>
    </row>
    <row r="20728" spans="8:14" x14ac:dyDescent="0.55000000000000004">
      <c r="H20728" s="4"/>
      <c r="M20728" s="5"/>
      <c r="N20728" s="6"/>
    </row>
    <row r="20729" spans="8:14" x14ac:dyDescent="0.55000000000000004">
      <c r="H20729" s="4"/>
      <c r="M20729" s="5"/>
      <c r="N20729" s="6"/>
    </row>
    <row r="20730" spans="8:14" x14ac:dyDescent="0.55000000000000004">
      <c r="H20730" s="4"/>
      <c r="M20730" s="5"/>
      <c r="N20730" s="6"/>
    </row>
    <row r="20731" spans="8:14" x14ac:dyDescent="0.55000000000000004">
      <c r="H20731" s="4"/>
      <c r="M20731" s="5"/>
      <c r="N20731" s="6"/>
    </row>
    <row r="20732" spans="8:14" x14ac:dyDescent="0.55000000000000004">
      <c r="H20732" s="4"/>
      <c r="M20732" s="5"/>
      <c r="N20732" s="6"/>
    </row>
    <row r="20733" spans="8:14" x14ac:dyDescent="0.55000000000000004">
      <c r="H20733" s="4"/>
      <c r="M20733" s="5"/>
      <c r="N20733" s="6"/>
    </row>
    <row r="20734" spans="8:14" x14ac:dyDescent="0.55000000000000004">
      <c r="H20734" s="4"/>
      <c r="M20734" s="5"/>
      <c r="N20734" s="6"/>
    </row>
    <row r="20735" spans="8:14" x14ac:dyDescent="0.55000000000000004">
      <c r="H20735" s="4"/>
      <c r="M20735" s="5"/>
      <c r="N20735" s="6"/>
    </row>
    <row r="20736" spans="8:14" x14ac:dyDescent="0.55000000000000004">
      <c r="H20736" s="4"/>
      <c r="M20736" s="5"/>
      <c r="N20736" s="6"/>
    </row>
    <row r="20737" spans="8:14" x14ac:dyDescent="0.55000000000000004">
      <c r="H20737" s="4"/>
      <c r="M20737" s="5"/>
      <c r="N20737" s="6"/>
    </row>
    <row r="20738" spans="8:14" x14ac:dyDescent="0.55000000000000004">
      <c r="H20738" s="4"/>
      <c r="M20738" s="5"/>
      <c r="N20738" s="6"/>
    </row>
    <row r="20739" spans="8:14" x14ac:dyDescent="0.55000000000000004">
      <c r="H20739" s="4"/>
      <c r="M20739" s="5"/>
      <c r="N20739" s="6"/>
    </row>
    <row r="20740" spans="8:14" x14ac:dyDescent="0.55000000000000004">
      <c r="H20740" s="4"/>
      <c r="M20740" s="5"/>
      <c r="N20740" s="6"/>
    </row>
    <row r="20741" spans="8:14" x14ac:dyDescent="0.55000000000000004">
      <c r="H20741" s="4"/>
      <c r="M20741" s="5"/>
      <c r="N20741" s="6"/>
    </row>
    <row r="20742" spans="8:14" x14ac:dyDescent="0.55000000000000004">
      <c r="H20742" s="4"/>
      <c r="M20742" s="5"/>
      <c r="N20742" s="6"/>
    </row>
    <row r="20743" spans="8:14" x14ac:dyDescent="0.55000000000000004">
      <c r="H20743" s="4"/>
      <c r="M20743" s="5"/>
      <c r="N20743" s="6"/>
    </row>
    <row r="20744" spans="8:14" x14ac:dyDescent="0.55000000000000004">
      <c r="H20744" s="4"/>
      <c r="M20744" s="5"/>
      <c r="N20744" s="6"/>
    </row>
    <row r="20745" spans="8:14" x14ac:dyDescent="0.55000000000000004">
      <c r="H20745" s="4"/>
      <c r="M20745" s="5"/>
      <c r="N20745" s="6"/>
    </row>
    <row r="20746" spans="8:14" x14ac:dyDescent="0.55000000000000004">
      <c r="H20746" s="4"/>
      <c r="M20746" s="5"/>
      <c r="N20746" s="6"/>
    </row>
    <row r="20747" spans="8:14" x14ac:dyDescent="0.55000000000000004">
      <c r="H20747" s="4"/>
      <c r="M20747" s="5"/>
      <c r="N20747" s="6"/>
    </row>
    <row r="20748" spans="8:14" x14ac:dyDescent="0.55000000000000004">
      <c r="H20748" s="4"/>
      <c r="M20748" s="5"/>
      <c r="N20748" s="6"/>
    </row>
    <row r="20749" spans="8:14" x14ac:dyDescent="0.55000000000000004">
      <c r="H20749" s="4"/>
      <c r="M20749" s="5"/>
      <c r="N20749" s="6"/>
    </row>
    <row r="20750" spans="8:14" x14ac:dyDescent="0.55000000000000004">
      <c r="H20750" s="4"/>
      <c r="M20750" s="5"/>
      <c r="N20750" s="6"/>
    </row>
    <row r="20751" spans="8:14" x14ac:dyDescent="0.55000000000000004">
      <c r="H20751" s="4"/>
      <c r="M20751" s="5"/>
      <c r="N20751" s="6"/>
    </row>
    <row r="20752" spans="8:14" x14ac:dyDescent="0.55000000000000004">
      <c r="H20752" s="4"/>
      <c r="M20752" s="5"/>
      <c r="N20752" s="6"/>
    </row>
    <row r="20753" spans="8:14" x14ac:dyDescent="0.55000000000000004">
      <c r="H20753" s="4"/>
      <c r="M20753" s="5"/>
      <c r="N20753" s="6"/>
    </row>
    <row r="20754" spans="8:14" x14ac:dyDescent="0.55000000000000004">
      <c r="H20754" s="4"/>
      <c r="M20754" s="5"/>
      <c r="N20754" s="6"/>
    </row>
    <row r="20755" spans="8:14" x14ac:dyDescent="0.55000000000000004">
      <c r="H20755" s="4"/>
      <c r="M20755" s="5"/>
      <c r="N20755" s="6"/>
    </row>
    <row r="20756" spans="8:14" x14ac:dyDescent="0.55000000000000004">
      <c r="H20756" s="4"/>
      <c r="M20756" s="5"/>
      <c r="N20756" s="6"/>
    </row>
    <row r="20757" spans="8:14" x14ac:dyDescent="0.55000000000000004">
      <c r="H20757" s="4"/>
      <c r="M20757" s="5"/>
      <c r="N20757" s="6"/>
    </row>
    <row r="20758" spans="8:14" x14ac:dyDescent="0.55000000000000004">
      <c r="H20758" s="4"/>
      <c r="M20758" s="5"/>
      <c r="N20758" s="6"/>
    </row>
    <row r="20759" spans="8:14" x14ac:dyDescent="0.55000000000000004">
      <c r="H20759" s="4"/>
      <c r="M20759" s="5"/>
      <c r="N20759" s="6"/>
    </row>
    <row r="20760" spans="8:14" x14ac:dyDescent="0.55000000000000004">
      <c r="H20760" s="4"/>
      <c r="M20760" s="5"/>
      <c r="N20760" s="6"/>
    </row>
    <row r="20761" spans="8:14" x14ac:dyDescent="0.55000000000000004">
      <c r="H20761" s="4"/>
      <c r="M20761" s="5"/>
      <c r="N20761" s="6"/>
    </row>
    <row r="20762" spans="8:14" x14ac:dyDescent="0.55000000000000004">
      <c r="H20762" s="4"/>
      <c r="M20762" s="5"/>
      <c r="N20762" s="6"/>
    </row>
    <row r="20763" spans="8:14" x14ac:dyDescent="0.55000000000000004">
      <c r="H20763" s="4"/>
      <c r="M20763" s="5"/>
      <c r="N20763" s="6"/>
    </row>
    <row r="20764" spans="8:14" x14ac:dyDescent="0.55000000000000004">
      <c r="H20764" s="4"/>
      <c r="M20764" s="5"/>
      <c r="N20764" s="6"/>
    </row>
    <row r="20765" spans="8:14" x14ac:dyDescent="0.55000000000000004">
      <c r="H20765" s="4"/>
      <c r="M20765" s="5"/>
      <c r="N20765" s="6"/>
    </row>
    <row r="20766" spans="8:14" x14ac:dyDescent="0.55000000000000004">
      <c r="H20766" s="4"/>
      <c r="M20766" s="5"/>
      <c r="N20766" s="6"/>
    </row>
    <row r="20767" spans="8:14" x14ac:dyDescent="0.55000000000000004">
      <c r="H20767" s="4"/>
      <c r="M20767" s="5"/>
      <c r="N20767" s="6"/>
    </row>
    <row r="20768" spans="8:14" x14ac:dyDescent="0.55000000000000004">
      <c r="H20768" s="4"/>
      <c r="M20768" s="5"/>
      <c r="N20768" s="6"/>
    </row>
    <row r="20769" spans="8:14" x14ac:dyDescent="0.55000000000000004">
      <c r="H20769" s="4"/>
      <c r="M20769" s="5"/>
      <c r="N20769" s="6"/>
    </row>
    <row r="20770" spans="8:14" x14ac:dyDescent="0.55000000000000004">
      <c r="H20770" s="4"/>
      <c r="M20770" s="5"/>
      <c r="N20770" s="6"/>
    </row>
    <row r="20771" spans="8:14" x14ac:dyDescent="0.55000000000000004">
      <c r="H20771" s="4"/>
      <c r="M20771" s="5"/>
      <c r="N20771" s="6"/>
    </row>
    <row r="20772" spans="8:14" x14ac:dyDescent="0.55000000000000004">
      <c r="H20772" s="4"/>
      <c r="M20772" s="5"/>
      <c r="N20772" s="6"/>
    </row>
    <row r="20773" spans="8:14" x14ac:dyDescent="0.55000000000000004">
      <c r="H20773" s="4"/>
      <c r="M20773" s="5"/>
      <c r="N20773" s="6"/>
    </row>
    <row r="20774" spans="8:14" x14ac:dyDescent="0.55000000000000004">
      <c r="H20774" s="4"/>
      <c r="M20774" s="5"/>
      <c r="N20774" s="6"/>
    </row>
    <row r="20775" spans="8:14" x14ac:dyDescent="0.55000000000000004">
      <c r="H20775" s="4"/>
      <c r="M20775" s="5"/>
      <c r="N20775" s="6"/>
    </row>
    <row r="20776" spans="8:14" x14ac:dyDescent="0.55000000000000004">
      <c r="H20776" s="4"/>
      <c r="M20776" s="5"/>
      <c r="N20776" s="6"/>
    </row>
    <row r="20777" spans="8:14" x14ac:dyDescent="0.55000000000000004">
      <c r="H20777" s="4"/>
      <c r="M20777" s="5"/>
      <c r="N20777" s="6"/>
    </row>
    <row r="20778" spans="8:14" x14ac:dyDescent="0.55000000000000004">
      <c r="H20778" s="4"/>
      <c r="M20778" s="5"/>
      <c r="N20778" s="6"/>
    </row>
    <row r="20779" spans="8:14" x14ac:dyDescent="0.55000000000000004">
      <c r="H20779" s="4"/>
      <c r="M20779" s="5"/>
      <c r="N20779" s="6"/>
    </row>
    <row r="20780" spans="8:14" x14ac:dyDescent="0.55000000000000004">
      <c r="H20780" s="4"/>
      <c r="M20780" s="5"/>
      <c r="N20780" s="6"/>
    </row>
    <row r="20781" spans="8:14" x14ac:dyDescent="0.55000000000000004">
      <c r="H20781" s="4"/>
      <c r="M20781" s="5"/>
      <c r="N20781" s="6"/>
    </row>
    <row r="20782" spans="8:14" x14ac:dyDescent="0.55000000000000004">
      <c r="H20782" s="4"/>
      <c r="M20782" s="5"/>
      <c r="N20782" s="6"/>
    </row>
    <row r="20783" spans="8:14" x14ac:dyDescent="0.55000000000000004">
      <c r="H20783" s="4"/>
      <c r="M20783" s="5"/>
      <c r="N20783" s="6"/>
    </row>
    <row r="20784" spans="8:14" x14ac:dyDescent="0.55000000000000004">
      <c r="H20784" s="4"/>
      <c r="M20784" s="5"/>
      <c r="N20784" s="6"/>
    </row>
    <row r="20785" spans="8:14" x14ac:dyDescent="0.55000000000000004">
      <c r="H20785" s="4"/>
      <c r="M20785" s="5"/>
      <c r="N20785" s="6"/>
    </row>
    <row r="20786" spans="8:14" x14ac:dyDescent="0.55000000000000004">
      <c r="H20786" s="4"/>
      <c r="M20786" s="5"/>
      <c r="N20786" s="6"/>
    </row>
    <row r="20787" spans="8:14" x14ac:dyDescent="0.55000000000000004">
      <c r="H20787" s="4"/>
      <c r="M20787" s="5"/>
      <c r="N20787" s="6"/>
    </row>
    <row r="20788" spans="8:14" x14ac:dyDescent="0.55000000000000004">
      <c r="H20788" s="4"/>
      <c r="M20788" s="5"/>
      <c r="N20788" s="6"/>
    </row>
    <row r="20789" spans="8:14" x14ac:dyDescent="0.55000000000000004">
      <c r="H20789" s="4"/>
      <c r="M20789" s="5"/>
      <c r="N20789" s="6"/>
    </row>
    <row r="20790" spans="8:14" x14ac:dyDescent="0.55000000000000004">
      <c r="H20790" s="4"/>
      <c r="M20790" s="5"/>
      <c r="N20790" s="6"/>
    </row>
    <row r="20791" spans="8:14" x14ac:dyDescent="0.55000000000000004">
      <c r="H20791" s="4"/>
      <c r="M20791" s="5"/>
      <c r="N20791" s="6"/>
    </row>
    <row r="20792" spans="8:14" x14ac:dyDescent="0.55000000000000004">
      <c r="H20792" s="4"/>
      <c r="M20792" s="5"/>
      <c r="N20792" s="6"/>
    </row>
    <row r="20793" spans="8:14" x14ac:dyDescent="0.55000000000000004">
      <c r="H20793" s="4"/>
      <c r="M20793" s="5"/>
      <c r="N20793" s="6"/>
    </row>
    <row r="20794" spans="8:14" x14ac:dyDescent="0.55000000000000004">
      <c r="H20794" s="4"/>
      <c r="M20794" s="5"/>
      <c r="N20794" s="6"/>
    </row>
    <row r="20795" spans="8:14" x14ac:dyDescent="0.55000000000000004">
      <c r="H20795" s="4"/>
      <c r="M20795" s="5"/>
      <c r="N20795" s="6"/>
    </row>
    <row r="20796" spans="8:14" x14ac:dyDescent="0.55000000000000004">
      <c r="H20796" s="4"/>
      <c r="M20796" s="5"/>
      <c r="N20796" s="6"/>
    </row>
    <row r="20797" spans="8:14" x14ac:dyDescent="0.55000000000000004">
      <c r="H20797" s="4"/>
      <c r="M20797" s="5"/>
      <c r="N20797" s="6"/>
    </row>
    <row r="20798" spans="8:14" x14ac:dyDescent="0.55000000000000004">
      <c r="H20798" s="4"/>
      <c r="M20798" s="5"/>
      <c r="N20798" s="6"/>
    </row>
    <row r="20799" spans="8:14" x14ac:dyDescent="0.55000000000000004">
      <c r="H20799" s="4"/>
      <c r="M20799" s="5"/>
      <c r="N20799" s="6"/>
    </row>
    <row r="20800" spans="8:14" x14ac:dyDescent="0.55000000000000004">
      <c r="H20800" s="4"/>
      <c r="M20800" s="5"/>
      <c r="N20800" s="6"/>
    </row>
    <row r="20801" spans="8:14" x14ac:dyDescent="0.55000000000000004">
      <c r="H20801" s="4"/>
      <c r="M20801" s="5"/>
      <c r="N20801" s="6"/>
    </row>
    <row r="20802" spans="8:14" x14ac:dyDescent="0.55000000000000004">
      <c r="H20802" s="4"/>
      <c r="M20802" s="5"/>
      <c r="N20802" s="6"/>
    </row>
    <row r="20803" spans="8:14" x14ac:dyDescent="0.55000000000000004">
      <c r="H20803" s="4"/>
      <c r="M20803" s="5"/>
      <c r="N20803" s="6"/>
    </row>
    <row r="20804" spans="8:14" x14ac:dyDescent="0.55000000000000004">
      <c r="H20804" s="4"/>
      <c r="M20804" s="5"/>
      <c r="N20804" s="6"/>
    </row>
    <row r="20805" spans="8:14" x14ac:dyDescent="0.55000000000000004">
      <c r="H20805" s="4"/>
      <c r="M20805" s="5"/>
      <c r="N20805" s="6"/>
    </row>
    <row r="20806" spans="8:14" x14ac:dyDescent="0.55000000000000004">
      <c r="H20806" s="4"/>
      <c r="M20806" s="5"/>
      <c r="N20806" s="6"/>
    </row>
    <row r="20807" spans="8:14" x14ac:dyDescent="0.55000000000000004">
      <c r="H20807" s="4"/>
      <c r="M20807" s="5"/>
      <c r="N20807" s="6"/>
    </row>
    <row r="20808" spans="8:14" x14ac:dyDescent="0.55000000000000004">
      <c r="H20808" s="4"/>
      <c r="M20808" s="5"/>
      <c r="N20808" s="6"/>
    </row>
    <row r="20809" spans="8:14" x14ac:dyDescent="0.55000000000000004">
      <c r="H20809" s="4"/>
      <c r="M20809" s="5"/>
      <c r="N20809" s="6"/>
    </row>
    <row r="20810" spans="8:14" x14ac:dyDescent="0.55000000000000004">
      <c r="H20810" s="4"/>
      <c r="M20810" s="5"/>
      <c r="N20810" s="6"/>
    </row>
    <row r="20811" spans="8:14" x14ac:dyDescent="0.55000000000000004">
      <c r="H20811" s="4"/>
      <c r="M20811" s="5"/>
      <c r="N20811" s="6"/>
    </row>
    <row r="20812" spans="8:14" x14ac:dyDescent="0.55000000000000004">
      <c r="H20812" s="4"/>
      <c r="M20812" s="5"/>
      <c r="N20812" s="6"/>
    </row>
    <row r="20813" spans="8:14" x14ac:dyDescent="0.55000000000000004">
      <c r="H20813" s="4"/>
      <c r="M20813" s="5"/>
      <c r="N20813" s="6"/>
    </row>
    <row r="20814" spans="8:14" x14ac:dyDescent="0.55000000000000004">
      <c r="H20814" s="4"/>
      <c r="M20814" s="5"/>
      <c r="N20814" s="6"/>
    </row>
    <row r="20815" spans="8:14" x14ac:dyDescent="0.55000000000000004">
      <c r="H20815" s="4"/>
      <c r="M20815" s="5"/>
      <c r="N20815" s="6"/>
    </row>
    <row r="20816" spans="8:14" x14ac:dyDescent="0.55000000000000004">
      <c r="H20816" s="4"/>
      <c r="M20816" s="5"/>
      <c r="N20816" s="6"/>
    </row>
    <row r="20817" spans="8:14" x14ac:dyDescent="0.55000000000000004">
      <c r="H20817" s="4"/>
      <c r="M20817" s="5"/>
      <c r="N20817" s="6"/>
    </row>
    <row r="20818" spans="8:14" x14ac:dyDescent="0.55000000000000004">
      <c r="H20818" s="4"/>
      <c r="M20818" s="5"/>
      <c r="N20818" s="6"/>
    </row>
    <row r="20819" spans="8:14" x14ac:dyDescent="0.55000000000000004">
      <c r="H20819" s="4"/>
      <c r="M20819" s="5"/>
      <c r="N20819" s="6"/>
    </row>
    <row r="20820" spans="8:14" x14ac:dyDescent="0.55000000000000004">
      <c r="H20820" s="4"/>
      <c r="M20820" s="5"/>
      <c r="N20820" s="6"/>
    </row>
    <row r="20821" spans="8:14" x14ac:dyDescent="0.55000000000000004">
      <c r="H20821" s="4"/>
      <c r="M20821" s="5"/>
      <c r="N20821" s="6"/>
    </row>
    <row r="20822" spans="8:14" x14ac:dyDescent="0.55000000000000004">
      <c r="H20822" s="4"/>
      <c r="M20822" s="5"/>
      <c r="N20822" s="6"/>
    </row>
    <row r="20823" spans="8:14" x14ac:dyDescent="0.55000000000000004">
      <c r="H20823" s="4"/>
      <c r="M20823" s="5"/>
      <c r="N20823" s="6"/>
    </row>
    <row r="20824" spans="8:14" x14ac:dyDescent="0.55000000000000004">
      <c r="H20824" s="4"/>
      <c r="M20824" s="5"/>
      <c r="N20824" s="6"/>
    </row>
    <row r="20825" spans="8:14" x14ac:dyDescent="0.55000000000000004">
      <c r="H20825" s="4"/>
      <c r="M20825" s="5"/>
      <c r="N20825" s="6"/>
    </row>
    <row r="20826" spans="8:14" x14ac:dyDescent="0.55000000000000004">
      <c r="H20826" s="4"/>
      <c r="M20826" s="5"/>
      <c r="N20826" s="6"/>
    </row>
    <row r="20827" spans="8:14" x14ac:dyDescent="0.55000000000000004">
      <c r="H20827" s="4"/>
      <c r="M20827" s="5"/>
      <c r="N20827" s="6"/>
    </row>
    <row r="20828" spans="8:14" x14ac:dyDescent="0.55000000000000004">
      <c r="H20828" s="4"/>
      <c r="M20828" s="5"/>
      <c r="N20828" s="6"/>
    </row>
    <row r="20829" spans="8:14" x14ac:dyDescent="0.55000000000000004">
      <c r="H20829" s="4"/>
      <c r="M20829" s="5"/>
      <c r="N20829" s="6"/>
    </row>
    <row r="20830" spans="8:14" x14ac:dyDescent="0.55000000000000004">
      <c r="H20830" s="4"/>
      <c r="M20830" s="5"/>
      <c r="N20830" s="6"/>
    </row>
    <row r="20831" spans="8:14" x14ac:dyDescent="0.55000000000000004">
      <c r="H20831" s="4"/>
      <c r="M20831" s="5"/>
      <c r="N20831" s="6"/>
    </row>
    <row r="20832" spans="8:14" x14ac:dyDescent="0.55000000000000004">
      <c r="H20832" s="4"/>
      <c r="M20832" s="5"/>
      <c r="N20832" s="6"/>
    </row>
    <row r="20833" spans="8:14" x14ac:dyDescent="0.55000000000000004">
      <c r="H20833" s="4"/>
      <c r="M20833" s="5"/>
      <c r="N20833" s="6"/>
    </row>
    <row r="20834" spans="8:14" x14ac:dyDescent="0.55000000000000004">
      <c r="H20834" s="4"/>
      <c r="M20834" s="5"/>
      <c r="N20834" s="6"/>
    </row>
    <row r="20835" spans="8:14" x14ac:dyDescent="0.55000000000000004">
      <c r="H20835" s="4"/>
      <c r="M20835" s="5"/>
      <c r="N20835" s="6"/>
    </row>
    <row r="20836" spans="8:14" x14ac:dyDescent="0.55000000000000004">
      <c r="H20836" s="4"/>
      <c r="M20836" s="5"/>
      <c r="N20836" s="6"/>
    </row>
    <row r="20837" spans="8:14" x14ac:dyDescent="0.55000000000000004">
      <c r="H20837" s="4"/>
      <c r="M20837" s="5"/>
      <c r="N20837" s="6"/>
    </row>
    <row r="20838" spans="8:14" x14ac:dyDescent="0.55000000000000004">
      <c r="H20838" s="4"/>
      <c r="M20838" s="5"/>
      <c r="N20838" s="6"/>
    </row>
    <row r="20839" spans="8:14" x14ac:dyDescent="0.55000000000000004">
      <c r="H20839" s="4"/>
      <c r="M20839" s="5"/>
      <c r="N20839" s="6"/>
    </row>
    <row r="20840" spans="8:14" x14ac:dyDescent="0.55000000000000004">
      <c r="H20840" s="4"/>
      <c r="M20840" s="5"/>
      <c r="N20840" s="6"/>
    </row>
    <row r="20841" spans="8:14" x14ac:dyDescent="0.55000000000000004">
      <c r="H20841" s="4"/>
      <c r="M20841" s="5"/>
      <c r="N20841" s="6"/>
    </row>
    <row r="20842" spans="8:14" x14ac:dyDescent="0.55000000000000004">
      <c r="H20842" s="4"/>
      <c r="M20842" s="5"/>
      <c r="N20842" s="6"/>
    </row>
    <row r="20843" spans="8:14" x14ac:dyDescent="0.55000000000000004">
      <c r="H20843" s="4"/>
      <c r="M20843" s="5"/>
      <c r="N20843" s="6"/>
    </row>
    <row r="20844" spans="8:14" x14ac:dyDescent="0.55000000000000004">
      <c r="H20844" s="4"/>
      <c r="M20844" s="5"/>
      <c r="N20844" s="6"/>
    </row>
    <row r="20845" spans="8:14" x14ac:dyDescent="0.55000000000000004">
      <c r="H20845" s="4"/>
      <c r="M20845" s="5"/>
      <c r="N20845" s="6"/>
    </row>
    <row r="20846" spans="8:14" x14ac:dyDescent="0.55000000000000004">
      <c r="H20846" s="4"/>
      <c r="M20846" s="5"/>
      <c r="N20846" s="6"/>
    </row>
    <row r="20847" spans="8:14" x14ac:dyDescent="0.55000000000000004">
      <c r="H20847" s="4"/>
      <c r="M20847" s="5"/>
      <c r="N20847" s="6"/>
    </row>
    <row r="20848" spans="8:14" x14ac:dyDescent="0.55000000000000004">
      <c r="H20848" s="4"/>
      <c r="M20848" s="5"/>
      <c r="N20848" s="6"/>
    </row>
    <row r="20849" spans="8:14" x14ac:dyDescent="0.55000000000000004">
      <c r="H20849" s="4"/>
      <c r="M20849" s="5"/>
      <c r="N20849" s="6"/>
    </row>
    <row r="20850" spans="8:14" x14ac:dyDescent="0.55000000000000004">
      <c r="H20850" s="4"/>
      <c r="M20850" s="5"/>
      <c r="N20850" s="6"/>
    </row>
    <row r="20851" spans="8:14" x14ac:dyDescent="0.55000000000000004">
      <c r="H20851" s="4"/>
      <c r="M20851" s="5"/>
      <c r="N20851" s="6"/>
    </row>
    <row r="20852" spans="8:14" x14ac:dyDescent="0.55000000000000004">
      <c r="H20852" s="4"/>
      <c r="M20852" s="5"/>
      <c r="N20852" s="6"/>
    </row>
    <row r="20853" spans="8:14" x14ac:dyDescent="0.55000000000000004">
      <c r="H20853" s="4"/>
      <c r="M20853" s="5"/>
      <c r="N20853" s="6"/>
    </row>
    <row r="20854" spans="8:14" x14ac:dyDescent="0.55000000000000004">
      <c r="H20854" s="4"/>
      <c r="M20854" s="5"/>
      <c r="N20854" s="6"/>
    </row>
    <row r="20855" spans="8:14" x14ac:dyDescent="0.55000000000000004">
      <c r="H20855" s="4"/>
      <c r="M20855" s="5"/>
      <c r="N20855" s="6"/>
    </row>
    <row r="20856" spans="8:14" x14ac:dyDescent="0.55000000000000004">
      <c r="H20856" s="4"/>
      <c r="M20856" s="5"/>
      <c r="N20856" s="6"/>
    </row>
    <row r="20857" spans="8:14" x14ac:dyDescent="0.55000000000000004">
      <c r="H20857" s="4"/>
      <c r="M20857" s="5"/>
      <c r="N20857" s="6"/>
    </row>
    <row r="20858" spans="8:14" x14ac:dyDescent="0.55000000000000004">
      <c r="H20858" s="4"/>
      <c r="M20858" s="5"/>
      <c r="N20858" s="6"/>
    </row>
    <row r="20859" spans="8:14" x14ac:dyDescent="0.55000000000000004">
      <c r="H20859" s="4"/>
      <c r="M20859" s="5"/>
      <c r="N20859" s="6"/>
    </row>
    <row r="20860" spans="8:14" x14ac:dyDescent="0.55000000000000004">
      <c r="H20860" s="4"/>
      <c r="M20860" s="5"/>
      <c r="N20860" s="6"/>
    </row>
    <row r="20861" spans="8:14" x14ac:dyDescent="0.55000000000000004">
      <c r="H20861" s="4"/>
      <c r="M20861" s="5"/>
      <c r="N20861" s="6"/>
    </row>
    <row r="20862" spans="8:14" x14ac:dyDescent="0.55000000000000004">
      <c r="H20862" s="4"/>
      <c r="M20862" s="5"/>
      <c r="N20862" s="6"/>
    </row>
    <row r="20863" spans="8:14" x14ac:dyDescent="0.55000000000000004">
      <c r="H20863" s="4"/>
      <c r="M20863" s="5"/>
      <c r="N20863" s="6"/>
    </row>
    <row r="20864" spans="8:14" x14ac:dyDescent="0.55000000000000004">
      <c r="H20864" s="4"/>
      <c r="M20864" s="5"/>
      <c r="N20864" s="6"/>
    </row>
    <row r="20865" spans="8:14" x14ac:dyDescent="0.55000000000000004">
      <c r="H20865" s="4"/>
      <c r="M20865" s="5"/>
      <c r="N20865" s="6"/>
    </row>
    <row r="20866" spans="8:14" x14ac:dyDescent="0.55000000000000004">
      <c r="H20866" s="4"/>
      <c r="M20866" s="5"/>
      <c r="N20866" s="6"/>
    </row>
    <row r="20867" spans="8:14" x14ac:dyDescent="0.55000000000000004">
      <c r="H20867" s="4"/>
      <c r="M20867" s="5"/>
      <c r="N20867" s="6"/>
    </row>
    <row r="20868" spans="8:14" x14ac:dyDescent="0.55000000000000004">
      <c r="H20868" s="4"/>
      <c r="M20868" s="5"/>
      <c r="N20868" s="6"/>
    </row>
    <row r="20869" spans="8:14" x14ac:dyDescent="0.55000000000000004">
      <c r="H20869" s="4"/>
      <c r="M20869" s="5"/>
      <c r="N20869" s="6"/>
    </row>
    <row r="20870" spans="8:14" x14ac:dyDescent="0.55000000000000004">
      <c r="H20870" s="4"/>
      <c r="M20870" s="5"/>
      <c r="N20870" s="6"/>
    </row>
    <row r="20871" spans="8:14" x14ac:dyDescent="0.55000000000000004">
      <c r="H20871" s="4"/>
      <c r="M20871" s="5"/>
      <c r="N20871" s="6"/>
    </row>
    <row r="20872" spans="8:14" x14ac:dyDescent="0.55000000000000004">
      <c r="H20872" s="4"/>
      <c r="M20872" s="5"/>
      <c r="N20872" s="6"/>
    </row>
    <row r="20873" spans="8:14" x14ac:dyDescent="0.55000000000000004">
      <c r="H20873" s="4"/>
      <c r="M20873" s="5"/>
      <c r="N20873" s="6"/>
    </row>
    <row r="20874" spans="8:14" x14ac:dyDescent="0.55000000000000004">
      <c r="H20874" s="4"/>
      <c r="M20874" s="5"/>
      <c r="N20874" s="6"/>
    </row>
    <row r="20875" spans="8:14" x14ac:dyDescent="0.55000000000000004">
      <c r="H20875" s="4"/>
      <c r="M20875" s="5"/>
      <c r="N20875" s="6"/>
    </row>
    <row r="20876" spans="8:14" x14ac:dyDescent="0.55000000000000004">
      <c r="H20876" s="4"/>
      <c r="M20876" s="5"/>
      <c r="N20876" s="6"/>
    </row>
    <row r="20877" spans="8:14" x14ac:dyDescent="0.55000000000000004">
      <c r="H20877" s="4"/>
      <c r="M20877" s="5"/>
      <c r="N20877" s="6"/>
    </row>
    <row r="20878" spans="8:14" x14ac:dyDescent="0.55000000000000004">
      <c r="H20878" s="4"/>
      <c r="M20878" s="5"/>
      <c r="N20878" s="6"/>
    </row>
    <row r="20879" spans="8:14" x14ac:dyDescent="0.55000000000000004">
      <c r="H20879" s="4"/>
      <c r="M20879" s="5"/>
      <c r="N20879" s="6"/>
    </row>
    <row r="20880" spans="8:14" x14ac:dyDescent="0.55000000000000004">
      <c r="H20880" s="4"/>
      <c r="M20880" s="5"/>
      <c r="N20880" s="6"/>
    </row>
    <row r="20881" spans="8:14" x14ac:dyDescent="0.55000000000000004">
      <c r="H20881" s="4"/>
      <c r="M20881" s="5"/>
      <c r="N20881" s="6"/>
    </row>
    <row r="20882" spans="8:14" x14ac:dyDescent="0.55000000000000004">
      <c r="H20882" s="4"/>
      <c r="M20882" s="5"/>
      <c r="N20882" s="6"/>
    </row>
    <row r="20883" spans="8:14" x14ac:dyDescent="0.55000000000000004">
      <c r="H20883" s="4"/>
      <c r="M20883" s="5"/>
      <c r="N20883" s="6"/>
    </row>
    <row r="20884" spans="8:14" x14ac:dyDescent="0.55000000000000004">
      <c r="H20884" s="4"/>
      <c r="M20884" s="5"/>
      <c r="N20884" s="6"/>
    </row>
    <row r="20885" spans="8:14" x14ac:dyDescent="0.55000000000000004">
      <c r="H20885" s="4"/>
      <c r="M20885" s="5"/>
      <c r="N20885" s="6"/>
    </row>
    <row r="20886" spans="8:14" x14ac:dyDescent="0.55000000000000004">
      <c r="H20886" s="4"/>
      <c r="M20886" s="5"/>
      <c r="N20886" s="6"/>
    </row>
    <row r="20887" spans="8:14" x14ac:dyDescent="0.55000000000000004">
      <c r="H20887" s="4"/>
      <c r="M20887" s="5"/>
      <c r="N20887" s="6"/>
    </row>
    <row r="20888" spans="8:14" x14ac:dyDescent="0.55000000000000004">
      <c r="H20888" s="4"/>
      <c r="M20888" s="5"/>
      <c r="N20888" s="6"/>
    </row>
    <row r="20889" spans="8:14" x14ac:dyDescent="0.55000000000000004">
      <c r="H20889" s="4"/>
      <c r="M20889" s="5"/>
      <c r="N20889" s="6"/>
    </row>
    <row r="20890" spans="8:14" x14ac:dyDescent="0.55000000000000004">
      <c r="H20890" s="4"/>
      <c r="M20890" s="5"/>
      <c r="N20890" s="6"/>
    </row>
    <row r="20891" spans="8:14" x14ac:dyDescent="0.55000000000000004">
      <c r="H20891" s="4"/>
      <c r="M20891" s="5"/>
      <c r="N20891" s="6"/>
    </row>
    <row r="20892" spans="8:14" x14ac:dyDescent="0.55000000000000004">
      <c r="H20892" s="4"/>
      <c r="M20892" s="5"/>
      <c r="N20892" s="6"/>
    </row>
    <row r="20893" spans="8:14" x14ac:dyDescent="0.55000000000000004">
      <c r="H20893" s="4"/>
      <c r="M20893" s="5"/>
      <c r="N20893" s="6"/>
    </row>
    <row r="20894" spans="8:14" x14ac:dyDescent="0.55000000000000004">
      <c r="H20894" s="4"/>
      <c r="M20894" s="5"/>
      <c r="N20894" s="6"/>
    </row>
    <row r="20895" spans="8:14" x14ac:dyDescent="0.55000000000000004">
      <c r="H20895" s="4"/>
      <c r="M20895" s="5"/>
      <c r="N20895" s="6"/>
    </row>
    <row r="20896" spans="8:14" x14ac:dyDescent="0.55000000000000004">
      <c r="H20896" s="4"/>
      <c r="M20896" s="5"/>
      <c r="N20896" s="6"/>
    </row>
    <row r="20897" spans="8:14" x14ac:dyDescent="0.55000000000000004">
      <c r="H20897" s="4"/>
      <c r="M20897" s="5"/>
      <c r="N20897" s="6"/>
    </row>
    <row r="20898" spans="8:14" x14ac:dyDescent="0.55000000000000004">
      <c r="H20898" s="4"/>
      <c r="M20898" s="5"/>
      <c r="N20898" s="6"/>
    </row>
    <row r="20899" spans="8:14" x14ac:dyDescent="0.55000000000000004">
      <c r="H20899" s="4"/>
      <c r="M20899" s="5"/>
      <c r="N20899" s="6"/>
    </row>
    <row r="20900" spans="8:14" x14ac:dyDescent="0.55000000000000004">
      <c r="H20900" s="4"/>
      <c r="M20900" s="5"/>
      <c r="N20900" s="6"/>
    </row>
    <row r="20901" spans="8:14" x14ac:dyDescent="0.55000000000000004">
      <c r="H20901" s="4"/>
      <c r="M20901" s="5"/>
      <c r="N20901" s="6"/>
    </row>
    <row r="20902" spans="8:14" x14ac:dyDescent="0.55000000000000004">
      <c r="H20902" s="4"/>
      <c r="M20902" s="5"/>
      <c r="N20902" s="6"/>
    </row>
    <row r="20903" spans="8:14" x14ac:dyDescent="0.55000000000000004">
      <c r="H20903" s="4"/>
      <c r="M20903" s="5"/>
      <c r="N20903" s="6"/>
    </row>
    <row r="20904" spans="8:14" x14ac:dyDescent="0.55000000000000004">
      <c r="H20904" s="4"/>
      <c r="M20904" s="5"/>
      <c r="N20904" s="6"/>
    </row>
    <row r="20905" spans="8:14" x14ac:dyDescent="0.55000000000000004">
      <c r="H20905" s="4"/>
      <c r="M20905" s="5"/>
      <c r="N20905" s="6"/>
    </row>
    <row r="20906" spans="8:14" x14ac:dyDescent="0.55000000000000004">
      <c r="H20906" s="4"/>
      <c r="M20906" s="5"/>
      <c r="N20906" s="6"/>
    </row>
    <row r="20907" spans="8:14" x14ac:dyDescent="0.55000000000000004">
      <c r="H20907" s="4"/>
      <c r="M20907" s="5"/>
      <c r="N20907" s="6"/>
    </row>
    <row r="20908" spans="8:14" x14ac:dyDescent="0.55000000000000004">
      <c r="H20908" s="4"/>
      <c r="M20908" s="5"/>
      <c r="N20908" s="6"/>
    </row>
    <row r="20909" spans="8:14" x14ac:dyDescent="0.55000000000000004">
      <c r="H20909" s="4"/>
      <c r="M20909" s="5"/>
      <c r="N20909" s="6"/>
    </row>
    <row r="20910" spans="8:14" x14ac:dyDescent="0.55000000000000004">
      <c r="H20910" s="4"/>
      <c r="M20910" s="5"/>
      <c r="N20910" s="6"/>
    </row>
    <row r="20911" spans="8:14" x14ac:dyDescent="0.55000000000000004">
      <c r="H20911" s="4"/>
      <c r="M20911" s="5"/>
      <c r="N20911" s="6"/>
    </row>
    <row r="20912" spans="8:14" x14ac:dyDescent="0.55000000000000004">
      <c r="H20912" s="4"/>
      <c r="M20912" s="5"/>
      <c r="N20912" s="6"/>
    </row>
    <row r="20913" spans="8:14" x14ac:dyDescent="0.55000000000000004">
      <c r="H20913" s="4"/>
      <c r="M20913" s="5"/>
      <c r="N20913" s="6"/>
    </row>
    <row r="20914" spans="8:14" x14ac:dyDescent="0.55000000000000004">
      <c r="H20914" s="4"/>
      <c r="M20914" s="5"/>
      <c r="N20914" s="6"/>
    </row>
    <row r="20915" spans="8:14" x14ac:dyDescent="0.55000000000000004">
      <c r="H20915" s="4"/>
      <c r="M20915" s="5"/>
      <c r="N20915" s="6"/>
    </row>
    <row r="20916" spans="8:14" x14ac:dyDescent="0.55000000000000004">
      <c r="H20916" s="4"/>
      <c r="M20916" s="5"/>
      <c r="N20916" s="6"/>
    </row>
    <row r="20917" spans="8:14" x14ac:dyDescent="0.55000000000000004">
      <c r="H20917" s="4"/>
      <c r="M20917" s="5"/>
      <c r="N20917" s="6"/>
    </row>
    <row r="20918" spans="8:14" x14ac:dyDescent="0.55000000000000004">
      <c r="H20918" s="4"/>
      <c r="M20918" s="5"/>
      <c r="N20918" s="6"/>
    </row>
    <row r="20919" spans="8:14" x14ac:dyDescent="0.55000000000000004">
      <c r="H20919" s="4"/>
      <c r="M20919" s="5"/>
      <c r="N20919" s="6"/>
    </row>
    <row r="20920" spans="8:14" x14ac:dyDescent="0.55000000000000004">
      <c r="H20920" s="4"/>
      <c r="M20920" s="5"/>
      <c r="N20920" s="6"/>
    </row>
    <row r="20921" spans="8:14" x14ac:dyDescent="0.55000000000000004">
      <c r="H20921" s="4"/>
      <c r="M20921" s="5"/>
      <c r="N20921" s="6"/>
    </row>
    <row r="20922" spans="8:14" x14ac:dyDescent="0.55000000000000004">
      <c r="H20922" s="4"/>
      <c r="M20922" s="5"/>
      <c r="N20922" s="6"/>
    </row>
    <row r="20923" spans="8:14" x14ac:dyDescent="0.55000000000000004">
      <c r="H20923" s="4"/>
      <c r="M20923" s="5"/>
      <c r="N20923" s="6"/>
    </row>
    <row r="20924" spans="8:14" x14ac:dyDescent="0.55000000000000004">
      <c r="H20924" s="4"/>
      <c r="M20924" s="5"/>
      <c r="N20924" s="6"/>
    </row>
    <row r="20925" spans="8:14" x14ac:dyDescent="0.55000000000000004">
      <c r="H20925" s="4"/>
      <c r="M20925" s="5"/>
      <c r="N20925" s="6"/>
    </row>
    <row r="20926" spans="8:14" x14ac:dyDescent="0.55000000000000004">
      <c r="H20926" s="4"/>
      <c r="M20926" s="5"/>
      <c r="N20926" s="6"/>
    </row>
    <row r="20927" spans="8:14" x14ac:dyDescent="0.55000000000000004">
      <c r="H20927" s="4"/>
      <c r="M20927" s="5"/>
      <c r="N20927" s="6"/>
    </row>
    <row r="20928" spans="8:14" x14ac:dyDescent="0.55000000000000004">
      <c r="H20928" s="4"/>
      <c r="M20928" s="5"/>
      <c r="N20928" s="6"/>
    </row>
    <row r="20929" spans="8:14" x14ac:dyDescent="0.55000000000000004">
      <c r="H20929" s="4"/>
      <c r="M20929" s="5"/>
      <c r="N20929" s="6"/>
    </row>
    <row r="20930" spans="8:14" x14ac:dyDescent="0.55000000000000004">
      <c r="H20930" s="4"/>
      <c r="M20930" s="5"/>
      <c r="N20930" s="6"/>
    </row>
    <row r="20931" spans="8:14" x14ac:dyDescent="0.55000000000000004">
      <c r="H20931" s="4"/>
      <c r="M20931" s="5"/>
      <c r="N20931" s="6"/>
    </row>
    <row r="20932" spans="8:14" x14ac:dyDescent="0.55000000000000004">
      <c r="H20932" s="4"/>
      <c r="M20932" s="5"/>
      <c r="N20932" s="6"/>
    </row>
    <row r="20933" spans="8:14" x14ac:dyDescent="0.55000000000000004">
      <c r="H20933" s="4"/>
      <c r="M20933" s="5"/>
      <c r="N20933" s="6"/>
    </row>
    <row r="20934" spans="8:14" x14ac:dyDescent="0.55000000000000004">
      <c r="H20934" s="4"/>
      <c r="M20934" s="5"/>
      <c r="N20934" s="6"/>
    </row>
    <row r="20935" spans="8:14" x14ac:dyDescent="0.55000000000000004">
      <c r="H20935" s="4"/>
      <c r="M20935" s="5"/>
      <c r="N20935" s="6"/>
    </row>
    <row r="20936" spans="8:14" x14ac:dyDescent="0.55000000000000004">
      <c r="H20936" s="4"/>
      <c r="M20936" s="5"/>
      <c r="N20936" s="6"/>
    </row>
    <row r="20937" spans="8:14" x14ac:dyDescent="0.55000000000000004">
      <c r="H20937" s="4"/>
      <c r="M20937" s="5"/>
      <c r="N20937" s="6"/>
    </row>
    <row r="20938" spans="8:14" x14ac:dyDescent="0.55000000000000004">
      <c r="H20938" s="4"/>
      <c r="M20938" s="5"/>
      <c r="N20938" s="6"/>
    </row>
    <row r="20939" spans="8:14" x14ac:dyDescent="0.55000000000000004">
      <c r="H20939" s="4"/>
      <c r="M20939" s="5"/>
      <c r="N20939" s="6"/>
    </row>
    <row r="20940" spans="8:14" x14ac:dyDescent="0.55000000000000004">
      <c r="H20940" s="4"/>
      <c r="M20940" s="5"/>
      <c r="N20940" s="6"/>
    </row>
    <row r="20941" spans="8:14" x14ac:dyDescent="0.55000000000000004">
      <c r="H20941" s="4"/>
      <c r="M20941" s="5"/>
      <c r="N20941" s="6"/>
    </row>
    <row r="20942" spans="8:14" x14ac:dyDescent="0.55000000000000004">
      <c r="H20942" s="4"/>
      <c r="M20942" s="5"/>
      <c r="N20942" s="6"/>
    </row>
    <row r="20943" spans="8:14" x14ac:dyDescent="0.55000000000000004">
      <c r="H20943" s="4"/>
      <c r="M20943" s="5"/>
      <c r="N20943" s="6"/>
    </row>
    <row r="20944" spans="8:14" x14ac:dyDescent="0.55000000000000004">
      <c r="H20944" s="4"/>
      <c r="M20944" s="5"/>
      <c r="N20944" s="6"/>
    </row>
    <row r="20945" spans="8:14" x14ac:dyDescent="0.55000000000000004">
      <c r="H20945" s="4"/>
      <c r="M20945" s="5"/>
      <c r="N20945" s="6"/>
    </row>
    <row r="20946" spans="8:14" x14ac:dyDescent="0.55000000000000004">
      <c r="H20946" s="4"/>
      <c r="M20946" s="5"/>
      <c r="N20946" s="6"/>
    </row>
    <row r="20947" spans="8:14" x14ac:dyDescent="0.55000000000000004">
      <c r="H20947" s="4"/>
      <c r="M20947" s="5"/>
      <c r="N20947" s="6"/>
    </row>
    <row r="20948" spans="8:14" x14ac:dyDescent="0.55000000000000004">
      <c r="H20948" s="4"/>
      <c r="M20948" s="5"/>
      <c r="N20948" s="6"/>
    </row>
    <row r="20949" spans="8:14" x14ac:dyDescent="0.55000000000000004">
      <c r="H20949" s="4"/>
      <c r="M20949" s="5"/>
      <c r="N20949" s="6"/>
    </row>
    <row r="20950" spans="8:14" x14ac:dyDescent="0.55000000000000004">
      <c r="H20950" s="4"/>
      <c r="M20950" s="5"/>
      <c r="N20950" s="6"/>
    </row>
    <row r="20951" spans="8:14" x14ac:dyDescent="0.55000000000000004">
      <c r="H20951" s="4"/>
      <c r="M20951" s="5"/>
      <c r="N20951" s="6"/>
    </row>
    <row r="20952" spans="8:14" x14ac:dyDescent="0.55000000000000004">
      <c r="H20952" s="4"/>
      <c r="M20952" s="5"/>
      <c r="N20952" s="6"/>
    </row>
    <row r="20953" spans="8:14" x14ac:dyDescent="0.55000000000000004">
      <c r="H20953" s="4"/>
      <c r="M20953" s="5"/>
      <c r="N20953" s="6"/>
    </row>
    <row r="20954" spans="8:14" x14ac:dyDescent="0.55000000000000004">
      <c r="H20954" s="4"/>
      <c r="M20954" s="5"/>
      <c r="N20954" s="6"/>
    </row>
    <row r="20955" spans="8:14" x14ac:dyDescent="0.55000000000000004">
      <c r="H20955" s="4"/>
      <c r="M20955" s="5"/>
      <c r="N20955" s="6"/>
    </row>
    <row r="20956" spans="8:14" x14ac:dyDescent="0.55000000000000004">
      <c r="H20956" s="4"/>
      <c r="M20956" s="5"/>
      <c r="N20956" s="6"/>
    </row>
    <row r="20957" spans="8:14" x14ac:dyDescent="0.55000000000000004">
      <c r="H20957" s="4"/>
      <c r="M20957" s="5"/>
      <c r="N20957" s="6"/>
    </row>
    <row r="20958" spans="8:14" x14ac:dyDescent="0.55000000000000004">
      <c r="H20958" s="4"/>
      <c r="M20958" s="5"/>
      <c r="N20958" s="6"/>
    </row>
    <row r="20959" spans="8:14" x14ac:dyDescent="0.55000000000000004">
      <c r="H20959" s="4"/>
      <c r="M20959" s="5"/>
      <c r="N20959" s="6"/>
    </row>
    <row r="20960" spans="8:14" x14ac:dyDescent="0.55000000000000004">
      <c r="H20960" s="4"/>
      <c r="M20960" s="5"/>
      <c r="N20960" s="6"/>
    </row>
    <row r="20961" spans="8:14" x14ac:dyDescent="0.55000000000000004">
      <c r="H20961" s="4"/>
      <c r="M20961" s="5"/>
      <c r="N20961" s="6"/>
    </row>
    <row r="20962" spans="8:14" x14ac:dyDescent="0.55000000000000004">
      <c r="H20962" s="4"/>
      <c r="M20962" s="5"/>
      <c r="N20962" s="6"/>
    </row>
    <row r="20963" spans="8:14" x14ac:dyDescent="0.55000000000000004">
      <c r="H20963" s="4"/>
      <c r="M20963" s="5"/>
      <c r="N20963" s="6"/>
    </row>
    <row r="20964" spans="8:14" x14ac:dyDescent="0.55000000000000004">
      <c r="H20964" s="4"/>
      <c r="M20964" s="5"/>
      <c r="N20964" s="6"/>
    </row>
    <row r="20965" spans="8:14" x14ac:dyDescent="0.55000000000000004">
      <c r="H20965" s="4"/>
      <c r="M20965" s="5"/>
      <c r="N20965" s="6"/>
    </row>
    <row r="20966" spans="8:14" x14ac:dyDescent="0.55000000000000004">
      <c r="H20966" s="4"/>
      <c r="M20966" s="5"/>
      <c r="N20966" s="6"/>
    </row>
    <row r="20967" spans="8:14" x14ac:dyDescent="0.55000000000000004">
      <c r="H20967" s="4"/>
      <c r="M20967" s="5"/>
      <c r="N20967" s="6"/>
    </row>
    <row r="20968" spans="8:14" x14ac:dyDescent="0.55000000000000004">
      <c r="H20968" s="4"/>
      <c r="M20968" s="5"/>
      <c r="N20968" s="6"/>
    </row>
    <row r="20969" spans="8:14" x14ac:dyDescent="0.55000000000000004">
      <c r="H20969" s="4"/>
      <c r="M20969" s="5"/>
      <c r="N20969" s="6"/>
    </row>
    <row r="20970" spans="8:14" x14ac:dyDescent="0.55000000000000004">
      <c r="H20970" s="4"/>
      <c r="M20970" s="5"/>
      <c r="N20970" s="6"/>
    </row>
    <row r="20971" spans="8:14" x14ac:dyDescent="0.55000000000000004">
      <c r="H20971" s="4"/>
      <c r="M20971" s="5"/>
      <c r="N20971" s="6"/>
    </row>
    <row r="20972" spans="8:14" x14ac:dyDescent="0.55000000000000004">
      <c r="H20972" s="4"/>
      <c r="M20972" s="5"/>
      <c r="N20972" s="6"/>
    </row>
    <row r="20973" spans="8:14" x14ac:dyDescent="0.55000000000000004">
      <c r="H20973" s="4"/>
      <c r="M20973" s="5"/>
      <c r="N20973" s="6"/>
    </row>
    <row r="20974" spans="8:14" x14ac:dyDescent="0.55000000000000004">
      <c r="H20974" s="4"/>
      <c r="M20974" s="5"/>
      <c r="N20974" s="6"/>
    </row>
    <row r="20975" spans="8:14" x14ac:dyDescent="0.55000000000000004">
      <c r="H20975" s="4"/>
      <c r="M20975" s="5"/>
      <c r="N20975" s="6"/>
    </row>
    <row r="20976" spans="8:14" x14ac:dyDescent="0.55000000000000004">
      <c r="H20976" s="4"/>
      <c r="M20976" s="5"/>
      <c r="N20976" s="6"/>
    </row>
    <row r="20977" spans="8:14" x14ac:dyDescent="0.55000000000000004">
      <c r="H20977" s="4"/>
      <c r="M20977" s="5"/>
      <c r="N20977" s="6"/>
    </row>
    <row r="20978" spans="8:14" x14ac:dyDescent="0.55000000000000004">
      <c r="H20978" s="4"/>
      <c r="M20978" s="5"/>
      <c r="N20978" s="6"/>
    </row>
    <row r="20979" spans="8:14" x14ac:dyDescent="0.55000000000000004">
      <c r="H20979" s="4"/>
      <c r="M20979" s="5"/>
      <c r="N20979" s="6"/>
    </row>
    <row r="20980" spans="8:14" x14ac:dyDescent="0.55000000000000004">
      <c r="H20980" s="4"/>
      <c r="M20980" s="5"/>
      <c r="N20980" s="6"/>
    </row>
    <row r="20981" spans="8:14" x14ac:dyDescent="0.55000000000000004">
      <c r="H20981" s="4"/>
      <c r="M20981" s="5"/>
      <c r="N20981" s="6"/>
    </row>
    <row r="20982" spans="8:14" x14ac:dyDescent="0.55000000000000004">
      <c r="H20982" s="4"/>
      <c r="M20982" s="5"/>
      <c r="N20982" s="6"/>
    </row>
    <row r="20983" spans="8:14" x14ac:dyDescent="0.55000000000000004">
      <c r="H20983" s="4"/>
      <c r="M20983" s="5"/>
      <c r="N20983" s="6"/>
    </row>
    <row r="20984" spans="8:14" x14ac:dyDescent="0.55000000000000004">
      <c r="H20984" s="4"/>
      <c r="M20984" s="5"/>
      <c r="N20984" s="6"/>
    </row>
    <row r="20985" spans="8:14" x14ac:dyDescent="0.55000000000000004">
      <c r="H20985" s="4"/>
      <c r="M20985" s="5"/>
      <c r="N20985" s="6"/>
    </row>
    <row r="20986" spans="8:14" x14ac:dyDescent="0.55000000000000004">
      <c r="H20986" s="4"/>
      <c r="M20986" s="5"/>
      <c r="N20986" s="6"/>
    </row>
    <row r="20987" spans="8:14" x14ac:dyDescent="0.55000000000000004">
      <c r="H20987" s="4"/>
      <c r="M20987" s="5"/>
      <c r="N20987" s="6"/>
    </row>
    <row r="20988" spans="8:14" x14ac:dyDescent="0.55000000000000004">
      <c r="H20988" s="4"/>
      <c r="M20988" s="5"/>
      <c r="N20988" s="6"/>
    </row>
    <row r="20989" spans="8:14" x14ac:dyDescent="0.55000000000000004">
      <c r="H20989" s="4"/>
      <c r="M20989" s="5"/>
      <c r="N20989" s="6"/>
    </row>
    <row r="20990" spans="8:14" x14ac:dyDescent="0.55000000000000004">
      <c r="H20990" s="4"/>
      <c r="M20990" s="5"/>
      <c r="N20990" s="6"/>
    </row>
    <row r="20991" spans="8:14" x14ac:dyDescent="0.55000000000000004">
      <c r="H20991" s="4"/>
      <c r="M20991" s="5"/>
      <c r="N20991" s="6"/>
    </row>
    <row r="20992" spans="8:14" x14ac:dyDescent="0.55000000000000004">
      <c r="H20992" s="4"/>
      <c r="M20992" s="5"/>
      <c r="N20992" s="6"/>
    </row>
    <row r="20993" spans="8:14" x14ac:dyDescent="0.55000000000000004">
      <c r="H20993" s="4"/>
      <c r="M20993" s="5"/>
      <c r="N20993" s="6"/>
    </row>
    <row r="20994" spans="8:14" x14ac:dyDescent="0.55000000000000004">
      <c r="H20994" s="4"/>
      <c r="M20994" s="5"/>
      <c r="N20994" s="6"/>
    </row>
    <row r="20995" spans="8:14" x14ac:dyDescent="0.55000000000000004">
      <c r="H20995" s="4"/>
      <c r="M20995" s="5"/>
      <c r="N20995" s="6"/>
    </row>
    <row r="20996" spans="8:14" x14ac:dyDescent="0.55000000000000004">
      <c r="H20996" s="4"/>
      <c r="M20996" s="5"/>
      <c r="N20996" s="6"/>
    </row>
    <row r="20997" spans="8:14" x14ac:dyDescent="0.55000000000000004">
      <c r="H20997" s="4"/>
      <c r="M20997" s="5"/>
      <c r="N20997" s="6"/>
    </row>
    <row r="20998" spans="8:14" x14ac:dyDescent="0.55000000000000004">
      <c r="H20998" s="4"/>
      <c r="M20998" s="5"/>
      <c r="N20998" s="6"/>
    </row>
    <row r="20999" spans="8:14" x14ac:dyDescent="0.55000000000000004">
      <c r="H20999" s="4"/>
      <c r="M20999" s="5"/>
      <c r="N20999" s="6"/>
    </row>
    <row r="21000" spans="8:14" x14ac:dyDescent="0.55000000000000004">
      <c r="H21000" s="4"/>
      <c r="M21000" s="5"/>
      <c r="N21000" s="6"/>
    </row>
    <row r="21001" spans="8:14" x14ac:dyDescent="0.55000000000000004">
      <c r="H21001" s="4"/>
      <c r="M21001" s="5"/>
      <c r="N21001" s="6"/>
    </row>
    <row r="21002" spans="8:14" x14ac:dyDescent="0.55000000000000004">
      <c r="H21002" s="4"/>
      <c r="M21002" s="5"/>
      <c r="N21002" s="6"/>
    </row>
    <row r="21003" spans="8:14" x14ac:dyDescent="0.55000000000000004">
      <c r="H21003" s="4"/>
      <c r="M21003" s="5"/>
      <c r="N21003" s="6"/>
    </row>
    <row r="21004" spans="8:14" x14ac:dyDescent="0.55000000000000004">
      <c r="H21004" s="4"/>
      <c r="M21004" s="5"/>
      <c r="N21004" s="6"/>
    </row>
    <row r="21005" spans="8:14" x14ac:dyDescent="0.55000000000000004">
      <c r="H21005" s="4"/>
      <c r="M21005" s="5"/>
      <c r="N21005" s="6"/>
    </row>
    <row r="21006" spans="8:14" x14ac:dyDescent="0.55000000000000004">
      <c r="H21006" s="4"/>
      <c r="M21006" s="5"/>
      <c r="N21006" s="6"/>
    </row>
    <row r="21007" spans="8:14" x14ac:dyDescent="0.55000000000000004">
      <c r="H21007" s="4"/>
      <c r="M21007" s="5"/>
      <c r="N21007" s="6"/>
    </row>
    <row r="21008" spans="8:14" x14ac:dyDescent="0.55000000000000004">
      <c r="H21008" s="4"/>
      <c r="M21008" s="5"/>
      <c r="N21008" s="6"/>
    </row>
    <row r="21009" spans="8:14" x14ac:dyDescent="0.55000000000000004">
      <c r="H21009" s="4"/>
      <c r="M21009" s="5"/>
      <c r="N21009" s="6"/>
    </row>
    <row r="21010" spans="8:14" x14ac:dyDescent="0.55000000000000004">
      <c r="H21010" s="4"/>
      <c r="M21010" s="5"/>
      <c r="N21010" s="6"/>
    </row>
    <row r="21011" spans="8:14" x14ac:dyDescent="0.55000000000000004">
      <c r="H21011" s="4"/>
      <c r="M21011" s="5"/>
      <c r="N21011" s="6"/>
    </row>
    <row r="21012" spans="8:14" x14ac:dyDescent="0.55000000000000004">
      <c r="H21012" s="4"/>
      <c r="M21012" s="5"/>
      <c r="N21012" s="6"/>
    </row>
    <row r="21013" spans="8:14" x14ac:dyDescent="0.55000000000000004">
      <c r="H21013" s="4"/>
      <c r="M21013" s="5"/>
      <c r="N21013" s="6"/>
    </row>
    <row r="21014" spans="8:14" x14ac:dyDescent="0.55000000000000004">
      <c r="H21014" s="4"/>
      <c r="M21014" s="5"/>
      <c r="N21014" s="6"/>
    </row>
    <row r="21015" spans="8:14" x14ac:dyDescent="0.55000000000000004">
      <c r="H21015" s="4"/>
      <c r="M21015" s="5"/>
      <c r="N21015" s="6"/>
    </row>
    <row r="21016" spans="8:14" x14ac:dyDescent="0.55000000000000004">
      <c r="H21016" s="4"/>
      <c r="M21016" s="5"/>
      <c r="N21016" s="6"/>
    </row>
    <row r="21017" spans="8:14" x14ac:dyDescent="0.55000000000000004">
      <c r="H21017" s="4"/>
      <c r="M21017" s="5"/>
      <c r="N21017" s="6"/>
    </row>
    <row r="21018" spans="8:14" x14ac:dyDescent="0.55000000000000004">
      <c r="H21018" s="4"/>
      <c r="M21018" s="5"/>
      <c r="N21018" s="6"/>
    </row>
    <row r="21019" spans="8:14" x14ac:dyDescent="0.55000000000000004">
      <c r="H21019" s="4"/>
      <c r="M21019" s="5"/>
      <c r="N21019" s="6"/>
    </row>
    <row r="21020" spans="8:14" x14ac:dyDescent="0.55000000000000004">
      <c r="H21020" s="4"/>
      <c r="M21020" s="5"/>
      <c r="N21020" s="6"/>
    </row>
    <row r="21021" spans="8:14" x14ac:dyDescent="0.55000000000000004">
      <c r="H21021" s="4"/>
      <c r="M21021" s="5"/>
      <c r="N21021" s="6"/>
    </row>
    <row r="21022" spans="8:14" x14ac:dyDescent="0.55000000000000004">
      <c r="H21022" s="4"/>
      <c r="M21022" s="5"/>
      <c r="N21022" s="6"/>
    </row>
    <row r="21023" spans="8:14" x14ac:dyDescent="0.55000000000000004">
      <c r="H21023" s="4"/>
      <c r="M21023" s="5"/>
      <c r="N21023" s="6"/>
    </row>
    <row r="21024" spans="8:14" x14ac:dyDescent="0.55000000000000004">
      <c r="H21024" s="4"/>
      <c r="M21024" s="5"/>
      <c r="N21024" s="6"/>
    </row>
    <row r="21025" spans="8:14" x14ac:dyDescent="0.55000000000000004">
      <c r="H21025" s="4"/>
      <c r="M21025" s="5"/>
      <c r="N21025" s="6"/>
    </row>
    <row r="21026" spans="8:14" x14ac:dyDescent="0.55000000000000004">
      <c r="H21026" s="4"/>
      <c r="M21026" s="5"/>
      <c r="N21026" s="6"/>
    </row>
    <row r="21027" spans="8:14" x14ac:dyDescent="0.55000000000000004">
      <c r="H21027" s="4"/>
      <c r="M21027" s="5"/>
      <c r="N21027" s="6"/>
    </row>
    <row r="21028" spans="8:14" x14ac:dyDescent="0.55000000000000004">
      <c r="H21028" s="4"/>
      <c r="M21028" s="5"/>
      <c r="N21028" s="6"/>
    </row>
    <row r="21029" spans="8:14" x14ac:dyDescent="0.55000000000000004">
      <c r="H21029" s="4"/>
      <c r="M21029" s="5"/>
      <c r="N21029" s="6"/>
    </row>
    <row r="21030" spans="8:14" x14ac:dyDescent="0.55000000000000004">
      <c r="H21030" s="4"/>
      <c r="M21030" s="5"/>
      <c r="N21030" s="6"/>
    </row>
    <row r="21031" spans="8:14" x14ac:dyDescent="0.55000000000000004">
      <c r="H21031" s="4"/>
      <c r="M21031" s="5"/>
      <c r="N21031" s="6"/>
    </row>
    <row r="21032" spans="8:14" x14ac:dyDescent="0.55000000000000004">
      <c r="H21032" s="4"/>
      <c r="M21032" s="5"/>
      <c r="N21032" s="6"/>
    </row>
    <row r="21033" spans="8:14" x14ac:dyDescent="0.55000000000000004">
      <c r="H21033" s="4"/>
      <c r="M21033" s="5"/>
      <c r="N21033" s="6"/>
    </row>
    <row r="21034" spans="8:14" x14ac:dyDescent="0.55000000000000004">
      <c r="H21034" s="4"/>
      <c r="M21034" s="5"/>
      <c r="N21034" s="6"/>
    </row>
    <row r="21035" spans="8:14" x14ac:dyDescent="0.55000000000000004">
      <c r="H21035" s="4"/>
      <c r="M21035" s="5"/>
      <c r="N21035" s="6"/>
    </row>
    <row r="21036" spans="8:14" x14ac:dyDescent="0.55000000000000004">
      <c r="H21036" s="4"/>
      <c r="M21036" s="5"/>
      <c r="N21036" s="6"/>
    </row>
    <row r="21037" spans="8:14" x14ac:dyDescent="0.55000000000000004">
      <c r="H21037" s="4"/>
      <c r="M21037" s="5"/>
      <c r="N21037" s="6"/>
    </row>
    <row r="21038" spans="8:14" x14ac:dyDescent="0.55000000000000004">
      <c r="H21038" s="4"/>
      <c r="M21038" s="5"/>
      <c r="N21038" s="6"/>
    </row>
    <row r="21039" spans="8:14" x14ac:dyDescent="0.55000000000000004">
      <c r="H21039" s="4"/>
      <c r="M21039" s="5"/>
      <c r="N21039" s="6"/>
    </row>
    <row r="21040" spans="8:14" x14ac:dyDescent="0.55000000000000004">
      <c r="H21040" s="4"/>
      <c r="M21040" s="5"/>
      <c r="N21040" s="6"/>
    </row>
    <row r="21041" spans="8:14" x14ac:dyDescent="0.55000000000000004">
      <c r="H21041" s="4"/>
      <c r="M21041" s="5"/>
      <c r="N21041" s="6"/>
    </row>
    <row r="21042" spans="8:14" x14ac:dyDescent="0.55000000000000004">
      <c r="H21042" s="4"/>
      <c r="M21042" s="5"/>
      <c r="N21042" s="6"/>
    </row>
    <row r="21043" spans="8:14" x14ac:dyDescent="0.55000000000000004">
      <c r="H21043" s="4"/>
      <c r="M21043" s="5"/>
      <c r="N21043" s="6"/>
    </row>
    <row r="21044" spans="8:14" x14ac:dyDescent="0.55000000000000004">
      <c r="H21044" s="4"/>
      <c r="M21044" s="5"/>
      <c r="N21044" s="6"/>
    </row>
    <row r="21045" spans="8:14" x14ac:dyDescent="0.55000000000000004">
      <c r="H21045" s="4"/>
      <c r="M21045" s="5"/>
      <c r="N21045" s="6"/>
    </row>
    <row r="21046" spans="8:14" x14ac:dyDescent="0.55000000000000004">
      <c r="H21046" s="4"/>
      <c r="M21046" s="5"/>
      <c r="N21046" s="6"/>
    </row>
    <row r="21047" spans="8:14" x14ac:dyDescent="0.55000000000000004">
      <c r="H21047" s="4"/>
      <c r="M21047" s="5"/>
      <c r="N21047" s="6"/>
    </row>
    <row r="21048" spans="8:14" x14ac:dyDescent="0.55000000000000004">
      <c r="H21048" s="4"/>
      <c r="M21048" s="5"/>
      <c r="N21048" s="6"/>
    </row>
    <row r="21049" spans="8:14" x14ac:dyDescent="0.55000000000000004">
      <c r="H21049" s="4"/>
      <c r="M21049" s="5"/>
      <c r="N21049" s="6"/>
    </row>
    <row r="21050" spans="8:14" x14ac:dyDescent="0.55000000000000004">
      <c r="H21050" s="4"/>
      <c r="M21050" s="5"/>
      <c r="N21050" s="6"/>
    </row>
    <row r="21051" spans="8:14" x14ac:dyDescent="0.55000000000000004">
      <c r="H21051" s="4"/>
      <c r="M21051" s="5"/>
      <c r="N21051" s="6"/>
    </row>
    <row r="21052" spans="8:14" x14ac:dyDescent="0.55000000000000004">
      <c r="H21052" s="4"/>
      <c r="M21052" s="5"/>
      <c r="N21052" s="6"/>
    </row>
    <row r="21053" spans="8:14" x14ac:dyDescent="0.55000000000000004">
      <c r="H21053" s="4"/>
      <c r="M21053" s="5"/>
      <c r="N21053" s="6"/>
    </row>
    <row r="21054" spans="8:14" x14ac:dyDescent="0.55000000000000004">
      <c r="H21054" s="4"/>
      <c r="M21054" s="5"/>
      <c r="N21054" s="6"/>
    </row>
    <row r="21055" spans="8:14" x14ac:dyDescent="0.55000000000000004">
      <c r="H21055" s="4"/>
      <c r="M21055" s="5"/>
      <c r="N21055" s="6"/>
    </row>
    <row r="21056" spans="8:14" x14ac:dyDescent="0.55000000000000004">
      <c r="H21056" s="4"/>
      <c r="M21056" s="5"/>
      <c r="N21056" s="6"/>
    </row>
    <row r="21057" spans="8:14" x14ac:dyDescent="0.55000000000000004">
      <c r="H21057" s="4"/>
      <c r="M21057" s="5"/>
      <c r="N21057" s="6"/>
    </row>
    <row r="21058" spans="8:14" x14ac:dyDescent="0.55000000000000004">
      <c r="H21058" s="4"/>
      <c r="M21058" s="5"/>
      <c r="N21058" s="6"/>
    </row>
    <row r="21059" spans="8:14" x14ac:dyDescent="0.55000000000000004">
      <c r="H21059" s="4"/>
      <c r="M21059" s="5"/>
      <c r="N21059" s="6"/>
    </row>
    <row r="21060" spans="8:14" x14ac:dyDescent="0.55000000000000004">
      <c r="H21060" s="4"/>
      <c r="M21060" s="5"/>
      <c r="N21060" s="6"/>
    </row>
    <row r="21061" spans="8:14" x14ac:dyDescent="0.55000000000000004">
      <c r="H21061" s="4"/>
      <c r="M21061" s="5"/>
      <c r="N21061" s="6"/>
    </row>
    <row r="21062" spans="8:14" x14ac:dyDescent="0.55000000000000004">
      <c r="H21062" s="4"/>
      <c r="M21062" s="5"/>
      <c r="N21062" s="6"/>
    </row>
    <row r="21063" spans="8:14" x14ac:dyDescent="0.55000000000000004">
      <c r="H21063" s="4"/>
      <c r="M21063" s="5"/>
      <c r="N21063" s="6"/>
    </row>
    <row r="21064" spans="8:14" x14ac:dyDescent="0.55000000000000004">
      <c r="H21064" s="4"/>
      <c r="M21064" s="5"/>
      <c r="N21064" s="6"/>
    </row>
    <row r="21065" spans="8:14" x14ac:dyDescent="0.55000000000000004">
      <c r="H21065" s="4"/>
      <c r="M21065" s="5"/>
      <c r="N21065" s="6"/>
    </row>
    <row r="21066" spans="8:14" x14ac:dyDescent="0.55000000000000004">
      <c r="H21066" s="4"/>
      <c r="M21066" s="5"/>
      <c r="N21066" s="6"/>
    </row>
    <row r="21067" spans="8:14" x14ac:dyDescent="0.55000000000000004">
      <c r="H21067" s="4"/>
      <c r="M21067" s="5"/>
      <c r="N21067" s="6"/>
    </row>
    <row r="21068" spans="8:14" x14ac:dyDescent="0.55000000000000004">
      <c r="H21068" s="4"/>
      <c r="M21068" s="5"/>
      <c r="N21068" s="6"/>
    </row>
    <row r="21069" spans="8:14" x14ac:dyDescent="0.55000000000000004">
      <c r="H21069" s="4"/>
      <c r="M21069" s="5"/>
      <c r="N21069" s="6"/>
    </row>
    <row r="21070" spans="8:14" x14ac:dyDescent="0.55000000000000004">
      <c r="H21070" s="4"/>
      <c r="M21070" s="5"/>
      <c r="N21070" s="6"/>
    </row>
    <row r="21071" spans="8:14" x14ac:dyDescent="0.55000000000000004">
      <c r="H21071" s="4"/>
      <c r="M21071" s="5"/>
      <c r="N21071" s="6"/>
    </row>
    <row r="21072" spans="8:14" x14ac:dyDescent="0.55000000000000004">
      <c r="H21072" s="4"/>
      <c r="M21072" s="5"/>
      <c r="N21072" s="6"/>
    </row>
    <row r="21073" spans="8:14" x14ac:dyDescent="0.55000000000000004">
      <c r="H21073" s="4"/>
      <c r="M21073" s="5"/>
      <c r="N21073" s="6"/>
    </row>
    <row r="21074" spans="8:14" x14ac:dyDescent="0.55000000000000004">
      <c r="H21074" s="4"/>
      <c r="M21074" s="5"/>
      <c r="N21074" s="6"/>
    </row>
    <row r="21075" spans="8:14" x14ac:dyDescent="0.55000000000000004">
      <c r="H21075" s="4"/>
      <c r="M21075" s="5"/>
      <c r="N21075" s="6"/>
    </row>
    <row r="21076" spans="8:14" x14ac:dyDescent="0.55000000000000004">
      <c r="H21076" s="4"/>
      <c r="M21076" s="5"/>
      <c r="N21076" s="6"/>
    </row>
    <row r="21077" spans="8:14" x14ac:dyDescent="0.55000000000000004">
      <c r="H21077" s="4"/>
      <c r="M21077" s="5"/>
      <c r="N21077" s="6"/>
    </row>
    <row r="21078" spans="8:14" x14ac:dyDescent="0.55000000000000004">
      <c r="H21078" s="4"/>
      <c r="M21078" s="5"/>
      <c r="N21078" s="6"/>
    </row>
    <row r="21079" spans="8:14" x14ac:dyDescent="0.55000000000000004">
      <c r="H21079" s="4"/>
      <c r="M21079" s="5"/>
      <c r="N21079" s="6"/>
    </row>
    <row r="21080" spans="8:14" x14ac:dyDescent="0.55000000000000004">
      <c r="H21080" s="4"/>
      <c r="M21080" s="5"/>
      <c r="N21080" s="6"/>
    </row>
    <row r="21081" spans="8:14" x14ac:dyDescent="0.55000000000000004">
      <c r="H21081" s="4"/>
      <c r="M21081" s="5"/>
      <c r="N21081" s="6"/>
    </row>
    <row r="21082" spans="8:14" x14ac:dyDescent="0.55000000000000004">
      <c r="H21082" s="4"/>
      <c r="M21082" s="5"/>
      <c r="N21082" s="6"/>
    </row>
    <row r="21083" spans="8:14" x14ac:dyDescent="0.55000000000000004">
      <c r="H21083" s="4"/>
      <c r="M21083" s="5"/>
      <c r="N21083" s="6"/>
    </row>
    <row r="21084" spans="8:14" x14ac:dyDescent="0.55000000000000004">
      <c r="H21084" s="4"/>
      <c r="M21084" s="5"/>
      <c r="N21084" s="6"/>
    </row>
    <row r="21085" spans="8:14" x14ac:dyDescent="0.55000000000000004">
      <c r="H21085" s="4"/>
      <c r="M21085" s="5"/>
      <c r="N21085" s="6"/>
    </row>
    <row r="21086" spans="8:14" x14ac:dyDescent="0.55000000000000004">
      <c r="H21086" s="4"/>
      <c r="M21086" s="5"/>
      <c r="N21086" s="6"/>
    </row>
    <row r="21087" spans="8:14" x14ac:dyDescent="0.55000000000000004">
      <c r="H21087" s="4"/>
      <c r="M21087" s="5"/>
      <c r="N21087" s="6"/>
    </row>
    <row r="21088" spans="8:14" x14ac:dyDescent="0.55000000000000004">
      <c r="H21088" s="4"/>
      <c r="M21088" s="5"/>
      <c r="N21088" s="6"/>
    </row>
    <row r="21089" spans="8:14" x14ac:dyDescent="0.55000000000000004">
      <c r="H21089" s="4"/>
      <c r="M21089" s="5"/>
      <c r="N21089" s="6"/>
    </row>
    <row r="21090" spans="8:14" x14ac:dyDescent="0.55000000000000004">
      <c r="H21090" s="4"/>
      <c r="M21090" s="5"/>
      <c r="N21090" s="6"/>
    </row>
    <row r="21091" spans="8:14" x14ac:dyDescent="0.55000000000000004">
      <c r="H21091" s="4"/>
      <c r="M21091" s="5"/>
      <c r="N21091" s="6"/>
    </row>
    <row r="21092" spans="8:14" x14ac:dyDescent="0.55000000000000004">
      <c r="H21092" s="4"/>
      <c r="M21092" s="5"/>
      <c r="N21092" s="6"/>
    </row>
    <row r="21093" spans="8:14" x14ac:dyDescent="0.55000000000000004">
      <c r="H21093" s="4"/>
      <c r="M21093" s="5"/>
      <c r="N21093" s="6"/>
    </row>
    <row r="21094" spans="8:14" x14ac:dyDescent="0.55000000000000004">
      <c r="H21094" s="4"/>
      <c r="M21094" s="5"/>
      <c r="N21094" s="6"/>
    </row>
    <row r="21095" spans="8:14" x14ac:dyDescent="0.55000000000000004">
      <c r="H21095" s="4"/>
      <c r="M21095" s="5"/>
      <c r="N21095" s="6"/>
    </row>
    <row r="21096" spans="8:14" x14ac:dyDescent="0.55000000000000004">
      <c r="H21096" s="4"/>
      <c r="M21096" s="5"/>
      <c r="N21096" s="6"/>
    </row>
    <row r="21097" spans="8:14" x14ac:dyDescent="0.55000000000000004">
      <c r="H21097" s="4"/>
      <c r="M21097" s="5"/>
      <c r="N21097" s="6"/>
    </row>
    <row r="21098" spans="8:14" x14ac:dyDescent="0.55000000000000004">
      <c r="H21098" s="4"/>
      <c r="M21098" s="5"/>
      <c r="N21098" s="6"/>
    </row>
    <row r="21099" spans="8:14" x14ac:dyDescent="0.55000000000000004">
      <c r="H21099" s="4"/>
      <c r="M21099" s="5"/>
      <c r="N21099" s="6"/>
    </row>
    <row r="21100" spans="8:14" x14ac:dyDescent="0.55000000000000004">
      <c r="H21100" s="4"/>
      <c r="M21100" s="5"/>
      <c r="N21100" s="6"/>
    </row>
    <row r="21101" spans="8:14" x14ac:dyDescent="0.55000000000000004">
      <c r="H21101" s="4"/>
      <c r="M21101" s="5"/>
      <c r="N21101" s="6"/>
    </row>
    <row r="21102" spans="8:14" x14ac:dyDescent="0.55000000000000004">
      <c r="H21102" s="4"/>
      <c r="M21102" s="5"/>
      <c r="N21102" s="6"/>
    </row>
    <row r="21103" spans="8:14" x14ac:dyDescent="0.55000000000000004">
      <c r="H21103" s="4"/>
      <c r="M21103" s="5"/>
      <c r="N21103" s="6"/>
    </row>
    <row r="21104" spans="8:14" x14ac:dyDescent="0.55000000000000004">
      <c r="H21104" s="4"/>
      <c r="M21104" s="5"/>
      <c r="N21104" s="6"/>
    </row>
    <row r="21105" spans="8:14" x14ac:dyDescent="0.55000000000000004">
      <c r="H21105" s="4"/>
      <c r="M21105" s="5"/>
      <c r="N21105" s="6"/>
    </row>
    <row r="21106" spans="8:14" x14ac:dyDescent="0.55000000000000004">
      <c r="H21106" s="4"/>
      <c r="M21106" s="5"/>
      <c r="N21106" s="6"/>
    </row>
    <row r="21107" spans="8:14" x14ac:dyDescent="0.55000000000000004">
      <c r="H21107" s="4"/>
      <c r="M21107" s="5"/>
      <c r="N21107" s="6"/>
    </row>
    <row r="21108" spans="8:14" x14ac:dyDescent="0.55000000000000004">
      <c r="H21108" s="4"/>
      <c r="M21108" s="5"/>
      <c r="N21108" s="6"/>
    </row>
    <row r="21109" spans="8:14" x14ac:dyDescent="0.55000000000000004">
      <c r="H21109" s="4"/>
      <c r="M21109" s="5"/>
      <c r="N21109" s="6"/>
    </row>
    <row r="21110" spans="8:14" x14ac:dyDescent="0.55000000000000004">
      <c r="H21110" s="4"/>
      <c r="M21110" s="5"/>
      <c r="N21110" s="6"/>
    </row>
    <row r="21111" spans="8:14" x14ac:dyDescent="0.55000000000000004">
      <c r="H21111" s="4"/>
      <c r="M21111" s="5"/>
      <c r="N21111" s="6"/>
    </row>
    <row r="21112" spans="8:14" x14ac:dyDescent="0.55000000000000004">
      <c r="H21112" s="4"/>
      <c r="M21112" s="5"/>
      <c r="N21112" s="6"/>
    </row>
    <row r="21113" spans="8:14" x14ac:dyDescent="0.55000000000000004">
      <c r="H21113" s="4"/>
      <c r="M21113" s="5"/>
      <c r="N21113" s="6"/>
    </row>
    <row r="21114" spans="8:14" x14ac:dyDescent="0.55000000000000004">
      <c r="H21114" s="4"/>
      <c r="M21114" s="5"/>
      <c r="N21114" s="6"/>
    </row>
    <row r="21115" spans="8:14" x14ac:dyDescent="0.55000000000000004">
      <c r="H21115" s="4"/>
      <c r="M21115" s="5"/>
      <c r="N21115" s="6"/>
    </row>
    <row r="21116" spans="8:14" x14ac:dyDescent="0.55000000000000004">
      <c r="H21116" s="4"/>
      <c r="M21116" s="5"/>
      <c r="N21116" s="6"/>
    </row>
    <row r="21117" spans="8:14" x14ac:dyDescent="0.55000000000000004">
      <c r="H21117" s="4"/>
      <c r="M21117" s="5"/>
      <c r="N21117" s="6"/>
    </row>
    <row r="21118" spans="8:14" x14ac:dyDescent="0.55000000000000004">
      <c r="H21118" s="4"/>
      <c r="M21118" s="5"/>
      <c r="N21118" s="6"/>
    </row>
    <row r="21119" spans="8:14" x14ac:dyDescent="0.55000000000000004">
      <c r="H21119" s="4"/>
      <c r="M21119" s="5"/>
      <c r="N21119" s="6"/>
    </row>
    <row r="21120" spans="8:14" x14ac:dyDescent="0.55000000000000004">
      <c r="H21120" s="4"/>
      <c r="M21120" s="5"/>
      <c r="N21120" s="6"/>
    </row>
    <row r="21121" spans="8:14" x14ac:dyDescent="0.55000000000000004">
      <c r="H21121" s="4"/>
      <c r="M21121" s="5"/>
      <c r="N21121" s="6"/>
    </row>
    <row r="21122" spans="8:14" x14ac:dyDescent="0.55000000000000004">
      <c r="H21122" s="4"/>
      <c r="M21122" s="5"/>
      <c r="N21122" s="6"/>
    </row>
    <row r="21123" spans="8:14" x14ac:dyDescent="0.55000000000000004">
      <c r="H21123" s="4"/>
      <c r="M21123" s="5"/>
      <c r="N21123" s="6"/>
    </row>
    <row r="21124" spans="8:14" x14ac:dyDescent="0.55000000000000004">
      <c r="H21124" s="4"/>
      <c r="M21124" s="5"/>
      <c r="N21124" s="6"/>
    </row>
    <row r="21125" spans="8:14" x14ac:dyDescent="0.55000000000000004">
      <c r="H21125" s="4"/>
      <c r="M21125" s="5"/>
      <c r="N21125" s="6"/>
    </row>
    <row r="21126" spans="8:14" x14ac:dyDescent="0.55000000000000004">
      <c r="H21126" s="4"/>
      <c r="M21126" s="5"/>
      <c r="N21126" s="6"/>
    </row>
    <row r="21127" spans="8:14" x14ac:dyDescent="0.55000000000000004">
      <c r="H21127" s="4"/>
      <c r="M21127" s="5"/>
      <c r="N21127" s="6"/>
    </row>
    <row r="21128" spans="8:14" x14ac:dyDescent="0.55000000000000004">
      <c r="H21128" s="4"/>
      <c r="M21128" s="5"/>
      <c r="N21128" s="6"/>
    </row>
    <row r="21129" spans="8:14" x14ac:dyDescent="0.55000000000000004">
      <c r="H21129" s="4"/>
      <c r="M21129" s="5"/>
      <c r="N21129" s="6"/>
    </row>
    <row r="21130" spans="8:14" x14ac:dyDescent="0.55000000000000004">
      <c r="H21130" s="4"/>
      <c r="M21130" s="5"/>
      <c r="N21130" s="6"/>
    </row>
    <row r="21131" spans="8:14" x14ac:dyDescent="0.55000000000000004">
      <c r="H21131" s="4"/>
      <c r="M21131" s="5"/>
      <c r="N21131" s="6"/>
    </row>
    <row r="21132" spans="8:14" x14ac:dyDescent="0.55000000000000004">
      <c r="H21132" s="4"/>
      <c r="M21132" s="5"/>
      <c r="N21132" s="6"/>
    </row>
    <row r="21133" spans="8:14" x14ac:dyDescent="0.55000000000000004">
      <c r="H21133" s="4"/>
      <c r="M21133" s="5"/>
      <c r="N21133" s="6"/>
    </row>
    <row r="21134" spans="8:14" x14ac:dyDescent="0.55000000000000004">
      <c r="H21134" s="4"/>
      <c r="M21134" s="5"/>
      <c r="N21134" s="6"/>
    </row>
    <row r="21135" spans="8:14" x14ac:dyDescent="0.55000000000000004">
      <c r="H21135" s="4"/>
      <c r="M21135" s="5"/>
      <c r="N21135" s="6"/>
    </row>
    <row r="21136" spans="8:14" x14ac:dyDescent="0.55000000000000004">
      <c r="H21136" s="4"/>
      <c r="M21136" s="5"/>
      <c r="N21136" s="6"/>
    </row>
    <row r="21137" spans="8:14" x14ac:dyDescent="0.55000000000000004">
      <c r="H21137" s="4"/>
      <c r="M21137" s="5"/>
      <c r="N21137" s="6"/>
    </row>
    <row r="21138" spans="8:14" x14ac:dyDescent="0.55000000000000004">
      <c r="H21138" s="4"/>
      <c r="M21138" s="5"/>
      <c r="N21138" s="6"/>
    </row>
    <row r="21139" spans="8:14" x14ac:dyDescent="0.55000000000000004">
      <c r="H21139" s="4"/>
      <c r="M21139" s="5"/>
      <c r="N21139" s="6"/>
    </row>
    <row r="21140" spans="8:14" x14ac:dyDescent="0.55000000000000004">
      <c r="H21140" s="4"/>
      <c r="M21140" s="5"/>
      <c r="N21140" s="6"/>
    </row>
    <row r="21141" spans="8:14" x14ac:dyDescent="0.55000000000000004">
      <c r="H21141" s="4"/>
      <c r="M21141" s="5"/>
      <c r="N21141" s="6"/>
    </row>
    <row r="21142" spans="8:14" x14ac:dyDescent="0.55000000000000004">
      <c r="H21142" s="4"/>
      <c r="M21142" s="5"/>
      <c r="N21142" s="6"/>
    </row>
    <row r="21143" spans="8:14" x14ac:dyDescent="0.55000000000000004">
      <c r="H21143" s="4"/>
      <c r="M21143" s="5"/>
      <c r="N21143" s="6"/>
    </row>
    <row r="21144" spans="8:14" x14ac:dyDescent="0.55000000000000004">
      <c r="H21144" s="4"/>
      <c r="M21144" s="5"/>
      <c r="N21144" s="6"/>
    </row>
    <row r="21145" spans="8:14" x14ac:dyDescent="0.55000000000000004">
      <c r="H21145" s="4"/>
      <c r="M21145" s="5"/>
      <c r="N21145" s="6"/>
    </row>
    <row r="21146" spans="8:14" x14ac:dyDescent="0.55000000000000004">
      <c r="H21146" s="4"/>
      <c r="M21146" s="5"/>
      <c r="N21146" s="6"/>
    </row>
    <row r="21147" spans="8:14" x14ac:dyDescent="0.55000000000000004">
      <c r="H21147" s="4"/>
      <c r="M21147" s="5"/>
      <c r="N21147" s="6"/>
    </row>
    <row r="21148" spans="8:14" x14ac:dyDescent="0.55000000000000004">
      <c r="H21148" s="4"/>
      <c r="M21148" s="5"/>
      <c r="N21148" s="6"/>
    </row>
    <row r="21149" spans="8:14" x14ac:dyDescent="0.55000000000000004">
      <c r="H21149" s="4"/>
      <c r="M21149" s="5"/>
      <c r="N21149" s="6"/>
    </row>
    <row r="21150" spans="8:14" x14ac:dyDescent="0.55000000000000004">
      <c r="H21150" s="4"/>
      <c r="M21150" s="5"/>
      <c r="N21150" s="6"/>
    </row>
    <row r="21151" spans="8:14" x14ac:dyDescent="0.55000000000000004">
      <c r="H21151" s="4"/>
      <c r="M21151" s="5"/>
      <c r="N21151" s="6"/>
    </row>
    <row r="21152" spans="8:14" x14ac:dyDescent="0.55000000000000004">
      <c r="H21152" s="4"/>
      <c r="M21152" s="5"/>
      <c r="N21152" s="6"/>
    </row>
    <row r="21153" spans="8:14" x14ac:dyDescent="0.55000000000000004">
      <c r="H21153" s="4"/>
      <c r="M21153" s="5"/>
      <c r="N21153" s="6"/>
    </row>
    <row r="21154" spans="8:14" x14ac:dyDescent="0.55000000000000004">
      <c r="H21154" s="4"/>
      <c r="M21154" s="5"/>
      <c r="N21154" s="6"/>
    </row>
    <row r="21155" spans="8:14" x14ac:dyDescent="0.55000000000000004">
      <c r="H21155" s="4"/>
      <c r="M21155" s="5"/>
      <c r="N21155" s="6"/>
    </row>
    <row r="21156" spans="8:14" x14ac:dyDescent="0.55000000000000004">
      <c r="H21156" s="4"/>
      <c r="M21156" s="5"/>
      <c r="N21156" s="6"/>
    </row>
    <row r="21157" spans="8:14" x14ac:dyDescent="0.55000000000000004">
      <c r="H21157" s="4"/>
      <c r="M21157" s="5"/>
      <c r="N21157" s="6"/>
    </row>
    <row r="21158" spans="8:14" x14ac:dyDescent="0.55000000000000004">
      <c r="H21158" s="4"/>
      <c r="M21158" s="5"/>
      <c r="N21158" s="6"/>
    </row>
    <row r="21159" spans="8:14" x14ac:dyDescent="0.55000000000000004">
      <c r="H21159" s="4"/>
      <c r="M21159" s="5"/>
      <c r="N21159" s="6"/>
    </row>
    <row r="21160" spans="8:14" x14ac:dyDescent="0.55000000000000004">
      <c r="H21160" s="4"/>
      <c r="M21160" s="5"/>
      <c r="N21160" s="6"/>
    </row>
    <row r="21161" spans="8:14" x14ac:dyDescent="0.55000000000000004">
      <c r="H21161" s="4"/>
      <c r="M21161" s="5"/>
      <c r="N21161" s="6"/>
    </row>
    <row r="21162" spans="8:14" x14ac:dyDescent="0.55000000000000004">
      <c r="H21162" s="4"/>
      <c r="M21162" s="5"/>
      <c r="N21162" s="6"/>
    </row>
    <row r="21163" spans="8:14" x14ac:dyDescent="0.55000000000000004">
      <c r="H21163" s="4"/>
      <c r="M21163" s="5"/>
      <c r="N21163" s="6"/>
    </row>
    <row r="21164" spans="8:14" x14ac:dyDescent="0.55000000000000004">
      <c r="H21164" s="4"/>
      <c r="M21164" s="5"/>
      <c r="N21164" s="6"/>
    </row>
    <row r="21165" spans="8:14" x14ac:dyDescent="0.55000000000000004">
      <c r="H21165" s="4"/>
      <c r="M21165" s="5"/>
      <c r="N21165" s="6"/>
    </row>
    <row r="21166" spans="8:14" x14ac:dyDescent="0.55000000000000004">
      <c r="H21166" s="4"/>
      <c r="M21166" s="5"/>
      <c r="N21166" s="6"/>
    </row>
    <row r="21167" spans="8:14" x14ac:dyDescent="0.55000000000000004">
      <c r="H21167" s="4"/>
      <c r="M21167" s="5"/>
      <c r="N21167" s="6"/>
    </row>
    <row r="21168" spans="8:14" x14ac:dyDescent="0.55000000000000004">
      <c r="H21168" s="4"/>
      <c r="M21168" s="5"/>
      <c r="N21168" s="6"/>
    </row>
    <row r="21169" spans="8:14" x14ac:dyDescent="0.55000000000000004">
      <c r="H21169" s="4"/>
      <c r="M21169" s="5"/>
      <c r="N21169" s="6"/>
    </row>
    <row r="21170" spans="8:14" x14ac:dyDescent="0.55000000000000004">
      <c r="H21170" s="4"/>
      <c r="M21170" s="5"/>
      <c r="N21170" s="6"/>
    </row>
    <row r="21171" spans="8:14" x14ac:dyDescent="0.55000000000000004">
      <c r="H21171" s="4"/>
      <c r="M21171" s="5"/>
      <c r="N21171" s="6"/>
    </row>
    <row r="21172" spans="8:14" x14ac:dyDescent="0.55000000000000004">
      <c r="H21172" s="4"/>
      <c r="M21172" s="5"/>
      <c r="N21172" s="6"/>
    </row>
    <row r="21173" spans="8:14" x14ac:dyDescent="0.55000000000000004">
      <c r="H21173" s="4"/>
      <c r="M21173" s="5"/>
      <c r="N21173" s="6"/>
    </row>
    <row r="21174" spans="8:14" x14ac:dyDescent="0.55000000000000004">
      <c r="H21174" s="4"/>
      <c r="M21174" s="5"/>
      <c r="N21174" s="6"/>
    </row>
    <row r="21175" spans="8:14" x14ac:dyDescent="0.55000000000000004">
      <c r="H21175" s="4"/>
      <c r="M21175" s="5"/>
      <c r="N21175" s="6"/>
    </row>
    <row r="21176" spans="8:14" x14ac:dyDescent="0.55000000000000004">
      <c r="H21176" s="4"/>
      <c r="M21176" s="5"/>
      <c r="N21176" s="6"/>
    </row>
    <row r="21177" spans="8:14" x14ac:dyDescent="0.55000000000000004">
      <c r="H21177" s="4"/>
      <c r="M21177" s="5"/>
      <c r="N21177" s="6"/>
    </row>
    <row r="21178" spans="8:14" x14ac:dyDescent="0.55000000000000004">
      <c r="H21178" s="4"/>
      <c r="M21178" s="5"/>
      <c r="N21178" s="6"/>
    </row>
    <row r="21179" spans="8:14" x14ac:dyDescent="0.55000000000000004">
      <c r="H21179" s="4"/>
      <c r="M21179" s="5"/>
      <c r="N21179" s="6"/>
    </row>
    <row r="21180" spans="8:14" x14ac:dyDescent="0.55000000000000004">
      <c r="H21180" s="4"/>
      <c r="M21180" s="5"/>
      <c r="N21180" s="6"/>
    </row>
    <row r="21181" spans="8:14" x14ac:dyDescent="0.55000000000000004">
      <c r="H21181" s="4"/>
      <c r="M21181" s="5"/>
      <c r="N21181" s="6"/>
    </row>
    <row r="21182" spans="8:14" x14ac:dyDescent="0.55000000000000004">
      <c r="H21182" s="4"/>
      <c r="M21182" s="5"/>
      <c r="N21182" s="6"/>
    </row>
    <row r="21183" spans="8:14" x14ac:dyDescent="0.55000000000000004">
      <c r="H21183" s="4"/>
      <c r="M21183" s="5"/>
      <c r="N21183" s="6"/>
    </row>
    <row r="21184" spans="8:14" x14ac:dyDescent="0.55000000000000004">
      <c r="H21184" s="4"/>
      <c r="M21184" s="5"/>
      <c r="N21184" s="6"/>
    </row>
    <row r="21185" spans="8:14" x14ac:dyDescent="0.55000000000000004">
      <c r="H21185" s="4"/>
      <c r="M21185" s="5"/>
      <c r="N21185" s="6"/>
    </row>
    <row r="21186" spans="8:14" x14ac:dyDescent="0.55000000000000004">
      <c r="H21186" s="4"/>
      <c r="M21186" s="5"/>
      <c r="N21186" s="6"/>
    </row>
    <row r="21187" spans="8:14" x14ac:dyDescent="0.55000000000000004">
      <c r="H21187" s="4"/>
      <c r="M21187" s="5"/>
      <c r="N21187" s="6"/>
    </row>
    <row r="21188" spans="8:14" x14ac:dyDescent="0.55000000000000004">
      <c r="H21188" s="4"/>
      <c r="M21188" s="5"/>
      <c r="N21188" s="6"/>
    </row>
    <row r="21189" spans="8:14" x14ac:dyDescent="0.55000000000000004">
      <c r="H21189" s="4"/>
      <c r="M21189" s="5"/>
      <c r="N21189" s="6"/>
    </row>
    <row r="21190" spans="8:14" x14ac:dyDescent="0.55000000000000004">
      <c r="H21190" s="4"/>
      <c r="M21190" s="5"/>
      <c r="N21190" s="6"/>
    </row>
    <row r="21191" spans="8:14" x14ac:dyDescent="0.55000000000000004">
      <c r="H21191" s="4"/>
      <c r="M21191" s="5"/>
      <c r="N21191" s="6"/>
    </row>
    <row r="21192" spans="8:14" x14ac:dyDescent="0.55000000000000004">
      <c r="H21192" s="4"/>
      <c r="M21192" s="5"/>
      <c r="N21192" s="6"/>
    </row>
    <row r="21193" spans="8:14" x14ac:dyDescent="0.55000000000000004">
      <c r="H21193" s="4"/>
      <c r="M21193" s="5"/>
      <c r="N21193" s="6"/>
    </row>
    <row r="21194" spans="8:14" x14ac:dyDescent="0.55000000000000004">
      <c r="H21194" s="4"/>
      <c r="M21194" s="5"/>
      <c r="N21194" s="6"/>
    </row>
    <row r="21195" spans="8:14" x14ac:dyDescent="0.55000000000000004">
      <c r="H21195" s="4"/>
      <c r="M21195" s="5"/>
      <c r="N21195" s="6"/>
    </row>
    <row r="21196" spans="8:14" x14ac:dyDescent="0.55000000000000004">
      <c r="H21196" s="4"/>
      <c r="M21196" s="5"/>
      <c r="N21196" s="6"/>
    </row>
    <row r="21197" spans="8:14" x14ac:dyDescent="0.55000000000000004">
      <c r="H21197" s="4"/>
      <c r="M21197" s="5"/>
      <c r="N21197" s="6"/>
    </row>
    <row r="21198" spans="8:14" x14ac:dyDescent="0.55000000000000004">
      <c r="H21198" s="4"/>
      <c r="M21198" s="5"/>
      <c r="N21198" s="6"/>
    </row>
    <row r="21199" spans="8:14" x14ac:dyDescent="0.55000000000000004">
      <c r="H21199" s="4"/>
      <c r="M21199" s="5"/>
      <c r="N21199" s="6"/>
    </row>
    <row r="21200" spans="8:14" x14ac:dyDescent="0.55000000000000004">
      <c r="H21200" s="4"/>
      <c r="M21200" s="5"/>
      <c r="N21200" s="6"/>
    </row>
    <row r="21201" spans="8:14" x14ac:dyDescent="0.55000000000000004">
      <c r="H21201" s="4"/>
      <c r="M21201" s="5"/>
      <c r="N21201" s="6"/>
    </row>
    <row r="21202" spans="8:14" x14ac:dyDescent="0.55000000000000004">
      <c r="H21202" s="4"/>
      <c r="M21202" s="5"/>
      <c r="N21202" s="6"/>
    </row>
    <row r="21203" spans="8:14" x14ac:dyDescent="0.55000000000000004">
      <c r="H21203" s="4"/>
      <c r="M21203" s="5"/>
      <c r="N21203" s="6"/>
    </row>
    <row r="21204" spans="8:14" x14ac:dyDescent="0.55000000000000004">
      <c r="H21204" s="4"/>
      <c r="M21204" s="5"/>
      <c r="N21204" s="6"/>
    </row>
    <row r="21205" spans="8:14" x14ac:dyDescent="0.55000000000000004">
      <c r="H21205" s="4"/>
      <c r="M21205" s="5"/>
      <c r="N21205" s="6"/>
    </row>
    <row r="21206" spans="8:14" x14ac:dyDescent="0.55000000000000004">
      <c r="H21206" s="4"/>
      <c r="M21206" s="5"/>
      <c r="N21206" s="6"/>
    </row>
    <row r="21207" spans="8:14" x14ac:dyDescent="0.55000000000000004">
      <c r="H21207" s="4"/>
      <c r="M21207" s="5"/>
      <c r="N21207" s="6"/>
    </row>
    <row r="21208" spans="8:14" x14ac:dyDescent="0.55000000000000004">
      <c r="H21208" s="4"/>
      <c r="M21208" s="5"/>
      <c r="N21208" s="6"/>
    </row>
    <row r="21209" spans="8:14" x14ac:dyDescent="0.55000000000000004">
      <c r="H21209" s="4"/>
      <c r="M21209" s="5"/>
      <c r="N21209" s="6"/>
    </row>
    <row r="21210" spans="8:14" x14ac:dyDescent="0.55000000000000004">
      <c r="H21210" s="4"/>
      <c r="M21210" s="5"/>
      <c r="N21210" s="6"/>
    </row>
    <row r="21211" spans="8:14" x14ac:dyDescent="0.55000000000000004">
      <c r="H21211" s="4"/>
      <c r="M21211" s="5"/>
      <c r="N21211" s="6"/>
    </row>
    <row r="21212" spans="8:14" x14ac:dyDescent="0.55000000000000004">
      <c r="H21212" s="4"/>
      <c r="M21212" s="5"/>
      <c r="N21212" s="6"/>
    </row>
    <row r="21213" spans="8:14" x14ac:dyDescent="0.55000000000000004">
      <c r="H21213" s="4"/>
      <c r="M21213" s="5"/>
      <c r="N21213" s="6"/>
    </row>
    <row r="21214" spans="8:14" x14ac:dyDescent="0.55000000000000004">
      <c r="H21214" s="4"/>
      <c r="M21214" s="5"/>
      <c r="N21214" s="6"/>
    </row>
    <row r="21215" spans="8:14" x14ac:dyDescent="0.55000000000000004">
      <c r="H21215" s="4"/>
      <c r="M21215" s="5"/>
      <c r="N21215" s="6"/>
    </row>
    <row r="21216" spans="8:14" x14ac:dyDescent="0.55000000000000004">
      <c r="H21216" s="4"/>
      <c r="M21216" s="5"/>
      <c r="N21216" s="6"/>
    </row>
    <row r="21217" spans="8:14" x14ac:dyDescent="0.55000000000000004">
      <c r="H21217" s="4"/>
      <c r="M21217" s="5"/>
      <c r="N21217" s="6"/>
    </row>
    <row r="21218" spans="8:14" x14ac:dyDescent="0.55000000000000004">
      <c r="H21218" s="4"/>
      <c r="M21218" s="5"/>
      <c r="N21218" s="6"/>
    </row>
    <row r="21219" spans="8:14" x14ac:dyDescent="0.55000000000000004">
      <c r="H21219" s="4"/>
      <c r="M21219" s="5"/>
      <c r="N21219" s="6"/>
    </row>
    <row r="21220" spans="8:14" x14ac:dyDescent="0.55000000000000004">
      <c r="H21220" s="4"/>
      <c r="M21220" s="5"/>
      <c r="N21220" s="6"/>
    </row>
    <row r="21221" spans="8:14" x14ac:dyDescent="0.55000000000000004">
      <c r="H21221" s="4"/>
      <c r="M21221" s="5"/>
      <c r="N21221" s="6"/>
    </row>
    <row r="21222" spans="8:14" x14ac:dyDescent="0.55000000000000004">
      <c r="H21222" s="4"/>
      <c r="M21222" s="5"/>
      <c r="N21222" s="6"/>
    </row>
    <row r="21223" spans="8:14" x14ac:dyDescent="0.55000000000000004">
      <c r="H21223" s="4"/>
      <c r="M21223" s="5"/>
      <c r="N21223" s="6"/>
    </row>
    <row r="21224" spans="8:14" x14ac:dyDescent="0.55000000000000004">
      <c r="H21224" s="4"/>
      <c r="M21224" s="5"/>
      <c r="N21224" s="6"/>
    </row>
    <row r="21225" spans="8:14" x14ac:dyDescent="0.55000000000000004">
      <c r="H21225" s="4"/>
      <c r="M21225" s="5"/>
      <c r="N21225" s="6"/>
    </row>
    <row r="21226" spans="8:14" x14ac:dyDescent="0.55000000000000004">
      <c r="H21226" s="4"/>
      <c r="M21226" s="5"/>
      <c r="N21226" s="6"/>
    </row>
    <row r="21227" spans="8:14" x14ac:dyDescent="0.55000000000000004">
      <c r="H21227" s="4"/>
      <c r="M21227" s="5"/>
      <c r="N21227" s="6"/>
    </row>
    <row r="21228" spans="8:14" x14ac:dyDescent="0.55000000000000004">
      <c r="H21228" s="4"/>
      <c r="M21228" s="5"/>
      <c r="N21228" s="6"/>
    </row>
    <row r="21229" spans="8:14" x14ac:dyDescent="0.55000000000000004">
      <c r="H21229" s="4"/>
      <c r="M21229" s="5"/>
      <c r="N21229" s="6"/>
    </row>
    <row r="21230" spans="8:14" x14ac:dyDescent="0.55000000000000004">
      <c r="H21230" s="4"/>
      <c r="M21230" s="5"/>
      <c r="N21230" s="6"/>
    </row>
    <row r="21231" spans="8:14" x14ac:dyDescent="0.55000000000000004">
      <c r="H21231" s="4"/>
      <c r="M21231" s="5"/>
      <c r="N21231" s="6"/>
    </row>
    <row r="21232" spans="8:14" x14ac:dyDescent="0.55000000000000004">
      <c r="H21232" s="4"/>
      <c r="M21232" s="5"/>
      <c r="N21232" s="6"/>
    </row>
    <row r="21233" spans="8:14" x14ac:dyDescent="0.55000000000000004">
      <c r="H21233" s="4"/>
      <c r="M21233" s="5"/>
      <c r="N21233" s="6"/>
    </row>
    <row r="21234" spans="8:14" x14ac:dyDescent="0.55000000000000004">
      <c r="H21234" s="4"/>
      <c r="M21234" s="5"/>
      <c r="N21234" s="6"/>
    </row>
    <row r="21235" spans="8:14" x14ac:dyDescent="0.55000000000000004">
      <c r="H21235" s="4"/>
      <c r="M21235" s="5"/>
      <c r="N21235" s="6"/>
    </row>
    <row r="21236" spans="8:14" x14ac:dyDescent="0.55000000000000004">
      <c r="H21236" s="4"/>
      <c r="M21236" s="5"/>
      <c r="N21236" s="6"/>
    </row>
    <row r="21237" spans="8:14" x14ac:dyDescent="0.55000000000000004">
      <c r="H21237" s="4"/>
      <c r="M21237" s="5"/>
      <c r="N21237" s="6"/>
    </row>
    <row r="21238" spans="8:14" x14ac:dyDescent="0.55000000000000004">
      <c r="H21238" s="4"/>
      <c r="M21238" s="5"/>
      <c r="N21238" s="6"/>
    </row>
    <row r="21239" spans="8:14" x14ac:dyDescent="0.55000000000000004">
      <c r="H21239" s="4"/>
      <c r="M21239" s="5"/>
      <c r="N21239" s="6"/>
    </row>
    <row r="21240" spans="8:14" x14ac:dyDescent="0.55000000000000004">
      <c r="H21240" s="4"/>
      <c r="M21240" s="5"/>
      <c r="N21240" s="6"/>
    </row>
    <row r="21241" spans="8:14" x14ac:dyDescent="0.55000000000000004">
      <c r="H21241" s="4"/>
      <c r="M21241" s="5"/>
      <c r="N21241" s="6"/>
    </row>
    <row r="21242" spans="8:14" x14ac:dyDescent="0.55000000000000004">
      <c r="H21242" s="4"/>
      <c r="M21242" s="5"/>
      <c r="N21242" s="6"/>
    </row>
    <row r="21243" spans="8:14" x14ac:dyDescent="0.55000000000000004">
      <c r="H21243" s="4"/>
      <c r="M21243" s="5"/>
      <c r="N21243" s="6"/>
    </row>
    <row r="21244" spans="8:14" x14ac:dyDescent="0.55000000000000004">
      <c r="H21244" s="4"/>
      <c r="M21244" s="5"/>
      <c r="N21244" s="6"/>
    </row>
    <row r="21245" spans="8:14" x14ac:dyDescent="0.55000000000000004">
      <c r="H21245" s="4"/>
      <c r="M21245" s="5"/>
      <c r="N21245" s="6"/>
    </row>
    <row r="21246" spans="8:14" x14ac:dyDescent="0.55000000000000004">
      <c r="H21246" s="4"/>
      <c r="M21246" s="5"/>
      <c r="N21246" s="6"/>
    </row>
    <row r="21247" spans="8:14" x14ac:dyDescent="0.55000000000000004">
      <c r="H21247" s="4"/>
      <c r="M21247" s="5"/>
      <c r="N21247" s="6"/>
    </row>
    <row r="21248" spans="8:14" x14ac:dyDescent="0.55000000000000004">
      <c r="H21248" s="4"/>
      <c r="M21248" s="5"/>
      <c r="N21248" s="6"/>
    </row>
    <row r="21249" spans="8:14" x14ac:dyDescent="0.55000000000000004">
      <c r="H21249" s="4"/>
      <c r="M21249" s="5"/>
      <c r="N21249" s="6"/>
    </row>
    <row r="21250" spans="8:14" x14ac:dyDescent="0.55000000000000004">
      <c r="H21250" s="4"/>
      <c r="M21250" s="5"/>
      <c r="N21250" s="6"/>
    </row>
    <row r="21251" spans="8:14" x14ac:dyDescent="0.55000000000000004">
      <c r="H21251" s="4"/>
      <c r="M21251" s="5"/>
      <c r="N21251" s="6"/>
    </row>
    <row r="21252" spans="8:14" x14ac:dyDescent="0.55000000000000004">
      <c r="H21252" s="4"/>
      <c r="M21252" s="5"/>
      <c r="N21252" s="6"/>
    </row>
    <row r="21253" spans="8:14" x14ac:dyDescent="0.55000000000000004">
      <c r="H21253" s="4"/>
      <c r="M21253" s="5"/>
      <c r="N21253" s="6"/>
    </row>
    <row r="21254" spans="8:14" x14ac:dyDescent="0.55000000000000004">
      <c r="H21254" s="4"/>
      <c r="M21254" s="5"/>
      <c r="N21254" s="6"/>
    </row>
    <row r="21255" spans="8:14" x14ac:dyDescent="0.55000000000000004">
      <c r="H21255" s="4"/>
      <c r="M21255" s="5"/>
      <c r="N21255" s="6"/>
    </row>
    <row r="21256" spans="8:14" x14ac:dyDescent="0.55000000000000004">
      <c r="H21256" s="4"/>
      <c r="M21256" s="5"/>
      <c r="N21256" s="6"/>
    </row>
    <row r="21257" spans="8:14" x14ac:dyDescent="0.55000000000000004">
      <c r="H21257" s="4"/>
      <c r="M21257" s="5"/>
      <c r="N21257" s="6"/>
    </row>
    <row r="21258" spans="8:14" x14ac:dyDescent="0.55000000000000004">
      <c r="H21258" s="4"/>
      <c r="M21258" s="5"/>
      <c r="N21258" s="6"/>
    </row>
    <row r="21259" spans="8:14" x14ac:dyDescent="0.55000000000000004">
      <c r="H21259" s="4"/>
      <c r="M21259" s="5"/>
      <c r="N21259" s="6"/>
    </row>
    <row r="21260" spans="8:14" x14ac:dyDescent="0.55000000000000004">
      <c r="H21260" s="4"/>
      <c r="M21260" s="5"/>
      <c r="N21260" s="6"/>
    </row>
    <row r="21261" spans="8:14" x14ac:dyDescent="0.55000000000000004">
      <c r="H21261" s="4"/>
      <c r="M21261" s="5"/>
      <c r="N21261" s="6"/>
    </row>
    <row r="21262" spans="8:14" x14ac:dyDescent="0.55000000000000004">
      <c r="H21262" s="4"/>
      <c r="M21262" s="5"/>
      <c r="N21262" s="6"/>
    </row>
    <row r="21263" spans="8:14" x14ac:dyDescent="0.55000000000000004">
      <c r="H21263" s="4"/>
      <c r="M21263" s="5"/>
      <c r="N21263" s="6"/>
    </row>
    <row r="21264" spans="8:14" x14ac:dyDescent="0.55000000000000004">
      <c r="H21264" s="4"/>
      <c r="M21264" s="5"/>
      <c r="N21264" s="6"/>
    </row>
    <row r="21265" spans="8:14" x14ac:dyDescent="0.55000000000000004">
      <c r="H21265" s="4"/>
      <c r="M21265" s="5"/>
      <c r="N21265" s="6"/>
    </row>
    <row r="21266" spans="8:14" x14ac:dyDescent="0.55000000000000004">
      <c r="H21266" s="4"/>
      <c r="M21266" s="5"/>
      <c r="N21266" s="6"/>
    </row>
    <row r="21267" spans="8:14" x14ac:dyDescent="0.55000000000000004">
      <c r="H21267" s="4"/>
      <c r="M21267" s="5"/>
      <c r="N21267" s="6"/>
    </row>
    <row r="21268" spans="8:14" x14ac:dyDescent="0.55000000000000004">
      <c r="H21268" s="4"/>
      <c r="M21268" s="5"/>
      <c r="N21268" s="6"/>
    </row>
    <row r="21269" spans="8:14" x14ac:dyDescent="0.55000000000000004">
      <c r="H21269" s="4"/>
      <c r="M21269" s="5"/>
      <c r="N21269" s="6"/>
    </row>
    <row r="21270" spans="8:14" x14ac:dyDescent="0.55000000000000004">
      <c r="H21270" s="4"/>
      <c r="M21270" s="5"/>
      <c r="N21270" s="6"/>
    </row>
    <row r="21271" spans="8:14" x14ac:dyDescent="0.55000000000000004">
      <c r="H21271" s="4"/>
      <c r="M21271" s="5"/>
      <c r="N21271" s="6"/>
    </row>
    <row r="21272" spans="8:14" x14ac:dyDescent="0.55000000000000004">
      <c r="H21272" s="4"/>
      <c r="M21272" s="5"/>
      <c r="N21272" s="6"/>
    </row>
    <row r="21273" spans="8:14" x14ac:dyDescent="0.55000000000000004">
      <c r="H21273" s="4"/>
      <c r="M21273" s="5"/>
      <c r="N21273" s="6"/>
    </row>
    <row r="21274" spans="8:14" x14ac:dyDescent="0.55000000000000004">
      <c r="H21274" s="4"/>
      <c r="M21274" s="5"/>
      <c r="N21274" s="6"/>
    </row>
    <row r="21275" spans="8:14" x14ac:dyDescent="0.55000000000000004">
      <c r="H21275" s="4"/>
      <c r="M21275" s="5"/>
      <c r="N21275" s="6"/>
    </row>
    <row r="21276" spans="8:14" x14ac:dyDescent="0.55000000000000004">
      <c r="H21276" s="4"/>
      <c r="M21276" s="5"/>
      <c r="N21276" s="6"/>
    </row>
    <row r="21277" spans="8:14" x14ac:dyDescent="0.55000000000000004">
      <c r="H21277" s="4"/>
      <c r="M21277" s="5"/>
      <c r="N21277" s="6"/>
    </row>
    <row r="21278" spans="8:14" x14ac:dyDescent="0.55000000000000004">
      <c r="H21278" s="4"/>
      <c r="M21278" s="5"/>
      <c r="N21278" s="6"/>
    </row>
    <row r="21279" spans="8:14" x14ac:dyDescent="0.55000000000000004">
      <c r="H21279" s="4"/>
      <c r="M21279" s="5"/>
      <c r="N21279" s="6"/>
    </row>
    <row r="21280" spans="8:14" x14ac:dyDescent="0.55000000000000004">
      <c r="H21280" s="4"/>
      <c r="M21280" s="5"/>
      <c r="N21280" s="6"/>
    </row>
    <row r="21281" spans="8:14" x14ac:dyDescent="0.55000000000000004">
      <c r="H21281" s="4"/>
      <c r="M21281" s="5"/>
      <c r="N21281" s="6"/>
    </row>
    <row r="21282" spans="8:14" x14ac:dyDescent="0.55000000000000004">
      <c r="H21282" s="4"/>
      <c r="M21282" s="5"/>
      <c r="N21282" s="6"/>
    </row>
    <row r="21283" spans="8:14" x14ac:dyDescent="0.55000000000000004">
      <c r="H21283" s="4"/>
      <c r="M21283" s="5"/>
      <c r="N21283" s="6"/>
    </row>
    <row r="21284" spans="8:14" x14ac:dyDescent="0.55000000000000004">
      <c r="H21284" s="4"/>
      <c r="M21284" s="5"/>
      <c r="N21284" s="6"/>
    </row>
    <row r="21285" spans="8:14" x14ac:dyDescent="0.55000000000000004">
      <c r="H21285" s="4"/>
      <c r="M21285" s="5"/>
      <c r="N21285" s="6"/>
    </row>
    <row r="21286" spans="8:14" x14ac:dyDescent="0.55000000000000004">
      <c r="H21286" s="4"/>
      <c r="M21286" s="5"/>
      <c r="N21286" s="6"/>
    </row>
    <row r="21287" spans="8:14" x14ac:dyDescent="0.55000000000000004">
      <c r="H21287" s="4"/>
      <c r="M21287" s="5"/>
      <c r="N21287" s="6"/>
    </row>
    <row r="21288" spans="8:14" x14ac:dyDescent="0.55000000000000004">
      <c r="H21288" s="4"/>
      <c r="M21288" s="5"/>
      <c r="N21288" s="6"/>
    </row>
    <row r="21289" spans="8:14" x14ac:dyDescent="0.55000000000000004">
      <c r="H21289" s="4"/>
      <c r="M21289" s="5"/>
      <c r="N21289" s="6"/>
    </row>
    <row r="21290" spans="8:14" x14ac:dyDescent="0.55000000000000004">
      <c r="H21290" s="4"/>
      <c r="M21290" s="5"/>
      <c r="N21290" s="6"/>
    </row>
    <row r="21291" spans="8:14" x14ac:dyDescent="0.55000000000000004">
      <c r="H21291" s="4"/>
      <c r="M21291" s="5"/>
      <c r="N21291" s="6"/>
    </row>
    <row r="21292" spans="8:14" x14ac:dyDescent="0.55000000000000004">
      <c r="H21292" s="4"/>
      <c r="M21292" s="5"/>
      <c r="N21292" s="6"/>
    </row>
    <row r="21293" spans="8:14" x14ac:dyDescent="0.55000000000000004">
      <c r="H21293" s="4"/>
      <c r="M21293" s="5"/>
      <c r="N21293" s="6"/>
    </row>
    <row r="21294" spans="8:14" x14ac:dyDescent="0.55000000000000004">
      <c r="H21294" s="4"/>
      <c r="M21294" s="5"/>
      <c r="N21294" s="6"/>
    </row>
    <row r="21295" spans="8:14" x14ac:dyDescent="0.55000000000000004">
      <c r="H21295" s="4"/>
      <c r="M21295" s="5"/>
      <c r="N21295" s="6"/>
    </row>
    <row r="21296" spans="8:14" x14ac:dyDescent="0.55000000000000004">
      <c r="H21296" s="4"/>
      <c r="M21296" s="5"/>
      <c r="N21296" s="6"/>
    </row>
    <row r="21297" spans="8:14" x14ac:dyDescent="0.55000000000000004">
      <c r="H21297" s="4"/>
      <c r="M21297" s="5"/>
      <c r="N21297" s="6"/>
    </row>
    <row r="21298" spans="8:14" x14ac:dyDescent="0.55000000000000004">
      <c r="H21298" s="4"/>
      <c r="M21298" s="5"/>
      <c r="N21298" s="6"/>
    </row>
    <row r="21299" spans="8:14" x14ac:dyDescent="0.55000000000000004">
      <c r="H21299" s="4"/>
      <c r="M21299" s="5"/>
      <c r="N21299" s="6"/>
    </row>
    <row r="21300" spans="8:14" x14ac:dyDescent="0.55000000000000004">
      <c r="H21300" s="4"/>
      <c r="M21300" s="5"/>
      <c r="N21300" s="6"/>
    </row>
    <row r="21301" spans="8:14" x14ac:dyDescent="0.55000000000000004">
      <c r="H21301" s="4"/>
      <c r="M21301" s="5"/>
      <c r="N21301" s="6"/>
    </row>
    <row r="21302" spans="8:14" x14ac:dyDescent="0.55000000000000004">
      <c r="H21302" s="4"/>
      <c r="M21302" s="5"/>
      <c r="N21302" s="6"/>
    </row>
    <row r="21303" spans="8:14" x14ac:dyDescent="0.55000000000000004">
      <c r="H21303" s="4"/>
      <c r="M21303" s="5"/>
      <c r="N21303" s="6"/>
    </row>
    <row r="21304" spans="8:14" x14ac:dyDescent="0.55000000000000004">
      <c r="H21304" s="4"/>
      <c r="M21304" s="5"/>
      <c r="N21304" s="6"/>
    </row>
    <row r="21305" spans="8:14" x14ac:dyDescent="0.55000000000000004">
      <c r="H21305" s="4"/>
      <c r="M21305" s="5"/>
      <c r="N21305" s="6"/>
    </row>
    <row r="21306" spans="8:14" x14ac:dyDescent="0.55000000000000004">
      <c r="H21306" s="4"/>
      <c r="M21306" s="5"/>
      <c r="N21306" s="6"/>
    </row>
    <row r="21307" spans="8:14" x14ac:dyDescent="0.55000000000000004">
      <c r="H21307" s="4"/>
      <c r="M21307" s="5"/>
      <c r="N21307" s="6"/>
    </row>
    <row r="21308" spans="8:14" x14ac:dyDescent="0.55000000000000004">
      <c r="H21308" s="4"/>
      <c r="M21308" s="5"/>
      <c r="N21308" s="6"/>
    </row>
    <row r="21309" spans="8:14" x14ac:dyDescent="0.55000000000000004">
      <c r="H21309" s="4"/>
      <c r="M21309" s="5"/>
      <c r="N21309" s="6"/>
    </row>
    <row r="21310" spans="8:14" x14ac:dyDescent="0.55000000000000004">
      <c r="H21310" s="4"/>
      <c r="M21310" s="5"/>
      <c r="N21310" s="6"/>
    </row>
    <row r="21311" spans="8:14" x14ac:dyDescent="0.55000000000000004">
      <c r="H21311" s="4"/>
      <c r="M21311" s="5"/>
      <c r="N21311" s="6"/>
    </row>
    <row r="21312" spans="8:14" x14ac:dyDescent="0.55000000000000004">
      <c r="H21312" s="4"/>
      <c r="M21312" s="5"/>
      <c r="N21312" s="6"/>
    </row>
    <row r="21313" spans="8:14" x14ac:dyDescent="0.55000000000000004">
      <c r="H21313" s="4"/>
      <c r="M21313" s="5"/>
      <c r="N21313" s="6"/>
    </row>
    <row r="21314" spans="8:14" x14ac:dyDescent="0.55000000000000004">
      <c r="H21314" s="4"/>
      <c r="M21314" s="5"/>
      <c r="N21314" s="6"/>
    </row>
    <row r="21315" spans="8:14" x14ac:dyDescent="0.55000000000000004">
      <c r="H21315" s="4"/>
      <c r="M21315" s="5"/>
      <c r="N21315" s="6"/>
    </row>
    <row r="21316" spans="8:14" x14ac:dyDescent="0.55000000000000004">
      <c r="H21316" s="4"/>
      <c r="M21316" s="5"/>
      <c r="N21316" s="6"/>
    </row>
    <row r="21317" spans="8:14" x14ac:dyDescent="0.55000000000000004">
      <c r="H21317" s="4"/>
      <c r="M21317" s="5"/>
      <c r="N21317" s="6"/>
    </row>
    <row r="21318" spans="8:14" x14ac:dyDescent="0.55000000000000004">
      <c r="H21318" s="4"/>
      <c r="M21318" s="5"/>
      <c r="N21318" s="6"/>
    </row>
    <row r="21319" spans="8:14" x14ac:dyDescent="0.55000000000000004">
      <c r="H21319" s="4"/>
      <c r="M21319" s="5"/>
      <c r="N21319" s="6"/>
    </row>
    <row r="21320" spans="8:14" x14ac:dyDescent="0.55000000000000004">
      <c r="H21320" s="4"/>
      <c r="M21320" s="5"/>
      <c r="N21320" s="6"/>
    </row>
    <row r="21321" spans="8:14" x14ac:dyDescent="0.55000000000000004">
      <c r="H21321" s="4"/>
      <c r="M21321" s="5"/>
      <c r="N21321" s="6"/>
    </row>
    <row r="21322" spans="8:14" x14ac:dyDescent="0.55000000000000004">
      <c r="H21322" s="4"/>
      <c r="M21322" s="5"/>
      <c r="N21322" s="6"/>
    </row>
    <row r="21323" spans="8:14" x14ac:dyDescent="0.55000000000000004">
      <c r="H21323" s="4"/>
      <c r="M21323" s="5"/>
      <c r="N21323" s="6"/>
    </row>
    <row r="21324" spans="8:14" x14ac:dyDescent="0.55000000000000004">
      <c r="H21324" s="4"/>
      <c r="M21324" s="5"/>
      <c r="N21324" s="6"/>
    </row>
    <row r="21325" spans="8:14" x14ac:dyDescent="0.55000000000000004">
      <c r="H21325" s="4"/>
      <c r="M21325" s="5"/>
      <c r="N21325" s="6"/>
    </row>
    <row r="21326" spans="8:14" x14ac:dyDescent="0.55000000000000004">
      <c r="H21326" s="4"/>
      <c r="M21326" s="5"/>
      <c r="N21326" s="6"/>
    </row>
    <row r="21327" spans="8:14" x14ac:dyDescent="0.55000000000000004">
      <c r="H21327" s="4"/>
      <c r="M21327" s="5"/>
      <c r="N21327" s="6"/>
    </row>
    <row r="21328" spans="8:14" x14ac:dyDescent="0.55000000000000004">
      <c r="H21328" s="4"/>
      <c r="M21328" s="5"/>
      <c r="N21328" s="6"/>
    </row>
    <row r="21329" spans="8:14" x14ac:dyDescent="0.55000000000000004">
      <c r="H21329" s="4"/>
      <c r="M21329" s="5"/>
      <c r="N21329" s="6"/>
    </row>
    <row r="21330" spans="8:14" x14ac:dyDescent="0.55000000000000004">
      <c r="H21330" s="4"/>
      <c r="M21330" s="5"/>
      <c r="N21330" s="6"/>
    </row>
    <row r="21331" spans="8:14" x14ac:dyDescent="0.55000000000000004">
      <c r="H21331" s="4"/>
      <c r="M21331" s="5"/>
      <c r="N21331" s="6"/>
    </row>
    <row r="21332" spans="8:14" x14ac:dyDescent="0.55000000000000004">
      <c r="H21332" s="4"/>
      <c r="M21332" s="5"/>
      <c r="N21332" s="6"/>
    </row>
    <row r="21333" spans="8:14" x14ac:dyDescent="0.55000000000000004">
      <c r="H21333" s="4"/>
      <c r="M21333" s="5"/>
      <c r="N21333" s="6"/>
    </row>
    <row r="21334" spans="8:14" x14ac:dyDescent="0.55000000000000004">
      <c r="H21334" s="4"/>
      <c r="M21334" s="5"/>
      <c r="N21334" s="6"/>
    </row>
    <row r="21335" spans="8:14" x14ac:dyDescent="0.55000000000000004">
      <c r="H21335" s="4"/>
      <c r="M21335" s="5"/>
      <c r="N21335" s="6"/>
    </row>
    <row r="21336" spans="8:14" x14ac:dyDescent="0.55000000000000004">
      <c r="H21336" s="4"/>
      <c r="M21336" s="5"/>
      <c r="N21336" s="6"/>
    </row>
    <row r="21337" spans="8:14" x14ac:dyDescent="0.55000000000000004">
      <c r="H21337" s="4"/>
      <c r="M21337" s="5"/>
      <c r="N21337" s="6"/>
    </row>
    <row r="21338" spans="8:14" x14ac:dyDescent="0.55000000000000004">
      <c r="H21338" s="4"/>
      <c r="M21338" s="5"/>
      <c r="N21338" s="6"/>
    </row>
    <row r="21339" spans="8:14" x14ac:dyDescent="0.55000000000000004">
      <c r="H21339" s="4"/>
      <c r="M21339" s="5"/>
      <c r="N21339" s="6"/>
    </row>
    <row r="21340" spans="8:14" x14ac:dyDescent="0.55000000000000004">
      <c r="H21340" s="4"/>
      <c r="M21340" s="5"/>
      <c r="N21340" s="6"/>
    </row>
    <row r="21341" spans="8:14" x14ac:dyDescent="0.55000000000000004">
      <c r="H21341" s="4"/>
      <c r="M21341" s="5"/>
      <c r="N21341" s="6"/>
    </row>
    <row r="21342" spans="8:14" x14ac:dyDescent="0.55000000000000004">
      <c r="H21342" s="4"/>
      <c r="M21342" s="5"/>
      <c r="N21342" s="6"/>
    </row>
    <row r="21343" spans="8:14" x14ac:dyDescent="0.55000000000000004">
      <c r="H21343" s="4"/>
      <c r="M21343" s="5"/>
      <c r="N21343" s="6"/>
    </row>
    <row r="21344" spans="8:14" x14ac:dyDescent="0.55000000000000004">
      <c r="H21344" s="4"/>
      <c r="M21344" s="5"/>
      <c r="N21344" s="6"/>
    </row>
    <row r="21345" spans="8:14" x14ac:dyDescent="0.55000000000000004">
      <c r="H21345" s="4"/>
      <c r="M21345" s="5"/>
      <c r="N21345" s="6"/>
    </row>
    <row r="21346" spans="8:14" x14ac:dyDescent="0.55000000000000004">
      <c r="H21346" s="4"/>
      <c r="M21346" s="5"/>
      <c r="N21346" s="6"/>
    </row>
    <row r="21347" spans="8:14" x14ac:dyDescent="0.55000000000000004">
      <c r="H21347" s="4"/>
      <c r="M21347" s="5"/>
      <c r="N21347" s="6"/>
    </row>
    <row r="21348" spans="8:14" x14ac:dyDescent="0.55000000000000004">
      <c r="H21348" s="4"/>
      <c r="M21348" s="5"/>
      <c r="N21348" s="6"/>
    </row>
    <row r="21349" spans="8:14" x14ac:dyDescent="0.55000000000000004">
      <c r="H21349" s="4"/>
      <c r="M21349" s="5"/>
      <c r="N21349" s="6"/>
    </row>
    <row r="21350" spans="8:14" x14ac:dyDescent="0.55000000000000004">
      <c r="H21350" s="4"/>
      <c r="M21350" s="5"/>
      <c r="N21350" s="6"/>
    </row>
    <row r="21351" spans="8:14" x14ac:dyDescent="0.55000000000000004">
      <c r="H21351" s="4"/>
      <c r="M21351" s="5"/>
      <c r="N21351" s="6"/>
    </row>
    <row r="21352" spans="8:14" x14ac:dyDescent="0.55000000000000004">
      <c r="H21352" s="4"/>
      <c r="M21352" s="5"/>
      <c r="N21352" s="6"/>
    </row>
    <row r="21353" spans="8:14" x14ac:dyDescent="0.55000000000000004">
      <c r="H21353" s="4"/>
      <c r="M21353" s="5"/>
      <c r="N21353" s="6"/>
    </row>
    <row r="21354" spans="8:14" x14ac:dyDescent="0.55000000000000004">
      <c r="H21354" s="4"/>
      <c r="M21354" s="5"/>
      <c r="N21354" s="6"/>
    </row>
    <row r="21355" spans="8:14" x14ac:dyDescent="0.55000000000000004">
      <c r="H21355" s="4"/>
      <c r="M21355" s="5"/>
      <c r="N21355" s="6"/>
    </row>
    <row r="21356" spans="8:14" x14ac:dyDescent="0.55000000000000004">
      <c r="H21356" s="4"/>
      <c r="M21356" s="5"/>
      <c r="N21356" s="6"/>
    </row>
    <row r="21357" spans="8:14" x14ac:dyDescent="0.55000000000000004">
      <c r="H21357" s="4"/>
      <c r="M21357" s="5"/>
      <c r="N21357" s="6"/>
    </row>
    <row r="21358" spans="8:14" x14ac:dyDescent="0.55000000000000004">
      <c r="H21358" s="4"/>
      <c r="M21358" s="5"/>
      <c r="N21358" s="6"/>
    </row>
    <row r="21359" spans="8:14" x14ac:dyDescent="0.55000000000000004">
      <c r="H21359" s="4"/>
      <c r="M21359" s="5"/>
      <c r="N21359" s="6"/>
    </row>
    <row r="21360" spans="8:14" x14ac:dyDescent="0.55000000000000004">
      <c r="H21360" s="4"/>
      <c r="M21360" s="5"/>
      <c r="N21360" s="6"/>
    </row>
    <row r="21361" spans="8:14" x14ac:dyDescent="0.55000000000000004">
      <c r="H21361" s="4"/>
      <c r="M21361" s="5"/>
      <c r="N21361" s="6"/>
    </row>
    <row r="21362" spans="8:14" x14ac:dyDescent="0.55000000000000004">
      <c r="H21362" s="4"/>
      <c r="M21362" s="5"/>
      <c r="N21362" s="6"/>
    </row>
    <row r="21363" spans="8:14" x14ac:dyDescent="0.55000000000000004">
      <c r="H21363" s="4"/>
      <c r="M21363" s="5"/>
      <c r="N21363" s="6"/>
    </row>
    <row r="21364" spans="8:14" x14ac:dyDescent="0.55000000000000004">
      <c r="H21364" s="4"/>
      <c r="M21364" s="5"/>
      <c r="N21364" s="6"/>
    </row>
    <row r="21365" spans="8:14" x14ac:dyDescent="0.55000000000000004">
      <c r="H21365" s="4"/>
      <c r="M21365" s="5"/>
      <c r="N21365" s="6"/>
    </row>
    <row r="21366" spans="8:14" x14ac:dyDescent="0.55000000000000004">
      <c r="H21366" s="4"/>
      <c r="M21366" s="5"/>
      <c r="N21366" s="6"/>
    </row>
    <row r="21367" spans="8:14" x14ac:dyDescent="0.55000000000000004">
      <c r="H21367" s="4"/>
      <c r="M21367" s="5"/>
      <c r="N21367" s="6"/>
    </row>
    <row r="21368" spans="8:14" x14ac:dyDescent="0.55000000000000004">
      <c r="H21368" s="4"/>
      <c r="M21368" s="5"/>
      <c r="N21368" s="6"/>
    </row>
    <row r="21369" spans="8:14" x14ac:dyDescent="0.55000000000000004">
      <c r="H21369" s="4"/>
      <c r="M21369" s="5"/>
      <c r="N21369" s="6"/>
    </row>
    <row r="21370" spans="8:14" x14ac:dyDescent="0.55000000000000004">
      <c r="H21370" s="4"/>
      <c r="M21370" s="5"/>
      <c r="N21370" s="6"/>
    </row>
    <row r="21371" spans="8:14" x14ac:dyDescent="0.55000000000000004">
      <c r="H21371" s="4"/>
      <c r="M21371" s="5"/>
      <c r="N21371" s="6"/>
    </row>
    <row r="21372" spans="8:14" x14ac:dyDescent="0.55000000000000004">
      <c r="H21372" s="4"/>
      <c r="M21372" s="5"/>
      <c r="N21372" s="6"/>
    </row>
    <row r="21373" spans="8:14" x14ac:dyDescent="0.55000000000000004">
      <c r="H21373" s="4"/>
      <c r="M21373" s="5"/>
      <c r="N21373" s="6"/>
    </row>
    <row r="21374" spans="8:14" x14ac:dyDescent="0.55000000000000004">
      <c r="H21374" s="4"/>
      <c r="M21374" s="5"/>
      <c r="N21374" s="6"/>
    </row>
    <row r="21375" spans="8:14" x14ac:dyDescent="0.55000000000000004">
      <c r="H21375" s="4"/>
      <c r="M21375" s="5"/>
      <c r="N21375" s="6"/>
    </row>
    <row r="21376" spans="8:14" x14ac:dyDescent="0.55000000000000004">
      <c r="H21376" s="4"/>
      <c r="M21376" s="5"/>
      <c r="N21376" s="6"/>
    </row>
    <row r="21377" spans="8:14" x14ac:dyDescent="0.55000000000000004">
      <c r="H21377" s="4"/>
      <c r="M21377" s="5"/>
      <c r="N21377" s="6"/>
    </row>
    <row r="21378" spans="8:14" x14ac:dyDescent="0.55000000000000004">
      <c r="H21378" s="4"/>
      <c r="M21378" s="5"/>
      <c r="N21378" s="6"/>
    </row>
    <row r="21379" spans="8:14" x14ac:dyDescent="0.55000000000000004">
      <c r="H21379" s="4"/>
      <c r="M21379" s="5"/>
      <c r="N21379" s="6"/>
    </row>
    <row r="21380" spans="8:14" x14ac:dyDescent="0.55000000000000004">
      <c r="H21380" s="4"/>
      <c r="M21380" s="5"/>
      <c r="N21380" s="6"/>
    </row>
    <row r="21381" spans="8:14" x14ac:dyDescent="0.55000000000000004">
      <c r="H21381" s="4"/>
      <c r="M21381" s="5"/>
      <c r="N21381" s="6"/>
    </row>
    <row r="21382" spans="8:14" x14ac:dyDescent="0.55000000000000004">
      <c r="H21382" s="4"/>
      <c r="M21382" s="5"/>
      <c r="N21382" s="6"/>
    </row>
    <row r="21383" spans="8:14" x14ac:dyDescent="0.55000000000000004">
      <c r="H21383" s="4"/>
      <c r="M21383" s="5"/>
      <c r="N21383" s="6"/>
    </row>
    <row r="21384" spans="8:14" x14ac:dyDescent="0.55000000000000004">
      <c r="H21384" s="4"/>
      <c r="M21384" s="5"/>
      <c r="N21384" s="6"/>
    </row>
    <row r="21385" spans="8:14" x14ac:dyDescent="0.55000000000000004">
      <c r="H21385" s="4"/>
      <c r="M21385" s="5"/>
      <c r="N21385" s="6"/>
    </row>
    <row r="21386" spans="8:14" x14ac:dyDescent="0.55000000000000004">
      <c r="H21386" s="4"/>
      <c r="M21386" s="5"/>
      <c r="N21386" s="6"/>
    </row>
    <row r="21387" spans="8:14" x14ac:dyDescent="0.55000000000000004">
      <c r="H21387" s="4"/>
      <c r="M21387" s="5"/>
      <c r="N21387" s="6"/>
    </row>
    <row r="21388" spans="8:14" x14ac:dyDescent="0.55000000000000004">
      <c r="H21388" s="4"/>
      <c r="M21388" s="5"/>
      <c r="N21388" s="6"/>
    </row>
    <row r="21389" spans="8:14" x14ac:dyDescent="0.55000000000000004">
      <c r="H21389" s="4"/>
      <c r="M21389" s="5"/>
      <c r="N21389" s="6"/>
    </row>
    <row r="21390" spans="8:14" x14ac:dyDescent="0.55000000000000004">
      <c r="H21390" s="4"/>
      <c r="M21390" s="5"/>
      <c r="N21390" s="6"/>
    </row>
    <row r="21391" spans="8:14" x14ac:dyDescent="0.55000000000000004">
      <c r="H21391" s="4"/>
      <c r="M21391" s="5"/>
      <c r="N21391" s="6"/>
    </row>
    <row r="21392" spans="8:14" x14ac:dyDescent="0.55000000000000004">
      <c r="H21392" s="4"/>
      <c r="M21392" s="5"/>
      <c r="N21392" s="6"/>
    </row>
    <row r="21393" spans="8:14" x14ac:dyDescent="0.55000000000000004">
      <c r="H21393" s="4"/>
      <c r="M21393" s="5"/>
      <c r="N21393" s="6"/>
    </row>
    <row r="21394" spans="8:14" x14ac:dyDescent="0.55000000000000004">
      <c r="H21394" s="4"/>
      <c r="M21394" s="5"/>
      <c r="N21394" s="6"/>
    </row>
    <row r="21395" spans="8:14" x14ac:dyDescent="0.55000000000000004">
      <c r="H21395" s="4"/>
      <c r="M21395" s="5"/>
      <c r="N21395" s="6"/>
    </row>
    <row r="21396" spans="8:14" x14ac:dyDescent="0.55000000000000004">
      <c r="H21396" s="4"/>
      <c r="M21396" s="5"/>
      <c r="N21396" s="6"/>
    </row>
    <row r="21397" spans="8:14" x14ac:dyDescent="0.55000000000000004">
      <c r="H21397" s="4"/>
      <c r="M21397" s="5"/>
      <c r="N21397" s="6"/>
    </row>
    <row r="21398" spans="8:14" x14ac:dyDescent="0.55000000000000004">
      <c r="H21398" s="4"/>
      <c r="M21398" s="5"/>
      <c r="N21398" s="6"/>
    </row>
    <row r="21399" spans="8:14" x14ac:dyDescent="0.55000000000000004">
      <c r="H21399" s="4"/>
      <c r="M21399" s="5"/>
      <c r="N21399" s="6"/>
    </row>
    <row r="21400" spans="8:14" x14ac:dyDescent="0.55000000000000004">
      <c r="H21400" s="4"/>
      <c r="M21400" s="5"/>
      <c r="N21400" s="6"/>
    </row>
    <row r="21401" spans="8:14" x14ac:dyDescent="0.55000000000000004">
      <c r="H21401" s="4"/>
      <c r="M21401" s="5"/>
      <c r="N21401" s="6"/>
    </row>
    <row r="21402" spans="8:14" x14ac:dyDescent="0.55000000000000004">
      <c r="H21402" s="4"/>
      <c r="M21402" s="5"/>
      <c r="N21402" s="6"/>
    </row>
    <row r="21403" spans="8:14" x14ac:dyDescent="0.55000000000000004">
      <c r="H21403" s="4"/>
      <c r="M21403" s="5"/>
      <c r="N21403" s="6"/>
    </row>
    <row r="21404" spans="8:14" x14ac:dyDescent="0.55000000000000004">
      <c r="H21404" s="4"/>
      <c r="M21404" s="5"/>
      <c r="N21404" s="6"/>
    </row>
    <row r="21405" spans="8:14" x14ac:dyDescent="0.55000000000000004">
      <c r="H21405" s="4"/>
      <c r="M21405" s="5"/>
      <c r="N21405" s="6"/>
    </row>
    <row r="21406" spans="8:14" x14ac:dyDescent="0.55000000000000004">
      <c r="H21406" s="4"/>
      <c r="M21406" s="5"/>
      <c r="N21406" s="6"/>
    </row>
    <row r="21407" spans="8:14" x14ac:dyDescent="0.55000000000000004">
      <c r="H21407" s="4"/>
      <c r="M21407" s="5"/>
      <c r="N21407" s="6"/>
    </row>
    <row r="21408" spans="8:14" x14ac:dyDescent="0.55000000000000004">
      <c r="H21408" s="4"/>
      <c r="M21408" s="5"/>
      <c r="N21408" s="6"/>
    </row>
    <row r="21409" spans="8:14" x14ac:dyDescent="0.55000000000000004">
      <c r="H21409" s="4"/>
      <c r="M21409" s="5"/>
      <c r="N21409" s="6"/>
    </row>
    <row r="21410" spans="8:14" x14ac:dyDescent="0.55000000000000004">
      <c r="H21410" s="4"/>
      <c r="M21410" s="5"/>
      <c r="N21410" s="6"/>
    </row>
    <row r="21411" spans="8:14" x14ac:dyDescent="0.55000000000000004">
      <c r="H21411" s="4"/>
      <c r="M21411" s="5"/>
      <c r="N21411" s="6"/>
    </row>
    <row r="21412" spans="8:14" x14ac:dyDescent="0.55000000000000004">
      <c r="H21412" s="4"/>
      <c r="M21412" s="5"/>
      <c r="N21412" s="6"/>
    </row>
    <row r="21413" spans="8:14" x14ac:dyDescent="0.55000000000000004">
      <c r="H21413" s="4"/>
      <c r="M21413" s="5"/>
      <c r="N21413" s="6"/>
    </row>
    <row r="21414" spans="8:14" x14ac:dyDescent="0.55000000000000004">
      <c r="H21414" s="4"/>
      <c r="M21414" s="5"/>
      <c r="N21414" s="6"/>
    </row>
    <row r="21415" spans="8:14" x14ac:dyDescent="0.55000000000000004">
      <c r="H21415" s="4"/>
      <c r="M21415" s="5"/>
      <c r="N21415" s="6"/>
    </row>
    <row r="21416" spans="8:14" x14ac:dyDescent="0.55000000000000004">
      <c r="H21416" s="4"/>
      <c r="M21416" s="5"/>
      <c r="N21416" s="6"/>
    </row>
    <row r="21417" spans="8:14" x14ac:dyDescent="0.55000000000000004">
      <c r="H21417" s="4"/>
      <c r="M21417" s="5"/>
      <c r="N21417" s="6"/>
    </row>
    <row r="21418" spans="8:14" x14ac:dyDescent="0.55000000000000004">
      <c r="H21418" s="4"/>
      <c r="M21418" s="5"/>
      <c r="N21418" s="6"/>
    </row>
    <row r="21419" spans="8:14" x14ac:dyDescent="0.55000000000000004">
      <c r="H21419" s="4"/>
      <c r="M21419" s="5"/>
      <c r="N21419" s="6"/>
    </row>
    <row r="21420" spans="8:14" x14ac:dyDescent="0.55000000000000004">
      <c r="H21420" s="4"/>
      <c r="M21420" s="5"/>
      <c r="N21420" s="6"/>
    </row>
    <row r="21421" spans="8:14" x14ac:dyDescent="0.55000000000000004">
      <c r="H21421" s="4"/>
      <c r="M21421" s="5"/>
      <c r="N21421" s="6"/>
    </row>
    <row r="21422" spans="8:14" x14ac:dyDescent="0.55000000000000004">
      <c r="H21422" s="4"/>
      <c r="M21422" s="5"/>
      <c r="N21422" s="6"/>
    </row>
    <row r="21423" spans="8:14" x14ac:dyDescent="0.55000000000000004">
      <c r="H21423" s="4"/>
      <c r="M21423" s="5"/>
      <c r="N21423" s="6"/>
    </row>
    <row r="21424" spans="8:14" x14ac:dyDescent="0.55000000000000004">
      <c r="H21424" s="4"/>
      <c r="M21424" s="5"/>
      <c r="N21424" s="6"/>
    </row>
    <row r="21425" spans="8:14" x14ac:dyDescent="0.55000000000000004">
      <c r="H21425" s="4"/>
      <c r="M21425" s="5"/>
      <c r="N21425" s="6"/>
    </row>
    <row r="21426" spans="8:14" x14ac:dyDescent="0.55000000000000004">
      <c r="H21426" s="4"/>
      <c r="M21426" s="5"/>
      <c r="N21426" s="6"/>
    </row>
    <row r="21427" spans="8:14" x14ac:dyDescent="0.55000000000000004">
      <c r="H21427" s="4"/>
      <c r="M21427" s="5"/>
      <c r="N21427" s="6"/>
    </row>
    <row r="21428" spans="8:14" x14ac:dyDescent="0.55000000000000004">
      <c r="H21428" s="4"/>
      <c r="M21428" s="5"/>
      <c r="N21428" s="6"/>
    </row>
    <row r="21429" spans="8:14" x14ac:dyDescent="0.55000000000000004">
      <c r="H21429" s="4"/>
      <c r="M21429" s="5"/>
      <c r="N21429" s="6"/>
    </row>
    <row r="21430" spans="8:14" x14ac:dyDescent="0.55000000000000004">
      <c r="H21430" s="4"/>
      <c r="M21430" s="5"/>
      <c r="N21430" s="6"/>
    </row>
    <row r="21431" spans="8:14" x14ac:dyDescent="0.55000000000000004">
      <c r="H21431" s="4"/>
      <c r="M21431" s="5"/>
      <c r="N21431" s="6"/>
    </row>
    <row r="21432" spans="8:14" x14ac:dyDescent="0.55000000000000004">
      <c r="H21432" s="4"/>
      <c r="M21432" s="5"/>
      <c r="N21432" s="6"/>
    </row>
    <row r="21433" spans="8:14" x14ac:dyDescent="0.55000000000000004">
      <c r="H21433" s="4"/>
      <c r="M21433" s="5"/>
      <c r="N21433" s="6"/>
    </row>
    <row r="21434" spans="8:14" x14ac:dyDescent="0.55000000000000004">
      <c r="H21434" s="4"/>
      <c r="M21434" s="5"/>
      <c r="N21434" s="6"/>
    </row>
    <row r="21435" spans="8:14" x14ac:dyDescent="0.55000000000000004">
      <c r="H21435" s="4"/>
      <c r="M21435" s="5"/>
      <c r="N21435" s="6"/>
    </row>
    <row r="21436" spans="8:14" x14ac:dyDescent="0.55000000000000004">
      <c r="H21436" s="4"/>
      <c r="M21436" s="5"/>
      <c r="N21436" s="6"/>
    </row>
    <row r="21437" spans="8:14" x14ac:dyDescent="0.55000000000000004">
      <c r="H21437" s="4"/>
      <c r="M21437" s="5"/>
      <c r="N21437" s="6"/>
    </row>
    <row r="21438" spans="8:14" x14ac:dyDescent="0.55000000000000004">
      <c r="H21438" s="4"/>
      <c r="M21438" s="5"/>
      <c r="N21438" s="6"/>
    </row>
    <row r="21439" spans="8:14" x14ac:dyDescent="0.55000000000000004">
      <c r="H21439" s="4"/>
      <c r="M21439" s="5"/>
      <c r="N21439" s="6"/>
    </row>
    <row r="21440" spans="8:14" x14ac:dyDescent="0.55000000000000004">
      <c r="H21440" s="4"/>
      <c r="M21440" s="5"/>
      <c r="N21440" s="6"/>
    </row>
    <row r="21441" spans="8:14" x14ac:dyDescent="0.55000000000000004">
      <c r="H21441" s="4"/>
      <c r="M21441" s="5"/>
      <c r="N21441" s="6"/>
    </row>
    <row r="21442" spans="8:14" x14ac:dyDescent="0.55000000000000004">
      <c r="H21442" s="4"/>
      <c r="M21442" s="5"/>
      <c r="N21442" s="6"/>
    </row>
    <row r="21443" spans="8:14" x14ac:dyDescent="0.55000000000000004">
      <c r="H21443" s="4"/>
      <c r="M21443" s="5"/>
      <c r="N21443" s="6"/>
    </row>
    <row r="21444" spans="8:14" x14ac:dyDescent="0.55000000000000004">
      <c r="H21444" s="4"/>
      <c r="M21444" s="5"/>
      <c r="N21444" s="6"/>
    </row>
    <row r="21445" spans="8:14" x14ac:dyDescent="0.55000000000000004">
      <c r="H21445" s="4"/>
      <c r="M21445" s="5"/>
      <c r="N21445" s="6"/>
    </row>
    <row r="21446" spans="8:14" x14ac:dyDescent="0.55000000000000004">
      <c r="H21446" s="4"/>
      <c r="M21446" s="5"/>
      <c r="N21446" s="6"/>
    </row>
    <row r="21447" spans="8:14" x14ac:dyDescent="0.55000000000000004">
      <c r="H21447" s="4"/>
      <c r="M21447" s="5"/>
      <c r="N21447" s="6"/>
    </row>
    <row r="21448" spans="8:14" x14ac:dyDescent="0.55000000000000004">
      <c r="H21448" s="4"/>
      <c r="M21448" s="5"/>
      <c r="N21448" s="6"/>
    </row>
    <row r="21449" spans="8:14" x14ac:dyDescent="0.55000000000000004">
      <c r="H21449" s="4"/>
      <c r="M21449" s="5"/>
      <c r="N21449" s="6"/>
    </row>
    <row r="21450" spans="8:14" x14ac:dyDescent="0.55000000000000004">
      <c r="H21450" s="4"/>
      <c r="M21450" s="5"/>
      <c r="N21450" s="6"/>
    </row>
    <row r="21451" spans="8:14" x14ac:dyDescent="0.55000000000000004">
      <c r="H21451" s="4"/>
      <c r="M21451" s="5"/>
      <c r="N21451" s="6"/>
    </row>
    <row r="21452" spans="8:14" x14ac:dyDescent="0.55000000000000004">
      <c r="H21452" s="4"/>
      <c r="M21452" s="5"/>
      <c r="N21452" s="6"/>
    </row>
    <row r="21453" spans="8:14" x14ac:dyDescent="0.55000000000000004">
      <c r="H21453" s="4"/>
      <c r="M21453" s="5"/>
      <c r="N21453" s="6"/>
    </row>
    <row r="21454" spans="8:14" x14ac:dyDescent="0.55000000000000004">
      <c r="H21454" s="4"/>
      <c r="M21454" s="5"/>
      <c r="N21454" s="6"/>
    </row>
    <row r="21455" spans="8:14" x14ac:dyDescent="0.55000000000000004">
      <c r="H21455" s="4"/>
      <c r="M21455" s="5"/>
      <c r="N21455" s="6"/>
    </row>
    <row r="21456" spans="8:14" x14ac:dyDescent="0.55000000000000004">
      <c r="H21456" s="4"/>
      <c r="M21456" s="5"/>
      <c r="N21456" s="6"/>
    </row>
    <row r="21457" spans="8:14" x14ac:dyDescent="0.55000000000000004">
      <c r="H21457" s="4"/>
      <c r="M21457" s="5"/>
      <c r="N21457" s="6"/>
    </row>
    <row r="21458" spans="8:14" x14ac:dyDescent="0.55000000000000004">
      <c r="H21458" s="4"/>
      <c r="M21458" s="5"/>
      <c r="N21458" s="6"/>
    </row>
    <row r="21459" spans="8:14" x14ac:dyDescent="0.55000000000000004">
      <c r="H21459" s="4"/>
      <c r="M21459" s="5"/>
      <c r="N21459" s="6"/>
    </row>
    <row r="21460" spans="8:14" x14ac:dyDescent="0.55000000000000004">
      <c r="H21460" s="4"/>
      <c r="M21460" s="5"/>
      <c r="N21460" s="6"/>
    </row>
    <row r="21461" spans="8:14" x14ac:dyDescent="0.55000000000000004">
      <c r="H21461" s="4"/>
      <c r="M21461" s="5"/>
      <c r="N21461" s="6"/>
    </row>
    <row r="21462" spans="8:14" x14ac:dyDescent="0.55000000000000004">
      <c r="H21462" s="4"/>
      <c r="M21462" s="5"/>
      <c r="N21462" s="6"/>
    </row>
    <row r="21463" spans="8:14" x14ac:dyDescent="0.55000000000000004">
      <c r="H21463" s="4"/>
      <c r="M21463" s="5"/>
      <c r="N21463" s="6"/>
    </row>
    <row r="21464" spans="8:14" x14ac:dyDescent="0.55000000000000004">
      <c r="H21464" s="4"/>
      <c r="M21464" s="5"/>
      <c r="N21464" s="6"/>
    </row>
    <row r="21465" spans="8:14" x14ac:dyDescent="0.55000000000000004">
      <c r="H21465" s="4"/>
      <c r="M21465" s="5"/>
      <c r="N21465" s="6"/>
    </row>
    <row r="21466" spans="8:14" x14ac:dyDescent="0.55000000000000004">
      <c r="H21466" s="4"/>
      <c r="M21466" s="5"/>
      <c r="N21466" s="6"/>
    </row>
    <row r="21467" spans="8:14" x14ac:dyDescent="0.55000000000000004">
      <c r="H21467" s="4"/>
      <c r="M21467" s="5"/>
      <c r="N21467" s="6"/>
    </row>
    <row r="21468" spans="8:14" x14ac:dyDescent="0.55000000000000004">
      <c r="H21468" s="4"/>
      <c r="M21468" s="5"/>
      <c r="N21468" s="6"/>
    </row>
    <row r="21469" spans="8:14" x14ac:dyDescent="0.55000000000000004">
      <c r="H21469" s="4"/>
      <c r="M21469" s="5"/>
      <c r="N21469" s="6"/>
    </row>
    <row r="21470" spans="8:14" x14ac:dyDescent="0.55000000000000004">
      <c r="H21470" s="4"/>
      <c r="M21470" s="5"/>
      <c r="N21470" s="6"/>
    </row>
    <row r="21471" spans="8:14" x14ac:dyDescent="0.55000000000000004">
      <c r="H21471" s="4"/>
      <c r="M21471" s="5"/>
      <c r="N21471" s="6"/>
    </row>
    <row r="21472" spans="8:14" x14ac:dyDescent="0.55000000000000004">
      <c r="H21472" s="4"/>
      <c r="M21472" s="5"/>
      <c r="N21472" s="6"/>
    </row>
    <row r="21473" spans="8:14" x14ac:dyDescent="0.55000000000000004">
      <c r="H21473" s="4"/>
      <c r="M21473" s="5"/>
      <c r="N21473" s="6"/>
    </row>
    <row r="21474" spans="8:14" x14ac:dyDescent="0.55000000000000004">
      <c r="H21474" s="4"/>
      <c r="M21474" s="5"/>
      <c r="N21474" s="6"/>
    </row>
    <row r="21475" spans="8:14" x14ac:dyDescent="0.55000000000000004">
      <c r="H21475" s="4"/>
      <c r="M21475" s="5"/>
      <c r="N21475" s="6"/>
    </row>
    <row r="21476" spans="8:14" x14ac:dyDescent="0.55000000000000004">
      <c r="H21476" s="4"/>
      <c r="M21476" s="5"/>
      <c r="N21476" s="6"/>
    </row>
    <row r="21477" spans="8:14" x14ac:dyDescent="0.55000000000000004">
      <c r="H21477" s="4"/>
      <c r="M21477" s="5"/>
      <c r="N21477" s="6"/>
    </row>
    <row r="21478" spans="8:14" x14ac:dyDescent="0.55000000000000004">
      <c r="H21478" s="4"/>
      <c r="M21478" s="5"/>
      <c r="N21478" s="6"/>
    </row>
    <row r="21479" spans="8:14" x14ac:dyDescent="0.55000000000000004">
      <c r="H21479" s="4"/>
      <c r="M21479" s="5"/>
      <c r="N21479" s="6"/>
    </row>
    <row r="21480" spans="8:14" x14ac:dyDescent="0.55000000000000004">
      <c r="H21480" s="4"/>
      <c r="M21480" s="5"/>
      <c r="N21480" s="6"/>
    </row>
    <row r="21481" spans="8:14" x14ac:dyDescent="0.55000000000000004">
      <c r="H21481" s="4"/>
      <c r="M21481" s="5"/>
      <c r="N21481" s="6"/>
    </row>
    <row r="21482" spans="8:14" x14ac:dyDescent="0.55000000000000004">
      <c r="H21482" s="4"/>
      <c r="M21482" s="5"/>
      <c r="N21482" s="6"/>
    </row>
    <row r="21483" spans="8:14" x14ac:dyDescent="0.55000000000000004">
      <c r="H21483" s="4"/>
      <c r="M21483" s="5"/>
      <c r="N21483" s="6"/>
    </row>
    <row r="21484" spans="8:14" x14ac:dyDescent="0.55000000000000004">
      <c r="H21484" s="4"/>
      <c r="M21484" s="5"/>
      <c r="N21484" s="6"/>
    </row>
    <row r="21485" spans="8:14" x14ac:dyDescent="0.55000000000000004">
      <c r="H21485" s="4"/>
      <c r="M21485" s="5"/>
      <c r="N21485" s="6"/>
    </row>
    <row r="21486" spans="8:14" x14ac:dyDescent="0.55000000000000004">
      <c r="H21486" s="4"/>
      <c r="M21486" s="5"/>
      <c r="N21486" s="6"/>
    </row>
    <row r="21487" spans="8:14" x14ac:dyDescent="0.55000000000000004">
      <c r="H21487" s="4"/>
      <c r="M21487" s="5"/>
      <c r="N21487" s="6"/>
    </row>
    <row r="21488" spans="8:14" x14ac:dyDescent="0.55000000000000004">
      <c r="H21488" s="4"/>
      <c r="M21488" s="5"/>
      <c r="N21488" s="6"/>
    </row>
    <row r="21489" spans="8:14" x14ac:dyDescent="0.55000000000000004">
      <c r="H21489" s="4"/>
      <c r="M21489" s="5"/>
      <c r="N21489" s="6"/>
    </row>
    <row r="21490" spans="8:14" x14ac:dyDescent="0.55000000000000004">
      <c r="H21490" s="4"/>
      <c r="M21490" s="5"/>
      <c r="N21490" s="6"/>
    </row>
    <row r="21491" spans="8:14" x14ac:dyDescent="0.55000000000000004">
      <c r="H21491" s="4"/>
      <c r="M21491" s="5"/>
      <c r="N21491" s="6"/>
    </row>
    <row r="21492" spans="8:14" x14ac:dyDescent="0.55000000000000004">
      <c r="H21492" s="4"/>
      <c r="M21492" s="5"/>
      <c r="N21492" s="6"/>
    </row>
    <row r="21493" spans="8:14" x14ac:dyDescent="0.55000000000000004">
      <c r="H21493" s="4"/>
      <c r="M21493" s="5"/>
      <c r="N21493" s="6"/>
    </row>
    <row r="21494" spans="8:14" x14ac:dyDescent="0.55000000000000004">
      <c r="H21494" s="4"/>
      <c r="M21494" s="5"/>
      <c r="N21494" s="6"/>
    </row>
    <row r="21495" spans="8:14" x14ac:dyDescent="0.55000000000000004">
      <c r="H21495" s="4"/>
      <c r="M21495" s="5"/>
      <c r="N21495" s="6"/>
    </row>
    <row r="21496" spans="8:14" x14ac:dyDescent="0.55000000000000004">
      <c r="H21496" s="4"/>
      <c r="M21496" s="5"/>
      <c r="N21496" s="6"/>
    </row>
    <row r="21497" spans="8:14" x14ac:dyDescent="0.55000000000000004">
      <c r="H21497" s="4"/>
      <c r="M21497" s="5"/>
      <c r="N21497" s="6"/>
    </row>
    <row r="21498" spans="8:14" x14ac:dyDescent="0.55000000000000004">
      <c r="H21498" s="4"/>
      <c r="M21498" s="5"/>
      <c r="N21498" s="6"/>
    </row>
    <row r="21499" spans="8:14" x14ac:dyDescent="0.55000000000000004">
      <c r="H21499" s="4"/>
      <c r="M21499" s="5"/>
      <c r="N21499" s="6"/>
    </row>
    <row r="21500" spans="8:14" x14ac:dyDescent="0.55000000000000004">
      <c r="H21500" s="4"/>
      <c r="M21500" s="5"/>
      <c r="N21500" s="6"/>
    </row>
    <row r="21501" spans="8:14" x14ac:dyDescent="0.55000000000000004">
      <c r="H21501" s="4"/>
      <c r="M21501" s="5"/>
      <c r="N21501" s="6"/>
    </row>
    <row r="21502" spans="8:14" x14ac:dyDescent="0.55000000000000004">
      <c r="H21502" s="4"/>
      <c r="M21502" s="5"/>
      <c r="N21502" s="6"/>
    </row>
    <row r="21503" spans="8:14" x14ac:dyDescent="0.55000000000000004">
      <c r="H21503" s="4"/>
      <c r="M21503" s="5"/>
      <c r="N21503" s="6"/>
    </row>
    <row r="21504" spans="8:14" x14ac:dyDescent="0.55000000000000004">
      <c r="H21504" s="4"/>
      <c r="M21504" s="5"/>
      <c r="N21504" s="6"/>
    </row>
    <row r="21505" spans="8:14" x14ac:dyDescent="0.55000000000000004">
      <c r="H21505" s="4"/>
      <c r="M21505" s="5"/>
      <c r="N21505" s="6"/>
    </row>
    <row r="21506" spans="8:14" x14ac:dyDescent="0.55000000000000004">
      <c r="H21506" s="4"/>
      <c r="M21506" s="5"/>
      <c r="N21506" s="6"/>
    </row>
    <row r="21507" spans="8:14" x14ac:dyDescent="0.55000000000000004">
      <c r="H21507" s="4"/>
      <c r="M21507" s="5"/>
      <c r="N21507" s="6"/>
    </row>
    <row r="21508" spans="8:14" x14ac:dyDescent="0.55000000000000004">
      <c r="H21508" s="4"/>
      <c r="M21508" s="5"/>
      <c r="N21508" s="6"/>
    </row>
    <row r="21509" spans="8:14" x14ac:dyDescent="0.55000000000000004">
      <c r="H21509" s="4"/>
      <c r="M21509" s="5"/>
      <c r="N21509" s="6"/>
    </row>
    <row r="21510" spans="8:14" x14ac:dyDescent="0.55000000000000004">
      <c r="H21510" s="4"/>
      <c r="M21510" s="5"/>
      <c r="N21510" s="6"/>
    </row>
    <row r="21511" spans="8:14" x14ac:dyDescent="0.55000000000000004">
      <c r="H21511" s="4"/>
      <c r="M21511" s="5"/>
      <c r="N21511" s="6"/>
    </row>
    <row r="21512" spans="8:14" x14ac:dyDescent="0.55000000000000004">
      <c r="H21512" s="4"/>
      <c r="M21512" s="5"/>
      <c r="N21512" s="6"/>
    </row>
    <row r="21513" spans="8:14" x14ac:dyDescent="0.55000000000000004">
      <c r="H21513" s="4"/>
      <c r="M21513" s="5"/>
      <c r="N21513" s="6"/>
    </row>
    <row r="21514" spans="8:14" x14ac:dyDescent="0.55000000000000004">
      <c r="H21514" s="4"/>
      <c r="M21514" s="5"/>
      <c r="N21514" s="6"/>
    </row>
    <row r="21515" spans="8:14" x14ac:dyDescent="0.55000000000000004">
      <c r="H21515" s="4"/>
      <c r="M21515" s="5"/>
      <c r="N21515" s="6"/>
    </row>
    <row r="21516" spans="8:14" x14ac:dyDescent="0.55000000000000004">
      <c r="H21516" s="4"/>
      <c r="M21516" s="5"/>
      <c r="N21516" s="6"/>
    </row>
    <row r="21517" spans="8:14" x14ac:dyDescent="0.55000000000000004">
      <c r="H21517" s="4"/>
      <c r="M21517" s="5"/>
      <c r="N21517" s="6"/>
    </row>
    <row r="21518" spans="8:14" x14ac:dyDescent="0.55000000000000004">
      <c r="H21518" s="4"/>
      <c r="M21518" s="5"/>
      <c r="N21518" s="6"/>
    </row>
    <row r="21519" spans="8:14" x14ac:dyDescent="0.55000000000000004">
      <c r="H21519" s="4"/>
      <c r="M21519" s="5"/>
      <c r="N21519" s="6"/>
    </row>
    <row r="21520" spans="8:14" x14ac:dyDescent="0.55000000000000004">
      <c r="H21520" s="4"/>
      <c r="M21520" s="5"/>
      <c r="N21520" s="6"/>
    </row>
    <row r="21521" spans="8:14" x14ac:dyDescent="0.55000000000000004">
      <c r="H21521" s="4"/>
      <c r="M21521" s="5"/>
      <c r="N21521" s="6"/>
    </row>
    <row r="21522" spans="8:14" x14ac:dyDescent="0.55000000000000004">
      <c r="H21522" s="4"/>
      <c r="M21522" s="5"/>
      <c r="N21522" s="6"/>
    </row>
    <row r="21523" spans="8:14" x14ac:dyDescent="0.55000000000000004">
      <c r="H21523" s="4"/>
      <c r="M21523" s="5"/>
      <c r="N21523" s="6"/>
    </row>
    <row r="21524" spans="8:14" x14ac:dyDescent="0.55000000000000004">
      <c r="H21524" s="4"/>
      <c r="M21524" s="5"/>
      <c r="N21524" s="6"/>
    </row>
    <row r="21525" spans="8:14" x14ac:dyDescent="0.55000000000000004">
      <c r="H21525" s="4"/>
      <c r="M21525" s="5"/>
      <c r="N21525" s="6"/>
    </row>
    <row r="21526" spans="8:14" x14ac:dyDescent="0.55000000000000004">
      <c r="H21526" s="4"/>
      <c r="M21526" s="5"/>
      <c r="N21526" s="6"/>
    </row>
    <row r="21527" spans="8:14" x14ac:dyDescent="0.55000000000000004">
      <c r="H21527" s="4"/>
      <c r="M21527" s="5"/>
      <c r="N21527" s="6"/>
    </row>
    <row r="21528" spans="8:14" x14ac:dyDescent="0.55000000000000004">
      <c r="H21528" s="4"/>
      <c r="M21528" s="5"/>
      <c r="N21528" s="6"/>
    </row>
    <row r="21529" spans="8:14" x14ac:dyDescent="0.55000000000000004">
      <c r="H21529" s="4"/>
      <c r="M21529" s="5"/>
      <c r="N21529" s="6"/>
    </row>
    <row r="21530" spans="8:14" x14ac:dyDescent="0.55000000000000004">
      <c r="H21530" s="4"/>
      <c r="M21530" s="5"/>
      <c r="N21530" s="6"/>
    </row>
    <row r="21531" spans="8:14" x14ac:dyDescent="0.55000000000000004">
      <c r="H21531" s="4"/>
      <c r="M21531" s="5"/>
      <c r="N21531" s="6"/>
    </row>
    <row r="21532" spans="8:14" x14ac:dyDescent="0.55000000000000004">
      <c r="H21532" s="4"/>
      <c r="M21532" s="5"/>
      <c r="N21532" s="6"/>
    </row>
    <row r="21533" spans="8:14" x14ac:dyDescent="0.55000000000000004">
      <c r="H21533" s="4"/>
      <c r="M21533" s="5"/>
      <c r="N21533" s="6"/>
    </row>
    <row r="21534" spans="8:14" x14ac:dyDescent="0.55000000000000004">
      <c r="H21534" s="4"/>
      <c r="M21534" s="5"/>
      <c r="N21534" s="6"/>
    </row>
    <row r="21535" spans="8:14" x14ac:dyDescent="0.55000000000000004">
      <c r="H21535" s="4"/>
      <c r="M21535" s="5"/>
      <c r="N21535" s="6"/>
    </row>
    <row r="21536" spans="8:14" x14ac:dyDescent="0.55000000000000004">
      <c r="H21536" s="4"/>
      <c r="M21536" s="5"/>
      <c r="N21536" s="6"/>
    </row>
    <row r="21537" spans="8:14" x14ac:dyDescent="0.55000000000000004">
      <c r="H21537" s="4"/>
      <c r="M21537" s="5"/>
      <c r="N21537" s="6"/>
    </row>
    <row r="21538" spans="8:14" x14ac:dyDescent="0.55000000000000004">
      <c r="H21538" s="4"/>
      <c r="M21538" s="5"/>
      <c r="N21538" s="6"/>
    </row>
    <row r="21539" spans="8:14" x14ac:dyDescent="0.55000000000000004">
      <c r="H21539" s="4"/>
      <c r="M21539" s="5"/>
      <c r="N21539" s="6"/>
    </row>
    <row r="21540" spans="8:14" x14ac:dyDescent="0.55000000000000004">
      <c r="H21540" s="4"/>
      <c r="M21540" s="5"/>
      <c r="N21540" s="6"/>
    </row>
    <row r="21541" spans="8:14" x14ac:dyDescent="0.55000000000000004">
      <c r="H21541" s="4"/>
      <c r="M21541" s="5"/>
      <c r="N21541" s="6"/>
    </row>
    <row r="21542" spans="8:14" x14ac:dyDescent="0.55000000000000004">
      <c r="H21542" s="4"/>
      <c r="M21542" s="5"/>
      <c r="N21542" s="6"/>
    </row>
    <row r="21543" spans="8:14" x14ac:dyDescent="0.55000000000000004">
      <c r="H21543" s="4"/>
      <c r="M21543" s="5"/>
      <c r="N21543" s="6"/>
    </row>
    <row r="21544" spans="8:14" x14ac:dyDescent="0.55000000000000004">
      <c r="H21544" s="4"/>
      <c r="M21544" s="5"/>
      <c r="N21544" s="6"/>
    </row>
    <row r="21545" spans="8:14" x14ac:dyDescent="0.55000000000000004">
      <c r="H21545" s="4"/>
      <c r="M21545" s="5"/>
      <c r="N21545" s="6"/>
    </row>
    <row r="21546" spans="8:14" x14ac:dyDescent="0.55000000000000004">
      <c r="H21546" s="4"/>
      <c r="M21546" s="5"/>
      <c r="N21546" s="6"/>
    </row>
    <row r="21547" spans="8:14" x14ac:dyDescent="0.55000000000000004">
      <c r="H21547" s="4"/>
      <c r="M21547" s="5"/>
      <c r="N21547" s="6"/>
    </row>
    <row r="21548" spans="8:14" x14ac:dyDescent="0.55000000000000004">
      <c r="H21548" s="4"/>
      <c r="M21548" s="5"/>
      <c r="N21548" s="6"/>
    </row>
    <row r="21549" spans="8:14" x14ac:dyDescent="0.55000000000000004">
      <c r="H21549" s="4"/>
      <c r="M21549" s="5"/>
      <c r="N21549" s="6"/>
    </row>
    <row r="21550" spans="8:14" x14ac:dyDescent="0.55000000000000004">
      <c r="H21550" s="4"/>
      <c r="M21550" s="5"/>
      <c r="N21550" s="6"/>
    </row>
    <row r="21551" spans="8:14" x14ac:dyDescent="0.55000000000000004">
      <c r="H21551" s="4"/>
      <c r="M21551" s="5"/>
      <c r="N21551" s="6"/>
    </row>
    <row r="21552" spans="8:14" x14ac:dyDescent="0.55000000000000004">
      <c r="H21552" s="4"/>
      <c r="M21552" s="5"/>
      <c r="N21552" s="6"/>
    </row>
    <row r="21553" spans="8:14" x14ac:dyDescent="0.55000000000000004">
      <c r="H21553" s="4"/>
      <c r="M21553" s="5"/>
      <c r="N21553" s="6"/>
    </row>
    <row r="21554" spans="8:14" x14ac:dyDescent="0.55000000000000004">
      <c r="H21554" s="4"/>
      <c r="M21554" s="5"/>
      <c r="N21554" s="6"/>
    </row>
    <row r="21555" spans="8:14" x14ac:dyDescent="0.55000000000000004">
      <c r="H21555" s="4"/>
      <c r="M21555" s="5"/>
      <c r="N21555" s="6"/>
    </row>
    <row r="21556" spans="8:14" x14ac:dyDescent="0.55000000000000004">
      <c r="H21556" s="4"/>
      <c r="M21556" s="5"/>
      <c r="N21556" s="6"/>
    </row>
    <row r="21557" spans="8:14" x14ac:dyDescent="0.55000000000000004">
      <c r="H21557" s="4"/>
      <c r="M21557" s="5"/>
      <c r="N21557" s="6"/>
    </row>
    <row r="21558" spans="8:14" x14ac:dyDescent="0.55000000000000004">
      <c r="H21558" s="4"/>
      <c r="M21558" s="5"/>
      <c r="N21558" s="6"/>
    </row>
    <row r="21559" spans="8:14" x14ac:dyDescent="0.55000000000000004">
      <c r="H21559" s="4"/>
      <c r="M21559" s="5"/>
      <c r="N21559" s="6"/>
    </row>
    <row r="21560" spans="8:14" x14ac:dyDescent="0.55000000000000004">
      <c r="H21560" s="4"/>
      <c r="M21560" s="5"/>
      <c r="N21560" s="6"/>
    </row>
    <row r="21561" spans="8:14" x14ac:dyDescent="0.55000000000000004">
      <c r="H21561" s="4"/>
      <c r="M21561" s="5"/>
      <c r="N21561" s="6"/>
    </row>
    <row r="21562" spans="8:14" x14ac:dyDescent="0.55000000000000004">
      <c r="H21562" s="4"/>
      <c r="M21562" s="5"/>
      <c r="N21562" s="6"/>
    </row>
    <row r="21563" spans="8:14" x14ac:dyDescent="0.55000000000000004">
      <c r="H21563" s="4"/>
      <c r="M21563" s="5"/>
      <c r="N21563" s="6"/>
    </row>
    <row r="21564" spans="8:14" x14ac:dyDescent="0.55000000000000004">
      <c r="H21564" s="4"/>
      <c r="M21564" s="5"/>
      <c r="N21564" s="6"/>
    </row>
    <row r="21565" spans="8:14" x14ac:dyDescent="0.55000000000000004">
      <c r="H21565" s="4"/>
      <c r="M21565" s="5"/>
      <c r="N21565" s="6"/>
    </row>
    <row r="21566" spans="8:14" x14ac:dyDescent="0.55000000000000004">
      <c r="H21566" s="4"/>
      <c r="M21566" s="5"/>
      <c r="N21566" s="6"/>
    </row>
    <row r="21567" spans="8:14" x14ac:dyDescent="0.55000000000000004">
      <c r="H21567" s="4"/>
      <c r="M21567" s="5"/>
      <c r="N21567" s="6"/>
    </row>
    <row r="21568" spans="8:14" x14ac:dyDescent="0.55000000000000004">
      <c r="H21568" s="4"/>
      <c r="M21568" s="5"/>
      <c r="N21568" s="6"/>
    </row>
    <row r="21569" spans="8:14" x14ac:dyDescent="0.55000000000000004">
      <c r="H21569" s="4"/>
      <c r="M21569" s="5"/>
      <c r="N21569" s="6"/>
    </row>
    <row r="21570" spans="8:14" x14ac:dyDescent="0.55000000000000004">
      <c r="H21570" s="4"/>
      <c r="M21570" s="5"/>
      <c r="N21570" s="6"/>
    </row>
    <row r="21571" spans="8:14" x14ac:dyDescent="0.55000000000000004">
      <c r="H21571" s="4"/>
      <c r="M21571" s="5"/>
      <c r="N21571" s="6"/>
    </row>
    <row r="21572" spans="8:14" x14ac:dyDescent="0.55000000000000004">
      <c r="H21572" s="4"/>
      <c r="M21572" s="5"/>
      <c r="N21572" s="6"/>
    </row>
    <row r="21573" spans="8:14" x14ac:dyDescent="0.55000000000000004">
      <c r="H21573" s="4"/>
      <c r="M21573" s="5"/>
      <c r="N21573" s="6"/>
    </row>
    <row r="21574" spans="8:14" x14ac:dyDescent="0.55000000000000004">
      <c r="H21574" s="4"/>
      <c r="M21574" s="5"/>
      <c r="N21574" s="6"/>
    </row>
    <row r="21575" spans="8:14" x14ac:dyDescent="0.55000000000000004">
      <c r="H21575" s="4"/>
      <c r="M21575" s="5"/>
      <c r="N21575" s="6"/>
    </row>
    <row r="21576" spans="8:14" x14ac:dyDescent="0.55000000000000004">
      <c r="H21576" s="4"/>
      <c r="M21576" s="5"/>
      <c r="N21576" s="6"/>
    </row>
    <row r="21577" spans="8:14" x14ac:dyDescent="0.55000000000000004">
      <c r="H21577" s="4"/>
      <c r="M21577" s="5"/>
      <c r="N21577" s="6"/>
    </row>
    <row r="21578" spans="8:14" x14ac:dyDescent="0.55000000000000004">
      <c r="H21578" s="4"/>
      <c r="M21578" s="5"/>
      <c r="N21578" s="6"/>
    </row>
    <row r="21579" spans="8:14" x14ac:dyDescent="0.55000000000000004">
      <c r="H21579" s="4"/>
      <c r="M21579" s="5"/>
      <c r="N21579" s="6"/>
    </row>
    <row r="21580" spans="8:14" x14ac:dyDescent="0.55000000000000004">
      <c r="H21580" s="4"/>
      <c r="M21580" s="5"/>
      <c r="N21580" s="6"/>
    </row>
    <row r="21581" spans="8:14" x14ac:dyDescent="0.55000000000000004">
      <c r="H21581" s="4"/>
      <c r="M21581" s="5"/>
      <c r="N21581" s="6"/>
    </row>
    <row r="21582" spans="8:14" x14ac:dyDescent="0.55000000000000004">
      <c r="H21582" s="4"/>
      <c r="M21582" s="5"/>
      <c r="N21582" s="6"/>
    </row>
    <row r="21583" spans="8:14" x14ac:dyDescent="0.55000000000000004">
      <c r="H21583" s="4"/>
      <c r="M21583" s="5"/>
      <c r="N21583" s="6"/>
    </row>
    <row r="21584" spans="8:14" x14ac:dyDescent="0.55000000000000004">
      <c r="H21584" s="4"/>
      <c r="M21584" s="5"/>
      <c r="N21584" s="6"/>
    </row>
    <row r="21585" spans="8:14" x14ac:dyDescent="0.55000000000000004">
      <c r="H21585" s="4"/>
      <c r="M21585" s="5"/>
      <c r="N21585" s="6"/>
    </row>
    <row r="21586" spans="8:14" x14ac:dyDescent="0.55000000000000004">
      <c r="H21586" s="4"/>
      <c r="M21586" s="5"/>
      <c r="N21586" s="6"/>
    </row>
    <row r="21587" spans="8:14" x14ac:dyDescent="0.55000000000000004">
      <c r="H21587" s="4"/>
      <c r="M21587" s="5"/>
      <c r="N21587" s="6"/>
    </row>
    <row r="21588" spans="8:14" x14ac:dyDescent="0.55000000000000004">
      <c r="H21588" s="4"/>
      <c r="M21588" s="5"/>
      <c r="N21588" s="6"/>
    </row>
    <row r="21589" spans="8:14" x14ac:dyDescent="0.55000000000000004">
      <c r="H21589" s="4"/>
      <c r="M21589" s="5"/>
      <c r="N21589" s="6"/>
    </row>
    <row r="21590" spans="8:14" x14ac:dyDescent="0.55000000000000004">
      <c r="H21590" s="4"/>
      <c r="M21590" s="5"/>
      <c r="N21590" s="6"/>
    </row>
    <row r="21591" spans="8:14" x14ac:dyDescent="0.55000000000000004">
      <c r="H21591" s="4"/>
      <c r="M21591" s="5"/>
      <c r="N21591" s="6"/>
    </row>
    <row r="21592" spans="8:14" x14ac:dyDescent="0.55000000000000004">
      <c r="H21592" s="4"/>
      <c r="M21592" s="5"/>
      <c r="N21592" s="6"/>
    </row>
    <row r="21593" spans="8:14" x14ac:dyDescent="0.55000000000000004">
      <c r="H21593" s="4"/>
      <c r="M21593" s="5"/>
      <c r="N21593" s="6"/>
    </row>
    <row r="21594" spans="8:14" x14ac:dyDescent="0.55000000000000004">
      <c r="H21594" s="4"/>
      <c r="M21594" s="5"/>
      <c r="N21594" s="6"/>
    </row>
    <row r="21595" spans="8:14" x14ac:dyDescent="0.55000000000000004">
      <c r="H21595" s="4"/>
      <c r="M21595" s="5"/>
      <c r="N21595" s="6"/>
    </row>
    <row r="21596" spans="8:14" x14ac:dyDescent="0.55000000000000004">
      <c r="H21596" s="4"/>
      <c r="M21596" s="5"/>
      <c r="N21596" s="6"/>
    </row>
    <row r="21597" spans="8:14" x14ac:dyDescent="0.55000000000000004">
      <c r="H21597" s="4"/>
      <c r="M21597" s="5"/>
      <c r="N21597" s="6"/>
    </row>
    <row r="21598" spans="8:14" x14ac:dyDescent="0.55000000000000004">
      <c r="H21598" s="4"/>
      <c r="M21598" s="5"/>
      <c r="N21598" s="6"/>
    </row>
    <row r="21599" spans="8:14" x14ac:dyDescent="0.55000000000000004">
      <c r="H21599" s="4"/>
      <c r="M21599" s="5"/>
      <c r="N21599" s="6"/>
    </row>
    <row r="21600" spans="8:14" x14ac:dyDescent="0.55000000000000004">
      <c r="H21600" s="4"/>
      <c r="M21600" s="5"/>
      <c r="N21600" s="6"/>
    </row>
    <row r="21601" spans="8:14" x14ac:dyDescent="0.55000000000000004">
      <c r="H21601" s="4"/>
      <c r="M21601" s="5"/>
      <c r="N21601" s="6"/>
    </row>
    <row r="21602" spans="8:14" x14ac:dyDescent="0.55000000000000004">
      <c r="H21602" s="4"/>
      <c r="M21602" s="5"/>
      <c r="N21602" s="6"/>
    </row>
    <row r="21603" spans="8:14" x14ac:dyDescent="0.55000000000000004">
      <c r="H21603" s="4"/>
      <c r="M21603" s="5"/>
      <c r="N21603" s="6"/>
    </row>
    <row r="21604" spans="8:14" x14ac:dyDescent="0.55000000000000004">
      <c r="H21604" s="4"/>
      <c r="M21604" s="5"/>
      <c r="N21604" s="6"/>
    </row>
    <row r="21605" spans="8:14" x14ac:dyDescent="0.55000000000000004">
      <c r="H21605" s="4"/>
      <c r="M21605" s="5"/>
      <c r="N21605" s="6"/>
    </row>
    <row r="21606" spans="8:14" x14ac:dyDescent="0.55000000000000004">
      <c r="H21606" s="4"/>
      <c r="M21606" s="5"/>
      <c r="N21606" s="6"/>
    </row>
    <row r="21607" spans="8:14" x14ac:dyDescent="0.55000000000000004">
      <c r="H21607" s="4"/>
      <c r="M21607" s="5"/>
      <c r="N21607" s="6"/>
    </row>
    <row r="21608" spans="8:14" x14ac:dyDescent="0.55000000000000004">
      <c r="H21608" s="4"/>
      <c r="M21608" s="5"/>
      <c r="N21608" s="6"/>
    </row>
    <row r="21609" spans="8:14" x14ac:dyDescent="0.55000000000000004">
      <c r="H21609" s="4"/>
      <c r="M21609" s="5"/>
      <c r="N21609" s="6"/>
    </row>
    <row r="21610" spans="8:14" x14ac:dyDescent="0.55000000000000004">
      <c r="H21610" s="4"/>
      <c r="M21610" s="5"/>
      <c r="N21610" s="6"/>
    </row>
    <row r="21611" spans="8:14" x14ac:dyDescent="0.55000000000000004">
      <c r="H21611" s="4"/>
      <c r="M21611" s="5"/>
      <c r="N21611" s="6"/>
    </row>
    <row r="21612" spans="8:14" x14ac:dyDescent="0.55000000000000004">
      <c r="H21612" s="4"/>
      <c r="M21612" s="5"/>
      <c r="N21612" s="6"/>
    </row>
    <row r="21613" spans="8:14" x14ac:dyDescent="0.55000000000000004">
      <c r="H21613" s="4"/>
      <c r="M21613" s="5"/>
      <c r="N21613" s="6"/>
    </row>
    <row r="21614" spans="8:14" x14ac:dyDescent="0.55000000000000004">
      <c r="H21614" s="4"/>
      <c r="M21614" s="5"/>
      <c r="N21614" s="6"/>
    </row>
    <row r="21615" spans="8:14" x14ac:dyDescent="0.55000000000000004">
      <c r="H21615" s="4"/>
      <c r="M21615" s="5"/>
      <c r="N21615" s="6"/>
    </row>
    <row r="21616" spans="8:14" x14ac:dyDescent="0.55000000000000004">
      <c r="H21616" s="4"/>
      <c r="M21616" s="5"/>
      <c r="N21616" s="6"/>
    </row>
    <row r="21617" spans="8:14" x14ac:dyDescent="0.55000000000000004">
      <c r="H21617" s="4"/>
      <c r="M21617" s="5"/>
      <c r="N21617" s="6"/>
    </row>
    <row r="21618" spans="8:14" x14ac:dyDescent="0.55000000000000004">
      <c r="H21618" s="4"/>
      <c r="M21618" s="5"/>
      <c r="N21618" s="6"/>
    </row>
    <row r="21619" spans="8:14" x14ac:dyDescent="0.55000000000000004">
      <c r="H21619" s="4"/>
      <c r="M21619" s="5"/>
      <c r="N21619" s="6"/>
    </row>
    <row r="21620" spans="8:14" x14ac:dyDescent="0.55000000000000004">
      <c r="H21620" s="4"/>
      <c r="M21620" s="5"/>
      <c r="N21620" s="6"/>
    </row>
    <row r="21621" spans="8:14" x14ac:dyDescent="0.55000000000000004">
      <c r="H21621" s="4"/>
      <c r="M21621" s="5"/>
      <c r="N21621" s="6"/>
    </row>
    <row r="21622" spans="8:14" x14ac:dyDescent="0.55000000000000004">
      <c r="H21622" s="4"/>
      <c r="M21622" s="5"/>
      <c r="N21622" s="6"/>
    </row>
    <row r="21623" spans="8:14" x14ac:dyDescent="0.55000000000000004">
      <c r="H21623" s="4"/>
      <c r="M21623" s="5"/>
      <c r="N21623" s="6"/>
    </row>
    <row r="21624" spans="8:14" x14ac:dyDescent="0.55000000000000004">
      <c r="H21624" s="4"/>
      <c r="M21624" s="5"/>
      <c r="N21624" s="6"/>
    </row>
    <row r="21625" spans="8:14" x14ac:dyDescent="0.55000000000000004">
      <c r="H21625" s="4"/>
      <c r="M21625" s="5"/>
      <c r="N21625" s="6"/>
    </row>
    <row r="21626" spans="8:14" x14ac:dyDescent="0.55000000000000004">
      <c r="H21626" s="4"/>
      <c r="M21626" s="5"/>
      <c r="N21626" s="6"/>
    </row>
    <row r="21627" spans="8:14" x14ac:dyDescent="0.55000000000000004">
      <c r="H21627" s="4"/>
      <c r="M21627" s="5"/>
      <c r="N21627" s="6"/>
    </row>
    <row r="21628" spans="8:14" x14ac:dyDescent="0.55000000000000004">
      <c r="H21628" s="4"/>
      <c r="M21628" s="5"/>
      <c r="N21628" s="6"/>
    </row>
    <row r="21629" spans="8:14" x14ac:dyDescent="0.55000000000000004">
      <c r="H21629" s="4"/>
      <c r="M21629" s="5"/>
      <c r="N21629" s="6"/>
    </row>
    <row r="21630" spans="8:14" x14ac:dyDescent="0.55000000000000004">
      <c r="H21630" s="4"/>
      <c r="M21630" s="5"/>
      <c r="N21630" s="6"/>
    </row>
    <row r="21631" spans="8:14" x14ac:dyDescent="0.55000000000000004">
      <c r="H21631" s="4"/>
      <c r="M21631" s="5"/>
      <c r="N21631" s="6"/>
    </row>
    <row r="21632" spans="8:14" x14ac:dyDescent="0.55000000000000004">
      <c r="H21632" s="4"/>
      <c r="M21632" s="5"/>
      <c r="N21632" s="6"/>
    </row>
    <row r="21633" spans="8:14" x14ac:dyDescent="0.55000000000000004">
      <c r="H21633" s="4"/>
      <c r="M21633" s="5"/>
      <c r="N21633" s="6"/>
    </row>
    <row r="21634" spans="8:14" x14ac:dyDescent="0.55000000000000004">
      <c r="H21634" s="4"/>
      <c r="M21634" s="5"/>
      <c r="N21634" s="6"/>
    </row>
    <row r="21635" spans="8:14" x14ac:dyDescent="0.55000000000000004">
      <c r="H21635" s="4"/>
      <c r="M21635" s="5"/>
      <c r="N21635" s="6"/>
    </row>
    <row r="21636" spans="8:14" x14ac:dyDescent="0.55000000000000004">
      <c r="H21636" s="4"/>
      <c r="M21636" s="5"/>
      <c r="N21636" s="6"/>
    </row>
    <row r="21637" spans="8:14" x14ac:dyDescent="0.55000000000000004">
      <c r="H21637" s="4"/>
      <c r="M21637" s="5"/>
      <c r="N21637" s="6"/>
    </row>
    <row r="21638" spans="8:14" x14ac:dyDescent="0.55000000000000004">
      <c r="H21638" s="4"/>
      <c r="M21638" s="5"/>
      <c r="N21638" s="6"/>
    </row>
    <row r="21639" spans="8:14" x14ac:dyDescent="0.55000000000000004">
      <c r="H21639" s="4"/>
      <c r="M21639" s="5"/>
      <c r="N21639" s="6"/>
    </row>
    <row r="21640" spans="8:14" x14ac:dyDescent="0.55000000000000004">
      <c r="H21640" s="4"/>
      <c r="M21640" s="5"/>
      <c r="N21640" s="6"/>
    </row>
    <row r="21641" spans="8:14" x14ac:dyDescent="0.55000000000000004">
      <c r="H21641" s="4"/>
      <c r="M21641" s="5"/>
      <c r="N21641" s="6"/>
    </row>
    <row r="21642" spans="8:14" x14ac:dyDescent="0.55000000000000004">
      <c r="H21642" s="4"/>
      <c r="M21642" s="5"/>
      <c r="N21642" s="6"/>
    </row>
    <row r="21643" spans="8:14" x14ac:dyDescent="0.55000000000000004">
      <c r="H21643" s="4"/>
      <c r="M21643" s="5"/>
      <c r="N21643" s="6"/>
    </row>
    <row r="21644" spans="8:14" x14ac:dyDescent="0.55000000000000004">
      <c r="H21644" s="4"/>
      <c r="M21644" s="5"/>
      <c r="N21644" s="6"/>
    </row>
    <row r="21645" spans="8:14" x14ac:dyDescent="0.55000000000000004">
      <c r="H21645" s="4"/>
      <c r="M21645" s="5"/>
      <c r="N21645" s="6"/>
    </row>
    <row r="21646" spans="8:14" x14ac:dyDescent="0.55000000000000004">
      <c r="H21646" s="4"/>
      <c r="M21646" s="5"/>
      <c r="N21646" s="6"/>
    </row>
    <row r="21647" spans="8:14" x14ac:dyDescent="0.55000000000000004">
      <c r="H21647" s="4"/>
      <c r="M21647" s="5"/>
      <c r="N21647" s="6"/>
    </row>
    <row r="21648" spans="8:14" x14ac:dyDescent="0.55000000000000004">
      <c r="H21648" s="4"/>
      <c r="M21648" s="5"/>
      <c r="N21648" s="6"/>
    </row>
    <row r="21649" spans="8:14" x14ac:dyDescent="0.55000000000000004">
      <c r="H21649" s="4"/>
      <c r="M21649" s="5"/>
      <c r="N21649" s="6"/>
    </row>
    <row r="21650" spans="8:14" x14ac:dyDescent="0.55000000000000004">
      <c r="H21650" s="4"/>
      <c r="M21650" s="5"/>
      <c r="N21650" s="6"/>
    </row>
    <row r="21651" spans="8:14" x14ac:dyDescent="0.55000000000000004">
      <c r="H21651" s="4"/>
      <c r="M21651" s="5"/>
      <c r="N21651" s="6"/>
    </row>
    <row r="21652" spans="8:14" x14ac:dyDescent="0.55000000000000004">
      <c r="H21652" s="4"/>
      <c r="M21652" s="5"/>
      <c r="N21652" s="6"/>
    </row>
    <row r="21653" spans="8:14" x14ac:dyDescent="0.55000000000000004">
      <c r="H21653" s="4"/>
      <c r="M21653" s="5"/>
      <c r="N21653" s="6"/>
    </row>
    <row r="21654" spans="8:14" x14ac:dyDescent="0.55000000000000004">
      <c r="H21654" s="4"/>
      <c r="M21654" s="5"/>
      <c r="N21654" s="6"/>
    </row>
    <row r="21655" spans="8:14" x14ac:dyDescent="0.55000000000000004">
      <c r="H21655" s="4"/>
      <c r="M21655" s="5"/>
      <c r="N21655" s="6"/>
    </row>
    <row r="21656" spans="8:14" x14ac:dyDescent="0.55000000000000004">
      <c r="H21656" s="4"/>
      <c r="M21656" s="5"/>
      <c r="N21656" s="6"/>
    </row>
    <row r="21657" spans="8:14" x14ac:dyDescent="0.55000000000000004">
      <c r="H21657" s="4"/>
      <c r="M21657" s="5"/>
      <c r="N21657" s="6"/>
    </row>
    <row r="21658" spans="8:14" x14ac:dyDescent="0.55000000000000004">
      <c r="H21658" s="4"/>
      <c r="M21658" s="5"/>
      <c r="N21658" s="6"/>
    </row>
    <row r="21659" spans="8:14" x14ac:dyDescent="0.55000000000000004">
      <c r="H21659" s="4"/>
      <c r="M21659" s="5"/>
      <c r="N21659" s="6"/>
    </row>
    <row r="21660" spans="8:14" x14ac:dyDescent="0.55000000000000004">
      <c r="H21660" s="4"/>
      <c r="M21660" s="5"/>
      <c r="N21660" s="6"/>
    </row>
    <row r="21661" spans="8:14" x14ac:dyDescent="0.55000000000000004">
      <c r="H21661" s="4"/>
      <c r="M21661" s="5"/>
      <c r="N21661" s="6"/>
    </row>
    <row r="21662" spans="8:14" x14ac:dyDescent="0.55000000000000004">
      <c r="H21662" s="4"/>
      <c r="M21662" s="5"/>
      <c r="N21662" s="6"/>
    </row>
    <row r="21663" spans="8:14" x14ac:dyDescent="0.55000000000000004">
      <c r="H21663" s="4"/>
      <c r="M21663" s="5"/>
      <c r="N21663" s="6"/>
    </row>
    <row r="21664" spans="8:14" x14ac:dyDescent="0.55000000000000004">
      <c r="H21664" s="4"/>
      <c r="M21664" s="5"/>
      <c r="N21664" s="6"/>
    </row>
    <row r="21665" spans="8:14" x14ac:dyDescent="0.55000000000000004">
      <c r="H21665" s="4"/>
      <c r="M21665" s="5"/>
      <c r="N21665" s="6"/>
    </row>
    <row r="21666" spans="8:14" x14ac:dyDescent="0.55000000000000004">
      <c r="H21666" s="4"/>
      <c r="M21666" s="5"/>
      <c r="N21666" s="6"/>
    </row>
    <row r="21667" spans="8:14" x14ac:dyDescent="0.55000000000000004">
      <c r="H21667" s="4"/>
      <c r="M21667" s="5"/>
      <c r="N21667" s="6"/>
    </row>
    <row r="21668" spans="8:14" x14ac:dyDescent="0.55000000000000004">
      <c r="H21668" s="4"/>
      <c r="M21668" s="5"/>
      <c r="N21668" s="6"/>
    </row>
    <row r="21669" spans="8:14" x14ac:dyDescent="0.55000000000000004">
      <c r="H21669" s="4"/>
      <c r="M21669" s="5"/>
      <c r="N21669" s="6"/>
    </row>
    <row r="21670" spans="8:14" x14ac:dyDescent="0.55000000000000004">
      <c r="H21670" s="4"/>
      <c r="M21670" s="5"/>
      <c r="N21670" s="6"/>
    </row>
    <row r="21671" spans="8:14" x14ac:dyDescent="0.55000000000000004">
      <c r="H21671" s="4"/>
      <c r="M21671" s="5"/>
      <c r="N21671" s="6"/>
    </row>
    <row r="21672" spans="8:14" x14ac:dyDescent="0.55000000000000004">
      <c r="H21672" s="4"/>
      <c r="M21672" s="5"/>
      <c r="N21672" s="6"/>
    </row>
    <row r="21673" spans="8:14" x14ac:dyDescent="0.55000000000000004">
      <c r="H21673" s="4"/>
      <c r="M21673" s="5"/>
      <c r="N21673" s="6"/>
    </row>
    <row r="21674" spans="8:14" x14ac:dyDescent="0.55000000000000004">
      <c r="H21674" s="4"/>
      <c r="M21674" s="5"/>
      <c r="N21674" s="6"/>
    </row>
    <row r="21675" spans="8:14" x14ac:dyDescent="0.55000000000000004">
      <c r="H21675" s="4"/>
      <c r="M21675" s="5"/>
      <c r="N21675" s="6"/>
    </row>
    <row r="21676" spans="8:14" x14ac:dyDescent="0.55000000000000004">
      <c r="H21676" s="4"/>
      <c r="M21676" s="5"/>
      <c r="N21676" s="6"/>
    </row>
    <row r="21677" spans="8:14" x14ac:dyDescent="0.55000000000000004">
      <c r="H21677" s="4"/>
      <c r="M21677" s="5"/>
      <c r="N21677" s="6"/>
    </row>
    <row r="21678" spans="8:14" x14ac:dyDescent="0.55000000000000004">
      <c r="H21678" s="4"/>
      <c r="M21678" s="5"/>
      <c r="N21678" s="6"/>
    </row>
    <row r="21679" spans="8:14" x14ac:dyDescent="0.55000000000000004">
      <c r="H21679" s="4"/>
      <c r="M21679" s="5"/>
      <c r="N21679" s="6"/>
    </row>
    <row r="21680" spans="8:14" x14ac:dyDescent="0.55000000000000004">
      <c r="H21680" s="4"/>
      <c r="M21680" s="5"/>
      <c r="N21680" s="6"/>
    </row>
    <row r="21681" spans="8:14" x14ac:dyDescent="0.55000000000000004">
      <c r="H21681" s="4"/>
      <c r="M21681" s="5"/>
      <c r="N21681" s="6"/>
    </row>
    <row r="21682" spans="8:14" x14ac:dyDescent="0.55000000000000004">
      <c r="H21682" s="4"/>
      <c r="M21682" s="5"/>
      <c r="N21682" s="6"/>
    </row>
    <row r="21683" spans="8:14" x14ac:dyDescent="0.55000000000000004">
      <c r="H21683" s="4"/>
      <c r="M21683" s="5"/>
      <c r="N21683" s="6"/>
    </row>
    <row r="21684" spans="8:14" x14ac:dyDescent="0.55000000000000004">
      <c r="H21684" s="4"/>
      <c r="M21684" s="5"/>
      <c r="N21684" s="6"/>
    </row>
    <row r="21685" spans="8:14" x14ac:dyDescent="0.55000000000000004">
      <c r="H21685" s="4"/>
      <c r="M21685" s="5"/>
      <c r="N21685" s="6"/>
    </row>
    <row r="21686" spans="8:14" x14ac:dyDescent="0.55000000000000004">
      <c r="H21686" s="4"/>
      <c r="M21686" s="5"/>
      <c r="N21686" s="6"/>
    </row>
    <row r="21687" spans="8:14" x14ac:dyDescent="0.55000000000000004">
      <c r="H21687" s="4"/>
      <c r="M21687" s="5"/>
      <c r="N21687" s="6"/>
    </row>
    <row r="21688" spans="8:14" x14ac:dyDescent="0.55000000000000004">
      <c r="H21688" s="4"/>
      <c r="M21688" s="5"/>
      <c r="N21688" s="6"/>
    </row>
    <row r="21689" spans="8:14" x14ac:dyDescent="0.55000000000000004">
      <c r="H21689" s="4"/>
      <c r="M21689" s="5"/>
      <c r="N21689" s="6"/>
    </row>
    <row r="21690" spans="8:14" x14ac:dyDescent="0.55000000000000004">
      <c r="H21690" s="4"/>
      <c r="M21690" s="5"/>
      <c r="N21690" s="6"/>
    </row>
    <row r="21691" spans="8:14" x14ac:dyDescent="0.55000000000000004">
      <c r="H21691" s="4"/>
      <c r="M21691" s="5"/>
      <c r="N21691" s="6"/>
    </row>
    <row r="21692" spans="8:14" x14ac:dyDescent="0.55000000000000004">
      <c r="H21692" s="4"/>
      <c r="M21692" s="5"/>
      <c r="N21692" s="6"/>
    </row>
    <row r="21693" spans="8:14" x14ac:dyDescent="0.55000000000000004">
      <c r="H21693" s="4"/>
      <c r="M21693" s="5"/>
      <c r="N21693" s="6"/>
    </row>
    <row r="21694" spans="8:14" x14ac:dyDescent="0.55000000000000004">
      <c r="H21694" s="4"/>
      <c r="M21694" s="5"/>
      <c r="N21694" s="6"/>
    </row>
    <row r="21695" spans="8:14" x14ac:dyDescent="0.55000000000000004">
      <c r="H21695" s="4"/>
      <c r="M21695" s="5"/>
      <c r="N21695" s="6"/>
    </row>
    <row r="21696" spans="8:14" x14ac:dyDescent="0.55000000000000004">
      <c r="H21696" s="4"/>
      <c r="M21696" s="5"/>
      <c r="N21696" s="6"/>
    </row>
    <row r="21697" spans="8:14" x14ac:dyDescent="0.55000000000000004">
      <c r="H21697" s="4"/>
      <c r="M21697" s="5"/>
      <c r="N21697" s="6"/>
    </row>
    <row r="21698" spans="8:14" x14ac:dyDescent="0.55000000000000004">
      <c r="H21698" s="4"/>
      <c r="M21698" s="5"/>
      <c r="N21698" s="6"/>
    </row>
    <row r="21699" spans="8:14" x14ac:dyDescent="0.55000000000000004">
      <c r="H21699" s="4"/>
      <c r="M21699" s="5"/>
      <c r="N21699" s="6"/>
    </row>
    <row r="21700" spans="8:14" x14ac:dyDescent="0.55000000000000004">
      <c r="H21700" s="4"/>
      <c r="M21700" s="5"/>
      <c r="N21700" s="6"/>
    </row>
    <row r="21701" spans="8:14" x14ac:dyDescent="0.55000000000000004">
      <c r="H21701" s="4"/>
      <c r="M21701" s="5"/>
      <c r="N21701" s="6"/>
    </row>
    <row r="21702" spans="8:14" x14ac:dyDescent="0.55000000000000004">
      <c r="H21702" s="4"/>
      <c r="M21702" s="5"/>
      <c r="N21702" s="6"/>
    </row>
    <row r="21703" spans="8:14" x14ac:dyDescent="0.55000000000000004">
      <c r="H21703" s="4"/>
      <c r="M21703" s="5"/>
      <c r="N21703" s="6"/>
    </row>
    <row r="21704" spans="8:14" x14ac:dyDescent="0.55000000000000004">
      <c r="H21704" s="4"/>
      <c r="M21704" s="5"/>
      <c r="N21704" s="6"/>
    </row>
    <row r="21705" spans="8:14" x14ac:dyDescent="0.55000000000000004">
      <c r="H21705" s="4"/>
      <c r="M21705" s="5"/>
      <c r="N21705" s="6"/>
    </row>
    <row r="21706" spans="8:14" x14ac:dyDescent="0.55000000000000004">
      <c r="H21706" s="4"/>
      <c r="M21706" s="5"/>
      <c r="N21706" s="6"/>
    </row>
    <row r="21707" spans="8:14" x14ac:dyDescent="0.55000000000000004">
      <c r="H21707" s="4"/>
      <c r="M21707" s="5"/>
      <c r="N21707" s="6"/>
    </row>
    <row r="21708" spans="8:14" x14ac:dyDescent="0.55000000000000004">
      <c r="H21708" s="4"/>
      <c r="M21708" s="5"/>
      <c r="N21708" s="6"/>
    </row>
    <row r="21709" spans="8:14" x14ac:dyDescent="0.55000000000000004">
      <c r="H21709" s="4"/>
      <c r="M21709" s="5"/>
      <c r="N21709" s="6"/>
    </row>
    <row r="21710" spans="8:14" x14ac:dyDescent="0.55000000000000004">
      <c r="H21710" s="4"/>
      <c r="M21710" s="5"/>
      <c r="N21710" s="6"/>
    </row>
    <row r="21711" spans="8:14" x14ac:dyDescent="0.55000000000000004">
      <c r="H21711" s="4"/>
      <c r="M21711" s="5"/>
      <c r="N21711" s="6"/>
    </row>
    <row r="21712" spans="8:14" x14ac:dyDescent="0.55000000000000004">
      <c r="H21712" s="4"/>
      <c r="M21712" s="5"/>
      <c r="N21712" s="6"/>
    </row>
    <row r="21713" spans="8:14" x14ac:dyDescent="0.55000000000000004">
      <c r="H21713" s="4"/>
      <c r="M21713" s="5"/>
      <c r="N21713" s="6"/>
    </row>
    <row r="21714" spans="8:14" x14ac:dyDescent="0.55000000000000004">
      <c r="H21714" s="4"/>
      <c r="M21714" s="5"/>
      <c r="N21714" s="6"/>
    </row>
    <row r="21715" spans="8:14" x14ac:dyDescent="0.55000000000000004">
      <c r="H21715" s="4"/>
      <c r="M21715" s="5"/>
      <c r="N21715" s="6"/>
    </row>
    <row r="21716" spans="8:14" x14ac:dyDescent="0.55000000000000004">
      <c r="H21716" s="4"/>
      <c r="M21716" s="5"/>
      <c r="N21716" s="6"/>
    </row>
    <row r="21717" spans="8:14" x14ac:dyDescent="0.55000000000000004">
      <c r="H21717" s="4"/>
      <c r="M21717" s="5"/>
      <c r="N21717" s="6"/>
    </row>
    <row r="21718" spans="8:14" x14ac:dyDescent="0.55000000000000004">
      <c r="H21718" s="4"/>
      <c r="M21718" s="5"/>
      <c r="N21718" s="6"/>
    </row>
    <row r="21719" spans="8:14" x14ac:dyDescent="0.55000000000000004">
      <c r="H21719" s="4"/>
      <c r="M21719" s="5"/>
      <c r="N21719" s="6"/>
    </row>
    <row r="21720" spans="8:14" x14ac:dyDescent="0.55000000000000004">
      <c r="H21720" s="4"/>
      <c r="M21720" s="5"/>
      <c r="N21720" s="6"/>
    </row>
    <row r="21721" spans="8:14" x14ac:dyDescent="0.55000000000000004">
      <c r="H21721" s="4"/>
      <c r="M21721" s="5"/>
      <c r="N21721" s="6"/>
    </row>
    <row r="21722" spans="8:14" x14ac:dyDescent="0.55000000000000004">
      <c r="H21722" s="4"/>
      <c r="M21722" s="5"/>
      <c r="N21722" s="6"/>
    </row>
    <row r="21723" spans="8:14" x14ac:dyDescent="0.55000000000000004">
      <c r="H21723" s="4"/>
      <c r="M21723" s="5"/>
      <c r="N21723" s="6"/>
    </row>
    <row r="21724" spans="8:14" x14ac:dyDescent="0.55000000000000004">
      <c r="H21724" s="4"/>
      <c r="M21724" s="5"/>
      <c r="N21724" s="6"/>
    </row>
    <row r="21725" spans="8:14" x14ac:dyDescent="0.55000000000000004">
      <c r="H21725" s="4"/>
      <c r="M21725" s="5"/>
      <c r="N21725" s="6"/>
    </row>
    <row r="21726" spans="8:14" x14ac:dyDescent="0.55000000000000004">
      <c r="H21726" s="4"/>
      <c r="M21726" s="5"/>
      <c r="N21726" s="6"/>
    </row>
    <row r="21727" spans="8:14" x14ac:dyDescent="0.55000000000000004">
      <c r="H21727" s="4"/>
      <c r="M21727" s="5"/>
      <c r="N21727" s="6"/>
    </row>
    <row r="21728" spans="8:14" x14ac:dyDescent="0.55000000000000004">
      <c r="H21728" s="4"/>
      <c r="M21728" s="5"/>
      <c r="N21728" s="6"/>
    </row>
    <row r="21729" spans="8:14" x14ac:dyDescent="0.55000000000000004">
      <c r="H21729" s="4"/>
      <c r="M21729" s="5"/>
      <c r="N21729" s="6"/>
    </row>
    <row r="21730" spans="8:14" x14ac:dyDescent="0.55000000000000004">
      <c r="H21730" s="4"/>
      <c r="M21730" s="5"/>
      <c r="N21730" s="6"/>
    </row>
    <row r="21731" spans="8:14" x14ac:dyDescent="0.55000000000000004">
      <c r="H21731" s="4"/>
      <c r="M21731" s="5"/>
      <c r="N21731" s="6"/>
    </row>
    <row r="21732" spans="8:14" x14ac:dyDescent="0.55000000000000004">
      <c r="H21732" s="4"/>
      <c r="M21732" s="5"/>
      <c r="N21732" s="6"/>
    </row>
    <row r="21733" spans="8:14" x14ac:dyDescent="0.55000000000000004">
      <c r="H21733" s="4"/>
      <c r="M21733" s="5"/>
      <c r="N21733" s="6"/>
    </row>
    <row r="21734" spans="8:14" x14ac:dyDescent="0.55000000000000004">
      <c r="H21734" s="4"/>
      <c r="M21734" s="5"/>
      <c r="N21734" s="6"/>
    </row>
    <row r="21735" spans="8:14" x14ac:dyDescent="0.55000000000000004">
      <c r="H21735" s="4"/>
      <c r="M21735" s="5"/>
      <c r="N21735" s="6"/>
    </row>
    <row r="21736" spans="8:14" x14ac:dyDescent="0.55000000000000004">
      <c r="H21736" s="4"/>
      <c r="M21736" s="5"/>
      <c r="N21736" s="6"/>
    </row>
    <row r="21737" spans="8:14" x14ac:dyDescent="0.55000000000000004">
      <c r="H21737" s="4"/>
      <c r="M21737" s="5"/>
      <c r="N21737" s="6"/>
    </row>
    <row r="21738" spans="8:14" x14ac:dyDescent="0.55000000000000004">
      <c r="H21738" s="4"/>
      <c r="M21738" s="5"/>
      <c r="N21738" s="6"/>
    </row>
    <row r="21739" spans="8:14" x14ac:dyDescent="0.55000000000000004">
      <c r="H21739" s="4"/>
      <c r="M21739" s="5"/>
      <c r="N21739" s="6"/>
    </row>
    <row r="21740" spans="8:14" x14ac:dyDescent="0.55000000000000004">
      <c r="H21740" s="4"/>
      <c r="M21740" s="5"/>
      <c r="N21740" s="6"/>
    </row>
    <row r="21741" spans="8:14" x14ac:dyDescent="0.55000000000000004">
      <c r="H21741" s="4"/>
      <c r="M21741" s="5"/>
      <c r="N21741" s="6"/>
    </row>
    <row r="21742" spans="8:14" x14ac:dyDescent="0.55000000000000004">
      <c r="H21742" s="4"/>
      <c r="M21742" s="5"/>
      <c r="N21742" s="6"/>
    </row>
    <row r="21743" spans="8:14" x14ac:dyDescent="0.55000000000000004">
      <c r="H21743" s="4"/>
      <c r="M21743" s="5"/>
      <c r="N21743" s="6"/>
    </row>
    <row r="21744" spans="8:14" x14ac:dyDescent="0.55000000000000004">
      <c r="H21744" s="4"/>
      <c r="M21744" s="5"/>
      <c r="N21744" s="6"/>
    </row>
    <row r="21745" spans="8:14" x14ac:dyDescent="0.55000000000000004">
      <c r="H21745" s="4"/>
      <c r="M21745" s="5"/>
      <c r="N21745" s="6"/>
    </row>
    <row r="21746" spans="8:14" x14ac:dyDescent="0.55000000000000004">
      <c r="H21746" s="4"/>
      <c r="M21746" s="5"/>
      <c r="N21746" s="6"/>
    </row>
    <row r="21747" spans="8:14" x14ac:dyDescent="0.55000000000000004">
      <c r="H21747" s="4"/>
      <c r="M21747" s="5"/>
      <c r="N21747" s="6"/>
    </row>
    <row r="21748" spans="8:14" x14ac:dyDescent="0.55000000000000004">
      <c r="H21748" s="4"/>
      <c r="M21748" s="5"/>
      <c r="N21748" s="6"/>
    </row>
    <row r="21749" spans="8:14" x14ac:dyDescent="0.55000000000000004">
      <c r="H21749" s="4"/>
      <c r="M21749" s="5"/>
      <c r="N21749" s="6"/>
    </row>
    <row r="21750" spans="8:14" x14ac:dyDescent="0.55000000000000004">
      <c r="H21750" s="4"/>
      <c r="M21750" s="5"/>
      <c r="N21750" s="6"/>
    </row>
    <row r="21751" spans="8:14" x14ac:dyDescent="0.55000000000000004">
      <c r="H21751" s="4"/>
      <c r="M21751" s="5"/>
      <c r="N21751" s="6"/>
    </row>
    <row r="21752" spans="8:14" x14ac:dyDescent="0.55000000000000004">
      <c r="H21752" s="4"/>
      <c r="M21752" s="5"/>
      <c r="N21752" s="6"/>
    </row>
    <row r="21753" spans="8:14" x14ac:dyDescent="0.55000000000000004">
      <c r="H21753" s="4"/>
      <c r="M21753" s="5"/>
      <c r="N21753" s="6"/>
    </row>
    <row r="21754" spans="8:14" x14ac:dyDescent="0.55000000000000004">
      <c r="H21754" s="4"/>
      <c r="M21754" s="5"/>
      <c r="N21754" s="6"/>
    </row>
    <row r="21755" spans="8:14" x14ac:dyDescent="0.55000000000000004">
      <c r="H21755" s="4"/>
      <c r="M21755" s="5"/>
      <c r="N21755" s="6"/>
    </row>
    <row r="21756" spans="8:14" x14ac:dyDescent="0.55000000000000004">
      <c r="H21756" s="4"/>
      <c r="M21756" s="5"/>
      <c r="N21756" s="6"/>
    </row>
    <row r="21757" spans="8:14" x14ac:dyDescent="0.55000000000000004">
      <c r="H21757" s="4"/>
      <c r="M21757" s="5"/>
      <c r="N21757" s="6"/>
    </row>
    <row r="21758" spans="8:14" x14ac:dyDescent="0.55000000000000004">
      <c r="H21758" s="4"/>
      <c r="M21758" s="5"/>
      <c r="N21758" s="6"/>
    </row>
    <row r="21759" spans="8:14" x14ac:dyDescent="0.55000000000000004">
      <c r="H21759" s="4"/>
      <c r="M21759" s="5"/>
      <c r="N21759" s="6"/>
    </row>
    <row r="21760" spans="8:14" x14ac:dyDescent="0.55000000000000004">
      <c r="H21760" s="4"/>
      <c r="M21760" s="5"/>
      <c r="N21760" s="6"/>
    </row>
    <row r="21761" spans="8:14" x14ac:dyDescent="0.55000000000000004">
      <c r="H21761" s="4"/>
      <c r="M21761" s="5"/>
      <c r="N21761" s="6"/>
    </row>
    <row r="21762" spans="8:14" x14ac:dyDescent="0.55000000000000004">
      <c r="H21762" s="4"/>
      <c r="M21762" s="5"/>
      <c r="N21762" s="6"/>
    </row>
    <row r="21763" spans="8:14" x14ac:dyDescent="0.55000000000000004">
      <c r="H21763" s="4"/>
      <c r="M21763" s="5"/>
      <c r="N21763" s="6"/>
    </row>
    <row r="21764" spans="8:14" x14ac:dyDescent="0.55000000000000004">
      <c r="H21764" s="4"/>
      <c r="M21764" s="5"/>
      <c r="N21764" s="6"/>
    </row>
    <row r="21765" spans="8:14" x14ac:dyDescent="0.55000000000000004">
      <c r="H21765" s="4"/>
      <c r="M21765" s="5"/>
      <c r="N21765" s="6"/>
    </row>
    <row r="21766" spans="8:14" x14ac:dyDescent="0.55000000000000004">
      <c r="H21766" s="4"/>
      <c r="M21766" s="5"/>
      <c r="N21766" s="6"/>
    </row>
    <row r="21767" spans="8:14" x14ac:dyDescent="0.55000000000000004">
      <c r="H21767" s="4"/>
      <c r="M21767" s="5"/>
      <c r="N21767" s="6"/>
    </row>
    <row r="21768" spans="8:14" x14ac:dyDescent="0.55000000000000004">
      <c r="H21768" s="4"/>
      <c r="M21768" s="5"/>
      <c r="N21768" s="6"/>
    </row>
    <row r="21769" spans="8:14" x14ac:dyDescent="0.55000000000000004">
      <c r="H21769" s="4"/>
      <c r="M21769" s="5"/>
      <c r="N21769" s="6"/>
    </row>
    <row r="21770" spans="8:14" x14ac:dyDescent="0.55000000000000004">
      <c r="H21770" s="4"/>
      <c r="M21770" s="5"/>
      <c r="N21770" s="6"/>
    </row>
    <row r="21771" spans="8:14" x14ac:dyDescent="0.55000000000000004">
      <c r="H21771" s="4"/>
      <c r="M21771" s="5"/>
      <c r="N21771" s="6"/>
    </row>
    <row r="21772" spans="8:14" x14ac:dyDescent="0.55000000000000004">
      <c r="H21772" s="4"/>
      <c r="M21772" s="5"/>
      <c r="N21772" s="6"/>
    </row>
    <row r="21773" spans="8:14" x14ac:dyDescent="0.55000000000000004">
      <c r="H21773" s="4"/>
      <c r="M21773" s="5"/>
      <c r="N21773" s="6"/>
    </row>
    <row r="21774" spans="8:14" x14ac:dyDescent="0.55000000000000004">
      <c r="H21774" s="4"/>
      <c r="M21774" s="5"/>
      <c r="N21774" s="6"/>
    </row>
    <row r="21775" spans="8:14" x14ac:dyDescent="0.55000000000000004">
      <c r="H21775" s="4"/>
      <c r="M21775" s="5"/>
      <c r="N21775" s="6"/>
    </row>
    <row r="21776" spans="8:14" x14ac:dyDescent="0.55000000000000004">
      <c r="H21776" s="4"/>
      <c r="M21776" s="5"/>
      <c r="N21776" s="6"/>
    </row>
    <row r="21777" spans="8:14" x14ac:dyDescent="0.55000000000000004">
      <c r="H21777" s="4"/>
      <c r="M21777" s="5"/>
      <c r="N21777" s="6"/>
    </row>
    <row r="21778" spans="8:14" x14ac:dyDescent="0.55000000000000004">
      <c r="H21778" s="4"/>
      <c r="M21778" s="5"/>
      <c r="N21778" s="6"/>
    </row>
    <row r="21779" spans="8:14" x14ac:dyDescent="0.55000000000000004">
      <c r="H21779" s="4"/>
      <c r="M21779" s="5"/>
      <c r="N21779" s="6"/>
    </row>
    <row r="21780" spans="8:14" x14ac:dyDescent="0.55000000000000004">
      <c r="H21780" s="4"/>
      <c r="M21780" s="5"/>
      <c r="N21780" s="6"/>
    </row>
    <row r="21781" spans="8:14" x14ac:dyDescent="0.55000000000000004">
      <c r="H21781" s="4"/>
      <c r="M21781" s="5"/>
      <c r="N21781" s="6"/>
    </row>
    <row r="21782" spans="8:14" x14ac:dyDescent="0.55000000000000004">
      <c r="H21782" s="4"/>
      <c r="M21782" s="5"/>
      <c r="N21782" s="6"/>
    </row>
    <row r="21783" spans="8:14" x14ac:dyDescent="0.55000000000000004">
      <c r="H21783" s="4"/>
      <c r="M21783" s="5"/>
      <c r="N21783" s="6"/>
    </row>
    <row r="21784" spans="8:14" x14ac:dyDescent="0.55000000000000004">
      <c r="H21784" s="4"/>
      <c r="M21784" s="5"/>
      <c r="N21784" s="6"/>
    </row>
    <row r="21785" spans="8:14" x14ac:dyDescent="0.55000000000000004">
      <c r="H21785" s="4"/>
      <c r="M21785" s="5"/>
      <c r="N21785" s="6"/>
    </row>
    <row r="21786" spans="8:14" x14ac:dyDescent="0.55000000000000004">
      <c r="H21786" s="4"/>
      <c r="M21786" s="5"/>
      <c r="N21786" s="6"/>
    </row>
    <row r="21787" spans="8:14" x14ac:dyDescent="0.55000000000000004">
      <c r="H21787" s="4"/>
      <c r="M21787" s="5"/>
      <c r="N21787" s="6"/>
    </row>
    <row r="21788" spans="8:14" x14ac:dyDescent="0.55000000000000004">
      <c r="H21788" s="4"/>
      <c r="M21788" s="5"/>
      <c r="N21788" s="6"/>
    </row>
    <row r="21789" spans="8:14" x14ac:dyDescent="0.55000000000000004">
      <c r="H21789" s="4"/>
      <c r="M21789" s="5"/>
      <c r="N21789" s="6"/>
    </row>
    <row r="21790" spans="8:14" x14ac:dyDescent="0.55000000000000004">
      <c r="H21790" s="4"/>
      <c r="M21790" s="5"/>
      <c r="N21790" s="6"/>
    </row>
    <row r="21791" spans="8:14" x14ac:dyDescent="0.55000000000000004">
      <c r="H21791" s="4"/>
      <c r="M21791" s="5"/>
      <c r="N21791" s="6"/>
    </row>
    <row r="21792" spans="8:14" x14ac:dyDescent="0.55000000000000004">
      <c r="H21792" s="4"/>
      <c r="M21792" s="5"/>
      <c r="N21792" s="6"/>
    </row>
    <row r="21793" spans="8:14" x14ac:dyDescent="0.55000000000000004">
      <c r="H21793" s="4"/>
      <c r="M21793" s="5"/>
      <c r="N21793" s="6"/>
    </row>
    <row r="21794" spans="8:14" x14ac:dyDescent="0.55000000000000004">
      <c r="H21794" s="4"/>
      <c r="M21794" s="5"/>
      <c r="N21794" s="6"/>
    </row>
    <row r="21795" spans="8:14" x14ac:dyDescent="0.55000000000000004">
      <c r="H21795" s="4"/>
      <c r="M21795" s="5"/>
      <c r="N21795" s="6"/>
    </row>
    <row r="21796" spans="8:14" x14ac:dyDescent="0.55000000000000004">
      <c r="H21796" s="4"/>
      <c r="M21796" s="5"/>
      <c r="N21796" s="6"/>
    </row>
    <row r="21797" spans="8:14" x14ac:dyDescent="0.55000000000000004">
      <c r="H21797" s="4"/>
      <c r="M21797" s="5"/>
      <c r="N21797" s="6"/>
    </row>
    <row r="21798" spans="8:14" x14ac:dyDescent="0.55000000000000004">
      <c r="H21798" s="4"/>
      <c r="M21798" s="5"/>
      <c r="N21798" s="6"/>
    </row>
    <row r="21799" spans="8:14" x14ac:dyDescent="0.55000000000000004">
      <c r="H21799" s="4"/>
      <c r="M21799" s="5"/>
      <c r="N21799" s="6"/>
    </row>
    <row r="21800" spans="8:14" x14ac:dyDescent="0.55000000000000004">
      <c r="H21800" s="4"/>
      <c r="M21800" s="5"/>
      <c r="N21800" s="6"/>
    </row>
    <row r="21801" spans="8:14" x14ac:dyDescent="0.55000000000000004">
      <c r="H21801" s="4"/>
      <c r="M21801" s="5"/>
      <c r="N21801" s="6"/>
    </row>
    <row r="21802" spans="8:14" x14ac:dyDescent="0.55000000000000004">
      <c r="H21802" s="4"/>
      <c r="M21802" s="5"/>
      <c r="N21802" s="6"/>
    </row>
    <row r="21803" spans="8:14" x14ac:dyDescent="0.55000000000000004">
      <c r="H21803" s="4"/>
      <c r="M21803" s="5"/>
      <c r="N21803" s="6"/>
    </row>
    <row r="21804" spans="8:14" x14ac:dyDescent="0.55000000000000004">
      <c r="H21804" s="4"/>
      <c r="M21804" s="5"/>
      <c r="N21804" s="6"/>
    </row>
    <row r="21805" spans="8:14" x14ac:dyDescent="0.55000000000000004">
      <c r="H21805" s="4"/>
      <c r="M21805" s="5"/>
      <c r="N21805" s="6"/>
    </row>
    <row r="21806" spans="8:14" x14ac:dyDescent="0.55000000000000004">
      <c r="H21806" s="4"/>
      <c r="M21806" s="5"/>
      <c r="N21806" s="6"/>
    </row>
    <row r="21807" spans="8:14" x14ac:dyDescent="0.55000000000000004">
      <c r="H21807" s="4"/>
      <c r="M21807" s="5"/>
      <c r="N21807" s="6"/>
    </row>
    <row r="21808" spans="8:14" x14ac:dyDescent="0.55000000000000004">
      <c r="H21808" s="4"/>
      <c r="M21808" s="5"/>
      <c r="N21808" s="6"/>
    </row>
    <row r="21809" spans="8:14" x14ac:dyDescent="0.55000000000000004">
      <c r="H21809" s="4"/>
      <c r="M21809" s="5"/>
      <c r="N21809" s="6"/>
    </row>
    <row r="21810" spans="8:14" x14ac:dyDescent="0.55000000000000004">
      <c r="H21810" s="4"/>
      <c r="M21810" s="5"/>
      <c r="N21810" s="6"/>
    </row>
    <row r="21811" spans="8:14" x14ac:dyDescent="0.55000000000000004">
      <c r="H21811" s="4"/>
      <c r="M21811" s="5"/>
      <c r="N21811" s="6"/>
    </row>
    <row r="21812" spans="8:14" x14ac:dyDescent="0.55000000000000004">
      <c r="H21812" s="4"/>
      <c r="M21812" s="5"/>
      <c r="N21812" s="6"/>
    </row>
    <row r="21813" spans="8:14" x14ac:dyDescent="0.55000000000000004">
      <c r="H21813" s="4"/>
      <c r="M21813" s="5"/>
      <c r="N21813" s="6"/>
    </row>
    <row r="21814" spans="8:14" x14ac:dyDescent="0.55000000000000004">
      <c r="H21814" s="4"/>
      <c r="M21814" s="5"/>
      <c r="N21814" s="6"/>
    </row>
    <row r="21815" spans="8:14" x14ac:dyDescent="0.55000000000000004">
      <c r="H21815" s="4"/>
      <c r="M21815" s="5"/>
      <c r="N21815" s="6"/>
    </row>
    <row r="21816" spans="8:14" x14ac:dyDescent="0.55000000000000004">
      <c r="H21816" s="4"/>
      <c r="M21816" s="5"/>
      <c r="N21816" s="6"/>
    </row>
    <row r="21817" spans="8:14" x14ac:dyDescent="0.55000000000000004">
      <c r="H21817" s="4"/>
      <c r="M21817" s="5"/>
      <c r="N21817" s="6"/>
    </row>
    <row r="21818" spans="8:14" x14ac:dyDescent="0.55000000000000004">
      <c r="H21818" s="4"/>
      <c r="M21818" s="5"/>
      <c r="N21818" s="6"/>
    </row>
    <row r="21819" spans="8:14" x14ac:dyDescent="0.55000000000000004">
      <c r="H21819" s="4"/>
      <c r="M21819" s="5"/>
      <c r="N21819" s="6"/>
    </row>
    <row r="21820" spans="8:14" x14ac:dyDescent="0.55000000000000004">
      <c r="H21820" s="4"/>
      <c r="M21820" s="5"/>
      <c r="N21820" s="6"/>
    </row>
    <row r="21821" spans="8:14" x14ac:dyDescent="0.55000000000000004">
      <c r="H21821" s="4"/>
      <c r="M21821" s="5"/>
      <c r="N21821" s="6"/>
    </row>
    <row r="21822" spans="8:14" x14ac:dyDescent="0.55000000000000004">
      <c r="H21822" s="4"/>
      <c r="M21822" s="5"/>
      <c r="N21822" s="6"/>
    </row>
    <row r="21823" spans="8:14" x14ac:dyDescent="0.55000000000000004">
      <c r="H21823" s="4"/>
      <c r="M21823" s="5"/>
      <c r="N21823" s="6"/>
    </row>
    <row r="21824" spans="8:14" x14ac:dyDescent="0.55000000000000004">
      <c r="H21824" s="4"/>
      <c r="M21824" s="5"/>
      <c r="N21824" s="6"/>
    </row>
    <row r="21825" spans="8:14" x14ac:dyDescent="0.55000000000000004">
      <c r="H21825" s="4"/>
      <c r="M21825" s="5"/>
      <c r="N21825" s="6"/>
    </row>
    <row r="21826" spans="8:14" x14ac:dyDescent="0.55000000000000004">
      <c r="H21826" s="4"/>
      <c r="M21826" s="5"/>
      <c r="N21826" s="6"/>
    </row>
    <row r="21827" spans="8:14" x14ac:dyDescent="0.55000000000000004">
      <c r="H21827" s="4"/>
      <c r="M21827" s="5"/>
      <c r="N21827" s="6"/>
    </row>
    <row r="21828" spans="8:14" x14ac:dyDescent="0.55000000000000004">
      <c r="H21828" s="4"/>
      <c r="M21828" s="5"/>
      <c r="N21828" s="6"/>
    </row>
    <row r="21829" spans="8:14" x14ac:dyDescent="0.55000000000000004">
      <c r="H21829" s="4"/>
      <c r="M21829" s="5"/>
      <c r="N21829" s="6"/>
    </row>
    <row r="21830" spans="8:14" x14ac:dyDescent="0.55000000000000004">
      <c r="H21830" s="4"/>
      <c r="M21830" s="5"/>
      <c r="N21830" s="6"/>
    </row>
    <row r="21831" spans="8:14" x14ac:dyDescent="0.55000000000000004">
      <c r="H21831" s="4"/>
      <c r="M21831" s="5"/>
      <c r="N21831" s="6"/>
    </row>
    <row r="21832" spans="8:14" x14ac:dyDescent="0.55000000000000004">
      <c r="H21832" s="4"/>
      <c r="M21832" s="5"/>
      <c r="N21832" s="6"/>
    </row>
    <row r="21833" spans="8:14" x14ac:dyDescent="0.55000000000000004">
      <c r="H21833" s="4"/>
      <c r="M21833" s="5"/>
      <c r="N21833" s="6"/>
    </row>
    <row r="21834" spans="8:14" x14ac:dyDescent="0.55000000000000004">
      <c r="H21834" s="4"/>
      <c r="M21834" s="5"/>
      <c r="N21834" s="6"/>
    </row>
    <row r="21835" spans="8:14" x14ac:dyDescent="0.55000000000000004">
      <c r="H21835" s="4"/>
      <c r="M21835" s="5"/>
      <c r="N21835" s="6"/>
    </row>
    <row r="21836" spans="8:14" x14ac:dyDescent="0.55000000000000004">
      <c r="H21836" s="4"/>
      <c r="M21836" s="5"/>
      <c r="N21836" s="6"/>
    </row>
    <row r="21837" spans="8:14" x14ac:dyDescent="0.55000000000000004">
      <c r="H21837" s="4"/>
      <c r="M21837" s="5"/>
      <c r="N21837" s="6"/>
    </row>
    <row r="21838" spans="8:14" x14ac:dyDescent="0.55000000000000004">
      <c r="H21838" s="4"/>
      <c r="M21838" s="5"/>
      <c r="N21838" s="6"/>
    </row>
    <row r="21839" spans="8:14" x14ac:dyDescent="0.55000000000000004">
      <c r="H21839" s="4"/>
      <c r="M21839" s="5"/>
      <c r="N21839" s="6"/>
    </row>
    <row r="21840" spans="8:14" x14ac:dyDescent="0.55000000000000004">
      <c r="H21840" s="4"/>
      <c r="M21840" s="5"/>
      <c r="N21840" s="6"/>
    </row>
    <row r="21841" spans="8:14" x14ac:dyDescent="0.55000000000000004">
      <c r="H21841" s="4"/>
      <c r="M21841" s="5"/>
      <c r="N21841" s="6"/>
    </row>
    <row r="21842" spans="8:14" x14ac:dyDescent="0.55000000000000004">
      <c r="H21842" s="4"/>
      <c r="M21842" s="5"/>
      <c r="N21842" s="6"/>
    </row>
    <row r="21843" spans="8:14" x14ac:dyDescent="0.55000000000000004">
      <c r="H21843" s="4"/>
      <c r="M21843" s="5"/>
      <c r="N21843" s="6"/>
    </row>
    <row r="21844" spans="8:14" x14ac:dyDescent="0.55000000000000004">
      <c r="H21844" s="4"/>
      <c r="M21844" s="5"/>
      <c r="N21844" s="6"/>
    </row>
    <row r="21845" spans="8:14" x14ac:dyDescent="0.55000000000000004">
      <c r="H21845" s="4"/>
      <c r="M21845" s="5"/>
      <c r="N21845" s="6"/>
    </row>
    <row r="21846" spans="8:14" x14ac:dyDescent="0.55000000000000004">
      <c r="H21846" s="4"/>
      <c r="M21846" s="5"/>
      <c r="N21846" s="6"/>
    </row>
    <row r="21847" spans="8:14" x14ac:dyDescent="0.55000000000000004">
      <c r="H21847" s="4"/>
      <c r="M21847" s="5"/>
      <c r="N21847" s="6"/>
    </row>
    <row r="21848" spans="8:14" x14ac:dyDescent="0.55000000000000004">
      <c r="H21848" s="4"/>
      <c r="M21848" s="5"/>
      <c r="N21848" s="6"/>
    </row>
    <row r="21849" spans="8:14" x14ac:dyDescent="0.55000000000000004">
      <c r="H21849" s="4"/>
      <c r="M21849" s="5"/>
      <c r="N21849" s="6"/>
    </row>
    <row r="21850" spans="8:14" x14ac:dyDescent="0.55000000000000004">
      <c r="H21850" s="4"/>
      <c r="M21850" s="5"/>
      <c r="N21850" s="6"/>
    </row>
    <row r="21851" spans="8:14" x14ac:dyDescent="0.55000000000000004">
      <c r="H21851" s="4"/>
      <c r="M21851" s="5"/>
      <c r="N21851" s="6"/>
    </row>
    <row r="21852" spans="8:14" x14ac:dyDescent="0.55000000000000004">
      <c r="H21852" s="4"/>
      <c r="M21852" s="5"/>
      <c r="N21852" s="6"/>
    </row>
    <row r="21853" spans="8:14" x14ac:dyDescent="0.55000000000000004">
      <c r="H21853" s="4"/>
      <c r="M21853" s="5"/>
      <c r="N21853" s="6"/>
    </row>
    <row r="21854" spans="8:14" x14ac:dyDescent="0.55000000000000004">
      <c r="H21854" s="4"/>
      <c r="M21854" s="5"/>
      <c r="N21854" s="6"/>
    </row>
    <row r="21855" spans="8:14" x14ac:dyDescent="0.55000000000000004">
      <c r="H21855" s="4"/>
      <c r="M21855" s="5"/>
      <c r="N21855" s="6"/>
    </row>
    <row r="21856" spans="8:14" x14ac:dyDescent="0.55000000000000004">
      <c r="H21856" s="4"/>
      <c r="M21856" s="5"/>
      <c r="N21856" s="6"/>
    </row>
    <row r="21857" spans="8:14" x14ac:dyDescent="0.55000000000000004">
      <c r="H21857" s="4"/>
      <c r="M21857" s="5"/>
      <c r="N21857" s="6"/>
    </row>
    <row r="21858" spans="8:14" x14ac:dyDescent="0.55000000000000004">
      <c r="H21858" s="4"/>
      <c r="M21858" s="5"/>
      <c r="N21858" s="6"/>
    </row>
    <row r="21859" spans="8:14" x14ac:dyDescent="0.55000000000000004">
      <c r="H21859" s="4"/>
      <c r="M21859" s="5"/>
      <c r="N21859" s="6"/>
    </row>
    <row r="21860" spans="8:14" x14ac:dyDescent="0.55000000000000004">
      <c r="H21860" s="4"/>
      <c r="M21860" s="5"/>
      <c r="N21860" s="6"/>
    </row>
    <row r="21861" spans="8:14" x14ac:dyDescent="0.55000000000000004">
      <c r="H21861" s="4"/>
      <c r="M21861" s="5"/>
      <c r="N21861" s="6"/>
    </row>
    <row r="21862" spans="8:14" x14ac:dyDescent="0.55000000000000004">
      <c r="H21862" s="4"/>
      <c r="M21862" s="5"/>
      <c r="N21862" s="6"/>
    </row>
    <row r="21863" spans="8:14" x14ac:dyDescent="0.55000000000000004">
      <c r="H21863" s="4"/>
      <c r="M21863" s="5"/>
      <c r="N21863" s="6"/>
    </row>
    <row r="21864" spans="8:14" x14ac:dyDescent="0.55000000000000004">
      <c r="H21864" s="4"/>
      <c r="M21864" s="5"/>
      <c r="N21864" s="6"/>
    </row>
    <row r="21865" spans="8:14" x14ac:dyDescent="0.55000000000000004">
      <c r="H21865" s="4"/>
      <c r="M21865" s="5"/>
      <c r="N21865" s="6"/>
    </row>
    <row r="21866" spans="8:14" x14ac:dyDescent="0.55000000000000004">
      <c r="H21866" s="4"/>
      <c r="M21866" s="5"/>
      <c r="N21866" s="6"/>
    </row>
    <row r="21867" spans="8:14" x14ac:dyDescent="0.55000000000000004">
      <c r="H21867" s="4"/>
      <c r="M21867" s="5"/>
      <c r="N21867" s="6"/>
    </row>
    <row r="21868" spans="8:14" x14ac:dyDescent="0.55000000000000004">
      <c r="H21868" s="4"/>
      <c r="M21868" s="5"/>
      <c r="N21868" s="6"/>
    </row>
    <row r="21869" spans="8:14" x14ac:dyDescent="0.55000000000000004">
      <c r="H21869" s="4"/>
      <c r="M21869" s="5"/>
      <c r="N21869" s="6"/>
    </row>
    <row r="21870" spans="8:14" x14ac:dyDescent="0.55000000000000004">
      <c r="H21870" s="4"/>
      <c r="M21870" s="5"/>
      <c r="N21870" s="6"/>
    </row>
    <row r="21871" spans="8:14" x14ac:dyDescent="0.55000000000000004">
      <c r="H21871" s="4"/>
      <c r="M21871" s="5"/>
      <c r="N21871" s="6"/>
    </row>
    <row r="21872" spans="8:14" x14ac:dyDescent="0.55000000000000004">
      <c r="H21872" s="4"/>
      <c r="M21872" s="5"/>
      <c r="N21872" s="6"/>
    </row>
    <row r="21873" spans="8:14" x14ac:dyDescent="0.55000000000000004">
      <c r="H21873" s="4"/>
      <c r="M21873" s="5"/>
      <c r="N21873" s="6"/>
    </row>
    <row r="21874" spans="8:14" x14ac:dyDescent="0.55000000000000004">
      <c r="H21874" s="4"/>
      <c r="M21874" s="5"/>
      <c r="N21874" s="6"/>
    </row>
    <row r="21875" spans="8:14" x14ac:dyDescent="0.55000000000000004">
      <c r="H21875" s="4"/>
      <c r="M21875" s="5"/>
      <c r="N21875" s="6"/>
    </row>
    <row r="21876" spans="8:14" x14ac:dyDescent="0.55000000000000004">
      <c r="H21876" s="4"/>
      <c r="M21876" s="5"/>
      <c r="N21876" s="6"/>
    </row>
    <row r="21877" spans="8:14" x14ac:dyDescent="0.55000000000000004">
      <c r="H21877" s="4"/>
      <c r="M21877" s="5"/>
      <c r="N21877" s="6"/>
    </row>
    <row r="21878" spans="8:14" x14ac:dyDescent="0.55000000000000004">
      <c r="H21878" s="4"/>
      <c r="M21878" s="5"/>
      <c r="N21878" s="6"/>
    </row>
    <row r="21879" spans="8:14" x14ac:dyDescent="0.55000000000000004">
      <c r="H21879" s="4"/>
      <c r="M21879" s="5"/>
      <c r="N21879" s="6"/>
    </row>
    <row r="21880" spans="8:14" x14ac:dyDescent="0.55000000000000004">
      <c r="H21880" s="4"/>
      <c r="M21880" s="5"/>
      <c r="N21880" s="6"/>
    </row>
    <row r="21881" spans="8:14" x14ac:dyDescent="0.55000000000000004">
      <c r="H21881" s="4"/>
      <c r="M21881" s="5"/>
      <c r="N21881" s="6"/>
    </row>
    <row r="21882" spans="8:14" x14ac:dyDescent="0.55000000000000004">
      <c r="H21882" s="4"/>
      <c r="M21882" s="5"/>
      <c r="N21882" s="6"/>
    </row>
    <row r="21883" spans="8:14" x14ac:dyDescent="0.55000000000000004">
      <c r="H21883" s="4"/>
      <c r="M21883" s="5"/>
      <c r="N21883" s="6"/>
    </row>
    <row r="21884" spans="8:14" x14ac:dyDescent="0.55000000000000004">
      <c r="H21884" s="4"/>
      <c r="M21884" s="5"/>
      <c r="N21884" s="6"/>
    </row>
    <row r="21885" spans="8:14" x14ac:dyDescent="0.55000000000000004">
      <c r="H21885" s="4"/>
      <c r="M21885" s="5"/>
      <c r="N21885" s="6"/>
    </row>
    <row r="21886" spans="8:14" x14ac:dyDescent="0.55000000000000004">
      <c r="H21886" s="4"/>
      <c r="M21886" s="5"/>
      <c r="N21886" s="6"/>
    </row>
    <row r="21887" spans="8:14" x14ac:dyDescent="0.55000000000000004">
      <c r="H21887" s="4"/>
      <c r="M21887" s="5"/>
      <c r="N21887" s="6"/>
    </row>
    <row r="21888" spans="8:14" x14ac:dyDescent="0.55000000000000004">
      <c r="H21888" s="4"/>
      <c r="M21888" s="5"/>
      <c r="N21888" s="6"/>
    </row>
    <row r="21889" spans="8:14" x14ac:dyDescent="0.55000000000000004">
      <c r="H21889" s="4"/>
      <c r="M21889" s="5"/>
      <c r="N21889" s="6"/>
    </row>
    <row r="21890" spans="8:14" x14ac:dyDescent="0.55000000000000004">
      <c r="H21890" s="4"/>
      <c r="M21890" s="5"/>
      <c r="N21890" s="6"/>
    </row>
    <row r="21891" spans="8:14" x14ac:dyDescent="0.55000000000000004">
      <c r="H21891" s="4"/>
      <c r="M21891" s="5"/>
      <c r="N21891" s="6"/>
    </row>
    <row r="21892" spans="8:14" x14ac:dyDescent="0.55000000000000004">
      <c r="H21892" s="4"/>
      <c r="M21892" s="5"/>
      <c r="N21892" s="6"/>
    </row>
    <row r="21893" spans="8:14" x14ac:dyDescent="0.55000000000000004">
      <c r="H21893" s="4"/>
      <c r="M21893" s="5"/>
      <c r="N21893" s="6"/>
    </row>
    <row r="21894" spans="8:14" x14ac:dyDescent="0.55000000000000004">
      <c r="H21894" s="4"/>
      <c r="M21894" s="5"/>
      <c r="N21894" s="6"/>
    </row>
    <row r="21895" spans="8:14" x14ac:dyDescent="0.55000000000000004">
      <c r="H21895" s="4"/>
      <c r="M21895" s="5"/>
      <c r="N21895" s="6"/>
    </row>
    <row r="21896" spans="8:14" x14ac:dyDescent="0.55000000000000004">
      <c r="H21896" s="4"/>
      <c r="M21896" s="5"/>
      <c r="N21896" s="6"/>
    </row>
    <row r="21897" spans="8:14" x14ac:dyDescent="0.55000000000000004">
      <c r="H21897" s="4"/>
      <c r="M21897" s="5"/>
      <c r="N21897" s="6"/>
    </row>
    <row r="21898" spans="8:14" x14ac:dyDescent="0.55000000000000004">
      <c r="H21898" s="4"/>
      <c r="M21898" s="5"/>
      <c r="N21898" s="6"/>
    </row>
    <row r="21899" spans="8:14" x14ac:dyDescent="0.55000000000000004">
      <c r="H21899" s="4"/>
      <c r="M21899" s="5"/>
      <c r="N21899" s="6"/>
    </row>
    <row r="21900" spans="8:14" x14ac:dyDescent="0.55000000000000004">
      <c r="H21900" s="4"/>
      <c r="M21900" s="5"/>
      <c r="N21900" s="6"/>
    </row>
    <row r="21901" spans="8:14" x14ac:dyDescent="0.55000000000000004">
      <c r="H21901" s="4"/>
      <c r="M21901" s="5"/>
      <c r="N21901" s="6"/>
    </row>
    <row r="21902" spans="8:14" x14ac:dyDescent="0.55000000000000004">
      <c r="H21902" s="4"/>
      <c r="M21902" s="5"/>
      <c r="N21902" s="6"/>
    </row>
    <row r="21903" spans="8:14" x14ac:dyDescent="0.55000000000000004">
      <c r="H21903" s="4"/>
      <c r="M21903" s="5"/>
      <c r="N21903" s="6"/>
    </row>
    <row r="21904" spans="8:14" x14ac:dyDescent="0.55000000000000004">
      <c r="H21904" s="4"/>
      <c r="M21904" s="5"/>
      <c r="N21904" s="6"/>
    </row>
    <row r="21905" spans="8:14" x14ac:dyDescent="0.55000000000000004">
      <c r="H21905" s="4"/>
      <c r="M21905" s="5"/>
      <c r="N21905" s="6"/>
    </row>
    <row r="21906" spans="8:14" x14ac:dyDescent="0.55000000000000004">
      <c r="H21906" s="4"/>
      <c r="M21906" s="5"/>
      <c r="N21906" s="6"/>
    </row>
    <row r="21907" spans="8:14" x14ac:dyDescent="0.55000000000000004">
      <c r="H21907" s="4"/>
      <c r="M21907" s="5"/>
      <c r="N21907" s="6"/>
    </row>
    <row r="21908" spans="8:14" x14ac:dyDescent="0.55000000000000004">
      <c r="H21908" s="4"/>
      <c r="M21908" s="5"/>
      <c r="N21908" s="6"/>
    </row>
    <row r="21909" spans="8:14" x14ac:dyDescent="0.55000000000000004">
      <c r="H21909" s="4"/>
      <c r="M21909" s="5"/>
      <c r="N21909" s="6"/>
    </row>
    <row r="21910" spans="8:14" x14ac:dyDescent="0.55000000000000004">
      <c r="H21910" s="4"/>
      <c r="M21910" s="5"/>
      <c r="N21910" s="6"/>
    </row>
    <row r="21911" spans="8:14" x14ac:dyDescent="0.55000000000000004">
      <c r="H21911" s="4"/>
      <c r="M21911" s="5"/>
      <c r="N21911" s="6"/>
    </row>
    <row r="21912" spans="8:14" x14ac:dyDescent="0.55000000000000004">
      <c r="H21912" s="4"/>
      <c r="M21912" s="5"/>
      <c r="N21912" s="6"/>
    </row>
    <row r="21913" spans="8:14" x14ac:dyDescent="0.55000000000000004">
      <c r="H21913" s="4"/>
      <c r="M21913" s="5"/>
      <c r="N21913" s="6"/>
    </row>
    <row r="21914" spans="8:14" x14ac:dyDescent="0.55000000000000004">
      <c r="H21914" s="4"/>
      <c r="M21914" s="5"/>
      <c r="N21914" s="6"/>
    </row>
    <row r="21915" spans="8:14" x14ac:dyDescent="0.55000000000000004">
      <c r="H21915" s="4"/>
      <c r="M21915" s="5"/>
      <c r="N21915" s="6"/>
    </row>
    <row r="21916" spans="8:14" x14ac:dyDescent="0.55000000000000004">
      <c r="H21916" s="4"/>
      <c r="M21916" s="5"/>
      <c r="N21916" s="6"/>
    </row>
    <row r="21917" spans="8:14" x14ac:dyDescent="0.55000000000000004">
      <c r="H21917" s="4"/>
      <c r="M21917" s="5"/>
      <c r="N21917" s="6"/>
    </row>
    <row r="21918" spans="8:14" x14ac:dyDescent="0.55000000000000004">
      <c r="H21918" s="4"/>
      <c r="M21918" s="5"/>
      <c r="N21918" s="6"/>
    </row>
    <row r="21919" spans="8:14" x14ac:dyDescent="0.55000000000000004">
      <c r="H21919" s="4"/>
      <c r="M21919" s="5"/>
      <c r="N21919" s="6"/>
    </row>
    <row r="21920" spans="8:14" x14ac:dyDescent="0.55000000000000004">
      <c r="H21920" s="4"/>
      <c r="M21920" s="5"/>
      <c r="N21920" s="6"/>
    </row>
    <row r="21921" spans="8:14" x14ac:dyDescent="0.55000000000000004">
      <c r="H21921" s="4"/>
      <c r="M21921" s="5"/>
      <c r="N21921" s="6"/>
    </row>
    <row r="21922" spans="8:14" x14ac:dyDescent="0.55000000000000004">
      <c r="H21922" s="4"/>
      <c r="M21922" s="5"/>
      <c r="N21922" s="6"/>
    </row>
    <row r="21923" spans="8:14" x14ac:dyDescent="0.55000000000000004">
      <c r="H21923" s="4"/>
      <c r="M21923" s="5"/>
      <c r="N21923" s="6"/>
    </row>
    <row r="21924" spans="8:14" x14ac:dyDescent="0.55000000000000004">
      <c r="H21924" s="4"/>
      <c r="M21924" s="5"/>
      <c r="N21924" s="6"/>
    </row>
    <row r="21925" spans="8:14" x14ac:dyDescent="0.55000000000000004">
      <c r="H21925" s="4"/>
      <c r="M21925" s="5"/>
      <c r="N21925" s="6"/>
    </row>
    <row r="21926" spans="8:14" x14ac:dyDescent="0.55000000000000004">
      <c r="H21926" s="4"/>
      <c r="M21926" s="5"/>
      <c r="N21926" s="6"/>
    </row>
    <row r="21927" spans="8:14" x14ac:dyDescent="0.55000000000000004">
      <c r="H21927" s="4"/>
      <c r="M21927" s="5"/>
      <c r="N21927" s="6"/>
    </row>
    <row r="21928" spans="8:14" x14ac:dyDescent="0.55000000000000004">
      <c r="H21928" s="4"/>
      <c r="M21928" s="5"/>
      <c r="N21928" s="6"/>
    </row>
    <row r="21929" spans="8:14" x14ac:dyDescent="0.55000000000000004">
      <c r="H21929" s="4"/>
      <c r="M21929" s="5"/>
      <c r="N21929" s="6"/>
    </row>
    <row r="21930" spans="8:14" x14ac:dyDescent="0.55000000000000004">
      <c r="H21930" s="4"/>
      <c r="M21930" s="5"/>
      <c r="N21930" s="6"/>
    </row>
    <row r="21931" spans="8:14" x14ac:dyDescent="0.55000000000000004">
      <c r="H21931" s="4"/>
      <c r="M21931" s="5"/>
      <c r="N21931" s="6"/>
    </row>
    <row r="21932" spans="8:14" x14ac:dyDescent="0.55000000000000004">
      <c r="H21932" s="4"/>
      <c r="M21932" s="5"/>
      <c r="N21932" s="6"/>
    </row>
    <row r="21933" spans="8:14" x14ac:dyDescent="0.55000000000000004">
      <c r="H21933" s="4"/>
      <c r="M21933" s="5"/>
      <c r="N21933" s="6"/>
    </row>
    <row r="21934" spans="8:14" x14ac:dyDescent="0.55000000000000004">
      <c r="H21934" s="4"/>
      <c r="M21934" s="5"/>
      <c r="N21934" s="6"/>
    </row>
    <row r="21935" spans="8:14" x14ac:dyDescent="0.55000000000000004">
      <c r="H21935" s="4"/>
      <c r="M21935" s="5"/>
      <c r="N21935" s="6"/>
    </row>
    <row r="21936" spans="8:14" x14ac:dyDescent="0.55000000000000004">
      <c r="H21936" s="4"/>
      <c r="M21936" s="5"/>
      <c r="N21936" s="6"/>
    </row>
    <row r="21937" spans="8:14" x14ac:dyDescent="0.55000000000000004">
      <c r="H21937" s="4"/>
      <c r="M21937" s="5"/>
      <c r="N21937" s="6"/>
    </row>
    <row r="21938" spans="8:14" x14ac:dyDescent="0.55000000000000004">
      <c r="H21938" s="4"/>
      <c r="M21938" s="5"/>
      <c r="N21938" s="6"/>
    </row>
    <row r="21939" spans="8:14" x14ac:dyDescent="0.55000000000000004">
      <c r="H21939" s="4"/>
      <c r="M21939" s="5"/>
      <c r="N21939" s="6"/>
    </row>
    <row r="21940" spans="8:14" x14ac:dyDescent="0.55000000000000004">
      <c r="H21940" s="4"/>
      <c r="M21940" s="5"/>
      <c r="N21940" s="6"/>
    </row>
    <row r="21941" spans="8:14" x14ac:dyDescent="0.55000000000000004">
      <c r="H21941" s="4"/>
      <c r="M21941" s="5"/>
      <c r="N21941" s="6"/>
    </row>
    <row r="21942" spans="8:14" x14ac:dyDescent="0.55000000000000004">
      <c r="H21942" s="4"/>
      <c r="M21942" s="5"/>
      <c r="N21942" s="6"/>
    </row>
    <row r="21943" spans="8:14" x14ac:dyDescent="0.55000000000000004">
      <c r="H21943" s="4"/>
      <c r="M21943" s="5"/>
      <c r="N21943" s="6"/>
    </row>
    <row r="21944" spans="8:14" x14ac:dyDescent="0.55000000000000004">
      <c r="H21944" s="4"/>
      <c r="M21944" s="5"/>
      <c r="N21944" s="6"/>
    </row>
    <row r="21945" spans="8:14" x14ac:dyDescent="0.55000000000000004">
      <c r="H21945" s="4"/>
      <c r="M21945" s="5"/>
      <c r="N21945" s="6"/>
    </row>
    <row r="21946" spans="8:14" x14ac:dyDescent="0.55000000000000004">
      <c r="H21946" s="4"/>
      <c r="M21946" s="5"/>
      <c r="N21946" s="6"/>
    </row>
    <row r="21947" spans="8:14" x14ac:dyDescent="0.55000000000000004">
      <c r="H21947" s="4"/>
      <c r="M21947" s="5"/>
      <c r="N21947" s="6"/>
    </row>
    <row r="21948" spans="8:14" x14ac:dyDescent="0.55000000000000004">
      <c r="H21948" s="4"/>
      <c r="M21948" s="5"/>
      <c r="N21948" s="6"/>
    </row>
    <row r="21949" spans="8:14" x14ac:dyDescent="0.55000000000000004">
      <c r="H21949" s="4"/>
      <c r="M21949" s="5"/>
      <c r="N21949" s="6"/>
    </row>
    <row r="21950" spans="8:14" x14ac:dyDescent="0.55000000000000004">
      <c r="H21950" s="4"/>
      <c r="M21950" s="5"/>
      <c r="N21950" s="6"/>
    </row>
    <row r="21951" spans="8:14" x14ac:dyDescent="0.55000000000000004">
      <c r="H21951" s="4"/>
      <c r="M21951" s="5"/>
      <c r="N21951" s="6"/>
    </row>
    <row r="21952" spans="8:14" x14ac:dyDescent="0.55000000000000004">
      <c r="H21952" s="4"/>
      <c r="M21952" s="5"/>
      <c r="N21952" s="6"/>
    </row>
    <row r="21953" spans="8:14" x14ac:dyDescent="0.55000000000000004">
      <c r="H21953" s="4"/>
      <c r="M21953" s="5"/>
      <c r="N21953" s="6"/>
    </row>
    <row r="21954" spans="8:14" x14ac:dyDescent="0.55000000000000004">
      <c r="H21954" s="4"/>
      <c r="M21954" s="5"/>
      <c r="N21954" s="6"/>
    </row>
    <row r="21955" spans="8:14" x14ac:dyDescent="0.55000000000000004">
      <c r="H21955" s="4"/>
      <c r="M21955" s="5"/>
      <c r="N21955" s="6"/>
    </row>
    <row r="21956" spans="8:14" x14ac:dyDescent="0.55000000000000004">
      <c r="H21956" s="4"/>
      <c r="M21956" s="5"/>
      <c r="N21956" s="6"/>
    </row>
    <row r="21957" spans="8:14" x14ac:dyDescent="0.55000000000000004">
      <c r="H21957" s="4"/>
      <c r="M21957" s="5"/>
      <c r="N21957" s="6"/>
    </row>
    <row r="21958" spans="8:14" x14ac:dyDescent="0.55000000000000004">
      <c r="H21958" s="4"/>
      <c r="M21958" s="5"/>
      <c r="N21958" s="6"/>
    </row>
    <row r="21959" spans="8:14" x14ac:dyDescent="0.55000000000000004">
      <c r="H21959" s="4"/>
      <c r="M21959" s="5"/>
      <c r="N21959" s="6"/>
    </row>
    <row r="21960" spans="8:14" x14ac:dyDescent="0.55000000000000004">
      <c r="H21960" s="4"/>
      <c r="M21960" s="5"/>
      <c r="N21960" s="6"/>
    </row>
    <row r="21961" spans="8:14" x14ac:dyDescent="0.55000000000000004">
      <c r="H21961" s="4"/>
      <c r="M21961" s="5"/>
      <c r="N21961" s="6"/>
    </row>
    <row r="21962" spans="8:14" x14ac:dyDescent="0.55000000000000004">
      <c r="H21962" s="4"/>
      <c r="M21962" s="5"/>
      <c r="N21962" s="6"/>
    </row>
    <row r="21963" spans="8:14" x14ac:dyDescent="0.55000000000000004">
      <c r="H21963" s="4"/>
      <c r="M21963" s="5"/>
      <c r="N21963" s="6"/>
    </row>
    <row r="21964" spans="8:14" x14ac:dyDescent="0.55000000000000004">
      <c r="H21964" s="4"/>
      <c r="M21964" s="5"/>
      <c r="N21964" s="6"/>
    </row>
    <row r="21965" spans="8:14" x14ac:dyDescent="0.55000000000000004">
      <c r="H21965" s="4"/>
      <c r="M21965" s="5"/>
      <c r="N21965" s="6"/>
    </row>
    <row r="21966" spans="8:14" x14ac:dyDescent="0.55000000000000004">
      <c r="H21966" s="4"/>
      <c r="M21966" s="5"/>
      <c r="N21966" s="6"/>
    </row>
    <row r="21967" spans="8:14" x14ac:dyDescent="0.55000000000000004">
      <c r="H21967" s="4"/>
      <c r="M21967" s="5"/>
      <c r="N21967" s="6"/>
    </row>
    <row r="21968" spans="8:14" x14ac:dyDescent="0.55000000000000004">
      <c r="H21968" s="4"/>
      <c r="M21968" s="5"/>
      <c r="N21968" s="6"/>
    </row>
    <row r="21969" spans="8:14" x14ac:dyDescent="0.55000000000000004">
      <c r="H21969" s="4"/>
      <c r="M21969" s="5"/>
      <c r="N21969" s="6"/>
    </row>
    <row r="21970" spans="8:14" x14ac:dyDescent="0.55000000000000004">
      <c r="H21970" s="4"/>
      <c r="M21970" s="5"/>
      <c r="N21970" s="6"/>
    </row>
    <row r="21971" spans="8:14" x14ac:dyDescent="0.55000000000000004">
      <c r="H21971" s="4"/>
      <c r="M21971" s="5"/>
      <c r="N21971" s="6"/>
    </row>
    <row r="21972" spans="8:14" x14ac:dyDescent="0.55000000000000004">
      <c r="H21972" s="4"/>
      <c r="M21972" s="5"/>
      <c r="N21972" s="6"/>
    </row>
    <row r="21973" spans="8:14" x14ac:dyDescent="0.55000000000000004">
      <c r="H21973" s="4"/>
      <c r="M21973" s="5"/>
      <c r="N21973" s="6"/>
    </row>
    <row r="21974" spans="8:14" x14ac:dyDescent="0.55000000000000004">
      <c r="H21974" s="4"/>
      <c r="M21974" s="5"/>
      <c r="N21974" s="6"/>
    </row>
    <row r="21975" spans="8:14" x14ac:dyDescent="0.55000000000000004">
      <c r="H21975" s="4"/>
      <c r="M21975" s="5"/>
      <c r="N21975" s="6"/>
    </row>
    <row r="21976" spans="8:14" x14ac:dyDescent="0.55000000000000004">
      <c r="H21976" s="4"/>
      <c r="M21976" s="5"/>
      <c r="N21976" s="6"/>
    </row>
    <row r="21977" spans="8:14" x14ac:dyDescent="0.55000000000000004">
      <c r="H21977" s="4"/>
      <c r="M21977" s="5"/>
      <c r="N21977" s="6"/>
    </row>
    <row r="21978" spans="8:14" x14ac:dyDescent="0.55000000000000004">
      <c r="H21978" s="4"/>
      <c r="M21978" s="5"/>
      <c r="N21978" s="6"/>
    </row>
    <row r="21979" spans="8:14" x14ac:dyDescent="0.55000000000000004">
      <c r="H21979" s="4"/>
      <c r="M21979" s="5"/>
      <c r="N21979" s="6"/>
    </row>
    <row r="21980" spans="8:14" x14ac:dyDescent="0.55000000000000004">
      <c r="H21980" s="4"/>
      <c r="M21980" s="5"/>
      <c r="N21980" s="6"/>
    </row>
    <row r="21981" spans="8:14" x14ac:dyDescent="0.55000000000000004">
      <c r="H21981" s="4"/>
      <c r="M21981" s="5"/>
      <c r="N21981" s="6"/>
    </row>
    <row r="21982" spans="8:14" x14ac:dyDescent="0.55000000000000004">
      <c r="H21982" s="4"/>
      <c r="M21982" s="5"/>
      <c r="N21982" s="6"/>
    </row>
    <row r="21983" spans="8:14" x14ac:dyDescent="0.55000000000000004">
      <c r="H21983" s="4"/>
      <c r="M21983" s="5"/>
      <c r="N21983" s="6"/>
    </row>
    <row r="21984" spans="8:14" x14ac:dyDescent="0.55000000000000004">
      <c r="H21984" s="4"/>
      <c r="M21984" s="5"/>
      <c r="N21984" s="6"/>
    </row>
    <row r="21985" spans="8:14" x14ac:dyDescent="0.55000000000000004">
      <c r="H21985" s="4"/>
      <c r="M21985" s="5"/>
      <c r="N21985" s="6"/>
    </row>
    <row r="21986" spans="8:14" x14ac:dyDescent="0.55000000000000004">
      <c r="H21986" s="4"/>
      <c r="M21986" s="5"/>
      <c r="N21986" s="6"/>
    </row>
    <row r="21987" spans="8:14" x14ac:dyDescent="0.55000000000000004">
      <c r="H21987" s="4"/>
      <c r="M21987" s="5"/>
      <c r="N21987" s="6"/>
    </row>
    <row r="21988" spans="8:14" x14ac:dyDescent="0.55000000000000004">
      <c r="H21988" s="4"/>
      <c r="M21988" s="5"/>
      <c r="N21988" s="6"/>
    </row>
    <row r="21989" spans="8:14" x14ac:dyDescent="0.55000000000000004">
      <c r="H21989" s="4"/>
      <c r="M21989" s="5"/>
      <c r="N21989" s="6"/>
    </row>
    <row r="21990" spans="8:14" x14ac:dyDescent="0.55000000000000004">
      <c r="H21990" s="4"/>
      <c r="M21990" s="5"/>
      <c r="N21990" s="6"/>
    </row>
    <row r="21991" spans="8:14" x14ac:dyDescent="0.55000000000000004">
      <c r="H21991" s="4"/>
      <c r="M21991" s="5"/>
      <c r="N21991" s="6"/>
    </row>
    <row r="21992" spans="8:14" x14ac:dyDescent="0.55000000000000004">
      <c r="H21992" s="4"/>
      <c r="M21992" s="5"/>
      <c r="N21992" s="6"/>
    </row>
    <row r="21993" spans="8:14" x14ac:dyDescent="0.55000000000000004">
      <c r="H21993" s="4"/>
      <c r="M21993" s="5"/>
      <c r="N21993" s="6"/>
    </row>
    <row r="21994" spans="8:14" x14ac:dyDescent="0.55000000000000004">
      <c r="H21994" s="4"/>
      <c r="M21994" s="5"/>
      <c r="N21994" s="6"/>
    </row>
    <row r="21995" spans="8:14" x14ac:dyDescent="0.55000000000000004">
      <c r="H21995" s="4"/>
      <c r="M21995" s="5"/>
      <c r="N21995" s="6"/>
    </row>
    <row r="21996" spans="8:14" x14ac:dyDescent="0.55000000000000004">
      <c r="H21996" s="4"/>
      <c r="M21996" s="5"/>
      <c r="N21996" s="6"/>
    </row>
    <row r="21997" spans="8:14" x14ac:dyDescent="0.55000000000000004">
      <c r="H21997" s="4"/>
      <c r="M21997" s="5"/>
      <c r="N21997" s="6"/>
    </row>
    <row r="21998" spans="8:14" x14ac:dyDescent="0.55000000000000004">
      <c r="H21998" s="4"/>
      <c r="M21998" s="5"/>
      <c r="N21998" s="6"/>
    </row>
    <row r="21999" spans="8:14" x14ac:dyDescent="0.55000000000000004">
      <c r="H21999" s="4"/>
      <c r="M21999" s="5"/>
      <c r="N21999" s="6"/>
    </row>
    <row r="22000" spans="8:14" x14ac:dyDescent="0.55000000000000004">
      <c r="H22000" s="4"/>
      <c r="M22000" s="5"/>
      <c r="N22000" s="6"/>
    </row>
    <row r="22001" spans="8:14" x14ac:dyDescent="0.55000000000000004">
      <c r="H22001" s="4"/>
      <c r="M22001" s="5"/>
      <c r="N22001" s="6"/>
    </row>
    <row r="22002" spans="8:14" x14ac:dyDescent="0.55000000000000004">
      <c r="H22002" s="4"/>
      <c r="M22002" s="5"/>
      <c r="N22002" s="6"/>
    </row>
    <row r="22003" spans="8:14" x14ac:dyDescent="0.55000000000000004">
      <c r="H22003" s="4"/>
      <c r="M22003" s="5"/>
      <c r="N22003" s="6"/>
    </row>
    <row r="22004" spans="8:14" x14ac:dyDescent="0.55000000000000004">
      <c r="H22004" s="4"/>
      <c r="M22004" s="5"/>
      <c r="N22004" s="6"/>
    </row>
    <row r="22005" spans="8:14" x14ac:dyDescent="0.55000000000000004">
      <c r="H22005" s="4"/>
      <c r="M22005" s="5"/>
      <c r="N22005" s="6"/>
    </row>
    <row r="22006" spans="8:14" x14ac:dyDescent="0.55000000000000004">
      <c r="H22006" s="4"/>
      <c r="M22006" s="5"/>
      <c r="N22006" s="6"/>
    </row>
    <row r="22007" spans="8:14" x14ac:dyDescent="0.55000000000000004">
      <c r="H22007" s="4"/>
      <c r="M22007" s="5"/>
      <c r="N22007" s="6"/>
    </row>
    <row r="22008" spans="8:14" x14ac:dyDescent="0.55000000000000004">
      <c r="H22008" s="4"/>
      <c r="M22008" s="5"/>
      <c r="N22008" s="6"/>
    </row>
    <row r="22009" spans="8:14" x14ac:dyDescent="0.55000000000000004">
      <c r="H22009" s="4"/>
      <c r="M22009" s="5"/>
      <c r="N22009" s="6"/>
    </row>
    <row r="22010" spans="8:14" x14ac:dyDescent="0.55000000000000004">
      <c r="H22010" s="4"/>
      <c r="M22010" s="5"/>
      <c r="N22010" s="6"/>
    </row>
    <row r="22011" spans="8:14" x14ac:dyDescent="0.55000000000000004">
      <c r="H22011" s="4"/>
      <c r="M22011" s="5"/>
      <c r="N22011" s="6"/>
    </row>
    <row r="22012" spans="8:14" x14ac:dyDescent="0.55000000000000004">
      <c r="H22012" s="4"/>
      <c r="M22012" s="5"/>
      <c r="N22012" s="6"/>
    </row>
    <row r="22013" spans="8:14" x14ac:dyDescent="0.55000000000000004">
      <c r="H22013" s="4"/>
      <c r="M22013" s="5"/>
      <c r="N22013" s="6"/>
    </row>
    <row r="22014" spans="8:14" x14ac:dyDescent="0.55000000000000004">
      <c r="H22014" s="4"/>
      <c r="M22014" s="5"/>
      <c r="N22014" s="6"/>
    </row>
    <row r="22015" spans="8:14" x14ac:dyDescent="0.55000000000000004">
      <c r="H22015" s="4"/>
      <c r="M22015" s="5"/>
      <c r="N22015" s="6"/>
    </row>
    <row r="22016" spans="8:14" x14ac:dyDescent="0.55000000000000004">
      <c r="H22016" s="4"/>
      <c r="M22016" s="5"/>
      <c r="N22016" s="6"/>
    </row>
    <row r="22017" spans="8:14" x14ac:dyDescent="0.55000000000000004">
      <c r="H22017" s="4"/>
      <c r="M22017" s="5"/>
      <c r="N22017" s="6"/>
    </row>
    <row r="22018" spans="8:14" x14ac:dyDescent="0.55000000000000004">
      <c r="H22018" s="4"/>
      <c r="M22018" s="5"/>
      <c r="N22018" s="6"/>
    </row>
    <row r="22019" spans="8:14" x14ac:dyDescent="0.55000000000000004">
      <c r="H22019" s="4"/>
      <c r="M22019" s="5"/>
      <c r="N22019" s="6"/>
    </row>
    <row r="22020" spans="8:14" x14ac:dyDescent="0.55000000000000004">
      <c r="H22020" s="4"/>
      <c r="M22020" s="5"/>
      <c r="N22020" s="6"/>
    </row>
    <row r="22021" spans="8:14" x14ac:dyDescent="0.55000000000000004">
      <c r="H22021" s="4"/>
      <c r="M22021" s="5"/>
      <c r="N22021" s="6"/>
    </row>
    <row r="22022" spans="8:14" x14ac:dyDescent="0.55000000000000004">
      <c r="H22022" s="4"/>
      <c r="M22022" s="5"/>
      <c r="N22022" s="6"/>
    </row>
    <row r="22023" spans="8:14" x14ac:dyDescent="0.55000000000000004">
      <c r="H22023" s="4"/>
      <c r="M22023" s="5"/>
      <c r="N22023" s="6"/>
    </row>
    <row r="22024" spans="8:14" x14ac:dyDescent="0.55000000000000004">
      <c r="H22024" s="4"/>
      <c r="M22024" s="5"/>
      <c r="N22024" s="6"/>
    </row>
    <row r="22025" spans="8:14" x14ac:dyDescent="0.55000000000000004">
      <c r="H22025" s="4"/>
      <c r="M22025" s="5"/>
      <c r="N22025" s="6"/>
    </row>
    <row r="22026" spans="8:14" x14ac:dyDescent="0.55000000000000004">
      <c r="H22026" s="4"/>
      <c r="M22026" s="5"/>
      <c r="N22026" s="6"/>
    </row>
    <row r="22027" spans="8:14" x14ac:dyDescent="0.55000000000000004">
      <c r="H22027" s="4"/>
      <c r="M22027" s="5"/>
      <c r="N22027" s="6"/>
    </row>
    <row r="22028" spans="8:14" x14ac:dyDescent="0.55000000000000004">
      <c r="H22028" s="4"/>
      <c r="M22028" s="5"/>
      <c r="N22028" s="6"/>
    </row>
    <row r="22029" spans="8:14" x14ac:dyDescent="0.55000000000000004">
      <c r="H22029" s="4"/>
      <c r="M22029" s="5"/>
      <c r="N22029" s="6"/>
    </row>
    <row r="22030" spans="8:14" x14ac:dyDescent="0.55000000000000004">
      <c r="H22030" s="4"/>
      <c r="M22030" s="5"/>
      <c r="N22030" s="6"/>
    </row>
    <row r="22031" spans="8:14" x14ac:dyDescent="0.55000000000000004">
      <c r="H22031" s="4"/>
      <c r="M22031" s="5"/>
      <c r="N22031" s="6"/>
    </row>
    <row r="22032" spans="8:14" x14ac:dyDescent="0.55000000000000004">
      <c r="H22032" s="4"/>
      <c r="M22032" s="5"/>
      <c r="N22032" s="6"/>
    </row>
    <row r="22033" spans="8:14" x14ac:dyDescent="0.55000000000000004">
      <c r="H22033" s="4"/>
      <c r="M22033" s="5"/>
      <c r="N22033" s="6"/>
    </row>
    <row r="22034" spans="8:14" x14ac:dyDescent="0.55000000000000004">
      <c r="H22034" s="4"/>
      <c r="M22034" s="5"/>
      <c r="N22034" s="6"/>
    </row>
    <row r="22035" spans="8:14" x14ac:dyDescent="0.55000000000000004">
      <c r="H22035" s="4"/>
      <c r="M22035" s="5"/>
      <c r="N22035" s="6"/>
    </row>
    <row r="22036" spans="8:14" x14ac:dyDescent="0.55000000000000004">
      <c r="H22036" s="4"/>
      <c r="M22036" s="5"/>
      <c r="N22036" s="6"/>
    </row>
    <row r="22037" spans="8:14" x14ac:dyDescent="0.55000000000000004">
      <c r="H22037" s="4"/>
      <c r="M22037" s="5"/>
      <c r="N22037" s="6"/>
    </row>
    <row r="22038" spans="8:14" x14ac:dyDescent="0.55000000000000004">
      <c r="H22038" s="4"/>
      <c r="M22038" s="5"/>
      <c r="N22038" s="6"/>
    </row>
    <row r="22039" spans="8:14" x14ac:dyDescent="0.55000000000000004">
      <c r="H22039" s="4"/>
      <c r="M22039" s="5"/>
      <c r="N22039" s="6"/>
    </row>
    <row r="22040" spans="8:14" x14ac:dyDescent="0.55000000000000004">
      <c r="H22040" s="4"/>
      <c r="M22040" s="5"/>
      <c r="N22040" s="6"/>
    </row>
    <row r="22041" spans="8:14" x14ac:dyDescent="0.55000000000000004">
      <c r="H22041" s="4"/>
      <c r="M22041" s="5"/>
      <c r="N22041" s="6"/>
    </row>
    <row r="22042" spans="8:14" x14ac:dyDescent="0.55000000000000004">
      <c r="H22042" s="4"/>
      <c r="M22042" s="5"/>
      <c r="N22042" s="6"/>
    </row>
    <row r="22043" spans="8:14" x14ac:dyDescent="0.55000000000000004">
      <c r="H22043" s="4"/>
      <c r="M22043" s="5"/>
      <c r="N22043" s="6"/>
    </row>
    <row r="22044" spans="8:14" x14ac:dyDescent="0.55000000000000004">
      <c r="H22044" s="4"/>
      <c r="M22044" s="5"/>
      <c r="N22044" s="6"/>
    </row>
    <row r="22045" spans="8:14" x14ac:dyDescent="0.55000000000000004">
      <c r="H22045" s="4"/>
      <c r="M22045" s="5"/>
      <c r="N22045" s="6"/>
    </row>
    <row r="22046" spans="8:14" x14ac:dyDescent="0.55000000000000004">
      <c r="H22046" s="4"/>
      <c r="M22046" s="5"/>
      <c r="N22046" s="6"/>
    </row>
    <row r="22047" spans="8:14" x14ac:dyDescent="0.55000000000000004">
      <c r="H22047" s="4"/>
      <c r="M22047" s="5"/>
      <c r="N22047" s="6"/>
    </row>
    <row r="22048" spans="8:14" x14ac:dyDescent="0.55000000000000004">
      <c r="H22048" s="4"/>
      <c r="M22048" s="5"/>
      <c r="N22048" s="6"/>
    </row>
    <row r="22049" spans="8:14" x14ac:dyDescent="0.55000000000000004">
      <c r="H22049" s="4"/>
      <c r="M22049" s="5"/>
      <c r="N22049" s="6"/>
    </row>
    <row r="22050" spans="8:14" x14ac:dyDescent="0.55000000000000004">
      <c r="H22050" s="4"/>
      <c r="M22050" s="5"/>
      <c r="N22050" s="6"/>
    </row>
    <row r="22051" spans="8:14" x14ac:dyDescent="0.55000000000000004">
      <c r="H22051" s="4"/>
      <c r="M22051" s="5"/>
      <c r="N22051" s="6"/>
    </row>
    <row r="22052" spans="8:14" x14ac:dyDescent="0.55000000000000004">
      <c r="H22052" s="4"/>
      <c r="M22052" s="5"/>
      <c r="N22052" s="6"/>
    </row>
    <row r="22053" spans="8:14" x14ac:dyDescent="0.55000000000000004">
      <c r="H22053" s="4"/>
      <c r="M22053" s="5"/>
      <c r="N22053" s="6"/>
    </row>
    <row r="22054" spans="8:14" x14ac:dyDescent="0.55000000000000004">
      <c r="H22054" s="4"/>
      <c r="M22054" s="5"/>
      <c r="N22054" s="6"/>
    </row>
    <row r="22055" spans="8:14" x14ac:dyDescent="0.55000000000000004">
      <c r="H22055" s="4"/>
      <c r="M22055" s="5"/>
      <c r="N22055" s="6"/>
    </row>
    <row r="22056" spans="8:14" x14ac:dyDescent="0.55000000000000004">
      <c r="H22056" s="4"/>
      <c r="M22056" s="5"/>
      <c r="N22056" s="6"/>
    </row>
    <row r="22057" spans="8:14" x14ac:dyDescent="0.55000000000000004">
      <c r="H22057" s="4"/>
      <c r="M22057" s="5"/>
      <c r="N22057" s="6"/>
    </row>
    <row r="22058" spans="8:14" x14ac:dyDescent="0.55000000000000004">
      <c r="H22058" s="4"/>
      <c r="M22058" s="5"/>
      <c r="N22058" s="6"/>
    </row>
    <row r="22059" spans="8:14" x14ac:dyDescent="0.55000000000000004">
      <c r="H22059" s="4"/>
      <c r="M22059" s="5"/>
      <c r="N22059" s="6"/>
    </row>
    <row r="22060" spans="8:14" x14ac:dyDescent="0.55000000000000004">
      <c r="H22060" s="4"/>
      <c r="M22060" s="5"/>
      <c r="N22060" s="6"/>
    </row>
    <row r="22061" spans="8:14" x14ac:dyDescent="0.55000000000000004">
      <c r="H22061" s="4"/>
      <c r="M22061" s="5"/>
      <c r="N22061" s="6"/>
    </row>
    <row r="22062" spans="8:14" x14ac:dyDescent="0.55000000000000004">
      <c r="H22062" s="4"/>
      <c r="M22062" s="5"/>
      <c r="N22062" s="6"/>
    </row>
    <row r="22063" spans="8:14" x14ac:dyDescent="0.55000000000000004">
      <c r="H22063" s="4"/>
      <c r="M22063" s="5"/>
      <c r="N22063" s="6"/>
    </row>
    <row r="22064" spans="8:14" x14ac:dyDescent="0.55000000000000004">
      <c r="H22064" s="4"/>
      <c r="M22064" s="5"/>
      <c r="N22064" s="6"/>
    </row>
    <row r="22065" spans="8:14" x14ac:dyDescent="0.55000000000000004">
      <c r="H22065" s="4"/>
      <c r="M22065" s="5"/>
      <c r="N22065" s="6"/>
    </row>
    <row r="22066" spans="8:14" x14ac:dyDescent="0.55000000000000004">
      <c r="H22066" s="4"/>
      <c r="M22066" s="5"/>
      <c r="N22066" s="6"/>
    </row>
    <row r="22067" spans="8:14" x14ac:dyDescent="0.55000000000000004">
      <c r="H22067" s="4"/>
      <c r="M22067" s="5"/>
      <c r="N22067" s="6"/>
    </row>
    <row r="22068" spans="8:14" x14ac:dyDescent="0.55000000000000004">
      <c r="H22068" s="4"/>
      <c r="M22068" s="5"/>
      <c r="N22068" s="6"/>
    </row>
    <row r="22069" spans="8:14" x14ac:dyDescent="0.55000000000000004">
      <c r="H22069" s="4"/>
      <c r="M22069" s="5"/>
      <c r="N22069" s="6"/>
    </row>
    <row r="22070" spans="8:14" x14ac:dyDescent="0.55000000000000004">
      <c r="H22070" s="4"/>
      <c r="M22070" s="5"/>
      <c r="N22070" s="6"/>
    </row>
    <row r="22071" spans="8:14" x14ac:dyDescent="0.55000000000000004">
      <c r="H22071" s="4"/>
      <c r="M22071" s="5"/>
      <c r="N22071" s="6"/>
    </row>
    <row r="22072" spans="8:14" x14ac:dyDescent="0.55000000000000004">
      <c r="H22072" s="4"/>
      <c r="M22072" s="5"/>
      <c r="N22072" s="6"/>
    </row>
    <row r="22073" spans="8:14" x14ac:dyDescent="0.55000000000000004">
      <c r="H22073" s="4"/>
      <c r="M22073" s="5"/>
      <c r="N22073" s="6"/>
    </row>
    <row r="22074" spans="8:14" x14ac:dyDescent="0.55000000000000004">
      <c r="H22074" s="4"/>
      <c r="M22074" s="5"/>
      <c r="N22074" s="6"/>
    </row>
    <row r="22075" spans="8:14" x14ac:dyDescent="0.55000000000000004">
      <c r="H22075" s="4"/>
      <c r="M22075" s="5"/>
      <c r="N22075" s="6"/>
    </row>
    <row r="22076" spans="8:14" x14ac:dyDescent="0.55000000000000004">
      <c r="H22076" s="4"/>
      <c r="M22076" s="5"/>
      <c r="N22076" s="6"/>
    </row>
    <row r="22077" spans="8:14" x14ac:dyDescent="0.55000000000000004">
      <c r="H22077" s="4"/>
      <c r="M22077" s="5"/>
      <c r="N22077" s="6"/>
    </row>
    <row r="22078" spans="8:14" x14ac:dyDescent="0.55000000000000004">
      <c r="H22078" s="4"/>
      <c r="M22078" s="5"/>
      <c r="N22078" s="6"/>
    </row>
    <row r="22079" spans="8:14" x14ac:dyDescent="0.55000000000000004">
      <c r="H22079" s="4"/>
      <c r="M22079" s="5"/>
      <c r="N22079" s="6"/>
    </row>
    <row r="22080" spans="8:14" x14ac:dyDescent="0.55000000000000004">
      <c r="H22080" s="4"/>
      <c r="M22080" s="5"/>
      <c r="N22080" s="6"/>
    </row>
    <row r="22081" spans="8:14" x14ac:dyDescent="0.55000000000000004">
      <c r="H22081" s="4"/>
      <c r="M22081" s="5"/>
      <c r="N22081" s="6"/>
    </row>
    <row r="22082" spans="8:14" x14ac:dyDescent="0.55000000000000004">
      <c r="H22082" s="4"/>
      <c r="M22082" s="5"/>
      <c r="N22082" s="6"/>
    </row>
    <row r="22083" spans="8:14" x14ac:dyDescent="0.55000000000000004">
      <c r="H22083" s="4"/>
      <c r="M22083" s="5"/>
      <c r="N22083" s="6"/>
    </row>
    <row r="22084" spans="8:14" x14ac:dyDescent="0.55000000000000004">
      <c r="H22084" s="4"/>
      <c r="M22084" s="5"/>
      <c r="N22084" s="6"/>
    </row>
    <row r="22085" spans="8:14" x14ac:dyDescent="0.55000000000000004">
      <c r="H22085" s="4"/>
      <c r="M22085" s="5"/>
      <c r="N22085" s="6"/>
    </row>
    <row r="22086" spans="8:14" x14ac:dyDescent="0.55000000000000004">
      <c r="H22086" s="4"/>
      <c r="M22086" s="5"/>
      <c r="N22086" s="6"/>
    </row>
    <row r="22087" spans="8:14" x14ac:dyDescent="0.55000000000000004">
      <c r="H22087" s="4"/>
      <c r="M22087" s="5"/>
      <c r="N22087" s="6"/>
    </row>
    <row r="22088" spans="8:14" x14ac:dyDescent="0.55000000000000004">
      <c r="H22088" s="4"/>
      <c r="M22088" s="5"/>
      <c r="N22088" s="6"/>
    </row>
    <row r="22089" spans="8:14" x14ac:dyDescent="0.55000000000000004">
      <c r="H22089" s="4"/>
      <c r="M22089" s="5"/>
      <c r="N22089" s="6"/>
    </row>
    <row r="22090" spans="8:14" x14ac:dyDescent="0.55000000000000004">
      <c r="H22090" s="4"/>
      <c r="M22090" s="5"/>
      <c r="N22090" s="6"/>
    </row>
    <row r="22091" spans="8:14" x14ac:dyDescent="0.55000000000000004">
      <c r="H22091" s="4"/>
      <c r="M22091" s="5"/>
      <c r="N22091" s="6"/>
    </row>
    <row r="22092" spans="8:14" x14ac:dyDescent="0.55000000000000004">
      <c r="H22092" s="4"/>
      <c r="M22092" s="5"/>
      <c r="N22092" s="6"/>
    </row>
    <row r="22093" spans="8:14" x14ac:dyDescent="0.55000000000000004">
      <c r="H22093" s="4"/>
      <c r="M22093" s="5"/>
      <c r="N22093" s="6"/>
    </row>
    <row r="22094" spans="8:14" x14ac:dyDescent="0.55000000000000004">
      <c r="H22094" s="4"/>
      <c r="M22094" s="5"/>
      <c r="N22094" s="6"/>
    </row>
    <row r="22095" spans="8:14" x14ac:dyDescent="0.55000000000000004">
      <c r="H22095" s="4"/>
      <c r="M22095" s="5"/>
      <c r="N22095" s="6"/>
    </row>
    <row r="22096" spans="8:14" x14ac:dyDescent="0.55000000000000004">
      <c r="H22096" s="4"/>
      <c r="M22096" s="5"/>
      <c r="N22096" s="6"/>
    </row>
    <row r="22097" spans="8:14" x14ac:dyDescent="0.55000000000000004">
      <c r="H22097" s="4"/>
      <c r="M22097" s="5"/>
      <c r="N22097" s="6"/>
    </row>
    <row r="22098" spans="8:14" x14ac:dyDescent="0.55000000000000004">
      <c r="H22098" s="4"/>
      <c r="M22098" s="5"/>
      <c r="N22098" s="6"/>
    </row>
    <row r="22099" spans="8:14" x14ac:dyDescent="0.55000000000000004">
      <c r="H22099" s="4"/>
      <c r="M22099" s="5"/>
      <c r="N22099" s="6"/>
    </row>
    <row r="22100" spans="8:14" x14ac:dyDescent="0.55000000000000004">
      <c r="H22100" s="4"/>
      <c r="M22100" s="5"/>
      <c r="N22100" s="6"/>
    </row>
    <row r="22101" spans="8:14" x14ac:dyDescent="0.55000000000000004">
      <c r="H22101" s="4"/>
      <c r="M22101" s="5"/>
      <c r="N22101" s="6"/>
    </row>
    <row r="22102" spans="8:14" x14ac:dyDescent="0.55000000000000004">
      <c r="H22102" s="4"/>
      <c r="M22102" s="5"/>
      <c r="N22102" s="6"/>
    </row>
    <row r="22103" spans="8:14" x14ac:dyDescent="0.55000000000000004">
      <c r="H22103" s="4"/>
      <c r="M22103" s="5"/>
      <c r="N22103" s="6"/>
    </row>
    <row r="22104" spans="8:14" x14ac:dyDescent="0.55000000000000004">
      <c r="H22104" s="4"/>
      <c r="M22104" s="5"/>
      <c r="N22104" s="6"/>
    </row>
    <row r="22105" spans="8:14" x14ac:dyDescent="0.55000000000000004">
      <c r="H22105" s="4"/>
      <c r="M22105" s="5"/>
      <c r="N22105" s="6"/>
    </row>
    <row r="22106" spans="8:14" x14ac:dyDescent="0.55000000000000004">
      <c r="H22106" s="4"/>
      <c r="M22106" s="5"/>
      <c r="N22106" s="6"/>
    </row>
    <row r="22107" spans="8:14" x14ac:dyDescent="0.55000000000000004">
      <c r="H22107" s="4"/>
      <c r="M22107" s="5"/>
      <c r="N22107" s="6"/>
    </row>
    <row r="22108" spans="8:14" x14ac:dyDescent="0.55000000000000004">
      <c r="H22108" s="4"/>
      <c r="M22108" s="5"/>
      <c r="N22108" s="6"/>
    </row>
    <row r="22109" spans="8:14" x14ac:dyDescent="0.55000000000000004">
      <c r="H22109" s="4"/>
      <c r="M22109" s="5"/>
      <c r="N22109" s="6"/>
    </row>
    <row r="22110" spans="8:14" x14ac:dyDescent="0.55000000000000004">
      <c r="H22110" s="4"/>
      <c r="M22110" s="5"/>
      <c r="N22110" s="6"/>
    </row>
    <row r="22111" spans="8:14" x14ac:dyDescent="0.55000000000000004">
      <c r="H22111" s="4"/>
      <c r="M22111" s="5"/>
      <c r="N22111" s="6"/>
    </row>
    <row r="22112" spans="8:14" x14ac:dyDescent="0.55000000000000004">
      <c r="H22112" s="4"/>
      <c r="M22112" s="5"/>
      <c r="N22112" s="6"/>
    </row>
    <row r="22113" spans="8:14" x14ac:dyDescent="0.55000000000000004">
      <c r="H22113" s="4"/>
      <c r="M22113" s="5"/>
      <c r="N22113" s="6"/>
    </row>
    <row r="22114" spans="8:14" x14ac:dyDescent="0.55000000000000004">
      <c r="H22114" s="4"/>
      <c r="M22114" s="5"/>
      <c r="N22114" s="6"/>
    </row>
    <row r="22115" spans="8:14" x14ac:dyDescent="0.55000000000000004">
      <c r="H22115" s="4"/>
      <c r="M22115" s="5"/>
      <c r="N22115" s="6"/>
    </row>
    <row r="22116" spans="8:14" x14ac:dyDescent="0.55000000000000004">
      <c r="H22116" s="4"/>
      <c r="M22116" s="5"/>
      <c r="N22116" s="6"/>
    </row>
    <row r="22117" spans="8:14" x14ac:dyDescent="0.55000000000000004">
      <c r="H22117" s="4"/>
      <c r="M22117" s="5"/>
      <c r="N22117" s="6"/>
    </row>
    <row r="22118" spans="8:14" x14ac:dyDescent="0.55000000000000004">
      <c r="H22118" s="4"/>
      <c r="M22118" s="5"/>
      <c r="N22118" s="6"/>
    </row>
    <row r="22119" spans="8:14" x14ac:dyDescent="0.55000000000000004">
      <c r="H22119" s="4"/>
      <c r="M22119" s="5"/>
      <c r="N22119" s="6"/>
    </row>
    <row r="22120" spans="8:14" x14ac:dyDescent="0.55000000000000004">
      <c r="H22120" s="4"/>
      <c r="M22120" s="5"/>
      <c r="N22120" s="6"/>
    </row>
    <row r="22121" spans="8:14" x14ac:dyDescent="0.55000000000000004">
      <c r="H22121" s="4"/>
      <c r="M22121" s="5"/>
      <c r="N22121" s="6"/>
    </row>
    <row r="22122" spans="8:14" x14ac:dyDescent="0.55000000000000004">
      <c r="H22122" s="4"/>
      <c r="M22122" s="5"/>
      <c r="N22122" s="6"/>
    </row>
    <row r="22123" spans="8:14" x14ac:dyDescent="0.55000000000000004">
      <c r="H22123" s="4"/>
      <c r="M22123" s="5"/>
      <c r="N22123" s="6"/>
    </row>
    <row r="22124" spans="8:14" x14ac:dyDescent="0.55000000000000004">
      <c r="H22124" s="4"/>
      <c r="M22124" s="5"/>
      <c r="N22124" s="6"/>
    </row>
    <row r="22125" spans="8:14" x14ac:dyDescent="0.55000000000000004">
      <c r="H22125" s="4"/>
      <c r="M22125" s="5"/>
      <c r="N22125" s="6"/>
    </row>
    <row r="22126" spans="8:14" x14ac:dyDescent="0.55000000000000004">
      <c r="H22126" s="4"/>
      <c r="M22126" s="5"/>
      <c r="N22126" s="6"/>
    </row>
    <row r="22127" spans="8:14" x14ac:dyDescent="0.55000000000000004">
      <c r="H22127" s="4"/>
      <c r="M22127" s="5"/>
      <c r="N22127" s="6"/>
    </row>
    <row r="22128" spans="8:14" x14ac:dyDescent="0.55000000000000004">
      <c r="H22128" s="4"/>
      <c r="M22128" s="5"/>
      <c r="N22128" s="6"/>
    </row>
    <row r="22129" spans="8:14" x14ac:dyDescent="0.55000000000000004">
      <c r="H22129" s="4"/>
      <c r="M22129" s="5"/>
      <c r="N22129" s="6"/>
    </row>
    <row r="22130" spans="8:14" x14ac:dyDescent="0.55000000000000004">
      <c r="H22130" s="4"/>
      <c r="M22130" s="5"/>
      <c r="N22130" s="6"/>
    </row>
    <row r="22131" spans="8:14" x14ac:dyDescent="0.55000000000000004">
      <c r="H22131" s="4"/>
      <c r="M22131" s="5"/>
      <c r="N22131" s="6"/>
    </row>
    <row r="22132" spans="8:14" x14ac:dyDescent="0.55000000000000004">
      <c r="H22132" s="4"/>
      <c r="M22132" s="5"/>
      <c r="N22132" s="6"/>
    </row>
    <row r="22133" spans="8:14" x14ac:dyDescent="0.55000000000000004">
      <c r="H22133" s="4"/>
      <c r="M22133" s="5"/>
      <c r="N22133" s="6"/>
    </row>
    <row r="22134" spans="8:14" x14ac:dyDescent="0.55000000000000004">
      <c r="H22134" s="4"/>
      <c r="M22134" s="5"/>
      <c r="N22134" s="6"/>
    </row>
    <row r="22135" spans="8:14" x14ac:dyDescent="0.55000000000000004">
      <c r="H22135" s="4"/>
      <c r="M22135" s="5"/>
      <c r="N22135" s="6"/>
    </row>
    <row r="22136" spans="8:14" x14ac:dyDescent="0.55000000000000004">
      <c r="H22136" s="4"/>
      <c r="M22136" s="5"/>
      <c r="N22136" s="6"/>
    </row>
    <row r="22137" spans="8:14" x14ac:dyDescent="0.55000000000000004">
      <c r="H22137" s="4"/>
      <c r="M22137" s="5"/>
      <c r="N22137" s="6"/>
    </row>
    <row r="22138" spans="8:14" x14ac:dyDescent="0.55000000000000004">
      <c r="H22138" s="4"/>
      <c r="M22138" s="5"/>
      <c r="N22138" s="6"/>
    </row>
    <row r="22139" spans="8:14" x14ac:dyDescent="0.55000000000000004">
      <c r="H22139" s="4"/>
      <c r="M22139" s="5"/>
      <c r="N22139" s="6"/>
    </row>
    <row r="22140" spans="8:14" x14ac:dyDescent="0.55000000000000004">
      <c r="H22140" s="4"/>
      <c r="M22140" s="5"/>
      <c r="N22140" s="6"/>
    </row>
    <row r="22141" spans="8:14" x14ac:dyDescent="0.55000000000000004">
      <c r="H22141" s="4"/>
      <c r="M22141" s="5"/>
      <c r="N22141" s="6"/>
    </row>
    <row r="22142" spans="8:14" x14ac:dyDescent="0.55000000000000004">
      <c r="H22142" s="4"/>
      <c r="M22142" s="5"/>
      <c r="N22142" s="6"/>
    </row>
    <row r="22143" spans="8:14" x14ac:dyDescent="0.55000000000000004">
      <c r="H22143" s="4"/>
      <c r="M22143" s="5"/>
      <c r="N22143" s="6"/>
    </row>
    <row r="22144" spans="8:14" x14ac:dyDescent="0.55000000000000004">
      <c r="H22144" s="4"/>
      <c r="M22144" s="5"/>
      <c r="N22144" s="6"/>
    </row>
    <row r="22145" spans="8:14" x14ac:dyDescent="0.55000000000000004">
      <c r="H22145" s="4"/>
      <c r="M22145" s="5"/>
      <c r="N22145" s="6"/>
    </row>
    <row r="22146" spans="8:14" x14ac:dyDescent="0.55000000000000004">
      <c r="H22146" s="4"/>
      <c r="M22146" s="5"/>
      <c r="N22146" s="6"/>
    </row>
    <row r="22147" spans="8:14" x14ac:dyDescent="0.55000000000000004">
      <c r="H22147" s="4"/>
      <c r="M22147" s="5"/>
      <c r="N22147" s="6"/>
    </row>
    <row r="22148" spans="8:14" x14ac:dyDescent="0.55000000000000004">
      <c r="H22148" s="4"/>
      <c r="M22148" s="5"/>
      <c r="N22148" s="6"/>
    </row>
    <row r="22149" spans="8:14" x14ac:dyDescent="0.55000000000000004">
      <c r="H22149" s="4"/>
      <c r="M22149" s="5"/>
      <c r="N22149" s="6"/>
    </row>
    <row r="22150" spans="8:14" x14ac:dyDescent="0.55000000000000004">
      <c r="H22150" s="4"/>
      <c r="M22150" s="5"/>
      <c r="N22150" s="6"/>
    </row>
    <row r="22151" spans="8:14" x14ac:dyDescent="0.55000000000000004">
      <c r="H22151" s="4"/>
      <c r="M22151" s="5"/>
      <c r="N22151" s="6"/>
    </row>
    <row r="22152" spans="8:14" x14ac:dyDescent="0.55000000000000004">
      <c r="H22152" s="4"/>
      <c r="M22152" s="5"/>
      <c r="N22152" s="6"/>
    </row>
    <row r="22153" spans="8:14" x14ac:dyDescent="0.55000000000000004">
      <c r="H22153" s="4"/>
      <c r="M22153" s="5"/>
      <c r="N22153" s="6"/>
    </row>
    <row r="22154" spans="8:14" x14ac:dyDescent="0.55000000000000004">
      <c r="H22154" s="4"/>
      <c r="M22154" s="5"/>
      <c r="N22154" s="6"/>
    </row>
    <row r="22155" spans="8:14" x14ac:dyDescent="0.55000000000000004">
      <c r="H22155" s="4"/>
      <c r="M22155" s="5"/>
      <c r="N22155" s="6"/>
    </row>
    <row r="22156" spans="8:14" x14ac:dyDescent="0.55000000000000004">
      <c r="H22156" s="4"/>
      <c r="M22156" s="5"/>
      <c r="N22156" s="6"/>
    </row>
    <row r="22157" spans="8:14" x14ac:dyDescent="0.55000000000000004">
      <c r="H22157" s="4"/>
      <c r="M22157" s="5"/>
      <c r="N22157" s="6"/>
    </row>
    <row r="22158" spans="8:14" x14ac:dyDescent="0.55000000000000004">
      <c r="H22158" s="4"/>
      <c r="M22158" s="5"/>
      <c r="N22158" s="6"/>
    </row>
    <row r="22159" spans="8:14" x14ac:dyDescent="0.55000000000000004">
      <c r="H22159" s="4"/>
      <c r="M22159" s="5"/>
      <c r="N22159" s="6"/>
    </row>
    <row r="22160" spans="8:14" x14ac:dyDescent="0.55000000000000004">
      <c r="H22160" s="4"/>
      <c r="M22160" s="5"/>
      <c r="N22160" s="6"/>
    </row>
    <row r="22161" spans="8:14" x14ac:dyDescent="0.55000000000000004">
      <c r="H22161" s="4"/>
      <c r="M22161" s="5"/>
      <c r="N22161" s="6"/>
    </row>
    <row r="22162" spans="8:14" x14ac:dyDescent="0.55000000000000004">
      <c r="H22162" s="4"/>
      <c r="M22162" s="5"/>
      <c r="N22162" s="6"/>
    </row>
    <row r="22163" spans="8:14" x14ac:dyDescent="0.55000000000000004">
      <c r="H22163" s="4"/>
      <c r="M22163" s="5"/>
      <c r="N22163" s="6"/>
    </row>
    <row r="22164" spans="8:14" x14ac:dyDescent="0.55000000000000004">
      <c r="H22164" s="4"/>
      <c r="M22164" s="5"/>
      <c r="N22164" s="6"/>
    </row>
    <row r="22165" spans="8:14" x14ac:dyDescent="0.55000000000000004">
      <c r="H22165" s="4"/>
      <c r="M22165" s="5"/>
      <c r="N22165" s="6"/>
    </row>
    <row r="22166" spans="8:14" x14ac:dyDescent="0.55000000000000004">
      <c r="H22166" s="4"/>
      <c r="M22166" s="5"/>
      <c r="N22166" s="6"/>
    </row>
    <row r="22167" spans="8:14" x14ac:dyDescent="0.55000000000000004">
      <c r="H22167" s="4"/>
      <c r="M22167" s="5"/>
      <c r="N22167" s="6"/>
    </row>
    <row r="22168" spans="8:14" x14ac:dyDescent="0.55000000000000004">
      <c r="H22168" s="4"/>
      <c r="M22168" s="5"/>
      <c r="N22168" s="6"/>
    </row>
    <row r="22169" spans="8:14" x14ac:dyDescent="0.55000000000000004">
      <c r="H22169" s="4"/>
      <c r="M22169" s="5"/>
      <c r="N22169" s="6"/>
    </row>
    <row r="22170" spans="8:14" x14ac:dyDescent="0.55000000000000004">
      <c r="H22170" s="4"/>
      <c r="M22170" s="5"/>
      <c r="N22170" s="6"/>
    </row>
    <row r="22171" spans="8:14" x14ac:dyDescent="0.55000000000000004">
      <c r="H22171" s="4"/>
      <c r="M22171" s="5"/>
      <c r="N22171" s="6"/>
    </row>
    <row r="22172" spans="8:14" x14ac:dyDescent="0.55000000000000004">
      <c r="H22172" s="4"/>
      <c r="M22172" s="5"/>
      <c r="N22172" s="6"/>
    </row>
    <row r="22173" spans="8:14" x14ac:dyDescent="0.55000000000000004">
      <c r="H22173" s="4"/>
      <c r="M22173" s="5"/>
      <c r="N22173" s="6"/>
    </row>
    <row r="22174" spans="8:14" x14ac:dyDescent="0.55000000000000004">
      <c r="H22174" s="4"/>
      <c r="M22174" s="5"/>
      <c r="N22174" s="6"/>
    </row>
    <row r="22175" spans="8:14" x14ac:dyDescent="0.55000000000000004">
      <c r="H22175" s="4"/>
      <c r="M22175" s="5"/>
      <c r="N22175" s="6"/>
    </row>
    <row r="22176" spans="8:14" x14ac:dyDescent="0.55000000000000004">
      <c r="H22176" s="4"/>
      <c r="M22176" s="5"/>
      <c r="N22176" s="6"/>
    </row>
    <row r="22177" spans="8:14" x14ac:dyDescent="0.55000000000000004">
      <c r="H22177" s="4"/>
      <c r="M22177" s="5"/>
      <c r="N22177" s="6"/>
    </row>
    <row r="22178" spans="8:14" x14ac:dyDescent="0.55000000000000004">
      <c r="H22178" s="4"/>
      <c r="M22178" s="5"/>
      <c r="N22178" s="6"/>
    </row>
    <row r="22179" spans="8:14" x14ac:dyDescent="0.55000000000000004">
      <c r="H22179" s="4"/>
      <c r="M22179" s="5"/>
      <c r="N22179" s="6"/>
    </row>
    <row r="22180" spans="8:14" x14ac:dyDescent="0.55000000000000004">
      <c r="H22180" s="4"/>
      <c r="M22180" s="5"/>
      <c r="N22180" s="6"/>
    </row>
    <row r="22181" spans="8:14" x14ac:dyDescent="0.55000000000000004">
      <c r="H22181" s="4"/>
      <c r="M22181" s="5"/>
      <c r="N22181" s="6"/>
    </row>
    <row r="22182" spans="8:14" x14ac:dyDescent="0.55000000000000004">
      <c r="H22182" s="4"/>
      <c r="M22182" s="5"/>
      <c r="N22182" s="6"/>
    </row>
    <row r="22183" spans="8:14" x14ac:dyDescent="0.55000000000000004">
      <c r="H22183" s="4"/>
      <c r="M22183" s="5"/>
      <c r="N22183" s="6"/>
    </row>
    <row r="22184" spans="8:14" x14ac:dyDescent="0.55000000000000004">
      <c r="H22184" s="4"/>
      <c r="M22184" s="5"/>
      <c r="N22184" s="6"/>
    </row>
    <row r="22185" spans="8:14" x14ac:dyDescent="0.55000000000000004">
      <c r="H22185" s="4"/>
      <c r="M22185" s="5"/>
      <c r="N22185" s="6"/>
    </row>
    <row r="22186" spans="8:14" x14ac:dyDescent="0.55000000000000004">
      <c r="H22186" s="4"/>
      <c r="M22186" s="5"/>
      <c r="N22186" s="6"/>
    </row>
    <row r="22187" spans="8:14" x14ac:dyDescent="0.55000000000000004">
      <c r="H22187" s="4"/>
      <c r="M22187" s="5"/>
      <c r="N22187" s="6"/>
    </row>
    <row r="22188" spans="8:14" x14ac:dyDescent="0.55000000000000004">
      <c r="H22188" s="4"/>
      <c r="M22188" s="5"/>
      <c r="N22188" s="6"/>
    </row>
    <row r="22189" spans="8:14" x14ac:dyDescent="0.55000000000000004">
      <c r="H22189" s="4"/>
      <c r="M22189" s="5"/>
      <c r="N22189" s="6"/>
    </row>
    <row r="22190" spans="8:14" x14ac:dyDescent="0.55000000000000004">
      <c r="H22190" s="4"/>
      <c r="M22190" s="5"/>
      <c r="N22190" s="6"/>
    </row>
    <row r="22191" spans="8:14" x14ac:dyDescent="0.55000000000000004">
      <c r="H22191" s="4"/>
      <c r="M22191" s="5"/>
      <c r="N22191" s="6"/>
    </row>
    <row r="22192" spans="8:14" x14ac:dyDescent="0.55000000000000004">
      <c r="H22192" s="4"/>
      <c r="M22192" s="5"/>
      <c r="N22192" s="6"/>
    </row>
    <row r="22193" spans="8:14" x14ac:dyDescent="0.55000000000000004">
      <c r="H22193" s="4"/>
      <c r="M22193" s="5"/>
      <c r="N22193" s="6"/>
    </row>
    <row r="22194" spans="8:14" x14ac:dyDescent="0.55000000000000004">
      <c r="H22194" s="4"/>
      <c r="M22194" s="5"/>
      <c r="N22194" s="6"/>
    </row>
    <row r="22195" spans="8:14" x14ac:dyDescent="0.55000000000000004">
      <c r="H22195" s="4"/>
      <c r="M22195" s="5"/>
      <c r="N22195" s="6"/>
    </row>
    <row r="22196" spans="8:14" x14ac:dyDescent="0.55000000000000004">
      <c r="H22196" s="4"/>
      <c r="M22196" s="5"/>
      <c r="N22196" s="6"/>
    </row>
    <row r="22197" spans="8:14" x14ac:dyDescent="0.55000000000000004">
      <c r="H22197" s="4"/>
      <c r="M22197" s="5"/>
      <c r="N22197" s="6"/>
    </row>
    <row r="22198" spans="8:14" x14ac:dyDescent="0.55000000000000004">
      <c r="H22198" s="4"/>
      <c r="M22198" s="5"/>
      <c r="N22198" s="6"/>
    </row>
    <row r="22199" spans="8:14" x14ac:dyDescent="0.55000000000000004">
      <c r="H22199" s="4"/>
      <c r="M22199" s="5"/>
      <c r="N22199" s="6"/>
    </row>
    <row r="22200" spans="8:14" x14ac:dyDescent="0.55000000000000004">
      <c r="H22200" s="4"/>
      <c r="M22200" s="5"/>
      <c r="N22200" s="6"/>
    </row>
    <row r="22201" spans="8:14" x14ac:dyDescent="0.55000000000000004">
      <c r="H22201" s="4"/>
      <c r="M22201" s="5"/>
      <c r="N22201" s="6"/>
    </row>
    <row r="22202" spans="8:14" x14ac:dyDescent="0.55000000000000004">
      <c r="H22202" s="4"/>
      <c r="M22202" s="5"/>
      <c r="N22202" s="6"/>
    </row>
    <row r="22203" spans="8:14" x14ac:dyDescent="0.55000000000000004">
      <c r="H22203" s="4"/>
      <c r="M22203" s="5"/>
      <c r="N22203" s="6"/>
    </row>
    <row r="22204" spans="8:14" x14ac:dyDescent="0.55000000000000004">
      <c r="H22204" s="4"/>
      <c r="M22204" s="5"/>
      <c r="N22204" s="6"/>
    </row>
    <row r="22205" spans="8:14" x14ac:dyDescent="0.55000000000000004">
      <c r="H22205" s="4"/>
      <c r="M22205" s="5"/>
      <c r="N22205" s="6"/>
    </row>
    <row r="22206" spans="8:14" x14ac:dyDescent="0.55000000000000004">
      <c r="H22206" s="4"/>
      <c r="M22206" s="5"/>
      <c r="N22206" s="6"/>
    </row>
    <row r="22207" spans="8:14" x14ac:dyDescent="0.55000000000000004">
      <c r="H22207" s="4"/>
      <c r="M22207" s="5"/>
      <c r="N22207" s="6"/>
    </row>
    <row r="22208" spans="8:14" x14ac:dyDescent="0.55000000000000004">
      <c r="H22208" s="4"/>
      <c r="M22208" s="5"/>
      <c r="N22208" s="6"/>
    </row>
    <row r="22209" spans="8:14" x14ac:dyDescent="0.55000000000000004">
      <c r="H22209" s="4"/>
      <c r="M22209" s="5"/>
      <c r="N22209" s="6"/>
    </row>
    <row r="22210" spans="8:14" x14ac:dyDescent="0.55000000000000004">
      <c r="H22210" s="4"/>
      <c r="M22210" s="5"/>
      <c r="N22210" s="6"/>
    </row>
    <row r="22211" spans="8:14" x14ac:dyDescent="0.55000000000000004">
      <c r="H22211" s="4"/>
      <c r="M22211" s="5"/>
      <c r="N22211" s="6"/>
    </row>
    <row r="22212" spans="8:14" x14ac:dyDescent="0.55000000000000004">
      <c r="H22212" s="4"/>
      <c r="M22212" s="5"/>
      <c r="N22212" s="6"/>
    </row>
    <row r="22213" spans="8:14" x14ac:dyDescent="0.55000000000000004">
      <c r="H22213" s="4"/>
      <c r="M22213" s="5"/>
      <c r="N22213" s="6"/>
    </row>
    <row r="22214" spans="8:14" x14ac:dyDescent="0.55000000000000004">
      <c r="H22214" s="4"/>
      <c r="M22214" s="5"/>
      <c r="N22214" s="6"/>
    </row>
    <row r="22215" spans="8:14" x14ac:dyDescent="0.55000000000000004">
      <c r="H22215" s="4"/>
      <c r="M22215" s="5"/>
      <c r="N22215" s="6"/>
    </row>
    <row r="22216" spans="8:14" x14ac:dyDescent="0.55000000000000004">
      <c r="H22216" s="4"/>
      <c r="M22216" s="5"/>
      <c r="N22216" s="6"/>
    </row>
    <row r="22217" spans="8:14" x14ac:dyDescent="0.55000000000000004">
      <c r="H22217" s="4"/>
      <c r="M22217" s="5"/>
      <c r="N22217" s="6"/>
    </row>
    <row r="22218" spans="8:14" x14ac:dyDescent="0.55000000000000004">
      <c r="H22218" s="4"/>
      <c r="M22218" s="5"/>
      <c r="N22218" s="6"/>
    </row>
    <row r="22219" spans="8:14" x14ac:dyDescent="0.55000000000000004">
      <c r="H22219" s="4"/>
      <c r="M22219" s="5"/>
      <c r="N22219" s="6"/>
    </row>
    <row r="22220" spans="8:14" x14ac:dyDescent="0.55000000000000004">
      <c r="H22220" s="4"/>
      <c r="M22220" s="5"/>
      <c r="N22220" s="6"/>
    </row>
    <row r="22221" spans="8:14" x14ac:dyDescent="0.55000000000000004">
      <c r="H22221" s="4"/>
      <c r="M22221" s="5"/>
      <c r="N22221" s="6"/>
    </row>
    <row r="22222" spans="8:14" x14ac:dyDescent="0.55000000000000004">
      <c r="H22222" s="4"/>
      <c r="M22222" s="5"/>
      <c r="N22222" s="6"/>
    </row>
    <row r="22223" spans="8:14" x14ac:dyDescent="0.55000000000000004">
      <c r="H22223" s="4"/>
      <c r="M22223" s="5"/>
      <c r="N22223" s="6"/>
    </row>
    <row r="22224" spans="8:14" x14ac:dyDescent="0.55000000000000004">
      <c r="H22224" s="4"/>
      <c r="M22224" s="5"/>
      <c r="N22224" s="6"/>
    </row>
    <row r="22225" spans="8:14" x14ac:dyDescent="0.55000000000000004">
      <c r="H22225" s="4"/>
      <c r="M22225" s="5"/>
      <c r="N22225" s="6"/>
    </row>
    <row r="22226" spans="8:14" x14ac:dyDescent="0.55000000000000004">
      <c r="H22226" s="4"/>
      <c r="M22226" s="5"/>
      <c r="N22226" s="6"/>
    </row>
    <row r="22227" spans="8:14" x14ac:dyDescent="0.55000000000000004">
      <c r="H22227" s="4"/>
      <c r="M22227" s="5"/>
      <c r="N22227" s="6"/>
    </row>
    <row r="22228" spans="8:14" x14ac:dyDescent="0.55000000000000004">
      <c r="H22228" s="4"/>
      <c r="M22228" s="5"/>
      <c r="N22228" s="6"/>
    </row>
    <row r="22229" spans="8:14" x14ac:dyDescent="0.55000000000000004">
      <c r="H22229" s="4"/>
      <c r="M22229" s="5"/>
      <c r="N22229" s="6"/>
    </row>
    <row r="22230" spans="8:14" x14ac:dyDescent="0.55000000000000004">
      <c r="H22230" s="4"/>
      <c r="M22230" s="5"/>
      <c r="N22230" s="6"/>
    </row>
    <row r="22231" spans="8:14" x14ac:dyDescent="0.55000000000000004">
      <c r="H22231" s="4"/>
      <c r="M22231" s="5"/>
      <c r="N22231" s="6"/>
    </row>
    <row r="22232" spans="8:14" x14ac:dyDescent="0.55000000000000004">
      <c r="H22232" s="4"/>
      <c r="M22232" s="5"/>
      <c r="N22232" s="6"/>
    </row>
    <row r="22233" spans="8:14" x14ac:dyDescent="0.55000000000000004">
      <c r="H22233" s="4"/>
      <c r="M22233" s="5"/>
      <c r="N22233" s="6"/>
    </row>
    <row r="22234" spans="8:14" x14ac:dyDescent="0.55000000000000004">
      <c r="H22234" s="4"/>
      <c r="M22234" s="5"/>
      <c r="N22234" s="6"/>
    </row>
    <row r="22235" spans="8:14" x14ac:dyDescent="0.55000000000000004">
      <c r="H22235" s="4"/>
      <c r="M22235" s="5"/>
      <c r="N22235" s="6"/>
    </row>
    <row r="22236" spans="8:14" x14ac:dyDescent="0.55000000000000004">
      <c r="H22236" s="4"/>
      <c r="M22236" s="5"/>
      <c r="N22236" s="6"/>
    </row>
    <row r="22237" spans="8:14" x14ac:dyDescent="0.55000000000000004">
      <c r="H22237" s="4"/>
      <c r="M22237" s="5"/>
      <c r="N22237" s="6"/>
    </row>
    <row r="22238" spans="8:14" x14ac:dyDescent="0.55000000000000004">
      <c r="H22238" s="4"/>
      <c r="M22238" s="5"/>
      <c r="N22238" s="6"/>
    </row>
    <row r="22239" spans="8:14" x14ac:dyDescent="0.55000000000000004">
      <c r="H22239" s="4"/>
      <c r="M22239" s="5"/>
      <c r="N22239" s="6"/>
    </row>
    <row r="22240" spans="8:14" x14ac:dyDescent="0.55000000000000004">
      <c r="H22240" s="4"/>
      <c r="M22240" s="5"/>
      <c r="N22240" s="6"/>
    </row>
    <row r="22241" spans="8:14" x14ac:dyDescent="0.55000000000000004">
      <c r="H22241" s="4"/>
      <c r="M22241" s="5"/>
      <c r="N22241" s="6"/>
    </row>
    <row r="22242" spans="8:14" x14ac:dyDescent="0.55000000000000004">
      <c r="H22242" s="4"/>
      <c r="M22242" s="5"/>
      <c r="N22242" s="6"/>
    </row>
    <row r="22243" spans="8:14" x14ac:dyDescent="0.55000000000000004">
      <c r="H22243" s="4"/>
      <c r="M22243" s="5"/>
      <c r="N22243" s="6"/>
    </row>
    <row r="22244" spans="8:14" x14ac:dyDescent="0.55000000000000004">
      <c r="H22244" s="4"/>
      <c r="M22244" s="5"/>
      <c r="N22244" s="6"/>
    </row>
    <row r="22245" spans="8:14" x14ac:dyDescent="0.55000000000000004">
      <c r="H22245" s="4"/>
      <c r="M22245" s="5"/>
      <c r="N22245" s="6"/>
    </row>
    <row r="22246" spans="8:14" x14ac:dyDescent="0.55000000000000004">
      <c r="H22246" s="4"/>
      <c r="M22246" s="5"/>
      <c r="N22246" s="6"/>
    </row>
    <row r="22247" spans="8:14" x14ac:dyDescent="0.55000000000000004">
      <c r="H22247" s="4"/>
      <c r="M22247" s="5"/>
      <c r="N22247" s="6"/>
    </row>
    <row r="22248" spans="8:14" x14ac:dyDescent="0.55000000000000004">
      <c r="H22248" s="4"/>
      <c r="M22248" s="5"/>
      <c r="N22248" s="6"/>
    </row>
    <row r="22249" spans="8:14" x14ac:dyDescent="0.55000000000000004">
      <c r="H22249" s="4"/>
      <c r="M22249" s="5"/>
      <c r="N22249" s="6"/>
    </row>
    <row r="22250" spans="8:14" x14ac:dyDescent="0.55000000000000004">
      <c r="H22250" s="4"/>
      <c r="M22250" s="5"/>
      <c r="N22250" s="6"/>
    </row>
    <row r="22251" spans="8:14" x14ac:dyDescent="0.55000000000000004">
      <c r="H22251" s="4"/>
      <c r="M22251" s="5"/>
      <c r="N22251" s="6"/>
    </row>
    <row r="22252" spans="8:14" x14ac:dyDescent="0.55000000000000004">
      <c r="H22252" s="4"/>
      <c r="M22252" s="5"/>
      <c r="N22252" s="6"/>
    </row>
    <row r="22253" spans="8:14" x14ac:dyDescent="0.55000000000000004">
      <c r="H22253" s="4"/>
      <c r="M22253" s="5"/>
      <c r="N22253" s="6"/>
    </row>
    <row r="22254" spans="8:14" x14ac:dyDescent="0.55000000000000004">
      <c r="H22254" s="4"/>
      <c r="M22254" s="5"/>
      <c r="N22254" s="6"/>
    </row>
    <row r="22255" spans="8:14" x14ac:dyDescent="0.55000000000000004">
      <c r="H22255" s="4"/>
      <c r="M22255" s="5"/>
      <c r="N22255" s="6"/>
    </row>
    <row r="22256" spans="8:14" x14ac:dyDescent="0.55000000000000004">
      <c r="H22256" s="4"/>
      <c r="M22256" s="5"/>
      <c r="N22256" s="6"/>
    </row>
    <row r="22257" spans="8:14" x14ac:dyDescent="0.55000000000000004">
      <c r="H22257" s="4"/>
      <c r="M22257" s="5"/>
      <c r="N22257" s="6"/>
    </row>
    <row r="22258" spans="8:14" x14ac:dyDescent="0.55000000000000004">
      <c r="H22258" s="4"/>
      <c r="M22258" s="5"/>
      <c r="N22258" s="6"/>
    </row>
    <row r="22259" spans="8:14" x14ac:dyDescent="0.55000000000000004">
      <c r="H22259" s="4"/>
      <c r="M22259" s="5"/>
      <c r="N22259" s="6"/>
    </row>
    <row r="22260" spans="8:14" x14ac:dyDescent="0.55000000000000004">
      <c r="H22260" s="4"/>
      <c r="M22260" s="5"/>
      <c r="N22260" s="6"/>
    </row>
    <row r="22261" spans="8:14" x14ac:dyDescent="0.55000000000000004">
      <c r="H22261" s="4"/>
      <c r="M22261" s="5"/>
      <c r="N22261" s="6"/>
    </row>
    <row r="22262" spans="8:14" x14ac:dyDescent="0.55000000000000004">
      <c r="H22262" s="4"/>
      <c r="M22262" s="5"/>
      <c r="N22262" s="6"/>
    </row>
    <row r="22263" spans="8:14" x14ac:dyDescent="0.55000000000000004">
      <c r="H22263" s="4"/>
      <c r="M22263" s="5"/>
      <c r="N22263" s="6"/>
    </row>
    <row r="22264" spans="8:14" x14ac:dyDescent="0.55000000000000004">
      <c r="H22264" s="4"/>
      <c r="M22264" s="5"/>
      <c r="N22264" s="6"/>
    </row>
    <row r="22265" spans="8:14" x14ac:dyDescent="0.55000000000000004">
      <c r="H22265" s="4"/>
      <c r="M22265" s="5"/>
      <c r="N22265" s="6"/>
    </row>
    <row r="22266" spans="8:14" x14ac:dyDescent="0.55000000000000004">
      <c r="H22266" s="4"/>
      <c r="M22266" s="5"/>
      <c r="N22266" s="6"/>
    </row>
    <row r="22267" spans="8:14" x14ac:dyDescent="0.55000000000000004">
      <c r="H22267" s="4"/>
      <c r="M22267" s="5"/>
      <c r="N22267" s="6"/>
    </row>
    <row r="22268" spans="8:14" x14ac:dyDescent="0.55000000000000004">
      <c r="H22268" s="4"/>
      <c r="M22268" s="5"/>
      <c r="N22268" s="6"/>
    </row>
    <row r="22269" spans="8:14" x14ac:dyDescent="0.55000000000000004">
      <c r="H22269" s="4"/>
      <c r="M22269" s="5"/>
      <c r="N22269" s="6"/>
    </row>
    <row r="22270" spans="8:14" x14ac:dyDescent="0.55000000000000004">
      <c r="H22270" s="4"/>
      <c r="M22270" s="5"/>
      <c r="N22270" s="6"/>
    </row>
    <row r="22271" spans="8:14" x14ac:dyDescent="0.55000000000000004">
      <c r="H22271" s="4"/>
      <c r="M22271" s="5"/>
      <c r="N22271" s="6"/>
    </row>
    <row r="22272" spans="8:14" x14ac:dyDescent="0.55000000000000004">
      <c r="H22272" s="4"/>
      <c r="M22272" s="5"/>
      <c r="N22272" s="6"/>
    </row>
    <row r="22273" spans="8:14" x14ac:dyDescent="0.55000000000000004">
      <c r="H22273" s="4"/>
      <c r="M22273" s="5"/>
      <c r="N22273" s="6"/>
    </row>
    <row r="22274" spans="8:14" x14ac:dyDescent="0.55000000000000004">
      <c r="H22274" s="4"/>
      <c r="M22274" s="5"/>
      <c r="N22274" s="6"/>
    </row>
    <row r="22275" spans="8:14" x14ac:dyDescent="0.55000000000000004">
      <c r="H22275" s="4"/>
      <c r="M22275" s="5"/>
      <c r="N22275" s="6"/>
    </row>
    <row r="22276" spans="8:14" x14ac:dyDescent="0.55000000000000004">
      <c r="H22276" s="4"/>
      <c r="M22276" s="5"/>
      <c r="N22276" s="6"/>
    </row>
    <row r="22277" spans="8:14" x14ac:dyDescent="0.55000000000000004">
      <c r="H22277" s="4"/>
      <c r="M22277" s="5"/>
      <c r="N22277" s="6"/>
    </row>
    <row r="22278" spans="8:14" x14ac:dyDescent="0.55000000000000004">
      <c r="H22278" s="4"/>
      <c r="M22278" s="5"/>
      <c r="N22278" s="6"/>
    </row>
    <row r="22279" spans="8:14" x14ac:dyDescent="0.55000000000000004">
      <c r="H22279" s="4"/>
      <c r="M22279" s="5"/>
      <c r="N22279" s="6"/>
    </row>
    <row r="22280" spans="8:14" x14ac:dyDescent="0.55000000000000004">
      <c r="H22280" s="4"/>
      <c r="M22280" s="5"/>
      <c r="N22280" s="6"/>
    </row>
    <row r="22281" spans="8:14" x14ac:dyDescent="0.55000000000000004">
      <c r="H22281" s="4"/>
      <c r="M22281" s="5"/>
      <c r="N22281" s="6"/>
    </row>
    <row r="22282" spans="8:14" x14ac:dyDescent="0.55000000000000004">
      <c r="H22282" s="4"/>
      <c r="M22282" s="5"/>
      <c r="N22282" s="6"/>
    </row>
    <row r="22283" spans="8:14" x14ac:dyDescent="0.55000000000000004">
      <c r="H22283" s="4"/>
      <c r="M22283" s="5"/>
      <c r="N22283" s="6"/>
    </row>
    <row r="22284" spans="8:14" x14ac:dyDescent="0.55000000000000004">
      <c r="H22284" s="4"/>
      <c r="M22284" s="5"/>
      <c r="N22284" s="6"/>
    </row>
    <row r="22285" spans="8:14" x14ac:dyDescent="0.55000000000000004">
      <c r="H22285" s="4"/>
      <c r="M22285" s="5"/>
      <c r="N22285" s="6"/>
    </row>
    <row r="22286" spans="8:14" x14ac:dyDescent="0.55000000000000004">
      <c r="H22286" s="4"/>
      <c r="M22286" s="5"/>
      <c r="N22286" s="6"/>
    </row>
    <row r="22287" spans="8:14" x14ac:dyDescent="0.55000000000000004">
      <c r="H22287" s="4"/>
      <c r="M22287" s="5"/>
      <c r="N22287" s="6"/>
    </row>
    <row r="22288" spans="8:14" x14ac:dyDescent="0.55000000000000004">
      <c r="H22288" s="4"/>
      <c r="M22288" s="5"/>
      <c r="N22288" s="6"/>
    </row>
    <row r="22289" spans="8:14" x14ac:dyDescent="0.55000000000000004">
      <c r="H22289" s="4"/>
      <c r="M22289" s="5"/>
      <c r="N22289" s="6"/>
    </row>
    <row r="22290" spans="8:14" x14ac:dyDescent="0.55000000000000004">
      <c r="H22290" s="4"/>
      <c r="M22290" s="5"/>
      <c r="N22290" s="6"/>
    </row>
    <row r="22291" spans="8:14" x14ac:dyDescent="0.55000000000000004">
      <c r="H22291" s="4"/>
      <c r="M22291" s="5"/>
      <c r="N22291" s="6"/>
    </row>
    <row r="22292" spans="8:14" x14ac:dyDescent="0.55000000000000004">
      <c r="H22292" s="4"/>
      <c r="M22292" s="5"/>
      <c r="N22292" s="6"/>
    </row>
    <row r="22293" spans="8:14" x14ac:dyDescent="0.55000000000000004">
      <c r="H22293" s="4"/>
      <c r="M22293" s="5"/>
      <c r="N22293" s="6"/>
    </row>
    <row r="22294" spans="8:14" x14ac:dyDescent="0.55000000000000004">
      <c r="H22294" s="4"/>
      <c r="M22294" s="5"/>
      <c r="N22294" s="6"/>
    </row>
    <row r="22295" spans="8:14" x14ac:dyDescent="0.55000000000000004">
      <c r="H22295" s="4"/>
      <c r="M22295" s="5"/>
      <c r="N22295" s="6"/>
    </row>
    <row r="22296" spans="8:14" x14ac:dyDescent="0.55000000000000004">
      <c r="H22296" s="4"/>
      <c r="M22296" s="5"/>
      <c r="N22296" s="6"/>
    </row>
    <row r="22297" spans="8:14" x14ac:dyDescent="0.55000000000000004">
      <c r="H22297" s="4"/>
      <c r="M22297" s="5"/>
      <c r="N22297" s="6"/>
    </row>
    <row r="22298" spans="8:14" x14ac:dyDescent="0.55000000000000004">
      <c r="H22298" s="4"/>
      <c r="M22298" s="5"/>
      <c r="N22298" s="6"/>
    </row>
    <row r="22299" spans="8:14" x14ac:dyDescent="0.55000000000000004">
      <c r="H22299" s="4"/>
      <c r="M22299" s="5"/>
      <c r="N22299" s="6"/>
    </row>
    <row r="22300" spans="8:14" x14ac:dyDescent="0.55000000000000004">
      <c r="H22300" s="4"/>
      <c r="M22300" s="5"/>
      <c r="N22300" s="6"/>
    </row>
    <row r="22301" spans="8:14" x14ac:dyDescent="0.55000000000000004">
      <c r="H22301" s="4"/>
      <c r="M22301" s="5"/>
      <c r="N22301" s="6"/>
    </row>
    <row r="22302" spans="8:14" x14ac:dyDescent="0.55000000000000004">
      <c r="H22302" s="4"/>
      <c r="M22302" s="5"/>
      <c r="N22302" s="6"/>
    </row>
    <row r="22303" spans="8:14" x14ac:dyDescent="0.55000000000000004">
      <c r="H22303" s="4"/>
      <c r="M22303" s="5"/>
      <c r="N22303" s="6"/>
    </row>
    <row r="22304" spans="8:14" x14ac:dyDescent="0.55000000000000004">
      <c r="H22304" s="4"/>
      <c r="M22304" s="5"/>
      <c r="N22304" s="6"/>
    </row>
    <row r="22305" spans="8:14" x14ac:dyDescent="0.55000000000000004">
      <c r="H22305" s="4"/>
      <c r="M22305" s="5"/>
      <c r="N22305" s="6"/>
    </row>
    <row r="22306" spans="8:14" x14ac:dyDescent="0.55000000000000004">
      <c r="H22306" s="4"/>
      <c r="M22306" s="5"/>
      <c r="N22306" s="6"/>
    </row>
    <row r="22307" spans="8:14" x14ac:dyDescent="0.55000000000000004">
      <c r="H22307" s="4"/>
      <c r="M22307" s="5"/>
      <c r="N22307" s="6"/>
    </row>
    <row r="22308" spans="8:14" x14ac:dyDescent="0.55000000000000004">
      <c r="H22308" s="4"/>
      <c r="M22308" s="5"/>
      <c r="N22308" s="6"/>
    </row>
    <row r="22309" spans="8:14" x14ac:dyDescent="0.55000000000000004">
      <c r="H22309" s="4"/>
      <c r="M22309" s="5"/>
      <c r="N22309" s="6"/>
    </row>
    <row r="22310" spans="8:14" x14ac:dyDescent="0.55000000000000004">
      <c r="H22310" s="4"/>
      <c r="M22310" s="5"/>
      <c r="N22310" s="6"/>
    </row>
    <row r="22311" spans="8:14" x14ac:dyDescent="0.55000000000000004">
      <c r="H22311" s="4"/>
      <c r="M22311" s="5"/>
      <c r="N22311" s="6"/>
    </row>
    <row r="22312" spans="8:14" x14ac:dyDescent="0.55000000000000004">
      <c r="H22312" s="4"/>
      <c r="M22312" s="5"/>
      <c r="N22312" s="6"/>
    </row>
    <row r="22313" spans="8:14" x14ac:dyDescent="0.55000000000000004">
      <c r="H22313" s="4"/>
      <c r="M22313" s="5"/>
      <c r="N22313" s="6"/>
    </row>
    <row r="22314" spans="8:14" x14ac:dyDescent="0.55000000000000004">
      <c r="H22314" s="4"/>
      <c r="M22314" s="5"/>
      <c r="N22314" s="6"/>
    </row>
    <row r="22315" spans="8:14" x14ac:dyDescent="0.55000000000000004">
      <c r="H22315" s="4"/>
      <c r="M22315" s="5"/>
      <c r="N22315" s="6"/>
    </row>
    <row r="22316" spans="8:14" x14ac:dyDescent="0.55000000000000004">
      <c r="H22316" s="4"/>
      <c r="M22316" s="5"/>
      <c r="N22316" s="6"/>
    </row>
    <row r="22317" spans="8:14" x14ac:dyDescent="0.55000000000000004">
      <c r="H22317" s="4"/>
      <c r="M22317" s="5"/>
      <c r="N22317" s="6"/>
    </row>
    <row r="22318" spans="8:14" x14ac:dyDescent="0.55000000000000004">
      <c r="H22318" s="4"/>
      <c r="M22318" s="5"/>
      <c r="N22318" s="6"/>
    </row>
    <row r="22319" spans="8:14" x14ac:dyDescent="0.55000000000000004">
      <c r="H22319" s="4"/>
      <c r="M22319" s="5"/>
      <c r="N22319" s="6"/>
    </row>
    <row r="22320" spans="8:14" x14ac:dyDescent="0.55000000000000004">
      <c r="H22320" s="4"/>
      <c r="M22320" s="5"/>
      <c r="N22320" s="6"/>
    </row>
    <row r="22321" spans="8:14" x14ac:dyDescent="0.55000000000000004">
      <c r="H22321" s="4"/>
      <c r="M22321" s="5"/>
      <c r="N22321" s="6"/>
    </row>
    <row r="22322" spans="8:14" x14ac:dyDescent="0.55000000000000004">
      <c r="H22322" s="4"/>
      <c r="M22322" s="5"/>
      <c r="N22322" s="6"/>
    </row>
    <row r="22323" spans="8:14" x14ac:dyDescent="0.55000000000000004">
      <c r="H22323" s="4"/>
      <c r="M22323" s="5"/>
      <c r="N22323" s="6"/>
    </row>
    <row r="22324" spans="8:14" x14ac:dyDescent="0.55000000000000004">
      <c r="H22324" s="4"/>
      <c r="M22324" s="5"/>
      <c r="N22324" s="6"/>
    </row>
    <row r="22325" spans="8:14" x14ac:dyDescent="0.55000000000000004">
      <c r="H22325" s="4"/>
      <c r="M22325" s="5"/>
      <c r="N22325" s="6"/>
    </row>
    <row r="22326" spans="8:14" x14ac:dyDescent="0.55000000000000004">
      <c r="H22326" s="4"/>
      <c r="M22326" s="5"/>
      <c r="N22326" s="6"/>
    </row>
    <row r="22327" spans="8:14" x14ac:dyDescent="0.55000000000000004">
      <c r="H22327" s="4"/>
      <c r="M22327" s="5"/>
      <c r="N22327" s="6"/>
    </row>
    <row r="22328" spans="8:14" x14ac:dyDescent="0.55000000000000004">
      <c r="H22328" s="4"/>
      <c r="M22328" s="5"/>
      <c r="N22328" s="6"/>
    </row>
    <row r="22329" spans="8:14" x14ac:dyDescent="0.55000000000000004">
      <c r="H22329" s="4"/>
      <c r="M22329" s="5"/>
      <c r="N22329" s="6"/>
    </row>
    <row r="22330" spans="8:14" x14ac:dyDescent="0.55000000000000004">
      <c r="H22330" s="4"/>
      <c r="M22330" s="5"/>
      <c r="N22330" s="6"/>
    </row>
    <row r="22331" spans="8:14" x14ac:dyDescent="0.55000000000000004">
      <c r="H22331" s="4"/>
      <c r="M22331" s="5"/>
      <c r="N22331" s="6"/>
    </row>
    <row r="22332" spans="8:14" x14ac:dyDescent="0.55000000000000004">
      <c r="H22332" s="4"/>
      <c r="M22332" s="5"/>
      <c r="N22332" s="6"/>
    </row>
    <row r="22333" spans="8:14" x14ac:dyDescent="0.55000000000000004">
      <c r="H22333" s="4"/>
      <c r="M22333" s="5"/>
      <c r="N22333" s="6"/>
    </row>
    <row r="22334" spans="8:14" x14ac:dyDescent="0.55000000000000004">
      <c r="H22334" s="4"/>
      <c r="M22334" s="5"/>
      <c r="N22334" s="6"/>
    </row>
    <row r="22335" spans="8:14" x14ac:dyDescent="0.55000000000000004">
      <c r="H22335" s="4"/>
      <c r="M22335" s="5"/>
      <c r="N22335" s="6"/>
    </row>
    <row r="22336" spans="8:14" x14ac:dyDescent="0.55000000000000004">
      <c r="H22336" s="4"/>
      <c r="M22336" s="5"/>
      <c r="N22336" s="6"/>
    </row>
    <row r="22337" spans="8:14" x14ac:dyDescent="0.55000000000000004">
      <c r="H22337" s="4"/>
      <c r="M22337" s="5"/>
      <c r="N22337" s="6"/>
    </row>
    <row r="22338" spans="8:14" x14ac:dyDescent="0.55000000000000004">
      <c r="H22338" s="4"/>
      <c r="M22338" s="5"/>
      <c r="N22338" s="6"/>
    </row>
    <row r="22339" spans="8:14" x14ac:dyDescent="0.55000000000000004">
      <c r="H22339" s="4"/>
      <c r="M22339" s="5"/>
      <c r="N22339" s="6"/>
    </row>
    <row r="22340" spans="8:14" x14ac:dyDescent="0.55000000000000004">
      <c r="H22340" s="4"/>
      <c r="M22340" s="5"/>
      <c r="N22340" s="6"/>
    </row>
    <row r="22341" spans="8:14" x14ac:dyDescent="0.55000000000000004">
      <c r="H22341" s="4"/>
      <c r="M22341" s="5"/>
      <c r="N22341" s="6"/>
    </row>
    <row r="22342" spans="8:14" x14ac:dyDescent="0.55000000000000004">
      <c r="H22342" s="4"/>
      <c r="M22342" s="5"/>
      <c r="N22342" s="6"/>
    </row>
    <row r="22343" spans="8:14" x14ac:dyDescent="0.55000000000000004">
      <c r="H22343" s="4"/>
      <c r="M22343" s="5"/>
      <c r="N22343" s="6"/>
    </row>
    <row r="22344" spans="8:14" x14ac:dyDescent="0.55000000000000004">
      <c r="H22344" s="4"/>
      <c r="M22344" s="5"/>
      <c r="N22344" s="6"/>
    </row>
    <row r="22345" spans="8:14" x14ac:dyDescent="0.55000000000000004">
      <c r="H22345" s="4"/>
      <c r="M22345" s="5"/>
      <c r="N22345" s="6"/>
    </row>
    <row r="22346" spans="8:14" x14ac:dyDescent="0.55000000000000004">
      <c r="H22346" s="4"/>
      <c r="M22346" s="5"/>
      <c r="N22346" s="6"/>
    </row>
    <row r="22347" spans="8:14" x14ac:dyDescent="0.55000000000000004">
      <c r="H22347" s="4"/>
      <c r="M22347" s="5"/>
      <c r="N22347" s="6"/>
    </row>
    <row r="22348" spans="8:14" x14ac:dyDescent="0.55000000000000004">
      <c r="H22348" s="4"/>
      <c r="M22348" s="5"/>
      <c r="N22348" s="6"/>
    </row>
    <row r="22349" spans="8:14" x14ac:dyDescent="0.55000000000000004">
      <c r="H22349" s="4"/>
      <c r="M22349" s="5"/>
      <c r="N22349" s="6"/>
    </row>
    <row r="22350" spans="8:14" x14ac:dyDescent="0.55000000000000004">
      <c r="H22350" s="4"/>
      <c r="M22350" s="5"/>
      <c r="N22350" s="6"/>
    </row>
    <row r="22351" spans="8:14" x14ac:dyDescent="0.55000000000000004">
      <c r="H22351" s="4"/>
      <c r="M22351" s="5"/>
      <c r="N22351" s="6"/>
    </row>
    <row r="22352" spans="8:14" x14ac:dyDescent="0.55000000000000004">
      <c r="H22352" s="4"/>
      <c r="M22352" s="5"/>
      <c r="N22352" s="6"/>
    </row>
    <row r="22353" spans="8:14" x14ac:dyDescent="0.55000000000000004">
      <c r="H22353" s="4"/>
      <c r="M22353" s="5"/>
      <c r="N22353" s="6"/>
    </row>
    <row r="22354" spans="8:14" x14ac:dyDescent="0.55000000000000004">
      <c r="H22354" s="4"/>
      <c r="M22354" s="5"/>
      <c r="N22354" s="6"/>
    </row>
    <row r="22355" spans="8:14" x14ac:dyDescent="0.55000000000000004">
      <c r="H22355" s="4"/>
      <c r="M22355" s="5"/>
      <c r="N22355" s="6"/>
    </row>
    <row r="22356" spans="8:14" x14ac:dyDescent="0.55000000000000004">
      <c r="H22356" s="4"/>
      <c r="M22356" s="5"/>
      <c r="N22356" s="6"/>
    </row>
    <row r="22357" spans="8:14" x14ac:dyDescent="0.55000000000000004">
      <c r="H22357" s="4"/>
      <c r="M22357" s="5"/>
      <c r="N22357" s="6"/>
    </row>
    <row r="22358" spans="8:14" x14ac:dyDescent="0.55000000000000004">
      <c r="H22358" s="4"/>
      <c r="M22358" s="5"/>
      <c r="N22358" s="6"/>
    </row>
    <row r="22359" spans="8:14" x14ac:dyDescent="0.55000000000000004">
      <c r="H22359" s="4"/>
      <c r="M22359" s="5"/>
      <c r="N22359" s="6"/>
    </row>
    <row r="22360" spans="8:14" x14ac:dyDescent="0.55000000000000004">
      <c r="H22360" s="4"/>
      <c r="M22360" s="5"/>
      <c r="N22360" s="6"/>
    </row>
    <row r="22361" spans="8:14" x14ac:dyDescent="0.55000000000000004">
      <c r="H22361" s="4"/>
      <c r="M22361" s="5"/>
      <c r="N22361" s="6"/>
    </row>
    <row r="22362" spans="8:14" x14ac:dyDescent="0.55000000000000004">
      <c r="H22362" s="4"/>
      <c r="M22362" s="5"/>
      <c r="N22362" s="6"/>
    </row>
    <row r="22363" spans="8:14" x14ac:dyDescent="0.55000000000000004">
      <c r="H22363" s="4"/>
      <c r="M22363" s="5"/>
      <c r="N22363" s="6"/>
    </row>
    <row r="22364" spans="8:14" x14ac:dyDescent="0.55000000000000004">
      <c r="H22364" s="4"/>
      <c r="M22364" s="5"/>
      <c r="N22364" s="6"/>
    </row>
    <row r="22365" spans="8:14" x14ac:dyDescent="0.55000000000000004">
      <c r="H22365" s="4"/>
      <c r="M22365" s="5"/>
      <c r="N22365" s="6"/>
    </row>
    <row r="22366" spans="8:14" x14ac:dyDescent="0.55000000000000004">
      <c r="H22366" s="4"/>
      <c r="M22366" s="5"/>
      <c r="N22366" s="6"/>
    </row>
    <row r="22367" spans="8:14" x14ac:dyDescent="0.55000000000000004">
      <c r="H22367" s="4"/>
      <c r="M22367" s="5"/>
      <c r="N22367" s="6"/>
    </row>
    <row r="22368" spans="8:14" x14ac:dyDescent="0.55000000000000004">
      <c r="H22368" s="4"/>
      <c r="M22368" s="5"/>
      <c r="N22368" s="6"/>
    </row>
    <row r="22369" spans="8:14" x14ac:dyDescent="0.55000000000000004">
      <c r="H22369" s="4"/>
      <c r="M22369" s="5"/>
      <c r="N22369" s="6"/>
    </row>
    <row r="22370" spans="8:14" x14ac:dyDescent="0.55000000000000004">
      <c r="H22370" s="4"/>
      <c r="M22370" s="5"/>
      <c r="N22370" s="6"/>
    </row>
    <row r="22371" spans="8:14" x14ac:dyDescent="0.55000000000000004">
      <c r="H22371" s="4"/>
      <c r="M22371" s="5"/>
      <c r="N22371" s="6"/>
    </row>
    <row r="22372" spans="8:14" x14ac:dyDescent="0.55000000000000004">
      <c r="H22372" s="4"/>
      <c r="M22372" s="5"/>
      <c r="N22372" s="6"/>
    </row>
    <row r="22373" spans="8:14" x14ac:dyDescent="0.55000000000000004">
      <c r="H22373" s="4"/>
      <c r="M22373" s="5"/>
      <c r="N22373" s="6"/>
    </row>
    <row r="22374" spans="8:14" x14ac:dyDescent="0.55000000000000004">
      <c r="H22374" s="4"/>
      <c r="M22374" s="5"/>
      <c r="N22374" s="6"/>
    </row>
    <row r="22375" spans="8:14" x14ac:dyDescent="0.55000000000000004">
      <c r="H22375" s="4"/>
      <c r="M22375" s="5"/>
      <c r="N22375" s="6"/>
    </row>
    <row r="22376" spans="8:14" x14ac:dyDescent="0.55000000000000004">
      <c r="H22376" s="4"/>
      <c r="M22376" s="5"/>
      <c r="N22376" s="6"/>
    </row>
    <row r="22377" spans="8:14" x14ac:dyDescent="0.55000000000000004">
      <c r="H22377" s="4"/>
      <c r="M22377" s="5"/>
      <c r="N22377" s="6"/>
    </row>
    <row r="22378" spans="8:14" x14ac:dyDescent="0.55000000000000004">
      <c r="H22378" s="4"/>
      <c r="M22378" s="5"/>
      <c r="N22378" s="6"/>
    </row>
    <row r="22379" spans="8:14" x14ac:dyDescent="0.55000000000000004">
      <c r="H22379" s="4"/>
      <c r="M22379" s="5"/>
      <c r="N22379" s="6"/>
    </row>
    <row r="22380" spans="8:14" x14ac:dyDescent="0.55000000000000004">
      <c r="H22380" s="4"/>
      <c r="M22380" s="5"/>
      <c r="N22380" s="6"/>
    </row>
    <row r="22381" spans="8:14" x14ac:dyDescent="0.55000000000000004">
      <c r="H22381" s="4"/>
      <c r="M22381" s="5"/>
      <c r="N22381" s="6"/>
    </row>
    <row r="22382" spans="8:14" x14ac:dyDescent="0.55000000000000004">
      <c r="H22382" s="4"/>
      <c r="M22382" s="5"/>
      <c r="N22382" s="6"/>
    </row>
    <row r="22383" spans="8:14" x14ac:dyDescent="0.55000000000000004">
      <c r="H22383" s="4"/>
      <c r="M22383" s="5"/>
      <c r="N22383" s="6"/>
    </row>
    <row r="22384" spans="8:14" x14ac:dyDescent="0.55000000000000004">
      <c r="H22384" s="4"/>
      <c r="M22384" s="5"/>
      <c r="N22384" s="6"/>
    </row>
    <row r="22385" spans="8:14" x14ac:dyDescent="0.55000000000000004">
      <c r="H22385" s="4"/>
      <c r="M22385" s="5"/>
      <c r="N22385" s="6"/>
    </row>
    <row r="22386" spans="8:14" x14ac:dyDescent="0.55000000000000004">
      <c r="H22386" s="4"/>
      <c r="M22386" s="5"/>
      <c r="N22386" s="6"/>
    </row>
    <row r="22387" spans="8:14" x14ac:dyDescent="0.55000000000000004">
      <c r="H22387" s="4"/>
      <c r="M22387" s="5"/>
      <c r="N22387" s="6"/>
    </row>
    <row r="22388" spans="8:14" x14ac:dyDescent="0.55000000000000004">
      <c r="H22388" s="4"/>
      <c r="M22388" s="5"/>
      <c r="N22388" s="6"/>
    </row>
    <row r="22389" spans="8:14" x14ac:dyDescent="0.55000000000000004">
      <c r="H22389" s="4"/>
      <c r="M22389" s="5"/>
      <c r="N22389" s="6"/>
    </row>
    <row r="22390" spans="8:14" x14ac:dyDescent="0.55000000000000004">
      <c r="H22390" s="4"/>
      <c r="M22390" s="5"/>
      <c r="N22390" s="6"/>
    </row>
    <row r="22391" spans="8:14" x14ac:dyDescent="0.55000000000000004">
      <c r="H22391" s="4"/>
      <c r="M22391" s="5"/>
      <c r="N22391" s="6"/>
    </row>
    <row r="22392" spans="8:14" x14ac:dyDescent="0.55000000000000004">
      <c r="H22392" s="4"/>
      <c r="M22392" s="5"/>
      <c r="N22392" s="6"/>
    </row>
    <row r="22393" spans="8:14" x14ac:dyDescent="0.55000000000000004">
      <c r="H22393" s="4"/>
      <c r="M22393" s="5"/>
      <c r="N22393" s="6"/>
    </row>
    <row r="22394" spans="8:14" x14ac:dyDescent="0.55000000000000004">
      <c r="H22394" s="4"/>
      <c r="M22394" s="5"/>
      <c r="N22394" s="6"/>
    </row>
    <row r="22395" spans="8:14" x14ac:dyDescent="0.55000000000000004">
      <c r="H22395" s="4"/>
      <c r="M22395" s="5"/>
      <c r="N22395" s="6"/>
    </row>
    <row r="22396" spans="8:14" x14ac:dyDescent="0.55000000000000004">
      <c r="H22396" s="4"/>
      <c r="M22396" s="5"/>
      <c r="N22396" s="6"/>
    </row>
    <row r="22397" spans="8:14" x14ac:dyDescent="0.55000000000000004">
      <c r="H22397" s="4"/>
      <c r="M22397" s="5"/>
      <c r="N22397" s="6"/>
    </row>
    <row r="22398" spans="8:14" x14ac:dyDescent="0.55000000000000004">
      <c r="H22398" s="4"/>
      <c r="M22398" s="5"/>
      <c r="N22398" s="6"/>
    </row>
    <row r="22399" spans="8:14" x14ac:dyDescent="0.55000000000000004">
      <c r="H22399" s="4"/>
      <c r="M22399" s="5"/>
      <c r="N22399" s="6"/>
    </row>
    <row r="22400" spans="8:14" x14ac:dyDescent="0.55000000000000004">
      <c r="H22400" s="4"/>
      <c r="M22400" s="5"/>
      <c r="N22400" s="6"/>
    </row>
    <row r="22401" spans="8:14" x14ac:dyDescent="0.55000000000000004">
      <c r="H22401" s="4"/>
      <c r="M22401" s="5"/>
      <c r="N22401" s="6"/>
    </row>
    <row r="22402" spans="8:14" x14ac:dyDescent="0.55000000000000004">
      <c r="H22402" s="4"/>
      <c r="M22402" s="5"/>
      <c r="N22402" s="6"/>
    </row>
    <row r="22403" spans="8:14" x14ac:dyDescent="0.55000000000000004">
      <c r="H22403" s="4"/>
      <c r="M22403" s="5"/>
      <c r="N22403" s="6"/>
    </row>
    <row r="22404" spans="8:14" x14ac:dyDescent="0.55000000000000004">
      <c r="H22404" s="4"/>
      <c r="M22404" s="5"/>
      <c r="N22404" s="6"/>
    </row>
    <row r="22405" spans="8:14" x14ac:dyDescent="0.55000000000000004">
      <c r="H22405" s="4"/>
      <c r="M22405" s="5"/>
      <c r="N22405" s="6"/>
    </row>
    <row r="22406" spans="8:14" x14ac:dyDescent="0.55000000000000004">
      <c r="H22406" s="4"/>
      <c r="M22406" s="5"/>
      <c r="N22406" s="6"/>
    </row>
    <row r="22407" spans="8:14" x14ac:dyDescent="0.55000000000000004">
      <c r="H22407" s="4"/>
      <c r="M22407" s="5"/>
      <c r="N22407" s="6"/>
    </row>
    <row r="22408" spans="8:14" x14ac:dyDescent="0.55000000000000004">
      <c r="H22408" s="4"/>
      <c r="M22408" s="5"/>
      <c r="N22408" s="6"/>
    </row>
    <row r="22409" spans="8:14" x14ac:dyDescent="0.55000000000000004">
      <c r="H22409" s="4"/>
      <c r="M22409" s="5"/>
      <c r="N22409" s="6"/>
    </row>
    <row r="22410" spans="8:14" x14ac:dyDescent="0.55000000000000004">
      <c r="H22410" s="4"/>
      <c r="M22410" s="5"/>
      <c r="N22410" s="6"/>
    </row>
    <row r="22411" spans="8:14" x14ac:dyDescent="0.55000000000000004">
      <c r="H22411" s="4"/>
      <c r="M22411" s="5"/>
      <c r="N22411" s="6"/>
    </row>
    <row r="22412" spans="8:14" x14ac:dyDescent="0.55000000000000004">
      <c r="H22412" s="4"/>
      <c r="M22412" s="5"/>
      <c r="N22412" s="6"/>
    </row>
    <row r="22413" spans="8:14" x14ac:dyDescent="0.55000000000000004">
      <c r="H22413" s="4"/>
      <c r="M22413" s="5"/>
      <c r="N22413" s="6"/>
    </row>
    <row r="22414" spans="8:14" x14ac:dyDescent="0.55000000000000004">
      <c r="H22414" s="4"/>
      <c r="M22414" s="5"/>
      <c r="N22414" s="6"/>
    </row>
    <row r="22415" spans="8:14" x14ac:dyDescent="0.55000000000000004">
      <c r="H22415" s="4"/>
      <c r="M22415" s="5"/>
      <c r="N22415" s="6"/>
    </row>
    <row r="22416" spans="8:14" x14ac:dyDescent="0.55000000000000004">
      <c r="H22416" s="4"/>
      <c r="M22416" s="5"/>
      <c r="N22416" s="6"/>
    </row>
    <row r="22417" spans="8:14" x14ac:dyDescent="0.55000000000000004">
      <c r="H22417" s="4"/>
      <c r="M22417" s="5"/>
      <c r="N22417" s="6"/>
    </row>
    <row r="22418" spans="8:14" x14ac:dyDescent="0.55000000000000004">
      <c r="H22418" s="4"/>
      <c r="M22418" s="5"/>
      <c r="N22418" s="6"/>
    </row>
    <row r="22419" spans="8:14" x14ac:dyDescent="0.55000000000000004">
      <c r="H22419" s="4"/>
      <c r="M22419" s="5"/>
      <c r="N22419" s="6"/>
    </row>
    <row r="22420" spans="8:14" x14ac:dyDescent="0.55000000000000004">
      <c r="H22420" s="4"/>
      <c r="M22420" s="5"/>
      <c r="N22420" s="6"/>
    </row>
    <row r="22421" spans="8:14" x14ac:dyDescent="0.55000000000000004">
      <c r="H22421" s="4"/>
      <c r="M22421" s="5"/>
      <c r="N22421" s="6"/>
    </row>
    <row r="22422" spans="8:14" x14ac:dyDescent="0.55000000000000004">
      <c r="H22422" s="4"/>
      <c r="M22422" s="5"/>
      <c r="N22422" s="6"/>
    </row>
    <row r="22423" spans="8:14" x14ac:dyDescent="0.55000000000000004">
      <c r="H22423" s="4"/>
      <c r="M22423" s="5"/>
      <c r="N22423" s="6"/>
    </row>
    <row r="22424" spans="8:14" x14ac:dyDescent="0.55000000000000004">
      <c r="H22424" s="4"/>
      <c r="M22424" s="5"/>
      <c r="N22424" s="6"/>
    </row>
    <row r="22425" spans="8:14" x14ac:dyDescent="0.55000000000000004">
      <c r="H22425" s="4"/>
      <c r="M22425" s="5"/>
      <c r="N22425" s="6"/>
    </row>
    <row r="22426" spans="8:14" x14ac:dyDescent="0.55000000000000004">
      <c r="H22426" s="4"/>
      <c r="M22426" s="5"/>
      <c r="N22426" s="6"/>
    </row>
    <row r="22427" spans="8:14" x14ac:dyDescent="0.55000000000000004">
      <c r="H22427" s="4"/>
      <c r="M22427" s="5"/>
      <c r="N22427" s="6"/>
    </row>
    <row r="22428" spans="8:14" x14ac:dyDescent="0.55000000000000004">
      <c r="H22428" s="4"/>
      <c r="M22428" s="5"/>
      <c r="N22428" s="6"/>
    </row>
    <row r="22429" spans="8:14" x14ac:dyDescent="0.55000000000000004">
      <c r="H22429" s="4"/>
      <c r="M22429" s="5"/>
      <c r="N22429" s="6"/>
    </row>
    <row r="22430" spans="8:14" x14ac:dyDescent="0.55000000000000004">
      <c r="H22430" s="4"/>
      <c r="M22430" s="5"/>
      <c r="N22430" s="6"/>
    </row>
    <row r="22431" spans="8:14" x14ac:dyDescent="0.55000000000000004">
      <c r="H22431" s="4"/>
      <c r="M22431" s="5"/>
      <c r="N22431" s="6"/>
    </row>
    <row r="22432" spans="8:14" x14ac:dyDescent="0.55000000000000004">
      <c r="H22432" s="4"/>
      <c r="M22432" s="5"/>
      <c r="N22432" s="6"/>
    </row>
    <row r="22433" spans="8:14" x14ac:dyDescent="0.55000000000000004">
      <c r="H22433" s="4"/>
      <c r="M22433" s="5"/>
      <c r="N22433" s="6"/>
    </row>
    <row r="22434" spans="8:14" x14ac:dyDescent="0.55000000000000004">
      <c r="H22434" s="4"/>
      <c r="M22434" s="5"/>
      <c r="N22434" s="6"/>
    </row>
    <row r="22435" spans="8:14" x14ac:dyDescent="0.55000000000000004">
      <c r="H22435" s="4"/>
      <c r="M22435" s="5"/>
      <c r="N22435" s="6"/>
    </row>
    <row r="22436" spans="8:14" x14ac:dyDescent="0.55000000000000004">
      <c r="H22436" s="4"/>
      <c r="M22436" s="5"/>
      <c r="N22436" s="6"/>
    </row>
    <row r="22437" spans="8:14" x14ac:dyDescent="0.55000000000000004">
      <c r="H22437" s="4"/>
      <c r="M22437" s="5"/>
      <c r="N22437" s="6"/>
    </row>
    <row r="22438" spans="8:14" x14ac:dyDescent="0.55000000000000004">
      <c r="H22438" s="4"/>
      <c r="M22438" s="5"/>
      <c r="N22438" s="6"/>
    </row>
    <row r="22439" spans="8:14" x14ac:dyDescent="0.55000000000000004">
      <c r="H22439" s="4"/>
      <c r="M22439" s="5"/>
      <c r="N22439" s="6"/>
    </row>
    <row r="22440" spans="8:14" x14ac:dyDescent="0.55000000000000004">
      <c r="H22440" s="4"/>
      <c r="M22440" s="5"/>
      <c r="N22440" s="6"/>
    </row>
    <row r="22441" spans="8:14" x14ac:dyDescent="0.55000000000000004">
      <c r="H22441" s="4"/>
      <c r="M22441" s="5"/>
      <c r="N22441" s="6"/>
    </row>
    <row r="22442" spans="8:14" x14ac:dyDescent="0.55000000000000004">
      <c r="H22442" s="4"/>
      <c r="M22442" s="5"/>
      <c r="N22442" s="6"/>
    </row>
    <row r="22443" spans="8:14" x14ac:dyDescent="0.55000000000000004">
      <c r="H22443" s="4"/>
      <c r="M22443" s="5"/>
      <c r="N22443" s="6"/>
    </row>
    <row r="22444" spans="8:14" x14ac:dyDescent="0.55000000000000004">
      <c r="H22444" s="4"/>
      <c r="M22444" s="5"/>
      <c r="N22444" s="6"/>
    </row>
    <row r="22445" spans="8:14" x14ac:dyDescent="0.55000000000000004">
      <c r="H22445" s="4"/>
      <c r="M22445" s="5"/>
      <c r="N22445" s="6"/>
    </row>
    <row r="22446" spans="8:14" x14ac:dyDescent="0.55000000000000004">
      <c r="H22446" s="4"/>
      <c r="M22446" s="5"/>
      <c r="N22446" s="6"/>
    </row>
    <row r="22447" spans="8:14" x14ac:dyDescent="0.55000000000000004">
      <c r="H22447" s="4"/>
      <c r="M22447" s="5"/>
      <c r="N22447" s="6"/>
    </row>
    <row r="22448" spans="8:14" x14ac:dyDescent="0.55000000000000004">
      <c r="H22448" s="4"/>
      <c r="M22448" s="5"/>
      <c r="N22448" s="6"/>
    </row>
    <row r="22449" spans="8:14" x14ac:dyDescent="0.55000000000000004">
      <c r="H22449" s="4"/>
      <c r="M22449" s="5"/>
      <c r="N22449" s="6"/>
    </row>
    <row r="22450" spans="8:14" x14ac:dyDescent="0.55000000000000004">
      <c r="H22450" s="4"/>
      <c r="M22450" s="5"/>
      <c r="N22450" s="6"/>
    </row>
    <row r="22451" spans="8:14" x14ac:dyDescent="0.55000000000000004">
      <c r="H22451" s="4"/>
      <c r="M22451" s="5"/>
      <c r="N22451" s="6"/>
    </row>
    <row r="22452" spans="8:14" x14ac:dyDescent="0.55000000000000004">
      <c r="H22452" s="4"/>
      <c r="M22452" s="5"/>
      <c r="N22452" s="6"/>
    </row>
    <row r="22453" spans="8:14" x14ac:dyDescent="0.55000000000000004">
      <c r="H22453" s="4"/>
      <c r="M22453" s="5"/>
      <c r="N22453" s="6"/>
    </row>
    <row r="22454" spans="8:14" x14ac:dyDescent="0.55000000000000004">
      <c r="H22454" s="4"/>
      <c r="M22454" s="5"/>
      <c r="N22454" s="6"/>
    </row>
    <row r="22455" spans="8:14" x14ac:dyDescent="0.55000000000000004">
      <c r="H22455" s="4"/>
      <c r="M22455" s="5"/>
      <c r="N22455" s="6"/>
    </row>
    <row r="22456" spans="8:14" x14ac:dyDescent="0.55000000000000004">
      <c r="H22456" s="4"/>
      <c r="M22456" s="5"/>
      <c r="N22456" s="6"/>
    </row>
    <row r="22457" spans="8:14" x14ac:dyDescent="0.55000000000000004">
      <c r="H22457" s="4"/>
      <c r="M22457" s="5"/>
      <c r="N22457" s="6"/>
    </row>
    <row r="22458" spans="8:14" x14ac:dyDescent="0.55000000000000004">
      <c r="H22458" s="4"/>
      <c r="M22458" s="5"/>
      <c r="N22458" s="6"/>
    </row>
    <row r="22459" spans="8:14" x14ac:dyDescent="0.55000000000000004">
      <c r="H22459" s="4"/>
      <c r="M22459" s="5"/>
      <c r="N22459" s="6"/>
    </row>
    <row r="22460" spans="8:14" x14ac:dyDescent="0.55000000000000004">
      <c r="H22460" s="4"/>
      <c r="M22460" s="5"/>
      <c r="N22460" s="6"/>
    </row>
    <row r="22461" spans="8:14" x14ac:dyDescent="0.55000000000000004">
      <c r="H22461" s="4"/>
      <c r="M22461" s="5"/>
      <c r="N22461" s="6"/>
    </row>
    <row r="22462" spans="8:14" x14ac:dyDescent="0.55000000000000004">
      <c r="H22462" s="4"/>
      <c r="M22462" s="5"/>
      <c r="N22462" s="6"/>
    </row>
    <row r="22463" spans="8:14" x14ac:dyDescent="0.55000000000000004">
      <c r="H22463" s="4"/>
      <c r="M22463" s="5"/>
      <c r="N22463" s="6"/>
    </row>
    <row r="22464" spans="8:14" x14ac:dyDescent="0.55000000000000004">
      <c r="H22464" s="4"/>
      <c r="M22464" s="5"/>
      <c r="N22464" s="6"/>
    </row>
    <row r="22465" spans="8:14" x14ac:dyDescent="0.55000000000000004">
      <c r="H22465" s="4"/>
      <c r="M22465" s="5"/>
      <c r="N22465" s="6"/>
    </row>
    <row r="22466" spans="8:14" x14ac:dyDescent="0.55000000000000004">
      <c r="H22466" s="4"/>
      <c r="M22466" s="5"/>
      <c r="N22466" s="6"/>
    </row>
    <row r="22467" spans="8:14" x14ac:dyDescent="0.55000000000000004">
      <c r="H22467" s="4"/>
      <c r="M22467" s="5"/>
      <c r="N22467" s="6"/>
    </row>
    <row r="22468" spans="8:14" x14ac:dyDescent="0.55000000000000004">
      <c r="H22468" s="4"/>
      <c r="M22468" s="5"/>
      <c r="N22468" s="6"/>
    </row>
    <row r="22469" spans="8:14" x14ac:dyDescent="0.55000000000000004">
      <c r="H22469" s="4"/>
      <c r="M22469" s="5"/>
      <c r="N22469" s="6"/>
    </row>
    <row r="22470" spans="8:14" x14ac:dyDescent="0.55000000000000004">
      <c r="H22470" s="4"/>
      <c r="M22470" s="5"/>
      <c r="N22470" s="6"/>
    </row>
    <row r="22471" spans="8:14" x14ac:dyDescent="0.55000000000000004">
      <c r="H22471" s="4"/>
      <c r="M22471" s="5"/>
      <c r="N22471" s="6"/>
    </row>
    <row r="22472" spans="8:14" x14ac:dyDescent="0.55000000000000004">
      <c r="H22472" s="4"/>
      <c r="M22472" s="5"/>
      <c r="N22472" s="6"/>
    </row>
    <row r="22473" spans="8:14" x14ac:dyDescent="0.55000000000000004">
      <c r="H22473" s="4"/>
      <c r="M22473" s="5"/>
      <c r="N22473" s="6"/>
    </row>
    <row r="22474" spans="8:14" x14ac:dyDescent="0.55000000000000004">
      <c r="H22474" s="4"/>
      <c r="M22474" s="5"/>
      <c r="N22474" s="6"/>
    </row>
    <row r="22475" spans="8:14" x14ac:dyDescent="0.55000000000000004">
      <c r="H22475" s="4"/>
      <c r="M22475" s="5"/>
      <c r="N22475" s="6"/>
    </row>
    <row r="22476" spans="8:14" x14ac:dyDescent="0.55000000000000004">
      <c r="H22476" s="4"/>
      <c r="M22476" s="5"/>
      <c r="N22476" s="6"/>
    </row>
    <row r="22477" spans="8:14" x14ac:dyDescent="0.55000000000000004">
      <c r="H22477" s="4"/>
      <c r="M22477" s="5"/>
      <c r="N22477" s="6"/>
    </row>
    <row r="22478" spans="8:14" x14ac:dyDescent="0.55000000000000004">
      <c r="H22478" s="4"/>
      <c r="M22478" s="5"/>
      <c r="N22478" s="6"/>
    </row>
    <row r="22479" spans="8:14" x14ac:dyDescent="0.55000000000000004">
      <c r="H22479" s="4"/>
      <c r="M22479" s="5"/>
      <c r="N22479" s="6"/>
    </row>
    <row r="22480" spans="8:14" x14ac:dyDescent="0.55000000000000004">
      <c r="H22480" s="4"/>
      <c r="M22480" s="5"/>
      <c r="N22480" s="6"/>
    </row>
    <row r="22481" spans="8:14" x14ac:dyDescent="0.55000000000000004">
      <c r="H22481" s="4"/>
      <c r="M22481" s="5"/>
      <c r="N22481" s="6"/>
    </row>
    <row r="22482" spans="8:14" x14ac:dyDescent="0.55000000000000004">
      <c r="H22482" s="4"/>
      <c r="M22482" s="5"/>
      <c r="N22482" s="6"/>
    </row>
    <row r="22483" spans="8:14" x14ac:dyDescent="0.55000000000000004">
      <c r="H22483" s="4"/>
      <c r="M22483" s="5"/>
      <c r="N22483" s="6"/>
    </row>
    <row r="22484" spans="8:14" x14ac:dyDescent="0.55000000000000004">
      <c r="H22484" s="4"/>
      <c r="M22484" s="5"/>
      <c r="N22484" s="6"/>
    </row>
    <row r="22485" spans="8:14" x14ac:dyDescent="0.55000000000000004">
      <c r="H22485" s="4"/>
      <c r="M22485" s="5"/>
      <c r="N22485" s="6"/>
    </row>
    <row r="22486" spans="8:14" x14ac:dyDescent="0.55000000000000004">
      <c r="H22486" s="4"/>
      <c r="M22486" s="5"/>
      <c r="N22486" s="6"/>
    </row>
    <row r="22487" spans="8:14" x14ac:dyDescent="0.55000000000000004">
      <c r="H22487" s="4"/>
      <c r="M22487" s="5"/>
      <c r="N22487" s="6"/>
    </row>
    <row r="22488" spans="8:14" x14ac:dyDescent="0.55000000000000004">
      <c r="H22488" s="4"/>
      <c r="M22488" s="5"/>
      <c r="N22488" s="6"/>
    </row>
    <row r="22489" spans="8:14" x14ac:dyDescent="0.55000000000000004">
      <c r="H22489" s="4"/>
      <c r="M22489" s="5"/>
      <c r="N22489" s="6"/>
    </row>
    <row r="22490" spans="8:14" x14ac:dyDescent="0.55000000000000004">
      <c r="H22490" s="4"/>
      <c r="M22490" s="5"/>
      <c r="N22490" s="6"/>
    </row>
    <row r="22491" spans="8:14" x14ac:dyDescent="0.55000000000000004">
      <c r="H22491" s="4"/>
      <c r="M22491" s="5"/>
      <c r="N22491" s="6"/>
    </row>
    <row r="22492" spans="8:14" x14ac:dyDescent="0.55000000000000004">
      <c r="H22492" s="4"/>
      <c r="M22492" s="5"/>
      <c r="N22492" s="6"/>
    </row>
    <row r="22493" spans="8:14" x14ac:dyDescent="0.55000000000000004">
      <c r="H22493" s="4"/>
      <c r="M22493" s="5"/>
      <c r="N22493" s="6"/>
    </row>
    <row r="22494" spans="8:14" x14ac:dyDescent="0.55000000000000004">
      <c r="H22494" s="4"/>
      <c r="M22494" s="5"/>
      <c r="N22494" s="6"/>
    </row>
    <row r="22495" spans="8:14" x14ac:dyDescent="0.55000000000000004">
      <c r="H22495" s="4"/>
      <c r="M22495" s="5"/>
      <c r="N22495" s="6"/>
    </row>
    <row r="22496" spans="8:14" x14ac:dyDescent="0.55000000000000004">
      <c r="H22496" s="4"/>
      <c r="M22496" s="5"/>
      <c r="N22496" s="6"/>
    </row>
    <row r="22497" spans="8:14" x14ac:dyDescent="0.55000000000000004">
      <c r="H22497" s="4"/>
      <c r="M22497" s="5"/>
      <c r="N22497" s="6"/>
    </row>
    <row r="22498" spans="8:14" x14ac:dyDescent="0.55000000000000004">
      <c r="H22498" s="4"/>
      <c r="M22498" s="5"/>
      <c r="N22498" s="6"/>
    </row>
    <row r="22499" spans="8:14" x14ac:dyDescent="0.55000000000000004">
      <c r="H22499" s="4"/>
      <c r="M22499" s="5"/>
      <c r="N22499" s="6"/>
    </row>
    <row r="22500" spans="8:14" x14ac:dyDescent="0.55000000000000004">
      <c r="H22500" s="4"/>
      <c r="M22500" s="5"/>
      <c r="N22500" s="6"/>
    </row>
    <row r="22501" spans="8:14" x14ac:dyDescent="0.55000000000000004">
      <c r="H22501" s="4"/>
      <c r="M22501" s="5"/>
      <c r="N22501" s="6"/>
    </row>
    <row r="22502" spans="8:14" x14ac:dyDescent="0.55000000000000004">
      <c r="H22502" s="4"/>
      <c r="M22502" s="5"/>
      <c r="N22502" s="6"/>
    </row>
    <row r="22503" spans="8:14" x14ac:dyDescent="0.55000000000000004">
      <c r="H22503" s="4"/>
      <c r="M22503" s="5"/>
      <c r="N22503" s="6"/>
    </row>
    <row r="22504" spans="8:14" x14ac:dyDescent="0.55000000000000004">
      <c r="H22504" s="4"/>
      <c r="M22504" s="5"/>
      <c r="N22504" s="6"/>
    </row>
    <row r="22505" spans="8:14" x14ac:dyDescent="0.55000000000000004">
      <c r="H22505" s="4"/>
      <c r="M22505" s="5"/>
      <c r="N22505" s="6"/>
    </row>
    <row r="22506" spans="8:14" x14ac:dyDescent="0.55000000000000004">
      <c r="H22506" s="4"/>
      <c r="M22506" s="5"/>
      <c r="N22506" s="6"/>
    </row>
    <row r="22507" spans="8:14" x14ac:dyDescent="0.55000000000000004">
      <c r="H22507" s="4"/>
      <c r="M22507" s="5"/>
      <c r="N22507" s="6"/>
    </row>
    <row r="22508" spans="8:14" x14ac:dyDescent="0.55000000000000004">
      <c r="H22508" s="4"/>
      <c r="M22508" s="5"/>
      <c r="N22508" s="6"/>
    </row>
    <row r="22509" spans="8:14" x14ac:dyDescent="0.55000000000000004">
      <c r="H22509" s="4"/>
      <c r="M22509" s="5"/>
      <c r="N22509" s="6"/>
    </row>
    <row r="22510" spans="8:14" x14ac:dyDescent="0.55000000000000004">
      <c r="H22510" s="4"/>
      <c r="M22510" s="5"/>
      <c r="N22510" s="6"/>
    </row>
    <row r="22511" spans="8:14" x14ac:dyDescent="0.55000000000000004">
      <c r="H22511" s="4"/>
      <c r="M22511" s="5"/>
      <c r="N22511" s="6"/>
    </row>
    <row r="22512" spans="8:14" x14ac:dyDescent="0.55000000000000004">
      <c r="H22512" s="4"/>
      <c r="M22512" s="5"/>
      <c r="N22512" s="6"/>
    </row>
    <row r="22513" spans="8:14" x14ac:dyDescent="0.55000000000000004">
      <c r="H22513" s="4"/>
      <c r="M22513" s="5"/>
      <c r="N22513" s="6"/>
    </row>
    <row r="22514" spans="8:14" x14ac:dyDescent="0.55000000000000004">
      <c r="H22514" s="4"/>
      <c r="M22514" s="5"/>
      <c r="N22514" s="6"/>
    </row>
    <row r="22515" spans="8:14" x14ac:dyDescent="0.55000000000000004">
      <c r="H22515" s="4"/>
      <c r="M22515" s="5"/>
      <c r="N22515" s="6"/>
    </row>
    <row r="22516" spans="8:14" x14ac:dyDescent="0.55000000000000004">
      <c r="H22516" s="4"/>
      <c r="M22516" s="5"/>
      <c r="N22516" s="6"/>
    </row>
    <row r="22517" spans="8:14" x14ac:dyDescent="0.55000000000000004">
      <c r="H22517" s="4"/>
      <c r="M22517" s="5"/>
      <c r="N22517" s="6"/>
    </row>
    <row r="22518" spans="8:14" x14ac:dyDescent="0.55000000000000004">
      <c r="H22518" s="4"/>
      <c r="M22518" s="5"/>
      <c r="N22518" s="6"/>
    </row>
    <row r="22519" spans="8:14" x14ac:dyDescent="0.55000000000000004">
      <c r="H22519" s="4"/>
      <c r="M22519" s="5"/>
      <c r="N22519" s="6"/>
    </row>
    <row r="22520" spans="8:14" x14ac:dyDescent="0.55000000000000004">
      <c r="H22520" s="4"/>
      <c r="M22520" s="5"/>
      <c r="N22520" s="6"/>
    </row>
    <row r="22521" spans="8:14" x14ac:dyDescent="0.55000000000000004">
      <c r="H22521" s="4"/>
      <c r="M22521" s="5"/>
      <c r="N22521" s="6"/>
    </row>
    <row r="22522" spans="8:14" x14ac:dyDescent="0.55000000000000004">
      <c r="H22522" s="4"/>
      <c r="M22522" s="5"/>
      <c r="N22522" s="6"/>
    </row>
    <row r="22523" spans="8:14" x14ac:dyDescent="0.55000000000000004">
      <c r="H22523" s="4"/>
      <c r="M22523" s="5"/>
      <c r="N22523" s="6"/>
    </row>
    <row r="22524" spans="8:14" x14ac:dyDescent="0.55000000000000004">
      <c r="H22524" s="4"/>
      <c r="M22524" s="5"/>
      <c r="N22524" s="6"/>
    </row>
    <row r="22525" spans="8:14" x14ac:dyDescent="0.55000000000000004">
      <c r="H22525" s="4"/>
      <c r="M22525" s="5"/>
      <c r="N22525" s="6"/>
    </row>
    <row r="22526" spans="8:14" x14ac:dyDescent="0.55000000000000004">
      <c r="H22526" s="4"/>
      <c r="M22526" s="5"/>
      <c r="N22526" s="6"/>
    </row>
    <row r="22527" spans="8:14" x14ac:dyDescent="0.55000000000000004">
      <c r="H22527" s="4"/>
      <c r="M22527" s="5"/>
      <c r="N22527" s="6"/>
    </row>
    <row r="22528" spans="8:14" x14ac:dyDescent="0.55000000000000004">
      <c r="H22528" s="4"/>
      <c r="M22528" s="5"/>
      <c r="N22528" s="6"/>
    </row>
    <row r="22529" spans="8:14" x14ac:dyDescent="0.55000000000000004">
      <c r="H22529" s="4"/>
      <c r="M22529" s="5"/>
      <c r="N22529" s="6"/>
    </row>
    <row r="22530" spans="8:14" x14ac:dyDescent="0.55000000000000004">
      <c r="H22530" s="4"/>
      <c r="M22530" s="5"/>
      <c r="N22530" s="6"/>
    </row>
    <row r="22531" spans="8:14" x14ac:dyDescent="0.55000000000000004">
      <c r="H22531" s="4"/>
      <c r="M22531" s="5"/>
      <c r="N22531" s="6"/>
    </row>
    <row r="22532" spans="8:14" x14ac:dyDescent="0.55000000000000004">
      <c r="H22532" s="4"/>
      <c r="M22532" s="5"/>
      <c r="N22532" s="6"/>
    </row>
    <row r="22533" spans="8:14" x14ac:dyDescent="0.55000000000000004">
      <c r="H22533" s="4"/>
      <c r="M22533" s="5"/>
      <c r="N22533" s="6"/>
    </row>
    <row r="22534" spans="8:14" x14ac:dyDescent="0.55000000000000004">
      <c r="H22534" s="4"/>
      <c r="M22534" s="5"/>
      <c r="N22534" s="6"/>
    </row>
    <row r="22535" spans="8:14" x14ac:dyDescent="0.55000000000000004">
      <c r="H22535" s="4"/>
      <c r="M22535" s="5"/>
      <c r="N22535" s="6"/>
    </row>
    <row r="22536" spans="8:14" x14ac:dyDescent="0.55000000000000004">
      <c r="H22536" s="4"/>
      <c r="M22536" s="5"/>
      <c r="N22536" s="6"/>
    </row>
    <row r="22537" spans="8:14" x14ac:dyDescent="0.55000000000000004">
      <c r="H22537" s="4"/>
      <c r="M22537" s="5"/>
      <c r="N22537" s="6"/>
    </row>
    <row r="22538" spans="8:14" x14ac:dyDescent="0.55000000000000004">
      <c r="H22538" s="4"/>
      <c r="M22538" s="5"/>
      <c r="N22538" s="6"/>
    </row>
    <row r="22539" spans="8:14" x14ac:dyDescent="0.55000000000000004">
      <c r="H22539" s="4"/>
      <c r="M22539" s="5"/>
      <c r="N22539" s="6"/>
    </row>
    <row r="22540" spans="8:14" x14ac:dyDescent="0.55000000000000004">
      <c r="H22540" s="4"/>
      <c r="M22540" s="5"/>
      <c r="N22540" s="6"/>
    </row>
    <row r="22541" spans="8:14" x14ac:dyDescent="0.55000000000000004">
      <c r="H22541" s="4"/>
      <c r="M22541" s="5"/>
      <c r="N22541" s="6"/>
    </row>
    <row r="22542" spans="8:14" x14ac:dyDescent="0.55000000000000004">
      <c r="H22542" s="4"/>
      <c r="M22542" s="5"/>
      <c r="N22542" s="6"/>
    </row>
    <row r="22543" spans="8:14" x14ac:dyDescent="0.55000000000000004">
      <c r="H22543" s="4"/>
      <c r="M22543" s="5"/>
      <c r="N22543" s="6"/>
    </row>
    <row r="22544" spans="8:14" x14ac:dyDescent="0.55000000000000004">
      <c r="H22544" s="4"/>
      <c r="M22544" s="5"/>
      <c r="N22544" s="6"/>
    </row>
    <row r="22545" spans="8:14" x14ac:dyDescent="0.55000000000000004">
      <c r="H22545" s="4"/>
      <c r="M22545" s="5"/>
      <c r="N22545" s="6"/>
    </row>
    <row r="22546" spans="8:14" x14ac:dyDescent="0.55000000000000004">
      <c r="H22546" s="4"/>
      <c r="M22546" s="5"/>
      <c r="N22546" s="6"/>
    </row>
    <row r="22547" spans="8:14" x14ac:dyDescent="0.55000000000000004">
      <c r="H22547" s="4"/>
      <c r="M22547" s="5"/>
      <c r="N22547" s="6"/>
    </row>
    <row r="22548" spans="8:14" x14ac:dyDescent="0.55000000000000004">
      <c r="H22548" s="4"/>
      <c r="M22548" s="5"/>
      <c r="N22548" s="6"/>
    </row>
    <row r="22549" spans="8:14" x14ac:dyDescent="0.55000000000000004">
      <c r="H22549" s="4"/>
      <c r="M22549" s="5"/>
      <c r="N22549" s="6"/>
    </row>
    <row r="22550" spans="8:14" x14ac:dyDescent="0.55000000000000004">
      <c r="H22550" s="4"/>
      <c r="M22550" s="5"/>
      <c r="N22550" s="6"/>
    </row>
    <row r="22551" spans="8:14" x14ac:dyDescent="0.55000000000000004">
      <c r="H22551" s="4"/>
      <c r="M22551" s="5"/>
      <c r="N22551" s="6"/>
    </row>
    <row r="22552" spans="8:14" x14ac:dyDescent="0.55000000000000004">
      <c r="H22552" s="4"/>
      <c r="M22552" s="5"/>
      <c r="N22552" s="6"/>
    </row>
    <row r="22553" spans="8:14" x14ac:dyDescent="0.55000000000000004">
      <c r="H22553" s="4"/>
      <c r="M22553" s="5"/>
      <c r="N22553" s="6"/>
    </row>
    <row r="22554" spans="8:14" x14ac:dyDescent="0.55000000000000004">
      <c r="H22554" s="4"/>
      <c r="M22554" s="5"/>
      <c r="N22554" s="6"/>
    </row>
    <row r="22555" spans="8:14" x14ac:dyDescent="0.55000000000000004">
      <c r="H22555" s="4"/>
      <c r="M22555" s="5"/>
      <c r="N22555" s="6"/>
    </row>
    <row r="22556" spans="8:14" x14ac:dyDescent="0.55000000000000004">
      <c r="H22556" s="4"/>
      <c r="M22556" s="5"/>
      <c r="N22556" s="6"/>
    </row>
    <row r="22557" spans="8:14" x14ac:dyDescent="0.55000000000000004">
      <c r="H22557" s="4"/>
      <c r="M22557" s="5"/>
      <c r="N22557" s="6"/>
    </row>
    <row r="22558" spans="8:14" x14ac:dyDescent="0.55000000000000004">
      <c r="H22558" s="4"/>
      <c r="M22558" s="5"/>
      <c r="N22558" s="6"/>
    </row>
    <row r="22559" spans="8:14" x14ac:dyDescent="0.55000000000000004">
      <c r="H22559" s="4"/>
      <c r="M22559" s="5"/>
      <c r="N22559" s="6"/>
    </row>
    <row r="22560" spans="8:14" x14ac:dyDescent="0.55000000000000004">
      <c r="H22560" s="4"/>
      <c r="M22560" s="5"/>
      <c r="N22560" s="6"/>
    </row>
    <row r="22561" spans="8:14" x14ac:dyDescent="0.55000000000000004">
      <c r="H22561" s="4"/>
      <c r="M22561" s="5"/>
      <c r="N22561" s="6"/>
    </row>
    <row r="22562" spans="8:14" x14ac:dyDescent="0.55000000000000004">
      <c r="H22562" s="4"/>
      <c r="M22562" s="5"/>
      <c r="N22562" s="6"/>
    </row>
    <row r="22563" spans="8:14" x14ac:dyDescent="0.55000000000000004">
      <c r="H22563" s="4"/>
      <c r="M22563" s="5"/>
      <c r="N22563" s="6"/>
    </row>
    <row r="22564" spans="8:14" x14ac:dyDescent="0.55000000000000004">
      <c r="H22564" s="4"/>
      <c r="M22564" s="5"/>
      <c r="N22564" s="6"/>
    </row>
    <row r="22565" spans="8:14" x14ac:dyDescent="0.55000000000000004">
      <c r="H22565" s="4"/>
      <c r="M22565" s="5"/>
      <c r="N22565" s="6"/>
    </row>
    <row r="22566" spans="8:14" x14ac:dyDescent="0.55000000000000004">
      <c r="H22566" s="4"/>
      <c r="M22566" s="5"/>
      <c r="N22566" s="6"/>
    </row>
    <row r="22567" spans="8:14" x14ac:dyDescent="0.55000000000000004">
      <c r="H22567" s="4"/>
      <c r="M22567" s="5"/>
      <c r="N22567" s="6"/>
    </row>
    <row r="22568" spans="8:14" x14ac:dyDescent="0.55000000000000004">
      <c r="H22568" s="4"/>
      <c r="M22568" s="5"/>
      <c r="N22568" s="6"/>
    </row>
    <row r="22569" spans="8:14" x14ac:dyDescent="0.55000000000000004">
      <c r="H22569" s="4"/>
      <c r="M22569" s="5"/>
      <c r="N22569" s="6"/>
    </row>
    <row r="22570" spans="8:14" x14ac:dyDescent="0.55000000000000004">
      <c r="H22570" s="4"/>
      <c r="M22570" s="5"/>
      <c r="N22570" s="6"/>
    </row>
    <row r="22571" spans="8:14" x14ac:dyDescent="0.55000000000000004">
      <c r="H22571" s="4"/>
      <c r="M22571" s="5"/>
      <c r="N22571" s="6"/>
    </row>
    <row r="22572" spans="8:14" x14ac:dyDescent="0.55000000000000004">
      <c r="H22572" s="4"/>
      <c r="M22572" s="5"/>
      <c r="N22572" s="6"/>
    </row>
    <row r="22573" spans="8:14" x14ac:dyDescent="0.55000000000000004">
      <c r="H22573" s="4"/>
      <c r="M22573" s="5"/>
      <c r="N22573" s="6"/>
    </row>
    <row r="22574" spans="8:14" x14ac:dyDescent="0.55000000000000004">
      <c r="H22574" s="4"/>
      <c r="M22574" s="5"/>
      <c r="N22574" s="6"/>
    </row>
    <row r="22575" spans="8:14" x14ac:dyDescent="0.55000000000000004">
      <c r="H22575" s="4"/>
      <c r="M22575" s="5"/>
      <c r="N22575" s="6"/>
    </row>
    <row r="22576" spans="8:14" x14ac:dyDescent="0.55000000000000004">
      <c r="H22576" s="4"/>
      <c r="M22576" s="5"/>
      <c r="N22576" s="6"/>
    </row>
    <row r="22577" spans="8:14" x14ac:dyDescent="0.55000000000000004">
      <c r="H22577" s="4"/>
      <c r="M22577" s="5"/>
      <c r="N22577" s="6"/>
    </row>
    <row r="22578" spans="8:14" x14ac:dyDescent="0.55000000000000004">
      <c r="H22578" s="4"/>
      <c r="M22578" s="5"/>
      <c r="N22578" s="6"/>
    </row>
    <row r="22579" spans="8:14" x14ac:dyDescent="0.55000000000000004">
      <c r="H22579" s="4"/>
      <c r="M22579" s="5"/>
      <c r="N22579" s="6"/>
    </row>
    <row r="22580" spans="8:14" x14ac:dyDescent="0.55000000000000004">
      <c r="H22580" s="4"/>
      <c r="M22580" s="5"/>
      <c r="N22580" s="6"/>
    </row>
    <row r="22581" spans="8:14" x14ac:dyDescent="0.55000000000000004">
      <c r="H22581" s="4"/>
      <c r="M22581" s="5"/>
      <c r="N22581" s="6"/>
    </row>
    <row r="22582" spans="8:14" x14ac:dyDescent="0.55000000000000004">
      <c r="H22582" s="4"/>
      <c r="M22582" s="5"/>
      <c r="N22582" s="6"/>
    </row>
    <row r="22583" spans="8:14" x14ac:dyDescent="0.55000000000000004">
      <c r="H22583" s="4"/>
      <c r="M22583" s="5"/>
      <c r="N22583" s="6"/>
    </row>
    <row r="22584" spans="8:14" x14ac:dyDescent="0.55000000000000004">
      <c r="H22584" s="4"/>
      <c r="M22584" s="5"/>
      <c r="N22584" s="6"/>
    </row>
    <row r="22585" spans="8:14" x14ac:dyDescent="0.55000000000000004">
      <c r="H22585" s="4"/>
      <c r="M22585" s="5"/>
      <c r="N22585" s="6"/>
    </row>
    <row r="22586" spans="8:14" x14ac:dyDescent="0.55000000000000004">
      <c r="H22586" s="4"/>
      <c r="M22586" s="5"/>
      <c r="N22586" s="6"/>
    </row>
    <row r="22587" spans="8:14" x14ac:dyDescent="0.55000000000000004">
      <c r="H22587" s="4"/>
      <c r="M22587" s="5"/>
      <c r="N22587" s="6"/>
    </row>
    <row r="22588" spans="8:14" x14ac:dyDescent="0.55000000000000004">
      <c r="H22588" s="4"/>
      <c r="M22588" s="5"/>
      <c r="N22588" s="6"/>
    </row>
    <row r="22589" spans="8:14" x14ac:dyDescent="0.55000000000000004">
      <c r="H22589" s="4"/>
      <c r="M22589" s="5"/>
      <c r="N22589" s="6"/>
    </row>
    <row r="22590" spans="8:14" x14ac:dyDescent="0.55000000000000004">
      <c r="H22590" s="4"/>
      <c r="M22590" s="5"/>
      <c r="N22590" s="6"/>
    </row>
    <row r="22591" spans="8:14" x14ac:dyDescent="0.55000000000000004">
      <c r="H22591" s="4"/>
      <c r="M22591" s="5"/>
      <c r="N22591" s="6"/>
    </row>
    <row r="22592" spans="8:14" x14ac:dyDescent="0.55000000000000004">
      <c r="H22592" s="4"/>
      <c r="M22592" s="5"/>
      <c r="N22592" s="6"/>
    </row>
    <row r="22593" spans="8:14" x14ac:dyDescent="0.55000000000000004">
      <c r="H22593" s="4"/>
      <c r="M22593" s="5"/>
      <c r="N22593" s="6"/>
    </row>
    <row r="22594" spans="8:14" x14ac:dyDescent="0.55000000000000004">
      <c r="H22594" s="4"/>
      <c r="M22594" s="5"/>
      <c r="N22594" s="6"/>
    </row>
    <row r="22595" spans="8:14" x14ac:dyDescent="0.55000000000000004">
      <c r="H22595" s="4"/>
      <c r="M22595" s="5"/>
      <c r="N22595" s="6"/>
    </row>
    <row r="22596" spans="8:14" x14ac:dyDescent="0.55000000000000004">
      <c r="H22596" s="4"/>
      <c r="M22596" s="5"/>
      <c r="N22596" s="6"/>
    </row>
    <row r="22597" spans="8:14" x14ac:dyDescent="0.55000000000000004">
      <c r="H22597" s="4"/>
      <c r="M22597" s="5"/>
      <c r="N22597" s="6"/>
    </row>
    <row r="22598" spans="8:14" x14ac:dyDescent="0.55000000000000004">
      <c r="H22598" s="4"/>
      <c r="M22598" s="5"/>
      <c r="N22598" s="6"/>
    </row>
    <row r="22599" spans="8:14" x14ac:dyDescent="0.55000000000000004">
      <c r="H22599" s="4"/>
      <c r="M22599" s="5"/>
      <c r="N22599" s="6"/>
    </row>
    <row r="22600" spans="8:14" x14ac:dyDescent="0.55000000000000004">
      <c r="H22600" s="4"/>
      <c r="M22600" s="5"/>
      <c r="N22600" s="6"/>
    </row>
    <row r="22601" spans="8:14" x14ac:dyDescent="0.55000000000000004">
      <c r="H22601" s="4"/>
      <c r="M22601" s="5"/>
      <c r="N22601" s="6"/>
    </row>
    <row r="22602" spans="8:14" x14ac:dyDescent="0.55000000000000004">
      <c r="H22602" s="4"/>
      <c r="M22602" s="5"/>
      <c r="N22602" s="6"/>
    </row>
    <row r="22603" spans="8:14" x14ac:dyDescent="0.55000000000000004">
      <c r="H22603" s="4"/>
      <c r="M22603" s="5"/>
      <c r="N22603" s="6"/>
    </row>
    <row r="22604" spans="8:14" x14ac:dyDescent="0.55000000000000004">
      <c r="H22604" s="4"/>
      <c r="M22604" s="5"/>
      <c r="N22604" s="6"/>
    </row>
    <row r="22605" spans="8:14" x14ac:dyDescent="0.55000000000000004">
      <c r="H22605" s="4"/>
      <c r="M22605" s="5"/>
      <c r="N22605" s="6"/>
    </row>
    <row r="22606" spans="8:14" x14ac:dyDescent="0.55000000000000004">
      <c r="H22606" s="4"/>
      <c r="M22606" s="5"/>
      <c r="N22606" s="6"/>
    </row>
    <row r="22607" spans="8:14" x14ac:dyDescent="0.55000000000000004">
      <c r="H22607" s="4"/>
      <c r="M22607" s="5"/>
      <c r="N22607" s="6"/>
    </row>
    <row r="22608" spans="8:14" x14ac:dyDescent="0.55000000000000004">
      <c r="H22608" s="4"/>
      <c r="M22608" s="5"/>
      <c r="N22608" s="6"/>
    </row>
    <row r="22609" spans="8:14" x14ac:dyDescent="0.55000000000000004">
      <c r="H22609" s="4"/>
      <c r="M22609" s="5"/>
      <c r="N22609" s="6"/>
    </row>
    <row r="22610" spans="8:14" x14ac:dyDescent="0.55000000000000004">
      <c r="H22610" s="4"/>
      <c r="M22610" s="5"/>
      <c r="N22610" s="6"/>
    </row>
    <row r="22611" spans="8:14" x14ac:dyDescent="0.55000000000000004">
      <c r="H22611" s="4"/>
      <c r="M22611" s="5"/>
      <c r="N22611" s="6"/>
    </row>
    <row r="22612" spans="8:14" x14ac:dyDescent="0.55000000000000004">
      <c r="H22612" s="4"/>
      <c r="M22612" s="5"/>
      <c r="N22612" s="6"/>
    </row>
    <row r="22613" spans="8:14" x14ac:dyDescent="0.55000000000000004">
      <c r="H22613" s="4"/>
      <c r="M22613" s="5"/>
      <c r="N22613" s="6"/>
    </row>
    <row r="22614" spans="8:14" x14ac:dyDescent="0.55000000000000004">
      <c r="H22614" s="4"/>
      <c r="M22614" s="5"/>
      <c r="N22614" s="6"/>
    </row>
    <row r="22615" spans="8:14" x14ac:dyDescent="0.55000000000000004">
      <c r="H22615" s="4"/>
      <c r="M22615" s="5"/>
      <c r="N22615" s="6"/>
    </row>
    <row r="22616" spans="8:14" x14ac:dyDescent="0.55000000000000004">
      <c r="H22616" s="4"/>
      <c r="M22616" s="5"/>
      <c r="N22616" s="6"/>
    </row>
    <row r="22617" spans="8:14" x14ac:dyDescent="0.55000000000000004">
      <c r="H22617" s="4"/>
      <c r="M22617" s="5"/>
      <c r="N22617" s="6"/>
    </row>
    <row r="22618" spans="8:14" x14ac:dyDescent="0.55000000000000004">
      <c r="H22618" s="4"/>
      <c r="M22618" s="5"/>
      <c r="N22618" s="6"/>
    </row>
    <row r="22619" spans="8:14" x14ac:dyDescent="0.55000000000000004">
      <c r="H22619" s="4"/>
      <c r="M22619" s="5"/>
      <c r="N22619" s="6"/>
    </row>
    <row r="22620" spans="8:14" x14ac:dyDescent="0.55000000000000004">
      <c r="H22620" s="4"/>
      <c r="M22620" s="5"/>
      <c r="N22620" s="6"/>
    </row>
    <row r="22621" spans="8:14" x14ac:dyDescent="0.55000000000000004">
      <c r="H22621" s="4"/>
      <c r="M22621" s="5"/>
      <c r="N22621" s="6"/>
    </row>
    <row r="22622" spans="8:14" x14ac:dyDescent="0.55000000000000004">
      <c r="H22622" s="4"/>
      <c r="M22622" s="5"/>
      <c r="N22622" s="6"/>
    </row>
    <row r="22623" spans="8:14" x14ac:dyDescent="0.55000000000000004">
      <c r="H22623" s="4"/>
      <c r="M22623" s="5"/>
      <c r="N22623" s="6"/>
    </row>
    <row r="22624" spans="8:14" x14ac:dyDescent="0.55000000000000004">
      <c r="H22624" s="4"/>
      <c r="M22624" s="5"/>
      <c r="N22624" s="6"/>
    </row>
    <row r="22625" spans="8:14" x14ac:dyDescent="0.55000000000000004">
      <c r="H22625" s="4"/>
      <c r="M22625" s="5"/>
      <c r="N22625" s="6"/>
    </row>
    <row r="22626" spans="8:14" x14ac:dyDescent="0.55000000000000004">
      <c r="H22626" s="4"/>
      <c r="M22626" s="5"/>
      <c r="N22626" s="6"/>
    </row>
    <row r="22627" spans="8:14" x14ac:dyDescent="0.55000000000000004">
      <c r="H22627" s="4"/>
      <c r="M22627" s="5"/>
      <c r="N22627" s="6"/>
    </row>
    <row r="22628" spans="8:14" x14ac:dyDescent="0.55000000000000004">
      <c r="H22628" s="4"/>
      <c r="M22628" s="5"/>
      <c r="N22628" s="6"/>
    </row>
    <row r="22629" spans="8:14" x14ac:dyDescent="0.55000000000000004">
      <c r="H22629" s="4"/>
      <c r="M22629" s="5"/>
      <c r="N22629" s="6"/>
    </row>
    <row r="22630" spans="8:14" x14ac:dyDescent="0.55000000000000004">
      <c r="H22630" s="4"/>
      <c r="M22630" s="5"/>
      <c r="N22630" s="6"/>
    </row>
    <row r="22631" spans="8:14" x14ac:dyDescent="0.55000000000000004">
      <c r="H22631" s="4"/>
      <c r="M22631" s="5"/>
      <c r="N22631" s="6"/>
    </row>
    <row r="22632" spans="8:14" x14ac:dyDescent="0.55000000000000004">
      <c r="H22632" s="4"/>
      <c r="M22632" s="5"/>
      <c r="N22632" s="6"/>
    </row>
    <row r="22633" spans="8:14" x14ac:dyDescent="0.55000000000000004">
      <c r="H22633" s="4"/>
      <c r="M22633" s="5"/>
      <c r="N22633" s="6"/>
    </row>
    <row r="22634" spans="8:14" x14ac:dyDescent="0.55000000000000004">
      <c r="H22634" s="4"/>
      <c r="M22634" s="5"/>
      <c r="N22634" s="6"/>
    </row>
    <row r="22635" spans="8:14" x14ac:dyDescent="0.55000000000000004">
      <c r="H22635" s="4"/>
      <c r="M22635" s="5"/>
      <c r="N22635" s="6"/>
    </row>
    <row r="22636" spans="8:14" x14ac:dyDescent="0.55000000000000004">
      <c r="H22636" s="4"/>
      <c r="M22636" s="5"/>
      <c r="N22636" s="6"/>
    </row>
    <row r="22637" spans="8:14" x14ac:dyDescent="0.55000000000000004">
      <c r="H22637" s="4"/>
      <c r="M22637" s="5"/>
      <c r="N22637" s="6"/>
    </row>
    <row r="22638" spans="8:14" x14ac:dyDescent="0.55000000000000004">
      <c r="H22638" s="4"/>
      <c r="M22638" s="5"/>
      <c r="N22638" s="6"/>
    </row>
    <row r="22639" spans="8:14" x14ac:dyDescent="0.55000000000000004">
      <c r="H22639" s="4"/>
      <c r="M22639" s="5"/>
      <c r="N22639" s="6"/>
    </row>
    <row r="22640" spans="8:14" x14ac:dyDescent="0.55000000000000004">
      <c r="H22640" s="4"/>
      <c r="M22640" s="5"/>
      <c r="N22640" s="6"/>
    </row>
    <row r="22641" spans="8:14" x14ac:dyDescent="0.55000000000000004">
      <c r="H22641" s="4"/>
      <c r="M22641" s="5"/>
      <c r="N22641" s="6"/>
    </row>
    <row r="22642" spans="8:14" x14ac:dyDescent="0.55000000000000004">
      <c r="H22642" s="4"/>
      <c r="M22642" s="5"/>
      <c r="N22642" s="6"/>
    </row>
    <row r="22643" spans="8:14" x14ac:dyDescent="0.55000000000000004">
      <c r="H22643" s="4"/>
      <c r="M22643" s="5"/>
      <c r="N22643" s="6"/>
    </row>
    <row r="22644" spans="8:14" x14ac:dyDescent="0.55000000000000004">
      <c r="H22644" s="4"/>
      <c r="M22644" s="5"/>
      <c r="N22644" s="6"/>
    </row>
    <row r="22645" spans="8:14" x14ac:dyDescent="0.55000000000000004">
      <c r="H22645" s="4"/>
      <c r="M22645" s="5"/>
      <c r="N22645" s="6"/>
    </row>
    <row r="22646" spans="8:14" x14ac:dyDescent="0.55000000000000004">
      <c r="H22646" s="4"/>
      <c r="M22646" s="5"/>
      <c r="N22646" s="6"/>
    </row>
    <row r="22647" spans="8:14" x14ac:dyDescent="0.55000000000000004">
      <c r="H22647" s="4"/>
      <c r="M22647" s="5"/>
      <c r="N22647" s="6"/>
    </row>
    <row r="22648" spans="8:14" x14ac:dyDescent="0.55000000000000004">
      <c r="H22648" s="4"/>
      <c r="M22648" s="5"/>
      <c r="N22648" s="6"/>
    </row>
    <row r="22649" spans="8:14" x14ac:dyDescent="0.55000000000000004">
      <c r="H22649" s="4"/>
      <c r="M22649" s="5"/>
      <c r="N22649" s="6"/>
    </row>
    <row r="22650" spans="8:14" x14ac:dyDescent="0.55000000000000004">
      <c r="H22650" s="4"/>
      <c r="M22650" s="5"/>
      <c r="N22650" s="6"/>
    </row>
    <row r="22651" spans="8:14" x14ac:dyDescent="0.55000000000000004">
      <c r="H22651" s="4"/>
      <c r="M22651" s="5"/>
      <c r="N22651" s="6"/>
    </row>
    <row r="22652" spans="8:14" x14ac:dyDescent="0.55000000000000004">
      <c r="H22652" s="4"/>
      <c r="M22652" s="5"/>
      <c r="N22652" s="6"/>
    </row>
    <row r="22653" spans="8:14" x14ac:dyDescent="0.55000000000000004">
      <c r="H22653" s="4"/>
      <c r="M22653" s="5"/>
      <c r="N22653" s="6"/>
    </row>
    <row r="22654" spans="8:14" x14ac:dyDescent="0.55000000000000004">
      <c r="H22654" s="4"/>
      <c r="M22654" s="5"/>
      <c r="N22654" s="6"/>
    </row>
    <row r="22655" spans="8:14" x14ac:dyDescent="0.55000000000000004">
      <c r="H22655" s="4"/>
      <c r="M22655" s="5"/>
      <c r="N22655" s="6"/>
    </row>
    <row r="22656" spans="8:14" x14ac:dyDescent="0.55000000000000004">
      <c r="H22656" s="4"/>
      <c r="M22656" s="5"/>
      <c r="N22656" s="6"/>
    </row>
    <row r="22657" spans="8:14" x14ac:dyDescent="0.55000000000000004">
      <c r="H22657" s="4"/>
      <c r="M22657" s="5"/>
      <c r="N22657" s="6"/>
    </row>
    <row r="22658" spans="8:14" x14ac:dyDescent="0.55000000000000004">
      <c r="H22658" s="4"/>
      <c r="M22658" s="5"/>
      <c r="N22658" s="6"/>
    </row>
    <row r="22659" spans="8:14" x14ac:dyDescent="0.55000000000000004">
      <c r="H22659" s="4"/>
      <c r="M22659" s="5"/>
      <c r="N22659" s="6"/>
    </row>
    <row r="22660" spans="8:14" x14ac:dyDescent="0.55000000000000004">
      <c r="H22660" s="4"/>
      <c r="M22660" s="5"/>
      <c r="N22660" s="6"/>
    </row>
    <row r="22661" spans="8:14" x14ac:dyDescent="0.55000000000000004">
      <c r="H22661" s="4"/>
      <c r="M22661" s="5"/>
      <c r="N22661" s="6"/>
    </row>
    <row r="22662" spans="8:14" x14ac:dyDescent="0.55000000000000004">
      <c r="H22662" s="4"/>
      <c r="M22662" s="5"/>
      <c r="N22662" s="6"/>
    </row>
    <row r="22663" spans="8:14" x14ac:dyDescent="0.55000000000000004">
      <c r="H22663" s="4"/>
      <c r="M22663" s="5"/>
      <c r="N22663" s="6"/>
    </row>
    <row r="22664" spans="8:14" x14ac:dyDescent="0.55000000000000004">
      <c r="H22664" s="4"/>
      <c r="M22664" s="5"/>
      <c r="N22664" s="6"/>
    </row>
    <row r="22665" spans="8:14" x14ac:dyDescent="0.55000000000000004">
      <c r="H22665" s="4"/>
      <c r="M22665" s="5"/>
      <c r="N22665" s="6"/>
    </row>
    <row r="22666" spans="8:14" x14ac:dyDescent="0.55000000000000004">
      <c r="H22666" s="4"/>
      <c r="M22666" s="5"/>
      <c r="N22666" s="6"/>
    </row>
    <row r="22667" spans="8:14" x14ac:dyDescent="0.55000000000000004">
      <c r="H22667" s="4"/>
      <c r="M22667" s="5"/>
      <c r="N22667" s="6"/>
    </row>
    <row r="22668" spans="8:14" x14ac:dyDescent="0.55000000000000004">
      <c r="H22668" s="4"/>
      <c r="M22668" s="5"/>
      <c r="N22668" s="6"/>
    </row>
    <row r="22669" spans="8:14" x14ac:dyDescent="0.55000000000000004">
      <c r="H22669" s="4"/>
      <c r="M22669" s="5"/>
      <c r="N22669" s="6"/>
    </row>
    <row r="22670" spans="8:14" x14ac:dyDescent="0.55000000000000004">
      <c r="H22670" s="4"/>
      <c r="M22670" s="5"/>
      <c r="N22670" s="6"/>
    </row>
    <row r="22671" spans="8:14" x14ac:dyDescent="0.55000000000000004">
      <c r="H22671" s="4"/>
      <c r="M22671" s="5"/>
      <c r="N22671" s="6"/>
    </row>
    <row r="22672" spans="8:14" x14ac:dyDescent="0.55000000000000004">
      <c r="H22672" s="4"/>
      <c r="M22672" s="5"/>
      <c r="N22672" s="6"/>
    </row>
    <row r="22673" spans="8:14" x14ac:dyDescent="0.55000000000000004">
      <c r="H22673" s="4"/>
      <c r="M22673" s="5"/>
      <c r="N22673" s="6"/>
    </row>
    <row r="22674" spans="8:14" x14ac:dyDescent="0.55000000000000004">
      <c r="H22674" s="4"/>
      <c r="M22674" s="5"/>
      <c r="N22674" s="6"/>
    </row>
    <row r="22675" spans="8:14" x14ac:dyDescent="0.55000000000000004">
      <c r="H22675" s="4"/>
      <c r="M22675" s="5"/>
      <c r="N22675" s="6"/>
    </row>
    <row r="22676" spans="8:14" x14ac:dyDescent="0.55000000000000004">
      <c r="H22676" s="4"/>
      <c r="M22676" s="5"/>
      <c r="N22676" s="6"/>
    </row>
    <row r="22677" spans="8:14" x14ac:dyDescent="0.55000000000000004">
      <c r="H22677" s="4"/>
      <c r="M22677" s="5"/>
      <c r="N22677" s="6"/>
    </row>
    <row r="22678" spans="8:14" x14ac:dyDescent="0.55000000000000004">
      <c r="H22678" s="4"/>
      <c r="M22678" s="5"/>
      <c r="N22678" s="6"/>
    </row>
    <row r="22679" spans="8:14" x14ac:dyDescent="0.55000000000000004">
      <c r="H22679" s="4"/>
      <c r="M22679" s="5"/>
      <c r="N22679" s="6"/>
    </row>
    <row r="22680" spans="8:14" x14ac:dyDescent="0.55000000000000004">
      <c r="H22680" s="4"/>
      <c r="M22680" s="5"/>
      <c r="N22680" s="6"/>
    </row>
    <row r="22681" spans="8:14" x14ac:dyDescent="0.55000000000000004">
      <c r="H22681" s="4"/>
      <c r="M22681" s="5"/>
      <c r="N22681" s="6"/>
    </row>
    <row r="22682" spans="8:14" x14ac:dyDescent="0.55000000000000004">
      <c r="H22682" s="4"/>
      <c r="M22682" s="5"/>
      <c r="N22682" s="6"/>
    </row>
    <row r="22683" spans="8:14" x14ac:dyDescent="0.55000000000000004">
      <c r="H22683" s="4"/>
      <c r="M22683" s="5"/>
      <c r="N22683" s="6"/>
    </row>
    <row r="22684" spans="8:14" x14ac:dyDescent="0.55000000000000004">
      <c r="H22684" s="4"/>
      <c r="M22684" s="5"/>
      <c r="N22684" s="6"/>
    </row>
    <row r="22685" spans="8:14" x14ac:dyDescent="0.55000000000000004">
      <c r="H22685" s="4"/>
      <c r="M22685" s="5"/>
      <c r="N22685" s="6"/>
    </row>
    <row r="22686" spans="8:14" x14ac:dyDescent="0.55000000000000004">
      <c r="H22686" s="4"/>
      <c r="M22686" s="5"/>
      <c r="N22686" s="6"/>
    </row>
    <row r="22687" spans="8:14" x14ac:dyDescent="0.55000000000000004">
      <c r="H22687" s="4"/>
      <c r="M22687" s="5"/>
      <c r="N22687" s="6"/>
    </row>
    <row r="22688" spans="8:14" x14ac:dyDescent="0.55000000000000004">
      <c r="H22688" s="4"/>
      <c r="M22688" s="5"/>
      <c r="N22688" s="6"/>
    </row>
    <row r="22689" spans="8:14" x14ac:dyDescent="0.55000000000000004">
      <c r="H22689" s="4"/>
      <c r="M22689" s="5"/>
      <c r="N22689" s="6"/>
    </row>
    <row r="22690" spans="8:14" x14ac:dyDescent="0.55000000000000004">
      <c r="H22690" s="4"/>
      <c r="M22690" s="5"/>
      <c r="N22690" s="6"/>
    </row>
    <row r="22691" spans="8:14" x14ac:dyDescent="0.55000000000000004">
      <c r="H22691" s="4"/>
      <c r="M22691" s="5"/>
      <c r="N22691" s="6"/>
    </row>
    <row r="22692" spans="8:14" x14ac:dyDescent="0.55000000000000004">
      <c r="H22692" s="4"/>
      <c r="M22692" s="5"/>
      <c r="N22692" s="6"/>
    </row>
    <row r="22693" spans="8:14" x14ac:dyDescent="0.55000000000000004">
      <c r="H22693" s="4"/>
      <c r="M22693" s="5"/>
      <c r="N22693" s="6"/>
    </row>
    <row r="22694" spans="8:14" x14ac:dyDescent="0.55000000000000004">
      <c r="H22694" s="4"/>
      <c r="M22694" s="5"/>
      <c r="N22694" s="6"/>
    </row>
    <row r="22695" spans="8:14" x14ac:dyDescent="0.55000000000000004">
      <c r="H22695" s="4"/>
      <c r="M22695" s="5"/>
      <c r="N22695" s="6"/>
    </row>
    <row r="22696" spans="8:14" x14ac:dyDescent="0.55000000000000004">
      <c r="H22696" s="4"/>
      <c r="M22696" s="5"/>
      <c r="N22696" s="6"/>
    </row>
    <row r="22697" spans="8:14" x14ac:dyDescent="0.55000000000000004">
      <c r="H22697" s="4"/>
      <c r="M22697" s="5"/>
      <c r="N22697" s="6"/>
    </row>
    <row r="22698" spans="8:14" x14ac:dyDescent="0.55000000000000004">
      <c r="H22698" s="4"/>
      <c r="M22698" s="5"/>
      <c r="N22698" s="6"/>
    </row>
    <row r="22699" spans="8:14" x14ac:dyDescent="0.55000000000000004">
      <c r="H22699" s="4"/>
      <c r="M22699" s="5"/>
      <c r="N22699" s="6"/>
    </row>
    <row r="22700" spans="8:14" x14ac:dyDescent="0.55000000000000004">
      <c r="H22700" s="4"/>
      <c r="M22700" s="5"/>
      <c r="N22700" s="6"/>
    </row>
    <row r="22701" spans="8:14" x14ac:dyDescent="0.55000000000000004">
      <c r="H22701" s="4"/>
      <c r="M22701" s="5"/>
      <c r="N22701" s="6"/>
    </row>
    <row r="22702" spans="8:14" x14ac:dyDescent="0.55000000000000004">
      <c r="H22702" s="4"/>
      <c r="M22702" s="5"/>
      <c r="N22702" s="6"/>
    </row>
    <row r="22703" spans="8:14" x14ac:dyDescent="0.55000000000000004">
      <c r="H22703" s="4"/>
      <c r="M22703" s="5"/>
      <c r="N22703" s="6"/>
    </row>
    <row r="22704" spans="8:14" x14ac:dyDescent="0.55000000000000004">
      <c r="H22704" s="4"/>
      <c r="M22704" s="5"/>
      <c r="N22704" s="6"/>
    </row>
    <row r="22705" spans="8:14" x14ac:dyDescent="0.55000000000000004">
      <c r="H22705" s="4"/>
      <c r="M22705" s="5"/>
      <c r="N22705" s="6"/>
    </row>
    <row r="22706" spans="8:14" x14ac:dyDescent="0.55000000000000004">
      <c r="H22706" s="4"/>
      <c r="M22706" s="5"/>
      <c r="N22706" s="6"/>
    </row>
    <row r="22707" spans="8:14" x14ac:dyDescent="0.55000000000000004">
      <c r="H22707" s="4"/>
      <c r="M22707" s="5"/>
      <c r="N22707" s="6"/>
    </row>
    <row r="22708" spans="8:14" x14ac:dyDescent="0.55000000000000004">
      <c r="H22708" s="4"/>
      <c r="M22708" s="5"/>
      <c r="N22708" s="6"/>
    </row>
    <row r="22709" spans="8:14" x14ac:dyDescent="0.55000000000000004">
      <c r="H22709" s="4"/>
      <c r="M22709" s="5"/>
      <c r="N22709" s="6"/>
    </row>
    <row r="22710" spans="8:14" x14ac:dyDescent="0.55000000000000004">
      <c r="H22710" s="4"/>
      <c r="M22710" s="5"/>
      <c r="N22710" s="6"/>
    </row>
    <row r="22711" spans="8:14" x14ac:dyDescent="0.55000000000000004">
      <c r="H22711" s="4"/>
      <c r="M22711" s="5"/>
      <c r="N22711" s="6"/>
    </row>
    <row r="22712" spans="8:14" x14ac:dyDescent="0.55000000000000004">
      <c r="H22712" s="4"/>
      <c r="M22712" s="5"/>
      <c r="N22712" s="6"/>
    </row>
    <row r="22713" spans="8:14" x14ac:dyDescent="0.55000000000000004">
      <c r="H22713" s="4"/>
      <c r="M22713" s="5"/>
      <c r="N22713" s="6"/>
    </row>
    <row r="22714" spans="8:14" x14ac:dyDescent="0.55000000000000004">
      <c r="H22714" s="4"/>
      <c r="M22714" s="5"/>
      <c r="N22714" s="6"/>
    </row>
    <row r="22715" spans="8:14" x14ac:dyDescent="0.55000000000000004">
      <c r="H22715" s="4"/>
      <c r="M22715" s="5"/>
      <c r="N22715" s="6"/>
    </row>
    <row r="22716" spans="8:14" x14ac:dyDescent="0.55000000000000004">
      <c r="H22716" s="4"/>
      <c r="M22716" s="5"/>
      <c r="N22716" s="6"/>
    </row>
    <row r="22717" spans="8:14" x14ac:dyDescent="0.55000000000000004">
      <c r="H22717" s="4"/>
      <c r="M22717" s="5"/>
      <c r="N22717" s="6"/>
    </row>
    <row r="22718" spans="8:14" x14ac:dyDescent="0.55000000000000004">
      <c r="H22718" s="4"/>
      <c r="M22718" s="5"/>
      <c r="N22718" s="6"/>
    </row>
    <row r="22719" spans="8:14" x14ac:dyDescent="0.55000000000000004">
      <c r="H22719" s="4"/>
      <c r="M22719" s="5"/>
      <c r="N22719" s="6"/>
    </row>
    <row r="22720" spans="8:14" x14ac:dyDescent="0.55000000000000004">
      <c r="H22720" s="4"/>
      <c r="M22720" s="5"/>
      <c r="N22720" s="6"/>
    </row>
    <row r="22721" spans="8:14" x14ac:dyDescent="0.55000000000000004">
      <c r="H22721" s="4"/>
      <c r="M22721" s="5"/>
      <c r="N22721" s="6"/>
    </row>
    <row r="22722" spans="8:14" x14ac:dyDescent="0.55000000000000004">
      <c r="H22722" s="4"/>
      <c r="M22722" s="5"/>
      <c r="N22722" s="6"/>
    </row>
    <row r="22723" spans="8:14" x14ac:dyDescent="0.55000000000000004">
      <c r="H22723" s="4"/>
      <c r="M22723" s="5"/>
      <c r="N22723" s="6"/>
    </row>
    <row r="22724" spans="8:14" x14ac:dyDescent="0.55000000000000004">
      <c r="H22724" s="4"/>
      <c r="M22724" s="5"/>
      <c r="N22724" s="6"/>
    </row>
    <row r="22725" spans="8:14" x14ac:dyDescent="0.55000000000000004">
      <c r="H22725" s="4"/>
      <c r="M22725" s="5"/>
      <c r="N22725" s="6"/>
    </row>
    <row r="22726" spans="8:14" x14ac:dyDescent="0.55000000000000004">
      <c r="H22726" s="4"/>
      <c r="M22726" s="5"/>
      <c r="N22726" s="6"/>
    </row>
    <row r="22727" spans="8:14" x14ac:dyDescent="0.55000000000000004">
      <c r="H22727" s="4"/>
      <c r="M22727" s="5"/>
      <c r="N22727" s="6"/>
    </row>
    <row r="22728" spans="8:14" x14ac:dyDescent="0.55000000000000004">
      <c r="H22728" s="4"/>
      <c r="M22728" s="5"/>
      <c r="N22728" s="6"/>
    </row>
    <row r="22729" spans="8:14" x14ac:dyDescent="0.55000000000000004">
      <c r="H22729" s="4"/>
      <c r="M22729" s="5"/>
      <c r="N22729" s="6"/>
    </row>
    <row r="22730" spans="8:14" x14ac:dyDescent="0.55000000000000004">
      <c r="H22730" s="4"/>
      <c r="M22730" s="5"/>
      <c r="N22730" s="6"/>
    </row>
    <row r="22731" spans="8:14" x14ac:dyDescent="0.55000000000000004">
      <c r="H22731" s="4"/>
      <c r="M22731" s="5"/>
      <c r="N22731" s="6"/>
    </row>
    <row r="22732" spans="8:14" x14ac:dyDescent="0.55000000000000004">
      <c r="H22732" s="4"/>
      <c r="M22732" s="5"/>
      <c r="N22732" s="6"/>
    </row>
    <row r="22733" spans="8:14" x14ac:dyDescent="0.55000000000000004">
      <c r="H22733" s="4"/>
      <c r="M22733" s="5"/>
      <c r="N22733" s="6"/>
    </row>
    <row r="22734" spans="8:14" x14ac:dyDescent="0.55000000000000004">
      <c r="H22734" s="4"/>
      <c r="M22734" s="5"/>
      <c r="N22734" s="6"/>
    </row>
    <row r="22735" spans="8:14" x14ac:dyDescent="0.55000000000000004">
      <c r="H22735" s="4"/>
      <c r="M22735" s="5"/>
      <c r="N22735" s="6"/>
    </row>
    <row r="22736" spans="8:14" x14ac:dyDescent="0.55000000000000004">
      <c r="H22736" s="4"/>
      <c r="M22736" s="5"/>
      <c r="N22736" s="6"/>
    </row>
    <row r="22737" spans="8:14" x14ac:dyDescent="0.55000000000000004">
      <c r="H22737" s="4"/>
      <c r="M22737" s="5"/>
      <c r="N22737" s="6"/>
    </row>
    <row r="22738" spans="8:14" x14ac:dyDescent="0.55000000000000004">
      <c r="H22738" s="4"/>
      <c r="M22738" s="5"/>
      <c r="N22738" s="6"/>
    </row>
    <row r="22739" spans="8:14" x14ac:dyDescent="0.55000000000000004">
      <c r="H22739" s="4"/>
      <c r="M22739" s="5"/>
      <c r="N22739" s="6"/>
    </row>
    <row r="22740" spans="8:14" x14ac:dyDescent="0.55000000000000004">
      <c r="H22740" s="4"/>
      <c r="M22740" s="5"/>
      <c r="N22740" s="6"/>
    </row>
    <row r="22741" spans="8:14" x14ac:dyDescent="0.55000000000000004">
      <c r="H22741" s="4"/>
      <c r="M22741" s="5"/>
      <c r="N22741" s="6"/>
    </row>
    <row r="22742" spans="8:14" x14ac:dyDescent="0.55000000000000004">
      <c r="H22742" s="4"/>
      <c r="M22742" s="5"/>
      <c r="N22742" s="6"/>
    </row>
    <row r="22743" spans="8:14" x14ac:dyDescent="0.55000000000000004">
      <c r="H22743" s="4"/>
      <c r="M22743" s="5"/>
      <c r="N22743" s="6"/>
    </row>
    <row r="22744" spans="8:14" x14ac:dyDescent="0.55000000000000004">
      <c r="H22744" s="4"/>
      <c r="M22744" s="5"/>
      <c r="N22744" s="6"/>
    </row>
    <row r="22745" spans="8:14" x14ac:dyDescent="0.55000000000000004">
      <c r="H22745" s="4"/>
      <c r="M22745" s="5"/>
      <c r="N22745" s="6"/>
    </row>
    <row r="22746" spans="8:14" x14ac:dyDescent="0.55000000000000004">
      <c r="H22746" s="4"/>
      <c r="M22746" s="5"/>
      <c r="N22746" s="6"/>
    </row>
    <row r="22747" spans="8:14" x14ac:dyDescent="0.55000000000000004">
      <c r="H22747" s="4"/>
      <c r="M22747" s="5"/>
      <c r="N22747" s="6"/>
    </row>
    <row r="22748" spans="8:14" x14ac:dyDescent="0.55000000000000004">
      <c r="H22748" s="4"/>
      <c r="M22748" s="5"/>
      <c r="N22748" s="6"/>
    </row>
    <row r="22749" spans="8:14" x14ac:dyDescent="0.55000000000000004">
      <c r="H22749" s="4"/>
      <c r="M22749" s="5"/>
      <c r="N22749" s="6"/>
    </row>
    <row r="22750" spans="8:14" x14ac:dyDescent="0.55000000000000004">
      <c r="H22750" s="4"/>
      <c r="M22750" s="5"/>
      <c r="N22750" s="6"/>
    </row>
    <row r="22751" spans="8:14" x14ac:dyDescent="0.55000000000000004">
      <c r="H22751" s="4"/>
      <c r="M22751" s="5"/>
      <c r="N22751" s="6"/>
    </row>
    <row r="22752" spans="8:14" x14ac:dyDescent="0.55000000000000004">
      <c r="H22752" s="4"/>
      <c r="M22752" s="5"/>
      <c r="N22752" s="6"/>
    </row>
    <row r="22753" spans="8:14" x14ac:dyDescent="0.55000000000000004">
      <c r="H22753" s="4"/>
      <c r="M22753" s="5"/>
      <c r="N22753" s="6"/>
    </row>
    <row r="22754" spans="8:14" x14ac:dyDescent="0.55000000000000004">
      <c r="H22754" s="4"/>
      <c r="M22754" s="5"/>
      <c r="N22754" s="6"/>
    </row>
    <row r="22755" spans="8:14" x14ac:dyDescent="0.55000000000000004">
      <c r="H22755" s="4"/>
      <c r="M22755" s="5"/>
      <c r="N22755" s="6"/>
    </row>
    <row r="22756" spans="8:14" x14ac:dyDescent="0.55000000000000004">
      <c r="H22756" s="4"/>
      <c r="M22756" s="5"/>
      <c r="N22756" s="6"/>
    </row>
    <row r="22757" spans="8:14" x14ac:dyDescent="0.55000000000000004">
      <c r="H22757" s="4"/>
      <c r="M22757" s="5"/>
      <c r="N22757" s="6"/>
    </row>
    <row r="22758" spans="8:14" x14ac:dyDescent="0.55000000000000004">
      <c r="H22758" s="4"/>
      <c r="M22758" s="5"/>
      <c r="N22758" s="6"/>
    </row>
    <row r="22759" spans="8:14" x14ac:dyDescent="0.55000000000000004">
      <c r="H22759" s="4"/>
      <c r="M22759" s="5"/>
      <c r="N22759" s="6"/>
    </row>
    <row r="22760" spans="8:14" x14ac:dyDescent="0.55000000000000004">
      <c r="H22760" s="4"/>
      <c r="M22760" s="5"/>
      <c r="N22760" s="6"/>
    </row>
    <row r="22761" spans="8:14" x14ac:dyDescent="0.55000000000000004">
      <c r="H22761" s="4"/>
      <c r="M22761" s="5"/>
      <c r="N22761" s="6"/>
    </row>
    <row r="22762" spans="8:14" x14ac:dyDescent="0.55000000000000004">
      <c r="H22762" s="4"/>
      <c r="M22762" s="5"/>
      <c r="N22762" s="6"/>
    </row>
    <row r="22763" spans="8:14" x14ac:dyDescent="0.55000000000000004">
      <c r="H22763" s="4"/>
      <c r="M22763" s="5"/>
      <c r="N22763" s="6"/>
    </row>
    <row r="22764" spans="8:14" x14ac:dyDescent="0.55000000000000004">
      <c r="H22764" s="4"/>
      <c r="M22764" s="5"/>
      <c r="N22764" s="6"/>
    </row>
    <row r="22765" spans="8:14" x14ac:dyDescent="0.55000000000000004">
      <c r="H22765" s="4"/>
      <c r="M22765" s="5"/>
      <c r="N22765" s="6"/>
    </row>
    <row r="22766" spans="8:14" x14ac:dyDescent="0.55000000000000004">
      <c r="H22766" s="4"/>
      <c r="M22766" s="5"/>
      <c r="N22766" s="6"/>
    </row>
    <row r="22767" spans="8:14" x14ac:dyDescent="0.55000000000000004">
      <c r="H22767" s="4"/>
      <c r="M22767" s="5"/>
      <c r="N22767" s="6"/>
    </row>
    <row r="22768" spans="8:14" x14ac:dyDescent="0.55000000000000004">
      <c r="H22768" s="4"/>
      <c r="M22768" s="5"/>
      <c r="N22768" s="6"/>
    </row>
    <row r="22769" spans="8:14" x14ac:dyDescent="0.55000000000000004">
      <c r="H22769" s="4"/>
      <c r="M22769" s="5"/>
      <c r="N22769" s="6"/>
    </row>
    <row r="22770" spans="8:14" x14ac:dyDescent="0.55000000000000004">
      <c r="H22770" s="4"/>
      <c r="M22770" s="5"/>
      <c r="N22770" s="6"/>
    </row>
    <row r="22771" spans="8:14" x14ac:dyDescent="0.55000000000000004">
      <c r="H22771" s="4"/>
      <c r="M22771" s="5"/>
      <c r="N22771" s="6"/>
    </row>
    <row r="22772" spans="8:14" x14ac:dyDescent="0.55000000000000004">
      <c r="H22772" s="4"/>
      <c r="M22772" s="5"/>
      <c r="N22772" s="6"/>
    </row>
    <row r="22773" spans="8:14" x14ac:dyDescent="0.55000000000000004">
      <c r="H22773" s="4"/>
      <c r="M22773" s="5"/>
      <c r="N22773" s="6"/>
    </row>
    <row r="22774" spans="8:14" x14ac:dyDescent="0.55000000000000004">
      <c r="H22774" s="4"/>
      <c r="M22774" s="5"/>
      <c r="N22774" s="6"/>
    </row>
    <row r="22775" spans="8:14" x14ac:dyDescent="0.55000000000000004">
      <c r="H22775" s="4"/>
      <c r="M22775" s="5"/>
      <c r="N22775" s="6"/>
    </row>
    <row r="22776" spans="8:14" x14ac:dyDescent="0.55000000000000004">
      <c r="H22776" s="4"/>
      <c r="M22776" s="5"/>
      <c r="N22776" s="6"/>
    </row>
    <row r="22777" spans="8:14" x14ac:dyDescent="0.55000000000000004">
      <c r="H22777" s="4"/>
      <c r="M22777" s="5"/>
      <c r="N22777" s="6"/>
    </row>
    <row r="22778" spans="8:14" x14ac:dyDescent="0.55000000000000004">
      <c r="H22778" s="4"/>
      <c r="M22778" s="5"/>
      <c r="N22778" s="6"/>
    </row>
    <row r="22779" spans="8:14" x14ac:dyDescent="0.55000000000000004">
      <c r="H22779" s="4"/>
      <c r="M22779" s="5"/>
      <c r="N22779" s="6"/>
    </row>
    <row r="22780" spans="8:14" x14ac:dyDescent="0.55000000000000004">
      <c r="H22780" s="4"/>
      <c r="M22780" s="5"/>
      <c r="N22780" s="6"/>
    </row>
    <row r="22781" spans="8:14" x14ac:dyDescent="0.55000000000000004">
      <c r="H22781" s="4"/>
      <c r="M22781" s="5"/>
      <c r="N22781" s="6"/>
    </row>
    <row r="22782" spans="8:14" x14ac:dyDescent="0.55000000000000004">
      <c r="H22782" s="4"/>
      <c r="M22782" s="5"/>
      <c r="N22782" s="6"/>
    </row>
    <row r="22783" spans="8:14" x14ac:dyDescent="0.55000000000000004">
      <c r="H22783" s="4"/>
      <c r="M22783" s="5"/>
      <c r="N22783" s="6"/>
    </row>
    <row r="22784" spans="8:14" x14ac:dyDescent="0.55000000000000004">
      <c r="H22784" s="4"/>
      <c r="M22784" s="5"/>
      <c r="N22784" s="6"/>
    </row>
    <row r="22785" spans="8:14" x14ac:dyDescent="0.55000000000000004">
      <c r="H22785" s="4"/>
      <c r="M22785" s="5"/>
      <c r="N22785" s="6"/>
    </row>
    <row r="22786" spans="8:14" x14ac:dyDescent="0.55000000000000004">
      <c r="H22786" s="4"/>
      <c r="M22786" s="5"/>
      <c r="N22786" s="6"/>
    </row>
    <row r="22787" spans="8:14" x14ac:dyDescent="0.55000000000000004">
      <c r="H22787" s="4"/>
      <c r="M22787" s="5"/>
      <c r="N22787" s="6"/>
    </row>
    <row r="22788" spans="8:14" x14ac:dyDescent="0.55000000000000004">
      <c r="H22788" s="4"/>
      <c r="M22788" s="5"/>
      <c r="N22788" s="6"/>
    </row>
    <row r="22789" spans="8:14" x14ac:dyDescent="0.55000000000000004">
      <c r="H22789" s="4"/>
      <c r="M22789" s="5"/>
      <c r="N22789" s="6"/>
    </row>
    <row r="22790" spans="8:14" x14ac:dyDescent="0.55000000000000004">
      <c r="H22790" s="4"/>
      <c r="M22790" s="5"/>
      <c r="N22790" s="6"/>
    </row>
    <row r="22791" spans="8:14" x14ac:dyDescent="0.55000000000000004">
      <c r="H22791" s="4"/>
      <c r="M22791" s="5"/>
      <c r="N22791" s="6"/>
    </row>
    <row r="22792" spans="8:14" x14ac:dyDescent="0.55000000000000004">
      <c r="H22792" s="4"/>
      <c r="M22792" s="5"/>
      <c r="N22792" s="6"/>
    </row>
    <row r="22793" spans="8:14" x14ac:dyDescent="0.55000000000000004">
      <c r="H22793" s="4"/>
      <c r="M22793" s="5"/>
      <c r="N22793" s="6"/>
    </row>
    <row r="22794" spans="8:14" x14ac:dyDescent="0.55000000000000004">
      <c r="H22794" s="4"/>
      <c r="M22794" s="5"/>
      <c r="N22794" s="6"/>
    </row>
    <row r="22795" spans="8:14" x14ac:dyDescent="0.55000000000000004">
      <c r="H22795" s="4"/>
      <c r="M22795" s="5"/>
      <c r="N22795" s="6"/>
    </row>
    <row r="22796" spans="8:14" x14ac:dyDescent="0.55000000000000004">
      <c r="H22796" s="4"/>
      <c r="M22796" s="5"/>
      <c r="N22796" s="6"/>
    </row>
    <row r="22797" spans="8:14" x14ac:dyDescent="0.55000000000000004">
      <c r="H22797" s="4"/>
      <c r="M22797" s="5"/>
      <c r="N22797" s="6"/>
    </row>
    <row r="22798" spans="8:14" x14ac:dyDescent="0.55000000000000004">
      <c r="H22798" s="4"/>
      <c r="M22798" s="5"/>
      <c r="N22798" s="6"/>
    </row>
    <row r="22799" spans="8:14" x14ac:dyDescent="0.55000000000000004">
      <c r="H22799" s="4"/>
      <c r="M22799" s="5"/>
      <c r="N22799" s="6"/>
    </row>
    <row r="22800" spans="8:14" x14ac:dyDescent="0.55000000000000004">
      <c r="H22800" s="4"/>
      <c r="M22800" s="5"/>
      <c r="N22800" s="6"/>
    </row>
    <row r="22801" spans="8:14" x14ac:dyDescent="0.55000000000000004">
      <c r="H22801" s="4"/>
      <c r="M22801" s="5"/>
      <c r="N22801" s="6"/>
    </row>
    <row r="22802" spans="8:14" x14ac:dyDescent="0.55000000000000004">
      <c r="H22802" s="4"/>
      <c r="M22802" s="5"/>
      <c r="N22802" s="6"/>
    </row>
    <row r="22803" spans="8:14" x14ac:dyDescent="0.55000000000000004">
      <c r="H22803" s="4"/>
      <c r="M22803" s="5"/>
      <c r="N22803" s="6"/>
    </row>
    <row r="22804" spans="8:14" x14ac:dyDescent="0.55000000000000004">
      <c r="H22804" s="4"/>
      <c r="M22804" s="5"/>
      <c r="N22804" s="6"/>
    </row>
    <row r="22805" spans="8:14" x14ac:dyDescent="0.55000000000000004">
      <c r="H22805" s="4"/>
      <c r="M22805" s="5"/>
      <c r="N22805" s="6"/>
    </row>
    <row r="22806" spans="8:14" x14ac:dyDescent="0.55000000000000004">
      <c r="H22806" s="4"/>
      <c r="M22806" s="5"/>
      <c r="N22806" s="6"/>
    </row>
    <row r="22807" spans="8:14" x14ac:dyDescent="0.55000000000000004">
      <c r="H22807" s="4"/>
      <c r="M22807" s="5"/>
      <c r="N22807" s="6"/>
    </row>
    <row r="22808" spans="8:14" x14ac:dyDescent="0.55000000000000004">
      <c r="H22808" s="4"/>
      <c r="M22808" s="5"/>
      <c r="N22808" s="6"/>
    </row>
    <row r="22809" spans="8:14" x14ac:dyDescent="0.55000000000000004">
      <c r="H22809" s="4"/>
      <c r="M22809" s="5"/>
      <c r="N22809" s="6"/>
    </row>
    <row r="22810" spans="8:14" x14ac:dyDescent="0.55000000000000004">
      <c r="H22810" s="4"/>
      <c r="M22810" s="5"/>
      <c r="N22810" s="6"/>
    </row>
    <row r="22811" spans="8:14" x14ac:dyDescent="0.55000000000000004">
      <c r="H22811" s="4"/>
      <c r="M22811" s="5"/>
      <c r="N22811" s="6"/>
    </row>
    <row r="22812" spans="8:14" x14ac:dyDescent="0.55000000000000004">
      <c r="H22812" s="4"/>
      <c r="M22812" s="5"/>
      <c r="N22812" s="6"/>
    </row>
    <row r="22813" spans="8:14" x14ac:dyDescent="0.55000000000000004">
      <c r="H22813" s="4"/>
      <c r="M22813" s="5"/>
      <c r="N22813" s="6"/>
    </row>
    <row r="22814" spans="8:14" x14ac:dyDescent="0.55000000000000004">
      <c r="H22814" s="4"/>
      <c r="M22814" s="5"/>
      <c r="N22814" s="6"/>
    </row>
    <row r="22815" spans="8:14" x14ac:dyDescent="0.55000000000000004">
      <c r="H22815" s="4"/>
      <c r="M22815" s="5"/>
      <c r="N22815" s="6"/>
    </row>
    <row r="22816" spans="8:14" x14ac:dyDescent="0.55000000000000004">
      <c r="H22816" s="4"/>
      <c r="M22816" s="5"/>
      <c r="N22816" s="6"/>
    </row>
    <row r="22817" spans="8:14" x14ac:dyDescent="0.55000000000000004">
      <c r="H22817" s="4"/>
      <c r="M22817" s="5"/>
      <c r="N22817" s="6"/>
    </row>
    <row r="22818" spans="8:14" x14ac:dyDescent="0.55000000000000004">
      <c r="H22818" s="4"/>
      <c r="M22818" s="5"/>
      <c r="N22818" s="6"/>
    </row>
    <row r="22819" spans="8:14" x14ac:dyDescent="0.55000000000000004">
      <c r="H22819" s="4"/>
      <c r="M22819" s="5"/>
      <c r="N22819" s="6"/>
    </row>
    <row r="22820" spans="8:14" x14ac:dyDescent="0.55000000000000004">
      <c r="H22820" s="4"/>
      <c r="M22820" s="5"/>
      <c r="N22820" s="6"/>
    </row>
    <row r="22821" spans="8:14" x14ac:dyDescent="0.55000000000000004">
      <c r="H22821" s="4"/>
      <c r="M22821" s="5"/>
      <c r="N22821" s="6"/>
    </row>
    <row r="22822" spans="8:14" x14ac:dyDescent="0.55000000000000004">
      <c r="H22822" s="4"/>
      <c r="M22822" s="5"/>
      <c r="N22822" s="6"/>
    </row>
    <row r="22823" spans="8:14" x14ac:dyDescent="0.55000000000000004">
      <c r="H22823" s="4"/>
      <c r="M22823" s="5"/>
      <c r="N22823" s="6"/>
    </row>
    <row r="22824" spans="8:14" x14ac:dyDescent="0.55000000000000004">
      <c r="H22824" s="4"/>
      <c r="M22824" s="5"/>
      <c r="N22824" s="6"/>
    </row>
    <row r="22825" spans="8:14" x14ac:dyDescent="0.55000000000000004">
      <c r="H22825" s="4"/>
      <c r="M22825" s="5"/>
      <c r="N22825" s="6"/>
    </row>
    <row r="22826" spans="8:14" x14ac:dyDescent="0.55000000000000004">
      <c r="H22826" s="4"/>
      <c r="M22826" s="5"/>
      <c r="N22826" s="6"/>
    </row>
    <row r="22827" spans="8:14" x14ac:dyDescent="0.55000000000000004">
      <c r="H22827" s="4"/>
      <c r="M22827" s="5"/>
      <c r="N22827" s="6"/>
    </row>
    <row r="22828" spans="8:14" x14ac:dyDescent="0.55000000000000004">
      <c r="H22828" s="4"/>
      <c r="M22828" s="5"/>
      <c r="N22828" s="6"/>
    </row>
    <row r="22829" spans="8:14" x14ac:dyDescent="0.55000000000000004">
      <c r="H22829" s="4"/>
      <c r="M22829" s="5"/>
      <c r="N22829" s="6"/>
    </row>
    <row r="22830" spans="8:14" x14ac:dyDescent="0.55000000000000004">
      <c r="H22830" s="4"/>
      <c r="M22830" s="5"/>
      <c r="N22830" s="6"/>
    </row>
    <row r="22831" spans="8:14" x14ac:dyDescent="0.55000000000000004">
      <c r="H22831" s="4"/>
      <c r="M22831" s="5"/>
      <c r="N22831" s="6"/>
    </row>
    <row r="22832" spans="8:14" x14ac:dyDescent="0.55000000000000004">
      <c r="H22832" s="4"/>
      <c r="M22832" s="5"/>
      <c r="N22832" s="6"/>
    </row>
    <row r="22833" spans="8:14" x14ac:dyDescent="0.55000000000000004">
      <c r="H22833" s="4"/>
      <c r="M22833" s="5"/>
      <c r="N22833" s="6"/>
    </row>
    <row r="22834" spans="8:14" x14ac:dyDescent="0.55000000000000004">
      <c r="H22834" s="4"/>
      <c r="M22834" s="5"/>
      <c r="N22834" s="6"/>
    </row>
    <row r="22835" spans="8:14" x14ac:dyDescent="0.55000000000000004">
      <c r="H22835" s="4"/>
      <c r="M22835" s="5"/>
      <c r="N22835" s="6"/>
    </row>
    <row r="22836" spans="8:14" x14ac:dyDescent="0.55000000000000004">
      <c r="H22836" s="4"/>
      <c r="M22836" s="5"/>
      <c r="N22836" s="6"/>
    </row>
    <row r="22837" spans="8:14" x14ac:dyDescent="0.55000000000000004">
      <c r="H22837" s="4"/>
      <c r="M22837" s="5"/>
      <c r="N22837" s="6"/>
    </row>
    <row r="22838" spans="8:14" x14ac:dyDescent="0.55000000000000004">
      <c r="H22838" s="4"/>
      <c r="M22838" s="5"/>
      <c r="N22838" s="6"/>
    </row>
    <row r="22839" spans="8:14" x14ac:dyDescent="0.55000000000000004">
      <c r="H22839" s="4"/>
      <c r="M22839" s="5"/>
      <c r="N22839" s="6"/>
    </row>
    <row r="22840" spans="8:14" x14ac:dyDescent="0.55000000000000004">
      <c r="H22840" s="4"/>
      <c r="M22840" s="5"/>
      <c r="N22840" s="6"/>
    </row>
    <row r="22841" spans="8:14" x14ac:dyDescent="0.55000000000000004">
      <c r="H22841" s="4"/>
      <c r="M22841" s="5"/>
      <c r="N22841" s="6"/>
    </row>
    <row r="22842" spans="8:14" x14ac:dyDescent="0.55000000000000004">
      <c r="H22842" s="4"/>
      <c r="M22842" s="5"/>
      <c r="N22842" s="6"/>
    </row>
    <row r="22843" spans="8:14" x14ac:dyDescent="0.55000000000000004">
      <c r="H22843" s="4"/>
      <c r="M22843" s="5"/>
      <c r="N22843" s="6"/>
    </row>
    <row r="22844" spans="8:14" x14ac:dyDescent="0.55000000000000004">
      <c r="H22844" s="4"/>
      <c r="M22844" s="5"/>
      <c r="N22844" s="6"/>
    </row>
    <row r="22845" spans="8:14" x14ac:dyDescent="0.55000000000000004">
      <c r="H22845" s="4"/>
      <c r="M22845" s="5"/>
      <c r="N22845" s="6"/>
    </row>
    <row r="22846" spans="8:14" x14ac:dyDescent="0.55000000000000004">
      <c r="H22846" s="4"/>
      <c r="M22846" s="5"/>
      <c r="N22846" s="6"/>
    </row>
    <row r="22847" spans="8:14" x14ac:dyDescent="0.55000000000000004">
      <c r="H22847" s="4"/>
      <c r="M22847" s="5"/>
      <c r="N22847" s="6"/>
    </row>
    <row r="22848" spans="8:14" x14ac:dyDescent="0.55000000000000004">
      <c r="H22848" s="4"/>
      <c r="M22848" s="5"/>
      <c r="N22848" s="6"/>
    </row>
    <row r="22849" spans="8:14" x14ac:dyDescent="0.55000000000000004">
      <c r="H22849" s="4"/>
      <c r="M22849" s="5"/>
      <c r="N22849" s="6"/>
    </row>
    <row r="22850" spans="8:14" x14ac:dyDescent="0.55000000000000004">
      <c r="H22850" s="4"/>
      <c r="M22850" s="5"/>
      <c r="N22850" s="6"/>
    </row>
    <row r="22851" spans="8:14" x14ac:dyDescent="0.55000000000000004">
      <c r="H22851" s="4"/>
      <c r="M22851" s="5"/>
      <c r="N22851" s="6"/>
    </row>
    <row r="22852" spans="8:14" x14ac:dyDescent="0.55000000000000004">
      <c r="H22852" s="4"/>
      <c r="M22852" s="5"/>
      <c r="N22852" s="6"/>
    </row>
    <row r="22853" spans="8:14" x14ac:dyDescent="0.55000000000000004">
      <c r="H22853" s="4"/>
      <c r="M22853" s="5"/>
      <c r="N22853" s="6"/>
    </row>
    <row r="22854" spans="8:14" x14ac:dyDescent="0.55000000000000004">
      <c r="H22854" s="4"/>
      <c r="M22854" s="5"/>
      <c r="N22854" s="6"/>
    </row>
    <row r="22855" spans="8:14" x14ac:dyDescent="0.55000000000000004">
      <c r="H22855" s="4"/>
      <c r="M22855" s="5"/>
      <c r="N22855" s="6"/>
    </row>
    <row r="22856" spans="8:14" x14ac:dyDescent="0.55000000000000004">
      <c r="H22856" s="4"/>
      <c r="M22856" s="5"/>
      <c r="N22856" s="6"/>
    </row>
    <row r="22857" spans="8:14" x14ac:dyDescent="0.55000000000000004">
      <c r="H22857" s="4"/>
      <c r="M22857" s="5"/>
      <c r="N22857" s="6"/>
    </row>
    <row r="22858" spans="8:14" x14ac:dyDescent="0.55000000000000004">
      <c r="H22858" s="4"/>
      <c r="M22858" s="5"/>
      <c r="N22858" s="6"/>
    </row>
    <row r="22859" spans="8:14" x14ac:dyDescent="0.55000000000000004">
      <c r="H22859" s="4"/>
      <c r="M22859" s="5"/>
      <c r="N22859" s="6"/>
    </row>
    <row r="22860" spans="8:14" x14ac:dyDescent="0.55000000000000004">
      <c r="H22860" s="4"/>
      <c r="M22860" s="5"/>
      <c r="N22860" s="6"/>
    </row>
    <row r="22861" spans="8:14" x14ac:dyDescent="0.55000000000000004">
      <c r="H22861" s="4"/>
      <c r="M22861" s="5"/>
      <c r="N22861" s="6"/>
    </row>
    <row r="22862" spans="8:14" x14ac:dyDescent="0.55000000000000004">
      <c r="H22862" s="4"/>
      <c r="M22862" s="5"/>
      <c r="N22862" s="6"/>
    </row>
    <row r="22863" spans="8:14" x14ac:dyDescent="0.55000000000000004">
      <c r="H22863" s="4"/>
      <c r="M22863" s="5"/>
      <c r="N22863" s="6"/>
    </row>
    <row r="22864" spans="8:14" x14ac:dyDescent="0.55000000000000004">
      <c r="H22864" s="4"/>
      <c r="M22864" s="5"/>
      <c r="N22864" s="6"/>
    </row>
    <row r="22865" spans="8:14" x14ac:dyDescent="0.55000000000000004">
      <c r="H22865" s="4"/>
      <c r="M22865" s="5"/>
      <c r="N22865" s="6"/>
    </row>
    <row r="22866" spans="8:14" x14ac:dyDescent="0.55000000000000004">
      <c r="H22866" s="4"/>
      <c r="M22866" s="5"/>
      <c r="N22866" s="6"/>
    </row>
    <row r="22867" spans="8:14" x14ac:dyDescent="0.55000000000000004">
      <c r="H22867" s="4"/>
      <c r="M22867" s="5"/>
      <c r="N22867" s="6"/>
    </row>
    <row r="22868" spans="8:14" x14ac:dyDescent="0.55000000000000004">
      <c r="H22868" s="4"/>
      <c r="M22868" s="5"/>
      <c r="N22868" s="6"/>
    </row>
    <row r="22869" spans="8:14" x14ac:dyDescent="0.55000000000000004">
      <c r="H22869" s="4"/>
      <c r="M22869" s="5"/>
      <c r="N22869" s="6"/>
    </row>
    <row r="22870" spans="8:14" x14ac:dyDescent="0.55000000000000004">
      <c r="H22870" s="4"/>
      <c r="M22870" s="5"/>
      <c r="N22870" s="6"/>
    </row>
    <row r="22871" spans="8:14" x14ac:dyDescent="0.55000000000000004">
      <c r="H22871" s="4"/>
      <c r="M22871" s="5"/>
      <c r="N22871" s="6"/>
    </row>
    <row r="22872" spans="8:14" x14ac:dyDescent="0.55000000000000004">
      <c r="H22872" s="4"/>
      <c r="M22872" s="5"/>
      <c r="N22872" s="6"/>
    </row>
    <row r="22873" spans="8:14" x14ac:dyDescent="0.55000000000000004">
      <c r="H22873" s="4"/>
      <c r="M22873" s="5"/>
      <c r="N22873" s="6"/>
    </row>
    <row r="22874" spans="8:14" x14ac:dyDescent="0.55000000000000004">
      <c r="H22874" s="4"/>
      <c r="M22874" s="5"/>
      <c r="N22874" s="6"/>
    </row>
    <row r="22875" spans="8:14" x14ac:dyDescent="0.55000000000000004">
      <c r="H22875" s="4"/>
      <c r="M22875" s="5"/>
      <c r="N22875" s="6"/>
    </row>
    <row r="22876" spans="8:14" x14ac:dyDescent="0.55000000000000004">
      <c r="H22876" s="4"/>
      <c r="M22876" s="5"/>
      <c r="N22876" s="6"/>
    </row>
    <row r="22877" spans="8:14" x14ac:dyDescent="0.55000000000000004">
      <c r="H22877" s="4"/>
      <c r="M22877" s="5"/>
      <c r="N22877" s="6"/>
    </row>
    <row r="22878" spans="8:14" x14ac:dyDescent="0.55000000000000004">
      <c r="H22878" s="4"/>
      <c r="M22878" s="5"/>
      <c r="N22878" s="6"/>
    </row>
    <row r="22879" spans="8:14" x14ac:dyDescent="0.55000000000000004">
      <c r="H22879" s="4"/>
      <c r="M22879" s="5"/>
      <c r="N22879" s="6"/>
    </row>
    <row r="22880" spans="8:14" x14ac:dyDescent="0.55000000000000004">
      <c r="H22880" s="4"/>
      <c r="M22880" s="5"/>
      <c r="N22880" s="6"/>
    </row>
    <row r="22881" spans="8:14" x14ac:dyDescent="0.55000000000000004">
      <c r="H22881" s="4"/>
      <c r="M22881" s="5"/>
      <c r="N22881" s="6"/>
    </row>
    <row r="22882" spans="8:14" x14ac:dyDescent="0.55000000000000004">
      <c r="H22882" s="4"/>
      <c r="M22882" s="5"/>
      <c r="N22882" s="6"/>
    </row>
    <row r="22883" spans="8:14" x14ac:dyDescent="0.55000000000000004">
      <c r="H22883" s="4"/>
      <c r="M22883" s="5"/>
      <c r="N22883" s="6"/>
    </row>
    <row r="22884" spans="8:14" x14ac:dyDescent="0.55000000000000004">
      <c r="H22884" s="4"/>
      <c r="M22884" s="5"/>
      <c r="N22884" s="6"/>
    </row>
    <row r="22885" spans="8:14" x14ac:dyDescent="0.55000000000000004">
      <c r="H22885" s="4"/>
      <c r="M22885" s="5"/>
      <c r="N22885" s="6"/>
    </row>
    <row r="22886" spans="8:14" x14ac:dyDescent="0.55000000000000004">
      <c r="H22886" s="4"/>
      <c r="M22886" s="5"/>
      <c r="N22886" s="6"/>
    </row>
    <row r="22887" spans="8:14" x14ac:dyDescent="0.55000000000000004">
      <c r="H22887" s="4"/>
      <c r="M22887" s="5"/>
      <c r="N22887" s="6"/>
    </row>
    <row r="22888" spans="8:14" x14ac:dyDescent="0.55000000000000004">
      <c r="H22888" s="4"/>
      <c r="M22888" s="5"/>
      <c r="N22888" s="6"/>
    </row>
    <row r="22889" spans="8:14" x14ac:dyDescent="0.55000000000000004">
      <c r="H22889" s="4"/>
      <c r="M22889" s="5"/>
      <c r="N22889" s="6"/>
    </row>
    <row r="22890" spans="8:14" x14ac:dyDescent="0.55000000000000004">
      <c r="H22890" s="4"/>
      <c r="M22890" s="5"/>
      <c r="N22890" s="6"/>
    </row>
    <row r="22891" spans="8:14" x14ac:dyDescent="0.55000000000000004">
      <c r="H22891" s="4"/>
      <c r="M22891" s="5"/>
      <c r="N22891" s="6"/>
    </row>
    <row r="22892" spans="8:14" x14ac:dyDescent="0.55000000000000004">
      <c r="H22892" s="4"/>
      <c r="M22892" s="5"/>
      <c r="N22892" s="6"/>
    </row>
    <row r="22893" spans="8:14" x14ac:dyDescent="0.55000000000000004">
      <c r="H22893" s="4"/>
      <c r="M22893" s="5"/>
      <c r="N22893" s="6"/>
    </row>
    <row r="22894" spans="8:14" x14ac:dyDescent="0.55000000000000004">
      <c r="H22894" s="4"/>
      <c r="M22894" s="5"/>
      <c r="N22894" s="6"/>
    </row>
    <row r="22895" spans="8:14" x14ac:dyDescent="0.55000000000000004">
      <c r="H22895" s="4"/>
      <c r="M22895" s="5"/>
      <c r="N22895" s="6"/>
    </row>
    <row r="22896" spans="8:14" x14ac:dyDescent="0.55000000000000004">
      <c r="H22896" s="4"/>
      <c r="M22896" s="5"/>
      <c r="N22896" s="6"/>
    </row>
    <row r="22897" spans="8:14" x14ac:dyDescent="0.55000000000000004">
      <c r="H22897" s="4"/>
      <c r="M22897" s="5"/>
      <c r="N22897" s="6"/>
    </row>
    <row r="22898" spans="8:14" x14ac:dyDescent="0.55000000000000004">
      <c r="H22898" s="4"/>
      <c r="M22898" s="5"/>
      <c r="N22898" s="6"/>
    </row>
    <row r="22899" spans="8:14" x14ac:dyDescent="0.55000000000000004">
      <c r="H22899" s="4"/>
      <c r="M22899" s="5"/>
      <c r="N22899" s="6"/>
    </row>
    <row r="22900" spans="8:14" x14ac:dyDescent="0.55000000000000004">
      <c r="H22900" s="4"/>
      <c r="M22900" s="5"/>
      <c r="N22900" s="6"/>
    </row>
    <row r="22901" spans="8:14" x14ac:dyDescent="0.55000000000000004">
      <c r="H22901" s="4"/>
      <c r="M22901" s="5"/>
      <c r="N22901" s="6"/>
    </row>
    <row r="22902" spans="8:14" x14ac:dyDescent="0.55000000000000004">
      <c r="H22902" s="4"/>
      <c r="M22902" s="5"/>
      <c r="N22902" s="6"/>
    </row>
    <row r="22903" spans="8:14" x14ac:dyDescent="0.55000000000000004">
      <c r="H22903" s="4"/>
      <c r="M22903" s="5"/>
      <c r="N22903" s="6"/>
    </row>
    <row r="22904" spans="8:14" x14ac:dyDescent="0.55000000000000004">
      <c r="H22904" s="4"/>
      <c r="M22904" s="5"/>
      <c r="N22904" s="6"/>
    </row>
    <row r="22905" spans="8:14" x14ac:dyDescent="0.55000000000000004">
      <c r="H22905" s="4"/>
      <c r="M22905" s="5"/>
      <c r="N22905" s="6"/>
    </row>
    <row r="22906" spans="8:14" x14ac:dyDescent="0.55000000000000004">
      <c r="H22906" s="4"/>
      <c r="M22906" s="5"/>
      <c r="N22906" s="6"/>
    </row>
    <row r="22907" spans="8:14" x14ac:dyDescent="0.55000000000000004">
      <c r="H22907" s="4"/>
      <c r="M22907" s="5"/>
      <c r="N22907" s="6"/>
    </row>
    <row r="22908" spans="8:14" x14ac:dyDescent="0.55000000000000004">
      <c r="H22908" s="4"/>
      <c r="M22908" s="5"/>
      <c r="N22908" s="6"/>
    </row>
    <row r="22909" spans="8:14" x14ac:dyDescent="0.55000000000000004">
      <c r="H22909" s="4"/>
      <c r="M22909" s="5"/>
      <c r="N22909" s="6"/>
    </row>
    <row r="22910" spans="8:14" x14ac:dyDescent="0.55000000000000004">
      <c r="H22910" s="4"/>
      <c r="M22910" s="5"/>
      <c r="N22910" s="6"/>
    </row>
    <row r="22911" spans="8:14" x14ac:dyDescent="0.55000000000000004">
      <c r="H22911" s="4"/>
      <c r="M22911" s="5"/>
      <c r="N22911" s="6"/>
    </row>
    <row r="22912" spans="8:14" x14ac:dyDescent="0.55000000000000004">
      <c r="H22912" s="4"/>
      <c r="M22912" s="5"/>
      <c r="N22912" s="6"/>
    </row>
    <row r="22913" spans="8:14" x14ac:dyDescent="0.55000000000000004">
      <c r="H22913" s="4"/>
      <c r="M22913" s="5"/>
      <c r="N22913" s="6"/>
    </row>
    <row r="22914" spans="8:14" x14ac:dyDescent="0.55000000000000004">
      <c r="H22914" s="4"/>
      <c r="M22914" s="5"/>
      <c r="N22914" s="6"/>
    </row>
    <row r="22915" spans="8:14" x14ac:dyDescent="0.55000000000000004">
      <c r="H22915" s="4"/>
      <c r="M22915" s="5"/>
      <c r="N22915" s="6"/>
    </row>
    <row r="22916" spans="8:14" x14ac:dyDescent="0.55000000000000004">
      <c r="H22916" s="4"/>
      <c r="M22916" s="5"/>
      <c r="N22916" s="6"/>
    </row>
    <row r="22917" spans="8:14" x14ac:dyDescent="0.55000000000000004">
      <c r="H22917" s="4"/>
      <c r="M22917" s="5"/>
      <c r="N22917" s="6"/>
    </row>
    <row r="22918" spans="8:14" x14ac:dyDescent="0.55000000000000004">
      <c r="H22918" s="4"/>
      <c r="M22918" s="5"/>
      <c r="N22918" s="6"/>
    </row>
    <row r="22919" spans="8:14" x14ac:dyDescent="0.55000000000000004">
      <c r="H22919" s="4"/>
      <c r="M22919" s="5"/>
      <c r="N22919" s="6"/>
    </row>
    <row r="22920" spans="8:14" x14ac:dyDescent="0.55000000000000004">
      <c r="H22920" s="4"/>
      <c r="M22920" s="5"/>
      <c r="N22920" s="6"/>
    </row>
    <row r="22921" spans="8:14" x14ac:dyDescent="0.55000000000000004">
      <c r="H22921" s="4"/>
      <c r="M22921" s="5"/>
      <c r="N22921" s="6"/>
    </row>
    <row r="22922" spans="8:14" x14ac:dyDescent="0.55000000000000004">
      <c r="H22922" s="4"/>
      <c r="M22922" s="5"/>
      <c r="N22922" s="6"/>
    </row>
    <row r="22923" spans="8:14" x14ac:dyDescent="0.55000000000000004">
      <c r="H22923" s="4"/>
      <c r="M22923" s="5"/>
      <c r="N22923" s="6"/>
    </row>
    <row r="22924" spans="8:14" x14ac:dyDescent="0.55000000000000004">
      <c r="H22924" s="4"/>
      <c r="M22924" s="5"/>
      <c r="N22924" s="6"/>
    </row>
    <row r="22925" spans="8:14" x14ac:dyDescent="0.55000000000000004">
      <c r="H22925" s="4"/>
      <c r="M22925" s="5"/>
      <c r="N22925" s="6"/>
    </row>
    <row r="22926" spans="8:14" x14ac:dyDescent="0.55000000000000004">
      <c r="H22926" s="4"/>
      <c r="M22926" s="5"/>
      <c r="N22926" s="6"/>
    </row>
    <row r="22927" spans="8:14" x14ac:dyDescent="0.55000000000000004">
      <c r="H22927" s="4"/>
      <c r="M22927" s="5"/>
      <c r="N22927" s="6"/>
    </row>
    <row r="22928" spans="8:14" x14ac:dyDescent="0.55000000000000004">
      <c r="H22928" s="4"/>
      <c r="M22928" s="5"/>
      <c r="N22928" s="6"/>
    </row>
    <row r="22929" spans="8:14" x14ac:dyDescent="0.55000000000000004">
      <c r="H22929" s="4"/>
      <c r="M22929" s="5"/>
      <c r="N22929" s="6"/>
    </row>
    <row r="22930" spans="8:14" x14ac:dyDescent="0.55000000000000004">
      <c r="H22930" s="4"/>
      <c r="M22930" s="5"/>
      <c r="N22930" s="6"/>
    </row>
    <row r="22931" spans="8:14" x14ac:dyDescent="0.55000000000000004">
      <c r="H22931" s="4"/>
      <c r="M22931" s="5"/>
      <c r="N22931" s="6"/>
    </row>
    <row r="22932" spans="8:14" x14ac:dyDescent="0.55000000000000004">
      <c r="H22932" s="4"/>
      <c r="M22932" s="5"/>
      <c r="N22932" s="6"/>
    </row>
    <row r="22933" spans="8:14" x14ac:dyDescent="0.55000000000000004">
      <c r="H22933" s="4"/>
      <c r="M22933" s="5"/>
      <c r="N22933" s="6"/>
    </row>
    <row r="22934" spans="8:14" x14ac:dyDescent="0.55000000000000004">
      <c r="H22934" s="4"/>
      <c r="M22934" s="5"/>
      <c r="N22934" s="6"/>
    </row>
    <row r="22935" spans="8:14" x14ac:dyDescent="0.55000000000000004">
      <c r="H22935" s="4"/>
      <c r="M22935" s="5"/>
      <c r="N22935" s="6"/>
    </row>
    <row r="22936" spans="8:14" x14ac:dyDescent="0.55000000000000004">
      <c r="H22936" s="4"/>
      <c r="M22936" s="5"/>
      <c r="N22936" s="6"/>
    </row>
    <row r="22937" spans="8:14" x14ac:dyDescent="0.55000000000000004">
      <c r="H22937" s="4"/>
      <c r="M22937" s="5"/>
      <c r="N22937" s="6"/>
    </row>
    <row r="22938" spans="8:14" x14ac:dyDescent="0.55000000000000004">
      <c r="H22938" s="4"/>
      <c r="M22938" s="5"/>
      <c r="N22938" s="6"/>
    </row>
    <row r="22939" spans="8:14" x14ac:dyDescent="0.55000000000000004">
      <c r="H22939" s="4"/>
      <c r="M22939" s="5"/>
      <c r="N22939" s="6"/>
    </row>
    <row r="22940" spans="8:14" x14ac:dyDescent="0.55000000000000004">
      <c r="H22940" s="4"/>
      <c r="M22940" s="5"/>
      <c r="N22940" s="6"/>
    </row>
    <row r="22941" spans="8:14" x14ac:dyDescent="0.55000000000000004">
      <c r="H22941" s="4"/>
      <c r="M22941" s="5"/>
      <c r="N22941" s="6"/>
    </row>
    <row r="22942" spans="8:14" x14ac:dyDescent="0.55000000000000004">
      <c r="H22942" s="4"/>
      <c r="M22942" s="5"/>
      <c r="N22942" s="6"/>
    </row>
    <row r="22943" spans="8:14" x14ac:dyDescent="0.55000000000000004">
      <c r="H22943" s="4"/>
      <c r="M22943" s="5"/>
      <c r="N22943" s="6"/>
    </row>
    <row r="22944" spans="8:14" x14ac:dyDescent="0.55000000000000004">
      <c r="H22944" s="4"/>
      <c r="M22944" s="5"/>
      <c r="N22944" s="6"/>
    </row>
    <row r="22945" spans="8:14" x14ac:dyDescent="0.55000000000000004">
      <c r="H22945" s="4"/>
      <c r="M22945" s="5"/>
      <c r="N22945" s="6"/>
    </row>
    <row r="22946" spans="8:14" x14ac:dyDescent="0.55000000000000004">
      <c r="H22946" s="4"/>
      <c r="M22946" s="5"/>
      <c r="N22946" s="6"/>
    </row>
    <row r="22947" spans="8:14" x14ac:dyDescent="0.55000000000000004">
      <c r="H22947" s="4"/>
      <c r="M22947" s="5"/>
      <c r="N22947" s="6"/>
    </row>
    <row r="22948" spans="8:14" x14ac:dyDescent="0.55000000000000004">
      <c r="H22948" s="4"/>
      <c r="M22948" s="5"/>
      <c r="N22948" s="6"/>
    </row>
    <row r="22949" spans="8:14" x14ac:dyDescent="0.55000000000000004">
      <c r="H22949" s="4"/>
      <c r="M22949" s="5"/>
      <c r="N22949" s="6"/>
    </row>
    <row r="22950" spans="8:14" x14ac:dyDescent="0.55000000000000004">
      <c r="H22950" s="4"/>
      <c r="M22950" s="5"/>
      <c r="N22950" s="6"/>
    </row>
    <row r="22951" spans="8:14" x14ac:dyDescent="0.55000000000000004">
      <c r="H22951" s="4"/>
      <c r="M22951" s="5"/>
      <c r="N22951" s="6"/>
    </row>
    <row r="22952" spans="8:14" x14ac:dyDescent="0.55000000000000004">
      <c r="H22952" s="4"/>
      <c r="M22952" s="5"/>
      <c r="N22952" s="6"/>
    </row>
    <row r="22953" spans="8:14" x14ac:dyDescent="0.55000000000000004">
      <c r="H22953" s="4"/>
      <c r="M22953" s="5"/>
      <c r="N22953" s="6"/>
    </row>
    <row r="22954" spans="8:14" x14ac:dyDescent="0.55000000000000004">
      <c r="H22954" s="4"/>
      <c r="M22954" s="5"/>
      <c r="N22954" s="6"/>
    </row>
    <row r="22955" spans="8:14" x14ac:dyDescent="0.55000000000000004">
      <c r="H22955" s="4"/>
      <c r="M22955" s="5"/>
      <c r="N22955" s="6"/>
    </row>
    <row r="22956" spans="8:14" x14ac:dyDescent="0.55000000000000004">
      <c r="H22956" s="4"/>
      <c r="M22956" s="5"/>
      <c r="N22956" s="6"/>
    </row>
    <row r="22957" spans="8:14" x14ac:dyDescent="0.55000000000000004">
      <c r="H22957" s="4"/>
      <c r="M22957" s="5"/>
      <c r="N22957" s="6"/>
    </row>
    <row r="22958" spans="8:14" x14ac:dyDescent="0.55000000000000004">
      <c r="H22958" s="4"/>
      <c r="M22958" s="5"/>
      <c r="N22958" s="6"/>
    </row>
    <row r="22959" spans="8:14" x14ac:dyDescent="0.55000000000000004">
      <c r="H22959" s="4"/>
      <c r="M22959" s="5"/>
      <c r="N22959" s="6"/>
    </row>
    <row r="22960" spans="8:14" x14ac:dyDescent="0.55000000000000004">
      <c r="H22960" s="4"/>
      <c r="M22960" s="5"/>
      <c r="N22960" s="6"/>
    </row>
    <row r="22961" spans="8:14" x14ac:dyDescent="0.55000000000000004">
      <c r="H22961" s="4"/>
      <c r="M22961" s="5"/>
      <c r="N22961" s="6"/>
    </row>
    <row r="22962" spans="8:14" x14ac:dyDescent="0.55000000000000004">
      <c r="H22962" s="4"/>
      <c r="M22962" s="5"/>
      <c r="N22962" s="6"/>
    </row>
    <row r="22963" spans="8:14" x14ac:dyDescent="0.55000000000000004">
      <c r="H22963" s="4"/>
      <c r="M22963" s="5"/>
      <c r="N22963" s="6"/>
    </row>
    <row r="22964" spans="8:14" x14ac:dyDescent="0.55000000000000004">
      <c r="H22964" s="4"/>
      <c r="M22964" s="5"/>
      <c r="N22964" s="6"/>
    </row>
    <row r="22965" spans="8:14" x14ac:dyDescent="0.55000000000000004">
      <c r="H22965" s="4"/>
      <c r="M22965" s="5"/>
      <c r="N22965" s="6"/>
    </row>
    <row r="22966" spans="8:14" x14ac:dyDescent="0.55000000000000004">
      <c r="H22966" s="4"/>
      <c r="M22966" s="5"/>
      <c r="N22966" s="6"/>
    </row>
    <row r="22967" spans="8:14" x14ac:dyDescent="0.55000000000000004">
      <c r="H22967" s="4"/>
      <c r="M22967" s="5"/>
      <c r="N22967" s="6"/>
    </row>
    <row r="22968" spans="8:14" x14ac:dyDescent="0.55000000000000004">
      <c r="H22968" s="4"/>
      <c r="M22968" s="5"/>
      <c r="N22968" s="6"/>
    </row>
    <row r="22969" spans="8:14" x14ac:dyDescent="0.55000000000000004">
      <c r="H22969" s="4"/>
      <c r="M22969" s="5"/>
      <c r="N22969" s="6"/>
    </row>
    <row r="22970" spans="8:14" x14ac:dyDescent="0.55000000000000004">
      <c r="H22970" s="4"/>
      <c r="M22970" s="5"/>
      <c r="N22970" s="6"/>
    </row>
    <row r="22971" spans="8:14" x14ac:dyDescent="0.55000000000000004">
      <c r="H22971" s="4"/>
      <c r="M22971" s="5"/>
      <c r="N22971" s="6"/>
    </row>
    <row r="22972" spans="8:14" x14ac:dyDescent="0.55000000000000004">
      <c r="H22972" s="4"/>
      <c r="M22972" s="5"/>
      <c r="N22972" s="6"/>
    </row>
    <row r="22973" spans="8:14" x14ac:dyDescent="0.55000000000000004">
      <c r="H22973" s="4"/>
      <c r="M22973" s="5"/>
      <c r="N22973" s="6"/>
    </row>
    <row r="22974" spans="8:14" x14ac:dyDescent="0.55000000000000004">
      <c r="H22974" s="4"/>
      <c r="M22974" s="5"/>
      <c r="N22974" s="6"/>
    </row>
    <row r="22975" spans="8:14" x14ac:dyDescent="0.55000000000000004">
      <c r="H22975" s="4"/>
      <c r="M22975" s="5"/>
      <c r="N22975" s="6"/>
    </row>
    <row r="22976" spans="8:14" x14ac:dyDescent="0.55000000000000004">
      <c r="H22976" s="4"/>
      <c r="M22976" s="5"/>
      <c r="N22976" s="6"/>
    </row>
    <row r="22977" spans="8:14" x14ac:dyDescent="0.55000000000000004">
      <c r="H22977" s="4"/>
      <c r="M22977" s="5"/>
      <c r="N22977" s="6"/>
    </row>
    <row r="22978" spans="8:14" x14ac:dyDescent="0.55000000000000004">
      <c r="H22978" s="4"/>
      <c r="M22978" s="5"/>
      <c r="N22978" s="6"/>
    </row>
    <row r="22979" spans="8:14" x14ac:dyDescent="0.55000000000000004">
      <c r="H22979" s="4"/>
      <c r="M22979" s="5"/>
      <c r="N22979" s="6"/>
    </row>
    <row r="22980" spans="8:14" x14ac:dyDescent="0.55000000000000004">
      <c r="H22980" s="4"/>
      <c r="M22980" s="5"/>
      <c r="N22980" s="6"/>
    </row>
    <row r="22981" spans="8:14" x14ac:dyDescent="0.55000000000000004">
      <c r="H22981" s="4"/>
      <c r="M22981" s="5"/>
      <c r="N22981" s="6"/>
    </row>
    <row r="22982" spans="8:14" x14ac:dyDescent="0.55000000000000004">
      <c r="H22982" s="4"/>
      <c r="M22982" s="5"/>
      <c r="N22982" s="6"/>
    </row>
    <row r="22983" spans="8:14" x14ac:dyDescent="0.55000000000000004">
      <c r="H22983" s="4"/>
      <c r="M22983" s="5"/>
      <c r="N22983" s="6"/>
    </row>
    <row r="22984" spans="8:14" x14ac:dyDescent="0.55000000000000004">
      <c r="H22984" s="4"/>
      <c r="M22984" s="5"/>
      <c r="N22984" s="6"/>
    </row>
    <row r="22985" spans="8:14" x14ac:dyDescent="0.55000000000000004">
      <c r="H22985" s="4"/>
      <c r="M22985" s="5"/>
      <c r="N22985" s="6"/>
    </row>
    <row r="22986" spans="8:14" x14ac:dyDescent="0.55000000000000004">
      <c r="H22986" s="4"/>
      <c r="M22986" s="5"/>
      <c r="N22986" s="6"/>
    </row>
    <row r="22987" spans="8:14" x14ac:dyDescent="0.55000000000000004">
      <c r="H22987" s="4"/>
      <c r="M22987" s="5"/>
      <c r="N22987" s="6"/>
    </row>
    <row r="22988" spans="8:14" x14ac:dyDescent="0.55000000000000004">
      <c r="H22988" s="4"/>
      <c r="M22988" s="5"/>
      <c r="N22988" s="6"/>
    </row>
    <row r="22989" spans="8:14" x14ac:dyDescent="0.55000000000000004">
      <c r="H22989" s="4"/>
      <c r="M22989" s="5"/>
      <c r="N22989" s="6"/>
    </row>
    <row r="22990" spans="8:14" x14ac:dyDescent="0.55000000000000004">
      <c r="H22990" s="4"/>
      <c r="M22990" s="5"/>
      <c r="N22990" s="6"/>
    </row>
    <row r="22991" spans="8:14" x14ac:dyDescent="0.55000000000000004">
      <c r="H22991" s="4"/>
      <c r="M22991" s="5"/>
      <c r="N22991" s="6"/>
    </row>
    <row r="22992" spans="8:14" x14ac:dyDescent="0.55000000000000004">
      <c r="H22992" s="4"/>
      <c r="M22992" s="5"/>
      <c r="N22992" s="6"/>
    </row>
    <row r="22993" spans="8:14" x14ac:dyDescent="0.55000000000000004">
      <c r="H22993" s="4"/>
      <c r="M22993" s="5"/>
      <c r="N22993" s="6"/>
    </row>
    <row r="22994" spans="8:14" x14ac:dyDescent="0.55000000000000004">
      <c r="H22994" s="4"/>
      <c r="M22994" s="5"/>
      <c r="N22994" s="6"/>
    </row>
    <row r="22995" spans="8:14" x14ac:dyDescent="0.55000000000000004">
      <c r="H22995" s="4"/>
      <c r="M22995" s="5"/>
      <c r="N22995" s="6"/>
    </row>
    <row r="22996" spans="8:14" x14ac:dyDescent="0.55000000000000004">
      <c r="H22996" s="4"/>
      <c r="M22996" s="5"/>
      <c r="N22996" s="6"/>
    </row>
    <row r="22997" spans="8:14" x14ac:dyDescent="0.55000000000000004">
      <c r="H22997" s="4"/>
      <c r="M22997" s="5"/>
      <c r="N22997" s="6"/>
    </row>
    <row r="22998" spans="8:14" x14ac:dyDescent="0.55000000000000004">
      <c r="H22998" s="4"/>
      <c r="M22998" s="5"/>
      <c r="N22998" s="6"/>
    </row>
    <row r="22999" spans="8:14" x14ac:dyDescent="0.55000000000000004">
      <c r="H22999" s="4"/>
      <c r="M22999" s="5"/>
      <c r="N22999" s="6"/>
    </row>
    <row r="23000" spans="8:14" x14ac:dyDescent="0.55000000000000004">
      <c r="H23000" s="4"/>
      <c r="M23000" s="5"/>
      <c r="N23000" s="6"/>
    </row>
    <row r="23001" spans="8:14" x14ac:dyDescent="0.55000000000000004">
      <c r="H23001" s="4"/>
      <c r="M23001" s="5"/>
      <c r="N23001" s="6"/>
    </row>
    <row r="23002" spans="8:14" x14ac:dyDescent="0.55000000000000004">
      <c r="H23002" s="4"/>
      <c r="M23002" s="5"/>
      <c r="N23002" s="6"/>
    </row>
    <row r="23003" spans="8:14" x14ac:dyDescent="0.55000000000000004">
      <c r="H23003" s="4"/>
      <c r="M23003" s="5"/>
      <c r="N23003" s="6"/>
    </row>
    <row r="23004" spans="8:14" x14ac:dyDescent="0.55000000000000004">
      <c r="H23004" s="4"/>
      <c r="M23004" s="5"/>
      <c r="N23004" s="6"/>
    </row>
    <row r="23005" spans="8:14" x14ac:dyDescent="0.55000000000000004">
      <c r="H23005" s="4"/>
      <c r="M23005" s="5"/>
      <c r="N23005" s="6"/>
    </row>
    <row r="23006" spans="8:14" x14ac:dyDescent="0.55000000000000004">
      <c r="H23006" s="4"/>
      <c r="M23006" s="5"/>
      <c r="N23006" s="6"/>
    </row>
    <row r="23007" spans="8:14" x14ac:dyDescent="0.55000000000000004">
      <c r="H23007" s="4"/>
      <c r="M23007" s="5"/>
      <c r="N23007" s="6"/>
    </row>
    <row r="23008" spans="8:14" x14ac:dyDescent="0.55000000000000004">
      <c r="H23008" s="4"/>
      <c r="M23008" s="5"/>
      <c r="N23008" s="6"/>
    </row>
    <row r="23009" spans="8:14" x14ac:dyDescent="0.55000000000000004">
      <c r="H23009" s="4"/>
      <c r="M23009" s="5"/>
      <c r="N23009" s="6"/>
    </row>
    <row r="23010" spans="8:14" x14ac:dyDescent="0.55000000000000004">
      <c r="H23010" s="4"/>
      <c r="M23010" s="5"/>
      <c r="N23010" s="6"/>
    </row>
    <row r="23011" spans="8:14" x14ac:dyDescent="0.55000000000000004">
      <c r="H23011" s="4"/>
      <c r="M23011" s="5"/>
      <c r="N23011" s="6"/>
    </row>
    <row r="23012" spans="8:14" x14ac:dyDescent="0.55000000000000004">
      <c r="H23012" s="4"/>
      <c r="M23012" s="5"/>
      <c r="N23012" s="6"/>
    </row>
    <row r="23013" spans="8:14" x14ac:dyDescent="0.55000000000000004">
      <c r="H23013" s="4"/>
      <c r="M23013" s="5"/>
      <c r="N23013" s="6"/>
    </row>
    <row r="23014" spans="8:14" x14ac:dyDescent="0.55000000000000004">
      <c r="H23014" s="4"/>
      <c r="M23014" s="5"/>
      <c r="N23014" s="6"/>
    </row>
    <row r="23015" spans="8:14" x14ac:dyDescent="0.55000000000000004">
      <c r="H23015" s="4"/>
      <c r="M23015" s="5"/>
      <c r="N23015" s="6"/>
    </row>
    <row r="23016" spans="8:14" x14ac:dyDescent="0.55000000000000004">
      <c r="H23016" s="4"/>
      <c r="M23016" s="5"/>
      <c r="N23016" s="6"/>
    </row>
    <row r="23017" spans="8:14" x14ac:dyDescent="0.55000000000000004">
      <c r="H23017" s="4"/>
      <c r="M23017" s="5"/>
      <c r="N23017" s="6"/>
    </row>
    <row r="23018" spans="8:14" x14ac:dyDescent="0.55000000000000004">
      <c r="H23018" s="4"/>
      <c r="M23018" s="5"/>
      <c r="N23018" s="6"/>
    </row>
    <row r="23019" spans="8:14" x14ac:dyDescent="0.55000000000000004">
      <c r="H23019" s="4"/>
      <c r="M23019" s="5"/>
      <c r="N23019" s="6"/>
    </row>
    <row r="23020" spans="8:14" x14ac:dyDescent="0.55000000000000004">
      <c r="H23020" s="4"/>
      <c r="M23020" s="5"/>
      <c r="N23020" s="6"/>
    </row>
    <row r="23021" spans="8:14" x14ac:dyDescent="0.55000000000000004">
      <c r="H23021" s="4"/>
      <c r="M23021" s="5"/>
      <c r="N23021" s="6"/>
    </row>
    <row r="23022" spans="8:14" x14ac:dyDescent="0.55000000000000004">
      <c r="H23022" s="4"/>
      <c r="M23022" s="5"/>
      <c r="N23022" s="6"/>
    </row>
    <row r="23023" spans="8:14" x14ac:dyDescent="0.55000000000000004">
      <c r="H23023" s="4"/>
      <c r="M23023" s="5"/>
      <c r="N23023" s="6"/>
    </row>
    <row r="23024" spans="8:14" x14ac:dyDescent="0.55000000000000004">
      <c r="H23024" s="4"/>
      <c r="M23024" s="5"/>
      <c r="N23024" s="6"/>
    </row>
    <row r="23025" spans="8:14" x14ac:dyDescent="0.55000000000000004">
      <c r="H23025" s="4"/>
      <c r="M23025" s="5"/>
      <c r="N23025" s="6"/>
    </row>
    <row r="23026" spans="8:14" x14ac:dyDescent="0.55000000000000004">
      <c r="H23026" s="4"/>
      <c r="M23026" s="5"/>
      <c r="N23026" s="6"/>
    </row>
    <row r="23027" spans="8:14" x14ac:dyDescent="0.55000000000000004">
      <c r="H23027" s="4"/>
      <c r="M23027" s="5"/>
      <c r="N23027" s="6"/>
    </row>
    <row r="23028" spans="8:14" x14ac:dyDescent="0.55000000000000004">
      <c r="H23028" s="4"/>
      <c r="M23028" s="5"/>
      <c r="N23028" s="6"/>
    </row>
    <row r="23029" spans="8:14" x14ac:dyDescent="0.55000000000000004">
      <c r="H23029" s="4"/>
      <c r="M23029" s="5"/>
      <c r="N23029" s="6"/>
    </row>
    <row r="23030" spans="8:14" x14ac:dyDescent="0.55000000000000004">
      <c r="H23030" s="4"/>
      <c r="M23030" s="5"/>
      <c r="N23030" s="6"/>
    </row>
    <row r="23031" spans="8:14" x14ac:dyDescent="0.55000000000000004">
      <c r="H23031" s="4"/>
      <c r="M23031" s="5"/>
      <c r="N23031" s="6"/>
    </row>
    <row r="23032" spans="8:14" x14ac:dyDescent="0.55000000000000004">
      <c r="H23032" s="4"/>
      <c r="M23032" s="5"/>
      <c r="N23032" s="6"/>
    </row>
    <row r="23033" spans="8:14" x14ac:dyDescent="0.55000000000000004">
      <c r="H23033" s="4"/>
      <c r="M23033" s="5"/>
      <c r="N23033" s="6"/>
    </row>
    <row r="23034" spans="8:14" x14ac:dyDescent="0.55000000000000004">
      <c r="H23034" s="4"/>
      <c r="M23034" s="5"/>
      <c r="N23034" s="6"/>
    </row>
    <row r="23035" spans="8:14" x14ac:dyDescent="0.55000000000000004">
      <c r="H23035" s="4"/>
      <c r="M23035" s="5"/>
      <c r="N23035" s="6"/>
    </row>
    <row r="23036" spans="8:14" x14ac:dyDescent="0.55000000000000004">
      <c r="H23036" s="4"/>
      <c r="M23036" s="5"/>
      <c r="N23036" s="6"/>
    </row>
    <row r="23037" spans="8:14" x14ac:dyDescent="0.55000000000000004">
      <c r="H23037" s="4"/>
      <c r="M23037" s="5"/>
      <c r="N23037" s="6"/>
    </row>
    <row r="23038" spans="8:14" x14ac:dyDescent="0.55000000000000004">
      <c r="H23038" s="4"/>
      <c r="M23038" s="5"/>
      <c r="N23038" s="6"/>
    </row>
    <row r="23039" spans="8:14" x14ac:dyDescent="0.55000000000000004">
      <c r="H23039" s="4"/>
      <c r="M23039" s="5"/>
      <c r="N23039" s="6"/>
    </row>
    <row r="23040" spans="8:14" x14ac:dyDescent="0.55000000000000004">
      <c r="H23040" s="4"/>
      <c r="M23040" s="5"/>
      <c r="N23040" s="6"/>
    </row>
    <row r="23041" spans="8:14" x14ac:dyDescent="0.55000000000000004">
      <c r="H23041" s="4"/>
      <c r="M23041" s="5"/>
      <c r="N23041" s="6"/>
    </row>
    <row r="23042" spans="8:14" x14ac:dyDescent="0.55000000000000004">
      <c r="H23042" s="4"/>
      <c r="M23042" s="5"/>
      <c r="N23042" s="6"/>
    </row>
    <row r="23043" spans="8:14" x14ac:dyDescent="0.55000000000000004">
      <c r="H23043" s="4"/>
      <c r="M23043" s="5"/>
      <c r="N23043" s="6"/>
    </row>
    <row r="23044" spans="8:14" x14ac:dyDescent="0.55000000000000004">
      <c r="H23044" s="4"/>
      <c r="M23044" s="5"/>
      <c r="N23044" s="6"/>
    </row>
    <row r="23045" spans="8:14" x14ac:dyDescent="0.55000000000000004">
      <c r="H23045" s="4"/>
      <c r="M23045" s="5"/>
      <c r="N23045" s="6"/>
    </row>
    <row r="23046" spans="8:14" x14ac:dyDescent="0.55000000000000004">
      <c r="H23046" s="4"/>
      <c r="M23046" s="5"/>
      <c r="N23046" s="6"/>
    </row>
    <row r="23047" spans="8:14" x14ac:dyDescent="0.55000000000000004">
      <c r="H23047" s="4"/>
      <c r="M23047" s="5"/>
      <c r="N23047" s="6"/>
    </row>
    <row r="23048" spans="8:14" x14ac:dyDescent="0.55000000000000004">
      <c r="H23048" s="4"/>
      <c r="M23048" s="5"/>
      <c r="N23048" s="6"/>
    </row>
    <row r="23049" spans="8:14" x14ac:dyDescent="0.55000000000000004">
      <c r="H23049" s="4"/>
      <c r="M23049" s="5"/>
      <c r="N23049" s="6"/>
    </row>
    <row r="23050" spans="8:14" x14ac:dyDescent="0.55000000000000004">
      <c r="H23050" s="4"/>
      <c r="M23050" s="5"/>
      <c r="N23050" s="6"/>
    </row>
    <row r="23051" spans="8:14" x14ac:dyDescent="0.55000000000000004">
      <c r="H23051" s="4"/>
      <c r="M23051" s="5"/>
      <c r="N23051" s="6"/>
    </row>
    <row r="23052" spans="8:14" x14ac:dyDescent="0.55000000000000004">
      <c r="H23052" s="4"/>
      <c r="M23052" s="5"/>
      <c r="N23052" s="6"/>
    </row>
    <row r="23053" spans="8:14" x14ac:dyDescent="0.55000000000000004">
      <c r="H23053" s="4"/>
      <c r="M23053" s="5"/>
      <c r="N23053" s="6"/>
    </row>
    <row r="23054" spans="8:14" x14ac:dyDescent="0.55000000000000004">
      <c r="H23054" s="4"/>
      <c r="M23054" s="5"/>
      <c r="N23054" s="6"/>
    </row>
    <row r="23055" spans="8:14" x14ac:dyDescent="0.55000000000000004">
      <c r="H23055" s="4"/>
      <c r="M23055" s="5"/>
      <c r="N23055" s="6"/>
    </row>
    <row r="23056" spans="8:14" x14ac:dyDescent="0.55000000000000004">
      <c r="H23056" s="4"/>
      <c r="M23056" s="5"/>
      <c r="N23056" s="6"/>
    </row>
    <row r="23057" spans="8:14" x14ac:dyDescent="0.55000000000000004">
      <c r="H23057" s="4"/>
      <c r="M23057" s="5"/>
      <c r="N23057" s="6"/>
    </row>
    <row r="23058" spans="8:14" x14ac:dyDescent="0.55000000000000004">
      <c r="H23058" s="4"/>
      <c r="M23058" s="5"/>
      <c r="N23058" s="6"/>
    </row>
    <row r="23059" spans="8:14" x14ac:dyDescent="0.55000000000000004">
      <c r="H23059" s="4"/>
      <c r="M23059" s="5"/>
      <c r="N23059" s="6"/>
    </row>
    <row r="23060" spans="8:14" x14ac:dyDescent="0.55000000000000004">
      <c r="H23060" s="4"/>
      <c r="M23060" s="5"/>
      <c r="N23060" s="6"/>
    </row>
    <row r="23061" spans="8:14" x14ac:dyDescent="0.55000000000000004">
      <c r="H23061" s="4"/>
      <c r="M23061" s="5"/>
      <c r="N23061" s="6"/>
    </row>
    <row r="23062" spans="8:14" x14ac:dyDescent="0.55000000000000004">
      <c r="H23062" s="4"/>
      <c r="M23062" s="5"/>
      <c r="N23062" s="6"/>
    </row>
    <row r="23063" spans="8:14" x14ac:dyDescent="0.55000000000000004">
      <c r="H23063" s="4"/>
      <c r="M23063" s="5"/>
      <c r="N23063" s="6"/>
    </row>
    <row r="23064" spans="8:14" x14ac:dyDescent="0.55000000000000004">
      <c r="H23064" s="4"/>
      <c r="M23064" s="5"/>
      <c r="N23064" s="6"/>
    </row>
    <row r="23065" spans="8:14" x14ac:dyDescent="0.55000000000000004">
      <c r="H23065" s="4"/>
      <c r="M23065" s="5"/>
      <c r="N23065" s="6"/>
    </row>
    <row r="23066" spans="8:14" x14ac:dyDescent="0.55000000000000004">
      <c r="H23066" s="4"/>
      <c r="M23066" s="5"/>
      <c r="N23066" s="6"/>
    </row>
    <row r="23067" spans="8:14" x14ac:dyDescent="0.55000000000000004">
      <c r="H23067" s="4"/>
      <c r="M23067" s="5"/>
      <c r="N23067" s="6"/>
    </row>
    <row r="23068" spans="8:14" x14ac:dyDescent="0.55000000000000004">
      <c r="H23068" s="4"/>
      <c r="M23068" s="5"/>
      <c r="N23068" s="6"/>
    </row>
    <row r="23069" spans="8:14" x14ac:dyDescent="0.55000000000000004">
      <c r="H23069" s="4"/>
      <c r="M23069" s="5"/>
      <c r="N23069" s="6"/>
    </row>
    <row r="23070" spans="8:14" x14ac:dyDescent="0.55000000000000004">
      <c r="H23070" s="4"/>
      <c r="M23070" s="5"/>
      <c r="N23070" s="6"/>
    </row>
    <row r="23071" spans="8:14" x14ac:dyDescent="0.55000000000000004">
      <c r="H23071" s="4"/>
      <c r="M23071" s="5"/>
      <c r="N23071" s="6"/>
    </row>
    <row r="23072" spans="8:14" x14ac:dyDescent="0.55000000000000004">
      <c r="H23072" s="4"/>
      <c r="M23072" s="5"/>
      <c r="N23072" s="6"/>
    </row>
    <row r="23073" spans="8:14" x14ac:dyDescent="0.55000000000000004">
      <c r="H23073" s="4"/>
      <c r="M23073" s="5"/>
      <c r="N23073" s="6"/>
    </row>
    <row r="23074" spans="8:14" x14ac:dyDescent="0.55000000000000004">
      <c r="H23074" s="4"/>
      <c r="M23074" s="5"/>
      <c r="N23074" s="6"/>
    </row>
    <row r="23075" spans="8:14" x14ac:dyDescent="0.55000000000000004">
      <c r="H23075" s="4"/>
      <c r="M23075" s="5"/>
      <c r="N23075" s="6"/>
    </row>
    <row r="23076" spans="8:14" x14ac:dyDescent="0.55000000000000004">
      <c r="H23076" s="4"/>
      <c r="M23076" s="5"/>
      <c r="N23076" s="6"/>
    </row>
    <row r="23077" spans="8:14" x14ac:dyDescent="0.55000000000000004">
      <c r="H23077" s="4"/>
      <c r="M23077" s="5"/>
      <c r="N23077" s="6"/>
    </row>
    <row r="23078" spans="8:14" x14ac:dyDescent="0.55000000000000004">
      <c r="H23078" s="4"/>
      <c r="M23078" s="5"/>
      <c r="N23078" s="6"/>
    </row>
    <row r="23079" spans="8:14" x14ac:dyDescent="0.55000000000000004">
      <c r="H23079" s="4"/>
      <c r="M23079" s="5"/>
      <c r="N23079" s="6"/>
    </row>
    <row r="23080" spans="8:14" x14ac:dyDescent="0.55000000000000004">
      <c r="H23080" s="4"/>
      <c r="M23080" s="5"/>
      <c r="N23080" s="6"/>
    </row>
    <row r="23081" spans="8:14" x14ac:dyDescent="0.55000000000000004">
      <c r="H23081" s="4"/>
      <c r="M23081" s="5"/>
      <c r="N23081" s="6"/>
    </row>
    <row r="23082" spans="8:14" x14ac:dyDescent="0.55000000000000004">
      <c r="H23082" s="4"/>
      <c r="M23082" s="5"/>
      <c r="N23082" s="6"/>
    </row>
    <row r="23083" spans="8:14" x14ac:dyDescent="0.55000000000000004">
      <c r="H23083" s="4"/>
      <c r="M23083" s="5"/>
      <c r="N23083" s="6"/>
    </row>
    <row r="23084" spans="8:14" x14ac:dyDescent="0.55000000000000004">
      <c r="H23084" s="4"/>
      <c r="M23084" s="5"/>
      <c r="N23084" s="6"/>
    </row>
    <row r="23085" spans="8:14" x14ac:dyDescent="0.55000000000000004">
      <c r="H23085" s="4"/>
      <c r="M23085" s="5"/>
      <c r="N23085" s="6"/>
    </row>
    <row r="23086" spans="8:14" x14ac:dyDescent="0.55000000000000004">
      <c r="H23086" s="4"/>
      <c r="M23086" s="5"/>
      <c r="N23086" s="6"/>
    </row>
    <row r="23087" spans="8:14" x14ac:dyDescent="0.55000000000000004">
      <c r="H23087" s="4"/>
      <c r="M23087" s="5"/>
      <c r="N23087" s="6"/>
    </row>
    <row r="23088" spans="8:14" x14ac:dyDescent="0.55000000000000004">
      <c r="H23088" s="4"/>
      <c r="M23088" s="5"/>
      <c r="N23088" s="6"/>
    </row>
    <row r="23089" spans="8:14" x14ac:dyDescent="0.55000000000000004">
      <c r="H23089" s="4"/>
      <c r="M23089" s="5"/>
      <c r="N23089" s="6"/>
    </row>
    <row r="23090" spans="8:14" x14ac:dyDescent="0.55000000000000004">
      <c r="H23090" s="4"/>
      <c r="M23090" s="5"/>
      <c r="N23090" s="6"/>
    </row>
    <row r="23091" spans="8:14" x14ac:dyDescent="0.55000000000000004">
      <c r="H23091" s="4"/>
      <c r="M23091" s="5"/>
      <c r="N23091" s="6"/>
    </row>
    <row r="23092" spans="8:14" x14ac:dyDescent="0.55000000000000004">
      <c r="H23092" s="4"/>
      <c r="M23092" s="5"/>
      <c r="N23092" s="6"/>
    </row>
    <row r="23093" spans="8:14" x14ac:dyDescent="0.55000000000000004">
      <c r="H23093" s="4"/>
      <c r="M23093" s="5"/>
      <c r="N23093" s="6"/>
    </row>
    <row r="23094" spans="8:14" x14ac:dyDescent="0.55000000000000004">
      <c r="H23094" s="4"/>
      <c r="M23094" s="5"/>
      <c r="N23094" s="6"/>
    </row>
    <row r="23095" spans="8:14" x14ac:dyDescent="0.55000000000000004">
      <c r="H23095" s="4"/>
      <c r="M23095" s="5"/>
      <c r="N23095" s="6"/>
    </row>
    <row r="23096" spans="8:14" x14ac:dyDescent="0.55000000000000004">
      <c r="H23096" s="4"/>
      <c r="M23096" s="5"/>
      <c r="N23096" s="6"/>
    </row>
    <row r="23097" spans="8:14" x14ac:dyDescent="0.55000000000000004">
      <c r="H23097" s="4"/>
      <c r="M23097" s="5"/>
      <c r="N23097" s="6"/>
    </row>
    <row r="23098" spans="8:14" x14ac:dyDescent="0.55000000000000004">
      <c r="H23098" s="4"/>
      <c r="M23098" s="5"/>
      <c r="N23098" s="6"/>
    </row>
    <row r="23099" spans="8:14" x14ac:dyDescent="0.55000000000000004">
      <c r="H23099" s="4"/>
      <c r="M23099" s="5"/>
      <c r="N23099" s="6"/>
    </row>
    <row r="23100" spans="8:14" x14ac:dyDescent="0.55000000000000004">
      <c r="H23100" s="4"/>
      <c r="M23100" s="5"/>
      <c r="N23100" s="6"/>
    </row>
    <row r="23101" spans="8:14" x14ac:dyDescent="0.55000000000000004">
      <c r="H23101" s="4"/>
      <c r="M23101" s="5"/>
      <c r="N23101" s="6"/>
    </row>
    <row r="23102" spans="8:14" x14ac:dyDescent="0.55000000000000004">
      <c r="H23102" s="4"/>
      <c r="M23102" s="5"/>
      <c r="N23102" s="6"/>
    </row>
    <row r="23103" spans="8:14" x14ac:dyDescent="0.55000000000000004">
      <c r="H23103" s="4"/>
      <c r="M23103" s="5"/>
      <c r="N23103" s="6"/>
    </row>
    <row r="23104" spans="8:14" x14ac:dyDescent="0.55000000000000004">
      <c r="H23104" s="4"/>
      <c r="M23104" s="5"/>
      <c r="N23104" s="6"/>
    </row>
    <row r="23105" spans="8:14" x14ac:dyDescent="0.55000000000000004">
      <c r="H23105" s="4"/>
      <c r="M23105" s="5"/>
      <c r="N23105" s="6"/>
    </row>
    <row r="23106" spans="8:14" x14ac:dyDescent="0.55000000000000004">
      <c r="H23106" s="4"/>
      <c r="M23106" s="5"/>
      <c r="N23106" s="6"/>
    </row>
    <row r="23107" spans="8:14" x14ac:dyDescent="0.55000000000000004">
      <c r="H23107" s="4"/>
      <c r="M23107" s="5"/>
      <c r="N23107" s="6"/>
    </row>
    <row r="23108" spans="8:14" x14ac:dyDescent="0.55000000000000004">
      <c r="H23108" s="4"/>
      <c r="M23108" s="5"/>
      <c r="N23108" s="6"/>
    </row>
    <row r="23109" spans="8:14" x14ac:dyDescent="0.55000000000000004">
      <c r="H23109" s="4"/>
      <c r="M23109" s="5"/>
      <c r="N23109" s="6"/>
    </row>
    <row r="23110" spans="8:14" x14ac:dyDescent="0.55000000000000004">
      <c r="H23110" s="4"/>
      <c r="M23110" s="5"/>
      <c r="N23110" s="6"/>
    </row>
    <row r="23111" spans="8:14" x14ac:dyDescent="0.55000000000000004">
      <c r="H23111" s="4"/>
      <c r="M23111" s="5"/>
      <c r="N23111" s="6"/>
    </row>
    <row r="23112" spans="8:14" x14ac:dyDescent="0.55000000000000004">
      <c r="H23112" s="4"/>
      <c r="M23112" s="5"/>
      <c r="N23112" s="6"/>
    </row>
    <row r="23113" spans="8:14" x14ac:dyDescent="0.55000000000000004">
      <c r="H23113" s="4"/>
      <c r="M23113" s="5"/>
      <c r="N23113" s="6"/>
    </row>
    <row r="23114" spans="8:14" x14ac:dyDescent="0.55000000000000004">
      <c r="H23114" s="4"/>
      <c r="M23114" s="5"/>
      <c r="N23114" s="6"/>
    </row>
    <row r="23115" spans="8:14" x14ac:dyDescent="0.55000000000000004">
      <c r="H23115" s="4"/>
      <c r="M23115" s="5"/>
      <c r="N23115" s="6"/>
    </row>
    <row r="23116" spans="8:14" x14ac:dyDescent="0.55000000000000004">
      <c r="H23116" s="4"/>
      <c r="M23116" s="5"/>
      <c r="N23116" s="6"/>
    </row>
    <row r="23117" spans="8:14" x14ac:dyDescent="0.55000000000000004">
      <c r="H23117" s="4"/>
      <c r="M23117" s="5"/>
      <c r="N23117" s="6"/>
    </row>
    <row r="23118" spans="8:14" x14ac:dyDescent="0.55000000000000004">
      <c r="H23118" s="4"/>
      <c r="M23118" s="5"/>
      <c r="N23118" s="6"/>
    </row>
    <row r="23119" spans="8:14" x14ac:dyDescent="0.55000000000000004">
      <c r="H23119" s="4"/>
      <c r="M23119" s="5"/>
      <c r="N23119" s="6"/>
    </row>
    <row r="23120" spans="8:14" x14ac:dyDescent="0.55000000000000004">
      <c r="H23120" s="4"/>
      <c r="M23120" s="5"/>
      <c r="N23120" s="6"/>
    </row>
    <row r="23121" spans="8:14" x14ac:dyDescent="0.55000000000000004">
      <c r="H23121" s="4"/>
      <c r="M23121" s="5"/>
      <c r="N23121" s="6"/>
    </row>
    <row r="23122" spans="8:14" x14ac:dyDescent="0.55000000000000004">
      <c r="H23122" s="4"/>
      <c r="M23122" s="5"/>
      <c r="N23122" s="6"/>
    </row>
    <row r="23123" spans="8:14" x14ac:dyDescent="0.55000000000000004">
      <c r="H23123" s="4"/>
      <c r="M23123" s="5"/>
      <c r="N23123" s="6"/>
    </row>
    <row r="23124" spans="8:14" x14ac:dyDescent="0.55000000000000004">
      <c r="H23124" s="4"/>
      <c r="M23124" s="5"/>
      <c r="N23124" s="6"/>
    </row>
    <row r="23125" spans="8:14" x14ac:dyDescent="0.55000000000000004">
      <c r="H23125" s="4"/>
      <c r="M23125" s="5"/>
      <c r="N23125" s="6"/>
    </row>
    <row r="23126" spans="8:14" x14ac:dyDescent="0.55000000000000004">
      <c r="H23126" s="4"/>
      <c r="M23126" s="5"/>
      <c r="N23126" s="6"/>
    </row>
    <row r="23127" spans="8:14" x14ac:dyDescent="0.55000000000000004">
      <c r="H23127" s="4"/>
      <c r="M23127" s="5"/>
      <c r="N23127" s="6"/>
    </row>
    <row r="23128" spans="8:14" x14ac:dyDescent="0.55000000000000004">
      <c r="H23128" s="4"/>
      <c r="M23128" s="5"/>
      <c r="N23128" s="6"/>
    </row>
    <row r="23129" spans="8:14" x14ac:dyDescent="0.55000000000000004">
      <c r="H23129" s="4"/>
      <c r="M23129" s="5"/>
      <c r="N23129" s="6"/>
    </row>
    <row r="23130" spans="8:14" x14ac:dyDescent="0.55000000000000004">
      <c r="H23130" s="4"/>
      <c r="M23130" s="5"/>
      <c r="N23130" s="6"/>
    </row>
    <row r="23131" spans="8:14" x14ac:dyDescent="0.55000000000000004">
      <c r="H23131" s="4"/>
      <c r="M23131" s="5"/>
      <c r="N23131" s="6"/>
    </row>
    <row r="23132" spans="8:14" x14ac:dyDescent="0.55000000000000004">
      <c r="H23132" s="4"/>
      <c r="M23132" s="5"/>
      <c r="N23132" s="6"/>
    </row>
    <row r="23133" spans="8:14" x14ac:dyDescent="0.55000000000000004">
      <c r="H23133" s="4"/>
      <c r="M23133" s="5"/>
      <c r="N23133" s="6"/>
    </row>
    <row r="23134" spans="8:14" x14ac:dyDescent="0.55000000000000004">
      <c r="H23134" s="4"/>
      <c r="M23134" s="5"/>
      <c r="N23134" s="6"/>
    </row>
    <row r="23135" spans="8:14" x14ac:dyDescent="0.55000000000000004">
      <c r="H23135" s="4"/>
      <c r="M23135" s="5"/>
      <c r="N23135" s="6"/>
    </row>
    <row r="23136" spans="8:14" x14ac:dyDescent="0.55000000000000004">
      <c r="H23136" s="4"/>
      <c r="M23136" s="5"/>
      <c r="N23136" s="6"/>
    </row>
    <row r="23137" spans="8:14" x14ac:dyDescent="0.55000000000000004">
      <c r="H23137" s="4"/>
      <c r="M23137" s="5"/>
      <c r="N23137" s="6"/>
    </row>
    <row r="23138" spans="8:14" x14ac:dyDescent="0.55000000000000004">
      <c r="H23138" s="4"/>
      <c r="M23138" s="5"/>
      <c r="N23138" s="6"/>
    </row>
    <row r="23139" spans="8:14" x14ac:dyDescent="0.55000000000000004">
      <c r="H23139" s="4"/>
      <c r="M23139" s="5"/>
      <c r="N23139" s="6"/>
    </row>
    <row r="23140" spans="8:14" x14ac:dyDescent="0.55000000000000004">
      <c r="H23140" s="4"/>
      <c r="M23140" s="5"/>
      <c r="N23140" s="6"/>
    </row>
    <row r="23141" spans="8:14" x14ac:dyDescent="0.55000000000000004">
      <c r="H23141" s="4"/>
      <c r="M23141" s="5"/>
      <c r="N23141" s="6"/>
    </row>
    <row r="23142" spans="8:14" x14ac:dyDescent="0.55000000000000004">
      <c r="H23142" s="4"/>
      <c r="M23142" s="5"/>
      <c r="N23142" s="6"/>
    </row>
    <row r="23143" spans="8:14" x14ac:dyDescent="0.55000000000000004">
      <c r="H23143" s="4"/>
      <c r="M23143" s="5"/>
      <c r="N23143" s="6"/>
    </row>
    <row r="23144" spans="8:14" x14ac:dyDescent="0.55000000000000004">
      <c r="H23144" s="4"/>
      <c r="M23144" s="5"/>
      <c r="N23144" s="6"/>
    </row>
    <row r="23145" spans="8:14" x14ac:dyDescent="0.55000000000000004">
      <c r="H23145" s="4"/>
      <c r="M23145" s="5"/>
      <c r="N23145" s="6"/>
    </row>
    <row r="23146" spans="8:14" x14ac:dyDescent="0.55000000000000004">
      <c r="H23146" s="4"/>
      <c r="M23146" s="5"/>
      <c r="N23146" s="6"/>
    </row>
    <row r="23147" spans="8:14" x14ac:dyDescent="0.55000000000000004">
      <c r="H23147" s="4"/>
      <c r="M23147" s="5"/>
      <c r="N23147" s="6"/>
    </row>
    <row r="23148" spans="8:14" x14ac:dyDescent="0.55000000000000004">
      <c r="H23148" s="4"/>
      <c r="M23148" s="5"/>
      <c r="N23148" s="6"/>
    </row>
    <row r="23149" spans="8:14" x14ac:dyDescent="0.55000000000000004">
      <c r="H23149" s="4"/>
      <c r="M23149" s="5"/>
      <c r="N23149" s="6"/>
    </row>
    <row r="23150" spans="8:14" x14ac:dyDescent="0.55000000000000004">
      <c r="H23150" s="4"/>
      <c r="M23150" s="5"/>
      <c r="N23150" s="6"/>
    </row>
    <row r="23151" spans="8:14" x14ac:dyDescent="0.55000000000000004">
      <c r="H23151" s="4"/>
      <c r="M23151" s="5"/>
      <c r="N23151" s="6"/>
    </row>
    <row r="23152" spans="8:14" x14ac:dyDescent="0.55000000000000004">
      <c r="H23152" s="4"/>
      <c r="M23152" s="5"/>
      <c r="N23152" s="6"/>
    </row>
    <row r="23153" spans="8:14" x14ac:dyDescent="0.55000000000000004">
      <c r="H23153" s="4"/>
      <c r="M23153" s="5"/>
      <c r="N23153" s="6"/>
    </row>
    <row r="23154" spans="8:14" x14ac:dyDescent="0.55000000000000004">
      <c r="H23154" s="4"/>
      <c r="M23154" s="5"/>
      <c r="N23154" s="6"/>
    </row>
    <row r="23155" spans="8:14" x14ac:dyDescent="0.55000000000000004">
      <c r="H23155" s="4"/>
      <c r="M23155" s="5"/>
      <c r="N23155" s="6"/>
    </row>
    <row r="23156" spans="8:14" x14ac:dyDescent="0.55000000000000004">
      <c r="H23156" s="4"/>
      <c r="M23156" s="5"/>
      <c r="N23156" s="6"/>
    </row>
    <row r="23157" spans="8:14" x14ac:dyDescent="0.55000000000000004">
      <c r="H23157" s="4"/>
      <c r="M23157" s="5"/>
      <c r="N23157" s="6"/>
    </row>
    <row r="23158" spans="8:14" x14ac:dyDescent="0.55000000000000004">
      <c r="H23158" s="4"/>
      <c r="M23158" s="5"/>
      <c r="N23158" s="6"/>
    </row>
    <row r="23159" spans="8:14" x14ac:dyDescent="0.55000000000000004">
      <c r="H23159" s="4"/>
      <c r="M23159" s="5"/>
      <c r="N23159" s="6"/>
    </row>
    <row r="23160" spans="8:14" x14ac:dyDescent="0.55000000000000004">
      <c r="H23160" s="4"/>
      <c r="M23160" s="5"/>
      <c r="N23160" s="6"/>
    </row>
    <row r="23161" spans="8:14" x14ac:dyDescent="0.55000000000000004">
      <c r="H23161" s="4"/>
      <c r="M23161" s="5"/>
      <c r="N23161" s="6"/>
    </row>
    <row r="23162" spans="8:14" x14ac:dyDescent="0.55000000000000004">
      <c r="H23162" s="4"/>
      <c r="M23162" s="5"/>
      <c r="N23162" s="6"/>
    </row>
    <row r="23163" spans="8:14" x14ac:dyDescent="0.55000000000000004">
      <c r="H23163" s="4"/>
      <c r="M23163" s="5"/>
      <c r="N23163" s="6"/>
    </row>
    <row r="23164" spans="8:14" x14ac:dyDescent="0.55000000000000004">
      <c r="H23164" s="4"/>
      <c r="M23164" s="5"/>
      <c r="N23164" s="6"/>
    </row>
    <row r="23165" spans="8:14" x14ac:dyDescent="0.55000000000000004">
      <c r="H23165" s="4"/>
      <c r="M23165" s="5"/>
      <c r="N23165" s="6"/>
    </row>
    <row r="23166" spans="8:14" x14ac:dyDescent="0.55000000000000004">
      <c r="H23166" s="4"/>
      <c r="M23166" s="5"/>
      <c r="N23166" s="6"/>
    </row>
    <row r="23167" spans="8:14" x14ac:dyDescent="0.55000000000000004">
      <c r="H23167" s="4"/>
      <c r="M23167" s="5"/>
      <c r="N23167" s="6"/>
    </row>
    <row r="23168" spans="8:14" x14ac:dyDescent="0.55000000000000004">
      <c r="H23168" s="4"/>
      <c r="M23168" s="5"/>
      <c r="N23168" s="6"/>
    </row>
    <row r="23169" spans="8:14" x14ac:dyDescent="0.55000000000000004">
      <c r="H23169" s="4"/>
      <c r="M23169" s="5"/>
      <c r="N23169" s="6"/>
    </row>
    <row r="23170" spans="8:14" x14ac:dyDescent="0.55000000000000004">
      <c r="H23170" s="4"/>
      <c r="M23170" s="5"/>
      <c r="N23170" s="6"/>
    </row>
    <row r="23171" spans="8:14" x14ac:dyDescent="0.55000000000000004">
      <c r="H23171" s="4"/>
      <c r="M23171" s="5"/>
      <c r="N23171" s="6"/>
    </row>
    <row r="23172" spans="8:14" x14ac:dyDescent="0.55000000000000004">
      <c r="H23172" s="4"/>
      <c r="M23172" s="5"/>
      <c r="N23172" s="6"/>
    </row>
    <row r="23173" spans="8:14" x14ac:dyDescent="0.55000000000000004">
      <c r="H23173" s="4"/>
      <c r="M23173" s="5"/>
      <c r="N23173" s="6"/>
    </row>
    <row r="23174" spans="8:14" x14ac:dyDescent="0.55000000000000004">
      <c r="H23174" s="4"/>
      <c r="M23174" s="5"/>
      <c r="N23174" s="6"/>
    </row>
    <row r="23175" spans="8:14" x14ac:dyDescent="0.55000000000000004">
      <c r="H23175" s="4"/>
      <c r="M23175" s="5"/>
      <c r="N23175" s="6"/>
    </row>
    <row r="23176" spans="8:14" x14ac:dyDescent="0.55000000000000004">
      <c r="H23176" s="4"/>
      <c r="M23176" s="5"/>
      <c r="N23176" s="6"/>
    </row>
    <row r="23177" spans="8:14" x14ac:dyDescent="0.55000000000000004">
      <c r="H23177" s="4"/>
      <c r="M23177" s="5"/>
      <c r="N23177" s="6"/>
    </row>
    <row r="23178" spans="8:14" x14ac:dyDescent="0.55000000000000004">
      <c r="H23178" s="4"/>
      <c r="M23178" s="5"/>
      <c r="N23178" s="6"/>
    </row>
    <row r="23179" spans="8:14" x14ac:dyDescent="0.55000000000000004">
      <c r="H23179" s="4"/>
      <c r="M23179" s="5"/>
      <c r="N23179" s="6"/>
    </row>
    <row r="23180" spans="8:14" x14ac:dyDescent="0.55000000000000004">
      <c r="H23180" s="4"/>
      <c r="M23180" s="5"/>
      <c r="N23180" s="6"/>
    </row>
    <row r="23181" spans="8:14" x14ac:dyDescent="0.55000000000000004">
      <c r="H23181" s="4"/>
      <c r="M23181" s="5"/>
      <c r="N23181" s="6"/>
    </row>
    <row r="23182" spans="8:14" x14ac:dyDescent="0.55000000000000004">
      <c r="H23182" s="4"/>
      <c r="M23182" s="5"/>
      <c r="N23182" s="6"/>
    </row>
    <row r="23183" spans="8:14" x14ac:dyDescent="0.55000000000000004">
      <c r="H23183" s="4"/>
      <c r="M23183" s="5"/>
      <c r="N23183" s="6"/>
    </row>
    <row r="23184" spans="8:14" x14ac:dyDescent="0.55000000000000004">
      <c r="H23184" s="4"/>
      <c r="M23184" s="5"/>
      <c r="N23184" s="6"/>
    </row>
    <row r="23185" spans="8:14" x14ac:dyDescent="0.55000000000000004">
      <c r="H23185" s="4"/>
      <c r="M23185" s="5"/>
      <c r="N23185" s="6"/>
    </row>
    <row r="23186" spans="8:14" x14ac:dyDescent="0.55000000000000004">
      <c r="H23186" s="4"/>
      <c r="M23186" s="5"/>
      <c r="N23186" s="6"/>
    </row>
    <row r="23187" spans="8:14" x14ac:dyDescent="0.55000000000000004">
      <c r="H23187" s="4"/>
      <c r="M23187" s="5"/>
      <c r="N23187" s="6"/>
    </row>
    <row r="23188" spans="8:14" x14ac:dyDescent="0.55000000000000004">
      <c r="H23188" s="4"/>
      <c r="M23188" s="5"/>
      <c r="N23188" s="6"/>
    </row>
    <row r="23189" spans="8:14" x14ac:dyDescent="0.55000000000000004">
      <c r="H23189" s="4"/>
      <c r="M23189" s="5"/>
      <c r="N23189" s="6"/>
    </row>
    <row r="23190" spans="8:14" x14ac:dyDescent="0.55000000000000004">
      <c r="H23190" s="4"/>
      <c r="M23190" s="5"/>
      <c r="N23190" s="6"/>
    </row>
    <row r="23191" spans="8:14" x14ac:dyDescent="0.55000000000000004">
      <c r="H23191" s="4"/>
      <c r="M23191" s="5"/>
      <c r="N23191" s="6"/>
    </row>
    <row r="23192" spans="8:14" x14ac:dyDescent="0.55000000000000004">
      <c r="H23192" s="4"/>
      <c r="M23192" s="5"/>
      <c r="N23192" s="6"/>
    </row>
    <row r="23193" spans="8:14" x14ac:dyDescent="0.55000000000000004">
      <c r="H23193" s="4"/>
      <c r="M23193" s="5"/>
      <c r="N23193" s="6"/>
    </row>
    <row r="23194" spans="8:14" x14ac:dyDescent="0.55000000000000004">
      <c r="H23194" s="4"/>
      <c r="M23194" s="5"/>
      <c r="N23194" s="6"/>
    </row>
    <row r="23195" spans="8:14" x14ac:dyDescent="0.55000000000000004">
      <c r="H23195" s="4"/>
      <c r="M23195" s="5"/>
      <c r="N23195" s="6"/>
    </row>
    <row r="23196" spans="8:14" x14ac:dyDescent="0.55000000000000004">
      <c r="H23196" s="4"/>
      <c r="M23196" s="5"/>
      <c r="N23196" s="6"/>
    </row>
    <row r="23197" spans="8:14" x14ac:dyDescent="0.55000000000000004">
      <c r="H23197" s="4"/>
      <c r="M23197" s="5"/>
      <c r="N23197" s="6"/>
    </row>
    <row r="23198" spans="8:14" x14ac:dyDescent="0.55000000000000004">
      <c r="H23198" s="4"/>
      <c r="M23198" s="5"/>
      <c r="N23198" s="6"/>
    </row>
    <row r="23199" spans="8:14" x14ac:dyDescent="0.55000000000000004">
      <c r="H23199" s="4"/>
      <c r="M23199" s="5"/>
      <c r="N23199" s="6"/>
    </row>
    <row r="23200" spans="8:14" x14ac:dyDescent="0.55000000000000004">
      <c r="H23200" s="4"/>
      <c r="M23200" s="5"/>
      <c r="N23200" s="6"/>
    </row>
    <row r="23201" spans="8:14" x14ac:dyDescent="0.55000000000000004">
      <c r="H23201" s="4"/>
      <c r="M23201" s="5"/>
      <c r="N23201" s="6"/>
    </row>
    <row r="23202" spans="8:14" x14ac:dyDescent="0.55000000000000004">
      <c r="H23202" s="4"/>
      <c r="M23202" s="5"/>
      <c r="N23202" s="6"/>
    </row>
    <row r="23203" spans="8:14" x14ac:dyDescent="0.55000000000000004">
      <c r="H23203" s="4"/>
      <c r="M23203" s="5"/>
      <c r="N23203" s="6"/>
    </row>
    <row r="23204" spans="8:14" x14ac:dyDescent="0.55000000000000004">
      <c r="H23204" s="4"/>
      <c r="M23204" s="5"/>
      <c r="N23204" s="6"/>
    </row>
    <row r="23205" spans="8:14" x14ac:dyDescent="0.55000000000000004">
      <c r="H23205" s="4"/>
      <c r="M23205" s="5"/>
      <c r="N23205" s="6"/>
    </row>
    <row r="23206" spans="8:14" x14ac:dyDescent="0.55000000000000004">
      <c r="H23206" s="4"/>
      <c r="M23206" s="5"/>
      <c r="N23206" s="6"/>
    </row>
    <row r="23207" spans="8:14" x14ac:dyDescent="0.55000000000000004">
      <c r="H23207" s="4"/>
      <c r="M23207" s="5"/>
      <c r="N23207" s="6"/>
    </row>
    <row r="23208" spans="8:14" x14ac:dyDescent="0.55000000000000004">
      <c r="H23208" s="4"/>
      <c r="M23208" s="5"/>
      <c r="N23208" s="6"/>
    </row>
    <row r="23209" spans="8:14" x14ac:dyDescent="0.55000000000000004">
      <c r="H23209" s="4"/>
      <c r="M23209" s="5"/>
      <c r="N23209" s="6"/>
    </row>
    <row r="23210" spans="8:14" x14ac:dyDescent="0.55000000000000004">
      <c r="H23210" s="4"/>
      <c r="M23210" s="5"/>
      <c r="N23210" s="6"/>
    </row>
    <row r="23211" spans="8:14" x14ac:dyDescent="0.55000000000000004">
      <c r="H23211" s="4"/>
      <c r="M23211" s="5"/>
      <c r="N23211" s="6"/>
    </row>
    <row r="23212" spans="8:14" x14ac:dyDescent="0.55000000000000004">
      <c r="H23212" s="4"/>
      <c r="M23212" s="5"/>
      <c r="N23212" s="6"/>
    </row>
    <row r="23213" spans="8:14" x14ac:dyDescent="0.55000000000000004">
      <c r="H23213" s="4"/>
      <c r="M23213" s="5"/>
      <c r="N23213" s="6"/>
    </row>
    <row r="23214" spans="8:14" x14ac:dyDescent="0.55000000000000004">
      <c r="H23214" s="4"/>
      <c r="M23214" s="5"/>
      <c r="N23214" s="6"/>
    </row>
    <row r="23215" spans="8:14" x14ac:dyDescent="0.55000000000000004">
      <c r="H23215" s="4"/>
      <c r="M23215" s="5"/>
      <c r="N23215" s="6"/>
    </row>
    <row r="23216" spans="8:14" x14ac:dyDescent="0.55000000000000004">
      <c r="H23216" s="4"/>
      <c r="M23216" s="5"/>
      <c r="N23216" s="6"/>
    </row>
    <row r="23217" spans="8:14" x14ac:dyDescent="0.55000000000000004">
      <c r="H23217" s="4"/>
      <c r="M23217" s="5"/>
      <c r="N23217" s="6"/>
    </row>
    <row r="23218" spans="8:14" x14ac:dyDescent="0.55000000000000004">
      <c r="H23218" s="4"/>
      <c r="M23218" s="5"/>
      <c r="N23218" s="6"/>
    </row>
    <row r="23219" spans="8:14" x14ac:dyDescent="0.55000000000000004">
      <c r="H23219" s="4"/>
      <c r="M23219" s="5"/>
      <c r="N23219" s="6"/>
    </row>
    <row r="23220" spans="8:14" x14ac:dyDescent="0.55000000000000004">
      <c r="H23220" s="4"/>
      <c r="M23220" s="5"/>
      <c r="N23220" s="6"/>
    </row>
    <row r="23221" spans="8:14" x14ac:dyDescent="0.55000000000000004">
      <c r="H23221" s="4"/>
      <c r="M23221" s="5"/>
      <c r="N23221" s="6"/>
    </row>
    <row r="23222" spans="8:14" x14ac:dyDescent="0.55000000000000004">
      <c r="H23222" s="4"/>
      <c r="M23222" s="5"/>
      <c r="N23222" s="6"/>
    </row>
    <row r="23223" spans="8:14" x14ac:dyDescent="0.55000000000000004">
      <c r="H23223" s="4"/>
      <c r="M23223" s="5"/>
      <c r="N23223" s="6"/>
    </row>
    <row r="23224" spans="8:14" x14ac:dyDescent="0.55000000000000004">
      <c r="H23224" s="4"/>
      <c r="M23224" s="5"/>
      <c r="N23224" s="6"/>
    </row>
    <row r="23225" spans="8:14" x14ac:dyDescent="0.55000000000000004">
      <c r="H23225" s="4"/>
      <c r="M23225" s="5"/>
      <c r="N23225" s="6"/>
    </row>
    <row r="23226" spans="8:14" x14ac:dyDescent="0.55000000000000004">
      <c r="H23226" s="4"/>
      <c r="M23226" s="5"/>
      <c r="N23226" s="6"/>
    </row>
    <row r="23227" spans="8:14" x14ac:dyDescent="0.55000000000000004">
      <c r="H23227" s="4"/>
      <c r="M23227" s="5"/>
      <c r="N23227" s="6"/>
    </row>
    <row r="23228" spans="8:14" x14ac:dyDescent="0.55000000000000004">
      <c r="H23228" s="4"/>
      <c r="M23228" s="5"/>
      <c r="N23228" s="6"/>
    </row>
    <row r="23229" spans="8:14" x14ac:dyDescent="0.55000000000000004">
      <c r="H23229" s="4"/>
      <c r="M23229" s="5"/>
      <c r="N23229" s="6"/>
    </row>
    <row r="23230" spans="8:14" x14ac:dyDescent="0.55000000000000004">
      <c r="H23230" s="4"/>
      <c r="M23230" s="5"/>
      <c r="N23230" s="6"/>
    </row>
    <row r="23231" spans="8:14" x14ac:dyDescent="0.55000000000000004">
      <c r="H23231" s="4"/>
      <c r="M23231" s="5"/>
      <c r="N23231" s="6"/>
    </row>
    <row r="23232" spans="8:14" x14ac:dyDescent="0.55000000000000004">
      <c r="H23232" s="4"/>
      <c r="M23232" s="5"/>
      <c r="N23232" s="6"/>
    </row>
    <row r="23233" spans="8:14" x14ac:dyDescent="0.55000000000000004">
      <c r="H23233" s="4"/>
      <c r="M23233" s="5"/>
      <c r="N23233" s="6"/>
    </row>
    <row r="23234" spans="8:14" x14ac:dyDescent="0.55000000000000004">
      <c r="H23234" s="4"/>
      <c r="M23234" s="5"/>
      <c r="N23234" s="6"/>
    </row>
    <row r="23235" spans="8:14" x14ac:dyDescent="0.55000000000000004">
      <c r="H23235" s="4"/>
      <c r="M23235" s="5"/>
      <c r="N23235" s="6"/>
    </row>
    <row r="23236" spans="8:14" x14ac:dyDescent="0.55000000000000004">
      <c r="H23236" s="4"/>
      <c r="M23236" s="5"/>
      <c r="N23236" s="6"/>
    </row>
    <row r="23237" spans="8:14" x14ac:dyDescent="0.55000000000000004">
      <c r="H23237" s="4"/>
      <c r="M23237" s="5"/>
      <c r="N23237" s="6"/>
    </row>
    <row r="23238" spans="8:14" x14ac:dyDescent="0.55000000000000004">
      <c r="H23238" s="4"/>
      <c r="M23238" s="5"/>
      <c r="N23238" s="6"/>
    </row>
    <row r="23239" spans="8:14" x14ac:dyDescent="0.55000000000000004">
      <c r="H23239" s="4"/>
      <c r="M23239" s="5"/>
      <c r="N23239" s="6"/>
    </row>
    <row r="23240" spans="8:14" x14ac:dyDescent="0.55000000000000004">
      <c r="H23240" s="4"/>
      <c r="M23240" s="5"/>
      <c r="N23240" s="6"/>
    </row>
    <row r="23241" spans="8:14" x14ac:dyDescent="0.55000000000000004">
      <c r="H23241" s="4"/>
      <c r="M23241" s="5"/>
      <c r="N23241" s="6"/>
    </row>
    <row r="23242" spans="8:14" x14ac:dyDescent="0.55000000000000004">
      <c r="H23242" s="4"/>
      <c r="M23242" s="5"/>
      <c r="N23242" s="6"/>
    </row>
    <row r="23243" spans="8:14" x14ac:dyDescent="0.55000000000000004">
      <c r="H23243" s="4"/>
      <c r="M23243" s="5"/>
      <c r="N23243" s="6"/>
    </row>
    <row r="23244" spans="8:14" x14ac:dyDescent="0.55000000000000004">
      <c r="H23244" s="4"/>
      <c r="M23244" s="5"/>
      <c r="N23244" s="6"/>
    </row>
    <row r="23245" spans="8:14" x14ac:dyDescent="0.55000000000000004">
      <c r="H23245" s="4"/>
      <c r="M23245" s="5"/>
      <c r="N23245" s="6"/>
    </row>
    <row r="23246" spans="8:14" x14ac:dyDescent="0.55000000000000004">
      <c r="H23246" s="4"/>
      <c r="M23246" s="5"/>
      <c r="N23246" s="6"/>
    </row>
    <row r="23247" spans="8:14" x14ac:dyDescent="0.55000000000000004">
      <c r="H23247" s="4"/>
      <c r="M23247" s="5"/>
      <c r="N23247" s="6"/>
    </row>
    <row r="23248" spans="8:14" x14ac:dyDescent="0.55000000000000004">
      <c r="H23248" s="4"/>
      <c r="M23248" s="5"/>
      <c r="N23248" s="6"/>
    </row>
    <row r="23249" spans="8:14" x14ac:dyDescent="0.55000000000000004">
      <c r="H23249" s="4"/>
      <c r="M23249" s="5"/>
      <c r="N23249" s="6"/>
    </row>
    <row r="23250" spans="8:14" x14ac:dyDescent="0.55000000000000004">
      <c r="H23250" s="4"/>
      <c r="M23250" s="5"/>
      <c r="N23250" s="6"/>
    </row>
    <row r="23251" spans="8:14" x14ac:dyDescent="0.55000000000000004">
      <c r="H23251" s="4"/>
      <c r="M23251" s="5"/>
      <c r="N23251" s="6"/>
    </row>
    <row r="23252" spans="8:14" x14ac:dyDescent="0.55000000000000004">
      <c r="H23252" s="4"/>
      <c r="M23252" s="5"/>
      <c r="N23252" s="6"/>
    </row>
    <row r="23253" spans="8:14" x14ac:dyDescent="0.55000000000000004">
      <c r="H23253" s="4"/>
      <c r="M23253" s="5"/>
      <c r="N23253" s="6"/>
    </row>
    <row r="23254" spans="8:14" x14ac:dyDescent="0.55000000000000004">
      <c r="H23254" s="4"/>
      <c r="M23254" s="5"/>
      <c r="N23254" s="6"/>
    </row>
    <row r="23255" spans="8:14" x14ac:dyDescent="0.55000000000000004">
      <c r="H23255" s="4"/>
      <c r="M23255" s="5"/>
      <c r="N23255" s="6"/>
    </row>
    <row r="23256" spans="8:14" x14ac:dyDescent="0.55000000000000004">
      <c r="H23256" s="4"/>
      <c r="M23256" s="5"/>
      <c r="N23256" s="6"/>
    </row>
    <row r="23257" spans="8:14" x14ac:dyDescent="0.55000000000000004">
      <c r="H23257" s="4"/>
      <c r="M23257" s="5"/>
      <c r="N23257" s="6"/>
    </row>
    <row r="23258" spans="8:14" x14ac:dyDescent="0.55000000000000004">
      <c r="H23258" s="4"/>
      <c r="M23258" s="5"/>
      <c r="N23258" s="6"/>
    </row>
    <row r="23259" spans="8:14" x14ac:dyDescent="0.55000000000000004">
      <c r="H23259" s="4"/>
      <c r="M23259" s="5"/>
      <c r="N23259" s="6"/>
    </row>
    <row r="23260" spans="8:14" x14ac:dyDescent="0.55000000000000004">
      <c r="H23260" s="4"/>
      <c r="M23260" s="5"/>
      <c r="N23260" s="6"/>
    </row>
    <row r="23261" spans="8:14" x14ac:dyDescent="0.55000000000000004">
      <c r="H23261" s="4"/>
      <c r="M23261" s="5"/>
      <c r="N23261" s="6"/>
    </row>
    <row r="23262" spans="8:14" x14ac:dyDescent="0.55000000000000004">
      <c r="H23262" s="4"/>
      <c r="M23262" s="5"/>
      <c r="N23262" s="6"/>
    </row>
    <row r="23263" spans="8:14" x14ac:dyDescent="0.55000000000000004">
      <c r="H23263" s="4"/>
      <c r="M23263" s="5"/>
      <c r="N23263" s="6"/>
    </row>
    <row r="23264" spans="8:14" x14ac:dyDescent="0.55000000000000004">
      <c r="H23264" s="4"/>
      <c r="M23264" s="5"/>
      <c r="N23264" s="6"/>
    </row>
    <row r="23265" spans="8:14" x14ac:dyDescent="0.55000000000000004">
      <c r="H23265" s="4"/>
      <c r="M23265" s="5"/>
      <c r="N23265" s="6"/>
    </row>
    <row r="23266" spans="8:14" x14ac:dyDescent="0.55000000000000004">
      <c r="H23266" s="4"/>
      <c r="M23266" s="5"/>
      <c r="N23266" s="6"/>
    </row>
    <row r="23267" spans="8:14" x14ac:dyDescent="0.55000000000000004">
      <c r="H23267" s="4"/>
      <c r="M23267" s="5"/>
      <c r="N23267" s="6"/>
    </row>
    <row r="23268" spans="8:14" x14ac:dyDescent="0.55000000000000004">
      <c r="H23268" s="4"/>
      <c r="M23268" s="5"/>
      <c r="N23268" s="6"/>
    </row>
    <row r="23269" spans="8:14" x14ac:dyDescent="0.55000000000000004">
      <c r="H23269" s="4"/>
      <c r="M23269" s="5"/>
      <c r="N23269" s="6"/>
    </row>
    <row r="23270" spans="8:14" x14ac:dyDescent="0.55000000000000004">
      <c r="H23270" s="4"/>
      <c r="M23270" s="5"/>
      <c r="N23270" s="6"/>
    </row>
    <row r="23271" spans="8:14" x14ac:dyDescent="0.55000000000000004">
      <c r="H23271" s="4"/>
      <c r="M23271" s="5"/>
      <c r="N23271" s="6"/>
    </row>
    <row r="23272" spans="8:14" x14ac:dyDescent="0.55000000000000004">
      <c r="H23272" s="4"/>
      <c r="M23272" s="5"/>
      <c r="N23272" s="6"/>
    </row>
    <row r="23273" spans="8:14" x14ac:dyDescent="0.55000000000000004">
      <c r="H23273" s="4"/>
      <c r="M23273" s="5"/>
      <c r="N23273" s="6"/>
    </row>
    <row r="23274" spans="8:14" x14ac:dyDescent="0.55000000000000004">
      <c r="H23274" s="4"/>
      <c r="M23274" s="5"/>
      <c r="N23274" s="6"/>
    </row>
    <row r="23275" spans="8:14" x14ac:dyDescent="0.55000000000000004">
      <c r="H23275" s="4"/>
      <c r="M23275" s="5"/>
      <c r="N23275" s="6"/>
    </row>
    <row r="23276" spans="8:14" x14ac:dyDescent="0.55000000000000004">
      <c r="H23276" s="4"/>
      <c r="M23276" s="5"/>
      <c r="N23276" s="6"/>
    </row>
    <row r="23277" spans="8:14" x14ac:dyDescent="0.55000000000000004">
      <c r="H23277" s="4"/>
      <c r="M23277" s="5"/>
      <c r="N23277" s="6"/>
    </row>
    <row r="23278" spans="8:14" x14ac:dyDescent="0.55000000000000004">
      <c r="H23278" s="4"/>
      <c r="M23278" s="5"/>
      <c r="N23278" s="6"/>
    </row>
    <row r="23279" spans="8:14" x14ac:dyDescent="0.55000000000000004">
      <c r="H23279" s="4"/>
      <c r="M23279" s="5"/>
      <c r="N23279" s="6"/>
    </row>
    <row r="23280" spans="8:14" x14ac:dyDescent="0.55000000000000004">
      <c r="H23280" s="4"/>
      <c r="M23280" s="5"/>
      <c r="N23280" s="6"/>
    </row>
    <row r="23281" spans="8:14" x14ac:dyDescent="0.55000000000000004">
      <c r="H23281" s="4"/>
      <c r="M23281" s="5"/>
      <c r="N23281" s="6"/>
    </row>
    <row r="23282" spans="8:14" x14ac:dyDescent="0.55000000000000004">
      <c r="H23282" s="4"/>
      <c r="M23282" s="5"/>
      <c r="N23282" s="6"/>
    </row>
    <row r="23283" spans="8:14" x14ac:dyDescent="0.55000000000000004">
      <c r="H23283" s="4"/>
      <c r="M23283" s="5"/>
      <c r="N23283" s="6"/>
    </row>
    <row r="23284" spans="8:14" x14ac:dyDescent="0.55000000000000004">
      <c r="H23284" s="4"/>
      <c r="M23284" s="5"/>
      <c r="N23284" s="6"/>
    </row>
    <row r="23285" spans="8:14" x14ac:dyDescent="0.55000000000000004">
      <c r="H23285" s="4"/>
      <c r="M23285" s="5"/>
      <c r="N23285" s="6"/>
    </row>
    <row r="23286" spans="8:14" x14ac:dyDescent="0.55000000000000004">
      <c r="H23286" s="4"/>
      <c r="M23286" s="5"/>
      <c r="N23286" s="6"/>
    </row>
    <row r="23287" spans="8:14" x14ac:dyDescent="0.55000000000000004">
      <c r="H23287" s="4"/>
      <c r="M23287" s="5"/>
      <c r="N23287" s="6"/>
    </row>
    <row r="23288" spans="8:14" x14ac:dyDescent="0.55000000000000004">
      <c r="H23288" s="4"/>
      <c r="M23288" s="5"/>
      <c r="N23288" s="6"/>
    </row>
    <row r="23289" spans="8:14" x14ac:dyDescent="0.55000000000000004">
      <c r="H23289" s="4"/>
      <c r="M23289" s="5"/>
      <c r="N23289" s="6"/>
    </row>
    <row r="23290" spans="8:14" x14ac:dyDescent="0.55000000000000004">
      <c r="H23290" s="4"/>
      <c r="M23290" s="5"/>
      <c r="N23290" s="6"/>
    </row>
    <row r="23291" spans="8:14" x14ac:dyDescent="0.55000000000000004">
      <c r="H23291" s="4"/>
      <c r="M23291" s="5"/>
      <c r="N23291" s="6"/>
    </row>
    <row r="23292" spans="8:14" x14ac:dyDescent="0.55000000000000004">
      <c r="H23292" s="4"/>
      <c r="M23292" s="5"/>
      <c r="N23292" s="6"/>
    </row>
    <row r="23293" spans="8:14" x14ac:dyDescent="0.55000000000000004">
      <c r="H23293" s="4"/>
      <c r="M23293" s="5"/>
      <c r="N23293" s="6"/>
    </row>
    <row r="23294" spans="8:14" x14ac:dyDescent="0.55000000000000004">
      <c r="H23294" s="4"/>
      <c r="M23294" s="5"/>
      <c r="N23294" s="6"/>
    </row>
    <row r="23295" spans="8:14" x14ac:dyDescent="0.55000000000000004">
      <c r="H23295" s="4"/>
      <c r="M23295" s="5"/>
      <c r="N23295" s="6"/>
    </row>
    <row r="23296" spans="8:14" x14ac:dyDescent="0.55000000000000004">
      <c r="H23296" s="4"/>
      <c r="M23296" s="5"/>
      <c r="N23296" s="6"/>
    </row>
    <row r="23297" spans="8:14" x14ac:dyDescent="0.55000000000000004">
      <c r="H23297" s="4"/>
      <c r="M23297" s="5"/>
      <c r="N23297" s="6"/>
    </row>
    <row r="23298" spans="8:14" x14ac:dyDescent="0.55000000000000004">
      <c r="H23298" s="4"/>
      <c r="M23298" s="5"/>
      <c r="N23298" s="6"/>
    </row>
    <row r="23299" spans="8:14" x14ac:dyDescent="0.55000000000000004">
      <c r="H23299" s="4"/>
      <c r="M23299" s="5"/>
      <c r="N23299" s="6"/>
    </row>
    <row r="23300" spans="8:14" x14ac:dyDescent="0.55000000000000004">
      <c r="H23300" s="4"/>
      <c r="M23300" s="5"/>
      <c r="N23300" s="6"/>
    </row>
    <row r="23301" spans="8:14" x14ac:dyDescent="0.55000000000000004">
      <c r="H23301" s="4"/>
      <c r="M23301" s="5"/>
      <c r="N23301" s="6"/>
    </row>
    <row r="23302" spans="8:14" x14ac:dyDescent="0.55000000000000004">
      <c r="H23302" s="4"/>
      <c r="M23302" s="5"/>
      <c r="N23302" s="6"/>
    </row>
    <row r="23303" spans="8:14" x14ac:dyDescent="0.55000000000000004">
      <c r="H23303" s="4"/>
      <c r="M23303" s="5"/>
      <c r="N23303" s="6"/>
    </row>
    <row r="23304" spans="8:14" x14ac:dyDescent="0.55000000000000004">
      <c r="H23304" s="4"/>
      <c r="M23304" s="5"/>
      <c r="N23304" s="6"/>
    </row>
    <row r="23305" spans="8:14" x14ac:dyDescent="0.55000000000000004">
      <c r="H23305" s="4"/>
      <c r="M23305" s="5"/>
      <c r="N23305" s="6"/>
    </row>
    <row r="23306" spans="8:14" x14ac:dyDescent="0.55000000000000004">
      <c r="H23306" s="4"/>
      <c r="M23306" s="5"/>
      <c r="N23306" s="6"/>
    </row>
    <row r="23307" spans="8:14" x14ac:dyDescent="0.55000000000000004">
      <c r="H23307" s="4"/>
      <c r="M23307" s="5"/>
      <c r="N23307" s="6"/>
    </row>
    <row r="23308" spans="8:14" x14ac:dyDescent="0.55000000000000004">
      <c r="H23308" s="4"/>
      <c r="M23308" s="5"/>
      <c r="N23308" s="6"/>
    </row>
    <row r="23309" spans="8:14" x14ac:dyDescent="0.55000000000000004">
      <c r="H23309" s="4"/>
      <c r="M23309" s="5"/>
      <c r="N23309" s="6"/>
    </row>
    <row r="23310" spans="8:14" x14ac:dyDescent="0.55000000000000004">
      <c r="H23310" s="4"/>
      <c r="M23310" s="5"/>
      <c r="N23310" s="6"/>
    </row>
    <row r="23311" spans="8:14" x14ac:dyDescent="0.55000000000000004">
      <c r="H23311" s="4"/>
      <c r="M23311" s="5"/>
      <c r="N23311" s="6"/>
    </row>
    <row r="23312" spans="8:14" x14ac:dyDescent="0.55000000000000004">
      <c r="H23312" s="4"/>
      <c r="M23312" s="5"/>
      <c r="N23312" s="6"/>
    </row>
    <row r="23313" spans="8:14" x14ac:dyDescent="0.55000000000000004">
      <c r="H23313" s="4"/>
      <c r="M23313" s="5"/>
      <c r="N23313" s="6"/>
    </row>
    <row r="23314" spans="8:14" x14ac:dyDescent="0.55000000000000004">
      <c r="H23314" s="4"/>
      <c r="M23314" s="5"/>
      <c r="N23314" s="6"/>
    </row>
    <row r="23315" spans="8:14" x14ac:dyDescent="0.55000000000000004">
      <c r="H23315" s="4"/>
      <c r="M23315" s="5"/>
      <c r="N23315" s="6"/>
    </row>
    <row r="23316" spans="8:14" x14ac:dyDescent="0.55000000000000004">
      <c r="H23316" s="4"/>
      <c r="M23316" s="5"/>
      <c r="N23316" s="6"/>
    </row>
    <row r="23317" spans="8:14" x14ac:dyDescent="0.55000000000000004">
      <c r="H23317" s="4"/>
      <c r="M23317" s="5"/>
      <c r="N23317" s="6"/>
    </row>
    <row r="23318" spans="8:14" x14ac:dyDescent="0.55000000000000004">
      <c r="H23318" s="4"/>
      <c r="M23318" s="5"/>
      <c r="N23318" s="6"/>
    </row>
    <row r="23319" spans="8:14" x14ac:dyDescent="0.55000000000000004">
      <c r="H23319" s="4"/>
      <c r="M23319" s="5"/>
      <c r="N23319" s="6"/>
    </row>
    <row r="23320" spans="8:14" x14ac:dyDescent="0.55000000000000004">
      <c r="H23320" s="4"/>
      <c r="M23320" s="5"/>
      <c r="N23320" s="6"/>
    </row>
    <row r="23321" spans="8:14" x14ac:dyDescent="0.55000000000000004">
      <c r="H23321" s="4"/>
      <c r="M23321" s="5"/>
      <c r="N23321" s="6"/>
    </row>
    <row r="23322" spans="8:14" x14ac:dyDescent="0.55000000000000004">
      <c r="H23322" s="4"/>
      <c r="M23322" s="5"/>
      <c r="N23322" s="6"/>
    </row>
    <row r="23323" spans="8:14" x14ac:dyDescent="0.55000000000000004">
      <c r="H23323" s="4"/>
      <c r="M23323" s="5"/>
      <c r="N23323" s="6"/>
    </row>
    <row r="23324" spans="8:14" x14ac:dyDescent="0.55000000000000004">
      <c r="H23324" s="4"/>
      <c r="M23324" s="5"/>
      <c r="N23324" s="6"/>
    </row>
    <row r="23325" spans="8:14" x14ac:dyDescent="0.55000000000000004">
      <c r="H23325" s="4"/>
      <c r="M23325" s="5"/>
      <c r="N23325" s="6"/>
    </row>
    <row r="23326" spans="8:14" x14ac:dyDescent="0.55000000000000004">
      <c r="H23326" s="4"/>
      <c r="M23326" s="5"/>
      <c r="N23326" s="6"/>
    </row>
    <row r="23327" spans="8:14" x14ac:dyDescent="0.55000000000000004">
      <c r="H23327" s="4"/>
      <c r="M23327" s="5"/>
      <c r="N23327" s="6"/>
    </row>
    <row r="23328" spans="8:14" x14ac:dyDescent="0.55000000000000004">
      <c r="H23328" s="4"/>
      <c r="M23328" s="5"/>
      <c r="N23328" s="6"/>
    </row>
    <row r="23329" spans="8:14" x14ac:dyDescent="0.55000000000000004">
      <c r="H23329" s="4"/>
      <c r="M23329" s="5"/>
      <c r="N23329" s="6"/>
    </row>
    <row r="23330" spans="8:14" x14ac:dyDescent="0.55000000000000004">
      <c r="H23330" s="4"/>
      <c r="M23330" s="5"/>
      <c r="N23330" s="6"/>
    </row>
    <row r="23331" spans="8:14" x14ac:dyDescent="0.55000000000000004">
      <c r="H23331" s="4"/>
      <c r="M23331" s="5"/>
      <c r="N23331" s="6"/>
    </row>
    <row r="23332" spans="8:14" x14ac:dyDescent="0.55000000000000004">
      <c r="H23332" s="4"/>
      <c r="M23332" s="5"/>
      <c r="N23332" s="6"/>
    </row>
    <row r="23333" spans="8:14" x14ac:dyDescent="0.55000000000000004">
      <c r="H23333" s="4"/>
      <c r="M23333" s="5"/>
      <c r="N23333" s="6"/>
    </row>
    <row r="23334" spans="8:14" x14ac:dyDescent="0.55000000000000004">
      <c r="H23334" s="4"/>
      <c r="M23334" s="5"/>
      <c r="N23334" s="6"/>
    </row>
    <row r="23335" spans="8:14" x14ac:dyDescent="0.55000000000000004">
      <c r="H23335" s="4"/>
      <c r="M23335" s="5"/>
      <c r="N23335" s="6"/>
    </row>
    <row r="23336" spans="8:14" x14ac:dyDescent="0.55000000000000004">
      <c r="H23336" s="4"/>
      <c r="M23336" s="5"/>
      <c r="N23336" s="6"/>
    </row>
    <row r="23337" spans="8:14" x14ac:dyDescent="0.55000000000000004">
      <c r="H23337" s="4"/>
      <c r="M23337" s="5"/>
      <c r="N23337" s="6"/>
    </row>
    <row r="23338" spans="8:14" x14ac:dyDescent="0.55000000000000004">
      <c r="H23338" s="4"/>
      <c r="M23338" s="5"/>
      <c r="N23338" s="6"/>
    </row>
    <row r="23339" spans="8:14" x14ac:dyDescent="0.55000000000000004">
      <c r="H23339" s="4"/>
      <c r="M23339" s="5"/>
      <c r="N23339" s="6"/>
    </row>
    <row r="23340" spans="8:14" x14ac:dyDescent="0.55000000000000004">
      <c r="H23340" s="4"/>
      <c r="M23340" s="5"/>
      <c r="N23340" s="6"/>
    </row>
    <row r="23341" spans="8:14" x14ac:dyDescent="0.55000000000000004">
      <c r="H23341" s="4"/>
      <c r="M23341" s="5"/>
      <c r="N23341" s="6"/>
    </row>
    <row r="23342" spans="8:14" x14ac:dyDescent="0.55000000000000004">
      <c r="H23342" s="4"/>
      <c r="M23342" s="5"/>
      <c r="N23342" s="6"/>
    </row>
    <row r="23343" spans="8:14" x14ac:dyDescent="0.55000000000000004">
      <c r="H23343" s="4"/>
      <c r="M23343" s="5"/>
      <c r="N23343" s="6"/>
    </row>
    <row r="23344" spans="8:14" x14ac:dyDescent="0.55000000000000004">
      <c r="H23344" s="4"/>
      <c r="M23344" s="5"/>
      <c r="N23344" s="6"/>
    </row>
    <row r="23345" spans="8:14" x14ac:dyDescent="0.55000000000000004">
      <c r="H23345" s="4"/>
      <c r="M23345" s="5"/>
      <c r="N23345" s="6"/>
    </row>
    <row r="23346" spans="8:14" x14ac:dyDescent="0.55000000000000004">
      <c r="H23346" s="4"/>
      <c r="M23346" s="5"/>
      <c r="N23346" s="6"/>
    </row>
    <row r="23347" spans="8:14" x14ac:dyDescent="0.55000000000000004">
      <c r="H23347" s="4"/>
      <c r="M23347" s="5"/>
      <c r="N23347" s="6"/>
    </row>
    <row r="23348" spans="8:14" x14ac:dyDescent="0.55000000000000004">
      <c r="H23348" s="4"/>
      <c r="M23348" s="5"/>
      <c r="N23348" s="6"/>
    </row>
    <row r="23349" spans="8:14" x14ac:dyDescent="0.55000000000000004">
      <c r="H23349" s="4"/>
      <c r="M23349" s="5"/>
      <c r="N23349" s="6"/>
    </row>
    <row r="23350" spans="8:14" x14ac:dyDescent="0.55000000000000004">
      <c r="H23350" s="4"/>
      <c r="M23350" s="5"/>
      <c r="N23350" s="6"/>
    </row>
    <row r="23351" spans="8:14" x14ac:dyDescent="0.55000000000000004">
      <c r="H23351" s="4"/>
      <c r="M23351" s="5"/>
      <c r="N23351" s="6"/>
    </row>
    <row r="23352" spans="8:14" x14ac:dyDescent="0.55000000000000004">
      <c r="H23352" s="4"/>
      <c r="M23352" s="5"/>
      <c r="N23352" s="6"/>
    </row>
    <row r="23353" spans="8:14" x14ac:dyDescent="0.55000000000000004">
      <c r="H23353" s="4"/>
      <c r="M23353" s="5"/>
      <c r="N23353" s="6"/>
    </row>
    <row r="23354" spans="8:14" x14ac:dyDescent="0.55000000000000004">
      <c r="H23354" s="4"/>
      <c r="M23354" s="5"/>
      <c r="N23354" s="6"/>
    </row>
    <row r="23355" spans="8:14" x14ac:dyDescent="0.55000000000000004">
      <c r="H23355" s="4"/>
      <c r="M23355" s="5"/>
      <c r="N23355" s="6"/>
    </row>
    <row r="23356" spans="8:14" x14ac:dyDescent="0.55000000000000004">
      <c r="H23356" s="4"/>
      <c r="M23356" s="5"/>
      <c r="N23356" s="6"/>
    </row>
    <row r="23357" spans="8:14" x14ac:dyDescent="0.55000000000000004">
      <c r="H23357" s="4"/>
      <c r="M23357" s="5"/>
      <c r="N23357" s="6"/>
    </row>
    <row r="23358" spans="8:14" x14ac:dyDescent="0.55000000000000004">
      <c r="H23358" s="4"/>
      <c r="M23358" s="5"/>
      <c r="N23358" s="6"/>
    </row>
    <row r="23359" spans="8:14" x14ac:dyDescent="0.55000000000000004">
      <c r="H23359" s="4"/>
      <c r="M23359" s="5"/>
      <c r="N23359" s="6"/>
    </row>
    <row r="23360" spans="8:14" x14ac:dyDescent="0.55000000000000004">
      <c r="H23360" s="4"/>
      <c r="M23360" s="5"/>
      <c r="N23360" s="6"/>
    </row>
    <row r="23361" spans="8:14" x14ac:dyDescent="0.55000000000000004">
      <c r="H23361" s="4"/>
      <c r="M23361" s="5"/>
      <c r="N23361" s="6"/>
    </row>
    <row r="23362" spans="8:14" x14ac:dyDescent="0.55000000000000004">
      <c r="H23362" s="4"/>
      <c r="M23362" s="5"/>
      <c r="N23362" s="6"/>
    </row>
    <row r="23363" spans="8:14" x14ac:dyDescent="0.55000000000000004">
      <c r="H23363" s="4"/>
      <c r="M23363" s="5"/>
      <c r="N23363" s="6"/>
    </row>
    <row r="23364" spans="8:14" x14ac:dyDescent="0.55000000000000004">
      <c r="H23364" s="4"/>
      <c r="M23364" s="5"/>
      <c r="N23364" s="6"/>
    </row>
    <row r="23365" spans="8:14" x14ac:dyDescent="0.55000000000000004">
      <c r="H23365" s="4"/>
      <c r="M23365" s="5"/>
      <c r="N23365" s="6"/>
    </row>
    <row r="23366" spans="8:14" x14ac:dyDescent="0.55000000000000004">
      <c r="H23366" s="4"/>
      <c r="M23366" s="5"/>
      <c r="N23366" s="6"/>
    </row>
    <row r="23367" spans="8:14" x14ac:dyDescent="0.55000000000000004">
      <c r="H23367" s="4"/>
      <c r="M23367" s="5"/>
      <c r="N23367" s="6"/>
    </row>
    <row r="23368" spans="8:14" x14ac:dyDescent="0.55000000000000004">
      <c r="H23368" s="4"/>
      <c r="M23368" s="5"/>
      <c r="N23368" s="6"/>
    </row>
    <row r="23369" spans="8:14" x14ac:dyDescent="0.55000000000000004">
      <c r="H23369" s="4"/>
      <c r="M23369" s="5"/>
      <c r="N23369" s="6"/>
    </row>
    <row r="23370" spans="8:14" x14ac:dyDescent="0.55000000000000004">
      <c r="H23370" s="4"/>
      <c r="M23370" s="5"/>
      <c r="N23370" s="6"/>
    </row>
    <row r="23371" spans="8:14" x14ac:dyDescent="0.55000000000000004">
      <c r="H23371" s="4"/>
      <c r="M23371" s="5"/>
      <c r="N23371" s="6"/>
    </row>
    <row r="23372" spans="8:14" x14ac:dyDescent="0.55000000000000004">
      <c r="H23372" s="4"/>
      <c r="M23372" s="5"/>
      <c r="N23372" s="6"/>
    </row>
    <row r="23373" spans="8:14" x14ac:dyDescent="0.55000000000000004">
      <c r="H23373" s="4"/>
      <c r="M23373" s="5"/>
      <c r="N23373" s="6"/>
    </row>
    <row r="23374" spans="8:14" x14ac:dyDescent="0.55000000000000004">
      <c r="H23374" s="4"/>
      <c r="M23374" s="5"/>
      <c r="N23374" s="6"/>
    </row>
    <row r="23375" spans="8:14" x14ac:dyDescent="0.55000000000000004">
      <c r="H23375" s="4"/>
      <c r="M23375" s="5"/>
      <c r="N23375" s="6"/>
    </row>
    <row r="23376" spans="8:14" x14ac:dyDescent="0.55000000000000004">
      <c r="H23376" s="4"/>
      <c r="M23376" s="5"/>
      <c r="N23376" s="6"/>
    </row>
    <row r="23377" spans="8:14" x14ac:dyDescent="0.55000000000000004">
      <c r="H23377" s="4"/>
      <c r="M23377" s="5"/>
      <c r="N23377" s="6"/>
    </row>
    <row r="23378" spans="8:14" x14ac:dyDescent="0.55000000000000004">
      <c r="H23378" s="4"/>
      <c r="M23378" s="5"/>
      <c r="N23378" s="6"/>
    </row>
    <row r="23379" spans="8:14" x14ac:dyDescent="0.55000000000000004">
      <c r="H23379" s="4"/>
      <c r="M23379" s="5"/>
      <c r="N23379" s="6"/>
    </row>
    <row r="23380" spans="8:14" x14ac:dyDescent="0.55000000000000004">
      <c r="H23380" s="4"/>
      <c r="M23380" s="5"/>
      <c r="N23380" s="6"/>
    </row>
    <row r="23381" spans="8:14" x14ac:dyDescent="0.55000000000000004">
      <c r="H23381" s="4"/>
      <c r="M23381" s="5"/>
      <c r="N23381" s="6"/>
    </row>
    <row r="23382" spans="8:14" x14ac:dyDescent="0.55000000000000004">
      <c r="H23382" s="4"/>
      <c r="M23382" s="5"/>
      <c r="N23382" s="6"/>
    </row>
    <row r="23383" spans="8:14" x14ac:dyDescent="0.55000000000000004">
      <c r="H23383" s="4"/>
      <c r="M23383" s="5"/>
      <c r="N23383" s="6"/>
    </row>
    <row r="23384" spans="8:14" x14ac:dyDescent="0.55000000000000004">
      <c r="H23384" s="4"/>
      <c r="M23384" s="5"/>
      <c r="N23384" s="6"/>
    </row>
    <row r="23385" spans="8:14" x14ac:dyDescent="0.55000000000000004">
      <c r="H23385" s="4"/>
      <c r="M23385" s="5"/>
      <c r="N23385" s="6"/>
    </row>
    <row r="23386" spans="8:14" x14ac:dyDescent="0.55000000000000004">
      <c r="H23386" s="4"/>
      <c r="M23386" s="5"/>
      <c r="N23386" s="6"/>
    </row>
    <row r="23387" spans="8:14" x14ac:dyDescent="0.55000000000000004">
      <c r="H23387" s="4"/>
      <c r="M23387" s="5"/>
      <c r="N23387" s="6"/>
    </row>
    <row r="23388" spans="8:14" x14ac:dyDescent="0.55000000000000004">
      <c r="H23388" s="4"/>
      <c r="M23388" s="5"/>
      <c r="N23388" s="6"/>
    </row>
    <row r="23389" spans="8:14" x14ac:dyDescent="0.55000000000000004">
      <c r="H23389" s="4"/>
      <c r="M23389" s="5"/>
      <c r="N23389" s="6"/>
    </row>
    <row r="23390" spans="8:14" x14ac:dyDescent="0.55000000000000004">
      <c r="H23390" s="4"/>
      <c r="M23390" s="5"/>
      <c r="N23390" s="6"/>
    </row>
    <row r="23391" spans="8:14" x14ac:dyDescent="0.55000000000000004">
      <c r="H23391" s="4"/>
      <c r="M23391" s="5"/>
      <c r="N23391" s="6"/>
    </row>
    <row r="23392" spans="8:14" x14ac:dyDescent="0.55000000000000004">
      <c r="H23392" s="4"/>
      <c r="M23392" s="5"/>
      <c r="N23392" s="6"/>
    </row>
    <row r="23393" spans="8:14" x14ac:dyDescent="0.55000000000000004">
      <c r="H23393" s="4"/>
      <c r="M23393" s="5"/>
      <c r="N23393" s="6"/>
    </row>
    <row r="23394" spans="8:14" x14ac:dyDescent="0.55000000000000004">
      <c r="H23394" s="4"/>
      <c r="M23394" s="5"/>
      <c r="N23394" s="6"/>
    </row>
    <row r="23395" spans="8:14" x14ac:dyDescent="0.55000000000000004">
      <c r="H23395" s="4"/>
      <c r="M23395" s="5"/>
      <c r="N23395" s="6"/>
    </row>
    <row r="23396" spans="8:14" x14ac:dyDescent="0.55000000000000004">
      <c r="H23396" s="4"/>
      <c r="M23396" s="5"/>
      <c r="N23396" s="6"/>
    </row>
    <row r="23397" spans="8:14" x14ac:dyDescent="0.55000000000000004">
      <c r="H23397" s="4"/>
      <c r="M23397" s="5"/>
      <c r="N23397" s="6"/>
    </row>
    <row r="23398" spans="8:14" x14ac:dyDescent="0.55000000000000004">
      <c r="H23398" s="4"/>
      <c r="M23398" s="5"/>
      <c r="N23398" s="6"/>
    </row>
    <row r="23399" spans="8:14" x14ac:dyDescent="0.55000000000000004">
      <c r="H23399" s="4"/>
      <c r="M23399" s="5"/>
      <c r="N23399" s="6"/>
    </row>
    <row r="23400" spans="8:14" x14ac:dyDescent="0.55000000000000004">
      <c r="H23400" s="4"/>
      <c r="M23400" s="5"/>
      <c r="N23400" s="6"/>
    </row>
    <row r="23401" spans="8:14" x14ac:dyDescent="0.55000000000000004">
      <c r="H23401" s="4"/>
      <c r="M23401" s="5"/>
      <c r="N23401" s="6"/>
    </row>
    <row r="23402" spans="8:14" x14ac:dyDescent="0.55000000000000004">
      <c r="H23402" s="4"/>
      <c r="M23402" s="5"/>
      <c r="N23402" s="6"/>
    </row>
    <row r="23403" spans="8:14" x14ac:dyDescent="0.55000000000000004">
      <c r="H23403" s="4"/>
      <c r="M23403" s="5"/>
      <c r="N23403" s="6"/>
    </row>
    <row r="23404" spans="8:14" x14ac:dyDescent="0.55000000000000004">
      <c r="H23404" s="4"/>
      <c r="M23404" s="5"/>
      <c r="N23404" s="6"/>
    </row>
    <row r="23405" spans="8:14" x14ac:dyDescent="0.55000000000000004">
      <c r="H23405" s="4"/>
      <c r="M23405" s="5"/>
      <c r="N23405" s="6"/>
    </row>
    <row r="23406" spans="8:14" x14ac:dyDescent="0.55000000000000004">
      <c r="H23406" s="4"/>
      <c r="M23406" s="5"/>
      <c r="N23406" s="6"/>
    </row>
    <row r="23407" spans="8:14" x14ac:dyDescent="0.55000000000000004">
      <c r="H23407" s="4"/>
      <c r="M23407" s="5"/>
      <c r="N23407" s="6"/>
    </row>
    <row r="23408" spans="8:14" x14ac:dyDescent="0.55000000000000004">
      <c r="H23408" s="4"/>
      <c r="M23408" s="5"/>
      <c r="N23408" s="6"/>
    </row>
    <row r="23409" spans="8:14" x14ac:dyDescent="0.55000000000000004">
      <c r="H23409" s="4"/>
      <c r="M23409" s="5"/>
      <c r="N23409" s="6"/>
    </row>
    <row r="23410" spans="8:14" x14ac:dyDescent="0.55000000000000004">
      <c r="H23410" s="4"/>
      <c r="M23410" s="5"/>
      <c r="N23410" s="6"/>
    </row>
    <row r="23411" spans="8:14" x14ac:dyDescent="0.55000000000000004">
      <c r="H23411" s="4"/>
      <c r="M23411" s="5"/>
      <c r="N23411" s="6"/>
    </row>
    <row r="23412" spans="8:14" x14ac:dyDescent="0.55000000000000004">
      <c r="H23412" s="4"/>
      <c r="M23412" s="5"/>
      <c r="N23412" s="6"/>
    </row>
    <row r="23413" spans="8:14" x14ac:dyDescent="0.55000000000000004">
      <c r="H23413" s="4"/>
      <c r="M23413" s="5"/>
      <c r="N23413" s="6"/>
    </row>
    <row r="23414" spans="8:14" x14ac:dyDescent="0.55000000000000004">
      <c r="H23414" s="4"/>
      <c r="M23414" s="5"/>
      <c r="N23414" s="6"/>
    </row>
    <row r="23415" spans="8:14" x14ac:dyDescent="0.55000000000000004">
      <c r="H23415" s="4"/>
      <c r="M23415" s="5"/>
      <c r="N23415" s="6"/>
    </row>
    <row r="23416" spans="8:14" x14ac:dyDescent="0.55000000000000004">
      <c r="H23416" s="4"/>
      <c r="M23416" s="5"/>
      <c r="N23416" s="6"/>
    </row>
    <row r="23417" spans="8:14" x14ac:dyDescent="0.55000000000000004">
      <c r="H23417" s="4"/>
      <c r="M23417" s="5"/>
      <c r="N23417" s="6"/>
    </row>
    <row r="23418" spans="8:14" x14ac:dyDescent="0.55000000000000004">
      <c r="H23418" s="4"/>
      <c r="M23418" s="5"/>
      <c r="N23418" s="6"/>
    </row>
    <row r="23419" spans="8:14" x14ac:dyDescent="0.55000000000000004">
      <c r="H23419" s="4"/>
      <c r="M23419" s="5"/>
      <c r="N23419" s="6"/>
    </row>
    <row r="23420" spans="8:14" x14ac:dyDescent="0.55000000000000004">
      <c r="H23420" s="4"/>
      <c r="M23420" s="5"/>
      <c r="N23420" s="6"/>
    </row>
    <row r="23421" spans="8:14" x14ac:dyDescent="0.55000000000000004">
      <c r="H23421" s="4"/>
      <c r="M23421" s="5"/>
      <c r="N23421" s="6"/>
    </row>
    <row r="23422" spans="8:14" x14ac:dyDescent="0.55000000000000004">
      <c r="H23422" s="4"/>
      <c r="M23422" s="5"/>
      <c r="N23422" s="6"/>
    </row>
    <row r="23423" spans="8:14" x14ac:dyDescent="0.55000000000000004">
      <c r="H23423" s="4"/>
      <c r="M23423" s="5"/>
      <c r="N23423" s="6"/>
    </row>
    <row r="23424" spans="8:14" x14ac:dyDescent="0.55000000000000004">
      <c r="H23424" s="4"/>
      <c r="M23424" s="5"/>
      <c r="N23424" s="6"/>
    </row>
    <row r="23425" spans="8:14" x14ac:dyDescent="0.55000000000000004">
      <c r="H23425" s="4"/>
      <c r="M23425" s="5"/>
      <c r="N23425" s="6"/>
    </row>
    <row r="23426" spans="8:14" x14ac:dyDescent="0.55000000000000004">
      <c r="H23426" s="4"/>
      <c r="M23426" s="5"/>
      <c r="N23426" s="6"/>
    </row>
    <row r="23427" spans="8:14" x14ac:dyDescent="0.55000000000000004">
      <c r="H23427" s="4"/>
      <c r="M23427" s="5"/>
      <c r="N23427" s="6"/>
    </row>
    <row r="23428" spans="8:14" x14ac:dyDescent="0.55000000000000004">
      <c r="H23428" s="4"/>
      <c r="M23428" s="5"/>
      <c r="N23428" s="6"/>
    </row>
    <row r="23429" spans="8:14" x14ac:dyDescent="0.55000000000000004">
      <c r="H23429" s="4"/>
      <c r="M23429" s="5"/>
      <c r="N23429" s="6"/>
    </row>
    <row r="23430" spans="8:14" x14ac:dyDescent="0.55000000000000004">
      <c r="H23430" s="4"/>
      <c r="M23430" s="5"/>
      <c r="N23430" s="6"/>
    </row>
    <row r="23431" spans="8:14" x14ac:dyDescent="0.55000000000000004">
      <c r="H23431" s="4"/>
      <c r="M23431" s="5"/>
      <c r="N23431" s="6"/>
    </row>
    <row r="23432" spans="8:14" x14ac:dyDescent="0.55000000000000004">
      <c r="H23432" s="4"/>
      <c r="M23432" s="5"/>
      <c r="N23432" s="6"/>
    </row>
    <row r="23433" spans="8:14" x14ac:dyDescent="0.55000000000000004">
      <c r="H23433" s="4"/>
      <c r="M23433" s="5"/>
      <c r="N23433" s="6"/>
    </row>
    <row r="23434" spans="8:14" x14ac:dyDescent="0.55000000000000004">
      <c r="H23434" s="4"/>
      <c r="M23434" s="5"/>
      <c r="N23434" s="6"/>
    </row>
    <row r="23435" spans="8:14" x14ac:dyDescent="0.55000000000000004">
      <c r="H23435" s="4"/>
      <c r="M23435" s="5"/>
      <c r="N23435" s="6"/>
    </row>
    <row r="23436" spans="8:14" x14ac:dyDescent="0.55000000000000004">
      <c r="H23436" s="4"/>
      <c r="M23436" s="5"/>
      <c r="N23436" s="6"/>
    </row>
    <row r="23437" spans="8:14" x14ac:dyDescent="0.55000000000000004">
      <c r="H23437" s="4"/>
      <c r="M23437" s="5"/>
      <c r="N23437" s="6"/>
    </row>
    <row r="23438" spans="8:14" x14ac:dyDescent="0.55000000000000004">
      <c r="H23438" s="4"/>
      <c r="M23438" s="5"/>
      <c r="N23438" s="6"/>
    </row>
    <row r="23439" spans="8:14" x14ac:dyDescent="0.55000000000000004">
      <c r="H23439" s="4"/>
      <c r="M23439" s="5"/>
      <c r="N23439" s="6"/>
    </row>
    <row r="23440" spans="8:14" x14ac:dyDescent="0.55000000000000004">
      <c r="H23440" s="4"/>
      <c r="M23440" s="5"/>
      <c r="N23440" s="6"/>
    </row>
    <row r="23441" spans="8:14" x14ac:dyDescent="0.55000000000000004">
      <c r="H23441" s="4"/>
      <c r="M23441" s="5"/>
      <c r="N23441" s="6"/>
    </row>
    <row r="23442" spans="8:14" x14ac:dyDescent="0.55000000000000004">
      <c r="H23442" s="4"/>
      <c r="M23442" s="5"/>
      <c r="N23442" s="6"/>
    </row>
    <row r="23443" spans="8:14" x14ac:dyDescent="0.55000000000000004">
      <c r="H23443" s="4"/>
      <c r="M23443" s="5"/>
      <c r="N23443" s="6"/>
    </row>
    <row r="23444" spans="8:14" x14ac:dyDescent="0.55000000000000004">
      <c r="H23444" s="4"/>
      <c r="M23444" s="5"/>
      <c r="N23444" s="6"/>
    </row>
    <row r="23445" spans="8:14" x14ac:dyDescent="0.55000000000000004">
      <c r="H23445" s="4"/>
      <c r="M23445" s="5"/>
      <c r="N23445" s="6"/>
    </row>
    <row r="23446" spans="8:14" x14ac:dyDescent="0.55000000000000004">
      <c r="H23446" s="4"/>
      <c r="M23446" s="5"/>
      <c r="N23446" s="6"/>
    </row>
    <row r="23447" spans="8:14" x14ac:dyDescent="0.55000000000000004">
      <c r="H23447" s="4"/>
      <c r="M23447" s="5"/>
      <c r="N23447" s="6"/>
    </row>
    <row r="23448" spans="8:14" x14ac:dyDescent="0.55000000000000004">
      <c r="H23448" s="4"/>
      <c r="M23448" s="5"/>
      <c r="N23448" s="6"/>
    </row>
    <row r="23449" spans="8:14" x14ac:dyDescent="0.55000000000000004">
      <c r="H23449" s="4"/>
      <c r="M23449" s="5"/>
      <c r="N23449" s="6"/>
    </row>
    <row r="23450" spans="8:14" x14ac:dyDescent="0.55000000000000004">
      <c r="H23450" s="4"/>
      <c r="M23450" s="5"/>
      <c r="N23450" s="6"/>
    </row>
    <row r="23451" spans="8:14" x14ac:dyDescent="0.55000000000000004">
      <c r="H23451" s="4"/>
      <c r="M23451" s="5"/>
      <c r="N23451" s="6"/>
    </row>
    <row r="23452" spans="8:14" x14ac:dyDescent="0.55000000000000004">
      <c r="H23452" s="4"/>
      <c r="M23452" s="5"/>
      <c r="N23452" s="6"/>
    </row>
    <row r="23453" spans="8:14" x14ac:dyDescent="0.55000000000000004">
      <c r="H23453" s="4"/>
      <c r="M23453" s="5"/>
      <c r="N23453" s="6"/>
    </row>
    <row r="23454" spans="8:14" x14ac:dyDescent="0.55000000000000004">
      <c r="H23454" s="4"/>
      <c r="M23454" s="5"/>
      <c r="N23454" s="6"/>
    </row>
    <row r="23455" spans="8:14" x14ac:dyDescent="0.55000000000000004">
      <c r="H23455" s="4"/>
      <c r="M23455" s="5"/>
      <c r="N23455" s="6"/>
    </row>
    <row r="23456" spans="8:14" x14ac:dyDescent="0.55000000000000004">
      <c r="H23456" s="4"/>
      <c r="M23456" s="5"/>
      <c r="N23456" s="6"/>
    </row>
    <row r="23457" spans="8:14" x14ac:dyDescent="0.55000000000000004">
      <c r="H23457" s="4"/>
      <c r="M23457" s="5"/>
      <c r="N23457" s="6"/>
    </row>
    <row r="23458" spans="8:14" x14ac:dyDescent="0.55000000000000004">
      <c r="H23458" s="4"/>
      <c r="M23458" s="5"/>
      <c r="N23458" s="6"/>
    </row>
    <row r="23459" spans="8:14" x14ac:dyDescent="0.55000000000000004">
      <c r="H23459" s="4"/>
      <c r="M23459" s="5"/>
      <c r="N23459" s="6"/>
    </row>
    <row r="23460" spans="8:14" x14ac:dyDescent="0.55000000000000004">
      <c r="H23460" s="4"/>
      <c r="M23460" s="5"/>
      <c r="N23460" s="6"/>
    </row>
    <row r="23461" spans="8:14" x14ac:dyDescent="0.55000000000000004">
      <c r="H23461" s="4"/>
      <c r="M23461" s="5"/>
      <c r="N23461" s="6"/>
    </row>
    <row r="23462" spans="8:14" x14ac:dyDescent="0.55000000000000004">
      <c r="H23462" s="4"/>
      <c r="M23462" s="5"/>
      <c r="N23462" s="6"/>
    </row>
    <row r="23463" spans="8:14" x14ac:dyDescent="0.55000000000000004">
      <c r="H23463" s="4"/>
      <c r="M23463" s="5"/>
      <c r="N23463" s="6"/>
    </row>
    <row r="23464" spans="8:14" x14ac:dyDescent="0.55000000000000004">
      <c r="H23464" s="4"/>
      <c r="M23464" s="5"/>
      <c r="N23464" s="6"/>
    </row>
    <row r="23465" spans="8:14" x14ac:dyDescent="0.55000000000000004">
      <c r="H23465" s="4"/>
      <c r="M23465" s="5"/>
      <c r="N23465" s="6"/>
    </row>
    <row r="23466" spans="8:14" x14ac:dyDescent="0.55000000000000004">
      <c r="H23466" s="4"/>
      <c r="M23466" s="5"/>
      <c r="N23466" s="6"/>
    </row>
    <row r="23467" spans="8:14" x14ac:dyDescent="0.55000000000000004">
      <c r="H23467" s="4"/>
      <c r="M23467" s="5"/>
      <c r="N23467" s="6"/>
    </row>
    <row r="23468" spans="8:14" x14ac:dyDescent="0.55000000000000004">
      <c r="H23468" s="4"/>
      <c r="M23468" s="5"/>
      <c r="N23468" s="6"/>
    </row>
    <row r="23469" spans="8:14" x14ac:dyDescent="0.55000000000000004">
      <c r="H23469" s="4"/>
      <c r="M23469" s="5"/>
      <c r="N23469" s="6"/>
    </row>
    <row r="23470" spans="8:14" x14ac:dyDescent="0.55000000000000004">
      <c r="H23470" s="4"/>
      <c r="M23470" s="5"/>
      <c r="N23470" s="6"/>
    </row>
    <row r="23471" spans="8:14" x14ac:dyDescent="0.55000000000000004">
      <c r="H23471" s="4"/>
      <c r="M23471" s="5"/>
      <c r="N23471" s="6"/>
    </row>
    <row r="23472" spans="8:14" x14ac:dyDescent="0.55000000000000004">
      <c r="H23472" s="4"/>
      <c r="M23472" s="5"/>
      <c r="N23472" s="6"/>
    </row>
    <row r="23473" spans="8:14" x14ac:dyDescent="0.55000000000000004">
      <c r="H23473" s="4"/>
      <c r="M23473" s="5"/>
      <c r="N23473" s="6"/>
    </row>
    <row r="23474" spans="8:14" x14ac:dyDescent="0.55000000000000004">
      <c r="H23474" s="4"/>
      <c r="M23474" s="5"/>
      <c r="N23474" s="6"/>
    </row>
    <row r="23475" spans="8:14" x14ac:dyDescent="0.55000000000000004">
      <c r="H23475" s="4"/>
      <c r="M23475" s="5"/>
      <c r="N23475" s="6"/>
    </row>
    <row r="23476" spans="8:14" x14ac:dyDescent="0.55000000000000004">
      <c r="H23476" s="4"/>
      <c r="M23476" s="5"/>
      <c r="N23476" s="6"/>
    </row>
    <row r="23477" spans="8:14" x14ac:dyDescent="0.55000000000000004">
      <c r="H23477" s="4"/>
      <c r="M23477" s="5"/>
      <c r="N23477" s="6"/>
    </row>
    <row r="23478" spans="8:14" x14ac:dyDescent="0.55000000000000004">
      <c r="H23478" s="4"/>
      <c r="M23478" s="5"/>
      <c r="N23478" s="6"/>
    </row>
    <row r="23479" spans="8:14" x14ac:dyDescent="0.55000000000000004">
      <c r="H23479" s="4"/>
      <c r="M23479" s="5"/>
      <c r="N23479" s="6"/>
    </row>
    <row r="23480" spans="8:14" x14ac:dyDescent="0.55000000000000004">
      <c r="H23480" s="4"/>
      <c r="M23480" s="5"/>
      <c r="N23480" s="6"/>
    </row>
    <row r="23481" spans="8:14" x14ac:dyDescent="0.55000000000000004">
      <c r="H23481" s="4"/>
      <c r="M23481" s="5"/>
      <c r="N23481" s="6"/>
    </row>
    <row r="23482" spans="8:14" x14ac:dyDescent="0.55000000000000004">
      <c r="H23482" s="4"/>
      <c r="M23482" s="5"/>
      <c r="N23482" s="6"/>
    </row>
    <row r="23483" spans="8:14" x14ac:dyDescent="0.55000000000000004">
      <c r="H23483" s="4"/>
      <c r="M23483" s="5"/>
      <c r="N23483" s="6"/>
    </row>
    <row r="23484" spans="8:14" x14ac:dyDescent="0.55000000000000004">
      <c r="H23484" s="4"/>
      <c r="M23484" s="5"/>
      <c r="N23484" s="6"/>
    </row>
    <row r="23485" spans="8:14" x14ac:dyDescent="0.55000000000000004">
      <c r="H23485" s="4"/>
      <c r="M23485" s="5"/>
      <c r="N23485" s="6"/>
    </row>
    <row r="23486" spans="8:14" x14ac:dyDescent="0.55000000000000004">
      <c r="H23486" s="4"/>
      <c r="M23486" s="5"/>
      <c r="N23486" s="6"/>
    </row>
    <row r="23487" spans="8:14" x14ac:dyDescent="0.55000000000000004">
      <c r="H23487" s="4"/>
      <c r="M23487" s="5"/>
      <c r="N23487" s="6"/>
    </row>
    <row r="23488" spans="8:14" x14ac:dyDescent="0.55000000000000004">
      <c r="H23488" s="4"/>
      <c r="M23488" s="5"/>
      <c r="N23488" s="6"/>
    </row>
    <row r="23489" spans="8:14" x14ac:dyDescent="0.55000000000000004">
      <c r="H23489" s="4"/>
      <c r="M23489" s="5"/>
      <c r="N23489" s="6"/>
    </row>
    <row r="23490" spans="8:14" x14ac:dyDescent="0.55000000000000004">
      <c r="H23490" s="4"/>
      <c r="M23490" s="5"/>
      <c r="N23490" s="6"/>
    </row>
    <row r="23491" spans="8:14" x14ac:dyDescent="0.55000000000000004">
      <c r="H23491" s="4"/>
      <c r="M23491" s="5"/>
      <c r="N23491" s="6"/>
    </row>
    <row r="23492" spans="8:14" x14ac:dyDescent="0.55000000000000004">
      <c r="H23492" s="4"/>
      <c r="M23492" s="5"/>
      <c r="N23492" s="6"/>
    </row>
    <row r="23493" spans="8:14" x14ac:dyDescent="0.55000000000000004">
      <c r="H23493" s="4"/>
      <c r="M23493" s="5"/>
      <c r="N23493" s="6"/>
    </row>
    <row r="23494" spans="8:14" x14ac:dyDescent="0.55000000000000004">
      <c r="H23494" s="4"/>
      <c r="M23494" s="5"/>
      <c r="N23494" s="6"/>
    </row>
    <row r="23495" spans="8:14" x14ac:dyDescent="0.55000000000000004">
      <c r="H23495" s="4"/>
      <c r="M23495" s="5"/>
      <c r="N23495" s="6"/>
    </row>
    <row r="23496" spans="8:14" x14ac:dyDescent="0.55000000000000004">
      <c r="H23496" s="4"/>
      <c r="M23496" s="5"/>
      <c r="N23496" s="6"/>
    </row>
    <row r="23497" spans="8:14" x14ac:dyDescent="0.55000000000000004">
      <c r="H23497" s="4"/>
      <c r="M23497" s="5"/>
      <c r="N23497" s="6"/>
    </row>
    <row r="23498" spans="8:14" x14ac:dyDescent="0.55000000000000004">
      <c r="H23498" s="4"/>
      <c r="M23498" s="5"/>
      <c r="N23498" s="6"/>
    </row>
    <row r="23499" spans="8:14" x14ac:dyDescent="0.55000000000000004">
      <c r="H23499" s="4"/>
      <c r="M23499" s="5"/>
      <c r="N23499" s="6"/>
    </row>
    <row r="23500" spans="8:14" x14ac:dyDescent="0.55000000000000004">
      <c r="H23500" s="4"/>
      <c r="M23500" s="5"/>
      <c r="N23500" s="6"/>
    </row>
    <row r="23501" spans="8:14" x14ac:dyDescent="0.55000000000000004">
      <c r="H23501" s="4"/>
      <c r="M23501" s="5"/>
      <c r="N23501" s="6"/>
    </row>
    <row r="23502" spans="8:14" x14ac:dyDescent="0.55000000000000004">
      <c r="H23502" s="4"/>
      <c r="M23502" s="5"/>
      <c r="N23502" s="6"/>
    </row>
    <row r="23503" spans="8:14" x14ac:dyDescent="0.55000000000000004">
      <c r="H23503" s="4"/>
      <c r="M23503" s="5"/>
      <c r="N23503" s="6"/>
    </row>
    <row r="23504" spans="8:14" x14ac:dyDescent="0.55000000000000004">
      <c r="H23504" s="4"/>
      <c r="M23504" s="5"/>
      <c r="N23504" s="6"/>
    </row>
    <row r="23505" spans="8:14" x14ac:dyDescent="0.55000000000000004">
      <c r="H23505" s="4"/>
      <c r="M23505" s="5"/>
      <c r="N23505" s="6"/>
    </row>
    <row r="23506" spans="8:14" x14ac:dyDescent="0.55000000000000004">
      <c r="H23506" s="4"/>
      <c r="M23506" s="5"/>
      <c r="N23506" s="6"/>
    </row>
    <row r="23507" spans="8:14" x14ac:dyDescent="0.55000000000000004">
      <c r="H23507" s="4"/>
      <c r="M23507" s="5"/>
      <c r="N23507" s="6"/>
    </row>
    <row r="23508" spans="8:14" x14ac:dyDescent="0.55000000000000004">
      <c r="H23508" s="4"/>
      <c r="M23508" s="5"/>
      <c r="N23508" s="6"/>
    </row>
    <row r="23509" spans="8:14" x14ac:dyDescent="0.55000000000000004">
      <c r="H23509" s="4"/>
      <c r="M23509" s="5"/>
      <c r="N23509" s="6"/>
    </row>
    <row r="23510" spans="8:14" x14ac:dyDescent="0.55000000000000004">
      <c r="H23510" s="4"/>
      <c r="M23510" s="5"/>
      <c r="N23510" s="6"/>
    </row>
    <row r="23511" spans="8:14" x14ac:dyDescent="0.55000000000000004">
      <c r="H23511" s="4"/>
      <c r="M23511" s="5"/>
      <c r="N23511" s="6"/>
    </row>
    <row r="23512" spans="8:14" x14ac:dyDescent="0.55000000000000004">
      <c r="H23512" s="4"/>
      <c r="M23512" s="5"/>
      <c r="N23512" s="6"/>
    </row>
    <row r="23513" spans="8:14" x14ac:dyDescent="0.55000000000000004">
      <c r="H23513" s="4"/>
      <c r="M23513" s="5"/>
      <c r="N23513" s="6"/>
    </row>
    <row r="23514" spans="8:14" x14ac:dyDescent="0.55000000000000004">
      <c r="H23514" s="4"/>
      <c r="M23514" s="5"/>
      <c r="N23514" s="6"/>
    </row>
    <row r="23515" spans="8:14" x14ac:dyDescent="0.55000000000000004">
      <c r="H23515" s="4"/>
      <c r="M23515" s="5"/>
      <c r="N23515" s="6"/>
    </row>
    <row r="23516" spans="8:14" x14ac:dyDescent="0.55000000000000004">
      <c r="H23516" s="4"/>
      <c r="M23516" s="5"/>
      <c r="N23516" s="6"/>
    </row>
    <row r="23517" spans="8:14" x14ac:dyDescent="0.55000000000000004">
      <c r="H23517" s="4"/>
      <c r="M23517" s="5"/>
      <c r="N23517" s="6"/>
    </row>
    <row r="23518" spans="8:14" x14ac:dyDescent="0.55000000000000004">
      <c r="H23518" s="4"/>
      <c r="M23518" s="5"/>
      <c r="N23518" s="6"/>
    </row>
    <row r="23519" spans="8:14" x14ac:dyDescent="0.55000000000000004">
      <c r="H23519" s="4"/>
      <c r="M23519" s="5"/>
      <c r="N23519" s="6"/>
    </row>
    <row r="23520" spans="8:14" x14ac:dyDescent="0.55000000000000004">
      <c r="H23520" s="4"/>
      <c r="M23520" s="5"/>
      <c r="N23520" s="6"/>
    </row>
    <row r="23521" spans="8:14" x14ac:dyDescent="0.55000000000000004">
      <c r="H23521" s="4"/>
      <c r="M23521" s="5"/>
      <c r="N23521" s="6"/>
    </row>
    <row r="23522" spans="8:14" x14ac:dyDescent="0.55000000000000004">
      <c r="H23522" s="4"/>
      <c r="M23522" s="5"/>
      <c r="N23522" s="6"/>
    </row>
    <row r="23523" spans="8:14" x14ac:dyDescent="0.55000000000000004">
      <c r="H23523" s="4"/>
      <c r="M23523" s="5"/>
      <c r="N23523" s="6"/>
    </row>
    <row r="23524" spans="8:14" x14ac:dyDescent="0.55000000000000004">
      <c r="H23524" s="4"/>
      <c r="M23524" s="5"/>
      <c r="N23524" s="6"/>
    </row>
    <row r="23525" spans="8:14" x14ac:dyDescent="0.55000000000000004">
      <c r="H23525" s="4"/>
      <c r="M23525" s="5"/>
      <c r="N23525" s="6"/>
    </row>
    <row r="23526" spans="8:14" x14ac:dyDescent="0.55000000000000004">
      <c r="H23526" s="4"/>
      <c r="M23526" s="5"/>
      <c r="N23526" s="6"/>
    </row>
    <row r="23527" spans="8:14" x14ac:dyDescent="0.55000000000000004">
      <c r="H23527" s="4"/>
      <c r="M23527" s="5"/>
      <c r="N23527" s="6"/>
    </row>
    <row r="23528" spans="8:14" x14ac:dyDescent="0.55000000000000004">
      <c r="H23528" s="4"/>
      <c r="M23528" s="5"/>
      <c r="N23528" s="6"/>
    </row>
    <row r="23529" spans="8:14" x14ac:dyDescent="0.55000000000000004">
      <c r="H23529" s="4"/>
      <c r="M23529" s="5"/>
      <c r="N23529" s="6"/>
    </row>
    <row r="23530" spans="8:14" x14ac:dyDescent="0.55000000000000004">
      <c r="H23530" s="4"/>
      <c r="M23530" s="5"/>
      <c r="N23530" s="6"/>
    </row>
    <row r="23531" spans="8:14" x14ac:dyDescent="0.55000000000000004">
      <c r="H23531" s="4"/>
      <c r="M23531" s="5"/>
      <c r="N23531" s="6"/>
    </row>
    <row r="23532" spans="8:14" x14ac:dyDescent="0.55000000000000004">
      <c r="H23532" s="4"/>
      <c r="M23532" s="5"/>
      <c r="N23532" s="6"/>
    </row>
    <row r="23533" spans="8:14" x14ac:dyDescent="0.55000000000000004">
      <c r="H23533" s="4"/>
      <c r="M23533" s="5"/>
      <c r="N23533" s="6"/>
    </row>
    <row r="23534" spans="8:14" x14ac:dyDescent="0.55000000000000004">
      <c r="H23534" s="4"/>
      <c r="M23534" s="5"/>
      <c r="N23534" s="6"/>
    </row>
    <row r="23535" spans="8:14" x14ac:dyDescent="0.55000000000000004">
      <c r="H23535" s="4"/>
      <c r="M23535" s="5"/>
      <c r="N23535" s="6"/>
    </row>
    <row r="23536" spans="8:14" x14ac:dyDescent="0.55000000000000004">
      <c r="H23536" s="4"/>
      <c r="M23536" s="5"/>
      <c r="N23536" s="6"/>
    </row>
    <row r="23537" spans="8:14" x14ac:dyDescent="0.55000000000000004">
      <c r="H23537" s="4"/>
      <c r="M23537" s="5"/>
      <c r="N23537" s="6"/>
    </row>
    <row r="23538" spans="8:14" x14ac:dyDescent="0.55000000000000004">
      <c r="H23538" s="4"/>
      <c r="M23538" s="5"/>
      <c r="N23538" s="6"/>
    </row>
    <row r="23539" spans="8:14" x14ac:dyDescent="0.55000000000000004">
      <c r="H23539" s="4"/>
      <c r="M23539" s="5"/>
      <c r="N23539" s="6"/>
    </row>
    <row r="23540" spans="8:14" x14ac:dyDescent="0.55000000000000004">
      <c r="H23540" s="4"/>
      <c r="M23540" s="5"/>
      <c r="N23540" s="6"/>
    </row>
    <row r="23541" spans="8:14" x14ac:dyDescent="0.55000000000000004">
      <c r="H23541" s="4"/>
      <c r="M23541" s="5"/>
      <c r="N23541" s="6"/>
    </row>
    <row r="23542" spans="8:14" x14ac:dyDescent="0.55000000000000004">
      <c r="H23542" s="4"/>
      <c r="M23542" s="5"/>
      <c r="N23542" s="6"/>
    </row>
    <row r="23543" spans="8:14" x14ac:dyDescent="0.55000000000000004">
      <c r="H23543" s="4"/>
      <c r="M23543" s="5"/>
      <c r="N23543" s="6"/>
    </row>
    <row r="23544" spans="8:14" x14ac:dyDescent="0.55000000000000004">
      <c r="H23544" s="4"/>
      <c r="M23544" s="5"/>
      <c r="N23544" s="6"/>
    </row>
    <row r="23545" spans="8:14" x14ac:dyDescent="0.55000000000000004">
      <c r="H23545" s="4"/>
      <c r="M23545" s="5"/>
      <c r="N23545" s="6"/>
    </row>
    <row r="23546" spans="8:14" x14ac:dyDescent="0.55000000000000004">
      <c r="H23546" s="4"/>
      <c r="M23546" s="5"/>
      <c r="N23546" s="6"/>
    </row>
    <row r="23547" spans="8:14" x14ac:dyDescent="0.55000000000000004">
      <c r="H23547" s="4"/>
      <c r="M23547" s="5"/>
      <c r="N23547" s="6"/>
    </row>
    <row r="23548" spans="8:14" x14ac:dyDescent="0.55000000000000004">
      <c r="H23548" s="4"/>
      <c r="M23548" s="5"/>
      <c r="N23548" s="6"/>
    </row>
    <row r="23549" spans="8:14" x14ac:dyDescent="0.55000000000000004">
      <c r="H23549" s="4"/>
      <c r="M23549" s="5"/>
      <c r="N23549" s="6"/>
    </row>
    <row r="23550" spans="8:14" x14ac:dyDescent="0.55000000000000004">
      <c r="H23550" s="4"/>
      <c r="M23550" s="5"/>
      <c r="N23550" s="6"/>
    </row>
    <row r="23551" spans="8:14" x14ac:dyDescent="0.55000000000000004">
      <c r="H23551" s="4"/>
      <c r="M23551" s="5"/>
      <c r="N23551" s="6"/>
    </row>
    <row r="23552" spans="8:14" x14ac:dyDescent="0.55000000000000004">
      <c r="H23552" s="4"/>
      <c r="M23552" s="5"/>
      <c r="N23552" s="6"/>
    </row>
    <row r="23553" spans="8:14" x14ac:dyDescent="0.55000000000000004">
      <c r="H23553" s="4"/>
      <c r="M23553" s="5"/>
      <c r="N23553" s="6"/>
    </row>
    <row r="23554" spans="8:14" x14ac:dyDescent="0.55000000000000004">
      <c r="H23554" s="4"/>
      <c r="M23554" s="5"/>
      <c r="N23554" s="6"/>
    </row>
    <row r="23555" spans="8:14" x14ac:dyDescent="0.55000000000000004">
      <c r="H23555" s="4"/>
      <c r="M23555" s="5"/>
      <c r="N23555" s="6"/>
    </row>
    <row r="23556" spans="8:14" x14ac:dyDescent="0.55000000000000004">
      <c r="H23556" s="4"/>
      <c r="M23556" s="5"/>
      <c r="N23556" s="6"/>
    </row>
    <row r="23557" spans="8:14" x14ac:dyDescent="0.55000000000000004">
      <c r="H23557" s="4"/>
      <c r="M23557" s="5"/>
      <c r="N23557" s="6"/>
    </row>
    <row r="23558" spans="8:14" x14ac:dyDescent="0.55000000000000004">
      <c r="H23558" s="4"/>
      <c r="M23558" s="5"/>
      <c r="N23558" s="6"/>
    </row>
    <row r="23559" spans="8:14" x14ac:dyDescent="0.55000000000000004">
      <c r="H23559" s="4"/>
      <c r="M23559" s="5"/>
      <c r="N23559" s="6"/>
    </row>
    <row r="23560" spans="8:14" x14ac:dyDescent="0.55000000000000004">
      <c r="H23560" s="4"/>
      <c r="M23560" s="5"/>
      <c r="N23560" s="6"/>
    </row>
    <row r="23561" spans="8:14" x14ac:dyDescent="0.55000000000000004">
      <c r="H23561" s="4"/>
      <c r="M23561" s="5"/>
      <c r="N23561" s="6"/>
    </row>
    <row r="23562" spans="8:14" x14ac:dyDescent="0.55000000000000004">
      <c r="H23562" s="4"/>
      <c r="M23562" s="5"/>
      <c r="N23562" s="6"/>
    </row>
    <row r="23563" spans="8:14" x14ac:dyDescent="0.55000000000000004">
      <c r="H23563" s="4"/>
      <c r="M23563" s="5"/>
      <c r="N23563" s="6"/>
    </row>
    <row r="23564" spans="8:14" x14ac:dyDescent="0.55000000000000004">
      <c r="H23564" s="4"/>
      <c r="M23564" s="5"/>
      <c r="N23564" s="6"/>
    </row>
    <row r="23565" spans="8:14" x14ac:dyDescent="0.55000000000000004">
      <c r="H23565" s="4"/>
      <c r="M23565" s="5"/>
      <c r="N23565" s="6"/>
    </row>
    <row r="23566" spans="8:14" x14ac:dyDescent="0.55000000000000004">
      <c r="H23566" s="4"/>
      <c r="M23566" s="5"/>
      <c r="N23566" s="6"/>
    </row>
    <row r="23567" spans="8:14" x14ac:dyDescent="0.55000000000000004">
      <c r="H23567" s="4"/>
      <c r="M23567" s="5"/>
      <c r="N23567" s="6"/>
    </row>
    <row r="23568" spans="8:14" x14ac:dyDescent="0.55000000000000004">
      <c r="H23568" s="4"/>
      <c r="M23568" s="5"/>
      <c r="N23568" s="6"/>
    </row>
    <row r="23569" spans="8:14" x14ac:dyDescent="0.55000000000000004">
      <c r="H23569" s="4"/>
      <c r="M23569" s="5"/>
      <c r="N23569" s="6"/>
    </row>
    <row r="23570" spans="8:14" x14ac:dyDescent="0.55000000000000004">
      <c r="H23570" s="4"/>
      <c r="M23570" s="5"/>
      <c r="N23570" s="6"/>
    </row>
    <row r="23571" spans="8:14" x14ac:dyDescent="0.55000000000000004">
      <c r="H23571" s="4"/>
      <c r="M23571" s="5"/>
      <c r="N23571" s="6"/>
    </row>
    <row r="23572" spans="8:14" x14ac:dyDescent="0.55000000000000004">
      <c r="H23572" s="4"/>
      <c r="M23572" s="5"/>
      <c r="N23572" s="6"/>
    </row>
    <row r="23573" spans="8:14" x14ac:dyDescent="0.55000000000000004">
      <c r="H23573" s="4"/>
      <c r="M23573" s="5"/>
      <c r="N23573" s="6"/>
    </row>
    <row r="23574" spans="8:14" x14ac:dyDescent="0.55000000000000004">
      <c r="H23574" s="4"/>
      <c r="M23574" s="5"/>
      <c r="N23574" s="6"/>
    </row>
    <row r="23575" spans="8:14" x14ac:dyDescent="0.55000000000000004">
      <c r="H23575" s="4"/>
      <c r="M23575" s="5"/>
      <c r="N23575" s="6"/>
    </row>
    <row r="23576" spans="8:14" x14ac:dyDescent="0.55000000000000004">
      <c r="H23576" s="4"/>
      <c r="M23576" s="5"/>
      <c r="N23576" s="6"/>
    </row>
    <row r="23577" spans="8:14" x14ac:dyDescent="0.55000000000000004">
      <c r="H23577" s="4"/>
      <c r="M23577" s="5"/>
      <c r="N23577" s="6"/>
    </row>
    <row r="23578" spans="8:14" x14ac:dyDescent="0.55000000000000004">
      <c r="H23578" s="4"/>
      <c r="M23578" s="5"/>
      <c r="N23578" s="6"/>
    </row>
    <row r="23579" spans="8:14" x14ac:dyDescent="0.55000000000000004">
      <c r="H23579" s="4"/>
      <c r="M23579" s="5"/>
      <c r="N23579" s="6"/>
    </row>
    <row r="23580" spans="8:14" x14ac:dyDescent="0.55000000000000004">
      <c r="H23580" s="4"/>
      <c r="M23580" s="5"/>
      <c r="N23580" s="6"/>
    </row>
    <row r="23581" spans="8:14" x14ac:dyDescent="0.55000000000000004">
      <c r="H23581" s="4"/>
      <c r="M23581" s="5"/>
      <c r="N23581" s="6"/>
    </row>
    <row r="23582" spans="8:14" x14ac:dyDescent="0.55000000000000004">
      <c r="H23582" s="4"/>
      <c r="M23582" s="5"/>
      <c r="N23582" s="6"/>
    </row>
    <row r="23583" spans="8:14" x14ac:dyDescent="0.55000000000000004">
      <c r="H23583" s="4"/>
      <c r="M23583" s="5"/>
      <c r="N23583" s="6"/>
    </row>
    <row r="23584" spans="8:14" x14ac:dyDescent="0.55000000000000004">
      <c r="H23584" s="4"/>
      <c r="M23584" s="5"/>
      <c r="N23584" s="6"/>
    </row>
    <row r="23585" spans="8:14" x14ac:dyDescent="0.55000000000000004">
      <c r="H23585" s="4"/>
      <c r="M23585" s="5"/>
      <c r="N23585" s="6"/>
    </row>
    <row r="23586" spans="8:14" x14ac:dyDescent="0.55000000000000004">
      <c r="H23586" s="4"/>
      <c r="M23586" s="5"/>
      <c r="N23586" s="6"/>
    </row>
    <row r="23587" spans="8:14" x14ac:dyDescent="0.55000000000000004">
      <c r="H23587" s="4"/>
      <c r="M23587" s="5"/>
      <c r="N23587" s="6"/>
    </row>
    <row r="23588" spans="8:14" x14ac:dyDescent="0.55000000000000004">
      <c r="H23588" s="4"/>
      <c r="M23588" s="5"/>
      <c r="N23588" s="6"/>
    </row>
    <row r="23589" spans="8:14" x14ac:dyDescent="0.55000000000000004">
      <c r="H23589" s="4"/>
      <c r="M23589" s="5"/>
      <c r="N23589" s="6"/>
    </row>
    <row r="23590" spans="8:14" x14ac:dyDescent="0.55000000000000004">
      <c r="H23590" s="4"/>
      <c r="M23590" s="5"/>
      <c r="N23590" s="6"/>
    </row>
    <row r="23591" spans="8:14" x14ac:dyDescent="0.55000000000000004">
      <c r="H23591" s="4"/>
      <c r="M23591" s="5"/>
      <c r="N23591" s="6"/>
    </row>
    <row r="23592" spans="8:14" x14ac:dyDescent="0.55000000000000004">
      <c r="H23592" s="4"/>
      <c r="M23592" s="5"/>
      <c r="N23592" s="6"/>
    </row>
    <row r="23593" spans="8:14" x14ac:dyDescent="0.55000000000000004">
      <c r="H23593" s="4"/>
      <c r="M23593" s="5"/>
      <c r="N23593" s="6"/>
    </row>
    <row r="23594" spans="8:14" x14ac:dyDescent="0.55000000000000004">
      <c r="H23594" s="4"/>
      <c r="M23594" s="5"/>
      <c r="N23594" s="6"/>
    </row>
    <row r="23595" spans="8:14" x14ac:dyDescent="0.55000000000000004">
      <c r="H23595" s="4"/>
      <c r="M23595" s="5"/>
      <c r="N23595" s="6"/>
    </row>
    <row r="23596" spans="8:14" x14ac:dyDescent="0.55000000000000004">
      <c r="H23596" s="4"/>
      <c r="M23596" s="5"/>
      <c r="N23596" s="6"/>
    </row>
    <row r="23597" spans="8:14" x14ac:dyDescent="0.55000000000000004">
      <c r="H23597" s="4"/>
      <c r="M23597" s="5"/>
      <c r="N23597" s="6"/>
    </row>
    <row r="23598" spans="8:14" x14ac:dyDescent="0.55000000000000004">
      <c r="H23598" s="4"/>
      <c r="M23598" s="5"/>
      <c r="N23598" s="6"/>
    </row>
    <row r="23599" spans="8:14" x14ac:dyDescent="0.55000000000000004">
      <c r="H23599" s="4"/>
      <c r="M23599" s="5"/>
      <c r="N23599" s="6"/>
    </row>
    <row r="23600" spans="8:14" x14ac:dyDescent="0.55000000000000004">
      <c r="H23600" s="4"/>
      <c r="M23600" s="5"/>
      <c r="N23600" s="6"/>
    </row>
    <row r="23601" spans="8:14" x14ac:dyDescent="0.55000000000000004">
      <c r="H23601" s="4"/>
      <c r="M23601" s="5"/>
      <c r="N23601" s="6"/>
    </row>
    <row r="23602" spans="8:14" x14ac:dyDescent="0.55000000000000004">
      <c r="H23602" s="4"/>
      <c r="M23602" s="5"/>
      <c r="N23602" s="6"/>
    </row>
    <row r="23603" spans="8:14" x14ac:dyDescent="0.55000000000000004">
      <c r="H23603" s="4"/>
      <c r="M23603" s="5"/>
      <c r="N23603" s="6"/>
    </row>
    <row r="23604" spans="8:14" x14ac:dyDescent="0.55000000000000004">
      <c r="H23604" s="4"/>
      <c r="M23604" s="5"/>
      <c r="N23604" s="6"/>
    </row>
    <row r="23605" spans="8:14" x14ac:dyDescent="0.55000000000000004">
      <c r="H23605" s="4"/>
      <c r="M23605" s="5"/>
      <c r="N23605" s="6"/>
    </row>
    <row r="23606" spans="8:14" x14ac:dyDescent="0.55000000000000004">
      <c r="H23606" s="4"/>
      <c r="M23606" s="5"/>
      <c r="N23606" s="6"/>
    </row>
    <row r="23607" spans="8:14" x14ac:dyDescent="0.55000000000000004">
      <c r="H23607" s="4"/>
      <c r="M23607" s="5"/>
      <c r="N23607" s="6"/>
    </row>
    <row r="23608" spans="8:14" x14ac:dyDescent="0.55000000000000004">
      <c r="H23608" s="4"/>
      <c r="M23608" s="5"/>
      <c r="N23608" s="6"/>
    </row>
    <row r="23609" spans="8:14" x14ac:dyDescent="0.55000000000000004">
      <c r="H23609" s="4"/>
      <c r="M23609" s="5"/>
      <c r="N23609" s="6"/>
    </row>
    <row r="23610" spans="8:14" x14ac:dyDescent="0.55000000000000004">
      <c r="H23610" s="4"/>
      <c r="M23610" s="5"/>
      <c r="N23610" s="6"/>
    </row>
    <row r="23611" spans="8:14" x14ac:dyDescent="0.55000000000000004">
      <c r="H23611" s="4"/>
      <c r="M23611" s="5"/>
      <c r="N23611" s="6"/>
    </row>
    <row r="23612" spans="8:14" x14ac:dyDescent="0.55000000000000004">
      <c r="H23612" s="4"/>
      <c r="M23612" s="5"/>
      <c r="N23612" s="6"/>
    </row>
    <row r="23613" spans="8:14" x14ac:dyDescent="0.55000000000000004">
      <c r="H23613" s="4"/>
      <c r="M23613" s="5"/>
      <c r="N23613" s="6"/>
    </row>
    <row r="23614" spans="8:14" x14ac:dyDescent="0.55000000000000004">
      <c r="H23614" s="4"/>
      <c r="M23614" s="5"/>
      <c r="N23614" s="6"/>
    </row>
    <row r="23615" spans="8:14" x14ac:dyDescent="0.55000000000000004">
      <c r="H23615" s="4"/>
      <c r="M23615" s="5"/>
      <c r="N23615" s="6"/>
    </row>
    <row r="23616" spans="8:14" x14ac:dyDescent="0.55000000000000004">
      <c r="H23616" s="4"/>
      <c r="M23616" s="5"/>
      <c r="N23616" s="6"/>
    </row>
    <row r="23617" spans="8:14" x14ac:dyDescent="0.55000000000000004">
      <c r="H23617" s="4"/>
      <c r="M23617" s="5"/>
      <c r="N23617" s="6"/>
    </row>
    <row r="23618" spans="8:14" x14ac:dyDescent="0.55000000000000004">
      <c r="H23618" s="4"/>
      <c r="M23618" s="5"/>
      <c r="N23618" s="6"/>
    </row>
    <row r="23619" spans="8:14" x14ac:dyDescent="0.55000000000000004">
      <c r="H23619" s="4"/>
      <c r="M23619" s="5"/>
      <c r="N23619" s="6"/>
    </row>
    <row r="23620" spans="8:14" x14ac:dyDescent="0.55000000000000004">
      <c r="H23620" s="4"/>
      <c r="M23620" s="5"/>
      <c r="N23620" s="6"/>
    </row>
    <row r="23621" spans="8:14" x14ac:dyDescent="0.55000000000000004">
      <c r="H23621" s="4"/>
      <c r="M23621" s="5"/>
      <c r="N23621" s="6"/>
    </row>
    <row r="23622" spans="8:14" x14ac:dyDescent="0.55000000000000004">
      <c r="H23622" s="4"/>
      <c r="M23622" s="5"/>
      <c r="N23622" s="6"/>
    </row>
    <row r="23623" spans="8:14" x14ac:dyDescent="0.55000000000000004">
      <c r="H23623" s="4"/>
      <c r="M23623" s="5"/>
      <c r="N23623" s="6"/>
    </row>
    <row r="23624" spans="8:14" x14ac:dyDescent="0.55000000000000004">
      <c r="H23624" s="4"/>
      <c r="M23624" s="5"/>
      <c r="N23624" s="6"/>
    </row>
    <row r="23625" spans="8:14" x14ac:dyDescent="0.55000000000000004">
      <c r="H23625" s="4"/>
      <c r="M23625" s="5"/>
      <c r="N23625" s="6"/>
    </row>
    <row r="23626" spans="8:14" x14ac:dyDescent="0.55000000000000004">
      <c r="H23626" s="4"/>
      <c r="M23626" s="5"/>
      <c r="N23626" s="6"/>
    </row>
    <row r="23627" spans="8:14" x14ac:dyDescent="0.55000000000000004">
      <c r="H23627" s="4"/>
      <c r="M23627" s="5"/>
      <c r="N23627" s="6"/>
    </row>
    <row r="23628" spans="8:14" x14ac:dyDescent="0.55000000000000004">
      <c r="H23628" s="4"/>
      <c r="M23628" s="5"/>
      <c r="N23628" s="6"/>
    </row>
    <row r="23629" spans="8:14" x14ac:dyDescent="0.55000000000000004">
      <c r="H23629" s="4"/>
      <c r="M23629" s="5"/>
      <c r="N23629" s="6"/>
    </row>
    <row r="23630" spans="8:14" x14ac:dyDescent="0.55000000000000004">
      <c r="H23630" s="4"/>
      <c r="M23630" s="5"/>
      <c r="N23630" s="6"/>
    </row>
    <row r="23631" spans="8:14" x14ac:dyDescent="0.55000000000000004">
      <c r="H23631" s="4"/>
      <c r="M23631" s="5"/>
      <c r="N23631" s="6"/>
    </row>
    <row r="23632" spans="8:14" x14ac:dyDescent="0.55000000000000004">
      <c r="H23632" s="4"/>
      <c r="M23632" s="5"/>
      <c r="N23632" s="6"/>
    </row>
    <row r="23633" spans="8:14" x14ac:dyDescent="0.55000000000000004">
      <c r="H23633" s="4"/>
      <c r="M23633" s="5"/>
      <c r="N23633" s="6"/>
    </row>
    <row r="23634" spans="8:14" x14ac:dyDescent="0.55000000000000004">
      <c r="H23634" s="4"/>
      <c r="M23634" s="5"/>
      <c r="N23634" s="6"/>
    </row>
    <row r="23635" spans="8:14" x14ac:dyDescent="0.55000000000000004">
      <c r="H23635" s="4"/>
      <c r="M23635" s="5"/>
      <c r="N23635" s="6"/>
    </row>
    <row r="23636" spans="8:14" x14ac:dyDescent="0.55000000000000004">
      <c r="H23636" s="4"/>
      <c r="M23636" s="5"/>
      <c r="N23636" s="6"/>
    </row>
    <row r="23637" spans="8:14" x14ac:dyDescent="0.55000000000000004">
      <c r="H23637" s="4"/>
      <c r="M23637" s="5"/>
      <c r="N23637" s="6"/>
    </row>
    <row r="23638" spans="8:14" x14ac:dyDescent="0.55000000000000004">
      <c r="H23638" s="4"/>
      <c r="M23638" s="5"/>
      <c r="N23638" s="6"/>
    </row>
    <row r="23639" spans="8:14" x14ac:dyDescent="0.55000000000000004">
      <c r="H23639" s="4"/>
      <c r="M23639" s="5"/>
      <c r="N23639" s="6"/>
    </row>
    <row r="23640" spans="8:14" x14ac:dyDescent="0.55000000000000004">
      <c r="H23640" s="4"/>
      <c r="M23640" s="5"/>
      <c r="N23640" s="6"/>
    </row>
    <row r="23641" spans="8:14" x14ac:dyDescent="0.55000000000000004">
      <c r="H23641" s="4"/>
      <c r="M23641" s="5"/>
      <c r="N23641" s="6"/>
    </row>
    <row r="23642" spans="8:14" x14ac:dyDescent="0.55000000000000004">
      <c r="H23642" s="4"/>
      <c r="M23642" s="5"/>
      <c r="N23642" s="6"/>
    </row>
    <row r="23643" spans="8:14" x14ac:dyDescent="0.55000000000000004">
      <c r="H23643" s="4"/>
      <c r="M23643" s="5"/>
      <c r="N23643" s="6"/>
    </row>
    <row r="23644" spans="8:14" x14ac:dyDescent="0.55000000000000004">
      <c r="H23644" s="4"/>
      <c r="M23644" s="5"/>
      <c r="N23644" s="6"/>
    </row>
    <row r="23645" spans="8:14" x14ac:dyDescent="0.55000000000000004">
      <c r="H23645" s="4"/>
      <c r="M23645" s="5"/>
      <c r="N23645" s="6"/>
    </row>
    <row r="23646" spans="8:14" x14ac:dyDescent="0.55000000000000004">
      <c r="H23646" s="4"/>
      <c r="M23646" s="5"/>
      <c r="N23646" s="6"/>
    </row>
    <row r="23647" spans="8:14" x14ac:dyDescent="0.55000000000000004">
      <c r="H23647" s="4"/>
      <c r="M23647" s="5"/>
      <c r="N23647" s="6"/>
    </row>
    <row r="23648" spans="8:14" x14ac:dyDescent="0.55000000000000004">
      <c r="H23648" s="4"/>
      <c r="M23648" s="5"/>
      <c r="N23648" s="6"/>
    </row>
    <row r="23649" spans="8:14" x14ac:dyDescent="0.55000000000000004">
      <c r="H23649" s="4"/>
      <c r="M23649" s="5"/>
      <c r="N23649" s="6"/>
    </row>
    <row r="23650" spans="8:14" x14ac:dyDescent="0.55000000000000004">
      <c r="H23650" s="4"/>
      <c r="M23650" s="5"/>
      <c r="N23650" s="6"/>
    </row>
    <row r="23651" spans="8:14" x14ac:dyDescent="0.55000000000000004">
      <c r="H23651" s="4"/>
      <c r="M23651" s="5"/>
      <c r="N23651" s="6"/>
    </row>
    <row r="23652" spans="8:14" x14ac:dyDescent="0.55000000000000004">
      <c r="H23652" s="4"/>
      <c r="M23652" s="5"/>
      <c r="N23652" s="6"/>
    </row>
    <row r="23653" spans="8:14" x14ac:dyDescent="0.55000000000000004">
      <c r="H23653" s="4"/>
      <c r="M23653" s="5"/>
      <c r="N23653" s="6"/>
    </row>
    <row r="23654" spans="8:14" x14ac:dyDescent="0.55000000000000004">
      <c r="H23654" s="4"/>
      <c r="M23654" s="5"/>
      <c r="N23654" s="6"/>
    </row>
    <row r="23655" spans="8:14" x14ac:dyDescent="0.55000000000000004">
      <c r="H23655" s="4"/>
      <c r="M23655" s="5"/>
      <c r="N23655" s="6"/>
    </row>
    <row r="23656" spans="8:14" x14ac:dyDescent="0.55000000000000004">
      <c r="H23656" s="4"/>
      <c r="M23656" s="5"/>
      <c r="N23656" s="6"/>
    </row>
    <row r="23657" spans="8:14" x14ac:dyDescent="0.55000000000000004">
      <c r="H23657" s="4"/>
      <c r="M23657" s="5"/>
      <c r="N23657" s="6"/>
    </row>
    <row r="23658" spans="8:14" x14ac:dyDescent="0.55000000000000004">
      <c r="H23658" s="4"/>
      <c r="M23658" s="5"/>
      <c r="N23658" s="6"/>
    </row>
    <row r="23659" spans="8:14" x14ac:dyDescent="0.55000000000000004">
      <c r="H23659" s="4"/>
      <c r="M23659" s="5"/>
      <c r="N23659" s="6"/>
    </row>
    <row r="23660" spans="8:14" x14ac:dyDescent="0.55000000000000004">
      <c r="H23660" s="4"/>
      <c r="M23660" s="5"/>
      <c r="N23660" s="6"/>
    </row>
    <row r="23661" spans="8:14" x14ac:dyDescent="0.55000000000000004">
      <c r="H23661" s="4"/>
      <c r="M23661" s="5"/>
      <c r="N23661" s="6"/>
    </row>
    <row r="23662" spans="8:14" x14ac:dyDescent="0.55000000000000004">
      <c r="H23662" s="4"/>
      <c r="M23662" s="5"/>
      <c r="N23662" s="6"/>
    </row>
    <row r="23663" spans="8:14" x14ac:dyDescent="0.55000000000000004">
      <c r="H23663" s="4"/>
      <c r="M23663" s="5"/>
      <c r="N23663" s="6"/>
    </row>
    <row r="23664" spans="8:14" x14ac:dyDescent="0.55000000000000004">
      <c r="H23664" s="4"/>
      <c r="M23664" s="5"/>
      <c r="N23664" s="6"/>
    </row>
    <row r="23665" spans="8:14" x14ac:dyDescent="0.55000000000000004">
      <c r="H23665" s="4"/>
      <c r="M23665" s="5"/>
      <c r="N23665" s="6"/>
    </row>
    <row r="23666" spans="8:14" x14ac:dyDescent="0.55000000000000004">
      <c r="H23666" s="4"/>
      <c r="M23666" s="5"/>
      <c r="N23666" s="6"/>
    </row>
    <row r="23667" spans="8:14" x14ac:dyDescent="0.55000000000000004">
      <c r="H23667" s="4"/>
      <c r="M23667" s="5"/>
      <c r="N23667" s="6"/>
    </row>
    <row r="23668" spans="8:14" x14ac:dyDescent="0.55000000000000004">
      <c r="H23668" s="4"/>
      <c r="M23668" s="5"/>
      <c r="N23668" s="6"/>
    </row>
    <row r="23669" spans="8:14" x14ac:dyDescent="0.55000000000000004">
      <c r="H23669" s="4"/>
      <c r="M23669" s="5"/>
      <c r="N23669" s="6"/>
    </row>
    <row r="23670" spans="8:14" x14ac:dyDescent="0.55000000000000004">
      <c r="H23670" s="4"/>
      <c r="M23670" s="5"/>
      <c r="N23670" s="6"/>
    </row>
    <row r="23671" spans="8:14" x14ac:dyDescent="0.55000000000000004">
      <c r="H23671" s="4"/>
      <c r="M23671" s="5"/>
      <c r="N23671" s="6"/>
    </row>
    <row r="23672" spans="8:14" x14ac:dyDescent="0.55000000000000004">
      <c r="H23672" s="4"/>
      <c r="M23672" s="5"/>
      <c r="N23672" s="6"/>
    </row>
    <row r="23673" spans="8:14" x14ac:dyDescent="0.55000000000000004">
      <c r="H23673" s="4"/>
      <c r="M23673" s="5"/>
      <c r="N23673" s="6"/>
    </row>
    <row r="23674" spans="8:14" x14ac:dyDescent="0.55000000000000004">
      <c r="H23674" s="4"/>
      <c r="M23674" s="5"/>
      <c r="N23674" s="6"/>
    </row>
    <row r="23675" spans="8:14" x14ac:dyDescent="0.55000000000000004">
      <c r="H23675" s="4"/>
      <c r="M23675" s="5"/>
      <c r="N23675" s="6"/>
    </row>
    <row r="23676" spans="8:14" x14ac:dyDescent="0.55000000000000004">
      <c r="H23676" s="4"/>
      <c r="M23676" s="5"/>
      <c r="N23676" s="6"/>
    </row>
    <row r="23677" spans="8:14" x14ac:dyDescent="0.55000000000000004">
      <c r="H23677" s="4"/>
      <c r="M23677" s="5"/>
      <c r="N23677" s="6"/>
    </row>
    <row r="23678" spans="8:14" x14ac:dyDescent="0.55000000000000004">
      <c r="H23678" s="4"/>
      <c r="M23678" s="5"/>
      <c r="N23678" s="6"/>
    </row>
    <row r="23679" spans="8:14" x14ac:dyDescent="0.55000000000000004">
      <c r="H23679" s="4"/>
      <c r="M23679" s="5"/>
      <c r="N23679" s="6"/>
    </row>
    <row r="23680" spans="8:14" x14ac:dyDescent="0.55000000000000004">
      <c r="H23680" s="4"/>
      <c r="M23680" s="5"/>
      <c r="N23680" s="6"/>
    </row>
    <row r="23681" spans="8:14" x14ac:dyDescent="0.55000000000000004">
      <c r="H23681" s="4"/>
      <c r="M23681" s="5"/>
      <c r="N23681" s="6"/>
    </row>
    <row r="23682" spans="8:14" x14ac:dyDescent="0.55000000000000004">
      <c r="H23682" s="4"/>
      <c r="M23682" s="5"/>
      <c r="N23682" s="6"/>
    </row>
    <row r="23683" spans="8:14" x14ac:dyDescent="0.55000000000000004">
      <c r="H23683" s="4"/>
      <c r="M23683" s="5"/>
      <c r="N23683" s="6"/>
    </row>
    <row r="23684" spans="8:14" x14ac:dyDescent="0.55000000000000004">
      <c r="H23684" s="4"/>
      <c r="M23684" s="5"/>
      <c r="N23684" s="6"/>
    </row>
    <row r="23685" spans="8:14" x14ac:dyDescent="0.55000000000000004">
      <c r="H23685" s="4"/>
      <c r="M23685" s="5"/>
      <c r="N23685" s="6"/>
    </row>
    <row r="23686" spans="8:14" x14ac:dyDescent="0.55000000000000004">
      <c r="H23686" s="4"/>
      <c r="M23686" s="5"/>
      <c r="N23686" s="6"/>
    </row>
    <row r="23687" spans="8:14" x14ac:dyDescent="0.55000000000000004">
      <c r="H23687" s="4"/>
      <c r="M23687" s="5"/>
      <c r="N23687" s="6"/>
    </row>
    <row r="23688" spans="8:14" x14ac:dyDescent="0.55000000000000004">
      <c r="H23688" s="4"/>
      <c r="M23688" s="5"/>
      <c r="N23688" s="6"/>
    </row>
    <row r="23689" spans="8:14" x14ac:dyDescent="0.55000000000000004">
      <c r="H23689" s="4"/>
      <c r="M23689" s="5"/>
      <c r="N23689" s="6"/>
    </row>
    <row r="23690" spans="8:14" x14ac:dyDescent="0.55000000000000004">
      <c r="H23690" s="4"/>
      <c r="M23690" s="5"/>
      <c r="N23690" s="6"/>
    </row>
    <row r="23691" spans="8:14" x14ac:dyDescent="0.55000000000000004">
      <c r="H23691" s="4"/>
      <c r="M23691" s="5"/>
      <c r="N23691" s="6"/>
    </row>
    <row r="23692" spans="8:14" x14ac:dyDescent="0.55000000000000004">
      <c r="H23692" s="4"/>
      <c r="M23692" s="5"/>
      <c r="N23692" s="6"/>
    </row>
    <row r="23693" spans="8:14" x14ac:dyDescent="0.55000000000000004">
      <c r="H23693" s="4"/>
      <c r="M23693" s="5"/>
      <c r="N23693" s="6"/>
    </row>
    <row r="23694" spans="8:14" x14ac:dyDescent="0.55000000000000004">
      <c r="H23694" s="4"/>
      <c r="M23694" s="5"/>
      <c r="N23694" s="6"/>
    </row>
    <row r="23695" spans="8:14" x14ac:dyDescent="0.55000000000000004">
      <c r="H23695" s="4"/>
      <c r="M23695" s="5"/>
      <c r="N23695" s="6"/>
    </row>
    <row r="23696" spans="8:14" x14ac:dyDescent="0.55000000000000004">
      <c r="H23696" s="4"/>
      <c r="M23696" s="5"/>
      <c r="N23696" s="6"/>
    </row>
    <row r="23697" spans="8:14" x14ac:dyDescent="0.55000000000000004">
      <c r="H23697" s="4"/>
      <c r="M23697" s="5"/>
      <c r="N23697" s="6"/>
    </row>
    <row r="23698" spans="8:14" x14ac:dyDescent="0.55000000000000004">
      <c r="H23698" s="4"/>
      <c r="M23698" s="5"/>
      <c r="N23698" s="6"/>
    </row>
    <row r="23699" spans="8:14" x14ac:dyDescent="0.55000000000000004">
      <c r="H23699" s="4"/>
      <c r="M23699" s="5"/>
      <c r="N23699" s="6"/>
    </row>
    <row r="23700" spans="8:14" x14ac:dyDescent="0.55000000000000004">
      <c r="H23700" s="4"/>
      <c r="M23700" s="5"/>
      <c r="N23700" s="6"/>
    </row>
    <row r="23701" spans="8:14" x14ac:dyDescent="0.55000000000000004">
      <c r="H23701" s="4"/>
      <c r="M23701" s="5"/>
      <c r="N23701" s="6"/>
    </row>
    <row r="23702" spans="8:14" x14ac:dyDescent="0.55000000000000004">
      <c r="H23702" s="4"/>
      <c r="M23702" s="5"/>
      <c r="N23702" s="6"/>
    </row>
    <row r="23703" spans="8:14" x14ac:dyDescent="0.55000000000000004">
      <c r="H23703" s="4"/>
      <c r="M23703" s="5"/>
      <c r="N23703" s="6"/>
    </row>
    <row r="23704" spans="8:14" x14ac:dyDescent="0.55000000000000004">
      <c r="H23704" s="4"/>
      <c r="M23704" s="5"/>
      <c r="N23704" s="6"/>
    </row>
    <row r="23705" spans="8:14" x14ac:dyDescent="0.55000000000000004">
      <c r="H23705" s="4"/>
      <c r="M23705" s="5"/>
      <c r="N23705" s="6"/>
    </row>
    <row r="23706" spans="8:14" x14ac:dyDescent="0.55000000000000004">
      <c r="H23706" s="4"/>
      <c r="M23706" s="5"/>
      <c r="N23706" s="6"/>
    </row>
    <row r="23707" spans="8:14" x14ac:dyDescent="0.55000000000000004">
      <c r="H23707" s="4"/>
      <c r="M23707" s="5"/>
      <c r="N23707" s="6"/>
    </row>
    <row r="23708" spans="8:14" x14ac:dyDescent="0.55000000000000004">
      <c r="H23708" s="4"/>
      <c r="M23708" s="5"/>
      <c r="N23708" s="6"/>
    </row>
    <row r="23709" spans="8:14" x14ac:dyDescent="0.55000000000000004">
      <c r="H23709" s="4"/>
      <c r="M23709" s="5"/>
      <c r="N23709" s="6"/>
    </row>
    <row r="23710" spans="8:14" x14ac:dyDescent="0.55000000000000004">
      <c r="H23710" s="4"/>
      <c r="M23710" s="5"/>
      <c r="N23710" s="6"/>
    </row>
    <row r="23711" spans="8:14" x14ac:dyDescent="0.55000000000000004">
      <c r="H23711" s="4"/>
      <c r="M23711" s="5"/>
      <c r="N23711" s="6"/>
    </row>
    <row r="23712" spans="8:14" x14ac:dyDescent="0.55000000000000004">
      <c r="H23712" s="4"/>
      <c r="M23712" s="5"/>
      <c r="N23712" s="6"/>
    </row>
    <row r="23713" spans="8:14" x14ac:dyDescent="0.55000000000000004">
      <c r="H23713" s="4"/>
      <c r="M23713" s="5"/>
      <c r="N23713" s="6"/>
    </row>
    <row r="23714" spans="8:14" x14ac:dyDescent="0.55000000000000004">
      <c r="H23714" s="4"/>
      <c r="M23714" s="5"/>
      <c r="N23714" s="6"/>
    </row>
    <row r="23715" spans="8:14" x14ac:dyDescent="0.55000000000000004">
      <c r="H23715" s="4"/>
      <c r="M23715" s="5"/>
      <c r="N23715" s="6"/>
    </row>
    <row r="23716" spans="8:14" x14ac:dyDescent="0.55000000000000004">
      <c r="H23716" s="4"/>
      <c r="M23716" s="5"/>
      <c r="N23716" s="6"/>
    </row>
    <row r="23717" spans="8:14" x14ac:dyDescent="0.55000000000000004">
      <c r="H23717" s="4"/>
      <c r="M23717" s="5"/>
      <c r="N23717" s="6"/>
    </row>
    <row r="23718" spans="8:14" x14ac:dyDescent="0.55000000000000004">
      <c r="H23718" s="4"/>
      <c r="M23718" s="5"/>
      <c r="N23718" s="6"/>
    </row>
    <row r="23719" spans="8:14" x14ac:dyDescent="0.55000000000000004">
      <c r="H23719" s="4"/>
      <c r="M23719" s="5"/>
      <c r="N23719" s="6"/>
    </row>
    <row r="23720" spans="8:14" x14ac:dyDescent="0.55000000000000004">
      <c r="H23720" s="4"/>
      <c r="M23720" s="5"/>
      <c r="N23720" s="6"/>
    </row>
    <row r="23721" spans="8:14" x14ac:dyDescent="0.55000000000000004">
      <c r="H23721" s="4"/>
      <c r="M23721" s="5"/>
      <c r="N23721" s="6"/>
    </row>
    <row r="23722" spans="8:14" x14ac:dyDescent="0.55000000000000004">
      <c r="H23722" s="4"/>
      <c r="M23722" s="5"/>
      <c r="N23722" s="6"/>
    </row>
    <row r="23723" spans="8:14" x14ac:dyDescent="0.55000000000000004">
      <c r="H23723" s="4"/>
      <c r="M23723" s="5"/>
      <c r="N23723" s="6"/>
    </row>
    <row r="23724" spans="8:14" x14ac:dyDescent="0.55000000000000004">
      <c r="H23724" s="4"/>
      <c r="M23724" s="5"/>
      <c r="N23724" s="6"/>
    </row>
    <row r="23725" spans="8:14" x14ac:dyDescent="0.55000000000000004">
      <c r="H23725" s="4"/>
      <c r="M23725" s="5"/>
      <c r="N23725" s="6"/>
    </row>
    <row r="23726" spans="8:14" x14ac:dyDescent="0.55000000000000004">
      <c r="H23726" s="4"/>
      <c r="M23726" s="5"/>
      <c r="N23726" s="6"/>
    </row>
    <row r="23727" spans="8:14" x14ac:dyDescent="0.55000000000000004">
      <c r="H23727" s="4"/>
      <c r="M23727" s="5"/>
      <c r="N23727" s="6"/>
    </row>
    <row r="23728" spans="8:14" x14ac:dyDescent="0.55000000000000004">
      <c r="H23728" s="4"/>
      <c r="M23728" s="5"/>
      <c r="N23728" s="6"/>
    </row>
    <row r="23729" spans="8:14" x14ac:dyDescent="0.55000000000000004">
      <c r="H23729" s="4"/>
      <c r="M23729" s="5"/>
      <c r="N23729" s="6"/>
    </row>
    <row r="23730" spans="8:14" x14ac:dyDescent="0.55000000000000004">
      <c r="H23730" s="4"/>
      <c r="M23730" s="5"/>
      <c r="N23730" s="6"/>
    </row>
    <row r="23731" spans="8:14" x14ac:dyDescent="0.55000000000000004">
      <c r="H23731" s="4"/>
      <c r="M23731" s="5"/>
      <c r="N23731" s="6"/>
    </row>
    <row r="23732" spans="8:14" x14ac:dyDescent="0.55000000000000004">
      <c r="H23732" s="4"/>
      <c r="M23732" s="5"/>
      <c r="N23732" s="6"/>
    </row>
    <row r="23733" spans="8:14" x14ac:dyDescent="0.55000000000000004">
      <c r="H23733" s="4"/>
      <c r="M23733" s="5"/>
      <c r="N23733" s="6"/>
    </row>
    <row r="23734" spans="8:14" x14ac:dyDescent="0.55000000000000004">
      <c r="H23734" s="4"/>
      <c r="M23734" s="5"/>
      <c r="N23734" s="6"/>
    </row>
    <row r="23735" spans="8:14" x14ac:dyDescent="0.55000000000000004">
      <c r="H23735" s="4"/>
      <c r="M23735" s="5"/>
      <c r="N23735" s="6"/>
    </row>
    <row r="23736" spans="8:14" x14ac:dyDescent="0.55000000000000004">
      <c r="H23736" s="4"/>
      <c r="M23736" s="5"/>
      <c r="N23736" s="6"/>
    </row>
    <row r="23737" spans="8:14" x14ac:dyDescent="0.55000000000000004">
      <c r="H23737" s="4"/>
      <c r="M23737" s="5"/>
      <c r="N23737" s="6"/>
    </row>
    <row r="23738" spans="8:14" x14ac:dyDescent="0.55000000000000004">
      <c r="H23738" s="4"/>
      <c r="M23738" s="5"/>
      <c r="N23738" s="6"/>
    </row>
    <row r="23739" spans="8:14" x14ac:dyDescent="0.55000000000000004">
      <c r="H23739" s="4"/>
      <c r="M23739" s="5"/>
      <c r="N23739" s="6"/>
    </row>
    <row r="23740" spans="8:14" x14ac:dyDescent="0.55000000000000004">
      <c r="H23740" s="4"/>
      <c r="M23740" s="5"/>
      <c r="N23740" s="6"/>
    </row>
    <row r="23741" spans="8:14" x14ac:dyDescent="0.55000000000000004">
      <c r="H23741" s="4"/>
      <c r="M23741" s="5"/>
      <c r="N23741" s="6"/>
    </row>
    <row r="23742" spans="8:14" x14ac:dyDescent="0.55000000000000004">
      <c r="H23742" s="4"/>
      <c r="M23742" s="5"/>
      <c r="N23742" s="6"/>
    </row>
    <row r="23743" spans="8:14" x14ac:dyDescent="0.55000000000000004">
      <c r="H23743" s="4"/>
      <c r="M23743" s="5"/>
      <c r="N23743" s="6"/>
    </row>
    <row r="23744" spans="8:14" x14ac:dyDescent="0.55000000000000004">
      <c r="H23744" s="4"/>
      <c r="M23744" s="5"/>
      <c r="N23744" s="6"/>
    </row>
    <row r="23745" spans="8:14" x14ac:dyDescent="0.55000000000000004">
      <c r="H23745" s="4"/>
      <c r="M23745" s="5"/>
      <c r="N23745" s="6"/>
    </row>
    <row r="23746" spans="8:14" x14ac:dyDescent="0.55000000000000004">
      <c r="H23746" s="4"/>
      <c r="M23746" s="5"/>
      <c r="N23746" s="6"/>
    </row>
    <row r="23747" spans="8:14" x14ac:dyDescent="0.55000000000000004">
      <c r="H23747" s="4"/>
      <c r="M23747" s="5"/>
      <c r="N23747" s="6"/>
    </row>
    <row r="23748" spans="8:14" x14ac:dyDescent="0.55000000000000004">
      <c r="H23748" s="4"/>
      <c r="M23748" s="5"/>
      <c r="N23748" s="6"/>
    </row>
    <row r="23749" spans="8:14" x14ac:dyDescent="0.55000000000000004">
      <c r="H23749" s="4"/>
      <c r="M23749" s="5"/>
      <c r="N23749" s="6"/>
    </row>
    <row r="23750" spans="8:14" x14ac:dyDescent="0.55000000000000004">
      <c r="H23750" s="4"/>
      <c r="M23750" s="5"/>
      <c r="N23750" s="6"/>
    </row>
    <row r="23751" spans="8:14" x14ac:dyDescent="0.55000000000000004">
      <c r="H23751" s="4"/>
      <c r="M23751" s="5"/>
      <c r="N23751" s="6"/>
    </row>
    <row r="23752" spans="8:14" x14ac:dyDescent="0.55000000000000004">
      <c r="H23752" s="4"/>
      <c r="M23752" s="5"/>
      <c r="N23752" s="6"/>
    </row>
    <row r="23753" spans="8:14" x14ac:dyDescent="0.55000000000000004">
      <c r="H23753" s="4"/>
      <c r="M23753" s="5"/>
      <c r="N23753" s="6"/>
    </row>
    <row r="23754" spans="8:14" x14ac:dyDescent="0.55000000000000004">
      <c r="H23754" s="4"/>
      <c r="M23754" s="5"/>
      <c r="N23754" s="6"/>
    </row>
    <row r="23755" spans="8:14" x14ac:dyDescent="0.55000000000000004">
      <c r="H23755" s="4"/>
      <c r="M23755" s="5"/>
      <c r="N23755" s="6"/>
    </row>
    <row r="23756" spans="8:14" x14ac:dyDescent="0.55000000000000004">
      <c r="H23756" s="4"/>
      <c r="M23756" s="5"/>
      <c r="N23756" s="6"/>
    </row>
    <row r="23757" spans="8:14" x14ac:dyDescent="0.55000000000000004">
      <c r="H23757" s="4"/>
      <c r="M23757" s="5"/>
      <c r="N23757" s="6"/>
    </row>
    <row r="23758" spans="8:14" x14ac:dyDescent="0.55000000000000004">
      <c r="H23758" s="4"/>
      <c r="M23758" s="5"/>
      <c r="N23758" s="6"/>
    </row>
    <row r="23759" spans="8:14" x14ac:dyDescent="0.55000000000000004">
      <c r="H23759" s="4"/>
      <c r="M23759" s="5"/>
      <c r="N23759" s="6"/>
    </row>
    <row r="23760" spans="8:14" x14ac:dyDescent="0.55000000000000004">
      <c r="H23760" s="4"/>
      <c r="M23760" s="5"/>
      <c r="N23760" s="6"/>
    </row>
    <row r="23761" spans="8:14" x14ac:dyDescent="0.55000000000000004">
      <c r="H23761" s="4"/>
      <c r="M23761" s="5"/>
      <c r="N23761" s="6"/>
    </row>
    <row r="23762" spans="8:14" x14ac:dyDescent="0.55000000000000004">
      <c r="H23762" s="4"/>
      <c r="M23762" s="5"/>
      <c r="N23762" s="6"/>
    </row>
    <row r="23763" spans="8:14" x14ac:dyDescent="0.55000000000000004">
      <c r="H23763" s="4"/>
      <c r="M23763" s="5"/>
      <c r="N23763" s="6"/>
    </row>
    <row r="23764" spans="8:14" x14ac:dyDescent="0.55000000000000004">
      <c r="H23764" s="4"/>
      <c r="M23764" s="5"/>
      <c r="N23764" s="6"/>
    </row>
    <row r="23765" spans="8:14" x14ac:dyDescent="0.55000000000000004">
      <c r="H23765" s="4"/>
      <c r="M23765" s="5"/>
      <c r="N23765" s="6"/>
    </row>
    <row r="23766" spans="8:14" x14ac:dyDescent="0.55000000000000004">
      <c r="H23766" s="4"/>
      <c r="M23766" s="5"/>
      <c r="N23766" s="6"/>
    </row>
    <row r="23767" spans="8:14" x14ac:dyDescent="0.55000000000000004">
      <c r="H23767" s="4"/>
      <c r="M23767" s="5"/>
      <c r="N23767" s="6"/>
    </row>
    <row r="23768" spans="8:14" x14ac:dyDescent="0.55000000000000004">
      <c r="H23768" s="4"/>
      <c r="M23768" s="5"/>
      <c r="N23768" s="6"/>
    </row>
    <row r="23769" spans="8:14" x14ac:dyDescent="0.55000000000000004">
      <c r="H23769" s="4"/>
      <c r="M23769" s="5"/>
      <c r="N23769" s="6"/>
    </row>
    <row r="23770" spans="8:14" x14ac:dyDescent="0.55000000000000004">
      <c r="H23770" s="4"/>
      <c r="M23770" s="5"/>
      <c r="N23770" s="6"/>
    </row>
    <row r="23771" spans="8:14" x14ac:dyDescent="0.55000000000000004">
      <c r="H23771" s="4"/>
      <c r="M23771" s="5"/>
      <c r="N23771" s="6"/>
    </row>
    <row r="23772" spans="8:14" x14ac:dyDescent="0.55000000000000004">
      <c r="H23772" s="4"/>
      <c r="M23772" s="5"/>
      <c r="N23772" s="6"/>
    </row>
    <row r="23773" spans="8:14" x14ac:dyDescent="0.55000000000000004">
      <c r="H23773" s="4"/>
      <c r="M23773" s="5"/>
      <c r="N23773" s="6"/>
    </row>
    <row r="23774" spans="8:14" x14ac:dyDescent="0.55000000000000004">
      <c r="H23774" s="4"/>
      <c r="M23774" s="5"/>
      <c r="N23774" s="6"/>
    </row>
    <row r="23775" spans="8:14" x14ac:dyDescent="0.55000000000000004">
      <c r="H23775" s="4"/>
      <c r="M23775" s="5"/>
      <c r="N23775" s="6"/>
    </row>
    <row r="23776" spans="8:14" x14ac:dyDescent="0.55000000000000004">
      <c r="H23776" s="4"/>
      <c r="M23776" s="5"/>
      <c r="N23776" s="6"/>
    </row>
    <row r="23777" spans="8:14" x14ac:dyDescent="0.55000000000000004">
      <c r="H23777" s="4"/>
      <c r="M23777" s="5"/>
      <c r="N23777" s="6"/>
    </row>
    <row r="23778" spans="8:14" x14ac:dyDescent="0.55000000000000004">
      <c r="H23778" s="4"/>
      <c r="M23778" s="5"/>
      <c r="N23778" s="6"/>
    </row>
    <row r="23779" spans="8:14" x14ac:dyDescent="0.55000000000000004">
      <c r="H23779" s="4"/>
      <c r="M23779" s="5"/>
      <c r="N23779" s="6"/>
    </row>
    <row r="23780" spans="8:14" x14ac:dyDescent="0.55000000000000004">
      <c r="H23780" s="4"/>
      <c r="M23780" s="5"/>
      <c r="N23780" s="6"/>
    </row>
    <row r="23781" spans="8:14" x14ac:dyDescent="0.55000000000000004">
      <c r="H23781" s="4"/>
      <c r="M23781" s="5"/>
      <c r="N23781" s="6"/>
    </row>
    <row r="23782" spans="8:14" x14ac:dyDescent="0.55000000000000004">
      <c r="H23782" s="4"/>
      <c r="M23782" s="5"/>
      <c r="N23782" s="6"/>
    </row>
    <row r="23783" spans="8:14" x14ac:dyDescent="0.55000000000000004">
      <c r="H23783" s="4"/>
      <c r="M23783" s="5"/>
      <c r="N23783" s="6"/>
    </row>
    <row r="23784" spans="8:14" x14ac:dyDescent="0.55000000000000004">
      <c r="H23784" s="4"/>
      <c r="M23784" s="5"/>
      <c r="N23784" s="6"/>
    </row>
    <row r="23785" spans="8:14" x14ac:dyDescent="0.55000000000000004">
      <c r="H23785" s="4"/>
      <c r="M23785" s="5"/>
      <c r="N23785" s="6"/>
    </row>
    <row r="23786" spans="8:14" x14ac:dyDescent="0.55000000000000004">
      <c r="H23786" s="4"/>
      <c r="M23786" s="5"/>
      <c r="N23786" s="6"/>
    </row>
    <row r="23787" spans="8:14" x14ac:dyDescent="0.55000000000000004">
      <c r="H23787" s="4"/>
      <c r="M23787" s="5"/>
      <c r="N23787" s="6"/>
    </row>
    <row r="23788" spans="8:14" x14ac:dyDescent="0.55000000000000004">
      <c r="H23788" s="4"/>
      <c r="M23788" s="5"/>
      <c r="N23788" s="6"/>
    </row>
    <row r="23789" spans="8:14" x14ac:dyDescent="0.55000000000000004">
      <c r="H23789" s="4"/>
      <c r="M23789" s="5"/>
      <c r="N23789" s="6"/>
    </row>
    <row r="23790" spans="8:14" x14ac:dyDescent="0.55000000000000004">
      <c r="H23790" s="4"/>
      <c r="M23790" s="5"/>
      <c r="N23790" s="6"/>
    </row>
    <row r="23791" spans="8:14" x14ac:dyDescent="0.55000000000000004">
      <c r="H23791" s="4"/>
      <c r="M23791" s="5"/>
      <c r="N23791" s="6"/>
    </row>
    <row r="23792" spans="8:14" x14ac:dyDescent="0.55000000000000004">
      <c r="H23792" s="4"/>
      <c r="M23792" s="5"/>
      <c r="N23792" s="6"/>
    </row>
    <row r="23793" spans="8:14" x14ac:dyDescent="0.55000000000000004">
      <c r="H23793" s="4"/>
      <c r="M23793" s="5"/>
      <c r="N23793" s="6"/>
    </row>
    <row r="23794" spans="8:14" x14ac:dyDescent="0.55000000000000004">
      <c r="H23794" s="4"/>
      <c r="M23794" s="5"/>
      <c r="N23794" s="6"/>
    </row>
    <row r="23795" spans="8:14" x14ac:dyDescent="0.55000000000000004">
      <c r="H23795" s="4"/>
      <c r="M23795" s="5"/>
      <c r="N23795" s="6"/>
    </row>
    <row r="23796" spans="8:14" x14ac:dyDescent="0.55000000000000004">
      <c r="H23796" s="4"/>
      <c r="M23796" s="5"/>
      <c r="N23796" s="6"/>
    </row>
    <row r="23797" spans="8:14" x14ac:dyDescent="0.55000000000000004">
      <c r="H23797" s="4"/>
      <c r="M23797" s="5"/>
      <c r="N23797" s="6"/>
    </row>
    <row r="23798" spans="8:14" x14ac:dyDescent="0.55000000000000004">
      <c r="H23798" s="4"/>
      <c r="M23798" s="5"/>
      <c r="N23798" s="6"/>
    </row>
    <row r="23799" spans="8:14" x14ac:dyDescent="0.55000000000000004">
      <c r="H23799" s="4"/>
      <c r="M23799" s="5"/>
      <c r="N23799" s="6"/>
    </row>
    <row r="23800" spans="8:14" x14ac:dyDescent="0.55000000000000004">
      <c r="H23800" s="4"/>
      <c r="M23800" s="5"/>
      <c r="N23800" s="6"/>
    </row>
    <row r="23801" spans="8:14" x14ac:dyDescent="0.55000000000000004">
      <c r="H23801" s="4"/>
      <c r="M23801" s="5"/>
      <c r="N23801" s="6"/>
    </row>
    <row r="23802" spans="8:14" x14ac:dyDescent="0.55000000000000004">
      <c r="H23802" s="4"/>
      <c r="M23802" s="5"/>
      <c r="N23802" s="6"/>
    </row>
    <row r="23803" spans="8:14" x14ac:dyDescent="0.55000000000000004">
      <c r="H23803" s="4"/>
      <c r="M23803" s="5"/>
      <c r="N23803" s="6"/>
    </row>
    <row r="23804" spans="8:14" x14ac:dyDescent="0.55000000000000004">
      <c r="H23804" s="4"/>
      <c r="M23804" s="5"/>
      <c r="N23804" s="6"/>
    </row>
    <row r="23805" spans="8:14" x14ac:dyDescent="0.55000000000000004">
      <c r="H23805" s="4"/>
      <c r="M23805" s="5"/>
      <c r="N23805" s="6"/>
    </row>
    <row r="23806" spans="8:14" x14ac:dyDescent="0.55000000000000004">
      <c r="H23806" s="4"/>
      <c r="M23806" s="5"/>
      <c r="N23806" s="6"/>
    </row>
    <row r="23807" spans="8:14" x14ac:dyDescent="0.55000000000000004">
      <c r="H23807" s="4"/>
      <c r="M23807" s="5"/>
      <c r="N23807" s="6"/>
    </row>
    <row r="23808" spans="8:14" x14ac:dyDescent="0.55000000000000004">
      <c r="H23808" s="4"/>
      <c r="M23808" s="5"/>
      <c r="N23808" s="6"/>
    </row>
    <row r="23809" spans="8:14" x14ac:dyDescent="0.55000000000000004">
      <c r="H23809" s="4"/>
      <c r="M23809" s="5"/>
      <c r="N23809" s="6"/>
    </row>
    <row r="23810" spans="8:14" x14ac:dyDescent="0.55000000000000004">
      <c r="H23810" s="4"/>
      <c r="M23810" s="5"/>
      <c r="N23810" s="6"/>
    </row>
    <row r="23811" spans="8:14" x14ac:dyDescent="0.55000000000000004">
      <c r="H23811" s="4"/>
      <c r="M23811" s="5"/>
      <c r="N23811" s="6"/>
    </row>
    <row r="23812" spans="8:14" x14ac:dyDescent="0.55000000000000004">
      <c r="H23812" s="4"/>
      <c r="M23812" s="5"/>
      <c r="N23812" s="6"/>
    </row>
    <row r="23813" spans="8:14" x14ac:dyDescent="0.55000000000000004">
      <c r="H23813" s="4"/>
      <c r="M23813" s="5"/>
      <c r="N23813" s="6"/>
    </row>
    <row r="23814" spans="8:14" x14ac:dyDescent="0.55000000000000004">
      <c r="H23814" s="4"/>
      <c r="M23814" s="5"/>
      <c r="N23814" s="6"/>
    </row>
    <row r="23815" spans="8:14" x14ac:dyDescent="0.55000000000000004">
      <c r="H23815" s="4"/>
      <c r="M23815" s="5"/>
      <c r="N23815" s="6"/>
    </row>
    <row r="23816" spans="8:14" x14ac:dyDescent="0.55000000000000004">
      <c r="H23816" s="4"/>
      <c r="M23816" s="5"/>
      <c r="N23816" s="6"/>
    </row>
    <row r="23817" spans="8:14" x14ac:dyDescent="0.55000000000000004">
      <c r="H23817" s="4"/>
      <c r="M23817" s="5"/>
      <c r="N23817" s="6"/>
    </row>
    <row r="23818" spans="8:14" x14ac:dyDescent="0.55000000000000004">
      <c r="H23818" s="4"/>
      <c r="M23818" s="5"/>
      <c r="N23818" s="6"/>
    </row>
    <row r="23819" spans="8:14" x14ac:dyDescent="0.55000000000000004">
      <c r="H23819" s="4"/>
      <c r="M23819" s="5"/>
      <c r="N23819" s="6"/>
    </row>
    <row r="23820" spans="8:14" x14ac:dyDescent="0.55000000000000004">
      <c r="H23820" s="4"/>
      <c r="M23820" s="5"/>
      <c r="N23820" s="6"/>
    </row>
    <row r="23821" spans="8:14" x14ac:dyDescent="0.55000000000000004">
      <c r="H23821" s="4"/>
      <c r="M23821" s="5"/>
      <c r="N23821" s="6"/>
    </row>
    <row r="23822" spans="8:14" x14ac:dyDescent="0.55000000000000004">
      <c r="H23822" s="4"/>
      <c r="M23822" s="5"/>
      <c r="N23822" s="6"/>
    </row>
    <row r="23823" spans="8:14" x14ac:dyDescent="0.55000000000000004">
      <c r="H23823" s="4"/>
      <c r="M23823" s="5"/>
      <c r="N23823" s="6"/>
    </row>
    <row r="23824" spans="8:14" x14ac:dyDescent="0.55000000000000004">
      <c r="H23824" s="4"/>
      <c r="M23824" s="5"/>
      <c r="N23824" s="6"/>
    </row>
    <row r="23825" spans="8:14" x14ac:dyDescent="0.55000000000000004">
      <c r="H23825" s="4"/>
      <c r="M23825" s="5"/>
      <c r="N23825" s="6"/>
    </row>
    <row r="23826" spans="8:14" x14ac:dyDescent="0.55000000000000004">
      <c r="H23826" s="4"/>
      <c r="M23826" s="5"/>
      <c r="N23826" s="6"/>
    </row>
    <row r="23827" spans="8:14" x14ac:dyDescent="0.55000000000000004">
      <c r="H23827" s="4"/>
      <c r="M23827" s="5"/>
      <c r="N23827" s="6"/>
    </row>
    <row r="23828" spans="8:14" x14ac:dyDescent="0.55000000000000004">
      <c r="H23828" s="4"/>
      <c r="M23828" s="5"/>
      <c r="N23828" s="6"/>
    </row>
    <row r="23829" spans="8:14" x14ac:dyDescent="0.55000000000000004">
      <c r="H23829" s="4"/>
      <c r="M23829" s="5"/>
      <c r="N23829" s="6"/>
    </row>
    <row r="23830" spans="8:14" x14ac:dyDescent="0.55000000000000004">
      <c r="H23830" s="4"/>
      <c r="M23830" s="5"/>
      <c r="N23830" s="6"/>
    </row>
    <row r="23831" spans="8:14" x14ac:dyDescent="0.55000000000000004">
      <c r="H23831" s="4"/>
      <c r="M23831" s="5"/>
      <c r="N23831" s="6"/>
    </row>
    <row r="23832" spans="8:14" x14ac:dyDescent="0.55000000000000004">
      <c r="H23832" s="4"/>
      <c r="M23832" s="5"/>
      <c r="N23832" s="6"/>
    </row>
    <row r="23833" spans="8:14" x14ac:dyDescent="0.55000000000000004">
      <c r="H23833" s="4"/>
      <c r="M23833" s="5"/>
      <c r="N23833" s="6"/>
    </row>
    <row r="23834" spans="8:14" x14ac:dyDescent="0.55000000000000004">
      <c r="H23834" s="4"/>
      <c r="M23834" s="5"/>
      <c r="N23834" s="6"/>
    </row>
    <row r="23835" spans="8:14" x14ac:dyDescent="0.55000000000000004">
      <c r="H23835" s="4"/>
      <c r="M23835" s="5"/>
      <c r="N23835" s="6"/>
    </row>
    <row r="23836" spans="8:14" x14ac:dyDescent="0.55000000000000004">
      <c r="H23836" s="4"/>
      <c r="M23836" s="5"/>
      <c r="N23836" s="6"/>
    </row>
    <row r="23837" spans="8:14" x14ac:dyDescent="0.55000000000000004">
      <c r="H23837" s="4"/>
      <c r="M23837" s="5"/>
      <c r="N23837" s="6"/>
    </row>
    <row r="23838" spans="8:14" x14ac:dyDescent="0.55000000000000004">
      <c r="H23838" s="4"/>
      <c r="M23838" s="5"/>
      <c r="N23838" s="6"/>
    </row>
    <row r="23839" spans="8:14" x14ac:dyDescent="0.55000000000000004">
      <c r="H23839" s="4"/>
      <c r="M23839" s="5"/>
      <c r="N23839" s="6"/>
    </row>
    <row r="23840" spans="8:14" x14ac:dyDescent="0.55000000000000004">
      <c r="H23840" s="4"/>
      <c r="M23840" s="5"/>
      <c r="N23840" s="6"/>
    </row>
    <row r="23841" spans="8:14" x14ac:dyDescent="0.55000000000000004">
      <c r="H23841" s="4"/>
      <c r="M23841" s="5"/>
      <c r="N23841" s="6"/>
    </row>
    <row r="23842" spans="8:14" x14ac:dyDescent="0.55000000000000004">
      <c r="H23842" s="4"/>
      <c r="M23842" s="5"/>
      <c r="N23842" s="6"/>
    </row>
    <row r="23843" spans="8:14" x14ac:dyDescent="0.55000000000000004">
      <c r="H23843" s="4"/>
      <c r="M23843" s="5"/>
      <c r="N23843" s="6"/>
    </row>
    <row r="23844" spans="8:14" x14ac:dyDescent="0.55000000000000004">
      <c r="H23844" s="4"/>
      <c r="M23844" s="5"/>
      <c r="N23844" s="6"/>
    </row>
    <row r="23845" spans="8:14" x14ac:dyDescent="0.55000000000000004">
      <c r="H23845" s="4"/>
      <c r="M23845" s="5"/>
      <c r="N23845" s="6"/>
    </row>
    <row r="23846" spans="8:14" x14ac:dyDescent="0.55000000000000004">
      <c r="H23846" s="4"/>
      <c r="M23846" s="5"/>
      <c r="N23846" s="6"/>
    </row>
    <row r="23847" spans="8:14" x14ac:dyDescent="0.55000000000000004">
      <c r="H23847" s="4"/>
      <c r="M23847" s="5"/>
      <c r="N23847" s="6"/>
    </row>
    <row r="23848" spans="8:14" x14ac:dyDescent="0.55000000000000004">
      <c r="H23848" s="4"/>
      <c r="M23848" s="5"/>
      <c r="N23848" s="6"/>
    </row>
    <row r="23849" spans="8:14" x14ac:dyDescent="0.55000000000000004">
      <c r="H23849" s="4"/>
      <c r="M23849" s="5"/>
      <c r="N23849" s="6"/>
    </row>
    <row r="23850" spans="8:14" x14ac:dyDescent="0.55000000000000004">
      <c r="H23850" s="4"/>
      <c r="M23850" s="5"/>
      <c r="N23850" s="6"/>
    </row>
    <row r="23851" spans="8:14" x14ac:dyDescent="0.55000000000000004">
      <c r="H23851" s="4"/>
      <c r="M23851" s="5"/>
      <c r="N23851" s="6"/>
    </row>
    <row r="23852" spans="8:14" x14ac:dyDescent="0.55000000000000004">
      <c r="H23852" s="4"/>
      <c r="M23852" s="5"/>
      <c r="N23852" s="6"/>
    </row>
    <row r="23853" spans="8:14" x14ac:dyDescent="0.55000000000000004">
      <c r="H23853" s="4"/>
      <c r="M23853" s="5"/>
      <c r="N23853" s="6"/>
    </row>
    <row r="23854" spans="8:14" x14ac:dyDescent="0.55000000000000004">
      <c r="H23854" s="4"/>
      <c r="M23854" s="5"/>
      <c r="N23854" s="6"/>
    </row>
    <row r="23855" spans="8:14" x14ac:dyDescent="0.55000000000000004">
      <c r="H23855" s="4"/>
      <c r="M23855" s="5"/>
      <c r="N23855" s="6"/>
    </row>
    <row r="23856" spans="8:14" x14ac:dyDescent="0.55000000000000004">
      <c r="H23856" s="4"/>
      <c r="M23856" s="5"/>
      <c r="N23856" s="6"/>
    </row>
    <row r="23857" spans="8:14" x14ac:dyDescent="0.55000000000000004">
      <c r="H23857" s="4"/>
      <c r="M23857" s="5"/>
      <c r="N23857" s="6"/>
    </row>
    <row r="23858" spans="8:14" x14ac:dyDescent="0.55000000000000004">
      <c r="H23858" s="4"/>
      <c r="M23858" s="5"/>
      <c r="N23858" s="6"/>
    </row>
    <row r="23859" spans="8:14" x14ac:dyDescent="0.55000000000000004">
      <c r="H23859" s="4"/>
      <c r="M23859" s="5"/>
      <c r="N23859" s="6"/>
    </row>
    <row r="23860" spans="8:14" x14ac:dyDescent="0.55000000000000004">
      <c r="H23860" s="4"/>
      <c r="M23860" s="5"/>
      <c r="N23860" s="6"/>
    </row>
    <row r="23861" spans="8:14" x14ac:dyDescent="0.55000000000000004">
      <c r="H23861" s="4"/>
      <c r="M23861" s="5"/>
      <c r="N23861" s="6"/>
    </row>
    <row r="23862" spans="8:14" x14ac:dyDescent="0.55000000000000004">
      <c r="H23862" s="4"/>
      <c r="M23862" s="5"/>
      <c r="N23862" s="6"/>
    </row>
    <row r="23863" spans="8:14" x14ac:dyDescent="0.55000000000000004">
      <c r="H23863" s="4"/>
      <c r="M23863" s="5"/>
      <c r="N23863" s="6"/>
    </row>
    <row r="23864" spans="8:14" x14ac:dyDescent="0.55000000000000004">
      <c r="H23864" s="4"/>
      <c r="M23864" s="5"/>
      <c r="N23864" s="6"/>
    </row>
    <row r="23865" spans="8:14" x14ac:dyDescent="0.55000000000000004">
      <c r="H23865" s="4"/>
      <c r="M23865" s="5"/>
      <c r="N23865" s="6"/>
    </row>
    <row r="23866" spans="8:14" x14ac:dyDescent="0.55000000000000004">
      <c r="H23866" s="4"/>
      <c r="M23866" s="5"/>
      <c r="N23866" s="6"/>
    </row>
    <row r="23867" spans="8:14" x14ac:dyDescent="0.55000000000000004">
      <c r="H23867" s="4"/>
      <c r="M23867" s="5"/>
      <c r="N23867" s="6"/>
    </row>
    <row r="23868" spans="8:14" x14ac:dyDescent="0.55000000000000004">
      <c r="H23868" s="4"/>
      <c r="M23868" s="5"/>
      <c r="N23868" s="6"/>
    </row>
    <row r="23869" spans="8:14" x14ac:dyDescent="0.55000000000000004">
      <c r="H23869" s="4"/>
      <c r="M23869" s="5"/>
      <c r="N23869" s="6"/>
    </row>
    <row r="23870" spans="8:14" x14ac:dyDescent="0.55000000000000004">
      <c r="H23870" s="4"/>
      <c r="M23870" s="5"/>
      <c r="N23870" s="6"/>
    </row>
    <row r="23871" spans="8:14" x14ac:dyDescent="0.55000000000000004">
      <c r="H23871" s="4"/>
      <c r="M23871" s="5"/>
      <c r="N23871" s="6"/>
    </row>
    <row r="23872" spans="8:14" x14ac:dyDescent="0.55000000000000004">
      <c r="H23872" s="4"/>
      <c r="M23872" s="5"/>
      <c r="N23872" s="6"/>
    </row>
    <row r="23873" spans="8:14" x14ac:dyDescent="0.55000000000000004">
      <c r="H23873" s="4"/>
      <c r="M23873" s="5"/>
      <c r="N23873" s="6"/>
    </row>
    <row r="23874" spans="8:14" x14ac:dyDescent="0.55000000000000004">
      <c r="H23874" s="4"/>
      <c r="M23874" s="5"/>
      <c r="N23874" s="6"/>
    </row>
    <row r="23875" spans="8:14" x14ac:dyDescent="0.55000000000000004">
      <c r="H23875" s="4"/>
      <c r="M23875" s="5"/>
      <c r="N23875" s="6"/>
    </row>
    <row r="23876" spans="8:14" x14ac:dyDescent="0.55000000000000004">
      <c r="H23876" s="4"/>
      <c r="M23876" s="5"/>
      <c r="N23876" s="6"/>
    </row>
    <row r="23877" spans="8:14" x14ac:dyDescent="0.55000000000000004">
      <c r="H23877" s="4"/>
      <c r="M23877" s="5"/>
      <c r="N23877" s="6"/>
    </row>
    <row r="23878" spans="8:14" x14ac:dyDescent="0.55000000000000004">
      <c r="H23878" s="4"/>
      <c r="M23878" s="5"/>
      <c r="N23878" s="6"/>
    </row>
    <row r="23879" spans="8:14" x14ac:dyDescent="0.55000000000000004">
      <c r="H23879" s="4"/>
      <c r="M23879" s="5"/>
      <c r="N23879" s="6"/>
    </row>
    <row r="23880" spans="8:14" x14ac:dyDescent="0.55000000000000004">
      <c r="H23880" s="4"/>
      <c r="M23880" s="5"/>
      <c r="N23880" s="6"/>
    </row>
    <row r="23881" spans="8:14" x14ac:dyDescent="0.55000000000000004">
      <c r="H23881" s="4"/>
      <c r="M23881" s="5"/>
      <c r="N23881" s="6"/>
    </row>
    <row r="23882" spans="8:14" x14ac:dyDescent="0.55000000000000004">
      <c r="H23882" s="4"/>
      <c r="M23882" s="5"/>
      <c r="N23882" s="6"/>
    </row>
    <row r="23883" spans="8:14" x14ac:dyDescent="0.55000000000000004">
      <c r="H23883" s="4"/>
      <c r="M23883" s="5"/>
      <c r="N23883" s="6"/>
    </row>
    <row r="23884" spans="8:14" x14ac:dyDescent="0.55000000000000004">
      <c r="H23884" s="4"/>
      <c r="M23884" s="5"/>
      <c r="N23884" s="6"/>
    </row>
    <row r="23885" spans="8:14" x14ac:dyDescent="0.55000000000000004">
      <c r="H23885" s="4"/>
      <c r="M23885" s="5"/>
      <c r="N23885" s="6"/>
    </row>
    <row r="23886" spans="8:14" x14ac:dyDescent="0.55000000000000004">
      <c r="H23886" s="4"/>
      <c r="M23886" s="5"/>
      <c r="N23886" s="6"/>
    </row>
    <row r="23887" spans="8:14" x14ac:dyDescent="0.55000000000000004">
      <c r="H23887" s="4"/>
      <c r="M23887" s="5"/>
      <c r="N23887" s="6"/>
    </row>
    <row r="23888" spans="8:14" x14ac:dyDescent="0.55000000000000004">
      <c r="H23888" s="4"/>
      <c r="M23888" s="5"/>
      <c r="N23888" s="6"/>
    </row>
    <row r="23889" spans="8:14" x14ac:dyDescent="0.55000000000000004">
      <c r="H23889" s="4"/>
      <c r="M23889" s="5"/>
      <c r="N23889" s="6"/>
    </row>
    <row r="23890" spans="8:14" x14ac:dyDescent="0.55000000000000004">
      <c r="H23890" s="4"/>
      <c r="M23890" s="5"/>
      <c r="N23890" s="6"/>
    </row>
    <row r="23891" spans="8:14" x14ac:dyDescent="0.55000000000000004">
      <c r="H23891" s="4"/>
      <c r="M23891" s="5"/>
      <c r="N23891" s="6"/>
    </row>
    <row r="23892" spans="8:14" x14ac:dyDescent="0.55000000000000004">
      <c r="H23892" s="4"/>
      <c r="M23892" s="5"/>
      <c r="N23892" s="6"/>
    </row>
    <row r="23893" spans="8:14" x14ac:dyDescent="0.55000000000000004">
      <c r="H23893" s="4"/>
      <c r="M23893" s="5"/>
      <c r="N23893" s="6"/>
    </row>
    <row r="23894" spans="8:14" x14ac:dyDescent="0.55000000000000004">
      <c r="H23894" s="4"/>
      <c r="M23894" s="5"/>
      <c r="N23894" s="6"/>
    </row>
    <row r="23895" spans="8:14" x14ac:dyDescent="0.55000000000000004">
      <c r="H23895" s="4"/>
      <c r="M23895" s="5"/>
      <c r="N23895" s="6"/>
    </row>
    <row r="23896" spans="8:14" x14ac:dyDescent="0.55000000000000004">
      <c r="H23896" s="4"/>
      <c r="M23896" s="5"/>
      <c r="N23896" s="6"/>
    </row>
    <row r="23897" spans="8:14" x14ac:dyDescent="0.55000000000000004">
      <c r="H23897" s="4"/>
      <c r="M23897" s="5"/>
      <c r="N23897" s="6"/>
    </row>
    <row r="23898" spans="8:14" x14ac:dyDescent="0.55000000000000004">
      <c r="H23898" s="4"/>
      <c r="M23898" s="5"/>
      <c r="N23898" s="6"/>
    </row>
    <row r="23899" spans="8:14" x14ac:dyDescent="0.55000000000000004">
      <c r="H23899" s="4"/>
      <c r="M23899" s="5"/>
      <c r="N23899" s="6"/>
    </row>
    <row r="23900" spans="8:14" x14ac:dyDescent="0.55000000000000004">
      <c r="H23900" s="4"/>
      <c r="M23900" s="5"/>
      <c r="N23900" s="6"/>
    </row>
    <row r="23901" spans="8:14" x14ac:dyDescent="0.55000000000000004">
      <c r="H23901" s="4"/>
      <c r="M23901" s="5"/>
      <c r="N23901" s="6"/>
    </row>
    <row r="23902" spans="8:14" x14ac:dyDescent="0.55000000000000004">
      <c r="H23902" s="4"/>
      <c r="M23902" s="5"/>
      <c r="N23902" s="6"/>
    </row>
    <row r="23903" spans="8:14" x14ac:dyDescent="0.55000000000000004">
      <c r="H23903" s="4"/>
      <c r="M23903" s="5"/>
      <c r="N23903" s="6"/>
    </row>
    <row r="23904" spans="8:14" x14ac:dyDescent="0.55000000000000004">
      <c r="H23904" s="4"/>
      <c r="M23904" s="5"/>
      <c r="N23904" s="6"/>
    </row>
    <row r="23905" spans="8:14" x14ac:dyDescent="0.55000000000000004">
      <c r="H23905" s="4"/>
      <c r="M23905" s="5"/>
      <c r="N23905" s="6"/>
    </row>
    <row r="23906" spans="8:14" x14ac:dyDescent="0.55000000000000004">
      <c r="H23906" s="4"/>
      <c r="M23906" s="5"/>
      <c r="N23906" s="6"/>
    </row>
    <row r="23907" spans="8:14" x14ac:dyDescent="0.55000000000000004">
      <c r="H23907" s="4"/>
      <c r="M23907" s="5"/>
      <c r="N23907" s="6"/>
    </row>
    <row r="23908" spans="8:14" x14ac:dyDescent="0.55000000000000004">
      <c r="H23908" s="4"/>
      <c r="M23908" s="5"/>
      <c r="N23908" s="6"/>
    </row>
    <row r="23909" spans="8:14" x14ac:dyDescent="0.55000000000000004">
      <c r="H23909" s="4"/>
      <c r="M23909" s="5"/>
      <c r="N23909" s="6"/>
    </row>
    <row r="23910" spans="8:14" x14ac:dyDescent="0.55000000000000004">
      <c r="H23910" s="4"/>
      <c r="M23910" s="5"/>
      <c r="N23910" s="6"/>
    </row>
    <row r="23911" spans="8:14" x14ac:dyDescent="0.55000000000000004">
      <c r="H23911" s="4"/>
      <c r="M23911" s="5"/>
      <c r="N23911" s="6"/>
    </row>
    <row r="23912" spans="8:14" x14ac:dyDescent="0.55000000000000004">
      <c r="H23912" s="4"/>
      <c r="M23912" s="5"/>
      <c r="N23912" s="6"/>
    </row>
    <row r="23913" spans="8:14" x14ac:dyDescent="0.55000000000000004">
      <c r="H23913" s="4"/>
      <c r="M23913" s="5"/>
      <c r="N23913" s="6"/>
    </row>
    <row r="23914" spans="8:14" x14ac:dyDescent="0.55000000000000004">
      <c r="H23914" s="4"/>
      <c r="M23914" s="5"/>
      <c r="N23914" s="6"/>
    </row>
    <row r="23915" spans="8:14" x14ac:dyDescent="0.55000000000000004">
      <c r="H23915" s="4"/>
      <c r="M23915" s="5"/>
      <c r="N23915" s="6"/>
    </row>
    <row r="23916" spans="8:14" x14ac:dyDescent="0.55000000000000004">
      <c r="H23916" s="4"/>
      <c r="M23916" s="5"/>
      <c r="N23916" s="6"/>
    </row>
    <row r="23917" spans="8:14" x14ac:dyDescent="0.55000000000000004">
      <c r="H23917" s="4"/>
      <c r="M23917" s="5"/>
      <c r="N23917" s="6"/>
    </row>
    <row r="23918" spans="8:14" x14ac:dyDescent="0.55000000000000004">
      <c r="H23918" s="4"/>
      <c r="M23918" s="5"/>
      <c r="N23918" s="6"/>
    </row>
    <row r="23919" spans="8:14" x14ac:dyDescent="0.55000000000000004">
      <c r="H23919" s="4"/>
      <c r="M23919" s="5"/>
      <c r="N23919" s="6"/>
    </row>
    <row r="23920" spans="8:14" x14ac:dyDescent="0.55000000000000004">
      <c r="H23920" s="4"/>
      <c r="M23920" s="5"/>
      <c r="N23920" s="6"/>
    </row>
    <row r="23921" spans="8:14" x14ac:dyDescent="0.55000000000000004">
      <c r="H23921" s="4"/>
      <c r="M23921" s="5"/>
      <c r="N23921" s="6"/>
    </row>
    <row r="23922" spans="8:14" x14ac:dyDescent="0.55000000000000004">
      <c r="H23922" s="4"/>
      <c r="M23922" s="5"/>
      <c r="N23922" s="6"/>
    </row>
    <row r="23923" spans="8:14" x14ac:dyDescent="0.55000000000000004">
      <c r="H23923" s="4"/>
      <c r="M23923" s="5"/>
      <c r="N23923" s="6"/>
    </row>
    <row r="23924" spans="8:14" x14ac:dyDescent="0.55000000000000004">
      <c r="H23924" s="4"/>
      <c r="M23924" s="5"/>
      <c r="N23924" s="6"/>
    </row>
    <row r="23925" spans="8:14" x14ac:dyDescent="0.55000000000000004">
      <c r="H23925" s="4"/>
      <c r="M23925" s="5"/>
      <c r="N23925" s="6"/>
    </row>
    <row r="23926" spans="8:14" x14ac:dyDescent="0.55000000000000004">
      <c r="H23926" s="4"/>
      <c r="M23926" s="5"/>
      <c r="N23926" s="6"/>
    </row>
    <row r="23927" spans="8:14" x14ac:dyDescent="0.55000000000000004">
      <c r="H23927" s="4"/>
      <c r="M23927" s="5"/>
      <c r="N23927" s="6"/>
    </row>
    <row r="23928" spans="8:14" x14ac:dyDescent="0.55000000000000004">
      <c r="H23928" s="4"/>
      <c r="M23928" s="5"/>
      <c r="N23928" s="6"/>
    </row>
    <row r="23929" spans="8:14" x14ac:dyDescent="0.55000000000000004">
      <c r="H23929" s="4"/>
      <c r="M23929" s="5"/>
      <c r="N23929" s="6"/>
    </row>
    <row r="23930" spans="8:14" x14ac:dyDescent="0.55000000000000004">
      <c r="H23930" s="4"/>
      <c r="M23930" s="5"/>
      <c r="N23930" s="6"/>
    </row>
    <row r="23931" spans="8:14" x14ac:dyDescent="0.55000000000000004">
      <c r="H23931" s="4"/>
      <c r="M23931" s="5"/>
      <c r="N23931" s="6"/>
    </row>
    <row r="23932" spans="8:14" x14ac:dyDescent="0.55000000000000004">
      <c r="H23932" s="4"/>
      <c r="M23932" s="5"/>
      <c r="N23932" s="6"/>
    </row>
    <row r="23933" spans="8:14" x14ac:dyDescent="0.55000000000000004">
      <c r="H23933" s="4"/>
      <c r="M23933" s="5"/>
      <c r="N23933" s="6"/>
    </row>
    <row r="23934" spans="8:14" x14ac:dyDescent="0.55000000000000004">
      <c r="H23934" s="4"/>
      <c r="M23934" s="5"/>
      <c r="N23934" s="6"/>
    </row>
    <row r="23935" spans="8:14" x14ac:dyDescent="0.55000000000000004">
      <c r="H23935" s="4"/>
      <c r="M23935" s="5"/>
      <c r="N23935" s="6"/>
    </row>
    <row r="23936" spans="8:14" x14ac:dyDescent="0.55000000000000004">
      <c r="H23936" s="4"/>
      <c r="M23936" s="5"/>
      <c r="N23936" s="6"/>
    </row>
    <row r="23937" spans="8:14" x14ac:dyDescent="0.55000000000000004">
      <c r="H23937" s="4"/>
      <c r="M23937" s="5"/>
      <c r="N23937" s="6"/>
    </row>
    <row r="23938" spans="8:14" x14ac:dyDescent="0.55000000000000004">
      <c r="H23938" s="4"/>
      <c r="M23938" s="5"/>
      <c r="N23938" s="6"/>
    </row>
    <row r="23939" spans="8:14" x14ac:dyDescent="0.55000000000000004">
      <c r="H23939" s="4"/>
      <c r="M23939" s="5"/>
      <c r="N23939" s="6"/>
    </row>
    <row r="23940" spans="8:14" x14ac:dyDescent="0.55000000000000004">
      <c r="H23940" s="4"/>
      <c r="M23940" s="5"/>
      <c r="N23940" s="6"/>
    </row>
    <row r="23941" spans="8:14" x14ac:dyDescent="0.55000000000000004">
      <c r="H23941" s="4"/>
      <c r="M23941" s="5"/>
      <c r="N23941" s="6"/>
    </row>
    <row r="23942" spans="8:14" x14ac:dyDescent="0.55000000000000004">
      <c r="H23942" s="4"/>
      <c r="M23942" s="5"/>
      <c r="N23942" s="6"/>
    </row>
    <row r="23943" spans="8:14" x14ac:dyDescent="0.55000000000000004">
      <c r="H23943" s="4"/>
      <c r="M23943" s="5"/>
      <c r="N23943" s="6"/>
    </row>
    <row r="23944" spans="8:14" x14ac:dyDescent="0.55000000000000004">
      <c r="H23944" s="4"/>
      <c r="M23944" s="5"/>
      <c r="N23944" s="6"/>
    </row>
    <row r="23945" spans="8:14" x14ac:dyDescent="0.55000000000000004">
      <c r="H23945" s="4"/>
      <c r="M23945" s="5"/>
      <c r="N23945" s="6"/>
    </row>
    <row r="23946" spans="8:14" x14ac:dyDescent="0.55000000000000004">
      <c r="H23946" s="4"/>
      <c r="M23946" s="5"/>
      <c r="N23946" s="6"/>
    </row>
    <row r="23947" spans="8:14" x14ac:dyDescent="0.55000000000000004">
      <c r="H23947" s="4"/>
      <c r="M23947" s="5"/>
      <c r="N23947" s="6"/>
    </row>
    <row r="23948" spans="8:14" x14ac:dyDescent="0.55000000000000004">
      <c r="H23948" s="4"/>
      <c r="M23948" s="5"/>
      <c r="N23948" s="6"/>
    </row>
    <row r="23949" spans="8:14" x14ac:dyDescent="0.55000000000000004">
      <c r="H23949" s="4"/>
      <c r="M23949" s="5"/>
      <c r="N23949" s="6"/>
    </row>
    <row r="23950" spans="8:14" x14ac:dyDescent="0.55000000000000004">
      <c r="H23950" s="4"/>
      <c r="M23950" s="5"/>
      <c r="N23950" s="6"/>
    </row>
    <row r="23951" spans="8:14" x14ac:dyDescent="0.55000000000000004">
      <c r="H23951" s="4"/>
      <c r="M23951" s="5"/>
      <c r="N23951" s="6"/>
    </row>
    <row r="23952" spans="8:14" x14ac:dyDescent="0.55000000000000004">
      <c r="H23952" s="4"/>
      <c r="M23952" s="5"/>
      <c r="N23952" s="6"/>
    </row>
    <row r="23953" spans="8:14" x14ac:dyDescent="0.55000000000000004">
      <c r="H23953" s="4"/>
      <c r="M23953" s="5"/>
      <c r="N23953" s="6"/>
    </row>
    <row r="23954" spans="8:14" x14ac:dyDescent="0.55000000000000004">
      <c r="H23954" s="4"/>
      <c r="M23954" s="5"/>
      <c r="N23954" s="6"/>
    </row>
    <row r="23955" spans="8:14" x14ac:dyDescent="0.55000000000000004">
      <c r="H23955" s="4"/>
      <c r="M23955" s="5"/>
      <c r="N23955" s="6"/>
    </row>
    <row r="23956" spans="8:14" x14ac:dyDescent="0.55000000000000004">
      <c r="H23956" s="4"/>
      <c r="M23956" s="5"/>
      <c r="N23956" s="6"/>
    </row>
    <row r="23957" spans="8:14" x14ac:dyDescent="0.55000000000000004">
      <c r="H23957" s="4"/>
      <c r="M23957" s="5"/>
      <c r="N23957" s="6"/>
    </row>
    <row r="23958" spans="8:14" x14ac:dyDescent="0.55000000000000004">
      <c r="H23958" s="4"/>
      <c r="M23958" s="5"/>
      <c r="N23958" s="6"/>
    </row>
    <row r="23959" spans="8:14" x14ac:dyDescent="0.55000000000000004">
      <c r="H23959" s="4"/>
      <c r="M23959" s="5"/>
      <c r="N23959" s="6"/>
    </row>
    <row r="23960" spans="8:14" x14ac:dyDescent="0.55000000000000004">
      <c r="H23960" s="4"/>
      <c r="M23960" s="5"/>
      <c r="N23960" s="6"/>
    </row>
    <row r="23961" spans="8:14" x14ac:dyDescent="0.55000000000000004">
      <c r="H23961" s="4"/>
      <c r="M23961" s="5"/>
      <c r="N23961" s="6"/>
    </row>
    <row r="23962" spans="8:14" x14ac:dyDescent="0.55000000000000004">
      <c r="H23962" s="4"/>
      <c r="M23962" s="5"/>
      <c r="N23962" s="6"/>
    </row>
    <row r="23963" spans="8:14" x14ac:dyDescent="0.55000000000000004">
      <c r="H23963" s="4"/>
      <c r="M23963" s="5"/>
      <c r="N23963" s="6"/>
    </row>
    <row r="23964" spans="8:14" x14ac:dyDescent="0.55000000000000004">
      <c r="H23964" s="4"/>
      <c r="M23964" s="5"/>
      <c r="N23964" s="6"/>
    </row>
    <row r="23965" spans="8:14" x14ac:dyDescent="0.55000000000000004">
      <c r="H23965" s="4"/>
      <c r="M23965" s="5"/>
      <c r="N23965" s="6"/>
    </row>
    <row r="23966" spans="8:14" x14ac:dyDescent="0.55000000000000004">
      <c r="H23966" s="4"/>
      <c r="M23966" s="5"/>
      <c r="N23966" s="6"/>
    </row>
    <row r="23967" spans="8:14" x14ac:dyDescent="0.55000000000000004">
      <c r="H23967" s="4"/>
      <c r="M23967" s="5"/>
      <c r="N23967" s="6"/>
    </row>
    <row r="23968" spans="8:14" x14ac:dyDescent="0.55000000000000004">
      <c r="H23968" s="4"/>
      <c r="M23968" s="5"/>
      <c r="N23968" s="6"/>
    </row>
    <row r="23969" spans="8:14" x14ac:dyDescent="0.55000000000000004">
      <c r="H23969" s="4"/>
      <c r="M23969" s="5"/>
      <c r="N23969" s="6"/>
    </row>
    <row r="23970" spans="8:14" x14ac:dyDescent="0.55000000000000004">
      <c r="H23970" s="4"/>
      <c r="M23970" s="5"/>
      <c r="N23970" s="6"/>
    </row>
    <row r="23971" spans="8:14" x14ac:dyDescent="0.55000000000000004">
      <c r="H23971" s="4"/>
      <c r="M23971" s="5"/>
      <c r="N23971" s="6"/>
    </row>
    <row r="23972" spans="8:14" x14ac:dyDescent="0.55000000000000004">
      <c r="H23972" s="4"/>
      <c r="M23972" s="5"/>
      <c r="N23972" s="6"/>
    </row>
    <row r="23973" spans="8:14" x14ac:dyDescent="0.55000000000000004">
      <c r="H23973" s="4"/>
      <c r="M23973" s="5"/>
      <c r="N23973" s="6"/>
    </row>
    <row r="23974" spans="8:14" x14ac:dyDescent="0.55000000000000004">
      <c r="H23974" s="4"/>
      <c r="M23974" s="5"/>
      <c r="N23974" s="6"/>
    </row>
    <row r="23975" spans="8:14" x14ac:dyDescent="0.55000000000000004">
      <c r="H23975" s="4"/>
      <c r="M23975" s="5"/>
      <c r="N23975" s="6"/>
    </row>
    <row r="23976" spans="8:14" x14ac:dyDescent="0.55000000000000004">
      <c r="H23976" s="4"/>
      <c r="M23976" s="5"/>
      <c r="N23976" s="6"/>
    </row>
    <row r="23977" spans="8:14" x14ac:dyDescent="0.55000000000000004">
      <c r="H23977" s="4"/>
      <c r="M23977" s="5"/>
      <c r="N23977" s="6"/>
    </row>
    <row r="23978" spans="8:14" x14ac:dyDescent="0.55000000000000004">
      <c r="H23978" s="4"/>
      <c r="M23978" s="5"/>
      <c r="N23978" s="6"/>
    </row>
    <row r="23979" spans="8:14" x14ac:dyDescent="0.55000000000000004">
      <c r="H23979" s="4"/>
      <c r="M23979" s="5"/>
      <c r="N23979" s="6"/>
    </row>
    <row r="23980" spans="8:14" x14ac:dyDescent="0.55000000000000004">
      <c r="H23980" s="4"/>
      <c r="M23980" s="5"/>
      <c r="N23980" s="6"/>
    </row>
    <row r="23981" spans="8:14" x14ac:dyDescent="0.55000000000000004">
      <c r="H23981" s="4"/>
      <c r="M23981" s="5"/>
      <c r="N23981" s="6"/>
    </row>
    <row r="23982" spans="8:14" x14ac:dyDescent="0.55000000000000004">
      <c r="H23982" s="4"/>
      <c r="M23982" s="5"/>
      <c r="N23982" s="6"/>
    </row>
    <row r="23983" spans="8:14" x14ac:dyDescent="0.55000000000000004">
      <c r="H23983" s="4"/>
      <c r="M23983" s="5"/>
      <c r="N23983" s="6"/>
    </row>
    <row r="23984" spans="8:14" x14ac:dyDescent="0.55000000000000004">
      <c r="H23984" s="4"/>
      <c r="M23984" s="5"/>
      <c r="N23984" s="6"/>
    </row>
    <row r="23985" spans="8:14" x14ac:dyDescent="0.55000000000000004">
      <c r="H23985" s="4"/>
      <c r="M23985" s="5"/>
      <c r="N23985" s="6"/>
    </row>
    <row r="23986" spans="8:14" x14ac:dyDescent="0.55000000000000004">
      <c r="H23986" s="4"/>
      <c r="M23986" s="5"/>
      <c r="N23986" s="6"/>
    </row>
    <row r="23987" spans="8:14" x14ac:dyDescent="0.55000000000000004">
      <c r="H23987" s="4"/>
      <c r="M23987" s="5"/>
      <c r="N23987" s="6"/>
    </row>
    <row r="23988" spans="8:14" x14ac:dyDescent="0.55000000000000004">
      <c r="H23988" s="4"/>
      <c r="M23988" s="5"/>
      <c r="N23988" s="6"/>
    </row>
    <row r="23989" spans="8:14" x14ac:dyDescent="0.55000000000000004">
      <c r="H23989" s="4"/>
      <c r="M23989" s="5"/>
      <c r="N23989" s="6"/>
    </row>
    <row r="23990" spans="8:14" x14ac:dyDescent="0.55000000000000004">
      <c r="H23990" s="4"/>
      <c r="M23990" s="5"/>
      <c r="N23990" s="6"/>
    </row>
    <row r="23991" spans="8:14" x14ac:dyDescent="0.55000000000000004">
      <c r="H23991" s="4"/>
      <c r="M23991" s="5"/>
      <c r="N23991" s="6"/>
    </row>
    <row r="23992" spans="8:14" x14ac:dyDescent="0.55000000000000004">
      <c r="H23992" s="4"/>
      <c r="M23992" s="5"/>
      <c r="N23992" s="6"/>
    </row>
    <row r="23993" spans="8:14" x14ac:dyDescent="0.55000000000000004">
      <c r="H23993" s="4"/>
      <c r="M23993" s="5"/>
      <c r="N23993" s="6"/>
    </row>
    <row r="23994" spans="8:14" x14ac:dyDescent="0.55000000000000004">
      <c r="H23994" s="4"/>
      <c r="M23994" s="5"/>
      <c r="N23994" s="6"/>
    </row>
    <row r="23995" spans="8:14" x14ac:dyDescent="0.55000000000000004">
      <c r="H23995" s="4"/>
      <c r="M23995" s="5"/>
      <c r="N23995" s="6"/>
    </row>
    <row r="23996" spans="8:14" x14ac:dyDescent="0.55000000000000004">
      <c r="H23996" s="4"/>
      <c r="M23996" s="5"/>
      <c r="N23996" s="6"/>
    </row>
    <row r="23997" spans="8:14" x14ac:dyDescent="0.55000000000000004">
      <c r="H23997" s="4"/>
      <c r="M23997" s="5"/>
      <c r="N23997" s="6"/>
    </row>
    <row r="23998" spans="8:14" x14ac:dyDescent="0.55000000000000004">
      <c r="H23998" s="4"/>
      <c r="M23998" s="5"/>
      <c r="N23998" s="6"/>
    </row>
    <row r="23999" spans="8:14" x14ac:dyDescent="0.55000000000000004">
      <c r="H23999" s="4"/>
      <c r="M23999" s="5"/>
      <c r="N23999" s="6"/>
    </row>
    <row r="24000" spans="8:14" x14ac:dyDescent="0.55000000000000004">
      <c r="H24000" s="4"/>
      <c r="M24000" s="5"/>
      <c r="N24000" s="6"/>
    </row>
    <row r="24001" spans="8:14" x14ac:dyDescent="0.55000000000000004">
      <c r="H24001" s="4"/>
      <c r="M24001" s="5"/>
      <c r="N24001" s="6"/>
    </row>
    <row r="24002" spans="8:14" x14ac:dyDescent="0.55000000000000004">
      <c r="H24002" s="4"/>
      <c r="M24002" s="5"/>
      <c r="N24002" s="6"/>
    </row>
    <row r="24003" spans="8:14" x14ac:dyDescent="0.55000000000000004">
      <c r="H24003" s="4"/>
      <c r="M24003" s="5"/>
      <c r="N24003" s="6"/>
    </row>
    <row r="24004" spans="8:14" x14ac:dyDescent="0.55000000000000004">
      <c r="H24004" s="4"/>
      <c r="M24004" s="5"/>
      <c r="N24004" s="6"/>
    </row>
    <row r="24005" spans="8:14" x14ac:dyDescent="0.55000000000000004">
      <c r="H24005" s="4"/>
      <c r="M24005" s="5"/>
      <c r="N24005" s="6"/>
    </row>
    <row r="24006" spans="8:14" x14ac:dyDescent="0.55000000000000004">
      <c r="H24006" s="4"/>
      <c r="M24006" s="5"/>
      <c r="N24006" s="6"/>
    </row>
    <row r="24007" spans="8:14" x14ac:dyDescent="0.55000000000000004">
      <c r="H24007" s="4"/>
      <c r="M24007" s="5"/>
      <c r="N24007" s="6"/>
    </row>
    <row r="24008" spans="8:14" x14ac:dyDescent="0.55000000000000004">
      <c r="H24008" s="4"/>
      <c r="M24008" s="5"/>
      <c r="N24008" s="6"/>
    </row>
    <row r="24009" spans="8:14" x14ac:dyDescent="0.55000000000000004">
      <c r="H24009" s="4"/>
      <c r="M24009" s="5"/>
      <c r="N24009" s="6"/>
    </row>
    <row r="24010" spans="8:14" x14ac:dyDescent="0.55000000000000004">
      <c r="H24010" s="4"/>
      <c r="M24010" s="5"/>
      <c r="N24010" s="6"/>
    </row>
    <row r="24011" spans="8:14" x14ac:dyDescent="0.55000000000000004">
      <c r="H24011" s="4"/>
      <c r="M24011" s="5"/>
      <c r="N24011" s="6"/>
    </row>
    <row r="24012" spans="8:14" x14ac:dyDescent="0.55000000000000004">
      <c r="H24012" s="4"/>
      <c r="M24012" s="5"/>
      <c r="N24012" s="6"/>
    </row>
    <row r="24013" spans="8:14" x14ac:dyDescent="0.55000000000000004">
      <c r="H24013" s="4"/>
      <c r="M24013" s="5"/>
      <c r="N24013" s="6"/>
    </row>
    <row r="24014" spans="8:14" x14ac:dyDescent="0.55000000000000004">
      <c r="H24014" s="4"/>
      <c r="M24014" s="5"/>
      <c r="N24014" s="6"/>
    </row>
    <row r="24015" spans="8:14" x14ac:dyDescent="0.55000000000000004">
      <c r="H24015" s="4"/>
      <c r="M24015" s="5"/>
      <c r="N24015" s="6"/>
    </row>
    <row r="24016" spans="8:14" x14ac:dyDescent="0.55000000000000004">
      <c r="H24016" s="4"/>
      <c r="M24016" s="5"/>
      <c r="N24016" s="6"/>
    </row>
    <row r="24017" spans="8:14" x14ac:dyDescent="0.55000000000000004">
      <c r="H24017" s="4"/>
      <c r="M24017" s="5"/>
      <c r="N24017" s="6"/>
    </row>
    <row r="24018" spans="8:14" x14ac:dyDescent="0.55000000000000004">
      <c r="H24018" s="4"/>
      <c r="M24018" s="5"/>
      <c r="N24018" s="6"/>
    </row>
    <row r="24019" spans="8:14" x14ac:dyDescent="0.55000000000000004">
      <c r="H24019" s="4"/>
      <c r="M24019" s="5"/>
      <c r="N24019" s="6"/>
    </row>
    <row r="24020" spans="8:14" x14ac:dyDescent="0.55000000000000004">
      <c r="H24020" s="4"/>
      <c r="M24020" s="5"/>
      <c r="N24020" s="6"/>
    </row>
    <row r="24021" spans="8:14" x14ac:dyDescent="0.55000000000000004">
      <c r="H24021" s="4"/>
      <c r="M24021" s="5"/>
      <c r="N24021" s="6"/>
    </row>
    <row r="24022" spans="8:14" x14ac:dyDescent="0.55000000000000004">
      <c r="H24022" s="4"/>
      <c r="M24022" s="5"/>
      <c r="N24022" s="6"/>
    </row>
    <row r="24023" spans="8:14" x14ac:dyDescent="0.55000000000000004">
      <c r="H24023" s="4"/>
      <c r="M24023" s="5"/>
      <c r="N24023" s="6"/>
    </row>
    <row r="24024" spans="8:14" x14ac:dyDescent="0.55000000000000004">
      <c r="H24024" s="4"/>
      <c r="M24024" s="5"/>
      <c r="N24024" s="6"/>
    </row>
    <row r="24025" spans="8:14" x14ac:dyDescent="0.55000000000000004">
      <c r="H24025" s="4"/>
      <c r="M24025" s="5"/>
      <c r="N24025" s="6"/>
    </row>
    <row r="24026" spans="8:14" x14ac:dyDescent="0.55000000000000004">
      <c r="H24026" s="4"/>
      <c r="M24026" s="5"/>
      <c r="N24026" s="6"/>
    </row>
    <row r="24027" spans="8:14" x14ac:dyDescent="0.55000000000000004">
      <c r="H24027" s="4"/>
      <c r="M24027" s="5"/>
      <c r="N24027" s="6"/>
    </row>
    <row r="24028" spans="8:14" x14ac:dyDescent="0.55000000000000004">
      <c r="H24028" s="4"/>
      <c r="M24028" s="5"/>
      <c r="N24028" s="6"/>
    </row>
    <row r="24029" spans="8:14" x14ac:dyDescent="0.55000000000000004">
      <c r="H24029" s="4"/>
      <c r="M24029" s="5"/>
      <c r="N24029" s="6"/>
    </row>
    <row r="24030" spans="8:14" x14ac:dyDescent="0.55000000000000004">
      <c r="H24030" s="4"/>
      <c r="M24030" s="5"/>
      <c r="N24030" s="6"/>
    </row>
    <row r="24031" spans="8:14" x14ac:dyDescent="0.55000000000000004">
      <c r="H24031" s="4"/>
      <c r="M24031" s="5"/>
      <c r="N24031" s="6"/>
    </row>
    <row r="24032" spans="8:14" x14ac:dyDescent="0.55000000000000004">
      <c r="H24032" s="4"/>
      <c r="M24032" s="5"/>
      <c r="N24032" s="6"/>
    </row>
    <row r="24033" spans="8:14" x14ac:dyDescent="0.55000000000000004">
      <c r="H24033" s="4"/>
      <c r="M24033" s="5"/>
      <c r="N24033" s="6"/>
    </row>
    <row r="24034" spans="8:14" x14ac:dyDescent="0.55000000000000004">
      <c r="H24034" s="4"/>
      <c r="M24034" s="5"/>
      <c r="N24034" s="6"/>
    </row>
    <row r="24035" spans="8:14" x14ac:dyDescent="0.55000000000000004">
      <c r="H24035" s="4"/>
      <c r="M24035" s="5"/>
      <c r="N24035" s="6"/>
    </row>
    <row r="24036" spans="8:14" x14ac:dyDescent="0.55000000000000004">
      <c r="H24036" s="4"/>
      <c r="M24036" s="5"/>
      <c r="N24036" s="6"/>
    </row>
    <row r="24037" spans="8:14" x14ac:dyDescent="0.55000000000000004">
      <c r="H24037" s="4"/>
      <c r="M24037" s="5"/>
      <c r="N24037" s="6"/>
    </row>
    <row r="24038" spans="8:14" x14ac:dyDescent="0.55000000000000004">
      <c r="H24038" s="4"/>
      <c r="M24038" s="5"/>
      <c r="N24038" s="6"/>
    </row>
    <row r="24039" spans="8:14" x14ac:dyDescent="0.55000000000000004">
      <c r="H24039" s="4"/>
      <c r="M24039" s="5"/>
      <c r="N24039" s="6"/>
    </row>
    <row r="24040" spans="8:14" x14ac:dyDescent="0.55000000000000004">
      <c r="H24040" s="4"/>
      <c r="M24040" s="5"/>
      <c r="N24040" s="6"/>
    </row>
    <row r="24041" spans="8:14" x14ac:dyDescent="0.55000000000000004">
      <c r="H24041" s="4"/>
      <c r="M24041" s="5"/>
      <c r="N24041" s="6"/>
    </row>
    <row r="24042" spans="8:14" x14ac:dyDescent="0.55000000000000004">
      <c r="H24042" s="4"/>
      <c r="M24042" s="5"/>
      <c r="N24042" s="6"/>
    </row>
    <row r="24043" spans="8:14" x14ac:dyDescent="0.55000000000000004">
      <c r="H24043" s="4"/>
      <c r="M24043" s="5"/>
      <c r="N24043" s="6"/>
    </row>
    <row r="24044" spans="8:14" x14ac:dyDescent="0.55000000000000004">
      <c r="H24044" s="4"/>
      <c r="M24044" s="5"/>
      <c r="N24044" s="6"/>
    </row>
    <row r="24045" spans="8:14" x14ac:dyDescent="0.55000000000000004">
      <c r="H24045" s="4"/>
      <c r="M24045" s="5"/>
      <c r="N24045" s="6"/>
    </row>
    <row r="24046" spans="8:14" x14ac:dyDescent="0.55000000000000004">
      <c r="H24046" s="4"/>
      <c r="M24046" s="5"/>
      <c r="N24046" s="6"/>
    </row>
    <row r="24047" spans="8:14" x14ac:dyDescent="0.55000000000000004">
      <c r="H24047" s="4"/>
      <c r="M24047" s="5"/>
      <c r="N24047" s="6"/>
    </row>
    <row r="24048" spans="8:14" x14ac:dyDescent="0.55000000000000004">
      <c r="H24048" s="4"/>
      <c r="M24048" s="5"/>
      <c r="N24048" s="6"/>
    </row>
    <row r="24049" spans="8:14" x14ac:dyDescent="0.55000000000000004">
      <c r="H24049" s="4"/>
      <c r="M24049" s="5"/>
      <c r="N24049" s="6"/>
    </row>
    <row r="24050" spans="8:14" x14ac:dyDescent="0.55000000000000004">
      <c r="H24050" s="4"/>
      <c r="M24050" s="5"/>
      <c r="N24050" s="6"/>
    </row>
    <row r="24051" spans="8:14" x14ac:dyDescent="0.55000000000000004">
      <c r="H24051" s="4"/>
      <c r="M24051" s="5"/>
      <c r="N24051" s="6"/>
    </row>
    <row r="24052" spans="8:14" x14ac:dyDescent="0.55000000000000004">
      <c r="H24052" s="4"/>
      <c r="M24052" s="5"/>
      <c r="N24052" s="6"/>
    </row>
    <row r="24053" spans="8:14" x14ac:dyDescent="0.55000000000000004">
      <c r="H24053" s="4"/>
      <c r="M24053" s="5"/>
      <c r="N24053" s="6"/>
    </row>
    <row r="24054" spans="8:14" x14ac:dyDescent="0.55000000000000004">
      <c r="H24054" s="4"/>
      <c r="M24054" s="5"/>
      <c r="N24054" s="6"/>
    </row>
    <row r="24055" spans="8:14" x14ac:dyDescent="0.55000000000000004">
      <c r="H24055" s="4"/>
      <c r="M24055" s="5"/>
      <c r="N24055" s="6"/>
    </row>
    <row r="24056" spans="8:14" x14ac:dyDescent="0.55000000000000004">
      <c r="H24056" s="4"/>
      <c r="M24056" s="5"/>
      <c r="N24056" s="6"/>
    </row>
    <row r="24057" spans="8:14" x14ac:dyDescent="0.55000000000000004">
      <c r="H24057" s="4"/>
      <c r="M24057" s="5"/>
      <c r="N24057" s="6"/>
    </row>
    <row r="24058" spans="8:14" x14ac:dyDescent="0.55000000000000004">
      <c r="H24058" s="4"/>
      <c r="M24058" s="5"/>
      <c r="N24058" s="6"/>
    </row>
    <row r="24059" spans="8:14" x14ac:dyDescent="0.55000000000000004">
      <c r="H24059" s="4"/>
      <c r="M24059" s="5"/>
      <c r="N24059" s="6"/>
    </row>
    <row r="24060" spans="8:14" x14ac:dyDescent="0.55000000000000004">
      <c r="H24060" s="4"/>
      <c r="M24060" s="5"/>
      <c r="N24060" s="6"/>
    </row>
    <row r="24061" spans="8:14" x14ac:dyDescent="0.55000000000000004">
      <c r="H24061" s="4"/>
      <c r="M24061" s="5"/>
      <c r="N24061" s="6"/>
    </row>
    <row r="24062" spans="8:14" x14ac:dyDescent="0.55000000000000004">
      <c r="H24062" s="4"/>
      <c r="M24062" s="5"/>
      <c r="N24062" s="6"/>
    </row>
    <row r="24063" spans="8:14" x14ac:dyDescent="0.55000000000000004">
      <c r="H24063" s="4"/>
      <c r="M24063" s="5"/>
      <c r="N24063" s="6"/>
    </row>
    <row r="24064" spans="8:14" x14ac:dyDescent="0.55000000000000004">
      <c r="H24064" s="4"/>
      <c r="M24064" s="5"/>
      <c r="N24064" s="6"/>
    </row>
    <row r="24065" spans="8:14" x14ac:dyDescent="0.55000000000000004">
      <c r="H24065" s="4"/>
      <c r="M24065" s="5"/>
      <c r="N24065" s="6"/>
    </row>
    <row r="24066" spans="8:14" x14ac:dyDescent="0.55000000000000004">
      <c r="H24066" s="4"/>
      <c r="M24066" s="5"/>
      <c r="N24066" s="6"/>
    </row>
    <row r="24067" spans="8:14" x14ac:dyDescent="0.55000000000000004">
      <c r="H24067" s="4"/>
      <c r="M24067" s="5"/>
      <c r="N24067" s="6"/>
    </row>
    <row r="24068" spans="8:14" x14ac:dyDescent="0.55000000000000004">
      <c r="H24068" s="4"/>
      <c r="M24068" s="5"/>
      <c r="N24068" s="6"/>
    </row>
    <row r="24069" spans="8:14" x14ac:dyDescent="0.55000000000000004">
      <c r="H24069" s="4"/>
      <c r="M24069" s="5"/>
      <c r="N24069" s="6"/>
    </row>
    <row r="24070" spans="8:14" x14ac:dyDescent="0.55000000000000004">
      <c r="H24070" s="4"/>
      <c r="M24070" s="5"/>
      <c r="N24070" s="6"/>
    </row>
    <row r="24071" spans="8:14" x14ac:dyDescent="0.55000000000000004">
      <c r="H24071" s="4"/>
      <c r="M24071" s="5"/>
      <c r="N24071" s="6"/>
    </row>
    <row r="24072" spans="8:14" x14ac:dyDescent="0.55000000000000004">
      <c r="H24072" s="4"/>
      <c r="M24072" s="5"/>
      <c r="N24072" s="6"/>
    </row>
    <row r="24073" spans="8:14" x14ac:dyDescent="0.55000000000000004">
      <c r="H24073" s="4"/>
      <c r="M24073" s="5"/>
      <c r="N24073" s="6"/>
    </row>
    <row r="24074" spans="8:14" x14ac:dyDescent="0.55000000000000004">
      <c r="H24074" s="4"/>
      <c r="M24074" s="5"/>
      <c r="N24074" s="6"/>
    </row>
    <row r="24075" spans="8:14" x14ac:dyDescent="0.55000000000000004">
      <c r="H24075" s="4"/>
      <c r="M24075" s="5"/>
      <c r="N24075" s="6"/>
    </row>
    <row r="24076" spans="8:14" x14ac:dyDescent="0.55000000000000004">
      <c r="H24076" s="4"/>
      <c r="M24076" s="5"/>
      <c r="N24076" s="6"/>
    </row>
    <row r="24077" spans="8:14" x14ac:dyDescent="0.55000000000000004">
      <c r="H24077" s="4"/>
      <c r="M24077" s="5"/>
      <c r="N24077" s="6"/>
    </row>
    <row r="24078" spans="8:14" x14ac:dyDescent="0.55000000000000004">
      <c r="H24078" s="4"/>
      <c r="M24078" s="5"/>
      <c r="N24078" s="6"/>
    </row>
    <row r="24079" spans="8:14" x14ac:dyDescent="0.55000000000000004">
      <c r="H24079" s="4"/>
      <c r="M24079" s="5"/>
      <c r="N24079" s="6"/>
    </row>
    <row r="24080" spans="8:14" x14ac:dyDescent="0.55000000000000004">
      <c r="H24080" s="4"/>
      <c r="M24080" s="5"/>
      <c r="N24080" s="6"/>
    </row>
    <row r="24081" spans="8:14" x14ac:dyDescent="0.55000000000000004">
      <c r="H24081" s="4"/>
      <c r="M24081" s="5"/>
      <c r="N24081" s="6"/>
    </row>
    <row r="24082" spans="8:14" x14ac:dyDescent="0.55000000000000004">
      <c r="H24082" s="4"/>
      <c r="M24082" s="5"/>
      <c r="N24082" s="6"/>
    </row>
    <row r="24083" spans="8:14" x14ac:dyDescent="0.55000000000000004">
      <c r="H24083" s="4"/>
      <c r="M24083" s="5"/>
      <c r="N24083" s="6"/>
    </row>
    <row r="24084" spans="8:14" x14ac:dyDescent="0.55000000000000004">
      <c r="H24084" s="4"/>
      <c r="M24084" s="5"/>
      <c r="N24084" s="6"/>
    </row>
    <row r="24085" spans="8:14" x14ac:dyDescent="0.55000000000000004">
      <c r="H24085" s="4"/>
      <c r="M24085" s="5"/>
      <c r="N24085" s="6"/>
    </row>
    <row r="24086" spans="8:14" x14ac:dyDescent="0.55000000000000004">
      <c r="H24086" s="4"/>
      <c r="M24086" s="5"/>
      <c r="N24086" s="6"/>
    </row>
    <row r="24087" spans="8:14" x14ac:dyDescent="0.55000000000000004">
      <c r="H24087" s="4"/>
      <c r="M24087" s="5"/>
      <c r="N24087" s="6"/>
    </row>
    <row r="24088" spans="8:14" x14ac:dyDescent="0.55000000000000004">
      <c r="H24088" s="4"/>
      <c r="M24088" s="5"/>
      <c r="N24088" s="6"/>
    </row>
    <row r="24089" spans="8:14" x14ac:dyDescent="0.55000000000000004">
      <c r="H24089" s="4"/>
      <c r="M24089" s="5"/>
      <c r="N24089" s="6"/>
    </row>
    <row r="24090" spans="8:14" x14ac:dyDescent="0.55000000000000004">
      <c r="H24090" s="4"/>
      <c r="M24090" s="5"/>
      <c r="N24090" s="6"/>
    </row>
    <row r="24091" spans="8:14" x14ac:dyDescent="0.55000000000000004">
      <c r="H24091" s="4"/>
      <c r="M24091" s="5"/>
      <c r="N24091" s="6"/>
    </row>
    <row r="24092" spans="8:14" x14ac:dyDescent="0.55000000000000004">
      <c r="H24092" s="4"/>
      <c r="M24092" s="5"/>
      <c r="N24092" s="6"/>
    </row>
    <row r="24093" spans="8:14" x14ac:dyDescent="0.55000000000000004">
      <c r="H24093" s="4"/>
      <c r="M24093" s="5"/>
      <c r="N24093" s="6"/>
    </row>
    <row r="24094" spans="8:14" x14ac:dyDescent="0.55000000000000004">
      <c r="H24094" s="4"/>
      <c r="M24094" s="5"/>
      <c r="N24094" s="6"/>
    </row>
    <row r="24095" spans="8:14" x14ac:dyDescent="0.55000000000000004">
      <c r="H24095" s="4"/>
      <c r="M24095" s="5"/>
      <c r="N24095" s="6"/>
    </row>
    <row r="24096" spans="8:14" x14ac:dyDescent="0.55000000000000004">
      <c r="H24096" s="4"/>
      <c r="M24096" s="5"/>
      <c r="N24096" s="6"/>
    </row>
    <row r="24097" spans="8:14" x14ac:dyDescent="0.55000000000000004">
      <c r="H24097" s="4"/>
      <c r="M24097" s="5"/>
      <c r="N24097" s="6"/>
    </row>
    <row r="24098" spans="8:14" x14ac:dyDescent="0.55000000000000004">
      <c r="H24098" s="4"/>
      <c r="M24098" s="5"/>
      <c r="N24098" s="6"/>
    </row>
    <row r="24099" spans="8:14" x14ac:dyDescent="0.55000000000000004">
      <c r="H24099" s="4"/>
      <c r="M24099" s="5"/>
      <c r="N24099" s="6"/>
    </row>
    <row r="24100" spans="8:14" x14ac:dyDescent="0.55000000000000004">
      <c r="H24100" s="4"/>
      <c r="M24100" s="5"/>
      <c r="N24100" s="6"/>
    </row>
    <row r="24101" spans="8:14" x14ac:dyDescent="0.55000000000000004">
      <c r="H24101" s="4"/>
      <c r="M24101" s="5"/>
      <c r="N24101" s="6"/>
    </row>
    <row r="24102" spans="8:14" x14ac:dyDescent="0.55000000000000004">
      <c r="H24102" s="4"/>
      <c r="M24102" s="5"/>
      <c r="N24102" s="6"/>
    </row>
    <row r="24103" spans="8:14" x14ac:dyDescent="0.55000000000000004">
      <c r="H24103" s="4"/>
      <c r="M24103" s="5"/>
      <c r="N24103" s="6"/>
    </row>
    <row r="24104" spans="8:14" x14ac:dyDescent="0.55000000000000004">
      <c r="H24104" s="4"/>
      <c r="M24104" s="5"/>
      <c r="N24104" s="6"/>
    </row>
    <row r="24105" spans="8:14" x14ac:dyDescent="0.55000000000000004">
      <c r="H24105" s="4"/>
      <c r="M24105" s="5"/>
      <c r="N24105" s="6"/>
    </row>
    <row r="24106" spans="8:14" x14ac:dyDescent="0.55000000000000004">
      <c r="H24106" s="4"/>
      <c r="M24106" s="5"/>
      <c r="N24106" s="6"/>
    </row>
    <row r="24107" spans="8:14" x14ac:dyDescent="0.55000000000000004">
      <c r="H24107" s="4"/>
      <c r="M24107" s="5"/>
      <c r="N24107" s="6"/>
    </row>
    <row r="24108" spans="8:14" x14ac:dyDescent="0.55000000000000004">
      <c r="H24108" s="4"/>
      <c r="M24108" s="5"/>
      <c r="N24108" s="6"/>
    </row>
    <row r="24109" spans="8:14" x14ac:dyDescent="0.55000000000000004">
      <c r="H24109" s="4"/>
      <c r="M24109" s="5"/>
      <c r="N24109" s="6"/>
    </row>
    <row r="24110" spans="8:14" x14ac:dyDescent="0.55000000000000004">
      <c r="H24110" s="4"/>
      <c r="M24110" s="5"/>
      <c r="N24110" s="6"/>
    </row>
    <row r="24111" spans="8:14" x14ac:dyDescent="0.55000000000000004">
      <c r="H24111" s="4"/>
      <c r="M24111" s="5"/>
      <c r="N24111" s="6"/>
    </row>
    <row r="24112" spans="8:14" x14ac:dyDescent="0.55000000000000004">
      <c r="H24112" s="4"/>
      <c r="M24112" s="5"/>
      <c r="N24112" s="6"/>
    </row>
    <row r="24113" spans="8:14" x14ac:dyDescent="0.55000000000000004">
      <c r="H24113" s="4"/>
      <c r="M24113" s="5"/>
      <c r="N24113" s="6"/>
    </row>
    <row r="24114" spans="8:14" x14ac:dyDescent="0.55000000000000004">
      <c r="H24114" s="4"/>
      <c r="M24114" s="5"/>
      <c r="N24114" s="6"/>
    </row>
    <row r="24115" spans="8:14" x14ac:dyDescent="0.55000000000000004">
      <c r="H24115" s="4"/>
      <c r="M24115" s="5"/>
      <c r="N24115" s="6"/>
    </row>
    <row r="24116" spans="8:14" x14ac:dyDescent="0.55000000000000004">
      <c r="H24116" s="4"/>
      <c r="M24116" s="5"/>
      <c r="N24116" s="6"/>
    </row>
    <row r="24117" spans="8:14" x14ac:dyDescent="0.55000000000000004">
      <c r="H24117" s="4"/>
      <c r="M24117" s="5"/>
      <c r="N24117" s="6"/>
    </row>
    <row r="24118" spans="8:14" x14ac:dyDescent="0.55000000000000004">
      <c r="H24118" s="4"/>
      <c r="M24118" s="5"/>
      <c r="N24118" s="6"/>
    </row>
    <row r="24119" spans="8:14" x14ac:dyDescent="0.55000000000000004">
      <c r="H24119" s="4"/>
      <c r="M24119" s="5"/>
      <c r="N24119" s="6"/>
    </row>
    <row r="24120" spans="8:14" x14ac:dyDescent="0.55000000000000004">
      <c r="H24120" s="4"/>
      <c r="M24120" s="5"/>
      <c r="N24120" s="6"/>
    </row>
    <row r="24121" spans="8:14" x14ac:dyDescent="0.55000000000000004">
      <c r="H24121" s="4"/>
      <c r="M24121" s="5"/>
      <c r="N24121" s="6"/>
    </row>
    <row r="24122" spans="8:14" x14ac:dyDescent="0.55000000000000004">
      <c r="H24122" s="4"/>
      <c r="M24122" s="5"/>
      <c r="N24122" s="6"/>
    </row>
    <row r="24123" spans="8:14" x14ac:dyDescent="0.55000000000000004">
      <c r="H24123" s="4"/>
      <c r="M24123" s="5"/>
      <c r="N24123" s="6"/>
    </row>
    <row r="24124" spans="8:14" x14ac:dyDescent="0.55000000000000004">
      <c r="H24124" s="4"/>
      <c r="M24124" s="5"/>
      <c r="N24124" s="6"/>
    </row>
    <row r="24125" spans="8:14" x14ac:dyDescent="0.55000000000000004">
      <c r="H24125" s="4"/>
      <c r="M24125" s="5"/>
      <c r="N24125" s="6"/>
    </row>
    <row r="24126" spans="8:14" x14ac:dyDescent="0.55000000000000004">
      <c r="H24126" s="4"/>
      <c r="M24126" s="5"/>
      <c r="N24126" s="6"/>
    </row>
    <row r="24127" spans="8:14" x14ac:dyDescent="0.55000000000000004">
      <c r="H24127" s="4"/>
      <c r="M24127" s="5"/>
      <c r="N24127" s="6"/>
    </row>
    <row r="24128" spans="8:14" x14ac:dyDescent="0.55000000000000004">
      <c r="H24128" s="4"/>
      <c r="M24128" s="5"/>
      <c r="N24128" s="6"/>
    </row>
    <row r="24129" spans="8:14" x14ac:dyDescent="0.55000000000000004">
      <c r="H24129" s="4"/>
      <c r="M24129" s="5"/>
      <c r="N24129" s="6"/>
    </row>
    <row r="24130" spans="8:14" x14ac:dyDescent="0.55000000000000004">
      <c r="H24130" s="4"/>
      <c r="M24130" s="5"/>
      <c r="N24130" s="6"/>
    </row>
    <row r="24131" spans="8:14" x14ac:dyDescent="0.55000000000000004">
      <c r="H24131" s="4"/>
      <c r="M24131" s="5"/>
      <c r="N24131" s="6"/>
    </row>
    <row r="24132" spans="8:14" x14ac:dyDescent="0.55000000000000004">
      <c r="H24132" s="4"/>
      <c r="M24132" s="5"/>
      <c r="N24132" s="6"/>
    </row>
    <row r="24133" spans="8:14" x14ac:dyDescent="0.55000000000000004">
      <c r="H24133" s="4"/>
      <c r="M24133" s="5"/>
      <c r="N24133" s="6"/>
    </row>
    <row r="24134" spans="8:14" x14ac:dyDescent="0.55000000000000004">
      <c r="H24134" s="4"/>
      <c r="M24134" s="5"/>
      <c r="N24134" s="6"/>
    </row>
    <row r="24135" spans="8:14" x14ac:dyDescent="0.55000000000000004">
      <c r="H24135" s="4"/>
      <c r="M24135" s="5"/>
      <c r="N24135" s="6"/>
    </row>
    <row r="24136" spans="8:14" x14ac:dyDescent="0.55000000000000004">
      <c r="H24136" s="4"/>
      <c r="M24136" s="5"/>
      <c r="N24136" s="6"/>
    </row>
    <row r="24137" spans="8:14" x14ac:dyDescent="0.55000000000000004">
      <c r="H24137" s="4"/>
      <c r="M24137" s="5"/>
      <c r="N24137" s="6"/>
    </row>
    <row r="24138" spans="8:14" x14ac:dyDescent="0.55000000000000004">
      <c r="H24138" s="4"/>
      <c r="M24138" s="5"/>
      <c r="N24138" s="6"/>
    </row>
    <row r="24139" spans="8:14" x14ac:dyDescent="0.55000000000000004">
      <c r="H24139" s="4"/>
      <c r="M24139" s="5"/>
      <c r="N24139" s="6"/>
    </row>
    <row r="24140" spans="8:14" x14ac:dyDescent="0.55000000000000004">
      <c r="H24140" s="4"/>
      <c r="M24140" s="5"/>
      <c r="N24140" s="6"/>
    </row>
    <row r="24141" spans="8:14" x14ac:dyDescent="0.55000000000000004">
      <c r="H24141" s="4"/>
      <c r="M24141" s="5"/>
      <c r="N24141" s="6"/>
    </row>
    <row r="24142" spans="8:14" x14ac:dyDescent="0.55000000000000004">
      <c r="H24142" s="4"/>
      <c r="M24142" s="5"/>
      <c r="N24142" s="6"/>
    </row>
    <row r="24143" spans="8:14" x14ac:dyDescent="0.55000000000000004">
      <c r="H24143" s="4"/>
      <c r="M24143" s="5"/>
      <c r="N24143" s="6"/>
    </row>
    <row r="24144" spans="8:14" x14ac:dyDescent="0.55000000000000004">
      <c r="H24144" s="4"/>
      <c r="M24144" s="5"/>
      <c r="N24144" s="6"/>
    </row>
    <row r="24145" spans="8:14" x14ac:dyDescent="0.55000000000000004">
      <c r="H24145" s="4"/>
      <c r="M24145" s="5"/>
      <c r="N24145" s="6"/>
    </row>
    <row r="24146" spans="8:14" x14ac:dyDescent="0.55000000000000004">
      <c r="H24146" s="4"/>
      <c r="M24146" s="5"/>
      <c r="N24146" s="6"/>
    </row>
    <row r="24147" spans="8:14" x14ac:dyDescent="0.55000000000000004">
      <c r="H24147" s="4"/>
      <c r="M24147" s="5"/>
      <c r="N24147" s="6"/>
    </row>
    <row r="24148" spans="8:14" x14ac:dyDescent="0.55000000000000004">
      <c r="H24148" s="4"/>
      <c r="M24148" s="5"/>
      <c r="N24148" s="6"/>
    </row>
    <row r="24149" spans="8:14" x14ac:dyDescent="0.55000000000000004">
      <c r="H24149" s="4"/>
      <c r="M24149" s="5"/>
      <c r="N24149" s="6"/>
    </row>
    <row r="24150" spans="8:14" x14ac:dyDescent="0.55000000000000004">
      <c r="H24150" s="4"/>
      <c r="M24150" s="5"/>
      <c r="N24150" s="6"/>
    </row>
    <row r="24151" spans="8:14" x14ac:dyDescent="0.55000000000000004">
      <c r="H24151" s="4"/>
      <c r="M24151" s="5"/>
      <c r="N24151" s="6"/>
    </row>
    <row r="24152" spans="8:14" x14ac:dyDescent="0.55000000000000004">
      <c r="H24152" s="4"/>
      <c r="M24152" s="5"/>
      <c r="N24152" s="6"/>
    </row>
    <row r="24153" spans="8:14" x14ac:dyDescent="0.55000000000000004">
      <c r="H24153" s="4"/>
      <c r="M24153" s="5"/>
      <c r="N24153" s="6"/>
    </row>
    <row r="24154" spans="8:14" x14ac:dyDescent="0.55000000000000004">
      <c r="H24154" s="4"/>
      <c r="M24154" s="5"/>
      <c r="N24154" s="6"/>
    </row>
    <row r="24155" spans="8:14" x14ac:dyDescent="0.55000000000000004">
      <c r="H24155" s="4"/>
      <c r="M24155" s="5"/>
      <c r="N24155" s="6"/>
    </row>
    <row r="24156" spans="8:14" x14ac:dyDescent="0.55000000000000004">
      <c r="H24156" s="4"/>
      <c r="M24156" s="5"/>
      <c r="N24156" s="6"/>
    </row>
    <row r="24157" spans="8:14" x14ac:dyDescent="0.55000000000000004">
      <c r="H24157" s="4"/>
      <c r="M24157" s="5"/>
      <c r="N24157" s="6"/>
    </row>
    <row r="24158" spans="8:14" x14ac:dyDescent="0.55000000000000004">
      <c r="H24158" s="4"/>
      <c r="M24158" s="5"/>
      <c r="N24158" s="6"/>
    </row>
    <row r="24159" spans="8:14" x14ac:dyDescent="0.55000000000000004">
      <c r="H24159" s="4"/>
      <c r="M24159" s="5"/>
      <c r="N24159" s="6"/>
    </row>
    <row r="24160" spans="8:14" x14ac:dyDescent="0.55000000000000004">
      <c r="H24160" s="4"/>
      <c r="M24160" s="5"/>
      <c r="N24160" s="6"/>
    </row>
    <row r="24161" spans="8:14" x14ac:dyDescent="0.55000000000000004">
      <c r="H24161" s="4"/>
      <c r="M24161" s="5"/>
      <c r="N24161" s="6"/>
    </row>
    <row r="24162" spans="8:14" x14ac:dyDescent="0.55000000000000004">
      <c r="H24162" s="4"/>
      <c r="M24162" s="5"/>
      <c r="N24162" s="6"/>
    </row>
    <row r="24163" spans="8:14" x14ac:dyDescent="0.55000000000000004">
      <c r="H24163" s="4"/>
      <c r="M24163" s="5"/>
      <c r="N24163" s="6"/>
    </row>
    <row r="24164" spans="8:14" x14ac:dyDescent="0.55000000000000004">
      <c r="H24164" s="4"/>
      <c r="M24164" s="5"/>
      <c r="N24164" s="6"/>
    </row>
    <row r="24165" spans="8:14" x14ac:dyDescent="0.55000000000000004">
      <c r="H24165" s="4"/>
      <c r="M24165" s="5"/>
      <c r="N24165" s="6"/>
    </row>
    <row r="24166" spans="8:14" x14ac:dyDescent="0.55000000000000004">
      <c r="H24166" s="4"/>
      <c r="M24166" s="5"/>
      <c r="N24166" s="6"/>
    </row>
    <row r="24167" spans="8:14" x14ac:dyDescent="0.55000000000000004">
      <c r="H24167" s="4"/>
      <c r="M24167" s="5"/>
      <c r="N24167" s="6"/>
    </row>
    <row r="24168" spans="8:14" x14ac:dyDescent="0.55000000000000004">
      <c r="H24168" s="4"/>
      <c r="M24168" s="5"/>
      <c r="N24168" s="6"/>
    </row>
    <row r="24169" spans="8:14" x14ac:dyDescent="0.55000000000000004">
      <c r="H24169" s="4"/>
      <c r="M24169" s="5"/>
      <c r="N24169" s="6"/>
    </row>
    <row r="24170" spans="8:14" x14ac:dyDescent="0.55000000000000004">
      <c r="H24170" s="4"/>
      <c r="M24170" s="5"/>
      <c r="N24170" s="6"/>
    </row>
    <row r="24171" spans="8:14" x14ac:dyDescent="0.55000000000000004">
      <c r="H24171" s="4"/>
      <c r="M24171" s="5"/>
      <c r="N24171" s="6"/>
    </row>
    <row r="24172" spans="8:14" x14ac:dyDescent="0.55000000000000004">
      <c r="H24172" s="4"/>
      <c r="M24172" s="5"/>
      <c r="N24172" s="6"/>
    </row>
    <row r="24173" spans="8:14" x14ac:dyDescent="0.55000000000000004">
      <c r="H24173" s="4"/>
      <c r="M24173" s="5"/>
      <c r="N24173" s="6"/>
    </row>
    <row r="24174" spans="8:14" x14ac:dyDescent="0.55000000000000004">
      <c r="H24174" s="4"/>
      <c r="M24174" s="5"/>
      <c r="N24174" s="6"/>
    </row>
    <row r="24175" spans="8:14" x14ac:dyDescent="0.55000000000000004">
      <c r="H24175" s="4"/>
      <c r="M24175" s="5"/>
      <c r="N24175" s="6"/>
    </row>
    <row r="24176" spans="8:14" x14ac:dyDescent="0.55000000000000004">
      <c r="H24176" s="4"/>
      <c r="M24176" s="5"/>
      <c r="N24176" s="6"/>
    </row>
    <row r="24177" spans="8:14" x14ac:dyDescent="0.55000000000000004">
      <c r="H24177" s="4"/>
      <c r="M24177" s="5"/>
      <c r="N24177" s="6"/>
    </row>
    <row r="24178" spans="8:14" x14ac:dyDescent="0.55000000000000004">
      <c r="H24178" s="4"/>
      <c r="M24178" s="5"/>
      <c r="N24178" s="6"/>
    </row>
    <row r="24179" spans="8:14" x14ac:dyDescent="0.55000000000000004">
      <c r="H24179" s="4"/>
      <c r="M24179" s="5"/>
      <c r="N24179" s="6"/>
    </row>
    <row r="24180" spans="8:14" x14ac:dyDescent="0.55000000000000004">
      <c r="H24180" s="4"/>
      <c r="M24180" s="5"/>
      <c r="N24180" s="6"/>
    </row>
    <row r="24181" spans="8:14" x14ac:dyDescent="0.55000000000000004">
      <c r="H24181" s="4"/>
      <c r="M24181" s="5"/>
      <c r="N24181" s="6"/>
    </row>
    <row r="24182" spans="8:14" x14ac:dyDescent="0.55000000000000004">
      <c r="H24182" s="4"/>
      <c r="M24182" s="5"/>
      <c r="N24182" s="6"/>
    </row>
    <row r="24183" spans="8:14" x14ac:dyDescent="0.55000000000000004">
      <c r="H24183" s="4"/>
      <c r="M24183" s="5"/>
      <c r="N24183" s="6"/>
    </row>
    <row r="24184" spans="8:14" x14ac:dyDescent="0.55000000000000004">
      <c r="H24184" s="4"/>
      <c r="M24184" s="5"/>
      <c r="N24184" s="6"/>
    </row>
    <row r="24185" spans="8:14" x14ac:dyDescent="0.55000000000000004">
      <c r="H24185" s="4"/>
      <c r="M24185" s="5"/>
      <c r="N24185" s="6"/>
    </row>
    <row r="24186" spans="8:14" x14ac:dyDescent="0.55000000000000004">
      <c r="H24186" s="4"/>
      <c r="M24186" s="5"/>
      <c r="N24186" s="6"/>
    </row>
    <row r="24187" spans="8:14" x14ac:dyDescent="0.55000000000000004">
      <c r="H24187" s="4"/>
      <c r="M24187" s="5"/>
      <c r="N24187" s="6"/>
    </row>
    <row r="24188" spans="8:14" x14ac:dyDescent="0.55000000000000004">
      <c r="H24188" s="4"/>
      <c r="M24188" s="5"/>
      <c r="N24188" s="6"/>
    </row>
    <row r="24189" spans="8:14" x14ac:dyDescent="0.55000000000000004">
      <c r="H24189" s="4"/>
      <c r="M24189" s="5"/>
      <c r="N24189" s="6"/>
    </row>
    <row r="24190" spans="8:14" x14ac:dyDescent="0.55000000000000004">
      <c r="H24190" s="4"/>
      <c r="M24190" s="5"/>
      <c r="N24190" s="6"/>
    </row>
    <row r="24191" spans="8:14" x14ac:dyDescent="0.55000000000000004">
      <c r="H24191" s="4"/>
      <c r="M24191" s="5"/>
      <c r="N24191" s="6"/>
    </row>
    <row r="24192" spans="8:14" x14ac:dyDescent="0.55000000000000004">
      <c r="H24192" s="4"/>
      <c r="M24192" s="5"/>
      <c r="N24192" s="6"/>
    </row>
    <row r="24193" spans="8:14" x14ac:dyDescent="0.55000000000000004">
      <c r="H24193" s="4"/>
      <c r="M24193" s="5"/>
      <c r="N24193" s="6"/>
    </row>
    <row r="24194" spans="8:14" x14ac:dyDescent="0.55000000000000004">
      <c r="H24194" s="4"/>
      <c r="M24194" s="5"/>
      <c r="N24194" s="6"/>
    </row>
    <row r="24195" spans="8:14" x14ac:dyDescent="0.55000000000000004">
      <c r="H24195" s="4"/>
      <c r="M24195" s="5"/>
      <c r="N24195" s="6"/>
    </row>
    <row r="24196" spans="8:14" x14ac:dyDescent="0.55000000000000004">
      <c r="H24196" s="4"/>
      <c r="M24196" s="5"/>
      <c r="N24196" s="6"/>
    </row>
    <row r="24197" spans="8:14" x14ac:dyDescent="0.55000000000000004">
      <c r="H24197" s="4"/>
      <c r="M24197" s="5"/>
      <c r="N24197" s="6"/>
    </row>
    <row r="24198" spans="8:14" x14ac:dyDescent="0.55000000000000004">
      <c r="H24198" s="4"/>
      <c r="M24198" s="5"/>
      <c r="N24198" s="6"/>
    </row>
    <row r="24199" spans="8:14" x14ac:dyDescent="0.55000000000000004">
      <c r="H24199" s="4"/>
      <c r="M24199" s="5"/>
      <c r="N24199" s="6"/>
    </row>
    <row r="24200" spans="8:14" x14ac:dyDescent="0.55000000000000004">
      <c r="H24200" s="4"/>
      <c r="M24200" s="5"/>
      <c r="N24200" s="6"/>
    </row>
    <row r="24201" spans="8:14" x14ac:dyDescent="0.55000000000000004">
      <c r="H24201" s="4"/>
      <c r="M24201" s="5"/>
      <c r="N24201" s="6"/>
    </row>
    <row r="24202" spans="8:14" x14ac:dyDescent="0.55000000000000004">
      <c r="H24202" s="4"/>
      <c r="M24202" s="5"/>
      <c r="N24202" s="6"/>
    </row>
    <row r="24203" spans="8:14" x14ac:dyDescent="0.55000000000000004">
      <c r="H24203" s="4"/>
      <c r="M24203" s="5"/>
      <c r="N24203" s="6"/>
    </row>
    <row r="24204" spans="8:14" x14ac:dyDescent="0.55000000000000004">
      <c r="H24204" s="4"/>
      <c r="M24204" s="5"/>
      <c r="N24204" s="6"/>
    </row>
    <row r="24205" spans="8:14" x14ac:dyDescent="0.55000000000000004">
      <c r="H24205" s="4"/>
      <c r="M24205" s="5"/>
      <c r="N24205" s="6"/>
    </row>
    <row r="24206" spans="8:14" x14ac:dyDescent="0.55000000000000004">
      <c r="H24206" s="4"/>
      <c r="M24206" s="5"/>
      <c r="N24206" s="6"/>
    </row>
    <row r="24207" spans="8:14" x14ac:dyDescent="0.55000000000000004">
      <c r="H24207" s="4"/>
      <c r="M24207" s="5"/>
      <c r="N24207" s="6"/>
    </row>
    <row r="24208" spans="8:14" x14ac:dyDescent="0.55000000000000004">
      <c r="H24208" s="4"/>
      <c r="M24208" s="5"/>
      <c r="N24208" s="6"/>
    </row>
    <row r="24209" spans="8:14" x14ac:dyDescent="0.55000000000000004">
      <c r="H24209" s="4"/>
      <c r="M24209" s="5"/>
      <c r="N24209" s="6"/>
    </row>
    <row r="24210" spans="8:14" x14ac:dyDescent="0.55000000000000004">
      <c r="H24210" s="4"/>
      <c r="M24210" s="5"/>
      <c r="N24210" s="6"/>
    </row>
    <row r="24211" spans="8:14" x14ac:dyDescent="0.55000000000000004">
      <c r="H24211" s="4"/>
      <c r="M24211" s="5"/>
      <c r="N24211" s="6"/>
    </row>
    <row r="24212" spans="8:14" x14ac:dyDescent="0.55000000000000004">
      <c r="H24212" s="4"/>
      <c r="M24212" s="5"/>
      <c r="N24212" s="6"/>
    </row>
    <row r="24213" spans="8:14" x14ac:dyDescent="0.55000000000000004">
      <c r="H24213" s="4"/>
      <c r="M24213" s="5"/>
      <c r="N24213" s="6"/>
    </row>
    <row r="24214" spans="8:14" x14ac:dyDescent="0.55000000000000004">
      <c r="H24214" s="4"/>
      <c r="M24214" s="5"/>
      <c r="N24214" s="6"/>
    </row>
    <row r="24215" spans="8:14" x14ac:dyDescent="0.55000000000000004">
      <c r="H24215" s="4"/>
      <c r="M24215" s="5"/>
      <c r="N24215" s="6"/>
    </row>
    <row r="24216" spans="8:14" x14ac:dyDescent="0.55000000000000004">
      <c r="H24216" s="4"/>
      <c r="M24216" s="5"/>
      <c r="N24216" s="6"/>
    </row>
    <row r="24217" spans="8:14" x14ac:dyDescent="0.55000000000000004">
      <c r="H24217" s="4"/>
      <c r="M24217" s="5"/>
      <c r="N24217" s="6"/>
    </row>
    <row r="24218" spans="8:14" x14ac:dyDescent="0.55000000000000004">
      <c r="H24218" s="4"/>
      <c r="M24218" s="5"/>
      <c r="N24218" s="6"/>
    </row>
    <row r="24219" spans="8:14" x14ac:dyDescent="0.55000000000000004">
      <c r="H24219" s="4"/>
      <c r="M24219" s="5"/>
      <c r="N24219" s="6"/>
    </row>
    <row r="24220" spans="8:14" x14ac:dyDescent="0.55000000000000004">
      <c r="H24220" s="4"/>
      <c r="M24220" s="5"/>
      <c r="N24220" s="6"/>
    </row>
    <row r="24221" spans="8:14" x14ac:dyDescent="0.55000000000000004">
      <c r="H24221" s="4"/>
      <c r="M24221" s="5"/>
      <c r="N24221" s="6"/>
    </row>
    <row r="24222" spans="8:14" x14ac:dyDescent="0.55000000000000004">
      <c r="H24222" s="4"/>
      <c r="M24222" s="5"/>
      <c r="N24222" s="6"/>
    </row>
    <row r="24223" spans="8:14" x14ac:dyDescent="0.55000000000000004">
      <c r="H24223" s="4"/>
      <c r="M24223" s="5"/>
      <c r="N24223" s="6"/>
    </row>
    <row r="24224" spans="8:14" x14ac:dyDescent="0.55000000000000004">
      <c r="H24224" s="4"/>
      <c r="M24224" s="5"/>
      <c r="N24224" s="6"/>
    </row>
    <row r="24225" spans="8:14" x14ac:dyDescent="0.55000000000000004">
      <c r="H24225" s="4"/>
      <c r="M24225" s="5"/>
      <c r="N24225" s="6"/>
    </row>
    <row r="24226" spans="8:14" x14ac:dyDescent="0.55000000000000004">
      <c r="H24226" s="4"/>
      <c r="M24226" s="5"/>
      <c r="N24226" s="6"/>
    </row>
    <row r="24227" spans="8:14" x14ac:dyDescent="0.55000000000000004">
      <c r="H24227" s="4"/>
      <c r="M24227" s="5"/>
      <c r="N24227" s="6"/>
    </row>
    <row r="24228" spans="8:14" x14ac:dyDescent="0.55000000000000004">
      <c r="H24228" s="4"/>
      <c r="M24228" s="5"/>
      <c r="N24228" s="6"/>
    </row>
    <row r="24229" spans="8:14" x14ac:dyDescent="0.55000000000000004">
      <c r="H24229" s="4"/>
      <c r="M24229" s="5"/>
      <c r="N24229" s="6"/>
    </row>
    <row r="24230" spans="8:14" x14ac:dyDescent="0.55000000000000004">
      <c r="H24230" s="4"/>
      <c r="M24230" s="5"/>
      <c r="N24230" s="6"/>
    </row>
    <row r="24231" spans="8:14" x14ac:dyDescent="0.55000000000000004">
      <c r="H24231" s="4"/>
      <c r="M24231" s="5"/>
      <c r="N24231" s="6"/>
    </row>
    <row r="24232" spans="8:14" x14ac:dyDescent="0.55000000000000004">
      <c r="H24232" s="4"/>
      <c r="M24232" s="5"/>
      <c r="N24232" s="6"/>
    </row>
    <row r="24233" spans="8:14" x14ac:dyDescent="0.55000000000000004">
      <c r="H24233" s="4"/>
      <c r="M24233" s="5"/>
      <c r="N24233" s="6"/>
    </row>
    <row r="24234" spans="8:14" x14ac:dyDescent="0.55000000000000004">
      <c r="H24234" s="4"/>
      <c r="M24234" s="5"/>
      <c r="N24234" s="6"/>
    </row>
    <row r="24235" spans="8:14" x14ac:dyDescent="0.55000000000000004">
      <c r="H24235" s="4"/>
      <c r="M24235" s="5"/>
      <c r="N24235" s="6"/>
    </row>
    <row r="24236" spans="8:14" x14ac:dyDescent="0.55000000000000004">
      <c r="H24236" s="4"/>
      <c r="M24236" s="5"/>
      <c r="N24236" s="6"/>
    </row>
    <row r="24237" spans="8:14" x14ac:dyDescent="0.55000000000000004">
      <c r="H24237" s="4"/>
      <c r="M24237" s="5"/>
      <c r="N24237" s="6"/>
    </row>
    <row r="24238" spans="8:14" x14ac:dyDescent="0.55000000000000004">
      <c r="H24238" s="4"/>
      <c r="M24238" s="5"/>
      <c r="N24238" s="6"/>
    </row>
    <row r="24239" spans="8:14" x14ac:dyDescent="0.55000000000000004">
      <c r="H24239" s="4"/>
      <c r="M24239" s="5"/>
      <c r="N24239" s="6"/>
    </row>
    <row r="24240" spans="8:14" x14ac:dyDescent="0.55000000000000004">
      <c r="H24240" s="4"/>
      <c r="M24240" s="5"/>
      <c r="N24240" s="6"/>
    </row>
    <row r="24241" spans="8:14" x14ac:dyDescent="0.55000000000000004">
      <c r="H24241" s="4"/>
      <c r="M24241" s="5"/>
      <c r="N24241" s="6"/>
    </row>
    <row r="24242" spans="8:14" x14ac:dyDescent="0.55000000000000004">
      <c r="H24242" s="4"/>
      <c r="M24242" s="5"/>
      <c r="N24242" s="6"/>
    </row>
    <row r="24243" spans="8:14" x14ac:dyDescent="0.55000000000000004">
      <c r="H24243" s="4"/>
      <c r="M24243" s="5"/>
      <c r="N24243" s="6"/>
    </row>
    <row r="24244" spans="8:14" x14ac:dyDescent="0.55000000000000004">
      <c r="H24244" s="4"/>
      <c r="M24244" s="5"/>
      <c r="N24244" s="6"/>
    </row>
    <row r="24245" spans="8:14" x14ac:dyDescent="0.55000000000000004">
      <c r="H24245" s="4"/>
      <c r="M24245" s="5"/>
      <c r="N24245" s="6"/>
    </row>
    <row r="24246" spans="8:14" x14ac:dyDescent="0.55000000000000004">
      <c r="H24246" s="4"/>
      <c r="M24246" s="5"/>
      <c r="N24246" s="6"/>
    </row>
    <row r="24247" spans="8:14" x14ac:dyDescent="0.55000000000000004">
      <c r="H24247" s="4"/>
      <c r="M24247" s="5"/>
      <c r="N24247" s="6"/>
    </row>
    <row r="24248" spans="8:14" x14ac:dyDescent="0.55000000000000004">
      <c r="H24248" s="4"/>
      <c r="M24248" s="5"/>
      <c r="N24248" s="6"/>
    </row>
    <row r="24249" spans="8:14" x14ac:dyDescent="0.55000000000000004">
      <c r="H24249" s="4"/>
      <c r="M24249" s="5"/>
      <c r="N24249" s="6"/>
    </row>
    <row r="24250" spans="8:14" x14ac:dyDescent="0.55000000000000004">
      <c r="H24250" s="4"/>
      <c r="M24250" s="5"/>
      <c r="N24250" s="6"/>
    </row>
    <row r="24251" spans="8:14" x14ac:dyDescent="0.55000000000000004">
      <c r="H24251" s="4"/>
      <c r="M24251" s="5"/>
      <c r="N24251" s="6"/>
    </row>
    <row r="24252" spans="8:14" x14ac:dyDescent="0.55000000000000004">
      <c r="H24252" s="4"/>
      <c r="M24252" s="5"/>
      <c r="N24252" s="6"/>
    </row>
    <row r="24253" spans="8:14" x14ac:dyDescent="0.55000000000000004">
      <c r="H24253" s="4"/>
      <c r="M24253" s="5"/>
      <c r="N24253" s="6"/>
    </row>
    <row r="24254" spans="8:14" x14ac:dyDescent="0.55000000000000004">
      <c r="H24254" s="4"/>
      <c r="M24254" s="5"/>
      <c r="N24254" s="6"/>
    </row>
    <row r="24255" spans="8:14" x14ac:dyDescent="0.55000000000000004">
      <c r="H24255" s="4"/>
      <c r="M24255" s="5"/>
      <c r="N24255" s="6"/>
    </row>
    <row r="24256" spans="8:14" x14ac:dyDescent="0.55000000000000004">
      <c r="H24256" s="4"/>
      <c r="M24256" s="5"/>
      <c r="N24256" s="6"/>
    </row>
    <row r="24257" spans="8:14" x14ac:dyDescent="0.55000000000000004">
      <c r="H24257" s="4"/>
      <c r="M24257" s="5"/>
      <c r="N24257" s="6"/>
    </row>
    <row r="24258" spans="8:14" x14ac:dyDescent="0.55000000000000004">
      <c r="H24258" s="4"/>
      <c r="M24258" s="5"/>
      <c r="N24258" s="6"/>
    </row>
    <row r="24259" spans="8:14" x14ac:dyDescent="0.55000000000000004">
      <c r="H24259" s="4"/>
      <c r="M24259" s="5"/>
      <c r="N24259" s="6"/>
    </row>
    <row r="24260" spans="8:14" x14ac:dyDescent="0.55000000000000004">
      <c r="H24260" s="4"/>
      <c r="M24260" s="5"/>
      <c r="N24260" s="6"/>
    </row>
    <row r="24261" spans="8:14" x14ac:dyDescent="0.55000000000000004">
      <c r="H24261" s="4"/>
      <c r="M24261" s="5"/>
      <c r="N24261" s="6"/>
    </row>
    <row r="24262" spans="8:14" x14ac:dyDescent="0.55000000000000004">
      <c r="H24262" s="4"/>
      <c r="M24262" s="5"/>
      <c r="N24262" s="6"/>
    </row>
    <row r="24263" spans="8:14" x14ac:dyDescent="0.55000000000000004">
      <c r="H24263" s="4"/>
      <c r="M24263" s="5"/>
      <c r="N24263" s="6"/>
    </row>
    <row r="24264" spans="8:14" x14ac:dyDescent="0.55000000000000004">
      <c r="H24264" s="4"/>
      <c r="M24264" s="5"/>
      <c r="N24264" s="6"/>
    </row>
    <row r="24265" spans="8:14" x14ac:dyDescent="0.55000000000000004">
      <c r="H24265" s="4"/>
      <c r="M24265" s="5"/>
      <c r="N24265" s="6"/>
    </row>
    <row r="24266" spans="8:14" x14ac:dyDescent="0.55000000000000004">
      <c r="H24266" s="4"/>
      <c r="M24266" s="5"/>
      <c r="N24266" s="6"/>
    </row>
    <row r="24267" spans="8:14" x14ac:dyDescent="0.55000000000000004">
      <c r="H24267" s="4"/>
      <c r="M24267" s="5"/>
      <c r="N24267" s="6"/>
    </row>
    <row r="24268" spans="8:14" x14ac:dyDescent="0.55000000000000004">
      <c r="H24268" s="4"/>
      <c r="M24268" s="5"/>
      <c r="N24268" s="6"/>
    </row>
    <row r="24269" spans="8:14" x14ac:dyDescent="0.55000000000000004">
      <c r="H24269" s="4"/>
      <c r="M24269" s="5"/>
      <c r="N24269" s="6"/>
    </row>
    <row r="24270" spans="8:14" x14ac:dyDescent="0.55000000000000004">
      <c r="H24270" s="4"/>
      <c r="M24270" s="5"/>
      <c r="N24270" s="6"/>
    </row>
    <row r="24271" spans="8:14" x14ac:dyDescent="0.55000000000000004">
      <c r="H24271" s="4"/>
      <c r="M24271" s="5"/>
      <c r="N24271" s="6"/>
    </row>
    <row r="24272" spans="8:14" x14ac:dyDescent="0.55000000000000004">
      <c r="H24272" s="4"/>
      <c r="M24272" s="5"/>
      <c r="N24272" s="6"/>
    </row>
    <row r="24273" spans="8:14" x14ac:dyDescent="0.55000000000000004">
      <c r="H24273" s="4"/>
      <c r="M24273" s="5"/>
      <c r="N24273" s="6"/>
    </row>
    <row r="24274" spans="8:14" x14ac:dyDescent="0.55000000000000004">
      <c r="H24274" s="4"/>
      <c r="M24274" s="5"/>
      <c r="N24274" s="6"/>
    </row>
    <row r="24275" spans="8:14" x14ac:dyDescent="0.55000000000000004">
      <c r="H24275" s="4"/>
      <c r="M24275" s="5"/>
      <c r="N24275" s="6"/>
    </row>
    <row r="24276" spans="8:14" x14ac:dyDescent="0.55000000000000004">
      <c r="H24276" s="4"/>
      <c r="M24276" s="5"/>
      <c r="N24276" s="6"/>
    </row>
    <row r="24277" spans="8:14" x14ac:dyDescent="0.55000000000000004">
      <c r="H24277" s="4"/>
      <c r="M24277" s="5"/>
      <c r="N24277" s="6"/>
    </row>
    <row r="24278" spans="8:14" x14ac:dyDescent="0.55000000000000004">
      <c r="H24278" s="4"/>
      <c r="M24278" s="5"/>
      <c r="N24278" s="6"/>
    </row>
    <row r="24279" spans="8:14" x14ac:dyDescent="0.55000000000000004">
      <c r="H24279" s="4"/>
      <c r="M24279" s="5"/>
      <c r="N24279" s="6"/>
    </row>
    <row r="24280" spans="8:14" x14ac:dyDescent="0.55000000000000004">
      <c r="H24280" s="4"/>
      <c r="M24280" s="5"/>
      <c r="N24280" s="6"/>
    </row>
    <row r="24281" spans="8:14" x14ac:dyDescent="0.55000000000000004">
      <c r="H24281" s="4"/>
      <c r="M24281" s="5"/>
      <c r="N24281" s="6"/>
    </row>
    <row r="24282" spans="8:14" x14ac:dyDescent="0.55000000000000004">
      <c r="H24282" s="4"/>
      <c r="M24282" s="5"/>
      <c r="N24282" s="6"/>
    </row>
    <row r="24283" spans="8:14" x14ac:dyDescent="0.55000000000000004">
      <c r="H24283" s="4"/>
      <c r="M24283" s="5"/>
      <c r="N24283" s="6"/>
    </row>
    <row r="24284" spans="8:14" x14ac:dyDescent="0.55000000000000004">
      <c r="H24284" s="4"/>
      <c r="M24284" s="5"/>
      <c r="N24284" s="6"/>
    </row>
    <row r="24285" spans="8:14" x14ac:dyDescent="0.55000000000000004">
      <c r="H24285" s="4"/>
      <c r="M24285" s="5"/>
      <c r="N24285" s="6"/>
    </row>
    <row r="24286" spans="8:14" x14ac:dyDescent="0.55000000000000004">
      <c r="H24286" s="4"/>
      <c r="M24286" s="5"/>
      <c r="N24286" s="6"/>
    </row>
    <row r="24287" spans="8:14" x14ac:dyDescent="0.55000000000000004">
      <c r="H24287" s="4"/>
      <c r="M24287" s="5"/>
      <c r="N24287" s="6"/>
    </row>
    <row r="24288" spans="8:14" x14ac:dyDescent="0.55000000000000004">
      <c r="H24288" s="4"/>
      <c r="M24288" s="5"/>
      <c r="N24288" s="6"/>
    </row>
    <row r="24289" spans="8:14" x14ac:dyDescent="0.55000000000000004">
      <c r="H24289" s="4"/>
      <c r="M24289" s="5"/>
      <c r="N24289" s="6"/>
    </row>
    <row r="24290" spans="8:14" x14ac:dyDescent="0.55000000000000004">
      <c r="H24290" s="4"/>
      <c r="M24290" s="5"/>
      <c r="N24290" s="6"/>
    </row>
    <row r="24291" spans="8:14" x14ac:dyDescent="0.55000000000000004">
      <c r="H24291" s="4"/>
      <c r="M24291" s="5"/>
      <c r="N24291" s="6"/>
    </row>
    <row r="24292" spans="8:14" x14ac:dyDescent="0.55000000000000004">
      <c r="H24292" s="4"/>
      <c r="M24292" s="5"/>
      <c r="N24292" s="6"/>
    </row>
    <row r="24293" spans="8:14" x14ac:dyDescent="0.55000000000000004">
      <c r="H24293" s="4"/>
      <c r="M24293" s="5"/>
      <c r="N24293" s="6"/>
    </row>
    <row r="24294" spans="8:14" x14ac:dyDescent="0.55000000000000004">
      <c r="H24294" s="4"/>
      <c r="M24294" s="5"/>
      <c r="N24294" s="6"/>
    </row>
    <row r="24295" spans="8:14" x14ac:dyDescent="0.55000000000000004">
      <c r="H24295" s="4"/>
      <c r="M24295" s="5"/>
      <c r="N24295" s="6"/>
    </row>
    <row r="24296" spans="8:14" x14ac:dyDescent="0.55000000000000004">
      <c r="H24296" s="4"/>
      <c r="M24296" s="5"/>
      <c r="N24296" s="6"/>
    </row>
    <row r="24297" spans="8:14" x14ac:dyDescent="0.55000000000000004">
      <c r="H24297" s="4"/>
      <c r="M24297" s="5"/>
      <c r="N24297" s="6"/>
    </row>
    <row r="24298" spans="8:14" x14ac:dyDescent="0.55000000000000004">
      <c r="H24298" s="4"/>
      <c r="M24298" s="5"/>
      <c r="N24298" s="6"/>
    </row>
    <row r="24299" spans="8:14" x14ac:dyDescent="0.55000000000000004">
      <c r="H24299" s="4"/>
      <c r="M24299" s="5"/>
      <c r="N24299" s="6"/>
    </row>
    <row r="24300" spans="8:14" x14ac:dyDescent="0.55000000000000004">
      <c r="H24300" s="4"/>
      <c r="M24300" s="5"/>
      <c r="N24300" s="6"/>
    </row>
    <row r="24301" spans="8:14" x14ac:dyDescent="0.55000000000000004">
      <c r="H24301" s="4"/>
      <c r="M24301" s="5"/>
      <c r="N24301" s="6"/>
    </row>
    <row r="24302" spans="8:14" x14ac:dyDescent="0.55000000000000004">
      <c r="H24302" s="4"/>
      <c r="M24302" s="5"/>
      <c r="N24302" s="6"/>
    </row>
    <row r="24303" spans="8:14" x14ac:dyDescent="0.55000000000000004">
      <c r="H24303" s="4"/>
      <c r="M24303" s="5"/>
      <c r="N24303" s="6"/>
    </row>
    <row r="24304" spans="8:14" x14ac:dyDescent="0.55000000000000004">
      <c r="H24304" s="4"/>
      <c r="M24304" s="5"/>
      <c r="N24304" s="6"/>
    </row>
    <row r="24305" spans="8:14" x14ac:dyDescent="0.55000000000000004">
      <c r="H24305" s="4"/>
      <c r="M24305" s="5"/>
      <c r="N24305" s="6"/>
    </row>
    <row r="24306" spans="8:14" x14ac:dyDescent="0.55000000000000004">
      <c r="H24306" s="4"/>
      <c r="M24306" s="5"/>
      <c r="N24306" s="6"/>
    </row>
    <row r="24307" spans="8:14" x14ac:dyDescent="0.55000000000000004">
      <c r="H24307" s="4"/>
      <c r="M24307" s="5"/>
      <c r="N24307" s="6"/>
    </row>
    <row r="24308" spans="8:14" x14ac:dyDescent="0.55000000000000004">
      <c r="H24308" s="4"/>
      <c r="M24308" s="5"/>
      <c r="N24308" s="6"/>
    </row>
    <row r="24309" spans="8:14" x14ac:dyDescent="0.55000000000000004">
      <c r="H24309" s="4"/>
      <c r="M24309" s="5"/>
      <c r="N24309" s="6"/>
    </row>
    <row r="24310" spans="8:14" x14ac:dyDescent="0.55000000000000004">
      <c r="H24310" s="4"/>
      <c r="M24310" s="5"/>
      <c r="N24310" s="6"/>
    </row>
    <row r="24311" spans="8:14" x14ac:dyDescent="0.55000000000000004">
      <c r="H24311" s="4"/>
      <c r="M24311" s="5"/>
      <c r="N24311" s="6"/>
    </row>
    <row r="24312" spans="8:14" x14ac:dyDescent="0.55000000000000004">
      <c r="H24312" s="4"/>
      <c r="M24312" s="5"/>
      <c r="N24312" s="6"/>
    </row>
    <row r="24313" spans="8:14" x14ac:dyDescent="0.55000000000000004">
      <c r="H24313" s="4"/>
      <c r="M24313" s="5"/>
      <c r="N24313" s="6"/>
    </row>
    <row r="24314" spans="8:14" x14ac:dyDescent="0.55000000000000004">
      <c r="H24314" s="4"/>
      <c r="M24314" s="5"/>
      <c r="N24314" s="6"/>
    </row>
    <row r="24315" spans="8:14" x14ac:dyDescent="0.55000000000000004">
      <c r="H24315" s="4"/>
      <c r="M24315" s="5"/>
      <c r="N24315" s="6"/>
    </row>
    <row r="24316" spans="8:14" x14ac:dyDescent="0.55000000000000004">
      <c r="H24316" s="4"/>
      <c r="M24316" s="5"/>
      <c r="N24316" s="6"/>
    </row>
    <row r="24317" spans="8:14" x14ac:dyDescent="0.55000000000000004">
      <c r="H24317" s="4"/>
      <c r="M24317" s="5"/>
      <c r="N24317" s="6"/>
    </row>
    <row r="24318" spans="8:14" x14ac:dyDescent="0.55000000000000004">
      <c r="H24318" s="4"/>
      <c r="M24318" s="5"/>
      <c r="N24318" s="6"/>
    </row>
    <row r="24319" spans="8:14" x14ac:dyDescent="0.55000000000000004">
      <c r="H24319" s="4"/>
      <c r="M24319" s="5"/>
      <c r="N24319" s="6"/>
    </row>
    <row r="24320" spans="8:14" x14ac:dyDescent="0.55000000000000004">
      <c r="H24320" s="4"/>
      <c r="M24320" s="5"/>
      <c r="N24320" s="6"/>
    </row>
    <row r="24321" spans="8:14" x14ac:dyDescent="0.55000000000000004">
      <c r="H24321" s="4"/>
      <c r="M24321" s="5"/>
      <c r="N24321" s="6"/>
    </row>
    <row r="24322" spans="8:14" x14ac:dyDescent="0.55000000000000004">
      <c r="H24322" s="4"/>
      <c r="M24322" s="5"/>
      <c r="N24322" s="6"/>
    </row>
    <row r="24323" spans="8:14" x14ac:dyDescent="0.55000000000000004">
      <c r="H24323" s="4"/>
      <c r="M24323" s="5"/>
      <c r="N24323" s="6"/>
    </row>
    <row r="24324" spans="8:14" x14ac:dyDescent="0.55000000000000004">
      <c r="H24324" s="4"/>
      <c r="M24324" s="5"/>
      <c r="N24324" s="6"/>
    </row>
    <row r="24325" spans="8:14" x14ac:dyDescent="0.55000000000000004">
      <c r="H24325" s="4"/>
      <c r="M24325" s="5"/>
      <c r="N24325" s="6"/>
    </row>
    <row r="24326" spans="8:14" x14ac:dyDescent="0.55000000000000004">
      <c r="H24326" s="4"/>
      <c r="M24326" s="5"/>
      <c r="N24326" s="6"/>
    </row>
    <row r="24327" spans="8:14" x14ac:dyDescent="0.55000000000000004">
      <c r="H24327" s="4"/>
      <c r="M24327" s="5"/>
      <c r="N24327" s="6"/>
    </row>
    <row r="24328" spans="8:14" x14ac:dyDescent="0.55000000000000004">
      <c r="H24328" s="4"/>
      <c r="M24328" s="5"/>
      <c r="N24328" s="6"/>
    </row>
    <row r="24329" spans="8:14" x14ac:dyDescent="0.55000000000000004">
      <c r="H24329" s="4"/>
      <c r="M24329" s="5"/>
      <c r="N24329" s="6"/>
    </row>
    <row r="24330" spans="8:14" x14ac:dyDescent="0.55000000000000004">
      <c r="H24330" s="4"/>
      <c r="M24330" s="5"/>
      <c r="N24330" s="6"/>
    </row>
    <row r="24331" spans="8:14" x14ac:dyDescent="0.55000000000000004">
      <c r="H24331" s="4"/>
      <c r="M24331" s="5"/>
      <c r="N24331" s="6"/>
    </row>
    <row r="24332" spans="8:14" x14ac:dyDescent="0.55000000000000004">
      <c r="H24332" s="4"/>
      <c r="M24332" s="5"/>
      <c r="N24332" s="6"/>
    </row>
    <row r="24333" spans="8:14" x14ac:dyDescent="0.55000000000000004">
      <c r="H24333" s="4"/>
      <c r="M24333" s="5"/>
      <c r="N24333" s="6"/>
    </row>
    <row r="24334" spans="8:14" x14ac:dyDescent="0.55000000000000004">
      <c r="H24334" s="4"/>
      <c r="M24334" s="5"/>
      <c r="N24334" s="6"/>
    </row>
    <row r="24335" spans="8:14" x14ac:dyDescent="0.55000000000000004">
      <c r="H24335" s="4"/>
      <c r="M24335" s="5"/>
      <c r="N24335" s="6"/>
    </row>
    <row r="24336" spans="8:14" x14ac:dyDescent="0.55000000000000004">
      <c r="H24336" s="4"/>
      <c r="M24336" s="5"/>
      <c r="N24336" s="6"/>
    </row>
    <row r="24337" spans="8:14" x14ac:dyDescent="0.55000000000000004">
      <c r="H24337" s="4"/>
      <c r="M24337" s="5"/>
      <c r="N24337" s="6"/>
    </row>
    <row r="24338" spans="8:14" x14ac:dyDescent="0.55000000000000004">
      <c r="H24338" s="4"/>
      <c r="M24338" s="5"/>
      <c r="N24338" s="6"/>
    </row>
    <row r="24339" spans="8:14" x14ac:dyDescent="0.55000000000000004">
      <c r="H24339" s="4"/>
      <c r="M24339" s="5"/>
      <c r="N24339" s="6"/>
    </row>
    <row r="24340" spans="8:14" x14ac:dyDescent="0.55000000000000004">
      <c r="H24340" s="4"/>
      <c r="M24340" s="5"/>
      <c r="N24340" s="6"/>
    </row>
    <row r="24341" spans="8:14" x14ac:dyDescent="0.55000000000000004">
      <c r="H24341" s="4"/>
      <c r="M24341" s="5"/>
      <c r="N24341" s="6"/>
    </row>
    <row r="24342" spans="8:14" x14ac:dyDescent="0.55000000000000004">
      <c r="H24342" s="4"/>
      <c r="M24342" s="5"/>
      <c r="N24342" s="6"/>
    </row>
    <row r="24343" spans="8:14" x14ac:dyDescent="0.55000000000000004">
      <c r="H24343" s="4"/>
      <c r="M24343" s="5"/>
      <c r="N24343" s="6"/>
    </row>
    <row r="24344" spans="8:14" x14ac:dyDescent="0.55000000000000004">
      <c r="H24344" s="4"/>
      <c r="M24344" s="5"/>
      <c r="N24344" s="6"/>
    </row>
    <row r="24345" spans="8:14" x14ac:dyDescent="0.55000000000000004">
      <c r="H24345" s="4"/>
      <c r="M24345" s="5"/>
      <c r="N24345" s="6"/>
    </row>
    <row r="24346" spans="8:14" x14ac:dyDescent="0.55000000000000004">
      <c r="H24346" s="4"/>
      <c r="M24346" s="5"/>
      <c r="N24346" s="6"/>
    </row>
    <row r="24347" spans="8:14" x14ac:dyDescent="0.55000000000000004">
      <c r="H24347" s="4"/>
      <c r="M24347" s="5"/>
      <c r="N24347" s="6"/>
    </row>
    <row r="24348" spans="8:14" x14ac:dyDescent="0.55000000000000004">
      <c r="H24348" s="4"/>
      <c r="M24348" s="5"/>
      <c r="N24348" s="6"/>
    </row>
    <row r="24349" spans="8:14" x14ac:dyDescent="0.55000000000000004">
      <c r="H24349" s="4"/>
      <c r="M24349" s="5"/>
      <c r="N24349" s="6"/>
    </row>
    <row r="24350" spans="8:14" x14ac:dyDescent="0.55000000000000004">
      <c r="H24350" s="4"/>
      <c r="M24350" s="5"/>
      <c r="N24350" s="6"/>
    </row>
    <row r="24351" spans="8:14" x14ac:dyDescent="0.55000000000000004">
      <c r="H24351" s="4"/>
      <c r="M24351" s="5"/>
      <c r="N24351" s="6"/>
    </row>
    <row r="24352" spans="8:14" x14ac:dyDescent="0.55000000000000004">
      <c r="H24352" s="4"/>
      <c r="M24352" s="5"/>
      <c r="N24352" s="6"/>
    </row>
    <row r="24353" spans="8:14" x14ac:dyDescent="0.55000000000000004">
      <c r="H24353" s="4"/>
      <c r="M24353" s="5"/>
      <c r="N24353" s="6"/>
    </row>
    <row r="24354" spans="8:14" x14ac:dyDescent="0.55000000000000004">
      <c r="H24354" s="4"/>
      <c r="M24354" s="5"/>
      <c r="N24354" s="6"/>
    </row>
    <row r="24355" spans="8:14" x14ac:dyDescent="0.55000000000000004">
      <c r="H24355" s="4"/>
      <c r="M24355" s="5"/>
      <c r="N24355" s="6"/>
    </row>
    <row r="24356" spans="8:14" x14ac:dyDescent="0.55000000000000004">
      <c r="H24356" s="4"/>
      <c r="M24356" s="5"/>
      <c r="N24356" s="6"/>
    </row>
    <row r="24357" spans="8:14" x14ac:dyDescent="0.55000000000000004">
      <c r="H24357" s="4"/>
      <c r="M24357" s="5"/>
      <c r="N24357" s="6"/>
    </row>
    <row r="24358" spans="8:14" x14ac:dyDescent="0.55000000000000004">
      <c r="H24358" s="4"/>
      <c r="M24358" s="5"/>
      <c r="N24358" s="6"/>
    </row>
    <row r="24359" spans="8:14" x14ac:dyDescent="0.55000000000000004">
      <c r="H24359" s="4"/>
      <c r="M24359" s="5"/>
      <c r="N24359" s="6"/>
    </row>
    <row r="24360" spans="8:14" x14ac:dyDescent="0.55000000000000004">
      <c r="H24360" s="4"/>
      <c r="M24360" s="5"/>
      <c r="N24360" s="6"/>
    </row>
    <row r="24361" spans="8:14" x14ac:dyDescent="0.55000000000000004">
      <c r="H24361" s="4"/>
      <c r="M24361" s="5"/>
      <c r="N24361" s="6"/>
    </row>
    <row r="24362" spans="8:14" x14ac:dyDescent="0.55000000000000004">
      <c r="H24362" s="4"/>
      <c r="M24362" s="5"/>
      <c r="N24362" s="6"/>
    </row>
    <row r="24363" spans="8:14" x14ac:dyDescent="0.55000000000000004">
      <c r="H24363" s="4"/>
      <c r="M24363" s="5"/>
      <c r="N24363" s="6"/>
    </row>
    <row r="24364" spans="8:14" x14ac:dyDescent="0.55000000000000004">
      <c r="H24364" s="4"/>
      <c r="M24364" s="5"/>
      <c r="N24364" s="6"/>
    </row>
    <row r="24365" spans="8:14" x14ac:dyDescent="0.55000000000000004">
      <c r="H24365" s="4"/>
      <c r="M24365" s="5"/>
      <c r="N24365" s="6"/>
    </row>
    <row r="24366" spans="8:14" x14ac:dyDescent="0.55000000000000004">
      <c r="H24366" s="4"/>
      <c r="M24366" s="5"/>
      <c r="N24366" s="6"/>
    </row>
    <row r="24367" spans="8:14" x14ac:dyDescent="0.55000000000000004">
      <c r="H24367" s="4"/>
      <c r="M24367" s="5"/>
      <c r="N24367" s="6"/>
    </row>
    <row r="24368" spans="8:14" x14ac:dyDescent="0.55000000000000004">
      <c r="H24368" s="4"/>
      <c r="M24368" s="5"/>
      <c r="N24368" s="6"/>
    </row>
    <row r="24369" spans="8:14" x14ac:dyDescent="0.55000000000000004">
      <c r="H24369" s="4"/>
      <c r="M24369" s="5"/>
      <c r="N24369" s="6"/>
    </row>
    <row r="24370" spans="8:14" x14ac:dyDescent="0.55000000000000004">
      <c r="H24370" s="4"/>
      <c r="M24370" s="5"/>
      <c r="N24370" s="6"/>
    </row>
    <row r="24371" spans="8:14" x14ac:dyDescent="0.55000000000000004">
      <c r="H24371" s="4"/>
      <c r="M24371" s="5"/>
      <c r="N24371" s="6"/>
    </row>
    <row r="24372" spans="8:14" x14ac:dyDescent="0.55000000000000004">
      <c r="H24372" s="4"/>
      <c r="M24372" s="5"/>
      <c r="N24372" s="6"/>
    </row>
    <row r="24373" spans="8:14" x14ac:dyDescent="0.55000000000000004">
      <c r="H24373" s="4"/>
      <c r="M24373" s="5"/>
      <c r="N24373" s="6"/>
    </row>
    <row r="24374" spans="8:14" x14ac:dyDescent="0.55000000000000004">
      <c r="H24374" s="4"/>
      <c r="M24374" s="5"/>
      <c r="N24374" s="6"/>
    </row>
    <row r="24375" spans="8:14" x14ac:dyDescent="0.55000000000000004">
      <c r="H24375" s="4"/>
      <c r="M24375" s="5"/>
      <c r="N24375" s="6"/>
    </row>
    <row r="24376" spans="8:14" x14ac:dyDescent="0.55000000000000004">
      <c r="H24376" s="4"/>
      <c r="M24376" s="5"/>
      <c r="N24376" s="6"/>
    </row>
    <row r="24377" spans="8:14" x14ac:dyDescent="0.55000000000000004">
      <c r="H24377" s="4"/>
      <c r="M24377" s="5"/>
      <c r="N24377" s="6"/>
    </row>
    <row r="24378" spans="8:14" x14ac:dyDescent="0.55000000000000004">
      <c r="H24378" s="4"/>
      <c r="M24378" s="5"/>
      <c r="N24378" s="6"/>
    </row>
    <row r="24379" spans="8:14" x14ac:dyDescent="0.55000000000000004">
      <c r="H24379" s="4"/>
      <c r="M24379" s="5"/>
      <c r="N24379" s="6"/>
    </row>
    <row r="24380" spans="8:14" x14ac:dyDescent="0.55000000000000004">
      <c r="H24380" s="4"/>
      <c r="M24380" s="5"/>
      <c r="N24380" s="6"/>
    </row>
    <row r="24381" spans="8:14" x14ac:dyDescent="0.55000000000000004">
      <c r="H24381" s="4"/>
      <c r="M24381" s="5"/>
      <c r="N24381" s="6"/>
    </row>
    <row r="24382" spans="8:14" x14ac:dyDescent="0.55000000000000004">
      <c r="H24382" s="4"/>
      <c r="M24382" s="5"/>
      <c r="N24382" s="6"/>
    </row>
    <row r="24383" spans="8:14" x14ac:dyDescent="0.55000000000000004">
      <c r="H24383" s="4"/>
      <c r="M24383" s="5"/>
      <c r="N24383" s="6"/>
    </row>
    <row r="24384" spans="8:14" x14ac:dyDescent="0.55000000000000004">
      <c r="H24384" s="4"/>
      <c r="M24384" s="5"/>
      <c r="N24384" s="6"/>
    </row>
    <row r="24385" spans="8:14" x14ac:dyDescent="0.55000000000000004">
      <c r="H24385" s="4"/>
      <c r="M24385" s="5"/>
      <c r="N24385" s="6"/>
    </row>
    <row r="24386" spans="8:14" x14ac:dyDescent="0.55000000000000004">
      <c r="H24386" s="4"/>
      <c r="M24386" s="5"/>
      <c r="N24386" s="6"/>
    </row>
    <row r="24387" spans="8:14" x14ac:dyDescent="0.55000000000000004">
      <c r="H24387" s="4"/>
      <c r="M24387" s="5"/>
      <c r="N24387" s="6"/>
    </row>
    <row r="24388" spans="8:14" x14ac:dyDescent="0.55000000000000004">
      <c r="H24388" s="4"/>
      <c r="M24388" s="5"/>
      <c r="N24388" s="6"/>
    </row>
    <row r="24389" spans="8:14" x14ac:dyDescent="0.55000000000000004">
      <c r="H24389" s="4"/>
      <c r="M24389" s="5"/>
      <c r="N24389" s="6"/>
    </row>
    <row r="24390" spans="8:14" x14ac:dyDescent="0.55000000000000004">
      <c r="H24390" s="4"/>
      <c r="M24390" s="5"/>
      <c r="N24390" s="6"/>
    </row>
    <row r="24391" spans="8:14" x14ac:dyDescent="0.55000000000000004">
      <c r="H24391" s="4"/>
      <c r="M24391" s="5"/>
      <c r="N24391" s="6"/>
    </row>
    <row r="24392" spans="8:14" x14ac:dyDescent="0.55000000000000004">
      <c r="H24392" s="4"/>
      <c r="M24392" s="5"/>
      <c r="N24392" s="6"/>
    </row>
    <row r="24393" spans="8:14" x14ac:dyDescent="0.55000000000000004">
      <c r="H24393" s="4"/>
      <c r="M24393" s="5"/>
      <c r="N24393" s="6"/>
    </row>
    <row r="24394" spans="8:14" x14ac:dyDescent="0.55000000000000004">
      <c r="H24394" s="4"/>
      <c r="M24394" s="5"/>
      <c r="N24394" s="6"/>
    </row>
    <row r="24395" spans="8:14" x14ac:dyDescent="0.55000000000000004">
      <c r="H24395" s="4"/>
      <c r="M24395" s="5"/>
      <c r="N24395" s="6"/>
    </row>
    <row r="24396" spans="8:14" x14ac:dyDescent="0.55000000000000004">
      <c r="H24396" s="4"/>
      <c r="M24396" s="5"/>
      <c r="N24396" s="6"/>
    </row>
    <row r="24397" spans="8:14" x14ac:dyDescent="0.55000000000000004">
      <c r="H24397" s="4"/>
      <c r="M24397" s="5"/>
      <c r="N24397" s="6"/>
    </row>
    <row r="24398" spans="8:14" x14ac:dyDescent="0.55000000000000004">
      <c r="H24398" s="4"/>
      <c r="M24398" s="5"/>
      <c r="N24398" s="6"/>
    </row>
    <row r="24399" spans="8:14" x14ac:dyDescent="0.55000000000000004">
      <c r="H24399" s="4"/>
      <c r="M24399" s="5"/>
      <c r="N24399" s="6"/>
    </row>
    <row r="24400" spans="8:14" x14ac:dyDescent="0.55000000000000004">
      <c r="H24400" s="4"/>
      <c r="M24400" s="5"/>
      <c r="N24400" s="6"/>
    </row>
    <row r="24401" spans="8:14" x14ac:dyDescent="0.55000000000000004">
      <c r="H24401" s="4"/>
      <c r="M24401" s="5"/>
      <c r="N24401" s="6"/>
    </row>
    <row r="24402" spans="8:14" x14ac:dyDescent="0.55000000000000004">
      <c r="H24402" s="4"/>
      <c r="M24402" s="5"/>
      <c r="N24402" s="6"/>
    </row>
    <row r="24403" spans="8:14" x14ac:dyDescent="0.55000000000000004">
      <c r="H24403" s="4"/>
      <c r="M24403" s="5"/>
      <c r="N24403" s="6"/>
    </row>
    <row r="24404" spans="8:14" x14ac:dyDescent="0.55000000000000004">
      <c r="H24404" s="4"/>
      <c r="M24404" s="5"/>
      <c r="N24404" s="6"/>
    </row>
    <row r="24405" spans="8:14" x14ac:dyDescent="0.55000000000000004">
      <c r="H24405" s="4"/>
      <c r="M24405" s="5"/>
      <c r="N24405" s="6"/>
    </row>
    <row r="24406" spans="8:14" x14ac:dyDescent="0.55000000000000004">
      <c r="H24406" s="4"/>
      <c r="M24406" s="5"/>
      <c r="N24406" s="6"/>
    </row>
    <row r="24407" spans="8:14" x14ac:dyDescent="0.55000000000000004">
      <c r="H24407" s="4"/>
      <c r="M24407" s="5"/>
      <c r="N24407" s="6"/>
    </row>
    <row r="24408" spans="8:14" x14ac:dyDescent="0.55000000000000004">
      <c r="H24408" s="4"/>
      <c r="M24408" s="5"/>
      <c r="N24408" s="6"/>
    </row>
    <row r="24409" spans="8:14" x14ac:dyDescent="0.55000000000000004">
      <c r="H24409" s="4"/>
      <c r="M24409" s="5"/>
      <c r="N24409" s="6"/>
    </row>
    <row r="24410" spans="8:14" x14ac:dyDescent="0.55000000000000004">
      <c r="H24410" s="4"/>
      <c r="M24410" s="5"/>
      <c r="N24410" s="6"/>
    </row>
    <row r="24411" spans="8:14" x14ac:dyDescent="0.55000000000000004">
      <c r="H24411" s="4"/>
      <c r="M24411" s="5"/>
      <c r="N24411" s="6"/>
    </row>
    <row r="24412" spans="8:14" x14ac:dyDescent="0.55000000000000004">
      <c r="H24412" s="4"/>
      <c r="M24412" s="5"/>
      <c r="N24412" s="6"/>
    </row>
    <row r="24413" spans="8:14" x14ac:dyDescent="0.55000000000000004">
      <c r="H24413" s="4"/>
      <c r="M24413" s="5"/>
      <c r="N24413" s="6"/>
    </row>
    <row r="24414" spans="8:14" x14ac:dyDescent="0.55000000000000004">
      <c r="H24414" s="4"/>
      <c r="M24414" s="5"/>
      <c r="N24414" s="6"/>
    </row>
    <row r="24415" spans="8:14" x14ac:dyDescent="0.55000000000000004">
      <c r="H24415" s="4"/>
      <c r="M24415" s="5"/>
      <c r="N24415" s="6"/>
    </row>
    <row r="24416" spans="8:14" x14ac:dyDescent="0.55000000000000004">
      <c r="H24416" s="4"/>
      <c r="M24416" s="5"/>
      <c r="N24416" s="6"/>
    </row>
    <row r="24417" spans="8:14" x14ac:dyDescent="0.55000000000000004">
      <c r="H24417" s="4"/>
      <c r="M24417" s="5"/>
      <c r="N24417" s="6"/>
    </row>
    <row r="24418" spans="8:14" x14ac:dyDescent="0.55000000000000004">
      <c r="H24418" s="4"/>
      <c r="M24418" s="5"/>
      <c r="N24418" s="6"/>
    </row>
    <row r="24419" spans="8:14" x14ac:dyDescent="0.55000000000000004">
      <c r="H24419" s="4"/>
      <c r="M24419" s="5"/>
      <c r="N24419" s="6"/>
    </row>
    <row r="24420" spans="8:14" x14ac:dyDescent="0.55000000000000004">
      <c r="H24420" s="4"/>
      <c r="M24420" s="5"/>
      <c r="N24420" s="6"/>
    </row>
    <row r="24421" spans="8:14" x14ac:dyDescent="0.55000000000000004">
      <c r="H24421" s="4"/>
      <c r="M24421" s="5"/>
      <c r="N24421" s="6"/>
    </row>
    <row r="24422" spans="8:14" x14ac:dyDescent="0.55000000000000004">
      <c r="H24422" s="4"/>
      <c r="M24422" s="5"/>
      <c r="N24422" s="6"/>
    </row>
    <row r="24423" spans="8:14" x14ac:dyDescent="0.55000000000000004">
      <c r="H24423" s="4"/>
      <c r="M24423" s="5"/>
      <c r="N24423" s="6"/>
    </row>
    <row r="24424" spans="8:14" x14ac:dyDescent="0.55000000000000004">
      <c r="H24424" s="4"/>
      <c r="M24424" s="5"/>
      <c r="N24424" s="6"/>
    </row>
    <row r="24425" spans="8:14" x14ac:dyDescent="0.55000000000000004">
      <c r="H24425" s="4"/>
      <c r="M24425" s="5"/>
      <c r="N24425" s="6"/>
    </row>
    <row r="24426" spans="8:14" x14ac:dyDescent="0.55000000000000004">
      <c r="H24426" s="4"/>
      <c r="M24426" s="5"/>
      <c r="N24426" s="6"/>
    </row>
    <row r="24427" spans="8:14" x14ac:dyDescent="0.55000000000000004">
      <c r="H24427" s="4"/>
      <c r="M24427" s="5"/>
      <c r="N24427" s="6"/>
    </row>
    <row r="24428" spans="8:14" x14ac:dyDescent="0.55000000000000004">
      <c r="H24428" s="4"/>
      <c r="M24428" s="5"/>
      <c r="N24428" s="6"/>
    </row>
    <row r="24429" spans="8:14" x14ac:dyDescent="0.55000000000000004">
      <c r="H24429" s="4"/>
      <c r="M24429" s="5"/>
      <c r="N24429" s="6"/>
    </row>
    <row r="24430" spans="8:14" x14ac:dyDescent="0.55000000000000004">
      <c r="H24430" s="4"/>
      <c r="M24430" s="5"/>
      <c r="N24430" s="6"/>
    </row>
    <row r="24431" spans="8:14" x14ac:dyDescent="0.55000000000000004">
      <c r="H24431" s="4"/>
      <c r="M24431" s="5"/>
      <c r="N24431" s="6"/>
    </row>
    <row r="24432" spans="8:14" x14ac:dyDescent="0.55000000000000004">
      <c r="H24432" s="4"/>
      <c r="M24432" s="5"/>
      <c r="N24432" s="6"/>
    </row>
    <row r="24433" spans="8:14" x14ac:dyDescent="0.55000000000000004">
      <c r="H24433" s="4"/>
      <c r="M24433" s="5"/>
      <c r="N24433" s="6"/>
    </row>
    <row r="24434" spans="8:14" x14ac:dyDescent="0.55000000000000004">
      <c r="H24434" s="4"/>
      <c r="M24434" s="5"/>
      <c r="N24434" s="6"/>
    </row>
    <row r="24435" spans="8:14" x14ac:dyDescent="0.55000000000000004">
      <c r="H24435" s="4"/>
      <c r="M24435" s="5"/>
      <c r="N24435" s="6"/>
    </row>
    <row r="24436" spans="8:14" x14ac:dyDescent="0.55000000000000004">
      <c r="H24436" s="4"/>
      <c r="M24436" s="5"/>
      <c r="N24436" s="6"/>
    </row>
    <row r="24437" spans="8:14" x14ac:dyDescent="0.55000000000000004">
      <c r="H24437" s="4"/>
      <c r="M24437" s="5"/>
      <c r="N24437" s="6"/>
    </row>
    <row r="24438" spans="8:14" x14ac:dyDescent="0.55000000000000004">
      <c r="H24438" s="4"/>
      <c r="M24438" s="5"/>
      <c r="N24438" s="6"/>
    </row>
    <row r="24439" spans="8:14" x14ac:dyDescent="0.55000000000000004">
      <c r="H24439" s="4"/>
      <c r="M24439" s="5"/>
      <c r="N24439" s="6"/>
    </row>
    <row r="24440" spans="8:14" x14ac:dyDescent="0.55000000000000004">
      <c r="H24440" s="4"/>
      <c r="M24440" s="5"/>
      <c r="N24440" s="6"/>
    </row>
    <row r="24441" spans="8:14" x14ac:dyDescent="0.55000000000000004">
      <c r="H24441" s="4"/>
      <c r="M24441" s="5"/>
      <c r="N24441" s="6"/>
    </row>
    <row r="24442" spans="8:14" x14ac:dyDescent="0.55000000000000004">
      <c r="H24442" s="4"/>
      <c r="M24442" s="5"/>
      <c r="N24442" s="6"/>
    </row>
    <row r="24443" spans="8:14" x14ac:dyDescent="0.55000000000000004">
      <c r="H24443" s="4"/>
      <c r="M24443" s="5"/>
      <c r="N24443" s="6"/>
    </row>
    <row r="24444" spans="8:14" x14ac:dyDescent="0.55000000000000004">
      <c r="H24444" s="4"/>
      <c r="M24444" s="5"/>
      <c r="N24444" s="6"/>
    </row>
    <row r="24445" spans="8:14" x14ac:dyDescent="0.55000000000000004">
      <c r="H24445" s="4"/>
      <c r="M24445" s="5"/>
      <c r="N24445" s="6"/>
    </row>
    <row r="24446" spans="8:14" x14ac:dyDescent="0.55000000000000004">
      <c r="H24446" s="4"/>
      <c r="M24446" s="5"/>
      <c r="N24446" s="6"/>
    </row>
    <row r="24447" spans="8:14" x14ac:dyDescent="0.55000000000000004">
      <c r="H24447" s="4"/>
      <c r="M24447" s="5"/>
      <c r="N24447" s="6"/>
    </row>
    <row r="24448" spans="8:14" x14ac:dyDescent="0.55000000000000004">
      <c r="H24448" s="4"/>
      <c r="M24448" s="5"/>
      <c r="N24448" s="6"/>
    </row>
    <row r="24449" spans="8:14" x14ac:dyDescent="0.55000000000000004">
      <c r="H24449" s="4"/>
      <c r="M24449" s="5"/>
      <c r="N24449" s="6"/>
    </row>
    <row r="24450" spans="8:14" x14ac:dyDescent="0.55000000000000004">
      <c r="H24450" s="4"/>
      <c r="M24450" s="5"/>
      <c r="N24450" s="6"/>
    </row>
    <row r="24451" spans="8:14" x14ac:dyDescent="0.55000000000000004">
      <c r="H24451" s="4"/>
      <c r="M24451" s="5"/>
      <c r="N24451" s="6"/>
    </row>
    <row r="24452" spans="8:14" x14ac:dyDescent="0.55000000000000004">
      <c r="H24452" s="4"/>
      <c r="M24452" s="5"/>
      <c r="N24452" s="6"/>
    </row>
    <row r="24453" spans="8:14" x14ac:dyDescent="0.55000000000000004">
      <c r="H24453" s="4"/>
      <c r="M24453" s="5"/>
      <c r="N24453" s="6"/>
    </row>
    <row r="24454" spans="8:14" x14ac:dyDescent="0.55000000000000004">
      <c r="H24454" s="4"/>
      <c r="M24454" s="5"/>
      <c r="N24454" s="6"/>
    </row>
    <row r="24455" spans="8:14" x14ac:dyDescent="0.55000000000000004">
      <c r="H24455" s="4"/>
      <c r="M24455" s="5"/>
      <c r="N24455" s="6"/>
    </row>
    <row r="24456" spans="8:14" x14ac:dyDescent="0.55000000000000004">
      <c r="H24456" s="4"/>
      <c r="M24456" s="5"/>
      <c r="N24456" s="6"/>
    </row>
    <row r="24457" spans="8:14" x14ac:dyDescent="0.55000000000000004">
      <c r="H24457" s="4"/>
      <c r="M24457" s="5"/>
      <c r="N24457" s="6"/>
    </row>
    <row r="24458" spans="8:14" x14ac:dyDescent="0.55000000000000004">
      <c r="H24458" s="4"/>
      <c r="M24458" s="5"/>
      <c r="N24458" s="6"/>
    </row>
    <row r="24459" spans="8:14" x14ac:dyDescent="0.55000000000000004">
      <c r="H24459" s="4"/>
      <c r="M24459" s="5"/>
      <c r="N24459" s="6"/>
    </row>
    <row r="24460" spans="8:14" x14ac:dyDescent="0.55000000000000004">
      <c r="H24460" s="4"/>
      <c r="M24460" s="5"/>
      <c r="N24460" s="6"/>
    </row>
    <row r="24461" spans="8:14" x14ac:dyDescent="0.55000000000000004">
      <c r="H24461" s="4"/>
      <c r="M24461" s="5"/>
      <c r="N24461" s="6"/>
    </row>
    <row r="24462" spans="8:14" x14ac:dyDescent="0.55000000000000004">
      <c r="H24462" s="4"/>
      <c r="M24462" s="5"/>
      <c r="N24462" s="6"/>
    </row>
    <row r="24463" spans="8:14" x14ac:dyDescent="0.55000000000000004">
      <c r="H24463" s="4"/>
      <c r="M24463" s="5"/>
      <c r="N24463" s="6"/>
    </row>
    <row r="24464" spans="8:14" x14ac:dyDescent="0.55000000000000004">
      <c r="H24464" s="4"/>
      <c r="M24464" s="5"/>
      <c r="N24464" s="6"/>
    </row>
    <row r="24465" spans="8:14" x14ac:dyDescent="0.55000000000000004">
      <c r="H24465" s="4"/>
      <c r="M24465" s="5"/>
      <c r="N24465" s="6"/>
    </row>
    <row r="24466" spans="8:14" x14ac:dyDescent="0.55000000000000004">
      <c r="H24466" s="4"/>
      <c r="M24466" s="5"/>
      <c r="N24466" s="6"/>
    </row>
    <row r="24467" spans="8:14" x14ac:dyDescent="0.55000000000000004">
      <c r="H24467" s="4"/>
      <c r="M24467" s="5"/>
      <c r="N24467" s="6"/>
    </row>
    <row r="24468" spans="8:14" x14ac:dyDescent="0.55000000000000004">
      <c r="H24468" s="4"/>
      <c r="M24468" s="5"/>
      <c r="N24468" s="6"/>
    </row>
    <row r="24469" spans="8:14" x14ac:dyDescent="0.55000000000000004">
      <c r="H24469" s="4"/>
      <c r="M24469" s="5"/>
      <c r="N24469" s="6"/>
    </row>
    <row r="24470" spans="8:14" x14ac:dyDescent="0.55000000000000004">
      <c r="H24470" s="4"/>
      <c r="M24470" s="5"/>
      <c r="N24470" s="6"/>
    </row>
    <row r="24471" spans="8:14" x14ac:dyDescent="0.55000000000000004">
      <c r="H24471" s="4"/>
      <c r="M24471" s="5"/>
      <c r="N24471" s="6"/>
    </row>
    <row r="24472" spans="8:14" x14ac:dyDescent="0.55000000000000004">
      <c r="H24472" s="4"/>
      <c r="M24472" s="5"/>
      <c r="N24472" s="6"/>
    </row>
    <row r="24473" spans="8:14" x14ac:dyDescent="0.55000000000000004">
      <c r="H24473" s="4"/>
      <c r="M24473" s="5"/>
      <c r="N24473" s="6"/>
    </row>
    <row r="24474" spans="8:14" x14ac:dyDescent="0.55000000000000004">
      <c r="H24474" s="4"/>
      <c r="M24474" s="5"/>
      <c r="N24474" s="6"/>
    </row>
    <row r="24475" spans="8:14" x14ac:dyDescent="0.55000000000000004">
      <c r="H24475" s="4"/>
      <c r="M24475" s="5"/>
      <c r="N24475" s="6"/>
    </row>
    <row r="24476" spans="8:14" x14ac:dyDescent="0.55000000000000004">
      <c r="H24476" s="4"/>
      <c r="M24476" s="5"/>
      <c r="N24476" s="6"/>
    </row>
    <row r="24477" spans="8:14" x14ac:dyDescent="0.55000000000000004">
      <c r="H24477" s="4"/>
      <c r="M24477" s="5"/>
      <c r="N24477" s="6"/>
    </row>
    <row r="24478" spans="8:14" x14ac:dyDescent="0.55000000000000004">
      <c r="H24478" s="4"/>
      <c r="M24478" s="5"/>
      <c r="N24478" s="6"/>
    </row>
    <row r="24479" spans="8:14" x14ac:dyDescent="0.55000000000000004">
      <c r="H24479" s="4"/>
      <c r="M24479" s="5"/>
      <c r="N24479" s="6"/>
    </row>
    <row r="24480" spans="8:14" x14ac:dyDescent="0.55000000000000004">
      <c r="H24480" s="4"/>
      <c r="M24480" s="5"/>
      <c r="N24480" s="6"/>
    </row>
    <row r="24481" spans="8:14" x14ac:dyDescent="0.55000000000000004">
      <c r="H24481" s="4"/>
      <c r="M24481" s="5"/>
      <c r="N24481" s="6"/>
    </row>
    <row r="24482" spans="8:14" x14ac:dyDescent="0.55000000000000004">
      <c r="H24482" s="4"/>
      <c r="M24482" s="5"/>
      <c r="N24482" s="6"/>
    </row>
    <row r="24483" spans="8:14" x14ac:dyDescent="0.55000000000000004">
      <c r="H24483" s="4"/>
      <c r="M24483" s="5"/>
      <c r="N24483" s="6"/>
    </row>
    <row r="24484" spans="8:14" x14ac:dyDescent="0.55000000000000004">
      <c r="H24484" s="4"/>
      <c r="M24484" s="5"/>
      <c r="N24484" s="6"/>
    </row>
    <row r="24485" spans="8:14" x14ac:dyDescent="0.55000000000000004">
      <c r="H24485" s="4"/>
      <c r="M24485" s="5"/>
      <c r="N24485" s="6"/>
    </row>
    <row r="24486" spans="8:14" x14ac:dyDescent="0.55000000000000004">
      <c r="H24486" s="4"/>
      <c r="M24486" s="5"/>
      <c r="N24486" s="6"/>
    </row>
    <row r="24487" spans="8:14" x14ac:dyDescent="0.55000000000000004">
      <c r="H24487" s="4"/>
      <c r="M24487" s="5"/>
      <c r="N24487" s="6"/>
    </row>
    <row r="24488" spans="8:14" x14ac:dyDescent="0.55000000000000004">
      <c r="H24488" s="4"/>
      <c r="M24488" s="5"/>
      <c r="N24488" s="6"/>
    </row>
    <row r="24489" spans="8:14" x14ac:dyDescent="0.55000000000000004">
      <c r="H24489" s="4"/>
      <c r="M24489" s="5"/>
      <c r="N24489" s="6"/>
    </row>
    <row r="24490" spans="8:14" x14ac:dyDescent="0.55000000000000004">
      <c r="H24490" s="4"/>
      <c r="M24490" s="5"/>
      <c r="N24490" s="6"/>
    </row>
    <row r="24491" spans="8:14" x14ac:dyDescent="0.55000000000000004">
      <c r="H24491" s="4"/>
      <c r="M24491" s="5"/>
      <c r="N24491" s="6"/>
    </row>
    <row r="24492" spans="8:14" x14ac:dyDescent="0.55000000000000004">
      <c r="H24492" s="4"/>
      <c r="M24492" s="5"/>
      <c r="N24492" s="6"/>
    </row>
    <row r="24493" spans="8:14" x14ac:dyDescent="0.55000000000000004">
      <c r="H24493" s="4"/>
      <c r="M24493" s="5"/>
      <c r="N24493" s="6"/>
    </row>
    <row r="24494" spans="8:14" x14ac:dyDescent="0.55000000000000004">
      <c r="H24494" s="4"/>
      <c r="M24494" s="5"/>
      <c r="N24494" s="6"/>
    </row>
    <row r="24495" spans="8:14" x14ac:dyDescent="0.55000000000000004">
      <c r="H24495" s="4"/>
      <c r="M24495" s="5"/>
      <c r="N24495" s="6"/>
    </row>
    <row r="24496" spans="8:14" x14ac:dyDescent="0.55000000000000004">
      <c r="H24496" s="4"/>
      <c r="M24496" s="5"/>
      <c r="N24496" s="6"/>
    </row>
    <row r="24497" spans="8:14" x14ac:dyDescent="0.55000000000000004">
      <c r="H24497" s="4"/>
      <c r="M24497" s="5"/>
      <c r="N24497" s="6"/>
    </row>
    <row r="24498" spans="8:14" x14ac:dyDescent="0.55000000000000004">
      <c r="H24498" s="4"/>
      <c r="M24498" s="5"/>
      <c r="N24498" s="6"/>
    </row>
    <row r="24499" spans="8:14" x14ac:dyDescent="0.55000000000000004">
      <c r="H24499" s="4"/>
      <c r="M24499" s="5"/>
      <c r="N24499" s="6"/>
    </row>
    <row r="24500" spans="8:14" x14ac:dyDescent="0.55000000000000004">
      <c r="H24500" s="4"/>
      <c r="M24500" s="5"/>
      <c r="N24500" s="6"/>
    </row>
    <row r="24501" spans="8:14" x14ac:dyDescent="0.55000000000000004">
      <c r="H24501" s="4"/>
      <c r="M24501" s="5"/>
      <c r="N24501" s="6"/>
    </row>
    <row r="24502" spans="8:14" x14ac:dyDescent="0.55000000000000004">
      <c r="H24502" s="4"/>
      <c r="M24502" s="5"/>
      <c r="N24502" s="6"/>
    </row>
    <row r="24503" spans="8:14" x14ac:dyDescent="0.55000000000000004">
      <c r="H24503" s="4"/>
      <c r="M24503" s="5"/>
      <c r="N24503" s="6"/>
    </row>
    <row r="24504" spans="8:14" x14ac:dyDescent="0.55000000000000004">
      <c r="H24504" s="4"/>
      <c r="M24504" s="5"/>
      <c r="N24504" s="6"/>
    </row>
    <row r="24505" spans="8:14" x14ac:dyDescent="0.55000000000000004">
      <c r="H24505" s="4"/>
      <c r="M24505" s="5"/>
      <c r="N24505" s="6"/>
    </row>
    <row r="24506" spans="8:14" x14ac:dyDescent="0.55000000000000004">
      <c r="H24506" s="4"/>
      <c r="M24506" s="5"/>
      <c r="N24506" s="6"/>
    </row>
    <row r="24507" spans="8:14" x14ac:dyDescent="0.55000000000000004">
      <c r="H24507" s="4"/>
      <c r="M24507" s="5"/>
      <c r="N24507" s="6"/>
    </row>
    <row r="24508" spans="8:14" x14ac:dyDescent="0.55000000000000004">
      <c r="H24508" s="4"/>
      <c r="M24508" s="5"/>
      <c r="N24508" s="6"/>
    </row>
    <row r="24509" spans="8:14" x14ac:dyDescent="0.55000000000000004">
      <c r="H24509" s="4"/>
      <c r="M24509" s="5"/>
      <c r="N24509" s="6"/>
    </row>
    <row r="24510" spans="8:14" x14ac:dyDescent="0.55000000000000004">
      <c r="H24510" s="4"/>
      <c r="M24510" s="5"/>
      <c r="N24510" s="6"/>
    </row>
    <row r="24511" spans="8:14" x14ac:dyDescent="0.55000000000000004">
      <c r="H24511" s="4"/>
      <c r="M24511" s="5"/>
      <c r="N24511" s="6"/>
    </row>
    <row r="24512" spans="8:14" x14ac:dyDescent="0.55000000000000004">
      <c r="H24512" s="4"/>
      <c r="M24512" s="5"/>
      <c r="N24512" s="6"/>
    </row>
    <row r="24513" spans="8:14" x14ac:dyDescent="0.55000000000000004">
      <c r="H24513" s="4"/>
      <c r="M24513" s="5"/>
      <c r="N24513" s="6"/>
    </row>
    <row r="24514" spans="8:14" x14ac:dyDescent="0.55000000000000004">
      <c r="H24514" s="4"/>
      <c r="M24514" s="5"/>
      <c r="N24514" s="6"/>
    </row>
    <row r="24515" spans="8:14" x14ac:dyDescent="0.55000000000000004">
      <c r="H24515" s="4"/>
      <c r="M24515" s="5"/>
      <c r="N24515" s="6"/>
    </row>
    <row r="24516" spans="8:14" x14ac:dyDescent="0.55000000000000004">
      <c r="H24516" s="4"/>
      <c r="M24516" s="5"/>
      <c r="N24516" s="6"/>
    </row>
    <row r="24517" spans="8:14" x14ac:dyDescent="0.55000000000000004">
      <c r="H24517" s="4"/>
      <c r="M24517" s="5"/>
      <c r="N24517" s="6"/>
    </row>
    <row r="24518" spans="8:14" x14ac:dyDescent="0.55000000000000004">
      <c r="H24518" s="4"/>
      <c r="M24518" s="5"/>
      <c r="N24518" s="6"/>
    </row>
    <row r="24519" spans="8:14" x14ac:dyDescent="0.55000000000000004">
      <c r="H24519" s="4"/>
      <c r="M24519" s="5"/>
      <c r="N24519" s="6"/>
    </row>
    <row r="24520" spans="8:14" x14ac:dyDescent="0.55000000000000004">
      <c r="H24520" s="4"/>
      <c r="M24520" s="5"/>
      <c r="N24520" s="6"/>
    </row>
    <row r="24521" spans="8:14" x14ac:dyDescent="0.55000000000000004">
      <c r="H24521" s="4"/>
      <c r="M24521" s="5"/>
      <c r="N24521" s="6"/>
    </row>
    <row r="24522" spans="8:14" x14ac:dyDescent="0.55000000000000004">
      <c r="H24522" s="4"/>
      <c r="M24522" s="5"/>
      <c r="N24522" s="6"/>
    </row>
    <row r="24523" spans="8:14" x14ac:dyDescent="0.55000000000000004">
      <c r="H24523" s="4"/>
      <c r="M24523" s="5"/>
      <c r="N24523" s="6"/>
    </row>
    <row r="24524" spans="8:14" x14ac:dyDescent="0.55000000000000004">
      <c r="H24524" s="4"/>
      <c r="M24524" s="5"/>
      <c r="N24524" s="6"/>
    </row>
    <row r="24525" spans="8:14" x14ac:dyDescent="0.55000000000000004">
      <c r="H24525" s="4"/>
      <c r="M24525" s="5"/>
      <c r="N24525" s="6"/>
    </row>
    <row r="24526" spans="8:14" x14ac:dyDescent="0.55000000000000004">
      <c r="H24526" s="4"/>
      <c r="M24526" s="5"/>
      <c r="N24526" s="6"/>
    </row>
    <row r="24527" spans="8:14" x14ac:dyDescent="0.55000000000000004">
      <c r="H24527" s="4"/>
      <c r="M24527" s="5"/>
      <c r="N24527" s="6"/>
    </row>
    <row r="24528" spans="8:14" x14ac:dyDescent="0.55000000000000004">
      <c r="H24528" s="4"/>
      <c r="M24528" s="5"/>
      <c r="N24528" s="6"/>
    </row>
    <row r="24529" spans="8:14" x14ac:dyDescent="0.55000000000000004">
      <c r="H24529" s="4"/>
      <c r="M24529" s="5"/>
      <c r="N24529" s="6"/>
    </row>
    <row r="24530" spans="8:14" x14ac:dyDescent="0.55000000000000004">
      <c r="H24530" s="4"/>
      <c r="M24530" s="5"/>
      <c r="N24530" s="6"/>
    </row>
    <row r="24531" spans="8:14" x14ac:dyDescent="0.55000000000000004">
      <c r="H24531" s="4"/>
      <c r="M24531" s="5"/>
      <c r="N24531" s="6"/>
    </row>
    <row r="24532" spans="8:14" x14ac:dyDescent="0.55000000000000004">
      <c r="H24532" s="4"/>
      <c r="M24532" s="5"/>
      <c r="N24532" s="6"/>
    </row>
    <row r="24533" spans="8:14" x14ac:dyDescent="0.55000000000000004">
      <c r="H24533" s="4"/>
      <c r="M24533" s="5"/>
      <c r="N24533" s="6"/>
    </row>
    <row r="24534" spans="8:14" x14ac:dyDescent="0.55000000000000004">
      <c r="H24534" s="4"/>
      <c r="M24534" s="5"/>
      <c r="N24534" s="6"/>
    </row>
    <row r="24535" spans="8:14" x14ac:dyDescent="0.55000000000000004">
      <c r="H24535" s="4"/>
      <c r="M24535" s="5"/>
      <c r="N24535" s="6"/>
    </row>
    <row r="24536" spans="8:14" x14ac:dyDescent="0.55000000000000004">
      <c r="H24536" s="4"/>
      <c r="M24536" s="5"/>
      <c r="N24536" s="6"/>
    </row>
    <row r="24537" spans="8:14" x14ac:dyDescent="0.55000000000000004">
      <c r="H24537" s="4"/>
      <c r="M24537" s="5"/>
      <c r="N24537" s="6"/>
    </row>
    <row r="24538" spans="8:14" x14ac:dyDescent="0.55000000000000004">
      <c r="H24538" s="4"/>
      <c r="M24538" s="5"/>
      <c r="N24538" s="6"/>
    </row>
    <row r="24539" spans="8:14" x14ac:dyDescent="0.55000000000000004">
      <c r="H24539" s="4"/>
      <c r="M24539" s="5"/>
      <c r="N24539" s="6"/>
    </row>
    <row r="24540" spans="8:14" x14ac:dyDescent="0.55000000000000004">
      <c r="H24540" s="4"/>
      <c r="M24540" s="5"/>
      <c r="N24540" s="6"/>
    </row>
    <row r="24541" spans="8:14" x14ac:dyDescent="0.55000000000000004">
      <c r="H24541" s="4"/>
      <c r="M24541" s="5"/>
      <c r="N24541" s="6"/>
    </row>
    <row r="24542" spans="8:14" x14ac:dyDescent="0.55000000000000004">
      <c r="H24542" s="4"/>
      <c r="M24542" s="5"/>
      <c r="N24542" s="6"/>
    </row>
    <row r="24543" spans="8:14" x14ac:dyDescent="0.55000000000000004">
      <c r="H24543" s="4"/>
      <c r="M24543" s="5"/>
      <c r="N24543" s="6"/>
    </row>
    <row r="24544" spans="8:14" x14ac:dyDescent="0.55000000000000004">
      <c r="H24544" s="4"/>
      <c r="M24544" s="5"/>
      <c r="N24544" s="6"/>
    </row>
    <row r="24545" spans="8:14" x14ac:dyDescent="0.55000000000000004">
      <c r="H24545" s="4"/>
      <c r="M24545" s="5"/>
      <c r="N24545" s="6"/>
    </row>
    <row r="24546" spans="8:14" x14ac:dyDescent="0.55000000000000004">
      <c r="H24546" s="4"/>
      <c r="M24546" s="5"/>
      <c r="N24546" s="6"/>
    </row>
    <row r="24547" spans="8:14" x14ac:dyDescent="0.55000000000000004">
      <c r="H24547" s="4"/>
      <c r="M24547" s="5"/>
      <c r="N24547" s="6"/>
    </row>
    <row r="24548" spans="8:14" x14ac:dyDescent="0.55000000000000004">
      <c r="H24548" s="4"/>
      <c r="M24548" s="5"/>
      <c r="N24548" s="6"/>
    </row>
    <row r="24549" spans="8:14" x14ac:dyDescent="0.55000000000000004">
      <c r="H24549" s="4"/>
      <c r="M24549" s="5"/>
      <c r="N24549" s="6"/>
    </row>
    <row r="24550" spans="8:14" x14ac:dyDescent="0.55000000000000004">
      <c r="H24550" s="4"/>
      <c r="M24550" s="5"/>
      <c r="N24550" s="6"/>
    </row>
    <row r="24551" spans="8:14" x14ac:dyDescent="0.55000000000000004">
      <c r="H24551" s="4"/>
      <c r="M24551" s="5"/>
      <c r="N24551" s="6"/>
    </row>
    <row r="24552" spans="8:14" x14ac:dyDescent="0.55000000000000004">
      <c r="H24552" s="4"/>
      <c r="M24552" s="5"/>
      <c r="N24552" s="6"/>
    </row>
    <row r="24553" spans="8:14" x14ac:dyDescent="0.55000000000000004">
      <c r="H24553" s="4"/>
      <c r="M24553" s="5"/>
      <c r="N24553" s="6"/>
    </row>
    <row r="24554" spans="8:14" x14ac:dyDescent="0.55000000000000004">
      <c r="H24554" s="4"/>
      <c r="M24554" s="5"/>
      <c r="N24554" s="6"/>
    </row>
    <row r="24555" spans="8:14" x14ac:dyDescent="0.55000000000000004">
      <c r="H24555" s="4"/>
      <c r="M24555" s="5"/>
      <c r="N24555" s="6"/>
    </row>
    <row r="24556" spans="8:14" x14ac:dyDescent="0.55000000000000004">
      <c r="H24556" s="4"/>
      <c r="M24556" s="5"/>
      <c r="N24556" s="6"/>
    </row>
    <row r="24557" spans="8:14" x14ac:dyDescent="0.55000000000000004">
      <c r="H24557" s="4"/>
      <c r="M24557" s="5"/>
      <c r="N24557" s="6"/>
    </row>
    <row r="24558" spans="8:14" x14ac:dyDescent="0.55000000000000004">
      <c r="H24558" s="4"/>
      <c r="M24558" s="5"/>
      <c r="N24558" s="6"/>
    </row>
    <row r="24559" spans="8:14" x14ac:dyDescent="0.55000000000000004">
      <c r="H24559" s="4"/>
      <c r="M24559" s="5"/>
      <c r="N24559" s="6"/>
    </row>
    <row r="24560" spans="8:14" x14ac:dyDescent="0.55000000000000004">
      <c r="H24560" s="4"/>
      <c r="M24560" s="5"/>
      <c r="N24560" s="6"/>
    </row>
    <row r="24561" spans="8:14" x14ac:dyDescent="0.55000000000000004">
      <c r="H24561" s="4"/>
      <c r="M24561" s="5"/>
      <c r="N24561" s="6"/>
    </row>
    <row r="24562" spans="8:14" x14ac:dyDescent="0.55000000000000004">
      <c r="H24562" s="4"/>
      <c r="M24562" s="5"/>
      <c r="N24562" s="6"/>
    </row>
    <row r="24563" spans="8:14" x14ac:dyDescent="0.55000000000000004">
      <c r="H24563" s="4"/>
      <c r="M24563" s="5"/>
      <c r="N24563" s="6"/>
    </row>
    <row r="24564" spans="8:14" x14ac:dyDescent="0.55000000000000004">
      <c r="H24564" s="4"/>
      <c r="M24564" s="5"/>
      <c r="N24564" s="6"/>
    </row>
    <row r="24565" spans="8:14" x14ac:dyDescent="0.55000000000000004">
      <c r="H24565" s="4"/>
      <c r="M24565" s="5"/>
      <c r="N24565" s="6"/>
    </row>
    <row r="24566" spans="8:14" x14ac:dyDescent="0.55000000000000004">
      <c r="H24566" s="4"/>
      <c r="M24566" s="5"/>
      <c r="N24566" s="6"/>
    </row>
    <row r="24567" spans="8:14" x14ac:dyDescent="0.55000000000000004">
      <c r="H24567" s="4"/>
      <c r="M24567" s="5"/>
      <c r="N24567" s="6"/>
    </row>
    <row r="24568" spans="8:14" x14ac:dyDescent="0.55000000000000004">
      <c r="H24568" s="4"/>
      <c r="M24568" s="5"/>
      <c r="N24568" s="6"/>
    </row>
    <row r="24569" spans="8:14" x14ac:dyDescent="0.55000000000000004">
      <c r="H24569" s="4"/>
      <c r="M24569" s="5"/>
      <c r="N24569" s="6"/>
    </row>
    <row r="24570" spans="8:14" x14ac:dyDescent="0.55000000000000004">
      <c r="H24570" s="4"/>
      <c r="M24570" s="5"/>
      <c r="N24570" s="6"/>
    </row>
    <row r="24571" spans="8:14" x14ac:dyDescent="0.55000000000000004">
      <c r="H24571" s="4"/>
      <c r="M24571" s="5"/>
      <c r="N24571" s="6"/>
    </row>
    <row r="24572" spans="8:14" x14ac:dyDescent="0.55000000000000004">
      <c r="H24572" s="4"/>
      <c r="M24572" s="5"/>
      <c r="N24572" s="6"/>
    </row>
    <row r="24573" spans="8:14" x14ac:dyDescent="0.55000000000000004">
      <c r="H24573" s="4"/>
      <c r="M24573" s="5"/>
      <c r="N24573" s="6"/>
    </row>
    <row r="24574" spans="8:14" x14ac:dyDescent="0.55000000000000004">
      <c r="H24574" s="4"/>
      <c r="M24574" s="5"/>
      <c r="N24574" s="6"/>
    </row>
    <row r="24575" spans="8:14" x14ac:dyDescent="0.55000000000000004">
      <c r="H24575" s="4"/>
      <c r="M24575" s="5"/>
      <c r="N24575" s="6"/>
    </row>
    <row r="24576" spans="8:14" x14ac:dyDescent="0.55000000000000004">
      <c r="H24576" s="4"/>
      <c r="M24576" s="5"/>
      <c r="N24576" s="6"/>
    </row>
    <row r="24577" spans="8:14" x14ac:dyDescent="0.55000000000000004">
      <c r="H24577" s="4"/>
      <c r="M24577" s="5"/>
      <c r="N24577" s="6"/>
    </row>
    <row r="24578" spans="8:14" x14ac:dyDescent="0.55000000000000004">
      <c r="H24578" s="4"/>
      <c r="M24578" s="5"/>
      <c r="N24578" s="6"/>
    </row>
    <row r="24579" spans="8:14" x14ac:dyDescent="0.55000000000000004">
      <c r="H24579" s="4"/>
      <c r="M24579" s="5"/>
      <c r="N24579" s="6"/>
    </row>
    <row r="24580" spans="8:14" x14ac:dyDescent="0.55000000000000004">
      <c r="H24580" s="4"/>
      <c r="M24580" s="5"/>
      <c r="N24580" s="6"/>
    </row>
    <row r="24581" spans="8:14" x14ac:dyDescent="0.55000000000000004">
      <c r="H24581" s="4"/>
      <c r="M24581" s="5"/>
      <c r="N24581" s="6"/>
    </row>
    <row r="24582" spans="8:14" x14ac:dyDescent="0.55000000000000004">
      <c r="H24582" s="4"/>
      <c r="M24582" s="5"/>
      <c r="N24582" s="6"/>
    </row>
    <row r="24583" spans="8:14" x14ac:dyDescent="0.55000000000000004">
      <c r="H24583" s="4"/>
      <c r="M24583" s="5"/>
      <c r="N24583" s="6"/>
    </row>
    <row r="24584" spans="8:14" x14ac:dyDescent="0.55000000000000004">
      <c r="H24584" s="4"/>
      <c r="M24584" s="5"/>
      <c r="N24584" s="6"/>
    </row>
    <row r="24585" spans="8:14" x14ac:dyDescent="0.55000000000000004">
      <c r="H24585" s="4"/>
      <c r="M24585" s="5"/>
      <c r="N24585" s="6"/>
    </row>
    <row r="24586" spans="8:14" x14ac:dyDescent="0.55000000000000004">
      <c r="H24586" s="4"/>
      <c r="M24586" s="5"/>
      <c r="N24586" s="6"/>
    </row>
    <row r="24587" spans="8:14" x14ac:dyDescent="0.55000000000000004">
      <c r="H24587" s="4"/>
      <c r="M24587" s="5"/>
      <c r="N24587" s="6"/>
    </row>
    <row r="24588" spans="8:14" x14ac:dyDescent="0.55000000000000004">
      <c r="H24588" s="4"/>
      <c r="M24588" s="5"/>
      <c r="N24588" s="6"/>
    </row>
    <row r="24589" spans="8:14" x14ac:dyDescent="0.55000000000000004">
      <c r="H24589" s="4"/>
      <c r="M24589" s="5"/>
      <c r="N24589" s="6"/>
    </row>
    <row r="24590" spans="8:14" x14ac:dyDescent="0.55000000000000004">
      <c r="H24590" s="4"/>
      <c r="M24590" s="5"/>
      <c r="N24590" s="6"/>
    </row>
    <row r="24591" spans="8:14" x14ac:dyDescent="0.55000000000000004">
      <c r="H24591" s="4"/>
      <c r="M24591" s="5"/>
      <c r="N24591" s="6"/>
    </row>
    <row r="24592" spans="8:14" x14ac:dyDescent="0.55000000000000004">
      <c r="H24592" s="4"/>
      <c r="M24592" s="5"/>
      <c r="N24592" s="6"/>
    </row>
    <row r="24593" spans="8:14" x14ac:dyDescent="0.55000000000000004">
      <c r="H24593" s="4"/>
      <c r="M24593" s="5"/>
      <c r="N24593" s="6"/>
    </row>
    <row r="24594" spans="8:14" x14ac:dyDescent="0.55000000000000004">
      <c r="H24594" s="4"/>
      <c r="M24594" s="5"/>
      <c r="N24594" s="6"/>
    </row>
    <row r="24595" spans="8:14" x14ac:dyDescent="0.55000000000000004">
      <c r="H24595" s="4"/>
      <c r="M24595" s="5"/>
      <c r="N24595" s="6"/>
    </row>
    <row r="24596" spans="8:14" x14ac:dyDescent="0.55000000000000004">
      <c r="H24596" s="4"/>
      <c r="M24596" s="5"/>
      <c r="N24596" s="6"/>
    </row>
    <row r="24597" spans="8:14" x14ac:dyDescent="0.55000000000000004">
      <c r="H24597" s="4"/>
      <c r="M24597" s="5"/>
      <c r="N24597" s="6"/>
    </row>
    <row r="24598" spans="8:14" x14ac:dyDescent="0.55000000000000004">
      <c r="H24598" s="4"/>
      <c r="M24598" s="5"/>
      <c r="N24598" s="6"/>
    </row>
    <row r="24599" spans="8:14" x14ac:dyDescent="0.55000000000000004">
      <c r="H24599" s="4"/>
      <c r="M24599" s="5"/>
      <c r="N24599" s="6"/>
    </row>
    <row r="24600" spans="8:14" x14ac:dyDescent="0.55000000000000004">
      <c r="H24600" s="4"/>
      <c r="M24600" s="5"/>
      <c r="N24600" s="6"/>
    </row>
    <row r="24601" spans="8:14" x14ac:dyDescent="0.55000000000000004">
      <c r="H24601" s="4"/>
      <c r="M24601" s="5"/>
      <c r="N24601" s="6"/>
    </row>
    <row r="24602" spans="8:14" x14ac:dyDescent="0.55000000000000004">
      <c r="H24602" s="4"/>
      <c r="M24602" s="5"/>
      <c r="N24602" s="6"/>
    </row>
    <row r="24603" spans="8:14" x14ac:dyDescent="0.55000000000000004">
      <c r="H24603" s="4"/>
      <c r="M24603" s="5"/>
      <c r="N24603" s="6"/>
    </row>
    <row r="24604" spans="8:14" x14ac:dyDescent="0.55000000000000004">
      <c r="H24604" s="4"/>
      <c r="M24604" s="5"/>
      <c r="N24604" s="6"/>
    </row>
    <row r="24605" spans="8:14" x14ac:dyDescent="0.55000000000000004">
      <c r="H24605" s="4"/>
      <c r="M24605" s="5"/>
      <c r="N24605" s="6"/>
    </row>
    <row r="24606" spans="8:14" x14ac:dyDescent="0.55000000000000004">
      <c r="H24606" s="4"/>
      <c r="M24606" s="5"/>
      <c r="N24606" s="6"/>
    </row>
    <row r="24607" spans="8:14" x14ac:dyDescent="0.55000000000000004">
      <c r="H24607" s="4"/>
      <c r="M24607" s="5"/>
      <c r="N24607" s="6"/>
    </row>
    <row r="24608" spans="8:14" x14ac:dyDescent="0.55000000000000004">
      <c r="H24608" s="4"/>
      <c r="M24608" s="5"/>
      <c r="N24608" s="6"/>
    </row>
    <row r="24609" spans="8:14" x14ac:dyDescent="0.55000000000000004">
      <c r="H24609" s="4"/>
      <c r="M24609" s="5"/>
      <c r="N24609" s="6"/>
    </row>
    <row r="24610" spans="8:14" x14ac:dyDescent="0.55000000000000004">
      <c r="H24610" s="4"/>
      <c r="M24610" s="5"/>
      <c r="N24610" s="6"/>
    </row>
    <row r="24611" spans="8:14" x14ac:dyDescent="0.55000000000000004">
      <c r="H24611" s="4"/>
      <c r="M24611" s="5"/>
      <c r="N24611" s="6"/>
    </row>
    <row r="24612" spans="8:14" x14ac:dyDescent="0.55000000000000004">
      <c r="H24612" s="4"/>
      <c r="M24612" s="5"/>
      <c r="N24612" s="6"/>
    </row>
    <row r="24613" spans="8:14" x14ac:dyDescent="0.55000000000000004">
      <c r="H24613" s="4"/>
      <c r="M24613" s="5"/>
      <c r="N24613" s="6"/>
    </row>
    <row r="24614" spans="8:14" x14ac:dyDescent="0.55000000000000004">
      <c r="H24614" s="4"/>
      <c r="M24614" s="5"/>
      <c r="N24614" s="6"/>
    </row>
    <row r="24615" spans="8:14" x14ac:dyDescent="0.55000000000000004">
      <c r="H24615" s="4"/>
      <c r="M24615" s="5"/>
      <c r="N24615" s="6"/>
    </row>
    <row r="24616" spans="8:14" x14ac:dyDescent="0.55000000000000004">
      <c r="H24616" s="4"/>
      <c r="M24616" s="5"/>
      <c r="N24616" s="6"/>
    </row>
    <row r="24617" spans="8:14" x14ac:dyDescent="0.55000000000000004">
      <c r="H24617" s="4"/>
      <c r="M24617" s="5"/>
      <c r="N24617" s="6"/>
    </row>
    <row r="24618" spans="8:14" x14ac:dyDescent="0.55000000000000004">
      <c r="H24618" s="4"/>
      <c r="M24618" s="5"/>
      <c r="N24618" s="6"/>
    </row>
    <row r="24619" spans="8:14" x14ac:dyDescent="0.55000000000000004">
      <c r="H24619" s="4"/>
      <c r="M24619" s="5"/>
      <c r="N24619" s="6"/>
    </row>
    <row r="24620" spans="8:14" x14ac:dyDescent="0.55000000000000004">
      <c r="H24620" s="4"/>
      <c r="M24620" s="5"/>
      <c r="N24620" s="6"/>
    </row>
    <row r="24621" spans="8:14" x14ac:dyDescent="0.55000000000000004">
      <c r="H24621" s="4"/>
      <c r="M24621" s="5"/>
      <c r="N24621" s="6"/>
    </row>
    <row r="24622" spans="8:14" x14ac:dyDescent="0.55000000000000004">
      <c r="H24622" s="4"/>
      <c r="M24622" s="5"/>
      <c r="N24622" s="6"/>
    </row>
    <row r="24623" spans="8:14" x14ac:dyDescent="0.55000000000000004">
      <c r="H24623" s="4"/>
      <c r="M24623" s="5"/>
      <c r="N24623" s="6"/>
    </row>
    <row r="24624" spans="8:14" x14ac:dyDescent="0.55000000000000004">
      <c r="H24624" s="4"/>
      <c r="M24624" s="5"/>
      <c r="N24624" s="6"/>
    </row>
    <row r="24625" spans="8:14" x14ac:dyDescent="0.55000000000000004">
      <c r="H24625" s="4"/>
      <c r="M24625" s="5"/>
      <c r="N24625" s="6"/>
    </row>
    <row r="24626" spans="8:14" x14ac:dyDescent="0.55000000000000004">
      <c r="H24626" s="4"/>
      <c r="M24626" s="5"/>
      <c r="N24626" s="6"/>
    </row>
    <row r="24627" spans="8:14" x14ac:dyDescent="0.55000000000000004">
      <c r="H24627" s="4"/>
      <c r="M24627" s="5"/>
      <c r="N24627" s="6"/>
    </row>
    <row r="24628" spans="8:14" x14ac:dyDescent="0.55000000000000004">
      <c r="H24628" s="4"/>
      <c r="M24628" s="5"/>
      <c r="N24628" s="6"/>
    </row>
    <row r="24629" spans="8:14" x14ac:dyDescent="0.55000000000000004">
      <c r="H24629" s="4"/>
      <c r="M24629" s="5"/>
      <c r="N24629" s="6"/>
    </row>
    <row r="24630" spans="8:14" x14ac:dyDescent="0.55000000000000004">
      <c r="H24630" s="4"/>
      <c r="M24630" s="5"/>
      <c r="N24630" s="6"/>
    </row>
    <row r="24631" spans="8:14" x14ac:dyDescent="0.55000000000000004">
      <c r="H24631" s="4"/>
      <c r="M24631" s="5"/>
      <c r="N24631" s="6"/>
    </row>
    <row r="24632" spans="8:14" x14ac:dyDescent="0.55000000000000004">
      <c r="H24632" s="4"/>
      <c r="M24632" s="5"/>
      <c r="N24632" s="6"/>
    </row>
    <row r="24633" spans="8:14" x14ac:dyDescent="0.55000000000000004">
      <c r="H24633" s="4"/>
      <c r="M24633" s="5"/>
      <c r="N24633" s="6"/>
    </row>
    <row r="24634" spans="8:14" x14ac:dyDescent="0.55000000000000004">
      <c r="H24634" s="4"/>
      <c r="M24634" s="5"/>
      <c r="N24634" s="6"/>
    </row>
    <row r="24635" spans="8:14" x14ac:dyDescent="0.55000000000000004">
      <c r="H24635" s="4"/>
      <c r="M24635" s="5"/>
      <c r="N24635" s="6"/>
    </row>
    <row r="24636" spans="8:14" x14ac:dyDescent="0.55000000000000004">
      <c r="H24636" s="4"/>
      <c r="M24636" s="5"/>
      <c r="N24636" s="6"/>
    </row>
    <row r="24637" spans="8:14" x14ac:dyDescent="0.55000000000000004">
      <c r="H24637" s="4"/>
      <c r="M24637" s="5"/>
      <c r="N24637" s="6"/>
    </row>
    <row r="24638" spans="8:14" x14ac:dyDescent="0.55000000000000004">
      <c r="H24638" s="4"/>
      <c r="M24638" s="5"/>
      <c r="N24638" s="6"/>
    </row>
    <row r="24639" spans="8:14" x14ac:dyDescent="0.55000000000000004">
      <c r="H24639" s="4"/>
      <c r="M24639" s="5"/>
      <c r="N24639" s="6"/>
    </row>
    <row r="24640" spans="8:14" x14ac:dyDescent="0.55000000000000004">
      <c r="H24640" s="4"/>
      <c r="M24640" s="5"/>
      <c r="N24640" s="6"/>
    </row>
    <row r="24641" spans="8:14" x14ac:dyDescent="0.55000000000000004">
      <c r="H24641" s="4"/>
      <c r="M24641" s="5"/>
      <c r="N24641" s="6"/>
    </row>
    <row r="24642" spans="8:14" x14ac:dyDescent="0.55000000000000004">
      <c r="H24642" s="4"/>
      <c r="M24642" s="5"/>
      <c r="N24642" s="6"/>
    </row>
    <row r="24643" spans="8:14" x14ac:dyDescent="0.55000000000000004">
      <c r="H24643" s="4"/>
      <c r="M24643" s="5"/>
      <c r="N24643" s="6"/>
    </row>
    <row r="24644" spans="8:14" x14ac:dyDescent="0.55000000000000004">
      <c r="H24644" s="4"/>
      <c r="M24644" s="5"/>
      <c r="N24644" s="6"/>
    </row>
    <row r="24645" spans="8:14" x14ac:dyDescent="0.55000000000000004">
      <c r="H24645" s="4"/>
      <c r="M24645" s="5"/>
      <c r="N24645" s="6"/>
    </row>
    <row r="24646" spans="8:14" x14ac:dyDescent="0.55000000000000004">
      <c r="H24646" s="4"/>
      <c r="M24646" s="5"/>
      <c r="N24646" s="6"/>
    </row>
    <row r="24647" spans="8:14" x14ac:dyDescent="0.55000000000000004">
      <c r="H24647" s="4"/>
      <c r="M24647" s="5"/>
      <c r="N24647" s="6"/>
    </row>
    <row r="24648" spans="8:14" x14ac:dyDescent="0.55000000000000004">
      <c r="H24648" s="4"/>
      <c r="M24648" s="5"/>
      <c r="N24648" s="6"/>
    </row>
    <row r="24649" spans="8:14" x14ac:dyDescent="0.55000000000000004">
      <c r="H24649" s="4"/>
      <c r="M24649" s="5"/>
      <c r="N24649" s="6"/>
    </row>
    <row r="24650" spans="8:14" x14ac:dyDescent="0.55000000000000004">
      <c r="H24650" s="4"/>
      <c r="M24650" s="5"/>
      <c r="N24650" s="6"/>
    </row>
    <row r="24651" spans="8:14" x14ac:dyDescent="0.55000000000000004">
      <c r="H24651" s="4"/>
      <c r="M24651" s="5"/>
      <c r="N24651" s="6"/>
    </row>
    <row r="24652" spans="8:14" x14ac:dyDescent="0.55000000000000004">
      <c r="H24652" s="4"/>
      <c r="M24652" s="5"/>
      <c r="N24652" s="6"/>
    </row>
    <row r="24653" spans="8:14" x14ac:dyDescent="0.55000000000000004">
      <c r="H24653" s="4"/>
      <c r="M24653" s="5"/>
      <c r="N24653" s="6"/>
    </row>
    <row r="24654" spans="8:14" x14ac:dyDescent="0.55000000000000004">
      <c r="H24654" s="4"/>
      <c r="M24654" s="5"/>
      <c r="N24654" s="6"/>
    </row>
    <row r="24655" spans="8:14" x14ac:dyDescent="0.55000000000000004">
      <c r="H24655" s="4"/>
      <c r="M24655" s="5"/>
      <c r="N24655" s="6"/>
    </row>
    <row r="24656" spans="8:14" x14ac:dyDescent="0.55000000000000004">
      <c r="H24656" s="4"/>
      <c r="M24656" s="5"/>
      <c r="N24656" s="6"/>
    </row>
    <row r="24657" spans="8:14" x14ac:dyDescent="0.55000000000000004">
      <c r="H24657" s="4"/>
      <c r="M24657" s="5"/>
      <c r="N24657" s="6"/>
    </row>
    <row r="24658" spans="8:14" x14ac:dyDescent="0.55000000000000004">
      <c r="H24658" s="4"/>
      <c r="M24658" s="5"/>
      <c r="N24658" s="6"/>
    </row>
    <row r="24659" spans="8:14" x14ac:dyDescent="0.55000000000000004">
      <c r="H24659" s="4"/>
      <c r="M24659" s="5"/>
      <c r="N24659" s="6"/>
    </row>
    <row r="24660" spans="8:14" x14ac:dyDescent="0.55000000000000004">
      <c r="H24660" s="4"/>
      <c r="M24660" s="5"/>
      <c r="N24660" s="6"/>
    </row>
    <row r="24661" spans="8:14" x14ac:dyDescent="0.55000000000000004">
      <c r="H24661" s="4"/>
      <c r="M24661" s="5"/>
      <c r="N24661" s="6"/>
    </row>
    <row r="24662" spans="8:14" x14ac:dyDescent="0.55000000000000004">
      <c r="H24662" s="4"/>
      <c r="M24662" s="5"/>
      <c r="N24662" s="6"/>
    </row>
    <row r="24663" spans="8:14" x14ac:dyDescent="0.55000000000000004">
      <c r="H24663" s="4"/>
      <c r="M24663" s="5"/>
      <c r="N24663" s="6"/>
    </row>
    <row r="24664" spans="8:14" x14ac:dyDescent="0.55000000000000004">
      <c r="H24664" s="4"/>
      <c r="M24664" s="5"/>
      <c r="N24664" s="6"/>
    </row>
    <row r="24665" spans="8:14" x14ac:dyDescent="0.55000000000000004">
      <c r="H24665" s="4"/>
      <c r="M24665" s="5"/>
      <c r="N24665" s="6"/>
    </row>
    <row r="24666" spans="8:14" x14ac:dyDescent="0.55000000000000004">
      <c r="H24666" s="4"/>
      <c r="M24666" s="5"/>
      <c r="N24666" s="6"/>
    </row>
    <row r="24667" spans="8:14" x14ac:dyDescent="0.55000000000000004">
      <c r="H24667" s="4"/>
      <c r="M24667" s="5"/>
      <c r="N24667" s="6"/>
    </row>
    <row r="24668" spans="8:14" x14ac:dyDescent="0.55000000000000004">
      <c r="H24668" s="4"/>
      <c r="M24668" s="5"/>
      <c r="N24668" s="6"/>
    </row>
    <row r="24669" spans="8:14" x14ac:dyDescent="0.55000000000000004">
      <c r="H24669" s="4"/>
      <c r="M24669" s="5"/>
      <c r="N24669" s="6"/>
    </row>
    <row r="24670" spans="8:14" x14ac:dyDescent="0.55000000000000004">
      <c r="H24670" s="4"/>
      <c r="M24670" s="5"/>
      <c r="N24670" s="6"/>
    </row>
    <row r="24671" spans="8:14" x14ac:dyDescent="0.55000000000000004">
      <c r="H24671" s="4"/>
      <c r="M24671" s="5"/>
      <c r="N24671" s="6"/>
    </row>
    <row r="24672" spans="8:14" x14ac:dyDescent="0.55000000000000004">
      <c r="H24672" s="4"/>
      <c r="M24672" s="5"/>
      <c r="N24672" s="6"/>
    </row>
    <row r="24673" spans="8:14" x14ac:dyDescent="0.55000000000000004">
      <c r="H24673" s="4"/>
      <c r="M24673" s="5"/>
      <c r="N24673" s="6"/>
    </row>
    <row r="24674" spans="8:14" x14ac:dyDescent="0.55000000000000004">
      <c r="H24674" s="4"/>
      <c r="M24674" s="5"/>
      <c r="N24674" s="6"/>
    </row>
    <row r="24675" spans="8:14" x14ac:dyDescent="0.55000000000000004">
      <c r="H24675" s="4"/>
      <c r="M24675" s="5"/>
      <c r="N24675" s="6"/>
    </row>
    <row r="24676" spans="8:14" x14ac:dyDescent="0.55000000000000004">
      <c r="H24676" s="4"/>
      <c r="M24676" s="5"/>
      <c r="N24676" s="6"/>
    </row>
    <row r="24677" spans="8:14" x14ac:dyDescent="0.55000000000000004">
      <c r="H24677" s="4"/>
      <c r="M24677" s="5"/>
      <c r="N24677" s="6"/>
    </row>
    <row r="24678" spans="8:14" x14ac:dyDescent="0.55000000000000004">
      <c r="H24678" s="4"/>
      <c r="M24678" s="5"/>
      <c r="N24678" s="6"/>
    </row>
    <row r="24679" spans="8:14" x14ac:dyDescent="0.55000000000000004">
      <c r="H24679" s="4"/>
      <c r="M24679" s="5"/>
      <c r="N24679" s="6"/>
    </row>
    <row r="24680" spans="8:14" x14ac:dyDescent="0.55000000000000004">
      <c r="H24680" s="4"/>
      <c r="M24680" s="5"/>
      <c r="N24680" s="6"/>
    </row>
    <row r="24681" spans="8:14" x14ac:dyDescent="0.55000000000000004">
      <c r="H24681" s="4"/>
      <c r="M24681" s="5"/>
      <c r="N24681" s="6"/>
    </row>
    <row r="24682" spans="8:14" x14ac:dyDescent="0.55000000000000004">
      <c r="H24682" s="4"/>
      <c r="M24682" s="5"/>
      <c r="N24682" s="6"/>
    </row>
    <row r="24683" spans="8:14" x14ac:dyDescent="0.55000000000000004">
      <c r="H24683" s="4"/>
      <c r="M24683" s="5"/>
      <c r="N24683" s="6"/>
    </row>
    <row r="24684" spans="8:14" x14ac:dyDescent="0.55000000000000004">
      <c r="H24684" s="4"/>
      <c r="M24684" s="5"/>
      <c r="N24684" s="6"/>
    </row>
    <row r="24685" spans="8:14" x14ac:dyDescent="0.55000000000000004">
      <c r="H24685" s="4"/>
      <c r="M24685" s="5"/>
      <c r="N24685" s="6"/>
    </row>
    <row r="24686" spans="8:14" x14ac:dyDescent="0.55000000000000004">
      <c r="H24686" s="4"/>
      <c r="M24686" s="5"/>
      <c r="N24686" s="6"/>
    </row>
    <row r="24687" spans="8:14" x14ac:dyDescent="0.55000000000000004">
      <c r="H24687" s="4"/>
      <c r="M24687" s="5"/>
      <c r="N24687" s="6"/>
    </row>
    <row r="24688" spans="8:14" x14ac:dyDescent="0.55000000000000004">
      <c r="H24688" s="4"/>
      <c r="M24688" s="5"/>
      <c r="N24688" s="6"/>
    </row>
    <row r="24689" spans="8:14" x14ac:dyDescent="0.55000000000000004">
      <c r="H24689" s="4"/>
      <c r="M24689" s="5"/>
      <c r="N24689" s="6"/>
    </row>
    <row r="24690" spans="8:14" x14ac:dyDescent="0.55000000000000004">
      <c r="H24690" s="4"/>
      <c r="M24690" s="5"/>
      <c r="N24690" s="6"/>
    </row>
    <row r="24691" spans="8:14" x14ac:dyDescent="0.55000000000000004">
      <c r="H24691" s="4"/>
      <c r="M24691" s="5"/>
      <c r="N24691" s="6"/>
    </row>
    <row r="24692" spans="8:14" x14ac:dyDescent="0.55000000000000004">
      <c r="H24692" s="4"/>
      <c r="M24692" s="5"/>
      <c r="N24692" s="6"/>
    </row>
    <row r="24693" spans="8:14" x14ac:dyDescent="0.55000000000000004">
      <c r="H24693" s="4"/>
      <c r="M24693" s="5"/>
      <c r="N24693" s="6"/>
    </row>
    <row r="24694" spans="8:14" x14ac:dyDescent="0.55000000000000004">
      <c r="H24694" s="4"/>
      <c r="M24694" s="5"/>
      <c r="N24694" s="6"/>
    </row>
    <row r="24695" spans="8:14" x14ac:dyDescent="0.55000000000000004">
      <c r="H24695" s="4"/>
      <c r="M24695" s="5"/>
      <c r="N24695" s="6"/>
    </row>
    <row r="24696" spans="8:14" x14ac:dyDescent="0.55000000000000004">
      <c r="H24696" s="4"/>
      <c r="M24696" s="5"/>
      <c r="N24696" s="6"/>
    </row>
    <row r="24697" spans="8:14" x14ac:dyDescent="0.55000000000000004">
      <c r="H24697" s="4"/>
      <c r="M24697" s="5"/>
      <c r="N24697" s="6"/>
    </row>
    <row r="24698" spans="8:14" x14ac:dyDescent="0.55000000000000004">
      <c r="H24698" s="4"/>
      <c r="M24698" s="5"/>
      <c r="N24698" s="6"/>
    </row>
    <row r="24699" spans="8:14" x14ac:dyDescent="0.55000000000000004">
      <c r="H24699" s="4"/>
      <c r="M24699" s="5"/>
      <c r="N24699" s="6"/>
    </row>
    <row r="24700" spans="8:14" x14ac:dyDescent="0.55000000000000004">
      <c r="H24700" s="4"/>
      <c r="M24700" s="5"/>
      <c r="N24700" s="6"/>
    </row>
    <row r="24701" spans="8:14" x14ac:dyDescent="0.55000000000000004">
      <c r="H24701" s="4"/>
      <c r="M24701" s="5"/>
      <c r="N24701" s="6"/>
    </row>
    <row r="24702" spans="8:14" x14ac:dyDescent="0.55000000000000004">
      <c r="H24702" s="4"/>
      <c r="M24702" s="5"/>
      <c r="N24702" s="6"/>
    </row>
    <row r="24703" spans="8:14" x14ac:dyDescent="0.55000000000000004">
      <c r="H24703" s="4"/>
      <c r="M24703" s="5"/>
      <c r="N24703" s="6"/>
    </row>
    <row r="24704" spans="8:14" x14ac:dyDescent="0.55000000000000004">
      <c r="H24704" s="4"/>
      <c r="M24704" s="5"/>
      <c r="N24704" s="6"/>
    </row>
    <row r="24705" spans="8:14" x14ac:dyDescent="0.55000000000000004">
      <c r="H24705" s="4"/>
      <c r="M24705" s="5"/>
      <c r="N24705" s="6"/>
    </row>
    <row r="24706" spans="8:14" x14ac:dyDescent="0.55000000000000004">
      <c r="H24706" s="4"/>
      <c r="M24706" s="5"/>
      <c r="N24706" s="6"/>
    </row>
    <row r="24707" spans="8:14" x14ac:dyDescent="0.55000000000000004">
      <c r="H24707" s="4"/>
      <c r="M24707" s="5"/>
      <c r="N24707" s="6"/>
    </row>
    <row r="24708" spans="8:14" x14ac:dyDescent="0.55000000000000004">
      <c r="H24708" s="4"/>
      <c r="M24708" s="5"/>
      <c r="N24708" s="6"/>
    </row>
    <row r="24709" spans="8:14" x14ac:dyDescent="0.55000000000000004">
      <c r="H24709" s="4"/>
      <c r="M24709" s="5"/>
      <c r="N24709" s="6"/>
    </row>
    <row r="24710" spans="8:14" x14ac:dyDescent="0.55000000000000004">
      <c r="H24710" s="4"/>
      <c r="M24710" s="5"/>
      <c r="N24710" s="6"/>
    </row>
    <row r="24711" spans="8:14" x14ac:dyDescent="0.55000000000000004">
      <c r="H24711" s="4"/>
      <c r="M24711" s="5"/>
      <c r="N24711" s="6"/>
    </row>
    <row r="24712" spans="8:14" x14ac:dyDescent="0.55000000000000004">
      <c r="H24712" s="4"/>
      <c r="M24712" s="5"/>
      <c r="N24712" s="6"/>
    </row>
    <row r="24713" spans="8:14" x14ac:dyDescent="0.55000000000000004">
      <c r="H24713" s="4"/>
      <c r="M24713" s="5"/>
      <c r="N24713" s="6"/>
    </row>
    <row r="24714" spans="8:14" x14ac:dyDescent="0.55000000000000004">
      <c r="H24714" s="4"/>
      <c r="M24714" s="5"/>
      <c r="N24714" s="6"/>
    </row>
    <row r="24715" spans="8:14" x14ac:dyDescent="0.55000000000000004">
      <c r="H24715" s="4"/>
      <c r="M24715" s="5"/>
      <c r="N24715" s="6"/>
    </row>
    <row r="24716" spans="8:14" x14ac:dyDescent="0.55000000000000004">
      <c r="H24716" s="4"/>
      <c r="M24716" s="5"/>
      <c r="N24716" s="6"/>
    </row>
    <row r="24717" spans="8:14" x14ac:dyDescent="0.55000000000000004">
      <c r="H24717" s="4"/>
      <c r="M24717" s="5"/>
      <c r="N24717" s="6"/>
    </row>
    <row r="24718" spans="8:14" x14ac:dyDescent="0.55000000000000004">
      <c r="H24718" s="4"/>
      <c r="M24718" s="5"/>
      <c r="N24718" s="6"/>
    </row>
    <row r="24719" spans="8:14" x14ac:dyDescent="0.55000000000000004">
      <c r="H24719" s="4"/>
      <c r="M24719" s="5"/>
      <c r="N24719" s="6"/>
    </row>
    <row r="24720" spans="8:14" x14ac:dyDescent="0.55000000000000004">
      <c r="H24720" s="4"/>
      <c r="M24720" s="5"/>
      <c r="N24720" s="6"/>
    </row>
    <row r="24721" spans="8:14" x14ac:dyDescent="0.55000000000000004">
      <c r="H24721" s="4"/>
      <c r="M24721" s="5"/>
      <c r="N24721" s="6"/>
    </row>
    <row r="24722" spans="8:14" x14ac:dyDescent="0.55000000000000004">
      <c r="H24722" s="4"/>
      <c r="M24722" s="5"/>
      <c r="N24722" s="6"/>
    </row>
    <row r="24723" spans="8:14" x14ac:dyDescent="0.55000000000000004">
      <c r="H24723" s="4"/>
      <c r="M24723" s="5"/>
      <c r="N24723" s="6"/>
    </row>
    <row r="24724" spans="8:14" x14ac:dyDescent="0.55000000000000004">
      <c r="H24724" s="4"/>
      <c r="M24724" s="5"/>
      <c r="N24724" s="6"/>
    </row>
    <row r="24725" spans="8:14" x14ac:dyDescent="0.55000000000000004">
      <c r="H24725" s="4"/>
      <c r="M24725" s="5"/>
      <c r="N24725" s="6"/>
    </row>
    <row r="24726" spans="8:14" x14ac:dyDescent="0.55000000000000004">
      <c r="H24726" s="4"/>
      <c r="M24726" s="5"/>
      <c r="N24726" s="6"/>
    </row>
    <row r="24727" spans="8:14" x14ac:dyDescent="0.55000000000000004">
      <c r="H24727" s="4"/>
      <c r="M24727" s="5"/>
      <c r="N24727" s="6"/>
    </row>
    <row r="24728" spans="8:14" x14ac:dyDescent="0.55000000000000004">
      <c r="H24728" s="4"/>
      <c r="M24728" s="5"/>
      <c r="N24728" s="6"/>
    </row>
    <row r="24729" spans="8:14" x14ac:dyDescent="0.55000000000000004">
      <c r="H24729" s="4"/>
      <c r="M24729" s="5"/>
      <c r="N24729" s="6"/>
    </row>
    <row r="24730" spans="8:14" x14ac:dyDescent="0.55000000000000004">
      <c r="H24730" s="4"/>
      <c r="M24730" s="5"/>
      <c r="N24730" s="6"/>
    </row>
    <row r="24731" spans="8:14" x14ac:dyDescent="0.55000000000000004">
      <c r="H24731" s="4"/>
      <c r="M24731" s="5"/>
      <c r="N24731" s="6"/>
    </row>
    <row r="24732" spans="8:14" x14ac:dyDescent="0.55000000000000004">
      <c r="H24732" s="4"/>
      <c r="M24732" s="5"/>
      <c r="N24732" s="6"/>
    </row>
    <row r="24733" spans="8:14" x14ac:dyDescent="0.55000000000000004">
      <c r="H24733" s="4"/>
      <c r="M24733" s="5"/>
      <c r="N24733" s="6"/>
    </row>
    <row r="24734" spans="8:14" x14ac:dyDescent="0.55000000000000004">
      <c r="H24734" s="4"/>
      <c r="M24734" s="5"/>
      <c r="N24734" s="6"/>
    </row>
    <row r="24735" spans="8:14" x14ac:dyDescent="0.55000000000000004">
      <c r="H24735" s="4"/>
      <c r="M24735" s="5"/>
      <c r="N24735" s="6"/>
    </row>
    <row r="24736" spans="8:14" x14ac:dyDescent="0.55000000000000004">
      <c r="H24736" s="4"/>
      <c r="M24736" s="5"/>
      <c r="N24736" s="6"/>
    </row>
    <row r="24737" spans="8:14" x14ac:dyDescent="0.55000000000000004">
      <c r="H24737" s="4"/>
      <c r="M24737" s="5"/>
      <c r="N24737" s="6"/>
    </row>
    <row r="24738" spans="8:14" x14ac:dyDescent="0.55000000000000004">
      <c r="H24738" s="4"/>
      <c r="M24738" s="5"/>
      <c r="N24738" s="6"/>
    </row>
    <row r="24739" spans="8:14" x14ac:dyDescent="0.55000000000000004">
      <c r="H24739" s="4"/>
      <c r="M24739" s="5"/>
      <c r="N24739" s="6"/>
    </row>
    <row r="24740" spans="8:14" x14ac:dyDescent="0.55000000000000004">
      <c r="H24740" s="4"/>
      <c r="M24740" s="5"/>
      <c r="N24740" s="6"/>
    </row>
    <row r="24741" spans="8:14" x14ac:dyDescent="0.55000000000000004">
      <c r="H24741" s="4"/>
      <c r="M24741" s="5"/>
      <c r="N24741" s="6"/>
    </row>
    <row r="24742" spans="8:14" x14ac:dyDescent="0.55000000000000004">
      <c r="H24742" s="4"/>
      <c r="M24742" s="5"/>
      <c r="N24742" s="6"/>
    </row>
    <row r="24743" spans="8:14" x14ac:dyDescent="0.55000000000000004">
      <c r="H24743" s="4"/>
      <c r="M24743" s="5"/>
      <c r="N24743" s="6"/>
    </row>
    <row r="24744" spans="8:14" x14ac:dyDescent="0.55000000000000004">
      <c r="H24744" s="4"/>
      <c r="M24744" s="5"/>
      <c r="N24744" s="6"/>
    </row>
    <row r="24745" spans="8:14" x14ac:dyDescent="0.55000000000000004">
      <c r="H24745" s="4"/>
      <c r="M24745" s="5"/>
      <c r="N24745" s="6"/>
    </row>
    <row r="24746" spans="8:14" x14ac:dyDescent="0.55000000000000004">
      <c r="H24746" s="4"/>
      <c r="M24746" s="5"/>
      <c r="N24746" s="6"/>
    </row>
    <row r="24747" spans="8:14" x14ac:dyDescent="0.55000000000000004">
      <c r="H24747" s="4"/>
      <c r="M24747" s="5"/>
      <c r="N24747" s="6"/>
    </row>
    <row r="24748" spans="8:14" x14ac:dyDescent="0.55000000000000004">
      <c r="H24748" s="4"/>
      <c r="M24748" s="5"/>
      <c r="N24748" s="6"/>
    </row>
    <row r="24749" spans="8:14" x14ac:dyDescent="0.55000000000000004">
      <c r="H24749" s="4"/>
      <c r="M24749" s="5"/>
      <c r="N24749" s="6"/>
    </row>
    <row r="24750" spans="8:14" x14ac:dyDescent="0.55000000000000004">
      <c r="H24750" s="4"/>
      <c r="M24750" s="5"/>
      <c r="N24750" s="6"/>
    </row>
    <row r="24751" spans="8:14" x14ac:dyDescent="0.55000000000000004">
      <c r="H24751" s="4"/>
      <c r="M24751" s="5"/>
      <c r="N24751" s="6"/>
    </row>
    <row r="24752" spans="8:14" x14ac:dyDescent="0.55000000000000004">
      <c r="H24752" s="4"/>
      <c r="M24752" s="5"/>
      <c r="N24752" s="6"/>
    </row>
    <row r="24753" spans="8:14" x14ac:dyDescent="0.55000000000000004">
      <c r="H24753" s="4"/>
      <c r="M24753" s="5"/>
      <c r="N24753" s="6"/>
    </row>
    <row r="24754" spans="8:14" x14ac:dyDescent="0.55000000000000004">
      <c r="H24754" s="4"/>
      <c r="M24754" s="5"/>
      <c r="N24754" s="6"/>
    </row>
    <row r="24755" spans="8:14" x14ac:dyDescent="0.55000000000000004">
      <c r="H24755" s="4"/>
      <c r="M24755" s="5"/>
      <c r="N24755" s="6"/>
    </row>
    <row r="24756" spans="8:14" x14ac:dyDescent="0.55000000000000004">
      <c r="H24756" s="4"/>
      <c r="M24756" s="5"/>
      <c r="N24756" s="6"/>
    </row>
    <row r="24757" spans="8:14" x14ac:dyDescent="0.55000000000000004">
      <c r="H24757" s="4"/>
      <c r="M24757" s="5"/>
      <c r="N24757" s="6"/>
    </row>
    <row r="24758" spans="8:14" x14ac:dyDescent="0.55000000000000004">
      <c r="H24758" s="4"/>
      <c r="M24758" s="5"/>
      <c r="N24758" s="6"/>
    </row>
    <row r="24759" spans="8:14" x14ac:dyDescent="0.55000000000000004">
      <c r="H24759" s="4"/>
      <c r="M24759" s="5"/>
      <c r="N24759" s="6"/>
    </row>
    <row r="24760" spans="8:14" x14ac:dyDescent="0.55000000000000004">
      <c r="H24760" s="4"/>
      <c r="M24760" s="5"/>
      <c r="N24760" s="6"/>
    </row>
    <row r="24761" spans="8:14" x14ac:dyDescent="0.55000000000000004">
      <c r="H24761" s="4"/>
      <c r="M24761" s="5"/>
      <c r="N24761" s="6"/>
    </row>
    <row r="24762" spans="8:14" x14ac:dyDescent="0.55000000000000004">
      <c r="H24762" s="4"/>
      <c r="M24762" s="5"/>
      <c r="N24762" s="6"/>
    </row>
    <row r="24763" spans="8:14" x14ac:dyDescent="0.55000000000000004">
      <c r="H24763" s="4"/>
      <c r="M24763" s="5"/>
      <c r="N24763" s="6"/>
    </row>
    <row r="24764" spans="8:14" x14ac:dyDescent="0.55000000000000004">
      <c r="H24764" s="4"/>
      <c r="M24764" s="5"/>
      <c r="N24764" s="6"/>
    </row>
    <row r="24765" spans="8:14" x14ac:dyDescent="0.55000000000000004">
      <c r="H24765" s="4"/>
      <c r="M24765" s="5"/>
      <c r="N24765" s="6"/>
    </row>
    <row r="24766" spans="8:14" x14ac:dyDescent="0.55000000000000004">
      <c r="H24766" s="4"/>
      <c r="M24766" s="5"/>
      <c r="N24766" s="6"/>
    </row>
    <row r="24767" spans="8:14" x14ac:dyDescent="0.55000000000000004">
      <c r="H24767" s="4"/>
      <c r="M24767" s="5"/>
      <c r="N24767" s="6"/>
    </row>
    <row r="24768" spans="8:14" x14ac:dyDescent="0.55000000000000004">
      <c r="H24768" s="4"/>
      <c r="M24768" s="5"/>
      <c r="N24768" s="6"/>
    </row>
    <row r="24769" spans="8:14" x14ac:dyDescent="0.55000000000000004">
      <c r="H24769" s="4"/>
      <c r="M24769" s="5"/>
      <c r="N24769" s="6"/>
    </row>
    <row r="24770" spans="8:14" x14ac:dyDescent="0.55000000000000004">
      <c r="H24770" s="4"/>
      <c r="M24770" s="5"/>
      <c r="N24770" s="6"/>
    </row>
    <row r="24771" spans="8:14" x14ac:dyDescent="0.55000000000000004">
      <c r="H24771" s="4"/>
      <c r="M24771" s="5"/>
      <c r="N24771" s="6"/>
    </row>
    <row r="24772" spans="8:14" x14ac:dyDescent="0.55000000000000004">
      <c r="H24772" s="4"/>
      <c r="M24772" s="5"/>
      <c r="N24772" s="6"/>
    </row>
    <row r="24773" spans="8:14" x14ac:dyDescent="0.55000000000000004">
      <c r="H24773" s="4"/>
      <c r="M24773" s="5"/>
      <c r="N24773" s="6"/>
    </row>
    <row r="24774" spans="8:14" x14ac:dyDescent="0.55000000000000004">
      <c r="H24774" s="4"/>
      <c r="M24774" s="5"/>
      <c r="N24774" s="6"/>
    </row>
    <row r="24775" spans="8:14" x14ac:dyDescent="0.55000000000000004">
      <c r="H24775" s="4"/>
      <c r="M24775" s="5"/>
      <c r="N24775" s="6"/>
    </row>
    <row r="24776" spans="8:14" x14ac:dyDescent="0.55000000000000004">
      <c r="H24776" s="4"/>
      <c r="M24776" s="5"/>
      <c r="N24776" s="6"/>
    </row>
    <row r="24777" spans="8:14" x14ac:dyDescent="0.55000000000000004">
      <c r="H24777" s="4"/>
      <c r="M24777" s="5"/>
      <c r="N24777" s="6"/>
    </row>
    <row r="24778" spans="8:14" x14ac:dyDescent="0.55000000000000004">
      <c r="H24778" s="4"/>
      <c r="M24778" s="5"/>
      <c r="N24778" s="6"/>
    </row>
    <row r="24779" spans="8:14" x14ac:dyDescent="0.55000000000000004">
      <c r="H24779" s="4"/>
      <c r="M24779" s="5"/>
      <c r="N24779" s="6"/>
    </row>
    <row r="24780" spans="8:14" x14ac:dyDescent="0.55000000000000004">
      <c r="H24780" s="4"/>
      <c r="M24780" s="5"/>
      <c r="N24780" s="6"/>
    </row>
    <row r="24781" spans="8:14" x14ac:dyDescent="0.55000000000000004">
      <c r="H24781" s="4"/>
      <c r="M24781" s="5"/>
      <c r="N24781" s="6"/>
    </row>
    <row r="24782" spans="8:14" x14ac:dyDescent="0.55000000000000004">
      <c r="H24782" s="4"/>
      <c r="M24782" s="5"/>
      <c r="N24782" s="6"/>
    </row>
    <row r="24783" spans="8:14" x14ac:dyDescent="0.55000000000000004">
      <c r="H24783" s="4"/>
      <c r="M24783" s="5"/>
      <c r="N24783" s="6"/>
    </row>
    <row r="24784" spans="8:14" x14ac:dyDescent="0.55000000000000004">
      <c r="H24784" s="4"/>
      <c r="M24784" s="5"/>
      <c r="N24784" s="6"/>
    </row>
    <row r="24785" spans="8:14" x14ac:dyDescent="0.55000000000000004">
      <c r="H24785" s="4"/>
      <c r="M24785" s="5"/>
      <c r="N24785" s="6"/>
    </row>
    <row r="24786" spans="8:14" x14ac:dyDescent="0.55000000000000004">
      <c r="H24786" s="4"/>
      <c r="M24786" s="5"/>
      <c r="N24786" s="6"/>
    </row>
    <row r="24787" spans="8:14" x14ac:dyDescent="0.55000000000000004">
      <c r="H24787" s="4"/>
      <c r="M24787" s="5"/>
      <c r="N24787" s="6"/>
    </row>
    <row r="24788" spans="8:14" x14ac:dyDescent="0.55000000000000004">
      <c r="H24788" s="4"/>
      <c r="M24788" s="5"/>
      <c r="N24788" s="6"/>
    </row>
    <row r="24789" spans="8:14" x14ac:dyDescent="0.55000000000000004">
      <c r="H24789" s="4"/>
      <c r="M24789" s="5"/>
      <c r="N24789" s="6"/>
    </row>
    <row r="24790" spans="8:14" x14ac:dyDescent="0.55000000000000004">
      <c r="H24790" s="4"/>
      <c r="M24790" s="5"/>
      <c r="N24790" s="6"/>
    </row>
    <row r="24791" spans="8:14" x14ac:dyDescent="0.55000000000000004">
      <c r="H24791" s="4"/>
      <c r="M24791" s="5"/>
      <c r="N24791" s="6"/>
    </row>
    <row r="24792" spans="8:14" x14ac:dyDescent="0.55000000000000004">
      <c r="H24792" s="4"/>
      <c r="M24792" s="5"/>
      <c r="N24792" s="6"/>
    </row>
    <row r="24793" spans="8:14" x14ac:dyDescent="0.55000000000000004">
      <c r="H24793" s="4"/>
      <c r="M24793" s="5"/>
      <c r="N24793" s="6"/>
    </row>
    <row r="24794" spans="8:14" x14ac:dyDescent="0.55000000000000004">
      <c r="H24794" s="4"/>
      <c r="M24794" s="5"/>
      <c r="N24794" s="6"/>
    </row>
    <row r="24795" spans="8:14" x14ac:dyDescent="0.55000000000000004">
      <c r="H24795" s="4"/>
      <c r="M24795" s="5"/>
      <c r="N24795" s="6"/>
    </row>
    <row r="24796" spans="8:14" x14ac:dyDescent="0.55000000000000004">
      <c r="H24796" s="4"/>
      <c r="M24796" s="5"/>
      <c r="N24796" s="6"/>
    </row>
    <row r="24797" spans="8:14" x14ac:dyDescent="0.55000000000000004">
      <c r="H24797" s="4"/>
      <c r="M24797" s="5"/>
      <c r="N24797" s="6"/>
    </row>
    <row r="24798" spans="8:14" x14ac:dyDescent="0.55000000000000004">
      <c r="H24798" s="4"/>
      <c r="M24798" s="5"/>
      <c r="N24798" s="6"/>
    </row>
    <row r="24799" spans="8:14" x14ac:dyDescent="0.55000000000000004">
      <c r="H24799" s="4"/>
      <c r="M24799" s="5"/>
      <c r="N24799" s="6"/>
    </row>
    <row r="24800" spans="8:14" x14ac:dyDescent="0.55000000000000004">
      <c r="H24800" s="4"/>
      <c r="M24800" s="5"/>
      <c r="N24800" s="6"/>
    </row>
    <row r="24801" spans="8:14" x14ac:dyDescent="0.55000000000000004">
      <c r="H24801" s="4"/>
      <c r="M24801" s="5"/>
      <c r="N24801" s="6"/>
    </row>
    <row r="24802" spans="8:14" x14ac:dyDescent="0.55000000000000004">
      <c r="H24802" s="4"/>
      <c r="M24802" s="5"/>
      <c r="N24802" s="6"/>
    </row>
    <row r="24803" spans="8:14" x14ac:dyDescent="0.55000000000000004">
      <c r="H24803" s="4"/>
      <c r="M24803" s="5"/>
      <c r="N24803" s="6"/>
    </row>
    <row r="24804" spans="8:14" x14ac:dyDescent="0.55000000000000004">
      <c r="H24804" s="4"/>
      <c r="M24804" s="5"/>
      <c r="N24804" s="6"/>
    </row>
    <row r="24805" spans="8:14" x14ac:dyDescent="0.55000000000000004">
      <c r="H24805" s="4"/>
      <c r="M24805" s="5"/>
      <c r="N24805" s="6"/>
    </row>
    <row r="24806" spans="8:14" x14ac:dyDescent="0.55000000000000004">
      <c r="H24806" s="4"/>
      <c r="M24806" s="5"/>
      <c r="N24806" s="6"/>
    </row>
    <row r="24807" spans="8:14" x14ac:dyDescent="0.55000000000000004">
      <c r="H24807" s="4"/>
      <c r="M24807" s="5"/>
      <c r="N24807" s="6"/>
    </row>
    <row r="24808" spans="8:14" x14ac:dyDescent="0.55000000000000004">
      <c r="H24808" s="4"/>
      <c r="M24808" s="5"/>
      <c r="N24808" s="6"/>
    </row>
    <row r="24809" spans="8:14" x14ac:dyDescent="0.55000000000000004">
      <c r="H24809" s="4"/>
      <c r="M24809" s="5"/>
      <c r="N24809" s="6"/>
    </row>
    <row r="24810" spans="8:14" x14ac:dyDescent="0.55000000000000004">
      <c r="H24810" s="4"/>
      <c r="M24810" s="5"/>
      <c r="N24810" s="6"/>
    </row>
    <row r="24811" spans="8:14" x14ac:dyDescent="0.55000000000000004">
      <c r="H24811" s="4"/>
      <c r="M24811" s="5"/>
      <c r="N24811" s="6"/>
    </row>
    <row r="24812" spans="8:14" x14ac:dyDescent="0.55000000000000004">
      <c r="H24812" s="4"/>
      <c r="M24812" s="5"/>
      <c r="N24812" s="6"/>
    </row>
    <row r="24813" spans="8:14" x14ac:dyDescent="0.55000000000000004">
      <c r="H24813" s="4"/>
      <c r="M24813" s="5"/>
      <c r="N24813" s="6"/>
    </row>
    <row r="24814" spans="8:14" x14ac:dyDescent="0.55000000000000004">
      <c r="H24814" s="4"/>
      <c r="M24814" s="5"/>
      <c r="N24814" s="6"/>
    </row>
    <row r="24815" spans="8:14" x14ac:dyDescent="0.55000000000000004">
      <c r="H24815" s="4"/>
      <c r="M24815" s="5"/>
      <c r="N24815" s="6"/>
    </row>
    <row r="24816" spans="8:14" x14ac:dyDescent="0.55000000000000004">
      <c r="H24816" s="4"/>
      <c r="M24816" s="5"/>
      <c r="N24816" s="6"/>
    </row>
    <row r="24817" spans="8:14" x14ac:dyDescent="0.55000000000000004">
      <c r="H24817" s="4"/>
      <c r="M24817" s="5"/>
      <c r="N24817" s="6"/>
    </row>
    <row r="24818" spans="8:14" x14ac:dyDescent="0.55000000000000004">
      <c r="H24818" s="4"/>
      <c r="M24818" s="5"/>
      <c r="N24818" s="6"/>
    </row>
    <row r="24819" spans="8:14" x14ac:dyDescent="0.55000000000000004">
      <c r="H24819" s="4"/>
      <c r="M24819" s="5"/>
      <c r="N24819" s="6"/>
    </row>
    <row r="24820" spans="8:14" x14ac:dyDescent="0.55000000000000004">
      <c r="H24820" s="4"/>
      <c r="M24820" s="5"/>
      <c r="N24820" s="6"/>
    </row>
    <row r="24821" spans="8:14" x14ac:dyDescent="0.55000000000000004">
      <c r="H24821" s="4"/>
      <c r="M24821" s="5"/>
      <c r="N24821" s="6"/>
    </row>
    <row r="24822" spans="8:14" x14ac:dyDescent="0.55000000000000004">
      <c r="H24822" s="4"/>
      <c r="M24822" s="5"/>
      <c r="N24822" s="6"/>
    </row>
    <row r="24823" spans="8:14" x14ac:dyDescent="0.55000000000000004">
      <c r="H24823" s="4"/>
      <c r="M24823" s="5"/>
      <c r="N24823" s="6"/>
    </row>
    <row r="24824" spans="8:14" x14ac:dyDescent="0.55000000000000004">
      <c r="H24824" s="4"/>
      <c r="M24824" s="5"/>
      <c r="N24824" s="6"/>
    </row>
    <row r="24825" spans="8:14" x14ac:dyDescent="0.55000000000000004">
      <c r="H24825" s="4"/>
      <c r="M24825" s="5"/>
      <c r="N24825" s="6"/>
    </row>
    <row r="24826" spans="8:14" x14ac:dyDescent="0.55000000000000004">
      <c r="H24826" s="4"/>
      <c r="M24826" s="5"/>
      <c r="N24826" s="6"/>
    </row>
    <row r="24827" spans="8:14" x14ac:dyDescent="0.55000000000000004">
      <c r="H24827" s="4"/>
      <c r="M24827" s="5"/>
      <c r="N24827" s="6"/>
    </row>
    <row r="24828" spans="8:14" x14ac:dyDescent="0.55000000000000004">
      <c r="H24828" s="4"/>
      <c r="M24828" s="5"/>
      <c r="N24828" s="6"/>
    </row>
    <row r="24829" spans="8:14" x14ac:dyDescent="0.55000000000000004">
      <c r="H24829" s="4"/>
      <c r="M24829" s="5"/>
      <c r="N24829" s="6"/>
    </row>
    <row r="24830" spans="8:14" x14ac:dyDescent="0.55000000000000004">
      <c r="H24830" s="4"/>
      <c r="M24830" s="5"/>
      <c r="N24830" s="6"/>
    </row>
    <row r="24831" spans="8:14" x14ac:dyDescent="0.55000000000000004">
      <c r="H24831" s="4"/>
      <c r="M24831" s="5"/>
      <c r="N24831" s="6"/>
    </row>
    <row r="24832" spans="8:14" x14ac:dyDescent="0.55000000000000004">
      <c r="H24832" s="4"/>
      <c r="M24832" s="5"/>
      <c r="N24832" s="6"/>
    </row>
    <row r="24833" spans="8:14" x14ac:dyDescent="0.55000000000000004">
      <c r="H24833" s="4"/>
      <c r="M24833" s="5"/>
      <c r="N24833" s="6"/>
    </row>
    <row r="24834" spans="8:14" x14ac:dyDescent="0.55000000000000004">
      <c r="H24834" s="4"/>
      <c r="M24834" s="5"/>
      <c r="N24834" s="6"/>
    </row>
    <row r="24835" spans="8:14" x14ac:dyDescent="0.55000000000000004">
      <c r="H24835" s="4"/>
      <c r="M24835" s="5"/>
      <c r="N24835" s="6"/>
    </row>
    <row r="24836" spans="8:14" x14ac:dyDescent="0.55000000000000004">
      <c r="H24836" s="4"/>
      <c r="M24836" s="5"/>
      <c r="N24836" s="6"/>
    </row>
    <row r="24837" spans="8:14" x14ac:dyDescent="0.55000000000000004">
      <c r="H24837" s="4"/>
      <c r="M24837" s="5"/>
      <c r="N24837" s="6"/>
    </row>
    <row r="24838" spans="8:14" x14ac:dyDescent="0.55000000000000004">
      <c r="H24838" s="4"/>
      <c r="M24838" s="5"/>
      <c r="N24838" s="6"/>
    </row>
    <row r="24839" spans="8:14" x14ac:dyDescent="0.55000000000000004">
      <c r="H24839" s="4"/>
      <c r="M24839" s="5"/>
      <c r="N24839" s="6"/>
    </row>
    <row r="24840" spans="8:14" x14ac:dyDescent="0.55000000000000004">
      <c r="H24840" s="4"/>
      <c r="M24840" s="5"/>
      <c r="N24840" s="6"/>
    </row>
    <row r="24841" spans="8:14" x14ac:dyDescent="0.55000000000000004">
      <c r="H24841" s="4"/>
      <c r="M24841" s="5"/>
      <c r="N24841" s="6"/>
    </row>
    <row r="24842" spans="8:14" x14ac:dyDescent="0.55000000000000004">
      <c r="H24842" s="4"/>
      <c r="M24842" s="5"/>
      <c r="N24842" s="6"/>
    </row>
    <row r="24843" spans="8:14" x14ac:dyDescent="0.55000000000000004">
      <c r="H24843" s="4"/>
      <c r="M24843" s="5"/>
      <c r="N24843" s="6"/>
    </row>
    <row r="24844" spans="8:14" x14ac:dyDescent="0.55000000000000004">
      <c r="H24844" s="4"/>
      <c r="M24844" s="5"/>
      <c r="N24844" s="6"/>
    </row>
    <row r="24845" spans="8:14" x14ac:dyDescent="0.55000000000000004">
      <c r="H24845" s="4"/>
      <c r="M24845" s="5"/>
      <c r="N24845" s="6"/>
    </row>
    <row r="24846" spans="8:14" x14ac:dyDescent="0.55000000000000004">
      <c r="H24846" s="4"/>
      <c r="M24846" s="5"/>
      <c r="N24846" s="6"/>
    </row>
    <row r="24847" spans="8:14" x14ac:dyDescent="0.55000000000000004">
      <c r="H24847" s="4"/>
      <c r="M24847" s="5"/>
      <c r="N24847" s="6"/>
    </row>
    <row r="24848" spans="8:14" x14ac:dyDescent="0.55000000000000004">
      <c r="H24848" s="4"/>
      <c r="M24848" s="5"/>
      <c r="N24848" s="6"/>
    </row>
    <row r="24849" spans="8:14" x14ac:dyDescent="0.55000000000000004">
      <c r="H24849" s="4"/>
      <c r="M24849" s="5"/>
      <c r="N24849" s="6"/>
    </row>
    <row r="24850" spans="8:14" x14ac:dyDescent="0.55000000000000004">
      <c r="H24850" s="4"/>
      <c r="M24850" s="5"/>
      <c r="N24850" s="6"/>
    </row>
    <row r="24851" spans="8:14" x14ac:dyDescent="0.55000000000000004">
      <c r="H24851" s="4"/>
      <c r="M24851" s="5"/>
      <c r="N24851" s="6"/>
    </row>
    <row r="24852" spans="8:14" x14ac:dyDescent="0.55000000000000004">
      <c r="H24852" s="4"/>
      <c r="M24852" s="5"/>
      <c r="N24852" s="6"/>
    </row>
    <row r="24853" spans="8:14" x14ac:dyDescent="0.55000000000000004">
      <c r="H24853" s="4"/>
      <c r="M24853" s="5"/>
      <c r="N24853" s="6"/>
    </row>
    <row r="24854" spans="8:14" x14ac:dyDescent="0.55000000000000004">
      <c r="H24854" s="4"/>
      <c r="M24854" s="5"/>
      <c r="N24854" s="6"/>
    </row>
    <row r="24855" spans="8:14" x14ac:dyDescent="0.55000000000000004">
      <c r="H24855" s="4"/>
      <c r="M24855" s="5"/>
      <c r="N24855" s="6"/>
    </row>
    <row r="24856" spans="8:14" x14ac:dyDescent="0.55000000000000004">
      <c r="H24856" s="4"/>
      <c r="M24856" s="5"/>
      <c r="N24856" s="6"/>
    </row>
    <row r="24857" spans="8:14" x14ac:dyDescent="0.55000000000000004">
      <c r="H24857" s="4"/>
      <c r="M24857" s="5"/>
      <c r="N24857" s="6"/>
    </row>
    <row r="24858" spans="8:14" x14ac:dyDescent="0.55000000000000004">
      <c r="H24858" s="4"/>
      <c r="M24858" s="5"/>
      <c r="N24858" s="6"/>
    </row>
    <row r="24859" spans="8:14" x14ac:dyDescent="0.55000000000000004">
      <c r="H24859" s="4"/>
      <c r="M24859" s="5"/>
      <c r="N24859" s="6"/>
    </row>
    <row r="24860" spans="8:14" x14ac:dyDescent="0.55000000000000004">
      <c r="H24860" s="4"/>
      <c r="M24860" s="5"/>
      <c r="N24860" s="6"/>
    </row>
    <row r="24861" spans="8:14" x14ac:dyDescent="0.55000000000000004">
      <c r="H24861" s="4"/>
      <c r="M24861" s="5"/>
      <c r="N24861" s="6"/>
    </row>
    <row r="24862" spans="8:14" x14ac:dyDescent="0.55000000000000004">
      <c r="H24862" s="4"/>
      <c r="M24862" s="5"/>
      <c r="N24862" s="6"/>
    </row>
    <row r="24863" spans="8:14" x14ac:dyDescent="0.55000000000000004">
      <c r="H24863" s="4"/>
      <c r="M24863" s="5"/>
      <c r="N24863" s="6"/>
    </row>
    <row r="24864" spans="8:14" x14ac:dyDescent="0.55000000000000004">
      <c r="H24864" s="4"/>
      <c r="M24864" s="5"/>
      <c r="N24864" s="6"/>
    </row>
    <row r="24865" spans="8:14" x14ac:dyDescent="0.55000000000000004">
      <c r="H24865" s="4"/>
      <c r="M24865" s="5"/>
      <c r="N24865" s="6"/>
    </row>
    <row r="24866" spans="8:14" x14ac:dyDescent="0.55000000000000004">
      <c r="H24866" s="4"/>
      <c r="M24866" s="5"/>
      <c r="N24866" s="6"/>
    </row>
    <row r="24867" spans="8:14" x14ac:dyDescent="0.55000000000000004">
      <c r="H24867" s="4"/>
      <c r="M24867" s="5"/>
      <c r="N24867" s="6"/>
    </row>
    <row r="24868" spans="8:14" x14ac:dyDescent="0.55000000000000004">
      <c r="H24868" s="4"/>
      <c r="M24868" s="5"/>
      <c r="N24868" s="6"/>
    </row>
    <row r="24869" spans="8:14" x14ac:dyDescent="0.55000000000000004">
      <c r="H24869" s="4"/>
      <c r="M24869" s="5"/>
      <c r="N24869" s="6"/>
    </row>
    <row r="24870" spans="8:14" x14ac:dyDescent="0.55000000000000004">
      <c r="H24870" s="4"/>
      <c r="M24870" s="5"/>
      <c r="N24870" s="6"/>
    </row>
    <row r="24871" spans="8:14" x14ac:dyDescent="0.55000000000000004">
      <c r="H24871" s="4"/>
      <c r="M24871" s="5"/>
      <c r="N24871" s="6"/>
    </row>
    <row r="24872" spans="8:14" x14ac:dyDescent="0.55000000000000004">
      <c r="H24872" s="4"/>
      <c r="M24872" s="5"/>
      <c r="N24872" s="6"/>
    </row>
    <row r="24873" spans="8:14" x14ac:dyDescent="0.55000000000000004">
      <c r="H24873" s="4"/>
      <c r="M24873" s="5"/>
      <c r="N24873" s="6"/>
    </row>
    <row r="24874" spans="8:14" x14ac:dyDescent="0.55000000000000004">
      <c r="H24874" s="4"/>
      <c r="M24874" s="5"/>
      <c r="N24874" s="6"/>
    </row>
    <row r="24875" spans="8:14" x14ac:dyDescent="0.55000000000000004">
      <c r="H24875" s="4"/>
      <c r="M24875" s="5"/>
      <c r="N24875" s="6"/>
    </row>
    <row r="24876" spans="8:14" x14ac:dyDescent="0.55000000000000004">
      <c r="H24876" s="4"/>
      <c r="M24876" s="5"/>
      <c r="N24876" s="6"/>
    </row>
    <row r="24877" spans="8:14" x14ac:dyDescent="0.55000000000000004">
      <c r="H24877" s="4"/>
      <c r="M24877" s="5"/>
      <c r="N24877" s="6"/>
    </row>
    <row r="24878" spans="8:14" x14ac:dyDescent="0.55000000000000004">
      <c r="H24878" s="4"/>
      <c r="M24878" s="5"/>
      <c r="N24878" s="6"/>
    </row>
    <row r="24879" spans="8:14" x14ac:dyDescent="0.55000000000000004">
      <c r="H24879" s="4"/>
      <c r="M24879" s="5"/>
      <c r="N24879" s="6"/>
    </row>
    <row r="24880" spans="8:14" x14ac:dyDescent="0.55000000000000004">
      <c r="H24880" s="4"/>
      <c r="M24880" s="5"/>
      <c r="N24880" s="6"/>
    </row>
    <row r="24881" spans="8:14" x14ac:dyDescent="0.55000000000000004">
      <c r="H24881" s="4"/>
      <c r="M24881" s="5"/>
      <c r="N24881" s="6"/>
    </row>
    <row r="24882" spans="8:14" x14ac:dyDescent="0.55000000000000004">
      <c r="H24882" s="4"/>
      <c r="M24882" s="5"/>
      <c r="N24882" s="6"/>
    </row>
    <row r="24883" spans="8:14" x14ac:dyDescent="0.55000000000000004">
      <c r="H24883" s="4"/>
      <c r="M24883" s="5"/>
      <c r="N24883" s="6"/>
    </row>
    <row r="24884" spans="8:14" x14ac:dyDescent="0.55000000000000004">
      <c r="H24884" s="4"/>
      <c r="M24884" s="5"/>
      <c r="N24884" s="6"/>
    </row>
    <row r="24885" spans="8:14" x14ac:dyDescent="0.55000000000000004">
      <c r="H24885" s="4"/>
      <c r="M24885" s="5"/>
      <c r="N24885" s="6"/>
    </row>
    <row r="24886" spans="8:14" x14ac:dyDescent="0.55000000000000004">
      <c r="H24886" s="4"/>
      <c r="M24886" s="5"/>
      <c r="N24886" s="6"/>
    </row>
    <row r="24887" spans="8:14" x14ac:dyDescent="0.55000000000000004">
      <c r="H24887" s="4"/>
      <c r="M24887" s="5"/>
      <c r="N24887" s="6"/>
    </row>
    <row r="24888" spans="8:14" x14ac:dyDescent="0.55000000000000004">
      <c r="H24888" s="4"/>
      <c r="M24888" s="5"/>
      <c r="N24888" s="6"/>
    </row>
    <row r="24889" spans="8:14" x14ac:dyDescent="0.55000000000000004">
      <c r="H24889" s="4"/>
      <c r="M24889" s="5"/>
      <c r="N24889" s="6"/>
    </row>
    <row r="24890" spans="8:14" x14ac:dyDescent="0.55000000000000004">
      <c r="H24890" s="4"/>
      <c r="M24890" s="5"/>
      <c r="N24890" s="6"/>
    </row>
    <row r="24891" spans="8:14" x14ac:dyDescent="0.55000000000000004">
      <c r="H24891" s="4"/>
      <c r="M24891" s="5"/>
      <c r="N24891" s="6"/>
    </row>
    <row r="24892" spans="8:14" x14ac:dyDescent="0.55000000000000004">
      <c r="H24892" s="4"/>
      <c r="M24892" s="5"/>
      <c r="N24892" s="6"/>
    </row>
    <row r="24893" spans="8:14" x14ac:dyDescent="0.55000000000000004">
      <c r="H24893" s="4"/>
      <c r="M24893" s="5"/>
      <c r="N24893" s="6"/>
    </row>
    <row r="24894" spans="8:14" x14ac:dyDescent="0.55000000000000004">
      <c r="H24894" s="4"/>
      <c r="M24894" s="5"/>
      <c r="N24894" s="6"/>
    </row>
    <row r="24895" spans="8:14" x14ac:dyDescent="0.55000000000000004">
      <c r="H24895" s="4"/>
      <c r="M24895" s="5"/>
      <c r="N24895" s="6"/>
    </row>
    <row r="24896" spans="8:14" x14ac:dyDescent="0.55000000000000004">
      <c r="H24896" s="4"/>
      <c r="M24896" s="5"/>
      <c r="N24896" s="6"/>
    </row>
    <row r="24897" spans="8:14" x14ac:dyDescent="0.55000000000000004">
      <c r="H24897" s="4"/>
      <c r="M24897" s="5"/>
      <c r="N24897" s="6"/>
    </row>
    <row r="24898" spans="8:14" x14ac:dyDescent="0.55000000000000004">
      <c r="H24898" s="4"/>
      <c r="M24898" s="5"/>
      <c r="N24898" s="6"/>
    </row>
    <row r="24899" spans="8:14" x14ac:dyDescent="0.55000000000000004">
      <c r="H24899" s="4"/>
      <c r="M24899" s="5"/>
      <c r="N24899" s="6"/>
    </row>
    <row r="24900" spans="8:14" x14ac:dyDescent="0.55000000000000004">
      <c r="H24900" s="4"/>
      <c r="M24900" s="5"/>
      <c r="N24900" s="6"/>
    </row>
    <row r="24901" spans="8:14" x14ac:dyDescent="0.55000000000000004">
      <c r="H24901" s="4"/>
      <c r="M24901" s="5"/>
      <c r="N24901" s="6"/>
    </row>
    <row r="24902" spans="8:14" x14ac:dyDescent="0.55000000000000004">
      <c r="H24902" s="4"/>
      <c r="M24902" s="5"/>
      <c r="N24902" s="6"/>
    </row>
    <row r="24903" spans="8:14" x14ac:dyDescent="0.55000000000000004">
      <c r="H24903" s="4"/>
      <c r="M24903" s="5"/>
      <c r="N24903" s="6"/>
    </row>
    <row r="24904" spans="8:14" x14ac:dyDescent="0.55000000000000004">
      <c r="H24904" s="4"/>
      <c r="M24904" s="5"/>
      <c r="N24904" s="6"/>
    </row>
    <row r="24905" spans="8:14" x14ac:dyDescent="0.55000000000000004">
      <c r="H24905" s="4"/>
      <c r="M24905" s="5"/>
      <c r="N24905" s="6"/>
    </row>
    <row r="24906" spans="8:14" x14ac:dyDescent="0.55000000000000004">
      <c r="H24906" s="4"/>
      <c r="M24906" s="5"/>
      <c r="N24906" s="6"/>
    </row>
    <row r="24907" spans="8:14" x14ac:dyDescent="0.55000000000000004">
      <c r="H24907" s="4"/>
      <c r="M24907" s="5"/>
      <c r="N24907" s="6"/>
    </row>
    <row r="24908" spans="8:14" x14ac:dyDescent="0.55000000000000004">
      <c r="H24908" s="4"/>
      <c r="M24908" s="5"/>
      <c r="N24908" s="6"/>
    </row>
    <row r="24909" spans="8:14" x14ac:dyDescent="0.55000000000000004">
      <c r="H24909" s="4"/>
      <c r="M24909" s="5"/>
      <c r="N24909" s="6"/>
    </row>
    <row r="24910" spans="8:14" x14ac:dyDescent="0.55000000000000004">
      <c r="H24910" s="4"/>
      <c r="M24910" s="5"/>
      <c r="N24910" s="6"/>
    </row>
    <row r="24911" spans="8:14" x14ac:dyDescent="0.55000000000000004">
      <c r="H24911" s="4"/>
      <c r="M24911" s="5"/>
      <c r="N24911" s="6"/>
    </row>
    <row r="24912" spans="8:14" x14ac:dyDescent="0.55000000000000004">
      <c r="H24912" s="4"/>
      <c r="M24912" s="5"/>
      <c r="N24912" s="6"/>
    </row>
    <row r="24913" spans="8:14" x14ac:dyDescent="0.55000000000000004">
      <c r="H24913" s="4"/>
      <c r="M24913" s="5"/>
      <c r="N24913" s="6"/>
    </row>
    <row r="24914" spans="8:14" x14ac:dyDescent="0.55000000000000004">
      <c r="H24914" s="4"/>
      <c r="M24914" s="5"/>
      <c r="N24914" s="6"/>
    </row>
    <row r="24915" spans="8:14" x14ac:dyDescent="0.55000000000000004">
      <c r="H24915" s="4"/>
      <c r="M24915" s="5"/>
      <c r="N24915" s="6"/>
    </row>
    <row r="24916" spans="8:14" x14ac:dyDescent="0.55000000000000004">
      <c r="H24916" s="4"/>
      <c r="M24916" s="5"/>
      <c r="N24916" s="6"/>
    </row>
    <row r="24917" spans="8:14" x14ac:dyDescent="0.55000000000000004">
      <c r="H24917" s="4"/>
      <c r="M24917" s="5"/>
      <c r="N24917" s="6"/>
    </row>
    <row r="24918" spans="8:14" x14ac:dyDescent="0.55000000000000004">
      <c r="H24918" s="4"/>
      <c r="M24918" s="5"/>
      <c r="N24918" s="6"/>
    </row>
    <row r="24919" spans="8:14" x14ac:dyDescent="0.55000000000000004">
      <c r="H24919" s="4"/>
      <c r="M24919" s="5"/>
      <c r="N24919" s="6"/>
    </row>
    <row r="24920" spans="8:14" x14ac:dyDescent="0.55000000000000004">
      <c r="H24920" s="4"/>
      <c r="M24920" s="5"/>
      <c r="N24920" s="6"/>
    </row>
    <row r="24921" spans="8:14" x14ac:dyDescent="0.55000000000000004">
      <c r="H24921" s="4"/>
      <c r="M24921" s="5"/>
      <c r="N24921" s="6"/>
    </row>
    <row r="24922" spans="8:14" x14ac:dyDescent="0.55000000000000004">
      <c r="H24922" s="4"/>
      <c r="M24922" s="5"/>
      <c r="N24922" s="6"/>
    </row>
    <row r="24923" spans="8:14" x14ac:dyDescent="0.55000000000000004">
      <c r="H24923" s="4"/>
      <c r="M24923" s="5"/>
      <c r="N24923" s="6"/>
    </row>
    <row r="24924" spans="8:14" x14ac:dyDescent="0.55000000000000004">
      <c r="H24924" s="4"/>
      <c r="M24924" s="5"/>
      <c r="N24924" s="6"/>
    </row>
    <row r="24925" spans="8:14" x14ac:dyDescent="0.55000000000000004">
      <c r="H24925" s="4"/>
      <c r="M24925" s="5"/>
      <c r="N24925" s="6"/>
    </row>
    <row r="24926" spans="8:14" x14ac:dyDescent="0.55000000000000004">
      <c r="H24926" s="4"/>
      <c r="M24926" s="5"/>
      <c r="N24926" s="6"/>
    </row>
    <row r="24927" spans="8:14" x14ac:dyDescent="0.55000000000000004">
      <c r="H24927" s="4"/>
      <c r="M24927" s="5"/>
      <c r="N24927" s="6"/>
    </row>
    <row r="24928" spans="8:14" x14ac:dyDescent="0.55000000000000004">
      <c r="H24928" s="4"/>
      <c r="M24928" s="5"/>
      <c r="N24928" s="6"/>
    </row>
    <row r="24929" spans="8:14" x14ac:dyDescent="0.55000000000000004">
      <c r="H24929" s="4"/>
      <c r="M24929" s="5"/>
      <c r="N24929" s="6"/>
    </row>
    <row r="24930" spans="8:14" x14ac:dyDescent="0.55000000000000004">
      <c r="H24930" s="4"/>
      <c r="M24930" s="5"/>
      <c r="N24930" s="6"/>
    </row>
    <row r="24931" spans="8:14" x14ac:dyDescent="0.55000000000000004">
      <c r="H24931" s="4"/>
      <c r="M24931" s="5"/>
      <c r="N24931" s="6"/>
    </row>
    <row r="24932" spans="8:14" x14ac:dyDescent="0.55000000000000004">
      <c r="H24932" s="4"/>
      <c r="M24932" s="5"/>
      <c r="N24932" s="6"/>
    </row>
    <row r="24933" spans="8:14" x14ac:dyDescent="0.55000000000000004">
      <c r="H24933" s="4"/>
      <c r="M24933" s="5"/>
      <c r="N24933" s="6"/>
    </row>
    <row r="24934" spans="8:14" x14ac:dyDescent="0.55000000000000004">
      <c r="H24934" s="4"/>
      <c r="M24934" s="5"/>
      <c r="N24934" s="6"/>
    </row>
    <row r="24935" spans="8:14" x14ac:dyDescent="0.55000000000000004">
      <c r="H24935" s="4"/>
      <c r="M24935" s="5"/>
      <c r="N24935" s="6"/>
    </row>
    <row r="24936" spans="8:14" x14ac:dyDescent="0.55000000000000004">
      <c r="H24936" s="4"/>
      <c r="M24936" s="5"/>
      <c r="N24936" s="6"/>
    </row>
    <row r="24937" spans="8:14" x14ac:dyDescent="0.55000000000000004">
      <c r="H24937" s="4"/>
      <c r="M24937" s="5"/>
      <c r="N24937" s="6"/>
    </row>
    <row r="24938" spans="8:14" x14ac:dyDescent="0.55000000000000004">
      <c r="H24938" s="4"/>
      <c r="M24938" s="5"/>
      <c r="N24938" s="6"/>
    </row>
    <row r="24939" spans="8:14" x14ac:dyDescent="0.55000000000000004">
      <c r="H24939" s="4"/>
      <c r="M24939" s="5"/>
      <c r="N24939" s="6"/>
    </row>
    <row r="24940" spans="8:14" x14ac:dyDescent="0.55000000000000004">
      <c r="H24940" s="4"/>
      <c r="M24940" s="5"/>
      <c r="N24940" s="6"/>
    </row>
    <row r="24941" spans="8:14" x14ac:dyDescent="0.55000000000000004">
      <c r="H24941" s="4"/>
      <c r="M24941" s="5"/>
      <c r="N24941" s="6"/>
    </row>
    <row r="24942" spans="8:14" x14ac:dyDescent="0.55000000000000004">
      <c r="H24942" s="4"/>
      <c r="M24942" s="5"/>
      <c r="N24942" s="6"/>
    </row>
    <row r="24943" spans="8:14" x14ac:dyDescent="0.55000000000000004">
      <c r="H24943" s="4"/>
      <c r="M24943" s="5"/>
      <c r="N24943" s="6"/>
    </row>
    <row r="24944" spans="8:14" x14ac:dyDescent="0.55000000000000004">
      <c r="H24944" s="4"/>
      <c r="M24944" s="5"/>
      <c r="N24944" s="6"/>
    </row>
    <row r="24945" spans="8:14" x14ac:dyDescent="0.55000000000000004">
      <c r="H24945" s="4"/>
      <c r="M24945" s="5"/>
      <c r="N24945" s="6"/>
    </row>
    <row r="24946" spans="8:14" x14ac:dyDescent="0.55000000000000004">
      <c r="H24946" s="4"/>
      <c r="M24946" s="5"/>
      <c r="N24946" s="6"/>
    </row>
    <row r="24947" spans="8:14" x14ac:dyDescent="0.55000000000000004">
      <c r="H24947" s="4"/>
      <c r="M24947" s="5"/>
      <c r="N24947" s="6"/>
    </row>
    <row r="24948" spans="8:14" x14ac:dyDescent="0.55000000000000004">
      <c r="H24948" s="4"/>
      <c r="M24948" s="5"/>
      <c r="N24948" s="6"/>
    </row>
    <row r="24949" spans="8:14" x14ac:dyDescent="0.55000000000000004">
      <c r="H24949" s="4"/>
      <c r="M24949" s="5"/>
      <c r="N24949" s="6"/>
    </row>
    <row r="24950" spans="8:14" x14ac:dyDescent="0.55000000000000004">
      <c r="H24950" s="4"/>
      <c r="M24950" s="5"/>
      <c r="N24950" s="6"/>
    </row>
    <row r="24951" spans="8:14" x14ac:dyDescent="0.55000000000000004">
      <c r="H24951" s="4"/>
      <c r="M24951" s="5"/>
      <c r="N24951" s="6"/>
    </row>
    <row r="24952" spans="8:14" x14ac:dyDescent="0.55000000000000004">
      <c r="H24952" s="4"/>
      <c r="M24952" s="5"/>
      <c r="N24952" s="6"/>
    </row>
    <row r="24953" spans="8:14" x14ac:dyDescent="0.55000000000000004">
      <c r="H24953" s="4"/>
      <c r="M24953" s="5"/>
      <c r="N24953" s="6"/>
    </row>
    <row r="24954" spans="8:14" x14ac:dyDescent="0.55000000000000004">
      <c r="H24954" s="4"/>
      <c r="M24954" s="5"/>
      <c r="N24954" s="6"/>
    </row>
    <row r="24955" spans="8:14" x14ac:dyDescent="0.55000000000000004">
      <c r="H24955" s="4"/>
      <c r="M24955" s="5"/>
      <c r="N24955" s="6"/>
    </row>
    <row r="24956" spans="8:14" x14ac:dyDescent="0.55000000000000004">
      <c r="H24956" s="4"/>
      <c r="M24956" s="5"/>
      <c r="N24956" s="6"/>
    </row>
    <row r="24957" spans="8:14" x14ac:dyDescent="0.55000000000000004">
      <c r="H24957" s="4"/>
      <c r="M24957" s="5"/>
      <c r="N24957" s="6"/>
    </row>
    <row r="24958" spans="8:14" x14ac:dyDescent="0.55000000000000004">
      <c r="H24958" s="4"/>
      <c r="M24958" s="5"/>
      <c r="N24958" s="6"/>
    </row>
    <row r="24959" spans="8:14" x14ac:dyDescent="0.55000000000000004">
      <c r="H24959" s="4"/>
      <c r="M24959" s="5"/>
      <c r="N24959" s="6"/>
    </row>
    <row r="24960" spans="8:14" x14ac:dyDescent="0.55000000000000004">
      <c r="H24960" s="4"/>
      <c r="M24960" s="5"/>
      <c r="N24960" s="6"/>
    </row>
    <row r="24961" spans="8:14" x14ac:dyDescent="0.55000000000000004">
      <c r="H24961" s="4"/>
      <c r="M24961" s="5"/>
      <c r="N24961" s="6"/>
    </row>
    <row r="24962" spans="8:14" x14ac:dyDescent="0.55000000000000004">
      <c r="H24962" s="4"/>
      <c r="M24962" s="5"/>
      <c r="N24962" s="6"/>
    </row>
    <row r="24963" spans="8:14" x14ac:dyDescent="0.55000000000000004">
      <c r="H24963" s="4"/>
      <c r="M24963" s="5"/>
      <c r="N24963" s="6"/>
    </row>
    <row r="24964" spans="8:14" x14ac:dyDescent="0.55000000000000004">
      <c r="H24964" s="4"/>
      <c r="M24964" s="5"/>
      <c r="N24964" s="6"/>
    </row>
    <row r="24965" spans="8:14" x14ac:dyDescent="0.55000000000000004">
      <c r="H24965" s="4"/>
      <c r="M24965" s="5"/>
      <c r="N24965" s="6"/>
    </row>
    <row r="24966" spans="8:14" x14ac:dyDescent="0.55000000000000004">
      <c r="H24966" s="4"/>
      <c r="M24966" s="5"/>
      <c r="N24966" s="6"/>
    </row>
    <row r="24967" spans="8:14" x14ac:dyDescent="0.55000000000000004">
      <c r="H24967" s="4"/>
      <c r="M24967" s="5"/>
      <c r="N24967" s="6"/>
    </row>
    <row r="24968" spans="8:14" x14ac:dyDescent="0.55000000000000004">
      <c r="H24968" s="4"/>
      <c r="M24968" s="5"/>
      <c r="N24968" s="6"/>
    </row>
    <row r="24969" spans="8:14" x14ac:dyDescent="0.55000000000000004">
      <c r="H24969" s="4"/>
      <c r="M24969" s="5"/>
      <c r="N24969" s="6"/>
    </row>
    <row r="24970" spans="8:14" x14ac:dyDescent="0.55000000000000004">
      <c r="H24970" s="4"/>
      <c r="M24970" s="5"/>
      <c r="N24970" s="6"/>
    </row>
    <row r="24971" spans="8:14" x14ac:dyDescent="0.55000000000000004">
      <c r="H24971" s="4"/>
      <c r="M24971" s="5"/>
      <c r="N24971" s="6"/>
    </row>
    <row r="24972" spans="8:14" x14ac:dyDescent="0.55000000000000004">
      <c r="H24972" s="4"/>
      <c r="M24972" s="5"/>
      <c r="N24972" s="6"/>
    </row>
    <row r="24973" spans="8:14" x14ac:dyDescent="0.55000000000000004">
      <c r="H24973" s="4"/>
      <c r="M24973" s="5"/>
      <c r="N24973" s="6"/>
    </row>
    <row r="24974" spans="8:14" x14ac:dyDescent="0.55000000000000004">
      <c r="H24974" s="4"/>
      <c r="M24974" s="5"/>
      <c r="N24974" s="6"/>
    </row>
    <row r="24975" spans="8:14" x14ac:dyDescent="0.55000000000000004">
      <c r="H24975" s="4"/>
      <c r="M24975" s="5"/>
      <c r="N24975" s="6"/>
    </row>
    <row r="24976" spans="8:14" x14ac:dyDescent="0.55000000000000004">
      <c r="H24976" s="4"/>
      <c r="M24976" s="5"/>
      <c r="N24976" s="6"/>
    </row>
    <row r="24977" spans="8:14" x14ac:dyDescent="0.55000000000000004">
      <c r="H24977" s="4"/>
      <c r="M24977" s="5"/>
      <c r="N24977" s="6"/>
    </row>
    <row r="24978" spans="8:14" x14ac:dyDescent="0.55000000000000004">
      <c r="H24978" s="4"/>
      <c r="M24978" s="5"/>
      <c r="N24978" s="6"/>
    </row>
    <row r="24979" spans="8:14" x14ac:dyDescent="0.55000000000000004">
      <c r="H24979" s="4"/>
      <c r="M24979" s="5"/>
      <c r="N24979" s="6"/>
    </row>
    <row r="24980" spans="8:14" x14ac:dyDescent="0.55000000000000004">
      <c r="H24980" s="4"/>
      <c r="M24980" s="5"/>
      <c r="N24980" s="6"/>
    </row>
    <row r="24981" spans="8:14" x14ac:dyDescent="0.55000000000000004">
      <c r="H24981" s="4"/>
      <c r="M24981" s="5"/>
      <c r="N24981" s="6"/>
    </row>
    <row r="24982" spans="8:14" x14ac:dyDescent="0.55000000000000004">
      <c r="H24982" s="4"/>
      <c r="M24982" s="5"/>
      <c r="N24982" s="6"/>
    </row>
    <row r="24983" spans="8:14" x14ac:dyDescent="0.55000000000000004">
      <c r="H24983" s="4"/>
      <c r="M24983" s="5"/>
      <c r="N24983" s="6"/>
    </row>
    <row r="24984" spans="8:14" x14ac:dyDescent="0.55000000000000004">
      <c r="H24984" s="4"/>
      <c r="M24984" s="5"/>
      <c r="N24984" s="6"/>
    </row>
    <row r="24985" spans="8:14" x14ac:dyDescent="0.55000000000000004">
      <c r="H24985" s="4"/>
      <c r="M24985" s="5"/>
      <c r="N24985" s="6"/>
    </row>
    <row r="24986" spans="8:14" x14ac:dyDescent="0.55000000000000004">
      <c r="H24986" s="4"/>
      <c r="M24986" s="5"/>
      <c r="N24986" s="6"/>
    </row>
    <row r="24987" spans="8:14" x14ac:dyDescent="0.55000000000000004">
      <c r="H24987" s="4"/>
      <c r="M24987" s="5"/>
      <c r="N24987" s="6"/>
    </row>
    <row r="24988" spans="8:14" x14ac:dyDescent="0.55000000000000004">
      <c r="H24988" s="4"/>
      <c r="M24988" s="5"/>
      <c r="N24988" s="6"/>
    </row>
    <row r="24989" spans="8:14" x14ac:dyDescent="0.55000000000000004">
      <c r="H24989" s="4"/>
      <c r="M24989" s="5"/>
      <c r="N24989" s="6"/>
    </row>
    <row r="24990" spans="8:14" x14ac:dyDescent="0.55000000000000004">
      <c r="H24990" s="4"/>
      <c r="M24990" s="5"/>
      <c r="N24990" s="6"/>
    </row>
    <row r="24991" spans="8:14" x14ac:dyDescent="0.55000000000000004">
      <c r="H24991" s="4"/>
      <c r="M24991" s="5"/>
      <c r="N24991" s="6"/>
    </row>
    <row r="24992" spans="8:14" x14ac:dyDescent="0.55000000000000004">
      <c r="H24992" s="4"/>
      <c r="M24992" s="5"/>
      <c r="N24992" s="6"/>
    </row>
    <row r="24993" spans="8:14" x14ac:dyDescent="0.55000000000000004">
      <c r="H24993" s="4"/>
      <c r="M24993" s="5"/>
      <c r="N24993" s="6"/>
    </row>
    <row r="24994" spans="8:14" x14ac:dyDescent="0.55000000000000004">
      <c r="H24994" s="4"/>
      <c r="M24994" s="5"/>
      <c r="N24994" s="6"/>
    </row>
    <row r="24995" spans="8:14" x14ac:dyDescent="0.55000000000000004">
      <c r="H24995" s="4"/>
      <c r="M24995" s="5"/>
      <c r="N24995" s="6"/>
    </row>
    <row r="24996" spans="8:14" x14ac:dyDescent="0.55000000000000004">
      <c r="H24996" s="4"/>
      <c r="M24996" s="5"/>
      <c r="N24996" s="6"/>
    </row>
    <row r="24997" spans="8:14" x14ac:dyDescent="0.55000000000000004">
      <c r="H24997" s="4"/>
      <c r="M24997" s="5"/>
      <c r="N24997" s="6"/>
    </row>
    <row r="24998" spans="8:14" x14ac:dyDescent="0.55000000000000004">
      <c r="H24998" s="4"/>
      <c r="M24998" s="5"/>
      <c r="N24998" s="6"/>
    </row>
    <row r="24999" spans="8:14" x14ac:dyDescent="0.55000000000000004">
      <c r="H24999" s="4"/>
      <c r="M24999" s="5"/>
      <c r="N24999" s="6"/>
    </row>
    <row r="25000" spans="8:14" x14ac:dyDescent="0.55000000000000004">
      <c r="H25000" s="4"/>
      <c r="M25000" s="5"/>
      <c r="N25000" s="6"/>
    </row>
    <row r="25001" spans="8:14" x14ac:dyDescent="0.55000000000000004">
      <c r="H25001" s="4"/>
      <c r="M25001" s="5"/>
      <c r="N25001" s="6"/>
    </row>
    <row r="25002" spans="8:14" x14ac:dyDescent="0.55000000000000004">
      <c r="H25002" s="4"/>
      <c r="M25002" s="5"/>
      <c r="N25002" s="6"/>
    </row>
    <row r="25003" spans="8:14" x14ac:dyDescent="0.55000000000000004">
      <c r="H25003" s="4"/>
      <c r="M25003" s="5"/>
      <c r="N25003" s="6"/>
    </row>
    <row r="25004" spans="8:14" x14ac:dyDescent="0.55000000000000004">
      <c r="H25004" s="4"/>
      <c r="M25004" s="5"/>
      <c r="N25004" s="6"/>
    </row>
    <row r="25005" spans="8:14" x14ac:dyDescent="0.55000000000000004">
      <c r="H25005" s="4"/>
      <c r="M25005" s="5"/>
      <c r="N25005" s="6"/>
    </row>
    <row r="25006" spans="8:14" x14ac:dyDescent="0.55000000000000004">
      <c r="H25006" s="4"/>
      <c r="M25006" s="5"/>
      <c r="N25006" s="6"/>
    </row>
    <row r="25007" spans="8:14" x14ac:dyDescent="0.55000000000000004">
      <c r="H25007" s="4"/>
      <c r="M25007" s="5"/>
      <c r="N25007" s="6"/>
    </row>
    <row r="25008" spans="8:14" x14ac:dyDescent="0.55000000000000004">
      <c r="H25008" s="4"/>
      <c r="M25008" s="5"/>
      <c r="N25008" s="6"/>
    </row>
    <row r="25009" spans="8:14" x14ac:dyDescent="0.55000000000000004">
      <c r="H25009" s="4"/>
      <c r="M25009" s="5"/>
      <c r="N25009" s="6"/>
    </row>
    <row r="25010" spans="8:14" x14ac:dyDescent="0.55000000000000004">
      <c r="H25010" s="4"/>
      <c r="M25010" s="5"/>
      <c r="N25010" s="6"/>
    </row>
    <row r="25011" spans="8:14" x14ac:dyDescent="0.55000000000000004">
      <c r="H25011" s="4"/>
      <c r="M25011" s="5"/>
      <c r="N25011" s="6"/>
    </row>
    <row r="25012" spans="8:14" x14ac:dyDescent="0.55000000000000004">
      <c r="H25012" s="4"/>
      <c r="M25012" s="5"/>
      <c r="N25012" s="6"/>
    </row>
    <row r="25013" spans="8:14" x14ac:dyDescent="0.55000000000000004">
      <c r="H25013" s="4"/>
      <c r="M25013" s="5"/>
      <c r="N25013" s="6"/>
    </row>
    <row r="25014" spans="8:14" x14ac:dyDescent="0.55000000000000004">
      <c r="H25014" s="4"/>
      <c r="M25014" s="5"/>
      <c r="N25014" s="6"/>
    </row>
    <row r="25015" spans="8:14" x14ac:dyDescent="0.55000000000000004">
      <c r="H25015" s="4"/>
      <c r="M25015" s="5"/>
      <c r="N25015" s="6"/>
    </row>
    <row r="25016" spans="8:14" x14ac:dyDescent="0.55000000000000004">
      <c r="H25016" s="4"/>
      <c r="M25016" s="5"/>
      <c r="N25016" s="6"/>
    </row>
    <row r="25017" spans="8:14" x14ac:dyDescent="0.55000000000000004">
      <c r="H25017" s="4"/>
      <c r="M25017" s="5"/>
      <c r="N25017" s="6"/>
    </row>
    <row r="25018" spans="8:14" x14ac:dyDescent="0.55000000000000004">
      <c r="H25018" s="4"/>
      <c r="M25018" s="5"/>
      <c r="N25018" s="6"/>
    </row>
    <row r="25019" spans="8:14" x14ac:dyDescent="0.55000000000000004">
      <c r="H25019" s="4"/>
      <c r="M25019" s="5"/>
      <c r="N25019" s="6"/>
    </row>
    <row r="25020" spans="8:14" x14ac:dyDescent="0.55000000000000004">
      <c r="H25020" s="4"/>
      <c r="M25020" s="5"/>
      <c r="N25020" s="6"/>
    </row>
    <row r="25021" spans="8:14" x14ac:dyDescent="0.55000000000000004">
      <c r="H25021" s="4"/>
      <c r="M25021" s="5"/>
      <c r="N25021" s="6"/>
    </row>
    <row r="25022" spans="8:14" x14ac:dyDescent="0.55000000000000004">
      <c r="H25022" s="4"/>
      <c r="M25022" s="5"/>
      <c r="N25022" s="6"/>
    </row>
    <row r="25023" spans="8:14" x14ac:dyDescent="0.55000000000000004">
      <c r="H25023" s="4"/>
      <c r="M25023" s="5"/>
      <c r="N25023" s="6"/>
    </row>
    <row r="25024" spans="8:14" x14ac:dyDescent="0.55000000000000004">
      <c r="H25024" s="4"/>
      <c r="M25024" s="5"/>
      <c r="N25024" s="6"/>
    </row>
    <row r="25025" spans="8:14" x14ac:dyDescent="0.55000000000000004">
      <c r="H25025" s="4"/>
      <c r="M25025" s="5"/>
      <c r="N25025" s="6"/>
    </row>
    <row r="25026" spans="8:14" x14ac:dyDescent="0.55000000000000004">
      <c r="H25026" s="4"/>
      <c r="M25026" s="5"/>
      <c r="N25026" s="6"/>
    </row>
    <row r="25027" spans="8:14" x14ac:dyDescent="0.55000000000000004">
      <c r="H25027" s="4"/>
      <c r="M25027" s="5"/>
      <c r="N25027" s="6"/>
    </row>
    <row r="25028" spans="8:14" x14ac:dyDescent="0.55000000000000004">
      <c r="H25028" s="4"/>
      <c r="M25028" s="5"/>
      <c r="N25028" s="6"/>
    </row>
    <row r="25029" spans="8:14" x14ac:dyDescent="0.55000000000000004">
      <c r="H25029" s="4"/>
      <c r="M25029" s="5"/>
      <c r="N25029" s="6"/>
    </row>
    <row r="25030" spans="8:14" x14ac:dyDescent="0.55000000000000004">
      <c r="H25030" s="4"/>
      <c r="M25030" s="5"/>
      <c r="N25030" s="6"/>
    </row>
    <row r="25031" spans="8:14" x14ac:dyDescent="0.55000000000000004">
      <c r="H25031" s="4"/>
      <c r="M25031" s="5"/>
      <c r="N25031" s="6"/>
    </row>
    <row r="25032" spans="8:14" x14ac:dyDescent="0.55000000000000004">
      <c r="H25032" s="4"/>
      <c r="M25032" s="5"/>
      <c r="N25032" s="6"/>
    </row>
    <row r="25033" spans="8:14" x14ac:dyDescent="0.55000000000000004">
      <c r="H25033" s="4"/>
      <c r="M25033" s="5"/>
      <c r="N25033" s="6"/>
    </row>
    <row r="25034" spans="8:14" x14ac:dyDescent="0.55000000000000004">
      <c r="H25034" s="4"/>
      <c r="M25034" s="5"/>
      <c r="N25034" s="6"/>
    </row>
    <row r="25035" spans="8:14" x14ac:dyDescent="0.55000000000000004">
      <c r="H25035" s="4"/>
      <c r="M25035" s="5"/>
      <c r="N25035" s="6"/>
    </row>
    <row r="25036" spans="8:14" x14ac:dyDescent="0.55000000000000004">
      <c r="H25036" s="4"/>
      <c r="M25036" s="5"/>
      <c r="N25036" s="6"/>
    </row>
    <row r="25037" spans="8:14" x14ac:dyDescent="0.55000000000000004">
      <c r="H25037" s="4"/>
      <c r="M25037" s="5"/>
      <c r="N25037" s="6"/>
    </row>
    <row r="25038" spans="8:14" x14ac:dyDescent="0.55000000000000004">
      <c r="H25038" s="4"/>
      <c r="M25038" s="5"/>
      <c r="N25038" s="6"/>
    </row>
    <row r="25039" spans="8:14" x14ac:dyDescent="0.55000000000000004">
      <c r="H25039" s="4"/>
      <c r="M25039" s="5"/>
      <c r="N25039" s="6"/>
    </row>
    <row r="25040" spans="8:14" x14ac:dyDescent="0.55000000000000004">
      <c r="H25040" s="4"/>
      <c r="M25040" s="5"/>
      <c r="N25040" s="6"/>
    </row>
    <row r="25041" spans="8:14" x14ac:dyDescent="0.55000000000000004">
      <c r="H25041" s="4"/>
      <c r="M25041" s="5"/>
      <c r="N25041" s="6"/>
    </row>
    <row r="25042" spans="8:14" x14ac:dyDescent="0.55000000000000004">
      <c r="H25042" s="4"/>
      <c r="M25042" s="5"/>
      <c r="N25042" s="6"/>
    </row>
    <row r="25043" spans="8:14" x14ac:dyDescent="0.55000000000000004">
      <c r="H25043" s="4"/>
      <c r="M25043" s="5"/>
      <c r="N25043" s="6"/>
    </row>
    <row r="25044" spans="8:14" x14ac:dyDescent="0.55000000000000004">
      <c r="H25044" s="4"/>
      <c r="M25044" s="5"/>
      <c r="N25044" s="6"/>
    </row>
    <row r="25045" spans="8:14" x14ac:dyDescent="0.55000000000000004">
      <c r="H25045" s="4"/>
      <c r="M25045" s="5"/>
      <c r="N25045" s="6"/>
    </row>
    <row r="25046" spans="8:14" x14ac:dyDescent="0.55000000000000004">
      <c r="H25046" s="4"/>
      <c r="M25046" s="5"/>
      <c r="N25046" s="6"/>
    </row>
    <row r="25047" spans="8:14" x14ac:dyDescent="0.55000000000000004">
      <c r="H25047" s="4"/>
      <c r="M25047" s="5"/>
      <c r="N25047" s="6"/>
    </row>
    <row r="25048" spans="8:14" x14ac:dyDescent="0.55000000000000004">
      <c r="H25048" s="4"/>
      <c r="M25048" s="5"/>
      <c r="N25048" s="6"/>
    </row>
    <row r="25049" spans="8:14" x14ac:dyDescent="0.55000000000000004">
      <c r="H25049" s="4"/>
      <c r="M25049" s="5"/>
      <c r="N25049" s="6"/>
    </row>
    <row r="25050" spans="8:14" x14ac:dyDescent="0.55000000000000004">
      <c r="H25050" s="4"/>
      <c r="M25050" s="5"/>
      <c r="N25050" s="6"/>
    </row>
    <row r="25051" spans="8:14" x14ac:dyDescent="0.55000000000000004">
      <c r="H25051" s="4"/>
      <c r="M25051" s="5"/>
      <c r="N25051" s="6"/>
    </row>
    <row r="25052" spans="8:14" x14ac:dyDescent="0.55000000000000004">
      <c r="H25052" s="4"/>
      <c r="M25052" s="5"/>
      <c r="N25052" s="6"/>
    </row>
    <row r="25053" spans="8:14" x14ac:dyDescent="0.55000000000000004">
      <c r="H25053" s="4"/>
      <c r="M25053" s="5"/>
      <c r="N25053" s="6"/>
    </row>
    <row r="25054" spans="8:14" x14ac:dyDescent="0.55000000000000004">
      <c r="H25054" s="4"/>
      <c r="M25054" s="5"/>
      <c r="N25054" s="6"/>
    </row>
    <row r="25055" spans="8:14" x14ac:dyDescent="0.55000000000000004">
      <c r="H25055" s="4"/>
      <c r="M25055" s="5"/>
      <c r="N25055" s="6"/>
    </row>
    <row r="25056" spans="8:14" x14ac:dyDescent="0.55000000000000004">
      <c r="H25056" s="4"/>
      <c r="M25056" s="5"/>
      <c r="N25056" s="6"/>
    </row>
    <row r="25057" spans="8:14" x14ac:dyDescent="0.55000000000000004">
      <c r="H25057" s="4"/>
      <c r="M25057" s="5"/>
      <c r="N25057" s="6"/>
    </row>
    <row r="25058" spans="8:14" x14ac:dyDescent="0.55000000000000004">
      <c r="H25058" s="4"/>
      <c r="M25058" s="5"/>
      <c r="N25058" s="6"/>
    </row>
    <row r="25059" spans="8:14" x14ac:dyDescent="0.55000000000000004">
      <c r="H25059" s="4"/>
      <c r="M25059" s="5"/>
      <c r="N25059" s="6"/>
    </row>
    <row r="25060" spans="8:14" x14ac:dyDescent="0.55000000000000004">
      <c r="H25060" s="4"/>
      <c r="M25060" s="5"/>
      <c r="N25060" s="6"/>
    </row>
    <row r="25061" spans="8:14" x14ac:dyDescent="0.55000000000000004">
      <c r="H25061" s="4"/>
      <c r="M25061" s="5"/>
      <c r="N25061" s="6"/>
    </row>
    <row r="25062" spans="8:14" x14ac:dyDescent="0.55000000000000004">
      <c r="H25062" s="4"/>
      <c r="M25062" s="5"/>
      <c r="N25062" s="6"/>
    </row>
    <row r="25063" spans="8:14" x14ac:dyDescent="0.55000000000000004">
      <c r="H25063" s="4"/>
      <c r="M25063" s="5"/>
      <c r="N25063" s="6"/>
    </row>
    <row r="25064" spans="8:14" x14ac:dyDescent="0.55000000000000004">
      <c r="H25064" s="4"/>
      <c r="M25064" s="5"/>
      <c r="N25064" s="6"/>
    </row>
    <row r="25065" spans="8:14" x14ac:dyDescent="0.55000000000000004">
      <c r="H25065" s="4"/>
      <c r="M25065" s="5"/>
      <c r="N25065" s="6"/>
    </row>
    <row r="25066" spans="8:14" x14ac:dyDescent="0.55000000000000004">
      <c r="H25066" s="4"/>
      <c r="M25066" s="5"/>
      <c r="N25066" s="6"/>
    </row>
    <row r="25067" spans="8:14" x14ac:dyDescent="0.55000000000000004">
      <c r="H25067" s="4"/>
      <c r="M25067" s="5"/>
      <c r="N25067" s="6"/>
    </row>
    <row r="25068" spans="8:14" x14ac:dyDescent="0.55000000000000004">
      <c r="H25068" s="4"/>
      <c r="M25068" s="5"/>
      <c r="N25068" s="6"/>
    </row>
    <row r="25069" spans="8:14" x14ac:dyDescent="0.55000000000000004">
      <c r="H25069" s="4"/>
      <c r="M25069" s="5"/>
      <c r="N25069" s="6"/>
    </row>
    <row r="25070" spans="8:14" x14ac:dyDescent="0.55000000000000004">
      <c r="H25070" s="4"/>
      <c r="M25070" s="5"/>
      <c r="N25070" s="6"/>
    </row>
    <row r="25071" spans="8:14" x14ac:dyDescent="0.55000000000000004">
      <c r="H25071" s="4"/>
      <c r="M25071" s="5"/>
      <c r="N25071" s="6"/>
    </row>
    <row r="25072" spans="8:14" x14ac:dyDescent="0.55000000000000004">
      <c r="H25072" s="4"/>
      <c r="M25072" s="5"/>
      <c r="N25072" s="6"/>
    </row>
    <row r="25073" spans="8:14" x14ac:dyDescent="0.55000000000000004">
      <c r="H25073" s="4"/>
      <c r="M25073" s="5"/>
      <c r="N25073" s="6"/>
    </row>
    <row r="25074" spans="8:14" x14ac:dyDescent="0.55000000000000004">
      <c r="H25074" s="4"/>
      <c r="M25074" s="5"/>
      <c r="N25074" s="6"/>
    </row>
    <row r="25075" spans="8:14" x14ac:dyDescent="0.55000000000000004">
      <c r="H25075" s="4"/>
      <c r="M25075" s="5"/>
      <c r="N25075" s="6"/>
    </row>
    <row r="25076" spans="8:14" x14ac:dyDescent="0.55000000000000004">
      <c r="H25076" s="4"/>
      <c r="M25076" s="5"/>
      <c r="N25076" s="6"/>
    </row>
    <row r="25077" spans="8:14" x14ac:dyDescent="0.55000000000000004">
      <c r="H25077" s="4"/>
      <c r="M25077" s="5"/>
      <c r="N25077" s="6"/>
    </row>
    <row r="25078" spans="8:14" x14ac:dyDescent="0.55000000000000004">
      <c r="H25078" s="4"/>
      <c r="M25078" s="5"/>
      <c r="N25078" s="6"/>
    </row>
    <row r="25079" spans="8:14" x14ac:dyDescent="0.55000000000000004">
      <c r="H25079" s="4"/>
      <c r="M25079" s="5"/>
      <c r="N25079" s="6"/>
    </row>
    <row r="25080" spans="8:14" x14ac:dyDescent="0.55000000000000004">
      <c r="H25080" s="4"/>
      <c r="M25080" s="5"/>
      <c r="N25080" s="6"/>
    </row>
    <row r="25081" spans="8:14" x14ac:dyDescent="0.55000000000000004">
      <c r="H25081" s="4"/>
      <c r="M25081" s="5"/>
      <c r="N25081" s="6"/>
    </row>
    <row r="25082" spans="8:14" x14ac:dyDescent="0.55000000000000004">
      <c r="H25082" s="4"/>
      <c r="M25082" s="5"/>
      <c r="N25082" s="6"/>
    </row>
    <row r="25083" spans="8:14" x14ac:dyDescent="0.55000000000000004">
      <c r="H25083" s="4"/>
      <c r="M25083" s="5"/>
      <c r="N25083" s="6"/>
    </row>
    <row r="25084" spans="8:14" x14ac:dyDescent="0.55000000000000004">
      <c r="H25084" s="4"/>
      <c r="M25084" s="5"/>
      <c r="N25084" s="6"/>
    </row>
    <row r="25085" spans="8:14" x14ac:dyDescent="0.55000000000000004">
      <c r="H25085" s="4"/>
      <c r="M25085" s="5"/>
      <c r="N25085" s="6"/>
    </row>
    <row r="25086" spans="8:14" x14ac:dyDescent="0.55000000000000004">
      <c r="H25086" s="4"/>
      <c r="M25086" s="5"/>
      <c r="N25086" s="6"/>
    </row>
    <row r="25087" spans="8:14" x14ac:dyDescent="0.55000000000000004">
      <c r="H25087" s="4"/>
      <c r="M25087" s="5"/>
      <c r="N25087" s="6"/>
    </row>
    <row r="25088" spans="8:14" x14ac:dyDescent="0.55000000000000004">
      <c r="H25088" s="4"/>
      <c r="M25088" s="5"/>
      <c r="N25088" s="6"/>
    </row>
    <row r="25089" spans="8:14" x14ac:dyDescent="0.55000000000000004">
      <c r="H25089" s="4"/>
      <c r="M25089" s="5"/>
      <c r="N25089" s="6"/>
    </row>
    <row r="25090" spans="8:14" x14ac:dyDescent="0.55000000000000004">
      <c r="H25090" s="4"/>
      <c r="M25090" s="5"/>
      <c r="N25090" s="6"/>
    </row>
    <row r="25091" spans="8:14" x14ac:dyDescent="0.55000000000000004">
      <c r="H25091" s="4"/>
      <c r="M25091" s="5"/>
      <c r="N25091" s="6"/>
    </row>
    <row r="25092" spans="8:14" x14ac:dyDescent="0.55000000000000004">
      <c r="H25092" s="4"/>
      <c r="M25092" s="5"/>
      <c r="N25092" s="6"/>
    </row>
    <row r="25093" spans="8:14" x14ac:dyDescent="0.55000000000000004">
      <c r="H25093" s="4"/>
      <c r="M25093" s="5"/>
      <c r="N25093" s="6"/>
    </row>
    <row r="25094" spans="8:14" x14ac:dyDescent="0.55000000000000004">
      <c r="H25094" s="4"/>
      <c r="M25094" s="5"/>
      <c r="N25094" s="6"/>
    </row>
    <row r="25095" spans="8:14" x14ac:dyDescent="0.55000000000000004">
      <c r="H25095" s="4"/>
      <c r="M25095" s="5"/>
      <c r="N25095" s="6"/>
    </row>
    <row r="25096" spans="8:14" x14ac:dyDescent="0.55000000000000004">
      <c r="H25096" s="4"/>
      <c r="M25096" s="5"/>
      <c r="N25096" s="6"/>
    </row>
    <row r="25097" spans="8:14" x14ac:dyDescent="0.55000000000000004">
      <c r="H25097" s="4"/>
      <c r="M25097" s="5"/>
      <c r="N25097" s="6"/>
    </row>
    <row r="25098" spans="8:14" x14ac:dyDescent="0.55000000000000004">
      <c r="H25098" s="4"/>
      <c r="M25098" s="5"/>
      <c r="N25098" s="6"/>
    </row>
    <row r="25099" spans="8:14" x14ac:dyDescent="0.55000000000000004">
      <c r="H25099" s="4"/>
      <c r="M25099" s="5"/>
      <c r="N25099" s="6"/>
    </row>
    <row r="25100" spans="8:14" x14ac:dyDescent="0.55000000000000004">
      <c r="H25100" s="4"/>
      <c r="M25100" s="5"/>
      <c r="N25100" s="6"/>
    </row>
    <row r="25101" spans="8:14" x14ac:dyDescent="0.55000000000000004">
      <c r="H25101" s="4"/>
      <c r="M25101" s="5"/>
      <c r="N25101" s="6"/>
    </row>
    <row r="25102" spans="8:14" x14ac:dyDescent="0.55000000000000004">
      <c r="H25102" s="4"/>
      <c r="M25102" s="5"/>
      <c r="N25102" s="6"/>
    </row>
    <row r="25103" spans="8:14" x14ac:dyDescent="0.55000000000000004">
      <c r="H25103" s="4"/>
      <c r="M25103" s="5"/>
      <c r="N25103" s="6"/>
    </row>
    <row r="25104" spans="8:14" x14ac:dyDescent="0.55000000000000004">
      <c r="H25104" s="4"/>
      <c r="M25104" s="5"/>
      <c r="N25104" s="6"/>
    </row>
    <row r="25105" spans="8:14" x14ac:dyDescent="0.55000000000000004">
      <c r="H25105" s="4"/>
      <c r="M25105" s="5"/>
      <c r="N25105" s="6"/>
    </row>
    <row r="25106" spans="8:14" x14ac:dyDescent="0.55000000000000004">
      <c r="H25106" s="4"/>
      <c r="M25106" s="5"/>
      <c r="N25106" s="6"/>
    </row>
    <row r="25107" spans="8:14" x14ac:dyDescent="0.55000000000000004">
      <c r="H25107" s="4"/>
      <c r="M25107" s="5"/>
      <c r="N25107" s="6"/>
    </row>
    <row r="25108" spans="8:14" x14ac:dyDescent="0.55000000000000004">
      <c r="H25108" s="4"/>
      <c r="M25108" s="5"/>
      <c r="N25108" s="6"/>
    </row>
    <row r="25109" spans="8:14" x14ac:dyDescent="0.55000000000000004">
      <c r="H25109" s="4"/>
      <c r="M25109" s="5"/>
      <c r="N25109" s="6"/>
    </row>
    <row r="25110" spans="8:14" x14ac:dyDescent="0.55000000000000004">
      <c r="H25110" s="4"/>
      <c r="M25110" s="5"/>
      <c r="N25110" s="6"/>
    </row>
    <row r="25111" spans="8:14" x14ac:dyDescent="0.55000000000000004">
      <c r="H25111" s="4"/>
      <c r="M25111" s="5"/>
      <c r="N25111" s="6"/>
    </row>
    <row r="25112" spans="8:14" x14ac:dyDescent="0.55000000000000004">
      <c r="H25112" s="4"/>
      <c r="M25112" s="5"/>
      <c r="N25112" s="6"/>
    </row>
    <row r="25113" spans="8:14" x14ac:dyDescent="0.55000000000000004">
      <c r="H25113" s="4"/>
      <c r="M25113" s="5"/>
      <c r="N25113" s="6"/>
    </row>
    <row r="25114" spans="8:14" x14ac:dyDescent="0.55000000000000004">
      <c r="H25114" s="4"/>
      <c r="M25114" s="5"/>
      <c r="N25114" s="6"/>
    </row>
    <row r="25115" spans="8:14" x14ac:dyDescent="0.55000000000000004">
      <c r="H25115" s="4"/>
      <c r="M25115" s="5"/>
      <c r="N25115" s="6"/>
    </row>
    <row r="25116" spans="8:14" x14ac:dyDescent="0.55000000000000004">
      <c r="H25116" s="4"/>
      <c r="M25116" s="5"/>
      <c r="N25116" s="6"/>
    </row>
    <row r="25117" spans="8:14" x14ac:dyDescent="0.55000000000000004">
      <c r="H25117" s="4"/>
      <c r="M25117" s="5"/>
      <c r="N25117" s="6"/>
    </row>
    <row r="25118" spans="8:14" x14ac:dyDescent="0.55000000000000004">
      <c r="H25118" s="4"/>
      <c r="M25118" s="5"/>
      <c r="N25118" s="6"/>
    </row>
    <row r="25119" spans="8:14" x14ac:dyDescent="0.55000000000000004">
      <c r="H25119" s="4"/>
      <c r="M25119" s="5"/>
      <c r="N25119" s="6"/>
    </row>
    <row r="25120" spans="8:14" x14ac:dyDescent="0.55000000000000004">
      <c r="H25120" s="4"/>
      <c r="M25120" s="5"/>
      <c r="N25120" s="6"/>
    </row>
    <row r="25121" spans="8:14" x14ac:dyDescent="0.55000000000000004">
      <c r="H25121" s="4"/>
      <c r="M25121" s="5"/>
      <c r="N25121" s="6"/>
    </row>
    <row r="25122" spans="8:14" x14ac:dyDescent="0.55000000000000004">
      <c r="H25122" s="4"/>
      <c r="M25122" s="5"/>
      <c r="N25122" s="6"/>
    </row>
    <row r="25123" spans="8:14" x14ac:dyDescent="0.55000000000000004">
      <c r="H25123" s="4"/>
      <c r="M25123" s="5"/>
      <c r="N25123" s="6"/>
    </row>
    <row r="25124" spans="8:14" x14ac:dyDescent="0.55000000000000004">
      <c r="H25124" s="4"/>
      <c r="M25124" s="5"/>
      <c r="N25124" s="6"/>
    </row>
    <row r="25125" spans="8:14" x14ac:dyDescent="0.55000000000000004">
      <c r="H25125" s="4"/>
      <c r="M25125" s="5"/>
      <c r="N25125" s="6"/>
    </row>
    <row r="25126" spans="8:14" x14ac:dyDescent="0.55000000000000004">
      <c r="H25126" s="4"/>
      <c r="M25126" s="5"/>
      <c r="N25126" s="6"/>
    </row>
    <row r="25127" spans="8:14" x14ac:dyDescent="0.55000000000000004">
      <c r="H25127" s="4"/>
      <c r="M25127" s="5"/>
      <c r="N25127" s="6"/>
    </row>
    <row r="25128" spans="8:14" x14ac:dyDescent="0.55000000000000004">
      <c r="H25128" s="4"/>
      <c r="M25128" s="5"/>
      <c r="N25128" s="6"/>
    </row>
    <row r="25129" spans="8:14" x14ac:dyDescent="0.55000000000000004">
      <c r="H25129" s="4"/>
      <c r="M25129" s="5"/>
      <c r="N25129" s="6"/>
    </row>
    <row r="25130" spans="8:14" x14ac:dyDescent="0.55000000000000004">
      <c r="H25130" s="4"/>
      <c r="M25130" s="5"/>
      <c r="N25130" s="6"/>
    </row>
    <row r="25131" spans="8:14" x14ac:dyDescent="0.55000000000000004">
      <c r="H25131" s="4"/>
      <c r="M25131" s="5"/>
      <c r="N25131" s="6"/>
    </row>
    <row r="25132" spans="8:14" x14ac:dyDescent="0.55000000000000004">
      <c r="H25132" s="4"/>
      <c r="M25132" s="5"/>
      <c r="N25132" s="6"/>
    </row>
    <row r="25133" spans="8:14" x14ac:dyDescent="0.55000000000000004">
      <c r="H25133" s="4"/>
      <c r="M25133" s="5"/>
      <c r="N25133" s="6"/>
    </row>
    <row r="25134" spans="8:14" x14ac:dyDescent="0.55000000000000004">
      <c r="H25134" s="4"/>
      <c r="M25134" s="5"/>
      <c r="N25134" s="6"/>
    </row>
    <row r="25135" spans="8:14" x14ac:dyDescent="0.55000000000000004">
      <c r="H25135" s="4"/>
      <c r="M25135" s="5"/>
      <c r="N25135" s="6"/>
    </row>
    <row r="25136" spans="8:14" x14ac:dyDescent="0.55000000000000004">
      <c r="H25136" s="4"/>
      <c r="M25136" s="5"/>
      <c r="N25136" s="6"/>
    </row>
    <row r="25137" spans="8:14" x14ac:dyDescent="0.55000000000000004">
      <c r="H25137" s="4"/>
      <c r="M25137" s="5"/>
      <c r="N25137" s="6"/>
    </row>
    <row r="25138" spans="8:14" x14ac:dyDescent="0.55000000000000004">
      <c r="H25138" s="4"/>
      <c r="M25138" s="5"/>
      <c r="N25138" s="6"/>
    </row>
    <row r="25139" spans="8:14" x14ac:dyDescent="0.55000000000000004">
      <c r="H25139" s="4"/>
      <c r="M25139" s="5"/>
      <c r="N25139" s="6"/>
    </row>
    <row r="25140" spans="8:14" x14ac:dyDescent="0.55000000000000004">
      <c r="H25140" s="4"/>
      <c r="M25140" s="5"/>
      <c r="N25140" s="6"/>
    </row>
    <row r="25141" spans="8:14" x14ac:dyDescent="0.55000000000000004">
      <c r="H25141" s="4"/>
      <c r="M25141" s="5"/>
      <c r="N25141" s="6"/>
    </row>
    <row r="25142" spans="8:14" x14ac:dyDescent="0.55000000000000004">
      <c r="H25142" s="4"/>
      <c r="M25142" s="5"/>
      <c r="N25142" s="6"/>
    </row>
    <row r="25143" spans="8:14" x14ac:dyDescent="0.55000000000000004">
      <c r="H25143" s="4"/>
      <c r="M25143" s="5"/>
      <c r="N25143" s="6"/>
    </row>
    <row r="25144" spans="8:14" x14ac:dyDescent="0.55000000000000004">
      <c r="H25144" s="4"/>
      <c r="M25144" s="5"/>
      <c r="N25144" s="6"/>
    </row>
    <row r="25145" spans="8:14" x14ac:dyDescent="0.55000000000000004">
      <c r="H25145" s="4"/>
      <c r="M25145" s="5"/>
      <c r="N25145" s="6"/>
    </row>
    <row r="25146" spans="8:14" x14ac:dyDescent="0.55000000000000004">
      <c r="H25146" s="4"/>
      <c r="M25146" s="5"/>
      <c r="N25146" s="6"/>
    </row>
    <row r="25147" spans="8:14" x14ac:dyDescent="0.55000000000000004">
      <c r="H25147" s="4"/>
      <c r="M25147" s="5"/>
      <c r="N25147" s="6"/>
    </row>
    <row r="25148" spans="8:14" x14ac:dyDescent="0.55000000000000004">
      <c r="H25148" s="4"/>
      <c r="M25148" s="5"/>
      <c r="N25148" s="6"/>
    </row>
    <row r="25149" spans="8:14" x14ac:dyDescent="0.55000000000000004">
      <c r="H25149" s="4"/>
      <c r="M25149" s="5"/>
      <c r="N25149" s="6"/>
    </row>
    <row r="25150" spans="8:14" x14ac:dyDescent="0.55000000000000004">
      <c r="H25150" s="4"/>
      <c r="M25150" s="5"/>
      <c r="N25150" s="6"/>
    </row>
    <row r="25151" spans="8:14" x14ac:dyDescent="0.55000000000000004">
      <c r="H25151" s="4"/>
      <c r="M25151" s="5"/>
      <c r="N25151" s="6"/>
    </row>
    <row r="25152" spans="8:14" x14ac:dyDescent="0.55000000000000004">
      <c r="H25152" s="4"/>
      <c r="M25152" s="5"/>
      <c r="N25152" s="6"/>
    </row>
    <row r="25153" spans="8:14" x14ac:dyDescent="0.55000000000000004">
      <c r="H25153" s="4"/>
      <c r="M25153" s="5"/>
      <c r="N25153" s="6"/>
    </row>
    <row r="25154" spans="8:14" x14ac:dyDescent="0.55000000000000004">
      <c r="H25154" s="4"/>
      <c r="M25154" s="5"/>
      <c r="N25154" s="6"/>
    </row>
    <row r="25155" spans="8:14" x14ac:dyDescent="0.55000000000000004">
      <c r="H25155" s="4"/>
      <c r="M25155" s="5"/>
      <c r="N25155" s="6"/>
    </row>
    <row r="25156" spans="8:14" x14ac:dyDescent="0.55000000000000004">
      <c r="H25156" s="4"/>
      <c r="M25156" s="5"/>
      <c r="N25156" s="6"/>
    </row>
    <row r="25157" spans="8:14" x14ac:dyDescent="0.55000000000000004">
      <c r="H25157" s="4"/>
      <c r="M25157" s="5"/>
      <c r="N25157" s="6"/>
    </row>
    <row r="25158" spans="8:14" x14ac:dyDescent="0.55000000000000004">
      <c r="H25158" s="4"/>
      <c r="M25158" s="5"/>
      <c r="N25158" s="6"/>
    </row>
    <row r="25159" spans="8:14" x14ac:dyDescent="0.55000000000000004">
      <c r="H25159" s="4"/>
      <c r="M25159" s="5"/>
      <c r="N25159" s="6"/>
    </row>
    <row r="25160" spans="8:14" x14ac:dyDescent="0.55000000000000004">
      <c r="H25160" s="4"/>
      <c r="M25160" s="5"/>
      <c r="N25160" s="6"/>
    </row>
    <row r="25161" spans="8:14" x14ac:dyDescent="0.55000000000000004">
      <c r="H25161" s="4"/>
      <c r="M25161" s="5"/>
      <c r="N25161" s="6"/>
    </row>
    <row r="25162" spans="8:14" x14ac:dyDescent="0.55000000000000004">
      <c r="H25162" s="4"/>
      <c r="M25162" s="5"/>
      <c r="N25162" s="6"/>
    </row>
    <row r="25163" spans="8:14" x14ac:dyDescent="0.55000000000000004">
      <c r="H25163" s="4"/>
      <c r="M25163" s="5"/>
      <c r="N25163" s="6"/>
    </row>
    <row r="25164" spans="8:14" x14ac:dyDescent="0.55000000000000004">
      <c r="H25164" s="4"/>
      <c r="M25164" s="5"/>
      <c r="N25164" s="6"/>
    </row>
    <row r="25165" spans="8:14" x14ac:dyDescent="0.55000000000000004">
      <c r="H25165" s="4"/>
      <c r="M25165" s="5"/>
      <c r="N25165" s="6"/>
    </row>
    <row r="25166" spans="8:14" x14ac:dyDescent="0.55000000000000004">
      <c r="H25166" s="4"/>
      <c r="M25166" s="5"/>
      <c r="N25166" s="6"/>
    </row>
    <row r="25167" spans="8:14" x14ac:dyDescent="0.55000000000000004">
      <c r="H25167" s="4"/>
      <c r="M25167" s="5"/>
      <c r="N25167" s="6"/>
    </row>
    <row r="25168" spans="8:14" x14ac:dyDescent="0.55000000000000004">
      <c r="H25168" s="4"/>
      <c r="M25168" s="5"/>
      <c r="N25168" s="6"/>
    </row>
    <row r="25169" spans="8:14" x14ac:dyDescent="0.55000000000000004">
      <c r="H25169" s="4"/>
      <c r="M25169" s="5"/>
      <c r="N25169" s="6"/>
    </row>
    <row r="25170" spans="8:14" x14ac:dyDescent="0.55000000000000004">
      <c r="H25170" s="4"/>
      <c r="M25170" s="5"/>
      <c r="N25170" s="6"/>
    </row>
    <row r="25171" spans="8:14" x14ac:dyDescent="0.55000000000000004">
      <c r="H25171" s="4"/>
      <c r="M25171" s="5"/>
      <c r="N25171" s="6"/>
    </row>
    <row r="25172" spans="8:14" x14ac:dyDescent="0.55000000000000004">
      <c r="H25172" s="4"/>
      <c r="M25172" s="5"/>
      <c r="N25172" s="6"/>
    </row>
    <row r="25173" spans="8:14" x14ac:dyDescent="0.55000000000000004">
      <c r="H25173" s="4"/>
      <c r="M25173" s="5"/>
      <c r="N25173" s="6"/>
    </row>
    <row r="25174" spans="8:14" x14ac:dyDescent="0.55000000000000004">
      <c r="H25174" s="4"/>
      <c r="M25174" s="5"/>
      <c r="N25174" s="6"/>
    </row>
    <row r="25175" spans="8:14" x14ac:dyDescent="0.55000000000000004">
      <c r="H25175" s="4"/>
      <c r="M25175" s="5"/>
      <c r="N25175" s="6"/>
    </row>
    <row r="25176" spans="8:14" x14ac:dyDescent="0.55000000000000004">
      <c r="H25176" s="4"/>
      <c r="M25176" s="5"/>
      <c r="N25176" s="6"/>
    </row>
    <row r="25177" spans="8:14" x14ac:dyDescent="0.55000000000000004">
      <c r="H25177" s="4"/>
      <c r="M25177" s="5"/>
      <c r="N25177" s="6"/>
    </row>
    <row r="25178" spans="8:14" x14ac:dyDescent="0.55000000000000004">
      <c r="H25178" s="4"/>
      <c r="M25178" s="5"/>
      <c r="N25178" s="6"/>
    </row>
    <row r="25179" spans="8:14" x14ac:dyDescent="0.55000000000000004">
      <c r="H25179" s="4"/>
      <c r="M25179" s="5"/>
      <c r="N25179" s="6"/>
    </row>
    <row r="25180" spans="8:14" x14ac:dyDescent="0.55000000000000004">
      <c r="H25180" s="4"/>
      <c r="M25180" s="5"/>
      <c r="N25180" s="6"/>
    </row>
    <row r="25181" spans="8:14" x14ac:dyDescent="0.55000000000000004">
      <c r="H25181" s="4"/>
      <c r="M25181" s="5"/>
      <c r="N25181" s="6"/>
    </row>
    <row r="25182" spans="8:14" x14ac:dyDescent="0.55000000000000004">
      <c r="H25182" s="4"/>
      <c r="M25182" s="5"/>
      <c r="N25182" s="6"/>
    </row>
    <row r="25183" spans="8:14" x14ac:dyDescent="0.55000000000000004">
      <c r="H25183" s="4"/>
      <c r="M25183" s="5"/>
      <c r="N25183" s="6"/>
    </row>
    <row r="25184" spans="8:14" x14ac:dyDescent="0.55000000000000004">
      <c r="H25184" s="4"/>
      <c r="M25184" s="5"/>
      <c r="N25184" s="6"/>
    </row>
    <row r="25185" spans="8:14" x14ac:dyDescent="0.55000000000000004">
      <c r="H25185" s="4"/>
      <c r="M25185" s="5"/>
      <c r="N25185" s="6"/>
    </row>
    <row r="25186" spans="8:14" x14ac:dyDescent="0.55000000000000004">
      <c r="H25186" s="4"/>
      <c r="M25186" s="5"/>
      <c r="N25186" s="6"/>
    </row>
    <row r="25187" spans="8:14" x14ac:dyDescent="0.55000000000000004">
      <c r="H25187" s="4"/>
      <c r="M25187" s="5"/>
      <c r="N25187" s="6"/>
    </row>
    <row r="25188" spans="8:14" x14ac:dyDescent="0.55000000000000004">
      <c r="H25188" s="4"/>
      <c r="M25188" s="5"/>
      <c r="N25188" s="6"/>
    </row>
    <row r="25189" spans="8:14" x14ac:dyDescent="0.55000000000000004">
      <c r="H25189" s="4"/>
      <c r="M25189" s="5"/>
      <c r="N25189" s="6"/>
    </row>
    <row r="25190" spans="8:14" x14ac:dyDescent="0.55000000000000004">
      <c r="H25190" s="4"/>
      <c r="M25190" s="5"/>
      <c r="N25190" s="6"/>
    </row>
    <row r="25191" spans="8:14" x14ac:dyDescent="0.55000000000000004">
      <c r="H25191" s="4"/>
      <c r="M25191" s="5"/>
      <c r="N25191" s="6"/>
    </row>
    <row r="25192" spans="8:14" x14ac:dyDescent="0.55000000000000004">
      <c r="H25192" s="4"/>
      <c r="M25192" s="5"/>
      <c r="N25192" s="6"/>
    </row>
    <row r="25193" spans="8:14" x14ac:dyDescent="0.55000000000000004">
      <c r="H25193" s="4"/>
      <c r="M25193" s="5"/>
      <c r="N25193" s="6"/>
    </row>
    <row r="25194" spans="8:14" x14ac:dyDescent="0.55000000000000004">
      <c r="H25194" s="4"/>
      <c r="M25194" s="5"/>
      <c r="N25194" s="6"/>
    </row>
    <row r="25195" spans="8:14" x14ac:dyDescent="0.55000000000000004">
      <c r="H25195" s="4"/>
      <c r="M25195" s="5"/>
      <c r="N25195" s="6"/>
    </row>
    <row r="25196" spans="8:14" x14ac:dyDescent="0.55000000000000004">
      <c r="H25196" s="4"/>
      <c r="M25196" s="5"/>
      <c r="N25196" s="6"/>
    </row>
    <row r="25197" spans="8:14" x14ac:dyDescent="0.55000000000000004">
      <c r="H25197" s="4"/>
      <c r="M25197" s="5"/>
      <c r="N25197" s="6"/>
    </row>
    <row r="25198" spans="8:14" x14ac:dyDescent="0.55000000000000004">
      <c r="H25198" s="4"/>
      <c r="M25198" s="5"/>
      <c r="N25198" s="6"/>
    </row>
    <row r="25199" spans="8:14" x14ac:dyDescent="0.55000000000000004">
      <c r="H25199" s="4"/>
      <c r="M25199" s="5"/>
      <c r="N25199" s="6"/>
    </row>
    <row r="25200" spans="8:14" x14ac:dyDescent="0.55000000000000004">
      <c r="H25200" s="4"/>
      <c r="M25200" s="5"/>
      <c r="N25200" s="6"/>
    </row>
    <row r="25201" spans="8:14" x14ac:dyDescent="0.55000000000000004">
      <c r="H25201" s="4"/>
      <c r="M25201" s="5"/>
      <c r="N25201" s="6"/>
    </row>
    <row r="25202" spans="8:14" x14ac:dyDescent="0.55000000000000004">
      <c r="H25202" s="4"/>
      <c r="M25202" s="5"/>
      <c r="N25202" s="6"/>
    </row>
    <row r="25203" spans="8:14" x14ac:dyDescent="0.55000000000000004">
      <c r="H25203" s="4"/>
      <c r="M25203" s="5"/>
      <c r="N25203" s="6"/>
    </row>
    <row r="25204" spans="8:14" x14ac:dyDescent="0.55000000000000004">
      <c r="H25204" s="4"/>
      <c r="M25204" s="5"/>
      <c r="N25204" s="6"/>
    </row>
    <row r="25205" spans="8:14" x14ac:dyDescent="0.55000000000000004">
      <c r="H25205" s="4"/>
      <c r="M25205" s="5"/>
      <c r="N25205" s="6"/>
    </row>
    <row r="25206" spans="8:14" x14ac:dyDescent="0.55000000000000004">
      <c r="H25206" s="4"/>
      <c r="M25206" s="5"/>
      <c r="N25206" s="6"/>
    </row>
    <row r="25207" spans="8:14" x14ac:dyDescent="0.55000000000000004">
      <c r="H25207" s="4"/>
      <c r="M25207" s="5"/>
      <c r="N25207" s="6"/>
    </row>
    <row r="25208" spans="8:14" x14ac:dyDescent="0.55000000000000004">
      <c r="H25208" s="4"/>
      <c r="M25208" s="5"/>
      <c r="N25208" s="6"/>
    </row>
    <row r="25209" spans="8:14" x14ac:dyDescent="0.55000000000000004">
      <c r="H25209" s="4"/>
      <c r="M25209" s="5"/>
      <c r="N25209" s="6"/>
    </row>
    <row r="25210" spans="8:14" x14ac:dyDescent="0.55000000000000004">
      <c r="H25210" s="4"/>
      <c r="M25210" s="5"/>
      <c r="N25210" s="6"/>
    </row>
    <row r="25211" spans="8:14" x14ac:dyDescent="0.55000000000000004">
      <c r="H25211" s="4"/>
      <c r="M25211" s="5"/>
      <c r="N25211" s="6"/>
    </row>
    <row r="25212" spans="8:14" x14ac:dyDescent="0.55000000000000004">
      <c r="H25212" s="4"/>
      <c r="M25212" s="5"/>
      <c r="N25212" s="6"/>
    </row>
    <row r="25213" spans="8:14" x14ac:dyDescent="0.55000000000000004">
      <c r="H25213" s="4"/>
      <c r="M25213" s="5"/>
      <c r="N25213" s="6"/>
    </row>
    <row r="25214" spans="8:14" x14ac:dyDescent="0.55000000000000004">
      <c r="H25214" s="4"/>
      <c r="M25214" s="5"/>
      <c r="N25214" s="6"/>
    </row>
    <row r="25215" spans="8:14" x14ac:dyDescent="0.55000000000000004">
      <c r="H25215" s="4"/>
      <c r="M25215" s="5"/>
      <c r="N25215" s="6"/>
    </row>
    <row r="25216" spans="8:14" x14ac:dyDescent="0.55000000000000004">
      <c r="H25216" s="4"/>
      <c r="M25216" s="5"/>
      <c r="N25216" s="6"/>
    </row>
    <row r="25217" spans="8:14" x14ac:dyDescent="0.55000000000000004">
      <c r="H25217" s="4"/>
      <c r="M25217" s="5"/>
      <c r="N25217" s="6"/>
    </row>
    <row r="25218" spans="8:14" x14ac:dyDescent="0.55000000000000004">
      <c r="H25218" s="4"/>
      <c r="M25218" s="5"/>
      <c r="N25218" s="6"/>
    </row>
    <row r="25219" spans="8:14" x14ac:dyDescent="0.55000000000000004">
      <c r="H25219" s="4"/>
      <c r="M25219" s="5"/>
      <c r="N25219" s="6"/>
    </row>
    <row r="25220" spans="8:14" x14ac:dyDescent="0.55000000000000004">
      <c r="H25220" s="4"/>
      <c r="M25220" s="5"/>
      <c r="N25220" s="6"/>
    </row>
    <row r="25221" spans="8:14" x14ac:dyDescent="0.55000000000000004">
      <c r="H25221" s="4"/>
      <c r="M25221" s="5"/>
      <c r="N25221" s="6"/>
    </row>
    <row r="25222" spans="8:14" x14ac:dyDescent="0.55000000000000004">
      <c r="H25222" s="4"/>
      <c r="M25222" s="5"/>
      <c r="N25222" s="6"/>
    </row>
    <row r="25223" spans="8:14" x14ac:dyDescent="0.55000000000000004">
      <c r="H25223" s="4"/>
      <c r="M25223" s="5"/>
      <c r="N25223" s="6"/>
    </row>
    <row r="25224" spans="8:14" x14ac:dyDescent="0.55000000000000004">
      <c r="H25224" s="4"/>
      <c r="M25224" s="5"/>
      <c r="N25224" s="6"/>
    </row>
    <row r="25225" spans="8:14" x14ac:dyDescent="0.55000000000000004">
      <c r="H25225" s="4"/>
      <c r="M25225" s="5"/>
      <c r="N25225" s="6"/>
    </row>
    <row r="25226" spans="8:14" x14ac:dyDescent="0.55000000000000004">
      <c r="H25226" s="4"/>
      <c r="M25226" s="5"/>
      <c r="N25226" s="6"/>
    </row>
    <row r="25227" spans="8:14" x14ac:dyDescent="0.55000000000000004">
      <c r="H25227" s="4"/>
      <c r="M25227" s="5"/>
      <c r="N25227" s="6"/>
    </row>
    <row r="25228" spans="8:14" x14ac:dyDescent="0.55000000000000004">
      <c r="H25228" s="4"/>
      <c r="M25228" s="5"/>
      <c r="N25228" s="6"/>
    </row>
    <row r="25229" spans="8:14" x14ac:dyDescent="0.55000000000000004">
      <c r="H25229" s="4"/>
      <c r="M25229" s="5"/>
      <c r="N25229" s="6"/>
    </row>
    <row r="25230" spans="8:14" x14ac:dyDescent="0.55000000000000004">
      <c r="H25230" s="4"/>
      <c r="M25230" s="5"/>
      <c r="N25230" s="6"/>
    </row>
    <row r="25231" spans="8:14" x14ac:dyDescent="0.55000000000000004">
      <c r="H25231" s="4"/>
      <c r="M25231" s="5"/>
      <c r="N25231" s="6"/>
    </row>
    <row r="25232" spans="8:14" x14ac:dyDescent="0.55000000000000004">
      <c r="H25232" s="4"/>
      <c r="M25232" s="5"/>
      <c r="N25232" s="6"/>
    </row>
    <row r="25233" spans="8:14" x14ac:dyDescent="0.55000000000000004">
      <c r="H25233" s="4"/>
      <c r="M25233" s="5"/>
      <c r="N25233" s="6"/>
    </row>
    <row r="25234" spans="8:14" x14ac:dyDescent="0.55000000000000004">
      <c r="H25234" s="4"/>
      <c r="M25234" s="5"/>
      <c r="N25234" s="6"/>
    </row>
    <row r="25235" spans="8:14" x14ac:dyDescent="0.55000000000000004">
      <c r="H25235" s="4"/>
      <c r="M25235" s="5"/>
      <c r="N25235" s="6"/>
    </row>
    <row r="25236" spans="8:14" x14ac:dyDescent="0.55000000000000004">
      <c r="H25236" s="4"/>
      <c r="M25236" s="5"/>
      <c r="N25236" s="6"/>
    </row>
    <row r="25237" spans="8:14" x14ac:dyDescent="0.55000000000000004">
      <c r="H25237" s="4"/>
      <c r="M25237" s="5"/>
      <c r="N25237" s="6"/>
    </row>
    <row r="25238" spans="8:14" x14ac:dyDescent="0.55000000000000004">
      <c r="H25238" s="4"/>
      <c r="M25238" s="5"/>
      <c r="N25238" s="6"/>
    </row>
    <row r="25239" spans="8:14" x14ac:dyDescent="0.55000000000000004">
      <c r="H25239" s="4"/>
      <c r="M25239" s="5"/>
      <c r="N25239" s="6"/>
    </row>
    <row r="25240" spans="8:14" x14ac:dyDescent="0.55000000000000004">
      <c r="H25240" s="4"/>
      <c r="M25240" s="5"/>
      <c r="N25240" s="6"/>
    </row>
    <row r="25241" spans="8:14" x14ac:dyDescent="0.55000000000000004">
      <c r="H25241" s="4"/>
      <c r="M25241" s="5"/>
      <c r="N25241" s="6"/>
    </row>
    <row r="25242" spans="8:14" x14ac:dyDescent="0.55000000000000004">
      <c r="H25242" s="4"/>
      <c r="M25242" s="5"/>
      <c r="N25242" s="6"/>
    </row>
    <row r="25243" spans="8:14" x14ac:dyDescent="0.55000000000000004">
      <c r="H25243" s="4"/>
      <c r="M25243" s="5"/>
      <c r="N25243" s="6"/>
    </row>
    <row r="25244" spans="8:14" x14ac:dyDescent="0.55000000000000004">
      <c r="H25244" s="4"/>
      <c r="M25244" s="5"/>
      <c r="N25244" s="6"/>
    </row>
    <row r="25245" spans="8:14" x14ac:dyDescent="0.55000000000000004">
      <c r="H25245" s="4"/>
      <c r="M25245" s="5"/>
      <c r="N25245" s="6"/>
    </row>
    <row r="25246" spans="8:14" x14ac:dyDescent="0.55000000000000004">
      <c r="H25246" s="4"/>
      <c r="M25246" s="5"/>
      <c r="N25246" s="6"/>
    </row>
    <row r="25247" spans="8:14" x14ac:dyDescent="0.55000000000000004">
      <c r="H25247" s="4"/>
      <c r="M25247" s="5"/>
      <c r="N25247" s="6"/>
    </row>
    <row r="25248" spans="8:14" x14ac:dyDescent="0.55000000000000004">
      <c r="H25248" s="4"/>
      <c r="M25248" s="5"/>
      <c r="N25248" s="6"/>
    </row>
    <row r="25249" spans="8:14" x14ac:dyDescent="0.55000000000000004">
      <c r="H25249" s="4"/>
      <c r="M25249" s="5"/>
      <c r="N25249" s="6"/>
    </row>
    <row r="25250" spans="8:14" x14ac:dyDescent="0.55000000000000004">
      <c r="H25250" s="4"/>
      <c r="M25250" s="5"/>
      <c r="N25250" s="6"/>
    </row>
    <row r="25251" spans="8:14" x14ac:dyDescent="0.55000000000000004">
      <c r="H25251" s="4"/>
      <c r="M25251" s="5"/>
      <c r="N25251" s="6"/>
    </row>
    <row r="25252" spans="8:14" x14ac:dyDescent="0.55000000000000004">
      <c r="H25252" s="4"/>
      <c r="M25252" s="5"/>
      <c r="N25252" s="6"/>
    </row>
    <row r="25253" spans="8:14" x14ac:dyDescent="0.55000000000000004">
      <c r="H25253" s="4"/>
      <c r="M25253" s="5"/>
      <c r="N25253" s="6"/>
    </row>
    <row r="25254" spans="8:14" x14ac:dyDescent="0.55000000000000004">
      <c r="H25254" s="4"/>
      <c r="M25254" s="5"/>
      <c r="N25254" s="6"/>
    </row>
    <row r="25255" spans="8:14" x14ac:dyDescent="0.55000000000000004">
      <c r="H25255" s="4"/>
      <c r="M25255" s="5"/>
      <c r="N25255" s="6"/>
    </row>
    <row r="25256" spans="8:14" x14ac:dyDescent="0.55000000000000004">
      <c r="H25256" s="4"/>
      <c r="M25256" s="5"/>
      <c r="N25256" s="6"/>
    </row>
    <row r="25257" spans="8:14" x14ac:dyDescent="0.55000000000000004">
      <c r="H25257" s="4"/>
      <c r="M25257" s="5"/>
      <c r="N25257" s="6"/>
    </row>
    <row r="25258" spans="8:14" x14ac:dyDescent="0.55000000000000004">
      <c r="H25258" s="4"/>
      <c r="M25258" s="5"/>
      <c r="N25258" s="6"/>
    </row>
    <row r="25259" spans="8:14" x14ac:dyDescent="0.55000000000000004">
      <c r="H25259" s="4"/>
      <c r="M25259" s="5"/>
      <c r="N25259" s="6"/>
    </row>
    <row r="25260" spans="8:14" x14ac:dyDescent="0.55000000000000004">
      <c r="H25260" s="4"/>
      <c r="M25260" s="5"/>
      <c r="N25260" s="6"/>
    </row>
    <row r="25261" spans="8:14" x14ac:dyDescent="0.55000000000000004">
      <c r="H25261" s="4"/>
      <c r="M25261" s="5"/>
      <c r="N25261" s="6"/>
    </row>
    <row r="25262" spans="8:14" x14ac:dyDescent="0.55000000000000004">
      <c r="H25262" s="4"/>
      <c r="M25262" s="5"/>
      <c r="N25262" s="6"/>
    </row>
    <row r="25263" spans="8:14" x14ac:dyDescent="0.55000000000000004">
      <c r="H25263" s="4"/>
      <c r="M25263" s="5"/>
      <c r="N25263" s="6"/>
    </row>
    <row r="25264" spans="8:14" x14ac:dyDescent="0.55000000000000004">
      <c r="H25264" s="4"/>
      <c r="M25264" s="5"/>
      <c r="N25264" s="6"/>
    </row>
    <row r="25265" spans="8:14" x14ac:dyDescent="0.55000000000000004">
      <c r="H25265" s="4"/>
      <c r="M25265" s="5"/>
      <c r="N25265" s="6"/>
    </row>
    <row r="25266" spans="8:14" x14ac:dyDescent="0.55000000000000004">
      <c r="H25266" s="4"/>
      <c r="M25266" s="5"/>
      <c r="N25266" s="6"/>
    </row>
    <row r="25267" spans="8:14" x14ac:dyDescent="0.55000000000000004">
      <c r="H25267" s="4"/>
      <c r="M25267" s="5"/>
      <c r="N25267" s="6"/>
    </row>
    <row r="25268" spans="8:14" x14ac:dyDescent="0.55000000000000004">
      <c r="H25268" s="4"/>
      <c r="M25268" s="5"/>
      <c r="N25268" s="6"/>
    </row>
    <row r="25269" spans="8:14" x14ac:dyDescent="0.55000000000000004">
      <c r="H25269" s="4"/>
      <c r="M25269" s="5"/>
      <c r="N25269" s="6"/>
    </row>
    <row r="25270" spans="8:14" x14ac:dyDescent="0.55000000000000004">
      <c r="H25270" s="4"/>
      <c r="M25270" s="5"/>
      <c r="N25270" s="6"/>
    </row>
    <row r="25271" spans="8:14" x14ac:dyDescent="0.55000000000000004">
      <c r="H25271" s="4"/>
      <c r="M25271" s="5"/>
      <c r="N25271" s="6"/>
    </row>
    <row r="25272" spans="8:14" x14ac:dyDescent="0.55000000000000004">
      <c r="H25272" s="4"/>
      <c r="M25272" s="5"/>
      <c r="N25272" s="6"/>
    </row>
    <row r="25273" spans="8:14" x14ac:dyDescent="0.55000000000000004">
      <c r="H25273" s="4"/>
      <c r="M25273" s="5"/>
      <c r="N25273" s="6"/>
    </row>
    <row r="25274" spans="8:14" x14ac:dyDescent="0.55000000000000004">
      <c r="H25274" s="4"/>
      <c r="M25274" s="5"/>
      <c r="N25274" s="6"/>
    </row>
    <row r="25275" spans="8:14" x14ac:dyDescent="0.55000000000000004">
      <c r="H25275" s="4"/>
      <c r="M25275" s="5"/>
      <c r="N25275" s="6"/>
    </row>
    <row r="25276" spans="8:14" x14ac:dyDescent="0.55000000000000004">
      <c r="H25276" s="4"/>
      <c r="M25276" s="5"/>
      <c r="N25276" s="6"/>
    </row>
    <row r="25277" spans="8:14" x14ac:dyDescent="0.55000000000000004">
      <c r="H25277" s="4"/>
      <c r="M25277" s="5"/>
      <c r="N25277" s="6"/>
    </row>
    <row r="25278" spans="8:14" x14ac:dyDescent="0.55000000000000004">
      <c r="H25278" s="4"/>
      <c r="M25278" s="5"/>
      <c r="N25278" s="6"/>
    </row>
    <row r="25279" spans="8:14" x14ac:dyDescent="0.55000000000000004">
      <c r="H25279" s="4"/>
      <c r="M25279" s="5"/>
      <c r="N25279" s="6"/>
    </row>
    <row r="25280" spans="8:14" x14ac:dyDescent="0.55000000000000004">
      <c r="H25280" s="4"/>
      <c r="M25280" s="5"/>
      <c r="N25280" s="6"/>
    </row>
    <row r="25281" spans="8:14" x14ac:dyDescent="0.55000000000000004">
      <c r="H25281" s="4"/>
      <c r="M25281" s="5"/>
      <c r="N25281" s="6"/>
    </row>
    <row r="25282" spans="8:14" x14ac:dyDescent="0.55000000000000004">
      <c r="H25282" s="4"/>
      <c r="M25282" s="5"/>
      <c r="N25282" s="6"/>
    </row>
    <row r="25283" spans="8:14" x14ac:dyDescent="0.55000000000000004">
      <c r="H25283" s="4"/>
      <c r="M25283" s="5"/>
      <c r="N25283" s="6"/>
    </row>
    <row r="25284" spans="8:14" x14ac:dyDescent="0.55000000000000004">
      <c r="H25284" s="4"/>
      <c r="M25284" s="5"/>
      <c r="N25284" s="6"/>
    </row>
    <row r="25285" spans="8:14" x14ac:dyDescent="0.55000000000000004">
      <c r="H25285" s="4"/>
      <c r="M25285" s="5"/>
      <c r="N25285" s="6"/>
    </row>
    <row r="25286" spans="8:14" x14ac:dyDescent="0.55000000000000004">
      <c r="H25286" s="4"/>
      <c r="M25286" s="5"/>
      <c r="N25286" s="6"/>
    </row>
    <row r="25287" spans="8:14" x14ac:dyDescent="0.55000000000000004">
      <c r="H25287" s="4"/>
      <c r="M25287" s="5"/>
      <c r="N25287" s="6"/>
    </row>
    <row r="25288" spans="8:14" x14ac:dyDescent="0.55000000000000004">
      <c r="H25288" s="4"/>
      <c r="M25288" s="5"/>
      <c r="N25288" s="6"/>
    </row>
    <row r="25289" spans="8:14" x14ac:dyDescent="0.55000000000000004">
      <c r="H25289" s="4"/>
      <c r="M25289" s="5"/>
      <c r="N25289" s="6"/>
    </row>
    <row r="25290" spans="8:14" x14ac:dyDescent="0.55000000000000004">
      <c r="H25290" s="4"/>
      <c r="M25290" s="5"/>
      <c r="N25290" s="6"/>
    </row>
    <row r="25291" spans="8:14" x14ac:dyDescent="0.55000000000000004">
      <c r="H25291" s="4"/>
      <c r="M25291" s="5"/>
      <c r="N25291" s="6"/>
    </row>
    <row r="25292" spans="8:14" x14ac:dyDescent="0.55000000000000004">
      <c r="H25292" s="4"/>
      <c r="M25292" s="5"/>
      <c r="N25292" s="6"/>
    </row>
    <row r="25293" spans="8:14" x14ac:dyDescent="0.55000000000000004">
      <c r="H25293" s="4"/>
      <c r="M25293" s="5"/>
      <c r="N25293" s="6"/>
    </row>
    <row r="25294" spans="8:14" x14ac:dyDescent="0.55000000000000004">
      <c r="H25294" s="4"/>
      <c r="M25294" s="5"/>
      <c r="N25294" s="6"/>
    </row>
    <row r="25295" spans="8:14" x14ac:dyDescent="0.55000000000000004">
      <c r="H25295" s="4"/>
      <c r="M25295" s="5"/>
      <c r="N25295" s="6"/>
    </row>
    <row r="25296" spans="8:14" x14ac:dyDescent="0.55000000000000004">
      <c r="H25296" s="4"/>
      <c r="M25296" s="5"/>
      <c r="N25296" s="6"/>
    </row>
    <row r="25297" spans="8:14" x14ac:dyDescent="0.55000000000000004">
      <c r="H25297" s="4"/>
      <c r="M25297" s="5"/>
      <c r="N25297" s="6"/>
    </row>
    <row r="25298" spans="8:14" x14ac:dyDescent="0.55000000000000004">
      <c r="H25298" s="4"/>
      <c r="M25298" s="5"/>
      <c r="N25298" s="6"/>
    </row>
    <row r="25299" spans="8:14" x14ac:dyDescent="0.55000000000000004">
      <c r="H25299" s="4"/>
      <c r="M25299" s="5"/>
      <c r="N25299" s="6"/>
    </row>
    <row r="25300" spans="8:14" x14ac:dyDescent="0.55000000000000004">
      <c r="H25300" s="4"/>
      <c r="M25300" s="5"/>
      <c r="N25300" s="6"/>
    </row>
    <row r="25301" spans="8:14" x14ac:dyDescent="0.55000000000000004">
      <c r="H25301" s="4"/>
      <c r="M25301" s="5"/>
      <c r="N25301" s="6"/>
    </row>
    <row r="25302" spans="8:14" x14ac:dyDescent="0.55000000000000004">
      <c r="H25302" s="4"/>
      <c r="M25302" s="5"/>
      <c r="N25302" s="6"/>
    </row>
    <row r="25303" spans="8:14" x14ac:dyDescent="0.55000000000000004">
      <c r="H25303" s="4"/>
      <c r="M25303" s="5"/>
      <c r="N25303" s="6"/>
    </row>
    <row r="25304" spans="8:14" x14ac:dyDescent="0.55000000000000004">
      <c r="H25304" s="4"/>
      <c r="M25304" s="5"/>
      <c r="N25304" s="6"/>
    </row>
    <row r="25305" spans="8:14" x14ac:dyDescent="0.55000000000000004">
      <c r="H25305" s="4"/>
      <c r="M25305" s="5"/>
      <c r="N25305" s="6"/>
    </row>
    <row r="25306" spans="8:14" x14ac:dyDescent="0.55000000000000004">
      <c r="H25306" s="4"/>
      <c r="M25306" s="5"/>
      <c r="N25306" s="6"/>
    </row>
    <row r="25307" spans="8:14" x14ac:dyDescent="0.55000000000000004">
      <c r="H25307" s="4"/>
      <c r="M25307" s="5"/>
      <c r="N25307" s="6"/>
    </row>
    <row r="25308" spans="8:14" x14ac:dyDescent="0.55000000000000004">
      <c r="H25308" s="4"/>
      <c r="M25308" s="5"/>
      <c r="N25308" s="6"/>
    </row>
    <row r="25309" spans="8:14" x14ac:dyDescent="0.55000000000000004">
      <c r="H25309" s="4"/>
      <c r="M25309" s="5"/>
      <c r="N25309" s="6"/>
    </row>
    <row r="25310" spans="8:14" x14ac:dyDescent="0.55000000000000004">
      <c r="H25310" s="4"/>
      <c r="M25310" s="5"/>
      <c r="N25310" s="6"/>
    </row>
    <row r="25311" spans="8:14" x14ac:dyDescent="0.55000000000000004">
      <c r="H25311" s="4"/>
      <c r="M25311" s="5"/>
      <c r="N25311" s="6"/>
    </row>
    <row r="25312" spans="8:14" x14ac:dyDescent="0.55000000000000004">
      <c r="H25312" s="4"/>
      <c r="M25312" s="5"/>
      <c r="N25312" s="6"/>
    </row>
    <row r="25313" spans="8:14" x14ac:dyDescent="0.55000000000000004">
      <c r="H25313" s="4"/>
      <c r="M25313" s="5"/>
      <c r="N25313" s="6"/>
    </row>
    <row r="25314" spans="8:14" x14ac:dyDescent="0.55000000000000004">
      <c r="H25314" s="4"/>
      <c r="M25314" s="5"/>
      <c r="N25314" s="6"/>
    </row>
    <row r="25315" spans="8:14" x14ac:dyDescent="0.55000000000000004">
      <c r="H25315" s="4"/>
      <c r="M25315" s="5"/>
      <c r="N25315" s="6"/>
    </row>
    <row r="25316" spans="8:14" x14ac:dyDescent="0.55000000000000004">
      <c r="H25316" s="4"/>
      <c r="M25316" s="5"/>
      <c r="N25316" s="6"/>
    </row>
    <row r="25317" spans="8:14" x14ac:dyDescent="0.55000000000000004">
      <c r="H25317" s="4"/>
      <c r="M25317" s="5"/>
      <c r="N25317" s="6"/>
    </row>
    <row r="25318" spans="8:14" x14ac:dyDescent="0.55000000000000004">
      <c r="H25318" s="4"/>
      <c r="M25318" s="5"/>
      <c r="N25318" s="6"/>
    </row>
    <row r="25319" spans="8:14" x14ac:dyDescent="0.55000000000000004">
      <c r="H25319" s="4"/>
      <c r="M25319" s="5"/>
      <c r="N25319" s="6"/>
    </row>
    <row r="25320" spans="8:14" x14ac:dyDescent="0.55000000000000004">
      <c r="H25320" s="4"/>
      <c r="M25320" s="5"/>
      <c r="N25320" s="6"/>
    </row>
    <row r="25321" spans="8:14" x14ac:dyDescent="0.55000000000000004">
      <c r="H25321" s="4"/>
      <c r="M25321" s="5"/>
      <c r="N25321" s="6"/>
    </row>
    <row r="25322" spans="8:14" x14ac:dyDescent="0.55000000000000004">
      <c r="H25322" s="4"/>
      <c r="M25322" s="5"/>
      <c r="N25322" s="6"/>
    </row>
    <row r="25323" spans="8:14" x14ac:dyDescent="0.55000000000000004">
      <c r="H25323" s="4"/>
      <c r="M25323" s="5"/>
      <c r="N25323" s="6"/>
    </row>
    <row r="25324" spans="8:14" x14ac:dyDescent="0.55000000000000004">
      <c r="H25324" s="4"/>
      <c r="M25324" s="5"/>
      <c r="N25324" s="6"/>
    </row>
    <row r="25325" spans="8:14" x14ac:dyDescent="0.55000000000000004">
      <c r="H25325" s="4"/>
      <c r="M25325" s="5"/>
      <c r="N25325" s="6"/>
    </row>
    <row r="25326" spans="8:14" x14ac:dyDescent="0.55000000000000004">
      <c r="H25326" s="4"/>
      <c r="M25326" s="5"/>
      <c r="N25326" s="6"/>
    </row>
    <row r="25327" spans="8:14" x14ac:dyDescent="0.55000000000000004">
      <c r="H25327" s="4"/>
      <c r="M25327" s="5"/>
      <c r="N25327" s="6"/>
    </row>
    <row r="25328" spans="8:14" x14ac:dyDescent="0.55000000000000004">
      <c r="H25328" s="4"/>
      <c r="M25328" s="5"/>
      <c r="N25328" s="6"/>
    </row>
    <row r="25329" spans="8:14" x14ac:dyDescent="0.55000000000000004">
      <c r="H25329" s="4"/>
      <c r="M25329" s="5"/>
      <c r="N25329" s="6"/>
    </row>
    <row r="25330" spans="8:14" x14ac:dyDescent="0.55000000000000004">
      <c r="H25330" s="4"/>
      <c r="M25330" s="5"/>
      <c r="N25330" s="6"/>
    </row>
    <row r="25331" spans="8:14" x14ac:dyDescent="0.55000000000000004">
      <c r="H25331" s="4"/>
      <c r="M25331" s="5"/>
      <c r="N25331" s="6"/>
    </row>
    <row r="25332" spans="8:14" x14ac:dyDescent="0.55000000000000004">
      <c r="H25332" s="4"/>
      <c r="M25332" s="5"/>
      <c r="N25332" s="6"/>
    </row>
    <row r="25333" spans="8:14" x14ac:dyDescent="0.55000000000000004">
      <c r="H25333" s="4"/>
      <c r="M25333" s="5"/>
      <c r="N25333" s="6"/>
    </row>
    <row r="25334" spans="8:14" x14ac:dyDescent="0.55000000000000004">
      <c r="H25334" s="4"/>
      <c r="M25334" s="5"/>
      <c r="N25334" s="6"/>
    </row>
    <row r="25335" spans="8:14" x14ac:dyDescent="0.55000000000000004">
      <c r="H25335" s="4"/>
      <c r="M25335" s="5"/>
      <c r="N25335" s="6"/>
    </row>
    <row r="25336" spans="8:14" x14ac:dyDescent="0.55000000000000004">
      <c r="H25336" s="4"/>
      <c r="M25336" s="5"/>
      <c r="N25336" s="6"/>
    </row>
    <row r="25337" spans="8:14" x14ac:dyDescent="0.55000000000000004">
      <c r="H25337" s="4"/>
      <c r="M25337" s="5"/>
      <c r="N25337" s="6"/>
    </row>
    <row r="25338" spans="8:14" x14ac:dyDescent="0.55000000000000004">
      <c r="H25338" s="4"/>
      <c r="M25338" s="5"/>
      <c r="N25338" s="6"/>
    </row>
    <row r="25339" spans="8:14" x14ac:dyDescent="0.55000000000000004">
      <c r="H25339" s="4"/>
      <c r="M25339" s="5"/>
      <c r="N25339" s="6"/>
    </row>
    <row r="25340" spans="8:14" x14ac:dyDescent="0.55000000000000004">
      <c r="H25340" s="4"/>
      <c r="M25340" s="5"/>
      <c r="N25340" s="6"/>
    </row>
    <row r="25341" spans="8:14" x14ac:dyDescent="0.55000000000000004">
      <c r="H25341" s="4"/>
      <c r="M25341" s="5"/>
      <c r="N25341" s="6"/>
    </row>
    <row r="25342" spans="8:14" x14ac:dyDescent="0.55000000000000004">
      <c r="H25342" s="4"/>
      <c r="M25342" s="5"/>
      <c r="N25342" s="6"/>
    </row>
    <row r="25343" spans="8:14" x14ac:dyDescent="0.55000000000000004">
      <c r="H25343" s="4"/>
      <c r="M25343" s="5"/>
      <c r="N25343" s="6"/>
    </row>
    <row r="25344" spans="8:14" x14ac:dyDescent="0.55000000000000004">
      <c r="H25344" s="4"/>
      <c r="M25344" s="5"/>
      <c r="N25344" s="6"/>
    </row>
    <row r="25345" spans="8:14" x14ac:dyDescent="0.55000000000000004">
      <c r="H25345" s="4"/>
      <c r="M25345" s="5"/>
      <c r="N25345" s="6"/>
    </row>
    <row r="25346" spans="8:14" x14ac:dyDescent="0.55000000000000004">
      <c r="H25346" s="4"/>
      <c r="M25346" s="5"/>
      <c r="N25346" s="6"/>
    </row>
    <row r="25347" spans="8:14" x14ac:dyDescent="0.55000000000000004">
      <c r="H25347" s="4"/>
      <c r="M25347" s="5"/>
      <c r="N25347" s="6"/>
    </row>
    <row r="25348" spans="8:14" x14ac:dyDescent="0.55000000000000004">
      <c r="H25348" s="4"/>
      <c r="M25348" s="5"/>
      <c r="N25348" s="6"/>
    </row>
    <row r="25349" spans="8:14" x14ac:dyDescent="0.55000000000000004">
      <c r="H25349" s="4"/>
      <c r="M25349" s="5"/>
      <c r="N25349" s="6"/>
    </row>
    <row r="25350" spans="8:14" x14ac:dyDescent="0.55000000000000004">
      <c r="H25350" s="4"/>
      <c r="M25350" s="5"/>
      <c r="N25350" s="6"/>
    </row>
    <row r="25351" spans="8:14" x14ac:dyDescent="0.55000000000000004">
      <c r="H25351" s="4"/>
      <c r="M25351" s="5"/>
      <c r="N25351" s="6"/>
    </row>
    <row r="25352" spans="8:14" x14ac:dyDescent="0.55000000000000004">
      <c r="H25352" s="4"/>
      <c r="M25352" s="5"/>
      <c r="N25352" s="6"/>
    </row>
    <row r="25353" spans="8:14" x14ac:dyDescent="0.55000000000000004">
      <c r="H25353" s="4"/>
      <c r="M25353" s="5"/>
      <c r="N25353" s="6"/>
    </row>
    <row r="25354" spans="8:14" x14ac:dyDescent="0.55000000000000004">
      <c r="H25354" s="4"/>
      <c r="M25354" s="5"/>
      <c r="N25354" s="6"/>
    </row>
    <row r="25355" spans="8:14" x14ac:dyDescent="0.55000000000000004">
      <c r="H25355" s="4"/>
      <c r="M25355" s="5"/>
      <c r="N25355" s="6"/>
    </row>
    <row r="25356" spans="8:14" x14ac:dyDescent="0.55000000000000004">
      <c r="H25356" s="4"/>
      <c r="M25356" s="5"/>
      <c r="N25356" s="6"/>
    </row>
    <row r="25357" spans="8:14" x14ac:dyDescent="0.55000000000000004">
      <c r="H25357" s="4"/>
      <c r="M25357" s="5"/>
      <c r="N25357" s="6"/>
    </row>
    <row r="25358" spans="8:14" x14ac:dyDescent="0.55000000000000004">
      <c r="H25358" s="4"/>
      <c r="M25358" s="5"/>
      <c r="N25358" s="6"/>
    </row>
    <row r="25359" spans="8:14" x14ac:dyDescent="0.55000000000000004">
      <c r="H25359" s="4"/>
      <c r="M25359" s="5"/>
      <c r="N25359" s="6"/>
    </row>
    <row r="25360" spans="8:14" x14ac:dyDescent="0.55000000000000004">
      <c r="H25360" s="4"/>
      <c r="M25360" s="5"/>
      <c r="N25360" s="6"/>
    </row>
    <row r="25361" spans="8:14" x14ac:dyDescent="0.55000000000000004">
      <c r="H25361" s="4"/>
      <c r="M25361" s="5"/>
      <c r="N25361" s="6"/>
    </row>
    <row r="25362" spans="8:14" x14ac:dyDescent="0.55000000000000004">
      <c r="H25362" s="4"/>
      <c r="M25362" s="5"/>
      <c r="N25362" s="6"/>
    </row>
    <row r="25363" spans="8:14" x14ac:dyDescent="0.55000000000000004">
      <c r="H25363" s="4"/>
      <c r="M25363" s="5"/>
      <c r="N25363" s="6"/>
    </row>
    <row r="25364" spans="8:14" x14ac:dyDescent="0.55000000000000004">
      <c r="H25364" s="4"/>
      <c r="M25364" s="5"/>
      <c r="N25364" s="6"/>
    </row>
    <row r="25365" spans="8:14" x14ac:dyDescent="0.55000000000000004">
      <c r="H25365" s="4"/>
      <c r="M25365" s="5"/>
      <c r="N25365" s="6"/>
    </row>
    <row r="25366" spans="8:14" x14ac:dyDescent="0.55000000000000004">
      <c r="H25366" s="4"/>
      <c r="M25366" s="5"/>
      <c r="N25366" s="6"/>
    </row>
    <row r="25367" spans="8:14" x14ac:dyDescent="0.55000000000000004">
      <c r="H25367" s="4"/>
      <c r="M25367" s="5"/>
      <c r="N25367" s="6"/>
    </row>
    <row r="25368" spans="8:14" x14ac:dyDescent="0.55000000000000004">
      <c r="H25368" s="4"/>
      <c r="M25368" s="5"/>
      <c r="N25368" s="6"/>
    </row>
    <row r="25369" spans="8:14" x14ac:dyDescent="0.55000000000000004">
      <c r="H25369" s="4"/>
      <c r="M25369" s="5"/>
      <c r="N25369" s="6"/>
    </row>
    <row r="25370" spans="8:14" x14ac:dyDescent="0.55000000000000004">
      <c r="H25370" s="4"/>
      <c r="M25370" s="5"/>
      <c r="N25370" s="6"/>
    </row>
    <row r="25371" spans="8:14" x14ac:dyDescent="0.55000000000000004">
      <c r="H25371" s="4"/>
      <c r="M25371" s="5"/>
      <c r="N25371" s="6"/>
    </row>
    <row r="25372" spans="8:14" x14ac:dyDescent="0.55000000000000004">
      <c r="H25372" s="4"/>
      <c r="M25372" s="5"/>
      <c r="N25372" s="6"/>
    </row>
    <row r="25373" spans="8:14" x14ac:dyDescent="0.55000000000000004">
      <c r="H25373" s="4"/>
      <c r="M25373" s="5"/>
      <c r="N25373" s="6"/>
    </row>
    <row r="25374" spans="8:14" x14ac:dyDescent="0.55000000000000004">
      <c r="H25374" s="4"/>
      <c r="M25374" s="5"/>
      <c r="N25374" s="6"/>
    </row>
    <row r="25375" spans="8:14" x14ac:dyDescent="0.55000000000000004">
      <c r="H25375" s="4"/>
      <c r="M25375" s="5"/>
      <c r="N25375" s="6"/>
    </row>
    <row r="25376" spans="8:14" x14ac:dyDescent="0.55000000000000004">
      <c r="H25376" s="4"/>
      <c r="M25376" s="5"/>
      <c r="N25376" s="6"/>
    </row>
    <row r="25377" spans="8:14" x14ac:dyDescent="0.55000000000000004">
      <c r="H25377" s="4"/>
      <c r="M25377" s="5"/>
      <c r="N25377" s="6"/>
    </row>
    <row r="25378" spans="8:14" x14ac:dyDescent="0.55000000000000004">
      <c r="H25378" s="4"/>
      <c r="M25378" s="5"/>
      <c r="N25378" s="6"/>
    </row>
    <row r="25379" spans="8:14" x14ac:dyDescent="0.55000000000000004">
      <c r="H25379" s="4"/>
      <c r="M25379" s="5"/>
      <c r="N25379" s="6"/>
    </row>
    <row r="25380" spans="8:14" x14ac:dyDescent="0.55000000000000004">
      <c r="H25380" s="4"/>
      <c r="M25380" s="5"/>
      <c r="N25380" s="6"/>
    </row>
    <row r="25381" spans="8:14" x14ac:dyDescent="0.55000000000000004">
      <c r="H25381" s="4"/>
      <c r="M25381" s="5"/>
      <c r="N25381" s="6"/>
    </row>
    <row r="25382" spans="8:14" x14ac:dyDescent="0.55000000000000004">
      <c r="H25382" s="4"/>
      <c r="M25382" s="5"/>
      <c r="N25382" s="6"/>
    </row>
    <row r="25383" spans="8:14" x14ac:dyDescent="0.55000000000000004">
      <c r="H25383" s="4"/>
      <c r="M25383" s="5"/>
      <c r="N25383" s="6"/>
    </row>
    <row r="25384" spans="8:14" x14ac:dyDescent="0.55000000000000004">
      <c r="H25384" s="4"/>
      <c r="M25384" s="5"/>
      <c r="N25384" s="6"/>
    </row>
    <row r="25385" spans="8:14" x14ac:dyDescent="0.55000000000000004">
      <c r="H25385" s="4"/>
      <c r="M25385" s="5"/>
      <c r="N25385" s="6"/>
    </row>
    <row r="25386" spans="8:14" x14ac:dyDescent="0.55000000000000004">
      <c r="H25386" s="4"/>
      <c r="M25386" s="5"/>
      <c r="N25386" s="6"/>
    </row>
    <row r="25387" spans="8:14" x14ac:dyDescent="0.55000000000000004">
      <c r="H25387" s="4"/>
      <c r="M25387" s="5"/>
      <c r="N25387" s="6"/>
    </row>
    <row r="25388" spans="8:14" x14ac:dyDescent="0.55000000000000004">
      <c r="H25388" s="4"/>
      <c r="M25388" s="5"/>
      <c r="N25388" s="6"/>
    </row>
    <row r="25389" spans="8:14" x14ac:dyDescent="0.55000000000000004">
      <c r="H25389" s="4"/>
      <c r="M25389" s="5"/>
      <c r="N25389" s="6"/>
    </row>
    <row r="25390" spans="8:14" x14ac:dyDescent="0.55000000000000004">
      <c r="H25390" s="4"/>
      <c r="M25390" s="5"/>
      <c r="N25390" s="6"/>
    </row>
    <row r="25391" spans="8:14" x14ac:dyDescent="0.55000000000000004">
      <c r="H25391" s="4"/>
      <c r="M25391" s="5"/>
      <c r="N25391" s="6"/>
    </row>
    <row r="25392" spans="8:14" x14ac:dyDescent="0.55000000000000004">
      <c r="H25392" s="4"/>
      <c r="M25392" s="5"/>
      <c r="N25392" s="6"/>
    </row>
    <row r="25393" spans="8:14" x14ac:dyDescent="0.55000000000000004">
      <c r="H25393" s="4"/>
      <c r="M25393" s="5"/>
      <c r="N25393" s="6"/>
    </row>
    <row r="25394" spans="8:14" x14ac:dyDescent="0.55000000000000004">
      <c r="H25394" s="4"/>
      <c r="M25394" s="5"/>
      <c r="N25394" s="6"/>
    </row>
    <row r="25395" spans="8:14" x14ac:dyDescent="0.55000000000000004">
      <c r="H25395" s="4"/>
      <c r="M25395" s="5"/>
      <c r="N25395" s="6"/>
    </row>
    <row r="25396" spans="8:14" x14ac:dyDescent="0.55000000000000004">
      <c r="H25396" s="4"/>
      <c r="M25396" s="5"/>
      <c r="N25396" s="6"/>
    </row>
    <row r="25397" spans="8:14" x14ac:dyDescent="0.55000000000000004">
      <c r="H25397" s="4"/>
      <c r="M25397" s="5"/>
      <c r="N25397" s="6"/>
    </row>
    <row r="25398" spans="8:14" x14ac:dyDescent="0.55000000000000004">
      <c r="H25398" s="4"/>
      <c r="M25398" s="5"/>
      <c r="N25398" s="6"/>
    </row>
    <row r="25399" spans="8:14" x14ac:dyDescent="0.55000000000000004">
      <c r="H25399" s="4"/>
      <c r="M25399" s="5"/>
      <c r="N25399" s="6"/>
    </row>
    <row r="25400" spans="8:14" x14ac:dyDescent="0.55000000000000004">
      <c r="H25400" s="4"/>
      <c r="M25400" s="5"/>
      <c r="N25400" s="6"/>
    </row>
    <row r="25401" spans="8:14" x14ac:dyDescent="0.55000000000000004">
      <c r="H25401" s="4"/>
      <c r="M25401" s="5"/>
      <c r="N25401" s="6"/>
    </row>
    <row r="25402" spans="8:14" x14ac:dyDescent="0.55000000000000004">
      <c r="H25402" s="4"/>
      <c r="M25402" s="5"/>
      <c r="N25402" s="6"/>
    </row>
    <row r="25403" spans="8:14" x14ac:dyDescent="0.55000000000000004">
      <c r="H25403" s="4"/>
      <c r="M25403" s="5"/>
      <c r="N25403" s="6"/>
    </row>
    <row r="25404" spans="8:14" x14ac:dyDescent="0.55000000000000004">
      <c r="H25404" s="4"/>
      <c r="M25404" s="5"/>
      <c r="N25404" s="6"/>
    </row>
    <row r="25405" spans="8:14" x14ac:dyDescent="0.55000000000000004">
      <c r="H25405" s="4"/>
      <c r="M25405" s="5"/>
      <c r="N25405" s="6"/>
    </row>
    <row r="25406" spans="8:14" x14ac:dyDescent="0.55000000000000004">
      <c r="H25406" s="4"/>
      <c r="M25406" s="5"/>
      <c r="N25406" s="6"/>
    </row>
    <row r="25407" spans="8:14" x14ac:dyDescent="0.55000000000000004">
      <c r="H25407" s="4"/>
      <c r="M25407" s="5"/>
      <c r="N25407" s="6"/>
    </row>
    <row r="25408" spans="8:14" x14ac:dyDescent="0.55000000000000004">
      <c r="H25408" s="4"/>
      <c r="M25408" s="5"/>
      <c r="N25408" s="6"/>
    </row>
    <row r="25409" spans="8:14" x14ac:dyDescent="0.55000000000000004">
      <c r="H25409" s="4"/>
      <c r="M25409" s="5"/>
      <c r="N25409" s="6"/>
    </row>
    <row r="25410" spans="8:14" x14ac:dyDescent="0.55000000000000004">
      <c r="H25410" s="4"/>
      <c r="M25410" s="5"/>
      <c r="N25410" s="6"/>
    </row>
    <row r="25411" spans="8:14" x14ac:dyDescent="0.55000000000000004">
      <c r="H25411" s="4"/>
      <c r="M25411" s="5"/>
      <c r="N25411" s="6"/>
    </row>
    <row r="25412" spans="8:14" x14ac:dyDescent="0.55000000000000004">
      <c r="H25412" s="4"/>
      <c r="M25412" s="5"/>
      <c r="N25412" s="6"/>
    </row>
    <row r="25413" spans="8:14" x14ac:dyDescent="0.55000000000000004">
      <c r="H25413" s="4"/>
      <c r="M25413" s="5"/>
      <c r="N25413" s="6"/>
    </row>
    <row r="25414" spans="8:14" x14ac:dyDescent="0.55000000000000004">
      <c r="H25414" s="4"/>
      <c r="M25414" s="5"/>
      <c r="N25414" s="6"/>
    </row>
    <row r="25415" spans="8:14" x14ac:dyDescent="0.55000000000000004">
      <c r="H25415" s="4"/>
      <c r="M25415" s="5"/>
      <c r="N25415" s="6"/>
    </row>
    <row r="25416" spans="8:14" x14ac:dyDescent="0.55000000000000004">
      <c r="H25416" s="4"/>
      <c r="M25416" s="5"/>
      <c r="N25416" s="6"/>
    </row>
    <row r="25417" spans="8:14" x14ac:dyDescent="0.55000000000000004">
      <c r="H25417" s="4"/>
      <c r="M25417" s="5"/>
      <c r="N25417" s="6"/>
    </row>
    <row r="25418" spans="8:14" x14ac:dyDescent="0.55000000000000004">
      <c r="H25418" s="4"/>
      <c r="M25418" s="5"/>
      <c r="N25418" s="6"/>
    </row>
    <row r="25419" spans="8:14" x14ac:dyDescent="0.55000000000000004">
      <c r="H25419" s="4"/>
      <c r="M25419" s="5"/>
      <c r="N25419" s="6"/>
    </row>
    <row r="25420" spans="8:14" x14ac:dyDescent="0.55000000000000004">
      <c r="H25420" s="4"/>
      <c r="M25420" s="5"/>
      <c r="N25420" s="6"/>
    </row>
    <row r="25421" spans="8:14" x14ac:dyDescent="0.55000000000000004">
      <c r="H25421" s="4"/>
      <c r="M25421" s="5"/>
      <c r="N25421" s="6"/>
    </row>
    <row r="25422" spans="8:14" x14ac:dyDescent="0.55000000000000004">
      <c r="H25422" s="4"/>
      <c r="M25422" s="5"/>
      <c r="N25422" s="6"/>
    </row>
    <row r="25423" spans="8:14" x14ac:dyDescent="0.55000000000000004">
      <c r="H25423" s="4"/>
      <c r="M25423" s="5"/>
      <c r="N25423" s="6"/>
    </row>
    <row r="25424" spans="8:14" x14ac:dyDescent="0.55000000000000004">
      <c r="H25424" s="4"/>
      <c r="M25424" s="5"/>
      <c r="N25424" s="6"/>
    </row>
    <row r="25425" spans="8:14" x14ac:dyDescent="0.55000000000000004">
      <c r="H25425" s="4"/>
      <c r="M25425" s="5"/>
      <c r="N25425" s="6"/>
    </row>
    <row r="25426" spans="8:14" x14ac:dyDescent="0.55000000000000004">
      <c r="H25426" s="4"/>
      <c r="M25426" s="5"/>
      <c r="N25426" s="6"/>
    </row>
    <row r="25427" spans="8:14" x14ac:dyDescent="0.55000000000000004">
      <c r="H25427" s="4"/>
      <c r="M25427" s="5"/>
      <c r="N25427" s="6"/>
    </row>
    <row r="25428" spans="8:14" x14ac:dyDescent="0.55000000000000004">
      <c r="H25428" s="4"/>
      <c r="M25428" s="5"/>
      <c r="N25428" s="6"/>
    </row>
    <row r="25429" spans="8:14" x14ac:dyDescent="0.55000000000000004">
      <c r="H25429" s="4"/>
      <c r="M25429" s="5"/>
      <c r="N25429" s="6"/>
    </row>
    <row r="25430" spans="8:14" x14ac:dyDescent="0.55000000000000004">
      <c r="H25430" s="4"/>
      <c r="M25430" s="5"/>
      <c r="N25430" s="6"/>
    </row>
    <row r="25431" spans="8:14" x14ac:dyDescent="0.55000000000000004">
      <c r="H25431" s="4"/>
      <c r="M25431" s="5"/>
      <c r="N25431" s="6"/>
    </row>
    <row r="25432" spans="8:14" x14ac:dyDescent="0.55000000000000004">
      <c r="H25432" s="4"/>
      <c r="M25432" s="5"/>
      <c r="N25432" s="6"/>
    </row>
    <row r="25433" spans="8:14" x14ac:dyDescent="0.55000000000000004">
      <c r="H25433" s="4"/>
      <c r="M25433" s="5"/>
      <c r="N25433" s="6"/>
    </row>
    <row r="25434" spans="8:14" x14ac:dyDescent="0.55000000000000004">
      <c r="H25434" s="4"/>
      <c r="M25434" s="5"/>
      <c r="N25434" s="6"/>
    </row>
    <row r="25435" spans="8:14" x14ac:dyDescent="0.55000000000000004">
      <c r="H25435" s="4"/>
      <c r="M25435" s="5"/>
      <c r="N25435" s="6"/>
    </row>
    <row r="25436" spans="8:14" x14ac:dyDescent="0.55000000000000004">
      <c r="H25436" s="4"/>
      <c r="M25436" s="5"/>
      <c r="N25436" s="6"/>
    </row>
    <row r="25437" spans="8:14" x14ac:dyDescent="0.55000000000000004">
      <c r="H25437" s="4"/>
      <c r="M25437" s="5"/>
      <c r="N25437" s="6"/>
    </row>
    <row r="25438" spans="8:14" x14ac:dyDescent="0.55000000000000004">
      <c r="H25438" s="4"/>
      <c r="M25438" s="5"/>
      <c r="N25438" s="6"/>
    </row>
    <row r="25439" spans="8:14" x14ac:dyDescent="0.55000000000000004">
      <c r="H25439" s="4"/>
      <c r="M25439" s="5"/>
      <c r="N25439" s="6"/>
    </row>
    <row r="25440" spans="8:14" x14ac:dyDescent="0.55000000000000004">
      <c r="H25440" s="4"/>
      <c r="M25440" s="5"/>
      <c r="N25440" s="6"/>
    </row>
    <row r="25441" spans="8:14" x14ac:dyDescent="0.55000000000000004">
      <c r="H25441" s="4"/>
      <c r="M25441" s="5"/>
      <c r="N25441" s="6"/>
    </row>
    <row r="25442" spans="8:14" x14ac:dyDescent="0.55000000000000004">
      <c r="H25442" s="4"/>
      <c r="M25442" s="5"/>
      <c r="N25442" s="6"/>
    </row>
    <row r="25443" spans="8:14" x14ac:dyDescent="0.55000000000000004">
      <c r="H25443" s="4"/>
      <c r="M25443" s="5"/>
      <c r="N25443" s="6"/>
    </row>
    <row r="25444" spans="8:14" x14ac:dyDescent="0.55000000000000004">
      <c r="H25444" s="4"/>
      <c r="M25444" s="5"/>
      <c r="N25444" s="6"/>
    </row>
    <row r="25445" spans="8:14" x14ac:dyDescent="0.55000000000000004">
      <c r="H25445" s="4"/>
      <c r="M25445" s="5"/>
      <c r="N25445" s="6"/>
    </row>
    <row r="25446" spans="8:14" x14ac:dyDescent="0.55000000000000004">
      <c r="H25446" s="4"/>
      <c r="M25446" s="5"/>
      <c r="N25446" s="6"/>
    </row>
    <row r="25447" spans="8:14" x14ac:dyDescent="0.55000000000000004">
      <c r="H25447" s="4"/>
      <c r="M25447" s="5"/>
      <c r="N25447" s="6"/>
    </row>
    <row r="25448" spans="8:14" x14ac:dyDescent="0.55000000000000004">
      <c r="H25448" s="4"/>
      <c r="M25448" s="5"/>
      <c r="N25448" s="6"/>
    </row>
    <row r="25449" spans="8:14" x14ac:dyDescent="0.55000000000000004">
      <c r="H25449" s="4"/>
      <c r="M25449" s="5"/>
      <c r="N25449" s="6"/>
    </row>
    <row r="25450" spans="8:14" x14ac:dyDescent="0.55000000000000004">
      <c r="H25450" s="4"/>
      <c r="M25450" s="5"/>
      <c r="N25450" s="6"/>
    </row>
    <row r="25451" spans="8:14" x14ac:dyDescent="0.55000000000000004">
      <c r="H25451" s="4"/>
      <c r="M25451" s="5"/>
      <c r="N25451" s="6"/>
    </row>
    <row r="25452" spans="8:14" x14ac:dyDescent="0.55000000000000004">
      <c r="H25452" s="4"/>
      <c r="M25452" s="5"/>
      <c r="N25452" s="6"/>
    </row>
    <row r="25453" spans="8:14" x14ac:dyDescent="0.55000000000000004">
      <c r="H25453" s="4"/>
      <c r="M25453" s="5"/>
      <c r="N25453" s="6"/>
    </row>
    <row r="25454" spans="8:14" x14ac:dyDescent="0.55000000000000004">
      <c r="H25454" s="4"/>
      <c r="M25454" s="5"/>
      <c r="N25454" s="6"/>
    </row>
    <row r="25455" spans="8:14" x14ac:dyDescent="0.55000000000000004">
      <c r="H25455" s="4"/>
      <c r="M25455" s="5"/>
      <c r="N25455" s="6"/>
    </row>
    <row r="25456" spans="8:14" x14ac:dyDescent="0.55000000000000004">
      <c r="H25456" s="4"/>
      <c r="M25456" s="5"/>
      <c r="N25456" s="6"/>
    </row>
    <row r="25457" spans="8:14" x14ac:dyDescent="0.55000000000000004">
      <c r="H25457" s="4"/>
      <c r="M25457" s="5"/>
      <c r="N25457" s="6"/>
    </row>
    <row r="25458" spans="8:14" x14ac:dyDescent="0.55000000000000004">
      <c r="H25458" s="4"/>
      <c r="M25458" s="5"/>
      <c r="N25458" s="6"/>
    </row>
    <row r="25459" spans="8:14" x14ac:dyDescent="0.55000000000000004">
      <c r="H25459" s="4"/>
      <c r="M25459" s="5"/>
      <c r="N25459" s="6"/>
    </row>
    <row r="25460" spans="8:14" x14ac:dyDescent="0.55000000000000004">
      <c r="H25460" s="4"/>
      <c r="M25460" s="5"/>
      <c r="N25460" s="6"/>
    </row>
    <row r="25461" spans="8:14" x14ac:dyDescent="0.55000000000000004">
      <c r="H25461" s="4"/>
      <c r="M25461" s="5"/>
      <c r="N25461" s="6"/>
    </row>
    <row r="25462" spans="8:14" x14ac:dyDescent="0.55000000000000004">
      <c r="H25462" s="4"/>
      <c r="M25462" s="5"/>
      <c r="N25462" s="6"/>
    </row>
    <row r="25463" spans="8:14" x14ac:dyDescent="0.55000000000000004">
      <c r="H25463" s="4"/>
      <c r="M25463" s="5"/>
      <c r="N25463" s="6"/>
    </row>
    <row r="25464" spans="8:14" x14ac:dyDescent="0.55000000000000004">
      <c r="H25464" s="4"/>
      <c r="M25464" s="5"/>
      <c r="N25464" s="6"/>
    </row>
    <row r="25465" spans="8:14" x14ac:dyDescent="0.55000000000000004">
      <c r="H25465" s="4"/>
      <c r="M25465" s="5"/>
      <c r="N25465" s="6"/>
    </row>
    <row r="25466" spans="8:14" x14ac:dyDescent="0.55000000000000004">
      <c r="H25466" s="4"/>
      <c r="M25466" s="5"/>
      <c r="N25466" s="6"/>
    </row>
    <row r="25467" spans="8:14" x14ac:dyDescent="0.55000000000000004">
      <c r="H25467" s="4"/>
      <c r="M25467" s="5"/>
      <c r="N25467" s="6"/>
    </row>
    <row r="25468" spans="8:14" x14ac:dyDescent="0.55000000000000004">
      <c r="H25468" s="4"/>
      <c r="M25468" s="5"/>
      <c r="N25468" s="6"/>
    </row>
    <row r="25469" spans="8:14" x14ac:dyDescent="0.55000000000000004">
      <c r="H25469" s="4"/>
      <c r="M25469" s="5"/>
      <c r="N25469" s="6"/>
    </row>
    <row r="25470" spans="8:14" x14ac:dyDescent="0.55000000000000004">
      <c r="H25470" s="4"/>
      <c r="M25470" s="5"/>
      <c r="N25470" s="6"/>
    </row>
    <row r="25471" spans="8:14" x14ac:dyDescent="0.55000000000000004">
      <c r="H25471" s="4"/>
      <c r="M25471" s="5"/>
      <c r="N25471" s="6"/>
    </row>
    <row r="25472" spans="8:14" x14ac:dyDescent="0.55000000000000004">
      <c r="H25472" s="4"/>
      <c r="M25472" s="5"/>
      <c r="N25472" s="6"/>
    </row>
    <row r="25473" spans="8:14" x14ac:dyDescent="0.55000000000000004">
      <c r="H25473" s="4"/>
      <c r="M25473" s="5"/>
      <c r="N25473" s="6"/>
    </row>
    <row r="25474" spans="8:14" x14ac:dyDescent="0.55000000000000004">
      <c r="H25474" s="4"/>
      <c r="M25474" s="5"/>
      <c r="N25474" s="6"/>
    </row>
    <row r="25475" spans="8:14" x14ac:dyDescent="0.55000000000000004">
      <c r="H25475" s="4"/>
      <c r="M25475" s="5"/>
      <c r="N25475" s="6"/>
    </row>
    <row r="25476" spans="8:14" x14ac:dyDescent="0.55000000000000004">
      <c r="H25476" s="4"/>
      <c r="M25476" s="5"/>
      <c r="N25476" s="6"/>
    </row>
    <row r="25477" spans="8:14" x14ac:dyDescent="0.55000000000000004">
      <c r="H25477" s="4"/>
      <c r="M25477" s="5"/>
      <c r="N25477" s="6"/>
    </row>
    <row r="25478" spans="8:14" x14ac:dyDescent="0.55000000000000004">
      <c r="H25478" s="4"/>
      <c r="M25478" s="5"/>
      <c r="N25478" s="6"/>
    </row>
    <row r="25479" spans="8:14" x14ac:dyDescent="0.55000000000000004">
      <c r="H25479" s="4"/>
      <c r="M25479" s="5"/>
      <c r="N25479" s="6"/>
    </row>
    <row r="25480" spans="8:14" x14ac:dyDescent="0.55000000000000004">
      <c r="H25480" s="4"/>
      <c r="M25480" s="5"/>
      <c r="N25480" s="6"/>
    </row>
    <row r="25481" spans="8:14" x14ac:dyDescent="0.55000000000000004">
      <c r="H25481" s="4"/>
      <c r="M25481" s="5"/>
      <c r="N25481" s="6"/>
    </row>
    <row r="25482" spans="8:14" x14ac:dyDescent="0.55000000000000004">
      <c r="H25482" s="4"/>
      <c r="M25482" s="5"/>
      <c r="N25482" s="6"/>
    </row>
    <row r="25483" spans="8:14" x14ac:dyDescent="0.55000000000000004">
      <c r="H25483" s="4"/>
      <c r="M25483" s="5"/>
      <c r="N25483" s="6"/>
    </row>
    <row r="25484" spans="8:14" x14ac:dyDescent="0.55000000000000004">
      <c r="H25484" s="4"/>
      <c r="M25484" s="5"/>
      <c r="N25484" s="6"/>
    </row>
    <row r="25485" spans="8:14" x14ac:dyDescent="0.55000000000000004">
      <c r="H25485" s="4"/>
      <c r="M25485" s="5"/>
      <c r="N25485" s="6"/>
    </row>
    <row r="25486" spans="8:14" x14ac:dyDescent="0.55000000000000004">
      <c r="H25486" s="4"/>
      <c r="M25486" s="5"/>
      <c r="N25486" s="6"/>
    </row>
    <row r="25487" spans="8:14" x14ac:dyDescent="0.55000000000000004">
      <c r="H25487" s="4"/>
      <c r="M25487" s="5"/>
      <c r="N25487" s="6"/>
    </row>
    <row r="25488" spans="8:14" x14ac:dyDescent="0.55000000000000004">
      <c r="H25488" s="4"/>
      <c r="M25488" s="5"/>
      <c r="N25488" s="6"/>
    </row>
    <row r="25489" spans="8:14" x14ac:dyDescent="0.55000000000000004">
      <c r="H25489" s="4"/>
      <c r="M25489" s="5"/>
      <c r="N25489" s="6"/>
    </row>
    <row r="25490" spans="8:14" x14ac:dyDescent="0.55000000000000004">
      <c r="H25490" s="4"/>
      <c r="M25490" s="5"/>
      <c r="N25490" s="6"/>
    </row>
    <row r="25491" spans="8:14" x14ac:dyDescent="0.55000000000000004">
      <c r="H25491" s="4"/>
      <c r="M25491" s="5"/>
      <c r="N25491" s="6"/>
    </row>
    <row r="25492" spans="8:14" x14ac:dyDescent="0.55000000000000004">
      <c r="H25492" s="4"/>
      <c r="M25492" s="5"/>
      <c r="N25492" s="6"/>
    </row>
    <row r="25493" spans="8:14" x14ac:dyDescent="0.55000000000000004">
      <c r="H25493" s="4"/>
      <c r="M25493" s="5"/>
      <c r="N25493" s="6"/>
    </row>
    <row r="25494" spans="8:14" x14ac:dyDescent="0.55000000000000004">
      <c r="H25494" s="4"/>
      <c r="M25494" s="5"/>
      <c r="N25494" s="6"/>
    </row>
    <row r="25495" spans="8:14" x14ac:dyDescent="0.55000000000000004">
      <c r="H25495" s="4"/>
      <c r="M25495" s="5"/>
      <c r="N25495" s="6"/>
    </row>
    <row r="25496" spans="8:14" x14ac:dyDescent="0.55000000000000004">
      <c r="H25496" s="4"/>
      <c r="M25496" s="5"/>
      <c r="N25496" s="6"/>
    </row>
    <row r="25497" spans="8:14" x14ac:dyDescent="0.55000000000000004">
      <c r="H25497" s="4"/>
      <c r="M25497" s="5"/>
      <c r="N25497" s="6"/>
    </row>
    <row r="25498" spans="8:14" x14ac:dyDescent="0.55000000000000004">
      <c r="H25498" s="4"/>
      <c r="M25498" s="5"/>
      <c r="N25498" s="6"/>
    </row>
    <row r="25499" spans="8:14" x14ac:dyDescent="0.55000000000000004">
      <c r="H25499" s="4"/>
      <c r="M25499" s="5"/>
      <c r="N25499" s="6"/>
    </row>
    <row r="25500" spans="8:14" x14ac:dyDescent="0.55000000000000004">
      <c r="H25500" s="4"/>
      <c r="M25500" s="5"/>
      <c r="N25500" s="6"/>
    </row>
    <row r="25501" spans="8:14" x14ac:dyDescent="0.55000000000000004">
      <c r="H25501" s="4"/>
      <c r="M25501" s="5"/>
      <c r="N25501" s="6"/>
    </row>
    <row r="25502" spans="8:14" x14ac:dyDescent="0.55000000000000004">
      <c r="H25502" s="4"/>
      <c r="M25502" s="5"/>
      <c r="N25502" s="6"/>
    </row>
    <row r="25503" spans="8:14" x14ac:dyDescent="0.55000000000000004">
      <c r="H25503" s="4"/>
      <c r="M25503" s="5"/>
      <c r="N25503" s="6"/>
    </row>
    <row r="25504" spans="8:14" x14ac:dyDescent="0.55000000000000004">
      <c r="H25504" s="4"/>
      <c r="M25504" s="5"/>
      <c r="N25504" s="6"/>
    </row>
    <row r="25505" spans="8:14" x14ac:dyDescent="0.55000000000000004">
      <c r="H25505" s="4"/>
      <c r="M25505" s="5"/>
      <c r="N25505" s="6"/>
    </row>
    <row r="25506" spans="8:14" x14ac:dyDescent="0.55000000000000004">
      <c r="H25506" s="4"/>
      <c r="M25506" s="5"/>
      <c r="N25506" s="6"/>
    </row>
    <row r="25507" spans="8:14" x14ac:dyDescent="0.55000000000000004">
      <c r="H25507" s="4"/>
      <c r="M25507" s="5"/>
      <c r="N25507" s="6"/>
    </row>
    <row r="25508" spans="8:14" x14ac:dyDescent="0.55000000000000004">
      <c r="H25508" s="4"/>
      <c r="M25508" s="5"/>
      <c r="N25508" s="6"/>
    </row>
    <row r="25509" spans="8:14" x14ac:dyDescent="0.55000000000000004">
      <c r="H25509" s="4"/>
      <c r="M25509" s="5"/>
      <c r="N25509" s="6"/>
    </row>
    <row r="25510" spans="8:14" x14ac:dyDescent="0.55000000000000004">
      <c r="H25510" s="4"/>
      <c r="M25510" s="5"/>
      <c r="N25510" s="6"/>
    </row>
    <row r="25511" spans="8:14" x14ac:dyDescent="0.55000000000000004">
      <c r="H25511" s="4"/>
      <c r="M25511" s="5"/>
      <c r="N25511" s="6"/>
    </row>
    <row r="25512" spans="8:14" x14ac:dyDescent="0.55000000000000004">
      <c r="H25512" s="4"/>
      <c r="M25512" s="5"/>
      <c r="N25512" s="6"/>
    </row>
    <row r="25513" spans="8:14" x14ac:dyDescent="0.55000000000000004">
      <c r="H25513" s="4"/>
      <c r="M25513" s="5"/>
      <c r="N25513" s="6"/>
    </row>
    <row r="25514" spans="8:14" x14ac:dyDescent="0.55000000000000004">
      <c r="H25514" s="4"/>
      <c r="M25514" s="5"/>
      <c r="N25514" s="6"/>
    </row>
    <row r="25515" spans="8:14" x14ac:dyDescent="0.55000000000000004">
      <c r="H25515" s="4"/>
      <c r="M25515" s="5"/>
      <c r="N25515" s="6"/>
    </row>
    <row r="25516" spans="8:14" x14ac:dyDescent="0.55000000000000004">
      <c r="H25516" s="4"/>
      <c r="M25516" s="5"/>
      <c r="N25516" s="6"/>
    </row>
    <row r="25517" spans="8:14" x14ac:dyDescent="0.55000000000000004">
      <c r="H25517" s="4"/>
      <c r="M25517" s="5"/>
      <c r="N25517" s="6"/>
    </row>
    <row r="25518" spans="8:14" x14ac:dyDescent="0.55000000000000004">
      <c r="H25518" s="4"/>
      <c r="M25518" s="5"/>
      <c r="N25518" s="6"/>
    </row>
    <row r="25519" spans="8:14" x14ac:dyDescent="0.55000000000000004">
      <c r="H25519" s="4"/>
      <c r="M25519" s="5"/>
      <c r="N25519" s="6"/>
    </row>
    <row r="25520" spans="8:14" x14ac:dyDescent="0.55000000000000004">
      <c r="H25520" s="4"/>
      <c r="M25520" s="5"/>
      <c r="N25520" s="6"/>
    </row>
    <row r="25521" spans="8:14" x14ac:dyDescent="0.55000000000000004">
      <c r="H25521" s="4"/>
      <c r="M25521" s="5"/>
      <c r="N25521" s="6"/>
    </row>
    <row r="25522" spans="8:14" x14ac:dyDescent="0.55000000000000004">
      <c r="H25522" s="4"/>
      <c r="M25522" s="5"/>
      <c r="N25522" s="6"/>
    </row>
    <row r="25523" spans="8:14" x14ac:dyDescent="0.55000000000000004">
      <c r="H25523" s="4"/>
      <c r="M25523" s="5"/>
      <c r="N25523" s="6"/>
    </row>
    <row r="25524" spans="8:14" x14ac:dyDescent="0.55000000000000004">
      <c r="H25524" s="4"/>
      <c r="M25524" s="5"/>
      <c r="N25524" s="6"/>
    </row>
    <row r="25525" spans="8:14" x14ac:dyDescent="0.55000000000000004">
      <c r="H25525" s="4"/>
      <c r="M25525" s="5"/>
      <c r="N25525" s="6"/>
    </row>
    <row r="25526" spans="8:14" x14ac:dyDescent="0.55000000000000004">
      <c r="H25526" s="4"/>
      <c r="M25526" s="5"/>
      <c r="N25526" s="6"/>
    </row>
    <row r="25527" spans="8:14" x14ac:dyDescent="0.55000000000000004">
      <c r="H25527" s="4"/>
      <c r="M25527" s="5"/>
      <c r="N25527" s="6"/>
    </row>
    <row r="25528" spans="8:14" x14ac:dyDescent="0.55000000000000004">
      <c r="H25528" s="4"/>
      <c r="M25528" s="5"/>
      <c r="N25528" s="6"/>
    </row>
    <row r="25529" spans="8:14" x14ac:dyDescent="0.55000000000000004">
      <c r="H25529" s="4"/>
      <c r="M25529" s="5"/>
      <c r="N25529" s="6"/>
    </row>
    <row r="25530" spans="8:14" x14ac:dyDescent="0.55000000000000004">
      <c r="H25530" s="4"/>
      <c r="M25530" s="5"/>
      <c r="N25530" s="6"/>
    </row>
    <row r="25531" spans="8:14" x14ac:dyDescent="0.55000000000000004">
      <c r="H25531" s="4"/>
      <c r="M25531" s="5"/>
      <c r="N25531" s="6"/>
    </row>
    <row r="25532" spans="8:14" x14ac:dyDescent="0.55000000000000004">
      <c r="H25532" s="4"/>
      <c r="M25532" s="5"/>
      <c r="N25532" s="6"/>
    </row>
    <row r="25533" spans="8:14" x14ac:dyDescent="0.55000000000000004">
      <c r="H25533" s="4"/>
      <c r="M25533" s="5"/>
      <c r="N25533" s="6"/>
    </row>
    <row r="25534" spans="8:14" x14ac:dyDescent="0.55000000000000004">
      <c r="H25534" s="4"/>
      <c r="M25534" s="5"/>
      <c r="N25534" s="6"/>
    </row>
    <row r="25535" spans="8:14" x14ac:dyDescent="0.55000000000000004">
      <c r="H25535" s="4"/>
      <c r="M25535" s="5"/>
      <c r="N25535" s="6"/>
    </row>
    <row r="25536" spans="8:14" x14ac:dyDescent="0.55000000000000004">
      <c r="H25536" s="4"/>
      <c r="M25536" s="5"/>
      <c r="N25536" s="6"/>
    </row>
    <row r="25537" spans="8:14" x14ac:dyDescent="0.55000000000000004">
      <c r="H25537" s="4"/>
      <c r="M25537" s="5"/>
      <c r="N25537" s="6"/>
    </row>
    <row r="25538" spans="8:14" x14ac:dyDescent="0.55000000000000004">
      <c r="H25538" s="4"/>
      <c r="M25538" s="5"/>
      <c r="N25538" s="6"/>
    </row>
    <row r="25539" spans="8:14" x14ac:dyDescent="0.55000000000000004">
      <c r="H25539" s="4"/>
      <c r="M25539" s="5"/>
      <c r="N25539" s="6"/>
    </row>
    <row r="25540" spans="8:14" x14ac:dyDescent="0.55000000000000004">
      <c r="H25540" s="4"/>
      <c r="M25540" s="5"/>
      <c r="N25540" s="6"/>
    </row>
    <row r="25541" spans="8:14" x14ac:dyDescent="0.55000000000000004">
      <c r="H25541" s="4"/>
      <c r="M25541" s="5"/>
      <c r="N25541" s="6"/>
    </row>
    <row r="25542" spans="8:14" x14ac:dyDescent="0.55000000000000004">
      <c r="H25542" s="4"/>
      <c r="M25542" s="5"/>
      <c r="N25542" s="6"/>
    </row>
    <row r="25543" spans="8:14" x14ac:dyDescent="0.55000000000000004">
      <c r="H25543" s="4"/>
      <c r="M25543" s="5"/>
      <c r="N25543" s="6"/>
    </row>
    <row r="25544" spans="8:14" x14ac:dyDescent="0.55000000000000004">
      <c r="H25544" s="4"/>
      <c r="M25544" s="5"/>
      <c r="N25544" s="6"/>
    </row>
    <row r="25545" spans="8:14" x14ac:dyDescent="0.55000000000000004">
      <c r="H25545" s="4"/>
      <c r="M25545" s="5"/>
      <c r="N25545" s="6"/>
    </row>
    <row r="25546" spans="8:14" x14ac:dyDescent="0.55000000000000004">
      <c r="H25546" s="4"/>
      <c r="M25546" s="5"/>
      <c r="N25546" s="6"/>
    </row>
    <row r="25547" spans="8:14" x14ac:dyDescent="0.55000000000000004">
      <c r="H25547" s="4"/>
      <c r="M25547" s="5"/>
      <c r="N25547" s="6"/>
    </row>
    <row r="25548" spans="8:14" x14ac:dyDescent="0.55000000000000004">
      <c r="H25548" s="4"/>
      <c r="M25548" s="5"/>
      <c r="N25548" s="6"/>
    </row>
    <row r="25549" spans="8:14" x14ac:dyDescent="0.55000000000000004">
      <c r="H25549" s="4"/>
      <c r="M25549" s="5"/>
      <c r="N25549" s="6"/>
    </row>
    <row r="25550" spans="8:14" x14ac:dyDescent="0.55000000000000004">
      <c r="H25550" s="4"/>
      <c r="M25550" s="5"/>
      <c r="N25550" s="6"/>
    </row>
    <row r="25551" spans="8:14" x14ac:dyDescent="0.55000000000000004">
      <c r="H25551" s="4"/>
      <c r="M25551" s="5"/>
      <c r="N25551" s="6"/>
    </row>
    <row r="25552" spans="8:14" x14ac:dyDescent="0.55000000000000004">
      <c r="H25552" s="4"/>
      <c r="M25552" s="5"/>
      <c r="N25552" s="6"/>
    </row>
    <row r="25553" spans="8:14" x14ac:dyDescent="0.55000000000000004">
      <c r="H25553" s="4"/>
      <c r="M25553" s="5"/>
      <c r="N25553" s="6"/>
    </row>
    <row r="25554" spans="8:14" x14ac:dyDescent="0.55000000000000004">
      <c r="H25554" s="4"/>
      <c r="M25554" s="5"/>
      <c r="N25554" s="6"/>
    </row>
    <row r="25555" spans="8:14" x14ac:dyDescent="0.55000000000000004">
      <c r="H25555" s="4"/>
      <c r="M25555" s="5"/>
      <c r="N25555" s="6"/>
    </row>
    <row r="25556" spans="8:14" x14ac:dyDescent="0.55000000000000004">
      <c r="H25556" s="4"/>
      <c r="M25556" s="5"/>
      <c r="N25556" s="6"/>
    </row>
    <row r="25557" spans="8:14" x14ac:dyDescent="0.55000000000000004">
      <c r="H25557" s="4"/>
      <c r="M25557" s="5"/>
      <c r="N25557" s="6"/>
    </row>
    <row r="25558" spans="8:14" x14ac:dyDescent="0.55000000000000004">
      <c r="H25558" s="4"/>
      <c r="M25558" s="5"/>
      <c r="N25558" s="6"/>
    </row>
    <row r="25559" spans="8:14" x14ac:dyDescent="0.55000000000000004">
      <c r="H25559" s="4"/>
      <c r="M25559" s="5"/>
      <c r="N25559" s="6"/>
    </row>
    <row r="25560" spans="8:14" x14ac:dyDescent="0.55000000000000004">
      <c r="H25560" s="4"/>
      <c r="M25560" s="5"/>
      <c r="N25560" s="6"/>
    </row>
    <row r="25561" spans="8:14" x14ac:dyDescent="0.55000000000000004">
      <c r="H25561" s="4"/>
      <c r="M25561" s="5"/>
      <c r="N25561" s="6"/>
    </row>
    <row r="25562" spans="8:14" x14ac:dyDescent="0.55000000000000004">
      <c r="H25562" s="4"/>
      <c r="M25562" s="5"/>
      <c r="N25562" s="6"/>
    </row>
    <row r="25563" spans="8:14" x14ac:dyDescent="0.55000000000000004">
      <c r="H25563" s="4"/>
      <c r="M25563" s="5"/>
      <c r="N25563" s="6"/>
    </row>
    <row r="25564" spans="8:14" x14ac:dyDescent="0.55000000000000004">
      <c r="H25564" s="4"/>
      <c r="M25564" s="5"/>
      <c r="N25564" s="6"/>
    </row>
    <row r="25565" spans="8:14" x14ac:dyDescent="0.55000000000000004">
      <c r="H25565" s="4"/>
      <c r="M25565" s="5"/>
      <c r="N25565" s="6"/>
    </row>
    <row r="25566" spans="8:14" x14ac:dyDescent="0.55000000000000004">
      <c r="H25566" s="4"/>
      <c r="M25566" s="5"/>
      <c r="N25566" s="6"/>
    </row>
    <row r="25567" spans="8:14" x14ac:dyDescent="0.55000000000000004">
      <c r="H25567" s="4"/>
      <c r="M25567" s="5"/>
      <c r="N25567" s="6"/>
    </row>
    <row r="25568" spans="8:14" x14ac:dyDescent="0.55000000000000004">
      <c r="H25568" s="4"/>
      <c r="M25568" s="5"/>
      <c r="N25568" s="6"/>
    </row>
    <row r="25569" spans="8:14" x14ac:dyDescent="0.55000000000000004">
      <c r="H25569" s="4"/>
      <c r="M25569" s="5"/>
      <c r="N25569" s="6"/>
    </row>
    <row r="25570" spans="8:14" x14ac:dyDescent="0.55000000000000004">
      <c r="H25570" s="4"/>
      <c r="M25570" s="5"/>
      <c r="N25570" s="6"/>
    </row>
    <row r="25571" spans="8:14" x14ac:dyDescent="0.55000000000000004">
      <c r="H25571" s="4"/>
      <c r="M25571" s="5"/>
      <c r="N25571" s="6"/>
    </row>
    <row r="25572" spans="8:14" x14ac:dyDescent="0.55000000000000004">
      <c r="H25572" s="4"/>
      <c r="M25572" s="5"/>
      <c r="N25572" s="6"/>
    </row>
    <row r="25573" spans="8:14" x14ac:dyDescent="0.55000000000000004">
      <c r="H25573" s="4"/>
      <c r="M25573" s="5"/>
      <c r="N25573" s="6"/>
    </row>
    <row r="25574" spans="8:14" x14ac:dyDescent="0.55000000000000004">
      <c r="H25574" s="4"/>
      <c r="M25574" s="5"/>
      <c r="N25574" s="6"/>
    </row>
    <row r="25575" spans="8:14" x14ac:dyDescent="0.55000000000000004">
      <c r="H25575" s="4"/>
      <c r="M25575" s="5"/>
      <c r="N25575" s="6"/>
    </row>
    <row r="25576" spans="8:14" x14ac:dyDescent="0.55000000000000004">
      <c r="H25576" s="4"/>
      <c r="M25576" s="5"/>
      <c r="N25576" s="6"/>
    </row>
    <row r="25577" spans="8:14" x14ac:dyDescent="0.55000000000000004">
      <c r="H25577" s="4"/>
      <c r="M25577" s="5"/>
      <c r="N25577" s="6"/>
    </row>
    <row r="25578" spans="8:14" x14ac:dyDescent="0.55000000000000004">
      <c r="H25578" s="4"/>
      <c r="M25578" s="5"/>
      <c r="N25578" s="6"/>
    </row>
    <row r="25579" spans="8:14" x14ac:dyDescent="0.55000000000000004">
      <c r="H25579" s="4"/>
      <c r="M25579" s="5"/>
      <c r="N25579" s="6"/>
    </row>
    <row r="25580" spans="8:14" x14ac:dyDescent="0.55000000000000004">
      <c r="H25580" s="4"/>
      <c r="M25580" s="5"/>
      <c r="N25580" s="6"/>
    </row>
    <row r="25581" spans="8:14" x14ac:dyDescent="0.55000000000000004">
      <c r="H25581" s="4"/>
      <c r="M25581" s="5"/>
      <c r="N25581" s="6"/>
    </row>
    <row r="25582" spans="8:14" x14ac:dyDescent="0.55000000000000004">
      <c r="H25582" s="4"/>
      <c r="M25582" s="5"/>
      <c r="N25582" s="6"/>
    </row>
    <row r="25583" spans="8:14" x14ac:dyDescent="0.55000000000000004">
      <c r="H25583" s="4"/>
      <c r="M25583" s="5"/>
      <c r="N25583" s="6"/>
    </row>
    <row r="25584" spans="8:14" x14ac:dyDescent="0.55000000000000004">
      <c r="H25584" s="4"/>
      <c r="M25584" s="5"/>
      <c r="N25584" s="6"/>
    </row>
    <row r="25585" spans="8:14" x14ac:dyDescent="0.55000000000000004">
      <c r="H25585" s="4"/>
      <c r="M25585" s="5"/>
      <c r="N25585" s="6"/>
    </row>
    <row r="25586" spans="8:14" x14ac:dyDescent="0.55000000000000004">
      <c r="H25586" s="4"/>
      <c r="M25586" s="5"/>
      <c r="N25586" s="6"/>
    </row>
    <row r="25587" spans="8:14" x14ac:dyDescent="0.55000000000000004">
      <c r="H25587" s="4"/>
      <c r="M25587" s="5"/>
      <c r="N25587" s="6"/>
    </row>
    <row r="25588" spans="8:14" x14ac:dyDescent="0.55000000000000004">
      <c r="H25588" s="4"/>
      <c r="M25588" s="5"/>
      <c r="N25588" s="6"/>
    </row>
    <row r="25589" spans="8:14" x14ac:dyDescent="0.55000000000000004">
      <c r="H25589" s="4"/>
      <c r="M25589" s="5"/>
      <c r="N25589" s="6"/>
    </row>
    <row r="25590" spans="8:14" x14ac:dyDescent="0.55000000000000004">
      <c r="H25590" s="4"/>
      <c r="M25590" s="5"/>
      <c r="N25590" s="6"/>
    </row>
    <row r="25591" spans="8:14" x14ac:dyDescent="0.55000000000000004">
      <c r="H25591" s="4"/>
      <c r="M25591" s="5"/>
      <c r="N25591" s="6"/>
    </row>
    <row r="25592" spans="8:14" x14ac:dyDescent="0.55000000000000004">
      <c r="H25592" s="4"/>
      <c r="M25592" s="5"/>
      <c r="N25592" s="6"/>
    </row>
    <row r="25593" spans="8:14" x14ac:dyDescent="0.55000000000000004">
      <c r="H25593" s="4"/>
      <c r="M25593" s="5"/>
      <c r="N25593" s="6"/>
    </row>
    <row r="25594" spans="8:14" x14ac:dyDescent="0.55000000000000004">
      <c r="H25594" s="4"/>
      <c r="M25594" s="5"/>
      <c r="N25594" s="6"/>
    </row>
    <row r="25595" spans="8:14" x14ac:dyDescent="0.55000000000000004">
      <c r="H25595" s="4"/>
      <c r="M25595" s="5"/>
      <c r="N25595" s="6"/>
    </row>
    <row r="25596" spans="8:14" x14ac:dyDescent="0.55000000000000004">
      <c r="H25596" s="4"/>
      <c r="M25596" s="5"/>
      <c r="N25596" s="6"/>
    </row>
    <row r="25597" spans="8:14" x14ac:dyDescent="0.55000000000000004">
      <c r="H25597" s="4"/>
      <c r="M25597" s="5"/>
      <c r="N25597" s="6"/>
    </row>
    <row r="25598" spans="8:14" x14ac:dyDescent="0.55000000000000004">
      <c r="H25598" s="4"/>
      <c r="M25598" s="5"/>
      <c r="N25598" s="6"/>
    </row>
    <row r="25599" spans="8:14" x14ac:dyDescent="0.55000000000000004">
      <c r="H25599" s="4"/>
      <c r="M25599" s="5"/>
      <c r="N25599" s="6"/>
    </row>
    <row r="25600" spans="8:14" x14ac:dyDescent="0.55000000000000004">
      <c r="H25600" s="4"/>
      <c r="M25600" s="5"/>
      <c r="N25600" s="6"/>
    </row>
    <row r="25601" spans="8:14" x14ac:dyDescent="0.55000000000000004">
      <c r="H25601" s="4"/>
      <c r="M25601" s="5"/>
      <c r="N25601" s="6"/>
    </row>
    <row r="25602" spans="8:14" x14ac:dyDescent="0.55000000000000004">
      <c r="H25602" s="4"/>
      <c r="M25602" s="5"/>
      <c r="N25602" s="6"/>
    </row>
    <row r="25603" spans="8:14" x14ac:dyDescent="0.55000000000000004">
      <c r="H25603" s="4"/>
      <c r="M25603" s="5"/>
      <c r="N25603" s="6"/>
    </row>
    <row r="25604" spans="8:14" x14ac:dyDescent="0.55000000000000004">
      <c r="H25604" s="4"/>
      <c r="M25604" s="5"/>
      <c r="N25604" s="6"/>
    </row>
    <row r="25605" spans="8:14" x14ac:dyDescent="0.55000000000000004">
      <c r="H25605" s="4"/>
      <c r="M25605" s="5"/>
      <c r="N25605" s="6"/>
    </row>
    <row r="25606" spans="8:14" x14ac:dyDescent="0.55000000000000004">
      <c r="H25606" s="4"/>
      <c r="M25606" s="5"/>
      <c r="N25606" s="6"/>
    </row>
    <row r="25607" spans="8:14" x14ac:dyDescent="0.55000000000000004">
      <c r="H25607" s="4"/>
      <c r="M25607" s="5"/>
      <c r="N25607" s="6"/>
    </row>
    <row r="25608" spans="8:14" x14ac:dyDescent="0.55000000000000004">
      <c r="H25608" s="4"/>
      <c r="M25608" s="5"/>
      <c r="N25608" s="6"/>
    </row>
    <row r="25609" spans="8:14" x14ac:dyDescent="0.55000000000000004">
      <c r="H25609" s="4"/>
      <c r="M25609" s="5"/>
      <c r="N25609" s="6"/>
    </row>
    <row r="25610" spans="8:14" x14ac:dyDescent="0.55000000000000004">
      <c r="H25610" s="4"/>
      <c r="M25610" s="5"/>
      <c r="N25610" s="6"/>
    </row>
    <row r="25611" spans="8:14" x14ac:dyDescent="0.55000000000000004">
      <c r="H25611" s="4"/>
      <c r="M25611" s="5"/>
      <c r="N25611" s="6"/>
    </row>
    <row r="25612" spans="8:14" x14ac:dyDescent="0.55000000000000004">
      <c r="H25612" s="4"/>
      <c r="M25612" s="5"/>
      <c r="N25612" s="6"/>
    </row>
    <row r="25613" spans="8:14" x14ac:dyDescent="0.55000000000000004">
      <c r="H25613" s="4"/>
      <c r="M25613" s="5"/>
      <c r="N25613" s="6"/>
    </row>
    <row r="25614" spans="8:14" x14ac:dyDescent="0.55000000000000004">
      <c r="H25614" s="4"/>
      <c r="M25614" s="5"/>
      <c r="N25614" s="6"/>
    </row>
    <row r="25615" spans="8:14" x14ac:dyDescent="0.55000000000000004">
      <c r="H25615" s="4"/>
      <c r="M25615" s="5"/>
      <c r="N25615" s="6"/>
    </row>
    <row r="25616" spans="8:14" x14ac:dyDescent="0.55000000000000004">
      <c r="H25616" s="4"/>
      <c r="M25616" s="5"/>
      <c r="N25616" s="6"/>
    </row>
    <row r="25617" spans="8:14" x14ac:dyDescent="0.55000000000000004">
      <c r="H25617" s="4"/>
      <c r="M25617" s="5"/>
      <c r="N25617" s="6"/>
    </row>
    <row r="25618" spans="8:14" x14ac:dyDescent="0.55000000000000004">
      <c r="H25618" s="4"/>
      <c r="M25618" s="5"/>
      <c r="N25618" s="6"/>
    </row>
    <row r="25619" spans="8:14" x14ac:dyDescent="0.55000000000000004">
      <c r="H25619" s="4"/>
      <c r="M25619" s="5"/>
      <c r="N25619" s="6"/>
    </row>
    <row r="25620" spans="8:14" x14ac:dyDescent="0.55000000000000004">
      <c r="H25620" s="4"/>
      <c r="M25620" s="5"/>
      <c r="N25620" s="6"/>
    </row>
    <row r="25621" spans="8:14" x14ac:dyDescent="0.55000000000000004">
      <c r="H25621" s="4"/>
      <c r="M25621" s="5"/>
      <c r="N25621" s="6"/>
    </row>
    <row r="25622" spans="8:14" x14ac:dyDescent="0.55000000000000004">
      <c r="H25622" s="4"/>
      <c r="M25622" s="5"/>
      <c r="N25622" s="6"/>
    </row>
    <row r="25623" spans="8:14" x14ac:dyDescent="0.55000000000000004">
      <c r="H25623" s="4"/>
      <c r="M25623" s="5"/>
      <c r="N25623" s="6"/>
    </row>
    <row r="25624" spans="8:14" x14ac:dyDescent="0.55000000000000004">
      <c r="H25624" s="4"/>
      <c r="M25624" s="5"/>
      <c r="N25624" s="6"/>
    </row>
    <row r="25625" spans="8:14" x14ac:dyDescent="0.55000000000000004">
      <c r="H25625" s="4"/>
      <c r="M25625" s="5"/>
      <c r="N25625" s="6"/>
    </row>
    <row r="25626" spans="8:14" x14ac:dyDescent="0.55000000000000004">
      <c r="H25626" s="4"/>
      <c r="M25626" s="5"/>
      <c r="N25626" s="6"/>
    </row>
    <row r="25627" spans="8:14" x14ac:dyDescent="0.55000000000000004">
      <c r="H25627" s="4"/>
      <c r="M25627" s="5"/>
      <c r="N25627" s="6"/>
    </row>
    <row r="25628" spans="8:14" x14ac:dyDescent="0.55000000000000004">
      <c r="H25628" s="4"/>
      <c r="M25628" s="5"/>
      <c r="N25628" s="6"/>
    </row>
    <row r="25629" spans="8:14" x14ac:dyDescent="0.55000000000000004">
      <c r="H25629" s="4"/>
      <c r="M25629" s="5"/>
      <c r="N25629" s="6"/>
    </row>
    <row r="25630" spans="8:14" x14ac:dyDescent="0.55000000000000004">
      <c r="H25630" s="4"/>
      <c r="M25630" s="5"/>
      <c r="N25630" s="6"/>
    </row>
    <row r="25631" spans="8:14" x14ac:dyDescent="0.55000000000000004">
      <c r="H25631" s="4"/>
      <c r="M25631" s="5"/>
      <c r="N25631" s="6"/>
    </row>
    <row r="25632" spans="8:14" x14ac:dyDescent="0.55000000000000004">
      <c r="H25632" s="4"/>
      <c r="M25632" s="5"/>
      <c r="N25632" s="6"/>
    </row>
    <row r="25633" spans="8:14" x14ac:dyDescent="0.55000000000000004">
      <c r="H25633" s="4"/>
      <c r="M25633" s="5"/>
      <c r="N25633" s="6"/>
    </row>
    <row r="25634" spans="8:14" x14ac:dyDescent="0.55000000000000004">
      <c r="H25634" s="4"/>
      <c r="M25634" s="5"/>
      <c r="N25634" s="6"/>
    </row>
    <row r="25635" spans="8:14" x14ac:dyDescent="0.55000000000000004">
      <c r="H25635" s="4"/>
      <c r="M25635" s="5"/>
      <c r="N25635" s="6"/>
    </row>
    <row r="25636" spans="8:14" x14ac:dyDescent="0.55000000000000004">
      <c r="H25636" s="4"/>
      <c r="M25636" s="5"/>
      <c r="N25636" s="6"/>
    </row>
    <row r="25637" spans="8:14" x14ac:dyDescent="0.55000000000000004">
      <c r="H25637" s="4"/>
      <c r="M25637" s="5"/>
      <c r="N25637" s="6"/>
    </row>
    <row r="25638" spans="8:14" x14ac:dyDescent="0.55000000000000004">
      <c r="H25638" s="4"/>
      <c r="M25638" s="5"/>
      <c r="N25638" s="6"/>
    </row>
    <row r="25639" spans="8:14" x14ac:dyDescent="0.55000000000000004">
      <c r="H25639" s="4"/>
      <c r="M25639" s="5"/>
      <c r="N25639" s="6"/>
    </row>
    <row r="25640" spans="8:14" x14ac:dyDescent="0.55000000000000004">
      <c r="H25640" s="4"/>
      <c r="M25640" s="5"/>
      <c r="N25640" s="6"/>
    </row>
    <row r="25641" spans="8:14" x14ac:dyDescent="0.55000000000000004">
      <c r="H25641" s="4"/>
      <c r="M25641" s="5"/>
      <c r="N25641" s="6"/>
    </row>
    <row r="25642" spans="8:14" x14ac:dyDescent="0.55000000000000004">
      <c r="H25642" s="4"/>
      <c r="M25642" s="5"/>
      <c r="N25642" s="6"/>
    </row>
    <row r="25643" spans="8:14" x14ac:dyDescent="0.55000000000000004">
      <c r="H25643" s="4"/>
      <c r="M25643" s="5"/>
      <c r="N25643" s="6"/>
    </row>
    <row r="25644" spans="8:14" x14ac:dyDescent="0.55000000000000004">
      <c r="H25644" s="4"/>
      <c r="M25644" s="5"/>
      <c r="N25644" s="6"/>
    </row>
    <row r="25645" spans="8:14" x14ac:dyDescent="0.55000000000000004">
      <c r="H25645" s="4"/>
      <c r="M25645" s="5"/>
      <c r="N25645" s="6"/>
    </row>
    <row r="25646" spans="8:14" x14ac:dyDescent="0.55000000000000004">
      <c r="H25646" s="4"/>
      <c r="M25646" s="5"/>
      <c r="N25646" s="6"/>
    </row>
    <row r="25647" spans="8:14" x14ac:dyDescent="0.55000000000000004">
      <c r="H25647" s="4"/>
      <c r="M25647" s="5"/>
      <c r="N25647" s="6"/>
    </row>
    <row r="25648" spans="8:14" x14ac:dyDescent="0.55000000000000004">
      <c r="H25648" s="4"/>
      <c r="M25648" s="5"/>
      <c r="N25648" s="6"/>
    </row>
    <row r="25649" spans="8:14" x14ac:dyDescent="0.55000000000000004">
      <c r="H25649" s="4"/>
      <c r="M25649" s="5"/>
      <c r="N25649" s="6"/>
    </row>
    <row r="25650" spans="8:14" x14ac:dyDescent="0.55000000000000004">
      <c r="H25650" s="4"/>
      <c r="M25650" s="5"/>
      <c r="N25650" s="6"/>
    </row>
    <row r="25651" spans="8:14" x14ac:dyDescent="0.55000000000000004">
      <c r="H25651" s="4"/>
      <c r="M25651" s="5"/>
      <c r="N25651" s="6"/>
    </row>
    <row r="25652" spans="8:14" x14ac:dyDescent="0.55000000000000004">
      <c r="H25652" s="4"/>
      <c r="M25652" s="5"/>
      <c r="N25652" s="6"/>
    </row>
    <row r="25653" spans="8:14" x14ac:dyDescent="0.55000000000000004">
      <c r="H25653" s="4"/>
      <c r="M25653" s="5"/>
      <c r="N25653" s="6"/>
    </row>
    <row r="25654" spans="8:14" x14ac:dyDescent="0.55000000000000004">
      <c r="H25654" s="4"/>
      <c r="M25654" s="5"/>
      <c r="N25654" s="6"/>
    </row>
    <row r="25655" spans="8:14" x14ac:dyDescent="0.55000000000000004">
      <c r="H25655" s="4"/>
      <c r="M25655" s="5"/>
      <c r="N25655" s="6"/>
    </row>
    <row r="25656" spans="8:14" x14ac:dyDescent="0.55000000000000004">
      <c r="H25656" s="4"/>
      <c r="M25656" s="5"/>
      <c r="N25656" s="6"/>
    </row>
    <row r="25657" spans="8:14" x14ac:dyDescent="0.55000000000000004">
      <c r="H25657" s="4"/>
      <c r="M25657" s="5"/>
      <c r="N25657" s="6"/>
    </row>
    <row r="25658" spans="8:14" x14ac:dyDescent="0.55000000000000004">
      <c r="H25658" s="4"/>
      <c r="M25658" s="5"/>
      <c r="N25658" s="6"/>
    </row>
    <row r="25659" spans="8:14" x14ac:dyDescent="0.55000000000000004">
      <c r="H25659" s="4"/>
      <c r="M25659" s="5"/>
      <c r="N25659" s="6"/>
    </row>
    <row r="25660" spans="8:14" x14ac:dyDescent="0.55000000000000004">
      <c r="H25660" s="4"/>
      <c r="M25660" s="5"/>
      <c r="N25660" s="6"/>
    </row>
    <row r="25661" spans="8:14" x14ac:dyDescent="0.55000000000000004">
      <c r="H25661" s="4"/>
      <c r="M25661" s="5"/>
      <c r="N25661" s="6"/>
    </row>
    <row r="25662" spans="8:14" x14ac:dyDescent="0.55000000000000004">
      <c r="H25662" s="4"/>
      <c r="M25662" s="5"/>
      <c r="N25662" s="6"/>
    </row>
    <row r="25663" spans="8:14" x14ac:dyDescent="0.55000000000000004">
      <c r="H25663" s="4"/>
      <c r="M25663" s="5"/>
      <c r="N25663" s="6"/>
    </row>
    <row r="25664" spans="8:14" x14ac:dyDescent="0.55000000000000004">
      <c r="H25664" s="4"/>
      <c r="M25664" s="5"/>
      <c r="N25664" s="6"/>
    </row>
    <row r="25665" spans="8:14" x14ac:dyDescent="0.55000000000000004">
      <c r="H25665" s="4"/>
      <c r="M25665" s="5"/>
      <c r="N25665" s="6"/>
    </row>
    <row r="25666" spans="8:14" x14ac:dyDescent="0.55000000000000004">
      <c r="H25666" s="4"/>
      <c r="M25666" s="5"/>
      <c r="N25666" s="6"/>
    </row>
    <row r="25667" spans="8:14" x14ac:dyDescent="0.55000000000000004">
      <c r="H25667" s="4"/>
      <c r="M25667" s="5"/>
      <c r="N25667" s="6"/>
    </row>
    <row r="25668" spans="8:14" x14ac:dyDescent="0.55000000000000004">
      <c r="H25668" s="4"/>
      <c r="M25668" s="5"/>
      <c r="N25668" s="6"/>
    </row>
    <row r="25669" spans="8:14" x14ac:dyDescent="0.55000000000000004">
      <c r="H25669" s="4"/>
      <c r="M25669" s="5"/>
      <c r="N25669" s="6"/>
    </row>
    <row r="25670" spans="8:14" x14ac:dyDescent="0.55000000000000004">
      <c r="H25670" s="4"/>
      <c r="M25670" s="5"/>
      <c r="N25670" s="6"/>
    </row>
    <row r="25671" spans="8:14" x14ac:dyDescent="0.55000000000000004">
      <c r="H25671" s="4"/>
      <c r="M25671" s="5"/>
      <c r="N25671" s="6"/>
    </row>
    <row r="25672" spans="8:14" x14ac:dyDescent="0.55000000000000004">
      <c r="H25672" s="4"/>
      <c r="M25672" s="5"/>
      <c r="N25672" s="6"/>
    </row>
    <row r="25673" spans="8:14" x14ac:dyDescent="0.55000000000000004">
      <c r="H25673" s="4"/>
      <c r="M25673" s="5"/>
      <c r="N25673" s="6"/>
    </row>
    <row r="25674" spans="8:14" x14ac:dyDescent="0.55000000000000004">
      <c r="H25674" s="4"/>
      <c r="M25674" s="5"/>
      <c r="N25674" s="6"/>
    </row>
    <row r="25675" spans="8:14" x14ac:dyDescent="0.55000000000000004">
      <c r="H25675" s="4"/>
      <c r="M25675" s="5"/>
      <c r="N25675" s="6"/>
    </row>
    <row r="25676" spans="8:14" x14ac:dyDescent="0.55000000000000004">
      <c r="H25676" s="4"/>
      <c r="M25676" s="5"/>
      <c r="N25676" s="6"/>
    </row>
    <row r="25677" spans="8:14" x14ac:dyDescent="0.55000000000000004">
      <c r="H25677" s="4"/>
      <c r="M25677" s="5"/>
      <c r="N25677" s="6"/>
    </row>
    <row r="25678" spans="8:14" x14ac:dyDescent="0.55000000000000004">
      <c r="H25678" s="4"/>
      <c r="M25678" s="5"/>
      <c r="N25678" s="6"/>
    </row>
    <row r="25679" spans="8:14" x14ac:dyDescent="0.55000000000000004">
      <c r="H25679" s="4"/>
      <c r="M25679" s="5"/>
      <c r="N25679" s="6"/>
    </row>
    <row r="25680" spans="8:14" x14ac:dyDescent="0.55000000000000004">
      <c r="H25680" s="4"/>
      <c r="M25680" s="5"/>
      <c r="N25680" s="6"/>
    </row>
    <row r="25681" spans="8:14" x14ac:dyDescent="0.55000000000000004">
      <c r="H25681" s="4"/>
      <c r="M25681" s="5"/>
      <c r="N25681" s="6"/>
    </row>
    <row r="25682" spans="8:14" x14ac:dyDescent="0.55000000000000004">
      <c r="H25682" s="4"/>
      <c r="M25682" s="5"/>
      <c r="N25682" s="6"/>
    </row>
    <row r="25683" spans="8:14" x14ac:dyDescent="0.55000000000000004">
      <c r="H25683" s="4"/>
      <c r="M25683" s="5"/>
      <c r="N25683" s="6"/>
    </row>
    <row r="25684" spans="8:14" x14ac:dyDescent="0.55000000000000004">
      <c r="H25684" s="4"/>
      <c r="M25684" s="5"/>
      <c r="N25684" s="6"/>
    </row>
    <row r="25685" spans="8:14" x14ac:dyDescent="0.55000000000000004">
      <c r="H25685" s="4"/>
      <c r="M25685" s="5"/>
      <c r="N25685" s="6"/>
    </row>
    <row r="25686" spans="8:14" x14ac:dyDescent="0.55000000000000004">
      <c r="H25686" s="4"/>
      <c r="M25686" s="5"/>
      <c r="N25686" s="6"/>
    </row>
    <row r="25687" spans="8:14" x14ac:dyDescent="0.55000000000000004">
      <c r="H25687" s="4"/>
      <c r="M25687" s="5"/>
      <c r="N25687" s="6"/>
    </row>
    <row r="25688" spans="8:14" x14ac:dyDescent="0.55000000000000004">
      <c r="H25688" s="4"/>
      <c r="M25688" s="5"/>
      <c r="N25688" s="6"/>
    </row>
    <row r="25689" spans="8:14" x14ac:dyDescent="0.55000000000000004">
      <c r="H25689" s="4"/>
      <c r="M25689" s="5"/>
      <c r="N25689" s="6"/>
    </row>
    <row r="25690" spans="8:14" x14ac:dyDescent="0.55000000000000004">
      <c r="H25690" s="4"/>
      <c r="M25690" s="5"/>
      <c r="N25690" s="6"/>
    </row>
    <row r="25691" spans="8:14" x14ac:dyDescent="0.55000000000000004">
      <c r="H25691" s="4"/>
      <c r="M25691" s="5"/>
      <c r="N25691" s="6"/>
    </row>
    <row r="25692" spans="8:14" x14ac:dyDescent="0.55000000000000004">
      <c r="H25692" s="4"/>
      <c r="M25692" s="5"/>
      <c r="N25692" s="6"/>
    </row>
    <row r="25693" spans="8:14" x14ac:dyDescent="0.55000000000000004">
      <c r="H25693" s="4"/>
      <c r="M25693" s="5"/>
      <c r="N25693" s="6"/>
    </row>
    <row r="25694" spans="8:14" x14ac:dyDescent="0.55000000000000004">
      <c r="H25694" s="4"/>
      <c r="M25694" s="5"/>
      <c r="N25694" s="6"/>
    </row>
    <row r="25695" spans="8:14" x14ac:dyDescent="0.55000000000000004">
      <c r="H25695" s="4"/>
      <c r="M25695" s="5"/>
      <c r="N25695" s="6"/>
    </row>
    <row r="25696" spans="8:14" x14ac:dyDescent="0.55000000000000004">
      <c r="H25696" s="4"/>
      <c r="M25696" s="5"/>
      <c r="N25696" s="6"/>
    </row>
    <row r="25697" spans="8:14" x14ac:dyDescent="0.55000000000000004">
      <c r="H25697" s="4"/>
      <c r="M25697" s="5"/>
      <c r="N25697" s="6"/>
    </row>
    <row r="25698" spans="8:14" x14ac:dyDescent="0.55000000000000004">
      <c r="H25698" s="4"/>
      <c r="M25698" s="5"/>
      <c r="N25698" s="6"/>
    </row>
    <row r="25699" spans="8:14" x14ac:dyDescent="0.55000000000000004">
      <c r="H25699" s="4"/>
      <c r="M25699" s="5"/>
      <c r="N25699" s="6"/>
    </row>
    <row r="25700" spans="8:14" x14ac:dyDescent="0.55000000000000004">
      <c r="H25700" s="4"/>
      <c r="M25700" s="5"/>
      <c r="N25700" s="6"/>
    </row>
    <row r="25701" spans="8:14" x14ac:dyDescent="0.55000000000000004">
      <c r="H25701" s="4"/>
      <c r="M25701" s="5"/>
      <c r="N25701" s="6"/>
    </row>
    <row r="25702" spans="8:14" x14ac:dyDescent="0.55000000000000004">
      <c r="H25702" s="4"/>
      <c r="M25702" s="5"/>
      <c r="N25702" s="6"/>
    </row>
    <row r="25703" spans="8:14" x14ac:dyDescent="0.55000000000000004">
      <c r="H25703" s="4"/>
      <c r="M25703" s="5"/>
      <c r="N25703" s="6"/>
    </row>
    <row r="25704" spans="8:14" x14ac:dyDescent="0.55000000000000004">
      <c r="H25704" s="4"/>
      <c r="M25704" s="5"/>
      <c r="N25704" s="6"/>
    </row>
    <row r="25705" spans="8:14" x14ac:dyDescent="0.55000000000000004">
      <c r="H25705" s="4"/>
      <c r="M25705" s="5"/>
      <c r="N25705" s="6"/>
    </row>
    <row r="25706" spans="8:14" x14ac:dyDescent="0.55000000000000004">
      <c r="H25706" s="4"/>
      <c r="M25706" s="5"/>
      <c r="N25706" s="6"/>
    </row>
    <row r="25707" spans="8:14" x14ac:dyDescent="0.55000000000000004">
      <c r="H25707" s="4"/>
      <c r="M25707" s="5"/>
      <c r="N25707" s="6"/>
    </row>
    <row r="25708" spans="8:14" x14ac:dyDescent="0.55000000000000004">
      <c r="H25708" s="4"/>
      <c r="M25708" s="5"/>
      <c r="N25708" s="6"/>
    </row>
    <row r="25709" spans="8:14" x14ac:dyDescent="0.55000000000000004">
      <c r="H25709" s="4"/>
      <c r="M25709" s="5"/>
      <c r="N25709" s="6"/>
    </row>
    <row r="25710" spans="8:14" x14ac:dyDescent="0.55000000000000004">
      <c r="H25710" s="4"/>
      <c r="M25710" s="5"/>
      <c r="N25710" s="6"/>
    </row>
    <row r="25711" spans="8:14" x14ac:dyDescent="0.55000000000000004">
      <c r="H25711" s="4"/>
      <c r="M25711" s="5"/>
      <c r="N25711" s="6"/>
    </row>
    <row r="25712" spans="8:14" x14ac:dyDescent="0.55000000000000004">
      <c r="H25712" s="4"/>
      <c r="M25712" s="5"/>
      <c r="N25712" s="6"/>
    </row>
    <row r="25713" spans="8:14" x14ac:dyDescent="0.55000000000000004">
      <c r="H25713" s="4"/>
      <c r="M25713" s="5"/>
      <c r="N25713" s="6"/>
    </row>
    <row r="25714" spans="8:14" x14ac:dyDescent="0.55000000000000004">
      <c r="H25714" s="4"/>
      <c r="M25714" s="5"/>
      <c r="N25714" s="6"/>
    </row>
    <row r="25715" spans="8:14" x14ac:dyDescent="0.55000000000000004">
      <c r="H25715" s="4"/>
      <c r="M25715" s="5"/>
      <c r="N25715" s="6"/>
    </row>
    <row r="25716" spans="8:14" x14ac:dyDescent="0.55000000000000004">
      <c r="H25716" s="4"/>
      <c r="M25716" s="5"/>
      <c r="N25716" s="6"/>
    </row>
    <row r="25717" spans="8:14" x14ac:dyDescent="0.55000000000000004">
      <c r="H25717" s="4"/>
      <c r="M25717" s="5"/>
      <c r="N25717" s="6"/>
    </row>
    <row r="25718" spans="8:14" x14ac:dyDescent="0.55000000000000004">
      <c r="H25718" s="4"/>
      <c r="M25718" s="5"/>
      <c r="N25718" s="6"/>
    </row>
    <row r="25719" spans="8:14" x14ac:dyDescent="0.55000000000000004">
      <c r="H25719" s="4"/>
      <c r="M25719" s="5"/>
      <c r="N25719" s="6"/>
    </row>
    <row r="25720" spans="8:14" x14ac:dyDescent="0.55000000000000004">
      <c r="H25720" s="4"/>
      <c r="M25720" s="5"/>
      <c r="N25720" s="6"/>
    </row>
    <row r="25721" spans="8:14" x14ac:dyDescent="0.55000000000000004">
      <c r="H25721" s="4"/>
      <c r="M25721" s="5"/>
      <c r="N25721" s="6"/>
    </row>
    <row r="25722" spans="8:14" x14ac:dyDescent="0.55000000000000004">
      <c r="H25722" s="4"/>
      <c r="M25722" s="5"/>
      <c r="N25722" s="6"/>
    </row>
    <row r="25723" spans="8:14" x14ac:dyDescent="0.55000000000000004">
      <c r="H25723" s="4"/>
      <c r="M25723" s="5"/>
      <c r="N25723" s="6"/>
    </row>
    <row r="25724" spans="8:14" x14ac:dyDescent="0.55000000000000004">
      <c r="H25724" s="4"/>
      <c r="M25724" s="5"/>
      <c r="N25724" s="6"/>
    </row>
    <row r="25725" spans="8:14" x14ac:dyDescent="0.55000000000000004">
      <c r="H25725" s="4"/>
      <c r="M25725" s="5"/>
      <c r="N25725" s="6"/>
    </row>
    <row r="25726" spans="8:14" x14ac:dyDescent="0.55000000000000004">
      <c r="H25726" s="4"/>
      <c r="M25726" s="5"/>
      <c r="N25726" s="6"/>
    </row>
    <row r="25727" spans="8:14" x14ac:dyDescent="0.55000000000000004">
      <c r="H25727" s="4"/>
      <c r="M25727" s="5"/>
      <c r="N25727" s="6"/>
    </row>
    <row r="25728" spans="8:14" x14ac:dyDescent="0.55000000000000004">
      <c r="H25728" s="4"/>
      <c r="M25728" s="5"/>
      <c r="N25728" s="6"/>
    </row>
    <row r="25729" spans="8:14" x14ac:dyDescent="0.55000000000000004">
      <c r="H25729" s="4"/>
      <c r="M25729" s="5"/>
      <c r="N25729" s="6"/>
    </row>
    <row r="25730" spans="8:14" x14ac:dyDescent="0.55000000000000004">
      <c r="H25730" s="4"/>
      <c r="M25730" s="5"/>
      <c r="N25730" s="6"/>
    </row>
    <row r="25731" spans="8:14" x14ac:dyDescent="0.55000000000000004">
      <c r="H25731" s="4"/>
      <c r="M25731" s="5"/>
      <c r="N25731" s="6"/>
    </row>
    <row r="25732" spans="8:14" x14ac:dyDescent="0.55000000000000004">
      <c r="H25732" s="4"/>
      <c r="M25732" s="5"/>
      <c r="N25732" s="6"/>
    </row>
    <row r="25733" spans="8:14" x14ac:dyDescent="0.55000000000000004">
      <c r="H25733" s="4"/>
      <c r="M25733" s="5"/>
      <c r="N25733" s="6"/>
    </row>
    <row r="25734" spans="8:14" x14ac:dyDescent="0.55000000000000004">
      <c r="H25734" s="4"/>
      <c r="M25734" s="5"/>
      <c r="N25734" s="6"/>
    </row>
    <row r="25735" spans="8:14" x14ac:dyDescent="0.55000000000000004">
      <c r="H25735" s="4"/>
      <c r="M25735" s="5"/>
      <c r="N25735" s="6"/>
    </row>
    <row r="25736" spans="8:14" x14ac:dyDescent="0.55000000000000004">
      <c r="H25736" s="4"/>
      <c r="M25736" s="5"/>
      <c r="N25736" s="6"/>
    </row>
    <row r="25737" spans="8:14" x14ac:dyDescent="0.55000000000000004">
      <c r="H25737" s="4"/>
      <c r="M25737" s="5"/>
      <c r="N25737" s="6"/>
    </row>
    <row r="25738" spans="8:14" x14ac:dyDescent="0.55000000000000004">
      <c r="H25738" s="4"/>
      <c r="M25738" s="5"/>
      <c r="N25738" s="6"/>
    </row>
    <row r="25739" spans="8:14" x14ac:dyDescent="0.55000000000000004">
      <c r="H25739" s="4"/>
      <c r="M25739" s="5"/>
      <c r="N25739" s="6"/>
    </row>
    <row r="25740" spans="8:14" x14ac:dyDescent="0.55000000000000004">
      <c r="H25740" s="4"/>
      <c r="M25740" s="5"/>
      <c r="N25740" s="6"/>
    </row>
    <row r="25741" spans="8:14" x14ac:dyDescent="0.55000000000000004">
      <c r="H25741" s="4"/>
      <c r="M25741" s="5"/>
      <c r="N25741" s="6"/>
    </row>
    <row r="25742" spans="8:14" x14ac:dyDescent="0.55000000000000004">
      <c r="H25742" s="4"/>
      <c r="M25742" s="5"/>
      <c r="N25742" s="6"/>
    </row>
    <row r="25743" spans="8:14" x14ac:dyDescent="0.55000000000000004">
      <c r="H25743" s="4"/>
      <c r="M25743" s="5"/>
      <c r="N25743" s="6"/>
    </row>
    <row r="25744" spans="8:14" x14ac:dyDescent="0.55000000000000004">
      <c r="H25744" s="4"/>
      <c r="M25744" s="5"/>
      <c r="N25744" s="6"/>
    </row>
    <row r="25745" spans="8:14" x14ac:dyDescent="0.55000000000000004">
      <c r="H25745" s="4"/>
      <c r="M25745" s="5"/>
      <c r="N25745" s="6"/>
    </row>
    <row r="25746" spans="8:14" x14ac:dyDescent="0.55000000000000004">
      <c r="H25746" s="4"/>
      <c r="M25746" s="5"/>
      <c r="N25746" s="6"/>
    </row>
    <row r="25747" spans="8:14" x14ac:dyDescent="0.55000000000000004">
      <c r="H25747" s="4"/>
      <c r="M25747" s="5"/>
      <c r="N25747" s="6"/>
    </row>
    <row r="25748" spans="8:14" x14ac:dyDescent="0.55000000000000004">
      <c r="H25748" s="4"/>
      <c r="M25748" s="5"/>
      <c r="N25748" s="6"/>
    </row>
    <row r="25749" spans="8:14" x14ac:dyDescent="0.55000000000000004">
      <c r="H25749" s="4"/>
      <c r="M25749" s="5"/>
      <c r="N25749" s="6"/>
    </row>
    <row r="25750" spans="8:14" x14ac:dyDescent="0.55000000000000004">
      <c r="H25750" s="4"/>
      <c r="M25750" s="5"/>
      <c r="N25750" s="6"/>
    </row>
    <row r="25751" spans="8:14" x14ac:dyDescent="0.55000000000000004">
      <c r="H25751" s="4"/>
      <c r="M25751" s="5"/>
      <c r="N25751" s="6"/>
    </row>
    <row r="25752" spans="8:14" x14ac:dyDescent="0.55000000000000004">
      <c r="H25752" s="4"/>
      <c r="M25752" s="5"/>
      <c r="N25752" s="6"/>
    </row>
    <row r="25753" spans="8:14" x14ac:dyDescent="0.55000000000000004">
      <c r="H25753" s="4"/>
      <c r="M25753" s="5"/>
      <c r="N25753" s="6"/>
    </row>
    <row r="25754" spans="8:14" x14ac:dyDescent="0.55000000000000004">
      <c r="H25754" s="4"/>
      <c r="M25754" s="5"/>
      <c r="N25754" s="6"/>
    </row>
    <row r="25755" spans="8:14" x14ac:dyDescent="0.55000000000000004">
      <c r="H25755" s="4"/>
      <c r="M25755" s="5"/>
      <c r="N25755" s="6"/>
    </row>
    <row r="25756" spans="8:14" x14ac:dyDescent="0.55000000000000004">
      <c r="H25756" s="4"/>
      <c r="M25756" s="5"/>
      <c r="N25756" s="6"/>
    </row>
    <row r="25757" spans="8:14" x14ac:dyDescent="0.55000000000000004">
      <c r="H25757" s="4"/>
      <c r="M25757" s="5"/>
      <c r="N25757" s="6"/>
    </row>
    <row r="25758" spans="8:14" x14ac:dyDescent="0.55000000000000004">
      <c r="H25758" s="4"/>
      <c r="M25758" s="5"/>
      <c r="N25758" s="6"/>
    </row>
    <row r="25759" spans="8:14" x14ac:dyDescent="0.55000000000000004">
      <c r="H25759" s="4"/>
      <c r="M25759" s="5"/>
      <c r="N25759" s="6"/>
    </row>
    <row r="25760" spans="8:14" x14ac:dyDescent="0.55000000000000004">
      <c r="H25760" s="4"/>
      <c r="M25760" s="5"/>
      <c r="N25760" s="6"/>
    </row>
    <row r="25761" spans="8:14" x14ac:dyDescent="0.55000000000000004">
      <c r="H25761" s="4"/>
      <c r="M25761" s="5"/>
      <c r="N25761" s="6"/>
    </row>
    <row r="25762" spans="8:14" x14ac:dyDescent="0.55000000000000004">
      <c r="H25762" s="4"/>
      <c r="M25762" s="5"/>
      <c r="N25762" s="6"/>
    </row>
    <row r="25763" spans="8:14" x14ac:dyDescent="0.55000000000000004">
      <c r="H25763" s="4"/>
      <c r="M25763" s="5"/>
      <c r="N25763" s="6"/>
    </row>
    <row r="25764" spans="8:14" x14ac:dyDescent="0.55000000000000004">
      <c r="H25764" s="4"/>
      <c r="M25764" s="5"/>
      <c r="N25764" s="6"/>
    </row>
    <row r="25765" spans="8:14" x14ac:dyDescent="0.55000000000000004">
      <c r="H25765" s="4"/>
      <c r="M25765" s="5"/>
      <c r="N25765" s="6"/>
    </row>
    <row r="25766" spans="8:14" x14ac:dyDescent="0.55000000000000004">
      <c r="H25766" s="4"/>
      <c r="M25766" s="5"/>
      <c r="N25766" s="6"/>
    </row>
    <row r="25767" spans="8:14" x14ac:dyDescent="0.55000000000000004">
      <c r="H25767" s="4"/>
      <c r="M25767" s="5"/>
      <c r="N25767" s="6"/>
    </row>
    <row r="25768" spans="8:14" x14ac:dyDescent="0.55000000000000004">
      <c r="H25768" s="4"/>
      <c r="M25768" s="5"/>
      <c r="N25768" s="6"/>
    </row>
    <row r="25769" spans="8:14" x14ac:dyDescent="0.55000000000000004">
      <c r="H25769" s="4"/>
      <c r="M25769" s="5"/>
      <c r="N25769" s="6"/>
    </row>
    <row r="25770" spans="8:14" x14ac:dyDescent="0.55000000000000004">
      <c r="H25770" s="4"/>
      <c r="M25770" s="5"/>
      <c r="N25770" s="6"/>
    </row>
    <row r="25771" spans="8:14" x14ac:dyDescent="0.55000000000000004">
      <c r="H25771" s="4"/>
      <c r="M25771" s="5"/>
      <c r="N25771" s="6"/>
    </row>
    <row r="25772" spans="8:14" x14ac:dyDescent="0.55000000000000004">
      <c r="H25772" s="4"/>
      <c r="M25772" s="5"/>
      <c r="N25772" s="6"/>
    </row>
    <row r="25773" spans="8:14" x14ac:dyDescent="0.55000000000000004">
      <c r="H25773" s="4"/>
      <c r="M25773" s="5"/>
      <c r="N25773" s="6"/>
    </row>
    <row r="25774" spans="8:14" x14ac:dyDescent="0.55000000000000004">
      <c r="H25774" s="4"/>
      <c r="M25774" s="5"/>
      <c r="N25774" s="6"/>
    </row>
    <row r="25775" spans="8:14" x14ac:dyDescent="0.55000000000000004">
      <c r="H25775" s="4"/>
      <c r="M25775" s="5"/>
      <c r="N25775" s="6"/>
    </row>
    <row r="25776" spans="8:14" x14ac:dyDescent="0.55000000000000004">
      <c r="H25776" s="4"/>
      <c r="M25776" s="5"/>
      <c r="N25776" s="6"/>
    </row>
    <row r="25777" spans="8:14" x14ac:dyDescent="0.55000000000000004">
      <c r="H25777" s="4"/>
      <c r="M25777" s="5"/>
      <c r="N25777" s="6"/>
    </row>
    <row r="25778" spans="8:14" x14ac:dyDescent="0.55000000000000004">
      <c r="H25778" s="4"/>
      <c r="M25778" s="5"/>
      <c r="N25778" s="6"/>
    </row>
    <row r="25779" spans="8:14" x14ac:dyDescent="0.55000000000000004">
      <c r="H25779" s="4"/>
      <c r="M25779" s="5"/>
      <c r="N25779" s="6"/>
    </row>
    <row r="25780" spans="8:14" x14ac:dyDescent="0.55000000000000004">
      <c r="H25780" s="4"/>
      <c r="M25780" s="5"/>
      <c r="N25780" s="6"/>
    </row>
    <row r="25781" spans="8:14" x14ac:dyDescent="0.55000000000000004">
      <c r="H25781" s="4"/>
      <c r="M25781" s="5"/>
      <c r="N25781" s="6"/>
    </row>
    <row r="25782" spans="8:14" x14ac:dyDescent="0.55000000000000004">
      <c r="H25782" s="4"/>
      <c r="M25782" s="5"/>
      <c r="N25782" s="6"/>
    </row>
    <row r="25783" spans="8:14" x14ac:dyDescent="0.55000000000000004">
      <c r="H25783" s="4"/>
      <c r="M25783" s="5"/>
      <c r="N25783" s="6"/>
    </row>
    <row r="25784" spans="8:14" x14ac:dyDescent="0.55000000000000004">
      <c r="H25784" s="4"/>
      <c r="M25784" s="5"/>
      <c r="N25784" s="6"/>
    </row>
    <row r="25785" spans="8:14" x14ac:dyDescent="0.55000000000000004">
      <c r="H25785" s="4"/>
      <c r="M25785" s="5"/>
      <c r="N25785" s="6"/>
    </row>
    <row r="25786" spans="8:14" x14ac:dyDescent="0.55000000000000004">
      <c r="H25786" s="4"/>
      <c r="M25786" s="5"/>
      <c r="N25786" s="6"/>
    </row>
    <row r="25787" spans="8:14" x14ac:dyDescent="0.55000000000000004">
      <c r="H25787" s="4"/>
      <c r="M25787" s="5"/>
      <c r="N25787" s="6"/>
    </row>
    <row r="25788" spans="8:14" x14ac:dyDescent="0.55000000000000004">
      <c r="H25788" s="4"/>
      <c r="M25788" s="5"/>
      <c r="N25788" s="6"/>
    </row>
    <row r="25789" spans="8:14" x14ac:dyDescent="0.55000000000000004">
      <c r="H25789" s="4"/>
      <c r="M25789" s="5"/>
      <c r="N25789" s="6"/>
    </row>
    <row r="25790" spans="8:14" x14ac:dyDescent="0.55000000000000004">
      <c r="H25790" s="4"/>
      <c r="M25790" s="5"/>
      <c r="N25790" s="6"/>
    </row>
    <row r="25791" spans="8:14" x14ac:dyDescent="0.55000000000000004">
      <c r="H25791" s="4"/>
      <c r="M25791" s="5"/>
      <c r="N25791" s="6"/>
    </row>
    <row r="25792" spans="8:14" x14ac:dyDescent="0.55000000000000004">
      <c r="H25792" s="4"/>
      <c r="M25792" s="5"/>
      <c r="N25792" s="6"/>
    </row>
    <row r="25793" spans="8:14" x14ac:dyDescent="0.55000000000000004">
      <c r="H25793" s="4"/>
      <c r="M25793" s="5"/>
      <c r="N25793" s="6"/>
    </row>
    <row r="25794" spans="8:14" x14ac:dyDescent="0.55000000000000004">
      <c r="H25794" s="4"/>
      <c r="M25794" s="5"/>
      <c r="N25794" s="6"/>
    </row>
    <row r="25795" spans="8:14" x14ac:dyDescent="0.55000000000000004">
      <c r="H25795" s="4"/>
      <c r="M25795" s="5"/>
      <c r="N25795" s="6"/>
    </row>
    <row r="25796" spans="8:14" x14ac:dyDescent="0.55000000000000004">
      <c r="H25796" s="4"/>
      <c r="M25796" s="5"/>
      <c r="N25796" s="6"/>
    </row>
    <row r="25797" spans="8:14" x14ac:dyDescent="0.55000000000000004">
      <c r="H25797" s="4"/>
      <c r="M25797" s="5"/>
      <c r="N25797" s="6"/>
    </row>
    <row r="25798" spans="8:14" x14ac:dyDescent="0.55000000000000004">
      <c r="H25798" s="4"/>
      <c r="M25798" s="5"/>
      <c r="N25798" s="6"/>
    </row>
    <row r="25799" spans="8:14" x14ac:dyDescent="0.55000000000000004">
      <c r="H25799" s="4"/>
      <c r="M25799" s="5"/>
      <c r="N25799" s="6"/>
    </row>
    <row r="25800" spans="8:14" x14ac:dyDescent="0.55000000000000004">
      <c r="H25800" s="4"/>
      <c r="M25800" s="5"/>
      <c r="N25800" s="6"/>
    </row>
    <row r="25801" spans="8:14" x14ac:dyDescent="0.55000000000000004">
      <c r="H25801" s="4"/>
      <c r="M25801" s="5"/>
      <c r="N25801" s="6"/>
    </row>
    <row r="25802" spans="8:14" x14ac:dyDescent="0.55000000000000004">
      <c r="H25802" s="4"/>
      <c r="M25802" s="5"/>
      <c r="N25802" s="6"/>
    </row>
    <row r="25803" spans="8:14" x14ac:dyDescent="0.55000000000000004">
      <c r="H25803" s="4"/>
      <c r="M25803" s="5"/>
      <c r="N25803" s="6"/>
    </row>
    <row r="25804" spans="8:14" x14ac:dyDescent="0.55000000000000004">
      <c r="H25804" s="4"/>
      <c r="M25804" s="5"/>
      <c r="N25804" s="6"/>
    </row>
    <row r="25805" spans="8:14" x14ac:dyDescent="0.55000000000000004">
      <c r="H25805" s="4"/>
      <c r="M25805" s="5"/>
      <c r="N25805" s="6"/>
    </row>
    <row r="25806" spans="8:14" x14ac:dyDescent="0.55000000000000004">
      <c r="H25806" s="4"/>
      <c r="M25806" s="5"/>
      <c r="N25806" s="6"/>
    </row>
    <row r="25807" spans="8:14" x14ac:dyDescent="0.55000000000000004">
      <c r="H25807" s="4"/>
      <c r="M25807" s="5"/>
      <c r="N25807" s="6"/>
    </row>
    <row r="25808" spans="8:14" x14ac:dyDescent="0.55000000000000004">
      <c r="H25808" s="4"/>
      <c r="M25808" s="5"/>
      <c r="N25808" s="6"/>
    </row>
    <row r="25809" spans="8:14" x14ac:dyDescent="0.55000000000000004">
      <c r="H25809" s="4"/>
      <c r="M25809" s="5"/>
      <c r="N25809" s="6"/>
    </row>
    <row r="25810" spans="8:14" x14ac:dyDescent="0.55000000000000004">
      <c r="H25810" s="4"/>
      <c r="M25810" s="5"/>
      <c r="N25810" s="6"/>
    </row>
    <row r="25811" spans="8:14" x14ac:dyDescent="0.55000000000000004">
      <c r="H25811" s="4"/>
      <c r="M25811" s="5"/>
      <c r="N25811" s="6"/>
    </row>
    <row r="25812" spans="8:14" x14ac:dyDescent="0.55000000000000004">
      <c r="H25812" s="4"/>
      <c r="M25812" s="5"/>
      <c r="N25812" s="6"/>
    </row>
    <row r="25813" spans="8:14" x14ac:dyDescent="0.55000000000000004">
      <c r="H25813" s="4"/>
      <c r="M25813" s="5"/>
      <c r="N25813" s="6"/>
    </row>
    <row r="25814" spans="8:14" x14ac:dyDescent="0.55000000000000004">
      <c r="H25814" s="4"/>
      <c r="M25814" s="5"/>
      <c r="N25814" s="6"/>
    </row>
    <row r="25815" spans="8:14" x14ac:dyDescent="0.55000000000000004">
      <c r="H25815" s="4"/>
      <c r="M25815" s="5"/>
      <c r="N25815" s="6"/>
    </row>
    <row r="25816" spans="8:14" x14ac:dyDescent="0.55000000000000004">
      <c r="H25816" s="4"/>
      <c r="M25816" s="5"/>
      <c r="N25816" s="6"/>
    </row>
    <row r="25817" spans="8:14" x14ac:dyDescent="0.55000000000000004">
      <c r="H25817" s="4"/>
      <c r="M25817" s="5"/>
      <c r="N25817" s="6"/>
    </row>
    <row r="25818" spans="8:14" x14ac:dyDescent="0.55000000000000004">
      <c r="H25818" s="4"/>
      <c r="M25818" s="5"/>
      <c r="N25818" s="6"/>
    </row>
    <row r="25819" spans="8:14" x14ac:dyDescent="0.55000000000000004">
      <c r="H25819" s="4"/>
      <c r="M25819" s="5"/>
      <c r="N25819" s="6"/>
    </row>
    <row r="25820" spans="8:14" x14ac:dyDescent="0.55000000000000004">
      <c r="H25820" s="4"/>
      <c r="M25820" s="5"/>
      <c r="N25820" s="6"/>
    </row>
    <row r="25821" spans="8:14" x14ac:dyDescent="0.55000000000000004">
      <c r="H25821" s="4"/>
      <c r="M25821" s="5"/>
      <c r="N25821" s="6"/>
    </row>
    <row r="25822" spans="8:14" x14ac:dyDescent="0.55000000000000004">
      <c r="H25822" s="4"/>
      <c r="M25822" s="5"/>
      <c r="N25822" s="6"/>
    </row>
    <row r="25823" spans="8:14" x14ac:dyDescent="0.55000000000000004">
      <c r="H25823" s="4"/>
      <c r="M25823" s="5"/>
      <c r="N25823" s="6"/>
    </row>
    <row r="25824" spans="8:14" x14ac:dyDescent="0.55000000000000004">
      <c r="H25824" s="4"/>
      <c r="M25824" s="5"/>
      <c r="N25824" s="6"/>
    </row>
    <row r="25825" spans="8:14" x14ac:dyDescent="0.55000000000000004">
      <c r="H25825" s="4"/>
      <c r="M25825" s="5"/>
      <c r="N25825" s="6"/>
    </row>
    <row r="25826" spans="8:14" x14ac:dyDescent="0.55000000000000004">
      <c r="H25826" s="4"/>
      <c r="M25826" s="5"/>
      <c r="N25826" s="6"/>
    </row>
    <row r="25827" spans="8:14" x14ac:dyDescent="0.55000000000000004">
      <c r="H25827" s="4"/>
      <c r="M25827" s="5"/>
      <c r="N25827" s="6"/>
    </row>
    <row r="25828" spans="8:14" x14ac:dyDescent="0.55000000000000004">
      <c r="H25828" s="4"/>
      <c r="M25828" s="5"/>
      <c r="N25828" s="6"/>
    </row>
    <row r="25829" spans="8:14" x14ac:dyDescent="0.55000000000000004">
      <c r="H25829" s="4"/>
      <c r="M25829" s="5"/>
      <c r="N25829" s="6"/>
    </row>
    <row r="25830" spans="8:14" x14ac:dyDescent="0.55000000000000004">
      <c r="H25830" s="4"/>
      <c r="M25830" s="5"/>
      <c r="N25830" s="6"/>
    </row>
    <row r="25831" spans="8:14" x14ac:dyDescent="0.55000000000000004">
      <c r="H25831" s="4"/>
      <c r="M25831" s="5"/>
      <c r="N25831" s="6"/>
    </row>
    <row r="25832" spans="8:14" x14ac:dyDescent="0.55000000000000004">
      <c r="H25832" s="4"/>
      <c r="M25832" s="5"/>
      <c r="N25832" s="6"/>
    </row>
    <row r="25833" spans="8:14" x14ac:dyDescent="0.55000000000000004">
      <c r="H25833" s="4"/>
      <c r="M25833" s="5"/>
      <c r="N25833" s="6"/>
    </row>
    <row r="25834" spans="8:14" x14ac:dyDescent="0.55000000000000004">
      <c r="H25834" s="4"/>
      <c r="M25834" s="5"/>
      <c r="N25834" s="6"/>
    </row>
    <row r="25835" spans="8:14" x14ac:dyDescent="0.55000000000000004">
      <c r="H25835" s="4"/>
      <c r="M25835" s="5"/>
      <c r="N25835" s="6"/>
    </row>
    <row r="25836" spans="8:14" x14ac:dyDescent="0.55000000000000004">
      <c r="H25836" s="4"/>
      <c r="M25836" s="5"/>
      <c r="N25836" s="6"/>
    </row>
    <row r="25837" spans="8:14" x14ac:dyDescent="0.55000000000000004">
      <c r="H25837" s="4"/>
      <c r="M25837" s="5"/>
      <c r="N25837" s="6"/>
    </row>
    <row r="25838" spans="8:14" x14ac:dyDescent="0.55000000000000004">
      <c r="H25838" s="4"/>
      <c r="M25838" s="5"/>
      <c r="N25838" s="6"/>
    </row>
    <row r="25839" spans="8:14" x14ac:dyDescent="0.55000000000000004">
      <c r="H25839" s="4"/>
      <c r="M25839" s="5"/>
      <c r="N25839" s="6"/>
    </row>
    <row r="25840" spans="8:14" x14ac:dyDescent="0.55000000000000004">
      <c r="H25840" s="4"/>
      <c r="M25840" s="5"/>
      <c r="N25840" s="6"/>
    </row>
    <row r="25841" spans="8:14" x14ac:dyDescent="0.55000000000000004">
      <c r="H25841" s="4"/>
      <c r="M25841" s="5"/>
      <c r="N25841" s="6"/>
    </row>
    <row r="25842" spans="8:14" x14ac:dyDescent="0.55000000000000004">
      <c r="H25842" s="4"/>
      <c r="M25842" s="5"/>
      <c r="N25842" s="6"/>
    </row>
    <row r="25843" spans="8:14" x14ac:dyDescent="0.55000000000000004">
      <c r="H25843" s="4"/>
      <c r="M25843" s="5"/>
      <c r="N25843" s="6"/>
    </row>
    <row r="25844" spans="8:14" x14ac:dyDescent="0.55000000000000004">
      <c r="H25844" s="4"/>
      <c r="M25844" s="5"/>
      <c r="N25844" s="6"/>
    </row>
    <row r="25845" spans="8:14" x14ac:dyDescent="0.55000000000000004">
      <c r="H25845" s="4"/>
      <c r="M25845" s="5"/>
      <c r="N25845" s="6"/>
    </row>
    <row r="25846" spans="8:14" x14ac:dyDescent="0.55000000000000004">
      <c r="H25846" s="4"/>
      <c r="M25846" s="5"/>
      <c r="N25846" s="6"/>
    </row>
    <row r="25847" spans="8:14" x14ac:dyDescent="0.55000000000000004">
      <c r="H25847" s="4"/>
      <c r="M25847" s="5"/>
      <c r="N25847" s="6"/>
    </row>
    <row r="25848" spans="8:14" x14ac:dyDescent="0.55000000000000004">
      <c r="H25848" s="4"/>
      <c r="M25848" s="5"/>
      <c r="N25848" s="6"/>
    </row>
    <row r="25849" spans="8:14" x14ac:dyDescent="0.55000000000000004">
      <c r="H25849" s="4"/>
      <c r="M25849" s="5"/>
      <c r="N25849" s="6"/>
    </row>
    <row r="25850" spans="8:14" x14ac:dyDescent="0.55000000000000004">
      <c r="H25850" s="4"/>
      <c r="M25850" s="5"/>
      <c r="N25850" s="6"/>
    </row>
    <row r="25851" spans="8:14" x14ac:dyDescent="0.55000000000000004">
      <c r="H25851" s="4"/>
      <c r="M25851" s="5"/>
      <c r="N25851" s="6"/>
    </row>
    <row r="25852" spans="8:14" x14ac:dyDescent="0.55000000000000004">
      <c r="H25852" s="4"/>
      <c r="M25852" s="5"/>
      <c r="N25852" s="6"/>
    </row>
    <row r="25853" spans="8:14" x14ac:dyDescent="0.55000000000000004">
      <c r="H25853" s="4"/>
      <c r="M25853" s="5"/>
      <c r="N25853" s="6"/>
    </row>
    <row r="25854" spans="8:14" x14ac:dyDescent="0.55000000000000004">
      <c r="H25854" s="4"/>
      <c r="M25854" s="5"/>
      <c r="N25854" s="6"/>
    </row>
    <row r="25855" spans="8:14" x14ac:dyDescent="0.55000000000000004">
      <c r="H25855" s="4"/>
      <c r="M25855" s="5"/>
      <c r="N25855" s="6"/>
    </row>
    <row r="25856" spans="8:14" x14ac:dyDescent="0.55000000000000004">
      <c r="H25856" s="4"/>
      <c r="M25856" s="5"/>
      <c r="N25856" s="6"/>
    </row>
    <row r="25857" spans="8:14" x14ac:dyDescent="0.55000000000000004">
      <c r="H25857" s="4"/>
      <c r="M25857" s="5"/>
      <c r="N25857" s="6"/>
    </row>
    <row r="25858" spans="8:14" x14ac:dyDescent="0.55000000000000004">
      <c r="H25858" s="4"/>
      <c r="M25858" s="5"/>
      <c r="N25858" s="6"/>
    </row>
    <row r="25859" spans="8:14" x14ac:dyDescent="0.55000000000000004">
      <c r="H25859" s="4"/>
      <c r="M25859" s="5"/>
      <c r="N25859" s="6"/>
    </row>
    <row r="25860" spans="8:14" x14ac:dyDescent="0.55000000000000004">
      <c r="H25860" s="4"/>
      <c r="M25860" s="5"/>
      <c r="N25860" s="6"/>
    </row>
    <row r="25861" spans="8:14" x14ac:dyDescent="0.55000000000000004">
      <c r="H25861" s="4"/>
      <c r="M25861" s="5"/>
      <c r="N25861" s="6"/>
    </row>
    <row r="25862" spans="8:14" x14ac:dyDescent="0.55000000000000004">
      <c r="H25862" s="4"/>
      <c r="M25862" s="5"/>
      <c r="N25862" s="6"/>
    </row>
    <row r="25863" spans="8:14" x14ac:dyDescent="0.55000000000000004">
      <c r="H25863" s="4"/>
      <c r="M25863" s="5"/>
      <c r="N25863" s="6"/>
    </row>
    <row r="25864" spans="8:14" x14ac:dyDescent="0.55000000000000004">
      <c r="H25864" s="4"/>
      <c r="M25864" s="5"/>
      <c r="N25864" s="6"/>
    </row>
    <row r="25865" spans="8:14" x14ac:dyDescent="0.55000000000000004">
      <c r="H25865" s="4"/>
      <c r="M25865" s="5"/>
      <c r="N25865" s="6"/>
    </row>
    <row r="25866" spans="8:14" x14ac:dyDescent="0.55000000000000004">
      <c r="H25866" s="4"/>
      <c r="M25866" s="5"/>
      <c r="N25866" s="6"/>
    </row>
    <row r="25867" spans="8:14" x14ac:dyDescent="0.55000000000000004">
      <c r="H25867" s="4"/>
      <c r="M25867" s="5"/>
      <c r="N25867" s="6"/>
    </row>
    <row r="25868" spans="8:14" x14ac:dyDescent="0.55000000000000004">
      <c r="H25868" s="4"/>
      <c r="M25868" s="5"/>
      <c r="N25868" s="6"/>
    </row>
    <row r="25869" spans="8:14" x14ac:dyDescent="0.55000000000000004">
      <c r="H25869" s="4"/>
      <c r="M25869" s="5"/>
      <c r="N25869" s="6"/>
    </row>
    <row r="25870" spans="8:14" x14ac:dyDescent="0.55000000000000004">
      <c r="H25870" s="4"/>
      <c r="M25870" s="5"/>
      <c r="N25870" s="6"/>
    </row>
    <row r="25871" spans="8:14" x14ac:dyDescent="0.55000000000000004">
      <c r="H25871" s="4"/>
      <c r="M25871" s="5"/>
      <c r="N25871" s="6"/>
    </row>
    <row r="25872" spans="8:14" x14ac:dyDescent="0.55000000000000004">
      <c r="H25872" s="4"/>
      <c r="M25872" s="5"/>
      <c r="N25872" s="6"/>
    </row>
    <row r="25873" spans="8:14" x14ac:dyDescent="0.55000000000000004">
      <c r="H25873" s="4"/>
      <c r="M25873" s="5"/>
      <c r="N25873" s="6"/>
    </row>
    <row r="25874" spans="8:14" x14ac:dyDescent="0.55000000000000004">
      <c r="H25874" s="4"/>
      <c r="M25874" s="5"/>
      <c r="N25874" s="6"/>
    </row>
    <row r="25875" spans="8:14" x14ac:dyDescent="0.55000000000000004">
      <c r="H25875" s="4"/>
      <c r="M25875" s="5"/>
      <c r="N25875" s="6"/>
    </row>
    <row r="25876" spans="8:14" x14ac:dyDescent="0.55000000000000004">
      <c r="H25876" s="4"/>
      <c r="M25876" s="5"/>
      <c r="N25876" s="6"/>
    </row>
    <row r="25877" spans="8:14" x14ac:dyDescent="0.55000000000000004">
      <c r="H25877" s="4"/>
      <c r="M25877" s="5"/>
      <c r="N25877" s="6"/>
    </row>
    <row r="25878" spans="8:14" x14ac:dyDescent="0.55000000000000004">
      <c r="H25878" s="4"/>
      <c r="M25878" s="5"/>
      <c r="N25878" s="6"/>
    </row>
    <row r="25879" spans="8:14" x14ac:dyDescent="0.55000000000000004">
      <c r="H25879" s="4"/>
      <c r="M25879" s="5"/>
      <c r="N25879" s="6"/>
    </row>
    <row r="25880" spans="8:14" x14ac:dyDescent="0.55000000000000004">
      <c r="H25880" s="4"/>
      <c r="M25880" s="5"/>
      <c r="N25880" s="6"/>
    </row>
    <row r="25881" spans="8:14" x14ac:dyDescent="0.55000000000000004">
      <c r="H25881" s="4"/>
      <c r="M25881" s="5"/>
      <c r="N25881" s="6"/>
    </row>
    <row r="25882" spans="8:14" x14ac:dyDescent="0.55000000000000004">
      <c r="H25882" s="4"/>
      <c r="M25882" s="5"/>
      <c r="N25882" s="6"/>
    </row>
    <row r="25883" spans="8:14" x14ac:dyDescent="0.55000000000000004">
      <c r="H25883" s="4"/>
      <c r="M25883" s="5"/>
      <c r="N25883" s="6"/>
    </row>
    <row r="25884" spans="8:14" x14ac:dyDescent="0.55000000000000004">
      <c r="H25884" s="4"/>
      <c r="M25884" s="5"/>
      <c r="N25884" s="6"/>
    </row>
    <row r="25885" spans="8:14" x14ac:dyDescent="0.55000000000000004">
      <c r="H25885" s="4"/>
      <c r="M25885" s="5"/>
      <c r="N25885" s="6"/>
    </row>
    <row r="25886" spans="8:14" x14ac:dyDescent="0.55000000000000004">
      <c r="H25886" s="4"/>
      <c r="M25886" s="5"/>
      <c r="N25886" s="6"/>
    </row>
    <row r="25887" spans="8:14" x14ac:dyDescent="0.55000000000000004">
      <c r="H25887" s="4"/>
      <c r="M25887" s="5"/>
      <c r="N25887" s="6"/>
    </row>
    <row r="25888" spans="8:14" x14ac:dyDescent="0.55000000000000004">
      <c r="H25888" s="4"/>
      <c r="M25888" s="5"/>
      <c r="N25888" s="6"/>
    </row>
    <row r="25889" spans="8:14" x14ac:dyDescent="0.55000000000000004">
      <c r="H25889" s="4"/>
      <c r="M25889" s="5"/>
      <c r="N25889" s="6"/>
    </row>
    <row r="25890" spans="8:14" x14ac:dyDescent="0.55000000000000004">
      <c r="H25890" s="4"/>
      <c r="M25890" s="5"/>
      <c r="N25890" s="6"/>
    </row>
    <row r="25891" spans="8:14" x14ac:dyDescent="0.55000000000000004">
      <c r="H25891" s="4"/>
      <c r="M25891" s="5"/>
      <c r="N25891" s="6"/>
    </row>
    <row r="25892" spans="8:14" x14ac:dyDescent="0.55000000000000004">
      <c r="H25892" s="4"/>
      <c r="M25892" s="5"/>
      <c r="N25892" s="6"/>
    </row>
    <row r="25893" spans="8:14" x14ac:dyDescent="0.55000000000000004">
      <c r="H25893" s="4"/>
      <c r="M25893" s="5"/>
      <c r="N25893" s="6"/>
    </row>
    <row r="25894" spans="8:14" x14ac:dyDescent="0.55000000000000004">
      <c r="H25894" s="4"/>
      <c r="M25894" s="5"/>
      <c r="N25894" s="6"/>
    </row>
    <row r="25895" spans="8:14" x14ac:dyDescent="0.55000000000000004">
      <c r="H25895" s="4"/>
      <c r="M25895" s="5"/>
      <c r="N25895" s="6"/>
    </row>
    <row r="25896" spans="8:14" x14ac:dyDescent="0.55000000000000004">
      <c r="H25896" s="4"/>
      <c r="M25896" s="5"/>
      <c r="N25896" s="6"/>
    </row>
    <row r="25897" spans="8:14" x14ac:dyDescent="0.55000000000000004">
      <c r="H25897" s="4"/>
      <c r="M25897" s="5"/>
      <c r="N25897" s="6"/>
    </row>
    <row r="25898" spans="8:14" x14ac:dyDescent="0.55000000000000004">
      <c r="H25898" s="4"/>
      <c r="M25898" s="5"/>
      <c r="N25898" s="6"/>
    </row>
    <row r="25899" spans="8:14" x14ac:dyDescent="0.55000000000000004">
      <c r="H25899" s="4"/>
      <c r="M25899" s="5"/>
      <c r="N25899" s="6"/>
    </row>
    <row r="25900" spans="8:14" x14ac:dyDescent="0.55000000000000004">
      <c r="H25900" s="4"/>
      <c r="M25900" s="5"/>
      <c r="N25900" s="6"/>
    </row>
    <row r="25901" spans="8:14" x14ac:dyDescent="0.55000000000000004">
      <c r="H25901" s="4"/>
      <c r="M25901" s="5"/>
      <c r="N25901" s="6"/>
    </row>
    <row r="25902" spans="8:14" x14ac:dyDescent="0.55000000000000004">
      <c r="H25902" s="4"/>
      <c r="M25902" s="5"/>
      <c r="N25902" s="6"/>
    </row>
    <row r="25903" spans="8:14" x14ac:dyDescent="0.55000000000000004">
      <c r="H25903" s="4"/>
      <c r="M25903" s="5"/>
      <c r="N25903" s="6"/>
    </row>
    <row r="25904" spans="8:14" x14ac:dyDescent="0.55000000000000004">
      <c r="H25904" s="4"/>
      <c r="M25904" s="5"/>
      <c r="N25904" s="6"/>
    </row>
    <row r="25905" spans="8:14" x14ac:dyDescent="0.55000000000000004">
      <c r="H25905" s="4"/>
      <c r="M25905" s="5"/>
      <c r="N25905" s="6"/>
    </row>
    <row r="25906" spans="8:14" x14ac:dyDescent="0.55000000000000004">
      <c r="H25906" s="4"/>
      <c r="M25906" s="5"/>
      <c r="N25906" s="6"/>
    </row>
    <row r="25907" spans="8:14" x14ac:dyDescent="0.55000000000000004">
      <c r="H25907" s="4"/>
      <c r="M25907" s="5"/>
      <c r="N25907" s="6"/>
    </row>
    <row r="25908" spans="8:14" x14ac:dyDescent="0.55000000000000004">
      <c r="H25908" s="4"/>
      <c r="M25908" s="5"/>
      <c r="N25908" s="6"/>
    </row>
    <row r="25909" spans="8:14" x14ac:dyDescent="0.55000000000000004">
      <c r="H25909" s="4"/>
      <c r="M25909" s="5"/>
      <c r="N25909" s="6"/>
    </row>
    <row r="25910" spans="8:14" x14ac:dyDescent="0.55000000000000004">
      <c r="H25910" s="4"/>
      <c r="M25910" s="5"/>
      <c r="N25910" s="6"/>
    </row>
    <row r="25911" spans="8:14" x14ac:dyDescent="0.55000000000000004">
      <c r="H25911" s="4"/>
      <c r="M25911" s="5"/>
      <c r="N25911" s="6"/>
    </row>
    <row r="25912" spans="8:14" x14ac:dyDescent="0.55000000000000004">
      <c r="H25912" s="4"/>
      <c r="M25912" s="5"/>
      <c r="N25912" s="6"/>
    </row>
    <row r="25913" spans="8:14" x14ac:dyDescent="0.55000000000000004">
      <c r="H25913" s="4"/>
      <c r="M25913" s="5"/>
      <c r="N25913" s="6"/>
    </row>
    <row r="25914" spans="8:14" x14ac:dyDescent="0.55000000000000004">
      <c r="H25914" s="4"/>
      <c r="M25914" s="5"/>
      <c r="N25914" s="6"/>
    </row>
    <row r="25915" spans="8:14" x14ac:dyDescent="0.55000000000000004">
      <c r="H25915" s="4"/>
      <c r="M25915" s="5"/>
      <c r="N25915" s="6"/>
    </row>
    <row r="25916" spans="8:14" x14ac:dyDescent="0.55000000000000004">
      <c r="H25916" s="4"/>
      <c r="M25916" s="5"/>
      <c r="N25916" s="6"/>
    </row>
    <row r="25917" spans="8:14" x14ac:dyDescent="0.55000000000000004">
      <c r="H25917" s="4"/>
      <c r="M25917" s="5"/>
      <c r="N25917" s="6"/>
    </row>
    <row r="25918" spans="8:14" x14ac:dyDescent="0.55000000000000004">
      <c r="H25918" s="4"/>
      <c r="M25918" s="5"/>
      <c r="N25918" s="6"/>
    </row>
    <row r="25919" spans="8:14" x14ac:dyDescent="0.55000000000000004">
      <c r="H25919" s="4"/>
      <c r="M25919" s="5"/>
      <c r="N25919" s="6"/>
    </row>
    <row r="25920" spans="8:14" x14ac:dyDescent="0.55000000000000004">
      <c r="H25920" s="4"/>
      <c r="M25920" s="5"/>
      <c r="N25920" s="6"/>
    </row>
    <row r="25921" spans="8:14" x14ac:dyDescent="0.55000000000000004">
      <c r="H25921" s="4"/>
      <c r="M25921" s="5"/>
      <c r="N25921" s="6"/>
    </row>
    <row r="25922" spans="8:14" x14ac:dyDescent="0.55000000000000004">
      <c r="H25922" s="4"/>
      <c r="M25922" s="5"/>
      <c r="N25922" s="6"/>
    </row>
    <row r="25923" spans="8:14" x14ac:dyDescent="0.55000000000000004">
      <c r="H25923" s="4"/>
      <c r="M25923" s="5"/>
      <c r="N25923" s="6"/>
    </row>
    <row r="25924" spans="8:14" x14ac:dyDescent="0.55000000000000004">
      <c r="H25924" s="4"/>
      <c r="M25924" s="5"/>
      <c r="N25924" s="6"/>
    </row>
    <row r="25925" spans="8:14" x14ac:dyDescent="0.55000000000000004">
      <c r="H25925" s="4"/>
      <c r="M25925" s="5"/>
      <c r="N25925" s="6"/>
    </row>
    <row r="25926" spans="8:14" x14ac:dyDescent="0.55000000000000004">
      <c r="H25926" s="4"/>
      <c r="M25926" s="5"/>
      <c r="N25926" s="6"/>
    </row>
    <row r="25927" spans="8:14" x14ac:dyDescent="0.55000000000000004">
      <c r="H25927" s="4"/>
      <c r="M25927" s="5"/>
      <c r="N25927" s="6"/>
    </row>
    <row r="25928" spans="8:14" x14ac:dyDescent="0.55000000000000004">
      <c r="H25928" s="4"/>
      <c r="M25928" s="5"/>
      <c r="N25928" s="6"/>
    </row>
    <row r="25929" spans="8:14" x14ac:dyDescent="0.55000000000000004">
      <c r="H25929" s="4"/>
      <c r="M25929" s="5"/>
      <c r="N25929" s="6"/>
    </row>
    <row r="25930" spans="8:14" x14ac:dyDescent="0.55000000000000004">
      <c r="H25930" s="4"/>
      <c r="M25930" s="5"/>
      <c r="N25930" s="6"/>
    </row>
    <row r="25931" spans="8:14" x14ac:dyDescent="0.55000000000000004">
      <c r="H25931" s="4"/>
      <c r="M25931" s="5"/>
      <c r="N25931" s="6"/>
    </row>
    <row r="25932" spans="8:14" x14ac:dyDescent="0.55000000000000004">
      <c r="H25932" s="4"/>
      <c r="M25932" s="5"/>
      <c r="N25932" s="6"/>
    </row>
    <row r="25933" spans="8:14" x14ac:dyDescent="0.55000000000000004">
      <c r="H25933" s="4"/>
      <c r="M25933" s="5"/>
      <c r="N25933" s="6"/>
    </row>
    <row r="25934" spans="8:14" x14ac:dyDescent="0.55000000000000004">
      <c r="H25934" s="4"/>
      <c r="M25934" s="5"/>
      <c r="N25934" s="6"/>
    </row>
    <row r="25935" spans="8:14" x14ac:dyDescent="0.55000000000000004">
      <c r="H25935" s="4"/>
      <c r="M25935" s="5"/>
      <c r="N25935" s="6"/>
    </row>
    <row r="25936" spans="8:14" x14ac:dyDescent="0.55000000000000004">
      <c r="H25936" s="4"/>
      <c r="M25936" s="5"/>
      <c r="N25936" s="6"/>
    </row>
    <row r="25937" spans="8:14" x14ac:dyDescent="0.55000000000000004">
      <c r="H25937" s="4"/>
      <c r="M25937" s="5"/>
      <c r="N25937" s="6"/>
    </row>
    <row r="25938" spans="8:14" x14ac:dyDescent="0.55000000000000004">
      <c r="H25938" s="4"/>
      <c r="M25938" s="5"/>
      <c r="N25938" s="6"/>
    </row>
    <row r="25939" spans="8:14" x14ac:dyDescent="0.55000000000000004">
      <c r="H25939" s="4"/>
      <c r="M25939" s="5"/>
      <c r="N25939" s="6"/>
    </row>
    <row r="25940" spans="8:14" x14ac:dyDescent="0.55000000000000004">
      <c r="H25940" s="4"/>
      <c r="M25940" s="5"/>
      <c r="N25940" s="6"/>
    </row>
    <row r="25941" spans="8:14" x14ac:dyDescent="0.55000000000000004">
      <c r="H25941" s="4"/>
      <c r="M25941" s="5"/>
      <c r="N25941" s="6"/>
    </row>
    <row r="25942" spans="8:14" x14ac:dyDescent="0.55000000000000004">
      <c r="H25942" s="4"/>
      <c r="M25942" s="5"/>
      <c r="N25942" s="6"/>
    </row>
    <row r="25943" spans="8:14" x14ac:dyDescent="0.55000000000000004">
      <c r="H25943" s="4"/>
      <c r="M25943" s="5"/>
      <c r="N25943" s="6"/>
    </row>
    <row r="25944" spans="8:14" x14ac:dyDescent="0.55000000000000004">
      <c r="H25944" s="4"/>
      <c r="M25944" s="5"/>
      <c r="N25944" s="6"/>
    </row>
    <row r="25945" spans="8:14" x14ac:dyDescent="0.55000000000000004">
      <c r="H25945" s="4"/>
      <c r="M25945" s="5"/>
      <c r="N25945" s="6"/>
    </row>
    <row r="25946" spans="8:14" x14ac:dyDescent="0.55000000000000004">
      <c r="H25946" s="4"/>
      <c r="M25946" s="5"/>
      <c r="N25946" s="6"/>
    </row>
    <row r="25947" spans="8:14" x14ac:dyDescent="0.55000000000000004">
      <c r="H25947" s="4"/>
      <c r="M25947" s="5"/>
      <c r="N25947" s="6"/>
    </row>
    <row r="25948" spans="8:14" x14ac:dyDescent="0.55000000000000004">
      <c r="H25948" s="4"/>
      <c r="M25948" s="5"/>
      <c r="N25948" s="6"/>
    </row>
    <row r="25949" spans="8:14" x14ac:dyDescent="0.55000000000000004">
      <c r="H25949" s="4"/>
      <c r="M25949" s="5"/>
      <c r="N25949" s="6"/>
    </row>
    <row r="25950" spans="8:14" x14ac:dyDescent="0.55000000000000004">
      <c r="H25950" s="4"/>
      <c r="M25950" s="5"/>
      <c r="N25950" s="6"/>
    </row>
    <row r="25951" spans="8:14" x14ac:dyDescent="0.55000000000000004">
      <c r="H25951" s="4"/>
      <c r="M25951" s="5"/>
      <c r="N25951" s="6"/>
    </row>
    <row r="25952" spans="8:14" x14ac:dyDescent="0.55000000000000004">
      <c r="H25952" s="4"/>
      <c r="M25952" s="5"/>
      <c r="N25952" s="6"/>
    </row>
    <row r="25953" spans="8:14" x14ac:dyDescent="0.55000000000000004">
      <c r="H25953" s="4"/>
      <c r="M25953" s="5"/>
      <c r="N25953" s="6"/>
    </row>
    <row r="25954" spans="8:14" x14ac:dyDescent="0.55000000000000004">
      <c r="H25954" s="4"/>
      <c r="M25954" s="5"/>
      <c r="N25954" s="6"/>
    </row>
    <row r="25955" spans="8:14" x14ac:dyDescent="0.55000000000000004">
      <c r="H25955" s="4"/>
      <c r="M25955" s="5"/>
      <c r="N25955" s="6"/>
    </row>
    <row r="25956" spans="8:14" x14ac:dyDescent="0.55000000000000004">
      <c r="H25956" s="4"/>
      <c r="M25956" s="5"/>
      <c r="N25956" s="6"/>
    </row>
    <row r="25957" spans="8:14" x14ac:dyDescent="0.55000000000000004">
      <c r="H25957" s="4"/>
      <c r="M25957" s="5"/>
      <c r="N25957" s="6"/>
    </row>
    <row r="25958" spans="8:14" x14ac:dyDescent="0.55000000000000004">
      <c r="H25958" s="4"/>
      <c r="M25958" s="5"/>
      <c r="N25958" s="6"/>
    </row>
    <row r="25959" spans="8:14" x14ac:dyDescent="0.55000000000000004">
      <c r="H25959" s="4"/>
      <c r="M25959" s="5"/>
      <c r="N25959" s="6"/>
    </row>
    <row r="25960" spans="8:14" x14ac:dyDescent="0.55000000000000004">
      <c r="H25960" s="4"/>
      <c r="M25960" s="5"/>
      <c r="N25960" s="6"/>
    </row>
    <row r="25961" spans="8:14" x14ac:dyDescent="0.55000000000000004">
      <c r="H25961" s="4"/>
      <c r="M25961" s="5"/>
      <c r="N25961" s="6"/>
    </row>
    <row r="25962" spans="8:14" x14ac:dyDescent="0.55000000000000004">
      <c r="H25962" s="4"/>
      <c r="M25962" s="5"/>
      <c r="N25962" s="6"/>
    </row>
    <row r="25963" spans="8:14" x14ac:dyDescent="0.55000000000000004">
      <c r="H25963" s="4"/>
      <c r="M25963" s="5"/>
      <c r="N25963" s="6"/>
    </row>
    <row r="25964" spans="8:14" x14ac:dyDescent="0.55000000000000004">
      <c r="H25964" s="4"/>
      <c r="M25964" s="5"/>
      <c r="N25964" s="6"/>
    </row>
    <row r="25965" spans="8:14" x14ac:dyDescent="0.55000000000000004">
      <c r="H25965" s="4"/>
      <c r="M25965" s="5"/>
      <c r="N25965" s="6"/>
    </row>
    <row r="25966" spans="8:14" x14ac:dyDescent="0.55000000000000004">
      <c r="H25966" s="4"/>
      <c r="M25966" s="5"/>
      <c r="N25966" s="6"/>
    </row>
    <row r="25967" spans="8:14" x14ac:dyDescent="0.55000000000000004">
      <c r="H25967" s="4"/>
      <c r="M25967" s="5"/>
      <c r="N25967" s="6"/>
    </row>
    <row r="25968" spans="8:14" x14ac:dyDescent="0.55000000000000004">
      <c r="H25968" s="4"/>
      <c r="M25968" s="5"/>
      <c r="N25968" s="6"/>
    </row>
    <row r="25969" spans="8:14" x14ac:dyDescent="0.55000000000000004">
      <c r="H25969" s="4"/>
      <c r="M25969" s="5"/>
      <c r="N25969" s="6"/>
    </row>
    <row r="25970" spans="8:14" x14ac:dyDescent="0.55000000000000004">
      <c r="H25970" s="4"/>
      <c r="M25970" s="5"/>
      <c r="N25970" s="6"/>
    </row>
    <row r="25971" spans="8:14" x14ac:dyDescent="0.55000000000000004">
      <c r="H25971" s="4"/>
      <c r="M25971" s="5"/>
      <c r="N25971" s="6"/>
    </row>
    <row r="25972" spans="8:14" x14ac:dyDescent="0.55000000000000004">
      <c r="H25972" s="4"/>
      <c r="M25972" s="5"/>
      <c r="N25972" s="6"/>
    </row>
    <row r="25973" spans="8:14" x14ac:dyDescent="0.55000000000000004">
      <c r="H25973" s="4"/>
      <c r="M25973" s="5"/>
      <c r="N25973" s="6"/>
    </row>
    <row r="25974" spans="8:14" x14ac:dyDescent="0.55000000000000004">
      <c r="H25974" s="4"/>
      <c r="M25974" s="5"/>
      <c r="N25974" s="6"/>
    </row>
    <row r="25975" spans="8:14" x14ac:dyDescent="0.55000000000000004">
      <c r="H25975" s="4"/>
      <c r="M25975" s="5"/>
      <c r="N25975" s="6"/>
    </row>
    <row r="25976" spans="8:14" x14ac:dyDescent="0.55000000000000004">
      <c r="H25976" s="4"/>
      <c r="M25976" s="5"/>
      <c r="N25976" s="6"/>
    </row>
    <row r="25977" spans="8:14" x14ac:dyDescent="0.55000000000000004">
      <c r="H25977" s="4"/>
      <c r="M25977" s="5"/>
      <c r="N25977" s="6"/>
    </row>
    <row r="25978" spans="8:14" x14ac:dyDescent="0.55000000000000004">
      <c r="H25978" s="4"/>
      <c r="M25978" s="5"/>
      <c r="N25978" s="6"/>
    </row>
    <row r="25979" spans="8:14" x14ac:dyDescent="0.55000000000000004">
      <c r="H25979" s="4"/>
      <c r="M25979" s="5"/>
      <c r="N25979" s="6"/>
    </row>
    <row r="25980" spans="8:14" x14ac:dyDescent="0.55000000000000004">
      <c r="H25980" s="4"/>
      <c r="M25980" s="5"/>
      <c r="N25980" s="6"/>
    </row>
    <row r="25981" spans="8:14" x14ac:dyDescent="0.55000000000000004">
      <c r="H25981" s="4"/>
      <c r="M25981" s="5"/>
      <c r="N25981" s="6"/>
    </row>
    <row r="25982" spans="8:14" x14ac:dyDescent="0.55000000000000004">
      <c r="H25982" s="4"/>
      <c r="M25982" s="5"/>
      <c r="N25982" s="6"/>
    </row>
    <row r="25983" spans="8:14" x14ac:dyDescent="0.55000000000000004">
      <c r="H25983" s="4"/>
      <c r="M25983" s="5"/>
      <c r="N25983" s="6"/>
    </row>
    <row r="25984" spans="8:14" x14ac:dyDescent="0.55000000000000004">
      <c r="H25984" s="4"/>
      <c r="M25984" s="5"/>
      <c r="N25984" s="6"/>
    </row>
    <row r="25985" spans="8:14" x14ac:dyDescent="0.55000000000000004">
      <c r="H25985" s="4"/>
      <c r="M25985" s="5"/>
      <c r="N25985" s="6"/>
    </row>
    <row r="25986" spans="8:14" x14ac:dyDescent="0.55000000000000004">
      <c r="H25986" s="4"/>
      <c r="M25986" s="5"/>
      <c r="N25986" s="6"/>
    </row>
    <row r="25987" spans="8:14" x14ac:dyDescent="0.55000000000000004">
      <c r="H25987" s="4"/>
      <c r="M25987" s="5"/>
      <c r="N25987" s="6"/>
    </row>
    <row r="25988" spans="8:14" x14ac:dyDescent="0.55000000000000004">
      <c r="H25988" s="4"/>
      <c r="M25988" s="5"/>
      <c r="N25988" s="6"/>
    </row>
    <row r="25989" spans="8:14" x14ac:dyDescent="0.55000000000000004">
      <c r="H25989" s="4"/>
      <c r="M25989" s="5"/>
      <c r="N25989" s="6"/>
    </row>
    <row r="25990" spans="8:14" x14ac:dyDescent="0.55000000000000004">
      <c r="H25990" s="4"/>
      <c r="M25990" s="5"/>
      <c r="N25990" s="6"/>
    </row>
    <row r="25991" spans="8:14" x14ac:dyDescent="0.55000000000000004">
      <c r="H25991" s="4"/>
      <c r="M25991" s="5"/>
      <c r="N25991" s="6"/>
    </row>
    <row r="25992" spans="8:14" x14ac:dyDescent="0.55000000000000004">
      <c r="H25992" s="4"/>
      <c r="M25992" s="5"/>
      <c r="N25992" s="6"/>
    </row>
    <row r="25993" spans="8:14" x14ac:dyDescent="0.55000000000000004">
      <c r="H25993" s="4"/>
      <c r="M25993" s="5"/>
      <c r="N25993" s="6"/>
    </row>
    <row r="25994" spans="8:14" x14ac:dyDescent="0.55000000000000004">
      <c r="H25994" s="4"/>
      <c r="M25994" s="5"/>
      <c r="N25994" s="6"/>
    </row>
    <row r="25995" spans="8:14" x14ac:dyDescent="0.55000000000000004">
      <c r="H25995" s="4"/>
      <c r="M25995" s="5"/>
      <c r="N25995" s="6"/>
    </row>
    <row r="25996" spans="8:14" x14ac:dyDescent="0.55000000000000004">
      <c r="H25996" s="4"/>
      <c r="M25996" s="5"/>
      <c r="N25996" s="6"/>
    </row>
    <row r="25997" spans="8:14" x14ac:dyDescent="0.55000000000000004">
      <c r="H25997" s="4"/>
      <c r="M25997" s="5"/>
      <c r="N25997" s="6"/>
    </row>
    <row r="25998" spans="8:14" x14ac:dyDescent="0.55000000000000004">
      <c r="H25998" s="4"/>
      <c r="M25998" s="5"/>
      <c r="N25998" s="6"/>
    </row>
    <row r="25999" spans="8:14" x14ac:dyDescent="0.55000000000000004">
      <c r="H25999" s="4"/>
      <c r="M25999" s="5"/>
      <c r="N25999" s="6"/>
    </row>
    <row r="26000" spans="8:14" x14ac:dyDescent="0.55000000000000004">
      <c r="H26000" s="4"/>
      <c r="M26000" s="5"/>
      <c r="N26000" s="6"/>
    </row>
    <row r="26001" spans="8:14" x14ac:dyDescent="0.55000000000000004">
      <c r="H26001" s="4"/>
      <c r="M26001" s="5"/>
      <c r="N26001" s="6"/>
    </row>
    <row r="26002" spans="8:14" x14ac:dyDescent="0.55000000000000004">
      <c r="H26002" s="4"/>
      <c r="M26002" s="5"/>
      <c r="N26002" s="6"/>
    </row>
    <row r="26003" spans="8:14" x14ac:dyDescent="0.55000000000000004">
      <c r="H26003" s="4"/>
      <c r="M26003" s="5"/>
      <c r="N26003" s="6"/>
    </row>
    <row r="26004" spans="8:14" x14ac:dyDescent="0.55000000000000004">
      <c r="H26004" s="4"/>
      <c r="M26004" s="5"/>
      <c r="N26004" s="6"/>
    </row>
    <row r="26005" spans="8:14" x14ac:dyDescent="0.55000000000000004">
      <c r="H26005" s="4"/>
      <c r="M26005" s="5"/>
      <c r="N26005" s="6"/>
    </row>
    <row r="26006" spans="8:14" x14ac:dyDescent="0.55000000000000004">
      <c r="H26006" s="4"/>
      <c r="M26006" s="5"/>
      <c r="N26006" s="6"/>
    </row>
    <row r="26007" spans="8:14" x14ac:dyDescent="0.55000000000000004">
      <c r="H26007" s="4"/>
      <c r="M26007" s="5"/>
      <c r="N26007" s="6"/>
    </row>
    <row r="26008" spans="8:14" x14ac:dyDescent="0.55000000000000004">
      <c r="H26008" s="4"/>
      <c r="M26008" s="5"/>
      <c r="N26008" s="6"/>
    </row>
    <row r="26009" spans="8:14" x14ac:dyDescent="0.55000000000000004">
      <c r="H26009" s="4"/>
      <c r="M26009" s="5"/>
      <c r="N26009" s="6"/>
    </row>
    <row r="26010" spans="8:14" x14ac:dyDescent="0.55000000000000004">
      <c r="H26010" s="4"/>
      <c r="M26010" s="5"/>
      <c r="N26010" s="6"/>
    </row>
    <row r="26011" spans="8:14" x14ac:dyDescent="0.55000000000000004">
      <c r="H26011" s="4"/>
      <c r="M26011" s="5"/>
      <c r="N26011" s="6"/>
    </row>
    <row r="26012" spans="8:14" x14ac:dyDescent="0.55000000000000004">
      <c r="H26012" s="4"/>
      <c r="M26012" s="5"/>
      <c r="N26012" s="6"/>
    </row>
    <row r="26013" spans="8:14" x14ac:dyDescent="0.55000000000000004">
      <c r="H26013" s="4"/>
      <c r="M26013" s="5"/>
      <c r="N26013" s="6"/>
    </row>
    <row r="26014" spans="8:14" x14ac:dyDescent="0.55000000000000004">
      <c r="H26014" s="4"/>
      <c r="M26014" s="5"/>
      <c r="N26014" s="6"/>
    </row>
    <row r="26015" spans="8:14" x14ac:dyDescent="0.55000000000000004">
      <c r="H26015" s="4"/>
      <c r="M26015" s="5"/>
      <c r="N26015" s="6"/>
    </row>
    <row r="26016" spans="8:14" x14ac:dyDescent="0.55000000000000004">
      <c r="H26016" s="4"/>
      <c r="M26016" s="5"/>
      <c r="N26016" s="6"/>
    </row>
    <row r="26017" spans="8:14" x14ac:dyDescent="0.55000000000000004">
      <c r="H26017" s="4"/>
      <c r="M26017" s="5"/>
      <c r="N26017" s="6"/>
    </row>
    <row r="26018" spans="8:14" x14ac:dyDescent="0.55000000000000004">
      <c r="H26018" s="4"/>
      <c r="M26018" s="5"/>
      <c r="N26018" s="6"/>
    </row>
    <row r="26019" spans="8:14" x14ac:dyDescent="0.55000000000000004">
      <c r="H26019" s="4"/>
      <c r="M26019" s="5"/>
      <c r="N26019" s="6"/>
    </row>
    <row r="26020" spans="8:14" x14ac:dyDescent="0.55000000000000004">
      <c r="H26020" s="4"/>
      <c r="M26020" s="5"/>
      <c r="N26020" s="6"/>
    </row>
    <row r="26021" spans="8:14" x14ac:dyDescent="0.55000000000000004">
      <c r="H26021" s="4"/>
      <c r="M26021" s="5"/>
      <c r="N26021" s="6"/>
    </row>
    <row r="26022" spans="8:14" x14ac:dyDescent="0.55000000000000004">
      <c r="H26022" s="4"/>
      <c r="M26022" s="5"/>
      <c r="N26022" s="6"/>
    </row>
    <row r="26023" spans="8:14" x14ac:dyDescent="0.55000000000000004">
      <c r="H26023" s="4"/>
      <c r="M26023" s="5"/>
      <c r="N26023" s="6"/>
    </row>
    <row r="26024" spans="8:14" x14ac:dyDescent="0.55000000000000004">
      <c r="H26024" s="4"/>
      <c r="M26024" s="5"/>
      <c r="N26024" s="6"/>
    </row>
    <row r="26025" spans="8:14" x14ac:dyDescent="0.55000000000000004">
      <c r="H26025" s="4"/>
      <c r="M26025" s="5"/>
      <c r="N26025" s="6"/>
    </row>
    <row r="26026" spans="8:14" x14ac:dyDescent="0.55000000000000004">
      <c r="H26026" s="4"/>
      <c r="M26026" s="5"/>
      <c r="N26026" s="6"/>
    </row>
    <row r="26027" spans="8:14" x14ac:dyDescent="0.55000000000000004">
      <c r="H26027" s="4"/>
      <c r="M26027" s="5"/>
      <c r="N26027" s="6"/>
    </row>
    <row r="26028" spans="8:14" x14ac:dyDescent="0.55000000000000004">
      <c r="H26028" s="4"/>
      <c r="M26028" s="5"/>
      <c r="N26028" s="6"/>
    </row>
    <row r="26029" spans="8:14" x14ac:dyDescent="0.55000000000000004">
      <c r="H26029" s="4"/>
      <c r="M26029" s="5"/>
      <c r="N26029" s="6"/>
    </row>
    <row r="26030" spans="8:14" x14ac:dyDescent="0.55000000000000004">
      <c r="H26030" s="4"/>
      <c r="M26030" s="5"/>
      <c r="N26030" s="6"/>
    </row>
    <row r="26031" spans="8:14" x14ac:dyDescent="0.55000000000000004">
      <c r="H26031" s="4"/>
      <c r="M26031" s="5"/>
      <c r="N26031" s="6"/>
    </row>
    <row r="26032" spans="8:14" x14ac:dyDescent="0.55000000000000004">
      <c r="H26032" s="4"/>
      <c r="M26032" s="5"/>
      <c r="N26032" s="6"/>
    </row>
    <row r="26033" spans="8:14" x14ac:dyDescent="0.55000000000000004">
      <c r="H26033" s="4"/>
      <c r="M26033" s="5"/>
      <c r="N26033" s="6"/>
    </row>
    <row r="26034" spans="8:14" x14ac:dyDescent="0.55000000000000004">
      <c r="H26034" s="4"/>
      <c r="M26034" s="5"/>
      <c r="N26034" s="6"/>
    </row>
    <row r="26035" spans="8:14" x14ac:dyDescent="0.55000000000000004">
      <c r="H26035" s="4"/>
      <c r="M26035" s="5"/>
      <c r="N26035" s="6"/>
    </row>
    <row r="26036" spans="8:14" x14ac:dyDescent="0.55000000000000004">
      <c r="H26036" s="4"/>
      <c r="M26036" s="5"/>
      <c r="N26036" s="6"/>
    </row>
    <row r="26037" spans="8:14" x14ac:dyDescent="0.55000000000000004">
      <c r="H26037" s="4"/>
      <c r="M26037" s="5"/>
      <c r="N26037" s="6"/>
    </row>
    <row r="26038" spans="8:14" x14ac:dyDescent="0.55000000000000004">
      <c r="H26038" s="4"/>
      <c r="M26038" s="5"/>
      <c r="N26038" s="6"/>
    </row>
    <row r="26039" spans="8:14" x14ac:dyDescent="0.55000000000000004">
      <c r="H26039" s="4"/>
      <c r="M26039" s="5"/>
      <c r="N26039" s="6"/>
    </row>
    <row r="26040" spans="8:14" x14ac:dyDescent="0.55000000000000004">
      <c r="H26040" s="4"/>
      <c r="M26040" s="5"/>
      <c r="N26040" s="6"/>
    </row>
    <row r="26041" spans="8:14" x14ac:dyDescent="0.55000000000000004">
      <c r="H26041" s="4"/>
      <c r="M26041" s="5"/>
      <c r="N26041" s="6"/>
    </row>
    <row r="26042" spans="8:14" x14ac:dyDescent="0.55000000000000004">
      <c r="H26042" s="4"/>
      <c r="M26042" s="5"/>
      <c r="N26042" s="6"/>
    </row>
    <row r="26043" spans="8:14" x14ac:dyDescent="0.55000000000000004">
      <c r="H26043" s="4"/>
      <c r="M26043" s="5"/>
      <c r="N26043" s="6"/>
    </row>
    <row r="26044" spans="8:14" x14ac:dyDescent="0.55000000000000004">
      <c r="H26044" s="4"/>
      <c r="M26044" s="5"/>
      <c r="N26044" s="6"/>
    </row>
    <row r="26045" spans="8:14" x14ac:dyDescent="0.55000000000000004">
      <c r="H26045" s="4"/>
      <c r="M26045" s="5"/>
      <c r="N26045" s="6"/>
    </row>
    <row r="26046" spans="8:14" x14ac:dyDescent="0.55000000000000004">
      <c r="H26046" s="4"/>
      <c r="M26046" s="5"/>
      <c r="N26046" s="6"/>
    </row>
    <row r="26047" spans="8:14" x14ac:dyDescent="0.55000000000000004">
      <c r="H26047" s="4"/>
      <c r="M26047" s="5"/>
      <c r="N26047" s="6"/>
    </row>
    <row r="26048" spans="8:14" x14ac:dyDescent="0.55000000000000004">
      <c r="H26048" s="4"/>
      <c r="M26048" s="5"/>
      <c r="N26048" s="6"/>
    </row>
    <row r="26049" spans="8:14" x14ac:dyDescent="0.55000000000000004">
      <c r="H26049" s="4"/>
      <c r="M26049" s="5"/>
      <c r="N26049" s="6"/>
    </row>
    <row r="26050" spans="8:14" x14ac:dyDescent="0.55000000000000004">
      <c r="H26050" s="4"/>
      <c r="M26050" s="5"/>
      <c r="N26050" s="6"/>
    </row>
    <row r="26051" spans="8:14" x14ac:dyDescent="0.55000000000000004">
      <c r="H26051" s="4"/>
      <c r="M26051" s="5"/>
      <c r="N26051" s="6"/>
    </row>
    <row r="26052" spans="8:14" x14ac:dyDescent="0.55000000000000004">
      <c r="H26052" s="4"/>
      <c r="M26052" s="5"/>
      <c r="N26052" s="6"/>
    </row>
    <row r="26053" spans="8:14" x14ac:dyDescent="0.55000000000000004">
      <c r="H26053" s="4"/>
      <c r="M26053" s="5"/>
      <c r="N26053" s="6"/>
    </row>
    <row r="26054" spans="8:14" x14ac:dyDescent="0.55000000000000004">
      <c r="H26054" s="4"/>
      <c r="M26054" s="5"/>
      <c r="N26054" s="6"/>
    </row>
    <row r="26055" spans="8:14" x14ac:dyDescent="0.55000000000000004">
      <c r="H26055" s="4"/>
      <c r="M26055" s="5"/>
      <c r="N26055" s="6"/>
    </row>
    <row r="26056" spans="8:14" x14ac:dyDescent="0.55000000000000004">
      <c r="H26056" s="4"/>
      <c r="M26056" s="5"/>
      <c r="N26056" s="6"/>
    </row>
    <row r="26057" spans="8:14" x14ac:dyDescent="0.55000000000000004">
      <c r="H26057" s="4"/>
      <c r="M26057" s="5"/>
      <c r="N26057" s="6"/>
    </row>
    <row r="26058" spans="8:14" x14ac:dyDescent="0.55000000000000004">
      <c r="H26058" s="4"/>
      <c r="M26058" s="5"/>
      <c r="N26058" s="6"/>
    </row>
    <row r="26059" spans="8:14" x14ac:dyDescent="0.55000000000000004">
      <c r="H26059" s="4"/>
      <c r="M26059" s="5"/>
      <c r="N26059" s="6"/>
    </row>
    <row r="26060" spans="8:14" x14ac:dyDescent="0.55000000000000004">
      <c r="H26060" s="4"/>
      <c r="M26060" s="5"/>
      <c r="N26060" s="6"/>
    </row>
    <row r="26061" spans="8:14" x14ac:dyDescent="0.55000000000000004">
      <c r="H26061" s="4"/>
      <c r="M26061" s="5"/>
      <c r="N26061" s="6"/>
    </row>
    <row r="26062" spans="8:14" x14ac:dyDescent="0.55000000000000004">
      <c r="H26062" s="4"/>
      <c r="M26062" s="5"/>
      <c r="N26062" s="6"/>
    </row>
    <row r="26063" spans="8:14" x14ac:dyDescent="0.55000000000000004">
      <c r="H26063" s="4"/>
      <c r="M26063" s="5"/>
      <c r="N26063" s="6"/>
    </row>
    <row r="26064" spans="8:14" x14ac:dyDescent="0.55000000000000004">
      <c r="H26064" s="4"/>
      <c r="M26064" s="5"/>
      <c r="N26064" s="6"/>
    </row>
    <row r="26065" spans="8:14" x14ac:dyDescent="0.55000000000000004">
      <c r="H26065" s="4"/>
      <c r="M26065" s="5"/>
      <c r="N26065" s="6"/>
    </row>
    <row r="26066" spans="8:14" x14ac:dyDescent="0.55000000000000004">
      <c r="H26066" s="4"/>
      <c r="M26066" s="5"/>
      <c r="N26066" s="6"/>
    </row>
    <row r="26067" spans="8:14" x14ac:dyDescent="0.55000000000000004">
      <c r="H26067" s="4"/>
      <c r="M26067" s="5"/>
      <c r="N26067" s="6"/>
    </row>
    <row r="26068" spans="8:14" x14ac:dyDescent="0.55000000000000004">
      <c r="H26068" s="4"/>
      <c r="M26068" s="5"/>
      <c r="N26068" s="6"/>
    </row>
    <row r="26069" spans="8:14" x14ac:dyDescent="0.55000000000000004">
      <c r="H26069" s="4"/>
      <c r="M26069" s="5"/>
      <c r="N26069" s="6"/>
    </row>
    <row r="26070" spans="8:14" x14ac:dyDescent="0.55000000000000004">
      <c r="H26070" s="4"/>
      <c r="M26070" s="5"/>
      <c r="N26070" s="6"/>
    </row>
    <row r="26071" spans="8:14" x14ac:dyDescent="0.55000000000000004">
      <c r="H26071" s="4"/>
      <c r="M26071" s="5"/>
      <c r="N26071" s="6"/>
    </row>
    <row r="26072" spans="8:14" x14ac:dyDescent="0.55000000000000004">
      <c r="H26072" s="4"/>
      <c r="M26072" s="5"/>
      <c r="N26072" s="6"/>
    </row>
    <row r="26073" spans="8:14" x14ac:dyDescent="0.55000000000000004">
      <c r="H26073" s="4"/>
      <c r="M26073" s="5"/>
      <c r="N26073" s="6"/>
    </row>
    <row r="26074" spans="8:14" x14ac:dyDescent="0.55000000000000004">
      <c r="H26074" s="4"/>
      <c r="M26074" s="5"/>
      <c r="N26074" s="6"/>
    </row>
    <row r="26075" spans="8:14" x14ac:dyDescent="0.55000000000000004">
      <c r="H26075" s="4"/>
      <c r="M26075" s="5"/>
      <c r="N26075" s="6"/>
    </row>
    <row r="26076" spans="8:14" x14ac:dyDescent="0.55000000000000004">
      <c r="H26076" s="4"/>
      <c r="M26076" s="5"/>
      <c r="N26076" s="6"/>
    </row>
    <row r="26077" spans="8:14" x14ac:dyDescent="0.55000000000000004">
      <c r="H26077" s="4"/>
      <c r="M26077" s="5"/>
      <c r="N26077" s="6"/>
    </row>
    <row r="26078" spans="8:14" x14ac:dyDescent="0.55000000000000004">
      <c r="H26078" s="4"/>
      <c r="M26078" s="5"/>
      <c r="N26078" s="6"/>
    </row>
    <row r="26079" spans="8:14" x14ac:dyDescent="0.55000000000000004">
      <c r="H26079" s="4"/>
      <c r="M26079" s="5"/>
      <c r="N26079" s="6"/>
    </row>
    <row r="26080" spans="8:14" x14ac:dyDescent="0.55000000000000004">
      <c r="H26080" s="4"/>
      <c r="M26080" s="5"/>
      <c r="N26080" s="6"/>
    </row>
    <row r="26081" spans="8:14" x14ac:dyDescent="0.55000000000000004">
      <c r="H26081" s="4"/>
      <c r="M26081" s="5"/>
      <c r="N26081" s="6"/>
    </row>
    <row r="26082" spans="8:14" x14ac:dyDescent="0.55000000000000004">
      <c r="H26082" s="4"/>
      <c r="M26082" s="5"/>
      <c r="N26082" s="6"/>
    </row>
    <row r="26083" spans="8:14" x14ac:dyDescent="0.55000000000000004">
      <c r="H26083" s="4"/>
      <c r="M26083" s="5"/>
      <c r="N26083" s="6"/>
    </row>
    <row r="26084" spans="8:14" x14ac:dyDescent="0.55000000000000004">
      <c r="H26084" s="4"/>
      <c r="M26084" s="5"/>
      <c r="N26084" s="6"/>
    </row>
    <row r="26085" spans="8:14" x14ac:dyDescent="0.55000000000000004">
      <c r="H26085" s="4"/>
      <c r="M26085" s="5"/>
      <c r="N26085" s="6"/>
    </row>
    <row r="26086" spans="8:14" x14ac:dyDescent="0.55000000000000004">
      <c r="H26086" s="4"/>
      <c r="M26086" s="5"/>
      <c r="N26086" s="6"/>
    </row>
    <row r="26087" spans="8:14" x14ac:dyDescent="0.55000000000000004">
      <c r="H26087" s="4"/>
      <c r="M26087" s="5"/>
      <c r="N26087" s="6"/>
    </row>
    <row r="26088" spans="8:14" x14ac:dyDescent="0.55000000000000004">
      <c r="H26088" s="4"/>
      <c r="M26088" s="5"/>
      <c r="N26088" s="6"/>
    </row>
    <row r="26089" spans="8:14" x14ac:dyDescent="0.55000000000000004">
      <c r="H26089" s="4"/>
      <c r="M26089" s="5"/>
      <c r="N26089" s="6"/>
    </row>
    <row r="26090" spans="8:14" x14ac:dyDescent="0.55000000000000004">
      <c r="H26090" s="4"/>
      <c r="M26090" s="5"/>
      <c r="N26090" s="6"/>
    </row>
    <row r="26091" spans="8:14" x14ac:dyDescent="0.55000000000000004">
      <c r="H26091" s="4"/>
      <c r="M26091" s="5"/>
      <c r="N26091" s="6"/>
    </row>
    <row r="26092" spans="8:14" x14ac:dyDescent="0.55000000000000004">
      <c r="H26092" s="4"/>
      <c r="M26092" s="5"/>
      <c r="N26092" s="6"/>
    </row>
    <row r="26093" spans="8:14" x14ac:dyDescent="0.55000000000000004">
      <c r="H26093" s="4"/>
      <c r="M26093" s="5"/>
      <c r="N26093" s="6"/>
    </row>
    <row r="26094" spans="8:14" x14ac:dyDescent="0.55000000000000004">
      <c r="H26094" s="4"/>
      <c r="M26094" s="5"/>
      <c r="N26094" s="6"/>
    </row>
    <row r="26095" spans="8:14" x14ac:dyDescent="0.55000000000000004">
      <c r="H26095" s="4"/>
      <c r="M26095" s="5"/>
      <c r="N26095" s="6"/>
    </row>
    <row r="26096" spans="8:14" x14ac:dyDescent="0.55000000000000004">
      <c r="H26096" s="4"/>
      <c r="M26096" s="5"/>
      <c r="N26096" s="6"/>
    </row>
    <row r="26097" spans="8:14" x14ac:dyDescent="0.55000000000000004">
      <c r="H26097" s="4"/>
      <c r="M26097" s="5"/>
      <c r="N26097" s="6"/>
    </row>
    <row r="26098" spans="8:14" x14ac:dyDescent="0.55000000000000004">
      <c r="H26098" s="4"/>
      <c r="M26098" s="5"/>
      <c r="N26098" s="6"/>
    </row>
    <row r="26099" spans="8:14" x14ac:dyDescent="0.55000000000000004">
      <c r="H26099" s="4"/>
      <c r="M26099" s="5"/>
      <c r="N26099" s="6"/>
    </row>
    <row r="26100" spans="8:14" x14ac:dyDescent="0.55000000000000004">
      <c r="H26100" s="4"/>
      <c r="M26100" s="5"/>
      <c r="N26100" s="6"/>
    </row>
    <row r="26101" spans="8:14" x14ac:dyDescent="0.55000000000000004">
      <c r="H26101" s="4"/>
      <c r="M26101" s="5"/>
      <c r="N26101" s="6"/>
    </row>
    <row r="26102" spans="8:14" x14ac:dyDescent="0.55000000000000004">
      <c r="H26102" s="4"/>
      <c r="M26102" s="5"/>
      <c r="N26102" s="6"/>
    </row>
    <row r="26103" spans="8:14" x14ac:dyDescent="0.55000000000000004">
      <c r="H26103" s="4"/>
      <c r="M26103" s="5"/>
      <c r="N26103" s="6"/>
    </row>
    <row r="26104" spans="8:14" x14ac:dyDescent="0.55000000000000004">
      <c r="H26104" s="4"/>
      <c r="M26104" s="5"/>
      <c r="N26104" s="6"/>
    </row>
    <row r="26105" spans="8:14" x14ac:dyDescent="0.55000000000000004">
      <c r="H26105" s="4"/>
      <c r="M26105" s="5"/>
      <c r="N26105" s="6"/>
    </row>
    <row r="26106" spans="8:14" x14ac:dyDescent="0.55000000000000004">
      <c r="H26106" s="4"/>
      <c r="M26106" s="5"/>
      <c r="N26106" s="6"/>
    </row>
    <row r="26107" spans="8:14" x14ac:dyDescent="0.55000000000000004">
      <c r="H26107" s="4"/>
      <c r="M26107" s="5"/>
      <c r="N26107" s="6"/>
    </row>
    <row r="26108" spans="8:14" x14ac:dyDescent="0.55000000000000004">
      <c r="H26108" s="4"/>
      <c r="M26108" s="5"/>
      <c r="N26108" s="6"/>
    </row>
    <row r="26109" spans="8:14" x14ac:dyDescent="0.55000000000000004">
      <c r="H26109" s="4"/>
      <c r="M26109" s="5"/>
      <c r="N26109" s="6"/>
    </row>
    <row r="26110" spans="8:14" x14ac:dyDescent="0.55000000000000004">
      <c r="H26110" s="4"/>
      <c r="M26110" s="5"/>
      <c r="N26110" s="6"/>
    </row>
    <row r="26111" spans="8:14" x14ac:dyDescent="0.55000000000000004">
      <c r="H26111" s="4"/>
      <c r="M26111" s="5"/>
      <c r="N26111" s="6"/>
    </row>
    <row r="26112" spans="8:14" x14ac:dyDescent="0.55000000000000004">
      <c r="H26112" s="4"/>
      <c r="M26112" s="5"/>
      <c r="N26112" s="6"/>
    </row>
    <row r="26113" spans="8:14" x14ac:dyDescent="0.55000000000000004">
      <c r="H26113" s="4"/>
      <c r="M26113" s="5"/>
      <c r="N26113" s="6"/>
    </row>
    <row r="26114" spans="8:14" x14ac:dyDescent="0.55000000000000004">
      <c r="H26114" s="4"/>
      <c r="M26114" s="5"/>
      <c r="N26114" s="6"/>
    </row>
    <row r="26115" spans="8:14" x14ac:dyDescent="0.55000000000000004">
      <c r="H26115" s="4"/>
      <c r="M26115" s="5"/>
      <c r="N26115" s="6"/>
    </row>
    <row r="26116" spans="8:14" x14ac:dyDescent="0.55000000000000004">
      <c r="H26116" s="4"/>
      <c r="M26116" s="5"/>
      <c r="N26116" s="6"/>
    </row>
    <row r="26117" spans="8:14" x14ac:dyDescent="0.55000000000000004">
      <c r="H26117" s="4"/>
      <c r="M26117" s="5"/>
      <c r="N26117" s="6"/>
    </row>
    <row r="26118" spans="8:14" x14ac:dyDescent="0.55000000000000004">
      <c r="H26118" s="4"/>
      <c r="M26118" s="5"/>
      <c r="N26118" s="6"/>
    </row>
    <row r="26119" spans="8:14" x14ac:dyDescent="0.55000000000000004">
      <c r="H26119" s="4"/>
      <c r="M26119" s="5"/>
      <c r="N26119" s="6"/>
    </row>
    <row r="26120" spans="8:14" x14ac:dyDescent="0.55000000000000004">
      <c r="H26120" s="4"/>
      <c r="M26120" s="5"/>
      <c r="N26120" s="6"/>
    </row>
    <row r="26121" spans="8:14" x14ac:dyDescent="0.55000000000000004">
      <c r="H26121" s="4"/>
      <c r="M26121" s="5"/>
      <c r="N26121" s="6"/>
    </row>
    <row r="26122" spans="8:14" x14ac:dyDescent="0.55000000000000004">
      <c r="H26122" s="4"/>
      <c r="M26122" s="5"/>
      <c r="N26122" s="6"/>
    </row>
    <row r="26123" spans="8:14" x14ac:dyDescent="0.55000000000000004">
      <c r="H26123" s="4"/>
      <c r="M26123" s="5"/>
      <c r="N26123" s="6"/>
    </row>
    <row r="26124" spans="8:14" x14ac:dyDescent="0.55000000000000004">
      <c r="H26124" s="4"/>
      <c r="M26124" s="5"/>
      <c r="N26124" s="6"/>
    </row>
    <row r="26125" spans="8:14" x14ac:dyDescent="0.55000000000000004">
      <c r="H26125" s="4"/>
      <c r="M26125" s="5"/>
      <c r="N26125" s="6"/>
    </row>
    <row r="26126" spans="8:14" x14ac:dyDescent="0.55000000000000004">
      <c r="H26126" s="4"/>
      <c r="M26126" s="5"/>
      <c r="N26126" s="6"/>
    </row>
    <row r="26127" spans="8:14" x14ac:dyDescent="0.55000000000000004">
      <c r="H26127" s="4"/>
      <c r="M26127" s="5"/>
      <c r="N26127" s="6"/>
    </row>
    <row r="26128" spans="8:14" x14ac:dyDescent="0.55000000000000004">
      <c r="H26128" s="4"/>
      <c r="M26128" s="5"/>
      <c r="N26128" s="6"/>
    </row>
    <row r="26129" spans="8:14" x14ac:dyDescent="0.55000000000000004">
      <c r="H26129" s="4"/>
      <c r="M26129" s="5"/>
      <c r="N26129" s="6"/>
    </row>
    <row r="26130" spans="8:14" x14ac:dyDescent="0.55000000000000004">
      <c r="H26130" s="4"/>
      <c r="M26130" s="5"/>
      <c r="N26130" s="6"/>
    </row>
    <row r="26131" spans="8:14" x14ac:dyDescent="0.55000000000000004">
      <c r="H26131" s="4"/>
      <c r="M26131" s="5"/>
      <c r="N26131" s="6"/>
    </row>
    <row r="26132" spans="8:14" x14ac:dyDescent="0.55000000000000004">
      <c r="H26132" s="4"/>
      <c r="M26132" s="5"/>
      <c r="N26132" s="6"/>
    </row>
    <row r="26133" spans="8:14" x14ac:dyDescent="0.55000000000000004">
      <c r="H26133" s="4"/>
      <c r="M26133" s="5"/>
      <c r="N26133" s="6"/>
    </row>
    <row r="26134" spans="8:14" x14ac:dyDescent="0.55000000000000004">
      <c r="H26134" s="4"/>
      <c r="M26134" s="5"/>
      <c r="N26134" s="6"/>
    </row>
    <row r="26135" spans="8:14" x14ac:dyDescent="0.55000000000000004">
      <c r="H26135" s="4"/>
      <c r="M26135" s="5"/>
      <c r="N26135" s="6"/>
    </row>
    <row r="26136" spans="8:14" x14ac:dyDescent="0.55000000000000004">
      <c r="H26136" s="4"/>
      <c r="M26136" s="5"/>
      <c r="N26136" s="6"/>
    </row>
    <row r="26137" spans="8:14" x14ac:dyDescent="0.55000000000000004">
      <c r="H26137" s="4"/>
      <c r="M26137" s="5"/>
      <c r="N26137" s="6"/>
    </row>
    <row r="26138" spans="8:14" x14ac:dyDescent="0.55000000000000004">
      <c r="H26138" s="4"/>
      <c r="M26138" s="5"/>
      <c r="N26138" s="6"/>
    </row>
    <row r="26139" spans="8:14" x14ac:dyDescent="0.55000000000000004">
      <c r="H26139" s="4"/>
      <c r="M26139" s="5"/>
      <c r="N26139" s="6"/>
    </row>
    <row r="26140" spans="8:14" x14ac:dyDescent="0.55000000000000004">
      <c r="H26140" s="4"/>
      <c r="M26140" s="5"/>
      <c r="N26140" s="6"/>
    </row>
    <row r="26141" spans="8:14" x14ac:dyDescent="0.55000000000000004">
      <c r="H26141" s="4"/>
      <c r="M26141" s="5"/>
      <c r="N26141" s="6"/>
    </row>
    <row r="26142" spans="8:14" x14ac:dyDescent="0.55000000000000004">
      <c r="H26142" s="4"/>
      <c r="M26142" s="5"/>
      <c r="N26142" s="6"/>
    </row>
    <row r="26143" spans="8:14" x14ac:dyDescent="0.55000000000000004">
      <c r="H26143" s="4"/>
      <c r="M26143" s="5"/>
      <c r="N26143" s="6"/>
    </row>
    <row r="26144" spans="8:14" x14ac:dyDescent="0.55000000000000004">
      <c r="H26144" s="4"/>
      <c r="M26144" s="5"/>
      <c r="N26144" s="6"/>
    </row>
    <row r="26145" spans="8:14" x14ac:dyDescent="0.55000000000000004">
      <c r="H26145" s="4"/>
      <c r="M26145" s="5"/>
      <c r="N26145" s="6"/>
    </row>
    <row r="26146" spans="8:14" x14ac:dyDescent="0.55000000000000004">
      <c r="H26146" s="4"/>
      <c r="M26146" s="5"/>
      <c r="N26146" s="6"/>
    </row>
    <row r="26147" spans="8:14" x14ac:dyDescent="0.55000000000000004">
      <c r="H26147" s="4"/>
      <c r="M26147" s="5"/>
      <c r="N26147" s="6"/>
    </row>
    <row r="26148" spans="8:14" x14ac:dyDescent="0.55000000000000004">
      <c r="H26148" s="4"/>
      <c r="M26148" s="5"/>
      <c r="N26148" s="6"/>
    </row>
    <row r="26149" spans="8:14" x14ac:dyDescent="0.55000000000000004">
      <c r="H26149" s="4"/>
      <c r="M26149" s="5"/>
      <c r="N26149" s="6"/>
    </row>
    <row r="26150" spans="8:14" x14ac:dyDescent="0.55000000000000004">
      <c r="H26150" s="4"/>
      <c r="M26150" s="5"/>
      <c r="N26150" s="6"/>
    </row>
    <row r="26151" spans="8:14" x14ac:dyDescent="0.55000000000000004">
      <c r="H26151" s="4"/>
      <c r="M26151" s="5"/>
      <c r="N26151" s="6"/>
    </row>
    <row r="26152" spans="8:14" x14ac:dyDescent="0.55000000000000004">
      <c r="H26152" s="4"/>
      <c r="M26152" s="5"/>
      <c r="N26152" s="6"/>
    </row>
    <row r="26153" spans="8:14" x14ac:dyDescent="0.55000000000000004">
      <c r="H26153" s="4"/>
      <c r="M26153" s="5"/>
      <c r="N26153" s="6"/>
    </row>
    <row r="26154" spans="8:14" x14ac:dyDescent="0.55000000000000004">
      <c r="H26154" s="4"/>
      <c r="M26154" s="5"/>
      <c r="N26154" s="6"/>
    </row>
    <row r="26155" spans="8:14" x14ac:dyDescent="0.55000000000000004">
      <c r="H26155" s="4"/>
      <c r="M26155" s="5"/>
      <c r="N26155" s="6"/>
    </row>
    <row r="26156" spans="8:14" x14ac:dyDescent="0.55000000000000004">
      <c r="H26156" s="4"/>
      <c r="M26156" s="5"/>
      <c r="N26156" s="6"/>
    </row>
    <row r="26157" spans="8:14" x14ac:dyDescent="0.55000000000000004">
      <c r="H26157" s="4"/>
      <c r="M26157" s="5"/>
      <c r="N26157" s="6"/>
    </row>
    <row r="26158" spans="8:14" x14ac:dyDescent="0.55000000000000004">
      <c r="H26158" s="4"/>
      <c r="M26158" s="5"/>
      <c r="N26158" s="6"/>
    </row>
    <row r="26159" spans="8:14" x14ac:dyDescent="0.55000000000000004">
      <c r="H26159" s="4"/>
      <c r="M26159" s="5"/>
      <c r="N26159" s="6"/>
    </row>
    <row r="26160" spans="8:14" x14ac:dyDescent="0.55000000000000004">
      <c r="H26160" s="4"/>
      <c r="M26160" s="5"/>
      <c r="N26160" s="6"/>
    </row>
    <row r="26161" spans="8:14" x14ac:dyDescent="0.55000000000000004">
      <c r="H26161" s="4"/>
      <c r="M26161" s="5"/>
      <c r="N26161" s="6"/>
    </row>
    <row r="26162" spans="8:14" x14ac:dyDescent="0.55000000000000004">
      <c r="H26162" s="4"/>
      <c r="M26162" s="5"/>
      <c r="N26162" s="6"/>
    </row>
    <row r="26163" spans="8:14" x14ac:dyDescent="0.55000000000000004">
      <c r="H26163" s="4"/>
      <c r="M26163" s="5"/>
      <c r="N26163" s="6"/>
    </row>
    <row r="26164" spans="8:14" x14ac:dyDescent="0.55000000000000004">
      <c r="H26164" s="4"/>
      <c r="M26164" s="5"/>
      <c r="N26164" s="6"/>
    </row>
    <row r="26165" spans="8:14" x14ac:dyDescent="0.55000000000000004">
      <c r="H26165" s="4"/>
      <c r="M26165" s="5"/>
      <c r="N26165" s="6"/>
    </row>
    <row r="26166" spans="8:14" x14ac:dyDescent="0.55000000000000004">
      <c r="H26166" s="4"/>
      <c r="M26166" s="5"/>
      <c r="N26166" s="6"/>
    </row>
    <row r="26167" spans="8:14" x14ac:dyDescent="0.55000000000000004">
      <c r="H26167" s="4"/>
      <c r="M26167" s="5"/>
      <c r="N26167" s="6"/>
    </row>
    <row r="26168" spans="8:14" x14ac:dyDescent="0.55000000000000004">
      <c r="H26168" s="4"/>
      <c r="M26168" s="5"/>
      <c r="N26168" s="6"/>
    </row>
    <row r="26169" spans="8:14" x14ac:dyDescent="0.55000000000000004">
      <c r="H26169" s="4"/>
      <c r="M26169" s="5"/>
      <c r="N26169" s="6"/>
    </row>
    <row r="26170" spans="8:14" x14ac:dyDescent="0.55000000000000004">
      <c r="H26170" s="4"/>
      <c r="M26170" s="5"/>
      <c r="N26170" s="6"/>
    </row>
    <row r="26171" spans="8:14" x14ac:dyDescent="0.55000000000000004">
      <c r="H26171" s="4"/>
      <c r="M26171" s="5"/>
      <c r="N26171" s="6"/>
    </row>
    <row r="26172" spans="8:14" x14ac:dyDescent="0.55000000000000004">
      <c r="H26172" s="4"/>
      <c r="M26172" s="5"/>
      <c r="N26172" s="6"/>
    </row>
    <row r="26173" spans="8:14" x14ac:dyDescent="0.55000000000000004">
      <c r="H26173" s="4"/>
      <c r="M26173" s="5"/>
      <c r="N26173" s="6"/>
    </row>
    <row r="26174" spans="8:14" x14ac:dyDescent="0.55000000000000004">
      <c r="H26174" s="4"/>
      <c r="M26174" s="5"/>
      <c r="N26174" s="6"/>
    </row>
    <row r="26175" spans="8:14" x14ac:dyDescent="0.55000000000000004">
      <c r="H26175" s="4"/>
      <c r="M26175" s="5"/>
      <c r="N26175" s="6"/>
    </row>
    <row r="26176" spans="8:14" x14ac:dyDescent="0.55000000000000004">
      <c r="H26176" s="4"/>
      <c r="M26176" s="5"/>
      <c r="N26176" s="6"/>
    </row>
    <row r="26177" spans="8:14" x14ac:dyDescent="0.55000000000000004">
      <c r="H26177" s="4"/>
      <c r="M26177" s="5"/>
      <c r="N26177" s="6"/>
    </row>
    <row r="26178" spans="8:14" x14ac:dyDescent="0.55000000000000004">
      <c r="H26178" s="4"/>
      <c r="M26178" s="5"/>
      <c r="N26178" s="6"/>
    </row>
    <row r="26179" spans="8:14" x14ac:dyDescent="0.55000000000000004">
      <c r="H26179" s="4"/>
      <c r="M26179" s="5"/>
      <c r="N26179" s="6"/>
    </row>
    <row r="26180" spans="8:14" x14ac:dyDescent="0.55000000000000004">
      <c r="H26180" s="4"/>
      <c r="M26180" s="5"/>
      <c r="N26180" s="6"/>
    </row>
    <row r="26181" spans="8:14" x14ac:dyDescent="0.55000000000000004">
      <c r="H26181" s="4"/>
      <c r="M26181" s="5"/>
      <c r="N26181" s="6"/>
    </row>
    <row r="26182" spans="8:14" x14ac:dyDescent="0.55000000000000004">
      <c r="H26182" s="4"/>
      <c r="M26182" s="5"/>
      <c r="N26182" s="6"/>
    </row>
    <row r="26183" spans="8:14" x14ac:dyDescent="0.55000000000000004">
      <c r="H26183" s="4"/>
      <c r="M26183" s="5"/>
      <c r="N26183" s="6"/>
    </row>
    <row r="26184" spans="8:14" x14ac:dyDescent="0.55000000000000004">
      <c r="H26184" s="4"/>
      <c r="M26184" s="5"/>
      <c r="N26184" s="6"/>
    </row>
    <row r="26185" spans="8:14" x14ac:dyDescent="0.55000000000000004">
      <c r="H26185" s="4"/>
      <c r="M26185" s="5"/>
      <c r="N26185" s="6"/>
    </row>
    <row r="26186" spans="8:14" x14ac:dyDescent="0.55000000000000004">
      <c r="H26186" s="4"/>
      <c r="M26186" s="5"/>
      <c r="N26186" s="6"/>
    </row>
    <row r="26187" spans="8:14" x14ac:dyDescent="0.55000000000000004">
      <c r="H26187" s="4"/>
      <c r="M26187" s="5"/>
      <c r="N26187" s="6"/>
    </row>
    <row r="26188" spans="8:14" x14ac:dyDescent="0.55000000000000004">
      <c r="H26188" s="4"/>
      <c r="M26188" s="5"/>
      <c r="N26188" s="6"/>
    </row>
    <row r="26189" spans="8:14" x14ac:dyDescent="0.55000000000000004">
      <c r="H26189" s="4"/>
      <c r="M26189" s="5"/>
      <c r="N26189" s="6"/>
    </row>
    <row r="26190" spans="8:14" x14ac:dyDescent="0.55000000000000004">
      <c r="H26190" s="4"/>
      <c r="M26190" s="5"/>
      <c r="N26190" s="6"/>
    </row>
    <row r="26191" spans="8:14" x14ac:dyDescent="0.55000000000000004">
      <c r="H26191" s="4"/>
      <c r="M26191" s="5"/>
      <c r="N26191" s="6"/>
    </row>
    <row r="26192" spans="8:14" x14ac:dyDescent="0.55000000000000004">
      <c r="H26192" s="4"/>
      <c r="M26192" s="5"/>
      <c r="N26192" s="6"/>
    </row>
    <row r="26193" spans="8:14" x14ac:dyDescent="0.55000000000000004">
      <c r="H26193" s="4"/>
      <c r="M26193" s="5"/>
      <c r="N26193" s="6"/>
    </row>
    <row r="26194" spans="8:14" x14ac:dyDescent="0.55000000000000004">
      <c r="H26194" s="4"/>
      <c r="M26194" s="5"/>
      <c r="N26194" s="6"/>
    </row>
    <row r="26195" spans="8:14" x14ac:dyDescent="0.55000000000000004">
      <c r="H26195" s="4"/>
      <c r="M26195" s="5"/>
      <c r="N26195" s="6"/>
    </row>
    <row r="26196" spans="8:14" x14ac:dyDescent="0.55000000000000004">
      <c r="H26196" s="4"/>
      <c r="M26196" s="5"/>
      <c r="N26196" s="6"/>
    </row>
    <row r="26197" spans="8:14" x14ac:dyDescent="0.55000000000000004">
      <c r="H26197" s="4"/>
      <c r="M26197" s="5"/>
      <c r="N26197" s="6"/>
    </row>
    <row r="26198" spans="8:14" x14ac:dyDescent="0.55000000000000004">
      <c r="H26198" s="4"/>
      <c r="M26198" s="5"/>
      <c r="N26198" s="6"/>
    </row>
    <row r="26199" spans="8:14" x14ac:dyDescent="0.55000000000000004">
      <c r="H26199" s="4"/>
      <c r="M26199" s="5"/>
      <c r="N26199" s="6"/>
    </row>
    <row r="26200" spans="8:14" x14ac:dyDescent="0.55000000000000004">
      <c r="H26200" s="4"/>
      <c r="M26200" s="5"/>
      <c r="N26200" s="6"/>
    </row>
    <row r="26201" spans="8:14" x14ac:dyDescent="0.55000000000000004">
      <c r="H26201" s="4"/>
      <c r="M26201" s="5"/>
      <c r="N26201" s="6"/>
    </row>
    <row r="26202" spans="8:14" x14ac:dyDescent="0.55000000000000004">
      <c r="H26202" s="4"/>
      <c r="M26202" s="5"/>
      <c r="N26202" s="6"/>
    </row>
    <row r="26203" spans="8:14" x14ac:dyDescent="0.55000000000000004">
      <c r="H26203" s="4"/>
      <c r="M26203" s="5"/>
      <c r="N26203" s="6"/>
    </row>
    <row r="26204" spans="8:14" x14ac:dyDescent="0.55000000000000004">
      <c r="H26204" s="4"/>
      <c r="M26204" s="5"/>
      <c r="N26204" s="6"/>
    </row>
    <row r="26205" spans="8:14" x14ac:dyDescent="0.55000000000000004">
      <c r="H26205" s="4"/>
      <c r="M26205" s="5"/>
      <c r="N26205" s="6"/>
    </row>
    <row r="26206" spans="8:14" x14ac:dyDescent="0.55000000000000004">
      <c r="H26206" s="4"/>
      <c r="M26206" s="5"/>
      <c r="N26206" s="6"/>
    </row>
    <row r="26207" spans="8:14" x14ac:dyDescent="0.55000000000000004">
      <c r="H26207" s="4"/>
      <c r="M26207" s="5"/>
      <c r="N26207" s="6"/>
    </row>
    <row r="26208" spans="8:14" x14ac:dyDescent="0.55000000000000004">
      <c r="H26208" s="4"/>
      <c r="M26208" s="5"/>
      <c r="N26208" s="6"/>
    </row>
    <row r="26209" spans="8:14" x14ac:dyDescent="0.55000000000000004">
      <c r="H26209" s="4"/>
      <c r="M26209" s="5"/>
      <c r="N26209" s="6"/>
    </row>
    <row r="26210" spans="8:14" x14ac:dyDescent="0.55000000000000004">
      <c r="H26210" s="4"/>
      <c r="M26210" s="5"/>
      <c r="N26210" s="6"/>
    </row>
    <row r="26211" spans="8:14" x14ac:dyDescent="0.55000000000000004">
      <c r="H26211" s="4"/>
      <c r="M26211" s="5"/>
      <c r="N26211" s="6"/>
    </row>
    <row r="26212" spans="8:14" x14ac:dyDescent="0.55000000000000004">
      <c r="H26212" s="4"/>
      <c r="M26212" s="5"/>
      <c r="N26212" s="6"/>
    </row>
    <row r="26213" spans="8:14" x14ac:dyDescent="0.55000000000000004">
      <c r="H26213" s="4"/>
      <c r="M26213" s="5"/>
      <c r="N26213" s="6"/>
    </row>
    <row r="26214" spans="8:14" x14ac:dyDescent="0.55000000000000004">
      <c r="H26214" s="4"/>
      <c r="M26214" s="5"/>
      <c r="N26214" s="6"/>
    </row>
    <row r="26215" spans="8:14" x14ac:dyDescent="0.55000000000000004">
      <c r="H26215" s="4"/>
      <c r="M26215" s="5"/>
      <c r="N26215" s="6"/>
    </row>
    <row r="26216" spans="8:14" x14ac:dyDescent="0.55000000000000004">
      <c r="H26216" s="4"/>
      <c r="M26216" s="5"/>
      <c r="N26216" s="6"/>
    </row>
    <row r="26217" spans="8:14" x14ac:dyDescent="0.55000000000000004">
      <c r="H26217" s="4"/>
      <c r="M26217" s="5"/>
      <c r="N26217" s="6"/>
    </row>
    <row r="26218" spans="8:14" x14ac:dyDescent="0.55000000000000004">
      <c r="H26218" s="4"/>
      <c r="M26218" s="5"/>
      <c r="N26218" s="6"/>
    </row>
    <row r="26219" spans="8:14" x14ac:dyDescent="0.55000000000000004">
      <c r="H26219" s="4"/>
      <c r="M26219" s="5"/>
      <c r="N26219" s="6"/>
    </row>
    <row r="26220" spans="8:14" x14ac:dyDescent="0.55000000000000004">
      <c r="H26220" s="4"/>
      <c r="M26220" s="5"/>
      <c r="N26220" s="6"/>
    </row>
    <row r="26221" spans="8:14" x14ac:dyDescent="0.55000000000000004">
      <c r="H26221" s="4"/>
      <c r="M26221" s="5"/>
      <c r="N26221" s="6"/>
    </row>
    <row r="26222" spans="8:14" x14ac:dyDescent="0.55000000000000004">
      <c r="H26222" s="4"/>
      <c r="M26222" s="5"/>
      <c r="N26222" s="6"/>
    </row>
    <row r="26223" spans="8:14" x14ac:dyDescent="0.55000000000000004">
      <c r="H26223" s="4"/>
      <c r="M26223" s="5"/>
      <c r="N26223" s="6"/>
    </row>
    <row r="26224" spans="8:14" x14ac:dyDescent="0.55000000000000004">
      <c r="H26224" s="4"/>
      <c r="M26224" s="5"/>
      <c r="N26224" s="6"/>
    </row>
    <row r="26225" spans="8:14" x14ac:dyDescent="0.55000000000000004">
      <c r="H26225" s="4"/>
      <c r="M26225" s="5"/>
      <c r="N26225" s="6"/>
    </row>
    <row r="26226" spans="8:14" x14ac:dyDescent="0.55000000000000004">
      <c r="H26226" s="4"/>
      <c r="M26226" s="5"/>
      <c r="N26226" s="6"/>
    </row>
    <row r="26227" spans="8:14" x14ac:dyDescent="0.55000000000000004">
      <c r="H26227" s="4"/>
      <c r="M26227" s="5"/>
      <c r="N26227" s="6"/>
    </row>
    <row r="26228" spans="8:14" x14ac:dyDescent="0.55000000000000004">
      <c r="H26228" s="4"/>
      <c r="M26228" s="5"/>
      <c r="N26228" s="6"/>
    </row>
    <row r="26229" spans="8:14" x14ac:dyDescent="0.55000000000000004">
      <c r="H26229" s="4"/>
      <c r="M26229" s="5"/>
      <c r="N26229" s="6"/>
    </row>
    <row r="26230" spans="8:14" x14ac:dyDescent="0.55000000000000004">
      <c r="H26230" s="4"/>
      <c r="M26230" s="5"/>
      <c r="N26230" s="6"/>
    </row>
    <row r="26231" spans="8:14" x14ac:dyDescent="0.55000000000000004">
      <c r="H26231" s="4"/>
      <c r="M26231" s="5"/>
      <c r="N26231" s="6"/>
    </row>
    <row r="26232" spans="8:14" x14ac:dyDescent="0.55000000000000004">
      <c r="H26232" s="4"/>
      <c r="M26232" s="5"/>
      <c r="N26232" s="6"/>
    </row>
    <row r="26233" spans="8:14" x14ac:dyDescent="0.55000000000000004">
      <c r="H26233" s="4"/>
      <c r="M26233" s="5"/>
      <c r="N26233" s="6"/>
    </row>
    <row r="26234" spans="8:14" x14ac:dyDescent="0.55000000000000004">
      <c r="H26234" s="4"/>
      <c r="M26234" s="5"/>
      <c r="N26234" s="6"/>
    </row>
    <row r="26235" spans="8:14" x14ac:dyDescent="0.55000000000000004">
      <c r="H26235" s="4"/>
      <c r="M26235" s="5"/>
      <c r="N26235" s="6"/>
    </row>
    <row r="26236" spans="8:14" x14ac:dyDescent="0.55000000000000004">
      <c r="H26236" s="4"/>
      <c r="M26236" s="5"/>
      <c r="N26236" s="6"/>
    </row>
    <row r="26237" spans="8:14" x14ac:dyDescent="0.55000000000000004">
      <c r="H26237" s="4"/>
      <c r="M26237" s="5"/>
      <c r="N26237" s="6"/>
    </row>
    <row r="26238" spans="8:14" x14ac:dyDescent="0.55000000000000004">
      <c r="H26238" s="4"/>
      <c r="M26238" s="5"/>
      <c r="N26238" s="6"/>
    </row>
    <row r="26239" spans="8:14" x14ac:dyDescent="0.55000000000000004">
      <c r="H26239" s="4"/>
      <c r="M26239" s="5"/>
      <c r="N26239" s="6"/>
    </row>
    <row r="26240" spans="8:14" x14ac:dyDescent="0.55000000000000004">
      <c r="H26240" s="4"/>
      <c r="M26240" s="5"/>
      <c r="N26240" s="6"/>
    </row>
    <row r="26241" spans="8:14" x14ac:dyDescent="0.55000000000000004">
      <c r="H26241" s="4"/>
      <c r="M26241" s="5"/>
      <c r="N26241" s="6"/>
    </row>
    <row r="26242" spans="8:14" x14ac:dyDescent="0.55000000000000004">
      <c r="H26242" s="4"/>
      <c r="M26242" s="5"/>
      <c r="N26242" s="6"/>
    </row>
    <row r="26243" spans="8:14" x14ac:dyDescent="0.55000000000000004">
      <c r="H26243" s="4"/>
      <c r="M26243" s="5"/>
      <c r="N26243" s="6"/>
    </row>
    <row r="26244" spans="8:14" x14ac:dyDescent="0.55000000000000004">
      <c r="H26244" s="4"/>
      <c r="M26244" s="5"/>
      <c r="N26244" s="6"/>
    </row>
    <row r="26245" spans="8:14" x14ac:dyDescent="0.55000000000000004">
      <c r="H26245" s="4"/>
      <c r="M26245" s="5"/>
      <c r="N26245" s="6"/>
    </row>
    <row r="26246" spans="8:14" x14ac:dyDescent="0.55000000000000004">
      <c r="H26246" s="4"/>
      <c r="M26246" s="5"/>
      <c r="N26246" s="6"/>
    </row>
    <row r="26247" spans="8:14" x14ac:dyDescent="0.55000000000000004">
      <c r="H26247" s="4"/>
      <c r="M26247" s="5"/>
      <c r="N26247" s="6"/>
    </row>
    <row r="26248" spans="8:14" x14ac:dyDescent="0.55000000000000004">
      <c r="H26248" s="4"/>
      <c r="M26248" s="5"/>
      <c r="N26248" s="6"/>
    </row>
    <row r="26249" spans="8:14" x14ac:dyDescent="0.55000000000000004">
      <c r="H26249" s="4"/>
      <c r="M26249" s="5"/>
      <c r="N26249" s="6"/>
    </row>
    <row r="26250" spans="8:14" x14ac:dyDescent="0.55000000000000004">
      <c r="H26250" s="4"/>
      <c r="M26250" s="5"/>
      <c r="N26250" s="6"/>
    </row>
    <row r="26251" spans="8:14" x14ac:dyDescent="0.55000000000000004">
      <c r="H26251" s="4"/>
      <c r="M26251" s="5"/>
      <c r="N26251" s="6"/>
    </row>
    <row r="26252" spans="8:14" x14ac:dyDescent="0.55000000000000004">
      <c r="H26252" s="4"/>
      <c r="M26252" s="5"/>
      <c r="N26252" s="6"/>
    </row>
    <row r="26253" spans="8:14" x14ac:dyDescent="0.55000000000000004">
      <c r="H26253" s="4"/>
      <c r="M26253" s="5"/>
      <c r="N26253" s="6"/>
    </row>
    <row r="26254" spans="8:14" x14ac:dyDescent="0.55000000000000004">
      <c r="H26254" s="4"/>
      <c r="M26254" s="5"/>
      <c r="N26254" s="6"/>
    </row>
    <row r="26255" spans="8:14" x14ac:dyDescent="0.55000000000000004">
      <c r="H26255" s="4"/>
      <c r="M26255" s="5"/>
      <c r="N26255" s="6"/>
    </row>
    <row r="26256" spans="8:14" x14ac:dyDescent="0.55000000000000004">
      <c r="H26256" s="4"/>
      <c r="M26256" s="5"/>
      <c r="N26256" s="6"/>
    </row>
    <row r="26257" spans="8:14" x14ac:dyDescent="0.55000000000000004">
      <c r="H26257" s="4"/>
      <c r="M26257" s="5"/>
      <c r="N26257" s="6"/>
    </row>
    <row r="26258" spans="8:14" x14ac:dyDescent="0.55000000000000004">
      <c r="H26258" s="4"/>
      <c r="M26258" s="5"/>
      <c r="N26258" s="6"/>
    </row>
    <row r="26259" spans="8:14" x14ac:dyDescent="0.55000000000000004">
      <c r="H26259" s="4"/>
      <c r="M26259" s="5"/>
      <c r="N26259" s="6"/>
    </row>
    <row r="26260" spans="8:14" x14ac:dyDescent="0.55000000000000004">
      <c r="H26260" s="4"/>
      <c r="M26260" s="5"/>
      <c r="N26260" s="6"/>
    </row>
    <row r="26261" spans="8:14" x14ac:dyDescent="0.55000000000000004">
      <c r="H26261" s="4"/>
      <c r="M26261" s="5"/>
      <c r="N26261" s="6"/>
    </row>
    <row r="26262" spans="8:14" x14ac:dyDescent="0.55000000000000004">
      <c r="H26262" s="4"/>
      <c r="M26262" s="5"/>
      <c r="N26262" s="6"/>
    </row>
    <row r="26263" spans="8:14" x14ac:dyDescent="0.55000000000000004">
      <c r="H26263" s="4"/>
      <c r="M26263" s="5"/>
      <c r="N26263" s="6"/>
    </row>
    <row r="26264" spans="8:14" x14ac:dyDescent="0.55000000000000004">
      <c r="H26264" s="4"/>
      <c r="M26264" s="5"/>
      <c r="N26264" s="6"/>
    </row>
    <row r="26265" spans="8:14" x14ac:dyDescent="0.55000000000000004">
      <c r="H26265" s="4"/>
      <c r="M26265" s="5"/>
      <c r="N26265" s="6"/>
    </row>
    <row r="26266" spans="8:14" x14ac:dyDescent="0.55000000000000004">
      <c r="H26266" s="4"/>
      <c r="M26266" s="5"/>
      <c r="N26266" s="6"/>
    </row>
    <row r="26267" spans="8:14" x14ac:dyDescent="0.55000000000000004">
      <c r="H26267" s="4"/>
      <c r="M26267" s="5"/>
      <c r="N26267" s="6"/>
    </row>
    <row r="26268" spans="8:14" x14ac:dyDescent="0.55000000000000004">
      <c r="H26268" s="4"/>
      <c r="M26268" s="5"/>
      <c r="N26268" s="6"/>
    </row>
    <row r="26269" spans="8:14" x14ac:dyDescent="0.55000000000000004">
      <c r="H26269" s="4"/>
      <c r="M26269" s="5"/>
      <c r="N26269" s="6"/>
    </row>
    <row r="26270" spans="8:14" x14ac:dyDescent="0.55000000000000004">
      <c r="H26270" s="4"/>
      <c r="M26270" s="5"/>
      <c r="N26270" s="6"/>
    </row>
    <row r="26271" spans="8:14" x14ac:dyDescent="0.55000000000000004">
      <c r="H26271" s="4"/>
      <c r="M26271" s="5"/>
      <c r="N26271" s="6"/>
    </row>
    <row r="26272" spans="8:14" x14ac:dyDescent="0.55000000000000004">
      <c r="H26272" s="4"/>
      <c r="M26272" s="5"/>
      <c r="N26272" s="6"/>
    </row>
    <row r="26273" spans="8:14" x14ac:dyDescent="0.55000000000000004">
      <c r="H26273" s="4"/>
      <c r="M26273" s="5"/>
      <c r="N26273" s="6"/>
    </row>
    <row r="26274" spans="8:14" x14ac:dyDescent="0.55000000000000004">
      <c r="H26274" s="4"/>
      <c r="M26274" s="5"/>
      <c r="N26274" s="6"/>
    </row>
    <row r="26275" spans="8:14" x14ac:dyDescent="0.55000000000000004">
      <c r="H26275" s="4"/>
      <c r="M26275" s="5"/>
      <c r="N26275" s="6"/>
    </row>
    <row r="26276" spans="8:14" x14ac:dyDescent="0.55000000000000004">
      <c r="H26276" s="4"/>
      <c r="M26276" s="5"/>
      <c r="N26276" s="6"/>
    </row>
    <row r="26277" spans="8:14" x14ac:dyDescent="0.55000000000000004">
      <c r="H26277" s="4"/>
      <c r="M26277" s="5"/>
      <c r="N26277" s="6"/>
    </row>
    <row r="26278" spans="8:14" x14ac:dyDescent="0.55000000000000004">
      <c r="H26278" s="4"/>
      <c r="M26278" s="5"/>
      <c r="N26278" s="6"/>
    </row>
    <row r="26279" spans="8:14" x14ac:dyDescent="0.55000000000000004">
      <c r="H26279" s="4"/>
      <c r="M26279" s="5"/>
      <c r="N26279" s="6"/>
    </row>
    <row r="26280" spans="8:14" x14ac:dyDescent="0.55000000000000004">
      <c r="H26280" s="4"/>
      <c r="M26280" s="5"/>
      <c r="N26280" s="6"/>
    </row>
    <row r="26281" spans="8:14" x14ac:dyDescent="0.55000000000000004">
      <c r="H26281" s="4"/>
      <c r="M26281" s="5"/>
      <c r="N26281" s="6"/>
    </row>
    <row r="26282" spans="8:14" x14ac:dyDescent="0.55000000000000004">
      <c r="H26282" s="4"/>
      <c r="M26282" s="5"/>
      <c r="N26282" s="6"/>
    </row>
    <row r="26283" spans="8:14" x14ac:dyDescent="0.55000000000000004">
      <c r="H26283" s="4"/>
      <c r="M26283" s="5"/>
      <c r="N26283" s="6"/>
    </row>
    <row r="26284" spans="8:14" x14ac:dyDescent="0.55000000000000004">
      <c r="H26284" s="4"/>
      <c r="M26284" s="5"/>
      <c r="N26284" s="6"/>
    </row>
    <row r="26285" spans="8:14" x14ac:dyDescent="0.55000000000000004">
      <c r="H26285" s="4"/>
      <c r="M26285" s="5"/>
      <c r="N26285" s="6"/>
    </row>
    <row r="26286" spans="8:14" x14ac:dyDescent="0.55000000000000004">
      <c r="H26286" s="4"/>
      <c r="M26286" s="5"/>
      <c r="N26286" s="6"/>
    </row>
    <row r="26287" spans="8:14" x14ac:dyDescent="0.55000000000000004">
      <c r="H26287" s="4"/>
      <c r="M26287" s="5"/>
      <c r="N26287" s="6"/>
    </row>
    <row r="26288" spans="8:14" x14ac:dyDescent="0.55000000000000004">
      <c r="H26288" s="4"/>
      <c r="M26288" s="5"/>
      <c r="N26288" s="6"/>
    </row>
    <row r="26289" spans="8:14" x14ac:dyDescent="0.55000000000000004">
      <c r="H26289" s="4"/>
      <c r="M26289" s="5"/>
      <c r="N26289" s="6"/>
    </row>
    <row r="26290" spans="8:14" x14ac:dyDescent="0.55000000000000004">
      <c r="H26290" s="4"/>
      <c r="M26290" s="5"/>
      <c r="N26290" s="6"/>
    </row>
    <row r="26291" spans="8:14" x14ac:dyDescent="0.55000000000000004">
      <c r="H26291" s="4"/>
      <c r="M26291" s="5"/>
      <c r="N26291" s="6"/>
    </row>
    <row r="26292" spans="8:14" x14ac:dyDescent="0.55000000000000004">
      <c r="H26292" s="4"/>
      <c r="M26292" s="5"/>
      <c r="N26292" s="6"/>
    </row>
    <row r="26293" spans="8:14" x14ac:dyDescent="0.55000000000000004">
      <c r="H26293" s="4"/>
      <c r="M26293" s="5"/>
      <c r="N26293" s="6"/>
    </row>
    <row r="26294" spans="8:14" x14ac:dyDescent="0.55000000000000004">
      <c r="H26294" s="4"/>
      <c r="M26294" s="5"/>
      <c r="N26294" s="6"/>
    </row>
    <row r="26295" spans="8:14" x14ac:dyDescent="0.55000000000000004">
      <c r="H26295" s="4"/>
      <c r="M26295" s="5"/>
      <c r="N26295" s="6"/>
    </row>
    <row r="26296" spans="8:14" x14ac:dyDescent="0.55000000000000004">
      <c r="H26296" s="4"/>
      <c r="M26296" s="5"/>
      <c r="N26296" s="6"/>
    </row>
    <row r="26297" spans="8:14" x14ac:dyDescent="0.55000000000000004">
      <c r="H26297" s="4"/>
      <c r="M26297" s="5"/>
      <c r="N26297" s="6"/>
    </row>
    <row r="26298" spans="8:14" x14ac:dyDescent="0.55000000000000004">
      <c r="H26298" s="4"/>
      <c r="M26298" s="5"/>
      <c r="N26298" s="6"/>
    </row>
    <row r="26299" spans="8:14" x14ac:dyDescent="0.55000000000000004">
      <c r="H26299" s="4"/>
      <c r="M26299" s="5"/>
      <c r="N26299" s="6"/>
    </row>
    <row r="26300" spans="8:14" x14ac:dyDescent="0.55000000000000004">
      <c r="H26300" s="4"/>
      <c r="M26300" s="5"/>
      <c r="N26300" s="6"/>
    </row>
    <row r="26301" spans="8:14" x14ac:dyDescent="0.55000000000000004">
      <c r="H26301" s="4"/>
      <c r="M26301" s="5"/>
      <c r="N26301" s="6"/>
    </row>
    <row r="26302" spans="8:14" x14ac:dyDescent="0.55000000000000004">
      <c r="H26302" s="4"/>
      <c r="M26302" s="5"/>
      <c r="N26302" s="6"/>
    </row>
    <row r="26303" spans="8:14" x14ac:dyDescent="0.55000000000000004">
      <c r="H26303" s="4"/>
      <c r="M26303" s="5"/>
      <c r="N26303" s="6"/>
    </row>
    <row r="26304" spans="8:14" x14ac:dyDescent="0.55000000000000004">
      <c r="H26304" s="4"/>
      <c r="M26304" s="5"/>
      <c r="N26304" s="6"/>
    </row>
    <row r="26305" spans="8:14" x14ac:dyDescent="0.55000000000000004">
      <c r="H26305" s="4"/>
      <c r="M26305" s="5"/>
      <c r="N26305" s="6"/>
    </row>
    <row r="26306" spans="8:14" x14ac:dyDescent="0.55000000000000004">
      <c r="H26306" s="4"/>
      <c r="M26306" s="5"/>
      <c r="N26306" s="6"/>
    </row>
    <row r="26307" spans="8:14" x14ac:dyDescent="0.55000000000000004">
      <c r="H26307" s="4"/>
      <c r="M26307" s="5"/>
      <c r="N26307" s="6"/>
    </row>
    <row r="26308" spans="8:14" x14ac:dyDescent="0.55000000000000004">
      <c r="H26308" s="4"/>
      <c r="M26308" s="5"/>
      <c r="N26308" s="6"/>
    </row>
    <row r="26309" spans="8:14" x14ac:dyDescent="0.55000000000000004">
      <c r="H26309" s="4"/>
      <c r="M26309" s="5"/>
      <c r="N26309" s="6"/>
    </row>
    <row r="26310" spans="8:14" x14ac:dyDescent="0.55000000000000004">
      <c r="H26310" s="4"/>
      <c r="M26310" s="5"/>
      <c r="N26310" s="6"/>
    </row>
    <row r="26311" spans="8:14" x14ac:dyDescent="0.55000000000000004">
      <c r="H26311" s="4"/>
      <c r="M26311" s="5"/>
      <c r="N26311" s="6"/>
    </row>
    <row r="26312" spans="8:14" x14ac:dyDescent="0.55000000000000004">
      <c r="H26312" s="4"/>
      <c r="M26312" s="5"/>
      <c r="N26312" s="6"/>
    </row>
    <row r="26313" spans="8:14" x14ac:dyDescent="0.55000000000000004">
      <c r="H26313" s="4"/>
      <c r="M26313" s="5"/>
      <c r="N26313" s="6"/>
    </row>
    <row r="26314" spans="8:14" x14ac:dyDescent="0.55000000000000004">
      <c r="H26314" s="4"/>
      <c r="M26314" s="5"/>
      <c r="N26314" s="6"/>
    </row>
    <row r="26315" spans="8:14" x14ac:dyDescent="0.55000000000000004">
      <c r="H26315" s="4"/>
      <c r="M26315" s="5"/>
      <c r="N26315" s="6"/>
    </row>
    <row r="26316" spans="8:14" x14ac:dyDescent="0.55000000000000004">
      <c r="H26316" s="4"/>
      <c r="M26316" s="5"/>
      <c r="N26316" s="6"/>
    </row>
    <row r="26317" spans="8:14" x14ac:dyDescent="0.55000000000000004">
      <c r="H26317" s="4"/>
      <c r="M26317" s="5"/>
      <c r="N26317" s="6"/>
    </row>
    <row r="26318" spans="8:14" x14ac:dyDescent="0.55000000000000004">
      <c r="H26318" s="4"/>
      <c r="M26318" s="5"/>
      <c r="N26318" s="6"/>
    </row>
    <row r="26319" spans="8:14" x14ac:dyDescent="0.55000000000000004">
      <c r="H26319" s="4"/>
      <c r="M26319" s="5"/>
      <c r="N26319" s="6"/>
    </row>
    <row r="26320" spans="8:14" x14ac:dyDescent="0.55000000000000004">
      <c r="H26320" s="4"/>
      <c r="M26320" s="5"/>
      <c r="N26320" s="6"/>
    </row>
    <row r="26321" spans="8:14" x14ac:dyDescent="0.55000000000000004">
      <c r="H26321" s="4"/>
      <c r="M26321" s="5"/>
      <c r="N26321" s="6"/>
    </row>
    <row r="26322" spans="8:14" x14ac:dyDescent="0.55000000000000004">
      <c r="H26322" s="4"/>
      <c r="M26322" s="5"/>
      <c r="N26322" s="6"/>
    </row>
    <row r="26323" spans="8:14" x14ac:dyDescent="0.55000000000000004">
      <c r="H26323" s="4"/>
      <c r="M26323" s="5"/>
      <c r="N26323" s="6"/>
    </row>
    <row r="26324" spans="8:14" x14ac:dyDescent="0.55000000000000004">
      <c r="H26324" s="4"/>
      <c r="M26324" s="5"/>
      <c r="N26324" s="6"/>
    </row>
    <row r="26325" spans="8:14" x14ac:dyDescent="0.55000000000000004">
      <c r="H26325" s="4"/>
      <c r="M26325" s="5"/>
      <c r="N26325" s="6"/>
    </row>
    <row r="26326" spans="8:14" x14ac:dyDescent="0.55000000000000004">
      <c r="H26326" s="4"/>
      <c r="M26326" s="5"/>
      <c r="N26326" s="6"/>
    </row>
    <row r="26327" spans="8:14" x14ac:dyDescent="0.55000000000000004">
      <c r="H26327" s="4"/>
      <c r="M26327" s="5"/>
      <c r="N26327" s="6"/>
    </row>
    <row r="26328" spans="8:14" x14ac:dyDescent="0.55000000000000004">
      <c r="H26328" s="4"/>
      <c r="M26328" s="5"/>
      <c r="N26328" s="6"/>
    </row>
    <row r="26329" spans="8:14" x14ac:dyDescent="0.55000000000000004">
      <c r="H26329" s="4"/>
      <c r="M26329" s="5"/>
      <c r="N26329" s="6"/>
    </row>
    <row r="26330" spans="8:14" x14ac:dyDescent="0.55000000000000004">
      <c r="H26330" s="4"/>
      <c r="M26330" s="5"/>
      <c r="N26330" s="6"/>
    </row>
    <row r="26331" spans="8:14" x14ac:dyDescent="0.55000000000000004">
      <c r="H26331" s="4"/>
      <c r="M26331" s="5"/>
      <c r="N26331" s="6"/>
    </row>
    <row r="26332" spans="8:14" x14ac:dyDescent="0.55000000000000004">
      <c r="H26332" s="4"/>
      <c r="M26332" s="5"/>
      <c r="N26332" s="6"/>
    </row>
    <row r="26333" spans="8:14" x14ac:dyDescent="0.55000000000000004">
      <c r="H26333" s="4"/>
      <c r="M26333" s="5"/>
      <c r="N26333" s="6"/>
    </row>
    <row r="26334" spans="8:14" x14ac:dyDescent="0.55000000000000004">
      <c r="H26334" s="4"/>
      <c r="M26334" s="5"/>
      <c r="N26334" s="6"/>
    </row>
    <row r="26335" spans="8:14" x14ac:dyDescent="0.55000000000000004">
      <c r="H26335" s="4"/>
      <c r="M26335" s="5"/>
      <c r="N26335" s="6"/>
    </row>
    <row r="26336" spans="8:14" x14ac:dyDescent="0.55000000000000004">
      <c r="H26336" s="4"/>
      <c r="M26336" s="5"/>
      <c r="N26336" s="6"/>
    </row>
    <row r="26337" spans="8:14" x14ac:dyDescent="0.55000000000000004">
      <c r="H26337" s="4"/>
      <c r="M26337" s="5"/>
      <c r="N26337" s="6"/>
    </row>
    <row r="26338" spans="8:14" x14ac:dyDescent="0.55000000000000004">
      <c r="H26338" s="4"/>
      <c r="M26338" s="5"/>
      <c r="N26338" s="6"/>
    </row>
    <row r="26339" spans="8:14" x14ac:dyDescent="0.55000000000000004">
      <c r="H26339" s="4"/>
      <c r="M26339" s="5"/>
      <c r="N26339" s="6"/>
    </row>
    <row r="26340" spans="8:14" x14ac:dyDescent="0.55000000000000004">
      <c r="H26340" s="4"/>
      <c r="M26340" s="5"/>
      <c r="N26340" s="6"/>
    </row>
    <row r="26341" spans="8:14" x14ac:dyDescent="0.55000000000000004">
      <c r="H26341" s="4"/>
      <c r="M26341" s="5"/>
      <c r="N26341" s="6"/>
    </row>
    <row r="26342" spans="8:14" x14ac:dyDescent="0.55000000000000004">
      <c r="H26342" s="4"/>
      <c r="M26342" s="5"/>
      <c r="N26342" s="6"/>
    </row>
    <row r="26343" spans="8:14" x14ac:dyDescent="0.55000000000000004">
      <c r="H26343" s="4"/>
      <c r="M26343" s="5"/>
      <c r="N26343" s="6"/>
    </row>
    <row r="26344" spans="8:14" x14ac:dyDescent="0.55000000000000004">
      <c r="H26344" s="4"/>
      <c r="M26344" s="5"/>
      <c r="N26344" s="6"/>
    </row>
    <row r="26345" spans="8:14" x14ac:dyDescent="0.55000000000000004">
      <c r="H26345" s="4"/>
      <c r="M26345" s="5"/>
      <c r="N26345" s="6"/>
    </row>
    <row r="26346" spans="8:14" x14ac:dyDescent="0.55000000000000004">
      <c r="H26346" s="4"/>
      <c r="M26346" s="5"/>
      <c r="N26346" s="6"/>
    </row>
    <row r="26347" spans="8:14" x14ac:dyDescent="0.55000000000000004">
      <c r="H26347" s="4"/>
      <c r="M26347" s="5"/>
      <c r="N26347" s="6"/>
    </row>
    <row r="26348" spans="8:14" x14ac:dyDescent="0.55000000000000004">
      <c r="H26348" s="4"/>
      <c r="M26348" s="5"/>
      <c r="N26348" s="6"/>
    </row>
    <row r="26349" spans="8:14" x14ac:dyDescent="0.55000000000000004">
      <c r="H26349" s="4"/>
      <c r="M26349" s="5"/>
      <c r="N26349" s="6"/>
    </row>
    <row r="26350" spans="8:14" x14ac:dyDescent="0.55000000000000004">
      <c r="H26350" s="4"/>
      <c r="M26350" s="5"/>
      <c r="N26350" s="6"/>
    </row>
    <row r="26351" spans="8:14" x14ac:dyDescent="0.55000000000000004">
      <c r="H26351" s="4"/>
      <c r="M26351" s="5"/>
      <c r="N26351" s="6"/>
    </row>
    <row r="26352" spans="8:14" x14ac:dyDescent="0.55000000000000004">
      <c r="H26352" s="4"/>
      <c r="M26352" s="5"/>
      <c r="N26352" s="6"/>
    </row>
    <row r="26353" spans="8:14" x14ac:dyDescent="0.55000000000000004">
      <c r="H26353" s="4"/>
      <c r="M26353" s="5"/>
      <c r="N26353" s="6"/>
    </row>
    <row r="26354" spans="8:14" x14ac:dyDescent="0.55000000000000004">
      <c r="H26354" s="4"/>
      <c r="M26354" s="5"/>
      <c r="N26354" s="6"/>
    </row>
    <row r="26355" spans="8:14" x14ac:dyDescent="0.55000000000000004">
      <c r="H26355" s="4"/>
      <c r="M26355" s="5"/>
      <c r="N26355" s="6"/>
    </row>
    <row r="26356" spans="8:14" x14ac:dyDescent="0.55000000000000004">
      <c r="H26356" s="4"/>
      <c r="M26356" s="5"/>
      <c r="N26356" s="6"/>
    </row>
    <row r="26357" spans="8:14" x14ac:dyDescent="0.55000000000000004">
      <c r="H26357" s="4"/>
      <c r="M26357" s="5"/>
      <c r="N26357" s="6"/>
    </row>
    <row r="26358" spans="8:14" x14ac:dyDescent="0.55000000000000004">
      <c r="H26358" s="4"/>
      <c r="M26358" s="5"/>
      <c r="N26358" s="6"/>
    </row>
    <row r="26359" spans="8:14" x14ac:dyDescent="0.55000000000000004">
      <c r="H26359" s="4"/>
      <c r="M26359" s="5"/>
      <c r="N26359" s="6"/>
    </row>
    <row r="26360" spans="8:14" x14ac:dyDescent="0.55000000000000004">
      <c r="H26360" s="4"/>
      <c r="M26360" s="5"/>
      <c r="N26360" s="6"/>
    </row>
    <row r="26361" spans="8:14" x14ac:dyDescent="0.55000000000000004">
      <c r="H26361" s="4"/>
      <c r="M26361" s="5"/>
      <c r="N26361" s="6"/>
    </row>
    <row r="26362" spans="8:14" x14ac:dyDescent="0.55000000000000004">
      <c r="H26362" s="4"/>
      <c r="M26362" s="5"/>
      <c r="N26362" s="6"/>
    </row>
    <row r="26363" spans="8:14" x14ac:dyDescent="0.55000000000000004">
      <c r="H26363" s="4"/>
      <c r="M26363" s="5"/>
      <c r="N26363" s="6"/>
    </row>
    <row r="26364" spans="8:14" x14ac:dyDescent="0.55000000000000004">
      <c r="H26364" s="4"/>
      <c r="M26364" s="5"/>
      <c r="N26364" s="6"/>
    </row>
    <row r="26365" spans="8:14" x14ac:dyDescent="0.55000000000000004">
      <c r="H26365" s="4"/>
      <c r="M26365" s="5"/>
      <c r="N26365" s="6"/>
    </row>
    <row r="26366" spans="8:14" x14ac:dyDescent="0.55000000000000004">
      <c r="H26366" s="4"/>
      <c r="M26366" s="5"/>
      <c r="N26366" s="6"/>
    </row>
    <row r="26367" spans="8:14" x14ac:dyDescent="0.55000000000000004">
      <c r="H26367" s="4"/>
      <c r="M26367" s="5"/>
      <c r="N26367" s="6"/>
    </row>
    <row r="26368" spans="8:14" x14ac:dyDescent="0.55000000000000004">
      <c r="H26368" s="4"/>
      <c r="M26368" s="5"/>
      <c r="N26368" s="6"/>
    </row>
    <row r="26369" spans="8:14" x14ac:dyDescent="0.55000000000000004">
      <c r="H26369" s="4"/>
      <c r="M26369" s="5"/>
      <c r="N26369" s="6"/>
    </row>
    <row r="26370" spans="8:14" x14ac:dyDescent="0.55000000000000004">
      <c r="H26370" s="4"/>
      <c r="M26370" s="5"/>
      <c r="N26370" s="6"/>
    </row>
    <row r="26371" spans="8:14" x14ac:dyDescent="0.55000000000000004">
      <c r="H26371" s="4"/>
      <c r="M26371" s="5"/>
      <c r="N26371" s="6"/>
    </row>
    <row r="26372" spans="8:14" x14ac:dyDescent="0.55000000000000004">
      <c r="H26372" s="4"/>
      <c r="M26372" s="5"/>
      <c r="N26372" s="6"/>
    </row>
    <row r="26373" spans="8:14" x14ac:dyDescent="0.55000000000000004">
      <c r="H26373" s="4"/>
      <c r="M26373" s="5"/>
      <c r="N26373" s="6"/>
    </row>
    <row r="26374" spans="8:14" x14ac:dyDescent="0.55000000000000004">
      <c r="H26374" s="4"/>
      <c r="M26374" s="5"/>
      <c r="N26374" s="6"/>
    </row>
    <row r="26375" spans="8:14" x14ac:dyDescent="0.55000000000000004">
      <c r="H26375" s="4"/>
      <c r="M26375" s="5"/>
      <c r="N26375" s="6"/>
    </row>
    <row r="26376" spans="8:14" x14ac:dyDescent="0.55000000000000004">
      <c r="H26376" s="4"/>
      <c r="M26376" s="5"/>
      <c r="N26376" s="6"/>
    </row>
    <row r="26377" spans="8:14" x14ac:dyDescent="0.55000000000000004">
      <c r="H26377" s="4"/>
      <c r="M26377" s="5"/>
      <c r="N26377" s="6"/>
    </row>
    <row r="26378" spans="8:14" x14ac:dyDescent="0.55000000000000004">
      <c r="H26378" s="4"/>
      <c r="M26378" s="5"/>
      <c r="N26378" s="6"/>
    </row>
    <row r="26379" spans="8:14" x14ac:dyDescent="0.55000000000000004">
      <c r="H26379" s="4"/>
      <c r="M26379" s="5"/>
      <c r="N26379" s="6"/>
    </row>
    <row r="26380" spans="8:14" x14ac:dyDescent="0.55000000000000004">
      <c r="H26380" s="4"/>
      <c r="M26380" s="5"/>
      <c r="N26380" s="6"/>
    </row>
    <row r="26381" spans="8:14" x14ac:dyDescent="0.55000000000000004">
      <c r="H26381" s="4"/>
      <c r="M26381" s="5"/>
      <c r="N26381" s="6"/>
    </row>
    <row r="26382" spans="8:14" x14ac:dyDescent="0.55000000000000004">
      <c r="H26382" s="4"/>
      <c r="M26382" s="5"/>
      <c r="N26382" s="6"/>
    </row>
    <row r="26383" spans="8:14" x14ac:dyDescent="0.55000000000000004">
      <c r="H26383" s="4"/>
      <c r="M26383" s="5"/>
      <c r="N26383" s="6"/>
    </row>
    <row r="26384" spans="8:14" x14ac:dyDescent="0.55000000000000004">
      <c r="H26384" s="4"/>
      <c r="M26384" s="5"/>
      <c r="N26384" s="6"/>
    </row>
    <row r="26385" spans="8:14" x14ac:dyDescent="0.55000000000000004">
      <c r="H26385" s="4"/>
      <c r="M26385" s="5"/>
      <c r="N26385" s="6"/>
    </row>
    <row r="26386" spans="8:14" x14ac:dyDescent="0.55000000000000004">
      <c r="H26386" s="4"/>
      <c r="M26386" s="5"/>
      <c r="N26386" s="6"/>
    </row>
    <row r="26387" spans="8:14" x14ac:dyDescent="0.55000000000000004">
      <c r="H26387" s="4"/>
      <c r="M26387" s="5"/>
      <c r="N26387" s="6"/>
    </row>
    <row r="26388" spans="8:14" x14ac:dyDescent="0.55000000000000004">
      <c r="H26388" s="4"/>
      <c r="M26388" s="5"/>
      <c r="N26388" s="6"/>
    </row>
    <row r="26389" spans="8:14" x14ac:dyDescent="0.55000000000000004">
      <c r="H26389" s="4"/>
      <c r="M26389" s="5"/>
      <c r="N26389" s="6"/>
    </row>
    <row r="26390" spans="8:14" x14ac:dyDescent="0.55000000000000004">
      <c r="H26390" s="4"/>
      <c r="M26390" s="5"/>
      <c r="N26390" s="6"/>
    </row>
    <row r="26391" spans="8:14" x14ac:dyDescent="0.55000000000000004">
      <c r="H26391" s="4"/>
      <c r="M26391" s="5"/>
      <c r="N26391" s="6"/>
    </row>
    <row r="26392" spans="8:14" x14ac:dyDescent="0.55000000000000004">
      <c r="H26392" s="4"/>
      <c r="M26392" s="5"/>
      <c r="N26392" s="6"/>
    </row>
    <row r="26393" spans="8:14" x14ac:dyDescent="0.55000000000000004">
      <c r="H26393" s="4"/>
      <c r="M26393" s="5"/>
      <c r="N26393" s="6"/>
    </row>
    <row r="26394" spans="8:14" x14ac:dyDescent="0.55000000000000004">
      <c r="H26394" s="4"/>
      <c r="M26394" s="5"/>
      <c r="N26394" s="6"/>
    </row>
    <row r="26395" spans="8:14" x14ac:dyDescent="0.55000000000000004">
      <c r="H26395" s="4"/>
      <c r="M26395" s="5"/>
      <c r="N26395" s="6"/>
    </row>
    <row r="26396" spans="8:14" x14ac:dyDescent="0.55000000000000004">
      <c r="H26396" s="4"/>
      <c r="M26396" s="5"/>
      <c r="N26396" s="6"/>
    </row>
    <row r="26397" spans="8:14" x14ac:dyDescent="0.55000000000000004">
      <c r="H26397" s="4"/>
      <c r="M26397" s="5"/>
      <c r="N26397" s="6"/>
    </row>
    <row r="26398" spans="8:14" x14ac:dyDescent="0.55000000000000004">
      <c r="H26398" s="4"/>
      <c r="M26398" s="5"/>
      <c r="N26398" s="6"/>
    </row>
    <row r="26399" spans="8:14" x14ac:dyDescent="0.55000000000000004">
      <c r="H26399" s="4"/>
      <c r="M26399" s="5"/>
      <c r="N26399" s="6"/>
    </row>
    <row r="26400" spans="8:14" x14ac:dyDescent="0.55000000000000004">
      <c r="H26400" s="4"/>
      <c r="M26400" s="5"/>
      <c r="N26400" s="6"/>
    </row>
    <row r="26401" spans="8:14" x14ac:dyDescent="0.55000000000000004">
      <c r="H26401" s="4"/>
      <c r="M26401" s="5"/>
      <c r="N26401" s="6"/>
    </row>
    <row r="26402" spans="8:14" x14ac:dyDescent="0.55000000000000004">
      <c r="H26402" s="4"/>
      <c r="M26402" s="5"/>
      <c r="N26402" s="6"/>
    </row>
    <row r="26403" spans="8:14" x14ac:dyDescent="0.55000000000000004">
      <c r="H26403" s="4"/>
      <c r="M26403" s="5"/>
      <c r="N26403" s="6"/>
    </row>
    <row r="26404" spans="8:14" x14ac:dyDescent="0.55000000000000004">
      <c r="H26404" s="4"/>
      <c r="M26404" s="5"/>
      <c r="N26404" s="6"/>
    </row>
    <row r="26405" spans="8:14" x14ac:dyDescent="0.55000000000000004">
      <c r="H26405" s="4"/>
      <c r="M26405" s="5"/>
      <c r="N26405" s="6"/>
    </row>
    <row r="26406" spans="8:14" x14ac:dyDescent="0.55000000000000004">
      <c r="H26406" s="4"/>
      <c r="M26406" s="5"/>
      <c r="N26406" s="6"/>
    </row>
    <row r="26407" spans="8:14" x14ac:dyDescent="0.55000000000000004">
      <c r="H26407" s="4"/>
      <c r="M26407" s="5"/>
      <c r="N26407" s="6"/>
    </row>
    <row r="26408" spans="8:14" x14ac:dyDescent="0.55000000000000004">
      <c r="H26408" s="4"/>
      <c r="M26408" s="5"/>
      <c r="N26408" s="6"/>
    </row>
    <row r="26409" spans="8:14" x14ac:dyDescent="0.55000000000000004">
      <c r="H26409" s="4"/>
      <c r="M26409" s="5"/>
      <c r="N26409" s="6"/>
    </row>
    <row r="26410" spans="8:14" x14ac:dyDescent="0.55000000000000004">
      <c r="H26410" s="4"/>
      <c r="M26410" s="5"/>
      <c r="N26410" s="6"/>
    </row>
    <row r="26411" spans="8:14" x14ac:dyDescent="0.55000000000000004">
      <c r="H26411" s="4"/>
      <c r="M26411" s="5"/>
      <c r="N26411" s="6"/>
    </row>
    <row r="26412" spans="8:14" x14ac:dyDescent="0.55000000000000004">
      <c r="H26412" s="4"/>
      <c r="M26412" s="5"/>
      <c r="N26412" s="6"/>
    </row>
    <row r="26413" spans="8:14" x14ac:dyDescent="0.55000000000000004">
      <c r="H26413" s="4"/>
      <c r="M26413" s="5"/>
      <c r="N26413" s="6"/>
    </row>
    <row r="26414" spans="8:14" x14ac:dyDescent="0.55000000000000004">
      <c r="H26414" s="4"/>
      <c r="M26414" s="5"/>
      <c r="N26414" s="6"/>
    </row>
    <row r="26415" spans="8:14" x14ac:dyDescent="0.55000000000000004">
      <c r="H26415" s="4"/>
      <c r="M26415" s="5"/>
      <c r="N26415" s="6"/>
    </row>
    <row r="26416" spans="8:14" x14ac:dyDescent="0.55000000000000004">
      <c r="H26416" s="4"/>
      <c r="M26416" s="5"/>
      <c r="N26416" s="6"/>
    </row>
    <row r="26417" spans="8:14" x14ac:dyDescent="0.55000000000000004">
      <c r="H26417" s="4"/>
      <c r="M26417" s="5"/>
      <c r="N26417" s="6"/>
    </row>
    <row r="26418" spans="8:14" x14ac:dyDescent="0.55000000000000004">
      <c r="H26418" s="4"/>
      <c r="M26418" s="5"/>
      <c r="N26418" s="6"/>
    </row>
    <row r="26419" spans="8:14" x14ac:dyDescent="0.55000000000000004">
      <c r="H26419" s="4"/>
      <c r="M26419" s="5"/>
      <c r="N26419" s="6"/>
    </row>
    <row r="26420" spans="8:14" x14ac:dyDescent="0.55000000000000004">
      <c r="H26420" s="4"/>
      <c r="M26420" s="5"/>
      <c r="N26420" s="6"/>
    </row>
    <row r="26421" spans="8:14" x14ac:dyDescent="0.55000000000000004">
      <c r="H26421" s="4"/>
      <c r="M26421" s="5"/>
      <c r="N26421" s="6"/>
    </row>
    <row r="26422" spans="8:14" x14ac:dyDescent="0.55000000000000004">
      <c r="H26422" s="4"/>
      <c r="M26422" s="5"/>
      <c r="N26422" s="6"/>
    </row>
    <row r="26423" spans="8:14" x14ac:dyDescent="0.55000000000000004">
      <c r="H26423" s="4"/>
      <c r="M26423" s="5"/>
      <c r="N26423" s="6"/>
    </row>
    <row r="26424" spans="8:14" x14ac:dyDescent="0.55000000000000004">
      <c r="H26424" s="4"/>
      <c r="M26424" s="5"/>
      <c r="N26424" s="6"/>
    </row>
    <row r="26425" spans="8:14" x14ac:dyDescent="0.55000000000000004">
      <c r="H26425" s="4"/>
      <c r="M26425" s="5"/>
      <c r="N26425" s="6"/>
    </row>
    <row r="26426" spans="8:14" x14ac:dyDescent="0.55000000000000004">
      <c r="H26426" s="4"/>
      <c r="M26426" s="5"/>
      <c r="N26426" s="6"/>
    </row>
    <row r="26427" spans="8:14" x14ac:dyDescent="0.55000000000000004">
      <c r="H26427" s="4"/>
      <c r="M26427" s="5"/>
      <c r="N26427" s="6"/>
    </row>
    <row r="26428" spans="8:14" x14ac:dyDescent="0.55000000000000004">
      <c r="H26428" s="4"/>
      <c r="M26428" s="5"/>
      <c r="N26428" s="6"/>
    </row>
    <row r="26429" spans="8:14" x14ac:dyDescent="0.55000000000000004">
      <c r="H26429" s="4"/>
      <c r="M26429" s="5"/>
      <c r="N26429" s="6"/>
    </row>
    <row r="26430" spans="8:14" x14ac:dyDescent="0.55000000000000004">
      <c r="H26430" s="4"/>
      <c r="M26430" s="5"/>
      <c r="N26430" s="6"/>
    </row>
    <row r="26431" spans="8:14" x14ac:dyDescent="0.55000000000000004">
      <c r="H26431" s="4"/>
      <c r="M26431" s="5"/>
      <c r="N26431" s="6"/>
    </row>
    <row r="26432" spans="8:14" x14ac:dyDescent="0.55000000000000004">
      <c r="H26432" s="4"/>
      <c r="M26432" s="5"/>
      <c r="N26432" s="6"/>
    </row>
    <row r="26433" spans="8:14" x14ac:dyDescent="0.55000000000000004">
      <c r="H26433" s="4"/>
      <c r="M26433" s="5"/>
      <c r="N26433" s="6"/>
    </row>
    <row r="26434" spans="8:14" x14ac:dyDescent="0.55000000000000004">
      <c r="H26434" s="4"/>
      <c r="M26434" s="5"/>
      <c r="N26434" s="6"/>
    </row>
    <row r="26435" spans="8:14" x14ac:dyDescent="0.55000000000000004">
      <c r="H26435" s="4"/>
      <c r="M26435" s="5"/>
      <c r="N26435" s="6"/>
    </row>
    <row r="26436" spans="8:14" x14ac:dyDescent="0.55000000000000004">
      <c r="H26436" s="4"/>
      <c r="M26436" s="5"/>
      <c r="N26436" s="6"/>
    </row>
    <row r="26437" spans="8:14" x14ac:dyDescent="0.55000000000000004">
      <c r="H26437" s="4"/>
      <c r="M26437" s="5"/>
      <c r="N26437" s="6"/>
    </row>
    <row r="26438" spans="8:14" x14ac:dyDescent="0.55000000000000004">
      <c r="H26438" s="4"/>
      <c r="M26438" s="5"/>
      <c r="N26438" s="6"/>
    </row>
    <row r="26439" spans="8:14" x14ac:dyDescent="0.55000000000000004">
      <c r="H26439" s="4"/>
      <c r="M26439" s="5"/>
      <c r="N26439" s="6"/>
    </row>
    <row r="26440" spans="8:14" x14ac:dyDescent="0.55000000000000004">
      <c r="H26440" s="4"/>
      <c r="M26440" s="5"/>
      <c r="N26440" s="6"/>
    </row>
    <row r="26441" spans="8:14" x14ac:dyDescent="0.55000000000000004">
      <c r="H26441" s="4"/>
      <c r="M26441" s="5"/>
      <c r="N26441" s="6"/>
    </row>
    <row r="26442" spans="8:14" x14ac:dyDescent="0.55000000000000004">
      <c r="H26442" s="4"/>
      <c r="M26442" s="5"/>
      <c r="N26442" s="6"/>
    </row>
    <row r="26443" spans="8:14" x14ac:dyDescent="0.55000000000000004">
      <c r="H26443" s="4"/>
      <c r="M26443" s="5"/>
      <c r="N26443" s="6"/>
    </row>
    <row r="26444" spans="8:14" x14ac:dyDescent="0.55000000000000004">
      <c r="H26444" s="4"/>
      <c r="M26444" s="5"/>
      <c r="N26444" s="6"/>
    </row>
    <row r="26445" spans="8:14" x14ac:dyDescent="0.55000000000000004">
      <c r="H26445" s="4"/>
      <c r="M26445" s="5"/>
      <c r="N26445" s="6"/>
    </row>
    <row r="26446" spans="8:14" x14ac:dyDescent="0.55000000000000004">
      <c r="H26446" s="4"/>
      <c r="M26446" s="5"/>
      <c r="N26446" s="6"/>
    </row>
    <row r="26447" spans="8:14" x14ac:dyDescent="0.55000000000000004">
      <c r="H26447" s="4"/>
      <c r="M26447" s="5"/>
      <c r="N26447" s="6"/>
    </row>
    <row r="26448" spans="8:14" x14ac:dyDescent="0.55000000000000004">
      <c r="H26448" s="4"/>
      <c r="M26448" s="5"/>
      <c r="N26448" s="6"/>
    </row>
    <row r="26449" spans="8:14" x14ac:dyDescent="0.55000000000000004">
      <c r="H26449" s="4"/>
      <c r="M26449" s="5"/>
      <c r="N26449" s="6"/>
    </row>
    <row r="26450" spans="8:14" x14ac:dyDescent="0.55000000000000004">
      <c r="H26450" s="4"/>
      <c r="M26450" s="5"/>
      <c r="N26450" s="6"/>
    </row>
    <row r="26451" spans="8:14" x14ac:dyDescent="0.55000000000000004">
      <c r="H26451" s="4"/>
      <c r="M26451" s="5"/>
      <c r="N26451" s="6"/>
    </row>
    <row r="26452" spans="8:14" x14ac:dyDescent="0.55000000000000004">
      <c r="H26452" s="4"/>
      <c r="M26452" s="5"/>
      <c r="N26452" s="6"/>
    </row>
    <row r="26453" spans="8:14" x14ac:dyDescent="0.55000000000000004">
      <c r="H26453" s="4"/>
      <c r="M26453" s="5"/>
      <c r="N26453" s="6"/>
    </row>
    <row r="26454" spans="8:14" x14ac:dyDescent="0.55000000000000004">
      <c r="H26454" s="4"/>
      <c r="M26454" s="5"/>
      <c r="N26454" s="6"/>
    </row>
    <row r="26455" spans="8:14" x14ac:dyDescent="0.55000000000000004">
      <c r="H26455" s="4"/>
      <c r="M26455" s="5"/>
      <c r="N26455" s="6"/>
    </row>
    <row r="26456" spans="8:14" x14ac:dyDescent="0.55000000000000004">
      <c r="H26456" s="4"/>
      <c r="M26456" s="5"/>
      <c r="N26456" s="6"/>
    </row>
    <row r="26457" spans="8:14" x14ac:dyDescent="0.55000000000000004">
      <c r="H26457" s="4"/>
      <c r="M26457" s="5"/>
      <c r="N26457" s="6"/>
    </row>
    <row r="26458" spans="8:14" x14ac:dyDescent="0.55000000000000004">
      <c r="H26458" s="4"/>
      <c r="M26458" s="5"/>
      <c r="N26458" s="6"/>
    </row>
    <row r="26459" spans="8:14" x14ac:dyDescent="0.55000000000000004">
      <c r="H26459" s="4"/>
      <c r="M26459" s="5"/>
      <c r="N26459" s="6"/>
    </row>
    <row r="26460" spans="8:14" x14ac:dyDescent="0.55000000000000004">
      <c r="H26460" s="4"/>
      <c r="M26460" s="5"/>
      <c r="N26460" s="6"/>
    </row>
    <row r="26461" spans="8:14" x14ac:dyDescent="0.55000000000000004">
      <c r="H26461" s="4"/>
      <c r="M26461" s="5"/>
      <c r="N26461" s="6"/>
    </row>
    <row r="26462" spans="8:14" x14ac:dyDescent="0.55000000000000004">
      <c r="H26462" s="4"/>
      <c r="M26462" s="5"/>
      <c r="N26462" s="6"/>
    </row>
    <row r="26463" spans="8:14" x14ac:dyDescent="0.55000000000000004">
      <c r="H26463" s="4"/>
      <c r="M26463" s="5"/>
      <c r="N26463" s="6"/>
    </row>
    <row r="26464" spans="8:14" x14ac:dyDescent="0.55000000000000004">
      <c r="H26464" s="4"/>
      <c r="M26464" s="5"/>
      <c r="N26464" s="6"/>
    </row>
    <row r="26465" spans="8:14" x14ac:dyDescent="0.55000000000000004">
      <c r="H26465" s="4"/>
      <c r="M26465" s="5"/>
      <c r="N26465" s="6"/>
    </row>
    <row r="26466" spans="8:14" x14ac:dyDescent="0.55000000000000004">
      <c r="H26466" s="4"/>
      <c r="M26466" s="5"/>
      <c r="N26466" s="6"/>
    </row>
    <row r="26467" spans="8:14" x14ac:dyDescent="0.55000000000000004">
      <c r="H26467" s="4"/>
      <c r="M26467" s="5"/>
      <c r="N26467" s="6"/>
    </row>
    <row r="26468" spans="8:14" x14ac:dyDescent="0.55000000000000004">
      <c r="H26468" s="4"/>
      <c r="M26468" s="5"/>
      <c r="N26468" s="6"/>
    </row>
    <row r="26469" spans="8:14" x14ac:dyDescent="0.55000000000000004">
      <c r="H26469" s="4"/>
      <c r="M26469" s="5"/>
      <c r="N26469" s="6"/>
    </row>
    <row r="26470" spans="8:14" x14ac:dyDescent="0.55000000000000004">
      <c r="H26470" s="4"/>
      <c r="M26470" s="5"/>
      <c r="N26470" s="6"/>
    </row>
    <row r="26471" spans="8:14" x14ac:dyDescent="0.55000000000000004">
      <c r="H26471" s="4"/>
      <c r="M26471" s="5"/>
      <c r="N26471" s="6"/>
    </row>
    <row r="26472" spans="8:14" x14ac:dyDescent="0.55000000000000004">
      <c r="H26472" s="4"/>
      <c r="M26472" s="5"/>
      <c r="N26472" s="6"/>
    </row>
    <row r="26473" spans="8:14" x14ac:dyDescent="0.55000000000000004">
      <c r="H26473" s="4"/>
      <c r="M26473" s="5"/>
      <c r="N26473" s="6"/>
    </row>
    <row r="26474" spans="8:14" x14ac:dyDescent="0.55000000000000004">
      <c r="H26474" s="4"/>
      <c r="M26474" s="5"/>
      <c r="N26474" s="6"/>
    </row>
    <row r="26475" spans="8:14" x14ac:dyDescent="0.55000000000000004">
      <c r="H26475" s="4"/>
      <c r="M26475" s="5"/>
      <c r="N26475" s="6"/>
    </row>
    <row r="26476" spans="8:14" x14ac:dyDescent="0.55000000000000004">
      <c r="H26476" s="4"/>
      <c r="M26476" s="5"/>
      <c r="N26476" s="6"/>
    </row>
    <row r="26477" spans="8:14" x14ac:dyDescent="0.55000000000000004">
      <c r="H26477" s="4"/>
      <c r="M26477" s="5"/>
      <c r="N26477" s="6"/>
    </row>
    <row r="26478" spans="8:14" x14ac:dyDescent="0.55000000000000004">
      <c r="H26478" s="4"/>
      <c r="M26478" s="5"/>
      <c r="N26478" s="6"/>
    </row>
    <row r="26479" spans="8:14" x14ac:dyDescent="0.55000000000000004">
      <c r="H26479" s="4"/>
      <c r="M26479" s="5"/>
      <c r="N26479" s="6"/>
    </row>
    <row r="26480" spans="8:14" x14ac:dyDescent="0.55000000000000004">
      <c r="H26480" s="4"/>
      <c r="M26480" s="5"/>
      <c r="N26480" s="6"/>
    </row>
    <row r="26481" spans="8:14" x14ac:dyDescent="0.55000000000000004">
      <c r="H26481" s="4"/>
      <c r="M26481" s="5"/>
      <c r="N26481" s="6"/>
    </row>
    <row r="26482" spans="8:14" x14ac:dyDescent="0.55000000000000004">
      <c r="H26482" s="4"/>
      <c r="M26482" s="5"/>
      <c r="N26482" s="6"/>
    </row>
    <row r="26483" spans="8:14" x14ac:dyDescent="0.55000000000000004">
      <c r="H26483" s="4"/>
      <c r="M26483" s="5"/>
      <c r="N26483" s="6"/>
    </row>
    <row r="26484" spans="8:14" x14ac:dyDescent="0.55000000000000004">
      <c r="H26484" s="4"/>
      <c r="M26484" s="5"/>
      <c r="N26484" s="6"/>
    </row>
    <row r="26485" spans="8:14" x14ac:dyDescent="0.55000000000000004">
      <c r="H26485" s="4"/>
      <c r="M26485" s="5"/>
      <c r="N26485" s="6"/>
    </row>
    <row r="26486" spans="8:14" x14ac:dyDescent="0.55000000000000004">
      <c r="H26486" s="4"/>
      <c r="M26486" s="5"/>
      <c r="N26486" s="6"/>
    </row>
    <row r="26487" spans="8:14" x14ac:dyDescent="0.55000000000000004">
      <c r="H26487" s="4"/>
      <c r="M26487" s="5"/>
      <c r="N26487" s="6"/>
    </row>
    <row r="26488" spans="8:14" x14ac:dyDescent="0.55000000000000004">
      <c r="H26488" s="4"/>
      <c r="M26488" s="5"/>
      <c r="N26488" s="6"/>
    </row>
    <row r="26489" spans="8:14" x14ac:dyDescent="0.55000000000000004">
      <c r="H26489" s="4"/>
      <c r="M26489" s="5"/>
      <c r="N26489" s="6"/>
    </row>
    <row r="26490" spans="8:14" x14ac:dyDescent="0.55000000000000004">
      <c r="H26490" s="4"/>
      <c r="M26490" s="5"/>
      <c r="N26490" s="6"/>
    </row>
    <row r="26491" spans="8:14" x14ac:dyDescent="0.55000000000000004">
      <c r="H26491" s="4"/>
      <c r="M26491" s="5"/>
      <c r="N26491" s="6"/>
    </row>
    <row r="26492" spans="8:14" x14ac:dyDescent="0.55000000000000004">
      <c r="H26492" s="4"/>
      <c r="M26492" s="5"/>
      <c r="N26492" s="6"/>
    </row>
    <row r="26493" spans="8:14" x14ac:dyDescent="0.55000000000000004">
      <c r="H26493" s="4"/>
      <c r="M26493" s="5"/>
      <c r="N26493" s="6"/>
    </row>
    <row r="26494" spans="8:14" x14ac:dyDescent="0.55000000000000004">
      <c r="H26494" s="4"/>
      <c r="M26494" s="5"/>
      <c r="N26494" s="6"/>
    </row>
    <row r="26495" spans="8:14" x14ac:dyDescent="0.55000000000000004">
      <c r="H26495" s="4"/>
      <c r="M26495" s="5"/>
      <c r="N26495" s="6"/>
    </row>
    <row r="26496" spans="8:14" x14ac:dyDescent="0.55000000000000004">
      <c r="H26496" s="4"/>
      <c r="M26496" s="5"/>
      <c r="N26496" s="6"/>
    </row>
    <row r="26497" spans="8:14" x14ac:dyDescent="0.55000000000000004">
      <c r="H26497" s="4"/>
      <c r="M26497" s="5"/>
      <c r="N26497" s="6"/>
    </row>
    <row r="26498" spans="8:14" x14ac:dyDescent="0.55000000000000004">
      <c r="H26498" s="4"/>
      <c r="M26498" s="5"/>
      <c r="N26498" s="6"/>
    </row>
    <row r="26499" spans="8:14" x14ac:dyDescent="0.55000000000000004">
      <c r="H26499" s="4"/>
      <c r="M26499" s="5"/>
      <c r="N26499" s="6"/>
    </row>
    <row r="26500" spans="8:14" x14ac:dyDescent="0.55000000000000004">
      <c r="H26500" s="4"/>
      <c r="M26500" s="5"/>
      <c r="N26500" s="6"/>
    </row>
    <row r="26501" spans="8:14" x14ac:dyDescent="0.55000000000000004">
      <c r="H26501" s="4"/>
      <c r="M26501" s="5"/>
      <c r="N26501" s="6"/>
    </row>
    <row r="26502" spans="8:14" x14ac:dyDescent="0.55000000000000004">
      <c r="H26502" s="4"/>
      <c r="M26502" s="5"/>
      <c r="N26502" s="6"/>
    </row>
    <row r="26503" spans="8:14" x14ac:dyDescent="0.55000000000000004">
      <c r="H26503" s="4"/>
      <c r="M26503" s="5"/>
      <c r="N26503" s="6"/>
    </row>
    <row r="26504" spans="8:14" x14ac:dyDescent="0.55000000000000004">
      <c r="H26504" s="4"/>
      <c r="M26504" s="5"/>
      <c r="N26504" s="6"/>
    </row>
    <row r="26505" spans="8:14" x14ac:dyDescent="0.55000000000000004">
      <c r="H26505" s="4"/>
      <c r="M26505" s="5"/>
      <c r="N26505" s="6"/>
    </row>
    <row r="26506" spans="8:14" x14ac:dyDescent="0.55000000000000004">
      <c r="H26506" s="4"/>
      <c r="M26506" s="5"/>
      <c r="N26506" s="6"/>
    </row>
    <row r="26507" spans="8:14" x14ac:dyDescent="0.55000000000000004">
      <c r="H26507" s="4"/>
      <c r="M26507" s="5"/>
      <c r="N26507" s="6"/>
    </row>
    <row r="26508" spans="8:14" x14ac:dyDescent="0.55000000000000004">
      <c r="H26508" s="4"/>
      <c r="M26508" s="5"/>
      <c r="N26508" s="6"/>
    </row>
    <row r="26509" spans="8:14" x14ac:dyDescent="0.55000000000000004">
      <c r="H26509" s="4"/>
      <c r="M26509" s="5"/>
      <c r="N26509" s="6"/>
    </row>
    <row r="26510" spans="8:14" x14ac:dyDescent="0.55000000000000004">
      <c r="H26510" s="4"/>
      <c r="M26510" s="5"/>
      <c r="N26510" s="6"/>
    </row>
    <row r="26511" spans="8:14" x14ac:dyDescent="0.55000000000000004">
      <c r="H26511" s="4"/>
      <c r="M26511" s="5"/>
      <c r="N26511" s="6"/>
    </row>
    <row r="26512" spans="8:14" x14ac:dyDescent="0.55000000000000004">
      <c r="H26512" s="4"/>
      <c r="M26512" s="5"/>
      <c r="N26512" s="6"/>
    </row>
    <row r="26513" spans="8:14" x14ac:dyDescent="0.55000000000000004">
      <c r="H26513" s="4"/>
      <c r="M26513" s="5"/>
      <c r="N26513" s="6"/>
    </row>
    <row r="26514" spans="8:14" x14ac:dyDescent="0.55000000000000004">
      <c r="H26514" s="4"/>
      <c r="M26514" s="5"/>
      <c r="N26514" s="6"/>
    </row>
    <row r="26515" spans="8:14" x14ac:dyDescent="0.55000000000000004">
      <c r="H26515" s="4"/>
      <c r="M26515" s="5"/>
      <c r="N26515" s="6"/>
    </row>
    <row r="26516" spans="8:14" x14ac:dyDescent="0.55000000000000004">
      <c r="H26516" s="4"/>
      <c r="M26516" s="5"/>
      <c r="N26516" s="6"/>
    </row>
    <row r="26517" spans="8:14" x14ac:dyDescent="0.55000000000000004">
      <c r="H26517" s="4"/>
      <c r="M26517" s="5"/>
      <c r="N26517" s="6"/>
    </row>
    <row r="26518" spans="8:14" x14ac:dyDescent="0.55000000000000004">
      <c r="H26518" s="4"/>
      <c r="M26518" s="5"/>
      <c r="N26518" s="6"/>
    </row>
    <row r="26519" spans="8:14" x14ac:dyDescent="0.55000000000000004">
      <c r="H26519" s="4"/>
      <c r="M26519" s="5"/>
      <c r="N26519" s="6"/>
    </row>
    <row r="26520" spans="8:14" x14ac:dyDescent="0.55000000000000004">
      <c r="H26520" s="4"/>
      <c r="M26520" s="5"/>
      <c r="N26520" s="6"/>
    </row>
    <row r="26521" spans="8:14" x14ac:dyDescent="0.55000000000000004">
      <c r="H26521" s="4"/>
      <c r="M26521" s="5"/>
      <c r="N26521" s="6"/>
    </row>
    <row r="26522" spans="8:14" x14ac:dyDescent="0.55000000000000004">
      <c r="H26522" s="4"/>
      <c r="M26522" s="5"/>
      <c r="N26522" s="6"/>
    </row>
    <row r="26523" spans="8:14" x14ac:dyDescent="0.55000000000000004">
      <c r="H26523" s="4"/>
      <c r="M26523" s="5"/>
      <c r="N26523" s="6"/>
    </row>
    <row r="26524" spans="8:14" x14ac:dyDescent="0.55000000000000004">
      <c r="H26524" s="4"/>
      <c r="M26524" s="5"/>
      <c r="N26524" s="6"/>
    </row>
    <row r="26525" spans="8:14" x14ac:dyDescent="0.55000000000000004">
      <c r="H26525" s="4"/>
      <c r="M26525" s="5"/>
      <c r="N26525" s="6"/>
    </row>
    <row r="26526" spans="8:14" x14ac:dyDescent="0.55000000000000004">
      <c r="H26526" s="4"/>
      <c r="M26526" s="5"/>
      <c r="N26526" s="6"/>
    </row>
    <row r="26527" spans="8:14" x14ac:dyDescent="0.55000000000000004">
      <c r="H26527" s="4"/>
      <c r="M26527" s="5"/>
      <c r="N26527" s="6"/>
    </row>
    <row r="26528" spans="8:14" x14ac:dyDescent="0.55000000000000004">
      <c r="H26528" s="4"/>
      <c r="M26528" s="5"/>
      <c r="N26528" s="6"/>
    </row>
    <row r="26529" spans="8:14" x14ac:dyDescent="0.55000000000000004">
      <c r="H26529" s="4"/>
      <c r="M26529" s="5"/>
      <c r="N26529" s="6"/>
    </row>
    <row r="26530" spans="8:14" x14ac:dyDescent="0.55000000000000004">
      <c r="H26530" s="4"/>
      <c r="M26530" s="5"/>
      <c r="N26530" s="6"/>
    </row>
    <row r="26531" spans="8:14" x14ac:dyDescent="0.55000000000000004">
      <c r="H26531" s="4"/>
      <c r="M26531" s="5"/>
      <c r="N26531" s="6"/>
    </row>
    <row r="26532" spans="8:14" x14ac:dyDescent="0.55000000000000004">
      <c r="H26532" s="4"/>
      <c r="M26532" s="5"/>
      <c r="N26532" s="6"/>
    </row>
    <row r="26533" spans="8:14" x14ac:dyDescent="0.55000000000000004">
      <c r="H26533" s="4"/>
      <c r="M26533" s="5"/>
      <c r="N26533" s="6"/>
    </row>
    <row r="26534" spans="8:14" x14ac:dyDescent="0.55000000000000004">
      <c r="H26534" s="4"/>
      <c r="M26534" s="5"/>
      <c r="N26534" s="6"/>
    </row>
    <row r="26535" spans="8:14" x14ac:dyDescent="0.55000000000000004">
      <c r="H26535" s="4"/>
      <c r="M26535" s="5"/>
      <c r="N26535" s="6"/>
    </row>
    <row r="26536" spans="8:14" x14ac:dyDescent="0.55000000000000004">
      <c r="H26536" s="4"/>
      <c r="M26536" s="5"/>
      <c r="N26536" s="6"/>
    </row>
    <row r="26537" spans="8:14" x14ac:dyDescent="0.55000000000000004">
      <c r="H26537" s="4"/>
      <c r="M26537" s="5"/>
      <c r="N26537" s="6"/>
    </row>
    <row r="26538" spans="8:14" x14ac:dyDescent="0.55000000000000004">
      <c r="H26538" s="4"/>
      <c r="M26538" s="5"/>
      <c r="N26538" s="6"/>
    </row>
    <row r="26539" spans="8:14" x14ac:dyDescent="0.55000000000000004">
      <c r="H26539" s="4"/>
      <c r="M26539" s="5"/>
      <c r="N26539" s="6"/>
    </row>
    <row r="26540" spans="8:14" x14ac:dyDescent="0.55000000000000004">
      <c r="H26540" s="4"/>
      <c r="M26540" s="5"/>
      <c r="N26540" s="6"/>
    </row>
    <row r="26541" spans="8:14" x14ac:dyDescent="0.55000000000000004">
      <c r="H26541" s="4"/>
      <c r="M26541" s="5"/>
      <c r="N26541" s="6"/>
    </row>
    <row r="26542" spans="8:14" x14ac:dyDescent="0.55000000000000004">
      <c r="H26542" s="4"/>
      <c r="M26542" s="5"/>
      <c r="N26542" s="6"/>
    </row>
    <row r="26543" spans="8:14" x14ac:dyDescent="0.55000000000000004">
      <c r="H26543" s="4"/>
      <c r="M26543" s="5"/>
      <c r="N26543" s="6"/>
    </row>
    <row r="26544" spans="8:14" x14ac:dyDescent="0.55000000000000004">
      <c r="H26544" s="4"/>
      <c r="M26544" s="5"/>
      <c r="N26544" s="6"/>
    </row>
    <row r="26545" spans="8:14" x14ac:dyDescent="0.55000000000000004">
      <c r="H26545" s="4"/>
      <c r="M26545" s="5"/>
      <c r="N26545" s="6"/>
    </row>
    <row r="26546" spans="8:14" x14ac:dyDescent="0.55000000000000004">
      <c r="H26546" s="4"/>
      <c r="M26546" s="5"/>
      <c r="N26546" s="6"/>
    </row>
    <row r="26547" spans="8:14" x14ac:dyDescent="0.55000000000000004">
      <c r="H26547" s="4"/>
      <c r="M26547" s="5"/>
      <c r="N26547" s="6"/>
    </row>
    <row r="26548" spans="8:14" x14ac:dyDescent="0.55000000000000004">
      <c r="H26548" s="4"/>
      <c r="M26548" s="5"/>
      <c r="N26548" s="6"/>
    </row>
    <row r="26549" spans="8:14" x14ac:dyDescent="0.55000000000000004">
      <c r="H26549" s="4"/>
      <c r="M26549" s="5"/>
      <c r="N26549" s="6"/>
    </row>
    <row r="26550" spans="8:14" x14ac:dyDescent="0.55000000000000004">
      <c r="H26550" s="4"/>
      <c r="M26550" s="5"/>
      <c r="N26550" s="6"/>
    </row>
    <row r="26551" spans="8:14" x14ac:dyDescent="0.55000000000000004">
      <c r="H26551" s="4"/>
      <c r="M26551" s="5"/>
      <c r="N26551" s="6"/>
    </row>
    <row r="26552" spans="8:14" x14ac:dyDescent="0.55000000000000004">
      <c r="H26552" s="4"/>
      <c r="M26552" s="5"/>
      <c r="N26552" s="6"/>
    </row>
    <row r="26553" spans="8:14" x14ac:dyDescent="0.55000000000000004">
      <c r="H26553" s="4"/>
      <c r="M26553" s="5"/>
      <c r="N26553" s="6"/>
    </row>
    <row r="26554" spans="8:14" x14ac:dyDescent="0.55000000000000004">
      <c r="H26554" s="4"/>
      <c r="M26554" s="5"/>
      <c r="N26554" s="6"/>
    </row>
    <row r="26555" spans="8:14" x14ac:dyDescent="0.55000000000000004">
      <c r="H26555" s="4"/>
      <c r="M26555" s="5"/>
      <c r="N26555" s="6"/>
    </row>
    <row r="26556" spans="8:14" x14ac:dyDescent="0.55000000000000004">
      <c r="H26556" s="4"/>
      <c r="M26556" s="5"/>
      <c r="N26556" s="6"/>
    </row>
    <row r="26557" spans="8:14" x14ac:dyDescent="0.55000000000000004">
      <c r="H26557" s="4"/>
      <c r="M26557" s="5"/>
      <c r="N26557" s="6"/>
    </row>
    <row r="26558" spans="8:14" x14ac:dyDescent="0.55000000000000004">
      <c r="H26558" s="4"/>
      <c r="M26558" s="5"/>
      <c r="N26558" s="6"/>
    </row>
    <row r="26559" spans="8:14" x14ac:dyDescent="0.55000000000000004">
      <c r="H26559" s="4"/>
      <c r="M26559" s="5"/>
      <c r="N26559" s="6"/>
    </row>
    <row r="26560" spans="8:14" x14ac:dyDescent="0.55000000000000004">
      <c r="H26560" s="4"/>
      <c r="M26560" s="5"/>
      <c r="N26560" s="6"/>
    </row>
    <row r="26561" spans="8:14" x14ac:dyDescent="0.55000000000000004">
      <c r="H26561" s="4"/>
      <c r="M26561" s="5"/>
      <c r="N26561" s="6"/>
    </row>
    <row r="26562" spans="8:14" x14ac:dyDescent="0.55000000000000004">
      <c r="H26562" s="4"/>
      <c r="M26562" s="5"/>
      <c r="N26562" s="6"/>
    </row>
    <row r="26563" spans="8:14" x14ac:dyDescent="0.55000000000000004">
      <c r="H26563" s="4"/>
      <c r="M26563" s="5"/>
      <c r="N26563" s="6"/>
    </row>
    <row r="26564" spans="8:14" x14ac:dyDescent="0.55000000000000004">
      <c r="H26564" s="4"/>
      <c r="M26564" s="5"/>
      <c r="N26564" s="6"/>
    </row>
    <row r="26565" spans="8:14" x14ac:dyDescent="0.55000000000000004">
      <c r="H26565" s="4"/>
      <c r="M26565" s="5"/>
      <c r="N26565" s="6"/>
    </row>
    <row r="26566" spans="8:14" x14ac:dyDescent="0.55000000000000004">
      <c r="H26566" s="4"/>
      <c r="M26566" s="5"/>
      <c r="N26566" s="6"/>
    </row>
    <row r="26567" spans="8:14" x14ac:dyDescent="0.55000000000000004">
      <c r="H26567" s="4"/>
      <c r="M26567" s="5"/>
      <c r="N26567" s="6"/>
    </row>
    <row r="26568" spans="8:14" x14ac:dyDescent="0.55000000000000004">
      <c r="H26568" s="4"/>
      <c r="M26568" s="5"/>
      <c r="N26568" s="6"/>
    </row>
    <row r="26569" spans="8:14" x14ac:dyDescent="0.55000000000000004">
      <c r="H26569" s="4"/>
      <c r="M26569" s="5"/>
      <c r="N26569" s="6"/>
    </row>
    <row r="26570" spans="8:14" x14ac:dyDescent="0.55000000000000004">
      <c r="H26570" s="4"/>
      <c r="M26570" s="5"/>
      <c r="N26570" s="6"/>
    </row>
    <row r="26571" spans="8:14" x14ac:dyDescent="0.55000000000000004">
      <c r="H26571" s="4"/>
      <c r="M26571" s="5"/>
      <c r="N26571" s="6"/>
    </row>
    <row r="26572" spans="8:14" x14ac:dyDescent="0.55000000000000004">
      <c r="H26572" s="4"/>
      <c r="M26572" s="5"/>
      <c r="N26572" s="6"/>
    </row>
    <row r="26573" spans="8:14" x14ac:dyDescent="0.55000000000000004">
      <c r="H26573" s="4"/>
      <c r="M26573" s="5"/>
      <c r="N26573" s="6"/>
    </row>
    <row r="26574" spans="8:14" x14ac:dyDescent="0.55000000000000004">
      <c r="H26574" s="4"/>
      <c r="M26574" s="5"/>
      <c r="N26574" s="6"/>
    </row>
    <row r="26575" spans="8:14" x14ac:dyDescent="0.55000000000000004">
      <c r="H26575" s="4"/>
      <c r="M26575" s="5"/>
      <c r="N26575" s="6"/>
    </row>
    <row r="26576" spans="8:14" x14ac:dyDescent="0.55000000000000004">
      <c r="H26576" s="4"/>
      <c r="M26576" s="5"/>
      <c r="N26576" s="6"/>
    </row>
    <row r="26577" spans="8:14" x14ac:dyDescent="0.55000000000000004">
      <c r="H26577" s="4"/>
      <c r="M26577" s="5"/>
      <c r="N26577" s="6"/>
    </row>
    <row r="26578" spans="8:14" x14ac:dyDescent="0.55000000000000004">
      <c r="H26578" s="4"/>
      <c r="M26578" s="5"/>
      <c r="N26578" s="6"/>
    </row>
    <row r="26579" spans="8:14" x14ac:dyDescent="0.55000000000000004">
      <c r="H26579" s="4"/>
      <c r="M26579" s="5"/>
      <c r="N26579" s="6"/>
    </row>
    <row r="26580" spans="8:14" x14ac:dyDescent="0.55000000000000004">
      <c r="H26580" s="4"/>
      <c r="M26580" s="5"/>
      <c r="N26580" s="6"/>
    </row>
    <row r="26581" spans="8:14" x14ac:dyDescent="0.55000000000000004">
      <c r="H26581" s="4"/>
      <c r="M26581" s="5"/>
      <c r="N26581" s="6"/>
    </row>
    <row r="26582" spans="8:14" x14ac:dyDescent="0.55000000000000004">
      <c r="H26582" s="4"/>
      <c r="M26582" s="5"/>
      <c r="N26582" s="6"/>
    </row>
    <row r="26583" spans="8:14" x14ac:dyDescent="0.55000000000000004">
      <c r="H26583" s="4"/>
      <c r="M26583" s="5"/>
      <c r="N26583" s="6"/>
    </row>
    <row r="26584" spans="8:14" x14ac:dyDescent="0.55000000000000004">
      <c r="H26584" s="4"/>
      <c r="M26584" s="5"/>
      <c r="N26584" s="6"/>
    </row>
    <row r="26585" spans="8:14" x14ac:dyDescent="0.55000000000000004">
      <c r="H26585" s="4"/>
      <c r="M26585" s="5"/>
      <c r="N26585" s="6"/>
    </row>
    <row r="26586" spans="8:14" x14ac:dyDescent="0.55000000000000004">
      <c r="H26586" s="4"/>
      <c r="M26586" s="5"/>
      <c r="N26586" s="6"/>
    </row>
    <row r="26587" spans="8:14" x14ac:dyDescent="0.55000000000000004">
      <c r="H26587" s="4"/>
      <c r="M26587" s="5"/>
      <c r="N26587" s="6"/>
    </row>
    <row r="26588" spans="8:14" x14ac:dyDescent="0.55000000000000004">
      <c r="H26588" s="4"/>
      <c r="M26588" s="5"/>
      <c r="N26588" s="6"/>
    </row>
    <row r="26589" spans="8:14" x14ac:dyDescent="0.55000000000000004">
      <c r="H26589" s="4"/>
      <c r="M26589" s="5"/>
      <c r="N26589" s="6"/>
    </row>
    <row r="26590" spans="8:14" x14ac:dyDescent="0.55000000000000004">
      <c r="H26590" s="4"/>
      <c r="M26590" s="5"/>
      <c r="N26590" s="6"/>
    </row>
    <row r="26591" spans="8:14" x14ac:dyDescent="0.55000000000000004">
      <c r="H26591" s="4"/>
      <c r="M26591" s="5"/>
      <c r="N26591" s="6"/>
    </row>
    <row r="26592" spans="8:14" x14ac:dyDescent="0.55000000000000004">
      <c r="H26592" s="4"/>
      <c r="M26592" s="5"/>
      <c r="N26592" s="6"/>
    </row>
    <row r="26593" spans="8:14" x14ac:dyDescent="0.55000000000000004">
      <c r="H26593" s="4"/>
      <c r="M26593" s="5"/>
      <c r="N26593" s="6"/>
    </row>
    <row r="26594" spans="8:14" x14ac:dyDescent="0.55000000000000004">
      <c r="H26594" s="4"/>
      <c r="M26594" s="5"/>
      <c r="N26594" s="6"/>
    </row>
    <row r="26595" spans="8:14" x14ac:dyDescent="0.55000000000000004">
      <c r="H26595" s="4"/>
      <c r="M26595" s="5"/>
      <c r="N26595" s="6"/>
    </row>
    <row r="26596" spans="8:14" x14ac:dyDescent="0.55000000000000004">
      <c r="H26596" s="4"/>
      <c r="M26596" s="5"/>
      <c r="N26596" s="6"/>
    </row>
    <row r="26597" spans="8:14" x14ac:dyDescent="0.55000000000000004">
      <c r="H26597" s="4"/>
      <c r="M26597" s="5"/>
      <c r="N26597" s="6"/>
    </row>
    <row r="26598" spans="8:14" x14ac:dyDescent="0.55000000000000004">
      <c r="H26598" s="4"/>
      <c r="M26598" s="5"/>
      <c r="N26598" s="6"/>
    </row>
    <row r="26599" spans="8:14" x14ac:dyDescent="0.55000000000000004">
      <c r="H26599" s="4"/>
      <c r="M26599" s="5"/>
      <c r="N26599" s="6"/>
    </row>
    <row r="26600" spans="8:14" x14ac:dyDescent="0.55000000000000004">
      <c r="H26600" s="4"/>
      <c r="M26600" s="5"/>
      <c r="N26600" s="6"/>
    </row>
    <row r="26601" spans="8:14" x14ac:dyDescent="0.55000000000000004">
      <c r="H26601" s="4"/>
      <c r="M26601" s="5"/>
      <c r="N26601" s="6"/>
    </row>
    <row r="26602" spans="8:14" x14ac:dyDescent="0.55000000000000004">
      <c r="H26602" s="4"/>
      <c r="M26602" s="5"/>
      <c r="N26602" s="6"/>
    </row>
    <row r="26603" spans="8:14" x14ac:dyDescent="0.55000000000000004">
      <c r="H26603" s="4"/>
      <c r="M26603" s="5"/>
      <c r="N26603" s="6"/>
    </row>
    <row r="26604" spans="8:14" x14ac:dyDescent="0.55000000000000004">
      <c r="H26604" s="4"/>
      <c r="M26604" s="5"/>
      <c r="N26604" s="6"/>
    </row>
    <row r="26605" spans="8:14" x14ac:dyDescent="0.55000000000000004">
      <c r="H26605" s="4"/>
      <c r="M26605" s="5"/>
      <c r="N26605" s="6"/>
    </row>
    <row r="26606" spans="8:14" x14ac:dyDescent="0.55000000000000004">
      <c r="H26606" s="4"/>
      <c r="M26606" s="5"/>
      <c r="N26606" s="6"/>
    </row>
    <row r="26607" spans="8:14" x14ac:dyDescent="0.55000000000000004">
      <c r="H26607" s="4"/>
      <c r="M26607" s="5"/>
      <c r="N26607" s="6"/>
    </row>
    <row r="26608" spans="8:14" x14ac:dyDescent="0.55000000000000004">
      <c r="H26608" s="4"/>
      <c r="M26608" s="5"/>
      <c r="N26608" s="6"/>
    </row>
    <row r="26609" spans="8:14" x14ac:dyDescent="0.55000000000000004">
      <c r="H26609" s="4"/>
      <c r="M26609" s="5"/>
      <c r="N26609" s="6"/>
    </row>
    <row r="26610" spans="8:14" x14ac:dyDescent="0.55000000000000004">
      <c r="H26610" s="4"/>
      <c r="M26610" s="5"/>
      <c r="N26610" s="6"/>
    </row>
    <row r="26611" spans="8:14" x14ac:dyDescent="0.55000000000000004">
      <c r="H26611" s="4"/>
      <c r="M26611" s="5"/>
      <c r="N26611" s="6"/>
    </row>
    <row r="26612" spans="8:14" x14ac:dyDescent="0.55000000000000004">
      <c r="H26612" s="4"/>
      <c r="M26612" s="5"/>
      <c r="N26612" s="6"/>
    </row>
    <row r="26613" spans="8:14" x14ac:dyDescent="0.55000000000000004">
      <c r="H26613" s="4"/>
      <c r="M26613" s="5"/>
      <c r="N26613" s="6"/>
    </row>
    <row r="26614" spans="8:14" x14ac:dyDescent="0.55000000000000004">
      <c r="H26614" s="4"/>
      <c r="M26614" s="5"/>
      <c r="N26614" s="6"/>
    </row>
    <row r="26615" spans="8:14" x14ac:dyDescent="0.55000000000000004">
      <c r="H26615" s="4"/>
      <c r="M26615" s="5"/>
      <c r="N26615" s="6"/>
    </row>
    <row r="26616" spans="8:14" x14ac:dyDescent="0.55000000000000004">
      <c r="H26616" s="4"/>
      <c r="M26616" s="5"/>
      <c r="N26616" s="6"/>
    </row>
    <row r="26617" spans="8:14" x14ac:dyDescent="0.55000000000000004">
      <c r="H26617" s="4"/>
      <c r="M26617" s="5"/>
      <c r="N26617" s="6"/>
    </row>
    <row r="26618" spans="8:14" x14ac:dyDescent="0.55000000000000004">
      <c r="H26618" s="4"/>
      <c r="M26618" s="5"/>
      <c r="N26618" s="6"/>
    </row>
    <row r="26619" spans="8:14" x14ac:dyDescent="0.55000000000000004">
      <c r="H26619" s="4"/>
      <c r="M26619" s="5"/>
      <c r="N26619" s="6"/>
    </row>
    <row r="26620" spans="8:14" x14ac:dyDescent="0.55000000000000004">
      <c r="H26620" s="4"/>
      <c r="M26620" s="5"/>
      <c r="N26620" s="6"/>
    </row>
    <row r="26621" spans="8:14" x14ac:dyDescent="0.55000000000000004">
      <c r="H26621" s="4"/>
      <c r="M26621" s="5"/>
      <c r="N26621" s="6"/>
    </row>
    <row r="26622" spans="8:14" x14ac:dyDescent="0.55000000000000004">
      <c r="H26622" s="4"/>
      <c r="M26622" s="5"/>
      <c r="N26622" s="6"/>
    </row>
    <row r="26623" spans="8:14" x14ac:dyDescent="0.55000000000000004">
      <c r="H26623" s="4"/>
      <c r="M26623" s="5"/>
      <c r="N26623" s="6"/>
    </row>
    <row r="26624" spans="8:14" x14ac:dyDescent="0.55000000000000004">
      <c r="H26624" s="4"/>
      <c r="M26624" s="5"/>
      <c r="N26624" s="6"/>
    </row>
    <row r="26625" spans="8:14" x14ac:dyDescent="0.55000000000000004">
      <c r="H26625" s="4"/>
      <c r="M26625" s="5"/>
      <c r="N26625" s="6"/>
    </row>
    <row r="26626" spans="8:14" x14ac:dyDescent="0.55000000000000004">
      <c r="H26626" s="4"/>
      <c r="M26626" s="5"/>
      <c r="N26626" s="6"/>
    </row>
    <row r="26627" spans="8:14" x14ac:dyDescent="0.55000000000000004">
      <c r="H26627" s="4"/>
      <c r="M26627" s="5"/>
      <c r="N26627" s="6"/>
    </row>
    <row r="26628" spans="8:14" x14ac:dyDescent="0.55000000000000004">
      <c r="H26628" s="4"/>
      <c r="M26628" s="5"/>
      <c r="N26628" s="6"/>
    </row>
    <row r="26629" spans="8:14" x14ac:dyDescent="0.55000000000000004">
      <c r="H26629" s="4"/>
      <c r="M26629" s="5"/>
      <c r="N26629" s="6"/>
    </row>
    <row r="26630" spans="8:14" x14ac:dyDescent="0.55000000000000004">
      <c r="H26630" s="4"/>
      <c r="M26630" s="5"/>
      <c r="N26630" s="6"/>
    </row>
    <row r="26631" spans="8:14" x14ac:dyDescent="0.55000000000000004">
      <c r="H26631" s="4"/>
      <c r="M26631" s="5"/>
      <c r="N26631" s="6"/>
    </row>
    <row r="26632" spans="8:14" x14ac:dyDescent="0.55000000000000004">
      <c r="H26632" s="4"/>
      <c r="M26632" s="5"/>
      <c r="N26632" s="6"/>
    </row>
    <row r="26633" spans="8:14" x14ac:dyDescent="0.55000000000000004">
      <c r="H26633" s="4"/>
      <c r="M26633" s="5"/>
      <c r="N26633" s="6"/>
    </row>
    <row r="26634" spans="8:14" x14ac:dyDescent="0.55000000000000004">
      <c r="H26634" s="4"/>
      <c r="M26634" s="5"/>
      <c r="N26634" s="6"/>
    </row>
    <row r="26635" spans="8:14" x14ac:dyDescent="0.55000000000000004">
      <c r="H26635" s="4"/>
      <c r="M26635" s="5"/>
      <c r="N26635" s="6"/>
    </row>
    <row r="26636" spans="8:14" x14ac:dyDescent="0.55000000000000004">
      <c r="H26636" s="4"/>
      <c r="M26636" s="5"/>
      <c r="N26636" s="6"/>
    </row>
    <row r="26637" spans="8:14" x14ac:dyDescent="0.55000000000000004">
      <c r="H26637" s="4"/>
      <c r="M26637" s="5"/>
      <c r="N26637" s="6"/>
    </row>
    <row r="26638" spans="8:14" x14ac:dyDescent="0.55000000000000004">
      <c r="H26638" s="4"/>
      <c r="M26638" s="5"/>
      <c r="N26638" s="6"/>
    </row>
    <row r="26639" spans="8:14" x14ac:dyDescent="0.55000000000000004">
      <c r="H26639" s="4"/>
      <c r="M26639" s="5"/>
      <c r="N26639" s="6"/>
    </row>
    <row r="26640" spans="8:14" x14ac:dyDescent="0.55000000000000004">
      <c r="H26640" s="4"/>
      <c r="M26640" s="5"/>
      <c r="N26640" s="6"/>
    </row>
    <row r="26641" spans="8:14" x14ac:dyDescent="0.55000000000000004">
      <c r="H26641" s="4"/>
      <c r="M26641" s="5"/>
      <c r="N26641" s="6"/>
    </row>
    <row r="26642" spans="8:14" x14ac:dyDescent="0.55000000000000004">
      <c r="H26642" s="4"/>
      <c r="M26642" s="5"/>
      <c r="N26642" s="6"/>
    </row>
    <row r="26643" spans="8:14" x14ac:dyDescent="0.55000000000000004">
      <c r="H26643" s="4"/>
      <c r="M26643" s="5"/>
      <c r="N26643" s="6"/>
    </row>
    <row r="26644" spans="8:14" x14ac:dyDescent="0.55000000000000004">
      <c r="H26644" s="4"/>
      <c r="M26644" s="5"/>
      <c r="N26644" s="6"/>
    </row>
    <row r="26645" spans="8:14" x14ac:dyDescent="0.55000000000000004">
      <c r="H26645" s="4"/>
      <c r="M26645" s="5"/>
      <c r="N26645" s="6"/>
    </row>
    <row r="26646" spans="8:14" x14ac:dyDescent="0.55000000000000004">
      <c r="H26646" s="4"/>
      <c r="M26646" s="5"/>
      <c r="N26646" s="6"/>
    </row>
    <row r="26647" spans="8:14" x14ac:dyDescent="0.55000000000000004">
      <c r="H26647" s="4"/>
      <c r="M26647" s="5"/>
      <c r="N26647" s="6"/>
    </row>
    <row r="26648" spans="8:14" x14ac:dyDescent="0.55000000000000004">
      <c r="H26648" s="4"/>
      <c r="M26648" s="5"/>
      <c r="N26648" s="6"/>
    </row>
    <row r="26649" spans="8:14" x14ac:dyDescent="0.55000000000000004">
      <c r="H26649" s="4"/>
      <c r="M26649" s="5"/>
      <c r="N26649" s="6"/>
    </row>
    <row r="26650" spans="8:14" x14ac:dyDescent="0.55000000000000004">
      <c r="H26650" s="4"/>
      <c r="M26650" s="5"/>
      <c r="N26650" s="6"/>
    </row>
    <row r="26651" spans="8:14" x14ac:dyDescent="0.55000000000000004">
      <c r="H26651" s="4"/>
      <c r="M26651" s="5"/>
      <c r="N26651" s="6"/>
    </row>
    <row r="26652" spans="8:14" x14ac:dyDescent="0.55000000000000004">
      <c r="H26652" s="4"/>
      <c r="M26652" s="5"/>
      <c r="N26652" s="6"/>
    </row>
    <row r="26653" spans="8:14" x14ac:dyDescent="0.55000000000000004">
      <c r="H26653" s="4"/>
      <c r="M26653" s="5"/>
      <c r="N26653" s="6"/>
    </row>
    <row r="26654" spans="8:14" x14ac:dyDescent="0.55000000000000004">
      <c r="H26654" s="4"/>
      <c r="M26654" s="5"/>
      <c r="N26654" s="6"/>
    </row>
    <row r="26655" spans="8:14" x14ac:dyDescent="0.55000000000000004">
      <c r="H26655" s="4"/>
      <c r="M26655" s="5"/>
      <c r="N26655" s="6"/>
    </row>
    <row r="26656" spans="8:14" x14ac:dyDescent="0.55000000000000004">
      <c r="H26656" s="4"/>
      <c r="M26656" s="5"/>
      <c r="N26656" s="6"/>
    </row>
    <row r="26657" spans="8:14" x14ac:dyDescent="0.55000000000000004">
      <c r="H26657" s="4"/>
      <c r="M26657" s="5"/>
      <c r="N26657" s="6"/>
    </row>
    <row r="26658" spans="8:14" x14ac:dyDescent="0.55000000000000004">
      <c r="H26658" s="4"/>
      <c r="M26658" s="5"/>
      <c r="N26658" s="6"/>
    </row>
    <row r="26659" spans="8:14" x14ac:dyDescent="0.55000000000000004">
      <c r="H26659" s="4"/>
      <c r="M26659" s="5"/>
      <c r="N26659" s="6"/>
    </row>
    <row r="26660" spans="8:14" x14ac:dyDescent="0.55000000000000004">
      <c r="H26660" s="4"/>
      <c r="M26660" s="5"/>
      <c r="N26660" s="6"/>
    </row>
    <row r="26661" spans="8:14" x14ac:dyDescent="0.55000000000000004">
      <c r="H26661" s="4"/>
      <c r="M26661" s="5"/>
      <c r="N26661" s="6"/>
    </row>
    <row r="26662" spans="8:14" x14ac:dyDescent="0.55000000000000004">
      <c r="H26662" s="4"/>
      <c r="M26662" s="5"/>
      <c r="N26662" s="6"/>
    </row>
    <row r="26663" spans="8:14" x14ac:dyDescent="0.55000000000000004">
      <c r="H26663" s="4"/>
      <c r="M26663" s="5"/>
      <c r="N26663" s="6"/>
    </row>
    <row r="26664" spans="8:14" x14ac:dyDescent="0.55000000000000004">
      <c r="H26664" s="4"/>
      <c r="M26664" s="5"/>
      <c r="N26664" s="6"/>
    </row>
    <row r="26665" spans="8:14" x14ac:dyDescent="0.55000000000000004">
      <c r="H26665" s="4"/>
      <c r="M26665" s="5"/>
      <c r="N26665" s="6"/>
    </row>
    <row r="26666" spans="8:14" x14ac:dyDescent="0.55000000000000004">
      <c r="H26666" s="4"/>
      <c r="M26666" s="5"/>
      <c r="N26666" s="6"/>
    </row>
    <row r="26667" spans="8:14" x14ac:dyDescent="0.55000000000000004">
      <c r="H26667" s="4"/>
      <c r="M26667" s="5"/>
      <c r="N26667" s="6"/>
    </row>
    <row r="26668" spans="8:14" x14ac:dyDescent="0.55000000000000004">
      <c r="H26668" s="4"/>
      <c r="M26668" s="5"/>
      <c r="N26668" s="6"/>
    </row>
    <row r="26669" spans="8:14" x14ac:dyDescent="0.55000000000000004">
      <c r="H26669" s="4"/>
      <c r="M26669" s="5"/>
      <c r="N26669" s="6"/>
    </row>
    <row r="26670" spans="8:14" x14ac:dyDescent="0.55000000000000004">
      <c r="H26670" s="4"/>
      <c r="M26670" s="5"/>
      <c r="N26670" s="6"/>
    </row>
    <row r="26671" spans="8:14" x14ac:dyDescent="0.55000000000000004">
      <c r="H26671" s="4"/>
      <c r="M26671" s="5"/>
      <c r="N26671" s="6"/>
    </row>
    <row r="26672" spans="8:14" x14ac:dyDescent="0.55000000000000004">
      <c r="H26672" s="4"/>
      <c r="M26672" s="5"/>
      <c r="N26672" s="6"/>
    </row>
    <row r="26673" spans="8:14" x14ac:dyDescent="0.55000000000000004">
      <c r="H26673" s="4"/>
      <c r="M26673" s="5"/>
      <c r="N26673" s="6"/>
    </row>
    <row r="26674" spans="8:14" x14ac:dyDescent="0.55000000000000004">
      <c r="H26674" s="4"/>
      <c r="M26674" s="5"/>
      <c r="N26674" s="6"/>
    </row>
    <row r="26675" spans="8:14" x14ac:dyDescent="0.55000000000000004">
      <c r="H26675" s="4"/>
      <c r="M26675" s="5"/>
      <c r="N26675" s="6"/>
    </row>
    <row r="26676" spans="8:14" x14ac:dyDescent="0.55000000000000004">
      <c r="H26676" s="4"/>
      <c r="M26676" s="5"/>
      <c r="N26676" s="6"/>
    </row>
    <row r="26677" spans="8:14" x14ac:dyDescent="0.55000000000000004">
      <c r="H26677" s="4"/>
      <c r="M26677" s="5"/>
      <c r="N26677" s="6"/>
    </row>
    <row r="26678" spans="8:14" x14ac:dyDescent="0.55000000000000004">
      <c r="H26678" s="4"/>
      <c r="M26678" s="5"/>
      <c r="N26678" s="6"/>
    </row>
    <row r="26679" spans="8:14" x14ac:dyDescent="0.55000000000000004">
      <c r="H26679" s="4"/>
      <c r="M26679" s="5"/>
      <c r="N26679" s="6"/>
    </row>
    <row r="26680" spans="8:14" x14ac:dyDescent="0.55000000000000004">
      <c r="H26680" s="4"/>
      <c r="M26680" s="5"/>
      <c r="N26680" s="6"/>
    </row>
    <row r="26681" spans="8:14" x14ac:dyDescent="0.55000000000000004">
      <c r="H26681" s="4"/>
      <c r="M26681" s="5"/>
      <c r="N26681" s="6"/>
    </row>
    <row r="26682" spans="8:14" x14ac:dyDescent="0.55000000000000004">
      <c r="H26682" s="4"/>
      <c r="M26682" s="5"/>
      <c r="N26682" s="6"/>
    </row>
    <row r="26683" spans="8:14" x14ac:dyDescent="0.55000000000000004">
      <c r="H26683" s="4"/>
      <c r="M26683" s="5"/>
      <c r="N26683" s="6"/>
    </row>
    <row r="26684" spans="8:14" x14ac:dyDescent="0.55000000000000004">
      <c r="H26684" s="4"/>
      <c r="M26684" s="5"/>
      <c r="N26684" s="6"/>
    </row>
    <row r="26685" spans="8:14" x14ac:dyDescent="0.55000000000000004">
      <c r="H26685" s="4"/>
      <c r="M26685" s="5"/>
      <c r="N26685" s="6"/>
    </row>
    <row r="26686" spans="8:14" x14ac:dyDescent="0.55000000000000004">
      <c r="H26686" s="4"/>
      <c r="M26686" s="5"/>
      <c r="N26686" s="6"/>
    </row>
    <row r="26687" spans="8:14" x14ac:dyDescent="0.55000000000000004">
      <c r="H26687" s="4"/>
      <c r="M26687" s="5"/>
      <c r="N26687" s="6"/>
    </row>
    <row r="26688" spans="8:14" x14ac:dyDescent="0.55000000000000004">
      <c r="H26688" s="4"/>
      <c r="M26688" s="5"/>
      <c r="N26688" s="6"/>
    </row>
    <row r="26689" spans="8:14" x14ac:dyDescent="0.55000000000000004">
      <c r="H26689" s="4"/>
      <c r="M26689" s="5"/>
      <c r="N26689" s="6"/>
    </row>
    <row r="26690" spans="8:14" x14ac:dyDescent="0.55000000000000004">
      <c r="H26690" s="4"/>
      <c r="M26690" s="5"/>
      <c r="N26690" s="6"/>
    </row>
    <row r="26691" spans="8:14" x14ac:dyDescent="0.55000000000000004">
      <c r="H26691" s="4"/>
      <c r="M26691" s="5"/>
      <c r="N26691" s="6"/>
    </row>
    <row r="26692" spans="8:14" x14ac:dyDescent="0.55000000000000004">
      <c r="H26692" s="4"/>
      <c r="M26692" s="5"/>
      <c r="N26692" s="6"/>
    </row>
    <row r="26693" spans="8:14" x14ac:dyDescent="0.55000000000000004">
      <c r="H26693" s="4"/>
      <c r="M26693" s="5"/>
      <c r="N26693" s="6"/>
    </row>
    <row r="26694" spans="8:14" x14ac:dyDescent="0.55000000000000004">
      <c r="H26694" s="4"/>
      <c r="M26694" s="5"/>
      <c r="N26694" s="6"/>
    </row>
    <row r="26695" spans="8:14" x14ac:dyDescent="0.55000000000000004">
      <c r="H26695" s="4"/>
      <c r="M26695" s="5"/>
      <c r="N26695" s="6"/>
    </row>
    <row r="26696" spans="8:14" x14ac:dyDescent="0.55000000000000004">
      <c r="H26696" s="4"/>
      <c r="M26696" s="5"/>
      <c r="N26696" s="6"/>
    </row>
    <row r="26697" spans="8:14" x14ac:dyDescent="0.55000000000000004">
      <c r="H26697" s="4"/>
      <c r="M26697" s="5"/>
      <c r="N26697" s="6"/>
    </row>
    <row r="26698" spans="8:14" x14ac:dyDescent="0.55000000000000004">
      <c r="H26698" s="4"/>
      <c r="M26698" s="5"/>
      <c r="N26698" s="6"/>
    </row>
    <row r="26699" spans="8:14" x14ac:dyDescent="0.55000000000000004">
      <c r="H26699" s="4"/>
      <c r="M26699" s="5"/>
      <c r="N26699" s="6"/>
    </row>
    <row r="26700" spans="8:14" x14ac:dyDescent="0.55000000000000004">
      <c r="H26700" s="4"/>
      <c r="M26700" s="5"/>
      <c r="N26700" s="6"/>
    </row>
    <row r="26701" spans="8:14" x14ac:dyDescent="0.55000000000000004">
      <c r="H26701" s="4"/>
      <c r="M26701" s="5"/>
      <c r="N26701" s="6"/>
    </row>
    <row r="26702" spans="8:14" x14ac:dyDescent="0.55000000000000004">
      <c r="H26702" s="4"/>
      <c r="M26702" s="5"/>
      <c r="N26702" s="6"/>
    </row>
    <row r="26703" spans="8:14" x14ac:dyDescent="0.55000000000000004">
      <c r="H26703" s="4"/>
      <c r="M26703" s="5"/>
      <c r="N26703" s="6"/>
    </row>
    <row r="26704" spans="8:14" x14ac:dyDescent="0.55000000000000004">
      <c r="H26704" s="4"/>
      <c r="M26704" s="5"/>
      <c r="N26704" s="6"/>
    </row>
    <row r="26705" spans="8:14" x14ac:dyDescent="0.55000000000000004">
      <c r="H26705" s="4"/>
      <c r="M26705" s="5"/>
      <c r="N26705" s="6"/>
    </row>
    <row r="26706" spans="8:14" x14ac:dyDescent="0.55000000000000004">
      <c r="H26706" s="4"/>
      <c r="M26706" s="5"/>
      <c r="N26706" s="6"/>
    </row>
    <row r="26707" spans="8:14" x14ac:dyDescent="0.55000000000000004">
      <c r="H26707" s="4"/>
      <c r="M26707" s="5"/>
      <c r="N26707" s="6"/>
    </row>
    <row r="26708" spans="8:14" x14ac:dyDescent="0.55000000000000004">
      <c r="H26708" s="4"/>
      <c r="M26708" s="5"/>
      <c r="N26708" s="6"/>
    </row>
    <row r="26709" spans="8:14" x14ac:dyDescent="0.55000000000000004">
      <c r="H26709" s="4"/>
      <c r="M26709" s="5"/>
      <c r="N26709" s="6"/>
    </row>
    <row r="26710" spans="8:14" x14ac:dyDescent="0.55000000000000004">
      <c r="H26710" s="4"/>
      <c r="M26710" s="5"/>
      <c r="N26710" s="6"/>
    </row>
    <row r="26711" spans="8:14" x14ac:dyDescent="0.55000000000000004">
      <c r="H26711" s="4"/>
      <c r="M26711" s="5"/>
      <c r="N26711" s="6"/>
    </row>
    <row r="26712" spans="8:14" x14ac:dyDescent="0.55000000000000004">
      <c r="H26712" s="4"/>
      <c r="M26712" s="5"/>
      <c r="N26712" s="6"/>
    </row>
    <row r="26713" spans="8:14" x14ac:dyDescent="0.55000000000000004">
      <c r="H26713" s="4"/>
      <c r="M26713" s="5"/>
      <c r="N26713" s="6"/>
    </row>
    <row r="26714" spans="8:14" x14ac:dyDescent="0.55000000000000004">
      <c r="H26714" s="4"/>
      <c r="M26714" s="5"/>
      <c r="N26714" s="6"/>
    </row>
    <row r="26715" spans="8:14" x14ac:dyDescent="0.55000000000000004">
      <c r="H26715" s="4"/>
      <c r="M26715" s="5"/>
      <c r="N26715" s="6"/>
    </row>
    <row r="26716" spans="8:14" x14ac:dyDescent="0.55000000000000004">
      <c r="H26716" s="4"/>
      <c r="M26716" s="5"/>
      <c r="N26716" s="6"/>
    </row>
    <row r="26717" spans="8:14" x14ac:dyDescent="0.55000000000000004">
      <c r="H26717" s="4"/>
      <c r="M26717" s="5"/>
      <c r="N26717" s="6"/>
    </row>
    <row r="26718" spans="8:14" x14ac:dyDescent="0.55000000000000004">
      <c r="H26718" s="4"/>
      <c r="M26718" s="5"/>
      <c r="N26718" s="6"/>
    </row>
    <row r="26719" spans="8:14" x14ac:dyDescent="0.55000000000000004">
      <c r="H26719" s="4"/>
      <c r="M26719" s="5"/>
      <c r="N26719" s="6"/>
    </row>
    <row r="26720" spans="8:14" x14ac:dyDescent="0.55000000000000004">
      <c r="H26720" s="4"/>
      <c r="M26720" s="5"/>
      <c r="N26720" s="6"/>
    </row>
    <row r="26721" spans="8:14" x14ac:dyDescent="0.55000000000000004">
      <c r="H26721" s="4"/>
      <c r="M26721" s="5"/>
      <c r="N26721" s="6"/>
    </row>
    <row r="26722" spans="8:14" x14ac:dyDescent="0.55000000000000004">
      <c r="H26722" s="4"/>
      <c r="M26722" s="5"/>
      <c r="N26722" s="6"/>
    </row>
    <row r="26723" spans="8:14" x14ac:dyDescent="0.55000000000000004">
      <c r="H26723" s="4"/>
      <c r="M26723" s="5"/>
      <c r="N26723" s="6"/>
    </row>
    <row r="26724" spans="8:14" x14ac:dyDescent="0.55000000000000004">
      <c r="H26724" s="4"/>
      <c r="M26724" s="5"/>
      <c r="N26724" s="6"/>
    </row>
    <row r="26725" spans="8:14" x14ac:dyDescent="0.55000000000000004">
      <c r="H26725" s="4"/>
      <c r="M26725" s="5"/>
      <c r="N26725" s="6"/>
    </row>
    <row r="26726" spans="8:14" x14ac:dyDescent="0.55000000000000004">
      <c r="H26726" s="4"/>
      <c r="M26726" s="5"/>
      <c r="N26726" s="6"/>
    </row>
    <row r="26727" spans="8:14" x14ac:dyDescent="0.55000000000000004">
      <c r="H26727" s="4"/>
      <c r="M26727" s="5"/>
      <c r="N26727" s="6"/>
    </row>
    <row r="26728" spans="8:14" x14ac:dyDescent="0.55000000000000004">
      <c r="H26728" s="4"/>
      <c r="M26728" s="5"/>
      <c r="N26728" s="6"/>
    </row>
    <row r="26729" spans="8:14" x14ac:dyDescent="0.55000000000000004">
      <c r="H26729" s="4"/>
      <c r="M26729" s="5"/>
      <c r="N26729" s="6"/>
    </row>
    <row r="26730" spans="8:14" x14ac:dyDescent="0.55000000000000004">
      <c r="H26730" s="4"/>
      <c r="M26730" s="5"/>
      <c r="N26730" s="6"/>
    </row>
    <row r="26731" spans="8:14" x14ac:dyDescent="0.55000000000000004">
      <c r="H26731" s="4"/>
      <c r="M26731" s="5"/>
      <c r="N26731" s="6"/>
    </row>
    <row r="26732" spans="8:14" x14ac:dyDescent="0.55000000000000004">
      <c r="H26732" s="4"/>
      <c r="M26732" s="5"/>
      <c r="N26732" s="6"/>
    </row>
    <row r="26733" spans="8:14" x14ac:dyDescent="0.55000000000000004">
      <c r="H26733" s="4"/>
      <c r="M26733" s="5"/>
      <c r="N26733" s="6"/>
    </row>
    <row r="26734" spans="8:14" x14ac:dyDescent="0.55000000000000004">
      <c r="H26734" s="4"/>
      <c r="M26734" s="5"/>
      <c r="N26734" s="6"/>
    </row>
    <row r="26735" spans="8:14" x14ac:dyDescent="0.55000000000000004">
      <c r="H26735" s="4"/>
      <c r="M26735" s="5"/>
      <c r="N26735" s="6"/>
    </row>
    <row r="26736" spans="8:14" x14ac:dyDescent="0.55000000000000004">
      <c r="H26736" s="4"/>
      <c r="M26736" s="5"/>
      <c r="N26736" s="6"/>
    </row>
    <row r="26737" spans="8:14" x14ac:dyDescent="0.55000000000000004">
      <c r="H26737" s="4"/>
      <c r="M26737" s="5"/>
      <c r="N26737" s="6"/>
    </row>
    <row r="26738" spans="8:14" x14ac:dyDescent="0.55000000000000004">
      <c r="H26738" s="4"/>
      <c r="M26738" s="5"/>
      <c r="N26738" s="6"/>
    </row>
    <row r="26739" spans="8:14" x14ac:dyDescent="0.55000000000000004">
      <c r="H26739" s="4"/>
      <c r="M26739" s="5"/>
      <c r="N26739" s="6"/>
    </row>
    <row r="26740" spans="8:14" x14ac:dyDescent="0.55000000000000004">
      <c r="H26740" s="4"/>
      <c r="M26740" s="5"/>
      <c r="N26740" s="6"/>
    </row>
    <row r="26741" spans="8:14" x14ac:dyDescent="0.55000000000000004">
      <c r="H26741" s="4"/>
      <c r="M26741" s="5"/>
      <c r="N26741" s="6"/>
    </row>
    <row r="26742" spans="8:14" x14ac:dyDescent="0.55000000000000004">
      <c r="H26742" s="4"/>
      <c r="M26742" s="5"/>
      <c r="N26742" s="6"/>
    </row>
    <row r="26743" spans="8:14" x14ac:dyDescent="0.55000000000000004">
      <c r="H26743" s="4"/>
      <c r="M26743" s="5"/>
      <c r="N26743" s="6"/>
    </row>
    <row r="26744" spans="8:14" x14ac:dyDescent="0.55000000000000004">
      <c r="H26744" s="4"/>
      <c r="M26744" s="5"/>
      <c r="N26744" s="6"/>
    </row>
    <row r="26745" spans="8:14" x14ac:dyDescent="0.55000000000000004">
      <c r="H26745" s="4"/>
      <c r="M26745" s="5"/>
      <c r="N26745" s="6"/>
    </row>
    <row r="26746" spans="8:14" x14ac:dyDescent="0.55000000000000004">
      <c r="H26746" s="4"/>
      <c r="M26746" s="5"/>
      <c r="N26746" s="6"/>
    </row>
    <row r="26747" spans="8:14" x14ac:dyDescent="0.55000000000000004">
      <c r="H26747" s="4"/>
      <c r="M26747" s="5"/>
      <c r="N26747" s="6"/>
    </row>
    <row r="26748" spans="8:14" x14ac:dyDescent="0.55000000000000004">
      <c r="H26748" s="4"/>
      <c r="M26748" s="5"/>
      <c r="N26748" s="6"/>
    </row>
    <row r="26749" spans="8:14" x14ac:dyDescent="0.55000000000000004">
      <c r="H26749" s="4"/>
      <c r="M26749" s="5"/>
      <c r="N26749" s="6"/>
    </row>
    <row r="26750" spans="8:14" x14ac:dyDescent="0.55000000000000004">
      <c r="H26750" s="4"/>
      <c r="M26750" s="5"/>
      <c r="N26750" s="6"/>
    </row>
    <row r="26751" spans="8:14" x14ac:dyDescent="0.55000000000000004">
      <c r="H26751" s="4"/>
      <c r="M26751" s="5"/>
      <c r="N26751" s="6"/>
    </row>
    <row r="26752" spans="8:14" x14ac:dyDescent="0.55000000000000004">
      <c r="H26752" s="4"/>
      <c r="M26752" s="5"/>
      <c r="N26752" s="6"/>
    </row>
    <row r="26753" spans="8:14" x14ac:dyDescent="0.55000000000000004">
      <c r="H26753" s="4"/>
      <c r="M26753" s="5"/>
      <c r="N26753" s="6"/>
    </row>
    <row r="26754" spans="8:14" x14ac:dyDescent="0.55000000000000004">
      <c r="H26754" s="4"/>
      <c r="M26754" s="5"/>
      <c r="N26754" s="6"/>
    </row>
    <row r="26755" spans="8:14" x14ac:dyDescent="0.55000000000000004">
      <c r="H26755" s="4"/>
      <c r="M26755" s="5"/>
      <c r="N26755" s="6"/>
    </row>
    <row r="26756" spans="8:14" x14ac:dyDescent="0.55000000000000004">
      <c r="H26756" s="4"/>
      <c r="M26756" s="5"/>
      <c r="N26756" s="6"/>
    </row>
    <row r="26757" spans="8:14" x14ac:dyDescent="0.55000000000000004">
      <c r="H26757" s="4"/>
      <c r="M26757" s="5"/>
      <c r="N26757" s="6"/>
    </row>
    <row r="26758" spans="8:14" x14ac:dyDescent="0.55000000000000004">
      <c r="H26758" s="4"/>
      <c r="M26758" s="5"/>
      <c r="N26758" s="6"/>
    </row>
    <row r="26759" spans="8:14" x14ac:dyDescent="0.55000000000000004">
      <c r="H26759" s="4"/>
      <c r="M26759" s="5"/>
      <c r="N26759" s="6"/>
    </row>
    <row r="26760" spans="8:14" x14ac:dyDescent="0.55000000000000004">
      <c r="H26760" s="4"/>
      <c r="M26760" s="5"/>
      <c r="N26760" s="6"/>
    </row>
    <row r="26761" spans="8:14" x14ac:dyDescent="0.55000000000000004">
      <c r="H26761" s="4"/>
      <c r="M26761" s="5"/>
      <c r="N26761" s="6"/>
    </row>
    <row r="26762" spans="8:14" x14ac:dyDescent="0.55000000000000004">
      <c r="H26762" s="4"/>
      <c r="M26762" s="5"/>
      <c r="N26762" s="6"/>
    </row>
    <row r="26763" spans="8:14" x14ac:dyDescent="0.55000000000000004">
      <c r="H26763" s="4"/>
      <c r="M26763" s="5"/>
      <c r="N26763" s="6"/>
    </row>
    <row r="26764" spans="8:14" x14ac:dyDescent="0.55000000000000004">
      <c r="H26764" s="4"/>
      <c r="M26764" s="5"/>
      <c r="N26764" s="6"/>
    </row>
    <row r="26765" spans="8:14" x14ac:dyDescent="0.55000000000000004">
      <c r="H26765" s="4"/>
      <c r="M26765" s="5"/>
      <c r="N26765" s="6"/>
    </row>
    <row r="26766" spans="8:14" x14ac:dyDescent="0.55000000000000004">
      <c r="H26766" s="4"/>
      <c r="M26766" s="5"/>
      <c r="N26766" s="6"/>
    </row>
    <row r="26767" spans="8:14" x14ac:dyDescent="0.55000000000000004">
      <c r="H26767" s="4"/>
      <c r="M26767" s="5"/>
      <c r="N26767" s="6"/>
    </row>
    <row r="26768" spans="8:14" x14ac:dyDescent="0.55000000000000004">
      <c r="H26768" s="4"/>
      <c r="M26768" s="5"/>
      <c r="N26768" s="6"/>
    </row>
    <row r="26769" spans="8:14" x14ac:dyDescent="0.55000000000000004">
      <c r="H26769" s="4"/>
      <c r="M26769" s="5"/>
      <c r="N26769" s="6"/>
    </row>
    <row r="26770" spans="8:14" x14ac:dyDescent="0.55000000000000004">
      <c r="H26770" s="4"/>
      <c r="M26770" s="5"/>
      <c r="N26770" s="6"/>
    </row>
    <row r="26771" spans="8:14" x14ac:dyDescent="0.55000000000000004">
      <c r="H26771" s="4"/>
      <c r="M26771" s="5"/>
      <c r="N26771" s="6"/>
    </row>
    <row r="26772" spans="8:14" x14ac:dyDescent="0.55000000000000004">
      <c r="H26772" s="4"/>
      <c r="M26772" s="5"/>
      <c r="N26772" s="6"/>
    </row>
    <row r="26773" spans="8:14" x14ac:dyDescent="0.55000000000000004">
      <c r="H26773" s="4"/>
      <c r="M26773" s="5"/>
      <c r="N26773" s="6"/>
    </row>
    <row r="26774" spans="8:14" x14ac:dyDescent="0.55000000000000004">
      <c r="H26774" s="4"/>
      <c r="M26774" s="5"/>
      <c r="N26774" s="6"/>
    </row>
    <row r="26775" spans="8:14" x14ac:dyDescent="0.55000000000000004">
      <c r="H26775" s="4"/>
      <c r="M26775" s="5"/>
      <c r="N26775" s="6"/>
    </row>
    <row r="26776" spans="8:14" x14ac:dyDescent="0.55000000000000004">
      <c r="H26776" s="4"/>
      <c r="M26776" s="5"/>
      <c r="N26776" s="6"/>
    </row>
    <row r="26777" spans="8:14" x14ac:dyDescent="0.55000000000000004">
      <c r="H26777" s="4"/>
      <c r="M26777" s="5"/>
      <c r="N26777" s="6"/>
    </row>
    <row r="26778" spans="8:14" x14ac:dyDescent="0.55000000000000004">
      <c r="H26778" s="4"/>
      <c r="M26778" s="5"/>
      <c r="N26778" s="6"/>
    </row>
    <row r="26779" spans="8:14" x14ac:dyDescent="0.55000000000000004">
      <c r="H26779" s="4"/>
      <c r="M26779" s="5"/>
      <c r="N26779" s="6"/>
    </row>
    <row r="26780" spans="8:14" x14ac:dyDescent="0.55000000000000004">
      <c r="H26780" s="4"/>
      <c r="M26780" s="5"/>
      <c r="N26780" s="6"/>
    </row>
    <row r="26781" spans="8:14" x14ac:dyDescent="0.55000000000000004">
      <c r="H26781" s="4"/>
      <c r="M26781" s="5"/>
      <c r="N26781" s="6"/>
    </row>
    <row r="26782" spans="8:14" x14ac:dyDescent="0.55000000000000004">
      <c r="H26782" s="4"/>
      <c r="M26782" s="5"/>
      <c r="N26782" s="6"/>
    </row>
    <row r="26783" spans="8:14" x14ac:dyDescent="0.55000000000000004">
      <c r="H26783" s="4"/>
      <c r="M26783" s="5"/>
      <c r="N26783" s="6"/>
    </row>
    <row r="26784" spans="8:14" x14ac:dyDescent="0.55000000000000004">
      <c r="H26784" s="4"/>
      <c r="M26784" s="5"/>
      <c r="N26784" s="6"/>
    </row>
    <row r="26785" spans="8:14" x14ac:dyDescent="0.55000000000000004">
      <c r="H26785" s="4"/>
      <c r="M26785" s="5"/>
      <c r="N26785" s="6"/>
    </row>
    <row r="26786" spans="8:14" x14ac:dyDescent="0.55000000000000004">
      <c r="H26786" s="4"/>
      <c r="M26786" s="5"/>
      <c r="N26786" s="6"/>
    </row>
    <row r="26787" spans="8:14" x14ac:dyDescent="0.55000000000000004">
      <c r="H26787" s="4"/>
      <c r="M26787" s="5"/>
      <c r="N26787" s="6"/>
    </row>
    <row r="26788" spans="8:14" x14ac:dyDescent="0.55000000000000004">
      <c r="H26788" s="4"/>
      <c r="M26788" s="5"/>
      <c r="N26788" s="6"/>
    </row>
    <row r="26789" spans="8:14" x14ac:dyDescent="0.55000000000000004">
      <c r="H26789" s="4"/>
      <c r="M26789" s="5"/>
      <c r="N26789" s="6"/>
    </row>
    <row r="26790" spans="8:14" x14ac:dyDescent="0.55000000000000004">
      <c r="H26790" s="4"/>
      <c r="M26790" s="5"/>
      <c r="N26790" s="6"/>
    </row>
    <row r="26791" spans="8:14" x14ac:dyDescent="0.55000000000000004">
      <c r="H26791" s="4"/>
      <c r="M26791" s="5"/>
      <c r="N26791" s="6"/>
    </row>
    <row r="26792" spans="8:14" x14ac:dyDescent="0.55000000000000004">
      <c r="H26792" s="4"/>
      <c r="M26792" s="5"/>
      <c r="N26792" s="6"/>
    </row>
    <row r="26793" spans="8:14" x14ac:dyDescent="0.55000000000000004">
      <c r="H26793" s="4"/>
      <c r="M26793" s="5"/>
      <c r="N26793" s="6"/>
    </row>
    <row r="26794" spans="8:14" x14ac:dyDescent="0.55000000000000004">
      <c r="H26794" s="4"/>
      <c r="M26794" s="5"/>
      <c r="N26794" s="6"/>
    </row>
    <row r="26795" spans="8:14" x14ac:dyDescent="0.55000000000000004">
      <c r="H26795" s="4"/>
      <c r="M26795" s="5"/>
      <c r="N26795" s="6"/>
    </row>
    <row r="26796" spans="8:14" x14ac:dyDescent="0.55000000000000004">
      <c r="H26796" s="4"/>
      <c r="M26796" s="5"/>
      <c r="N26796" s="6"/>
    </row>
    <row r="26797" spans="8:14" x14ac:dyDescent="0.55000000000000004">
      <c r="H26797" s="4"/>
      <c r="M26797" s="5"/>
      <c r="N26797" s="6"/>
    </row>
    <row r="26798" spans="8:14" x14ac:dyDescent="0.55000000000000004">
      <c r="H26798" s="4"/>
      <c r="M26798" s="5"/>
      <c r="N26798" s="6"/>
    </row>
    <row r="26799" spans="8:14" x14ac:dyDescent="0.55000000000000004">
      <c r="H26799" s="4"/>
      <c r="M26799" s="5"/>
      <c r="N26799" s="6"/>
    </row>
    <row r="26800" spans="8:14" x14ac:dyDescent="0.55000000000000004">
      <c r="H26800" s="4"/>
      <c r="M26800" s="5"/>
      <c r="N26800" s="6"/>
    </row>
    <row r="26801" spans="8:14" x14ac:dyDescent="0.55000000000000004">
      <c r="H26801" s="4"/>
      <c r="M26801" s="5"/>
      <c r="N26801" s="6"/>
    </row>
    <row r="26802" spans="8:14" x14ac:dyDescent="0.55000000000000004">
      <c r="H26802" s="4"/>
      <c r="M26802" s="5"/>
      <c r="N26802" s="6"/>
    </row>
    <row r="26803" spans="8:14" x14ac:dyDescent="0.55000000000000004">
      <c r="H26803" s="4"/>
      <c r="M26803" s="5"/>
      <c r="N26803" s="6"/>
    </row>
    <row r="26804" spans="8:14" x14ac:dyDescent="0.55000000000000004">
      <c r="H26804" s="4"/>
      <c r="M26804" s="5"/>
      <c r="N26804" s="6"/>
    </row>
    <row r="26805" spans="8:14" x14ac:dyDescent="0.55000000000000004">
      <c r="H26805" s="4"/>
      <c r="M26805" s="5"/>
      <c r="N26805" s="6"/>
    </row>
    <row r="26806" spans="8:14" x14ac:dyDescent="0.55000000000000004">
      <c r="H26806" s="4"/>
      <c r="M26806" s="5"/>
      <c r="N26806" s="6"/>
    </row>
    <row r="26807" spans="8:14" x14ac:dyDescent="0.55000000000000004">
      <c r="H26807" s="4"/>
      <c r="M26807" s="5"/>
      <c r="N26807" s="6"/>
    </row>
    <row r="26808" spans="8:14" x14ac:dyDescent="0.55000000000000004">
      <c r="H26808" s="4"/>
      <c r="M26808" s="5"/>
      <c r="N26808" s="6"/>
    </row>
    <row r="26809" spans="8:14" x14ac:dyDescent="0.55000000000000004">
      <c r="H26809" s="4"/>
      <c r="M26809" s="5"/>
      <c r="N26809" s="6"/>
    </row>
    <row r="26810" spans="8:14" x14ac:dyDescent="0.55000000000000004">
      <c r="H26810" s="4"/>
      <c r="M26810" s="5"/>
      <c r="N26810" s="6"/>
    </row>
    <row r="26811" spans="8:14" x14ac:dyDescent="0.55000000000000004">
      <c r="H26811" s="4"/>
      <c r="M26811" s="5"/>
      <c r="N26811" s="6"/>
    </row>
    <row r="26812" spans="8:14" x14ac:dyDescent="0.55000000000000004">
      <c r="H26812" s="4"/>
      <c r="M26812" s="5"/>
      <c r="N26812" s="6"/>
    </row>
    <row r="26813" spans="8:14" x14ac:dyDescent="0.55000000000000004">
      <c r="H26813" s="4"/>
      <c r="M26813" s="5"/>
      <c r="N26813" s="6"/>
    </row>
    <row r="26814" spans="8:14" x14ac:dyDescent="0.55000000000000004">
      <c r="H26814" s="4"/>
      <c r="M26814" s="5"/>
      <c r="N26814" s="6"/>
    </row>
    <row r="26815" spans="8:14" x14ac:dyDescent="0.55000000000000004">
      <c r="H26815" s="4"/>
      <c r="M26815" s="5"/>
      <c r="N26815" s="6"/>
    </row>
    <row r="26816" spans="8:14" x14ac:dyDescent="0.55000000000000004">
      <c r="H26816" s="4"/>
      <c r="M26816" s="5"/>
      <c r="N26816" s="6"/>
    </row>
    <row r="26817" spans="8:14" x14ac:dyDescent="0.55000000000000004">
      <c r="H26817" s="4"/>
      <c r="M26817" s="5"/>
      <c r="N26817" s="6"/>
    </row>
    <row r="26818" spans="8:14" x14ac:dyDescent="0.55000000000000004">
      <c r="H26818" s="4"/>
      <c r="M26818" s="5"/>
      <c r="N26818" s="6"/>
    </row>
    <row r="26819" spans="8:14" x14ac:dyDescent="0.55000000000000004">
      <c r="H26819" s="4"/>
      <c r="M26819" s="5"/>
      <c r="N26819" s="6"/>
    </row>
    <row r="26820" spans="8:14" x14ac:dyDescent="0.55000000000000004">
      <c r="H26820" s="4"/>
      <c r="M26820" s="5"/>
      <c r="N26820" s="6"/>
    </row>
    <row r="26821" spans="8:14" x14ac:dyDescent="0.55000000000000004">
      <c r="H26821" s="4"/>
      <c r="M26821" s="5"/>
      <c r="N26821" s="6"/>
    </row>
    <row r="26822" spans="8:14" x14ac:dyDescent="0.55000000000000004">
      <c r="H26822" s="4"/>
      <c r="M26822" s="5"/>
      <c r="N26822" s="6"/>
    </row>
    <row r="26823" spans="8:14" x14ac:dyDescent="0.55000000000000004">
      <c r="H26823" s="4"/>
      <c r="M26823" s="5"/>
      <c r="N26823" s="6"/>
    </row>
    <row r="26824" spans="8:14" x14ac:dyDescent="0.55000000000000004">
      <c r="H26824" s="4"/>
      <c r="M26824" s="5"/>
      <c r="N26824" s="6"/>
    </row>
    <row r="26825" spans="8:14" x14ac:dyDescent="0.55000000000000004">
      <c r="H26825" s="4"/>
      <c r="M26825" s="5"/>
      <c r="N26825" s="6"/>
    </row>
    <row r="26826" spans="8:14" x14ac:dyDescent="0.55000000000000004">
      <c r="H26826" s="4"/>
      <c r="M26826" s="5"/>
      <c r="N26826" s="6"/>
    </row>
    <row r="26827" spans="8:14" x14ac:dyDescent="0.55000000000000004">
      <c r="H26827" s="4"/>
      <c r="M26827" s="5"/>
      <c r="N26827" s="6"/>
    </row>
    <row r="26828" spans="8:14" x14ac:dyDescent="0.55000000000000004">
      <c r="H26828" s="4"/>
      <c r="M26828" s="5"/>
      <c r="N26828" s="6"/>
    </row>
    <row r="26829" spans="8:14" x14ac:dyDescent="0.55000000000000004">
      <c r="H26829" s="4"/>
      <c r="M26829" s="5"/>
      <c r="N26829" s="6"/>
    </row>
    <row r="26830" spans="8:14" x14ac:dyDescent="0.55000000000000004">
      <c r="H26830" s="4"/>
      <c r="M26830" s="5"/>
      <c r="N26830" s="6"/>
    </row>
    <row r="26831" spans="8:14" x14ac:dyDescent="0.55000000000000004">
      <c r="H26831" s="4"/>
      <c r="M26831" s="5"/>
      <c r="N26831" s="6"/>
    </row>
    <row r="26832" spans="8:14" x14ac:dyDescent="0.55000000000000004">
      <c r="H26832" s="4"/>
      <c r="M26832" s="5"/>
      <c r="N26832" s="6"/>
    </row>
    <row r="26833" spans="8:14" x14ac:dyDescent="0.55000000000000004">
      <c r="H26833" s="4"/>
      <c r="M26833" s="5"/>
      <c r="N26833" s="6"/>
    </row>
    <row r="26834" spans="8:14" x14ac:dyDescent="0.55000000000000004">
      <c r="H26834" s="4"/>
      <c r="M26834" s="5"/>
      <c r="N26834" s="6"/>
    </row>
    <row r="26835" spans="8:14" x14ac:dyDescent="0.55000000000000004">
      <c r="H26835" s="4"/>
      <c r="M26835" s="5"/>
      <c r="N26835" s="6"/>
    </row>
    <row r="26836" spans="8:14" x14ac:dyDescent="0.55000000000000004">
      <c r="H26836" s="4"/>
      <c r="M26836" s="5"/>
      <c r="N26836" s="6"/>
    </row>
    <row r="26837" spans="8:14" x14ac:dyDescent="0.55000000000000004">
      <c r="H26837" s="4"/>
      <c r="M26837" s="5"/>
      <c r="N26837" s="6"/>
    </row>
    <row r="26838" spans="8:14" x14ac:dyDescent="0.55000000000000004">
      <c r="H26838" s="4"/>
      <c r="M26838" s="5"/>
      <c r="N26838" s="6"/>
    </row>
    <row r="26839" spans="8:14" x14ac:dyDescent="0.55000000000000004">
      <c r="H26839" s="4"/>
      <c r="M26839" s="5"/>
      <c r="N26839" s="6"/>
    </row>
    <row r="26840" spans="8:14" x14ac:dyDescent="0.55000000000000004">
      <c r="H26840" s="4"/>
      <c r="M26840" s="5"/>
      <c r="N26840" s="6"/>
    </row>
    <row r="26841" spans="8:14" x14ac:dyDescent="0.55000000000000004">
      <c r="H26841" s="4"/>
      <c r="M26841" s="5"/>
      <c r="N26841" s="6"/>
    </row>
    <row r="26842" spans="8:14" x14ac:dyDescent="0.55000000000000004">
      <c r="H26842" s="4"/>
      <c r="M26842" s="5"/>
      <c r="N26842" s="6"/>
    </row>
    <row r="26843" spans="8:14" x14ac:dyDescent="0.55000000000000004">
      <c r="H26843" s="4"/>
      <c r="M26843" s="5"/>
      <c r="N26843" s="6"/>
    </row>
    <row r="26844" spans="8:14" x14ac:dyDescent="0.55000000000000004">
      <c r="H26844" s="4"/>
      <c r="M26844" s="5"/>
      <c r="N26844" s="6"/>
    </row>
    <row r="26845" spans="8:14" x14ac:dyDescent="0.55000000000000004">
      <c r="H26845" s="4"/>
      <c r="M26845" s="5"/>
      <c r="N26845" s="6"/>
    </row>
    <row r="26846" spans="8:14" x14ac:dyDescent="0.55000000000000004">
      <c r="H26846" s="4"/>
      <c r="M26846" s="5"/>
      <c r="N26846" s="6"/>
    </row>
    <row r="26847" spans="8:14" x14ac:dyDescent="0.55000000000000004">
      <c r="H26847" s="4"/>
      <c r="M26847" s="5"/>
      <c r="N26847" s="6"/>
    </row>
    <row r="26848" spans="8:14" x14ac:dyDescent="0.55000000000000004">
      <c r="H26848" s="4"/>
      <c r="M26848" s="5"/>
      <c r="N26848" s="6"/>
    </row>
    <row r="26849" spans="8:14" x14ac:dyDescent="0.55000000000000004">
      <c r="H26849" s="4"/>
      <c r="M26849" s="5"/>
      <c r="N26849" s="6"/>
    </row>
    <row r="26850" spans="8:14" x14ac:dyDescent="0.55000000000000004">
      <c r="H26850" s="4"/>
      <c r="M26850" s="5"/>
      <c r="N26850" s="6"/>
    </row>
    <row r="26851" spans="8:14" x14ac:dyDescent="0.55000000000000004">
      <c r="H26851" s="4"/>
      <c r="M26851" s="5"/>
      <c r="N26851" s="6"/>
    </row>
    <row r="26852" spans="8:14" x14ac:dyDescent="0.55000000000000004">
      <c r="H26852" s="4"/>
      <c r="M26852" s="5"/>
      <c r="N26852" s="6"/>
    </row>
    <row r="26853" spans="8:14" x14ac:dyDescent="0.55000000000000004">
      <c r="H26853" s="4"/>
      <c r="M26853" s="5"/>
      <c r="N26853" s="6"/>
    </row>
    <row r="26854" spans="8:14" x14ac:dyDescent="0.55000000000000004">
      <c r="H26854" s="4"/>
      <c r="M26854" s="5"/>
      <c r="N26854" s="6"/>
    </row>
    <row r="26855" spans="8:14" x14ac:dyDescent="0.55000000000000004">
      <c r="H26855" s="4"/>
      <c r="M26855" s="5"/>
      <c r="N26855" s="6"/>
    </row>
    <row r="26856" spans="8:14" x14ac:dyDescent="0.55000000000000004">
      <c r="H26856" s="4"/>
      <c r="M26856" s="5"/>
      <c r="N26856" s="6"/>
    </row>
    <row r="26857" spans="8:14" x14ac:dyDescent="0.55000000000000004">
      <c r="H26857" s="4"/>
      <c r="M26857" s="5"/>
      <c r="N26857" s="6"/>
    </row>
    <row r="26858" spans="8:14" x14ac:dyDescent="0.55000000000000004">
      <c r="H26858" s="4"/>
      <c r="M26858" s="5"/>
      <c r="N26858" s="6"/>
    </row>
    <row r="26859" spans="8:14" x14ac:dyDescent="0.55000000000000004">
      <c r="H26859" s="4"/>
      <c r="M26859" s="5"/>
      <c r="N26859" s="6"/>
    </row>
    <row r="26860" spans="8:14" x14ac:dyDescent="0.55000000000000004">
      <c r="H26860" s="4"/>
      <c r="M26860" s="5"/>
      <c r="N26860" s="6"/>
    </row>
    <row r="26861" spans="8:14" x14ac:dyDescent="0.55000000000000004">
      <c r="H26861" s="4"/>
      <c r="M26861" s="5"/>
      <c r="N26861" s="6"/>
    </row>
    <row r="26862" spans="8:14" x14ac:dyDescent="0.55000000000000004">
      <c r="H26862" s="4"/>
      <c r="M26862" s="5"/>
      <c r="N26862" s="6"/>
    </row>
    <row r="26863" spans="8:14" x14ac:dyDescent="0.55000000000000004">
      <c r="H26863" s="4"/>
      <c r="M26863" s="5"/>
      <c r="N26863" s="6"/>
    </row>
    <row r="26864" spans="8:14" x14ac:dyDescent="0.55000000000000004">
      <c r="H26864" s="4"/>
      <c r="M26864" s="5"/>
      <c r="N26864" s="6"/>
    </row>
    <row r="26865" spans="8:14" x14ac:dyDescent="0.55000000000000004">
      <c r="H26865" s="4"/>
      <c r="M26865" s="5"/>
      <c r="N26865" s="6"/>
    </row>
    <row r="26866" spans="8:14" x14ac:dyDescent="0.55000000000000004">
      <c r="H26866" s="4"/>
      <c r="M26866" s="5"/>
      <c r="N26866" s="6"/>
    </row>
    <row r="26867" spans="8:14" x14ac:dyDescent="0.55000000000000004">
      <c r="H26867" s="4"/>
      <c r="M26867" s="5"/>
      <c r="N26867" s="6"/>
    </row>
    <row r="26868" spans="8:14" x14ac:dyDescent="0.55000000000000004">
      <c r="H26868" s="4"/>
      <c r="M26868" s="5"/>
      <c r="N26868" s="6"/>
    </row>
    <row r="26869" spans="8:14" x14ac:dyDescent="0.55000000000000004">
      <c r="H26869" s="4"/>
      <c r="M26869" s="5"/>
      <c r="N26869" s="6"/>
    </row>
    <row r="26870" spans="8:14" x14ac:dyDescent="0.55000000000000004">
      <c r="H26870" s="4"/>
      <c r="M26870" s="5"/>
      <c r="N26870" s="6"/>
    </row>
    <row r="26871" spans="8:14" x14ac:dyDescent="0.55000000000000004">
      <c r="H26871" s="4"/>
      <c r="M26871" s="5"/>
      <c r="N26871" s="6"/>
    </row>
    <row r="26872" spans="8:14" x14ac:dyDescent="0.55000000000000004">
      <c r="H26872" s="4"/>
      <c r="M26872" s="5"/>
      <c r="N26872" s="6"/>
    </row>
    <row r="26873" spans="8:14" x14ac:dyDescent="0.55000000000000004">
      <c r="H26873" s="4"/>
      <c r="M26873" s="5"/>
      <c r="N26873" s="6"/>
    </row>
    <row r="26874" spans="8:14" x14ac:dyDescent="0.55000000000000004">
      <c r="H26874" s="4"/>
      <c r="M26874" s="5"/>
      <c r="N26874" s="6"/>
    </row>
    <row r="26875" spans="8:14" x14ac:dyDescent="0.55000000000000004">
      <c r="H26875" s="4"/>
      <c r="M26875" s="5"/>
      <c r="N26875" s="6"/>
    </row>
    <row r="26876" spans="8:14" x14ac:dyDescent="0.55000000000000004">
      <c r="H26876" s="4"/>
      <c r="M26876" s="5"/>
      <c r="N26876" s="6"/>
    </row>
    <row r="26877" spans="8:14" x14ac:dyDescent="0.55000000000000004">
      <c r="H26877" s="4"/>
      <c r="M26877" s="5"/>
      <c r="N26877" s="6"/>
    </row>
    <row r="26878" spans="8:14" x14ac:dyDescent="0.55000000000000004">
      <c r="H26878" s="4"/>
      <c r="M26878" s="5"/>
      <c r="N26878" s="6"/>
    </row>
    <row r="26879" spans="8:14" x14ac:dyDescent="0.55000000000000004">
      <c r="H26879" s="4"/>
      <c r="M26879" s="5"/>
      <c r="N26879" s="6"/>
    </row>
    <row r="26880" spans="8:14" x14ac:dyDescent="0.55000000000000004">
      <c r="H26880" s="4"/>
      <c r="M26880" s="5"/>
      <c r="N26880" s="6"/>
    </row>
    <row r="26881" spans="8:14" x14ac:dyDescent="0.55000000000000004">
      <c r="H26881" s="4"/>
      <c r="M26881" s="5"/>
      <c r="N26881" s="6"/>
    </row>
    <row r="26882" spans="8:14" x14ac:dyDescent="0.55000000000000004">
      <c r="H26882" s="4"/>
      <c r="M26882" s="5"/>
      <c r="N26882" s="6"/>
    </row>
    <row r="26883" spans="8:14" x14ac:dyDescent="0.55000000000000004">
      <c r="H26883" s="4"/>
      <c r="M26883" s="5"/>
      <c r="N26883" s="6"/>
    </row>
    <row r="26884" spans="8:14" x14ac:dyDescent="0.55000000000000004">
      <c r="H26884" s="4"/>
      <c r="M26884" s="5"/>
      <c r="N26884" s="6"/>
    </row>
    <row r="26885" spans="8:14" x14ac:dyDescent="0.55000000000000004">
      <c r="H26885" s="4"/>
      <c r="M26885" s="5"/>
      <c r="N26885" s="6"/>
    </row>
    <row r="26886" spans="8:14" x14ac:dyDescent="0.55000000000000004">
      <c r="H26886" s="4"/>
      <c r="M26886" s="5"/>
      <c r="N26886" s="6"/>
    </row>
    <row r="26887" spans="8:14" x14ac:dyDescent="0.55000000000000004">
      <c r="H26887" s="4"/>
      <c r="M26887" s="5"/>
      <c r="N26887" s="6"/>
    </row>
    <row r="26888" spans="8:14" x14ac:dyDescent="0.55000000000000004">
      <c r="H26888" s="4"/>
      <c r="M26888" s="5"/>
      <c r="N26888" s="6"/>
    </row>
    <row r="26889" spans="8:14" x14ac:dyDescent="0.55000000000000004">
      <c r="H26889" s="4"/>
      <c r="M26889" s="5"/>
      <c r="N26889" s="6"/>
    </row>
    <row r="26890" spans="8:14" x14ac:dyDescent="0.55000000000000004">
      <c r="H26890" s="4"/>
      <c r="M26890" s="5"/>
      <c r="N26890" s="6"/>
    </row>
    <row r="26891" spans="8:14" x14ac:dyDescent="0.55000000000000004">
      <c r="H26891" s="4"/>
      <c r="M26891" s="5"/>
      <c r="N26891" s="6"/>
    </row>
    <row r="26892" spans="8:14" x14ac:dyDescent="0.55000000000000004">
      <c r="H26892" s="4"/>
      <c r="M26892" s="5"/>
      <c r="N26892" s="6"/>
    </row>
    <row r="26893" spans="8:14" x14ac:dyDescent="0.55000000000000004">
      <c r="H26893" s="4"/>
      <c r="M26893" s="5"/>
      <c r="N26893" s="6"/>
    </row>
    <row r="26894" spans="8:14" x14ac:dyDescent="0.55000000000000004">
      <c r="H26894" s="4"/>
      <c r="M26894" s="5"/>
      <c r="N26894" s="6"/>
    </row>
    <row r="26895" spans="8:14" x14ac:dyDescent="0.55000000000000004">
      <c r="H26895" s="4"/>
      <c r="M26895" s="5"/>
      <c r="N26895" s="6"/>
    </row>
    <row r="26896" spans="8:14" x14ac:dyDescent="0.55000000000000004">
      <c r="H26896" s="4"/>
      <c r="M26896" s="5"/>
      <c r="N26896" s="6"/>
    </row>
    <row r="26897" spans="8:14" x14ac:dyDescent="0.55000000000000004">
      <c r="H26897" s="4"/>
      <c r="M26897" s="5"/>
      <c r="N26897" s="6"/>
    </row>
    <row r="26898" spans="8:14" x14ac:dyDescent="0.55000000000000004">
      <c r="H26898" s="4"/>
      <c r="M26898" s="5"/>
      <c r="N26898" s="6"/>
    </row>
    <row r="26899" spans="8:14" x14ac:dyDescent="0.55000000000000004">
      <c r="H26899" s="4"/>
      <c r="M26899" s="5"/>
      <c r="N26899" s="6"/>
    </row>
    <row r="26900" spans="8:14" x14ac:dyDescent="0.55000000000000004">
      <c r="H26900" s="4"/>
      <c r="M26900" s="5"/>
      <c r="N26900" s="6"/>
    </row>
    <row r="26901" spans="8:14" x14ac:dyDescent="0.55000000000000004">
      <c r="H26901" s="4"/>
      <c r="M26901" s="5"/>
      <c r="N26901" s="6"/>
    </row>
    <row r="26902" spans="8:14" x14ac:dyDescent="0.55000000000000004">
      <c r="H26902" s="4"/>
      <c r="M26902" s="5"/>
      <c r="N26902" s="6"/>
    </row>
    <row r="26903" spans="8:14" x14ac:dyDescent="0.55000000000000004">
      <c r="H26903" s="4"/>
      <c r="M26903" s="5"/>
      <c r="N26903" s="6"/>
    </row>
    <row r="26904" spans="8:14" x14ac:dyDescent="0.55000000000000004">
      <c r="H26904" s="4"/>
      <c r="M26904" s="5"/>
      <c r="N26904" s="6"/>
    </row>
    <row r="26905" spans="8:14" x14ac:dyDescent="0.55000000000000004">
      <c r="H26905" s="4"/>
      <c r="M26905" s="5"/>
      <c r="N26905" s="6"/>
    </row>
    <row r="26906" spans="8:14" x14ac:dyDescent="0.55000000000000004">
      <c r="H26906" s="4"/>
      <c r="M26906" s="5"/>
      <c r="N26906" s="6"/>
    </row>
    <row r="26907" spans="8:14" x14ac:dyDescent="0.55000000000000004">
      <c r="H26907" s="4"/>
      <c r="M26907" s="5"/>
      <c r="N26907" s="6"/>
    </row>
    <row r="26908" spans="8:14" x14ac:dyDescent="0.55000000000000004">
      <c r="H26908" s="4"/>
      <c r="M26908" s="5"/>
      <c r="N26908" s="6"/>
    </row>
    <row r="26909" spans="8:14" x14ac:dyDescent="0.55000000000000004">
      <c r="H26909" s="4"/>
      <c r="M26909" s="5"/>
      <c r="N26909" s="6"/>
    </row>
    <row r="26910" spans="8:14" x14ac:dyDescent="0.55000000000000004">
      <c r="H26910" s="4"/>
      <c r="M26910" s="5"/>
      <c r="N26910" s="6"/>
    </row>
    <row r="26911" spans="8:14" x14ac:dyDescent="0.55000000000000004">
      <c r="H26911" s="4"/>
      <c r="M26911" s="5"/>
      <c r="N26911" s="6"/>
    </row>
    <row r="26912" spans="8:14" x14ac:dyDescent="0.55000000000000004">
      <c r="H26912" s="4"/>
      <c r="M26912" s="5"/>
      <c r="N26912" s="6"/>
    </row>
    <row r="26913" spans="8:14" x14ac:dyDescent="0.55000000000000004">
      <c r="H26913" s="4"/>
      <c r="M26913" s="5"/>
      <c r="N26913" s="6"/>
    </row>
    <row r="26914" spans="8:14" x14ac:dyDescent="0.55000000000000004">
      <c r="H26914" s="4"/>
      <c r="M26914" s="5"/>
      <c r="N26914" s="6"/>
    </row>
    <row r="26915" spans="8:14" x14ac:dyDescent="0.55000000000000004">
      <c r="H26915" s="4"/>
      <c r="M26915" s="5"/>
      <c r="N26915" s="6"/>
    </row>
    <row r="26916" spans="8:14" x14ac:dyDescent="0.55000000000000004">
      <c r="H26916" s="4"/>
      <c r="M26916" s="5"/>
      <c r="N26916" s="6"/>
    </row>
    <row r="26917" spans="8:14" x14ac:dyDescent="0.55000000000000004">
      <c r="H26917" s="4"/>
      <c r="M26917" s="5"/>
      <c r="N26917" s="6"/>
    </row>
    <row r="26918" spans="8:14" x14ac:dyDescent="0.55000000000000004">
      <c r="H26918" s="4"/>
      <c r="M26918" s="5"/>
      <c r="N26918" s="6"/>
    </row>
    <row r="26919" spans="8:14" x14ac:dyDescent="0.55000000000000004">
      <c r="H26919" s="4"/>
      <c r="M26919" s="5"/>
      <c r="N26919" s="6"/>
    </row>
    <row r="26920" spans="8:14" x14ac:dyDescent="0.55000000000000004">
      <c r="H26920" s="4"/>
      <c r="M26920" s="5"/>
      <c r="N26920" s="6"/>
    </row>
    <row r="26921" spans="8:14" x14ac:dyDescent="0.55000000000000004">
      <c r="H26921" s="4"/>
      <c r="M26921" s="5"/>
      <c r="N26921" s="6"/>
    </row>
    <row r="26922" spans="8:14" x14ac:dyDescent="0.55000000000000004">
      <c r="H26922" s="4"/>
      <c r="M26922" s="5"/>
      <c r="N26922" s="6"/>
    </row>
    <row r="26923" spans="8:14" x14ac:dyDescent="0.55000000000000004">
      <c r="H26923" s="4"/>
      <c r="M26923" s="5"/>
      <c r="N26923" s="6"/>
    </row>
    <row r="26924" spans="8:14" x14ac:dyDescent="0.55000000000000004">
      <c r="H26924" s="4"/>
      <c r="M26924" s="5"/>
      <c r="N26924" s="6"/>
    </row>
    <row r="26925" spans="8:14" x14ac:dyDescent="0.55000000000000004">
      <c r="H26925" s="4"/>
      <c r="M26925" s="5"/>
      <c r="N26925" s="6"/>
    </row>
    <row r="26926" spans="8:14" x14ac:dyDescent="0.55000000000000004">
      <c r="H26926" s="4"/>
      <c r="M26926" s="5"/>
      <c r="N26926" s="6"/>
    </row>
    <row r="26927" spans="8:14" x14ac:dyDescent="0.55000000000000004">
      <c r="H26927" s="4"/>
      <c r="M26927" s="5"/>
      <c r="N26927" s="6"/>
    </row>
    <row r="26928" spans="8:14" x14ac:dyDescent="0.55000000000000004">
      <c r="H26928" s="4"/>
      <c r="M26928" s="5"/>
      <c r="N26928" s="6"/>
    </row>
    <row r="26929" spans="8:14" x14ac:dyDescent="0.55000000000000004">
      <c r="H26929" s="4"/>
      <c r="M26929" s="5"/>
      <c r="N26929" s="6"/>
    </row>
    <row r="26930" spans="8:14" x14ac:dyDescent="0.55000000000000004">
      <c r="H26930" s="4"/>
      <c r="M26930" s="5"/>
      <c r="N26930" s="6"/>
    </row>
    <row r="26931" spans="8:14" x14ac:dyDescent="0.55000000000000004">
      <c r="H26931" s="4"/>
      <c r="M26931" s="5"/>
      <c r="N26931" s="6"/>
    </row>
    <row r="26932" spans="8:14" x14ac:dyDescent="0.55000000000000004">
      <c r="H26932" s="4"/>
      <c r="M26932" s="5"/>
      <c r="N26932" s="6"/>
    </row>
    <row r="26933" spans="8:14" x14ac:dyDescent="0.55000000000000004">
      <c r="H26933" s="4"/>
      <c r="M26933" s="5"/>
      <c r="N26933" s="6"/>
    </row>
    <row r="26934" spans="8:14" x14ac:dyDescent="0.55000000000000004">
      <c r="H26934" s="4"/>
      <c r="M26934" s="5"/>
      <c r="N26934" s="6"/>
    </row>
    <row r="26935" spans="8:14" x14ac:dyDescent="0.55000000000000004">
      <c r="H26935" s="4"/>
      <c r="M26935" s="5"/>
      <c r="N26935" s="6"/>
    </row>
    <row r="26936" spans="8:14" x14ac:dyDescent="0.55000000000000004">
      <c r="H26936" s="4"/>
      <c r="M26936" s="5"/>
      <c r="N26936" s="6"/>
    </row>
    <row r="26937" spans="8:14" x14ac:dyDescent="0.55000000000000004">
      <c r="H26937" s="4"/>
      <c r="M26937" s="5"/>
      <c r="N26937" s="6"/>
    </row>
    <row r="26938" spans="8:14" x14ac:dyDescent="0.55000000000000004">
      <c r="H26938" s="4"/>
      <c r="M26938" s="5"/>
      <c r="N26938" s="6"/>
    </row>
    <row r="26939" spans="8:14" x14ac:dyDescent="0.55000000000000004">
      <c r="H26939" s="4"/>
      <c r="M26939" s="5"/>
      <c r="N26939" s="6"/>
    </row>
    <row r="26940" spans="8:14" x14ac:dyDescent="0.55000000000000004">
      <c r="H26940" s="4"/>
      <c r="M26940" s="5"/>
      <c r="N26940" s="6"/>
    </row>
    <row r="26941" spans="8:14" x14ac:dyDescent="0.55000000000000004">
      <c r="H26941" s="4"/>
      <c r="M26941" s="5"/>
      <c r="N26941" s="6"/>
    </row>
    <row r="26942" spans="8:14" x14ac:dyDescent="0.55000000000000004">
      <c r="H26942" s="4"/>
      <c r="M26942" s="5"/>
      <c r="N26942" s="6"/>
    </row>
    <row r="26943" spans="8:14" x14ac:dyDescent="0.55000000000000004">
      <c r="H26943" s="4"/>
      <c r="M26943" s="5"/>
      <c r="N26943" s="6"/>
    </row>
    <row r="26944" spans="8:14" x14ac:dyDescent="0.55000000000000004">
      <c r="H26944" s="4"/>
      <c r="M26944" s="5"/>
      <c r="N26944" s="6"/>
    </row>
    <row r="26945" spans="8:14" x14ac:dyDescent="0.55000000000000004">
      <c r="H26945" s="4"/>
      <c r="M26945" s="5"/>
      <c r="N26945" s="6"/>
    </row>
    <row r="26946" spans="8:14" x14ac:dyDescent="0.55000000000000004">
      <c r="H26946" s="4"/>
      <c r="M26946" s="5"/>
      <c r="N26946" s="6"/>
    </row>
    <row r="26947" spans="8:14" x14ac:dyDescent="0.55000000000000004">
      <c r="H26947" s="4"/>
      <c r="M26947" s="5"/>
      <c r="N26947" s="6"/>
    </row>
    <row r="26948" spans="8:14" x14ac:dyDescent="0.55000000000000004">
      <c r="H26948" s="4"/>
      <c r="M26948" s="5"/>
      <c r="N26948" s="6"/>
    </row>
    <row r="26949" spans="8:14" x14ac:dyDescent="0.55000000000000004">
      <c r="H26949" s="4"/>
      <c r="M26949" s="5"/>
      <c r="N26949" s="6"/>
    </row>
    <row r="26950" spans="8:14" x14ac:dyDescent="0.55000000000000004">
      <c r="H26950" s="4"/>
      <c r="M26950" s="5"/>
      <c r="N26950" s="6"/>
    </row>
    <row r="26951" spans="8:14" x14ac:dyDescent="0.55000000000000004">
      <c r="H26951" s="4"/>
      <c r="M26951" s="5"/>
      <c r="N26951" s="6"/>
    </row>
    <row r="26952" spans="8:14" x14ac:dyDescent="0.55000000000000004">
      <c r="H26952" s="4"/>
      <c r="M26952" s="5"/>
      <c r="N26952" s="6"/>
    </row>
    <row r="26953" spans="8:14" x14ac:dyDescent="0.55000000000000004">
      <c r="H26953" s="4"/>
      <c r="M26953" s="5"/>
      <c r="N26953" s="6"/>
    </row>
    <row r="26954" spans="8:14" x14ac:dyDescent="0.55000000000000004">
      <c r="H26954" s="4"/>
      <c r="M26954" s="5"/>
      <c r="N26954" s="6"/>
    </row>
    <row r="26955" spans="8:14" x14ac:dyDescent="0.55000000000000004">
      <c r="H26955" s="4"/>
      <c r="M26955" s="5"/>
      <c r="N26955" s="6"/>
    </row>
    <row r="26956" spans="8:14" x14ac:dyDescent="0.55000000000000004">
      <c r="H26956" s="4"/>
      <c r="M26956" s="5"/>
      <c r="N26956" s="6"/>
    </row>
    <row r="26957" spans="8:14" x14ac:dyDescent="0.55000000000000004">
      <c r="H26957" s="4"/>
      <c r="M26957" s="5"/>
      <c r="N26957" s="6"/>
    </row>
    <row r="26958" spans="8:14" x14ac:dyDescent="0.55000000000000004">
      <c r="H26958" s="4"/>
      <c r="M26958" s="5"/>
      <c r="N26958" s="6"/>
    </row>
    <row r="26959" spans="8:14" x14ac:dyDescent="0.55000000000000004">
      <c r="H26959" s="4"/>
      <c r="M26959" s="5"/>
      <c r="N26959" s="6"/>
    </row>
    <row r="26960" spans="8:14" x14ac:dyDescent="0.55000000000000004">
      <c r="H26960" s="4"/>
      <c r="M26960" s="5"/>
      <c r="N26960" s="6"/>
    </row>
    <row r="26961" spans="8:14" x14ac:dyDescent="0.55000000000000004">
      <c r="H26961" s="4"/>
      <c r="M26961" s="5"/>
      <c r="N26961" s="6"/>
    </row>
    <row r="26962" spans="8:14" x14ac:dyDescent="0.55000000000000004">
      <c r="H26962" s="4"/>
      <c r="M26962" s="5"/>
      <c r="N26962" s="6"/>
    </row>
    <row r="26963" spans="8:14" x14ac:dyDescent="0.55000000000000004">
      <c r="H26963" s="4"/>
      <c r="M26963" s="5"/>
      <c r="N26963" s="6"/>
    </row>
    <row r="26964" spans="8:14" x14ac:dyDescent="0.55000000000000004">
      <c r="H26964" s="4"/>
      <c r="M26964" s="5"/>
      <c r="N26964" s="6"/>
    </row>
    <row r="26965" spans="8:14" x14ac:dyDescent="0.55000000000000004">
      <c r="H26965" s="4"/>
      <c r="M26965" s="5"/>
      <c r="N26965" s="6"/>
    </row>
    <row r="26966" spans="8:14" x14ac:dyDescent="0.55000000000000004">
      <c r="H26966" s="4"/>
      <c r="M26966" s="5"/>
      <c r="N26966" s="6"/>
    </row>
    <row r="26967" spans="8:14" x14ac:dyDescent="0.55000000000000004">
      <c r="H26967" s="4"/>
      <c r="M26967" s="5"/>
      <c r="N26967" s="6"/>
    </row>
    <row r="26968" spans="8:14" x14ac:dyDescent="0.55000000000000004">
      <c r="H26968" s="4"/>
      <c r="M26968" s="5"/>
      <c r="N26968" s="6"/>
    </row>
    <row r="26969" spans="8:14" x14ac:dyDescent="0.55000000000000004">
      <c r="H26969" s="4"/>
      <c r="M26969" s="5"/>
      <c r="N26969" s="6"/>
    </row>
    <row r="26970" spans="8:14" x14ac:dyDescent="0.55000000000000004">
      <c r="H26970" s="4"/>
      <c r="M26970" s="5"/>
      <c r="N26970" s="6"/>
    </row>
    <row r="26971" spans="8:14" x14ac:dyDescent="0.55000000000000004">
      <c r="H26971" s="4"/>
      <c r="M26971" s="5"/>
      <c r="N26971" s="6"/>
    </row>
    <row r="26972" spans="8:14" x14ac:dyDescent="0.55000000000000004">
      <c r="H26972" s="4"/>
      <c r="M26972" s="5"/>
      <c r="N26972" s="6"/>
    </row>
    <row r="26973" spans="8:14" x14ac:dyDescent="0.55000000000000004">
      <c r="H26973" s="4"/>
      <c r="M26973" s="5"/>
      <c r="N26973" s="6"/>
    </row>
    <row r="26974" spans="8:14" x14ac:dyDescent="0.55000000000000004">
      <c r="H26974" s="4"/>
      <c r="M26974" s="5"/>
      <c r="N26974" s="6"/>
    </row>
    <row r="26975" spans="8:14" x14ac:dyDescent="0.55000000000000004">
      <c r="H26975" s="4"/>
      <c r="M26975" s="5"/>
      <c r="N26975" s="6"/>
    </row>
    <row r="26976" spans="8:14" x14ac:dyDescent="0.55000000000000004">
      <c r="H26976" s="4"/>
      <c r="M26976" s="5"/>
      <c r="N26976" s="6"/>
    </row>
    <row r="26977" spans="8:14" x14ac:dyDescent="0.55000000000000004">
      <c r="H26977" s="4"/>
      <c r="M26977" s="5"/>
      <c r="N26977" s="6"/>
    </row>
    <row r="26978" spans="8:14" x14ac:dyDescent="0.55000000000000004">
      <c r="H26978" s="4"/>
      <c r="M26978" s="5"/>
      <c r="N26978" s="6"/>
    </row>
    <row r="26979" spans="8:14" x14ac:dyDescent="0.55000000000000004">
      <c r="H26979" s="4"/>
      <c r="M26979" s="5"/>
      <c r="N26979" s="6"/>
    </row>
    <row r="26980" spans="8:14" x14ac:dyDescent="0.55000000000000004">
      <c r="H26980" s="4"/>
      <c r="M26980" s="5"/>
      <c r="N26980" s="6"/>
    </row>
    <row r="26981" spans="8:14" x14ac:dyDescent="0.55000000000000004">
      <c r="H26981" s="4"/>
      <c r="M26981" s="5"/>
      <c r="N26981" s="6"/>
    </row>
    <row r="26982" spans="8:14" x14ac:dyDescent="0.55000000000000004">
      <c r="H26982" s="4"/>
      <c r="M26982" s="5"/>
      <c r="N26982" s="6"/>
    </row>
    <row r="26983" spans="8:14" x14ac:dyDescent="0.55000000000000004">
      <c r="H26983" s="4"/>
      <c r="M26983" s="5"/>
      <c r="N26983" s="6"/>
    </row>
    <row r="26984" spans="8:14" x14ac:dyDescent="0.55000000000000004">
      <c r="H26984" s="4"/>
      <c r="M26984" s="5"/>
      <c r="N26984" s="6"/>
    </row>
    <row r="26985" spans="8:14" x14ac:dyDescent="0.55000000000000004">
      <c r="H26985" s="4"/>
      <c r="M26985" s="5"/>
      <c r="N26985" s="6"/>
    </row>
    <row r="26986" spans="8:14" x14ac:dyDescent="0.55000000000000004">
      <c r="H26986" s="4"/>
      <c r="M26986" s="5"/>
      <c r="N26986" s="6"/>
    </row>
    <row r="26987" spans="8:14" x14ac:dyDescent="0.55000000000000004">
      <c r="H26987" s="4"/>
      <c r="M26987" s="5"/>
      <c r="N26987" s="6"/>
    </row>
    <row r="26988" spans="8:14" x14ac:dyDescent="0.55000000000000004">
      <c r="H26988" s="4"/>
      <c r="M26988" s="5"/>
      <c r="N26988" s="6"/>
    </row>
    <row r="26989" spans="8:14" x14ac:dyDescent="0.55000000000000004">
      <c r="H26989" s="4"/>
      <c r="M26989" s="5"/>
      <c r="N26989" s="6"/>
    </row>
    <row r="26990" spans="8:14" x14ac:dyDescent="0.55000000000000004">
      <c r="H26990" s="4"/>
      <c r="M26990" s="5"/>
      <c r="N26990" s="6"/>
    </row>
    <row r="26991" spans="8:14" x14ac:dyDescent="0.55000000000000004">
      <c r="H26991" s="4"/>
      <c r="M26991" s="5"/>
      <c r="N26991" s="6"/>
    </row>
    <row r="26992" spans="8:14" x14ac:dyDescent="0.55000000000000004">
      <c r="H26992" s="4"/>
      <c r="M26992" s="5"/>
      <c r="N26992" s="6"/>
    </row>
    <row r="26993" spans="8:14" x14ac:dyDescent="0.55000000000000004">
      <c r="H26993" s="4"/>
      <c r="M26993" s="5"/>
      <c r="N26993" s="6"/>
    </row>
    <row r="26994" spans="8:14" x14ac:dyDescent="0.55000000000000004">
      <c r="H26994" s="4"/>
      <c r="M26994" s="5"/>
      <c r="N26994" s="6"/>
    </row>
    <row r="26995" spans="8:14" x14ac:dyDescent="0.55000000000000004">
      <c r="H26995" s="4"/>
      <c r="M26995" s="5"/>
      <c r="N26995" s="6"/>
    </row>
    <row r="26996" spans="8:14" x14ac:dyDescent="0.55000000000000004">
      <c r="H26996" s="4"/>
      <c r="M26996" s="5"/>
      <c r="N26996" s="6"/>
    </row>
    <row r="26997" spans="8:14" x14ac:dyDescent="0.55000000000000004">
      <c r="H26997" s="4"/>
      <c r="M26997" s="5"/>
      <c r="N26997" s="6"/>
    </row>
    <row r="26998" spans="8:14" x14ac:dyDescent="0.55000000000000004">
      <c r="H26998" s="4"/>
      <c r="M26998" s="5"/>
      <c r="N26998" s="6"/>
    </row>
    <row r="26999" spans="8:14" x14ac:dyDescent="0.55000000000000004">
      <c r="H26999" s="4"/>
      <c r="M26999" s="5"/>
      <c r="N26999" s="6"/>
    </row>
    <row r="27000" spans="8:14" x14ac:dyDescent="0.55000000000000004">
      <c r="H27000" s="4"/>
      <c r="M27000" s="5"/>
      <c r="N27000" s="6"/>
    </row>
    <row r="27001" spans="8:14" x14ac:dyDescent="0.55000000000000004">
      <c r="H27001" s="4"/>
      <c r="M27001" s="5"/>
      <c r="N27001" s="6"/>
    </row>
    <row r="27002" spans="8:14" x14ac:dyDescent="0.55000000000000004">
      <c r="H27002" s="4"/>
      <c r="M27002" s="5"/>
      <c r="N27002" s="6"/>
    </row>
    <row r="27003" spans="8:14" x14ac:dyDescent="0.55000000000000004">
      <c r="H27003" s="4"/>
      <c r="M27003" s="5"/>
      <c r="N27003" s="6"/>
    </row>
    <row r="27004" spans="8:14" x14ac:dyDescent="0.55000000000000004">
      <c r="H27004" s="4"/>
      <c r="M27004" s="5"/>
      <c r="N27004" s="6"/>
    </row>
    <row r="27005" spans="8:14" x14ac:dyDescent="0.55000000000000004">
      <c r="H27005" s="4"/>
      <c r="M27005" s="5"/>
      <c r="N27005" s="6"/>
    </row>
    <row r="27006" spans="8:14" x14ac:dyDescent="0.55000000000000004">
      <c r="H27006" s="4"/>
      <c r="M27006" s="5"/>
      <c r="N27006" s="6"/>
    </row>
    <row r="27007" spans="8:14" x14ac:dyDescent="0.55000000000000004">
      <c r="H27007" s="4"/>
      <c r="M27007" s="5"/>
      <c r="N27007" s="6"/>
    </row>
    <row r="27008" spans="8:14" x14ac:dyDescent="0.55000000000000004">
      <c r="H27008" s="4"/>
      <c r="M27008" s="5"/>
      <c r="N27008" s="6"/>
    </row>
    <row r="27009" spans="8:14" x14ac:dyDescent="0.55000000000000004">
      <c r="H27009" s="4"/>
      <c r="M27009" s="5"/>
      <c r="N27009" s="6"/>
    </row>
    <row r="27010" spans="8:14" x14ac:dyDescent="0.55000000000000004">
      <c r="H27010" s="4"/>
      <c r="M27010" s="5"/>
      <c r="N27010" s="6"/>
    </row>
    <row r="27011" spans="8:14" x14ac:dyDescent="0.55000000000000004">
      <c r="H27011" s="4"/>
      <c r="M27011" s="5"/>
      <c r="N27011" s="6"/>
    </row>
    <row r="27012" spans="8:14" x14ac:dyDescent="0.55000000000000004">
      <c r="H27012" s="4"/>
      <c r="M27012" s="5"/>
      <c r="N27012" s="6"/>
    </row>
    <row r="27013" spans="8:14" x14ac:dyDescent="0.55000000000000004">
      <c r="H27013" s="4"/>
      <c r="M27013" s="5"/>
      <c r="N27013" s="6"/>
    </row>
    <row r="27014" spans="8:14" x14ac:dyDescent="0.55000000000000004">
      <c r="H27014" s="4"/>
      <c r="M27014" s="5"/>
      <c r="N27014" s="6"/>
    </row>
    <row r="27015" spans="8:14" x14ac:dyDescent="0.55000000000000004">
      <c r="H27015" s="4"/>
      <c r="M27015" s="5"/>
      <c r="N27015" s="6"/>
    </row>
    <row r="27016" spans="8:14" x14ac:dyDescent="0.55000000000000004">
      <c r="H27016" s="4"/>
      <c r="M27016" s="5"/>
      <c r="N27016" s="6"/>
    </row>
    <row r="27017" spans="8:14" x14ac:dyDescent="0.55000000000000004">
      <c r="H27017" s="4"/>
      <c r="M27017" s="5"/>
      <c r="N27017" s="6"/>
    </row>
    <row r="27018" spans="8:14" x14ac:dyDescent="0.55000000000000004">
      <c r="H27018" s="4"/>
      <c r="M27018" s="5"/>
      <c r="N27018" s="6"/>
    </row>
    <row r="27019" spans="8:14" x14ac:dyDescent="0.55000000000000004">
      <c r="H27019" s="4"/>
      <c r="M27019" s="5"/>
      <c r="N27019" s="6"/>
    </row>
    <row r="27020" spans="8:14" x14ac:dyDescent="0.55000000000000004">
      <c r="H27020" s="4"/>
      <c r="M27020" s="5"/>
      <c r="N27020" s="6"/>
    </row>
    <row r="27021" spans="8:14" x14ac:dyDescent="0.55000000000000004">
      <c r="H27021" s="4"/>
      <c r="M27021" s="5"/>
      <c r="N27021" s="6"/>
    </row>
    <row r="27022" spans="8:14" x14ac:dyDescent="0.55000000000000004">
      <c r="H27022" s="4"/>
      <c r="M27022" s="5"/>
      <c r="N27022" s="6"/>
    </row>
    <row r="27023" spans="8:14" x14ac:dyDescent="0.55000000000000004">
      <c r="H27023" s="4"/>
      <c r="M27023" s="5"/>
      <c r="N27023" s="6"/>
    </row>
    <row r="27024" spans="8:14" x14ac:dyDescent="0.55000000000000004">
      <c r="H27024" s="4"/>
      <c r="M27024" s="5"/>
      <c r="N27024" s="6"/>
    </row>
    <row r="27025" spans="8:14" x14ac:dyDescent="0.55000000000000004">
      <c r="H27025" s="4"/>
      <c r="M27025" s="5"/>
      <c r="N27025" s="6"/>
    </row>
    <row r="27026" spans="8:14" x14ac:dyDescent="0.55000000000000004">
      <c r="H27026" s="4"/>
      <c r="M27026" s="5"/>
      <c r="N27026" s="6"/>
    </row>
    <row r="27027" spans="8:14" x14ac:dyDescent="0.55000000000000004">
      <c r="H27027" s="4"/>
      <c r="M27027" s="5"/>
      <c r="N27027" s="6"/>
    </row>
    <row r="27028" spans="8:14" x14ac:dyDescent="0.55000000000000004">
      <c r="H27028" s="4"/>
      <c r="M27028" s="5"/>
      <c r="N27028" s="6"/>
    </row>
    <row r="27029" spans="8:14" x14ac:dyDescent="0.55000000000000004">
      <c r="H27029" s="4"/>
      <c r="M27029" s="5"/>
      <c r="N27029" s="6"/>
    </row>
    <row r="27030" spans="8:14" x14ac:dyDescent="0.55000000000000004">
      <c r="H27030" s="4"/>
      <c r="M27030" s="5"/>
      <c r="N27030" s="6"/>
    </row>
    <row r="27031" spans="8:14" x14ac:dyDescent="0.55000000000000004">
      <c r="H27031" s="4"/>
      <c r="M27031" s="5"/>
      <c r="N27031" s="6"/>
    </row>
    <row r="27032" spans="8:14" x14ac:dyDescent="0.55000000000000004">
      <c r="H27032" s="4"/>
      <c r="M27032" s="5"/>
      <c r="N27032" s="6"/>
    </row>
    <row r="27033" spans="8:14" x14ac:dyDescent="0.55000000000000004">
      <c r="H27033" s="4"/>
      <c r="M27033" s="5"/>
      <c r="N27033" s="6"/>
    </row>
    <row r="27034" spans="8:14" x14ac:dyDescent="0.55000000000000004">
      <c r="H27034" s="4"/>
      <c r="M27034" s="5"/>
      <c r="N27034" s="6"/>
    </row>
    <row r="27035" spans="8:14" x14ac:dyDescent="0.55000000000000004">
      <c r="H27035" s="4"/>
      <c r="M27035" s="5"/>
      <c r="N27035" s="6"/>
    </row>
    <row r="27036" spans="8:14" x14ac:dyDescent="0.55000000000000004">
      <c r="H27036" s="4"/>
      <c r="M27036" s="5"/>
      <c r="N27036" s="6"/>
    </row>
    <row r="27037" spans="8:14" x14ac:dyDescent="0.55000000000000004">
      <c r="H27037" s="4"/>
      <c r="M27037" s="5"/>
      <c r="N27037" s="6"/>
    </row>
    <row r="27038" spans="8:14" x14ac:dyDescent="0.55000000000000004">
      <c r="H27038" s="4"/>
      <c r="M27038" s="5"/>
      <c r="N27038" s="6"/>
    </row>
    <row r="27039" spans="8:14" x14ac:dyDescent="0.55000000000000004">
      <c r="H27039" s="4"/>
      <c r="M27039" s="5"/>
      <c r="N27039" s="6"/>
    </row>
    <row r="27040" spans="8:14" x14ac:dyDescent="0.55000000000000004">
      <c r="H27040" s="4"/>
      <c r="M27040" s="5"/>
      <c r="N27040" s="6"/>
    </row>
    <row r="27041" spans="8:14" x14ac:dyDescent="0.55000000000000004">
      <c r="H27041" s="4"/>
      <c r="M27041" s="5"/>
      <c r="N27041" s="6"/>
    </row>
    <row r="27042" spans="8:14" x14ac:dyDescent="0.55000000000000004">
      <c r="H27042" s="4"/>
      <c r="M27042" s="5"/>
      <c r="N27042" s="6"/>
    </row>
    <row r="27043" spans="8:14" x14ac:dyDescent="0.55000000000000004">
      <c r="H27043" s="4"/>
      <c r="M27043" s="5"/>
      <c r="N27043" s="6"/>
    </row>
    <row r="27044" spans="8:14" x14ac:dyDescent="0.55000000000000004">
      <c r="H27044" s="4"/>
      <c r="M27044" s="5"/>
      <c r="N27044" s="6"/>
    </row>
    <row r="27045" spans="8:14" x14ac:dyDescent="0.55000000000000004">
      <c r="H27045" s="4"/>
      <c r="M27045" s="5"/>
      <c r="N27045" s="6"/>
    </row>
    <row r="27046" spans="8:14" x14ac:dyDescent="0.55000000000000004">
      <c r="H27046" s="4"/>
      <c r="M27046" s="5"/>
      <c r="N27046" s="6"/>
    </row>
    <row r="27047" spans="8:14" x14ac:dyDescent="0.55000000000000004">
      <c r="H27047" s="4"/>
      <c r="M27047" s="5"/>
      <c r="N27047" s="6"/>
    </row>
    <row r="27048" spans="8:14" x14ac:dyDescent="0.55000000000000004">
      <c r="H27048" s="4"/>
      <c r="M27048" s="5"/>
      <c r="N27048" s="6"/>
    </row>
    <row r="27049" spans="8:14" x14ac:dyDescent="0.55000000000000004">
      <c r="H27049" s="4"/>
      <c r="M27049" s="5"/>
      <c r="N27049" s="6"/>
    </row>
    <row r="27050" spans="8:14" x14ac:dyDescent="0.55000000000000004">
      <c r="H27050" s="4"/>
      <c r="M27050" s="5"/>
      <c r="N27050" s="6"/>
    </row>
    <row r="27051" spans="8:14" x14ac:dyDescent="0.55000000000000004">
      <c r="H27051" s="4"/>
      <c r="M27051" s="5"/>
      <c r="N27051" s="6"/>
    </row>
    <row r="27052" spans="8:14" x14ac:dyDescent="0.55000000000000004">
      <c r="H27052" s="4"/>
      <c r="M27052" s="5"/>
      <c r="N27052" s="6"/>
    </row>
    <row r="27053" spans="8:14" x14ac:dyDescent="0.55000000000000004">
      <c r="H27053" s="4"/>
      <c r="M27053" s="5"/>
      <c r="N27053" s="6"/>
    </row>
    <row r="27054" spans="8:14" x14ac:dyDescent="0.55000000000000004">
      <c r="H27054" s="4"/>
      <c r="M27054" s="5"/>
      <c r="N27054" s="6"/>
    </row>
    <row r="27055" spans="8:14" x14ac:dyDescent="0.55000000000000004">
      <c r="H27055" s="4"/>
      <c r="M27055" s="5"/>
      <c r="N27055" s="6"/>
    </row>
    <row r="27056" spans="8:14" x14ac:dyDescent="0.55000000000000004">
      <c r="H27056" s="4"/>
      <c r="M27056" s="5"/>
      <c r="N27056" s="6"/>
    </row>
    <row r="27057" spans="8:14" x14ac:dyDescent="0.55000000000000004">
      <c r="H27057" s="4"/>
      <c r="M27057" s="5"/>
      <c r="N27057" s="6"/>
    </row>
    <row r="27058" spans="8:14" x14ac:dyDescent="0.55000000000000004">
      <c r="H27058" s="4"/>
      <c r="M27058" s="5"/>
      <c r="N27058" s="6"/>
    </row>
    <row r="27059" spans="8:14" x14ac:dyDescent="0.55000000000000004">
      <c r="H27059" s="4"/>
      <c r="M27059" s="5"/>
      <c r="N27059" s="6"/>
    </row>
    <row r="27060" spans="8:14" x14ac:dyDescent="0.55000000000000004">
      <c r="H27060" s="4"/>
      <c r="M27060" s="5"/>
      <c r="N27060" s="6"/>
    </row>
    <row r="27061" spans="8:14" x14ac:dyDescent="0.55000000000000004">
      <c r="H27061" s="4"/>
      <c r="M27061" s="5"/>
      <c r="N27061" s="6"/>
    </row>
    <row r="27062" spans="8:14" x14ac:dyDescent="0.55000000000000004">
      <c r="H27062" s="4"/>
      <c r="M27062" s="5"/>
      <c r="N27062" s="6"/>
    </row>
    <row r="27063" spans="8:14" x14ac:dyDescent="0.55000000000000004">
      <c r="H27063" s="4"/>
      <c r="M27063" s="5"/>
      <c r="N27063" s="6"/>
    </row>
    <row r="27064" spans="8:14" x14ac:dyDescent="0.55000000000000004">
      <c r="H27064" s="4"/>
      <c r="M27064" s="5"/>
      <c r="N27064" s="6"/>
    </row>
    <row r="27065" spans="8:14" x14ac:dyDescent="0.55000000000000004">
      <c r="H27065" s="4"/>
      <c r="M27065" s="5"/>
      <c r="N27065" s="6"/>
    </row>
    <row r="27066" spans="8:14" x14ac:dyDescent="0.55000000000000004">
      <c r="H27066" s="4"/>
      <c r="M27066" s="5"/>
      <c r="N27066" s="6"/>
    </row>
    <row r="27067" spans="8:14" x14ac:dyDescent="0.55000000000000004">
      <c r="H27067" s="4"/>
      <c r="M27067" s="5"/>
      <c r="N27067" s="6"/>
    </row>
    <row r="27068" spans="8:14" x14ac:dyDescent="0.55000000000000004">
      <c r="H27068" s="4"/>
      <c r="M27068" s="5"/>
      <c r="N27068" s="6"/>
    </row>
    <row r="27069" spans="8:14" x14ac:dyDescent="0.55000000000000004">
      <c r="H27069" s="4"/>
      <c r="M27069" s="5"/>
      <c r="N27069" s="6"/>
    </row>
    <row r="27070" spans="8:14" x14ac:dyDescent="0.55000000000000004">
      <c r="H27070" s="4"/>
      <c r="M27070" s="5"/>
      <c r="N27070" s="6"/>
    </row>
    <row r="27071" spans="8:14" x14ac:dyDescent="0.55000000000000004">
      <c r="H27071" s="4"/>
      <c r="M27071" s="5"/>
      <c r="N27071" s="6"/>
    </row>
    <row r="27072" spans="8:14" x14ac:dyDescent="0.55000000000000004">
      <c r="H27072" s="4"/>
      <c r="M27072" s="5"/>
      <c r="N27072" s="6"/>
    </row>
    <row r="27073" spans="8:14" x14ac:dyDescent="0.55000000000000004">
      <c r="H27073" s="4"/>
      <c r="M27073" s="5"/>
      <c r="N27073" s="6"/>
    </row>
    <row r="27074" spans="8:14" x14ac:dyDescent="0.55000000000000004">
      <c r="H27074" s="4"/>
      <c r="M27074" s="5"/>
      <c r="N27074" s="6"/>
    </row>
    <row r="27075" spans="8:14" x14ac:dyDescent="0.55000000000000004">
      <c r="H27075" s="4"/>
      <c r="M27075" s="5"/>
      <c r="N27075" s="6"/>
    </row>
    <row r="27076" spans="8:14" x14ac:dyDescent="0.55000000000000004">
      <c r="H27076" s="4"/>
      <c r="M27076" s="5"/>
      <c r="N27076" s="6"/>
    </row>
    <row r="27077" spans="8:14" x14ac:dyDescent="0.55000000000000004">
      <c r="H27077" s="4"/>
      <c r="M27077" s="5"/>
      <c r="N27077" s="6"/>
    </row>
    <row r="27078" spans="8:14" x14ac:dyDescent="0.55000000000000004">
      <c r="H27078" s="4"/>
      <c r="M27078" s="5"/>
      <c r="N27078" s="6"/>
    </row>
    <row r="27079" spans="8:14" x14ac:dyDescent="0.55000000000000004">
      <c r="H27079" s="4"/>
      <c r="M27079" s="5"/>
      <c r="N27079" s="6"/>
    </row>
    <row r="27080" spans="8:14" x14ac:dyDescent="0.55000000000000004">
      <c r="H27080" s="4"/>
      <c r="M27080" s="5"/>
      <c r="N27080" s="6"/>
    </row>
    <row r="27081" spans="8:14" x14ac:dyDescent="0.55000000000000004">
      <c r="H27081" s="4"/>
      <c r="M27081" s="5"/>
      <c r="N27081" s="6"/>
    </row>
    <row r="27082" spans="8:14" x14ac:dyDescent="0.55000000000000004">
      <c r="H27082" s="4"/>
      <c r="M27082" s="5"/>
      <c r="N27082" s="6"/>
    </row>
    <row r="27083" spans="8:14" x14ac:dyDescent="0.55000000000000004">
      <c r="H27083" s="4"/>
      <c r="M27083" s="5"/>
      <c r="N27083" s="6"/>
    </row>
    <row r="27084" spans="8:14" x14ac:dyDescent="0.55000000000000004">
      <c r="H27084" s="4"/>
      <c r="M27084" s="5"/>
      <c r="N27084" s="6"/>
    </row>
    <row r="27085" spans="8:14" x14ac:dyDescent="0.55000000000000004">
      <c r="H27085" s="4"/>
      <c r="M27085" s="5"/>
      <c r="N27085" s="6"/>
    </row>
    <row r="27086" spans="8:14" x14ac:dyDescent="0.55000000000000004">
      <c r="H27086" s="4"/>
      <c r="M27086" s="5"/>
      <c r="N27086" s="6"/>
    </row>
    <row r="27087" spans="8:14" x14ac:dyDescent="0.55000000000000004">
      <c r="H27087" s="4"/>
      <c r="M27087" s="5"/>
      <c r="N27087" s="6"/>
    </row>
    <row r="27088" spans="8:14" x14ac:dyDescent="0.55000000000000004">
      <c r="H27088" s="4"/>
      <c r="M27088" s="5"/>
      <c r="N27088" s="6"/>
    </row>
    <row r="27089" spans="8:14" x14ac:dyDescent="0.55000000000000004">
      <c r="H27089" s="4"/>
      <c r="M27089" s="5"/>
      <c r="N27089" s="6"/>
    </row>
    <row r="27090" spans="8:14" x14ac:dyDescent="0.55000000000000004">
      <c r="H27090" s="4"/>
      <c r="M27090" s="5"/>
      <c r="N27090" s="6"/>
    </row>
    <row r="27091" spans="8:14" x14ac:dyDescent="0.55000000000000004">
      <c r="H27091" s="4"/>
      <c r="M27091" s="5"/>
      <c r="N27091" s="6"/>
    </row>
    <row r="27092" spans="8:14" x14ac:dyDescent="0.55000000000000004">
      <c r="H27092" s="4"/>
      <c r="M27092" s="5"/>
      <c r="N27092" s="6"/>
    </row>
    <row r="27093" spans="8:14" x14ac:dyDescent="0.55000000000000004">
      <c r="H27093" s="4"/>
      <c r="M27093" s="5"/>
      <c r="N27093" s="6"/>
    </row>
    <row r="27094" spans="8:14" x14ac:dyDescent="0.55000000000000004">
      <c r="H27094" s="4"/>
      <c r="M27094" s="5"/>
      <c r="N27094" s="6"/>
    </row>
    <row r="27095" spans="8:14" x14ac:dyDescent="0.55000000000000004">
      <c r="H27095" s="4"/>
      <c r="M27095" s="5"/>
      <c r="N27095" s="6"/>
    </row>
    <row r="27096" spans="8:14" x14ac:dyDescent="0.55000000000000004">
      <c r="H27096" s="4"/>
      <c r="M27096" s="5"/>
      <c r="N27096" s="6"/>
    </row>
    <row r="27097" spans="8:14" x14ac:dyDescent="0.55000000000000004">
      <c r="H27097" s="4"/>
      <c r="M27097" s="5"/>
      <c r="N27097" s="6"/>
    </row>
    <row r="27098" spans="8:14" x14ac:dyDescent="0.55000000000000004">
      <c r="H27098" s="4"/>
      <c r="M27098" s="5"/>
      <c r="N27098" s="6"/>
    </row>
    <row r="27099" spans="8:14" x14ac:dyDescent="0.55000000000000004">
      <c r="H27099" s="4"/>
      <c r="M27099" s="5"/>
      <c r="N27099" s="6"/>
    </row>
    <row r="27100" spans="8:14" x14ac:dyDescent="0.55000000000000004">
      <c r="H27100" s="4"/>
      <c r="M27100" s="5"/>
      <c r="N27100" s="6"/>
    </row>
    <row r="27101" spans="8:14" x14ac:dyDescent="0.55000000000000004">
      <c r="H27101" s="4"/>
      <c r="M27101" s="5"/>
      <c r="N27101" s="6"/>
    </row>
    <row r="27102" spans="8:14" x14ac:dyDescent="0.55000000000000004">
      <c r="H27102" s="4"/>
      <c r="M27102" s="5"/>
      <c r="N27102" s="6"/>
    </row>
    <row r="27103" spans="8:14" x14ac:dyDescent="0.55000000000000004">
      <c r="H27103" s="4"/>
      <c r="M27103" s="5"/>
      <c r="N27103" s="6"/>
    </row>
    <row r="27104" spans="8:14" x14ac:dyDescent="0.55000000000000004">
      <c r="H27104" s="4"/>
      <c r="M27104" s="5"/>
      <c r="N27104" s="6"/>
    </row>
    <row r="27105" spans="8:14" x14ac:dyDescent="0.55000000000000004">
      <c r="H27105" s="4"/>
      <c r="M27105" s="5"/>
      <c r="N27105" s="6"/>
    </row>
    <row r="27106" spans="8:14" x14ac:dyDescent="0.55000000000000004">
      <c r="H27106" s="4"/>
      <c r="M27106" s="5"/>
      <c r="N27106" s="6"/>
    </row>
    <row r="27107" spans="8:14" x14ac:dyDescent="0.55000000000000004">
      <c r="H27107" s="4"/>
      <c r="M27107" s="5"/>
      <c r="N27107" s="6"/>
    </row>
    <row r="27108" spans="8:14" x14ac:dyDescent="0.55000000000000004">
      <c r="H27108" s="4"/>
      <c r="M27108" s="5"/>
      <c r="N27108" s="6"/>
    </row>
    <row r="27109" spans="8:14" x14ac:dyDescent="0.55000000000000004">
      <c r="H27109" s="4"/>
      <c r="M27109" s="5"/>
      <c r="N27109" s="6"/>
    </row>
    <row r="27110" spans="8:14" x14ac:dyDescent="0.55000000000000004">
      <c r="H27110" s="4"/>
      <c r="M27110" s="5"/>
      <c r="N27110" s="6"/>
    </row>
    <row r="27111" spans="8:14" x14ac:dyDescent="0.55000000000000004">
      <c r="H27111" s="4"/>
      <c r="M27111" s="5"/>
      <c r="N27111" s="6"/>
    </row>
    <row r="27112" spans="8:14" x14ac:dyDescent="0.55000000000000004">
      <c r="H27112" s="4"/>
      <c r="M27112" s="5"/>
      <c r="N27112" s="6"/>
    </row>
    <row r="27113" spans="8:14" x14ac:dyDescent="0.55000000000000004">
      <c r="H27113" s="4"/>
      <c r="M27113" s="5"/>
      <c r="N27113" s="6"/>
    </row>
    <row r="27114" spans="8:14" x14ac:dyDescent="0.55000000000000004">
      <c r="H27114" s="4"/>
      <c r="M27114" s="5"/>
      <c r="N27114" s="6"/>
    </row>
    <row r="27115" spans="8:14" x14ac:dyDescent="0.55000000000000004">
      <c r="H27115" s="4"/>
      <c r="M27115" s="5"/>
      <c r="N27115" s="6"/>
    </row>
    <row r="27116" spans="8:14" x14ac:dyDescent="0.55000000000000004">
      <c r="H27116" s="4"/>
      <c r="M27116" s="5"/>
      <c r="N27116" s="6"/>
    </row>
    <row r="27117" spans="8:14" x14ac:dyDescent="0.55000000000000004">
      <c r="H27117" s="4"/>
      <c r="M27117" s="5"/>
      <c r="N27117" s="6"/>
    </row>
    <row r="27118" spans="8:14" x14ac:dyDescent="0.55000000000000004">
      <c r="H27118" s="4"/>
      <c r="M27118" s="5"/>
      <c r="N27118" s="6"/>
    </row>
    <row r="27119" spans="8:14" x14ac:dyDescent="0.55000000000000004">
      <c r="H27119" s="4"/>
      <c r="M27119" s="5"/>
      <c r="N27119" s="6"/>
    </row>
    <row r="27120" spans="8:14" x14ac:dyDescent="0.55000000000000004">
      <c r="H27120" s="4"/>
      <c r="M27120" s="5"/>
      <c r="N27120" s="6"/>
    </row>
    <row r="27121" spans="8:14" x14ac:dyDescent="0.55000000000000004">
      <c r="H27121" s="4"/>
      <c r="M27121" s="5"/>
      <c r="N27121" s="6"/>
    </row>
    <row r="27122" spans="8:14" x14ac:dyDescent="0.55000000000000004">
      <c r="H27122" s="4"/>
      <c r="M27122" s="5"/>
      <c r="N27122" s="6"/>
    </row>
    <row r="27123" spans="8:14" x14ac:dyDescent="0.55000000000000004">
      <c r="H27123" s="4"/>
      <c r="M27123" s="5"/>
      <c r="N27123" s="6"/>
    </row>
    <row r="27124" spans="8:14" x14ac:dyDescent="0.55000000000000004">
      <c r="H27124" s="4"/>
      <c r="M27124" s="5"/>
      <c r="N27124" s="6"/>
    </row>
    <row r="27125" spans="8:14" x14ac:dyDescent="0.55000000000000004">
      <c r="H27125" s="4"/>
      <c r="M27125" s="5"/>
      <c r="N27125" s="6"/>
    </row>
    <row r="27126" spans="8:14" x14ac:dyDescent="0.55000000000000004">
      <c r="H27126" s="4"/>
      <c r="M27126" s="5"/>
      <c r="N27126" s="6"/>
    </row>
    <row r="27127" spans="8:14" x14ac:dyDescent="0.55000000000000004">
      <c r="H27127" s="4"/>
      <c r="M27127" s="5"/>
      <c r="N27127" s="6"/>
    </row>
    <row r="27128" spans="8:14" x14ac:dyDescent="0.55000000000000004">
      <c r="H27128" s="4"/>
      <c r="M27128" s="5"/>
      <c r="N27128" s="6"/>
    </row>
    <row r="27129" spans="8:14" x14ac:dyDescent="0.55000000000000004">
      <c r="H27129" s="4"/>
      <c r="M27129" s="5"/>
      <c r="N27129" s="6"/>
    </row>
    <row r="27130" spans="8:14" x14ac:dyDescent="0.55000000000000004">
      <c r="H27130" s="4"/>
      <c r="M27130" s="5"/>
      <c r="N27130" s="6"/>
    </row>
    <row r="27131" spans="8:14" x14ac:dyDescent="0.55000000000000004">
      <c r="H27131" s="4"/>
      <c r="M27131" s="5"/>
      <c r="N27131" s="6"/>
    </row>
    <row r="27132" spans="8:14" x14ac:dyDescent="0.55000000000000004">
      <c r="H27132" s="4"/>
      <c r="M27132" s="5"/>
      <c r="N27132" s="6"/>
    </row>
    <row r="27133" spans="8:14" x14ac:dyDescent="0.55000000000000004">
      <c r="H27133" s="4"/>
      <c r="M27133" s="5"/>
      <c r="N27133" s="6"/>
    </row>
    <row r="27134" spans="8:14" x14ac:dyDescent="0.55000000000000004">
      <c r="H27134" s="4"/>
      <c r="M27134" s="5"/>
      <c r="N27134" s="6"/>
    </row>
    <row r="27135" spans="8:14" x14ac:dyDescent="0.55000000000000004">
      <c r="H27135" s="4"/>
      <c r="M27135" s="5"/>
      <c r="N27135" s="6"/>
    </row>
    <row r="27136" spans="8:14" x14ac:dyDescent="0.55000000000000004">
      <c r="H27136" s="4"/>
      <c r="M27136" s="5"/>
      <c r="N27136" s="6"/>
    </row>
    <row r="27137" spans="8:14" x14ac:dyDescent="0.55000000000000004">
      <c r="H27137" s="4"/>
      <c r="M27137" s="5"/>
      <c r="N27137" s="6"/>
    </row>
    <row r="27138" spans="8:14" x14ac:dyDescent="0.55000000000000004">
      <c r="H27138" s="4"/>
      <c r="M27138" s="5"/>
      <c r="N27138" s="6"/>
    </row>
    <row r="27139" spans="8:14" x14ac:dyDescent="0.55000000000000004">
      <c r="H27139" s="4"/>
      <c r="M27139" s="5"/>
      <c r="N27139" s="6"/>
    </row>
    <row r="27140" spans="8:14" x14ac:dyDescent="0.55000000000000004">
      <c r="H27140" s="4"/>
      <c r="M27140" s="5"/>
      <c r="N27140" s="6"/>
    </row>
    <row r="27141" spans="8:14" x14ac:dyDescent="0.55000000000000004">
      <c r="H27141" s="4"/>
      <c r="M27141" s="5"/>
      <c r="N27141" s="6"/>
    </row>
    <row r="27142" spans="8:14" x14ac:dyDescent="0.55000000000000004">
      <c r="H27142" s="4"/>
      <c r="M27142" s="5"/>
      <c r="N27142" s="6"/>
    </row>
    <row r="27143" spans="8:14" x14ac:dyDescent="0.55000000000000004">
      <c r="H27143" s="4"/>
      <c r="M27143" s="5"/>
      <c r="N27143" s="6"/>
    </row>
    <row r="27144" spans="8:14" x14ac:dyDescent="0.55000000000000004">
      <c r="H27144" s="4"/>
      <c r="M27144" s="5"/>
      <c r="N27144" s="6"/>
    </row>
    <row r="27145" spans="8:14" x14ac:dyDescent="0.55000000000000004">
      <c r="H27145" s="4"/>
      <c r="M27145" s="5"/>
      <c r="N27145" s="6"/>
    </row>
    <row r="27146" spans="8:14" x14ac:dyDescent="0.55000000000000004">
      <c r="H27146" s="4"/>
      <c r="M27146" s="5"/>
      <c r="N27146" s="6"/>
    </row>
    <row r="27147" spans="8:14" x14ac:dyDescent="0.55000000000000004">
      <c r="H27147" s="4"/>
      <c r="M27147" s="5"/>
      <c r="N27147" s="6"/>
    </row>
    <row r="27148" spans="8:14" x14ac:dyDescent="0.55000000000000004">
      <c r="H27148" s="4"/>
      <c r="M27148" s="5"/>
      <c r="N27148" s="6"/>
    </row>
    <row r="27149" spans="8:14" x14ac:dyDescent="0.55000000000000004">
      <c r="H27149" s="4"/>
      <c r="M27149" s="5"/>
      <c r="N27149" s="6"/>
    </row>
    <row r="27150" spans="8:14" x14ac:dyDescent="0.55000000000000004">
      <c r="H27150" s="4"/>
      <c r="M27150" s="5"/>
      <c r="N27150" s="6"/>
    </row>
    <row r="27151" spans="8:14" x14ac:dyDescent="0.55000000000000004">
      <c r="H27151" s="4"/>
      <c r="M27151" s="5"/>
      <c r="N27151" s="6"/>
    </row>
    <row r="27152" spans="8:14" x14ac:dyDescent="0.55000000000000004">
      <c r="H27152" s="4"/>
      <c r="M27152" s="5"/>
      <c r="N27152" s="6"/>
    </row>
    <row r="27153" spans="8:14" x14ac:dyDescent="0.55000000000000004">
      <c r="H27153" s="4"/>
      <c r="M27153" s="5"/>
      <c r="N27153" s="6"/>
    </row>
    <row r="27154" spans="8:14" x14ac:dyDescent="0.55000000000000004">
      <c r="H27154" s="4"/>
      <c r="M27154" s="5"/>
      <c r="N27154" s="6"/>
    </row>
    <row r="27155" spans="8:14" x14ac:dyDescent="0.55000000000000004">
      <c r="H27155" s="4"/>
      <c r="M27155" s="5"/>
      <c r="N27155" s="6"/>
    </row>
    <row r="27156" spans="8:14" x14ac:dyDescent="0.55000000000000004">
      <c r="H27156" s="4"/>
      <c r="M27156" s="5"/>
      <c r="N27156" s="6"/>
    </row>
    <row r="27157" spans="8:14" x14ac:dyDescent="0.55000000000000004">
      <c r="H27157" s="4"/>
      <c r="M27157" s="5"/>
      <c r="N27157" s="6"/>
    </row>
    <row r="27158" spans="8:14" x14ac:dyDescent="0.55000000000000004">
      <c r="H27158" s="4"/>
      <c r="M27158" s="5"/>
      <c r="N27158" s="6"/>
    </row>
    <row r="27159" spans="8:14" x14ac:dyDescent="0.55000000000000004">
      <c r="H27159" s="4"/>
      <c r="M27159" s="5"/>
      <c r="N27159" s="6"/>
    </row>
    <row r="27160" spans="8:14" x14ac:dyDescent="0.55000000000000004">
      <c r="H27160" s="4"/>
      <c r="M27160" s="5"/>
      <c r="N27160" s="6"/>
    </row>
    <row r="27161" spans="8:14" x14ac:dyDescent="0.55000000000000004">
      <c r="H27161" s="4"/>
      <c r="M27161" s="5"/>
      <c r="N27161" s="6"/>
    </row>
    <row r="27162" spans="8:14" x14ac:dyDescent="0.55000000000000004">
      <c r="H27162" s="4"/>
      <c r="M27162" s="5"/>
      <c r="N27162" s="6"/>
    </row>
    <row r="27163" spans="8:14" x14ac:dyDescent="0.55000000000000004">
      <c r="H27163" s="4"/>
      <c r="M27163" s="5"/>
      <c r="N27163" s="6"/>
    </row>
    <row r="27164" spans="8:14" x14ac:dyDescent="0.55000000000000004">
      <c r="H27164" s="4"/>
      <c r="M27164" s="5"/>
      <c r="N27164" s="6"/>
    </row>
    <row r="27165" spans="8:14" x14ac:dyDescent="0.55000000000000004">
      <c r="H27165" s="4"/>
      <c r="M27165" s="5"/>
      <c r="N27165" s="6"/>
    </row>
    <row r="27166" spans="8:14" x14ac:dyDescent="0.55000000000000004">
      <c r="H27166" s="4"/>
      <c r="M27166" s="5"/>
      <c r="N27166" s="6"/>
    </row>
    <row r="27167" spans="8:14" x14ac:dyDescent="0.55000000000000004">
      <c r="H27167" s="4"/>
      <c r="M27167" s="5"/>
      <c r="N27167" s="6"/>
    </row>
    <row r="27168" spans="8:14" x14ac:dyDescent="0.55000000000000004">
      <c r="H27168" s="4"/>
      <c r="M27168" s="5"/>
      <c r="N27168" s="6"/>
    </row>
    <row r="27169" spans="8:14" x14ac:dyDescent="0.55000000000000004">
      <c r="H27169" s="4"/>
      <c r="M27169" s="5"/>
      <c r="N27169" s="6"/>
    </row>
    <row r="27170" spans="8:14" x14ac:dyDescent="0.55000000000000004">
      <c r="H27170" s="4"/>
      <c r="M27170" s="5"/>
      <c r="N27170" s="6"/>
    </row>
    <row r="27171" spans="8:14" x14ac:dyDescent="0.55000000000000004">
      <c r="H27171" s="4"/>
      <c r="M27171" s="5"/>
      <c r="N27171" s="6"/>
    </row>
    <row r="27172" spans="8:14" x14ac:dyDescent="0.55000000000000004">
      <c r="H27172" s="4"/>
      <c r="M27172" s="5"/>
      <c r="N27172" s="6"/>
    </row>
    <row r="27173" spans="8:14" x14ac:dyDescent="0.55000000000000004">
      <c r="H27173" s="4"/>
      <c r="M27173" s="5"/>
      <c r="N27173" s="6"/>
    </row>
    <row r="27174" spans="8:14" x14ac:dyDescent="0.55000000000000004">
      <c r="H27174" s="4"/>
      <c r="M27174" s="5"/>
      <c r="N27174" s="6"/>
    </row>
    <row r="27175" spans="8:14" x14ac:dyDescent="0.55000000000000004">
      <c r="H27175" s="4"/>
      <c r="M27175" s="5"/>
      <c r="N27175" s="6"/>
    </row>
    <row r="27176" spans="8:14" x14ac:dyDescent="0.55000000000000004">
      <c r="H27176" s="4"/>
      <c r="M27176" s="5"/>
      <c r="N27176" s="6"/>
    </row>
    <row r="27177" spans="8:14" x14ac:dyDescent="0.55000000000000004">
      <c r="H27177" s="4"/>
      <c r="M27177" s="5"/>
      <c r="N27177" s="6"/>
    </row>
    <row r="27178" spans="8:14" x14ac:dyDescent="0.55000000000000004">
      <c r="H27178" s="4"/>
      <c r="M27178" s="5"/>
      <c r="N27178" s="6"/>
    </row>
    <row r="27179" spans="8:14" x14ac:dyDescent="0.55000000000000004">
      <c r="H27179" s="4"/>
      <c r="M27179" s="5"/>
      <c r="N27179" s="6"/>
    </row>
    <row r="27180" spans="8:14" x14ac:dyDescent="0.55000000000000004">
      <c r="H27180" s="4"/>
      <c r="M27180" s="5"/>
      <c r="N27180" s="6"/>
    </row>
    <row r="27181" spans="8:14" x14ac:dyDescent="0.55000000000000004">
      <c r="H27181" s="4"/>
      <c r="M27181" s="5"/>
      <c r="N27181" s="6"/>
    </row>
    <row r="27182" spans="8:14" x14ac:dyDescent="0.55000000000000004">
      <c r="H27182" s="4"/>
      <c r="M27182" s="5"/>
      <c r="N27182" s="6"/>
    </row>
    <row r="27183" spans="8:14" x14ac:dyDescent="0.55000000000000004">
      <c r="H27183" s="4"/>
      <c r="M27183" s="5"/>
      <c r="N27183" s="6"/>
    </row>
    <row r="27184" spans="8:14" x14ac:dyDescent="0.55000000000000004">
      <c r="H27184" s="4"/>
      <c r="M27184" s="5"/>
      <c r="N27184" s="6"/>
    </row>
    <row r="27185" spans="8:14" x14ac:dyDescent="0.55000000000000004">
      <c r="H27185" s="4"/>
      <c r="M27185" s="5"/>
      <c r="N27185" s="6"/>
    </row>
    <row r="27186" spans="8:14" x14ac:dyDescent="0.55000000000000004">
      <c r="H27186" s="4"/>
      <c r="M27186" s="5"/>
      <c r="N27186" s="6"/>
    </row>
    <row r="27187" spans="8:14" x14ac:dyDescent="0.55000000000000004">
      <c r="H27187" s="4"/>
      <c r="M27187" s="5"/>
      <c r="N27187" s="6"/>
    </row>
    <row r="27188" spans="8:14" x14ac:dyDescent="0.55000000000000004">
      <c r="H27188" s="4"/>
      <c r="M27188" s="5"/>
      <c r="N27188" s="6"/>
    </row>
    <row r="27189" spans="8:14" x14ac:dyDescent="0.55000000000000004">
      <c r="H27189" s="4"/>
      <c r="M27189" s="5"/>
      <c r="N27189" s="6"/>
    </row>
    <row r="27190" spans="8:14" x14ac:dyDescent="0.55000000000000004">
      <c r="H27190" s="4"/>
      <c r="M27190" s="5"/>
      <c r="N27190" s="6"/>
    </row>
    <row r="27191" spans="8:14" x14ac:dyDescent="0.55000000000000004">
      <c r="H27191" s="4"/>
      <c r="M27191" s="5"/>
      <c r="N27191" s="6"/>
    </row>
    <row r="27192" spans="8:14" x14ac:dyDescent="0.55000000000000004">
      <c r="H27192" s="4"/>
      <c r="M27192" s="5"/>
      <c r="N27192" s="6"/>
    </row>
    <row r="27193" spans="8:14" x14ac:dyDescent="0.55000000000000004">
      <c r="H27193" s="4"/>
      <c r="M27193" s="5"/>
      <c r="N27193" s="6"/>
    </row>
    <row r="27194" spans="8:14" x14ac:dyDescent="0.55000000000000004">
      <c r="H27194" s="4"/>
      <c r="M27194" s="5"/>
      <c r="N27194" s="6"/>
    </row>
    <row r="27195" spans="8:14" x14ac:dyDescent="0.55000000000000004">
      <c r="H27195" s="4"/>
      <c r="M27195" s="5"/>
      <c r="N27195" s="6"/>
    </row>
    <row r="27196" spans="8:14" x14ac:dyDescent="0.55000000000000004">
      <c r="H27196" s="4"/>
      <c r="M27196" s="5"/>
      <c r="N27196" s="6"/>
    </row>
    <row r="27197" spans="8:14" x14ac:dyDescent="0.55000000000000004">
      <c r="H27197" s="4"/>
      <c r="M27197" s="5"/>
      <c r="N27197" s="6"/>
    </row>
    <row r="27198" spans="8:14" x14ac:dyDescent="0.55000000000000004">
      <c r="H27198" s="4"/>
      <c r="M27198" s="5"/>
      <c r="N27198" s="6"/>
    </row>
    <row r="27199" spans="8:14" x14ac:dyDescent="0.55000000000000004">
      <c r="H27199" s="4"/>
      <c r="M27199" s="5"/>
      <c r="N27199" s="6"/>
    </row>
    <row r="27200" spans="8:14" x14ac:dyDescent="0.55000000000000004">
      <c r="H27200" s="4"/>
      <c r="M27200" s="5"/>
      <c r="N27200" s="6"/>
    </row>
    <row r="27201" spans="8:14" x14ac:dyDescent="0.55000000000000004">
      <c r="H27201" s="4"/>
      <c r="M27201" s="5"/>
      <c r="N27201" s="6"/>
    </row>
    <row r="27202" spans="8:14" x14ac:dyDescent="0.55000000000000004">
      <c r="H27202" s="4"/>
      <c r="M27202" s="5"/>
      <c r="N27202" s="6"/>
    </row>
    <row r="27203" spans="8:14" x14ac:dyDescent="0.55000000000000004">
      <c r="H27203" s="4"/>
      <c r="M27203" s="5"/>
      <c r="N27203" s="6"/>
    </row>
    <row r="27204" spans="8:14" x14ac:dyDescent="0.55000000000000004">
      <c r="H27204" s="4"/>
      <c r="M27204" s="5"/>
      <c r="N27204" s="6"/>
    </row>
    <row r="27205" spans="8:14" x14ac:dyDescent="0.55000000000000004">
      <c r="H27205" s="4"/>
      <c r="M27205" s="5"/>
      <c r="N27205" s="6"/>
    </row>
    <row r="27206" spans="8:14" x14ac:dyDescent="0.55000000000000004">
      <c r="H27206" s="4"/>
      <c r="M27206" s="5"/>
      <c r="N27206" s="6"/>
    </row>
    <row r="27207" spans="8:14" x14ac:dyDescent="0.55000000000000004">
      <c r="H27207" s="4"/>
      <c r="M27207" s="5"/>
      <c r="N27207" s="6"/>
    </row>
    <row r="27208" spans="8:14" x14ac:dyDescent="0.55000000000000004">
      <c r="H27208" s="4"/>
      <c r="M27208" s="5"/>
      <c r="N27208" s="6"/>
    </row>
    <row r="27209" spans="8:14" x14ac:dyDescent="0.55000000000000004">
      <c r="H27209" s="4"/>
      <c r="M27209" s="5"/>
      <c r="N27209" s="6"/>
    </row>
    <row r="27210" spans="8:14" x14ac:dyDescent="0.55000000000000004">
      <c r="H27210" s="4"/>
      <c r="M27210" s="5"/>
      <c r="N27210" s="6"/>
    </row>
    <row r="27211" spans="8:14" x14ac:dyDescent="0.55000000000000004">
      <c r="H27211" s="4"/>
      <c r="M27211" s="5"/>
      <c r="N27211" s="6"/>
    </row>
    <row r="27212" spans="8:14" x14ac:dyDescent="0.55000000000000004">
      <c r="H27212" s="4"/>
      <c r="M27212" s="5"/>
      <c r="N27212" s="6"/>
    </row>
    <row r="27213" spans="8:14" x14ac:dyDescent="0.55000000000000004">
      <c r="H27213" s="4"/>
      <c r="M27213" s="5"/>
      <c r="N27213" s="6"/>
    </row>
    <row r="27214" spans="8:14" x14ac:dyDescent="0.55000000000000004">
      <c r="H27214" s="4"/>
      <c r="M27214" s="5"/>
      <c r="N27214" s="6"/>
    </row>
    <row r="27215" spans="8:14" x14ac:dyDescent="0.55000000000000004">
      <c r="H27215" s="4"/>
      <c r="M27215" s="5"/>
      <c r="N27215" s="6"/>
    </row>
    <row r="27216" spans="8:14" x14ac:dyDescent="0.55000000000000004">
      <c r="H27216" s="4"/>
      <c r="M27216" s="5"/>
      <c r="N27216" s="6"/>
    </row>
    <row r="27217" spans="8:14" x14ac:dyDescent="0.55000000000000004">
      <c r="H27217" s="4"/>
      <c r="M27217" s="5"/>
      <c r="N27217" s="6"/>
    </row>
    <row r="27218" spans="8:14" x14ac:dyDescent="0.55000000000000004">
      <c r="H27218" s="4"/>
      <c r="M27218" s="5"/>
      <c r="N27218" s="6"/>
    </row>
    <row r="27219" spans="8:14" x14ac:dyDescent="0.55000000000000004">
      <c r="H27219" s="4"/>
      <c r="M27219" s="5"/>
      <c r="N27219" s="6"/>
    </row>
    <row r="27220" spans="8:14" x14ac:dyDescent="0.55000000000000004">
      <c r="H27220" s="4"/>
      <c r="M27220" s="5"/>
      <c r="N27220" s="6"/>
    </row>
    <row r="27221" spans="8:14" x14ac:dyDescent="0.55000000000000004">
      <c r="H27221" s="4"/>
      <c r="M27221" s="5"/>
      <c r="N27221" s="6"/>
    </row>
    <row r="27222" spans="8:14" x14ac:dyDescent="0.55000000000000004">
      <c r="H27222" s="4"/>
      <c r="M27222" s="5"/>
      <c r="N27222" s="6"/>
    </row>
    <row r="27223" spans="8:14" x14ac:dyDescent="0.55000000000000004">
      <c r="H27223" s="4"/>
      <c r="M27223" s="5"/>
      <c r="N27223" s="6"/>
    </row>
    <row r="27224" spans="8:14" x14ac:dyDescent="0.55000000000000004">
      <c r="H27224" s="4"/>
      <c r="M27224" s="5"/>
      <c r="N27224" s="6"/>
    </row>
    <row r="27225" spans="8:14" x14ac:dyDescent="0.55000000000000004">
      <c r="H27225" s="4"/>
      <c r="M27225" s="5"/>
      <c r="N27225" s="6"/>
    </row>
    <row r="27226" spans="8:14" x14ac:dyDescent="0.55000000000000004">
      <c r="H27226" s="4"/>
      <c r="M27226" s="5"/>
      <c r="N27226" s="6"/>
    </row>
    <row r="27227" spans="8:14" x14ac:dyDescent="0.55000000000000004">
      <c r="H27227" s="4"/>
      <c r="M27227" s="5"/>
      <c r="N27227" s="6"/>
    </row>
    <row r="27228" spans="8:14" x14ac:dyDescent="0.55000000000000004">
      <c r="H27228" s="4"/>
      <c r="M27228" s="5"/>
      <c r="N27228" s="6"/>
    </row>
    <row r="27229" spans="8:14" x14ac:dyDescent="0.55000000000000004">
      <c r="H27229" s="4"/>
      <c r="M27229" s="5"/>
      <c r="N27229" s="6"/>
    </row>
    <row r="27230" spans="8:14" x14ac:dyDescent="0.55000000000000004">
      <c r="H27230" s="4"/>
      <c r="M27230" s="5"/>
      <c r="N27230" s="6"/>
    </row>
    <row r="27231" spans="8:14" x14ac:dyDescent="0.55000000000000004">
      <c r="H27231" s="4"/>
      <c r="M27231" s="5"/>
      <c r="N27231" s="6"/>
    </row>
    <row r="27232" spans="8:14" x14ac:dyDescent="0.55000000000000004">
      <c r="H27232" s="4"/>
      <c r="M27232" s="5"/>
      <c r="N27232" s="6"/>
    </row>
    <row r="27233" spans="8:14" x14ac:dyDescent="0.55000000000000004">
      <c r="H27233" s="4"/>
      <c r="M27233" s="5"/>
      <c r="N27233" s="6"/>
    </row>
    <row r="27234" spans="8:14" x14ac:dyDescent="0.55000000000000004">
      <c r="H27234" s="4"/>
      <c r="M27234" s="5"/>
      <c r="N27234" s="6"/>
    </row>
    <row r="27235" spans="8:14" x14ac:dyDescent="0.55000000000000004">
      <c r="H27235" s="4"/>
      <c r="M27235" s="5"/>
      <c r="N27235" s="6"/>
    </row>
    <row r="27236" spans="8:14" x14ac:dyDescent="0.55000000000000004">
      <c r="H27236" s="4"/>
      <c r="M27236" s="5"/>
      <c r="N27236" s="6"/>
    </row>
    <row r="27237" spans="8:14" x14ac:dyDescent="0.55000000000000004">
      <c r="H27237" s="4"/>
      <c r="M27237" s="5"/>
      <c r="N27237" s="6"/>
    </row>
    <row r="27238" spans="8:14" x14ac:dyDescent="0.55000000000000004">
      <c r="H27238" s="4"/>
      <c r="M27238" s="5"/>
      <c r="N27238" s="6"/>
    </row>
    <row r="27239" spans="8:14" x14ac:dyDescent="0.55000000000000004">
      <c r="H27239" s="4"/>
      <c r="M27239" s="5"/>
      <c r="N27239" s="6"/>
    </row>
    <row r="27240" spans="8:14" x14ac:dyDescent="0.55000000000000004">
      <c r="H27240" s="4"/>
      <c r="M27240" s="5"/>
      <c r="N27240" s="6"/>
    </row>
    <row r="27241" spans="8:14" x14ac:dyDescent="0.55000000000000004">
      <c r="H27241" s="4"/>
      <c r="M27241" s="5"/>
      <c r="N27241" s="6"/>
    </row>
    <row r="27242" spans="8:14" x14ac:dyDescent="0.55000000000000004">
      <c r="H27242" s="4"/>
      <c r="M27242" s="5"/>
      <c r="N27242" s="6"/>
    </row>
    <row r="27243" spans="8:14" x14ac:dyDescent="0.55000000000000004">
      <c r="H27243" s="4"/>
      <c r="M27243" s="5"/>
      <c r="N27243" s="6"/>
    </row>
    <row r="27244" spans="8:14" x14ac:dyDescent="0.55000000000000004">
      <c r="H27244" s="4"/>
      <c r="M27244" s="5"/>
      <c r="N27244" s="6"/>
    </row>
    <row r="27245" spans="8:14" x14ac:dyDescent="0.55000000000000004">
      <c r="H27245" s="4"/>
      <c r="M27245" s="5"/>
      <c r="N27245" s="6"/>
    </row>
    <row r="27246" spans="8:14" x14ac:dyDescent="0.55000000000000004">
      <c r="H27246" s="4"/>
      <c r="M27246" s="5"/>
      <c r="N27246" s="6"/>
    </row>
    <row r="27247" spans="8:14" x14ac:dyDescent="0.55000000000000004">
      <c r="H27247" s="4"/>
      <c r="M27247" s="5"/>
      <c r="N27247" s="6"/>
    </row>
    <row r="27248" spans="8:14" x14ac:dyDescent="0.55000000000000004">
      <c r="H27248" s="4"/>
      <c r="M27248" s="5"/>
      <c r="N27248" s="6"/>
    </row>
    <row r="27249" spans="8:14" x14ac:dyDescent="0.55000000000000004">
      <c r="H27249" s="4"/>
      <c r="M27249" s="5"/>
      <c r="N27249" s="6"/>
    </row>
    <row r="27250" spans="8:14" x14ac:dyDescent="0.55000000000000004">
      <c r="H27250" s="4"/>
      <c r="M27250" s="5"/>
      <c r="N27250" s="6"/>
    </row>
    <row r="27251" spans="8:14" x14ac:dyDescent="0.55000000000000004">
      <c r="H27251" s="4"/>
      <c r="M27251" s="5"/>
      <c r="N27251" s="6"/>
    </row>
    <row r="27252" spans="8:14" x14ac:dyDescent="0.55000000000000004">
      <c r="H27252" s="4"/>
      <c r="M27252" s="5"/>
      <c r="N27252" s="6"/>
    </row>
    <row r="27253" spans="8:14" x14ac:dyDescent="0.55000000000000004">
      <c r="H27253" s="4"/>
      <c r="M27253" s="5"/>
      <c r="N27253" s="6"/>
    </row>
    <row r="27254" spans="8:14" x14ac:dyDescent="0.55000000000000004">
      <c r="H27254" s="4"/>
      <c r="M27254" s="5"/>
      <c r="N27254" s="6"/>
    </row>
    <row r="27255" spans="8:14" x14ac:dyDescent="0.55000000000000004">
      <c r="H27255" s="4"/>
      <c r="M27255" s="5"/>
      <c r="N27255" s="6"/>
    </row>
    <row r="27256" spans="8:14" x14ac:dyDescent="0.55000000000000004">
      <c r="H27256" s="4"/>
      <c r="M27256" s="5"/>
      <c r="N27256" s="6"/>
    </row>
    <row r="27257" spans="8:14" x14ac:dyDescent="0.55000000000000004">
      <c r="H27257" s="4"/>
      <c r="M27257" s="5"/>
      <c r="N27257" s="6"/>
    </row>
    <row r="27258" spans="8:14" x14ac:dyDescent="0.55000000000000004">
      <c r="H27258" s="4"/>
      <c r="M27258" s="5"/>
      <c r="N27258" s="6"/>
    </row>
    <row r="27259" spans="8:14" x14ac:dyDescent="0.55000000000000004">
      <c r="H27259" s="4"/>
      <c r="M27259" s="5"/>
      <c r="N27259" s="6"/>
    </row>
    <row r="27260" spans="8:14" x14ac:dyDescent="0.55000000000000004">
      <c r="H27260" s="4"/>
      <c r="M27260" s="5"/>
      <c r="N27260" s="6"/>
    </row>
    <row r="27261" spans="8:14" x14ac:dyDescent="0.55000000000000004">
      <c r="H27261" s="4"/>
      <c r="M27261" s="5"/>
      <c r="N27261" s="6"/>
    </row>
    <row r="27262" spans="8:14" x14ac:dyDescent="0.55000000000000004">
      <c r="H27262" s="4"/>
      <c r="M27262" s="5"/>
      <c r="N27262" s="6"/>
    </row>
    <row r="27263" spans="8:14" x14ac:dyDescent="0.55000000000000004">
      <c r="H27263" s="4"/>
      <c r="M27263" s="5"/>
      <c r="N27263" s="6"/>
    </row>
    <row r="27264" spans="8:14" x14ac:dyDescent="0.55000000000000004">
      <c r="H27264" s="4"/>
      <c r="M27264" s="5"/>
      <c r="N27264" s="6"/>
    </row>
    <row r="27265" spans="8:14" x14ac:dyDescent="0.55000000000000004">
      <c r="H27265" s="4"/>
      <c r="M27265" s="5"/>
      <c r="N27265" s="6"/>
    </row>
    <row r="27266" spans="8:14" x14ac:dyDescent="0.55000000000000004">
      <c r="H27266" s="4"/>
      <c r="M27266" s="5"/>
      <c r="N27266" s="6"/>
    </row>
    <row r="27267" spans="8:14" x14ac:dyDescent="0.55000000000000004">
      <c r="H27267" s="4"/>
      <c r="M27267" s="5"/>
      <c r="N27267" s="6"/>
    </row>
    <row r="27268" spans="8:14" x14ac:dyDescent="0.55000000000000004">
      <c r="H27268" s="4"/>
      <c r="M27268" s="5"/>
      <c r="N27268" s="6"/>
    </row>
    <row r="27269" spans="8:14" x14ac:dyDescent="0.55000000000000004">
      <c r="H27269" s="4"/>
      <c r="M27269" s="5"/>
      <c r="N27269" s="6"/>
    </row>
    <row r="27270" spans="8:14" x14ac:dyDescent="0.55000000000000004">
      <c r="H27270" s="4"/>
      <c r="M27270" s="5"/>
      <c r="N27270" s="6"/>
    </row>
    <row r="27271" spans="8:14" x14ac:dyDescent="0.55000000000000004">
      <c r="H27271" s="4"/>
      <c r="M27271" s="5"/>
      <c r="N27271" s="6"/>
    </row>
    <row r="27272" spans="8:14" x14ac:dyDescent="0.55000000000000004">
      <c r="H27272" s="4"/>
      <c r="M27272" s="5"/>
      <c r="N27272" s="6"/>
    </row>
    <row r="27273" spans="8:14" x14ac:dyDescent="0.55000000000000004">
      <c r="H27273" s="4"/>
      <c r="M27273" s="5"/>
      <c r="N27273" s="6"/>
    </row>
    <row r="27274" spans="8:14" x14ac:dyDescent="0.55000000000000004">
      <c r="H27274" s="4"/>
      <c r="M27274" s="5"/>
      <c r="N27274" s="6"/>
    </row>
    <row r="27275" spans="8:14" x14ac:dyDescent="0.55000000000000004">
      <c r="H27275" s="4"/>
      <c r="M27275" s="5"/>
      <c r="N27275" s="6"/>
    </row>
    <row r="27276" spans="8:14" x14ac:dyDescent="0.55000000000000004">
      <c r="H27276" s="4"/>
      <c r="M27276" s="5"/>
      <c r="N27276" s="6"/>
    </row>
    <row r="27277" spans="8:14" x14ac:dyDescent="0.55000000000000004">
      <c r="H27277" s="4"/>
      <c r="M27277" s="5"/>
      <c r="N27277" s="6"/>
    </row>
    <row r="27278" spans="8:14" x14ac:dyDescent="0.55000000000000004">
      <c r="H27278" s="4"/>
      <c r="M27278" s="5"/>
      <c r="N27278" s="6"/>
    </row>
    <row r="27279" spans="8:14" x14ac:dyDescent="0.55000000000000004">
      <c r="H27279" s="4"/>
      <c r="M27279" s="5"/>
      <c r="N27279" s="6"/>
    </row>
    <row r="27280" spans="8:14" x14ac:dyDescent="0.55000000000000004">
      <c r="H27280" s="4"/>
      <c r="M27280" s="5"/>
      <c r="N27280" s="6"/>
    </row>
    <row r="27281" spans="8:14" x14ac:dyDescent="0.55000000000000004">
      <c r="H27281" s="4"/>
      <c r="M27281" s="5"/>
      <c r="N27281" s="6"/>
    </row>
    <row r="27282" spans="8:14" x14ac:dyDescent="0.55000000000000004">
      <c r="H27282" s="4"/>
      <c r="M27282" s="5"/>
      <c r="N27282" s="6"/>
    </row>
    <row r="27283" spans="8:14" x14ac:dyDescent="0.55000000000000004">
      <c r="H27283" s="4"/>
      <c r="M27283" s="5"/>
      <c r="N27283" s="6"/>
    </row>
    <row r="27284" spans="8:14" x14ac:dyDescent="0.55000000000000004">
      <c r="H27284" s="4"/>
      <c r="M27284" s="5"/>
      <c r="N27284" s="6"/>
    </row>
    <row r="27285" spans="8:14" x14ac:dyDescent="0.55000000000000004">
      <c r="H27285" s="4"/>
      <c r="M27285" s="5"/>
      <c r="N27285" s="6"/>
    </row>
    <row r="27286" spans="8:14" x14ac:dyDescent="0.55000000000000004">
      <c r="H27286" s="4"/>
      <c r="M27286" s="5"/>
      <c r="N27286" s="6"/>
    </row>
    <row r="27287" spans="8:14" x14ac:dyDescent="0.55000000000000004">
      <c r="H27287" s="4"/>
      <c r="M27287" s="5"/>
      <c r="N27287" s="6"/>
    </row>
    <row r="27288" spans="8:14" x14ac:dyDescent="0.55000000000000004">
      <c r="H27288" s="4"/>
      <c r="M27288" s="5"/>
      <c r="N27288" s="6"/>
    </row>
    <row r="27289" spans="8:14" x14ac:dyDescent="0.55000000000000004">
      <c r="H27289" s="4"/>
      <c r="M27289" s="5"/>
      <c r="N27289" s="6"/>
    </row>
    <row r="27290" spans="8:14" x14ac:dyDescent="0.55000000000000004">
      <c r="H27290" s="4"/>
      <c r="M27290" s="5"/>
      <c r="N27290" s="6"/>
    </row>
    <row r="27291" spans="8:14" x14ac:dyDescent="0.55000000000000004">
      <c r="H27291" s="4"/>
      <c r="M27291" s="5"/>
      <c r="N27291" s="6"/>
    </row>
    <row r="27292" spans="8:14" x14ac:dyDescent="0.55000000000000004">
      <c r="H27292" s="4"/>
      <c r="M27292" s="5"/>
      <c r="N27292" s="6"/>
    </row>
    <row r="27293" spans="8:14" x14ac:dyDescent="0.55000000000000004">
      <c r="H27293" s="4"/>
      <c r="M27293" s="5"/>
      <c r="N27293" s="6"/>
    </row>
    <row r="27294" spans="8:14" x14ac:dyDescent="0.55000000000000004">
      <c r="H27294" s="4"/>
      <c r="M27294" s="5"/>
      <c r="N27294" s="6"/>
    </row>
    <row r="27295" spans="8:14" x14ac:dyDescent="0.55000000000000004">
      <c r="H27295" s="4"/>
      <c r="M27295" s="5"/>
      <c r="N27295" s="6"/>
    </row>
    <row r="27296" spans="8:14" x14ac:dyDescent="0.55000000000000004">
      <c r="H27296" s="4"/>
      <c r="M27296" s="5"/>
      <c r="N27296" s="6"/>
    </row>
    <row r="27297" spans="8:14" x14ac:dyDescent="0.55000000000000004">
      <c r="H27297" s="4"/>
      <c r="M27297" s="5"/>
      <c r="N27297" s="6"/>
    </row>
    <row r="27298" spans="8:14" x14ac:dyDescent="0.55000000000000004">
      <c r="H27298" s="4"/>
      <c r="M27298" s="5"/>
      <c r="N27298" s="6"/>
    </row>
    <row r="27299" spans="8:14" x14ac:dyDescent="0.55000000000000004">
      <c r="H27299" s="4"/>
      <c r="M27299" s="5"/>
      <c r="N27299" s="6"/>
    </row>
    <row r="27300" spans="8:14" x14ac:dyDescent="0.55000000000000004">
      <c r="H27300" s="4"/>
      <c r="M27300" s="5"/>
      <c r="N27300" s="6"/>
    </row>
    <row r="27301" spans="8:14" x14ac:dyDescent="0.55000000000000004">
      <c r="H27301" s="4"/>
      <c r="M27301" s="5"/>
      <c r="N27301" s="6"/>
    </row>
    <row r="27302" spans="8:14" x14ac:dyDescent="0.55000000000000004">
      <c r="H27302" s="4"/>
      <c r="M27302" s="5"/>
      <c r="N27302" s="6"/>
    </row>
    <row r="27303" spans="8:14" x14ac:dyDescent="0.55000000000000004">
      <c r="H27303" s="4"/>
      <c r="M27303" s="5"/>
      <c r="N27303" s="6"/>
    </row>
    <row r="27304" spans="8:14" x14ac:dyDescent="0.55000000000000004">
      <c r="H27304" s="4"/>
      <c r="M27304" s="5"/>
      <c r="N27304" s="6"/>
    </row>
    <row r="27305" spans="8:14" x14ac:dyDescent="0.55000000000000004">
      <c r="H27305" s="4"/>
      <c r="M27305" s="5"/>
      <c r="N27305" s="6"/>
    </row>
    <row r="27306" spans="8:14" x14ac:dyDescent="0.55000000000000004">
      <c r="H27306" s="4"/>
      <c r="M27306" s="5"/>
      <c r="N27306" s="6"/>
    </row>
    <row r="27307" spans="8:14" x14ac:dyDescent="0.55000000000000004">
      <c r="H27307" s="4"/>
      <c r="M27307" s="5"/>
      <c r="N27307" s="6"/>
    </row>
    <row r="27308" spans="8:14" x14ac:dyDescent="0.55000000000000004">
      <c r="H27308" s="4"/>
      <c r="M27308" s="5"/>
      <c r="N27308" s="6"/>
    </row>
    <row r="27309" spans="8:14" x14ac:dyDescent="0.55000000000000004">
      <c r="H27309" s="4"/>
      <c r="M27309" s="5"/>
      <c r="N27309" s="6"/>
    </row>
    <row r="27310" spans="8:14" x14ac:dyDescent="0.55000000000000004">
      <c r="H27310" s="4"/>
      <c r="M27310" s="5"/>
      <c r="N27310" s="6"/>
    </row>
    <row r="27311" spans="8:14" x14ac:dyDescent="0.55000000000000004">
      <c r="H27311" s="4"/>
      <c r="M27311" s="5"/>
      <c r="N27311" s="6"/>
    </row>
    <row r="27312" spans="8:14" x14ac:dyDescent="0.55000000000000004">
      <c r="H27312" s="4"/>
      <c r="M27312" s="5"/>
      <c r="N27312" s="6"/>
    </row>
    <row r="27313" spans="8:14" x14ac:dyDescent="0.55000000000000004">
      <c r="H27313" s="4"/>
      <c r="M27313" s="5"/>
      <c r="N27313" s="6"/>
    </row>
    <row r="27314" spans="8:14" x14ac:dyDescent="0.55000000000000004">
      <c r="H27314" s="4"/>
      <c r="M27314" s="5"/>
      <c r="N27314" s="6"/>
    </row>
    <row r="27315" spans="8:14" x14ac:dyDescent="0.55000000000000004">
      <c r="H27315" s="4"/>
      <c r="M27315" s="5"/>
      <c r="N27315" s="6"/>
    </row>
    <row r="27316" spans="8:14" x14ac:dyDescent="0.55000000000000004">
      <c r="H27316" s="4"/>
      <c r="M27316" s="5"/>
      <c r="N27316" s="6"/>
    </row>
    <row r="27317" spans="8:14" x14ac:dyDescent="0.55000000000000004">
      <c r="H27317" s="4"/>
      <c r="M27317" s="5"/>
      <c r="N27317" s="6"/>
    </row>
    <row r="27318" spans="8:14" x14ac:dyDescent="0.55000000000000004">
      <c r="H27318" s="4"/>
      <c r="M27318" s="5"/>
      <c r="N27318" s="6"/>
    </row>
    <row r="27319" spans="8:14" x14ac:dyDescent="0.55000000000000004">
      <c r="H27319" s="4"/>
      <c r="M27319" s="5"/>
      <c r="N27319" s="6"/>
    </row>
    <row r="27320" spans="8:14" x14ac:dyDescent="0.55000000000000004">
      <c r="H27320" s="4"/>
      <c r="M27320" s="5"/>
      <c r="N27320" s="6"/>
    </row>
    <row r="27321" spans="8:14" x14ac:dyDescent="0.55000000000000004">
      <c r="H27321" s="4"/>
      <c r="M27321" s="5"/>
      <c r="N27321" s="6"/>
    </row>
    <row r="27322" spans="8:14" x14ac:dyDescent="0.55000000000000004">
      <c r="H27322" s="4"/>
      <c r="M27322" s="5"/>
      <c r="N27322" s="6"/>
    </row>
    <row r="27323" spans="8:14" x14ac:dyDescent="0.55000000000000004">
      <c r="H27323" s="4"/>
      <c r="M27323" s="5"/>
      <c r="N27323" s="6"/>
    </row>
    <row r="27324" spans="8:14" x14ac:dyDescent="0.55000000000000004">
      <c r="H27324" s="4"/>
      <c r="M27324" s="5"/>
      <c r="N27324" s="6"/>
    </row>
    <row r="27325" spans="8:14" x14ac:dyDescent="0.55000000000000004">
      <c r="H27325" s="4"/>
      <c r="M27325" s="5"/>
      <c r="N27325" s="6"/>
    </row>
    <row r="27326" spans="8:14" x14ac:dyDescent="0.55000000000000004">
      <c r="H27326" s="4"/>
      <c r="M27326" s="5"/>
      <c r="N27326" s="6"/>
    </row>
    <row r="27327" spans="8:14" x14ac:dyDescent="0.55000000000000004">
      <c r="H27327" s="4"/>
      <c r="M27327" s="5"/>
      <c r="N27327" s="6"/>
    </row>
    <row r="27328" spans="8:14" x14ac:dyDescent="0.55000000000000004">
      <c r="H27328" s="4"/>
      <c r="M27328" s="5"/>
      <c r="N27328" s="6"/>
    </row>
    <row r="27329" spans="8:14" x14ac:dyDescent="0.55000000000000004">
      <c r="H27329" s="4"/>
      <c r="M27329" s="5"/>
      <c r="N27329" s="6"/>
    </row>
    <row r="27330" spans="8:14" x14ac:dyDescent="0.55000000000000004">
      <c r="H27330" s="4"/>
      <c r="M27330" s="5"/>
      <c r="N27330" s="6"/>
    </row>
    <row r="27331" spans="8:14" x14ac:dyDescent="0.55000000000000004">
      <c r="H27331" s="4"/>
      <c r="M27331" s="5"/>
      <c r="N27331" s="6"/>
    </row>
    <row r="27332" spans="8:14" x14ac:dyDescent="0.55000000000000004">
      <c r="H27332" s="4"/>
      <c r="M27332" s="5"/>
      <c r="N27332" s="6"/>
    </row>
    <row r="27333" spans="8:14" x14ac:dyDescent="0.55000000000000004">
      <c r="H27333" s="4"/>
      <c r="M27333" s="5"/>
      <c r="N27333" s="6"/>
    </row>
    <row r="27334" spans="8:14" x14ac:dyDescent="0.55000000000000004">
      <c r="H27334" s="4"/>
      <c r="M27334" s="5"/>
      <c r="N27334" s="6"/>
    </row>
    <row r="27335" spans="8:14" x14ac:dyDescent="0.55000000000000004">
      <c r="H27335" s="4"/>
      <c r="M27335" s="5"/>
      <c r="N27335" s="6"/>
    </row>
    <row r="27336" spans="8:14" x14ac:dyDescent="0.55000000000000004">
      <c r="H27336" s="4"/>
      <c r="M27336" s="5"/>
      <c r="N27336" s="6"/>
    </row>
    <row r="27337" spans="8:14" x14ac:dyDescent="0.55000000000000004">
      <c r="H27337" s="4"/>
      <c r="M27337" s="5"/>
      <c r="N27337" s="6"/>
    </row>
    <row r="27338" spans="8:14" x14ac:dyDescent="0.55000000000000004">
      <c r="H27338" s="4"/>
      <c r="M27338" s="5"/>
      <c r="N27338" s="6"/>
    </row>
    <row r="27339" spans="8:14" x14ac:dyDescent="0.55000000000000004">
      <c r="H27339" s="4"/>
      <c r="M27339" s="5"/>
      <c r="N27339" s="6"/>
    </row>
    <row r="27340" spans="8:14" x14ac:dyDescent="0.55000000000000004">
      <c r="H27340" s="4"/>
      <c r="M27340" s="5"/>
      <c r="N27340" s="6"/>
    </row>
    <row r="27341" spans="8:14" x14ac:dyDescent="0.55000000000000004">
      <c r="H27341" s="4"/>
      <c r="M27341" s="5"/>
      <c r="N27341" s="6"/>
    </row>
    <row r="27342" spans="8:14" x14ac:dyDescent="0.55000000000000004">
      <c r="H27342" s="4"/>
      <c r="M27342" s="5"/>
      <c r="N27342" s="6"/>
    </row>
    <row r="27343" spans="8:14" x14ac:dyDescent="0.55000000000000004">
      <c r="H27343" s="4"/>
      <c r="M27343" s="5"/>
      <c r="N27343" s="6"/>
    </row>
    <row r="27344" spans="8:14" x14ac:dyDescent="0.55000000000000004">
      <c r="H27344" s="4"/>
      <c r="M27344" s="5"/>
      <c r="N27344" s="6"/>
    </row>
    <row r="27345" spans="8:14" x14ac:dyDescent="0.55000000000000004">
      <c r="H27345" s="4"/>
      <c r="M27345" s="5"/>
      <c r="N27345" s="6"/>
    </row>
    <row r="27346" spans="8:14" x14ac:dyDescent="0.55000000000000004">
      <c r="H27346" s="4"/>
      <c r="M27346" s="5"/>
      <c r="N27346" s="6"/>
    </row>
    <row r="27347" spans="8:14" x14ac:dyDescent="0.55000000000000004">
      <c r="H27347" s="4"/>
      <c r="M27347" s="5"/>
      <c r="N27347" s="6"/>
    </row>
    <row r="27348" spans="8:14" x14ac:dyDescent="0.55000000000000004">
      <c r="H27348" s="4"/>
      <c r="M27348" s="5"/>
      <c r="N27348" s="6"/>
    </row>
    <row r="27349" spans="8:14" x14ac:dyDescent="0.55000000000000004">
      <c r="H27349" s="4"/>
      <c r="M27349" s="5"/>
      <c r="N27349" s="6"/>
    </row>
    <row r="27350" spans="8:14" x14ac:dyDescent="0.55000000000000004">
      <c r="H27350" s="4"/>
      <c r="M27350" s="5"/>
      <c r="N27350" s="6"/>
    </row>
    <row r="27351" spans="8:14" x14ac:dyDescent="0.55000000000000004">
      <c r="H27351" s="4"/>
      <c r="M27351" s="5"/>
      <c r="N27351" s="6"/>
    </row>
    <row r="27352" spans="8:14" x14ac:dyDescent="0.55000000000000004">
      <c r="H27352" s="4"/>
      <c r="M27352" s="5"/>
      <c r="N27352" s="6"/>
    </row>
    <row r="27353" spans="8:14" x14ac:dyDescent="0.55000000000000004">
      <c r="H27353" s="4"/>
      <c r="M27353" s="5"/>
      <c r="N27353" s="6"/>
    </row>
    <row r="27354" spans="8:14" x14ac:dyDescent="0.55000000000000004">
      <c r="H27354" s="4"/>
      <c r="M27354" s="5"/>
      <c r="N27354" s="6"/>
    </row>
    <row r="27355" spans="8:14" x14ac:dyDescent="0.55000000000000004">
      <c r="H27355" s="4"/>
      <c r="M27355" s="5"/>
      <c r="N27355" s="6"/>
    </row>
    <row r="27356" spans="8:14" x14ac:dyDescent="0.55000000000000004">
      <c r="H27356" s="4"/>
      <c r="M27356" s="5"/>
      <c r="N27356" s="6"/>
    </row>
    <row r="27357" spans="8:14" x14ac:dyDescent="0.55000000000000004">
      <c r="H27357" s="4"/>
      <c r="M27357" s="5"/>
      <c r="N27357" s="6"/>
    </row>
    <row r="27358" spans="8:14" x14ac:dyDescent="0.55000000000000004">
      <c r="H27358" s="4"/>
      <c r="M27358" s="5"/>
      <c r="N27358" s="6"/>
    </row>
    <row r="27359" spans="8:14" x14ac:dyDescent="0.55000000000000004">
      <c r="H27359" s="4"/>
      <c r="M27359" s="5"/>
      <c r="N27359" s="6"/>
    </row>
    <row r="27360" spans="8:14" x14ac:dyDescent="0.55000000000000004">
      <c r="H27360" s="4"/>
      <c r="M27360" s="5"/>
      <c r="N27360" s="6"/>
    </row>
    <row r="27361" spans="8:14" x14ac:dyDescent="0.55000000000000004">
      <c r="H27361" s="4"/>
      <c r="M27361" s="5"/>
      <c r="N27361" s="6"/>
    </row>
    <row r="27362" spans="8:14" x14ac:dyDescent="0.55000000000000004">
      <c r="H27362" s="4"/>
      <c r="M27362" s="5"/>
      <c r="N27362" s="6"/>
    </row>
    <row r="27363" spans="8:14" x14ac:dyDescent="0.55000000000000004">
      <c r="H27363" s="4"/>
      <c r="M27363" s="5"/>
      <c r="N27363" s="6"/>
    </row>
    <row r="27364" spans="8:14" x14ac:dyDescent="0.55000000000000004">
      <c r="H27364" s="4"/>
      <c r="M27364" s="5"/>
      <c r="N27364" s="6"/>
    </row>
    <row r="27365" spans="8:14" x14ac:dyDescent="0.55000000000000004">
      <c r="H27365" s="4"/>
      <c r="M27365" s="5"/>
      <c r="N27365" s="6"/>
    </row>
    <row r="27366" spans="8:14" x14ac:dyDescent="0.55000000000000004">
      <c r="H27366" s="4"/>
      <c r="M27366" s="5"/>
      <c r="N27366" s="6"/>
    </row>
    <row r="27367" spans="8:14" x14ac:dyDescent="0.55000000000000004">
      <c r="H27367" s="4"/>
      <c r="M27367" s="5"/>
      <c r="N27367" s="6"/>
    </row>
    <row r="27368" spans="8:14" x14ac:dyDescent="0.55000000000000004">
      <c r="H27368" s="4"/>
      <c r="M27368" s="5"/>
      <c r="N27368" s="6"/>
    </row>
    <row r="27369" spans="8:14" x14ac:dyDescent="0.55000000000000004">
      <c r="H27369" s="4"/>
      <c r="M27369" s="5"/>
      <c r="N27369" s="6"/>
    </row>
    <row r="27370" spans="8:14" x14ac:dyDescent="0.55000000000000004">
      <c r="H27370" s="4"/>
      <c r="M27370" s="5"/>
      <c r="N27370" s="6"/>
    </row>
    <row r="27371" spans="8:14" x14ac:dyDescent="0.55000000000000004">
      <c r="H27371" s="4"/>
      <c r="M27371" s="5"/>
      <c r="N27371" s="6"/>
    </row>
    <row r="27372" spans="8:14" x14ac:dyDescent="0.55000000000000004">
      <c r="H27372" s="4"/>
      <c r="M27372" s="5"/>
      <c r="N27372" s="6"/>
    </row>
    <row r="27373" spans="8:14" x14ac:dyDescent="0.55000000000000004">
      <c r="H27373" s="4"/>
      <c r="M27373" s="5"/>
      <c r="N27373" s="6"/>
    </row>
    <row r="27374" spans="8:14" x14ac:dyDescent="0.55000000000000004">
      <c r="H27374" s="4"/>
      <c r="M27374" s="5"/>
      <c r="N27374" s="6"/>
    </row>
    <row r="27375" spans="8:14" x14ac:dyDescent="0.55000000000000004">
      <c r="H27375" s="4"/>
      <c r="M27375" s="5"/>
      <c r="N27375" s="6"/>
    </row>
    <row r="27376" spans="8:14" x14ac:dyDescent="0.55000000000000004">
      <c r="H27376" s="4"/>
      <c r="M27376" s="5"/>
      <c r="N27376" s="6"/>
    </row>
    <row r="27377" spans="8:14" x14ac:dyDescent="0.55000000000000004">
      <c r="H27377" s="4"/>
      <c r="M27377" s="5"/>
      <c r="N27377" s="6"/>
    </row>
    <row r="27378" spans="8:14" x14ac:dyDescent="0.55000000000000004">
      <c r="H27378" s="4"/>
      <c r="M27378" s="5"/>
      <c r="N27378" s="6"/>
    </row>
    <row r="27379" spans="8:14" x14ac:dyDescent="0.55000000000000004">
      <c r="H27379" s="4"/>
      <c r="M27379" s="5"/>
      <c r="N27379" s="6"/>
    </row>
    <row r="27380" spans="8:14" x14ac:dyDescent="0.55000000000000004">
      <c r="H27380" s="4"/>
      <c r="M27380" s="5"/>
      <c r="N27380" s="6"/>
    </row>
    <row r="27381" spans="8:14" x14ac:dyDescent="0.55000000000000004">
      <c r="H27381" s="4"/>
      <c r="M27381" s="5"/>
      <c r="N27381" s="6"/>
    </row>
    <row r="27382" spans="8:14" x14ac:dyDescent="0.55000000000000004">
      <c r="H27382" s="4"/>
      <c r="M27382" s="5"/>
      <c r="N27382" s="6"/>
    </row>
    <row r="27383" spans="8:14" x14ac:dyDescent="0.55000000000000004">
      <c r="H27383" s="4"/>
      <c r="M27383" s="5"/>
      <c r="N27383" s="6"/>
    </row>
    <row r="27384" spans="8:14" x14ac:dyDescent="0.55000000000000004">
      <c r="H27384" s="4"/>
      <c r="M27384" s="5"/>
      <c r="N27384" s="6"/>
    </row>
    <row r="27385" spans="8:14" x14ac:dyDescent="0.55000000000000004">
      <c r="H27385" s="4"/>
      <c r="M27385" s="5"/>
      <c r="N27385" s="6"/>
    </row>
    <row r="27386" spans="8:14" x14ac:dyDescent="0.55000000000000004">
      <c r="H27386" s="4"/>
      <c r="M27386" s="5"/>
      <c r="N27386" s="6"/>
    </row>
    <row r="27387" spans="8:14" x14ac:dyDescent="0.55000000000000004">
      <c r="H27387" s="4"/>
      <c r="M27387" s="5"/>
      <c r="N27387" s="6"/>
    </row>
    <row r="27388" spans="8:14" x14ac:dyDescent="0.55000000000000004">
      <c r="H27388" s="4"/>
      <c r="M27388" s="5"/>
      <c r="N27388" s="6"/>
    </row>
    <row r="27389" spans="8:14" x14ac:dyDescent="0.55000000000000004">
      <c r="H27389" s="4"/>
      <c r="M27389" s="5"/>
      <c r="N27389" s="6"/>
    </row>
    <row r="27390" spans="8:14" x14ac:dyDescent="0.55000000000000004">
      <c r="H27390" s="4"/>
      <c r="M27390" s="5"/>
      <c r="N27390" s="6"/>
    </row>
    <row r="27391" spans="8:14" x14ac:dyDescent="0.55000000000000004">
      <c r="H27391" s="4"/>
      <c r="M27391" s="5"/>
      <c r="N27391" s="6"/>
    </row>
    <row r="27392" spans="8:14" x14ac:dyDescent="0.55000000000000004">
      <c r="H27392" s="4"/>
      <c r="M27392" s="5"/>
      <c r="N27392" s="6"/>
    </row>
    <row r="27393" spans="8:14" x14ac:dyDescent="0.55000000000000004">
      <c r="H27393" s="4"/>
      <c r="M27393" s="5"/>
      <c r="N27393" s="6"/>
    </row>
    <row r="27394" spans="8:14" x14ac:dyDescent="0.55000000000000004">
      <c r="H27394" s="4"/>
      <c r="M27394" s="5"/>
      <c r="N27394" s="6"/>
    </row>
    <row r="27395" spans="8:14" x14ac:dyDescent="0.55000000000000004">
      <c r="H27395" s="4"/>
      <c r="M27395" s="5"/>
      <c r="N27395" s="6"/>
    </row>
    <row r="27396" spans="8:14" x14ac:dyDescent="0.55000000000000004">
      <c r="H27396" s="4"/>
      <c r="M27396" s="5"/>
      <c r="N27396" s="6"/>
    </row>
    <row r="27397" spans="8:14" x14ac:dyDescent="0.55000000000000004">
      <c r="H27397" s="4"/>
      <c r="M27397" s="5"/>
      <c r="N27397" s="6"/>
    </row>
    <row r="27398" spans="8:14" x14ac:dyDescent="0.55000000000000004">
      <c r="H27398" s="4"/>
      <c r="M27398" s="5"/>
      <c r="N27398" s="6"/>
    </row>
    <row r="27399" spans="8:14" x14ac:dyDescent="0.55000000000000004">
      <c r="H27399" s="4"/>
      <c r="M27399" s="5"/>
      <c r="N27399" s="6"/>
    </row>
    <row r="27400" spans="8:14" x14ac:dyDescent="0.55000000000000004">
      <c r="H27400" s="4"/>
      <c r="M27400" s="5"/>
      <c r="N27400" s="6"/>
    </row>
    <row r="27401" spans="8:14" x14ac:dyDescent="0.55000000000000004">
      <c r="H27401" s="4"/>
      <c r="M27401" s="5"/>
      <c r="N27401" s="6"/>
    </row>
    <row r="27402" spans="8:14" x14ac:dyDescent="0.55000000000000004">
      <c r="H27402" s="4"/>
      <c r="M27402" s="5"/>
      <c r="N27402" s="6"/>
    </row>
    <row r="27403" spans="8:14" x14ac:dyDescent="0.55000000000000004">
      <c r="H27403" s="4"/>
      <c r="M27403" s="5"/>
      <c r="N27403" s="6"/>
    </row>
    <row r="27404" spans="8:14" x14ac:dyDescent="0.55000000000000004">
      <c r="H27404" s="4"/>
      <c r="M27404" s="5"/>
      <c r="N27404" s="6"/>
    </row>
    <row r="27405" spans="8:14" x14ac:dyDescent="0.55000000000000004">
      <c r="H27405" s="4"/>
      <c r="M27405" s="5"/>
      <c r="N27405" s="6"/>
    </row>
    <row r="27406" spans="8:14" x14ac:dyDescent="0.55000000000000004">
      <c r="H27406" s="4"/>
      <c r="M27406" s="5"/>
      <c r="N27406" s="6"/>
    </row>
    <row r="27407" spans="8:14" x14ac:dyDescent="0.55000000000000004">
      <c r="H27407" s="4"/>
      <c r="M27407" s="5"/>
      <c r="N27407" s="6"/>
    </row>
    <row r="27408" spans="8:14" x14ac:dyDescent="0.55000000000000004">
      <c r="H27408" s="4"/>
      <c r="M27408" s="5"/>
      <c r="N27408" s="6"/>
    </row>
    <row r="27409" spans="8:14" x14ac:dyDescent="0.55000000000000004">
      <c r="H27409" s="4"/>
      <c r="M27409" s="5"/>
      <c r="N27409" s="6"/>
    </row>
    <row r="27410" spans="8:14" x14ac:dyDescent="0.55000000000000004">
      <c r="H27410" s="4"/>
      <c r="M27410" s="5"/>
      <c r="N27410" s="6"/>
    </row>
    <row r="27411" spans="8:14" x14ac:dyDescent="0.55000000000000004">
      <c r="H27411" s="4"/>
      <c r="M27411" s="5"/>
      <c r="N27411" s="6"/>
    </row>
    <row r="27412" spans="8:14" x14ac:dyDescent="0.55000000000000004">
      <c r="H27412" s="4"/>
      <c r="M27412" s="5"/>
      <c r="N27412" s="6"/>
    </row>
    <row r="27413" spans="8:14" x14ac:dyDescent="0.55000000000000004">
      <c r="H27413" s="4"/>
      <c r="M27413" s="5"/>
      <c r="N27413" s="6"/>
    </row>
    <row r="27414" spans="8:14" x14ac:dyDescent="0.55000000000000004">
      <c r="H27414" s="4"/>
      <c r="M27414" s="5"/>
      <c r="N27414" s="6"/>
    </row>
    <row r="27415" spans="8:14" x14ac:dyDescent="0.55000000000000004">
      <c r="H27415" s="4"/>
      <c r="M27415" s="5"/>
      <c r="N27415" s="6"/>
    </row>
    <row r="27416" spans="8:14" x14ac:dyDescent="0.55000000000000004">
      <c r="H27416" s="4"/>
      <c r="M27416" s="5"/>
      <c r="N27416" s="6"/>
    </row>
    <row r="27417" spans="8:14" x14ac:dyDescent="0.55000000000000004">
      <c r="H27417" s="4"/>
      <c r="M27417" s="5"/>
      <c r="N27417" s="6"/>
    </row>
    <row r="27418" spans="8:14" x14ac:dyDescent="0.55000000000000004">
      <c r="H27418" s="4"/>
      <c r="M27418" s="5"/>
      <c r="N27418" s="6"/>
    </row>
    <row r="27419" spans="8:14" x14ac:dyDescent="0.55000000000000004">
      <c r="H27419" s="4"/>
      <c r="M27419" s="5"/>
      <c r="N27419" s="6"/>
    </row>
    <row r="27420" spans="8:14" x14ac:dyDescent="0.55000000000000004">
      <c r="H27420" s="4"/>
      <c r="M27420" s="5"/>
      <c r="N27420" s="6"/>
    </row>
    <row r="27421" spans="8:14" x14ac:dyDescent="0.55000000000000004">
      <c r="H27421" s="4"/>
      <c r="M27421" s="5"/>
      <c r="N27421" s="6"/>
    </row>
    <row r="27422" spans="8:14" x14ac:dyDescent="0.55000000000000004">
      <c r="H27422" s="4"/>
      <c r="M27422" s="5"/>
      <c r="N27422" s="6"/>
    </row>
    <row r="27423" spans="8:14" x14ac:dyDescent="0.55000000000000004">
      <c r="H27423" s="4"/>
      <c r="M27423" s="5"/>
      <c r="N27423" s="6"/>
    </row>
    <row r="27424" spans="8:14" x14ac:dyDescent="0.55000000000000004">
      <c r="H27424" s="4"/>
      <c r="M27424" s="5"/>
      <c r="N27424" s="6"/>
    </row>
    <row r="27425" spans="8:14" x14ac:dyDescent="0.55000000000000004">
      <c r="H27425" s="4"/>
      <c r="M27425" s="5"/>
      <c r="N27425" s="6"/>
    </row>
    <row r="27426" spans="8:14" x14ac:dyDescent="0.55000000000000004">
      <c r="H27426" s="4"/>
      <c r="M27426" s="5"/>
      <c r="N27426" s="6"/>
    </row>
    <row r="27427" spans="8:14" x14ac:dyDescent="0.55000000000000004">
      <c r="H27427" s="4"/>
      <c r="M27427" s="5"/>
      <c r="N27427" s="6"/>
    </row>
    <row r="27428" spans="8:14" x14ac:dyDescent="0.55000000000000004">
      <c r="H27428" s="4"/>
      <c r="M27428" s="5"/>
      <c r="N27428" s="6"/>
    </row>
    <row r="27429" spans="8:14" x14ac:dyDescent="0.55000000000000004">
      <c r="H27429" s="4"/>
      <c r="M27429" s="5"/>
      <c r="N27429" s="6"/>
    </row>
    <row r="27430" spans="8:14" x14ac:dyDescent="0.55000000000000004">
      <c r="H27430" s="4"/>
      <c r="M27430" s="5"/>
      <c r="N27430" s="6"/>
    </row>
    <row r="27431" spans="8:14" x14ac:dyDescent="0.55000000000000004">
      <c r="H27431" s="4"/>
      <c r="M27431" s="5"/>
      <c r="N27431" s="6"/>
    </row>
    <row r="27432" spans="8:14" x14ac:dyDescent="0.55000000000000004">
      <c r="H27432" s="4"/>
      <c r="M27432" s="5"/>
      <c r="N27432" s="6"/>
    </row>
    <row r="27433" spans="8:14" x14ac:dyDescent="0.55000000000000004">
      <c r="H27433" s="4"/>
      <c r="M27433" s="5"/>
      <c r="N27433" s="6"/>
    </row>
    <row r="27434" spans="8:14" x14ac:dyDescent="0.55000000000000004">
      <c r="H27434" s="4"/>
      <c r="M27434" s="5"/>
      <c r="N27434" s="6"/>
    </row>
    <row r="27435" spans="8:14" x14ac:dyDescent="0.55000000000000004">
      <c r="H27435" s="4"/>
      <c r="M27435" s="5"/>
      <c r="N27435" s="6"/>
    </row>
    <row r="27436" spans="8:14" x14ac:dyDescent="0.55000000000000004">
      <c r="H27436" s="4"/>
      <c r="M27436" s="5"/>
      <c r="N27436" s="6"/>
    </row>
    <row r="27437" spans="8:14" x14ac:dyDescent="0.55000000000000004">
      <c r="H27437" s="4"/>
      <c r="M27437" s="5"/>
      <c r="N27437" s="6"/>
    </row>
    <row r="27438" spans="8:14" x14ac:dyDescent="0.55000000000000004">
      <c r="H27438" s="4"/>
      <c r="M27438" s="5"/>
      <c r="N27438" s="6"/>
    </row>
    <row r="27439" spans="8:14" x14ac:dyDescent="0.55000000000000004">
      <c r="H27439" s="4"/>
      <c r="M27439" s="5"/>
      <c r="N27439" s="6"/>
    </row>
    <row r="27440" spans="8:14" x14ac:dyDescent="0.55000000000000004">
      <c r="H27440" s="4"/>
      <c r="M27440" s="5"/>
      <c r="N27440" s="6"/>
    </row>
    <row r="27441" spans="8:14" x14ac:dyDescent="0.55000000000000004">
      <c r="H27441" s="4"/>
      <c r="M27441" s="5"/>
      <c r="N27441" s="6"/>
    </row>
    <row r="27442" spans="8:14" x14ac:dyDescent="0.55000000000000004">
      <c r="H27442" s="4"/>
      <c r="M27442" s="5"/>
      <c r="N27442" s="6"/>
    </row>
    <row r="27443" spans="8:14" x14ac:dyDescent="0.55000000000000004">
      <c r="H27443" s="4"/>
      <c r="M27443" s="5"/>
      <c r="N27443" s="6"/>
    </row>
    <row r="27444" spans="8:14" x14ac:dyDescent="0.55000000000000004">
      <c r="H27444" s="4"/>
      <c r="M27444" s="5"/>
      <c r="N27444" s="6"/>
    </row>
    <row r="27445" spans="8:14" x14ac:dyDescent="0.55000000000000004">
      <c r="H27445" s="4"/>
      <c r="M27445" s="5"/>
      <c r="N27445" s="6"/>
    </row>
    <row r="27446" spans="8:14" x14ac:dyDescent="0.55000000000000004">
      <c r="H27446" s="4"/>
      <c r="M27446" s="5"/>
      <c r="N27446" s="6"/>
    </row>
    <row r="27447" spans="8:14" x14ac:dyDescent="0.55000000000000004">
      <c r="H27447" s="4"/>
      <c r="M27447" s="5"/>
      <c r="N27447" s="6"/>
    </row>
    <row r="27448" spans="8:14" x14ac:dyDescent="0.55000000000000004">
      <c r="H27448" s="4"/>
      <c r="M27448" s="5"/>
      <c r="N27448" s="6"/>
    </row>
    <row r="27449" spans="8:14" x14ac:dyDescent="0.55000000000000004">
      <c r="H27449" s="4"/>
      <c r="M27449" s="5"/>
      <c r="N27449" s="6"/>
    </row>
    <row r="27450" spans="8:14" x14ac:dyDescent="0.55000000000000004">
      <c r="H27450" s="4"/>
      <c r="M27450" s="5"/>
      <c r="N27450" s="6"/>
    </row>
    <row r="27451" spans="8:14" x14ac:dyDescent="0.55000000000000004">
      <c r="H27451" s="4"/>
      <c r="M27451" s="5"/>
      <c r="N27451" s="6"/>
    </row>
    <row r="27452" spans="8:14" x14ac:dyDescent="0.55000000000000004">
      <c r="H27452" s="4"/>
      <c r="M27452" s="5"/>
      <c r="N27452" s="6"/>
    </row>
    <row r="27453" spans="8:14" x14ac:dyDescent="0.55000000000000004">
      <c r="H27453" s="4"/>
      <c r="M27453" s="5"/>
      <c r="N27453" s="6"/>
    </row>
    <row r="27454" spans="8:14" x14ac:dyDescent="0.55000000000000004">
      <c r="H27454" s="4"/>
      <c r="M27454" s="5"/>
      <c r="N27454" s="6"/>
    </row>
    <row r="27455" spans="8:14" x14ac:dyDescent="0.55000000000000004">
      <c r="H27455" s="4"/>
      <c r="M27455" s="5"/>
      <c r="N27455" s="6"/>
    </row>
    <row r="27456" spans="8:14" x14ac:dyDescent="0.55000000000000004">
      <c r="H27456" s="4"/>
      <c r="M27456" s="5"/>
      <c r="N27456" s="6"/>
    </row>
    <row r="27457" spans="8:14" x14ac:dyDescent="0.55000000000000004">
      <c r="H27457" s="4"/>
      <c r="M27457" s="5"/>
      <c r="N27457" s="6"/>
    </row>
    <row r="27458" spans="8:14" x14ac:dyDescent="0.55000000000000004">
      <c r="H27458" s="4"/>
      <c r="M27458" s="5"/>
      <c r="N27458" s="6"/>
    </row>
    <row r="27459" spans="8:14" x14ac:dyDescent="0.55000000000000004">
      <c r="H27459" s="4"/>
      <c r="M27459" s="5"/>
      <c r="N27459" s="6"/>
    </row>
    <row r="27460" spans="8:14" x14ac:dyDescent="0.55000000000000004">
      <c r="H27460" s="4"/>
      <c r="M27460" s="5"/>
      <c r="N27460" s="6"/>
    </row>
    <row r="27461" spans="8:14" x14ac:dyDescent="0.55000000000000004">
      <c r="H27461" s="4"/>
      <c r="M27461" s="5"/>
      <c r="N27461" s="6"/>
    </row>
    <row r="27462" spans="8:14" x14ac:dyDescent="0.55000000000000004">
      <c r="H27462" s="4"/>
      <c r="M27462" s="5"/>
      <c r="N27462" s="6"/>
    </row>
    <row r="27463" spans="8:14" x14ac:dyDescent="0.55000000000000004">
      <c r="H27463" s="4"/>
      <c r="M27463" s="5"/>
      <c r="N27463" s="6"/>
    </row>
    <row r="27464" spans="8:14" x14ac:dyDescent="0.55000000000000004">
      <c r="H27464" s="4"/>
      <c r="M27464" s="5"/>
      <c r="N27464" s="6"/>
    </row>
    <row r="27465" spans="8:14" x14ac:dyDescent="0.55000000000000004">
      <c r="H27465" s="4"/>
      <c r="M27465" s="5"/>
      <c r="N27465" s="6"/>
    </row>
    <row r="27466" spans="8:14" x14ac:dyDescent="0.55000000000000004">
      <c r="H27466" s="4"/>
      <c r="M27466" s="5"/>
      <c r="N27466" s="6"/>
    </row>
    <row r="27467" spans="8:14" x14ac:dyDescent="0.55000000000000004">
      <c r="H27467" s="4"/>
      <c r="M27467" s="5"/>
      <c r="N27467" s="6"/>
    </row>
    <row r="27468" spans="8:14" x14ac:dyDescent="0.55000000000000004">
      <c r="H27468" s="4"/>
      <c r="M27468" s="5"/>
      <c r="N27468" s="6"/>
    </row>
    <row r="27469" spans="8:14" x14ac:dyDescent="0.55000000000000004">
      <c r="H27469" s="4"/>
      <c r="M27469" s="5"/>
      <c r="N27469" s="6"/>
    </row>
    <row r="27470" spans="8:14" x14ac:dyDescent="0.55000000000000004">
      <c r="H27470" s="4"/>
      <c r="M27470" s="5"/>
      <c r="N27470" s="6"/>
    </row>
    <row r="27471" spans="8:14" x14ac:dyDescent="0.55000000000000004">
      <c r="H27471" s="4"/>
      <c r="M27471" s="5"/>
      <c r="N27471" s="6"/>
    </row>
    <row r="27472" spans="8:14" x14ac:dyDescent="0.55000000000000004">
      <c r="H27472" s="4"/>
      <c r="M27472" s="5"/>
      <c r="N27472" s="6"/>
    </row>
    <row r="27473" spans="8:14" x14ac:dyDescent="0.55000000000000004">
      <c r="H27473" s="4"/>
      <c r="M27473" s="5"/>
      <c r="N27473" s="6"/>
    </row>
    <row r="27474" spans="8:14" x14ac:dyDescent="0.55000000000000004">
      <c r="H27474" s="4"/>
      <c r="M27474" s="5"/>
      <c r="N27474" s="6"/>
    </row>
    <row r="27475" spans="8:14" x14ac:dyDescent="0.55000000000000004">
      <c r="H27475" s="4"/>
      <c r="M27475" s="5"/>
      <c r="N27475" s="6"/>
    </row>
    <row r="27476" spans="8:14" x14ac:dyDescent="0.55000000000000004">
      <c r="H27476" s="4"/>
      <c r="M27476" s="5"/>
      <c r="N27476" s="6"/>
    </row>
    <row r="27477" spans="8:14" x14ac:dyDescent="0.55000000000000004">
      <c r="H27477" s="4"/>
      <c r="M27477" s="5"/>
      <c r="N27477" s="6"/>
    </row>
    <row r="27478" spans="8:14" x14ac:dyDescent="0.55000000000000004">
      <c r="H27478" s="4"/>
      <c r="M27478" s="5"/>
      <c r="N27478" s="6"/>
    </row>
    <row r="27479" spans="8:14" x14ac:dyDescent="0.55000000000000004">
      <c r="H27479" s="4"/>
      <c r="M27479" s="5"/>
      <c r="N27479" s="6"/>
    </row>
    <row r="27480" spans="8:14" x14ac:dyDescent="0.55000000000000004">
      <c r="H27480" s="4"/>
      <c r="M27480" s="5"/>
      <c r="N27480" s="6"/>
    </row>
    <row r="27481" spans="8:14" x14ac:dyDescent="0.55000000000000004">
      <c r="H27481" s="4"/>
      <c r="M27481" s="5"/>
      <c r="N27481" s="6"/>
    </row>
    <row r="27482" spans="8:14" x14ac:dyDescent="0.55000000000000004">
      <c r="H27482" s="4"/>
      <c r="M27482" s="5"/>
      <c r="N27482" s="6"/>
    </row>
    <row r="27483" spans="8:14" x14ac:dyDescent="0.55000000000000004">
      <c r="H27483" s="4"/>
      <c r="M27483" s="5"/>
      <c r="N27483" s="6"/>
    </row>
    <row r="27484" spans="8:14" x14ac:dyDescent="0.55000000000000004">
      <c r="H27484" s="4"/>
      <c r="M27484" s="5"/>
      <c r="N27484" s="6"/>
    </row>
    <row r="27485" spans="8:14" x14ac:dyDescent="0.55000000000000004">
      <c r="H27485" s="4"/>
      <c r="M27485" s="5"/>
      <c r="N27485" s="6"/>
    </row>
    <row r="27486" spans="8:14" x14ac:dyDescent="0.55000000000000004">
      <c r="H27486" s="4"/>
      <c r="M27486" s="5"/>
      <c r="N27486" s="6"/>
    </row>
    <row r="27487" spans="8:14" x14ac:dyDescent="0.55000000000000004">
      <c r="H27487" s="4"/>
      <c r="M27487" s="5"/>
      <c r="N27487" s="6"/>
    </row>
    <row r="27488" spans="8:14" x14ac:dyDescent="0.55000000000000004">
      <c r="H27488" s="4"/>
      <c r="M27488" s="5"/>
      <c r="N27488" s="6"/>
    </row>
    <row r="27489" spans="8:14" x14ac:dyDescent="0.55000000000000004">
      <c r="H27489" s="4"/>
      <c r="M27489" s="5"/>
      <c r="N27489" s="6"/>
    </row>
    <row r="27490" spans="8:14" x14ac:dyDescent="0.55000000000000004">
      <c r="H27490" s="4"/>
      <c r="M27490" s="5"/>
      <c r="N27490" s="6"/>
    </row>
    <row r="27491" spans="8:14" x14ac:dyDescent="0.55000000000000004">
      <c r="H27491" s="4"/>
      <c r="M27491" s="5"/>
      <c r="N27491" s="6"/>
    </row>
    <row r="27492" spans="8:14" x14ac:dyDescent="0.55000000000000004">
      <c r="H27492" s="4"/>
      <c r="M27492" s="5"/>
      <c r="N27492" s="6"/>
    </row>
    <row r="27493" spans="8:14" x14ac:dyDescent="0.55000000000000004">
      <c r="H27493" s="4"/>
      <c r="M27493" s="5"/>
      <c r="N27493" s="6"/>
    </row>
    <row r="27494" spans="8:14" x14ac:dyDescent="0.55000000000000004">
      <c r="H27494" s="4"/>
      <c r="M27494" s="5"/>
      <c r="N27494" s="6"/>
    </row>
    <row r="27495" spans="8:14" x14ac:dyDescent="0.55000000000000004">
      <c r="H27495" s="4"/>
      <c r="M27495" s="5"/>
      <c r="N27495" s="6"/>
    </row>
    <row r="27496" spans="8:14" x14ac:dyDescent="0.55000000000000004">
      <c r="H27496" s="4"/>
      <c r="M27496" s="5"/>
      <c r="N27496" s="6"/>
    </row>
    <row r="27497" spans="8:14" x14ac:dyDescent="0.55000000000000004">
      <c r="H27497" s="4"/>
      <c r="M27497" s="5"/>
      <c r="N27497" s="6"/>
    </row>
    <row r="27498" spans="8:14" x14ac:dyDescent="0.55000000000000004">
      <c r="H27498" s="4"/>
      <c r="M27498" s="5"/>
      <c r="N27498" s="6"/>
    </row>
    <row r="27499" spans="8:14" x14ac:dyDescent="0.55000000000000004">
      <c r="H27499" s="4"/>
      <c r="M27499" s="5"/>
      <c r="N27499" s="6"/>
    </row>
    <row r="27500" spans="8:14" x14ac:dyDescent="0.55000000000000004">
      <c r="H27500" s="4"/>
      <c r="M27500" s="5"/>
      <c r="N27500" s="6"/>
    </row>
    <row r="27501" spans="8:14" x14ac:dyDescent="0.55000000000000004">
      <c r="H27501" s="4"/>
      <c r="M27501" s="5"/>
      <c r="N27501" s="6"/>
    </row>
    <row r="27502" spans="8:14" x14ac:dyDescent="0.55000000000000004">
      <c r="H27502" s="4"/>
      <c r="M27502" s="5"/>
      <c r="N27502" s="6"/>
    </row>
    <row r="27503" spans="8:14" x14ac:dyDescent="0.55000000000000004">
      <c r="H27503" s="4"/>
      <c r="M27503" s="5"/>
      <c r="N27503" s="6"/>
    </row>
    <row r="27504" spans="8:14" x14ac:dyDescent="0.55000000000000004">
      <c r="H27504" s="4"/>
      <c r="M27504" s="5"/>
      <c r="N27504" s="6"/>
    </row>
    <row r="27505" spans="8:14" x14ac:dyDescent="0.55000000000000004">
      <c r="H27505" s="4"/>
      <c r="M27505" s="5"/>
      <c r="N27505" s="6"/>
    </row>
    <row r="27506" spans="8:14" x14ac:dyDescent="0.55000000000000004">
      <c r="H27506" s="4"/>
      <c r="M27506" s="5"/>
      <c r="N27506" s="6"/>
    </row>
    <row r="27507" spans="8:14" x14ac:dyDescent="0.55000000000000004">
      <c r="H27507" s="4"/>
      <c r="M27507" s="5"/>
      <c r="N27507" s="6"/>
    </row>
    <row r="27508" spans="8:14" x14ac:dyDescent="0.55000000000000004">
      <c r="H27508" s="4"/>
      <c r="M27508" s="5"/>
      <c r="N27508" s="6"/>
    </row>
    <row r="27509" spans="8:14" x14ac:dyDescent="0.55000000000000004">
      <c r="H27509" s="4"/>
      <c r="M27509" s="5"/>
      <c r="N27509" s="6"/>
    </row>
    <row r="27510" spans="8:14" x14ac:dyDescent="0.55000000000000004">
      <c r="H27510" s="4"/>
      <c r="M27510" s="5"/>
      <c r="N27510" s="6"/>
    </row>
    <row r="27511" spans="8:14" x14ac:dyDescent="0.55000000000000004">
      <c r="H27511" s="4"/>
      <c r="M27511" s="5"/>
      <c r="N27511" s="6"/>
    </row>
    <row r="27512" spans="8:14" x14ac:dyDescent="0.55000000000000004">
      <c r="H27512" s="4"/>
      <c r="M27512" s="5"/>
      <c r="N27512" s="6"/>
    </row>
    <row r="27513" spans="8:14" x14ac:dyDescent="0.55000000000000004">
      <c r="H27513" s="4"/>
      <c r="M27513" s="5"/>
      <c r="N27513" s="6"/>
    </row>
    <row r="27514" spans="8:14" x14ac:dyDescent="0.55000000000000004">
      <c r="H27514" s="4"/>
      <c r="M27514" s="5"/>
      <c r="N27514" s="6"/>
    </row>
    <row r="27515" spans="8:14" x14ac:dyDescent="0.55000000000000004">
      <c r="H27515" s="4"/>
      <c r="M27515" s="5"/>
      <c r="N27515" s="6"/>
    </row>
    <row r="27516" spans="8:14" x14ac:dyDescent="0.55000000000000004">
      <c r="H27516" s="4"/>
      <c r="M27516" s="5"/>
      <c r="N27516" s="6"/>
    </row>
    <row r="27517" spans="8:14" x14ac:dyDescent="0.55000000000000004">
      <c r="H27517" s="4"/>
      <c r="M27517" s="5"/>
      <c r="N27517" s="6"/>
    </row>
    <row r="27518" spans="8:14" x14ac:dyDescent="0.55000000000000004">
      <c r="H27518" s="4"/>
      <c r="M27518" s="5"/>
      <c r="N27518" s="6"/>
    </row>
    <row r="27519" spans="8:14" x14ac:dyDescent="0.55000000000000004">
      <c r="H27519" s="4"/>
      <c r="M27519" s="5"/>
      <c r="N27519" s="6"/>
    </row>
    <row r="27520" spans="8:14" x14ac:dyDescent="0.55000000000000004">
      <c r="H27520" s="4"/>
      <c r="M27520" s="5"/>
      <c r="N27520" s="6"/>
    </row>
    <row r="27521" spans="8:14" x14ac:dyDescent="0.55000000000000004">
      <c r="H27521" s="4"/>
      <c r="M27521" s="5"/>
      <c r="N27521" s="6"/>
    </row>
    <row r="27522" spans="8:14" x14ac:dyDescent="0.55000000000000004">
      <c r="H27522" s="4"/>
      <c r="M27522" s="5"/>
      <c r="N27522" s="6"/>
    </row>
    <row r="27523" spans="8:14" x14ac:dyDescent="0.55000000000000004">
      <c r="H27523" s="4"/>
      <c r="M27523" s="5"/>
      <c r="N27523" s="6"/>
    </row>
    <row r="27524" spans="8:14" x14ac:dyDescent="0.55000000000000004">
      <c r="H27524" s="4"/>
      <c r="M27524" s="5"/>
      <c r="N27524" s="6"/>
    </row>
    <row r="27525" spans="8:14" x14ac:dyDescent="0.55000000000000004">
      <c r="H27525" s="4"/>
      <c r="M27525" s="5"/>
      <c r="N27525" s="6"/>
    </row>
    <row r="27526" spans="8:14" x14ac:dyDescent="0.55000000000000004">
      <c r="H27526" s="4"/>
      <c r="M27526" s="5"/>
      <c r="N27526" s="6"/>
    </row>
    <row r="27527" spans="8:14" x14ac:dyDescent="0.55000000000000004">
      <c r="H27527" s="4"/>
      <c r="M27527" s="5"/>
      <c r="N27527" s="6"/>
    </row>
    <row r="27528" spans="8:14" x14ac:dyDescent="0.55000000000000004">
      <c r="H27528" s="4"/>
      <c r="M27528" s="5"/>
      <c r="N27528" s="6"/>
    </row>
    <row r="27529" spans="8:14" x14ac:dyDescent="0.55000000000000004">
      <c r="H27529" s="4"/>
      <c r="M27529" s="5"/>
      <c r="N27529" s="6"/>
    </row>
    <row r="27530" spans="8:14" x14ac:dyDescent="0.55000000000000004">
      <c r="H27530" s="4"/>
      <c r="M27530" s="5"/>
      <c r="N27530" s="6"/>
    </row>
    <row r="27531" spans="8:14" x14ac:dyDescent="0.55000000000000004">
      <c r="H27531" s="4"/>
      <c r="M27531" s="5"/>
      <c r="N27531" s="6"/>
    </row>
    <row r="27532" spans="8:14" x14ac:dyDescent="0.55000000000000004">
      <c r="H27532" s="4"/>
      <c r="M27532" s="5"/>
      <c r="N27532" s="6"/>
    </row>
    <row r="27533" spans="8:14" x14ac:dyDescent="0.55000000000000004">
      <c r="H27533" s="4"/>
      <c r="M27533" s="5"/>
      <c r="N27533" s="6"/>
    </row>
    <row r="27534" spans="8:14" x14ac:dyDescent="0.55000000000000004">
      <c r="H27534" s="4"/>
      <c r="M27534" s="5"/>
      <c r="N27534" s="6"/>
    </row>
    <row r="27535" spans="8:14" x14ac:dyDescent="0.55000000000000004">
      <c r="H27535" s="4"/>
      <c r="M27535" s="5"/>
      <c r="N27535" s="6"/>
    </row>
    <row r="27536" spans="8:14" x14ac:dyDescent="0.55000000000000004">
      <c r="H27536" s="4"/>
      <c r="M27536" s="5"/>
      <c r="N27536" s="6"/>
    </row>
    <row r="27537" spans="8:14" x14ac:dyDescent="0.55000000000000004">
      <c r="H27537" s="4"/>
      <c r="M27537" s="5"/>
      <c r="N27537" s="6"/>
    </row>
    <row r="27538" spans="8:14" x14ac:dyDescent="0.55000000000000004">
      <c r="H27538" s="4"/>
      <c r="M27538" s="5"/>
      <c r="N27538" s="6"/>
    </row>
    <row r="27539" spans="8:14" x14ac:dyDescent="0.55000000000000004">
      <c r="H27539" s="4"/>
      <c r="M27539" s="5"/>
      <c r="N27539" s="6"/>
    </row>
    <row r="27540" spans="8:14" x14ac:dyDescent="0.55000000000000004">
      <c r="H27540" s="4"/>
      <c r="M27540" s="5"/>
      <c r="N27540" s="6"/>
    </row>
    <row r="27541" spans="8:14" x14ac:dyDescent="0.55000000000000004">
      <c r="H27541" s="4"/>
      <c r="M27541" s="5"/>
      <c r="N27541" s="6"/>
    </row>
    <row r="27542" spans="8:14" x14ac:dyDescent="0.55000000000000004">
      <c r="H27542" s="4"/>
      <c r="M27542" s="5"/>
      <c r="N27542" s="6"/>
    </row>
    <row r="27543" spans="8:14" x14ac:dyDescent="0.55000000000000004">
      <c r="H27543" s="4"/>
      <c r="M27543" s="5"/>
      <c r="N27543" s="6"/>
    </row>
    <row r="27544" spans="8:14" x14ac:dyDescent="0.55000000000000004">
      <c r="H27544" s="4"/>
      <c r="M27544" s="5"/>
      <c r="N27544" s="6"/>
    </row>
    <row r="27545" spans="8:14" x14ac:dyDescent="0.55000000000000004">
      <c r="H27545" s="4"/>
      <c r="M27545" s="5"/>
      <c r="N27545" s="6"/>
    </row>
    <row r="27546" spans="8:14" x14ac:dyDescent="0.55000000000000004">
      <c r="H27546" s="4"/>
      <c r="M27546" s="5"/>
      <c r="N27546" s="6"/>
    </row>
    <row r="27547" spans="8:14" x14ac:dyDescent="0.55000000000000004">
      <c r="H27547" s="4"/>
      <c r="M27547" s="5"/>
      <c r="N27547" s="6"/>
    </row>
    <row r="27548" spans="8:14" x14ac:dyDescent="0.55000000000000004">
      <c r="H27548" s="4"/>
      <c r="M27548" s="5"/>
      <c r="N27548" s="6"/>
    </row>
    <row r="27549" spans="8:14" x14ac:dyDescent="0.55000000000000004">
      <c r="H27549" s="4"/>
      <c r="M27549" s="5"/>
      <c r="N27549" s="6"/>
    </row>
    <row r="27550" spans="8:14" x14ac:dyDescent="0.55000000000000004">
      <c r="H27550" s="4"/>
      <c r="M27550" s="5"/>
      <c r="N27550" s="6"/>
    </row>
    <row r="27551" spans="8:14" x14ac:dyDescent="0.55000000000000004">
      <c r="H27551" s="4"/>
      <c r="M27551" s="5"/>
      <c r="N27551" s="6"/>
    </row>
    <row r="27552" spans="8:14" x14ac:dyDescent="0.55000000000000004">
      <c r="H27552" s="4"/>
      <c r="M27552" s="5"/>
      <c r="N27552" s="6"/>
    </row>
    <row r="27553" spans="8:14" x14ac:dyDescent="0.55000000000000004">
      <c r="H27553" s="4"/>
      <c r="M27553" s="5"/>
      <c r="N27553" s="6"/>
    </row>
    <row r="27554" spans="8:14" x14ac:dyDescent="0.55000000000000004">
      <c r="H27554" s="4"/>
      <c r="M27554" s="5"/>
      <c r="N27554" s="6"/>
    </row>
    <row r="27555" spans="8:14" x14ac:dyDescent="0.55000000000000004">
      <c r="H27555" s="4"/>
      <c r="M27555" s="5"/>
      <c r="N27555" s="6"/>
    </row>
    <row r="27556" spans="8:14" x14ac:dyDescent="0.55000000000000004">
      <c r="H27556" s="4"/>
      <c r="M27556" s="5"/>
      <c r="N27556" s="6"/>
    </row>
    <row r="27557" spans="8:14" x14ac:dyDescent="0.55000000000000004">
      <c r="H27557" s="4"/>
      <c r="M27557" s="5"/>
      <c r="N27557" s="6"/>
    </row>
    <row r="27558" spans="8:14" x14ac:dyDescent="0.55000000000000004">
      <c r="H27558" s="4"/>
      <c r="M27558" s="5"/>
      <c r="N27558" s="6"/>
    </row>
    <row r="27559" spans="8:14" x14ac:dyDescent="0.55000000000000004">
      <c r="H27559" s="4"/>
      <c r="M27559" s="5"/>
      <c r="N27559" s="6"/>
    </row>
    <row r="27560" spans="8:14" x14ac:dyDescent="0.55000000000000004">
      <c r="H27560" s="4"/>
      <c r="M27560" s="5"/>
      <c r="N27560" s="6"/>
    </row>
    <row r="27561" spans="8:14" x14ac:dyDescent="0.55000000000000004">
      <c r="H27561" s="4"/>
      <c r="M27561" s="5"/>
      <c r="N27561" s="6"/>
    </row>
    <row r="27562" spans="8:14" x14ac:dyDescent="0.55000000000000004">
      <c r="H27562" s="4"/>
      <c r="M27562" s="5"/>
      <c r="N27562" s="6"/>
    </row>
    <row r="27563" spans="8:14" x14ac:dyDescent="0.55000000000000004">
      <c r="H27563" s="4"/>
      <c r="M27563" s="5"/>
      <c r="N27563" s="6"/>
    </row>
    <row r="27564" spans="8:14" x14ac:dyDescent="0.55000000000000004">
      <c r="H27564" s="4"/>
      <c r="M27564" s="5"/>
      <c r="N27564" s="6"/>
    </row>
    <row r="27565" spans="8:14" x14ac:dyDescent="0.55000000000000004">
      <c r="H27565" s="4"/>
      <c r="M27565" s="5"/>
      <c r="N27565" s="6"/>
    </row>
    <row r="27566" spans="8:14" x14ac:dyDescent="0.55000000000000004">
      <c r="H27566" s="4"/>
      <c r="M27566" s="5"/>
      <c r="N27566" s="6"/>
    </row>
    <row r="27567" spans="8:14" x14ac:dyDescent="0.55000000000000004">
      <c r="H27567" s="4"/>
      <c r="M27567" s="5"/>
      <c r="N27567" s="6"/>
    </row>
    <row r="27568" spans="8:14" x14ac:dyDescent="0.55000000000000004">
      <c r="H27568" s="4"/>
      <c r="M27568" s="5"/>
      <c r="N27568" s="6"/>
    </row>
    <row r="27569" spans="8:14" x14ac:dyDescent="0.55000000000000004">
      <c r="H27569" s="4"/>
      <c r="M27569" s="5"/>
      <c r="N27569" s="6"/>
    </row>
    <row r="27570" spans="8:14" x14ac:dyDescent="0.55000000000000004">
      <c r="H27570" s="4"/>
      <c r="M27570" s="5"/>
      <c r="N27570" s="6"/>
    </row>
    <row r="27571" spans="8:14" x14ac:dyDescent="0.55000000000000004">
      <c r="H27571" s="4"/>
      <c r="M27571" s="5"/>
      <c r="N27571" s="6"/>
    </row>
    <row r="27572" spans="8:14" x14ac:dyDescent="0.55000000000000004">
      <c r="H27572" s="4"/>
      <c r="M27572" s="5"/>
      <c r="N27572" s="6"/>
    </row>
    <row r="27573" spans="8:14" x14ac:dyDescent="0.55000000000000004">
      <c r="H27573" s="4"/>
      <c r="M27573" s="5"/>
      <c r="N27573" s="6"/>
    </row>
    <row r="27574" spans="8:14" x14ac:dyDescent="0.55000000000000004">
      <c r="H27574" s="4"/>
      <c r="M27574" s="5"/>
      <c r="N27574" s="6"/>
    </row>
    <row r="27575" spans="8:14" x14ac:dyDescent="0.55000000000000004">
      <c r="H27575" s="4"/>
      <c r="M27575" s="5"/>
      <c r="N27575" s="6"/>
    </row>
    <row r="27576" spans="8:14" x14ac:dyDescent="0.55000000000000004">
      <c r="H27576" s="4"/>
      <c r="M27576" s="5"/>
      <c r="N27576" s="6"/>
    </row>
    <row r="27577" spans="8:14" x14ac:dyDescent="0.55000000000000004">
      <c r="H27577" s="4"/>
      <c r="M27577" s="5"/>
      <c r="N27577" s="6"/>
    </row>
    <row r="27578" spans="8:14" x14ac:dyDescent="0.55000000000000004">
      <c r="H27578" s="4"/>
      <c r="M27578" s="5"/>
      <c r="N27578" s="6"/>
    </row>
    <row r="27579" spans="8:14" x14ac:dyDescent="0.55000000000000004">
      <c r="H27579" s="4"/>
      <c r="M27579" s="5"/>
      <c r="N27579" s="6"/>
    </row>
    <row r="27580" spans="8:14" x14ac:dyDescent="0.55000000000000004">
      <c r="H27580" s="4"/>
      <c r="M27580" s="5"/>
      <c r="N27580" s="6"/>
    </row>
    <row r="27581" spans="8:14" x14ac:dyDescent="0.55000000000000004">
      <c r="H27581" s="4"/>
      <c r="M27581" s="5"/>
      <c r="N27581" s="6"/>
    </row>
    <row r="27582" spans="8:14" x14ac:dyDescent="0.55000000000000004">
      <c r="H27582" s="4"/>
      <c r="M27582" s="5"/>
      <c r="N27582" s="6"/>
    </row>
    <row r="27583" spans="8:14" x14ac:dyDescent="0.55000000000000004">
      <c r="H27583" s="4"/>
      <c r="M27583" s="5"/>
      <c r="N27583" s="6"/>
    </row>
    <row r="27584" spans="8:14" x14ac:dyDescent="0.55000000000000004">
      <c r="H27584" s="4"/>
      <c r="M27584" s="5"/>
      <c r="N27584" s="6"/>
    </row>
    <row r="27585" spans="8:14" x14ac:dyDescent="0.55000000000000004">
      <c r="H27585" s="4"/>
      <c r="M27585" s="5"/>
      <c r="N27585" s="6"/>
    </row>
    <row r="27586" spans="8:14" x14ac:dyDescent="0.55000000000000004">
      <c r="H27586" s="4"/>
      <c r="M27586" s="5"/>
      <c r="N27586" s="6"/>
    </row>
    <row r="27587" spans="8:14" x14ac:dyDescent="0.55000000000000004">
      <c r="H27587" s="4"/>
      <c r="M27587" s="5"/>
      <c r="N27587" s="6"/>
    </row>
    <row r="27588" spans="8:14" x14ac:dyDescent="0.55000000000000004">
      <c r="H27588" s="4"/>
      <c r="M27588" s="5"/>
      <c r="N27588" s="6"/>
    </row>
    <row r="27589" spans="8:14" x14ac:dyDescent="0.55000000000000004">
      <c r="H27589" s="4"/>
      <c r="M27589" s="5"/>
      <c r="N27589" s="6"/>
    </row>
    <row r="27590" spans="8:14" x14ac:dyDescent="0.55000000000000004">
      <c r="H27590" s="4"/>
      <c r="M27590" s="5"/>
      <c r="N27590" s="6"/>
    </row>
    <row r="27591" spans="8:14" x14ac:dyDescent="0.55000000000000004">
      <c r="H27591" s="4"/>
      <c r="M27591" s="5"/>
      <c r="N27591" s="6"/>
    </row>
    <row r="27592" spans="8:14" x14ac:dyDescent="0.55000000000000004">
      <c r="H27592" s="4"/>
      <c r="M27592" s="5"/>
      <c r="N27592" s="6"/>
    </row>
    <row r="27593" spans="8:14" x14ac:dyDescent="0.55000000000000004">
      <c r="H27593" s="4"/>
      <c r="M27593" s="5"/>
      <c r="N27593" s="6"/>
    </row>
    <row r="27594" spans="8:14" x14ac:dyDescent="0.55000000000000004">
      <c r="H27594" s="4"/>
      <c r="M27594" s="5"/>
      <c r="N27594" s="6"/>
    </row>
    <row r="27595" spans="8:14" x14ac:dyDescent="0.55000000000000004">
      <c r="H27595" s="4"/>
      <c r="M27595" s="5"/>
      <c r="N27595" s="6"/>
    </row>
    <row r="27596" spans="8:14" x14ac:dyDescent="0.55000000000000004">
      <c r="H27596" s="4"/>
      <c r="M27596" s="5"/>
      <c r="N27596" s="6"/>
    </row>
    <row r="27597" spans="8:14" x14ac:dyDescent="0.55000000000000004">
      <c r="H27597" s="4"/>
      <c r="M27597" s="5"/>
      <c r="N27597" s="6"/>
    </row>
    <row r="27598" spans="8:14" x14ac:dyDescent="0.55000000000000004">
      <c r="H27598" s="4"/>
      <c r="M27598" s="5"/>
      <c r="N27598" s="6"/>
    </row>
    <row r="27599" spans="8:14" x14ac:dyDescent="0.55000000000000004">
      <c r="H27599" s="4"/>
      <c r="M27599" s="5"/>
      <c r="N27599" s="6"/>
    </row>
    <row r="27600" spans="8:14" x14ac:dyDescent="0.55000000000000004">
      <c r="H27600" s="4"/>
      <c r="M27600" s="5"/>
      <c r="N27600" s="6"/>
    </row>
    <row r="27601" spans="8:14" x14ac:dyDescent="0.55000000000000004">
      <c r="H27601" s="4"/>
      <c r="M27601" s="5"/>
      <c r="N27601" s="6"/>
    </row>
    <row r="27602" spans="8:14" x14ac:dyDescent="0.55000000000000004">
      <c r="H27602" s="4"/>
      <c r="M27602" s="5"/>
      <c r="N27602" s="6"/>
    </row>
    <row r="27603" spans="8:14" x14ac:dyDescent="0.55000000000000004">
      <c r="H27603" s="4"/>
      <c r="M27603" s="5"/>
      <c r="N27603" s="6"/>
    </row>
    <row r="27604" spans="8:14" x14ac:dyDescent="0.55000000000000004">
      <c r="H27604" s="4"/>
      <c r="M27604" s="5"/>
      <c r="N27604" s="6"/>
    </row>
    <row r="27605" spans="8:14" x14ac:dyDescent="0.55000000000000004">
      <c r="H27605" s="4"/>
      <c r="M27605" s="5"/>
      <c r="N27605" s="6"/>
    </row>
    <row r="27606" spans="8:14" x14ac:dyDescent="0.55000000000000004">
      <c r="H27606" s="4"/>
      <c r="M27606" s="5"/>
      <c r="N27606" s="6"/>
    </row>
    <row r="27607" spans="8:14" x14ac:dyDescent="0.55000000000000004">
      <c r="H27607" s="4"/>
      <c r="M27607" s="5"/>
      <c r="N27607" s="6"/>
    </row>
    <row r="27608" spans="8:14" x14ac:dyDescent="0.55000000000000004">
      <c r="H27608" s="4"/>
      <c r="M27608" s="5"/>
      <c r="N27608" s="6"/>
    </row>
    <row r="27609" spans="8:14" x14ac:dyDescent="0.55000000000000004">
      <c r="H27609" s="4"/>
      <c r="M27609" s="5"/>
      <c r="N27609" s="6"/>
    </row>
    <row r="27610" spans="8:14" x14ac:dyDescent="0.55000000000000004">
      <c r="H27610" s="4"/>
      <c r="M27610" s="5"/>
      <c r="N27610" s="6"/>
    </row>
    <row r="27611" spans="8:14" x14ac:dyDescent="0.55000000000000004">
      <c r="H27611" s="4"/>
      <c r="M27611" s="5"/>
      <c r="N27611" s="6"/>
    </row>
    <row r="27612" spans="8:14" x14ac:dyDescent="0.55000000000000004">
      <c r="H27612" s="4"/>
      <c r="M27612" s="5"/>
      <c r="N27612" s="6"/>
    </row>
    <row r="27613" spans="8:14" x14ac:dyDescent="0.55000000000000004">
      <c r="H27613" s="4"/>
      <c r="M27613" s="5"/>
      <c r="N27613" s="6"/>
    </row>
    <row r="27614" spans="8:14" x14ac:dyDescent="0.55000000000000004">
      <c r="H27614" s="4"/>
      <c r="M27614" s="5"/>
      <c r="N27614" s="6"/>
    </row>
    <row r="27615" spans="8:14" x14ac:dyDescent="0.55000000000000004">
      <c r="H27615" s="4"/>
      <c r="M27615" s="5"/>
      <c r="N27615" s="6"/>
    </row>
    <row r="27616" spans="8:14" x14ac:dyDescent="0.55000000000000004">
      <c r="H27616" s="4"/>
      <c r="M27616" s="5"/>
      <c r="N27616" s="6"/>
    </row>
    <row r="27617" spans="8:14" x14ac:dyDescent="0.55000000000000004">
      <c r="H27617" s="4"/>
      <c r="M27617" s="5"/>
      <c r="N27617" s="6"/>
    </row>
    <row r="27618" spans="8:14" x14ac:dyDescent="0.55000000000000004">
      <c r="H27618" s="4"/>
      <c r="M27618" s="5"/>
      <c r="N27618" s="6"/>
    </row>
    <row r="27619" spans="8:14" x14ac:dyDescent="0.55000000000000004">
      <c r="H27619" s="4"/>
      <c r="M27619" s="5"/>
      <c r="N27619" s="6"/>
    </row>
    <row r="27620" spans="8:14" x14ac:dyDescent="0.55000000000000004">
      <c r="H27620" s="4"/>
      <c r="M27620" s="5"/>
      <c r="N27620" s="6"/>
    </row>
    <row r="27621" spans="8:14" x14ac:dyDescent="0.55000000000000004">
      <c r="H27621" s="4"/>
      <c r="M27621" s="5"/>
      <c r="N27621" s="6"/>
    </row>
    <row r="27622" spans="8:14" x14ac:dyDescent="0.55000000000000004">
      <c r="H27622" s="4"/>
      <c r="M27622" s="5"/>
      <c r="N27622" s="6"/>
    </row>
    <row r="27623" spans="8:14" x14ac:dyDescent="0.55000000000000004">
      <c r="H27623" s="4"/>
      <c r="M27623" s="5"/>
      <c r="N27623" s="6"/>
    </row>
    <row r="27624" spans="8:14" x14ac:dyDescent="0.55000000000000004">
      <c r="H27624" s="4"/>
      <c r="M27624" s="5"/>
      <c r="N27624" s="6"/>
    </row>
    <row r="27625" spans="8:14" x14ac:dyDescent="0.55000000000000004">
      <c r="H27625" s="4"/>
      <c r="M27625" s="5"/>
      <c r="N27625" s="6"/>
    </row>
    <row r="27626" spans="8:14" x14ac:dyDescent="0.55000000000000004">
      <c r="H27626" s="4"/>
      <c r="M27626" s="5"/>
      <c r="N27626" s="6"/>
    </row>
    <row r="27627" spans="8:14" x14ac:dyDescent="0.55000000000000004">
      <c r="H27627" s="4"/>
      <c r="M27627" s="5"/>
      <c r="N27627" s="6"/>
    </row>
    <row r="27628" spans="8:14" x14ac:dyDescent="0.55000000000000004">
      <c r="H27628" s="4"/>
      <c r="M27628" s="5"/>
      <c r="N27628" s="6"/>
    </row>
    <row r="27629" spans="8:14" x14ac:dyDescent="0.55000000000000004">
      <c r="H27629" s="4"/>
      <c r="M27629" s="5"/>
      <c r="N27629" s="6"/>
    </row>
    <row r="27630" spans="8:14" x14ac:dyDescent="0.55000000000000004">
      <c r="H27630" s="4"/>
      <c r="M27630" s="5"/>
      <c r="N27630" s="6"/>
    </row>
    <row r="27631" spans="8:14" x14ac:dyDescent="0.55000000000000004">
      <c r="H27631" s="4"/>
      <c r="M27631" s="5"/>
      <c r="N27631" s="6"/>
    </row>
    <row r="27632" spans="8:14" x14ac:dyDescent="0.55000000000000004">
      <c r="H27632" s="4"/>
      <c r="M27632" s="5"/>
      <c r="N27632" s="6"/>
    </row>
    <row r="27633" spans="8:14" x14ac:dyDescent="0.55000000000000004">
      <c r="H27633" s="4"/>
      <c r="M27633" s="5"/>
      <c r="N27633" s="6"/>
    </row>
    <row r="27634" spans="8:14" x14ac:dyDescent="0.55000000000000004">
      <c r="H27634" s="4"/>
      <c r="M27634" s="5"/>
      <c r="N27634" s="6"/>
    </row>
    <row r="27635" spans="8:14" x14ac:dyDescent="0.55000000000000004">
      <c r="H27635" s="4"/>
      <c r="M27635" s="5"/>
      <c r="N27635" s="6"/>
    </row>
    <row r="27636" spans="8:14" x14ac:dyDescent="0.55000000000000004">
      <c r="H27636" s="4"/>
      <c r="M27636" s="5"/>
      <c r="N27636" s="6"/>
    </row>
    <row r="27637" spans="8:14" x14ac:dyDescent="0.55000000000000004">
      <c r="H27637" s="4"/>
      <c r="M27637" s="5"/>
      <c r="N27637" s="6"/>
    </row>
    <row r="27638" spans="8:14" x14ac:dyDescent="0.55000000000000004">
      <c r="H27638" s="4"/>
      <c r="M27638" s="5"/>
      <c r="N27638" s="6"/>
    </row>
    <row r="27639" spans="8:14" x14ac:dyDescent="0.55000000000000004">
      <c r="H27639" s="4"/>
      <c r="M27639" s="5"/>
      <c r="N27639" s="6"/>
    </row>
    <row r="27640" spans="8:14" x14ac:dyDescent="0.55000000000000004">
      <c r="H27640" s="4"/>
      <c r="M27640" s="5"/>
      <c r="N27640" s="6"/>
    </row>
    <row r="27641" spans="8:14" x14ac:dyDescent="0.55000000000000004">
      <c r="H27641" s="4"/>
      <c r="M27641" s="5"/>
      <c r="N27641" s="6"/>
    </row>
    <row r="27642" spans="8:14" x14ac:dyDescent="0.55000000000000004">
      <c r="H27642" s="4"/>
      <c r="M27642" s="5"/>
      <c r="N27642" s="6"/>
    </row>
    <row r="27643" spans="8:14" x14ac:dyDescent="0.55000000000000004">
      <c r="H27643" s="4"/>
      <c r="M27643" s="5"/>
      <c r="N27643" s="6"/>
    </row>
    <row r="27644" spans="8:14" x14ac:dyDescent="0.55000000000000004">
      <c r="H27644" s="4"/>
      <c r="M27644" s="5"/>
      <c r="N27644" s="6"/>
    </row>
    <row r="27645" spans="8:14" x14ac:dyDescent="0.55000000000000004">
      <c r="H27645" s="4"/>
      <c r="M27645" s="5"/>
      <c r="N27645" s="6"/>
    </row>
    <row r="27646" spans="8:14" x14ac:dyDescent="0.55000000000000004">
      <c r="H27646" s="4"/>
      <c r="M27646" s="5"/>
      <c r="N27646" s="6"/>
    </row>
    <row r="27647" spans="8:14" x14ac:dyDescent="0.55000000000000004">
      <c r="H27647" s="4"/>
      <c r="M27647" s="5"/>
      <c r="N27647" s="6"/>
    </row>
    <row r="27648" spans="8:14" x14ac:dyDescent="0.55000000000000004">
      <c r="H27648" s="4"/>
      <c r="M27648" s="5"/>
      <c r="N27648" s="6"/>
    </row>
    <row r="27649" spans="8:14" x14ac:dyDescent="0.55000000000000004">
      <c r="H27649" s="4"/>
      <c r="M27649" s="5"/>
      <c r="N27649" s="6"/>
    </row>
    <row r="27650" spans="8:14" x14ac:dyDescent="0.55000000000000004">
      <c r="H27650" s="4"/>
      <c r="M27650" s="5"/>
      <c r="N27650" s="6"/>
    </row>
    <row r="27651" spans="8:14" x14ac:dyDescent="0.55000000000000004">
      <c r="H27651" s="4"/>
      <c r="M27651" s="5"/>
      <c r="N27651" s="6"/>
    </row>
    <row r="27652" spans="8:14" x14ac:dyDescent="0.55000000000000004">
      <c r="H27652" s="4"/>
      <c r="M27652" s="5"/>
      <c r="N27652" s="6"/>
    </row>
    <row r="27653" spans="8:14" x14ac:dyDescent="0.55000000000000004">
      <c r="H27653" s="4"/>
      <c r="M27653" s="5"/>
      <c r="N27653" s="6"/>
    </row>
    <row r="27654" spans="8:14" x14ac:dyDescent="0.55000000000000004">
      <c r="H27654" s="4"/>
      <c r="M27654" s="5"/>
      <c r="N27654" s="6"/>
    </row>
    <row r="27655" spans="8:14" x14ac:dyDescent="0.55000000000000004">
      <c r="H27655" s="4"/>
      <c r="M27655" s="5"/>
      <c r="N27655" s="6"/>
    </row>
    <row r="27656" spans="8:14" x14ac:dyDescent="0.55000000000000004">
      <c r="H27656" s="4"/>
      <c r="M27656" s="5"/>
      <c r="N27656" s="6"/>
    </row>
    <row r="27657" spans="8:14" x14ac:dyDescent="0.55000000000000004">
      <c r="H27657" s="4"/>
      <c r="M27657" s="5"/>
      <c r="N27657" s="6"/>
    </row>
    <row r="27658" spans="8:14" x14ac:dyDescent="0.55000000000000004">
      <c r="H27658" s="4"/>
      <c r="M27658" s="5"/>
      <c r="N27658" s="6"/>
    </row>
    <row r="27659" spans="8:14" x14ac:dyDescent="0.55000000000000004">
      <c r="H27659" s="4"/>
      <c r="M27659" s="5"/>
      <c r="N27659" s="6"/>
    </row>
    <row r="27660" spans="8:14" x14ac:dyDescent="0.55000000000000004">
      <c r="H27660" s="4"/>
      <c r="M27660" s="5"/>
      <c r="N27660" s="6"/>
    </row>
    <row r="27661" spans="8:14" x14ac:dyDescent="0.55000000000000004">
      <c r="H27661" s="4"/>
      <c r="M27661" s="5"/>
      <c r="N27661" s="6"/>
    </row>
    <row r="27662" spans="8:14" x14ac:dyDescent="0.55000000000000004">
      <c r="H27662" s="4"/>
      <c r="M27662" s="5"/>
      <c r="N27662" s="6"/>
    </row>
    <row r="27663" spans="8:14" x14ac:dyDescent="0.55000000000000004">
      <c r="H27663" s="4"/>
      <c r="M27663" s="5"/>
      <c r="N27663" s="6"/>
    </row>
    <row r="27664" spans="8:14" x14ac:dyDescent="0.55000000000000004">
      <c r="H27664" s="4"/>
      <c r="M27664" s="5"/>
      <c r="N27664" s="6"/>
    </row>
    <row r="27665" spans="8:14" x14ac:dyDescent="0.55000000000000004">
      <c r="H27665" s="4"/>
      <c r="M27665" s="5"/>
      <c r="N27665" s="6"/>
    </row>
    <row r="27666" spans="8:14" x14ac:dyDescent="0.55000000000000004">
      <c r="H27666" s="4"/>
      <c r="M27666" s="5"/>
      <c r="N27666" s="6"/>
    </row>
    <row r="27667" spans="8:14" x14ac:dyDescent="0.55000000000000004">
      <c r="H27667" s="4"/>
      <c r="M27667" s="5"/>
      <c r="N27667" s="6"/>
    </row>
    <row r="27668" spans="8:14" x14ac:dyDescent="0.55000000000000004">
      <c r="H27668" s="4"/>
      <c r="M27668" s="5"/>
      <c r="N27668" s="6"/>
    </row>
    <row r="27669" spans="8:14" x14ac:dyDescent="0.55000000000000004">
      <c r="H27669" s="4"/>
      <c r="M27669" s="5"/>
      <c r="N27669" s="6"/>
    </row>
    <row r="27670" spans="8:14" x14ac:dyDescent="0.55000000000000004">
      <c r="H27670" s="4"/>
      <c r="M27670" s="5"/>
      <c r="N27670" s="6"/>
    </row>
    <row r="27671" spans="8:14" x14ac:dyDescent="0.55000000000000004">
      <c r="H27671" s="4"/>
      <c r="M27671" s="5"/>
      <c r="N27671" s="6"/>
    </row>
    <row r="27672" spans="8:14" x14ac:dyDescent="0.55000000000000004">
      <c r="H27672" s="4"/>
      <c r="M27672" s="5"/>
      <c r="N27672" s="6"/>
    </row>
    <row r="27673" spans="8:14" x14ac:dyDescent="0.55000000000000004">
      <c r="H27673" s="4"/>
      <c r="M27673" s="5"/>
      <c r="N27673" s="6"/>
    </row>
    <row r="27674" spans="8:14" x14ac:dyDescent="0.55000000000000004">
      <c r="H27674" s="4"/>
      <c r="M27674" s="5"/>
      <c r="N27674" s="6"/>
    </row>
    <row r="27675" spans="8:14" x14ac:dyDescent="0.55000000000000004">
      <c r="H27675" s="4"/>
      <c r="M27675" s="5"/>
      <c r="N27675" s="6"/>
    </row>
    <row r="27676" spans="8:14" x14ac:dyDescent="0.55000000000000004">
      <c r="H27676" s="4"/>
      <c r="M27676" s="5"/>
      <c r="N27676" s="6"/>
    </row>
    <row r="27677" spans="8:14" x14ac:dyDescent="0.55000000000000004">
      <c r="H27677" s="4"/>
      <c r="M27677" s="5"/>
      <c r="N27677" s="6"/>
    </row>
    <row r="27678" spans="8:14" x14ac:dyDescent="0.55000000000000004">
      <c r="H27678" s="4"/>
      <c r="M27678" s="5"/>
      <c r="N27678" s="6"/>
    </row>
    <row r="27679" spans="8:14" x14ac:dyDescent="0.55000000000000004">
      <c r="H27679" s="4"/>
      <c r="M27679" s="5"/>
      <c r="N27679" s="6"/>
    </row>
    <row r="27680" spans="8:14" x14ac:dyDescent="0.55000000000000004">
      <c r="H27680" s="4"/>
      <c r="M27680" s="5"/>
      <c r="N27680" s="6"/>
    </row>
    <row r="27681" spans="8:14" x14ac:dyDescent="0.55000000000000004">
      <c r="H27681" s="4"/>
      <c r="M27681" s="5"/>
      <c r="N27681" s="6"/>
    </row>
    <row r="27682" spans="8:14" x14ac:dyDescent="0.55000000000000004">
      <c r="H27682" s="4"/>
      <c r="M27682" s="5"/>
      <c r="N27682" s="6"/>
    </row>
    <row r="27683" spans="8:14" x14ac:dyDescent="0.55000000000000004">
      <c r="H27683" s="4"/>
      <c r="M27683" s="5"/>
      <c r="N27683" s="6"/>
    </row>
    <row r="27684" spans="8:14" x14ac:dyDescent="0.55000000000000004">
      <c r="H27684" s="4"/>
      <c r="M27684" s="5"/>
      <c r="N27684" s="6"/>
    </row>
    <row r="27685" spans="8:14" x14ac:dyDescent="0.55000000000000004">
      <c r="H27685" s="4"/>
      <c r="M27685" s="5"/>
      <c r="N27685" s="6"/>
    </row>
    <row r="27686" spans="8:14" x14ac:dyDescent="0.55000000000000004">
      <c r="H27686" s="4"/>
      <c r="M27686" s="5"/>
      <c r="N27686" s="6"/>
    </row>
    <row r="27687" spans="8:14" x14ac:dyDescent="0.55000000000000004">
      <c r="H27687" s="4"/>
      <c r="M27687" s="5"/>
      <c r="N27687" s="6"/>
    </row>
    <row r="27688" spans="8:14" x14ac:dyDescent="0.55000000000000004">
      <c r="H27688" s="4"/>
      <c r="M27688" s="5"/>
      <c r="N27688" s="6"/>
    </row>
    <row r="27689" spans="8:14" x14ac:dyDescent="0.55000000000000004">
      <c r="H27689" s="4"/>
      <c r="M27689" s="5"/>
      <c r="N27689" s="6"/>
    </row>
    <row r="27690" spans="8:14" x14ac:dyDescent="0.55000000000000004">
      <c r="H27690" s="4"/>
      <c r="M27690" s="5"/>
      <c r="N27690" s="6"/>
    </row>
    <row r="27691" spans="8:14" x14ac:dyDescent="0.55000000000000004">
      <c r="H27691" s="4"/>
      <c r="M27691" s="5"/>
      <c r="N27691" s="6"/>
    </row>
    <row r="27692" spans="8:14" x14ac:dyDescent="0.55000000000000004">
      <c r="H27692" s="4"/>
      <c r="M27692" s="5"/>
      <c r="N27692" s="6"/>
    </row>
    <row r="27693" spans="8:14" x14ac:dyDescent="0.55000000000000004">
      <c r="H27693" s="4"/>
      <c r="M27693" s="5"/>
      <c r="N27693" s="6"/>
    </row>
    <row r="27694" spans="8:14" x14ac:dyDescent="0.55000000000000004">
      <c r="H27694" s="4"/>
      <c r="M27694" s="5"/>
      <c r="N27694" s="6"/>
    </row>
    <row r="27695" spans="8:14" x14ac:dyDescent="0.55000000000000004">
      <c r="H27695" s="4"/>
      <c r="M27695" s="5"/>
      <c r="N27695" s="6"/>
    </row>
    <row r="27696" spans="8:14" x14ac:dyDescent="0.55000000000000004">
      <c r="H27696" s="4"/>
      <c r="M27696" s="5"/>
      <c r="N27696" s="6"/>
    </row>
    <row r="27697" spans="8:14" x14ac:dyDescent="0.55000000000000004">
      <c r="H27697" s="4"/>
      <c r="M27697" s="5"/>
      <c r="N27697" s="6"/>
    </row>
    <row r="27698" spans="8:14" x14ac:dyDescent="0.55000000000000004">
      <c r="H27698" s="4"/>
      <c r="M27698" s="5"/>
      <c r="N27698" s="6"/>
    </row>
    <row r="27699" spans="8:14" x14ac:dyDescent="0.55000000000000004">
      <c r="H27699" s="4"/>
      <c r="M27699" s="5"/>
      <c r="N27699" s="6"/>
    </row>
    <row r="27700" spans="8:14" x14ac:dyDescent="0.55000000000000004">
      <c r="H27700" s="4"/>
      <c r="M27700" s="5"/>
      <c r="N27700" s="6"/>
    </row>
    <row r="27701" spans="8:14" x14ac:dyDescent="0.55000000000000004">
      <c r="H27701" s="4"/>
      <c r="M27701" s="5"/>
      <c r="N27701" s="6"/>
    </row>
    <row r="27702" spans="8:14" x14ac:dyDescent="0.55000000000000004">
      <c r="H27702" s="4"/>
      <c r="M27702" s="5"/>
      <c r="N27702" s="6"/>
    </row>
    <row r="27703" spans="8:14" x14ac:dyDescent="0.55000000000000004">
      <c r="H27703" s="4"/>
      <c r="M27703" s="5"/>
      <c r="N27703" s="6"/>
    </row>
    <row r="27704" spans="8:14" x14ac:dyDescent="0.55000000000000004">
      <c r="H27704" s="4"/>
      <c r="M27704" s="5"/>
      <c r="N27704" s="6"/>
    </row>
    <row r="27705" spans="8:14" x14ac:dyDescent="0.55000000000000004">
      <c r="H27705" s="4"/>
      <c r="M27705" s="5"/>
      <c r="N27705" s="6"/>
    </row>
    <row r="27706" spans="8:14" x14ac:dyDescent="0.55000000000000004">
      <c r="H27706" s="4"/>
      <c r="M27706" s="5"/>
      <c r="N27706" s="6"/>
    </row>
    <row r="27707" spans="8:14" x14ac:dyDescent="0.55000000000000004">
      <c r="H27707" s="4"/>
      <c r="M27707" s="5"/>
      <c r="N27707" s="6"/>
    </row>
    <row r="27708" spans="8:14" x14ac:dyDescent="0.55000000000000004">
      <c r="H27708" s="4"/>
      <c r="M27708" s="5"/>
      <c r="N27708" s="6"/>
    </row>
    <row r="27709" spans="8:14" x14ac:dyDescent="0.55000000000000004">
      <c r="H27709" s="4"/>
      <c r="M27709" s="5"/>
      <c r="N27709" s="6"/>
    </row>
    <row r="27710" spans="8:14" x14ac:dyDescent="0.55000000000000004">
      <c r="H27710" s="4"/>
      <c r="M27710" s="5"/>
      <c r="N27710" s="6"/>
    </row>
    <row r="27711" spans="8:14" x14ac:dyDescent="0.55000000000000004">
      <c r="H27711" s="4"/>
      <c r="M27711" s="5"/>
      <c r="N27711" s="6"/>
    </row>
    <row r="27712" spans="8:14" x14ac:dyDescent="0.55000000000000004">
      <c r="H27712" s="4"/>
      <c r="M27712" s="5"/>
      <c r="N27712" s="6"/>
    </row>
    <row r="27713" spans="8:14" x14ac:dyDescent="0.55000000000000004">
      <c r="H27713" s="4"/>
      <c r="M27713" s="5"/>
      <c r="N27713" s="6"/>
    </row>
    <row r="27714" spans="8:14" x14ac:dyDescent="0.55000000000000004">
      <c r="H27714" s="4"/>
      <c r="M27714" s="5"/>
      <c r="N27714" s="6"/>
    </row>
    <row r="27715" spans="8:14" x14ac:dyDescent="0.55000000000000004">
      <c r="H27715" s="4"/>
      <c r="M27715" s="5"/>
      <c r="N27715" s="6"/>
    </row>
    <row r="27716" spans="8:14" x14ac:dyDescent="0.55000000000000004">
      <c r="H27716" s="4"/>
      <c r="M27716" s="5"/>
      <c r="N27716" s="6"/>
    </row>
    <row r="27717" spans="8:14" x14ac:dyDescent="0.55000000000000004">
      <c r="H27717" s="4"/>
      <c r="M27717" s="5"/>
      <c r="N27717" s="6"/>
    </row>
    <row r="27718" spans="8:14" x14ac:dyDescent="0.55000000000000004">
      <c r="H27718" s="4"/>
      <c r="M27718" s="5"/>
      <c r="N27718" s="6"/>
    </row>
    <row r="27719" spans="8:14" x14ac:dyDescent="0.55000000000000004">
      <c r="H27719" s="4"/>
      <c r="M27719" s="5"/>
      <c r="N27719" s="6"/>
    </row>
    <row r="27720" spans="8:14" x14ac:dyDescent="0.55000000000000004">
      <c r="H27720" s="4"/>
      <c r="M27720" s="5"/>
      <c r="N27720" s="6"/>
    </row>
    <row r="27721" spans="8:14" x14ac:dyDescent="0.55000000000000004">
      <c r="H27721" s="4"/>
      <c r="M27721" s="5"/>
      <c r="N27721" s="6"/>
    </row>
    <row r="27722" spans="8:14" x14ac:dyDescent="0.55000000000000004">
      <c r="H27722" s="4"/>
      <c r="M27722" s="5"/>
      <c r="N27722" s="6"/>
    </row>
    <row r="27723" spans="8:14" x14ac:dyDescent="0.55000000000000004">
      <c r="H27723" s="4"/>
      <c r="M27723" s="5"/>
      <c r="N27723" s="6"/>
    </row>
    <row r="27724" spans="8:14" x14ac:dyDescent="0.55000000000000004">
      <c r="H27724" s="4"/>
      <c r="M27724" s="5"/>
      <c r="N27724" s="6"/>
    </row>
    <row r="27725" spans="8:14" x14ac:dyDescent="0.55000000000000004">
      <c r="H27725" s="4"/>
      <c r="M27725" s="5"/>
      <c r="N27725" s="6"/>
    </row>
    <row r="27726" spans="8:14" x14ac:dyDescent="0.55000000000000004">
      <c r="H27726" s="4"/>
      <c r="M27726" s="5"/>
      <c r="N27726" s="6"/>
    </row>
    <row r="27727" spans="8:14" x14ac:dyDescent="0.55000000000000004">
      <c r="H27727" s="4"/>
      <c r="M27727" s="5"/>
      <c r="N27727" s="6"/>
    </row>
    <row r="27728" spans="8:14" x14ac:dyDescent="0.55000000000000004">
      <c r="H27728" s="4"/>
      <c r="M27728" s="5"/>
      <c r="N27728" s="6"/>
    </row>
    <row r="27729" spans="8:14" x14ac:dyDescent="0.55000000000000004">
      <c r="H27729" s="4"/>
      <c r="M27729" s="5"/>
      <c r="N27729" s="6"/>
    </row>
    <row r="27730" spans="8:14" x14ac:dyDescent="0.55000000000000004">
      <c r="H27730" s="4"/>
      <c r="M27730" s="5"/>
      <c r="N27730" s="6"/>
    </row>
    <row r="27731" spans="8:14" x14ac:dyDescent="0.55000000000000004">
      <c r="H27731" s="4"/>
      <c r="M27731" s="5"/>
      <c r="N27731" s="6"/>
    </row>
    <row r="27732" spans="8:14" x14ac:dyDescent="0.55000000000000004">
      <c r="H27732" s="4"/>
      <c r="M27732" s="5"/>
      <c r="N27732" s="6"/>
    </row>
    <row r="27733" spans="8:14" x14ac:dyDescent="0.55000000000000004">
      <c r="H27733" s="4"/>
      <c r="M27733" s="5"/>
      <c r="N27733" s="6"/>
    </row>
    <row r="27734" spans="8:14" x14ac:dyDescent="0.55000000000000004">
      <c r="H27734" s="4"/>
      <c r="M27734" s="5"/>
      <c r="N27734" s="6"/>
    </row>
    <row r="27735" spans="8:14" x14ac:dyDescent="0.55000000000000004">
      <c r="H27735" s="4"/>
      <c r="M27735" s="5"/>
      <c r="N27735" s="6"/>
    </row>
    <row r="27736" spans="8:14" x14ac:dyDescent="0.55000000000000004">
      <c r="H27736" s="4"/>
      <c r="M27736" s="5"/>
      <c r="N27736" s="6"/>
    </row>
    <row r="27737" spans="8:14" x14ac:dyDescent="0.55000000000000004">
      <c r="H27737" s="4"/>
      <c r="M27737" s="5"/>
      <c r="N27737" s="6"/>
    </row>
    <row r="27738" spans="8:14" x14ac:dyDescent="0.55000000000000004">
      <c r="H27738" s="4"/>
      <c r="M27738" s="5"/>
      <c r="N27738" s="6"/>
    </row>
    <row r="27739" spans="8:14" x14ac:dyDescent="0.55000000000000004">
      <c r="H27739" s="4"/>
      <c r="M27739" s="5"/>
      <c r="N27739" s="6"/>
    </row>
    <row r="27740" spans="8:14" x14ac:dyDescent="0.55000000000000004">
      <c r="H27740" s="4"/>
      <c r="M27740" s="5"/>
      <c r="N27740" s="6"/>
    </row>
    <row r="27741" spans="8:14" x14ac:dyDescent="0.55000000000000004">
      <c r="H27741" s="4"/>
      <c r="M27741" s="5"/>
      <c r="N27741" s="6"/>
    </row>
    <row r="27742" spans="8:14" x14ac:dyDescent="0.55000000000000004">
      <c r="H27742" s="4"/>
      <c r="M27742" s="5"/>
      <c r="N27742" s="6"/>
    </row>
    <row r="27743" spans="8:14" x14ac:dyDescent="0.55000000000000004">
      <c r="H27743" s="4"/>
      <c r="M27743" s="5"/>
      <c r="N27743" s="6"/>
    </row>
    <row r="27744" spans="8:14" x14ac:dyDescent="0.55000000000000004">
      <c r="H27744" s="4"/>
      <c r="M27744" s="5"/>
      <c r="N27744" s="6"/>
    </row>
    <row r="27745" spans="8:14" x14ac:dyDescent="0.55000000000000004">
      <c r="H27745" s="4"/>
      <c r="M27745" s="5"/>
      <c r="N27745" s="6"/>
    </row>
    <row r="27746" spans="8:14" x14ac:dyDescent="0.55000000000000004">
      <c r="H27746" s="4"/>
      <c r="M27746" s="5"/>
      <c r="N27746" s="6"/>
    </row>
    <row r="27747" spans="8:14" x14ac:dyDescent="0.55000000000000004">
      <c r="H27747" s="4"/>
      <c r="M27747" s="5"/>
      <c r="N27747" s="6"/>
    </row>
    <row r="27748" spans="8:14" x14ac:dyDescent="0.55000000000000004">
      <c r="H27748" s="4"/>
      <c r="M27748" s="5"/>
      <c r="N27748" s="6"/>
    </row>
    <row r="27749" spans="8:14" x14ac:dyDescent="0.55000000000000004">
      <c r="H27749" s="4"/>
      <c r="M27749" s="5"/>
      <c r="N27749" s="6"/>
    </row>
    <row r="27750" spans="8:14" x14ac:dyDescent="0.55000000000000004">
      <c r="H27750" s="4"/>
      <c r="M27750" s="5"/>
      <c r="N27750" s="6"/>
    </row>
    <row r="27751" spans="8:14" x14ac:dyDescent="0.55000000000000004">
      <c r="H27751" s="4"/>
      <c r="M27751" s="5"/>
      <c r="N27751" s="6"/>
    </row>
    <row r="27752" spans="8:14" x14ac:dyDescent="0.55000000000000004">
      <c r="H27752" s="4"/>
      <c r="M27752" s="5"/>
      <c r="N27752" s="6"/>
    </row>
    <row r="27753" spans="8:14" x14ac:dyDescent="0.55000000000000004">
      <c r="H27753" s="4"/>
      <c r="M27753" s="5"/>
      <c r="N27753" s="6"/>
    </row>
    <row r="27754" spans="8:14" x14ac:dyDescent="0.55000000000000004">
      <c r="H27754" s="4"/>
      <c r="M27754" s="5"/>
      <c r="N27754" s="6"/>
    </row>
    <row r="27755" spans="8:14" x14ac:dyDescent="0.55000000000000004">
      <c r="H27755" s="4"/>
      <c r="M27755" s="5"/>
      <c r="N27755" s="6"/>
    </row>
    <row r="27756" spans="8:14" x14ac:dyDescent="0.55000000000000004">
      <c r="H27756" s="4"/>
      <c r="M27756" s="5"/>
      <c r="N27756" s="6"/>
    </row>
    <row r="27757" spans="8:14" x14ac:dyDescent="0.55000000000000004">
      <c r="H27757" s="4"/>
      <c r="M27757" s="5"/>
      <c r="N27757" s="6"/>
    </row>
    <row r="27758" spans="8:14" x14ac:dyDescent="0.55000000000000004">
      <c r="H27758" s="4"/>
      <c r="M27758" s="5"/>
      <c r="N27758" s="6"/>
    </row>
    <row r="27759" spans="8:14" x14ac:dyDescent="0.55000000000000004">
      <c r="H27759" s="4"/>
      <c r="M27759" s="5"/>
      <c r="N27759" s="6"/>
    </row>
    <row r="27760" spans="8:14" x14ac:dyDescent="0.55000000000000004">
      <c r="H27760" s="4"/>
      <c r="M27760" s="5"/>
      <c r="N27760" s="6"/>
    </row>
    <row r="27761" spans="8:14" x14ac:dyDescent="0.55000000000000004">
      <c r="H27761" s="4"/>
      <c r="M27761" s="5"/>
      <c r="N27761" s="6"/>
    </row>
    <row r="27762" spans="8:14" x14ac:dyDescent="0.55000000000000004">
      <c r="H27762" s="4"/>
      <c r="M27762" s="5"/>
      <c r="N27762" s="6"/>
    </row>
    <row r="27763" spans="8:14" x14ac:dyDescent="0.55000000000000004">
      <c r="H27763" s="4"/>
      <c r="M27763" s="5"/>
      <c r="N27763" s="6"/>
    </row>
    <row r="27764" spans="8:14" x14ac:dyDescent="0.55000000000000004">
      <c r="H27764" s="4"/>
      <c r="M27764" s="5"/>
      <c r="N27764" s="6"/>
    </row>
    <row r="27765" spans="8:14" x14ac:dyDescent="0.55000000000000004">
      <c r="H27765" s="4"/>
      <c r="M27765" s="5"/>
      <c r="N27765" s="6"/>
    </row>
    <row r="27766" spans="8:14" x14ac:dyDescent="0.55000000000000004">
      <c r="H27766" s="4"/>
      <c r="M27766" s="5"/>
      <c r="N27766" s="6"/>
    </row>
    <row r="27767" spans="8:14" x14ac:dyDescent="0.55000000000000004">
      <c r="H27767" s="4"/>
      <c r="M27767" s="5"/>
      <c r="N27767" s="6"/>
    </row>
    <row r="27768" spans="8:14" x14ac:dyDescent="0.55000000000000004">
      <c r="H27768" s="4"/>
      <c r="M27768" s="5"/>
      <c r="N27768" s="6"/>
    </row>
    <row r="27769" spans="8:14" x14ac:dyDescent="0.55000000000000004">
      <c r="H27769" s="4"/>
      <c r="M27769" s="5"/>
      <c r="N27769" s="6"/>
    </row>
    <row r="27770" spans="8:14" x14ac:dyDescent="0.55000000000000004">
      <c r="H27770" s="4"/>
      <c r="M27770" s="5"/>
      <c r="N27770" s="6"/>
    </row>
    <row r="27771" spans="8:14" x14ac:dyDescent="0.55000000000000004">
      <c r="H27771" s="4"/>
      <c r="M27771" s="5"/>
      <c r="N27771" s="6"/>
    </row>
    <row r="27772" spans="8:14" x14ac:dyDescent="0.55000000000000004">
      <c r="H27772" s="4"/>
      <c r="M27772" s="5"/>
      <c r="N27772" s="6"/>
    </row>
    <row r="27773" spans="8:14" x14ac:dyDescent="0.55000000000000004">
      <c r="H27773" s="4"/>
      <c r="M27773" s="5"/>
      <c r="N27773" s="6"/>
    </row>
    <row r="27774" spans="8:14" x14ac:dyDescent="0.55000000000000004">
      <c r="H27774" s="4"/>
      <c r="M27774" s="5"/>
      <c r="N27774" s="6"/>
    </row>
    <row r="27775" spans="8:14" x14ac:dyDescent="0.55000000000000004">
      <c r="H27775" s="4"/>
      <c r="M27775" s="5"/>
      <c r="N27775" s="6"/>
    </row>
    <row r="27776" spans="8:14" x14ac:dyDescent="0.55000000000000004">
      <c r="H27776" s="4"/>
      <c r="M27776" s="5"/>
      <c r="N27776" s="6"/>
    </row>
    <row r="27777" spans="8:14" x14ac:dyDescent="0.55000000000000004">
      <c r="H27777" s="4"/>
      <c r="M27777" s="5"/>
      <c r="N27777" s="6"/>
    </row>
    <row r="27778" spans="8:14" x14ac:dyDescent="0.55000000000000004">
      <c r="H27778" s="4"/>
      <c r="M27778" s="5"/>
      <c r="N27778" s="6"/>
    </row>
    <row r="27779" spans="8:14" x14ac:dyDescent="0.55000000000000004">
      <c r="H27779" s="4"/>
      <c r="M27779" s="5"/>
      <c r="N27779" s="6"/>
    </row>
    <row r="27780" spans="8:14" x14ac:dyDescent="0.55000000000000004">
      <c r="H27780" s="4"/>
      <c r="M27780" s="5"/>
      <c r="N27780" s="6"/>
    </row>
    <row r="27781" spans="8:14" x14ac:dyDescent="0.55000000000000004">
      <c r="H27781" s="4"/>
      <c r="M27781" s="5"/>
      <c r="N27781" s="6"/>
    </row>
    <row r="27782" spans="8:14" x14ac:dyDescent="0.55000000000000004">
      <c r="H27782" s="4"/>
      <c r="M27782" s="5"/>
      <c r="N27782" s="6"/>
    </row>
    <row r="27783" spans="8:14" x14ac:dyDescent="0.55000000000000004">
      <c r="H27783" s="4"/>
      <c r="M27783" s="5"/>
      <c r="N27783" s="6"/>
    </row>
    <row r="27784" spans="8:14" x14ac:dyDescent="0.55000000000000004">
      <c r="H27784" s="4"/>
      <c r="M27784" s="5"/>
      <c r="N27784" s="6"/>
    </row>
    <row r="27785" spans="8:14" x14ac:dyDescent="0.55000000000000004">
      <c r="H27785" s="4"/>
      <c r="M27785" s="5"/>
      <c r="N27785" s="6"/>
    </row>
    <row r="27786" spans="8:14" x14ac:dyDescent="0.55000000000000004">
      <c r="H27786" s="4"/>
      <c r="M27786" s="5"/>
      <c r="N27786" s="6"/>
    </row>
    <row r="27787" spans="8:14" x14ac:dyDescent="0.55000000000000004">
      <c r="H27787" s="4"/>
      <c r="M27787" s="5"/>
      <c r="N27787" s="6"/>
    </row>
    <row r="27788" spans="8:14" x14ac:dyDescent="0.55000000000000004">
      <c r="H27788" s="4"/>
      <c r="M27788" s="5"/>
      <c r="N27788" s="6"/>
    </row>
    <row r="27789" spans="8:14" x14ac:dyDescent="0.55000000000000004">
      <c r="H27789" s="4"/>
      <c r="M27789" s="5"/>
      <c r="N27789" s="6"/>
    </row>
    <row r="27790" spans="8:14" x14ac:dyDescent="0.55000000000000004">
      <c r="H27790" s="4"/>
      <c r="M27790" s="5"/>
      <c r="N27790" s="6"/>
    </row>
    <row r="27791" spans="8:14" x14ac:dyDescent="0.55000000000000004">
      <c r="H27791" s="4"/>
      <c r="M27791" s="5"/>
      <c r="N27791" s="6"/>
    </row>
    <row r="27792" spans="8:14" x14ac:dyDescent="0.55000000000000004">
      <c r="H27792" s="4"/>
      <c r="M27792" s="5"/>
      <c r="N27792" s="6"/>
    </row>
    <row r="27793" spans="8:14" x14ac:dyDescent="0.55000000000000004">
      <c r="H27793" s="4"/>
      <c r="M27793" s="5"/>
      <c r="N27793" s="6"/>
    </row>
    <row r="27794" spans="8:14" x14ac:dyDescent="0.55000000000000004">
      <c r="H27794" s="4"/>
      <c r="M27794" s="5"/>
      <c r="N27794" s="6"/>
    </row>
    <row r="27795" spans="8:14" x14ac:dyDescent="0.55000000000000004">
      <c r="H27795" s="4"/>
      <c r="M27795" s="5"/>
      <c r="N27795" s="6"/>
    </row>
    <row r="27796" spans="8:14" x14ac:dyDescent="0.55000000000000004">
      <c r="H27796" s="4"/>
      <c r="M27796" s="5"/>
      <c r="N27796" s="6"/>
    </row>
    <row r="27797" spans="8:14" x14ac:dyDescent="0.55000000000000004">
      <c r="H27797" s="4"/>
      <c r="M27797" s="5"/>
      <c r="N27797" s="6"/>
    </row>
    <row r="27798" spans="8:14" x14ac:dyDescent="0.55000000000000004">
      <c r="H27798" s="4"/>
      <c r="M27798" s="5"/>
      <c r="N27798" s="6"/>
    </row>
    <row r="27799" spans="8:14" x14ac:dyDescent="0.55000000000000004">
      <c r="H27799" s="4"/>
      <c r="M27799" s="5"/>
      <c r="N27799" s="6"/>
    </row>
    <row r="27800" spans="8:14" x14ac:dyDescent="0.55000000000000004">
      <c r="H27800" s="4"/>
      <c r="M27800" s="5"/>
      <c r="N27800" s="6"/>
    </row>
    <row r="27801" spans="8:14" x14ac:dyDescent="0.55000000000000004">
      <c r="H27801" s="4"/>
      <c r="M27801" s="5"/>
      <c r="N27801" s="6"/>
    </row>
    <row r="27802" spans="8:14" x14ac:dyDescent="0.55000000000000004">
      <c r="H27802" s="4"/>
      <c r="M27802" s="5"/>
      <c r="N27802" s="6"/>
    </row>
    <row r="27803" spans="8:14" x14ac:dyDescent="0.55000000000000004">
      <c r="H27803" s="4"/>
      <c r="M27803" s="5"/>
      <c r="N27803" s="6"/>
    </row>
    <row r="27804" spans="8:14" x14ac:dyDescent="0.55000000000000004">
      <c r="H27804" s="4"/>
      <c r="M27804" s="5"/>
      <c r="N27804" s="6"/>
    </row>
    <row r="27805" spans="8:14" x14ac:dyDescent="0.55000000000000004">
      <c r="H27805" s="4"/>
      <c r="M27805" s="5"/>
      <c r="N27805" s="6"/>
    </row>
    <row r="27806" spans="8:14" x14ac:dyDescent="0.55000000000000004">
      <c r="H27806" s="4"/>
      <c r="M27806" s="5"/>
      <c r="N27806" s="6"/>
    </row>
    <row r="27807" spans="8:14" x14ac:dyDescent="0.55000000000000004">
      <c r="H27807" s="4"/>
      <c r="M27807" s="5"/>
      <c r="N27807" s="6"/>
    </row>
    <row r="27808" spans="8:14" x14ac:dyDescent="0.55000000000000004">
      <c r="H27808" s="4"/>
      <c r="M27808" s="5"/>
      <c r="N27808" s="6"/>
    </row>
    <row r="27809" spans="8:14" x14ac:dyDescent="0.55000000000000004">
      <c r="H27809" s="4"/>
      <c r="M27809" s="5"/>
      <c r="N27809" s="6"/>
    </row>
    <row r="27810" spans="8:14" x14ac:dyDescent="0.55000000000000004">
      <c r="H27810" s="4"/>
      <c r="M27810" s="5"/>
      <c r="N27810" s="6"/>
    </row>
    <row r="27811" spans="8:14" x14ac:dyDescent="0.55000000000000004">
      <c r="H27811" s="4"/>
      <c r="M27811" s="5"/>
      <c r="N27811" s="6"/>
    </row>
    <row r="27812" spans="8:14" x14ac:dyDescent="0.55000000000000004">
      <c r="H27812" s="4"/>
      <c r="M27812" s="5"/>
      <c r="N27812" s="6"/>
    </row>
    <row r="27813" spans="8:14" x14ac:dyDescent="0.55000000000000004">
      <c r="H27813" s="4"/>
      <c r="M27813" s="5"/>
      <c r="N27813" s="6"/>
    </row>
    <row r="27814" spans="8:14" x14ac:dyDescent="0.55000000000000004">
      <c r="H27814" s="4"/>
      <c r="M27814" s="5"/>
      <c r="N27814" s="6"/>
    </row>
    <row r="27815" spans="8:14" x14ac:dyDescent="0.55000000000000004">
      <c r="H27815" s="4"/>
      <c r="M27815" s="5"/>
      <c r="N27815" s="6"/>
    </row>
    <row r="27816" spans="8:14" x14ac:dyDescent="0.55000000000000004">
      <c r="H27816" s="4"/>
      <c r="M27816" s="5"/>
      <c r="N27816" s="6"/>
    </row>
    <row r="27817" spans="8:14" x14ac:dyDescent="0.55000000000000004">
      <c r="H27817" s="4"/>
      <c r="M27817" s="5"/>
      <c r="N27817" s="6"/>
    </row>
    <row r="27818" spans="8:14" x14ac:dyDescent="0.55000000000000004">
      <c r="H27818" s="4"/>
      <c r="M27818" s="5"/>
      <c r="N27818" s="6"/>
    </row>
    <row r="27819" spans="8:14" x14ac:dyDescent="0.55000000000000004">
      <c r="H27819" s="4"/>
      <c r="M27819" s="5"/>
      <c r="N27819" s="6"/>
    </row>
    <row r="27820" spans="8:14" x14ac:dyDescent="0.55000000000000004">
      <c r="H27820" s="4"/>
      <c r="M27820" s="5"/>
      <c r="N27820" s="6"/>
    </row>
    <row r="27821" spans="8:14" x14ac:dyDescent="0.55000000000000004">
      <c r="H27821" s="4"/>
      <c r="M27821" s="5"/>
      <c r="N27821" s="6"/>
    </row>
    <row r="27822" spans="8:14" x14ac:dyDescent="0.55000000000000004">
      <c r="H27822" s="4"/>
      <c r="M27822" s="5"/>
      <c r="N27822" s="6"/>
    </row>
    <row r="27823" spans="8:14" x14ac:dyDescent="0.55000000000000004">
      <c r="H27823" s="4"/>
      <c r="M27823" s="5"/>
      <c r="N27823" s="6"/>
    </row>
    <row r="27824" spans="8:14" x14ac:dyDescent="0.55000000000000004">
      <c r="H27824" s="4"/>
      <c r="M27824" s="5"/>
      <c r="N27824" s="6"/>
    </row>
    <row r="27825" spans="8:14" x14ac:dyDescent="0.55000000000000004">
      <c r="H27825" s="4"/>
      <c r="M27825" s="5"/>
      <c r="N27825" s="6"/>
    </row>
    <row r="27826" spans="8:14" x14ac:dyDescent="0.55000000000000004">
      <c r="H27826" s="4"/>
      <c r="M27826" s="5"/>
      <c r="N27826" s="6"/>
    </row>
    <row r="27827" spans="8:14" x14ac:dyDescent="0.55000000000000004">
      <c r="H27827" s="4"/>
      <c r="M27827" s="5"/>
      <c r="N27827" s="6"/>
    </row>
    <row r="27828" spans="8:14" x14ac:dyDescent="0.55000000000000004">
      <c r="H27828" s="4"/>
      <c r="M27828" s="5"/>
      <c r="N27828" s="6"/>
    </row>
    <row r="27829" spans="8:14" x14ac:dyDescent="0.55000000000000004">
      <c r="H27829" s="4"/>
      <c r="M27829" s="5"/>
      <c r="N27829" s="6"/>
    </row>
    <row r="27830" spans="8:14" x14ac:dyDescent="0.55000000000000004">
      <c r="H27830" s="4"/>
      <c r="M27830" s="5"/>
      <c r="N27830" s="6"/>
    </row>
    <row r="27831" spans="8:14" x14ac:dyDescent="0.55000000000000004">
      <c r="H27831" s="4"/>
      <c r="M27831" s="5"/>
      <c r="N27831" s="6"/>
    </row>
    <row r="27832" spans="8:14" x14ac:dyDescent="0.55000000000000004">
      <c r="H27832" s="4"/>
      <c r="M27832" s="5"/>
      <c r="N27832" s="6"/>
    </row>
    <row r="27833" spans="8:14" x14ac:dyDescent="0.55000000000000004">
      <c r="H27833" s="4"/>
      <c r="M27833" s="5"/>
      <c r="N27833" s="6"/>
    </row>
    <row r="27834" spans="8:14" x14ac:dyDescent="0.55000000000000004">
      <c r="H27834" s="4"/>
      <c r="M27834" s="5"/>
      <c r="N27834" s="6"/>
    </row>
    <row r="27835" spans="8:14" x14ac:dyDescent="0.55000000000000004">
      <c r="H27835" s="4"/>
      <c r="M27835" s="5"/>
      <c r="N27835" s="6"/>
    </row>
    <row r="27836" spans="8:14" x14ac:dyDescent="0.55000000000000004">
      <c r="H27836" s="4"/>
      <c r="M27836" s="5"/>
      <c r="N27836" s="6"/>
    </row>
    <row r="27837" spans="8:14" x14ac:dyDescent="0.55000000000000004">
      <c r="H27837" s="4"/>
      <c r="M27837" s="5"/>
      <c r="N27837" s="6"/>
    </row>
    <row r="27838" spans="8:14" x14ac:dyDescent="0.55000000000000004">
      <c r="H27838" s="4"/>
      <c r="M27838" s="5"/>
      <c r="N27838" s="6"/>
    </row>
    <row r="27839" spans="8:14" x14ac:dyDescent="0.55000000000000004">
      <c r="H27839" s="4"/>
      <c r="M27839" s="5"/>
      <c r="N27839" s="6"/>
    </row>
    <row r="27840" spans="8:14" x14ac:dyDescent="0.55000000000000004">
      <c r="H27840" s="4"/>
      <c r="M27840" s="5"/>
      <c r="N27840" s="6"/>
    </row>
    <row r="27841" spans="8:14" x14ac:dyDescent="0.55000000000000004">
      <c r="H27841" s="4"/>
      <c r="M27841" s="5"/>
      <c r="N27841" s="6"/>
    </row>
    <row r="27842" spans="8:14" x14ac:dyDescent="0.55000000000000004">
      <c r="H27842" s="4"/>
      <c r="M27842" s="5"/>
      <c r="N27842" s="6"/>
    </row>
    <row r="27843" spans="8:14" x14ac:dyDescent="0.55000000000000004">
      <c r="H27843" s="4"/>
      <c r="M27843" s="5"/>
      <c r="N27843" s="6"/>
    </row>
    <row r="27844" spans="8:14" x14ac:dyDescent="0.55000000000000004">
      <c r="H27844" s="4"/>
      <c r="M27844" s="5"/>
      <c r="N27844" s="6"/>
    </row>
    <row r="27845" spans="8:14" x14ac:dyDescent="0.55000000000000004">
      <c r="H27845" s="4"/>
      <c r="M27845" s="5"/>
      <c r="N27845" s="6"/>
    </row>
    <row r="27846" spans="8:14" x14ac:dyDescent="0.55000000000000004">
      <c r="H27846" s="4"/>
      <c r="M27846" s="5"/>
      <c r="N27846" s="6"/>
    </row>
    <row r="27847" spans="8:14" x14ac:dyDescent="0.55000000000000004">
      <c r="H27847" s="4"/>
      <c r="M27847" s="5"/>
      <c r="N27847" s="6"/>
    </row>
    <row r="27848" spans="8:14" x14ac:dyDescent="0.55000000000000004">
      <c r="H27848" s="4"/>
      <c r="M27848" s="5"/>
      <c r="N27848" s="6"/>
    </row>
    <row r="27849" spans="8:14" x14ac:dyDescent="0.55000000000000004">
      <c r="H27849" s="4"/>
      <c r="M27849" s="5"/>
      <c r="N27849" s="6"/>
    </row>
    <row r="27850" spans="8:14" x14ac:dyDescent="0.55000000000000004">
      <c r="H27850" s="4"/>
      <c r="M27850" s="5"/>
      <c r="N27850" s="6"/>
    </row>
    <row r="27851" spans="8:14" x14ac:dyDescent="0.55000000000000004">
      <c r="H27851" s="4"/>
      <c r="M27851" s="5"/>
      <c r="N27851" s="6"/>
    </row>
    <row r="27852" spans="8:14" x14ac:dyDescent="0.55000000000000004">
      <c r="H27852" s="4"/>
      <c r="M27852" s="5"/>
      <c r="N27852" s="6"/>
    </row>
    <row r="27853" spans="8:14" x14ac:dyDescent="0.55000000000000004">
      <c r="H27853" s="4"/>
      <c r="M27853" s="5"/>
      <c r="N27853" s="6"/>
    </row>
    <row r="27854" spans="8:14" x14ac:dyDescent="0.55000000000000004">
      <c r="H27854" s="4"/>
      <c r="M27854" s="5"/>
      <c r="N27854" s="6"/>
    </row>
    <row r="27855" spans="8:14" x14ac:dyDescent="0.55000000000000004">
      <c r="H27855" s="4"/>
      <c r="M27855" s="5"/>
      <c r="N27855" s="6"/>
    </row>
    <row r="27856" spans="8:14" x14ac:dyDescent="0.55000000000000004">
      <c r="H27856" s="4"/>
      <c r="M27856" s="5"/>
      <c r="N27856" s="6"/>
    </row>
    <row r="27857" spans="8:14" x14ac:dyDescent="0.55000000000000004">
      <c r="H27857" s="4"/>
      <c r="M27857" s="5"/>
      <c r="N27857" s="6"/>
    </row>
    <row r="27858" spans="8:14" x14ac:dyDescent="0.55000000000000004">
      <c r="H27858" s="4"/>
      <c r="M27858" s="5"/>
      <c r="N27858" s="6"/>
    </row>
    <row r="27859" spans="8:14" x14ac:dyDescent="0.55000000000000004">
      <c r="H27859" s="4"/>
      <c r="M27859" s="5"/>
      <c r="N27859" s="6"/>
    </row>
    <row r="27860" spans="8:14" x14ac:dyDescent="0.55000000000000004">
      <c r="H27860" s="4"/>
      <c r="M27860" s="5"/>
      <c r="N27860" s="6"/>
    </row>
    <row r="27861" spans="8:14" x14ac:dyDescent="0.55000000000000004">
      <c r="H27861" s="4"/>
      <c r="M27861" s="5"/>
      <c r="N27861" s="6"/>
    </row>
    <row r="27862" spans="8:14" x14ac:dyDescent="0.55000000000000004">
      <c r="H27862" s="4"/>
      <c r="M27862" s="5"/>
      <c r="N27862" s="6"/>
    </row>
    <row r="27863" spans="8:14" x14ac:dyDescent="0.55000000000000004">
      <c r="H27863" s="4"/>
      <c r="M27863" s="5"/>
      <c r="N27863" s="6"/>
    </row>
    <row r="27864" spans="8:14" x14ac:dyDescent="0.55000000000000004">
      <c r="H27864" s="4"/>
      <c r="M27864" s="5"/>
      <c r="N27864" s="6"/>
    </row>
    <row r="27865" spans="8:14" x14ac:dyDescent="0.55000000000000004">
      <c r="H27865" s="4"/>
      <c r="M27865" s="5"/>
      <c r="N27865" s="6"/>
    </row>
    <row r="27866" spans="8:14" x14ac:dyDescent="0.55000000000000004">
      <c r="H27866" s="4"/>
      <c r="M27866" s="5"/>
      <c r="N27866" s="6"/>
    </row>
    <row r="27867" spans="8:14" x14ac:dyDescent="0.55000000000000004">
      <c r="H27867" s="4"/>
      <c r="M27867" s="5"/>
      <c r="N27867" s="6"/>
    </row>
    <row r="27868" spans="8:14" x14ac:dyDescent="0.55000000000000004">
      <c r="H27868" s="4"/>
      <c r="M27868" s="5"/>
      <c r="N27868" s="6"/>
    </row>
    <row r="27869" spans="8:14" x14ac:dyDescent="0.55000000000000004">
      <c r="H27869" s="4"/>
      <c r="M27869" s="5"/>
      <c r="N27869" s="6"/>
    </row>
    <row r="27870" spans="8:14" x14ac:dyDescent="0.55000000000000004">
      <c r="H27870" s="4"/>
      <c r="M27870" s="5"/>
      <c r="N27870" s="6"/>
    </row>
    <row r="27871" spans="8:14" x14ac:dyDescent="0.55000000000000004">
      <c r="H27871" s="4"/>
      <c r="M27871" s="5"/>
      <c r="N27871" s="6"/>
    </row>
    <row r="27872" spans="8:14" x14ac:dyDescent="0.55000000000000004">
      <c r="H27872" s="4"/>
      <c r="M27872" s="5"/>
      <c r="N27872" s="6"/>
    </row>
    <row r="27873" spans="8:14" x14ac:dyDescent="0.55000000000000004">
      <c r="H27873" s="4"/>
      <c r="M27873" s="5"/>
      <c r="N27873" s="6"/>
    </row>
    <row r="27874" spans="8:14" x14ac:dyDescent="0.55000000000000004">
      <c r="H27874" s="4"/>
      <c r="M27874" s="5"/>
      <c r="N27874" s="6"/>
    </row>
    <row r="27875" spans="8:14" x14ac:dyDescent="0.55000000000000004">
      <c r="H27875" s="4"/>
      <c r="M27875" s="5"/>
      <c r="N27875" s="6"/>
    </row>
    <row r="27876" spans="8:14" x14ac:dyDescent="0.55000000000000004">
      <c r="H27876" s="4"/>
      <c r="M27876" s="5"/>
      <c r="N27876" s="6"/>
    </row>
    <row r="27877" spans="8:14" x14ac:dyDescent="0.55000000000000004">
      <c r="H27877" s="4"/>
      <c r="M27877" s="5"/>
      <c r="N27877" s="6"/>
    </row>
    <row r="27878" spans="8:14" x14ac:dyDescent="0.55000000000000004">
      <c r="H27878" s="4"/>
      <c r="M27878" s="5"/>
      <c r="N27878" s="6"/>
    </row>
    <row r="27879" spans="8:14" x14ac:dyDescent="0.55000000000000004">
      <c r="H27879" s="4"/>
      <c r="M27879" s="5"/>
      <c r="N27879" s="6"/>
    </row>
    <row r="27880" spans="8:14" x14ac:dyDescent="0.55000000000000004">
      <c r="H27880" s="4"/>
      <c r="M27880" s="5"/>
      <c r="N27880" s="6"/>
    </row>
    <row r="27881" spans="8:14" x14ac:dyDescent="0.55000000000000004">
      <c r="H27881" s="4"/>
      <c r="M27881" s="5"/>
      <c r="N27881" s="6"/>
    </row>
    <row r="27882" spans="8:14" x14ac:dyDescent="0.55000000000000004">
      <c r="H27882" s="4"/>
      <c r="M27882" s="5"/>
      <c r="N27882" s="6"/>
    </row>
    <row r="27883" spans="8:14" x14ac:dyDescent="0.55000000000000004">
      <c r="H27883" s="4"/>
      <c r="M27883" s="5"/>
      <c r="N27883" s="6"/>
    </row>
    <row r="27884" spans="8:14" x14ac:dyDescent="0.55000000000000004">
      <c r="H27884" s="4"/>
      <c r="M27884" s="5"/>
      <c r="N27884" s="6"/>
    </row>
    <row r="27885" spans="8:14" x14ac:dyDescent="0.55000000000000004">
      <c r="H27885" s="4"/>
      <c r="M27885" s="5"/>
      <c r="N27885" s="6"/>
    </row>
    <row r="27886" spans="8:14" x14ac:dyDescent="0.55000000000000004">
      <c r="H27886" s="4"/>
      <c r="M27886" s="5"/>
      <c r="N27886" s="6"/>
    </row>
    <row r="27887" spans="8:14" x14ac:dyDescent="0.55000000000000004">
      <c r="H27887" s="4"/>
      <c r="M27887" s="5"/>
      <c r="N27887" s="6"/>
    </row>
    <row r="27888" spans="8:14" x14ac:dyDescent="0.55000000000000004">
      <c r="H27888" s="4"/>
      <c r="M27888" s="5"/>
      <c r="N27888" s="6"/>
    </row>
    <row r="27889" spans="8:14" x14ac:dyDescent="0.55000000000000004">
      <c r="H27889" s="4"/>
      <c r="M27889" s="5"/>
      <c r="N27889" s="6"/>
    </row>
    <row r="27890" spans="8:14" x14ac:dyDescent="0.55000000000000004">
      <c r="H27890" s="4"/>
      <c r="M27890" s="5"/>
      <c r="N27890" s="6"/>
    </row>
    <row r="27891" spans="8:14" x14ac:dyDescent="0.55000000000000004">
      <c r="H27891" s="4"/>
      <c r="M27891" s="5"/>
      <c r="N27891" s="6"/>
    </row>
    <row r="27892" spans="8:14" x14ac:dyDescent="0.55000000000000004">
      <c r="H27892" s="4"/>
      <c r="M27892" s="5"/>
      <c r="N27892" s="6"/>
    </row>
    <row r="27893" spans="8:14" x14ac:dyDescent="0.55000000000000004">
      <c r="H27893" s="4"/>
      <c r="M27893" s="5"/>
      <c r="N27893" s="6"/>
    </row>
    <row r="27894" spans="8:14" x14ac:dyDescent="0.55000000000000004">
      <c r="H27894" s="4"/>
      <c r="M27894" s="5"/>
      <c r="N27894" s="6"/>
    </row>
    <row r="27895" spans="8:14" x14ac:dyDescent="0.55000000000000004">
      <c r="H27895" s="4"/>
      <c r="M27895" s="5"/>
      <c r="N27895" s="6"/>
    </row>
    <row r="27896" spans="8:14" x14ac:dyDescent="0.55000000000000004">
      <c r="H27896" s="4"/>
      <c r="M27896" s="5"/>
      <c r="N27896" s="6"/>
    </row>
    <row r="27897" spans="8:14" x14ac:dyDescent="0.55000000000000004">
      <c r="H27897" s="4"/>
      <c r="M27897" s="5"/>
      <c r="N27897" s="6"/>
    </row>
    <row r="27898" spans="8:14" x14ac:dyDescent="0.55000000000000004">
      <c r="H27898" s="4"/>
      <c r="M27898" s="5"/>
      <c r="N27898" s="6"/>
    </row>
    <row r="27899" spans="8:14" x14ac:dyDescent="0.55000000000000004">
      <c r="H27899" s="4"/>
      <c r="M27899" s="5"/>
      <c r="N27899" s="6"/>
    </row>
    <row r="27900" spans="8:14" x14ac:dyDescent="0.55000000000000004">
      <c r="H27900" s="4"/>
      <c r="M27900" s="5"/>
      <c r="N27900" s="6"/>
    </row>
    <row r="27901" spans="8:14" x14ac:dyDescent="0.55000000000000004">
      <c r="H27901" s="4"/>
      <c r="M27901" s="5"/>
      <c r="N27901" s="6"/>
    </row>
    <row r="27902" spans="8:14" x14ac:dyDescent="0.55000000000000004">
      <c r="H27902" s="4"/>
      <c r="M27902" s="5"/>
      <c r="N27902" s="6"/>
    </row>
    <row r="27903" spans="8:14" x14ac:dyDescent="0.55000000000000004">
      <c r="H27903" s="4"/>
      <c r="M27903" s="5"/>
      <c r="N27903" s="6"/>
    </row>
    <row r="27904" spans="8:14" x14ac:dyDescent="0.55000000000000004">
      <c r="H27904" s="4"/>
      <c r="M27904" s="5"/>
      <c r="N27904" s="6"/>
    </row>
    <row r="27905" spans="8:14" x14ac:dyDescent="0.55000000000000004">
      <c r="H27905" s="4"/>
      <c r="M27905" s="5"/>
      <c r="N27905" s="6"/>
    </row>
    <row r="27906" spans="8:14" x14ac:dyDescent="0.55000000000000004">
      <c r="H27906" s="4"/>
      <c r="M27906" s="5"/>
      <c r="N27906" s="6"/>
    </row>
    <row r="27907" spans="8:14" x14ac:dyDescent="0.55000000000000004">
      <c r="H27907" s="4"/>
      <c r="M27907" s="5"/>
      <c r="N27907" s="6"/>
    </row>
    <row r="27908" spans="8:14" x14ac:dyDescent="0.55000000000000004">
      <c r="H27908" s="4"/>
      <c r="M27908" s="5"/>
      <c r="N27908" s="6"/>
    </row>
    <row r="27909" spans="8:14" x14ac:dyDescent="0.55000000000000004">
      <c r="H27909" s="4"/>
      <c r="M27909" s="5"/>
      <c r="N27909" s="6"/>
    </row>
    <row r="27910" spans="8:14" x14ac:dyDescent="0.55000000000000004">
      <c r="H27910" s="4"/>
      <c r="M27910" s="5"/>
      <c r="N27910" s="6"/>
    </row>
    <row r="27911" spans="8:14" x14ac:dyDescent="0.55000000000000004">
      <c r="H27911" s="4"/>
      <c r="M27911" s="5"/>
      <c r="N27911" s="6"/>
    </row>
    <row r="27912" spans="8:14" x14ac:dyDescent="0.55000000000000004">
      <c r="H27912" s="4"/>
      <c r="M27912" s="5"/>
      <c r="N27912" s="6"/>
    </row>
    <row r="27913" spans="8:14" x14ac:dyDescent="0.55000000000000004">
      <c r="H27913" s="4"/>
      <c r="M27913" s="5"/>
      <c r="N27913" s="6"/>
    </row>
    <row r="27914" spans="8:14" x14ac:dyDescent="0.55000000000000004">
      <c r="H27914" s="4"/>
      <c r="M27914" s="5"/>
      <c r="N27914" s="6"/>
    </row>
    <row r="27915" spans="8:14" x14ac:dyDescent="0.55000000000000004">
      <c r="H27915" s="4"/>
      <c r="M27915" s="5"/>
      <c r="N27915" s="6"/>
    </row>
    <row r="27916" spans="8:14" x14ac:dyDescent="0.55000000000000004">
      <c r="H27916" s="4"/>
      <c r="M27916" s="5"/>
      <c r="N27916" s="6"/>
    </row>
    <row r="27917" spans="8:14" x14ac:dyDescent="0.55000000000000004">
      <c r="H27917" s="4"/>
      <c r="M27917" s="5"/>
      <c r="N27917" s="6"/>
    </row>
    <row r="27918" spans="8:14" x14ac:dyDescent="0.55000000000000004">
      <c r="H27918" s="4"/>
      <c r="M27918" s="5"/>
      <c r="N27918" s="6"/>
    </row>
    <row r="27919" spans="8:14" x14ac:dyDescent="0.55000000000000004">
      <c r="H27919" s="4"/>
      <c r="M27919" s="5"/>
      <c r="N27919" s="6"/>
    </row>
    <row r="27920" spans="8:14" x14ac:dyDescent="0.55000000000000004">
      <c r="H27920" s="4"/>
      <c r="M27920" s="5"/>
      <c r="N27920" s="6"/>
    </row>
    <row r="27921" spans="8:14" x14ac:dyDescent="0.55000000000000004">
      <c r="H27921" s="4"/>
      <c r="M27921" s="5"/>
      <c r="N27921" s="6"/>
    </row>
    <row r="27922" spans="8:14" x14ac:dyDescent="0.55000000000000004">
      <c r="H27922" s="4"/>
      <c r="M27922" s="5"/>
      <c r="N27922" s="6"/>
    </row>
    <row r="27923" spans="8:14" x14ac:dyDescent="0.55000000000000004">
      <c r="H27923" s="4"/>
      <c r="M27923" s="5"/>
      <c r="N27923" s="6"/>
    </row>
    <row r="27924" spans="8:14" x14ac:dyDescent="0.55000000000000004">
      <c r="H27924" s="4"/>
      <c r="M27924" s="5"/>
      <c r="N27924" s="6"/>
    </row>
    <row r="27925" spans="8:14" x14ac:dyDescent="0.55000000000000004">
      <c r="H27925" s="4"/>
      <c r="M27925" s="5"/>
      <c r="N27925" s="6"/>
    </row>
    <row r="27926" spans="8:14" x14ac:dyDescent="0.55000000000000004">
      <c r="H27926" s="4"/>
      <c r="M27926" s="5"/>
      <c r="N27926" s="6"/>
    </row>
    <row r="27927" spans="8:14" x14ac:dyDescent="0.55000000000000004">
      <c r="H27927" s="4"/>
      <c r="M27927" s="5"/>
      <c r="N27927" s="6"/>
    </row>
    <row r="27928" spans="8:14" x14ac:dyDescent="0.55000000000000004">
      <c r="H27928" s="4"/>
      <c r="M27928" s="5"/>
      <c r="N27928" s="6"/>
    </row>
    <row r="27929" spans="8:14" x14ac:dyDescent="0.55000000000000004">
      <c r="H27929" s="4"/>
      <c r="M27929" s="5"/>
      <c r="N27929" s="6"/>
    </row>
    <row r="27930" spans="8:14" x14ac:dyDescent="0.55000000000000004">
      <c r="H27930" s="4"/>
      <c r="M27930" s="5"/>
      <c r="N27930" s="6"/>
    </row>
    <row r="27931" spans="8:14" x14ac:dyDescent="0.55000000000000004">
      <c r="H27931" s="4"/>
      <c r="M27931" s="5"/>
      <c r="N27931" s="6"/>
    </row>
    <row r="27932" spans="8:14" x14ac:dyDescent="0.55000000000000004">
      <c r="H27932" s="4"/>
      <c r="M27932" s="5"/>
      <c r="N27932" s="6"/>
    </row>
    <row r="27933" spans="8:14" x14ac:dyDescent="0.55000000000000004">
      <c r="H27933" s="4"/>
      <c r="M27933" s="5"/>
      <c r="N27933" s="6"/>
    </row>
    <row r="27934" spans="8:14" x14ac:dyDescent="0.55000000000000004">
      <c r="H27934" s="4"/>
      <c r="M27934" s="5"/>
      <c r="N27934" s="6"/>
    </row>
    <row r="27935" spans="8:14" x14ac:dyDescent="0.55000000000000004">
      <c r="H27935" s="4"/>
      <c r="M27935" s="5"/>
      <c r="N27935" s="6"/>
    </row>
    <row r="27936" spans="8:14" x14ac:dyDescent="0.55000000000000004">
      <c r="H27936" s="4"/>
      <c r="M27936" s="5"/>
      <c r="N27936" s="6"/>
    </row>
    <row r="27937" spans="8:14" x14ac:dyDescent="0.55000000000000004">
      <c r="H27937" s="4"/>
      <c r="M27937" s="5"/>
      <c r="N27937" s="6"/>
    </row>
    <row r="27938" spans="8:14" x14ac:dyDescent="0.55000000000000004">
      <c r="H27938" s="4"/>
      <c r="M27938" s="5"/>
      <c r="N27938" s="6"/>
    </row>
    <row r="27939" spans="8:14" x14ac:dyDescent="0.55000000000000004">
      <c r="H27939" s="4"/>
      <c r="M27939" s="5"/>
      <c r="N27939" s="6"/>
    </row>
    <row r="27940" spans="8:14" x14ac:dyDescent="0.55000000000000004">
      <c r="H27940" s="4"/>
      <c r="M27940" s="5"/>
      <c r="N27940" s="6"/>
    </row>
    <row r="27941" spans="8:14" x14ac:dyDescent="0.55000000000000004">
      <c r="H27941" s="4"/>
      <c r="M27941" s="5"/>
      <c r="N27941" s="6"/>
    </row>
    <row r="27942" spans="8:14" x14ac:dyDescent="0.55000000000000004">
      <c r="H27942" s="4"/>
      <c r="M27942" s="5"/>
      <c r="N27942" s="6"/>
    </row>
    <row r="27943" spans="8:14" x14ac:dyDescent="0.55000000000000004">
      <c r="H27943" s="4"/>
      <c r="M27943" s="5"/>
      <c r="N27943" s="6"/>
    </row>
    <row r="27944" spans="8:14" x14ac:dyDescent="0.55000000000000004">
      <c r="H27944" s="4"/>
      <c r="M27944" s="5"/>
      <c r="N27944" s="6"/>
    </row>
    <row r="27945" spans="8:14" x14ac:dyDescent="0.55000000000000004">
      <c r="H27945" s="4"/>
      <c r="M27945" s="5"/>
      <c r="N27945" s="6"/>
    </row>
    <row r="27946" spans="8:14" x14ac:dyDescent="0.55000000000000004">
      <c r="H27946" s="4"/>
      <c r="M27946" s="5"/>
      <c r="N27946" s="6"/>
    </row>
    <row r="27947" spans="8:14" x14ac:dyDescent="0.55000000000000004">
      <c r="H27947" s="4"/>
      <c r="M27947" s="5"/>
      <c r="N27947" s="6"/>
    </row>
    <row r="27948" spans="8:14" x14ac:dyDescent="0.55000000000000004">
      <c r="H27948" s="4"/>
      <c r="M27948" s="5"/>
      <c r="N27948" s="6"/>
    </row>
    <row r="27949" spans="8:14" x14ac:dyDescent="0.55000000000000004">
      <c r="H27949" s="4"/>
      <c r="M27949" s="5"/>
      <c r="N27949" s="6"/>
    </row>
    <row r="27950" spans="8:14" x14ac:dyDescent="0.55000000000000004">
      <c r="H27950" s="4"/>
      <c r="M27950" s="5"/>
      <c r="N27950" s="6"/>
    </row>
    <row r="27951" spans="8:14" x14ac:dyDescent="0.55000000000000004">
      <c r="H27951" s="4"/>
      <c r="M27951" s="5"/>
      <c r="N27951" s="6"/>
    </row>
    <row r="27952" spans="8:14" x14ac:dyDescent="0.55000000000000004">
      <c r="H27952" s="4"/>
      <c r="M27952" s="5"/>
      <c r="N27952" s="6"/>
    </row>
    <row r="27953" spans="8:14" x14ac:dyDescent="0.55000000000000004">
      <c r="H27953" s="4"/>
      <c r="M27953" s="5"/>
      <c r="N27953" s="6"/>
    </row>
    <row r="27954" spans="8:14" x14ac:dyDescent="0.55000000000000004">
      <c r="H27954" s="4"/>
      <c r="M27954" s="5"/>
      <c r="N27954" s="6"/>
    </row>
    <row r="27955" spans="8:14" x14ac:dyDescent="0.55000000000000004">
      <c r="H27955" s="4"/>
      <c r="M27955" s="5"/>
      <c r="N27955" s="6"/>
    </row>
    <row r="27956" spans="8:14" x14ac:dyDescent="0.55000000000000004">
      <c r="H27956" s="4"/>
      <c r="M27956" s="5"/>
      <c r="N27956" s="6"/>
    </row>
    <row r="27957" spans="8:14" x14ac:dyDescent="0.55000000000000004">
      <c r="H27957" s="4"/>
      <c r="M27957" s="5"/>
      <c r="N27957" s="6"/>
    </row>
    <row r="27958" spans="8:14" x14ac:dyDescent="0.55000000000000004">
      <c r="H27958" s="4"/>
      <c r="M27958" s="5"/>
      <c r="N27958" s="6"/>
    </row>
    <row r="27959" spans="8:14" x14ac:dyDescent="0.55000000000000004">
      <c r="H27959" s="4"/>
      <c r="M27959" s="5"/>
      <c r="N27959" s="6"/>
    </row>
    <row r="27960" spans="8:14" x14ac:dyDescent="0.55000000000000004">
      <c r="H27960" s="4"/>
      <c r="M27960" s="5"/>
      <c r="N27960" s="6"/>
    </row>
    <row r="27961" spans="8:14" x14ac:dyDescent="0.55000000000000004">
      <c r="H27961" s="4"/>
      <c r="M27961" s="5"/>
      <c r="N27961" s="6"/>
    </row>
    <row r="27962" spans="8:14" x14ac:dyDescent="0.55000000000000004">
      <c r="H27962" s="4"/>
      <c r="M27962" s="5"/>
      <c r="N27962" s="6"/>
    </row>
    <row r="27963" spans="8:14" x14ac:dyDescent="0.55000000000000004">
      <c r="H27963" s="4"/>
      <c r="M27963" s="5"/>
      <c r="N27963" s="6"/>
    </row>
    <row r="27964" spans="8:14" x14ac:dyDescent="0.55000000000000004">
      <c r="H27964" s="4"/>
      <c r="M27964" s="5"/>
      <c r="N27964" s="6"/>
    </row>
    <row r="27965" spans="8:14" x14ac:dyDescent="0.55000000000000004">
      <c r="H27965" s="4"/>
      <c r="M27965" s="5"/>
      <c r="N27965" s="6"/>
    </row>
    <row r="27966" spans="8:14" x14ac:dyDescent="0.55000000000000004">
      <c r="H27966" s="4"/>
      <c r="M27966" s="5"/>
      <c r="N27966" s="6"/>
    </row>
    <row r="27967" spans="8:14" x14ac:dyDescent="0.55000000000000004">
      <c r="H27967" s="4"/>
      <c r="M27967" s="5"/>
      <c r="N27967" s="6"/>
    </row>
    <row r="27968" spans="8:14" x14ac:dyDescent="0.55000000000000004">
      <c r="H27968" s="4"/>
      <c r="M27968" s="5"/>
      <c r="N27968" s="6"/>
    </row>
    <row r="27969" spans="8:14" x14ac:dyDescent="0.55000000000000004">
      <c r="H27969" s="4"/>
      <c r="M27969" s="5"/>
      <c r="N27969" s="6"/>
    </row>
    <row r="27970" spans="8:14" x14ac:dyDescent="0.55000000000000004">
      <c r="H27970" s="4"/>
      <c r="M27970" s="5"/>
      <c r="N27970" s="6"/>
    </row>
    <row r="27971" spans="8:14" x14ac:dyDescent="0.55000000000000004">
      <c r="H27971" s="4"/>
      <c r="M27971" s="5"/>
      <c r="N27971" s="6"/>
    </row>
    <row r="27972" spans="8:14" x14ac:dyDescent="0.55000000000000004">
      <c r="H27972" s="4"/>
      <c r="M27972" s="5"/>
      <c r="N27972" s="6"/>
    </row>
    <row r="27973" spans="8:14" x14ac:dyDescent="0.55000000000000004">
      <c r="H27973" s="4"/>
      <c r="M27973" s="5"/>
      <c r="N27973" s="6"/>
    </row>
    <row r="27974" spans="8:14" x14ac:dyDescent="0.55000000000000004">
      <c r="H27974" s="4"/>
      <c r="M27974" s="5"/>
      <c r="N27974" s="6"/>
    </row>
    <row r="27975" spans="8:14" x14ac:dyDescent="0.55000000000000004">
      <c r="H27975" s="4"/>
      <c r="M27975" s="5"/>
      <c r="N27975" s="6"/>
    </row>
    <row r="27976" spans="8:14" x14ac:dyDescent="0.55000000000000004">
      <c r="H27976" s="4"/>
      <c r="M27976" s="5"/>
      <c r="N27976" s="6"/>
    </row>
    <row r="27977" spans="8:14" x14ac:dyDescent="0.55000000000000004">
      <c r="H27977" s="4"/>
      <c r="M27977" s="5"/>
      <c r="N27977" s="6"/>
    </row>
    <row r="27978" spans="8:14" x14ac:dyDescent="0.55000000000000004">
      <c r="H27978" s="4"/>
      <c r="M27978" s="5"/>
      <c r="N27978" s="6"/>
    </row>
    <row r="27979" spans="8:14" x14ac:dyDescent="0.55000000000000004">
      <c r="H27979" s="4"/>
      <c r="M27979" s="5"/>
      <c r="N27979" s="6"/>
    </row>
    <row r="27980" spans="8:14" x14ac:dyDescent="0.55000000000000004">
      <c r="H27980" s="4"/>
      <c r="M27980" s="5"/>
      <c r="N27980" s="6"/>
    </row>
    <row r="27981" spans="8:14" x14ac:dyDescent="0.55000000000000004">
      <c r="H27981" s="4"/>
      <c r="M27981" s="5"/>
      <c r="N27981" s="6"/>
    </row>
    <row r="27982" spans="8:14" x14ac:dyDescent="0.55000000000000004">
      <c r="H27982" s="4"/>
      <c r="M27982" s="5"/>
      <c r="N27982" s="6"/>
    </row>
    <row r="27983" spans="8:14" x14ac:dyDescent="0.55000000000000004">
      <c r="H27983" s="4"/>
      <c r="M27983" s="5"/>
      <c r="N27983" s="6"/>
    </row>
    <row r="27984" spans="8:14" x14ac:dyDescent="0.55000000000000004">
      <c r="H27984" s="4"/>
      <c r="M27984" s="5"/>
      <c r="N27984" s="6"/>
    </row>
    <row r="27985" spans="8:14" x14ac:dyDescent="0.55000000000000004">
      <c r="H27985" s="4"/>
      <c r="M27985" s="5"/>
      <c r="N27985" s="6"/>
    </row>
    <row r="27986" spans="8:14" x14ac:dyDescent="0.55000000000000004">
      <c r="H27986" s="4"/>
      <c r="M27986" s="5"/>
      <c r="N27986" s="6"/>
    </row>
    <row r="27987" spans="8:14" x14ac:dyDescent="0.55000000000000004">
      <c r="H27987" s="4"/>
      <c r="M27987" s="5"/>
      <c r="N27987" s="6"/>
    </row>
    <row r="27988" spans="8:14" x14ac:dyDescent="0.55000000000000004">
      <c r="H27988" s="4"/>
      <c r="M27988" s="5"/>
      <c r="N27988" s="6"/>
    </row>
    <row r="27989" spans="8:14" x14ac:dyDescent="0.55000000000000004">
      <c r="H27989" s="4"/>
      <c r="M27989" s="5"/>
      <c r="N27989" s="6"/>
    </row>
    <row r="27990" spans="8:14" x14ac:dyDescent="0.55000000000000004">
      <c r="H27990" s="4"/>
      <c r="M27990" s="5"/>
      <c r="N27990" s="6"/>
    </row>
    <row r="27991" spans="8:14" x14ac:dyDescent="0.55000000000000004">
      <c r="H27991" s="4"/>
      <c r="M27991" s="5"/>
      <c r="N27991" s="6"/>
    </row>
    <row r="27992" spans="8:14" x14ac:dyDescent="0.55000000000000004">
      <c r="H27992" s="4"/>
      <c r="M27992" s="5"/>
      <c r="N27992" s="6"/>
    </row>
    <row r="27993" spans="8:14" x14ac:dyDescent="0.55000000000000004">
      <c r="H27993" s="4"/>
      <c r="M27993" s="5"/>
      <c r="N27993" s="6"/>
    </row>
    <row r="27994" spans="8:14" x14ac:dyDescent="0.55000000000000004">
      <c r="H27994" s="4"/>
      <c r="M27994" s="5"/>
      <c r="N27994" s="6"/>
    </row>
    <row r="27995" spans="8:14" x14ac:dyDescent="0.55000000000000004">
      <c r="H27995" s="4"/>
      <c r="M27995" s="5"/>
      <c r="N27995" s="6"/>
    </row>
    <row r="27996" spans="8:14" x14ac:dyDescent="0.55000000000000004">
      <c r="H27996" s="4"/>
      <c r="M27996" s="5"/>
      <c r="N27996" s="6"/>
    </row>
    <row r="27997" spans="8:14" x14ac:dyDescent="0.55000000000000004">
      <c r="H27997" s="4"/>
      <c r="M27997" s="5"/>
      <c r="N27997" s="6"/>
    </row>
    <row r="27998" spans="8:14" x14ac:dyDescent="0.55000000000000004">
      <c r="H27998" s="4"/>
      <c r="M27998" s="5"/>
      <c r="N27998" s="6"/>
    </row>
    <row r="27999" spans="8:14" x14ac:dyDescent="0.55000000000000004">
      <c r="H27999" s="4"/>
      <c r="M27999" s="5"/>
      <c r="N27999" s="6"/>
    </row>
    <row r="28000" spans="8:14" x14ac:dyDescent="0.55000000000000004">
      <c r="H28000" s="4"/>
      <c r="M28000" s="5"/>
      <c r="N28000" s="6"/>
    </row>
    <row r="28001" spans="8:14" x14ac:dyDescent="0.55000000000000004">
      <c r="H28001" s="4"/>
      <c r="M28001" s="5"/>
      <c r="N28001" s="6"/>
    </row>
    <row r="28002" spans="8:14" x14ac:dyDescent="0.55000000000000004">
      <c r="H28002" s="4"/>
      <c r="M28002" s="5"/>
      <c r="N28002" s="6"/>
    </row>
    <row r="28003" spans="8:14" x14ac:dyDescent="0.55000000000000004">
      <c r="H28003" s="4"/>
      <c r="M28003" s="5"/>
      <c r="N28003" s="6"/>
    </row>
    <row r="28004" spans="8:14" x14ac:dyDescent="0.55000000000000004">
      <c r="H28004" s="4"/>
      <c r="M28004" s="5"/>
      <c r="N28004" s="6"/>
    </row>
    <row r="28005" spans="8:14" x14ac:dyDescent="0.55000000000000004">
      <c r="H28005" s="4"/>
      <c r="M28005" s="5"/>
      <c r="N28005" s="6"/>
    </row>
    <row r="28006" spans="8:14" x14ac:dyDescent="0.55000000000000004">
      <c r="H28006" s="4"/>
      <c r="M28006" s="5"/>
      <c r="N28006" s="6"/>
    </row>
    <row r="28007" spans="8:14" x14ac:dyDescent="0.55000000000000004">
      <c r="H28007" s="4"/>
      <c r="M28007" s="5"/>
      <c r="N28007" s="6"/>
    </row>
    <row r="28008" spans="8:14" x14ac:dyDescent="0.55000000000000004">
      <c r="H28008" s="4"/>
      <c r="M28008" s="5"/>
      <c r="N28008" s="6"/>
    </row>
    <row r="28009" spans="8:14" x14ac:dyDescent="0.55000000000000004">
      <c r="H28009" s="4"/>
      <c r="M28009" s="5"/>
      <c r="N28009" s="6"/>
    </row>
    <row r="28010" spans="8:14" x14ac:dyDescent="0.55000000000000004">
      <c r="H28010" s="4"/>
      <c r="M28010" s="5"/>
      <c r="N28010" s="6"/>
    </row>
    <row r="28011" spans="8:14" x14ac:dyDescent="0.55000000000000004">
      <c r="H28011" s="4"/>
      <c r="M28011" s="5"/>
      <c r="N28011" s="6"/>
    </row>
    <row r="28012" spans="8:14" x14ac:dyDescent="0.55000000000000004">
      <c r="H28012" s="4"/>
      <c r="M28012" s="5"/>
      <c r="N28012" s="6"/>
    </row>
    <row r="28013" spans="8:14" x14ac:dyDescent="0.55000000000000004">
      <c r="H28013" s="4"/>
      <c r="M28013" s="5"/>
      <c r="N28013" s="6"/>
    </row>
    <row r="28014" spans="8:14" x14ac:dyDescent="0.55000000000000004">
      <c r="H28014" s="4"/>
      <c r="M28014" s="5"/>
      <c r="N28014" s="6"/>
    </row>
    <row r="28015" spans="8:14" x14ac:dyDescent="0.55000000000000004">
      <c r="H28015" s="4"/>
      <c r="M28015" s="5"/>
      <c r="N28015" s="6"/>
    </row>
    <row r="28016" spans="8:14" x14ac:dyDescent="0.55000000000000004">
      <c r="H28016" s="4"/>
      <c r="M28016" s="5"/>
      <c r="N28016" s="6"/>
    </row>
    <row r="28017" spans="8:14" x14ac:dyDescent="0.55000000000000004">
      <c r="H28017" s="4"/>
      <c r="M28017" s="5"/>
      <c r="N28017" s="6"/>
    </row>
    <row r="28018" spans="8:14" x14ac:dyDescent="0.55000000000000004">
      <c r="H28018" s="4"/>
      <c r="M28018" s="5"/>
      <c r="N28018" s="6"/>
    </row>
    <row r="28019" spans="8:14" x14ac:dyDescent="0.55000000000000004">
      <c r="H28019" s="4"/>
      <c r="M28019" s="5"/>
      <c r="N28019" s="6"/>
    </row>
    <row r="28020" spans="8:14" x14ac:dyDescent="0.55000000000000004">
      <c r="H28020" s="4"/>
      <c r="M28020" s="5"/>
      <c r="N28020" s="6"/>
    </row>
    <row r="28021" spans="8:14" x14ac:dyDescent="0.55000000000000004">
      <c r="H28021" s="4"/>
      <c r="M28021" s="5"/>
      <c r="N28021" s="6"/>
    </row>
    <row r="28022" spans="8:14" x14ac:dyDescent="0.55000000000000004">
      <c r="H28022" s="4"/>
      <c r="M28022" s="5"/>
      <c r="N28022" s="6"/>
    </row>
    <row r="28023" spans="8:14" x14ac:dyDescent="0.55000000000000004">
      <c r="H28023" s="4"/>
      <c r="M28023" s="5"/>
      <c r="N28023" s="6"/>
    </row>
    <row r="28024" spans="8:14" x14ac:dyDescent="0.55000000000000004">
      <c r="H28024" s="4"/>
      <c r="M28024" s="5"/>
      <c r="N28024" s="6"/>
    </row>
    <row r="28025" spans="8:14" x14ac:dyDescent="0.55000000000000004">
      <c r="H28025" s="4"/>
      <c r="M28025" s="5"/>
      <c r="N28025" s="6"/>
    </row>
    <row r="28026" spans="8:14" x14ac:dyDescent="0.55000000000000004">
      <c r="H28026" s="4"/>
      <c r="M28026" s="5"/>
      <c r="N28026" s="6"/>
    </row>
    <row r="28027" spans="8:14" x14ac:dyDescent="0.55000000000000004">
      <c r="H28027" s="4"/>
      <c r="M28027" s="5"/>
      <c r="N28027" s="6"/>
    </row>
    <row r="28028" spans="8:14" x14ac:dyDescent="0.55000000000000004">
      <c r="H28028" s="4"/>
      <c r="M28028" s="5"/>
      <c r="N28028" s="6"/>
    </row>
    <row r="28029" spans="8:14" x14ac:dyDescent="0.55000000000000004">
      <c r="H28029" s="4"/>
      <c r="M28029" s="5"/>
      <c r="N28029" s="6"/>
    </row>
    <row r="28030" spans="8:14" x14ac:dyDescent="0.55000000000000004">
      <c r="H28030" s="4"/>
      <c r="M28030" s="5"/>
      <c r="N28030" s="6"/>
    </row>
    <row r="28031" spans="8:14" x14ac:dyDescent="0.55000000000000004">
      <c r="H28031" s="4"/>
      <c r="M28031" s="5"/>
      <c r="N28031" s="6"/>
    </row>
    <row r="28032" spans="8:14" x14ac:dyDescent="0.55000000000000004">
      <c r="H28032" s="4"/>
      <c r="M28032" s="5"/>
      <c r="N28032" s="6"/>
    </row>
    <row r="28033" spans="8:14" x14ac:dyDescent="0.55000000000000004">
      <c r="H28033" s="4"/>
      <c r="M28033" s="5"/>
      <c r="N28033" s="6"/>
    </row>
    <row r="28034" spans="8:14" x14ac:dyDescent="0.55000000000000004">
      <c r="H28034" s="4"/>
      <c r="M28034" s="5"/>
      <c r="N28034" s="6"/>
    </row>
    <row r="28035" spans="8:14" x14ac:dyDescent="0.55000000000000004">
      <c r="H28035" s="4"/>
      <c r="M28035" s="5"/>
      <c r="N28035" s="6"/>
    </row>
    <row r="28036" spans="8:14" x14ac:dyDescent="0.55000000000000004">
      <c r="H28036" s="4"/>
      <c r="M28036" s="5"/>
      <c r="N28036" s="6"/>
    </row>
    <row r="28037" spans="8:14" x14ac:dyDescent="0.55000000000000004">
      <c r="H28037" s="4"/>
      <c r="M28037" s="5"/>
      <c r="N28037" s="6"/>
    </row>
    <row r="28038" spans="8:14" x14ac:dyDescent="0.55000000000000004">
      <c r="H28038" s="4"/>
      <c r="M28038" s="5"/>
      <c r="N28038" s="6"/>
    </row>
    <row r="28039" spans="8:14" x14ac:dyDescent="0.55000000000000004">
      <c r="H28039" s="4"/>
      <c r="M28039" s="5"/>
      <c r="N28039" s="6"/>
    </row>
    <row r="28040" spans="8:14" x14ac:dyDescent="0.55000000000000004">
      <c r="H28040" s="4"/>
      <c r="M28040" s="5"/>
      <c r="N28040" s="6"/>
    </row>
    <row r="28041" spans="8:14" x14ac:dyDescent="0.55000000000000004">
      <c r="H28041" s="4"/>
      <c r="M28041" s="5"/>
      <c r="N28041" s="6"/>
    </row>
    <row r="28042" spans="8:14" x14ac:dyDescent="0.55000000000000004">
      <c r="H28042" s="4"/>
      <c r="M28042" s="5"/>
      <c r="N28042" s="6"/>
    </row>
    <row r="28043" spans="8:14" x14ac:dyDescent="0.55000000000000004">
      <c r="H28043" s="4"/>
      <c r="M28043" s="5"/>
      <c r="N28043" s="6"/>
    </row>
    <row r="28044" spans="8:14" x14ac:dyDescent="0.55000000000000004">
      <c r="H28044" s="4"/>
      <c r="M28044" s="5"/>
      <c r="N28044" s="6"/>
    </row>
    <row r="28045" spans="8:14" x14ac:dyDescent="0.55000000000000004">
      <c r="H28045" s="4"/>
      <c r="M28045" s="5"/>
      <c r="N28045" s="6"/>
    </row>
    <row r="28046" spans="8:14" x14ac:dyDescent="0.55000000000000004">
      <c r="H28046" s="4"/>
      <c r="M28046" s="5"/>
      <c r="N28046" s="6"/>
    </row>
    <row r="28047" spans="8:14" x14ac:dyDescent="0.55000000000000004">
      <c r="H28047" s="4"/>
      <c r="M28047" s="5"/>
      <c r="N28047" s="6"/>
    </row>
    <row r="28048" spans="8:14" x14ac:dyDescent="0.55000000000000004">
      <c r="H28048" s="4"/>
      <c r="M28048" s="5"/>
      <c r="N28048" s="6"/>
    </row>
    <row r="28049" spans="8:14" x14ac:dyDescent="0.55000000000000004">
      <c r="H28049" s="4"/>
      <c r="M28049" s="5"/>
      <c r="N28049" s="6"/>
    </row>
    <row r="28050" spans="8:14" x14ac:dyDescent="0.55000000000000004">
      <c r="H28050" s="4"/>
      <c r="M28050" s="5"/>
      <c r="N28050" s="6"/>
    </row>
    <row r="28051" spans="8:14" x14ac:dyDescent="0.55000000000000004">
      <c r="H28051" s="4"/>
      <c r="M28051" s="5"/>
      <c r="N28051" s="6"/>
    </row>
    <row r="28052" spans="8:14" x14ac:dyDescent="0.55000000000000004">
      <c r="H28052" s="4"/>
      <c r="M28052" s="5"/>
      <c r="N28052" s="6"/>
    </row>
    <row r="28053" spans="8:14" x14ac:dyDescent="0.55000000000000004">
      <c r="H28053" s="4"/>
      <c r="M28053" s="5"/>
      <c r="N28053" s="6"/>
    </row>
    <row r="28054" spans="8:14" x14ac:dyDescent="0.55000000000000004">
      <c r="H28054" s="4"/>
      <c r="M28054" s="5"/>
      <c r="N28054" s="6"/>
    </row>
    <row r="28055" spans="8:14" x14ac:dyDescent="0.55000000000000004">
      <c r="H28055" s="4"/>
      <c r="M28055" s="5"/>
      <c r="N28055" s="6"/>
    </row>
    <row r="28056" spans="8:14" x14ac:dyDescent="0.55000000000000004">
      <c r="H28056" s="4"/>
      <c r="M28056" s="5"/>
      <c r="N28056" s="6"/>
    </row>
    <row r="28057" spans="8:14" x14ac:dyDescent="0.55000000000000004">
      <c r="H28057" s="4"/>
      <c r="M28057" s="5"/>
      <c r="N28057" s="6"/>
    </row>
    <row r="28058" spans="8:14" x14ac:dyDescent="0.55000000000000004">
      <c r="H28058" s="4"/>
      <c r="M28058" s="5"/>
      <c r="N28058" s="6"/>
    </row>
    <row r="28059" spans="8:14" x14ac:dyDescent="0.55000000000000004">
      <c r="H28059" s="4"/>
      <c r="M28059" s="5"/>
      <c r="N28059" s="6"/>
    </row>
    <row r="28060" spans="8:14" x14ac:dyDescent="0.55000000000000004">
      <c r="H28060" s="4"/>
      <c r="M28060" s="5"/>
      <c r="N28060" s="6"/>
    </row>
    <row r="28061" spans="8:14" x14ac:dyDescent="0.55000000000000004">
      <c r="H28061" s="4"/>
      <c r="M28061" s="5"/>
      <c r="N28061" s="6"/>
    </row>
    <row r="28062" spans="8:14" x14ac:dyDescent="0.55000000000000004">
      <c r="H28062" s="4"/>
      <c r="M28062" s="5"/>
      <c r="N28062" s="6"/>
    </row>
    <row r="28063" spans="8:14" x14ac:dyDescent="0.55000000000000004">
      <c r="H28063" s="4"/>
      <c r="M28063" s="5"/>
      <c r="N28063" s="6"/>
    </row>
    <row r="28064" spans="8:14" x14ac:dyDescent="0.55000000000000004">
      <c r="H28064" s="4"/>
      <c r="M28064" s="5"/>
      <c r="N28064" s="6"/>
    </row>
    <row r="28065" spans="8:14" x14ac:dyDescent="0.55000000000000004">
      <c r="H28065" s="4"/>
      <c r="M28065" s="5"/>
      <c r="N28065" s="6"/>
    </row>
    <row r="28066" spans="8:14" x14ac:dyDescent="0.55000000000000004">
      <c r="H28066" s="4"/>
      <c r="M28066" s="5"/>
      <c r="N28066" s="6"/>
    </row>
    <row r="28067" spans="8:14" x14ac:dyDescent="0.55000000000000004">
      <c r="H28067" s="4"/>
      <c r="M28067" s="5"/>
      <c r="N28067" s="6"/>
    </row>
    <row r="28068" spans="8:14" x14ac:dyDescent="0.55000000000000004">
      <c r="H28068" s="4"/>
      <c r="M28068" s="5"/>
      <c r="N28068" s="6"/>
    </row>
    <row r="28069" spans="8:14" x14ac:dyDescent="0.55000000000000004">
      <c r="H28069" s="4"/>
      <c r="M28069" s="5"/>
      <c r="N28069" s="6"/>
    </row>
    <row r="28070" spans="8:14" x14ac:dyDescent="0.55000000000000004">
      <c r="H28070" s="4"/>
      <c r="M28070" s="5"/>
      <c r="N28070" s="6"/>
    </row>
    <row r="28071" spans="8:14" x14ac:dyDescent="0.55000000000000004">
      <c r="H28071" s="4"/>
      <c r="M28071" s="5"/>
      <c r="N28071" s="6"/>
    </row>
    <row r="28072" spans="8:14" x14ac:dyDescent="0.55000000000000004">
      <c r="H28072" s="4"/>
      <c r="M28072" s="5"/>
      <c r="N28072" s="6"/>
    </row>
    <row r="28073" spans="8:14" x14ac:dyDescent="0.55000000000000004">
      <c r="H28073" s="4"/>
      <c r="M28073" s="5"/>
      <c r="N28073" s="6"/>
    </row>
    <row r="28074" spans="8:14" x14ac:dyDescent="0.55000000000000004">
      <c r="H28074" s="4"/>
      <c r="M28074" s="5"/>
      <c r="N28074" s="6"/>
    </row>
    <row r="28075" spans="8:14" x14ac:dyDescent="0.55000000000000004">
      <c r="H28075" s="4"/>
      <c r="M28075" s="5"/>
      <c r="N28075" s="6"/>
    </row>
    <row r="28076" spans="8:14" x14ac:dyDescent="0.55000000000000004">
      <c r="H28076" s="4"/>
      <c r="M28076" s="5"/>
      <c r="N28076" s="6"/>
    </row>
    <row r="28077" spans="8:14" x14ac:dyDescent="0.55000000000000004">
      <c r="H28077" s="4"/>
      <c r="M28077" s="5"/>
      <c r="N28077" s="6"/>
    </row>
    <row r="28078" spans="8:14" x14ac:dyDescent="0.55000000000000004">
      <c r="H28078" s="4"/>
      <c r="M28078" s="5"/>
      <c r="N28078" s="6"/>
    </row>
    <row r="28079" spans="8:14" x14ac:dyDescent="0.55000000000000004">
      <c r="H28079" s="4"/>
      <c r="M28079" s="5"/>
      <c r="N28079" s="6"/>
    </row>
    <row r="28080" spans="8:14" x14ac:dyDescent="0.55000000000000004">
      <c r="H28080" s="4"/>
      <c r="M28080" s="5"/>
      <c r="N28080" s="6"/>
    </row>
    <row r="28081" spans="8:14" x14ac:dyDescent="0.55000000000000004">
      <c r="H28081" s="4"/>
      <c r="M28081" s="5"/>
      <c r="N28081" s="6"/>
    </row>
    <row r="28082" spans="8:14" x14ac:dyDescent="0.55000000000000004">
      <c r="H28082" s="4"/>
      <c r="M28082" s="5"/>
      <c r="N28082" s="6"/>
    </row>
    <row r="28083" spans="8:14" x14ac:dyDescent="0.55000000000000004">
      <c r="H28083" s="4"/>
      <c r="M28083" s="5"/>
      <c r="N28083" s="6"/>
    </row>
    <row r="28084" spans="8:14" x14ac:dyDescent="0.55000000000000004">
      <c r="H28084" s="4"/>
      <c r="M28084" s="5"/>
      <c r="N28084" s="6"/>
    </row>
    <row r="28085" spans="8:14" x14ac:dyDescent="0.55000000000000004">
      <c r="H28085" s="4"/>
      <c r="M28085" s="5"/>
      <c r="N28085" s="6"/>
    </row>
    <row r="28086" spans="8:14" x14ac:dyDescent="0.55000000000000004">
      <c r="H28086" s="4"/>
      <c r="M28086" s="5"/>
      <c r="N28086" s="6"/>
    </row>
    <row r="28087" spans="8:14" x14ac:dyDescent="0.55000000000000004">
      <c r="H28087" s="4"/>
      <c r="M28087" s="5"/>
      <c r="N28087" s="6"/>
    </row>
    <row r="28088" spans="8:14" x14ac:dyDescent="0.55000000000000004">
      <c r="H28088" s="4"/>
      <c r="M28088" s="5"/>
      <c r="N28088" s="6"/>
    </row>
    <row r="28089" spans="8:14" x14ac:dyDescent="0.55000000000000004">
      <c r="H28089" s="4"/>
      <c r="M28089" s="5"/>
      <c r="N28089" s="6"/>
    </row>
    <row r="28090" spans="8:14" x14ac:dyDescent="0.55000000000000004">
      <c r="H28090" s="4"/>
      <c r="M28090" s="5"/>
      <c r="N28090" s="6"/>
    </row>
    <row r="28091" spans="8:14" x14ac:dyDescent="0.55000000000000004">
      <c r="H28091" s="4"/>
      <c r="M28091" s="5"/>
      <c r="N28091" s="6"/>
    </row>
    <row r="28092" spans="8:14" x14ac:dyDescent="0.55000000000000004">
      <c r="H28092" s="4"/>
      <c r="M28092" s="5"/>
      <c r="N28092" s="6"/>
    </row>
    <row r="28093" spans="8:14" x14ac:dyDescent="0.55000000000000004">
      <c r="H28093" s="4"/>
      <c r="M28093" s="5"/>
      <c r="N28093" s="6"/>
    </row>
    <row r="28094" spans="8:14" x14ac:dyDescent="0.55000000000000004">
      <c r="H28094" s="4"/>
      <c r="M28094" s="5"/>
      <c r="N28094" s="6"/>
    </row>
    <row r="28095" spans="8:14" x14ac:dyDescent="0.55000000000000004">
      <c r="H28095" s="4"/>
      <c r="M28095" s="5"/>
      <c r="N28095" s="6"/>
    </row>
    <row r="28096" spans="8:14" x14ac:dyDescent="0.55000000000000004">
      <c r="H28096" s="4"/>
      <c r="M28096" s="5"/>
      <c r="N28096" s="6"/>
    </row>
    <row r="28097" spans="8:14" x14ac:dyDescent="0.55000000000000004">
      <c r="H28097" s="4"/>
      <c r="M28097" s="5"/>
      <c r="N28097" s="6"/>
    </row>
    <row r="28098" spans="8:14" x14ac:dyDescent="0.55000000000000004">
      <c r="H28098" s="4"/>
      <c r="M28098" s="5"/>
      <c r="N28098" s="6"/>
    </row>
    <row r="28099" spans="8:14" x14ac:dyDescent="0.55000000000000004">
      <c r="H28099" s="4"/>
      <c r="M28099" s="5"/>
      <c r="N28099" s="6"/>
    </row>
    <row r="28100" spans="8:14" x14ac:dyDescent="0.55000000000000004">
      <c r="H28100" s="4"/>
      <c r="M28100" s="5"/>
      <c r="N28100" s="6"/>
    </row>
    <row r="28101" spans="8:14" x14ac:dyDescent="0.55000000000000004">
      <c r="H28101" s="4"/>
      <c r="M28101" s="5"/>
      <c r="N28101" s="6"/>
    </row>
    <row r="28102" spans="8:14" x14ac:dyDescent="0.55000000000000004">
      <c r="H28102" s="4"/>
      <c r="M28102" s="5"/>
      <c r="N28102" s="6"/>
    </row>
    <row r="28103" spans="8:14" x14ac:dyDescent="0.55000000000000004">
      <c r="H28103" s="4"/>
      <c r="M28103" s="5"/>
      <c r="N28103" s="6"/>
    </row>
    <row r="28104" spans="8:14" x14ac:dyDescent="0.55000000000000004">
      <c r="H28104" s="4"/>
      <c r="M28104" s="5"/>
      <c r="N28104" s="6"/>
    </row>
    <row r="28105" spans="8:14" x14ac:dyDescent="0.55000000000000004">
      <c r="H28105" s="4"/>
      <c r="M28105" s="5"/>
      <c r="N28105" s="6"/>
    </row>
    <row r="28106" spans="8:14" x14ac:dyDescent="0.55000000000000004">
      <c r="H28106" s="4"/>
      <c r="M28106" s="5"/>
      <c r="N28106" s="6"/>
    </row>
    <row r="28107" spans="8:14" x14ac:dyDescent="0.55000000000000004">
      <c r="H28107" s="4"/>
      <c r="M28107" s="5"/>
      <c r="N28107" s="6"/>
    </row>
    <row r="28108" spans="8:14" x14ac:dyDescent="0.55000000000000004">
      <c r="H28108" s="4"/>
      <c r="M28108" s="5"/>
      <c r="N28108" s="6"/>
    </row>
    <row r="28109" spans="8:14" x14ac:dyDescent="0.55000000000000004">
      <c r="H28109" s="4"/>
      <c r="M28109" s="5"/>
      <c r="N28109" s="6"/>
    </row>
    <row r="28110" spans="8:14" x14ac:dyDescent="0.55000000000000004">
      <c r="H28110" s="4"/>
      <c r="M28110" s="5"/>
      <c r="N28110" s="6"/>
    </row>
    <row r="28111" spans="8:14" x14ac:dyDescent="0.55000000000000004">
      <c r="H28111" s="4"/>
      <c r="M28111" s="5"/>
      <c r="N28111" s="6"/>
    </row>
    <row r="28112" spans="8:14" x14ac:dyDescent="0.55000000000000004">
      <c r="H28112" s="4"/>
      <c r="M28112" s="5"/>
      <c r="N28112" s="6"/>
    </row>
    <row r="28113" spans="8:14" x14ac:dyDescent="0.55000000000000004">
      <c r="H28113" s="4"/>
      <c r="M28113" s="5"/>
      <c r="N28113" s="6"/>
    </row>
    <row r="28114" spans="8:14" x14ac:dyDescent="0.55000000000000004">
      <c r="H28114" s="4"/>
      <c r="M28114" s="5"/>
      <c r="N28114" s="6"/>
    </row>
    <row r="28115" spans="8:14" x14ac:dyDescent="0.55000000000000004">
      <c r="H28115" s="4"/>
      <c r="M28115" s="5"/>
      <c r="N28115" s="6"/>
    </row>
    <row r="28116" spans="8:14" x14ac:dyDescent="0.55000000000000004">
      <c r="H28116" s="4"/>
      <c r="M28116" s="5"/>
      <c r="N28116" s="6"/>
    </row>
    <row r="28117" spans="8:14" x14ac:dyDescent="0.55000000000000004">
      <c r="H28117" s="4"/>
      <c r="M28117" s="5"/>
      <c r="N28117" s="6"/>
    </row>
    <row r="28118" spans="8:14" x14ac:dyDescent="0.55000000000000004">
      <c r="H28118" s="4"/>
      <c r="M28118" s="5"/>
      <c r="N28118" s="6"/>
    </row>
    <row r="28119" spans="8:14" x14ac:dyDescent="0.55000000000000004">
      <c r="H28119" s="4"/>
      <c r="M28119" s="5"/>
      <c r="N28119" s="6"/>
    </row>
    <row r="28120" spans="8:14" x14ac:dyDescent="0.55000000000000004">
      <c r="H28120" s="4"/>
      <c r="M28120" s="5"/>
      <c r="N28120" s="6"/>
    </row>
    <row r="28121" spans="8:14" x14ac:dyDescent="0.55000000000000004">
      <c r="H28121" s="4"/>
      <c r="M28121" s="5"/>
      <c r="N28121" s="6"/>
    </row>
    <row r="28122" spans="8:14" x14ac:dyDescent="0.55000000000000004">
      <c r="H28122" s="4"/>
      <c r="M28122" s="5"/>
      <c r="N28122" s="6"/>
    </row>
    <row r="28123" spans="8:14" x14ac:dyDescent="0.55000000000000004">
      <c r="H28123" s="4"/>
      <c r="M28123" s="5"/>
      <c r="N28123" s="6"/>
    </row>
    <row r="28124" spans="8:14" x14ac:dyDescent="0.55000000000000004">
      <c r="H28124" s="4"/>
      <c r="M28124" s="5"/>
      <c r="N28124" s="6"/>
    </row>
    <row r="28125" spans="8:14" x14ac:dyDescent="0.55000000000000004">
      <c r="H28125" s="4"/>
      <c r="M28125" s="5"/>
      <c r="N28125" s="6"/>
    </row>
    <row r="28126" spans="8:14" x14ac:dyDescent="0.55000000000000004">
      <c r="H28126" s="4"/>
      <c r="M28126" s="5"/>
      <c r="N28126" s="6"/>
    </row>
    <row r="28127" spans="8:14" x14ac:dyDescent="0.55000000000000004">
      <c r="H28127" s="4"/>
      <c r="M28127" s="5"/>
      <c r="N28127" s="6"/>
    </row>
    <row r="28128" spans="8:14" x14ac:dyDescent="0.55000000000000004">
      <c r="H28128" s="4"/>
      <c r="M28128" s="5"/>
      <c r="N28128" s="6"/>
    </row>
    <row r="28129" spans="8:14" x14ac:dyDescent="0.55000000000000004">
      <c r="H28129" s="4"/>
      <c r="M28129" s="5"/>
      <c r="N28129" s="6"/>
    </row>
    <row r="28130" spans="8:14" x14ac:dyDescent="0.55000000000000004">
      <c r="H28130" s="4"/>
      <c r="M28130" s="5"/>
      <c r="N28130" s="6"/>
    </row>
    <row r="28131" spans="8:14" x14ac:dyDescent="0.55000000000000004">
      <c r="H28131" s="4"/>
      <c r="M28131" s="5"/>
      <c r="N28131" s="6"/>
    </row>
    <row r="28132" spans="8:14" x14ac:dyDescent="0.55000000000000004">
      <c r="H28132" s="4"/>
      <c r="M28132" s="5"/>
      <c r="N28132" s="6"/>
    </row>
    <row r="28133" spans="8:14" x14ac:dyDescent="0.55000000000000004">
      <c r="H28133" s="4"/>
      <c r="M28133" s="5"/>
      <c r="N28133" s="6"/>
    </row>
    <row r="28134" spans="8:14" x14ac:dyDescent="0.55000000000000004">
      <c r="H28134" s="4"/>
      <c r="M28134" s="5"/>
      <c r="N28134" s="6"/>
    </row>
    <row r="28135" spans="8:14" x14ac:dyDescent="0.55000000000000004">
      <c r="H28135" s="4"/>
      <c r="M28135" s="5"/>
      <c r="N28135" s="6"/>
    </row>
    <row r="28136" spans="8:14" x14ac:dyDescent="0.55000000000000004">
      <c r="H28136" s="4"/>
      <c r="M28136" s="5"/>
      <c r="N28136" s="6"/>
    </row>
    <row r="28137" spans="8:14" x14ac:dyDescent="0.55000000000000004">
      <c r="H28137" s="4"/>
      <c r="M28137" s="5"/>
      <c r="N28137" s="6"/>
    </row>
    <row r="28138" spans="8:14" x14ac:dyDescent="0.55000000000000004">
      <c r="H28138" s="4"/>
      <c r="M28138" s="5"/>
      <c r="N28138" s="6"/>
    </row>
    <row r="28139" spans="8:14" x14ac:dyDescent="0.55000000000000004">
      <c r="H28139" s="4"/>
      <c r="M28139" s="5"/>
      <c r="N28139" s="6"/>
    </row>
    <row r="28140" spans="8:14" x14ac:dyDescent="0.55000000000000004">
      <c r="H28140" s="4"/>
      <c r="M28140" s="5"/>
      <c r="N28140" s="6"/>
    </row>
    <row r="28141" spans="8:14" x14ac:dyDescent="0.55000000000000004">
      <c r="H28141" s="4"/>
      <c r="M28141" s="5"/>
      <c r="N28141" s="6"/>
    </row>
    <row r="28142" spans="8:14" x14ac:dyDescent="0.55000000000000004">
      <c r="H28142" s="4"/>
      <c r="M28142" s="5"/>
      <c r="N28142" s="6"/>
    </row>
    <row r="28143" spans="8:14" x14ac:dyDescent="0.55000000000000004">
      <c r="H28143" s="4"/>
      <c r="M28143" s="5"/>
      <c r="N28143" s="6"/>
    </row>
    <row r="28144" spans="8:14" x14ac:dyDescent="0.55000000000000004">
      <c r="H28144" s="4"/>
      <c r="M28144" s="5"/>
      <c r="N28144" s="6"/>
    </row>
    <row r="28145" spans="8:14" x14ac:dyDescent="0.55000000000000004">
      <c r="H28145" s="4"/>
      <c r="M28145" s="5"/>
      <c r="N28145" s="6"/>
    </row>
    <row r="28146" spans="8:14" x14ac:dyDescent="0.55000000000000004">
      <c r="H28146" s="4"/>
      <c r="M28146" s="5"/>
      <c r="N28146" s="6"/>
    </row>
    <row r="28147" spans="8:14" x14ac:dyDescent="0.55000000000000004">
      <c r="H28147" s="4"/>
      <c r="M28147" s="5"/>
      <c r="N28147" s="6"/>
    </row>
    <row r="28148" spans="8:14" x14ac:dyDescent="0.55000000000000004">
      <c r="H28148" s="4"/>
      <c r="M28148" s="5"/>
      <c r="N28148" s="6"/>
    </row>
    <row r="28149" spans="8:14" x14ac:dyDescent="0.55000000000000004">
      <c r="H28149" s="4"/>
      <c r="M28149" s="5"/>
      <c r="N28149" s="6"/>
    </row>
    <row r="28150" spans="8:14" x14ac:dyDescent="0.55000000000000004">
      <c r="H28150" s="4"/>
      <c r="M28150" s="5"/>
      <c r="N28150" s="6"/>
    </row>
    <row r="28151" spans="8:14" x14ac:dyDescent="0.55000000000000004">
      <c r="H28151" s="4"/>
      <c r="M28151" s="5"/>
      <c r="N28151" s="6"/>
    </row>
    <row r="28152" spans="8:14" x14ac:dyDescent="0.55000000000000004">
      <c r="H28152" s="4"/>
      <c r="M28152" s="5"/>
      <c r="N28152" s="6"/>
    </row>
    <row r="28153" spans="8:14" x14ac:dyDescent="0.55000000000000004">
      <c r="H28153" s="4"/>
      <c r="M28153" s="5"/>
      <c r="N28153" s="6"/>
    </row>
    <row r="28154" spans="8:14" x14ac:dyDescent="0.55000000000000004">
      <c r="H28154" s="4"/>
      <c r="M28154" s="5"/>
      <c r="N28154" s="6"/>
    </row>
    <row r="28155" spans="8:14" x14ac:dyDescent="0.55000000000000004">
      <c r="H28155" s="4"/>
      <c r="M28155" s="5"/>
      <c r="N28155" s="6"/>
    </row>
    <row r="28156" spans="8:14" x14ac:dyDescent="0.55000000000000004">
      <c r="H28156" s="4"/>
      <c r="M28156" s="5"/>
      <c r="N28156" s="6"/>
    </row>
    <row r="28157" spans="8:14" x14ac:dyDescent="0.55000000000000004">
      <c r="H28157" s="4"/>
      <c r="M28157" s="5"/>
      <c r="N28157" s="6"/>
    </row>
    <row r="28158" spans="8:14" x14ac:dyDescent="0.55000000000000004">
      <c r="H28158" s="4"/>
      <c r="M28158" s="5"/>
      <c r="N28158" s="6"/>
    </row>
    <row r="28159" spans="8:14" x14ac:dyDescent="0.55000000000000004">
      <c r="H28159" s="4"/>
      <c r="M28159" s="5"/>
      <c r="N28159" s="6"/>
    </row>
    <row r="28160" spans="8:14" x14ac:dyDescent="0.55000000000000004">
      <c r="H28160" s="4"/>
      <c r="M28160" s="5"/>
      <c r="N28160" s="6"/>
    </row>
    <row r="28161" spans="8:14" x14ac:dyDescent="0.55000000000000004">
      <c r="H28161" s="4"/>
      <c r="M28161" s="5"/>
      <c r="N28161" s="6"/>
    </row>
    <row r="28162" spans="8:14" x14ac:dyDescent="0.55000000000000004">
      <c r="H28162" s="4"/>
      <c r="M28162" s="5"/>
      <c r="N28162" s="6"/>
    </row>
    <row r="28163" spans="8:14" x14ac:dyDescent="0.55000000000000004">
      <c r="H28163" s="4"/>
      <c r="M28163" s="5"/>
      <c r="N28163" s="6"/>
    </row>
    <row r="28164" spans="8:14" x14ac:dyDescent="0.55000000000000004">
      <c r="H28164" s="4"/>
      <c r="M28164" s="5"/>
      <c r="N28164" s="6"/>
    </row>
    <row r="28165" spans="8:14" x14ac:dyDescent="0.55000000000000004">
      <c r="H28165" s="4"/>
      <c r="M28165" s="5"/>
      <c r="N28165" s="6"/>
    </row>
    <row r="28166" spans="8:14" x14ac:dyDescent="0.55000000000000004">
      <c r="H28166" s="4"/>
      <c r="M28166" s="5"/>
      <c r="N28166" s="6"/>
    </row>
    <row r="28167" spans="8:14" x14ac:dyDescent="0.55000000000000004">
      <c r="H28167" s="4"/>
      <c r="M28167" s="5"/>
      <c r="N28167" s="6"/>
    </row>
    <row r="28168" spans="8:14" x14ac:dyDescent="0.55000000000000004">
      <c r="H28168" s="4"/>
      <c r="M28168" s="5"/>
      <c r="N28168" s="6"/>
    </row>
    <row r="28169" spans="8:14" x14ac:dyDescent="0.55000000000000004">
      <c r="H28169" s="4"/>
      <c r="M28169" s="5"/>
      <c r="N28169" s="6"/>
    </row>
    <row r="28170" spans="8:14" x14ac:dyDescent="0.55000000000000004">
      <c r="H28170" s="4"/>
      <c r="M28170" s="5"/>
      <c r="N28170" s="6"/>
    </row>
    <row r="28171" spans="8:14" x14ac:dyDescent="0.55000000000000004">
      <c r="H28171" s="4"/>
      <c r="M28171" s="5"/>
      <c r="N28171" s="6"/>
    </row>
    <row r="28172" spans="8:14" x14ac:dyDescent="0.55000000000000004">
      <c r="H28172" s="4"/>
      <c r="M28172" s="5"/>
      <c r="N28172" s="6"/>
    </row>
    <row r="28173" spans="8:14" x14ac:dyDescent="0.55000000000000004">
      <c r="H28173" s="4"/>
      <c r="M28173" s="5"/>
      <c r="N28173" s="6"/>
    </row>
    <row r="28174" spans="8:14" x14ac:dyDescent="0.55000000000000004">
      <c r="H28174" s="4"/>
      <c r="M28174" s="5"/>
      <c r="N28174" s="6"/>
    </row>
    <row r="28175" spans="8:14" x14ac:dyDescent="0.55000000000000004">
      <c r="H28175" s="4"/>
      <c r="M28175" s="5"/>
      <c r="N28175" s="6"/>
    </row>
    <row r="28176" spans="8:14" x14ac:dyDescent="0.55000000000000004">
      <c r="H28176" s="4"/>
      <c r="M28176" s="5"/>
      <c r="N28176" s="6"/>
    </row>
    <row r="28177" spans="8:14" x14ac:dyDescent="0.55000000000000004">
      <c r="H28177" s="4"/>
      <c r="M28177" s="5"/>
      <c r="N28177" s="6"/>
    </row>
    <row r="28178" spans="8:14" x14ac:dyDescent="0.55000000000000004">
      <c r="H28178" s="4"/>
      <c r="M28178" s="5"/>
      <c r="N28178" s="6"/>
    </row>
    <row r="28179" spans="8:14" x14ac:dyDescent="0.55000000000000004">
      <c r="H28179" s="4"/>
      <c r="M28179" s="5"/>
      <c r="N28179" s="6"/>
    </row>
    <row r="28180" spans="8:14" x14ac:dyDescent="0.55000000000000004">
      <c r="H28180" s="4"/>
      <c r="M28180" s="5"/>
      <c r="N28180" s="6"/>
    </row>
    <row r="28181" spans="8:14" x14ac:dyDescent="0.55000000000000004">
      <c r="H28181" s="4"/>
      <c r="M28181" s="5"/>
      <c r="N28181" s="6"/>
    </row>
    <row r="28182" spans="8:14" x14ac:dyDescent="0.55000000000000004">
      <c r="H28182" s="4"/>
      <c r="M28182" s="5"/>
      <c r="N28182" s="6"/>
    </row>
    <row r="28183" spans="8:14" x14ac:dyDescent="0.55000000000000004">
      <c r="H28183" s="4"/>
      <c r="M28183" s="5"/>
      <c r="N28183" s="6"/>
    </row>
    <row r="28184" spans="8:14" x14ac:dyDescent="0.55000000000000004">
      <c r="H28184" s="4"/>
      <c r="M28184" s="5"/>
      <c r="N28184" s="6"/>
    </row>
    <row r="28185" spans="8:14" x14ac:dyDescent="0.55000000000000004">
      <c r="H28185" s="4"/>
      <c r="M28185" s="5"/>
      <c r="N28185" s="6"/>
    </row>
    <row r="28186" spans="8:14" x14ac:dyDescent="0.55000000000000004">
      <c r="H28186" s="4"/>
      <c r="M28186" s="5"/>
      <c r="N28186" s="6"/>
    </row>
    <row r="28187" spans="8:14" x14ac:dyDescent="0.55000000000000004">
      <c r="H28187" s="4"/>
      <c r="M28187" s="5"/>
      <c r="N28187" s="6"/>
    </row>
    <row r="28188" spans="8:14" x14ac:dyDescent="0.55000000000000004">
      <c r="H28188" s="4"/>
      <c r="M28188" s="5"/>
      <c r="N28188" s="6"/>
    </row>
    <row r="28189" spans="8:14" x14ac:dyDescent="0.55000000000000004">
      <c r="H28189" s="4"/>
      <c r="M28189" s="5"/>
      <c r="N28189" s="6"/>
    </row>
    <row r="28190" spans="8:14" x14ac:dyDescent="0.55000000000000004">
      <c r="H28190" s="4"/>
      <c r="M28190" s="5"/>
      <c r="N28190" s="6"/>
    </row>
    <row r="28191" spans="8:14" x14ac:dyDescent="0.55000000000000004">
      <c r="H28191" s="4"/>
      <c r="M28191" s="5"/>
      <c r="N28191" s="6"/>
    </row>
    <row r="28192" spans="8:14" x14ac:dyDescent="0.55000000000000004">
      <c r="H28192" s="4"/>
      <c r="M28192" s="5"/>
      <c r="N28192" s="6"/>
    </row>
    <row r="28193" spans="8:14" x14ac:dyDescent="0.55000000000000004">
      <c r="H28193" s="4"/>
      <c r="M28193" s="5"/>
      <c r="N28193" s="6"/>
    </row>
    <row r="28194" spans="8:14" x14ac:dyDescent="0.55000000000000004">
      <c r="H28194" s="4"/>
      <c r="M28194" s="5"/>
      <c r="N28194" s="6"/>
    </row>
    <row r="28195" spans="8:14" x14ac:dyDescent="0.55000000000000004">
      <c r="H28195" s="4"/>
      <c r="M28195" s="5"/>
      <c r="N28195" s="6"/>
    </row>
    <row r="28196" spans="8:14" x14ac:dyDescent="0.55000000000000004">
      <c r="H28196" s="4"/>
      <c r="M28196" s="5"/>
      <c r="N28196" s="6"/>
    </row>
    <row r="28197" spans="8:14" x14ac:dyDescent="0.55000000000000004">
      <c r="H28197" s="4"/>
      <c r="M28197" s="5"/>
      <c r="N28197" s="6"/>
    </row>
    <row r="28198" spans="8:14" x14ac:dyDescent="0.55000000000000004">
      <c r="H28198" s="4"/>
      <c r="M28198" s="5"/>
      <c r="N28198" s="6"/>
    </row>
    <row r="28199" spans="8:14" x14ac:dyDescent="0.55000000000000004">
      <c r="H28199" s="4"/>
      <c r="M28199" s="5"/>
      <c r="N28199" s="6"/>
    </row>
    <row r="28200" spans="8:14" x14ac:dyDescent="0.55000000000000004">
      <c r="H28200" s="4"/>
      <c r="M28200" s="5"/>
      <c r="N28200" s="6"/>
    </row>
    <row r="28201" spans="8:14" x14ac:dyDescent="0.55000000000000004">
      <c r="H28201" s="4"/>
      <c r="M28201" s="5"/>
      <c r="N28201" s="6"/>
    </row>
    <row r="28202" spans="8:14" x14ac:dyDescent="0.55000000000000004">
      <c r="H28202" s="4"/>
      <c r="M28202" s="5"/>
      <c r="N28202" s="6"/>
    </row>
    <row r="28203" spans="8:14" x14ac:dyDescent="0.55000000000000004">
      <c r="H28203" s="4"/>
      <c r="M28203" s="5"/>
      <c r="N28203" s="6"/>
    </row>
    <row r="28204" spans="8:14" x14ac:dyDescent="0.55000000000000004">
      <c r="H28204" s="4"/>
      <c r="M28204" s="5"/>
      <c r="N28204" s="6"/>
    </row>
    <row r="28205" spans="8:14" x14ac:dyDescent="0.55000000000000004">
      <c r="H28205" s="4"/>
      <c r="M28205" s="5"/>
      <c r="N28205" s="6"/>
    </row>
    <row r="28206" spans="8:14" x14ac:dyDescent="0.55000000000000004">
      <c r="H28206" s="4"/>
      <c r="M28206" s="5"/>
      <c r="N28206" s="6"/>
    </row>
    <row r="28207" spans="8:14" x14ac:dyDescent="0.55000000000000004">
      <c r="H28207" s="4"/>
      <c r="M28207" s="5"/>
      <c r="N28207" s="6"/>
    </row>
    <row r="28208" spans="8:14" x14ac:dyDescent="0.55000000000000004">
      <c r="H28208" s="4"/>
      <c r="M28208" s="5"/>
      <c r="N28208" s="6"/>
    </row>
    <row r="28209" spans="8:14" x14ac:dyDescent="0.55000000000000004">
      <c r="H28209" s="4"/>
      <c r="M28209" s="5"/>
      <c r="N28209" s="6"/>
    </row>
    <row r="28210" spans="8:14" x14ac:dyDescent="0.55000000000000004">
      <c r="H28210" s="4"/>
      <c r="M28210" s="5"/>
      <c r="N28210" s="6"/>
    </row>
    <row r="28211" spans="8:14" x14ac:dyDescent="0.55000000000000004">
      <c r="H28211" s="4"/>
      <c r="M28211" s="5"/>
      <c r="N28211" s="6"/>
    </row>
    <row r="28212" spans="8:14" x14ac:dyDescent="0.55000000000000004">
      <c r="H28212" s="4"/>
      <c r="M28212" s="5"/>
      <c r="N28212" s="6"/>
    </row>
    <row r="28213" spans="8:14" x14ac:dyDescent="0.55000000000000004">
      <c r="H28213" s="4"/>
      <c r="M28213" s="5"/>
      <c r="N28213" s="6"/>
    </row>
    <row r="28214" spans="8:14" x14ac:dyDescent="0.55000000000000004">
      <c r="H28214" s="4"/>
      <c r="M28214" s="5"/>
      <c r="N28214" s="6"/>
    </row>
    <row r="28215" spans="8:14" x14ac:dyDescent="0.55000000000000004">
      <c r="H28215" s="4"/>
      <c r="M28215" s="5"/>
      <c r="N28215" s="6"/>
    </row>
    <row r="28216" spans="8:14" x14ac:dyDescent="0.55000000000000004">
      <c r="H28216" s="4"/>
      <c r="M28216" s="5"/>
      <c r="N28216" s="6"/>
    </row>
    <row r="28217" spans="8:14" x14ac:dyDescent="0.55000000000000004">
      <c r="H28217" s="4"/>
      <c r="M28217" s="5"/>
      <c r="N28217" s="6"/>
    </row>
    <row r="28218" spans="8:14" x14ac:dyDescent="0.55000000000000004">
      <c r="H28218" s="4"/>
      <c r="M28218" s="5"/>
      <c r="N28218" s="6"/>
    </row>
    <row r="28219" spans="8:14" x14ac:dyDescent="0.55000000000000004">
      <c r="H28219" s="4"/>
      <c r="M28219" s="5"/>
      <c r="N28219" s="6"/>
    </row>
    <row r="28220" spans="8:14" x14ac:dyDescent="0.55000000000000004">
      <c r="H28220" s="4"/>
      <c r="M28220" s="5"/>
      <c r="N28220" s="6"/>
    </row>
    <row r="28221" spans="8:14" x14ac:dyDescent="0.55000000000000004">
      <c r="H28221" s="4"/>
      <c r="M28221" s="5"/>
      <c r="N28221" s="6"/>
    </row>
    <row r="28222" spans="8:14" x14ac:dyDescent="0.55000000000000004">
      <c r="H28222" s="4"/>
      <c r="M28222" s="5"/>
      <c r="N28222" s="6"/>
    </row>
    <row r="28223" spans="8:14" x14ac:dyDescent="0.55000000000000004">
      <c r="H28223" s="4"/>
      <c r="M28223" s="5"/>
      <c r="N28223" s="6"/>
    </row>
    <row r="28224" spans="8:14" x14ac:dyDescent="0.55000000000000004">
      <c r="H28224" s="4"/>
      <c r="M28224" s="5"/>
      <c r="N28224" s="6"/>
    </row>
    <row r="28225" spans="8:14" x14ac:dyDescent="0.55000000000000004">
      <c r="H28225" s="4"/>
      <c r="M28225" s="5"/>
      <c r="N28225" s="6"/>
    </row>
    <row r="28226" spans="8:14" x14ac:dyDescent="0.55000000000000004">
      <c r="H28226" s="4"/>
      <c r="M28226" s="5"/>
      <c r="N28226" s="6"/>
    </row>
    <row r="28227" spans="8:14" x14ac:dyDescent="0.55000000000000004">
      <c r="H28227" s="4"/>
      <c r="M28227" s="5"/>
      <c r="N28227" s="6"/>
    </row>
    <row r="28228" spans="8:14" x14ac:dyDescent="0.55000000000000004">
      <c r="H28228" s="4"/>
      <c r="M28228" s="5"/>
      <c r="N28228" s="6"/>
    </row>
    <row r="28229" spans="8:14" x14ac:dyDescent="0.55000000000000004">
      <c r="H28229" s="4"/>
      <c r="M28229" s="5"/>
      <c r="N28229" s="6"/>
    </row>
    <row r="28230" spans="8:14" x14ac:dyDescent="0.55000000000000004">
      <c r="H28230" s="4"/>
      <c r="M28230" s="5"/>
      <c r="N28230" s="6"/>
    </row>
    <row r="28231" spans="8:14" x14ac:dyDescent="0.55000000000000004">
      <c r="H28231" s="4"/>
      <c r="M28231" s="5"/>
      <c r="N28231" s="6"/>
    </row>
    <row r="28232" spans="8:14" x14ac:dyDescent="0.55000000000000004">
      <c r="H28232" s="4"/>
      <c r="M28232" s="5"/>
      <c r="N28232" s="6"/>
    </row>
    <row r="28233" spans="8:14" x14ac:dyDescent="0.55000000000000004">
      <c r="H28233" s="4"/>
      <c r="M28233" s="5"/>
      <c r="N28233" s="6"/>
    </row>
    <row r="28234" spans="8:14" x14ac:dyDescent="0.55000000000000004">
      <c r="H28234" s="4"/>
      <c r="M28234" s="5"/>
      <c r="N28234" s="6"/>
    </row>
    <row r="28235" spans="8:14" x14ac:dyDescent="0.55000000000000004">
      <c r="H28235" s="4"/>
      <c r="M28235" s="5"/>
      <c r="N28235" s="6"/>
    </row>
    <row r="28236" spans="8:14" x14ac:dyDescent="0.55000000000000004">
      <c r="H28236" s="4"/>
      <c r="M28236" s="5"/>
      <c r="N28236" s="6"/>
    </row>
    <row r="28237" spans="8:14" x14ac:dyDescent="0.55000000000000004">
      <c r="H28237" s="4"/>
      <c r="M28237" s="5"/>
      <c r="N28237" s="6"/>
    </row>
    <row r="28238" spans="8:14" x14ac:dyDescent="0.55000000000000004">
      <c r="H28238" s="4"/>
      <c r="M28238" s="5"/>
      <c r="N28238" s="6"/>
    </row>
    <row r="28239" spans="8:14" x14ac:dyDescent="0.55000000000000004">
      <c r="H28239" s="4"/>
      <c r="M28239" s="5"/>
      <c r="N28239" s="6"/>
    </row>
    <row r="28240" spans="8:14" x14ac:dyDescent="0.55000000000000004">
      <c r="H28240" s="4"/>
      <c r="M28240" s="5"/>
      <c r="N28240" s="6"/>
    </row>
    <row r="28241" spans="8:14" x14ac:dyDescent="0.55000000000000004">
      <c r="H28241" s="4"/>
      <c r="M28241" s="5"/>
      <c r="N28241" s="6"/>
    </row>
    <row r="28242" spans="8:14" x14ac:dyDescent="0.55000000000000004">
      <c r="H28242" s="4"/>
      <c r="M28242" s="5"/>
      <c r="N28242" s="6"/>
    </row>
    <row r="28243" spans="8:14" x14ac:dyDescent="0.55000000000000004">
      <c r="H28243" s="4"/>
      <c r="M28243" s="5"/>
      <c r="N28243" s="6"/>
    </row>
    <row r="28244" spans="8:14" x14ac:dyDescent="0.55000000000000004">
      <c r="H28244" s="4"/>
      <c r="M28244" s="5"/>
      <c r="N28244" s="6"/>
    </row>
    <row r="28245" spans="8:14" x14ac:dyDescent="0.55000000000000004">
      <c r="H28245" s="4"/>
      <c r="M28245" s="5"/>
      <c r="N28245" s="6"/>
    </row>
    <row r="28246" spans="8:14" x14ac:dyDescent="0.55000000000000004">
      <c r="H28246" s="4"/>
      <c r="M28246" s="5"/>
      <c r="N28246" s="6"/>
    </row>
    <row r="28247" spans="8:14" x14ac:dyDescent="0.55000000000000004">
      <c r="H28247" s="4"/>
      <c r="M28247" s="5"/>
      <c r="N28247" s="6"/>
    </row>
    <row r="28248" spans="8:14" x14ac:dyDescent="0.55000000000000004">
      <c r="H28248" s="4"/>
      <c r="M28248" s="5"/>
      <c r="N28248" s="6"/>
    </row>
    <row r="28249" spans="8:14" x14ac:dyDescent="0.55000000000000004">
      <c r="H28249" s="4"/>
      <c r="M28249" s="5"/>
      <c r="N28249" s="6"/>
    </row>
    <row r="28250" spans="8:14" x14ac:dyDescent="0.55000000000000004">
      <c r="H28250" s="4"/>
      <c r="M28250" s="5"/>
      <c r="N28250" s="6"/>
    </row>
    <row r="28251" spans="8:14" x14ac:dyDescent="0.55000000000000004">
      <c r="H28251" s="4"/>
      <c r="M28251" s="5"/>
      <c r="N28251" s="6"/>
    </row>
    <row r="28252" spans="8:14" x14ac:dyDescent="0.55000000000000004">
      <c r="H28252" s="4"/>
      <c r="M28252" s="5"/>
      <c r="N28252" s="6"/>
    </row>
    <row r="28253" spans="8:14" x14ac:dyDescent="0.55000000000000004">
      <c r="H28253" s="4"/>
      <c r="M28253" s="5"/>
      <c r="N28253" s="6"/>
    </row>
    <row r="28254" spans="8:14" x14ac:dyDescent="0.55000000000000004">
      <c r="H28254" s="4"/>
      <c r="M28254" s="5"/>
      <c r="N28254" s="6"/>
    </row>
    <row r="28255" spans="8:14" x14ac:dyDescent="0.55000000000000004">
      <c r="H28255" s="4"/>
      <c r="M28255" s="5"/>
      <c r="N28255" s="6"/>
    </row>
    <row r="28256" spans="8:14" x14ac:dyDescent="0.55000000000000004">
      <c r="H28256" s="4"/>
      <c r="M28256" s="5"/>
      <c r="N28256" s="6"/>
    </row>
    <row r="28257" spans="8:14" x14ac:dyDescent="0.55000000000000004">
      <c r="H28257" s="4"/>
      <c r="M28257" s="5"/>
      <c r="N28257" s="6"/>
    </row>
    <row r="28258" spans="8:14" x14ac:dyDescent="0.55000000000000004">
      <c r="H28258" s="4"/>
      <c r="M28258" s="5"/>
      <c r="N28258" s="6"/>
    </row>
    <row r="28259" spans="8:14" x14ac:dyDescent="0.55000000000000004">
      <c r="H28259" s="4"/>
      <c r="M28259" s="5"/>
      <c r="N28259" s="6"/>
    </row>
    <row r="28260" spans="8:14" x14ac:dyDescent="0.55000000000000004">
      <c r="H28260" s="4"/>
      <c r="M28260" s="5"/>
      <c r="N28260" s="6"/>
    </row>
    <row r="28261" spans="8:14" x14ac:dyDescent="0.55000000000000004">
      <c r="H28261" s="4"/>
      <c r="M28261" s="5"/>
      <c r="N28261" s="6"/>
    </row>
    <row r="28262" spans="8:14" x14ac:dyDescent="0.55000000000000004">
      <c r="H28262" s="4"/>
      <c r="M28262" s="5"/>
      <c r="N28262" s="6"/>
    </row>
    <row r="28263" spans="8:14" x14ac:dyDescent="0.55000000000000004">
      <c r="H28263" s="4"/>
      <c r="M28263" s="5"/>
      <c r="N28263" s="6"/>
    </row>
    <row r="28264" spans="8:14" x14ac:dyDescent="0.55000000000000004">
      <c r="H28264" s="4"/>
      <c r="M28264" s="5"/>
      <c r="N28264" s="6"/>
    </row>
    <row r="28265" spans="8:14" x14ac:dyDescent="0.55000000000000004">
      <c r="H28265" s="4"/>
      <c r="M28265" s="5"/>
      <c r="N28265" s="6"/>
    </row>
    <row r="28266" spans="8:14" x14ac:dyDescent="0.55000000000000004">
      <c r="H28266" s="4"/>
      <c r="M28266" s="5"/>
      <c r="N28266" s="6"/>
    </row>
    <row r="28267" spans="8:14" x14ac:dyDescent="0.55000000000000004">
      <c r="H28267" s="4"/>
      <c r="M28267" s="5"/>
      <c r="N28267" s="6"/>
    </row>
    <row r="28268" spans="8:14" x14ac:dyDescent="0.55000000000000004">
      <c r="H28268" s="4"/>
      <c r="M28268" s="5"/>
      <c r="N28268" s="6"/>
    </row>
    <row r="28269" spans="8:14" x14ac:dyDescent="0.55000000000000004">
      <c r="H28269" s="4"/>
      <c r="M28269" s="5"/>
      <c r="N28269" s="6"/>
    </row>
    <row r="28270" spans="8:14" x14ac:dyDescent="0.55000000000000004">
      <c r="H28270" s="4"/>
      <c r="M28270" s="5"/>
      <c r="N28270" s="6"/>
    </row>
    <row r="28271" spans="8:14" x14ac:dyDescent="0.55000000000000004">
      <c r="H28271" s="4"/>
      <c r="M28271" s="5"/>
      <c r="N28271" s="6"/>
    </row>
    <row r="28272" spans="8:14" x14ac:dyDescent="0.55000000000000004">
      <c r="H28272" s="4"/>
      <c r="M28272" s="5"/>
      <c r="N28272" s="6"/>
    </row>
    <row r="28273" spans="8:14" x14ac:dyDescent="0.55000000000000004">
      <c r="H28273" s="4"/>
      <c r="M28273" s="5"/>
      <c r="N28273" s="6"/>
    </row>
    <row r="28274" spans="8:14" x14ac:dyDescent="0.55000000000000004">
      <c r="H28274" s="4"/>
      <c r="M28274" s="5"/>
      <c r="N28274" s="6"/>
    </row>
    <row r="28275" spans="8:14" x14ac:dyDescent="0.55000000000000004">
      <c r="H28275" s="4"/>
      <c r="M28275" s="5"/>
      <c r="N28275" s="6"/>
    </row>
    <row r="28276" spans="8:14" x14ac:dyDescent="0.55000000000000004">
      <c r="H28276" s="4"/>
      <c r="M28276" s="5"/>
      <c r="N28276" s="6"/>
    </row>
    <row r="28277" spans="8:14" x14ac:dyDescent="0.55000000000000004">
      <c r="H28277" s="4"/>
      <c r="M28277" s="5"/>
      <c r="N28277" s="6"/>
    </row>
    <row r="28278" spans="8:14" x14ac:dyDescent="0.55000000000000004">
      <c r="H28278" s="4"/>
      <c r="M28278" s="5"/>
      <c r="N28278" s="6"/>
    </row>
    <row r="28279" spans="8:14" x14ac:dyDescent="0.55000000000000004">
      <c r="H28279" s="4"/>
      <c r="M28279" s="5"/>
      <c r="N28279" s="6"/>
    </row>
    <row r="28280" spans="8:14" x14ac:dyDescent="0.55000000000000004">
      <c r="H28280" s="4"/>
      <c r="M28280" s="5"/>
      <c r="N28280" s="6"/>
    </row>
    <row r="28281" spans="8:14" x14ac:dyDescent="0.55000000000000004">
      <c r="H28281" s="4"/>
      <c r="M28281" s="5"/>
      <c r="N28281" s="6"/>
    </row>
    <row r="28282" spans="8:14" x14ac:dyDescent="0.55000000000000004">
      <c r="H28282" s="4"/>
      <c r="M28282" s="5"/>
      <c r="N28282" s="6"/>
    </row>
    <row r="28283" spans="8:14" x14ac:dyDescent="0.55000000000000004">
      <c r="H28283" s="4"/>
      <c r="M28283" s="5"/>
      <c r="N28283" s="6"/>
    </row>
    <row r="28284" spans="8:14" x14ac:dyDescent="0.55000000000000004">
      <c r="H28284" s="4"/>
      <c r="M28284" s="5"/>
      <c r="N28284" s="6"/>
    </row>
    <row r="28285" spans="8:14" x14ac:dyDescent="0.55000000000000004">
      <c r="H28285" s="4"/>
      <c r="M28285" s="5"/>
      <c r="N28285" s="6"/>
    </row>
    <row r="28286" spans="8:14" x14ac:dyDescent="0.55000000000000004">
      <c r="H28286" s="4"/>
      <c r="M28286" s="5"/>
      <c r="N28286" s="6"/>
    </row>
    <row r="28287" spans="8:14" x14ac:dyDescent="0.55000000000000004">
      <c r="H28287" s="4"/>
      <c r="M28287" s="5"/>
      <c r="N28287" s="6"/>
    </row>
    <row r="28288" spans="8:14" x14ac:dyDescent="0.55000000000000004">
      <c r="H28288" s="4"/>
      <c r="M28288" s="5"/>
      <c r="N28288" s="6"/>
    </row>
    <row r="28289" spans="8:14" x14ac:dyDescent="0.55000000000000004">
      <c r="H28289" s="4"/>
      <c r="M28289" s="5"/>
      <c r="N28289" s="6"/>
    </row>
    <row r="28290" spans="8:14" x14ac:dyDescent="0.55000000000000004">
      <c r="H28290" s="4"/>
      <c r="M28290" s="5"/>
      <c r="N28290" s="6"/>
    </row>
    <row r="28291" spans="8:14" x14ac:dyDescent="0.55000000000000004">
      <c r="H28291" s="4"/>
      <c r="M28291" s="5"/>
      <c r="N28291" s="6"/>
    </row>
    <row r="28292" spans="8:14" x14ac:dyDescent="0.55000000000000004">
      <c r="H28292" s="4"/>
      <c r="M28292" s="5"/>
      <c r="N28292" s="6"/>
    </row>
    <row r="28293" spans="8:14" x14ac:dyDescent="0.55000000000000004">
      <c r="H28293" s="4"/>
      <c r="M28293" s="5"/>
      <c r="N28293" s="6"/>
    </row>
    <row r="28294" spans="8:14" x14ac:dyDescent="0.55000000000000004">
      <c r="H28294" s="4"/>
      <c r="M28294" s="5"/>
      <c r="N28294" s="6"/>
    </row>
    <row r="28295" spans="8:14" x14ac:dyDescent="0.55000000000000004">
      <c r="H28295" s="4"/>
      <c r="M28295" s="5"/>
      <c r="N28295" s="6"/>
    </row>
    <row r="28296" spans="8:14" x14ac:dyDescent="0.55000000000000004">
      <c r="H28296" s="4"/>
      <c r="M28296" s="5"/>
      <c r="N28296" s="6"/>
    </row>
    <row r="28297" spans="8:14" x14ac:dyDescent="0.55000000000000004">
      <c r="H28297" s="4"/>
      <c r="M28297" s="5"/>
      <c r="N28297" s="6"/>
    </row>
    <row r="28298" spans="8:14" x14ac:dyDescent="0.55000000000000004">
      <c r="H28298" s="4"/>
      <c r="M28298" s="5"/>
      <c r="N28298" s="6"/>
    </row>
    <row r="28299" spans="8:14" x14ac:dyDescent="0.55000000000000004">
      <c r="H28299" s="4"/>
      <c r="M28299" s="5"/>
      <c r="N28299" s="6"/>
    </row>
    <row r="28300" spans="8:14" x14ac:dyDescent="0.55000000000000004">
      <c r="H28300" s="4"/>
      <c r="M28300" s="5"/>
      <c r="N28300" s="6"/>
    </row>
    <row r="28301" spans="8:14" x14ac:dyDescent="0.55000000000000004">
      <c r="H28301" s="4"/>
      <c r="M28301" s="5"/>
      <c r="N28301" s="6"/>
    </row>
    <row r="28302" spans="8:14" x14ac:dyDescent="0.55000000000000004">
      <c r="H28302" s="4"/>
      <c r="M28302" s="5"/>
      <c r="N28302" s="6"/>
    </row>
    <row r="28303" spans="8:14" x14ac:dyDescent="0.55000000000000004">
      <c r="H28303" s="4"/>
      <c r="M28303" s="5"/>
      <c r="N28303" s="6"/>
    </row>
    <row r="28304" spans="8:14" x14ac:dyDescent="0.55000000000000004">
      <c r="H28304" s="4"/>
      <c r="M28304" s="5"/>
      <c r="N28304" s="6"/>
    </row>
    <row r="28305" spans="8:14" x14ac:dyDescent="0.55000000000000004">
      <c r="H28305" s="4"/>
      <c r="M28305" s="5"/>
      <c r="N28305" s="6"/>
    </row>
    <row r="28306" spans="8:14" x14ac:dyDescent="0.55000000000000004">
      <c r="H28306" s="4"/>
      <c r="M28306" s="5"/>
      <c r="N28306" s="6"/>
    </row>
    <row r="28307" spans="8:14" x14ac:dyDescent="0.55000000000000004">
      <c r="H28307" s="4"/>
      <c r="M28307" s="5"/>
      <c r="N28307" s="6"/>
    </row>
    <row r="28308" spans="8:14" x14ac:dyDescent="0.55000000000000004">
      <c r="H28308" s="4"/>
      <c r="M28308" s="5"/>
      <c r="N28308" s="6"/>
    </row>
    <row r="28309" spans="8:14" x14ac:dyDescent="0.55000000000000004">
      <c r="H28309" s="4"/>
      <c r="M28309" s="5"/>
      <c r="N28309" s="6"/>
    </row>
    <row r="28310" spans="8:14" x14ac:dyDescent="0.55000000000000004">
      <c r="H28310" s="4"/>
      <c r="M28310" s="5"/>
      <c r="N28310" s="6"/>
    </row>
    <row r="28311" spans="8:14" x14ac:dyDescent="0.55000000000000004">
      <c r="H28311" s="4"/>
      <c r="M28311" s="5"/>
      <c r="N28311" s="6"/>
    </row>
    <row r="28312" spans="8:14" x14ac:dyDescent="0.55000000000000004">
      <c r="H28312" s="4"/>
      <c r="M28312" s="5"/>
      <c r="N28312" s="6"/>
    </row>
    <row r="28313" spans="8:14" x14ac:dyDescent="0.55000000000000004">
      <c r="H28313" s="4"/>
      <c r="M28313" s="5"/>
      <c r="N28313" s="6"/>
    </row>
    <row r="28314" spans="8:14" x14ac:dyDescent="0.55000000000000004">
      <c r="H28314" s="4"/>
      <c r="M28314" s="5"/>
      <c r="N28314" s="6"/>
    </row>
    <row r="28315" spans="8:14" x14ac:dyDescent="0.55000000000000004">
      <c r="H28315" s="4"/>
      <c r="M28315" s="5"/>
      <c r="N28315" s="6"/>
    </row>
    <row r="28316" spans="8:14" x14ac:dyDescent="0.55000000000000004">
      <c r="H28316" s="4"/>
      <c r="M28316" s="5"/>
      <c r="N28316" s="6"/>
    </row>
    <row r="28317" spans="8:14" x14ac:dyDescent="0.55000000000000004">
      <c r="H28317" s="4"/>
      <c r="M28317" s="5"/>
      <c r="N28317" s="6"/>
    </row>
    <row r="28318" spans="8:14" x14ac:dyDescent="0.55000000000000004">
      <c r="H28318" s="4"/>
      <c r="M28318" s="5"/>
      <c r="N28318" s="6"/>
    </row>
    <row r="28319" spans="8:14" x14ac:dyDescent="0.55000000000000004">
      <c r="H28319" s="4"/>
      <c r="M28319" s="5"/>
      <c r="N28319" s="6"/>
    </row>
    <row r="28320" spans="8:14" x14ac:dyDescent="0.55000000000000004">
      <c r="H28320" s="4"/>
      <c r="M28320" s="5"/>
      <c r="N28320" s="6"/>
    </row>
    <row r="28321" spans="8:14" x14ac:dyDescent="0.55000000000000004">
      <c r="H28321" s="4"/>
      <c r="M28321" s="5"/>
      <c r="N28321" s="6"/>
    </row>
    <row r="28322" spans="8:14" x14ac:dyDescent="0.55000000000000004">
      <c r="H28322" s="4"/>
      <c r="M28322" s="5"/>
      <c r="N28322" s="6"/>
    </row>
    <row r="28323" spans="8:14" x14ac:dyDescent="0.55000000000000004">
      <c r="H28323" s="4"/>
      <c r="M28323" s="5"/>
      <c r="N28323" s="6"/>
    </row>
    <row r="28324" spans="8:14" x14ac:dyDescent="0.55000000000000004">
      <c r="H28324" s="4"/>
      <c r="M28324" s="5"/>
      <c r="N28324" s="6"/>
    </row>
    <row r="28325" spans="8:14" x14ac:dyDescent="0.55000000000000004">
      <c r="H28325" s="4"/>
      <c r="M28325" s="5"/>
      <c r="N28325" s="6"/>
    </row>
    <row r="28326" spans="8:14" x14ac:dyDescent="0.55000000000000004">
      <c r="H28326" s="4"/>
      <c r="M28326" s="5"/>
      <c r="N28326" s="6"/>
    </row>
    <row r="28327" spans="8:14" x14ac:dyDescent="0.55000000000000004">
      <c r="H28327" s="4"/>
      <c r="M28327" s="5"/>
      <c r="N28327" s="6"/>
    </row>
    <row r="28328" spans="8:14" x14ac:dyDescent="0.55000000000000004">
      <c r="H28328" s="4"/>
      <c r="M28328" s="5"/>
      <c r="N28328" s="6"/>
    </row>
    <row r="28329" spans="8:14" x14ac:dyDescent="0.55000000000000004">
      <c r="H28329" s="4"/>
      <c r="M28329" s="5"/>
      <c r="N28329" s="6"/>
    </row>
    <row r="28330" spans="8:14" x14ac:dyDescent="0.55000000000000004">
      <c r="H28330" s="4"/>
      <c r="M28330" s="5"/>
      <c r="N28330" s="6"/>
    </row>
    <row r="28331" spans="8:14" x14ac:dyDescent="0.55000000000000004">
      <c r="H28331" s="4"/>
      <c r="M28331" s="5"/>
      <c r="N28331" s="6"/>
    </row>
    <row r="28332" spans="8:14" x14ac:dyDescent="0.55000000000000004">
      <c r="H28332" s="4"/>
      <c r="M28332" s="5"/>
      <c r="N28332" s="6"/>
    </row>
    <row r="28333" spans="8:14" x14ac:dyDescent="0.55000000000000004">
      <c r="H28333" s="4"/>
      <c r="M28333" s="5"/>
      <c r="N28333" s="6"/>
    </row>
    <row r="28334" spans="8:14" x14ac:dyDescent="0.55000000000000004">
      <c r="H28334" s="4"/>
      <c r="M28334" s="5"/>
      <c r="N28334" s="6"/>
    </row>
    <row r="28335" spans="8:14" x14ac:dyDescent="0.55000000000000004">
      <c r="H28335" s="4"/>
      <c r="M28335" s="5"/>
      <c r="N28335" s="6"/>
    </row>
    <row r="28336" spans="8:14" x14ac:dyDescent="0.55000000000000004">
      <c r="H28336" s="4"/>
      <c r="M28336" s="5"/>
      <c r="N28336" s="6"/>
    </row>
    <row r="28337" spans="8:14" x14ac:dyDescent="0.55000000000000004">
      <c r="H28337" s="4"/>
      <c r="M28337" s="5"/>
      <c r="N28337" s="6"/>
    </row>
    <row r="28338" spans="8:14" x14ac:dyDescent="0.55000000000000004">
      <c r="H28338" s="4"/>
      <c r="M28338" s="5"/>
      <c r="N28338" s="6"/>
    </row>
    <row r="28339" spans="8:14" x14ac:dyDescent="0.55000000000000004">
      <c r="H28339" s="4"/>
      <c r="M28339" s="5"/>
      <c r="N28339" s="6"/>
    </row>
    <row r="28340" spans="8:14" x14ac:dyDescent="0.55000000000000004">
      <c r="H28340" s="4"/>
      <c r="M28340" s="5"/>
      <c r="N28340" s="6"/>
    </row>
    <row r="28341" spans="8:14" x14ac:dyDescent="0.55000000000000004">
      <c r="H28341" s="4"/>
      <c r="M28341" s="5"/>
      <c r="N28341" s="6"/>
    </row>
    <row r="28342" spans="8:14" x14ac:dyDescent="0.55000000000000004">
      <c r="H28342" s="4"/>
      <c r="M28342" s="5"/>
      <c r="N28342" s="6"/>
    </row>
    <row r="28343" spans="8:14" x14ac:dyDescent="0.55000000000000004">
      <c r="H28343" s="4"/>
      <c r="M28343" s="5"/>
      <c r="N28343" s="6"/>
    </row>
    <row r="28344" spans="8:14" x14ac:dyDescent="0.55000000000000004">
      <c r="H28344" s="4"/>
      <c r="M28344" s="5"/>
      <c r="N28344" s="6"/>
    </row>
    <row r="28345" spans="8:14" x14ac:dyDescent="0.55000000000000004">
      <c r="H28345" s="4"/>
      <c r="M28345" s="5"/>
      <c r="N28345" s="6"/>
    </row>
    <row r="28346" spans="8:14" x14ac:dyDescent="0.55000000000000004">
      <c r="H28346" s="4"/>
      <c r="M28346" s="5"/>
      <c r="N28346" s="6"/>
    </row>
    <row r="28347" spans="8:14" x14ac:dyDescent="0.55000000000000004">
      <c r="H28347" s="4"/>
      <c r="M28347" s="5"/>
      <c r="N28347" s="6"/>
    </row>
    <row r="28348" spans="8:14" x14ac:dyDescent="0.55000000000000004">
      <c r="H28348" s="4"/>
      <c r="M28348" s="5"/>
      <c r="N28348" s="6"/>
    </row>
    <row r="28349" spans="8:14" x14ac:dyDescent="0.55000000000000004">
      <c r="H28349" s="4"/>
      <c r="M28349" s="5"/>
      <c r="N28349" s="6"/>
    </row>
    <row r="28350" spans="8:14" x14ac:dyDescent="0.55000000000000004">
      <c r="H28350" s="4"/>
      <c r="M28350" s="5"/>
      <c r="N28350" s="6"/>
    </row>
    <row r="28351" spans="8:14" x14ac:dyDescent="0.55000000000000004">
      <c r="H28351" s="4"/>
      <c r="M28351" s="5"/>
      <c r="N28351" s="6"/>
    </row>
    <row r="28352" spans="8:14" x14ac:dyDescent="0.55000000000000004">
      <c r="H28352" s="4"/>
      <c r="M28352" s="5"/>
      <c r="N28352" s="6"/>
    </row>
    <row r="28353" spans="8:14" x14ac:dyDescent="0.55000000000000004">
      <c r="H28353" s="4"/>
      <c r="M28353" s="5"/>
      <c r="N28353" s="6"/>
    </row>
    <row r="28354" spans="8:14" x14ac:dyDescent="0.55000000000000004">
      <c r="H28354" s="4"/>
      <c r="M28354" s="5"/>
      <c r="N28354" s="6"/>
    </row>
    <row r="28355" spans="8:14" x14ac:dyDescent="0.55000000000000004">
      <c r="H28355" s="4"/>
      <c r="M28355" s="5"/>
      <c r="N28355" s="6"/>
    </row>
    <row r="28356" spans="8:14" x14ac:dyDescent="0.55000000000000004">
      <c r="H28356" s="4"/>
      <c r="M28356" s="5"/>
      <c r="N28356" s="6"/>
    </row>
    <row r="28357" spans="8:14" x14ac:dyDescent="0.55000000000000004">
      <c r="H28357" s="4"/>
      <c r="M28357" s="5"/>
      <c r="N28357" s="6"/>
    </row>
    <row r="28358" spans="8:14" x14ac:dyDescent="0.55000000000000004">
      <c r="H28358" s="4"/>
      <c r="M28358" s="5"/>
      <c r="N28358" s="6"/>
    </row>
    <row r="28359" spans="8:14" x14ac:dyDescent="0.55000000000000004">
      <c r="H28359" s="4"/>
      <c r="M28359" s="5"/>
      <c r="N28359" s="6"/>
    </row>
    <row r="28360" spans="8:14" x14ac:dyDescent="0.55000000000000004">
      <c r="H28360" s="4"/>
      <c r="M28360" s="5"/>
      <c r="N28360" s="6"/>
    </row>
    <row r="28361" spans="8:14" x14ac:dyDescent="0.55000000000000004">
      <c r="H28361" s="4"/>
      <c r="M28361" s="5"/>
      <c r="N28361" s="6"/>
    </row>
    <row r="28362" spans="8:14" x14ac:dyDescent="0.55000000000000004">
      <c r="H28362" s="4"/>
      <c r="M28362" s="5"/>
      <c r="N28362" s="6"/>
    </row>
    <row r="28363" spans="8:14" x14ac:dyDescent="0.55000000000000004">
      <c r="H28363" s="4"/>
      <c r="M28363" s="5"/>
      <c r="N28363" s="6"/>
    </row>
    <row r="28364" spans="8:14" x14ac:dyDescent="0.55000000000000004">
      <c r="H28364" s="4"/>
      <c r="M28364" s="5"/>
      <c r="N28364" s="6"/>
    </row>
    <row r="28365" spans="8:14" x14ac:dyDescent="0.55000000000000004">
      <c r="H28365" s="4"/>
      <c r="M28365" s="5"/>
      <c r="N28365" s="6"/>
    </row>
    <row r="28366" spans="8:14" x14ac:dyDescent="0.55000000000000004">
      <c r="H28366" s="4"/>
      <c r="M28366" s="5"/>
      <c r="N28366" s="6"/>
    </row>
    <row r="28367" spans="8:14" x14ac:dyDescent="0.55000000000000004">
      <c r="H28367" s="4"/>
      <c r="M28367" s="5"/>
      <c r="N28367" s="6"/>
    </row>
    <row r="28368" spans="8:14" x14ac:dyDescent="0.55000000000000004">
      <c r="H28368" s="4"/>
      <c r="M28368" s="5"/>
      <c r="N28368" s="6"/>
    </row>
    <row r="28369" spans="8:14" x14ac:dyDescent="0.55000000000000004">
      <c r="H28369" s="4"/>
      <c r="M28369" s="5"/>
      <c r="N28369" s="6"/>
    </row>
    <row r="28370" spans="8:14" x14ac:dyDescent="0.55000000000000004">
      <c r="H28370" s="4"/>
      <c r="M28370" s="5"/>
      <c r="N28370" s="6"/>
    </row>
    <row r="28371" spans="8:14" x14ac:dyDescent="0.55000000000000004">
      <c r="H28371" s="4"/>
      <c r="M28371" s="5"/>
      <c r="N28371" s="6"/>
    </row>
    <row r="28372" spans="8:14" x14ac:dyDescent="0.55000000000000004">
      <c r="H28372" s="4"/>
      <c r="M28372" s="5"/>
      <c r="N28372" s="6"/>
    </row>
    <row r="28373" spans="8:14" x14ac:dyDescent="0.55000000000000004">
      <c r="H28373" s="4"/>
      <c r="M28373" s="5"/>
      <c r="N28373" s="6"/>
    </row>
    <row r="28374" spans="8:14" x14ac:dyDescent="0.55000000000000004">
      <c r="H28374" s="4"/>
      <c r="M28374" s="5"/>
      <c r="N28374" s="6"/>
    </row>
    <row r="28375" spans="8:14" x14ac:dyDescent="0.55000000000000004">
      <c r="H28375" s="4"/>
      <c r="M28375" s="5"/>
      <c r="N28375" s="6"/>
    </row>
    <row r="28376" spans="8:14" x14ac:dyDescent="0.55000000000000004">
      <c r="H28376" s="4"/>
      <c r="M28376" s="5"/>
      <c r="N28376" s="6"/>
    </row>
    <row r="28377" spans="8:14" x14ac:dyDescent="0.55000000000000004">
      <c r="H28377" s="4"/>
      <c r="M28377" s="5"/>
      <c r="N28377" s="6"/>
    </row>
    <row r="28378" spans="8:14" x14ac:dyDescent="0.55000000000000004">
      <c r="H28378" s="4"/>
      <c r="M28378" s="5"/>
      <c r="N28378" s="6"/>
    </row>
    <row r="28379" spans="8:14" x14ac:dyDescent="0.55000000000000004">
      <c r="H28379" s="4"/>
      <c r="M28379" s="5"/>
      <c r="N28379" s="6"/>
    </row>
    <row r="28380" spans="8:14" x14ac:dyDescent="0.55000000000000004">
      <c r="H28380" s="4"/>
      <c r="M28380" s="5"/>
      <c r="N28380" s="6"/>
    </row>
    <row r="28381" spans="8:14" x14ac:dyDescent="0.55000000000000004">
      <c r="H28381" s="4"/>
      <c r="M28381" s="5"/>
      <c r="N28381" s="6"/>
    </row>
    <row r="28382" spans="8:14" x14ac:dyDescent="0.55000000000000004">
      <c r="H28382" s="4"/>
      <c r="M28382" s="5"/>
      <c r="N28382" s="6"/>
    </row>
    <row r="28383" spans="8:14" x14ac:dyDescent="0.55000000000000004">
      <c r="H28383" s="4"/>
      <c r="M28383" s="5"/>
      <c r="N28383" s="6"/>
    </row>
    <row r="28384" spans="8:14" x14ac:dyDescent="0.55000000000000004">
      <c r="H28384" s="4"/>
      <c r="M28384" s="5"/>
      <c r="N28384" s="6"/>
    </row>
    <row r="28385" spans="8:14" x14ac:dyDescent="0.55000000000000004">
      <c r="H28385" s="4"/>
      <c r="M28385" s="5"/>
      <c r="N28385" s="6"/>
    </row>
    <row r="28386" spans="8:14" x14ac:dyDescent="0.55000000000000004">
      <c r="H28386" s="4"/>
      <c r="M28386" s="5"/>
      <c r="N28386" s="6"/>
    </row>
    <row r="28387" spans="8:14" x14ac:dyDescent="0.55000000000000004">
      <c r="H28387" s="4"/>
      <c r="M28387" s="5"/>
      <c r="N28387" s="6"/>
    </row>
    <row r="28388" spans="8:14" x14ac:dyDescent="0.55000000000000004">
      <c r="H28388" s="4"/>
      <c r="M28388" s="5"/>
      <c r="N28388" s="6"/>
    </row>
    <row r="28389" spans="8:14" x14ac:dyDescent="0.55000000000000004">
      <c r="H28389" s="4"/>
      <c r="M28389" s="5"/>
      <c r="N28389" s="6"/>
    </row>
    <row r="28390" spans="8:14" x14ac:dyDescent="0.55000000000000004">
      <c r="H28390" s="4"/>
      <c r="M28390" s="5"/>
      <c r="N28390" s="6"/>
    </row>
    <row r="28391" spans="8:14" x14ac:dyDescent="0.55000000000000004">
      <c r="H28391" s="4"/>
      <c r="M28391" s="5"/>
      <c r="N28391" s="6"/>
    </row>
    <row r="28392" spans="8:14" x14ac:dyDescent="0.55000000000000004">
      <c r="H28392" s="4"/>
      <c r="M28392" s="5"/>
      <c r="N28392" s="6"/>
    </row>
    <row r="28393" spans="8:14" x14ac:dyDescent="0.55000000000000004">
      <c r="H28393" s="4"/>
      <c r="M28393" s="5"/>
      <c r="N28393" s="6"/>
    </row>
    <row r="28394" spans="8:14" x14ac:dyDescent="0.55000000000000004">
      <c r="H28394" s="4"/>
      <c r="M28394" s="5"/>
      <c r="N28394" s="6"/>
    </row>
    <row r="28395" spans="8:14" x14ac:dyDescent="0.55000000000000004">
      <c r="H28395" s="4"/>
      <c r="M28395" s="5"/>
      <c r="N28395" s="6"/>
    </row>
    <row r="28396" spans="8:14" x14ac:dyDescent="0.55000000000000004">
      <c r="H28396" s="4"/>
      <c r="M28396" s="5"/>
      <c r="N28396" s="6"/>
    </row>
    <row r="28397" spans="8:14" x14ac:dyDescent="0.55000000000000004">
      <c r="H28397" s="4"/>
      <c r="M28397" s="5"/>
      <c r="N28397" s="6"/>
    </row>
    <row r="28398" spans="8:14" x14ac:dyDescent="0.55000000000000004">
      <c r="H28398" s="4"/>
      <c r="M28398" s="5"/>
      <c r="N28398" s="6"/>
    </row>
    <row r="28399" spans="8:14" x14ac:dyDescent="0.55000000000000004">
      <c r="H28399" s="4"/>
      <c r="M28399" s="5"/>
      <c r="N28399" s="6"/>
    </row>
    <row r="28400" spans="8:14" x14ac:dyDescent="0.55000000000000004">
      <c r="H28400" s="4"/>
      <c r="M28400" s="5"/>
      <c r="N28400" s="6"/>
    </row>
    <row r="28401" spans="8:14" x14ac:dyDescent="0.55000000000000004">
      <c r="H28401" s="4"/>
      <c r="M28401" s="5"/>
      <c r="N28401" s="6"/>
    </row>
    <row r="28402" spans="8:14" x14ac:dyDescent="0.55000000000000004">
      <c r="H28402" s="4"/>
      <c r="M28402" s="5"/>
      <c r="N28402" s="6"/>
    </row>
    <row r="28403" spans="8:14" x14ac:dyDescent="0.55000000000000004">
      <c r="H28403" s="4"/>
      <c r="M28403" s="5"/>
      <c r="N28403" s="6"/>
    </row>
    <row r="28404" spans="8:14" x14ac:dyDescent="0.55000000000000004">
      <c r="H28404" s="4"/>
      <c r="M28404" s="5"/>
      <c r="N28404" s="6"/>
    </row>
    <row r="28405" spans="8:14" x14ac:dyDescent="0.55000000000000004">
      <c r="H28405" s="4"/>
      <c r="M28405" s="5"/>
      <c r="N28405" s="6"/>
    </row>
    <row r="28406" spans="8:14" x14ac:dyDescent="0.55000000000000004">
      <c r="H28406" s="4"/>
      <c r="M28406" s="5"/>
      <c r="N28406" s="6"/>
    </row>
    <row r="28407" spans="8:14" x14ac:dyDescent="0.55000000000000004">
      <c r="H28407" s="4"/>
      <c r="M28407" s="5"/>
      <c r="N28407" s="6"/>
    </row>
    <row r="28408" spans="8:14" x14ac:dyDescent="0.55000000000000004">
      <c r="H28408" s="4"/>
      <c r="M28408" s="5"/>
      <c r="N28408" s="6"/>
    </row>
    <row r="28409" spans="8:14" x14ac:dyDescent="0.55000000000000004">
      <c r="H28409" s="4"/>
      <c r="M28409" s="5"/>
      <c r="N28409" s="6"/>
    </row>
    <row r="28410" spans="8:14" x14ac:dyDescent="0.55000000000000004">
      <c r="H28410" s="4"/>
      <c r="M28410" s="5"/>
      <c r="N28410" s="6"/>
    </row>
    <row r="28411" spans="8:14" x14ac:dyDescent="0.55000000000000004">
      <c r="H28411" s="4"/>
      <c r="M28411" s="5"/>
      <c r="N28411" s="6"/>
    </row>
    <row r="28412" spans="8:14" x14ac:dyDescent="0.55000000000000004">
      <c r="H28412" s="4"/>
      <c r="M28412" s="5"/>
      <c r="N28412" s="6"/>
    </row>
    <row r="28413" spans="8:14" x14ac:dyDescent="0.55000000000000004">
      <c r="H28413" s="4"/>
      <c r="M28413" s="5"/>
      <c r="N28413" s="6"/>
    </row>
    <row r="28414" spans="8:14" x14ac:dyDescent="0.55000000000000004">
      <c r="H28414" s="4"/>
      <c r="M28414" s="5"/>
      <c r="N28414" s="6"/>
    </row>
    <row r="28415" spans="8:14" x14ac:dyDescent="0.55000000000000004">
      <c r="H28415" s="4"/>
      <c r="M28415" s="5"/>
      <c r="N28415" s="6"/>
    </row>
    <row r="28416" spans="8:14" x14ac:dyDescent="0.55000000000000004">
      <c r="H28416" s="4"/>
      <c r="M28416" s="5"/>
      <c r="N28416" s="6"/>
    </row>
    <row r="28417" spans="8:14" x14ac:dyDescent="0.55000000000000004">
      <c r="H28417" s="4"/>
      <c r="M28417" s="5"/>
      <c r="N28417" s="6"/>
    </row>
    <row r="28418" spans="8:14" x14ac:dyDescent="0.55000000000000004">
      <c r="H28418" s="4"/>
      <c r="M28418" s="5"/>
      <c r="N28418" s="6"/>
    </row>
    <row r="28419" spans="8:14" x14ac:dyDescent="0.55000000000000004">
      <c r="H28419" s="4"/>
      <c r="M28419" s="5"/>
      <c r="N28419" s="6"/>
    </row>
    <row r="28420" spans="8:14" x14ac:dyDescent="0.55000000000000004">
      <c r="H28420" s="4"/>
      <c r="M28420" s="5"/>
      <c r="N28420" s="6"/>
    </row>
    <row r="28421" spans="8:14" x14ac:dyDescent="0.55000000000000004">
      <c r="H28421" s="4"/>
      <c r="M28421" s="5"/>
      <c r="N28421" s="6"/>
    </row>
    <row r="28422" spans="8:14" x14ac:dyDescent="0.55000000000000004">
      <c r="H28422" s="4"/>
      <c r="M28422" s="5"/>
      <c r="N28422" s="6"/>
    </row>
    <row r="28423" spans="8:14" x14ac:dyDescent="0.55000000000000004">
      <c r="H28423" s="4"/>
      <c r="M28423" s="5"/>
      <c r="N28423" s="6"/>
    </row>
    <row r="28424" spans="8:14" x14ac:dyDescent="0.55000000000000004">
      <c r="H28424" s="4"/>
      <c r="M28424" s="5"/>
      <c r="N28424" s="6"/>
    </row>
    <row r="28425" spans="8:14" x14ac:dyDescent="0.55000000000000004">
      <c r="H28425" s="4"/>
      <c r="M28425" s="5"/>
      <c r="N28425" s="6"/>
    </row>
    <row r="28426" spans="8:14" x14ac:dyDescent="0.55000000000000004">
      <c r="H28426" s="4"/>
      <c r="M28426" s="5"/>
      <c r="N28426" s="6"/>
    </row>
    <row r="28427" spans="8:14" x14ac:dyDescent="0.55000000000000004">
      <c r="H28427" s="4"/>
      <c r="M28427" s="5"/>
      <c r="N28427" s="6"/>
    </row>
    <row r="28428" spans="8:14" x14ac:dyDescent="0.55000000000000004">
      <c r="H28428" s="4"/>
      <c r="M28428" s="5"/>
      <c r="N28428" s="6"/>
    </row>
    <row r="28429" spans="8:14" x14ac:dyDescent="0.55000000000000004">
      <c r="H28429" s="4"/>
      <c r="M28429" s="5"/>
      <c r="N28429" s="6"/>
    </row>
    <row r="28430" spans="8:14" x14ac:dyDescent="0.55000000000000004">
      <c r="H28430" s="4"/>
      <c r="M28430" s="5"/>
      <c r="N28430" s="6"/>
    </row>
    <row r="28431" spans="8:14" x14ac:dyDescent="0.55000000000000004">
      <c r="H28431" s="4"/>
      <c r="M28431" s="5"/>
      <c r="N28431" s="6"/>
    </row>
    <row r="28432" spans="8:14" x14ac:dyDescent="0.55000000000000004">
      <c r="H28432" s="4"/>
      <c r="M28432" s="5"/>
      <c r="N28432" s="6"/>
    </row>
    <row r="28433" spans="8:14" x14ac:dyDescent="0.55000000000000004">
      <c r="H28433" s="4"/>
      <c r="M28433" s="5"/>
      <c r="N28433" s="6"/>
    </row>
    <row r="28434" spans="8:14" x14ac:dyDescent="0.55000000000000004">
      <c r="H28434" s="4"/>
      <c r="M28434" s="5"/>
      <c r="N28434" s="6"/>
    </row>
    <row r="28435" spans="8:14" x14ac:dyDescent="0.55000000000000004">
      <c r="H28435" s="4"/>
      <c r="M28435" s="5"/>
      <c r="N28435" s="6"/>
    </row>
    <row r="28436" spans="8:14" x14ac:dyDescent="0.55000000000000004">
      <c r="H28436" s="4"/>
      <c r="M28436" s="5"/>
      <c r="N28436" s="6"/>
    </row>
    <row r="28437" spans="8:14" x14ac:dyDescent="0.55000000000000004">
      <c r="H28437" s="4"/>
      <c r="M28437" s="5"/>
      <c r="N28437" s="6"/>
    </row>
    <row r="28438" spans="8:14" x14ac:dyDescent="0.55000000000000004">
      <c r="H28438" s="4"/>
      <c r="M28438" s="5"/>
      <c r="N28438" s="6"/>
    </row>
    <row r="28439" spans="8:14" x14ac:dyDescent="0.55000000000000004">
      <c r="H28439" s="4"/>
      <c r="M28439" s="5"/>
      <c r="N28439" s="6"/>
    </row>
    <row r="28440" spans="8:14" x14ac:dyDescent="0.55000000000000004">
      <c r="H28440" s="4"/>
      <c r="M28440" s="5"/>
      <c r="N28440" s="6"/>
    </row>
    <row r="28441" spans="8:14" x14ac:dyDescent="0.55000000000000004">
      <c r="H28441" s="4"/>
      <c r="M28441" s="5"/>
      <c r="N28441" s="6"/>
    </row>
    <row r="28442" spans="8:14" x14ac:dyDescent="0.55000000000000004">
      <c r="H28442" s="4"/>
      <c r="M28442" s="5"/>
      <c r="N28442" s="6"/>
    </row>
    <row r="28443" spans="8:14" x14ac:dyDescent="0.55000000000000004">
      <c r="H28443" s="4"/>
      <c r="M28443" s="5"/>
      <c r="N28443" s="6"/>
    </row>
    <row r="28444" spans="8:14" x14ac:dyDescent="0.55000000000000004">
      <c r="H28444" s="4"/>
      <c r="M28444" s="5"/>
      <c r="N28444" s="6"/>
    </row>
    <row r="28445" spans="8:14" x14ac:dyDescent="0.55000000000000004">
      <c r="H28445" s="4"/>
      <c r="M28445" s="5"/>
      <c r="N28445" s="6"/>
    </row>
    <row r="28446" spans="8:14" x14ac:dyDescent="0.55000000000000004">
      <c r="H28446" s="4"/>
      <c r="M28446" s="5"/>
      <c r="N28446" s="6"/>
    </row>
    <row r="28447" spans="8:14" x14ac:dyDescent="0.55000000000000004">
      <c r="H28447" s="4"/>
      <c r="M28447" s="5"/>
      <c r="N28447" s="6"/>
    </row>
    <row r="28448" spans="8:14" x14ac:dyDescent="0.55000000000000004">
      <c r="H28448" s="4"/>
      <c r="M28448" s="5"/>
      <c r="N28448" s="6"/>
    </row>
    <row r="28449" spans="8:14" x14ac:dyDescent="0.55000000000000004">
      <c r="H28449" s="4"/>
      <c r="M28449" s="5"/>
      <c r="N28449" s="6"/>
    </row>
    <row r="28450" spans="8:14" x14ac:dyDescent="0.55000000000000004">
      <c r="H28450" s="4"/>
      <c r="M28450" s="5"/>
      <c r="N28450" s="6"/>
    </row>
    <row r="28451" spans="8:14" x14ac:dyDescent="0.55000000000000004">
      <c r="H28451" s="4"/>
      <c r="M28451" s="5"/>
      <c r="N28451" s="6"/>
    </row>
    <row r="28452" spans="8:14" x14ac:dyDescent="0.55000000000000004">
      <c r="H28452" s="4"/>
      <c r="M28452" s="5"/>
      <c r="N28452" s="6"/>
    </row>
    <row r="28453" spans="8:14" x14ac:dyDescent="0.55000000000000004">
      <c r="H28453" s="4"/>
      <c r="M28453" s="5"/>
      <c r="N28453" s="6"/>
    </row>
    <row r="28454" spans="8:14" x14ac:dyDescent="0.55000000000000004">
      <c r="H28454" s="4"/>
      <c r="M28454" s="5"/>
      <c r="N28454" s="6"/>
    </row>
    <row r="28455" spans="8:14" x14ac:dyDescent="0.55000000000000004">
      <c r="H28455" s="4"/>
      <c r="M28455" s="5"/>
      <c r="N28455" s="6"/>
    </row>
    <row r="28456" spans="8:14" x14ac:dyDescent="0.55000000000000004">
      <c r="H28456" s="4"/>
      <c r="M28456" s="5"/>
      <c r="N28456" s="6"/>
    </row>
    <row r="28457" spans="8:14" x14ac:dyDescent="0.55000000000000004">
      <c r="H28457" s="4"/>
      <c r="M28457" s="5"/>
      <c r="N28457" s="6"/>
    </row>
    <row r="28458" spans="8:14" x14ac:dyDescent="0.55000000000000004">
      <c r="H28458" s="4"/>
      <c r="M28458" s="5"/>
      <c r="N28458" s="6"/>
    </row>
    <row r="28459" spans="8:14" x14ac:dyDescent="0.55000000000000004">
      <c r="H28459" s="4"/>
      <c r="M28459" s="5"/>
      <c r="N28459" s="6"/>
    </row>
    <row r="28460" spans="8:14" x14ac:dyDescent="0.55000000000000004">
      <c r="H28460" s="4"/>
      <c r="M28460" s="5"/>
      <c r="N28460" s="6"/>
    </row>
    <row r="28461" spans="8:14" x14ac:dyDescent="0.55000000000000004">
      <c r="H28461" s="4"/>
      <c r="M28461" s="5"/>
      <c r="N28461" s="6"/>
    </row>
    <row r="28462" spans="8:14" x14ac:dyDescent="0.55000000000000004">
      <c r="H28462" s="4"/>
      <c r="M28462" s="5"/>
      <c r="N28462" s="6"/>
    </row>
    <row r="28463" spans="8:14" x14ac:dyDescent="0.55000000000000004">
      <c r="H28463" s="4"/>
      <c r="M28463" s="5"/>
      <c r="N28463" s="6"/>
    </row>
    <row r="28464" spans="8:14" x14ac:dyDescent="0.55000000000000004">
      <c r="H28464" s="4"/>
      <c r="M28464" s="5"/>
      <c r="N28464" s="6"/>
    </row>
    <row r="28465" spans="8:14" x14ac:dyDescent="0.55000000000000004">
      <c r="H28465" s="4"/>
      <c r="M28465" s="5"/>
      <c r="N28465" s="6"/>
    </row>
    <row r="28466" spans="8:14" x14ac:dyDescent="0.55000000000000004">
      <c r="H28466" s="4"/>
      <c r="M28466" s="5"/>
      <c r="N28466" s="6"/>
    </row>
    <row r="28467" spans="8:14" x14ac:dyDescent="0.55000000000000004">
      <c r="H28467" s="4"/>
      <c r="M28467" s="5"/>
      <c r="N28467" s="6"/>
    </row>
    <row r="28468" spans="8:14" x14ac:dyDescent="0.55000000000000004">
      <c r="H28468" s="4"/>
      <c r="M28468" s="5"/>
      <c r="N28468" s="6"/>
    </row>
    <row r="28469" spans="8:14" x14ac:dyDescent="0.55000000000000004">
      <c r="H28469" s="4"/>
      <c r="M28469" s="5"/>
      <c r="N28469" s="6"/>
    </row>
    <row r="28470" spans="8:14" x14ac:dyDescent="0.55000000000000004">
      <c r="H28470" s="4"/>
      <c r="M28470" s="5"/>
      <c r="N28470" s="6"/>
    </row>
    <row r="28471" spans="8:14" x14ac:dyDescent="0.55000000000000004">
      <c r="H28471" s="4"/>
      <c r="M28471" s="5"/>
      <c r="N28471" s="6"/>
    </row>
    <row r="28472" spans="8:14" x14ac:dyDescent="0.55000000000000004">
      <c r="H28472" s="4"/>
      <c r="M28472" s="5"/>
      <c r="N28472" s="6"/>
    </row>
    <row r="28473" spans="8:14" x14ac:dyDescent="0.55000000000000004">
      <c r="H28473" s="4"/>
      <c r="M28473" s="5"/>
      <c r="N28473" s="6"/>
    </row>
    <row r="28474" spans="8:14" x14ac:dyDescent="0.55000000000000004">
      <c r="H28474" s="4"/>
      <c r="M28474" s="5"/>
      <c r="N28474" s="6"/>
    </row>
    <row r="28475" spans="8:14" x14ac:dyDescent="0.55000000000000004">
      <c r="H28475" s="4"/>
      <c r="M28475" s="5"/>
      <c r="N28475" s="6"/>
    </row>
    <row r="28476" spans="8:14" x14ac:dyDescent="0.55000000000000004">
      <c r="H28476" s="4"/>
      <c r="M28476" s="5"/>
      <c r="N28476" s="6"/>
    </row>
    <row r="28477" spans="8:14" x14ac:dyDescent="0.55000000000000004">
      <c r="H28477" s="4"/>
      <c r="M28477" s="5"/>
      <c r="N28477" s="6"/>
    </row>
    <row r="28478" spans="8:14" x14ac:dyDescent="0.55000000000000004">
      <c r="H28478" s="4"/>
      <c r="M28478" s="5"/>
      <c r="N28478" s="6"/>
    </row>
    <row r="28479" spans="8:14" x14ac:dyDescent="0.55000000000000004">
      <c r="H28479" s="4"/>
      <c r="M28479" s="5"/>
      <c r="N28479" s="6"/>
    </row>
    <row r="28480" spans="8:14" x14ac:dyDescent="0.55000000000000004">
      <c r="H28480" s="4"/>
      <c r="M28480" s="5"/>
      <c r="N28480" s="6"/>
    </row>
    <row r="28481" spans="8:14" x14ac:dyDescent="0.55000000000000004">
      <c r="H28481" s="4"/>
      <c r="M28481" s="5"/>
      <c r="N28481" s="6"/>
    </row>
    <row r="28482" spans="8:14" x14ac:dyDescent="0.55000000000000004">
      <c r="H28482" s="4"/>
      <c r="M28482" s="5"/>
      <c r="N28482" s="6"/>
    </row>
    <row r="28483" spans="8:14" x14ac:dyDescent="0.55000000000000004">
      <c r="H28483" s="4"/>
      <c r="M28483" s="5"/>
      <c r="N28483" s="6"/>
    </row>
    <row r="28484" spans="8:14" x14ac:dyDescent="0.55000000000000004">
      <c r="H28484" s="4"/>
      <c r="M28484" s="5"/>
      <c r="N28484" s="6"/>
    </row>
    <row r="28485" spans="8:14" x14ac:dyDescent="0.55000000000000004">
      <c r="H28485" s="4"/>
      <c r="M28485" s="5"/>
      <c r="N28485" s="6"/>
    </row>
    <row r="28486" spans="8:14" x14ac:dyDescent="0.55000000000000004">
      <c r="H28486" s="4"/>
      <c r="M28486" s="5"/>
      <c r="N28486" s="6"/>
    </row>
    <row r="28487" spans="8:14" x14ac:dyDescent="0.55000000000000004">
      <c r="H28487" s="4"/>
      <c r="M28487" s="5"/>
      <c r="N28487" s="6"/>
    </row>
    <row r="28488" spans="8:14" x14ac:dyDescent="0.55000000000000004">
      <c r="H28488" s="4"/>
      <c r="M28488" s="5"/>
      <c r="N28488" s="6"/>
    </row>
    <row r="28489" spans="8:14" x14ac:dyDescent="0.55000000000000004">
      <c r="H28489" s="4"/>
      <c r="M28489" s="5"/>
      <c r="N28489" s="6"/>
    </row>
    <row r="28490" spans="8:14" x14ac:dyDescent="0.55000000000000004">
      <c r="H28490" s="4"/>
      <c r="M28490" s="5"/>
      <c r="N28490" s="6"/>
    </row>
    <row r="28491" spans="8:14" x14ac:dyDescent="0.55000000000000004">
      <c r="H28491" s="4"/>
      <c r="M28491" s="5"/>
      <c r="N28491" s="6"/>
    </row>
    <row r="28492" spans="8:14" x14ac:dyDescent="0.55000000000000004">
      <c r="H28492" s="4"/>
      <c r="M28492" s="5"/>
      <c r="N28492" s="6"/>
    </row>
    <row r="28493" spans="8:14" x14ac:dyDescent="0.55000000000000004">
      <c r="H28493" s="4"/>
      <c r="M28493" s="5"/>
      <c r="N28493" s="6"/>
    </row>
    <row r="28494" spans="8:14" x14ac:dyDescent="0.55000000000000004">
      <c r="H28494" s="4"/>
      <c r="M28494" s="5"/>
      <c r="N28494" s="6"/>
    </row>
    <row r="28495" spans="8:14" x14ac:dyDescent="0.55000000000000004">
      <c r="H28495" s="4"/>
      <c r="M28495" s="5"/>
      <c r="N28495" s="6"/>
    </row>
    <row r="28496" spans="8:14" x14ac:dyDescent="0.55000000000000004">
      <c r="H28496" s="4"/>
      <c r="M28496" s="5"/>
      <c r="N28496" s="6"/>
    </row>
    <row r="28497" spans="8:14" x14ac:dyDescent="0.55000000000000004">
      <c r="H28497" s="4"/>
      <c r="M28497" s="5"/>
      <c r="N28497" s="6"/>
    </row>
    <row r="28498" spans="8:14" x14ac:dyDescent="0.55000000000000004">
      <c r="H28498" s="4"/>
      <c r="M28498" s="5"/>
      <c r="N28498" s="6"/>
    </row>
    <row r="28499" spans="8:14" x14ac:dyDescent="0.55000000000000004">
      <c r="H28499" s="4"/>
      <c r="M28499" s="5"/>
      <c r="N28499" s="6"/>
    </row>
    <row r="28500" spans="8:14" x14ac:dyDescent="0.55000000000000004">
      <c r="H28500" s="4"/>
      <c r="M28500" s="5"/>
      <c r="N28500" s="6"/>
    </row>
    <row r="28501" spans="8:14" x14ac:dyDescent="0.55000000000000004">
      <c r="H28501" s="4"/>
      <c r="M28501" s="5"/>
      <c r="N28501" s="6"/>
    </row>
    <row r="28502" spans="8:14" x14ac:dyDescent="0.55000000000000004">
      <c r="H28502" s="4"/>
      <c r="M28502" s="5"/>
      <c r="N28502" s="6"/>
    </row>
    <row r="28503" spans="8:14" x14ac:dyDescent="0.55000000000000004">
      <c r="H28503" s="4"/>
      <c r="M28503" s="5"/>
      <c r="N28503" s="6"/>
    </row>
    <row r="28504" spans="8:14" x14ac:dyDescent="0.55000000000000004">
      <c r="H28504" s="4"/>
      <c r="M28504" s="5"/>
      <c r="N28504" s="6"/>
    </row>
    <row r="28505" spans="8:14" x14ac:dyDescent="0.55000000000000004">
      <c r="H28505" s="4"/>
      <c r="M28505" s="5"/>
      <c r="N28505" s="6"/>
    </row>
    <row r="28506" spans="8:14" x14ac:dyDescent="0.55000000000000004">
      <c r="H28506" s="4"/>
      <c r="M28506" s="5"/>
      <c r="N28506" s="6"/>
    </row>
    <row r="28507" spans="8:14" x14ac:dyDescent="0.55000000000000004">
      <c r="H28507" s="4"/>
      <c r="M28507" s="5"/>
      <c r="N28507" s="6"/>
    </row>
    <row r="28508" spans="8:14" x14ac:dyDescent="0.55000000000000004">
      <c r="H28508" s="4"/>
      <c r="M28508" s="5"/>
      <c r="N28508" s="6"/>
    </row>
    <row r="28509" spans="8:14" x14ac:dyDescent="0.55000000000000004">
      <c r="H28509" s="4"/>
      <c r="M28509" s="5"/>
      <c r="N28509" s="6"/>
    </row>
    <row r="28510" spans="8:14" x14ac:dyDescent="0.55000000000000004">
      <c r="H28510" s="4"/>
      <c r="M28510" s="5"/>
      <c r="N28510" s="6"/>
    </row>
    <row r="28511" spans="8:14" x14ac:dyDescent="0.55000000000000004">
      <c r="H28511" s="4"/>
      <c r="M28511" s="5"/>
      <c r="N28511" s="6"/>
    </row>
    <row r="28512" spans="8:14" x14ac:dyDescent="0.55000000000000004">
      <c r="H28512" s="4"/>
      <c r="M28512" s="5"/>
      <c r="N28512" s="6"/>
    </row>
    <row r="28513" spans="8:14" x14ac:dyDescent="0.55000000000000004">
      <c r="H28513" s="4"/>
      <c r="M28513" s="5"/>
      <c r="N28513" s="6"/>
    </row>
    <row r="28514" spans="8:14" x14ac:dyDescent="0.55000000000000004">
      <c r="H28514" s="4"/>
      <c r="M28514" s="5"/>
      <c r="N28514" s="6"/>
    </row>
    <row r="28515" spans="8:14" x14ac:dyDescent="0.55000000000000004">
      <c r="H28515" s="4"/>
      <c r="M28515" s="5"/>
      <c r="N28515" s="6"/>
    </row>
    <row r="28516" spans="8:14" x14ac:dyDescent="0.55000000000000004">
      <c r="H28516" s="4"/>
      <c r="M28516" s="5"/>
      <c r="N28516" s="6"/>
    </row>
    <row r="28517" spans="8:14" x14ac:dyDescent="0.55000000000000004">
      <c r="H28517" s="4"/>
      <c r="M28517" s="5"/>
      <c r="N28517" s="6"/>
    </row>
    <row r="28518" spans="8:14" x14ac:dyDescent="0.55000000000000004">
      <c r="H28518" s="4"/>
      <c r="M28518" s="5"/>
      <c r="N28518" s="6"/>
    </row>
    <row r="28519" spans="8:14" x14ac:dyDescent="0.55000000000000004">
      <c r="H28519" s="4"/>
      <c r="M28519" s="5"/>
      <c r="N28519" s="6"/>
    </row>
    <row r="28520" spans="8:14" x14ac:dyDescent="0.55000000000000004">
      <c r="H28520" s="4"/>
      <c r="M28520" s="5"/>
      <c r="N28520" s="6"/>
    </row>
    <row r="28521" spans="8:14" x14ac:dyDescent="0.55000000000000004">
      <c r="H28521" s="4"/>
      <c r="M28521" s="5"/>
      <c r="N28521" s="6"/>
    </row>
    <row r="28522" spans="8:14" x14ac:dyDescent="0.55000000000000004">
      <c r="H28522" s="4"/>
      <c r="M28522" s="5"/>
      <c r="N28522" s="6"/>
    </row>
    <row r="28523" spans="8:14" x14ac:dyDescent="0.55000000000000004">
      <c r="H28523" s="4"/>
      <c r="M28523" s="5"/>
      <c r="N28523" s="6"/>
    </row>
    <row r="28524" spans="8:14" x14ac:dyDescent="0.55000000000000004">
      <c r="H28524" s="4"/>
      <c r="M28524" s="5"/>
      <c r="N28524" s="6"/>
    </row>
    <row r="28525" spans="8:14" x14ac:dyDescent="0.55000000000000004">
      <c r="H28525" s="4"/>
      <c r="M28525" s="5"/>
      <c r="N28525" s="6"/>
    </row>
    <row r="28526" spans="8:14" x14ac:dyDescent="0.55000000000000004">
      <c r="H28526" s="4"/>
      <c r="M28526" s="5"/>
      <c r="N28526" s="6"/>
    </row>
    <row r="28527" spans="8:14" x14ac:dyDescent="0.55000000000000004">
      <c r="H28527" s="4"/>
      <c r="M28527" s="5"/>
      <c r="N28527" s="6"/>
    </row>
    <row r="28528" spans="8:14" x14ac:dyDescent="0.55000000000000004">
      <c r="H28528" s="4"/>
      <c r="M28528" s="5"/>
      <c r="N28528" s="6"/>
    </row>
    <row r="28529" spans="8:14" x14ac:dyDescent="0.55000000000000004">
      <c r="H28529" s="4"/>
      <c r="M28529" s="5"/>
      <c r="N28529" s="6"/>
    </row>
    <row r="28530" spans="8:14" x14ac:dyDescent="0.55000000000000004">
      <c r="H28530" s="4"/>
      <c r="M28530" s="5"/>
      <c r="N28530" s="6"/>
    </row>
    <row r="28531" spans="8:14" x14ac:dyDescent="0.55000000000000004">
      <c r="H28531" s="4"/>
      <c r="M28531" s="5"/>
      <c r="N28531" s="6"/>
    </row>
    <row r="28532" spans="8:14" x14ac:dyDescent="0.55000000000000004">
      <c r="H28532" s="4"/>
      <c r="M28532" s="5"/>
      <c r="N28532" s="6"/>
    </row>
    <row r="28533" spans="8:14" x14ac:dyDescent="0.55000000000000004">
      <c r="H28533" s="4"/>
      <c r="M28533" s="5"/>
      <c r="N28533" s="6"/>
    </row>
    <row r="28534" spans="8:14" x14ac:dyDescent="0.55000000000000004">
      <c r="H28534" s="4"/>
      <c r="M28534" s="5"/>
      <c r="N28534" s="6"/>
    </row>
    <row r="28535" spans="8:14" x14ac:dyDescent="0.55000000000000004">
      <c r="H28535" s="4"/>
      <c r="M28535" s="5"/>
      <c r="N28535" s="6"/>
    </row>
    <row r="28536" spans="8:14" x14ac:dyDescent="0.55000000000000004">
      <c r="H28536" s="4"/>
      <c r="M28536" s="5"/>
      <c r="N28536" s="6"/>
    </row>
    <row r="28537" spans="8:14" x14ac:dyDescent="0.55000000000000004">
      <c r="H28537" s="4"/>
      <c r="M28537" s="5"/>
      <c r="N28537" s="6"/>
    </row>
    <row r="28538" spans="8:14" x14ac:dyDescent="0.55000000000000004">
      <c r="H28538" s="4"/>
      <c r="M28538" s="5"/>
      <c r="N28538" s="6"/>
    </row>
    <row r="28539" spans="8:14" x14ac:dyDescent="0.55000000000000004">
      <c r="H28539" s="4"/>
      <c r="M28539" s="5"/>
      <c r="N28539" s="6"/>
    </row>
    <row r="28540" spans="8:14" x14ac:dyDescent="0.55000000000000004">
      <c r="H28540" s="4"/>
      <c r="M28540" s="5"/>
      <c r="N28540" s="6"/>
    </row>
    <row r="28541" spans="8:14" x14ac:dyDescent="0.55000000000000004">
      <c r="H28541" s="4"/>
      <c r="M28541" s="5"/>
      <c r="N28541" s="6"/>
    </row>
    <row r="28542" spans="8:14" x14ac:dyDescent="0.55000000000000004">
      <c r="H28542" s="4"/>
      <c r="M28542" s="5"/>
      <c r="N28542" s="6"/>
    </row>
    <row r="28543" spans="8:14" x14ac:dyDescent="0.55000000000000004">
      <c r="H28543" s="4"/>
      <c r="M28543" s="5"/>
      <c r="N28543" s="6"/>
    </row>
    <row r="28544" spans="8:14" x14ac:dyDescent="0.55000000000000004">
      <c r="H28544" s="4"/>
      <c r="M28544" s="5"/>
      <c r="N28544" s="6"/>
    </row>
    <row r="28545" spans="8:14" x14ac:dyDescent="0.55000000000000004">
      <c r="H28545" s="4"/>
      <c r="M28545" s="5"/>
      <c r="N28545" s="6"/>
    </row>
    <row r="28546" spans="8:14" x14ac:dyDescent="0.55000000000000004">
      <c r="H28546" s="4"/>
      <c r="M28546" s="5"/>
      <c r="N28546" s="6"/>
    </row>
    <row r="28547" spans="8:14" x14ac:dyDescent="0.55000000000000004">
      <c r="H28547" s="4"/>
      <c r="M28547" s="5"/>
      <c r="N28547" s="6"/>
    </row>
    <row r="28548" spans="8:14" x14ac:dyDescent="0.55000000000000004">
      <c r="H28548" s="4"/>
      <c r="M28548" s="5"/>
      <c r="N28548" s="6"/>
    </row>
    <row r="28549" spans="8:14" x14ac:dyDescent="0.55000000000000004">
      <c r="H28549" s="4"/>
      <c r="M28549" s="5"/>
      <c r="N28549" s="6"/>
    </row>
    <row r="28550" spans="8:14" x14ac:dyDescent="0.55000000000000004">
      <c r="H28550" s="4"/>
      <c r="M28550" s="5"/>
      <c r="N28550" s="6"/>
    </row>
    <row r="28551" spans="8:14" x14ac:dyDescent="0.55000000000000004">
      <c r="H28551" s="4"/>
      <c r="M28551" s="5"/>
      <c r="N28551" s="6"/>
    </row>
    <row r="28552" spans="8:14" x14ac:dyDescent="0.55000000000000004">
      <c r="H28552" s="4"/>
      <c r="M28552" s="5"/>
      <c r="N28552" s="6"/>
    </row>
    <row r="28553" spans="8:14" x14ac:dyDescent="0.55000000000000004">
      <c r="H28553" s="4"/>
      <c r="M28553" s="5"/>
      <c r="N28553" s="6"/>
    </row>
    <row r="28554" spans="8:14" x14ac:dyDescent="0.55000000000000004">
      <c r="H28554" s="4"/>
      <c r="M28554" s="5"/>
      <c r="N28554" s="6"/>
    </row>
    <row r="28555" spans="8:14" x14ac:dyDescent="0.55000000000000004">
      <c r="H28555" s="4"/>
      <c r="M28555" s="5"/>
      <c r="N28555" s="6"/>
    </row>
    <row r="28556" spans="8:14" x14ac:dyDescent="0.55000000000000004">
      <c r="H28556" s="4"/>
      <c r="M28556" s="5"/>
      <c r="N28556" s="6"/>
    </row>
    <row r="28557" spans="8:14" x14ac:dyDescent="0.55000000000000004">
      <c r="H28557" s="4"/>
      <c r="M28557" s="5"/>
      <c r="N28557" s="6"/>
    </row>
    <row r="28558" spans="8:14" x14ac:dyDescent="0.55000000000000004">
      <c r="H28558" s="4"/>
      <c r="M28558" s="5"/>
      <c r="N28558" s="6"/>
    </row>
    <row r="28559" spans="8:14" x14ac:dyDescent="0.55000000000000004">
      <c r="H28559" s="4"/>
      <c r="M28559" s="5"/>
      <c r="N28559" s="6"/>
    </row>
    <row r="28560" spans="8:14" x14ac:dyDescent="0.55000000000000004">
      <c r="H28560" s="4"/>
      <c r="M28560" s="5"/>
      <c r="N28560" s="6"/>
    </row>
    <row r="28561" spans="8:14" x14ac:dyDescent="0.55000000000000004">
      <c r="H28561" s="4"/>
      <c r="M28561" s="5"/>
      <c r="N28561" s="6"/>
    </row>
    <row r="28562" spans="8:14" x14ac:dyDescent="0.55000000000000004">
      <c r="H28562" s="4"/>
      <c r="M28562" s="5"/>
      <c r="N28562" s="6"/>
    </row>
    <row r="28563" spans="8:14" x14ac:dyDescent="0.55000000000000004">
      <c r="H28563" s="4"/>
      <c r="M28563" s="5"/>
      <c r="N28563" s="6"/>
    </row>
    <row r="28564" spans="8:14" x14ac:dyDescent="0.55000000000000004">
      <c r="H28564" s="4"/>
      <c r="M28564" s="5"/>
      <c r="N28564" s="6"/>
    </row>
    <row r="28565" spans="8:14" x14ac:dyDescent="0.55000000000000004">
      <c r="H28565" s="4"/>
      <c r="M28565" s="5"/>
      <c r="N28565" s="6"/>
    </row>
    <row r="28566" spans="8:14" x14ac:dyDescent="0.55000000000000004">
      <c r="H28566" s="4"/>
      <c r="M28566" s="5"/>
      <c r="N28566" s="6"/>
    </row>
    <row r="28567" spans="8:14" x14ac:dyDescent="0.55000000000000004">
      <c r="H28567" s="4"/>
      <c r="M28567" s="5"/>
      <c r="N28567" s="6"/>
    </row>
    <row r="28568" spans="8:14" x14ac:dyDescent="0.55000000000000004">
      <c r="H28568" s="4"/>
      <c r="M28568" s="5"/>
      <c r="N28568" s="6"/>
    </row>
    <row r="28569" spans="8:14" x14ac:dyDescent="0.55000000000000004">
      <c r="H28569" s="4"/>
      <c r="M28569" s="5"/>
      <c r="N28569" s="6"/>
    </row>
    <row r="28570" spans="8:14" x14ac:dyDescent="0.55000000000000004">
      <c r="H28570" s="4"/>
      <c r="M28570" s="5"/>
      <c r="N28570" s="6"/>
    </row>
    <row r="28571" spans="8:14" x14ac:dyDescent="0.55000000000000004">
      <c r="H28571" s="4"/>
      <c r="M28571" s="5"/>
      <c r="N28571" s="6"/>
    </row>
    <row r="28572" spans="8:14" x14ac:dyDescent="0.55000000000000004">
      <c r="H28572" s="4"/>
      <c r="M28572" s="5"/>
      <c r="N28572" s="6"/>
    </row>
    <row r="28573" spans="8:14" x14ac:dyDescent="0.55000000000000004">
      <c r="H28573" s="4"/>
      <c r="M28573" s="5"/>
      <c r="N28573" s="6"/>
    </row>
    <row r="28574" spans="8:14" x14ac:dyDescent="0.55000000000000004">
      <c r="H28574" s="4"/>
      <c r="M28574" s="5"/>
      <c r="N28574" s="6"/>
    </row>
    <row r="28575" spans="8:14" x14ac:dyDescent="0.55000000000000004">
      <c r="H28575" s="4"/>
      <c r="M28575" s="5"/>
      <c r="N28575" s="6"/>
    </row>
    <row r="28576" spans="8:14" x14ac:dyDescent="0.55000000000000004">
      <c r="H28576" s="4"/>
      <c r="M28576" s="5"/>
      <c r="N28576" s="6"/>
    </row>
    <row r="28577" spans="8:14" x14ac:dyDescent="0.55000000000000004">
      <c r="H28577" s="4"/>
      <c r="M28577" s="5"/>
      <c r="N28577" s="6"/>
    </row>
    <row r="28578" spans="8:14" x14ac:dyDescent="0.55000000000000004">
      <c r="H28578" s="4"/>
      <c r="M28578" s="5"/>
      <c r="N28578" s="6"/>
    </row>
    <row r="28579" spans="8:14" x14ac:dyDescent="0.55000000000000004">
      <c r="H28579" s="4"/>
      <c r="M28579" s="5"/>
      <c r="N28579" s="6"/>
    </row>
    <row r="28580" spans="8:14" x14ac:dyDescent="0.55000000000000004">
      <c r="H28580" s="4"/>
      <c r="M28580" s="5"/>
      <c r="N28580" s="6"/>
    </row>
    <row r="28581" spans="8:14" x14ac:dyDescent="0.55000000000000004">
      <c r="H28581" s="4"/>
      <c r="M28581" s="5"/>
      <c r="N28581" s="6"/>
    </row>
    <row r="28582" spans="8:14" x14ac:dyDescent="0.55000000000000004">
      <c r="H28582" s="4"/>
      <c r="M28582" s="5"/>
      <c r="N28582" s="6"/>
    </row>
    <row r="28583" spans="8:14" x14ac:dyDescent="0.55000000000000004">
      <c r="H28583" s="4"/>
      <c r="M28583" s="5"/>
      <c r="N28583" s="6"/>
    </row>
    <row r="28584" spans="8:14" x14ac:dyDescent="0.55000000000000004">
      <c r="H28584" s="4"/>
      <c r="M28584" s="5"/>
      <c r="N28584" s="6"/>
    </row>
    <row r="28585" spans="8:14" x14ac:dyDescent="0.55000000000000004">
      <c r="H28585" s="4"/>
      <c r="M28585" s="5"/>
      <c r="N28585" s="6"/>
    </row>
    <row r="28586" spans="8:14" x14ac:dyDescent="0.55000000000000004">
      <c r="H28586" s="4"/>
      <c r="M28586" s="5"/>
      <c r="N28586" s="6"/>
    </row>
    <row r="28587" spans="8:14" x14ac:dyDescent="0.55000000000000004">
      <c r="H28587" s="4"/>
      <c r="M28587" s="5"/>
      <c r="N28587" s="6"/>
    </row>
    <row r="28588" spans="8:14" x14ac:dyDescent="0.55000000000000004">
      <c r="H28588" s="4"/>
      <c r="M28588" s="5"/>
      <c r="N28588" s="6"/>
    </row>
    <row r="28589" spans="8:14" x14ac:dyDescent="0.55000000000000004">
      <c r="H28589" s="4"/>
      <c r="M28589" s="5"/>
      <c r="N28589" s="6"/>
    </row>
    <row r="28590" spans="8:14" x14ac:dyDescent="0.55000000000000004">
      <c r="H28590" s="4"/>
      <c r="M28590" s="5"/>
      <c r="N28590" s="6"/>
    </row>
    <row r="28591" spans="8:14" x14ac:dyDescent="0.55000000000000004">
      <c r="H28591" s="4"/>
      <c r="M28591" s="5"/>
      <c r="N28591" s="6"/>
    </row>
    <row r="28592" spans="8:14" x14ac:dyDescent="0.55000000000000004">
      <c r="H28592" s="4"/>
      <c r="M28592" s="5"/>
      <c r="N28592" s="6"/>
    </row>
    <row r="28593" spans="8:14" x14ac:dyDescent="0.55000000000000004">
      <c r="H28593" s="4"/>
      <c r="M28593" s="5"/>
      <c r="N28593" s="6"/>
    </row>
    <row r="28594" spans="8:14" x14ac:dyDescent="0.55000000000000004">
      <c r="H28594" s="4"/>
      <c r="M28594" s="5"/>
      <c r="N28594" s="6"/>
    </row>
    <row r="28595" spans="8:14" x14ac:dyDescent="0.55000000000000004">
      <c r="H28595" s="4"/>
      <c r="M28595" s="5"/>
      <c r="N28595" s="6"/>
    </row>
    <row r="28596" spans="8:14" x14ac:dyDescent="0.55000000000000004">
      <c r="H28596" s="4"/>
      <c r="M28596" s="5"/>
      <c r="N28596" s="6"/>
    </row>
    <row r="28597" spans="8:14" x14ac:dyDescent="0.55000000000000004">
      <c r="H28597" s="4"/>
      <c r="M28597" s="5"/>
      <c r="N28597" s="6"/>
    </row>
    <row r="28598" spans="8:14" x14ac:dyDescent="0.55000000000000004">
      <c r="H28598" s="4"/>
      <c r="M28598" s="5"/>
      <c r="N28598" s="6"/>
    </row>
    <row r="28599" spans="8:14" x14ac:dyDescent="0.55000000000000004">
      <c r="H28599" s="4"/>
      <c r="M28599" s="5"/>
      <c r="N28599" s="6"/>
    </row>
    <row r="28600" spans="8:14" x14ac:dyDescent="0.55000000000000004">
      <c r="H28600" s="4"/>
      <c r="M28600" s="5"/>
      <c r="N28600" s="6"/>
    </row>
    <row r="28601" spans="8:14" x14ac:dyDescent="0.55000000000000004">
      <c r="H28601" s="4"/>
      <c r="M28601" s="5"/>
      <c r="N28601" s="6"/>
    </row>
    <row r="28602" spans="8:14" x14ac:dyDescent="0.55000000000000004">
      <c r="H28602" s="4"/>
      <c r="M28602" s="5"/>
      <c r="N28602" s="6"/>
    </row>
    <row r="28603" spans="8:14" x14ac:dyDescent="0.55000000000000004">
      <c r="H28603" s="4"/>
      <c r="M28603" s="5"/>
      <c r="N28603" s="6"/>
    </row>
    <row r="28604" spans="8:14" x14ac:dyDescent="0.55000000000000004">
      <c r="H28604" s="4"/>
      <c r="M28604" s="5"/>
      <c r="N28604" s="6"/>
    </row>
    <row r="28605" spans="8:14" x14ac:dyDescent="0.55000000000000004">
      <c r="H28605" s="4"/>
      <c r="M28605" s="5"/>
      <c r="N28605" s="6"/>
    </row>
    <row r="28606" spans="8:14" x14ac:dyDescent="0.55000000000000004">
      <c r="H28606" s="4"/>
      <c r="M28606" s="5"/>
      <c r="N28606" s="6"/>
    </row>
    <row r="28607" spans="8:14" x14ac:dyDescent="0.55000000000000004">
      <c r="H28607" s="4"/>
      <c r="M28607" s="5"/>
      <c r="N28607" s="6"/>
    </row>
    <row r="28608" spans="8:14" x14ac:dyDescent="0.55000000000000004">
      <c r="H28608" s="4"/>
      <c r="M28608" s="5"/>
      <c r="N28608" s="6"/>
    </row>
    <row r="28609" spans="8:14" x14ac:dyDescent="0.55000000000000004">
      <c r="H28609" s="4"/>
      <c r="M28609" s="5"/>
      <c r="N28609" s="6"/>
    </row>
    <row r="28610" spans="8:14" x14ac:dyDescent="0.55000000000000004">
      <c r="H28610" s="4"/>
      <c r="M28610" s="5"/>
      <c r="N28610" s="6"/>
    </row>
    <row r="28611" spans="8:14" x14ac:dyDescent="0.55000000000000004">
      <c r="H28611" s="4"/>
      <c r="M28611" s="5"/>
      <c r="N28611" s="6"/>
    </row>
    <row r="28612" spans="8:14" x14ac:dyDescent="0.55000000000000004">
      <c r="H28612" s="4"/>
      <c r="M28612" s="5"/>
      <c r="N28612" s="6"/>
    </row>
    <row r="28613" spans="8:14" x14ac:dyDescent="0.55000000000000004">
      <c r="H28613" s="4"/>
      <c r="M28613" s="5"/>
      <c r="N28613" s="6"/>
    </row>
    <row r="28614" spans="8:14" x14ac:dyDescent="0.55000000000000004">
      <c r="H28614" s="4"/>
      <c r="M28614" s="5"/>
      <c r="N28614" s="6"/>
    </row>
    <row r="28615" spans="8:14" x14ac:dyDescent="0.55000000000000004">
      <c r="H28615" s="4"/>
      <c r="M28615" s="5"/>
      <c r="N28615" s="6"/>
    </row>
    <row r="28616" spans="8:14" x14ac:dyDescent="0.55000000000000004">
      <c r="H28616" s="4"/>
      <c r="M28616" s="5"/>
      <c r="N28616" s="6"/>
    </row>
    <row r="28617" spans="8:14" x14ac:dyDescent="0.55000000000000004">
      <c r="H28617" s="4"/>
      <c r="M28617" s="5"/>
      <c r="N28617" s="6"/>
    </row>
    <row r="28618" spans="8:14" x14ac:dyDescent="0.55000000000000004">
      <c r="H28618" s="4"/>
      <c r="M28618" s="5"/>
      <c r="N28618" s="6"/>
    </row>
    <row r="28619" spans="8:14" x14ac:dyDescent="0.55000000000000004">
      <c r="H28619" s="4"/>
      <c r="M28619" s="5"/>
      <c r="N28619" s="6"/>
    </row>
    <row r="28620" spans="8:14" x14ac:dyDescent="0.55000000000000004">
      <c r="H28620" s="4"/>
      <c r="M28620" s="5"/>
      <c r="N28620" s="6"/>
    </row>
    <row r="28621" spans="8:14" x14ac:dyDescent="0.55000000000000004">
      <c r="H28621" s="4"/>
      <c r="M28621" s="5"/>
      <c r="N28621" s="6"/>
    </row>
    <row r="28622" spans="8:14" x14ac:dyDescent="0.55000000000000004">
      <c r="H28622" s="4"/>
      <c r="M28622" s="5"/>
      <c r="N28622" s="6"/>
    </row>
    <row r="28623" spans="8:14" x14ac:dyDescent="0.55000000000000004">
      <c r="H28623" s="4"/>
      <c r="M28623" s="5"/>
      <c r="N28623" s="6"/>
    </row>
    <row r="28624" spans="8:14" x14ac:dyDescent="0.55000000000000004">
      <c r="H28624" s="4"/>
      <c r="M28624" s="5"/>
      <c r="N28624" s="6"/>
    </row>
    <row r="28625" spans="8:14" x14ac:dyDescent="0.55000000000000004">
      <c r="H28625" s="4"/>
      <c r="M28625" s="5"/>
      <c r="N28625" s="6"/>
    </row>
    <row r="28626" spans="8:14" x14ac:dyDescent="0.55000000000000004">
      <c r="H28626" s="4"/>
      <c r="M28626" s="5"/>
      <c r="N28626" s="6"/>
    </row>
    <row r="28627" spans="8:14" x14ac:dyDescent="0.55000000000000004">
      <c r="H28627" s="4"/>
      <c r="M28627" s="5"/>
      <c r="N28627" s="6"/>
    </row>
    <row r="28628" spans="8:14" x14ac:dyDescent="0.55000000000000004">
      <c r="H28628" s="4"/>
      <c r="M28628" s="5"/>
      <c r="N28628" s="6"/>
    </row>
    <row r="28629" spans="8:14" x14ac:dyDescent="0.55000000000000004">
      <c r="H28629" s="4"/>
      <c r="M28629" s="5"/>
      <c r="N28629" s="6"/>
    </row>
    <row r="28630" spans="8:14" x14ac:dyDescent="0.55000000000000004">
      <c r="H28630" s="4"/>
      <c r="M28630" s="5"/>
      <c r="N28630" s="6"/>
    </row>
    <row r="28631" spans="8:14" x14ac:dyDescent="0.55000000000000004">
      <c r="H28631" s="4"/>
      <c r="M28631" s="5"/>
      <c r="N28631" s="6"/>
    </row>
    <row r="28632" spans="8:14" x14ac:dyDescent="0.55000000000000004">
      <c r="H28632" s="4"/>
      <c r="M28632" s="5"/>
      <c r="N28632" s="6"/>
    </row>
    <row r="28633" spans="8:14" x14ac:dyDescent="0.55000000000000004">
      <c r="H28633" s="4"/>
      <c r="M28633" s="5"/>
      <c r="N28633" s="6"/>
    </row>
    <row r="28634" spans="8:14" x14ac:dyDescent="0.55000000000000004">
      <c r="H28634" s="4"/>
      <c r="M28634" s="5"/>
      <c r="N28634" s="6"/>
    </row>
    <row r="28635" spans="8:14" x14ac:dyDescent="0.55000000000000004">
      <c r="H28635" s="4"/>
      <c r="M28635" s="5"/>
      <c r="N28635" s="6"/>
    </row>
    <row r="28636" spans="8:14" x14ac:dyDescent="0.55000000000000004">
      <c r="H28636" s="4"/>
      <c r="M28636" s="5"/>
      <c r="N28636" s="6"/>
    </row>
    <row r="28637" spans="8:14" x14ac:dyDescent="0.55000000000000004">
      <c r="H28637" s="4"/>
      <c r="M28637" s="5"/>
      <c r="N28637" s="6"/>
    </row>
    <row r="28638" spans="8:14" x14ac:dyDescent="0.55000000000000004">
      <c r="H28638" s="4"/>
      <c r="M28638" s="5"/>
      <c r="N28638" s="6"/>
    </row>
    <row r="28639" spans="8:14" x14ac:dyDescent="0.55000000000000004">
      <c r="H28639" s="4"/>
      <c r="M28639" s="5"/>
      <c r="N28639" s="6"/>
    </row>
    <row r="28640" spans="8:14" x14ac:dyDescent="0.55000000000000004">
      <c r="H28640" s="4"/>
      <c r="M28640" s="5"/>
      <c r="N28640" s="6"/>
    </row>
    <row r="28641" spans="8:14" x14ac:dyDescent="0.55000000000000004">
      <c r="H28641" s="4"/>
      <c r="M28641" s="5"/>
      <c r="N28641" s="6"/>
    </row>
    <row r="28642" spans="8:14" x14ac:dyDescent="0.55000000000000004">
      <c r="H28642" s="4"/>
      <c r="M28642" s="5"/>
      <c r="N28642" s="6"/>
    </row>
    <row r="28643" spans="8:14" x14ac:dyDescent="0.55000000000000004">
      <c r="H28643" s="4"/>
      <c r="M28643" s="5"/>
      <c r="N28643" s="6"/>
    </row>
    <row r="28644" spans="8:14" x14ac:dyDescent="0.55000000000000004">
      <c r="H28644" s="4"/>
      <c r="M28644" s="5"/>
      <c r="N28644" s="6"/>
    </row>
    <row r="28645" spans="8:14" x14ac:dyDescent="0.55000000000000004">
      <c r="H28645" s="4"/>
      <c r="M28645" s="5"/>
      <c r="N28645" s="6"/>
    </row>
    <row r="28646" spans="8:14" x14ac:dyDescent="0.55000000000000004">
      <c r="H28646" s="4"/>
      <c r="M28646" s="5"/>
      <c r="N28646" s="6"/>
    </row>
    <row r="28647" spans="8:14" x14ac:dyDescent="0.55000000000000004">
      <c r="H28647" s="4"/>
      <c r="M28647" s="5"/>
      <c r="N28647" s="6"/>
    </row>
    <row r="28648" spans="8:14" x14ac:dyDescent="0.55000000000000004">
      <c r="H28648" s="4"/>
      <c r="M28648" s="5"/>
      <c r="N28648" s="6"/>
    </row>
    <row r="28649" spans="8:14" x14ac:dyDescent="0.55000000000000004">
      <c r="H28649" s="4"/>
      <c r="M28649" s="5"/>
      <c r="N28649" s="6"/>
    </row>
    <row r="28650" spans="8:14" x14ac:dyDescent="0.55000000000000004">
      <c r="H28650" s="4"/>
      <c r="M28650" s="5"/>
      <c r="N28650" s="6"/>
    </row>
    <row r="28651" spans="8:14" x14ac:dyDescent="0.55000000000000004">
      <c r="H28651" s="4"/>
      <c r="M28651" s="5"/>
      <c r="N28651" s="6"/>
    </row>
    <row r="28652" spans="8:14" x14ac:dyDescent="0.55000000000000004">
      <c r="H28652" s="4"/>
      <c r="M28652" s="5"/>
      <c r="N28652" s="6"/>
    </row>
    <row r="28653" spans="8:14" x14ac:dyDescent="0.55000000000000004">
      <c r="H28653" s="4"/>
      <c r="M28653" s="5"/>
      <c r="N28653" s="6"/>
    </row>
    <row r="28654" spans="8:14" x14ac:dyDescent="0.55000000000000004">
      <c r="H28654" s="4"/>
      <c r="M28654" s="5"/>
      <c r="N28654" s="6"/>
    </row>
    <row r="28655" spans="8:14" x14ac:dyDescent="0.55000000000000004">
      <c r="H28655" s="4"/>
      <c r="M28655" s="5"/>
      <c r="N28655" s="6"/>
    </row>
    <row r="28656" spans="8:14" x14ac:dyDescent="0.55000000000000004">
      <c r="H28656" s="4"/>
      <c r="M28656" s="5"/>
      <c r="N28656" s="6"/>
    </row>
    <row r="28657" spans="8:14" x14ac:dyDescent="0.55000000000000004">
      <c r="H28657" s="4"/>
      <c r="M28657" s="5"/>
      <c r="N28657" s="6"/>
    </row>
    <row r="28658" spans="8:14" x14ac:dyDescent="0.55000000000000004">
      <c r="H28658" s="4"/>
      <c r="M28658" s="5"/>
      <c r="N28658" s="6"/>
    </row>
    <row r="28659" spans="8:14" x14ac:dyDescent="0.55000000000000004">
      <c r="H28659" s="4"/>
      <c r="M28659" s="5"/>
      <c r="N28659" s="6"/>
    </row>
    <row r="28660" spans="8:14" x14ac:dyDescent="0.55000000000000004">
      <c r="H28660" s="4"/>
      <c r="M28660" s="5"/>
      <c r="N28660" s="6"/>
    </row>
    <row r="28661" spans="8:14" x14ac:dyDescent="0.55000000000000004">
      <c r="H28661" s="4"/>
      <c r="M28661" s="5"/>
      <c r="N28661" s="6"/>
    </row>
    <row r="28662" spans="8:14" x14ac:dyDescent="0.55000000000000004">
      <c r="H28662" s="4"/>
      <c r="M28662" s="5"/>
      <c r="N28662" s="6"/>
    </row>
    <row r="28663" spans="8:14" x14ac:dyDescent="0.55000000000000004">
      <c r="H28663" s="4"/>
      <c r="M28663" s="5"/>
      <c r="N28663" s="6"/>
    </row>
    <row r="28664" spans="8:14" x14ac:dyDescent="0.55000000000000004">
      <c r="H28664" s="4"/>
      <c r="M28664" s="5"/>
      <c r="N28664" s="6"/>
    </row>
    <row r="28665" spans="8:14" x14ac:dyDescent="0.55000000000000004">
      <c r="H28665" s="4"/>
      <c r="M28665" s="5"/>
      <c r="N28665" s="6"/>
    </row>
    <row r="28666" spans="8:14" x14ac:dyDescent="0.55000000000000004">
      <c r="H28666" s="4"/>
      <c r="M28666" s="5"/>
      <c r="N28666" s="6"/>
    </row>
    <row r="28667" spans="8:14" x14ac:dyDescent="0.55000000000000004">
      <c r="H28667" s="4"/>
      <c r="M28667" s="5"/>
      <c r="N28667" s="6"/>
    </row>
    <row r="28668" spans="8:14" x14ac:dyDescent="0.55000000000000004">
      <c r="H28668" s="4"/>
      <c r="M28668" s="5"/>
      <c r="N28668" s="6"/>
    </row>
    <row r="28669" spans="8:14" x14ac:dyDescent="0.55000000000000004">
      <c r="H28669" s="4"/>
      <c r="M28669" s="5"/>
      <c r="N28669" s="6"/>
    </row>
    <row r="28670" spans="8:14" x14ac:dyDescent="0.55000000000000004">
      <c r="H28670" s="4"/>
      <c r="M28670" s="5"/>
      <c r="N28670" s="6"/>
    </row>
    <row r="28671" spans="8:14" x14ac:dyDescent="0.55000000000000004">
      <c r="H28671" s="4"/>
      <c r="M28671" s="5"/>
      <c r="N28671" s="6"/>
    </row>
    <row r="28672" spans="8:14" x14ac:dyDescent="0.55000000000000004">
      <c r="H28672" s="4"/>
      <c r="M28672" s="5"/>
      <c r="N28672" s="6"/>
    </row>
    <row r="28673" spans="8:14" x14ac:dyDescent="0.55000000000000004">
      <c r="H28673" s="4"/>
      <c r="M28673" s="5"/>
      <c r="N28673" s="6"/>
    </row>
    <row r="28674" spans="8:14" x14ac:dyDescent="0.55000000000000004">
      <c r="H28674" s="4"/>
      <c r="M28674" s="5"/>
      <c r="N28674" s="6"/>
    </row>
    <row r="28675" spans="8:14" x14ac:dyDescent="0.55000000000000004">
      <c r="H28675" s="4"/>
      <c r="M28675" s="5"/>
      <c r="N28675" s="6"/>
    </row>
    <row r="28676" spans="8:14" x14ac:dyDescent="0.55000000000000004">
      <c r="H28676" s="4"/>
      <c r="M28676" s="5"/>
      <c r="N28676" s="6"/>
    </row>
    <row r="28677" spans="8:14" x14ac:dyDescent="0.55000000000000004">
      <c r="H28677" s="4"/>
      <c r="M28677" s="5"/>
      <c r="N28677" s="6"/>
    </row>
    <row r="28678" spans="8:14" x14ac:dyDescent="0.55000000000000004">
      <c r="H28678" s="4"/>
      <c r="M28678" s="5"/>
      <c r="N28678" s="6"/>
    </row>
    <row r="28679" spans="8:14" x14ac:dyDescent="0.55000000000000004">
      <c r="H28679" s="4"/>
      <c r="M28679" s="5"/>
      <c r="N28679" s="6"/>
    </row>
    <row r="28680" spans="8:14" x14ac:dyDescent="0.55000000000000004">
      <c r="H28680" s="4"/>
      <c r="M28680" s="5"/>
      <c r="N28680" s="6"/>
    </row>
    <row r="28681" spans="8:14" x14ac:dyDescent="0.55000000000000004">
      <c r="H28681" s="4"/>
      <c r="M28681" s="5"/>
      <c r="N28681" s="6"/>
    </row>
    <row r="28682" spans="8:14" x14ac:dyDescent="0.55000000000000004">
      <c r="H28682" s="4"/>
      <c r="M28682" s="5"/>
      <c r="N28682" s="6"/>
    </row>
    <row r="28683" spans="8:14" x14ac:dyDescent="0.55000000000000004">
      <c r="H28683" s="4"/>
      <c r="M28683" s="5"/>
      <c r="N28683" s="6"/>
    </row>
    <row r="28684" spans="8:14" x14ac:dyDescent="0.55000000000000004">
      <c r="H28684" s="4"/>
      <c r="M28684" s="5"/>
      <c r="N28684" s="6"/>
    </row>
    <row r="28685" spans="8:14" x14ac:dyDescent="0.55000000000000004">
      <c r="H28685" s="4"/>
      <c r="M28685" s="5"/>
      <c r="N28685" s="6"/>
    </row>
    <row r="28686" spans="8:14" x14ac:dyDescent="0.55000000000000004">
      <c r="H28686" s="4"/>
      <c r="M28686" s="5"/>
      <c r="N28686" s="6"/>
    </row>
    <row r="28687" spans="8:14" x14ac:dyDescent="0.55000000000000004">
      <c r="H28687" s="4"/>
      <c r="M28687" s="5"/>
      <c r="N28687" s="6"/>
    </row>
    <row r="28688" spans="8:14" x14ac:dyDescent="0.55000000000000004">
      <c r="H28688" s="4"/>
      <c r="M28688" s="5"/>
      <c r="N28688" s="6"/>
    </row>
    <row r="28689" spans="8:14" x14ac:dyDescent="0.55000000000000004">
      <c r="H28689" s="4"/>
      <c r="M28689" s="5"/>
      <c r="N28689" s="6"/>
    </row>
    <row r="28690" spans="8:14" x14ac:dyDescent="0.55000000000000004">
      <c r="H28690" s="4"/>
      <c r="M28690" s="5"/>
      <c r="N28690" s="6"/>
    </row>
    <row r="28691" spans="8:14" x14ac:dyDescent="0.55000000000000004">
      <c r="H28691" s="4"/>
      <c r="M28691" s="5"/>
      <c r="N28691" s="6"/>
    </row>
    <row r="28692" spans="8:14" x14ac:dyDescent="0.55000000000000004">
      <c r="H28692" s="4"/>
      <c r="M28692" s="5"/>
      <c r="N28692" s="6"/>
    </row>
    <row r="28693" spans="8:14" x14ac:dyDescent="0.55000000000000004">
      <c r="H28693" s="4"/>
      <c r="M28693" s="5"/>
      <c r="N28693" s="6"/>
    </row>
    <row r="28694" spans="8:14" x14ac:dyDescent="0.55000000000000004">
      <c r="H28694" s="4"/>
      <c r="M28694" s="5"/>
      <c r="N28694" s="6"/>
    </row>
    <row r="28695" spans="8:14" x14ac:dyDescent="0.55000000000000004">
      <c r="H28695" s="4"/>
      <c r="M28695" s="5"/>
      <c r="N28695" s="6"/>
    </row>
    <row r="28696" spans="8:14" x14ac:dyDescent="0.55000000000000004">
      <c r="H28696" s="4"/>
      <c r="M28696" s="5"/>
      <c r="N28696" s="6"/>
    </row>
    <row r="28697" spans="8:14" x14ac:dyDescent="0.55000000000000004">
      <c r="H28697" s="4"/>
      <c r="M28697" s="5"/>
      <c r="N28697" s="6"/>
    </row>
    <row r="28698" spans="8:14" x14ac:dyDescent="0.55000000000000004">
      <c r="H28698" s="4"/>
      <c r="M28698" s="5"/>
      <c r="N28698" s="6"/>
    </row>
    <row r="28699" spans="8:14" x14ac:dyDescent="0.55000000000000004">
      <c r="H28699" s="4"/>
      <c r="M28699" s="5"/>
      <c r="N28699" s="6"/>
    </row>
    <row r="28700" spans="8:14" x14ac:dyDescent="0.55000000000000004">
      <c r="H28700" s="4"/>
      <c r="M28700" s="5"/>
      <c r="N28700" s="6"/>
    </row>
    <row r="28701" spans="8:14" x14ac:dyDescent="0.55000000000000004">
      <c r="H28701" s="4"/>
      <c r="M28701" s="5"/>
      <c r="N28701" s="6"/>
    </row>
    <row r="28702" spans="8:14" x14ac:dyDescent="0.55000000000000004">
      <c r="H28702" s="4"/>
      <c r="M28702" s="5"/>
      <c r="N28702" s="6"/>
    </row>
    <row r="28703" spans="8:14" x14ac:dyDescent="0.55000000000000004">
      <c r="H28703" s="4"/>
      <c r="M28703" s="5"/>
      <c r="N28703" s="6"/>
    </row>
    <row r="28704" spans="8:14" x14ac:dyDescent="0.55000000000000004">
      <c r="H28704" s="4"/>
      <c r="M28704" s="5"/>
      <c r="N28704" s="6"/>
    </row>
    <row r="28705" spans="8:14" x14ac:dyDescent="0.55000000000000004">
      <c r="H28705" s="4"/>
      <c r="M28705" s="5"/>
      <c r="N28705" s="6"/>
    </row>
    <row r="28706" spans="8:14" x14ac:dyDescent="0.55000000000000004">
      <c r="H28706" s="4"/>
      <c r="M28706" s="5"/>
      <c r="N28706" s="6"/>
    </row>
    <row r="28707" spans="8:14" x14ac:dyDescent="0.55000000000000004">
      <c r="H28707" s="4"/>
      <c r="M28707" s="5"/>
      <c r="N28707" s="6"/>
    </row>
    <row r="28708" spans="8:14" x14ac:dyDescent="0.55000000000000004">
      <c r="H28708" s="4"/>
      <c r="M28708" s="5"/>
      <c r="N28708" s="6"/>
    </row>
    <row r="28709" spans="8:14" x14ac:dyDescent="0.55000000000000004">
      <c r="H28709" s="4"/>
      <c r="M28709" s="5"/>
      <c r="N28709" s="6"/>
    </row>
    <row r="28710" spans="8:14" x14ac:dyDescent="0.55000000000000004">
      <c r="H28710" s="4"/>
      <c r="M28710" s="5"/>
      <c r="N28710" s="6"/>
    </row>
    <row r="28711" spans="8:14" x14ac:dyDescent="0.55000000000000004">
      <c r="H28711" s="4"/>
      <c r="M28711" s="5"/>
      <c r="N28711" s="6"/>
    </row>
    <row r="28712" spans="8:14" x14ac:dyDescent="0.55000000000000004">
      <c r="H28712" s="4"/>
      <c r="M28712" s="5"/>
      <c r="N28712" s="6"/>
    </row>
    <row r="28713" spans="8:14" x14ac:dyDescent="0.55000000000000004">
      <c r="H28713" s="4"/>
      <c r="M28713" s="5"/>
      <c r="N28713" s="6"/>
    </row>
    <row r="28714" spans="8:14" x14ac:dyDescent="0.55000000000000004">
      <c r="H28714" s="4"/>
      <c r="M28714" s="5"/>
      <c r="N28714" s="6"/>
    </row>
    <row r="28715" spans="8:14" x14ac:dyDescent="0.55000000000000004">
      <c r="H28715" s="4"/>
      <c r="M28715" s="5"/>
      <c r="N28715" s="6"/>
    </row>
    <row r="28716" spans="8:14" x14ac:dyDescent="0.55000000000000004">
      <c r="H28716" s="4"/>
      <c r="M28716" s="5"/>
      <c r="N28716" s="6"/>
    </row>
    <row r="28717" spans="8:14" x14ac:dyDescent="0.55000000000000004">
      <c r="H28717" s="4"/>
      <c r="M28717" s="5"/>
      <c r="N28717" s="6"/>
    </row>
    <row r="28718" spans="8:14" x14ac:dyDescent="0.55000000000000004">
      <c r="H28718" s="4"/>
      <c r="M28718" s="5"/>
      <c r="N28718" s="6"/>
    </row>
    <row r="28719" spans="8:14" x14ac:dyDescent="0.55000000000000004">
      <c r="H28719" s="4"/>
      <c r="M28719" s="5"/>
      <c r="N28719" s="6"/>
    </row>
    <row r="28720" spans="8:14" x14ac:dyDescent="0.55000000000000004">
      <c r="H28720" s="4"/>
      <c r="M28720" s="5"/>
      <c r="N28720" s="6"/>
    </row>
    <row r="28721" spans="8:14" x14ac:dyDescent="0.55000000000000004">
      <c r="H28721" s="4"/>
      <c r="M28721" s="5"/>
      <c r="N28721" s="6"/>
    </row>
    <row r="28722" spans="8:14" x14ac:dyDescent="0.55000000000000004">
      <c r="H28722" s="4"/>
      <c r="M28722" s="5"/>
      <c r="N28722" s="6"/>
    </row>
    <row r="28723" spans="8:14" x14ac:dyDescent="0.55000000000000004">
      <c r="H28723" s="4"/>
      <c r="M28723" s="5"/>
      <c r="N28723" s="6"/>
    </row>
    <row r="28724" spans="8:14" x14ac:dyDescent="0.55000000000000004">
      <c r="H28724" s="4"/>
      <c r="M28724" s="5"/>
      <c r="N28724" s="6"/>
    </row>
    <row r="28725" spans="8:14" x14ac:dyDescent="0.55000000000000004">
      <c r="H28725" s="4"/>
      <c r="M28725" s="5"/>
      <c r="N28725" s="6"/>
    </row>
    <row r="28726" spans="8:14" x14ac:dyDescent="0.55000000000000004">
      <c r="H28726" s="4"/>
      <c r="M28726" s="5"/>
      <c r="N28726" s="6"/>
    </row>
    <row r="28727" spans="8:14" x14ac:dyDescent="0.55000000000000004">
      <c r="H28727" s="4"/>
      <c r="M28727" s="5"/>
      <c r="N28727" s="6"/>
    </row>
    <row r="28728" spans="8:14" x14ac:dyDescent="0.55000000000000004">
      <c r="H28728" s="4"/>
      <c r="M28728" s="5"/>
      <c r="N28728" s="6"/>
    </row>
    <row r="28729" spans="8:14" x14ac:dyDescent="0.55000000000000004">
      <c r="H28729" s="4"/>
      <c r="M28729" s="5"/>
      <c r="N28729" s="6"/>
    </row>
    <row r="28730" spans="8:14" x14ac:dyDescent="0.55000000000000004">
      <c r="H28730" s="4"/>
      <c r="M28730" s="5"/>
      <c r="N28730" s="6"/>
    </row>
    <row r="28731" spans="8:14" x14ac:dyDescent="0.55000000000000004">
      <c r="H28731" s="4"/>
      <c r="M28731" s="5"/>
      <c r="N28731" s="6"/>
    </row>
    <row r="28732" spans="8:14" x14ac:dyDescent="0.55000000000000004">
      <c r="H28732" s="4"/>
      <c r="M28732" s="5"/>
      <c r="N28732" s="6"/>
    </row>
    <row r="28733" spans="8:14" x14ac:dyDescent="0.55000000000000004">
      <c r="H28733" s="4"/>
      <c r="M28733" s="5"/>
      <c r="N28733" s="6"/>
    </row>
    <row r="28734" spans="8:14" x14ac:dyDescent="0.55000000000000004">
      <c r="H28734" s="4"/>
      <c r="M28734" s="5"/>
      <c r="N28734" s="6"/>
    </row>
    <row r="28735" spans="8:14" x14ac:dyDescent="0.55000000000000004">
      <c r="H28735" s="4"/>
      <c r="M28735" s="5"/>
      <c r="N28735" s="6"/>
    </row>
    <row r="28736" spans="8:14" x14ac:dyDescent="0.55000000000000004">
      <c r="H28736" s="4"/>
      <c r="M28736" s="5"/>
      <c r="N28736" s="6"/>
    </row>
    <row r="28737" spans="8:14" x14ac:dyDescent="0.55000000000000004">
      <c r="H28737" s="4"/>
      <c r="M28737" s="5"/>
      <c r="N28737" s="6"/>
    </row>
    <row r="28738" spans="8:14" x14ac:dyDescent="0.55000000000000004">
      <c r="H28738" s="4"/>
      <c r="M28738" s="5"/>
      <c r="N28738" s="6"/>
    </row>
    <row r="28739" spans="8:14" x14ac:dyDescent="0.55000000000000004">
      <c r="H28739" s="4"/>
      <c r="M28739" s="5"/>
      <c r="N28739" s="6"/>
    </row>
    <row r="28740" spans="8:14" x14ac:dyDescent="0.55000000000000004">
      <c r="H28740" s="4"/>
      <c r="M28740" s="5"/>
      <c r="N28740" s="6"/>
    </row>
    <row r="28741" spans="8:14" x14ac:dyDescent="0.55000000000000004">
      <c r="H28741" s="4"/>
      <c r="M28741" s="5"/>
      <c r="N28741" s="6"/>
    </row>
    <row r="28742" spans="8:14" x14ac:dyDescent="0.55000000000000004">
      <c r="H28742" s="4"/>
      <c r="M28742" s="5"/>
      <c r="N28742" s="6"/>
    </row>
    <row r="28743" spans="8:14" x14ac:dyDescent="0.55000000000000004">
      <c r="H28743" s="4"/>
      <c r="M28743" s="5"/>
      <c r="N28743" s="6"/>
    </row>
    <row r="28744" spans="8:14" x14ac:dyDescent="0.55000000000000004">
      <c r="H28744" s="4"/>
      <c r="M28744" s="5"/>
      <c r="N28744" s="6"/>
    </row>
    <row r="28745" spans="8:14" x14ac:dyDescent="0.55000000000000004">
      <c r="H28745" s="4"/>
      <c r="M28745" s="5"/>
      <c r="N28745" s="6"/>
    </row>
    <row r="28746" spans="8:14" x14ac:dyDescent="0.55000000000000004">
      <c r="H28746" s="4"/>
      <c r="M28746" s="5"/>
      <c r="N28746" s="6"/>
    </row>
    <row r="28747" spans="8:14" x14ac:dyDescent="0.55000000000000004">
      <c r="H28747" s="4"/>
      <c r="M28747" s="5"/>
      <c r="N28747" s="6"/>
    </row>
    <row r="28748" spans="8:14" x14ac:dyDescent="0.55000000000000004">
      <c r="H28748" s="4"/>
      <c r="M28748" s="5"/>
      <c r="N28748" s="6"/>
    </row>
    <row r="28749" spans="8:14" x14ac:dyDescent="0.55000000000000004">
      <c r="H28749" s="4"/>
      <c r="M28749" s="5"/>
      <c r="N28749" s="6"/>
    </row>
    <row r="28750" spans="8:14" x14ac:dyDescent="0.55000000000000004">
      <c r="H28750" s="4"/>
      <c r="M28750" s="5"/>
      <c r="N28750" s="6"/>
    </row>
    <row r="28751" spans="8:14" x14ac:dyDescent="0.55000000000000004">
      <c r="H28751" s="4"/>
      <c r="M28751" s="5"/>
      <c r="N28751" s="6"/>
    </row>
    <row r="28752" spans="8:14" x14ac:dyDescent="0.55000000000000004">
      <c r="H28752" s="4"/>
      <c r="M28752" s="5"/>
      <c r="N28752" s="6"/>
    </row>
    <row r="28753" spans="8:14" x14ac:dyDescent="0.55000000000000004">
      <c r="H28753" s="4"/>
      <c r="M28753" s="5"/>
      <c r="N28753" s="6"/>
    </row>
    <row r="28754" spans="8:14" x14ac:dyDescent="0.55000000000000004">
      <c r="H28754" s="4"/>
      <c r="M28754" s="5"/>
      <c r="N28754" s="6"/>
    </row>
    <row r="28755" spans="8:14" x14ac:dyDescent="0.55000000000000004">
      <c r="H28755" s="4"/>
      <c r="M28755" s="5"/>
      <c r="N28755" s="6"/>
    </row>
    <row r="28756" spans="8:14" x14ac:dyDescent="0.55000000000000004">
      <c r="H28756" s="4"/>
      <c r="M28756" s="5"/>
      <c r="N28756" s="6"/>
    </row>
    <row r="28757" spans="8:14" x14ac:dyDescent="0.55000000000000004">
      <c r="H28757" s="4"/>
      <c r="M28757" s="5"/>
      <c r="N28757" s="6"/>
    </row>
    <row r="28758" spans="8:14" x14ac:dyDescent="0.55000000000000004">
      <c r="H28758" s="4"/>
      <c r="M28758" s="5"/>
      <c r="N28758" s="6"/>
    </row>
    <row r="28759" spans="8:14" x14ac:dyDescent="0.55000000000000004">
      <c r="H28759" s="4"/>
      <c r="M28759" s="5"/>
      <c r="N28759" s="6"/>
    </row>
    <row r="28760" spans="8:14" x14ac:dyDescent="0.55000000000000004">
      <c r="H28760" s="4"/>
      <c r="M28760" s="5"/>
      <c r="N28760" s="6"/>
    </row>
    <row r="28761" spans="8:14" x14ac:dyDescent="0.55000000000000004">
      <c r="H28761" s="4"/>
      <c r="M28761" s="5"/>
      <c r="N28761" s="6"/>
    </row>
    <row r="28762" spans="8:14" x14ac:dyDescent="0.55000000000000004">
      <c r="H28762" s="4"/>
      <c r="M28762" s="5"/>
      <c r="N28762" s="6"/>
    </row>
    <row r="28763" spans="8:14" x14ac:dyDescent="0.55000000000000004">
      <c r="H28763" s="4"/>
      <c r="M28763" s="5"/>
      <c r="N28763" s="6"/>
    </row>
    <row r="28764" spans="8:14" x14ac:dyDescent="0.55000000000000004">
      <c r="H28764" s="4"/>
      <c r="M28764" s="5"/>
      <c r="N28764" s="6"/>
    </row>
    <row r="28765" spans="8:14" x14ac:dyDescent="0.55000000000000004">
      <c r="H28765" s="4"/>
      <c r="M28765" s="5"/>
      <c r="N28765" s="6"/>
    </row>
    <row r="28766" spans="8:14" x14ac:dyDescent="0.55000000000000004">
      <c r="H28766" s="4"/>
      <c r="M28766" s="5"/>
      <c r="N28766" s="6"/>
    </row>
    <row r="28767" spans="8:14" x14ac:dyDescent="0.55000000000000004">
      <c r="H28767" s="4"/>
      <c r="M28767" s="5"/>
      <c r="N28767" s="6"/>
    </row>
    <row r="28768" spans="8:14" x14ac:dyDescent="0.55000000000000004">
      <c r="H28768" s="4"/>
      <c r="M28768" s="5"/>
      <c r="N28768" s="6"/>
    </row>
    <row r="28769" spans="8:14" x14ac:dyDescent="0.55000000000000004">
      <c r="H28769" s="4"/>
      <c r="M28769" s="5"/>
      <c r="N28769" s="6"/>
    </row>
    <row r="28770" spans="8:14" x14ac:dyDescent="0.55000000000000004">
      <c r="H28770" s="4"/>
      <c r="M28770" s="5"/>
      <c r="N28770" s="6"/>
    </row>
    <row r="28771" spans="8:14" x14ac:dyDescent="0.55000000000000004">
      <c r="H28771" s="4"/>
      <c r="M28771" s="5"/>
      <c r="N28771" s="6"/>
    </row>
    <row r="28772" spans="8:14" x14ac:dyDescent="0.55000000000000004">
      <c r="H28772" s="4"/>
      <c r="M28772" s="5"/>
      <c r="N28772" s="6"/>
    </row>
    <row r="28773" spans="8:14" x14ac:dyDescent="0.55000000000000004">
      <c r="H28773" s="4"/>
      <c r="M28773" s="5"/>
      <c r="N28773" s="6"/>
    </row>
    <row r="28774" spans="8:14" x14ac:dyDescent="0.55000000000000004">
      <c r="H28774" s="4"/>
      <c r="M28774" s="5"/>
      <c r="N28774" s="6"/>
    </row>
    <row r="28775" spans="8:14" x14ac:dyDescent="0.55000000000000004">
      <c r="H28775" s="4"/>
      <c r="M28775" s="5"/>
      <c r="N28775" s="6"/>
    </row>
    <row r="28776" spans="8:14" x14ac:dyDescent="0.55000000000000004">
      <c r="H28776" s="4"/>
      <c r="M28776" s="5"/>
      <c r="N28776" s="6"/>
    </row>
    <row r="28777" spans="8:14" x14ac:dyDescent="0.55000000000000004">
      <c r="H28777" s="4"/>
      <c r="M28777" s="5"/>
      <c r="N28777" s="6"/>
    </row>
    <row r="28778" spans="8:14" x14ac:dyDescent="0.55000000000000004">
      <c r="H28778" s="4"/>
      <c r="M28778" s="5"/>
      <c r="N28778" s="6"/>
    </row>
    <row r="28779" spans="8:14" x14ac:dyDescent="0.55000000000000004">
      <c r="H28779" s="4"/>
      <c r="M28779" s="5"/>
      <c r="N28779" s="6"/>
    </row>
    <row r="28780" spans="8:14" x14ac:dyDescent="0.55000000000000004">
      <c r="H28780" s="4"/>
      <c r="M28780" s="5"/>
      <c r="N28780" s="6"/>
    </row>
    <row r="28781" spans="8:14" x14ac:dyDescent="0.55000000000000004">
      <c r="H28781" s="4"/>
      <c r="M28781" s="5"/>
      <c r="N28781" s="6"/>
    </row>
    <row r="28782" spans="8:14" x14ac:dyDescent="0.55000000000000004">
      <c r="H28782" s="4"/>
      <c r="M28782" s="5"/>
      <c r="N28782" s="6"/>
    </row>
    <row r="28783" spans="8:14" x14ac:dyDescent="0.55000000000000004">
      <c r="H28783" s="4"/>
      <c r="M28783" s="5"/>
      <c r="N28783" s="6"/>
    </row>
    <row r="28784" spans="8:14" x14ac:dyDescent="0.55000000000000004">
      <c r="H28784" s="4"/>
      <c r="M28784" s="5"/>
      <c r="N28784" s="6"/>
    </row>
    <row r="28785" spans="8:14" x14ac:dyDescent="0.55000000000000004">
      <c r="H28785" s="4"/>
      <c r="M28785" s="5"/>
      <c r="N28785" s="6"/>
    </row>
    <row r="28786" spans="8:14" x14ac:dyDescent="0.55000000000000004">
      <c r="H28786" s="4"/>
      <c r="M28786" s="5"/>
      <c r="N28786" s="6"/>
    </row>
    <row r="28787" spans="8:14" x14ac:dyDescent="0.55000000000000004">
      <c r="H28787" s="4"/>
      <c r="M28787" s="5"/>
      <c r="N28787" s="6"/>
    </row>
    <row r="28788" spans="8:14" x14ac:dyDescent="0.55000000000000004">
      <c r="H28788" s="4"/>
      <c r="M28788" s="5"/>
      <c r="N28788" s="6"/>
    </row>
    <row r="28789" spans="8:14" x14ac:dyDescent="0.55000000000000004">
      <c r="H28789" s="4"/>
      <c r="M28789" s="5"/>
      <c r="N28789" s="6"/>
    </row>
    <row r="28790" spans="8:14" x14ac:dyDescent="0.55000000000000004">
      <c r="H28790" s="4"/>
      <c r="M28790" s="5"/>
      <c r="N28790" s="6"/>
    </row>
    <row r="28791" spans="8:14" x14ac:dyDescent="0.55000000000000004">
      <c r="H28791" s="4"/>
      <c r="M28791" s="5"/>
      <c r="N28791" s="6"/>
    </row>
    <row r="28792" spans="8:14" x14ac:dyDescent="0.55000000000000004">
      <c r="H28792" s="4"/>
      <c r="M28792" s="5"/>
      <c r="N28792" s="6"/>
    </row>
    <row r="28793" spans="8:14" x14ac:dyDescent="0.55000000000000004">
      <c r="H28793" s="4"/>
      <c r="M28793" s="5"/>
      <c r="N28793" s="6"/>
    </row>
    <row r="28794" spans="8:14" x14ac:dyDescent="0.55000000000000004">
      <c r="H28794" s="4"/>
      <c r="M28794" s="5"/>
      <c r="N28794" s="6"/>
    </row>
    <row r="28795" spans="8:14" x14ac:dyDescent="0.55000000000000004">
      <c r="H28795" s="4"/>
      <c r="M28795" s="5"/>
      <c r="N28795" s="6"/>
    </row>
    <row r="28796" spans="8:14" x14ac:dyDescent="0.55000000000000004">
      <c r="H28796" s="4"/>
      <c r="M28796" s="5"/>
      <c r="N28796" s="6"/>
    </row>
    <row r="28797" spans="8:14" x14ac:dyDescent="0.55000000000000004">
      <c r="H28797" s="4"/>
      <c r="M28797" s="5"/>
      <c r="N28797" s="6"/>
    </row>
    <row r="28798" spans="8:14" x14ac:dyDescent="0.55000000000000004">
      <c r="H28798" s="4"/>
      <c r="M28798" s="5"/>
      <c r="N28798" s="6"/>
    </row>
    <row r="28799" spans="8:14" x14ac:dyDescent="0.55000000000000004">
      <c r="H28799" s="4"/>
      <c r="M28799" s="5"/>
      <c r="N28799" s="6"/>
    </row>
    <row r="28800" spans="8:14" x14ac:dyDescent="0.55000000000000004">
      <c r="H28800" s="4"/>
      <c r="M28800" s="5"/>
      <c r="N28800" s="6"/>
    </row>
    <row r="28801" spans="8:14" x14ac:dyDescent="0.55000000000000004">
      <c r="H28801" s="4"/>
      <c r="M28801" s="5"/>
      <c r="N28801" s="6"/>
    </row>
    <row r="28802" spans="8:14" x14ac:dyDescent="0.55000000000000004">
      <c r="H28802" s="4"/>
      <c r="M28802" s="5"/>
      <c r="N28802" s="6"/>
    </row>
    <row r="28803" spans="8:14" x14ac:dyDescent="0.55000000000000004">
      <c r="H28803" s="4"/>
      <c r="M28803" s="5"/>
      <c r="N28803" s="6"/>
    </row>
    <row r="28804" spans="8:14" x14ac:dyDescent="0.55000000000000004">
      <c r="H28804" s="4"/>
      <c r="M28804" s="5"/>
      <c r="N28804" s="6"/>
    </row>
    <row r="28805" spans="8:14" x14ac:dyDescent="0.55000000000000004">
      <c r="H28805" s="4"/>
      <c r="M28805" s="5"/>
      <c r="N28805" s="6"/>
    </row>
    <row r="28806" spans="8:14" x14ac:dyDescent="0.55000000000000004">
      <c r="H28806" s="4"/>
      <c r="M28806" s="5"/>
      <c r="N28806" s="6"/>
    </row>
    <row r="28807" spans="8:14" x14ac:dyDescent="0.55000000000000004">
      <c r="H28807" s="4"/>
      <c r="M28807" s="5"/>
      <c r="N28807" s="6"/>
    </row>
    <row r="28808" spans="8:14" x14ac:dyDescent="0.55000000000000004">
      <c r="H28808" s="4"/>
      <c r="M28808" s="5"/>
      <c r="N28808" s="6"/>
    </row>
    <row r="28809" spans="8:14" x14ac:dyDescent="0.55000000000000004">
      <c r="H28809" s="4"/>
      <c r="M28809" s="5"/>
      <c r="N28809" s="6"/>
    </row>
    <row r="28810" spans="8:14" x14ac:dyDescent="0.55000000000000004">
      <c r="H28810" s="4"/>
      <c r="M28810" s="5"/>
      <c r="N28810" s="6"/>
    </row>
    <row r="28811" spans="8:14" x14ac:dyDescent="0.55000000000000004">
      <c r="H28811" s="4"/>
      <c r="M28811" s="5"/>
      <c r="N28811" s="6"/>
    </row>
    <row r="28812" spans="8:14" x14ac:dyDescent="0.55000000000000004">
      <c r="H28812" s="4"/>
      <c r="M28812" s="5"/>
      <c r="N28812" s="6"/>
    </row>
    <row r="28813" spans="8:14" x14ac:dyDescent="0.55000000000000004">
      <c r="H28813" s="4"/>
      <c r="M28813" s="5"/>
      <c r="N28813" s="6"/>
    </row>
    <row r="28814" spans="8:14" x14ac:dyDescent="0.55000000000000004">
      <c r="H28814" s="4"/>
      <c r="M28814" s="5"/>
      <c r="N28814" s="6"/>
    </row>
    <row r="28815" spans="8:14" x14ac:dyDescent="0.55000000000000004">
      <c r="H28815" s="4"/>
      <c r="M28815" s="5"/>
      <c r="N28815" s="6"/>
    </row>
    <row r="28816" spans="8:14" x14ac:dyDescent="0.55000000000000004">
      <c r="H28816" s="4"/>
      <c r="M28816" s="5"/>
      <c r="N28816" s="6"/>
    </row>
    <row r="28817" spans="8:14" x14ac:dyDescent="0.55000000000000004">
      <c r="H28817" s="4"/>
      <c r="M28817" s="5"/>
      <c r="N28817" s="6"/>
    </row>
    <row r="28818" spans="8:14" x14ac:dyDescent="0.55000000000000004">
      <c r="H28818" s="4"/>
      <c r="M28818" s="5"/>
      <c r="N28818" s="6"/>
    </row>
    <row r="28819" spans="8:14" x14ac:dyDescent="0.55000000000000004">
      <c r="H28819" s="4"/>
      <c r="M28819" s="5"/>
      <c r="N28819" s="6"/>
    </row>
    <row r="28820" spans="8:14" x14ac:dyDescent="0.55000000000000004">
      <c r="H28820" s="4"/>
      <c r="M28820" s="5"/>
      <c r="N28820" s="6"/>
    </row>
    <row r="28821" spans="8:14" x14ac:dyDescent="0.55000000000000004">
      <c r="H28821" s="4"/>
      <c r="M28821" s="5"/>
      <c r="N28821" s="6"/>
    </row>
    <row r="28822" spans="8:14" x14ac:dyDescent="0.55000000000000004">
      <c r="H28822" s="4"/>
      <c r="M28822" s="5"/>
      <c r="N28822" s="6"/>
    </row>
    <row r="28823" spans="8:14" x14ac:dyDescent="0.55000000000000004">
      <c r="H28823" s="4"/>
      <c r="M28823" s="5"/>
      <c r="N28823" s="6"/>
    </row>
    <row r="28824" spans="8:14" x14ac:dyDescent="0.55000000000000004">
      <c r="H28824" s="4"/>
      <c r="M28824" s="5"/>
      <c r="N28824" s="6"/>
    </row>
    <row r="28825" spans="8:14" x14ac:dyDescent="0.55000000000000004">
      <c r="H28825" s="4"/>
      <c r="M28825" s="5"/>
      <c r="N28825" s="6"/>
    </row>
    <row r="28826" spans="8:14" x14ac:dyDescent="0.55000000000000004">
      <c r="H28826" s="4"/>
      <c r="M28826" s="5"/>
      <c r="N28826" s="6"/>
    </row>
    <row r="28827" spans="8:14" x14ac:dyDescent="0.55000000000000004">
      <c r="H28827" s="4"/>
      <c r="M28827" s="5"/>
      <c r="N28827" s="6"/>
    </row>
    <row r="28828" spans="8:14" x14ac:dyDescent="0.55000000000000004">
      <c r="H28828" s="4"/>
      <c r="M28828" s="5"/>
      <c r="N28828" s="6"/>
    </row>
    <row r="28829" spans="8:14" x14ac:dyDescent="0.55000000000000004">
      <c r="H28829" s="4"/>
      <c r="M28829" s="5"/>
      <c r="N28829" s="6"/>
    </row>
    <row r="28830" spans="8:14" x14ac:dyDescent="0.55000000000000004">
      <c r="H28830" s="4"/>
      <c r="M28830" s="5"/>
      <c r="N28830" s="6"/>
    </row>
    <row r="28831" spans="8:14" x14ac:dyDescent="0.55000000000000004">
      <c r="H28831" s="4"/>
      <c r="M28831" s="5"/>
      <c r="N28831" s="6"/>
    </row>
    <row r="28832" spans="8:14" x14ac:dyDescent="0.55000000000000004">
      <c r="H28832" s="4"/>
      <c r="M28832" s="5"/>
      <c r="N28832" s="6"/>
    </row>
    <row r="28833" spans="8:14" x14ac:dyDescent="0.55000000000000004">
      <c r="H28833" s="4"/>
      <c r="M28833" s="5"/>
      <c r="N28833" s="6"/>
    </row>
    <row r="28834" spans="8:14" x14ac:dyDescent="0.55000000000000004">
      <c r="H28834" s="4"/>
      <c r="M28834" s="5"/>
      <c r="N28834" s="6"/>
    </row>
    <row r="28835" spans="8:14" x14ac:dyDescent="0.55000000000000004">
      <c r="H28835" s="4"/>
      <c r="M28835" s="5"/>
      <c r="N28835" s="6"/>
    </row>
    <row r="28836" spans="8:14" x14ac:dyDescent="0.55000000000000004">
      <c r="H28836" s="4"/>
      <c r="M28836" s="5"/>
      <c r="N28836" s="6"/>
    </row>
    <row r="28837" spans="8:14" x14ac:dyDescent="0.55000000000000004">
      <c r="H28837" s="4"/>
      <c r="M28837" s="5"/>
      <c r="N28837" s="6"/>
    </row>
    <row r="28838" spans="8:14" x14ac:dyDescent="0.55000000000000004">
      <c r="H28838" s="4"/>
      <c r="M28838" s="5"/>
      <c r="N28838" s="6"/>
    </row>
    <row r="28839" spans="8:14" x14ac:dyDescent="0.55000000000000004">
      <c r="H28839" s="4"/>
      <c r="M28839" s="5"/>
      <c r="N28839" s="6"/>
    </row>
    <row r="28840" spans="8:14" x14ac:dyDescent="0.55000000000000004">
      <c r="H28840" s="4"/>
      <c r="M28840" s="5"/>
      <c r="N28840" s="6"/>
    </row>
    <row r="28841" spans="8:14" x14ac:dyDescent="0.55000000000000004">
      <c r="H28841" s="4"/>
      <c r="M28841" s="5"/>
      <c r="N28841" s="6"/>
    </row>
    <row r="28842" spans="8:14" x14ac:dyDescent="0.55000000000000004">
      <c r="H28842" s="4"/>
      <c r="M28842" s="5"/>
      <c r="N28842" s="6"/>
    </row>
    <row r="28843" spans="8:14" x14ac:dyDescent="0.55000000000000004">
      <c r="H28843" s="4"/>
      <c r="M28843" s="5"/>
      <c r="N28843" s="6"/>
    </row>
    <row r="28844" spans="8:14" x14ac:dyDescent="0.55000000000000004">
      <c r="H28844" s="4"/>
      <c r="M28844" s="5"/>
      <c r="N28844" s="6"/>
    </row>
    <row r="28845" spans="8:14" x14ac:dyDescent="0.55000000000000004">
      <c r="H28845" s="4"/>
      <c r="M28845" s="5"/>
      <c r="N28845" s="6"/>
    </row>
    <row r="28846" spans="8:14" x14ac:dyDescent="0.55000000000000004">
      <c r="H28846" s="4"/>
      <c r="M28846" s="5"/>
      <c r="N28846" s="6"/>
    </row>
    <row r="28847" spans="8:14" x14ac:dyDescent="0.55000000000000004">
      <c r="H28847" s="4"/>
      <c r="M28847" s="5"/>
      <c r="N28847" s="6"/>
    </row>
    <row r="28848" spans="8:14" x14ac:dyDescent="0.55000000000000004">
      <c r="H28848" s="4"/>
      <c r="M28848" s="5"/>
      <c r="N28848" s="6"/>
    </row>
    <row r="28849" spans="8:14" x14ac:dyDescent="0.55000000000000004">
      <c r="H28849" s="4"/>
      <c r="M28849" s="5"/>
      <c r="N28849" s="6"/>
    </row>
    <row r="28850" spans="8:14" x14ac:dyDescent="0.55000000000000004">
      <c r="H28850" s="4"/>
      <c r="M28850" s="5"/>
      <c r="N28850" s="6"/>
    </row>
    <row r="28851" spans="8:14" x14ac:dyDescent="0.55000000000000004">
      <c r="H28851" s="4"/>
      <c r="M28851" s="5"/>
      <c r="N28851" s="6"/>
    </row>
    <row r="28852" spans="8:14" x14ac:dyDescent="0.55000000000000004">
      <c r="H28852" s="4"/>
      <c r="M28852" s="5"/>
      <c r="N28852" s="6"/>
    </row>
    <row r="28853" spans="8:14" x14ac:dyDescent="0.55000000000000004">
      <c r="H28853" s="4"/>
      <c r="M28853" s="5"/>
      <c r="N28853" s="6"/>
    </row>
    <row r="28854" spans="8:14" x14ac:dyDescent="0.55000000000000004">
      <c r="H28854" s="4"/>
      <c r="M28854" s="5"/>
      <c r="N28854" s="6"/>
    </row>
    <row r="28855" spans="8:14" x14ac:dyDescent="0.55000000000000004">
      <c r="H28855" s="4"/>
      <c r="M28855" s="5"/>
      <c r="N28855" s="6"/>
    </row>
    <row r="28856" spans="8:14" x14ac:dyDescent="0.55000000000000004">
      <c r="H28856" s="4"/>
      <c r="M28856" s="5"/>
      <c r="N28856" s="6"/>
    </row>
    <row r="28857" spans="8:14" x14ac:dyDescent="0.55000000000000004">
      <c r="H28857" s="4"/>
      <c r="M28857" s="5"/>
      <c r="N28857" s="6"/>
    </row>
    <row r="28858" spans="8:14" x14ac:dyDescent="0.55000000000000004">
      <c r="H28858" s="4"/>
      <c r="M28858" s="5"/>
      <c r="N28858" s="6"/>
    </row>
    <row r="28859" spans="8:14" x14ac:dyDescent="0.55000000000000004">
      <c r="H28859" s="4"/>
      <c r="M28859" s="5"/>
      <c r="N28859" s="6"/>
    </row>
    <row r="28860" spans="8:14" x14ac:dyDescent="0.55000000000000004">
      <c r="H28860" s="4"/>
      <c r="M28860" s="5"/>
      <c r="N28860" s="6"/>
    </row>
    <row r="28861" spans="8:14" x14ac:dyDescent="0.55000000000000004">
      <c r="H28861" s="4"/>
      <c r="M28861" s="5"/>
      <c r="N28861" s="6"/>
    </row>
    <row r="28862" spans="8:14" x14ac:dyDescent="0.55000000000000004">
      <c r="H28862" s="4"/>
      <c r="M28862" s="5"/>
      <c r="N28862" s="6"/>
    </row>
    <row r="28863" spans="8:14" x14ac:dyDescent="0.55000000000000004">
      <c r="H28863" s="4"/>
      <c r="M28863" s="5"/>
      <c r="N28863" s="6"/>
    </row>
    <row r="28864" spans="8:14" x14ac:dyDescent="0.55000000000000004">
      <c r="H28864" s="4"/>
      <c r="M28864" s="5"/>
      <c r="N28864" s="6"/>
    </row>
    <row r="28865" spans="8:14" x14ac:dyDescent="0.55000000000000004">
      <c r="H28865" s="4"/>
      <c r="M28865" s="5"/>
      <c r="N28865" s="6"/>
    </row>
    <row r="28866" spans="8:14" x14ac:dyDescent="0.55000000000000004">
      <c r="H28866" s="4"/>
      <c r="M28866" s="5"/>
      <c r="N28866" s="6"/>
    </row>
    <row r="28867" spans="8:14" x14ac:dyDescent="0.55000000000000004">
      <c r="H28867" s="4"/>
      <c r="M28867" s="5"/>
      <c r="N28867" s="6"/>
    </row>
    <row r="28868" spans="8:14" x14ac:dyDescent="0.55000000000000004">
      <c r="H28868" s="4"/>
      <c r="M28868" s="5"/>
      <c r="N28868" s="6"/>
    </row>
    <row r="28869" spans="8:14" x14ac:dyDescent="0.55000000000000004">
      <c r="H28869" s="4"/>
      <c r="M28869" s="5"/>
      <c r="N28869" s="6"/>
    </row>
    <row r="28870" spans="8:14" x14ac:dyDescent="0.55000000000000004">
      <c r="H28870" s="4"/>
      <c r="M28870" s="5"/>
      <c r="N28870" s="6"/>
    </row>
    <row r="28871" spans="8:14" x14ac:dyDescent="0.55000000000000004">
      <c r="H28871" s="4"/>
      <c r="M28871" s="5"/>
      <c r="N28871" s="6"/>
    </row>
    <row r="28872" spans="8:14" x14ac:dyDescent="0.55000000000000004">
      <c r="H28872" s="4"/>
      <c r="M28872" s="5"/>
      <c r="N28872" s="6"/>
    </row>
    <row r="28873" spans="8:14" x14ac:dyDescent="0.55000000000000004">
      <c r="H28873" s="4"/>
      <c r="M28873" s="5"/>
      <c r="N28873" s="6"/>
    </row>
    <row r="28874" spans="8:14" x14ac:dyDescent="0.55000000000000004">
      <c r="H28874" s="4"/>
      <c r="M28874" s="5"/>
      <c r="N28874" s="6"/>
    </row>
    <row r="28875" spans="8:14" x14ac:dyDescent="0.55000000000000004">
      <c r="H28875" s="4"/>
      <c r="M28875" s="5"/>
      <c r="N28875" s="6"/>
    </row>
    <row r="28876" spans="8:14" x14ac:dyDescent="0.55000000000000004">
      <c r="H28876" s="4"/>
      <c r="M28876" s="5"/>
      <c r="N28876" s="6"/>
    </row>
    <row r="28877" spans="8:14" x14ac:dyDescent="0.55000000000000004">
      <c r="H28877" s="4"/>
      <c r="M28877" s="5"/>
      <c r="N28877" s="6"/>
    </row>
    <row r="28878" spans="8:14" x14ac:dyDescent="0.55000000000000004">
      <c r="H28878" s="4"/>
      <c r="M28878" s="5"/>
      <c r="N28878" s="6"/>
    </row>
    <row r="28879" spans="8:14" x14ac:dyDescent="0.55000000000000004">
      <c r="H28879" s="4"/>
      <c r="M28879" s="5"/>
      <c r="N28879" s="6"/>
    </row>
    <row r="28880" spans="8:14" x14ac:dyDescent="0.55000000000000004">
      <c r="H28880" s="4"/>
      <c r="M28880" s="5"/>
      <c r="N28880" s="6"/>
    </row>
    <row r="28881" spans="8:14" x14ac:dyDescent="0.55000000000000004">
      <c r="H28881" s="4"/>
      <c r="M28881" s="5"/>
      <c r="N28881" s="6"/>
    </row>
    <row r="28882" spans="8:14" x14ac:dyDescent="0.55000000000000004">
      <c r="H28882" s="4"/>
      <c r="M28882" s="5"/>
      <c r="N28882" s="6"/>
    </row>
    <row r="28883" spans="8:14" x14ac:dyDescent="0.55000000000000004">
      <c r="H28883" s="4"/>
      <c r="M28883" s="5"/>
      <c r="N28883" s="6"/>
    </row>
    <row r="28884" spans="8:14" x14ac:dyDescent="0.55000000000000004">
      <c r="H28884" s="4"/>
      <c r="M28884" s="5"/>
      <c r="N28884" s="6"/>
    </row>
    <row r="28885" spans="8:14" x14ac:dyDescent="0.55000000000000004">
      <c r="H28885" s="4"/>
      <c r="M28885" s="5"/>
      <c r="N28885" s="6"/>
    </row>
    <row r="28886" spans="8:14" x14ac:dyDescent="0.55000000000000004">
      <c r="H28886" s="4"/>
      <c r="M28886" s="5"/>
      <c r="N28886" s="6"/>
    </row>
    <row r="28887" spans="8:14" x14ac:dyDescent="0.55000000000000004">
      <c r="H28887" s="4"/>
      <c r="M28887" s="5"/>
      <c r="N28887" s="6"/>
    </row>
    <row r="28888" spans="8:14" x14ac:dyDescent="0.55000000000000004">
      <c r="H28888" s="4"/>
      <c r="M28888" s="5"/>
      <c r="N28888" s="6"/>
    </row>
    <row r="28889" spans="8:14" x14ac:dyDescent="0.55000000000000004">
      <c r="H28889" s="4"/>
      <c r="M28889" s="5"/>
      <c r="N28889" s="6"/>
    </row>
    <row r="28890" spans="8:14" x14ac:dyDescent="0.55000000000000004">
      <c r="H28890" s="4"/>
      <c r="M28890" s="5"/>
      <c r="N28890" s="6"/>
    </row>
    <row r="28891" spans="8:14" x14ac:dyDescent="0.55000000000000004">
      <c r="H28891" s="4"/>
      <c r="M28891" s="5"/>
      <c r="N28891" s="6"/>
    </row>
    <row r="28892" spans="8:14" x14ac:dyDescent="0.55000000000000004">
      <c r="H28892" s="4"/>
      <c r="M28892" s="5"/>
      <c r="N28892" s="6"/>
    </row>
    <row r="28893" spans="8:14" x14ac:dyDescent="0.55000000000000004">
      <c r="H28893" s="4"/>
      <c r="M28893" s="5"/>
      <c r="N28893" s="6"/>
    </row>
    <row r="28894" spans="8:14" x14ac:dyDescent="0.55000000000000004">
      <c r="H28894" s="4"/>
      <c r="M28894" s="5"/>
      <c r="N28894" s="6"/>
    </row>
    <row r="28895" spans="8:14" x14ac:dyDescent="0.55000000000000004">
      <c r="H28895" s="4"/>
      <c r="M28895" s="5"/>
      <c r="N28895" s="6"/>
    </row>
    <row r="28896" spans="8:14" x14ac:dyDescent="0.55000000000000004">
      <c r="H28896" s="4"/>
      <c r="M28896" s="5"/>
      <c r="N28896" s="6"/>
    </row>
    <row r="28897" spans="8:14" x14ac:dyDescent="0.55000000000000004">
      <c r="H28897" s="4"/>
      <c r="M28897" s="5"/>
      <c r="N28897" s="6"/>
    </row>
    <row r="28898" spans="8:14" x14ac:dyDescent="0.55000000000000004">
      <c r="H28898" s="4"/>
      <c r="M28898" s="5"/>
      <c r="N28898" s="6"/>
    </row>
    <row r="28899" spans="8:14" x14ac:dyDescent="0.55000000000000004">
      <c r="H28899" s="4"/>
      <c r="M28899" s="5"/>
      <c r="N28899" s="6"/>
    </row>
    <row r="28900" spans="8:14" x14ac:dyDescent="0.55000000000000004">
      <c r="H28900" s="4"/>
      <c r="M28900" s="5"/>
      <c r="N28900" s="6"/>
    </row>
    <row r="28901" spans="8:14" x14ac:dyDescent="0.55000000000000004">
      <c r="H28901" s="4"/>
      <c r="M28901" s="5"/>
      <c r="N28901" s="6"/>
    </row>
    <row r="28902" spans="8:14" x14ac:dyDescent="0.55000000000000004">
      <c r="H28902" s="4"/>
      <c r="M28902" s="5"/>
      <c r="N28902" s="6"/>
    </row>
    <row r="28903" spans="8:14" x14ac:dyDescent="0.55000000000000004">
      <c r="H28903" s="4"/>
      <c r="M28903" s="5"/>
      <c r="N28903" s="6"/>
    </row>
    <row r="28904" spans="8:14" x14ac:dyDescent="0.55000000000000004">
      <c r="H28904" s="4"/>
      <c r="M28904" s="5"/>
      <c r="N28904" s="6"/>
    </row>
    <row r="28905" spans="8:14" x14ac:dyDescent="0.55000000000000004">
      <c r="H28905" s="4"/>
      <c r="M28905" s="5"/>
      <c r="N28905" s="6"/>
    </row>
    <row r="28906" spans="8:14" x14ac:dyDescent="0.55000000000000004">
      <c r="H28906" s="4"/>
      <c r="M28906" s="5"/>
      <c r="N28906" s="6"/>
    </row>
    <row r="28907" spans="8:14" x14ac:dyDescent="0.55000000000000004">
      <c r="H28907" s="4"/>
      <c r="M28907" s="5"/>
      <c r="N28907" s="6"/>
    </row>
    <row r="28908" spans="8:14" x14ac:dyDescent="0.55000000000000004">
      <c r="H28908" s="4"/>
      <c r="M28908" s="5"/>
      <c r="N28908" s="6"/>
    </row>
    <row r="28909" spans="8:14" x14ac:dyDescent="0.55000000000000004">
      <c r="H28909" s="4"/>
      <c r="M28909" s="5"/>
      <c r="N28909" s="6"/>
    </row>
    <row r="28910" spans="8:14" x14ac:dyDescent="0.55000000000000004">
      <c r="H28910" s="4"/>
      <c r="M28910" s="5"/>
      <c r="N28910" s="6"/>
    </row>
    <row r="28911" spans="8:14" x14ac:dyDescent="0.55000000000000004">
      <c r="H28911" s="4"/>
      <c r="M28911" s="5"/>
      <c r="N28911" s="6"/>
    </row>
    <row r="28912" spans="8:14" x14ac:dyDescent="0.55000000000000004">
      <c r="H28912" s="4"/>
      <c r="M28912" s="5"/>
      <c r="N28912" s="6"/>
    </row>
    <row r="28913" spans="8:14" x14ac:dyDescent="0.55000000000000004">
      <c r="H28913" s="4"/>
      <c r="M28913" s="5"/>
      <c r="N28913" s="6"/>
    </row>
    <row r="28914" spans="8:14" x14ac:dyDescent="0.55000000000000004">
      <c r="H28914" s="4"/>
      <c r="M28914" s="5"/>
      <c r="N28914" s="6"/>
    </row>
    <row r="28915" spans="8:14" x14ac:dyDescent="0.55000000000000004">
      <c r="H28915" s="4"/>
      <c r="M28915" s="5"/>
      <c r="N28915" s="6"/>
    </row>
    <row r="28916" spans="8:14" x14ac:dyDescent="0.55000000000000004">
      <c r="H28916" s="4"/>
      <c r="M28916" s="5"/>
      <c r="N28916" s="6"/>
    </row>
    <row r="28917" spans="8:14" x14ac:dyDescent="0.55000000000000004">
      <c r="H28917" s="4"/>
      <c r="M28917" s="5"/>
      <c r="N28917" s="6"/>
    </row>
    <row r="28918" spans="8:14" x14ac:dyDescent="0.55000000000000004">
      <c r="H28918" s="4"/>
      <c r="M28918" s="5"/>
      <c r="N28918" s="6"/>
    </row>
    <row r="28919" spans="8:14" x14ac:dyDescent="0.55000000000000004">
      <c r="H28919" s="4"/>
      <c r="M28919" s="5"/>
      <c r="N28919" s="6"/>
    </row>
    <row r="28920" spans="8:14" x14ac:dyDescent="0.55000000000000004">
      <c r="H28920" s="4"/>
      <c r="M28920" s="5"/>
      <c r="N28920" s="6"/>
    </row>
    <row r="28921" spans="8:14" x14ac:dyDescent="0.55000000000000004">
      <c r="H28921" s="4"/>
      <c r="M28921" s="5"/>
      <c r="N28921" s="6"/>
    </row>
    <row r="28922" spans="8:14" x14ac:dyDescent="0.55000000000000004">
      <c r="H28922" s="4"/>
      <c r="M28922" s="5"/>
      <c r="N28922" s="6"/>
    </row>
    <row r="28923" spans="8:14" x14ac:dyDescent="0.55000000000000004">
      <c r="H28923" s="4"/>
      <c r="M28923" s="5"/>
      <c r="N28923" s="6"/>
    </row>
    <row r="28924" spans="8:14" x14ac:dyDescent="0.55000000000000004">
      <c r="H28924" s="4"/>
      <c r="M28924" s="5"/>
      <c r="N28924" s="6"/>
    </row>
    <row r="28925" spans="8:14" x14ac:dyDescent="0.55000000000000004">
      <c r="H28925" s="4"/>
      <c r="M28925" s="5"/>
      <c r="N28925" s="6"/>
    </row>
    <row r="28926" spans="8:14" x14ac:dyDescent="0.55000000000000004">
      <c r="H28926" s="4"/>
      <c r="M28926" s="5"/>
      <c r="N28926" s="6"/>
    </row>
    <row r="28927" spans="8:14" x14ac:dyDescent="0.55000000000000004">
      <c r="H28927" s="4"/>
      <c r="M28927" s="5"/>
      <c r="N28927" s="6"/>
    </row>
    <row r="28928" spans="8:14" x14ac:dyDescent="0.55000000000000004">
      <c r="H28928" s="4"/>
      <c r="M28928" s="5"/>
      <c r="N28928" s="6"/>
    </row>
    <row r="28929" spans="8:14" x14ac:dyDescent="0.55000000000000004">
      <c r="H28929" s="4"/>
      <c r="M28929" s="5"/>
      <c r="N28929" s="6"/>
    </row>
    <row r="28930" spans="8:14" x14ac:dyDescent="0.55000000000000004">
      <c r="H28930" s="4"/>
      <c r="M28930" s="5"/>
      <c r="N28930" s="6"/>
    </row>
    <row r="28931" spans="8:14" x14ac:dyDescent="0.55000000000000004">
      <c r="H28931" s="4"/>
      <c r="M28931" s="5"/>
      <c r="N28931" s="6"/>
    </row>
    <row r="28932" spans="8:14" x14ac:dyDescent="0.55000000000000004">
      <c r="H28932" s="4"/>
      <c r="M28932" s="5"/>
      <c r="N28932" s="6"/>
    </row>
    <row r="28933" spans="8:14" x14ac:dyDescent="0.55000000000000004">
      <c r="H28933" s="4"/>
      <c r="M28933" s="5"/>
      <c r="N28933" s="6"/>
    </row>
    <row r="28934" spans="8:14" x14ac:dyDescent="0.55000000000000004">
      <c r="H28934" s="4"/>
      <c r="M28934" s="5"/>
      <c r="N28934" s="6"/>
    </row>
    <row r="28935" spans="8:14" x14ac:dyDescent="0.55000000000000004">
      <c r="H28935" s="4"/>
      <c r="M28935" s="5"/>
      <c r="N28935" s="6"/>
    </row>
    <row r="28936" spans="8:14" x14ac:dyDescent="0.55000000000000004">
      <c r="H28936" s="4"/>
      <c r="M28936" s="5"/>
      <c r="N28936" s="6"/>
    </row>
    <row r="28937" spans="8:14" x14ac:dyDescent="0.55000000000000004">
      <c r="H28937" s="4"/>
      <c r="M28937" s="5"/>
      <c r="N28937" s="6"/>
    </row>
    <row r="28938" spans="8:14" x14ac:dyDescent="0.55000000000000004">
      <c r="H28938" s="4"/>
      <c r="M28938" s="5"/>
      <c r="N28938" s="6"/>
    </row>
    <row r="28939" spans="8:14" x14ac:dyDescent="0.55000000000000004">
      <c r="H28939" s="4"/>
      <c r="M28939" s="5"/>
      <c r="N28939" s="6"/>
    </row>
    <row r="28940" spans="8:14" x14ac:dyDescent="0.55000000000000004">
      <c r="H28940" s="4"/>
      <c r="M28940" s="5"/>
      <c r="N28940" s="6"/>
    </row>
    <row r="28941" spans="8:14" x14ac:dyDescent="0.55000000000000004">
      <c r="H28941" s="4"/>
      <c r="M28941" s="5"/>
      <c r="N28941" s="6"/>
    </row>
    <row r="28942" spans="8:14" x14ac:dyDescent="0.55000000000000004">
      <c r="H28942" s="4"/>
      <c r="M28942" s="5"/>
      <c r="N28942" s="6"/>
    </row>
    <row r="28943" spans="8:14" x14ac:dyDescent="0.55000000000000004">
      <c r="H28943" s="4"/>
      <c r="M28943" s="5"/>
      <c r="N28943" s="6"/>
    </row>
    <row r="28944" spans="8:14" x14ac:dyDescent="0.55000000000000004">
      <c r="H28944" s="4"/>
      <c r="M28944" s="5"/>
      <c r="N28944" s="6"/>
    </row>
    <row r="28945" spans="8:14" x14ac:dyDescent="0.55000000000000004">
      <c r="H28945" s="4"/>
      <c r="M28945" s="5"/>
      <c r="N28945" s="6"/>
    </row>
    <row r="28946" spans="8:14" x14ac:dyDescent="0.55000000000000004">
      <c r="H28946" s="4"/>
      <c r="M28946" s="5"/>
      <c r="N28946" s="6"/>
    </row>
    <row r="28947" spans="8:14" x14ac:dyDescent="0.55000000000000004">
      <c r="H28947" s="4"/>
      <c r="M28947" s="5"/>
      <c r="N28947" s="6"/>
    </row>
    <row r="28948" spans="8:14" x14ac:dyDescent="0.55000000000000004">
      <c r="H28948" s="4"/>
      <c r="M28948" s="5"/>
      <c r="N28948" s="6"/>
    </row>
    <row r="28949" spans="8:14" x14ac:dyDescent="0.55000000000000004">
      <c r="H28949" s="4"/>
      <c r="M28949" s="5"/>
      <c r="N28949" s="6"/>
    </row>
    <row r="28950" spans="8:14" x14ac:dyDescent="0.55000000000000004">
      <c r="H28950" s="4"/>
      <c r="M28950" s="5"/>
      <c r="N28950" s="6"/>
    </row>
    <row r="28951" spans="8:14" x14ac:dyDescent="0.55000000000000004">
      <c r="H28951" s="4"/>
      <c r="M28951" s="5"/>
      <c r="N28951" s="6"/>
    </row>
    <row r="28952" spans="8:14" x14ac:dyDescent="0.55000000000000004">
      <c r="H28952" s="4"/>
      <c r="M28952" s="5"/>
      <c r="N28952" s="6"/>
    </row>
    <row r="28953" spans="8:14" x14ac:dyDescent="0.55000000000000004">
      <c r="H28953" s="4"/>
      <c r="M28953" s="5"/>
      <c r="N28953" s="6"/>
    </row>
    <row r="28954" spans="8:14" x14ac:dyDescent="0.55000000000000004">
      <c r="H28954" s="4"/>
      <c r="M28954" s="5"/>
      <c r="N28954" s="6"/>
    </row>
    <row r="28955" spans="8:14" x14ac:dyDescent="0.55000000000000004">
      <c r="H28955" s="4"/>
      <c r="M28955" s="5"/>
      <c r="N28955" s="6"/>
    </row>
    <row r="28956" spans="8:14" x14ac:dyDescent="0.55000000000000004">
      <c r="H28956" s="4"/>
      <c r="M28956" s="5"/>
      <c r="N28956" s="6"/>
    </row>
    <row r="28957" spans="8:14" x14ac:dyDescent="0.55000000000000004">
      <c r="H28957" s="4"/>
      <c r="M28957" s="5"/>
      <c r="N28957" s="6"/>
    </row>
    <row r="28958" spans="8:14" x14ac:dyDescent="0.55000000000000004">
      <c r="H28958" s="4"/>
      <c r="M28958" s="5"/>
      <c r="N28958" s="6"/>
    </row>
    <row r="28959" spans="8:14" x14ac:dyDescent="0.55000000000000004">
      <c r="H28959" s="4"/>
      <c r="M28959" s="5"/>
      <c r="N28959" s="6"/>
    </row>
    <row r="28960" spans="8:14" x14ac:dyDescent="0.55000000000000004">
      <c r="H28960" s="4"/>
      <c r="M28960" s="5"/>
      <c r="N28960" s="6"/>
    </row>
    <row r="28961" spans="8:14" x14ac:dyDescent="0.55000000000000004">
      <c r="H28961" s="4"/>
      <c r="M28961" s="5"/>
      <c r="N28961" s="6"/>
    </row>
    <row r="28962" spans="8:14" x14ac:dyDescent="0.55000000000000004">
      <c r="H28962" s="4"/>
      <c r="M28962" s="5"/>
      <c r="N28962" s="6"/>
    </row>
    <row r="28963" spans="8:14" x14ac:dyDescent="0.55000000000000004">
      <c r="H28963" s="4"/>
      <c r="M28963" s="5"/>
      <c r="N28963" s="6"/>
    </row>
    <row r="28964" spans="8:14" x14ac:dyDescent="0.55000000000000004">
      <c r="H28964" s="4"/>
      <c r="M28964" s="5"/>
      <c r="N28964" s="6"/>
    </row>
    <row r="28965" spans="8:14" x14ac:dyDescent="0.55000000000000004">
      <c r="H28965" s="4"/>
      <c r="M28965" s="5"/>
      <c r="N28965" s="6"/>
    </row>
    <row r="28966" spans="8:14" x14ac:dyDescent="0.55000000000000004">
      <c r="H28966" s="4"/>
      <c r="M28966" s="5"/>
      <c r="N28966" s="6"/>
    </row>
    <row r="28967" spans="8:14" x14ac:dyDescent="0.55000000000000004">
      <c r="H28967" s="4"/>
      <c r="M28967" s="5"/>
      <c r="N28967" s="6"/>
    </row>
    <row r="28968" spans="8:14" x14ac:dyDescent="0.55000000000000004">
      <c r="H28968" s="4"/>
      <c r="M28968" s="5"/>
      <c r="N28968" s="6"/>
    </row>
    <row r="28969" spans="8:14" x14ac:dyDescent="0.55000000000000004">
      <c r="H28969" s="4"/>
      <c r="M28969" s="5"/>
      <c r="N28969" s="6"/>
    </row>
    <row r="28970" spans="8:14" x14ac:dyDescent="0.55000000000000004">
      <c r="H28970" s="4"/>
      <c r="M28970" s="5"/>
      <c r="N28970" s="6"/>
    </row>
    <row r="28971" spans="8:14" x14ac:dyDescent="0.55000000000000004">
      <c r="H28971" s="4"/>
      <c r="M28971" s="5"/>
      <c r="N28971" s="6"/>
    </row>
    <row r="28972" spans="8:14" x14ac:dyDescent="0.55000000000000004">
      <c r="H28972" s="4"/>
      <c r="M28972" s="5"/>
      <c r="N28972" s="6"/>
    </row>
    <row r="28973" spans="8:14" x14ac:dyDescent="0.55000000000000004">
      <c r="H28973" s="4"/>
      <c r="M28973" s="5"/>
      <c r="N28973" s="6"/>
    </row>
    <row r="28974" spans="8:14" x14ac:dyDescent="0.55000000000000004">
      <c r="H28974" s="4"/>
      <c r="M28974" s="5"/>
      <c r="N28974" s="6"/>
    </row>
    <row r="28975" spans="8:14" x14ac:dyDescent="0.55000000000000004">
      <c r="H28975" s="4"/>
      <c r="M28975" s="5"/>
      <c r="N28975" s="6"/>
    </row>
    <row r="28976" spans="8:14" x14ac:dyDescent="0.55000000000000004">
      <c r="H28976" s="4"/>
      <c r="M28976" s="5"/>
      <c r="N28976" s="6"/>
    </row>
    <row r="28977" spans="8:14" x14ac:dyDescent="0.55000000000000004">
      <c r="H28977" s="4"/>
      <c r="M28977" s="5"/>
      <c r="N28977" s="6"/>
    </row>
    <row r="28978" spans="8:14" x14ac:dyDescent="0.55000000000000004">
      <c r="H28978" s="4"/>
      <c r="M28978" s="5"/>
      <c r="N28978" s="6"/>
    </row>
    <row r="28979" spans="8:14" x14ac:dyDescent="0.55000000000000004">
      <c r="H28979" s="4"/>
      <c r="M28979" s="5"/>
      <c r="N28979" s="6"/>
    </row>
    <row r="28980" spans="8:14" x14ac:dyDescent="0.55000000000000004">
      <c r="H28980" s="4"/>
      <c r="M28980" s="5"/>
      <c r="N28980" s="6"/>
    </row>
    <row r="28981" spans="8:14" x14ac:dyDescent="0.55000000000000004">
      <c r="H28981" s="4"/>
      <c r="M28981" s="5"/>
      <c r="N28981" s="6"/>
    </row>
    <row r="28982" spans="8:14" x14ac:dyDescent="0.55000000000000004">
      <c r="H28982" s="4"/>
      <c r="M28982" s="5"/>
      <c r="N28982" s="6"/>
    </row>
    <row r="28983" spans="8:14" x14ac:dyDescent="0.55000000000000004">
      <c r="H28983" s="4"/>
      <c r="M28983" s="5"/>
      <c r="N28983" s="6"/>
    </row>
    <row r="28984" spans="8:14" x14ac:dyDescent="0.55000000000000004">
      <c r="H28984" s="4"/>
      <c r="M28984" s="5"/>
      <c r="N28984" s="6"/>
    </row>
    <row r="28985" spans="8:14" x14ac:dyDescent="0.55000000000000004">
      <c r="H28985" s="4"/>
      <c r="M28985" s="5"/>
      <c r="N28985" s="6"/>
    </row>
    <row r="28986" spans="8:14" x14ac:dyDescent="0.55000000000000004">
      <c r="H28986" s="4"/>
      <c r="M28986" s="5"/>
      <c r="N28986" s="6"/>
    </row>
    <row r="28987" spans="8:14" x14ac:dyDescent="0.55000000000000004">
      <c r="H28987" s="4"/>
      <c r="M28987" s="5"/>
      <c r="N28987" s="6"/>
    </row>
    <row r="28988" spans="8:14" x14ac:dyDescent="0.55000000000000004">
      <c r="H28988" s="4"/>
      <c r="M28988" s="5"/>
      <c r="N28988" s="6"/>
    </row>
    <row r="28989" spans="8:14" x14ac:dyDescent="0.55000000000000004">
      <c r="H28989" s="4"/>
      <c r="M28989" s="5"/>
      <c r="N28989" s="6"/>
    </row>
    <row r="28990" spans="8:14" x14ac:dyDescent="0.55000000000000004">
      <c r="H28990" s="4"/>
      <c r="M28990" s="5"/>
      <c r="N28990" s="6"/>
    </row>
    <row r="28991" spans="8:14" x14ac:dyDescent="0.55000000000000004">
      <c r="H28991" s="4"/>
      <c r="M28991" s="5"/>
      <c r="N28991" s="6"/>
    </row>
    <row r="28992" spans="8:14" x14ac:dyDescent="0.55000000000000004">
      <c r="H28992" s="4"/>
      <c r="M28992" s="5"/>
      <c r="N28992" s="6"/>
    </row>
    <row r="28993" spans="8:14" x14ac:dyDescent="0.55000000000000004">
      <c r="H28993" s="4"/>
      <c r="M28993" s="5"/>
      <c r="N28993" s="6"/>
    </row>
    <row r="28994" spans="8:14" x14ac:dyDescent="0.55000000000000004">
      <c r="H28994" s="4"/>
      <c r="M28994" s="5"/>
      <c r="N28994" s="6"/>
    </row>
    <row r="28995" spans="8:14" x14ac:dyDescent="0.55000000000000004">
      <c r="H28995" s="4"/>
      <c r="M28995" s="5"/>
      <c r="N28995" s="6"/>
    </row>
    <row r="28996" spans="8:14" x14ac:dyDescent="0.55000000000000004">
      <c r="H28996" s="4"/>
      <c r="M28996" s="5"/>
      <c r="N28996" s="6"/>
    </row>
    <row r="28997" spans="8:14" x14ac:dyDescent="0.55000000000000004">
      <c r="H28997" s="4"/>
      <c r="M28997" s="5"/>
      <c r="N28997" s="6"/>
    </row>
    <row r="28998" spans="8:14" x14ac:dyDescent="0.55000000000000004">
      <c r="H28998" s="4"/>
      <c r="M28998" s="5"/>
      <c r="N28998" s="6"/>
    </row>
    <row r="28999" spans="8:14" x14ac:dyDescent="0.55000000000000004">
      <c r="H28999" s="4"/>
      <c r="M28999" s="5"/>
      <c r="N28999" s="6"/>
    </row>
    <row r="29000" spans="8:14" x14ac:dyDescent="0.55000000000000004">
      <c r="H29000" s="4"/>
      <c r="M29000" s="5"/>
      <c r="N29000" s="6"/>
    </row>
    <row r="29001" spans="8:14" x14ac:dyDescent="0.55000000000000004">
      <c r="H29001" s="4"/>
      <c r="M29001" s="5"/>
      <c r="N29001" s="6"/>
    </row>
    <row r="29002" spans="8:14" x14ac:dyDescent="0.55000000000000004">
      <c r="H29002" s="4"/>
      <c r="M29002" s="5"/>
      <c r="N29002" s="6"/>
    </row>
    <row r="29003" spans="8:14" x14ac:dyDescent="0.55000000000000004">
      <c r="H29003" s="4"/>
      <c r="M29003" s="5"/>
      <c r="N29003" s="6"/>
    </row>
    <row r="29004" spans="8:14" x14ac:dyDescent="0.55000000000000004">
      <c r="H29004" s="4"/>
      <c r="M29004" s="5"/>
      <c r="N29004" s="6"/>
    </row>
    <row r="29005" spans="8:14" x14ac:dyDescent="0.55000000000000004">
      <c r="H29005" s="4"/>
      <c r="M29005" s="5"/>
      <c r="N29005" s="6"/>
    </row>
    <row r="29006" spans="8:14" x14ac:dyDescent="0.55000000000000004">
      <c r="H29006" s="4"/>
      <c r="M29006" s="5"/>
      <c r="N29006" s="6"/>
    </row>
    <row r="29007" spans="8:14" x14ac:dyDescent="0.55000000000000004">
      <c r="H29007" s="4"/>
      <c r="M29007" s="5"/>
      <c r="N29007" s="6"/>
    </row>
    <row r="29008" spans="8:14" x14ac:dyDescent="0.55000000000000004">
      <c r="H29008" s="4"/>
      <c r="M29008" s="5"/>
      <c r="N29008" s="6"/>
    </row>
    <row r="29009" spans="8:14" x14ac:dyDescent="0.55000000000000004">
      <c r="H29009" s="4"/>
      <c r="M29009" s="5"/>
      <c r="N29009" s="6"/>
    </row>
    <row r="29010" spans="8:14" x14ac:dyDescent="0.55000000000000004">
      <c r="H29010" s="4"/>
      <c r="M29010" s="5"/>
      <c r="N29010" s="6"/>
    </row>
    <row r="29011" spans="8:14" x14ac:dyDescent="0.55000000000000004">
      <c r="H29011" s="4"/>
      <c r="M29011" s="5"/>
      <c r="N29011" s="6"/>
    </row>
    <row r="29012" spans="8:14" x14ac:dyDescent="0.55000000000000004">
      <c r="H29012" s="4"/>
      <c r="M29012" s="5"/>
      <c r="N29012" s="6"/>
    </row>
    <row r="29013" spans="8:14" x14ac:dyDescent="0.55000000000000004">
      <c r="H29013" s="4"/>
      <c r="M29013" s="5"/>
      <c r="N29013" s="6"/>
    </row>
    <row r="29014" spans="8:14" x14ac:dyDescent="0.55000000000000004">
      <c r="H29014" s="4"/>
      <c r="M29014" s="5"/>
      <c r="N29014" s="6"/>
    </row>
    <row r="29015" spans="8:14" x14ac:dyDescent="0.55000000000000004">
      <c r="H29015" s="4"/>
      <c r="M29015" s="5"/>
      <c r="N29015" s="6"/>
    </row>
    <row r="29016" spans="8:14" x14ac:dyDescent="0.55000000000000004">
      <c r="H29016" s="4"/>
      <c r="M29016" s="5"/>
      <c r="N29016" s="6"/>
    </row>
    <row r="29017" spans="8:14" x14ac:dyDescent="0.55000000000000004">
      <c r="H29017" s="4"/>
      <c r="M29017" s="5"/>
      <c r="N29017" s="6"/>
    </row>
    <row r="29018" spans="8:14" x14ac:dyDescent="0.55000000000000004">
      <c r="H29018" s="4"/>
      <c r="M29018" s="5"/>
      <c r="N29018" s="6"/>
    </row>
    <row r="29019" spans="8:14" x14ac:dyDescent="0.55000000000000004">
      <c r="H29019" s="4"/>
      <c r="M29019" s="5"/>
      <c r="N29019" s="6"/>
    </row>
    <row r="29020" spans="8:14" x14ac:dyDescent="0.55000000000000004">
      <c r="H29020" s="4"/>
      <c r="M29020" s="5"/>
      <c r="N29020" s="6"/>
    </row>
    <row r="29021" spans="8:14" x14ac:dyDescent="0.55000000000000004">
      <c r="H29021" s="4"/>
      <c r="M29021" s="5"/>
      <c r="N29021" s="6"/>
    </row>
    <row r="29022" spans="8:14" x14ac:dyDescent="0.55000000000000004">
      <c r="H29022" s="4"/>
      <c r="M29022" s="5"/>
      <c r="N29022" s="6"/>
    </row>
    <row r="29023" spans="8:14" x14ac:dyDescent="0.55000000000000004">
      <c r="H29023" s="4"/>
      <c r="M29023" s="5"/>
      <c r="N29023" s="6"/>
    </row>
    <row r="29024" spans="8:14" x14ac:dyDescent="0.55000000000000004">
      <c r="H29024" s="4"/>
      <c r="M29024" s="5"/>
      <c r="N29024" s="6"/>
    </row>
    <row r="29025" spans="8:14" x14ac:dyDescent="0.55000000000000004">
      <c r="H29025" s="4"/>
      <c r="M29025" s="5"/>
      <c r="N29025" s="6"/>
    </row>
    <row r="29026" spans="8:14" x14ac:dyDescent="0.55000000000000004">
      <c r="H29026" s="4"/>
      <c r="M29026" s="5"/>
      <c r="N29026" s="6"/>
    </row>
    <row r="29027" spans="8:14" x14ac:dyDescent="0.55000000000000004">
      <c r="H29027" s="4"/>
      <c r="M29027" s="5"/>
      <c r="N29027" s="6"/>
    </row>
    <row r="29028" spans="8:14" x14ac:dyDescent="0.55000000000000004">
      <c r="H29028" s="4"/>
      <c r="M29028" s="5"/>
      <c r="N29028" s="6"/>
    </row>
    <row r="29029" spans="8:14" x14ac:dyDescent="0.55000000000000004">
      <c r="H29029" s="4"/>
      <c r="M29029" s="5"/>
      <c r="N29029" s="6"/>
    </row>
    <row r="29030" spans="8:14" x14ac:dyDescent="0.55000000000000004">
      <c r="H29030" s="4"/>
      <c r="M29030" s="5"/>
      <c r="N29030" s="6"/>
    </row>
    <row r="29031" spans="8:14" x14ac:dyDescent="0.55000000000000004">
      <c r="H29031" s="4"/>
      <c r="M29031" s="5"/>
      <c r="N29031" s="6"/>
    </row>
    <row r="29032" spans="8:14" x14ac:dyDescent="0.55000000000000004">
      <c r="H29032" s="4"/>
      <c r="M29032" s="5"/>
      <c r="N29032" s="6"/>
    </row>
    <row r="29033" spans="8:14" x14ac:dyDescent="0.55000000000000004">
      <c r="H29033" s="4"/>
      <c r="M29033" s="5"/>
      <c r="N29033" s="6"/>
    </row>
    <row r="29034" spans="8:14" x14ac:dyDescent="0.55000000000000004">
      <c r="H29034" s="4"/>
      <c r="M29034" s="5"/>
      <c r="N29034" s="6"/>
    </row>
    <row r="29035" spans="8:14" x14ac:dyDescent="0.55000000000000004">
      <c r="H29035" s="4"/>
      <c r="M29035" s="5"/>
      <c r="N29035" s="6"/>
    </row>
    <row r="29036" spans="8:14" x14ac:dyDescent="0.55000000000000004">
      <c r="H29036" s="4"/>
      <c r="M29036" s="5"/>
      <c r="N29036" s="6"/>
    </row>
    <row r="29037" spans="8:14" x14ac:dyDescent="0.55000000000000004">
      <c r="H29037" s="4"/>
      <c r="M29037" s="5"/>
      <c r="N29037" s="6"/>
    </row>
    <row r="29038" spans="8:14" x14ac:dyDescent="0.55000000000000004">
      <c r="H29038" s="4"/>
      <c r="M29038" s="5"/>
      <c r="N29038" s="6"/>
    </row>
    <row r="29039" spans="8:14" x14ac:dyDescent="0.55000000000000004">
      <c r="H29039" s="4"/>
      <c r="M29039" s="5"/>
      <c r="N29039" s="6"/>
    </row>
    <row r="29040" spans="8:14" x14ac:dyDescent="0.55000000000000004">
      <c r="H29040" s="4"/>
      <c r="M29040" s="5"/>
      <c r="N29040" s="6"/>
    </row>
    <row r="29041" spans="8:14" x14ac:dyDescent="0.55000000000000004">
      <c r="H29041" s="4"/>
      <c r="M29041" s="5"/>
      <c r="N29041" s="6"/>
    </row>
    <row r="29042" spans="8:14" x14ac:dyDescent="0.55000000000000004">
      <c r="H29042" s="4"/>
      <c r="M29042" s="5"/>
      <c r="N29042" s="6"/>
    </row>
    <row r="29043" spans="8:14" x14ac:dyDescent="0.55000000000000004">
      <c r="H29043" s="4"/>
      <c r="M29043" s="5"/>
      <c r="N29043" s="6"/>
    </row>
    <row r="29044" spans="8:14" x14ac:dyDescent="0.55000000000000004">
      <c r="H29044" s="4"/>
      <c r="M29044" s="5"/>
      <c r="N29044" s="6"/>
    </row>
    <row r="29045" spans="8:14" x14ac:dyDescent="0.55000000000000004">
      <c r="H29045" s="4"/>
      <c r="M29045" s="5"/>
      <c r="N29045" s="6"/>
    </row>
    <row r="29046" spans="8:14" x14ac:dyDescent="0.55000000000000004">
      <c r="H29046" s="4"/>
      <c r="M29046" s="5"/>
      <c r="N29046" s="6"/>
    </row>
    <row r="29047" spans="8:14" x14ac:dyDescent="0.55000000000000004">
      <c r="H29047" s="4"/>
      <c r="M29047" s="5"/>
      <c r="N29047" s="6"/>
    </row>
    <row r="29048" spans="8:14" x14ac:dyDescent="0.55000000000000004">
      <c r="H29048" s="4"/>
      <c r="M29048" s="5"/>
      <c r="N29048" s="6"/>
    </row>
    <row r="29049" spans="8:14" x14ac:dyDescent="0.55000000000000004">
      <c r="H29049" s="4"/>
      <c r="M29049" s="5"/>
      <c r="N29049" s="6"/>
    </row>
    <row r="29050" spans="8:14" x14ac:dyDescent="0.55000000000000004">
      <c r="H29050" s="4"/>
      <c r="M29050" s="5"/>
      <c r="N29050" s="6"/>
    </row>
    <row r="29051" spans="8:14" x14ac:dyDescent="0.55000000000000004">
      <c r="H29051" s="4"/>
      <c r="M29051" s="5"/>
      <c r="N29051" s="6"/>
    </row>
    <row r="29052" spans="8:14" x14ac:dyDescent="0.55000000000000004">
      <c r="H29052" s="4"/>
      <c r="M29052" s="5"/>
      <c r="N29052" s="6"/>
    </row>
    <row r="29053" spans="8:14" x14ac:dyDescent="0.55000000000000004">
      <c r="H29053" s="4"/>
      <c r="M29053" s="5"/>
      <c r="N29053" s="6"/>
    </row>
    <row r="29054" spans="8:14" x14ac:dyDescent="0.55000000000000004">
      <c r="H29054" s="4"/>
      <c r="M29054" s="5"/>
      <c r="N29054" s="6"/>
    </row>
    <row r="29055" spans="8:14" x14ac:dyDescent="0.55000000000000004">
      <c r="H29055" s="4"/>
      <c r="M29055" s="5"/>
      <c r="N29055" s="6"/>
    </row>
    <row r="29056" spans="8:14" x14ac:dyDescent="0.55000000000000004">
      <c r="H29056" s="4"/>
      <c r="M29056" s="5"/>
      <c r="N29056" s="6"/>
    </row>
    <row r="29057" spans="8:14" x14ac:dyDescent="0.55000000000000004">
      <c r="H29057" s="4"/>
      <c r="M29057" s="5"/>
      <c r="N29057" s="6"/>
    </row>
    <row r="29058" spans="8:14" x14ac:dyDescent="0.55000000000000004">
      <c r="H29058" s="4"/>
      <c r="M29058" s="5"/>
      <c r="N29058" s="6"/>
    </row>
    <row r="29059" spans="8:14" x14ac:dyDescent="0.55000000000000004">
      <c r="H29059" s="4"/>
      <c r="M29059" s="5"/>
      <c r="N29059" s="6"/>
    </row>
    <row r="29060" spans="8:14" x14ac:dyDescent="0.55000000000000004">
      <c r="H29060" s="4"/>
      <c r="M29060" s="5"/>
      <c r="N29060" s="6"/>
    </row>
    <row r="29061" spans="8:14" x14ac:dyDescent="0.55000000000000004">
      <c r="H29061" s="4"/>
      <c r="M29061" s="5"/>
      <c r="N29061" s="6"/>
    </row>
    <row r="29062" spans="8:14" x14ac:dyDescent="0.55000000000000004">
      <c r="H29062" s="4"/>
      <c r="M29062" s="5"/>
      <c r="N29062" s="6"/>
    </row>
    <row r="29063" spans="8:14" x14ac:dyDescent="0.55000000000000004">
      <c r="H29063" s="4"/>
      <c r="M29063" s="5"/>
      <c r="N29063" s="6"/>
    </row>
    <row r="29064" spans="8:14" x14ac:dyDescent="0.55000000000000004">
      <c r="H29064" s="4"/>
      <c r="M29064" s="5"/>
      <c r="N29064" s="6"/>
    </row>
    <row r="29065" spans="8:14" x14ac:dyDescent="0.55000000000000004">
      <c r="H29065" s="4"/>
      <c r="M29065" s="5"/>
      <c r="N29065" s="6"/>
    </row>
    <row r="29066" spans="8:14" x14ac:dyDescent="0.55000000000000004">
      <c r="H29066" s="4"/>
      <c r="M29066" s="5"/>
      <c r="N29066" s="6"/>
    </row>
    <row r="29067" spans="8:14" x14ac:dyDescent="0.55000000000000004">
      <c r="H29067" s="4"/>
      <c r="M29067" s="5"/>
      <c r="N29067" s="6"/>
    </row>
    <row r="29068" spans="8:14" x14ac:dyDescent="0.55000000000000004">
      <c r="H29068" s="4"/>
      <c r="M29068" s="5"/>
      <c r="N29068" s="6"/>
    </row>
    <row r="29069" spans="8:14" x14ac:dyDescent="0.55000000000000004">
      <c r="H29069" s="4"/>
      <c r="M29069" s="5"/>
      <c r="N29069" s="6"/>
    </row>
    <row r="29070" spans="8:14" x14ac:dyDescent="0.55000000000000004">
      <c r="H29070" s="4"/>
      <c r="M29070" s="5"/>
      <c r="N29070" s="6"/>
    </row>
    <row r="29071" spans="8:14" x14ac:dyDescent="0.55000000000000004">
      <c r="H29071" s="4"/>
      <c r="M29071" s="5"/>
      <c r="N29071" s="6"/>
    </row>
    <row r="29072" spans="8:14" x14ac:dyDescent="0.55000000000000004">
      <c r="H29072" s="4"/>
      <c r="M29072" s="5"/>
      <c r="N29072" s="6"/>
    </row>
    <row r="29073" spans="8:14" x14ac:dyDescent="0.55000000000000004">
      <c r="H29073" s="4"/>
      <c r="M29073" s="5"/>
      <c r="N29073" s="6"/>
    </row>
    <row r="29074" spans="8:14" x14ac:dyDescent="0.55000000000000004">
      <c r="H29074" s="4"/>
      <c r="M29074" s="5"/>
      <c r="N29074" s="6"/>
    </row>
    <row r="29075" spans="8:14" x14ac:dyDescent="0.55000000000000004">
      <c r="H29075" s="4"/>
      <c r="M29075" s="5"/>
      <c r="N29075" s="6"/>
    </row>
    <row r="29076" spans="8:14" x14ac:dyDescent="0.55000000000000004">
      <c r="H29076" s="4"/>
      <c r="M29076" s="5"/>
      <c r="N29076" s="6"/>
    </row>
    <row r="29077" spans="8:14" x14ac:dyDescent="0.55000000000000004">
      <c r="H29077" s="4"/>
      <c r="M29077" s="5"/>
      <c r="N29077" s="6"/>
    </row>
    <row r="29078" spans="8:14" x14ac:dyDescent="0.55000000000000004">
      <c r="H29078" s="4"/>
      <c r="M29078" s="5"/>
      <c r="N29078" s="6"/>
    </row>
    <row r="29079" spans="8:14" x14ac:dyDescent="0.55000000000000004">
      <c r="H29079" s="4"/>
      <c r="M29079" s="5"/>
      <c r="N29079" s="6"/>
    </row>
    <row r="29080" spans="8:14" x14ac:dyDescent="0.55000000000000004">
      <c r="H29080" s="4"/>
      <c r="M29080" s="5"/>
      <c r="N29080" s="6"/>
    </row>
    <row r="29081" spans="8:14" x14ac:dyDescent="0.55000000000000004">
      <c r="H29081" s="4"/>
      <c r="M29081" s="5"/>
      <c r="N29081" s="6"/>
    </row>
    <row r="29082" spans="8:14" x14ac:dyDescent="0.55000000000000004">
      <c r="H29082" s="4"/>
      <c r="M29082" s="5"/>
      <c r="N29082" s="6"/>
    </row>
    <row r="29083" spans="8:14" x14ac:dyDescent="0.55000000000000004">
      <c r="H29083" s="4"/>
      <c r="M29083" s="5"/>
      <c r="N29083" s="6"/>
    </row>
    <row r="29084" spans="8:14" x14ac:dyDescent="0.55000000000000004">
      <c r="H29084" s="4"/>
      <c r="M29084" s="5"/>
      <c r="N29084" s="6"/>
    </row>
    <row r="29085" spans="8:14" x14ac:dyDescent="0.55000000000000004">
      <c r="H29085" s="4"/>
      <c r="M29085" s="5"/>
      <c r="N29085" s="6"/>
    </row>
    <row r="29086" spans="8:14" x14ac:dyDescent="0.55000000000000004">
      <c r="H29086" s="4"/>
      <c r="M29086" s="5"/>
      <c r="N29086" s="6"/>
    </row>
    <row r="29087" spans="8:14" x14ac:dyDescent="0.55000000000000004">
      <c r="H29087" s="4"/>
      <c r="M29087" s="5"/>
      <c r="N29087" s="6"/>
    </row>
    <row r="29088" spans="8:14" x14ac:dyDescent="0.55000000000000004">
      <c r="H29088" s="4"/>
      <c r="M29088" s="5"/>
      <c r="N29088" s="6"/>
    </row>
    <row r="29089" spans="8:14" x14ac:dyDescent="0.55000000000000004">
      <c r="H29089" s="4"/>
      <c r="M29089" s="5"/>
      <c r="N29089" s="6"/>
    </row>
    <row r="29090" spans="8:14" x14ac:dyDescent="0.55000000000000004">
      <c r="H29090" s="4"/>
      <c r="M29090" s="5"/>
      <c r="N29090" s="6"/>
    </row>
    <row r="29091" spans="8:14" x14ac:dyDescent="0.55000000000000004">
      <c r="H29091" s="4"/>
      <c r="M29091" s="5"/>
      <c r="N29091" s="6"/>
    </row>
    <row r="29092" spans="8:14" x14ac:dyDescent="0.55000000000000004">
      <c r="H29092" s="4"/>
      <c r="M29092" s="5"/>
      <c r="N29092" s="6"/>
    </row>
    <row r="29093" spans="8:14" x14ac:dyDescent="0.55000000000000004">
      <c r="H29093" s="4"/>
      <c r="M29093" s="5"/>
      <c r="N29093" s="6"/>
    </row>
    <row r="29094" spans="8:14" x14ac:dyDescent="0.55000000000000004">
      <c r="H29094" s="4"/>
      <c r="M29094" s="5"/>
      <c r="N29094" s="6"/>
    </row>
    <row r="29095" spans="8:14" x14ac:dyDescent="0.55000000000000004">
      <c r="H29095" s="4"/>
      <c r="M29095" s="5"/>
      <c r="N29095" s="6"/>
    </row>
    <row r="29096" spans="8:14" x14ac:dyDescent="0.55000000000000004">
      <c r="H29096" s="4"/>
      <c r="M29096" s="5"/>
      <c r="N29096" s="6"/>
    </row>
    <row r="29097" spans="8:14" x14ac:dyDescent="0.55000000000000004">
      <c r="H29097" s="4"/>
      <c r="M29097" s="5"/>
      <c r="N29097" s="6"/>
    </row>
    <row r="29098" spans="8:14" x14ac:dyDescent="0.55000000000000004">
      <c r="H29098" s="4"/>
      <c r="M29098" s="5"/>
      <c r="N29098" s="6"/>
    </row>
    <row r="29099" spans="8:14" x14ac:dyDescent="0.55000000000000004">
      <c r="H29099" s="4"/>
      <c r="M29099" s="5"/>
      <c r="N29099" s="6"/>
    </row>
    <row r="29100" spans="8:14" x14ac:dyDescent="0.55000000000000004">
      <c r="H29100" s="4"/>
      <c r="M29100" s="5"/>
      <c r="N29100" s="6"/>
    </row>
    <row r="29101" spans="8:14" x14ac:dyDescent="0.55000000000000004">
      <c r="H29101" s="4"/>
      <c r="M29101" s="5"/>
      <c r="N29101" s="6"/>
    </row>
    <row r="29102" spans="8:14" x14ac:dyDescent="0.55000000000000004">
      <c r="H29102" s="4"/>
      <c r="M29102" s="5"/>
      <c r="N29102" s="6"/>
    </row>
    <row r="29103" spans="8:14" x14ac:dyDescent="0.55000000000000004">
      <c r="H29103" s="4"/>
      <c r="M29103" s="5"/>
      <c r="N29103" s="6"/>
    </row>
    <row r="29104" spans="8:14" x14ac:dyDescent="0.55000000000000004">
      <c r="H29104" s="4"/>
      <c r="M29104" s="5"/>
      <c r="N29104" s="6"/>
    </row>
    <row r="29105" spans="8:14" x14ac:dyDescent="0.55000000000000004">
      <c r="H29105" s="4"/>
      <c r="M29105" s="5"/>
      <c r="N29105" s="6"/>
    </row>
    <row r="29106" spans="8:14" x14ac:dyDescent="0.55000000000000004">
      <c r="H29106" s="4"/>
      <c r="M29106" s="5"/>
      <c r="N29106" s="6"/>
    </row>
    <row r="29107" spans="8:14" x14ac:dyDescent="0.55000000000000004">
      <c r="H29107" s="4"/>
      <c r="M29107" s="5"/>
      <c r="N29107" s="6"/>
    </row>
    <row r="29108" spans="8:14" x14ac:dyDescent="0.55000000000000004">
      <c r="H29108" s="4"/>
      <c r="M29108" s="5"/>
      <c r="N29108" s="6"/>
    </row>
    <row r="29109" spans="8:14" x14ac:dyDescent="0.55000000000000004">
      <c r="H29109" s="4"/>
      <c r="M29109" s="5"/>
      <c r="N29109" s="6"/>
    </row>
    <row r="29110" spans="8:14" x14ac:dyDescent="0.55000000000000004">
      <c r="H29110" s="4"/>
      <c r="M29110" s="5"/>
      <c r="N29110" s="6"/>
    </row>
    <row r="29111" spans="8:14" x14ac:dyDescent="0.55000000000000004">
      <c r="H29111" s="4"/>
      <c r="M29111" s="5"/>
      <c r="N29111" s="6"/>
    </row>
    <row r="29112" spans="8:14" x14ac:dyDescent="0.55000000000000004">
      <c r="H29112" s="4"/>
      <c r="M29112" s="5"/>
      <c r="N29112" s="6"/>
    </row>
    <row r="29113" spans="8:14" x14ac:dyDescent="0.55000000000000004">
      <c r="H29113" s="4"/>
      <c r="M29113" s="5"/>
      <c r="N29113" s="6"/>
    </row>
    <row r="29114" spans="8:14" x14ac:dyDescent="0.55000000000000004">
      <c r="H29114" s="4"/>
      <c r="M29114" s="5"/>
      <c r="N29114" s="6"/>
    </row>
    <row r="29115" spans="8:14" x14ac:dyDescent="0.55000000000000004">
      <c r="H29115" s="4"/>
      <c r="M29115" s="5"/>
      <c r="N29115" s="6"/>
    </row>
    <row r="29116" spans="8:14" x14ac:dyDescent="0.55000000000000004">
      <c r="H29116" s="4"/>
      <c r="M29116" s="5"/>
      <c r="N29116" s="6"/>
    </row>
    <row r="29117" spans="8:14" x14ac:dyDescent="0.55000000000000004">
      <c r="H29117" s="4"/>
      <c r="M29117" s="5"/>
      <c r="N29117" s="6"/>
    </row>
    <row r="29118" spans="8:14" x14ac:dyDescent="0.55000000000000004">
      <c r="H29118" s="4"/>
      <c r="M29118" s="5"/>
      <c r="N29118" s="6"/>
    </row>
    <row r="29119" spans="8:14" x14ac:dyDescent="0.55000000000000004">
      <c r="H29119" s="4"/>
      <c r="M29119" s="5"/>
      <c r="N29119" s="6"/>
    </row>
    <row r="29120" spans="8:14" x14ac:dyDescent="0.55000000000000004">
      <c r="H29120" s="4"/>
      <c r="M29120" s="5"/>
      <c r="N29120" s="6"/>
    </row>
    <row r="29121" spans="8:14" x14ac:dyDescent="0.55000000000000004">
      <c r="H29121" s="4"/>
      <c r="M29121" s="5"/>
      <c r="N29121" s="6"/>
    </row>
    <row r="29122" spans="8:14" x14ac:dyDescent="0.55000000000000004">
      <c r="H29122" s="4"/>
      <c r="M29122" s="5"/>
      <c r="N29122" s="6"/>
    </row>
    <row r="29123" spans="8:14" x14ac:dyDescent="0.55000000000000004">
      <c r="H29123" s="4"/>
      <c r="M29123" s="5"/>
      <c r="N29123" s="6"/>
    </row>
    <row r="29124" spans="8:14" x14ac:dyDescent="0.55000000000000004">
      <c r="H29124" s="4"/>
      <c r="M29124" s="5"/>
      <c r="N29124" s="6"/>
    </row>
    <row r="29125" spans="8:14" x14ac:dyDescent="0.55000000000000004">
      <c r="H29125" s="4"/>
      <c r="M29125" s="5"/>
      <c r="N29125" s="6"/>
    </row>
    <row r="29126" spans="8:14" x14ac:dyDescent="0.55000000000000004">
      <c r="H29126" s="4"/>
      <c r="M29126" s="5"/>
      <c r="N29126" s="6"/>
    </row>
    <row r="29127" spans="8:14" x14ac:dyDescent="0.55000000000000004">
      <c r="H29127" s="4"/>
      <c r="M29127" s="5"/>
      <c r="N29127" s="6"/>
    </row>
    <row r="29128" spans="8:14" x14ac:dyDescent="0.55000000000000004">
      <c r="H29128" s="4"/>
      <c r="M29128" s="5"/>
      <c r="N29128" s="6"/>
    </row>
    <row r="29129" spans="8:14" x14ac:dyDescent="0.55000000000000004">
      <c r="H29129" s="4"/>
      <c r="M29129" s="5"/>
      <c r="N29129" s="6"/>
    </row>
    <row r="29130" spans="8:14" x14ac:dyDescent="0.55000000000000004">
      <c r="H29130" s="4"/>
      <c r="M29130" s="5"/>
      <c r="N29130" s="6"/>
    </row>
    <row r="29131" spans="8:14" x14ac:dyDescent="0.55000000000000004">
      <c r="H29131" s="4"/>
      <c r="M29131" s="5"/>
      <c r="N29131" s="6"/>
    </row>
    <row r="29132" spans="8:14" x14ac:dyDescent="0.55000000000000004">
      <c r="H29132" s="4"/>
      <c r="M29132" s="5"/>
      <c r="N29132" s="6"/>
    </row>
    <row r="29133" spans="8:14" x14ac:dyDescent="0.55000000000000004">
      <c r="H29133" s="4"/>
      <c r="M29133" s="5"/>
      <c r="N29133" s="6"/>
    </row>
    <row r="29134" spans="8:14" x14ac:dyDescent="0.55000000000000004">
      <c r="H29134" s="4"/>
      <c r="M29134" s="5"/>
      <c r="N29134" s="6"/>
    </row>
    <row r="29135" spans="8:14" x14ac:dyDescent="0.55000000000000004">
      <c r="H29135" s="4"/>
      <c r="M29135" s="5"/>
      <c r="N29135" s="6"/>
    </row>
    <row r="29136" spans="8:14" x14ac:dyDescent="0.55000000000000004">
      <c r="H29136" s="4"/>
      <c r="M29136" s="5"/>
      <c r="N29136" s="6"/>
    </row>
    <row r="29137" spans="8:14" x14ac:dyDescent="0.55000000000000004">
      <c r="H29137" s="4"/>
      <c r="M29137" s="5"/>
      <c r="N29137" s="6"/>
    </row>
    <row r="29138" spans="8:14" x14ac:dyDescent="0.55000000000000004">
      <c r="H29138" s="4"/>
      <c r="M29138" s="5"/>
      <c r="N29138" s="6"/>
    </row>
    <row r="29139" spans="8:14" x14ac:dyDescent="0.55000000000000004">
      <c r="H29139" s="4"/>
      <c r="M29139" s="5"/>
      <c r="N29139" s="6"/>
    </row>
    <row r="29140" spans="8:14" x14ac:dyDescent="0.55000000000000004">
      <c r="H29140" s="4"/>
      <c r="M29140" s="5"/>
      <c r="N29140" s="6"/>
    </row>
    <row r="29141" spans="8:14" x14ac:dyDescent="0.55000000000000004">
      <c r="H29141" s="4"/>
      <c r="M29141" s="5"/>
      <c r="N29141" s="6"/>
    </row>
    <row r="29142" spans="8:14" x14ac:dyDescent="0.55000000000000004">
      <c r="H29142" s="4"/>
      <c r="M29142" s="5"/>
      <c r="N29142" s="6"/>
    </row>
    <row r="29143" spans="8:14" x14ac:dyDescent="0.55000000000000004">
      <c r="H29143" s="4"/>
      <c r="M29143" s="5"/>
      <c r="N29143" s="6"/>
    </row>
    <row r="29144" spans="8:14" x14ac:dyDescent="0.55000000000000004">
      <c r="H29144" s="4"/>
      <c r="M29144" s="5"/>
      <c r="N29144" s="6"/>
    </row>
    <row r="29145" spans="8:14" x14ac:dyDescent="0.55000000000000004">
      <c r="H29145" s="4"/>
      <c r="M29145" s="5"/>
      <c r="N29145" s="6"/>
    </row>
    <row r="29146" spans="8:14" x14ac:dyDescent="0.55000000000000004">
      <c r="H29146" s="4"/>
      <c r="M29146" s="5"/>
      <c r="N29146" s="6"/>
    </row>
    <row r="29147" spans="8:14" x14ac:dyDescent="0.55000000000000004">
      <c r="H29147" s="4"/>
      <c r="M29147" s="5"/>
      <c r="N29147" s="6"/>
    </row>
    <row r="29148" spans="8:14" x14ac:dyDescent="0.55000000000000004">
      <c r="H29148" s="4"/>
      <c r="M29148" s="5"/>
      <c r="N29148" s="6"/>
    </row>
    <row r="29149" spans="8:14" x14ac:dyDescent="0.55000000000000004">
      <c r="H29149" s="4"/>
      <c r="M29149" s="5"/>
      <c r="N29149" s="6"/>
    </row>
    <row r="29150" spans="8:14" x14ac:dyDescent="0.55000000000000004">
      <c r="H29150" s="4"/>
      <c r="M29150" s="5"/>
      <c r="N29150" s="6"/>
    </row>
    <row r="29151" spans="8:14" x14ac:dyDescent="0.55000000000000004">
      <c r="H29151" s="4"/>
      <c r="M29151" s="5"/>
      <c r="N29151" s="6"/>
    </row>
    <row r="29152" spans="8:14" x14ac:dyDescent="0.55000000000000004">
      <c r="H29152" s="4"/>
      <c r="M29152" s="5"/>
      <c r="N29152" s="6"/>
    </row>
    <row r="29153" spans="8:14" x14ac:dyDescent="0.55000000000000004">
      <c r="H29153" s="4"/>
      <c r="M29153" s="5"/>
      <c r="N29153" s="6"/>
    </row>
    <row r="29154" spans="8:14" x14ac:dyDescent="0.55000000000000004">
      <c r="H29154" s="4"/>
      <c r="M29154" s="5"/>
      <c r="N29154" s="6"/>
    </row>
    <row r="29155" spans="8:14" x14ac:dyDescent="0.55000000000000004">
      <c r="H29155" s="4"/>
      <c r="M29155" s="5"/>
      <c r="N29155" s="6"/>
    </row>
    <row r="29156" spans="8:14" x14ac:dyDescent="0.55000000000000004">
      <c r="H29156" s="4"/>
      <c r="M29156" s="5"/>
      <c r="N29156" s="6"/>
    </row>
    <row r="29157" spans="8:14" x14ac:dyDescent="0.55000000000000004">
      <c r="H29157" s="4"/>
      <c r="M29157" s="5"/>
      <c r="N29157" s="6"/>
    </row>
    <row r="29158" spans="8:14" x14ac:dyDescent="0.55000000000000004">
      <c r="H29158" s="4"/>
      <c r="M29158" s="5"/>
      <c r="N29158" s="6"/>
    </row>
    <row r="29159" spans="8:14" x14ac:dyDescent="0.55000000000000004">
      <c r="H29159" s="4"/>
      <c r="M29159" s="5"/>
      <c r="N29159" s="6"/>
    </row>
    <row r="29160" spans="8:14" x14ac:dyDescent="0.55000000000000004">
      <c r="H29160" s="4"/>
      <c r="M29160" s="5"/>
      <c r="N29160" s="6"/>
    </row>
    <row r="29161" spans="8:14" x14ac:dyDescent="0.55000000000000004">
      <c r="H29161" s="4"/>
      <c r="M29161" s="5"/>
      <c r="N29161" s="6"/>
    </row>
    <row r="29162" spans="8:14" x14ac:dyDescent="0.55000000000000004">
      <c r="H29162" s="4"/>
      <c r="M29162" s="5"/>
      <c r="N29162" s="6"/>
    </row>
    <row r="29163" spans="8:14" x14ac:dyDescent="0.55000000000000004">
      <c r="H29163" s="4"/>
      <c r="M29163" s="5"/>
      <c r="N29163" s="6"/>
    </row>
    <row r="29164" spans="8:14" x14ac:dyDescent="0.55000000000000004">
      <c r="H29164" s="4"/>
      <c r="M29164" s="5"/>
      <c r="N29164" s="6"/>
    </row>
    <row r="29165" spans="8:14" x14ac:dyDescent="0.55000000000000004">
      <c r="H29165" s="4"/>
      <c r="M29165" s="5"/>
      <c r="N29165" s="6"/>
    </row>
    <row r="29166" spans="8:14" x14ac:dyDescent="0.55000000000000004">
      <c r="H29166" s="4"/>
      <c r="M29166" s="5"/>
      <c r="N29166" s="6"/>
    </row>
    <row r="29167" spans="8:14" x14ac:dyDescent="0.55000000000000004">
      <c r="H29167" s="4"/>
      <c r="M29167" s="5"/>
      <c r="N29167" s="6"/>
    </row>
    <row r="29168" spans="8:14" x14ac:dyDescent="0.55000000000000004">
      <c r="H29168" s="4"/>
      <c r="M29168" s="5"/>
      <c r="N29168" s="6"/>
    </row>
    <row r="29169" spans="8:14" x14ac:dyDescent="0.55000000000000004">
      <c r="H29169" s="4"/>
      <c r="M29169" s="5"/>
      <c r="N29169" s="6"/>
    </row>
    <row r="29170" spans="8:14" x14ac:dyDescent="0.55000000000000004">
      <c r="H29170" s="4"/>
      <c r="M29170" s="5"/>
      <c r="N29170" s="6"/>
    </row>
    <row r="29171" spans="8:14" x14ac:dyDescent="0.55000000000000004">
      <c r="H29171" s="4"/>
      <c r="M29171" s="5"/>
      <c r="N29171" s="6"/>
    </row>
    <row r="29172" spans="8:14" x14ac:dyDescent="0.55000000000000004">
      <c r="H29172" s="4"/>
      <c r="M29172" s="5"/>
      <c r="N29172" s="6"/>
    </row>
    <row r="29173" spans="8:14" x14ac:dyDescent="0.55000000000000004">
      <c r="H29173" s="4"/>
      <c r="M29173" s="5"/>
      <c r="N29173" s="6"/>
    </row>
    <row r="29174" spans="8:14" x14ac:dyDescent="0.55000000000000004">
      <c r="H29174" s="4"/>
      <c r="M29174" s="5"/>
      <c r="N29174" s="6"/>
    </row>
    <row r="29175" spans="8:14" x14ac:dyDescent="0.55000000000000004">
      <c r="H29175" s="4"/>
      <c r="M29175" s="5"/>
      <c r="N29175" s="6"/>
    </row>
    <row r="29176" spans="8:14" x14ac:dyDescent="0.55000000000000004">
      <c r="H29176" s="4"/>
      <c r="M29176" s="5"/>
      <c r="N29176" s="6"/>
    </row>
    <row r="29177" spans="8:14" x14ac:dyDescent="0.55000000000000004">
      <c r="H29177" s="4"/>
      <c r="M29177" s="5"/>
      <c r="N29177" s="6"/>
    </row>
    <row r="29178" spans="8:14" x14ac:dyDescent="0.55000000000000004">
      <c r="H29178" s="4"/>
      <c r="M29178" s="5"/>
      <c r="N29178" s="6"/>
    </row>
    <row r="29179" spans="8:14" x14ac:dyDescent="0.55000000000000004">
      <c r="H29179" s="4"/>
      <c r="M29179" s="5"/>
      <c r="N29179" s="6"/>
    </row>
    <row r="29180" spans="8:14" x14ac:dyDescent="0.55000000000000004">
      <c r="H29180" s="4"/>
      <c r="M29180" s="5"/>
      <c r="N29180" s="6"/>
    </row>
    <row r="29181" spans="8:14" x14ac:dyDescent="0.55000000000000004">
      <c r="H29181" s="4"/>
      <c r="M29181" s="5"/>
      <c r="N29181" s="6"/>
    </row>
    <row r="29182" spans="8:14" x14ac:dyDescent="0.55000000000000004">
      <c r="H29182" s="4"/>
      <c r="M29182" s="5"/>
      <c r="N29182" s="6"/>
    </row>
    <row r="29183" spans="8:14" x14ac:dyDescent="0.55000000000000004">
      <c r="H29183" s="4"/>
      <c r="M29183" s="5"/>
      <c r="N29183" s="6"/>
    </row>
    <row r="29184" spans="8:14" x14ac:dyDescent="0.55000000000000004">
      <c r="H29184" s="4"/>
      <c r="M29184" s="5"/>
      <c r="N29184" s="6"/>
    </row>
    <row r="29185" spans="8:14" x14ac:dyDescent="0.55000000000000004">
      <c r="H29185" s="4"/>
      <c r="M29185" s="5"/>
      <c r="N29185" s="6"/>
    </row>
    <row r="29186" spans="8:14" x14ac:dyDescent="0.55000000000000004">
      <c r="H29186" s="4"/>
      <c r="M29186" s="5"/>
      <c r="N29186" s="6"/>
    </row>
    <row r="29187" spans="8:14" x14ac:dyDescent="0.55000000000000004">
      <c r="H29187" s="4"/>
      <c r="M29187" s="5"/>
      <c r="N29187" s="6"/>
    </row>
    <row r="29188" spans="8:14" x14ac:dyDescent="0.55000000000000004">
      <c r="H29188" s="4"/>
      <c r="M29188" s="5"/>
      <c r="N29188" s="6"/>
    </row>
    <row r="29189" spans="8:14" x14ac:dyDescent="0.55000000000000004">
      <c r="H29189" s="4"/>
      <c r="M29189" s="5"/>
      <c r="N29189" s="6"/>
    </row>
    <row r="29190" spans="8:14" x14ac:dyDescent="0.55000000000000004">
      <c r="H29190" s="4"/>
      <c r="M29190" s="5"/>
      <c r="N29190" s="6"/>
    </row>
    <row r="29191" spans="8:14" x14ac:dyDescent="0.55000000000000004">
      <c r="H29191" s="4"/>
      <c r="M29191" s="5"/>
      <c r="N29191" s="6"/>
    </row>
    <row r="29192" spans="8:14" x14ac:dyDescent="0.55000000000000004">
      <c r="H29192" s="4"/>
      <c r="M29192" s="5"/>
      <c r="N29192" s="6"/>
    </row>
    <row r="29193" spans="8:14" x14ac:dyDescent="0.55000000000000004">
      <c r="H29193" s="4"/>
      <c r="M29193" s="5"/>
      <c r="N29193" s="6"/>
    </row>
    <row r="29194" spans="8:14" x14ac:dyDescent="0.55000000000000004">
      <c r="H29194" s="4"/>
      <c r="M29194" s="5"/>
      <c r="N29194" s="6"/>
    </row>
    <row r="29195" spans="8:14" x14ac:dyDescent="0.55000000000000004">
      <c r="H29195" s="4"/>
      <c r="M29195" s="5"/>
      <c r="N29195" s="6"/>
    </row>
    <row r="29196" spans="8:14" x14ac:dyDescent="0.55000000000000004">
      <c r="H29196" s="4"/>
      <c r="M29196" s="5"/>
      <c r="N29196" s="6"/>
    </row>
    <row r="29197" spans="8:14" x14ac:dyDescent="0.55000000000000004">
      <c r="H29197" s="4"/>
      <c r="M29197" s="5"/>
      <c r="N29197" s="6"/>
    </row>
    <row r="29198" spans="8:14" x14ac:dyDescent="0.55000000000000004">
      <c r="H29198" s="4"/>
      <c r="M29198" s="5"/>
      <c r="N29198" s="6"/>
    </row>
    <row r="29199" spans="8:14" x14ac:dyDescent="0.55000000000000004">
      <c r="H29199" s="4"/>
      <c r="M29199" s="5"/>
      <c r="N29199" s="6"/>
    </row>
    <row r="29200" spans="8:14" x14ac:dyDescent="0.55000000000000004">
      <c r="H29200" s="4"/>
      <c r="M29200" s="5"/>
      <c r="N29200" s="6"/>
    </row>
    <row r="29201" spans="8:14" x14ac:dyDescent="0.55000000000000004">
      <c r="H29201" s="4"/>
      <c r="M29201" s="5"/>
      <c r="N29201" s="6"/>
    </row>
    <row r="29202" spans="8:14" x14ac:dyDescent="0.55000000000000004">
      <c r="H29202" s="4"/>
      <c r="M29202" s="5"/>
      <c r="N29202" s="6"/>
    </row>
    <row r="29203" spans="8:14" x14ac:dyDescent="0.55000000000000004">
      <c r="H29203" s="4"/>
      <c r="M29203" s="5"/>
      <c r="N29203" s="6"/>
    </row>
    <row r="29204" spans="8:14" x14ac:dyDescent="0.55000000000000004">
      <c r="H29204" s="4"/>
      <c r="M29204" s="5"/>
      <c r="N29204" s="6"/>
    </row>
    <row r="29205" spans="8:14" x14ac:dyDescent="0.55000000000000004">
      <c r="H29205" s="4"/>
      <c r="M29205" s="5"/>
      <c r="N29205" s="6"/>
    </row>
    <row r="29206" spans="8:14" x14ac:dyDescent="0.55000000000000004">
      <c r="H29206" s="4"/>
      <c r="M29206" s="5"/>
      <c r="N29206" s="6"/>
    </row>
    <row r="29207" spans="8:14" x14ac:dyDescent="0.55000000000000004">
      <c r="H29207" s="4"/>
      <c r="M29207" s="5"/>
      <c r="N29207" s="6"/>
    </row>
    <row r="29208" spans="8:14" x14ac:dyDescent="0.55000000000000004">
      <c r="H29208" s="4"/>
      <c r="M29208" s="5"/>
      <c r="N29208" s="6"/>
    </row>
    <row r="29209" spans="8:14" x14ac:dyDescent="0.55000000000000004">
      <c r="H29209" s="4"/>
      <c r="M29209" s="5"/>
      <c r="N29209" s="6"/>
    </row>
    <row r="29210" spans="8:14" x14ac:dyDescent="0.55000000000000004">
      <c r="H29210" s="4"/>
      <c r="M29210" s="5"/>
      <c r="N29210" s="6"/>
    </row>
    <row r="29211" spans="8:14" x14ac:dyDescent="0.55000000000000004">
      <c r="H29211" s="4"/>
      <c r="M29211" s="5"/>
      <c r="N29211" s="6"/>
    </row>
    <row r="29212" spans="8:14" x14ac:dyDescent="0.55000000000000004">
      <c r="H29212" s="4"/>
      <c r="M29212" s="5"/>
      <c r="N29212" s="6"/>
    </row>
    <row r="29213" spans="8:14" x14ac:dyDescent="0.55000000000000004">
      <c r="H29213" s="4"/>
      <c r="M29213" s="5"/>
      <c r="N29213" s="6"/>
    </row>
    <row r="29214" spans="8:14" x14ac:dyDescent="0.55000000000000004">
      <c r="H29214" s="4"/>
      <c r="M29214" s="5"/>
      <c r="N29214" s="6"/>
    </row>
    <row r="29215" spans="8:14" x14ac:dyDescent="0.55000000000000004">
      <c r="H29215" s="4"/>
      <c r="M29215" s="5"/>
      <c r="N29215" s="6"/>
    </row>
    <row r="29216" spans="8:14" x14ac:dyDescent="0.55000000000000004">
      <c r="H29216" s="4"/>
      <c r="M29216" s="5"/>
      <c r="N29216" s="6"/>
    </row>
    <row r="29217" spans="8:14" x14ac:dyDescent="0.55000000000000004">
      <c r="H29217" s="4"/>
      <c r="M29217" s="5"/>
      <c r="N29217" s="6"/>
    </row>
    <row r="29218" spans="8:14" x14ac:dyDescent="0.55000000000000004">
      <c r="H29218" s="4"/>
      <c r="M29218" s="5"/>
      <c r="N29218" s="6"/>
    </row>
    <row r="29219" spans="8:14" x14ac:dyDescent="0.55000000000000004">
      <c r="H29219" s="4"/>
      <c r="M29219" s="5"/>
      <c r="N29219" s="6"/>
    </row>
    <row r="29220" spans="8:14" x14ac:dyDescent="0.55000000000000004">
      <c r="H29220" s="4"/>
      <c r="M29220" s="5"/>
      <c r="N29220" s="6"/>
    </row>
    <row r="29221" spans="8:14" x14ac:dyDescent="0.55000000000000004">
      <c r="H29221" s="4"/>
      <c r="M29221" s="5"/>
      <c r="N29221" s="6"/>
    </row>
    <row r="29222" spans="8:14" x14ac:dyDescent="0.55000000000000004">
      <c r="H29222" s="4"/>
      <c r="M29222" s="5"/>
      <c r="N29222" s="6"/>
    </row>
    <row r="29223" spans="8:14" x14ac:dyDescent="0.55000000000000004">
      <c r="H29223" s="4"/>
      <c r="M29223" s="5"/>
      <c r="N29223" s="6"/>
    </row>
    <row r="29224" spans="8:14" x14ac:dyDescent="0.55000000000000004">
      <c r="H29224" s="4"/>
      <c r="M29224" s="5"/>
      <c r="N29224" s="6"/>
    </row>
    <row r="29225" spans="8:14" x14ac:dyDescent="0.55000000000000004">
      <c r="H29225" s="4"/>
      <c r="M29225" s="5"/>
      <c r="N29225" s="6"/>
    </row>
    <row r="29226" spans="8:14" x14ac:dyDescent="0.55000000000000004">
      <c r="H29226" s="4"/>
      <c r="M29226" s="5"/>
      <c r="N29226" s="6"/>
    </row>
    <row r="29227" spans="8:14" x14ac:dyDescent="0.55000000000000004">
      <c r="H29227" s="4"/>
      <c r="M29227" s="5"/>
      <c r="N29227" s="6"/>
    </row>
    <row r="29228" spans="8:14" x14ac:dyDescent="0.55000000000000004">
      <c r="H29228" s="4"/>
      <c r="M29228" s="5"/>
      <c r="N29228" s="6"/>
    </row>
    <row r="29229" spans="8:14" x14ac:dyDescent="0.55000000000000004">
      <c r="H29229" s="4"/>
      <c r="M29229" s="5"/>
      <c r="N29229" s="6"/>
    </row>
    <row r="29230" spans="8:14" x14ac:dyDescent="0.55000000000000004">
      <c r="H29230" s="4"/>
      <c r="M29230" s="5"/>
      <c r="N29230" s="6"/>
    </row>
    <row r="29231" spans="8:14" x14ac:dyDescent="0.55000000000000004">
      <c r="H29231" s="4"/>
      <c r="M29231" s="5"/>
      <c r="N29231" s="6"/>
    </row>
    <row r="29232" spans="8:14" x14ac:dyDescent="0.55000000000000004">
      <c r="H29232" s="4"/>
      <c r="M29232" s="5"/>
      <c r="N29232" s="6"/>
    </row>
    <row r="29233" spans="8:14" x14ac:dyDescent="0.55000000000000004">
      <c r="H29233" s="4"/>
      <c r="M29233" s="5"/>
      <c r="N29233" s="6"/>
    </row>
    <row r="29234" spans="8:14" x14ac:dyDescent="0.55000000000000004">
      <c r="H29234" s="4"/>
      <c r="M29234" s="5"/>
      <c r="N29234" s="6"/>
    </row>
    <row r="29235" spans="8:14" x14ac:dyDescent="0.55000000000000004">
      <c r="H29235" s="4"/>
      <c r="M29235" s="5"/>
      <c r="N29235" s="6"/>
    </row>
    <row r="29236" spans="8:14" x14ac:dyDescent="0.55000000000000004">
      <c r="H29236" s="4"/>
      <c r="M29236" s="5"/>
      <c r="N29236" s="6"/>
    </row>
    <row r="29237" spans="8:14" x14ac:dyDescent="0.55000000000000004">
      <c r="H29237" s="4"/>
      <c r="M29237" s="5"/>
      <c r="N29237" s="6"/>
    </row>
    <row r="29238" spans="8:14" x14ac:dyDescent="0.55000000000000004">
      <c r="H29238" s="4"/>
      <c r="M29238" s="5"/>
      <c r="N29238" s="6"/>
    </row>
    <row r="29239" spans="8:14" x14ac:dyDescent="0.55000000000000004">
      <c r="H29239" s="4"/>
      <c r="M29239" s="5"/>
      <c r="N29239" s="6"/>
    </row>
    <row r="29240" spans="8:14" x14ac:dyDescent="0.55000000000000004">
      <c r="H29240" s="4"/>
      <c r="M29240" s="5"/>
      <c r="N29240" s="6"/>
    </row>
    <row r="29241" spans="8:14" x14ac:dyDescent="0.55000000000000004">
      <c r="H29241" s="4"/>
      <c r="M29241" s="5"/>
      <c r="N29241" s="6"/>
    </row>
    <row r="29242" spans="8:14" x14ac:dyDescent="0.55000000000000004">
      <c r="H29242" s="4"/>
      <c r="M29242" s="5"/>
      <c r="N29242" s="6"/>
    </row>
    <row r="29243" spans="8:14" x14ac:dyDescent="0.55000000000000004">
      <c r="H29243" s="4"/>
      <c r="M29243" s="5"/>
      <c r="N29243" s="6"/>
    </row>
    <row r="29244" spans="8:14" x14ac:dyDescent="0.55000000000000004">
      <c r="H29244" s="4"/>
      <c r="M29244" s="5"/>
      <c r="N29244" s="6"/>
    </row>
    <row r="29245" spans="8:14" x14ac:dyDescent="0.55000000000000004">
      <c r="H29245" s="4"/>
      <c r="M29245" s="5"/>
      <c r="N29245" s="6"/>
    </row>
    <row r="29246" spans="8:14" x14ac:dyDescent="0.55000000000000004">
      <c r="H29246" s="4"/>
      <c r="M29246" s="5"/>
      <c r="N29246" s="6"/>
    </row>
    <row r="29247" spans="8:14" x14ac:dyDescent="0.55000000000000004">
      <c r="H29247" s="4"/>
      <c r="M29247" s="5"/>
      <c r="N29247" s="6"/>
    </row>
    <row r="29248" spans="8:14" x14ac:dyDescent="0.55000000000000004">
      <c r="H29248" s="4"/>
      <c r="M29248" s="5"/>
      <c r="N29248" s="6"/>
    </row>
    <row r="29249" spans="8:14" x14ac:dyDescent="0.55000000000000004">
      <c r="H29249" s="4"/>
      <c r="M29249" s="5"/>
      <c r="N29249" s="6"/>
    </row>
    <row r="29250" spans="8:14" x14ac:dyDescent="0.55000000000000004">
      <c r="H29250" s="4"/>
      <c r="M29250" s="5"/>
      <c r="N29250" s="6"/>
    </row>
    <row r="29251" spans="8:14" x14ac:dyDescent="0.55000000000000004">
      <c r="H29251" s="4"/>
      <c r="M29251" s="5"/>
      <c r="N29251" s="6"/>
    </row>
    <row r="29252" spans="8:14" x14ac:dyDescent="0.55000000000000004">
      <c r="H29252" s="4"/>
      <c r="M29252" s="5"/>
      <c r="N29252" s="6"/>
    </row>
    <row r="29253" spans="8:14" x14ac:dyDescent="0.55000000000000004">
      <c r="H29253" s="4"/>
      <c r="M29253" s="5"/>
      <c r="N29253" s="6"/>
    </row>
    <row r="29254" spans="8:14" x14ac:dyDescent="0.55000000000000004">
      <c r="H29254" s="4"/>
      <c r="M29254" s="5"/>
      <c r="N29254" s="6"/>
    </row>
    <row r="29255" spans="8:14" x14ac:dyDescent="0.55000000000000004">
      <c r="H29255" s="4"/>
      <c r="M29255" s="5"/>
      <c r="N29255" s="6"/>
    </row>
    <row r="29256" spans="8:14" x14ac:dyDescent="0.55000000000000004">
      <c r="H29256" s="4"/>
      <c r="M29256" s="5"/>
      <c r="N29256" s="6"/>
    </row>
    <row r="29257" spans="8:14" x14ac:dyDescent="0.55000000000000004">
      <c r="H29257" s="4"/>
      <c r="M29257" s="5"/>
      <c r="N29257" s="6"/>
    </row>
    <row r="29258" spans="8:14" x14ac:dyDescent="0.55000000000000004">
      <c r="H29258" s="4"/>
      <c r="M29258" s="5"/>
      <c r="N29258" s="6"/>
    </row>
    <row r="29259" spans="8:14" x14ac:dyDescent="0.55000000000000004">
      <c r="H29259" s="4"/>
      <c r="M29259" s="5"/>
      <c r="N29259" s="6"/>
    </row>
    <row r="29260" spans="8:14" x14ac:dyDescent="0.55000000000000004">
      <c r="H29260" s="4"/>
      <c r="M29260" s="5"/>
      <c r="N29260" s="6"/>
    </row>
    <row r="29261" spans="8:14" x14ac:dyDescent="0.55000000000000004">
      <c r="H29261" s="4"/>
      <c r="M29261" s="5"/>
      <c r="N29261" s="6"/>
    </row>
    <row r="29262" spans="8:14" x14ac:dyDescent="0.55000000000000004">
      <c r="H29262" s="4"/>
      <c r="M29262" s="5"/>
      <c r="N29262" s="6"/>
    </row>
    <row r="29263" spans="8:14" x14ac:dyDescent="0.55000000000000004">
      <c r="H29263" s="4"/>
      <c r="M29263" s="5"/>
      <c r="N29263" s="6"/>
    </row>
    <row r="29264" spans="8:14" x14ac:dyDescent="0.55000000000000004">
      <c r="H29264" s="4"/>
      <c r="M29264" s="5"/>
      <c r="N29264" s="6"/>
    </row>
    <row r="29265" spans="8:14" x14ac:dyDescent="0.55000000000000004">
      <c r="H29265" s="4"/>
      <c r="M29265" s="5"/>
      <c r="N29265" s="6"/>
    </row>
    <row r="29266" spans="8:14" x14ac:dyDescent="0.55000000000000004">
      <c r="H29266" s="4"/>
      <c r="M29266" s="5"/>
      <c r="N29266" s="6"/>
    </row>
    <row r="29267" spans="8:14" x14ac:dyDescent="0.55000000000000004">
      <c r="H29267" s="4"/>
      <c r="M29267" s="5"/>
      <c r="N29267" s="6"/>
    </row>
    <row r="29268" spans="8:14" x14ac:dyDescent="0.55000000000000004">
      <c r="H29268" s="4"/>
      <c r="M29268" s="5"/>
      <c r="N29268" s="6"/>
    </row>
    <row r="29269" spans="8:14" x14ac:dyDescent="0.55000000000000004">
      <c r="H29269" s="4"/>
      <c r="M29269" s="5"/>
      <c r="N29269" s="6"/>
    </row>
    <row r="29270" spans="8:14" x14ac:dyDescent="0.55000000000000004">
      <c r="H29270" s="4"/>
      <c r="M29270" s="5"/>
      <c r="N29270" s="6"/>
    </row>
    <row r="29271" spans="8:14" x14ac:dyDescent="0.55000000000000004">
      <c r="H29271" s="4"/>
      <c r="M29271" s="5"/>
      <c r="N29271" s="6"/>
    </row>
    <row r="29272" spans="8:14" x14ac:dyDescent="0.55000000000000004">
      <c r="H29272" s="4"/>
      <c r="M29272" s="5"/>
      <c r="N29272" s="6"/>
    </row>
    <row r="29273" spans="8:14" x14ac:dyDescent="0.55000000000000004">
      <c r="H29273" s="4"/>
      <c r="M29273" s="5"/>
      <c r="N29273" s="6"/>
    </row>
    <row r="29274" spans="8:14" x14ac:dyDescent="0.55000000000000004">
      <c r="H29274" s="4"/>
      <c r="M29274" s="5"/>
      <c r="N29274" s="6"/>
    </row>
    <row r="29275" spans="8:14" x14ac:dyDescent="0.55000000000000004">
      <c r="H29275" s="4"/>
      <c r="M29275" s="5"/>
      <c r="N29275" s="6"/>
    </row>
    <row r="29276" spans="8:14" x14ac:dyDescent="0.55000000000000004">
      <c r="H29276" s="4"/>
      <c r="M29276" s="5"/>
      <c r="N29276" s="6"/>
    </row>
    <row r="29277" spans="8:14" x14ac:dyDescent="0.55000000000000004">
      <c r="H29277" s="4"/>
      <c r="M29277" s="5"/>
      <c r="N29277" s="6"/>
    </row>
    <row r="29278" spans="8:14" x14ac:dyDescent="0.55000000000000004">
      <c r="H29278" s="4"/>
      <c r="M29278" s="5"/>
      <c r="N29278" s="6"/>
    </row>
    <row r="29279" spans="8:14" x14ac:dyDescent="0.55000000000000004">
      <c r="H29279" s="4"/>
      <c r="M29279" s="5"/>
      <c r="N29279" s="6"/>
    </row>
    <row r="29280" spans="8:14" x14ac:dyDescent="0.55000000000000004">
      <c r="H29280" s="4"/>
      <c r="M29280" s="5"/>
      <c r="N29280" s="6"/>
    </row>
    <row r="29281" spans="8:14" x14ac:dyDescent="0.55000000000000004">
      <c r="H29281" s="4"/>
      <c r="M29281" s="5"/>
      <c r="N29281" s="6"/>
    </row>
    <row r="29282" spans="8:14" x14ac:dyDescent="0.55000000000000004">
      <c r="H29282" s="4"/>
      <c r="M29282" s="5"/>
      <c r="N29282" s="6"/>
    </row>
    <row r="29283" spans="8:14" x14ac:dyDescent="0.55000000000000004">
      <c r="H29283" s="4"/>
      <c r="M29283" s="5"/>
      <c r="N29283" s="6"/>
    </row>
    <row r="29284" spans="8:14" x14ac:dyDescent="0.55000000000000004">
      <c r="H29284" s="4"/>
      <c r="M29284" s="5"/>
      <c r="N29284" s="6"/>
    </row>
    <row r="29285" spans="8:14" x14ac:dyDescent="0.55000000000000004">
      <c r="H29285" s="4"/>
      <c r="M29285" s="5"/>
      <c r="N29285" s="6"/>
    </row>
    <row r="29286" spans="8:14" x14ac:dyDescent="0.55000000000000004">
      <c r="H29286" s="4"/>
      <c r="M29286" s="5"/>
      <c r="N29286" s="6"/>
    </row>
    <row r="29287" spans="8:14" x14ac:dyDescent="0.55000000000000004">
      <c r="H29287" s="4"/>
      <c r="M29287" s="5"/>
      <c r="N29287" s="6"/>
    </row>
    <row r="29288" spans="8:14" x14ac:dyDescent="0.55000000000000004">
      <c r="H29288" s="4"/>
      <c r="M29288" s="5"/>
      <c r="N29288" s="6"/>
    </row>
    <row r="29289" spans="8:14" x14ac:dyDescent="0.55000000000000004">
      <c r="H29289" s="4"/>
      <c r="M29289" s="5"/>
      <c r="N29289" s="6"/>
    </row>
    <row r="29290" spans="8:14" x14ac:dyDescent="0.55000000000000004">
      <c r="H29290" s="4"/>
      <c r="M29290" s="5"/>
      <c r="N29290" s="6"/>
    </row>
    <row r="29291" spans="8:14" x14ac:dyDescent="0.55000000000000004">
      <c r="H29291" s="4"/>
      <c r="M29291" s="5"/>
      <c r="N29291" s="6"/>
    </row>
    <row r="29292" spans="8:14" x14ac:dyDescent="0.55000000000000004">
      <c r="H29292" s="4"/>
      <c r="M29292" s="5"/>
      <c r="N29292" s="6"/>
    </row>
    <row r="29293" spans="8:14" x14ac:dyDescent="0.55000000000000004">
      <c r="H29293" s="4"/>
      <c r="M29293" s="5"/>
      <c r="N29293" s="6"/>
    </row>
    <row r="29294" spans="8:14" x14ac:dyDescent="0.55000000000000004">
      <c r="H29294" s="4"/>
      <c r="M29294" s="5"/>
      <c r="N29294" s="6"/>
    </row>
    <row r="29295" spans="8:14" x14ac:dyDescent="0.55000000000000004">
      <c r="H29295" s="4"/>
      <c r="M29295" s="5"/>
      <c r="N29295" s="6"/>
    </row>
    <row r="29296" spans="8:14" x14ac:dyDescent="0.55000000000000004">
      <c r="H29296" s="4"/>
      <c r="M29296" s="5"/>
      <c r="N29296" s="6"/>
    </row>
    <row r="29297" spans="8:14" x14ac:dyDescent="0.55000000000000004">
      <c r="H29297" s="4"/>
      <c r="M29297" s="5"/>
      <c r="N29297" s="6"/>
    </row>
    <row r="29298" spans="8:14" x14ac:dyDescent="0.55000000000000004">
      <c r="H29298" s="4"/>
      <c r="M29298" s="5"/>
      <c r="N29298" s="6"/>
    </row>
    <row r="29299" spans="8:14" x14ac:dyDescent="0.55000000000000004">
      <c r="H29299" s="4"/>
      <c r="M29299" s="5"/>
      <c r="N29299" s="6"/>
    </row>
    <row r="29300" spans="8:14" x14ac:dyDescent="0.55000000000000004">
      <c r="H29300" s="4"/>
      <c r="M29300" s="5"/>
      <c r="N29300" s="6"/>
    </row>
    <row r="29301" spans="8:14" x14ac:dyDescent="0.55000000000000004">
      <c r="H29301" s="4"/>
      <c r="M29301" s="5"/>
      <c r="N29301" s="6"/>
    </row>
    <row r="29302" spans="8:14" x14ac:dyDescent="0.55000000000000004">
      <c r="H29302" s="4"/>
      <c r="M29302" s="5"/>
      <c r="N29302" s="6"/>
    </row>
    <row r="29303" spans="8:14" x14ac:dyDescent="0.55000000000000004">
      <c r="H29303" s="4"/>
      <c r="M29303" s="5"/>
      <c r="N29303" s="6"/>
    </row>
    <row r="29304" spans="8:14" x14ac:dyDescent="0.55000000000000004">
      <c r="H29304" s="4"/>
      <c r="M29304" s="5"/>
      <c r="N29304" s="6"/>
    </row>
    <row r="29305" spans="8:14" x14ac:dyDescent="0.55000000000000004">
      <c r="H29305" s="4"/>
      <c r="M29305" s="5"/>
      <c r="N29305" s="6"/>
    </row>
    <row r="29306" spans="8:14" x14ac:dyDescent="0.55000000000000004">
      <c r="H29306" s="4"/>
      <c r="M29306" s="5"/>
      <c r="N29306" s="6"/>
    </row>
    <row r="29307" spans="8:14" x14ac:dyDescent="0.55000000000000004">
      <c r="H29307" s="4"/>
      <c r="M29307" s="5"/>
      <c r="N29307" s="6"/>
    </row>
    <row r="29308" spans="8:14" x14ac:dyDescent="0.55000000000000004">
      <c r="H29308" s="4"/>
      <c r="M29308" s="5"/>
      <c r="N29308" s="6"/>
    </row>
    <row r="29309" spans="8:14" x14ac:dyDescent="0.55000000000000004">
      <c r="H29309" s="4"/>
      <c r="M29309" s="5"/>
      <c r="N29309" s="6"/>
    </row>
    <row r="29310" spans="8:14" x14ac:dyDescent="0.55000000000000004">
      <c r="H29310" s="4"/>
      <c r="M29310" s="5"/>
      <c r="N29310" s="6"/>
    </row>
    <row r="29311" spans="8:14" x14ac:dyDescent="0.55000000000000004">
      <c r="H29311" s="4"/>
      <c r="M29311" s="5"/>
      <c r="N29311" s="6"/>
    </row>
    <row r="29312" spans="8:14" x14ac:dyDescent="0.55000000000000004">
      <c r="H29312" s="4"/>
      <c r="M29312" s="5"/>
      <c r="N29312" s="6"/>
    </row>
    <row r="29313" spans="8:14" x14ac:dyDescent="0.55000000000000004">
      <c r="H29313" s="4"/>
      <c r="M29313" s="5"/>
      <c r="N29313" s="6"/>
    </row>
    <row r="29314" spans="8:14" x14ac:dyDescent="0.55000000000000004">
      <c r="H29314" s="4"/>
      <c r="M29314" s="5"/>
      <c r="N29314" s="6"/>
    </row>
    <row r="29315" spans="8:14" x14ac:dyDescent="0.55000000000000004">
      <c r="H29315" s="4"/>
      <c r="M29315" s="5"/>
      <c r="N29315" s="6"/>
    </row>
    <row r="29316" spans="8:14" x14ac:dyDescent="0.55000000000000004">
      <c r="H29316" s="4"/>
      <c r="M29316" s="5"/>
      <c r="N29316" s="6"/>
    </row>
    <row r="29317" spans="8:14" x14ac:dyDescent="0.55000000000000004">
      <c r="H29317" s="4"/>
      <c r="M29317" s="5"/>
      <c r="N29317" s="6"/>
    </row>
    <row r="29318" spans="8:14" x14ac:dyDescent="0.55000000000000004">
      <c r="H29318" s="4"/>
      <c r="M29318" s="5"/>
      <c r="N29318" s="6"/>
    </row>
    <row r="29319" spans="8:14" x14ac:dyDescent="0.55000000000000004">
      <c r="H29319" s="4"/>
      <c r="M29319" s="5"/>
      <c r="N29319" s="6"/>
    </row>
    <row r="29320" spans="8:14" x14ac:dyDescent="0.55000000000000004">
      <c r="H29320" s="4"/>
      <c r="M29320" s="5"/>
      <c r="N29320" s="6"/>
    </row>
    <row r="29321" spans="8:14" x14ac:dyDescent="0.55000000000000004">
      <c r="H29321" s="4"/>
      <c r="M29321" s="5"/>
      <c r="N29321" s="6"/>
    </row>
    <row r="29322" spans="8:14" x14ac:dyDescent="0.55000000000000004">
      <c r="H29322" s="4"/>
      <c r="M29322" s="5"/>
      <c r="N29322" s="6"/>
    </row>
    <row r="29323" spans="8:14" x14ac:dyDescent="0.55000000000000004">
      <c r="H29323" s="4"/>
      <c r="M29323" s="5"/>
      <c r="N29323" s="6"/>
    </row>
    <row r="29324" spans="8:14" x14ac:dyDescent="0.55000000000000004">
      <c r="H29324" s="4"/>
      <c r="M29324" s="5"/>
      <c r="N29324" s="6"/>
    </row>
    <row r="29325" spans="8:14" x14ac:dyDescent="0.55000000000000004">
      <c r="H29325" s="4"/>
      <c r="M29325" s="5"/>
      <c r="N29325" s="6"/>
    </row>
    <row r="29326" spans="8:14" x14ac:dyDescent="0.55000000000000004">
      <c r="H29326" s="4"/>
      <c r="M29326" s="5"/>
      <c r="N29326" s="6"/>
    </row>
    <row r="29327" spans="8:14" x14ac:dyDescent="0.55000000000000004">
      <c r="H29327" s="4"/>
      <c r="M29327" s="5"/>
      <c r="N29327" s="6"/>
    </row>
    <row r="29328" spans="8:14" x14ac:dyDescent="0.55000000000000004">
      <c r="H29328" s="4"/>
      <c r="M29328" s="5"/>
      <c r="N29328" s="6"/>
    </row>
    <row r="29329" spans="8:14" x14ac:dyDescent="0.55000000000000004">
      <c r="H29329" s="4"/>
      <c r="M29329" s="5"/>
      <c r="N29329" s="6"/>
    </row>
    <row r="29330" spans="8:14" x14ac:dyDescent="0.55000000000000004">
      <c r="H29330" s="4"/>
      <c r="M29330" s="5"/>
      <c r="N29330" s="6"/>
    </row>
    <row r="29331" spans="8:14" x14ac:dyDescent="0.55000000000000004">
      <c r="H29331" s="4"/>
      <c r="M29331" s="5"/>
      <c r="N29331" s="6"/>
    </row>
    <row r="29332" spans="8:14" x14ac:dyDescent="0.55000000000000004">
      <c r="H29332" s="4"/>
      <c r="M29332" s="5"/>
      <c r="N29332" s="6"/>
    </row>
    <row r="29333" spans="8:14" x14ac:dyDescent="0.55000000000000004">
      <c r="H29333" s="4"/>
      <c r="M29333" s="5"/>
      <c r="N29333" s="6"/>
    </row>
    <row r="29334" spans="8:14" x14ac:dyDescent="0.55000000000000004">
      <c r="H29334" s="4"/>
      <c r="M29334" s="5"/>
      <c r="N29334" s="6"/>
    </row>
    <row r="29335" spans="8:14" x14ac:dyDescent="0.55000000000000004">
      <c r="H29335" s="4"/>
      <c r="M29335" s="5"/>
      <c r="N29335" s="6"/>
    </row>
    <row r="29336" spans="8:14" x14ac:dyDescent="0.55000000000000004">
      <c r="H29336" s="4"/>
      <c r="M29336" s="5"/>
      <c r="N29336" s="6"/>
    </row>
    <row r="29337" spans="8:14" x14ac:dyDescent="0.55000000000000004">
      <c r="H29337" s="4"/>
      <c r="M29337" s="5"/>
      <c r="N29337" s="6"/>
    </row>
    <row r="29338" spans="8:14" x14ac:dyDescent="0.55000000000000004">
      <c r="H29338" s="4"/>
      <c r="M29338" s="5"/>
      <c r="N29338" s="6"/>
    </row>
    <row r="29339" spans="8:14" x14ac:dyDescent="0.55000000000000004">
      <c r="H29339" s="4"/>
      <c r="M29339" s="5"/>
      <c r="N29339" s="6"/>
    </row>
    <row r="29340" spans="8:14" x14ac:dyDescent="0.55000000000000004">
      <c r="H29340" s="4"/>
      <c r="M29340" s="5"/>
      <c r="N29340" s="6"/>
    </row>
    <row r="29341" spans="8:14" x14ac:dyDescent="0.55000000000000004">
      <c r="H29341" s="4"/>
      <c r="M29341" s="5"/>
      <c r="N29341" s="6"/>
    </row>
    <row r="29342" spans="8:14" x14ac:dyDescent="0.55000000000000004">
      <c r="H29342" s="4"/>
      <c r="M29342" s="5"/>
      <c r="N29342" s="6"/>
    </row>
    <row r="29343" spans="8:14" x14ac:dyDescent="0.55000000000000004">
      <c r="H29343" s="4"/>
      <c r="M29343" s="5"/>
      <c r="N29343" s="6"/>
    </row>
    <row r="29344" spans="8:14" x14ac:dyDescent="0.55000000000000004">
      <c r="H29344" s="4"/>
      <c r="M29344" s="5"/>
      <c r="N29344" s="6"/>
    </row>
    <row r="29345" spans="8:14" x14ac:dyDescent="0.55000000000000004">
      <c r="H29345" s="4"/>
      <c r="M29345" s="5"/>
      <c r="N29345" s="6"/>
    </row>
    <row r="29346" spans="8:14" x14ac:dyDescent="0.55000000000000004">
      <c r="H29346" s="4"/>
      <c r="M29346" s="5"/>
      <c r="N29346" s="6"/>
    </row>
    <row r="29347" spans="8:14" x14ac:dyDescent="0.55000000000000004">
      <c r="H29347" s="4"/>
      <c r="M29347" s="5"/>
      <c r="N29347" s="6"/>
    </row>
    <row r="29348" spans="8:14" x14ac:dyDescent="0.55000000000000004">
      <c r="H29348" s="4"/>
      <c r="M29348" s="5"/>
      <c r="N29348" s="6"/>
    </row>
    <row r="29349" spans="8:14" x14ac:dyDescent="0.55000000000000004">
      <c r="H29349" s="4"/>
      <c r="M29349" s="5"/>
      <c r="N29349" s="6"/>
    </row>
    <row r="29350" spans="8:14" x14ac:dyDescent="0.55000000000000004">
      <c r="H29350" s="4"/>
      <c r="M29350" s="5"/>
      <c r="N29350" s="6"/>
    </row>
    <row r="29351" spans="8:14" x14ac:dyDescent="0.55000000000000004">
      <c r="H29351" s="4"/>
      <c r="M29351" s="5"/>
      <c r="N29351" s="6"/>
    </row>
    <row r="29352" spans="8:14" x14ac:dyDescent="0.55000000000000004">
      <c r="H29352" s="4"/>
      <c r="M29352" s="5"/>
      <c r="N29352" s="6"/>
    </row>
    <row r="29353" spans="8:14" x14ac:dyDescent="0.55000000000000004">
      <c r="H29353" s="4"/>
      <c r="M29353" s="5"/>
      <c r="N29353" s="6"/>
    </row>
    <row r="29354" spans="8:14" x14ac:dyDescent="0.55000000000000004">
      <c r="H29354" s="4"/>
      <c r="M29354" s="5"/>
      <c r="N29354" s="6"/>
    </row>
    <row r="29355" spans="8:14" x14ac:dyDescent="0.55000000000000004">
      <c r="H29355" s="4"/>
      <c r="M29355" s="5"/>
      <c r="N29355" s="6"/>
    </row>
    <row r="29356" spans="8:14" x14ac:dyDescent="0.55000000000000004">
      <c r="H29356" s="4"/>
      <c r="M29356" s="5"/>
      <c r="N29356" s="6"/>
    </row>
    <row r="29357" spans="8:14" x14ac:dyDescent="0.55000000000000004">
      <c r="H29357" s="4"/>
      <c r="M29357" s="5"/>
      <c r="N29357" s="6"/>
    </row>
    <row r="29358" spans="8:14" x14ac:dyDescent="0.55000000000000004">
      <c r="H29358" s="4"/>
      <c r="M29358" s="5"/>
      <c r="N29358" s="6"/>
    </row>
    <row r="29359" spans="8:14" x14ac:dyDescent="0.55000000000000004">
      <c r="H29359" s="4"/>
      <c r="M29359" s="5"/>
      <c r="N29359" s="6"/>
    </row>
    <row r="29360" spans="8:14" x14ac:dyDescent="0.55000000000000004">
      <c r="H29360" s="4"/>
      <c r="M29360" s="5"/>
      <c r="N29360" s="6"/>
    </row>
    <row r="29361" spans="8:14" x14ac:dyDescent="0.55000000000000004">
      <c r="H29361" s="4"/>
      <c r="M29361" s="5"/>
      <c r="N29361" s="6"/>
    </row>
    <row r="29362" spans="8:14" x14ac:dyDescent="0.55000000000000004">
      <c r="H29362" s="4"/>
      <c r="M29362" s="5"/>
      <c r="N29362" s="6"/>
    </row>
    <row r="29363" spans="8:14" x14ac:dyDescent="0.55000000000000004">
      <c r="H29363" s="4"/>
      <c r="M29363" s="5"/>
      <c r="N29363" s="6"/>
    </row>
    <row r="29364" spans="8:14" x14ac:dyDescent="0.55000000000000004">
      <c r="H29364" s="4"/>
      <c r="M29364" s="5"/>
      <c r="N29364" s="6"/>
    </row>
    <row r="29365" spans="8:14" x14ac:dyDescent="0.55000000000000004">
      <c r="H29365" s="4"/>
      <c r="M29365" s="5"/>
      <c r="N29365" s="6"/>
    </row>
    <row r="29366" spans="8:14" x14ac:dyDescent="0.55000000000000004">
      <c r="H29366" s="4"/>
      <c r="M29366" s="5"/>
      <c r="N29366" s="6"/>
    </row>
    <row r="29367" spans="8:14" x14ac:dyDescent="0.55000000000000004">
      <c r="H29367" s="4"/>
      <c r="M29367" s="5"/>
      <c r="N29367" s="6"/>
    </row>
    <row r="29368" spans="8:14" x14ac:dyDescent="0.55000000000000004">
      <c r="H29368" s="4"/>
      <c r="M29368" s="5"/>
      <c r="N29368" s="6"/>
    </row>
    <row r="29369" spans="8:14" x14ac:dyDescent="0.55000000000000004">
      <c r="H29369" s="4"/>
      <c r="M29369" s="5"/>
      <c r="N29369" s="6"/>
    </row>
    <row r="29370" spans="8:14" x14ac:dyDescent="0.55000000000000004">
      <c r="H29370" s="4"/>
      <c r="M29370" s="5"/>
      <c r="N29370" s="6"/>
    </row>
    <row r="29371" spans="8:14" x14ac:dyDescent="0.55000000000000004">
      <c r="H29371" s="4"/>
      <c r="M29371" s="5"/>
      <c r="N29371" s="6"/>
    </row>
    <row r="29372" spans="8:14" x14ac:dyDescent="0.55000000000000004">
      <c r="H29372" s="4"/>
      <c r="M29372" s="5"/>
      <c r="N29372" s="6"/>
    </row>
    <row r="29373" spans="8:14" x14ac:dyDescent="0.55000000000000004">
      <c r="H29373" s="4"/>
      <c r="M29373" s="5"/>
      <c r="N29373" s="6"/>
    </row>
    <row r="29374" spans="8:14" x14ac:dyDescent="0.55000000000000004">
      <c r="H29374" s="4"/>
      <c r="M29374" s="5"/>
      <c r="N29374" s="6"/>
    </row>
    <row r="29375" spans="8:14" x14ac:dyDescent="0.55000000000000004">
      <c r="H29375" s="4"/>
      <c r="M29375" s="5"/>
      <c r="N29375" s="6"/>
    </row>
    <row r="29376" spans="8:14" x14ac:dyDescent="0.55000000000000004">
      <c r="H29376" s="4"/>
      <c r="M29376" s="5"/>
      <c r="N29376" s="6"/>
    </row>
    <row r="29377" spans="8:14" x14ac:dyDescent="0.55000000000000004">
      <c r="H29377" s="4"/>
      <c r="M29377" s="5"/>
      <c r="N29377" s="6"/>
    </row>
    <row r="29378" spans="8:14" x14ac:dyDescent="0.55000000000000004">
      <c r="H29378" s="4"/>
      <c r="M29378" s="5"/>
      <c r="N29378" s="6"/>
    </row>
    <row r="29379" spans="8:14" x14ac:dyDescent="0.55000000000000004">
      <c r="H29379" s="4"/>
      <c r="M29379" s="5"/>
      <c r="N29379" s="6"/>
    </row>
    <row r="29380" spans="8:14" x14ac:dyDescent="0.55000000000000004">
      <c r="H29380" s="4"/>
      <c r="M29380" s="5"/>
      <c r="N29380" s="6"/>
    </row>
    <row r="29381" spans="8:14" x14ac:dyDescent="0.55000000000000004">
      <c r="H29381" s="4"/>
      <c r="M29381" s="5"/>
      <c r="N29381" s="6"/>
    </row>
    <row r="29382" spans="8:14" x14ac:dyDescent="0.55000000000000004">
      <c r="H29382" s="4"/>
      <c r="M29382" s="5"/>
      <c r="N29382" s="6"/>
    </row>
    <row r="29383" spans="8:14" x14ac:dyDescent="0.55000000000000004">
      <c r="H29383" s="4"/>
      <c r="M29383" s="5"/>
      <c r="N29383" s="6"/>
    </row>
    <row r="29384" spans="8:14" x14ac:dyDescent="0.55000000000000004">
      <c r="H29384" s="4"/>
      <c r="M29384" s="5"/>
      <c r="N29384" s="6"/>
    </row>
    <row r="29385" spans="8:14" x14ac:dyDescent="0.55000000000000004">
      <c r="H29385" s="4"/>
      <c r="M29385" s="5"/>
      <c r="N29385" s="6"/>
    </row>
    <row r="29386" spans="8:14" x14ac:dyDescent="0.55000000000000004">
      <c r="H29386" s="4"/>
      <c r="M29386" s="5"/>
      <c r="N29386" s="6"/>
    </row>
    <row r="29387" spans="8:14" x14ac:dyDescent="0.55000000000000004">
      <c r="H29387" s="4"/>
      <c r="M29387" s="5"/>
      <c r="N29387" s="6"/>
    </row>
    <row r="29388" spans="8:14" x14ac:dyDescent="0.55000000000000004">
      <c r="H29388" s="4"/>
      <c r="M29388" s="5"/>
      <c r="N29388" s="6"/>
    </row>
    <row r="29389" spans="8:14" x14ac:dyDescent="0.55000000000000004">
      <c r="H29389" s="4"/>
      <c r="M29389" s="5"/>
      <c r="N29389" s="6"/>
    </row>
    <row r="29390" spans="8:14" x14ac:dyDescent="0.55000000000000004">
      <c r="H29390" s="4"/>
      <c r="M29390" s="5"/>
      <c r="N29390" s="6"/>
    </row>
    <row r="29391" spans="8:14" x14ac:dyDescent="0.55000000000000004">
      <c r="H29391" s="4"/>
      <c r="M29391" s="5"/>
      <c r="N29391" s="6"/>
    </row>
    <row r="29392" spans="8:14" x14ac:dyDescent="0.55000000000000004">
      <c r="H29392" s="4"/>
      <c r="M29392" s="5"/>
      <c r="N29392" s="6"/>
    </row>
    <row r="29393" spans="8:14" x14ac:dyDescent="0.55000000000000004">
      <c r="H29393" s="4"/>
      <c r="M29393" s="5"/>
      <c r="N29393" s="6"/>
    </row>
    <row r="29394" spans="8:14" x14ac:dyDescent="0.55000000000000004">
      <c r="H29394" s="4"/>
      <c r="M29394" s="5"/>
      <c r="N29394" s="6"/>
    </row>
    <row r="29395" spans="8:14" x14ac:dyDescent="0.55000000000000004">
      <c r="H29395" s="4"/>
      <c r="M29395" s="5"/>
      <c r="N29395" s="6"/>
    </row>
    <row r="29396" spans="8:14" x14ac:dyDescent="0.55000000000000004">
      <c r="H29396" s="4"/>
      <c r="M29396" s="5"/>
      <c r="N29396" s="6"/>
    </row>
    <row r="29397" spans="8:14" x14ac:dyDescent="0.55000000000000004">
      <c r="H29397" s="4"/>
      <c r="M29397" s="5"/>
      <c r="N29397" s="6"/>
    </row>
    <row r="29398" spans="8:14" x14ac:dyDescent="0.55000000000000004">
      <c r="H29398" s="4"/>
      <c r="M29398" s="5"/>
      <c r="N29398" s="6"/>
    </row>
    <row r="29399" spans="8:14" x14ac:dyDescent="0.55000000000000004">
      <c r="H29399" s="4"/>
      <c r="M29399" s="5"/>
      <c r="N29399" s="6"/>
    </row>
    <row r="29400" spans="8:14" x14ac:dyDescent="0.55000000000000004">
      <c r="H29400" s="4"/>
      <c r="M29400" s="5"/>
      <c r="N29400" s="6"/>
    </row>
    <row r="29401" spans="8:14" x14ac:dyDescent="0.55000000000000004">
      <c r="H29401" s="4"/>
      <c r="M29401" s="5"/>
      <c r="N29401" s="6"/>
    </row>
    <row r="29402" spans="8:14" x14ac:dyDescent="0.55000000000000004">
      <c r="H29402" s="4"/>
      <c r="M29402" s="5"/>
      <c r="N29402" s="6"/>
    </row>
    <row r="29403" spans="8:14" x14ac:dyDescent="0.55000000000000004">
      <c r="H29403" s="4"/>
      <c r="M29403" s="5"/>
      <c r="N29403" s="6"/>
    </row>
    <row r="29404" spans="8:14" x14ac:dyDescent="0.55000000000000004">
      <c r="H29404" s="4"/>
      <c r="M29404" s="5"/>
      <c r="N29404" s="6"/>
    </row>
    <row r="29405" spans="8:14" x14ac:dyDescent="0.55000000000000004">
      <c r="H29405" s="4"/>
      <c r="M29405" s="5"/>
      <c r="N29405" s="6"/>
    </row>
    <row r="29406" spans="8:14" x14ac:dyDescent="0.55000000000000004">
      <c r="H29406" s="4"/>
      <c r="M29406" s="5"/>
      <c r="N29406" s="6"/>
    </row>
    <row r="29407" spans="8:14" x14ac:dyDescent="0.55000000000000004">
      <c r="H29407" s="4"/>
      <c r="M29407" s="5"/>
      <c r="N29407" s="6"/>
    </row>
    <row r="29408" spans="8:14" x14ac:dyDescent="0.55000000000000004">
      <c r="H29408" s="4"/>
      <c r="M29408" s="5"/>
      <c r="N29408" s="6"/>
    </row>
    <row r="29409" spans="8:14" x14ac:dyDescent="0.55000000000000004">
      <c r="H29409" s="4"/>
      <c r="M29409" s="5"/>
      <c r="N29409" s="6"/>
    </row>
    <row r="29410" spans="8:14" x14ac:dyDescent="0.55000000000000004">
      <c r="H29410" s="4"/>
      <c r="M29410" s="5"/>
      <c r="N29410" s="6"/>
    </row>
    <row r="29411" spans="8:14" x14ac:dyDescent="0.55000000000000004">
      <c r="H29411" s="4"/>
      <c r="M29411" s="5"/>
      <c r="N29411" s="6"/>
    </row>
    <row r="29412" spans="8:14" x14ac:dyDescent="0.55000000000000004">
      <c r="H29412" s="4"/>
      <c r="M29412" s="5"/>
      <c r="N29412" s="6"/>
    </row>
    <row r="29413" spans="8:14" x14ac:dyDescent="0.55000000000000004">
      <c r="H29413" s="4"/>
      <c r="M29413" s="5"/>
      <c r="N29413" s="6"/>
    </row>
    <row r="29414" spans="8:14" x14ac:dyDescent="0.55000000000000004">
      <c r="H29414" s="4"/>
      <c r="M29414" s="5"/>
      <c r="N29414" s="6"/>
    </row>
    <row r="29415" spans="8:14" x14ac:dyDescent="0.55000000000000004">
      <c r="H29415" s="4"/>
      <c r="M29415" s="5"/>
      <c r="N29415" s="6"/>
    </row>
    <row r="29416" spans="8:14" x14ac:dyDescent="0.55000000000000004">
      <c r="H29416" s="4"/>
      <c r="M29416" s="5"/>
      <c r="N29416" s="6"/>
    </row>
    <row r="29417" spans="8:14" x14ac:dyDescent="0.55000000000000004">
      <c r="H29417" s="4"/>
      <c r="M29417" s="5"/>
      <c r="N29417" s="6"/>
    </row>
    <row r="29418" spans="8:14" x14ac:dyDescent="0.55000000000000004">
      <c r="H29418" s="4"/>
      <c r="M29418" s="5"/>
      <c r="N29418" s="6"/>
    </row>
    <row r="29419" spans="8:14" x14ac:dyDescent="0.55000000000000004">
      <c r="H29419" s="4"/>
      <c r="M29419" s="5"/>
      <c r="N29419" s="6"/>
    </row>
    <row r="29420" spans="8:14" x14ac:dyDescent="0.55000000000000004">
      <c r="H29420" s="4"/>
      <c r="M29420" s="5"/>
      <c r="N29420" s="6"/>
    </row>
    <row r="29421" spans="8:14" x14ac:dyDescent="0.55000000000000004">
      <c r="H29421" s="4"/>
      <c r="M29421" s="5"/>
      <c r="N29421" s="6"/>
    </row>
    <row r="29422" spans="8:14" x14ac:dyDescent="0.55000000000000004">
      <c r="H29422" s="4"/>
      <c r="M29422" s="5"/>
      <c r="N29422" s="6"/>
    </row>
    <row r="29423" spans="8:14" x14ac:dyDescent="0.55000000000000004">
      <c r="H29423" s="4"/>
      <c r="M29423" s="5"/>
      <c r="N29423" s="6"/>
    </row>
    <row r="29424" spans="8:14" x14ac:dyDescent="0.55000000000000004">
      <c r="H29424" s="4"/>
      <c r="M29424" s="5"/>
      <c r="N29424" s="6"/>
    </row>
    <row r="29425" spans="8:14" x14ac:dyDescent="0.55000000000000004">
      <c r="H29425" s="4"/>
      <c r="M29425" s="5"/>
      <c r="N29425" s="6"/>
    </row>
    <row r="29426" spans="8:14" x14ac:dyDescent="0.55000000000000004">
      <c r="H29426" s="4"/>
      <c r="M29426" s="5"/>
      <c r="N29426" s="6"/>
    </row>
    <row r="29427" spans="8:14" x14ac:dyDescent="0.55000000000000004">
      <c r="H29427" s="4"/>
      <c r="M29427" s="5"/>
      <c r="N29427" s="6"/>
    </row>
    <row r="29428" spans="8:14" x14ac:dyDescent="0.55000000000000004">
      <c r="H29428" s="4"/>
      <c r="M29428" s="5"/>
      <c r="N29428" s="6"/>
    </row>
    <row r="29429" spans="8:14" x14ac:dyDescent="0.55000000000000004">
      <c r="H29429" s="4"/>
      <c r="M29429" s="5"/>
      <c r="N29429" s="6"/>
    </row>
    <row r="29430" spans="8:14" x14ac:dyDescent="0.55000000000000004">
      <c r="H29430" s="4"/>
      <c r="M29430" s="5"/>
      <c r="N29430" s="6"/>
    </row>
    <row r="29431" spans="8:14" x14ac:dyDescent="0.55000000000000004">
      <c r="H29431" s="4"/>
      <c r="M29431" s="5"/>
      <c r="N29431" s="6"/>
    </row>
    <row r="29432" spans="8:14" x14ac:dyDescent="0.55000000000000004">
      <c r="H29432" s="4"/>
      <c r="M29432" s="5"/>
      <c r="N29432" s="6"/>
    </row>
    <row r="29433" spans="8:14" x14ac:dyDescent="0.55000000000000004">
      <c r="H29433" s="4"/>
      <c r="M29433" s="5"/>
      <c r="N29433" s="6"/>
    </row>
    <row r="29434" spans="8:14" x14ac:dyDescent="0.55000000000000004">
      <c r="H29434" s="4"/>
      <c r="M29434" s="5"/>
      <c r="N29434" s="6"/>
    </row>
    <row r="29435" spans="8:14" x14ac:dyDescent="0.55000000000000004">
      <c r="H29435" s="4"/>
      <c r="M29435" s="5"/>
      <c r="N29435" s="6"/>
    </row>
    <row r="29436" spans="8:14" x14ac:dyDescent="0.55000000000000004">
      <c r="H29436" s="4"/>
      <c r="M29436" s="5"/>
      <c r="N29436" s="6"/>
    </row>
    <row r="29437" spans="8:14" x14ac:dyDescent="0.55000000000000004">
      <c r="H29437" s="4"/>
      <c r="M29437" s="5"/>
      <c r="N29437" s="6"/>
    </row>
    <row r="29438" spans="8:14" x14ac:dyDescent="0.55000000000000004">
      <c r="H29438" s="4"/>
      <c r="M29438" s="5"/>
      <c r="N29438" s="6"/>
    </row>
    <row r="29439" spans="8:14" x14ac:dyDescent="0.55000000000000004">
      <c r="H29439" s="4"/>
      <c r="M29439" s="5"/>
      <c r="N29439" s="6"/>
    </row>
    <row r="29440" spans="8:14" x14ac:dyDescent="0.55000000000000004">
      <c r="H29440" s="4"/>
      <c r="M29440" s="5"/>
      <c r="N29440" s="6"/>
    </row>
    <row r="29441" spans="8:14" x14ac:dyDescent="0.55000000000000004">
      <c r="H29441" s="4"/>
      <c r="M29441" s="5"/>
      <c r="N29441" s="6"/>
    </row>
    <row r="29442" spans="8:14" x14ac:dyDescent="0.55000000000000004">
      <c r="H29442" s="4"/>
      <c r="M29442" s="5"/>
      <c r="N29442" s="6"/>
    </row>
    <row r="29443" spans="8:14" x14ac:dyDescent="0.55000000000000004">
      <c r="H29443" s="4"/>
      <c r="M29443" s="5"/>
      <c r="N29443" s="6"/>
    </row>
    <row r="29444" spans="8:14" x14ac:dyDescent="0.55000000000000004">
      <c r="H29444" s="4"/>
      <c r="M29444" s="5"/>
      <c r="N29444" s="6"/>
    </row>
    <row r="29445" spans="8:14" x14ac:dyDescent="0.55000000000000004">
      <c r="H29445" s="4"/>
      <c r="M29445" s="5"/>
      <c r="N29445" s="6"/>
    </row>
    <row r="29446" spans="8:14" x14ac:dyDescent="0.55000000000000004">
      <c r="H29446" s="4"/>
      <c r="M29446" s="5"/>
      <c r="N29446" s="6"/>
    </row>
    <row r="29447" spans="8:14" x14ac:dyDescent="0.55000000000000004">
      <c r="H29447" s="4"/>
      <c r="M29447" s="5"/>
      <c r="N29447" s="6"/>
    </row>
    <row r="29448" spans="8:14" x14ac:dyDescent="0.55000000000000004">
      <c r="H29448" s="4"/>
      <c r="M29448" s="5"/>
      <c r="N29448" s="6"/>
    </row>
    <row r="29449" spans="8:14" x14ac:dyDescent="0.55000000000000004">
      <c r="H29449" s="4"/>
      <c r="M29449" s="5"/>
      <c r="N29449" s="6"/>
    </row>
    <row r="29450" spans="8:14" x14ac:dyDescent="0.55000000000000004">
      <c r="H29450" s="4"/>
      <c r="M29450" s="5"/>
      <c r="N29450" s="6"/>
    </row>
    <row r="29451" spans="8:14" x14ac:dyDescent="0.55000000000000004">
      <c r="H29451" s="4"/>
      <c r="M29451" s="5"/>
      <c r="N29451" s="6"/>
    </row>
    <row r="29452" spans="8:14" x14ac:dyDescent="0.55000000000000004">
      <c r="H29452" s="4"/>
      <c r="M29452" s="5"/>
      <c r="N29452" s="6"/>
    </row>
    <row r="29453" spans="8:14" x14ac:dyDescent="0.55000000000000004">
      <c r="H29453" s="4"/>
      <c r="M29453" s="5"/>
      <c r="N29453" s="6"/>
    </row>
    <row r="29454" spans="8:14" x14ac:dyDescent="0.55000000000000004">
      <c r="H29454" s="4"/>
      <c r="M29454" s="5"/>
      <c r="N29454" s="6"/>
    </row>
    <row r="29455" spans="8:14" x14ac:dyDescent="0.55000000000000004">
      <c r="H29455" s="4"/>
      <c r="M29455" s="5"/>
      <c r="N29455" s="6"/>
    </row>
    <row r="29456" spans="8:14" x14ac:dyDescent="0.55000000000000004">
      <c r="H29456" s="4"/>
      <c r="M29456" s="5"/>
      <c r="N29456" s="6"/>
    </row>
    <row r="29457" spans="8:14" x14ac:dyDescent="0.55000000000000004">
      <c r="H29457" s="4"/>
      <c r="M29457" s="5"/>
      <c r="N29457" s="6"/>
    </row>
    <row r="29458" spans="8:14" x14ac:dyDescent="0.55000000000000004">
      <c r="H29458" s="4"/>
      <c r="M29458" s="5"/>
      <c r="N29458" s="6"/>
    </row>
    <row r="29459" spans="8:14" x14ac:dyDescent="0.55000000000000004">
      <c r="H29459" s="4"/>
      <c r="M29459" s="5"/>
      <c r="N29459" s="6"/>
    </row>
    <row r="29460" spans="8:14" x14ac:dyDescent="0.55000000000000004">
      <c r="H29460" s="4"/>
      <c r="M29460" s="5"/>
      <c r="N29460" s="6"/>
    </row>
    <row r="29461" spans="8:14" x14ac:dyDescent="0.55000000000000004">
      <c r="H29461" s="4"/>
      <c r="M29461" s="5"/>
      <c r="N29461" s="6"/>
    </row>
    <row r="29462" spans="8:14" x14ac:dyDescent="0.55000000000000004">
      <c r="H29462" s="4"/>
      <c r="M29462" s="5"/>
      <c r="N29462" s="6"/>
    </row>
    <row r="29463" spans="8:14" x14ac:dyDescent="0.55000000000000004">
      <c r="H29463" s="4"/>
      <c r="M29463" s="5"/>
      <c r="N29463" s="6"/>
    </row>
    <row r="29464" spans="8:14" x14ac:dyDescent="0.55000000000000004">
      <c r="H29464" s="4"/>
      <c r="M29464" s="5"/>
      <c r="N29464" s="6"/>
    </row>
    <row r="29465" spans="8:14" x14ac:dyDescent="0.55000000000000004">
      <c r="H29465" s="4"/>
      <c r="M29465" s="5"/>
      <c r="N29465" s="6"/>
    </row>
    <row r="29466" spans="8:14" x14ac:dyDescent="0.55000000000000004">
      <c r="H29466" s="4"/>
      <c r="M29466" s="5"/>
      <c r="N29466" s="6"/>
    </row>
    <row r="29467" spans="8:14" x14ac:dyDescent="0.55000000000000004">
      <c r="H29467" s="4"/>
      <c r="M29467" s="5"/>
      <c r="N29467" s="6"/>
    </row>
    <row r="29468" spans="8:14" x14ac:dyDescent="0.55000000000000004">
      <c r="H29468" s="4"/>
      <c r="M29468" s="5"/>
      <c r="N29468" s="6"/>
    </row>
    <row r="29469" spans="8:14" x14ac:dyDescent="0.55000000000000004">
      <c r="H29469" s="4"/>
      <c r="M29469" s="5"/>
      <c r="N29469" s="6"/>
    </row>
    <row r="29470" spans="8:14" x14ac:dyDescent="0.55000000000000004">
      <c r="H29470" s="4"/>
      <c r="M29470" s="5"/>
      <c r="N29470" s="6"/>
    </row>
    <row r="29471" spans="8:14" x14ac:dyDescent="0.55000000000000004">
      <c r="H29471" s="4"/>
      <c r="M29471" s="5"/>
      <c r="N29471" s="6"/>
    </row>
    <row r="29472" spans="8:14" x14ac:dyDescent="0.55000000000000004">
      <c r="H29472" s="4"/>
      <c r="M29472" s="5"/>
      <c r="N29472" s="6"/>
    </row>
    <row r="29473" spans="8:14" x14ac:dyDescent="0.55000000000000004">
      <c r="H29473" s="4"/>
      <c r="M29473" s="5"/>
      <c r="N29473" s="6"/>
    </row>
    <row r="29474" spans="8:14" x14ac:dyDescent="0.55000000000000004">
      <c r="H29474" s="4"/>
      <c r="M29474" s="5"/>
      <c r="N29474" s="6"/>
    </row>
    <row r="29475" spans="8:14" x14ac:dyDescent="0.55000000000000004">
      <c r="H29475" s="4"/>
      <c r="M29475" s="5"/>
      <c r="N29475" s="6"/>
    </row>
    <row r="29476" spans="8:14" x14ac:dyDescent="0.55000000000000004">
      <c r="H29476" s="4"/>
      <c r="M29476" s="5"/>
      <c r="N29476" s="6"/>
    </row>
    <row r="29477" spans="8:14" x14ac:dyDescent="0.55000000000000004">
      <c r="H29477" s="4"/>
      <c r="M29477" s="5"/>
      <c r="N29477" s="6"/>
    </row>
    <row r="29478" spans="8:14" x14ac:dyDescent="0.55000000000000004">
      <c r="H29478" s="4"/>
      <c r="M29478" s="5"/>
      <c r="N29478" s="6"/>
    </row>
    <row r="29479" spans="8:14" x14ac:dyDescent="0.55000000000000004">
      <c r="H29479" s="4"/>
      <c r="M29479" s="5"/>
      <c r="N29479" s="6"/>
    </row>
    <row r="29480" spans="8:14" x14ac:dyDescent="0.55000000000000004">
      <c r="H29480" s="4"/>
      <c r="M29480" s="5"/>
      <c r="N29480" s="6"/>
    </row>
    <row r="29481" spans="8:14" x14ac:dyDescent="0.55000000000000004">
      <c r="H29481" s="4"/>
      <c r="M29481" s="5"/>
      <c r="N29481" s="6"/>
    </row>
    <row r="29482" spans="8:14" x14ac:dyDescent="0.55000000000000004">
      <c r="H29482" s="4"/>
      <c r="M29482" s="5"/>
      <c r="N29482" s="6"/>
    </row>
    <row r="29483" spans="8:14" x14ac:dyDescent="0.55000000000000004">
      <c r="H29483" s="4"/>
      <c r="M29483" s="5"/>
      <c r="N29483" s="6"/>
    </row>
    <row r="29484" spans="8:14" x14ac:dyDescent="0.55000000000000004">
      <c r="H29484" s="4"/>
      <c r="M29484" s="5"/>
      <c r="N29484" s="6"/>
    </row>
    <row r="29485" spans="8:14" x14ac:dyDescent="0.55000000000000004">
      <c r="H29485" s="4"/>
      <c r="M29485" s="5"/>
      <c r="N29485" s="6"/>
    </row>
    <row r="29486" spans="8:14" x14ac:dyDescent="0.55000000000000004">
      <c r="H29486" s="4"/>
      <c r="M29486" s="5"/>
      <c r="N29486" s="6"/>
    </row>
    <row r="29487" spans="8:14" x14ac:dyDescent="0.55000000000000004">
      <c r="H29487" s="4"/>
      <c r="M29487" s="5"/>
      <c r="N29487" s="6"/>
    </row>
    <row r="29488" spans="8:14" x14ac:dyDescent="0.55000000000000004">
      <c r="H29488" s="4"/>
      <c r="M29488" s="5"/>
      <c r="N29488" s="6"/>
    </row>
    <row r="29489" spans="8:14" x14ac:dyDescent="0.55000000000000004">
      <c r="H29489" s="4"/>
      <c r="M29489" s="5"/>
      <c r="N29489" s="6"/>
    </row>
    <row r="29490" spans="8:14" x14ac:dyDescent="0.55000000000000004">
      <c r="H29490" s="4"/>
      <c r="M29490" s="5"/>
      <c r="N29490" s="6"/>
    </row>
    <row r="29491" spans="8:14" x14ac:dyDescent="0.55000000000000004">
      <c r="H29491" s="4"/>
      <c r="M29491" s="5"/>
      <c r="N29491" s="6"/>
    </row>
    <row r="29492" spans="8:14" x14ac:dyDescent="0.55000000000000004">
      <c r="H29492" s="4"/>
      <c r="M29492" s="5"/>
      <c r="N29492" s="6"/>
    </row>
    <row r="29493" spans="8:14" x14ac:dyDescent="0.55000000000000004">
      <c r="H29493" s="4"/>
      <c r="M29493" s="5"/>
      <c r="N29493" s="6"/>
    </row>
    <row r="29494" spans="8:14" x14ac:dyDescent="0.55000000000000004">
      <c r="H29494" s="4"/>
      <c r="M29494" s="5"/>
      <c r="N29494" s="6"/>
    </row>
    <row r="29495" spans="8:14" x14ac:dyDescent="0.55000000000000004">
      <c r="H29495" s="4"/>
      <c r="M29495" s="5"/>
      <c r="N29495" s="6"/>
    </row>
    <row r="29496" spans="8:14" x14ac:dyDescent="0.55000000000000004">
      <c r="H29496" s="4"/>
      <c r="M29496" s="5"/>
      <c r="N29496" s="6"/>
    </row>
    <row r="29497" spans="8:14" x14ac:dyDescent="0.55000000000000004">
      <c r="H29497" s="4"/>
      <c r="M29497" s="5"/>
      <c r="N29497" s="6"/>
    </row>
    <row r="29498" spans="8:14" x14ac:dyDescent="0.55000000000000004">
      <c r="H29498" s="4"/>
      <c r="M29498" s="5"/>
      <c r="N29498" s="6"/>
    </row>
    <row r="29499" spans="8:14" x14ac:dyDescent="0.55000000000000004">
      <c r="H29499" s="4"/>
      <c r="M29499" s="5"/>
      <c r="N29499" s="6"/>
    </row>
    <row r="29500" spans="8:14" x14ac:dyDescent="0.55000000000000004">
      <c r="H29500" s="4"/>
      <c r="M29500" s="5"/>
      <c r="N29500" s="6"/>
    </row>
    <row r="29501" spans="8:14" x14ac:dyDescent="0.55000000000000004">
      <c r="H29501" s="4"/>
      <c r="M29501" s="5"/>
      <c r="N29501" s="6"/>
    </row>
    <row r="29502" spans="8:14" x14ac:dyDescent="0.55000000000000004">
      <c r="H29502" s="4"/>
      <c r="M29502" s="5"/>
      <c r="N29502" s="6"/>
    </row>
    <row r="29503" spans="8:14" x14ac:dyDescent="0.55000000000000004">
      <c r="H29503" s="4"/>
      <c r="M29503" s="5"/>
      <c r="N29503" s="6"/>
    </row>
    <row r="29504" spans="8:14" x14ac:dyDescent="0.55000000000000004">
      <c r="H29504" s="4"/>
      <c r="M29504" s="5"/>
      <c r="N29504" s="6"/>
    </row>
    <row r="29505" spans="8:14" x14ac:dyDescent="0.55000000000000004">
      <c r="H29505" s="4"/>
      <c r="M29505" s="5"/>
      <c r="N29505" s="6"/>
    </row>
    <row r="29506" spans="8:14" x14ac:dyDescent="0.55000000000000004">
      <c r="H29506" s="4"/>
      <c r="M29506" s="5"/>
      <c r="N29506" s="6"/>
    </row>
    <row r="29507" spans="8:14" x14ac:dyDescent="0.55000000000000004">
      <c r="H29507" s="4"/>
      <c r="M29507" s="5"/>
      <c r="N29507" s="6"/>
    </row>
    <row r="29508" spans="8:14" x14ac:dyDescent="0.55000000000000004">
      <c r="H29508" s="4"/>
      <c r="M29508" s="5"/>
      <c r="N29508" s="6"/>
    </row>
    <row r="29509" spans="8:14" x14ac:dyDescent="0.55000000000000004">
      <c r="H29509" s="4"/>
      <c r="M29509" s="5"/>
      <c r="N29509" s="6"/>
    </row>
    <row r="29510" spans="8:14" x14ac:dyDescent="0.55000000000000004">
      <c r="H29510" s="4"/>
      <c r="M29510" s="5"/>
      <c r="N29510" s="6"/>
    </row>
    <row r="29511" spans="8:14" x14ac:dyDescent="0.55000000000000004">
      <c r="H29511" s="4"/>
      <c r="M29511" s="5"/>
      <c r="N29511" s="6"/>
    </row>
    <row r="29512" spans="8:14" x14ac:dyDescent="0.55000000000000004">
      <c r="H29512" s="4"/>
      <c r="M29512" s="5"/>
      <c r="N29512" s="6"/>
    </row>
    <row r="29513" spans="8:14" x14ac:dyDescent="0.55000000000000004">
      <c r="H29513" s="4"/>
      <c r="M29513" s="5"/>
      <c r="N29513" s="6"/>
    </row>
    <row r="29514" spans="8:14" x14ac:dyDescent="0.55000000000000004">
      <c r="H29514" s="4"/>
      <c r="M29514" s="5"/>
      <c r="N29514" s="6"/>
    </row>
    <row r="29515" spans="8:14" x14ac:dyDescent="0.55000000000000004">
      <c r="H29515" s="4"/>
      <c r="M29515" s="5"/>
      <c r="N29515" s="6"/>
    </row>
    <row r="29516" spans="8:14" x14ac:dyDescent="0.55000000000000004">
      <c r="H29516" s="4"/>
      <c r="M29516" s="5"/>
      <c r="N29516" s="6"/>
    </row>
    <row r="29517" spans="8:14" x14ac:dyDescent="0.55000000000000004">
      <c r="H29517" s="4"/>
      <c r="M29517" s="5"/>
      <c r="N29517" s="6"/>
    </row>
    <row r="29518" spans="8:14" x14ac:dyDescent="0.55000000000000004">
      <c r="H29518" s="4"/>
      <c r="M29518" s="5"/>
      <c r="N29518" s="6"/>
    </row>
    <row r="29519" spans="8:14" x14ac:dyDescent="0.55000000000000004">
      <c r="H29519" s="4"/>
      <c r="M29519" s="5"/>
      <c r="N29519" s="6"/>
    </row>
    <row r="29520" spans="8:14" x14ac:dyDescent="0.55000000000000004">
      <c r="H29520" s="4"/>
      <c r="M29520" s="5"/>
      <c r="N29520" s="6"/>
    </row>
    <row r="29521" spans="8:14" x14ac:dyDescent="0.55000000000000004">
      <c r="H29521" s="4"/>
      <c r="M29521" s="5"/>
      <c r="N29521" s="6"/>
    </row>
    <row r="29522" spans="8:14" x14ac:dyDescent="0.55000000000000004">
      <c r="H29522" s="4"/>
      <c r="M29522" s="5"/>
      <c r="N29522" s="6"/>
    </row>
    <row r="29523" spans="8:14" x14ac:dyDescent="0.55000000000000004">
      <c r="H29523" s="4"/>
      <c r="M29523" s="5"/>
      <c r="N29523" s="6"/>
    </row>
    <row r="29524" spans="8:14" x14ac:dyDescent="0.55000000000000004">
      <c r="H29524" s="4"/>
      <c r="M29524" s="5"/>
      <c r="N29524" s="6"/>
    </row>
    <row r="29525" spans="8:14" x14ac:dyDescent="0.55000000000000004">
      <c r="H29525" s="4"/>
      <c r="M29525" s="5"/>
      <c r="N29525" s="6"/>
    </row>
    <row r="29526" spans="8:14" x14ac:dyDescent="0.55000000000000004">
      <c r="H29526" s="4"/>
      <c r="M29526" s="5"/>
      <c r="N29526" s="6"/>
    </row>
    <row r="29527" spans="8:14" x14ac:dyDescent="0.55000000000000004">
      <c r="H29527" s="4"/>
      <c r="M29527" s="5"/>
      <c r="N29527" s="6"/>
    </row>
    <row r="29528" spans="8:14" x14ac:dyDescent="0.55000000000000004">
      <c r="H29528" s="4"/>
      <c r="M29528" s="5"/>
      <c r="N29528" s="6"/>
    </row>
    <row r="29529" spans="8:14" x14ac:dyDescent="0.55000000000000004">
      <c r="H29529" s="4"/>
      <c r="M29529" s="5"/>
      <c r="N29529" s="6"/>
    </row>
    <row r="29530" spans="8:14" x14ac:dyDescent="0.55000000000000004">
      <c r="H29530" s="4"/>
      <c r="M29530" s="5"/>
      <c r="N29530" s="6"/>
    </row>
    <row r="29531" spans="8:14" x14ac:dyDescent="0.55000000000000004">
      <c r="H29531" s="4"/>
      <c r="M29531" s="5"/>
      <c r="N29531" s="6"/>
    </row>
    <row r="29532" spans="8:14" x14ac:dyDescent="0.55000000000000004">
      <c r="H29532" s="4"/>
      <c r="M29532" s="5"/>
      <c r="N29532" s="6"/>
    </row>
    <row r="29533" spans="8:14" x14ac:dyDescent="0.55000000000000004">
      <c r="H29533" s="4"/>
      <c r="M29533" s="5"/>
      <c r="N29533" s="6"/>
    </row>
    <row r="29534" spans="8:14" x14ac:dyDescent="0.55000000000000004">
      <c r="H29534" s="4"/>
      <c r="M29534" s="5"/>
      <c r="N29534" s="6"/>
    </row>
    <row r="29535" spans="8:14" x14ac:dyDescent="0.55000000000000004">
      <c r="H29535" s="4"/>
      <c r="M29535" s="5"/>
      <c r="N29535" s="6"/>
    </row>
    <row r="29536" spans="8:14" x14ac:dyDescent="0.55000000000000004">
      <c r="H29536" s="4"/>
      <c r="M29536" s="5"/>
      <c r="N29536" s="6"/>
    </row>
    <row r="29537" spans="8:14" x14ac:dyDescent="0.55000000000000004">
      <c r="H29537" s="4"/>
      <c r="M29537" s="5"/>
      <c r="N29537" s="6"/>
    </row>
    <row r="29538" spans="8:14" x14ac:dyDescent="0.55000000000000004">
      <c r="H29538" s="4"/>
      <c r="M29538" s="5"/>
      <c r="N29538" s="6"/>
    </row>
    <row r="29539" spans="8:14" x14ac:dyDescent="0.55000000000000004">
      <c r="H29539" s="4"/>
      <c r="M29539" s="5"/>
      <c r="N29539" s="6"/>
    </row>
    <row r="29540" spans="8:14" x14ac:dyDescent="0.55000000000000004">
      <c r="H29540" s="4"/>
      <c r="M29540" s="5"/>
      <c r="N29540" s="6"/>
    </row>
    <row r="29541" spans="8:14" x14ac:dyDescent="0.55000000000000004">
      <c r="H29541" s="4"/>
      <c r="M29541" s="5"/>
      <c r="N29541" s="6"/>
    </row>
    <row r="29542" spans="8:14" x14ac:dyDescent="0.55000000000000004">
      <c r="H29542" s="4"/>
      <c r="M29542" s="5"/>
      <c r="N29542" s="6"/>
    </row>
    <row r="29543" spans="8:14" x14ac:dyDescent="0.55000000000000004">
      <c r="H29543" s="4"/>
      <c r="M29543" s="5"/>
      <c r="N29543" s="6"/>
    </row>
    <row r="29544" spans="8:14" x14ac:dyDescent="0.55000000000000004">
      <c r="H29544" s="4"/>
      <c r="M29544" s="5"/>
      <c r="N29544" s="6"/>
    </row>
    <row r="29545" spans="8:14" x14ac:dyDescent="0.55000000000000004">
      <c r="H29545" s="4"/>
      <c r="M29545" s="5"/>
      <c r="N29545" s="6"/>
    </row>
    <row r="29546" spans="8:14" x14ac:dyDescent="0.55000000000000004">
      <c r="H29546" s="4"/>
      <c r="M29546" s="5"/>
      <c r="N29546" s="6"/>
    </row>
    <row r="29547" spans="8:14" x14ac:dyDescent="0.55000000000000004">
      <c r="H29547" s="4"/>
      <c r="M29547" s="5"/>
      <c r="N29547" s="6"/>
    </row>
    <row r="29548" spans="8:14" x14ac:dyDescent="0.55000000000000004">
      <c r="H29548" s="4"/>
      <c r="M29548" s="5"/>
      <c r="N29548" s="6"/>
    </row>
    <row r="29549" spans="8:14" x14ac:dyDescent="0.55000000000000004">
      <c r="H29549" s="4"/>
      <c r="M29549" s="5"/>
      <c r="N29549" s="6"/>
    </row>
    <row r="29550" spans="8:14" x14ac:dyDescent="0.55000000000000004">
      <c r="H29550" s="4"/>
      <c r="M29550" s="5"/>
      <c r="N29550" s="6"/>
    </row>
    <row r="29551" spans="8:14" x14ac:dyDescent="0.55000000000000004">
      <c r="H29551" s="4"/>
      <c r="M29551" s="5"/>
      <c r="N29551" s="6"/>
    </row>
    <row r="29552" spans="8:14" x14ac:dyDescent="0.55000000000000004">
      <c r="H29552" s="4"/>
      <c r="M29552" s="5"/>
      <c r="N29552" s="6"/>
    </row>
    <row r="29553" spans="8:14" x14ac:dyDescent="0.55000000000000004">
      <c r="H29553" s="4"/>
      <c r="M29553" s="5"/>
      <c r="N29553" s="6"/>
    </row>
    <row r="29554" spans="8:14" x14ac:dyDescent="0.55000000000000004">
      <c r="H29554" s="4"/>
      <c r="M29554" s="5"/>
      <c r="N29554" s="6"/>
    </row>
    <row r="29555" spans="8:14" x14ac:dyDescent="0.55000000000000004">
      <c r="H29555" s="4"/>
      <c r="M29555" s="5"/>
      <c r="N29555" s="6"/>
    </row>
    <row r="29556" spans="8:14" x14ac:dyDescent="0.55000000000000004">
      <c r="H29556" s="4"/>
      <c r="M29556" s="5"/>
      <c r="N29556" s="6"/>
    </row>
    <row r="29557" spans="8:14" x14ac:dyDescent="0.55000000000000004">
      <c r="H29557" s="4"/>
      <c r="M29557" s="5"/>
      <c r="N29557" s="6"/>
    </row>
    <row r="29558" spans="8:14" x14ac:dyDescent="0.55000000000000004">
      <c r="H29558" s="4"/>
      <c r="M29558" s="5"/>
      <c r="N29558" s="6"/>
    </row>
    <row r="29559" spans="8:14" x14ac:dyDescent="0.55000000000000004">
      <c r="H29559" s="4"/>
      <c r="M29559" s="5"/>
      <c r="N29559" s="6"/>
    </row>
    <row r="29560" spans="8:14" x14ac:dyDescent="0.55000000000000004">
      <c r="H29560" s="4"/>
      <c r="M29560" s="5"/>
      <c r="N29560" s="6"/>
    </row>
    <row r="29561" spans="8:14" x14ac:dyDescent="0.55000000000000004">
      <c r="H29561" s="4"/>
      <c r="M29561" s="5"/>
      <c r="N29561" s="6"/>
    </row>
    <row r="29562" spans="8:14" x14ac:dyDescent="0.55000000000000004">
      <c r="H29562" s="4"/>
      <c r="M29562" s="5"/>
      <c r="N29562" s="6"/>
    </row>
    <row r="29563" spans="8:14" x14ac:dyDescent="0.55000000000000004">
      <c r="H29563" s="4"/>
      <c r="M29563" s="5"/>
      <c r="N29563" s="6"/>
    </row>
    <row r="29564" spans="8:14" x14ac:dyDescent="0.55000000000000004">
      <c r="H29564" s="4"/>
      <c r="M29564" s="5"/>
      <c r="N29564" s="6"/>
    </row>
    <row r="29565" spans="8:14" x14ac:dyDescent="0.55000000000000004">
      <c r="H29565" s="4"/>
      <c r="M29565" s="5"/>
      <c r="N29565" s="6"/>
    </row>
    <row r="29566" spans="8:14" x14ac:dyDescent="0.55000000000000004">
      <c r="H29566" s="4"/>
      <c r="M29566" s="5"/>
      <c r="N29566" s="6"/>
    </row>
    <row r="29567" spans="8:14" x14ac:dyDescent="0.55000000000000004">
      <c r="H29567" s="4"/>
      <c r="M29567" s="5"/>
      <c r="N29567" s="6"/>
    </row>
    <row r="29568" spans="8:14" x14ac:dyDescent="0.55000000000000004">
      <c r="H29568" s="4"/>
      <c r="M29568" s="5"/>
      <c r="N29568" s="6"/>
    </row>
    <row r="29569" spans="8:14" x14ac:dyDescent="0.55000000000000004">
      <c r="H29569" s="4"/>
      <c r="M29569" s="5"/>
      <c r="N29569" s="6"/>
    </row>
    <row r="29570" spans="8:14" x14ac:dyDescent="0.55000000000000004">
      <c r="H29570" s="4"/>
      <c r="M29570" s="5"/>
      <c r="N29570" s="6"/>
    </row>
    <row r="29571" spans="8:14" x14ac:dyDescent="0.55000000000000004">
      <c r="H29571" s="4"/>
      <c r="M29571" s="5"/>
      <c r="N29571" s="6"/>
    </row>
    <row r="29572" spans="8:14" x14ac:dyDescent="0.55000000000000004">
      <c r="H29572" s="4"/>
      <c r="M29572" s="5"/>
      <c r="N29572" s="6"/>
    </row>
    <row r="29573" spans="8:14" x14ac:dyDescent="0.55000000000000004">
      <c r="H29573" s="4"/>
      <c r="M29573" s="5"/>
      <c r="N29573" s="6"/>
    </row>
    <row r="29574" spans="8:14" x14ac:dyDescent="0.55000000000000004">
      <c r="H29574" s="4"/>
      <c r="M29574" s="5"/>
      <c r="N29574" s="6"/>
    </row>
    <row r="29575" spans="8:14" x14ac:dyDescent="0.55000000000000004">
      <c r="H29575" s="4"/>
      <c r="M29575" s="5"/>
      <c r="N29575" s="6"/>
    </row>
    <row r="29576" spans="8:14" x14ac:dyDescent="0.55000000000000004">
      <c r="H29576" s="4"/>
      <c r="M29576" s="5"/>
      <c r="N29576" s="6"/>
    </row>
    <row r="29577" spans="8:14" x14ac:dyDescent="0.55000000000000004">
      <c r="H29577" s="4"/>
      <c r="M29577" s="5"/>
      <c r="N29577" s="6"/>
    </row>
    <row r="29578" spans="8:14" x14ac:dyDescent="0.55000000000000004">
      <c r="H29578" s="4"/>
      <c r="M29578" s="5"/>
      <c r="N29578" s="6"/>
    </row>
    <row r="29579" spans="8:14" x14ac:dyDescent="0.55000000000000004">
      <c r="H29579" s="4"/>
      <c r="M29579" s="5"/>
      <c r="N29579" s="6"/>
    </row>
    <row r="29580" spans="8:14" x14ac:dyDescent="0.55000000000000004">
      <c r="H29580" s="4"/>
      <c r="M29580" s="5"/>
      <c r="N29580" s="6"/>
    </row>
    <row r="29581" spans="8:14" x14ac:dyDescent="0.55000000000000004">
      <c r="H29581" s="4"/>
      <c r="M29581" s="5"/>
      <c r="N29581" s="6"/>
    </row>
    <row r="29582" spans="8:14" x14ac:dyDescent="0.55000000000000004">
      <c r="H29582" s="4"/>
      <c r="M29582" s="5"/>
      <c r="N29582" s="6"/>
    </row>
    <row r="29583" spans="8:14" x14ac:dyDescent="0.55000000000000004">
      <c r="H29583" s="4"/>
      <c r="M29583" s="5"/>
      <c r="N29583" s="6"/>
    </row>
    <row r="29584" spans="8:14" x14ac:dyDescent="0.55000000000000004">
      <c r="H29584" s="4"/>
      <c r="M29584" s="5"/>
      <c r="N29584" s="6"/>
    </row>
    <row r="29585" spans="8:14" x14ac:dyDescent="0.55000000000000004">
      <c r="H29585" s="4"/>
      <c r="M29585" s="5"/>
      <c r="N29585" s="6"/>
    </row>
    <row r="29586" spans="8:14" x14ac:dyDescent="0.55000000000000004">
      <c r="H29586" s="4"/>
      <c r="M29586" s="5"/>
      <c r="N29586" s="6"/>
    </row>
    <row r="29587" spans="8:14" x14ac:dyDescent="0.55000000000000004">
      <c r="H29587" s="4"/>
      <c r="M29587" s="5"/>
      <c r="N29587" s="6"/>
    </row>
    <row r="29588" spans="8:14" x14ac:dyDescent="0.55000000000000004">
      <c r="H29588" s="4"/>
      <c r="M29588" s="5"/>
      <c r="N29588" s="6"/>
    </row>
    <row r="29589" spans="8:14" x14ac:dyDescent="0.55000000000000004">
      <c r="H29589" s="4"/>
      <c r="M29589" s="5"/>
      <c r="N29589" s="6"/>
    </row>
    <row r="29590" spans="8:14" x14ac:dyDescent="0.55000000000000004">
      <c r="H29590" s="4"/>
      <c r="M29590" s="5"/>
      <c r="N29590" s="6"/>
    </row>
    <row r="29591" spans="8:14" x14ac:dyDescent="0.55000000000000004">
      <c r="H29591" s="4"/>
      <c r="M29591" s="5"/>
      <c r="N29591" s="6"/>
    </row>
    <row r="29592" spans="8:14" x14ac:dyDescent="0.55000000000000004">
      <c r="H29592" s="4"/>
      <c r="M29592" s="5"/>
      <c r="N29592" s="6"/>
    </row>
    <row r="29593" spans="8:14" x14ac:dyDescent="0.55000000000000004">
      <c r="H29593" s="4"/>
      <c r="M29593" s="5"/>
      <c r="N29593" s="6"/>
    </row>
    <row r="29594" spans="8:14" x14ac:dyDescent="0.55000000000000004">
      <c r="H29594" s="4"/>
      <c r="M29594" s="5"/>
      <c r="N29594" s="6"/>
    </row>
    <row r="29595" spans="8:14" x14ac:dyDescent="0.55000000000000004">
      <c r="H29595" s="4"/>
      <c r="M29595" s="5"/>
      <c r="N29595" s="6"/>
    </row>
    <row r="29596" spans="8:14" x14ac:dyDescent="0.55000000000000004">
      <c r="H29596" s="4"/>
      <c r="M29596" s="5"/>
      <c r="N29596" s="6"/>
    </row>
    <row r="29597" spans="8:14" x14ac:dyDescent="0.55000000000000004">
      <c r="H29597" s="4"/>
      <c r="M29597" s="5"/>
      <c r="N29597" s="6"/>
    </row>
    <row r="29598" spans="8:14" x14ac:dyDescent="0.55000000000000004">
      <c r="H29598" s="4"/>
      <c r="M29598" s="5"/>
      <c r="N29598" s="6"/>
    </row>
    <row r="29599" spans="8:14" x14ac:dyDescent="0.55000000000000004">
      <c r="H29599" s="4"/>
      <c r="M29599" s="5"/>
      <c r="N29599" s="6"/>
    </row>
    <row r="29600" spans="8:14" x14ac:dyDescent="0.55000000000000004">
      <c r="H29600" s="4"/>
      <c r="M29600" s="5"/>
      <c r="N29600" s="6"/>
    </row>
    <row r="29601" spans="8:14" x14ac:dyDescent="0.55000000000000004">
      <c r="H29601" s="4"/>
      <c r="M29601" s="5"/>
      <c r="N29601" s="6"/>
    </row>
    <row r="29602" spans="8:14" x14ac:dyDescent="0.55000000000000004">
      <c r="H29602" s="4"/>
      <c r="M29602" s="5"/>
      <c r="N29602" s="6"/>
    </row>
    <row r="29603" spans="8:14" x14ac:dyDescent="0.55000000000000004">
      <c r="H29603" s="4"/>
      <c r="M29603" s="5"/>
      <c r="N29603" s="6"/>
    </row>
    <row r="29604" spans="8:14" x14ac:dyDescent="0.55000000000000004">
      <c r="H29604" s="4"/>
      <c r="M29604" s="5"/>
      <c r="N29604" s="6"/>
    </row>
    <row r="29605" spans="8:14" x14ac:dyDescent="0.55000000000000004">
      <c r="H29605" s="4"/>
      <c r="M29605" s="5"/>
      <c r="N29605" s="6"/>
    </row>
    <row r="29606" spans="8:14" x14ac:dyDescent="0.55000000000000004">
      <c r="H29606" s="4"/>
      <c r="M29606" s="5"/>
      <c r="N29606" s="6"/>
    </row>
    <row r="29607" spans="8:14" x14ac:dyDescent="0.55000000000000004">
      <c r="H29607" s="4"/>
      <c r="M29607" s="5"/>
      <c r="N29607" s="6"/>
    </row>
    <row r="29608" spans="8:14" x14ac:dyDescent="0.55000000000000004">
      <c r="H29608" s="4"/>
      <c r="M29608" s="5"/>
      <c r="N29608" s="6"/>
    </row>
    <row r="29609" spans="8:14" x14ac:dyDescent="0.55000000000000004">
      <c r="H29609" s="4"/>
      <c r="M29609" s="5"/>
      <c r="N29609" s="6"/>
    </row>
    <row r="29610" spans="8:14" x14ac:dyDescent="0.55000000000000004">
      <c r="H29610" s="4"/>
      <c r="M29610" s="5"/>
      <c r="N29610" s="6"/>
    </row>
    <row r="29611" spans="8:14" x14ac:dyDescent="0.55000000000000004">
      <c r="H29611" s="4"/>
      <c r="M29611" s="5"/>
      <c r="N29611" s="6"/>
    </row>
    <row r="29612" spans="8:14" x14ac:dyDescent="0.55000000000000004">
      <c r="H29612" s="4"/>
      <c r="M29612" s="5"/>
      <c r="N29612" s="6"/>
    </row>
    <row r="29613" spans="8:14" x14ac:dyDescent="0.55000000000000004">
      <c r="H29613" s="4"/>
      <c r="M29613" s="5"/>
      <c r="N29613" s="6"/>
    </row>
    <row r="29614" spans="8:14" x14ac:dyDescent="0.55000000000000004">
      <c r="H29614" s="4"/>
      <c r="M29614" s="5"/>
      <c r="N29614" s="6"/>
    </row>
    <row r="29615" spans="8:14" x14ac:dyDescent="0.55000000000000004">
      <c r="H29615" s="4"/>
      <c r="M29615" s="5"/>
      <c r="N29615" s="6"/>
    </row>
    <row r="29616" spans="8:14" x14ac:dyDescent="0.55000000000000004">
      <c r="H29616" s="4"/>
      <c r="M29616" s="5"/>
      <c r="N29616" s="6"/>
    </row>
    <row r="29617" spans="8:14" x14ac:dyDescent="0.55000000000000004">
      <c r="H29617" s="4"/>
      <c r="M29617" s="5"/>
      <c r="N29617" s="6"/>
    </row>
    <row r="29618" spans="8:14" x14ac:dyDescent="0.55000000000000004">
      <c r="H29618" s="4"/>
      <c r="M29618" s="5"/>
      <c r="N29618" s="6"/>
    </row>
    <row r="29619" spans="8:14" x14ac:dyDescent="0.55000000000000004">
      <c r="H29619" s="4"/>
      <c r="M29619" s="5"/>
      <c r="N29619" s="6"/>
    </row>
    <row r="29620" spans="8:14" x14ac:dyDescent="0.55000000000000004">
      <c r="H29620" s="4"/>
      <c r="M29620" s="5"/>
      <c r="N29620" s="6"/>
    </row>
    <row r="29621" spans="8:14" x14ac:dyDescent="0.55000000000000004">
      <c r="H29621" s="4"/>
      <c r="M29621" s="5"/>
      <c r="N29621" s="6"/>
    </row>
    <row r="29622" spans="8:14" x14ac:dyDescent="0.55000000000000004">
      <c r="H29622" s="4"/>
      <c r="M29622" s="5"/>
      <c r="N29622" s="6"/>
    </row>
    <row r="29623" spans="8:14" x14ac:dyDescent="0.55000000000000004">
      <c r="H29623" s="4"/>
      <c r="M29623" s="5"/>
      <c r="N29623" s="6"/>
    </row>
    <row r="29624" spans="8:14" x14ac:dyDescent="0.55000000000000004">
      <c r="H29624" s="4"/>
      <c r="M29624" s="5"/>
      <c r="N29624" s="6"/>
    </row>
    <row r="29625" spans="8:14" x14ac:dyDescent="0.55000000000000004">
      <c r="H29625" s="4"/>
      <c r="M29625" s="5"/>
      <c r="N29625" s="6"/>
    </row>
    <row r="29626" spans="8:14" x14ac:dyDescent="0.55000000000000004">
      <c r="H29626" s="4"/>
      <c r="M29626" s="5"/>
      <c r="N29626" s="6"/>
    </row>
    <row r="29627" spans="8:14" x14ac:dyDescent="0.55000000000000004">
      <c r="H29627" s="4"/>
      <c r="M29627" s="5"/>
      <c r="N29627" s="6"/>
    </row>
    <row r="29628" spans="8:14" x14ac:dyDescent="0.55000000000000004">
      <c r="H29628" s="4"/>
      <c r="M29628" s="5"/>
      <c r="N29628" s="6"/>
    </row>
    <row r="29629" spans="8:14" x14ac:dyDescent="0.55000000000000004">
      <c r="H29629" s="4"/>
      <c r="M29629" s="5"/>
      <c r="N29629" s="6"/>
    </row>
    <row r="29630" spans="8:14" x14ac:dyDescent="0.55000000000000004">
      <c r="H29630" s="4"/>
      <c r="M29630" s="5"/>
      <c r="N29630" s="6"/>
    </row>
    <row r="29631" spans="8:14" x14ac:dyDescent="0.55000000000000004">
      <c r="H29631" s="4"/>
      <c r="M29631" s="5"/>
      <c r="N29631" s="6"/>
    </row>
    <row r="29632" spans="8:14" x14ac:dyDescent="0.55000000000000004">
      <c r="H29632" s="4"/>
      <c r="M29632" s="5"/>
      <c r="N29632" s="6"/>
    </row>
    <row r="29633" spans="8:14" x14ac:dyDescent="0.55000000000000004">
      <c r="H29633" s="4"/>
      <c r="M29633" s="5"/>
      <c r="N29633" s="6"/>
    </row>
    <row r="29634" spans="8:14" x14ac:dyDescent="0.55000000000000004">
      <c r="H29634" s="4"/>
      <c r="M29634" s="5"/>
      <c r="N29634" s="6"/>
    </row>
    <row r="29635" spans="8:14" x14ac:dyDescent="0.55000000000000004">
      <c r="H29635" s="4"/>
      <c r="M29635" s="5"/>
      <c r="N29635" s="6"/>
    </row>
    <row r="29636" spans="8:14" x14ac:dyDescent="0.55000000000000004">
      <c r="H29636" s="4"/>
      <c r="M29636" s="5"/>
      <c r="N29636" s="6"/>
    </row>
    <row r="29637" spans="8:14" x14ac:dyDescent="0.55000000000000004">
      <c r="H29637" s="4"/>
      <c r="M29637" s="5"/>
      <c r="N29637" s="6"/>
    </row>
    <row r="29638" spans="8:14" x14ac:dyDescent="0.55000000000000004">
      <c r="H29638" s="4"/>
      <c r="M29638" s="5"/>
      <c r="N29638" s="6"/>
    </row>
    <row r="29639" spans="8:14" x14ac:dyDescent="0.55000000000000004">
      <c r="H29639" s="4"/>
      <c r="M29639" s="5"/>
      <c r="N29639" s="6"/>
    </row>
    <row r="29640" spans="8:14" x14ac:dyDescent="0.55000000000000004">
      <c r="H29640" s="4"/>
      <c r="M29640" s="5"/>
      <c r="N29640" s="6"/>
    </row>
    <row r="29641" spans="8:14" x14ac:dyDescent="0.55000000000000004">
      <c r="H29641" s="4"/>
      <c r="M29641" s="5"/>
      <c r="N29641" s="6"/>
    </row>
    <row r="29642" spans="8:14" x14ac:dyDescent="0.55000000000000004">
      <c r="H29642" s="4"/>
      <c r="M29642" s="5"/>
      <c r="N29642" s="6"/>
    </row>
    <row r="29643" spans="8:14" x14ac:dyDescent="0.55000000000000004">
      <c r="H29643" s="4"/>
      <c r="M29643" s="5"/>
      <c r="N29643" s="6"/>
    </row>
    <row r="29644" spans="8:14" x14ac:dyDescent="0.55000000000000004">
      <c r="H29644" s="4"/>
      <c r="M29644" s="5"/>
      <c r="N29644" s="6"/>
    </row>
    <row r="29645" spans="8:14" x14ac:dyDescent="0.55000000000000004">
      <c r="H29645" s="4"/>
      <c r="M29645" s="5"/>
      <c r="N29645" s="6"/>
    </row>
    <row r="29646" spans="8:14" x14ac:dyDescent="0.55000000000000004">
      <c r="H29646" s="4"/>
      <c r="M29646" s="5"/>
      <c r="N29646" s="6"/>
    </row>
    <row r="29647" spans="8:14" x14ac:dyDescent="0.55000000000000004">
      <c r="H29647" s="4"/>
      <c r="M29647" s="5"/>
      <c r="N29647" s="6"/>
    </row>
    <row r="29648" spans="8:14" x14ac:dyDescent="0.55000000000000004">
      <c r="H29648" s="4"/>
      <c r="M29648" s="5"/>
      <c r="N29648" s="6"/>
    </row>
    <row r="29649" spans="8:14" x14ac:dyDescent="0.55000000000000004">
      <c r="H29649" s="4"/>
      <c r="M29649" s="5"/>
      <c r="N29649" s="6"/>
    </row>
    <row r="29650" spans="8:14" x14ac:dyDescent="0.55000000000000004">
      <c r="H29650" s="4"/>
      <c r="M29650" s="5"/>
      <c r="N29650" s="6"/>
    </row>
    <row r="29651" spans="8:14" x14ac:dyDescent="0.55000000000000004">
      <c r="H29651" s="4"/>
      <c r="M29651" s="5"/>
      <c r="N29651" s="6"/>
    </row>
    <row r="29652" spans="8:14" x14ac:dyDescent="0.55000000000000004">
      <c r="H29652" s="4"/>
      <c r="M29652" s="5"/>
      <c r="N29652" s="6"/>
    </row>
    <row r="29653" spans="8:14" x14ac:dyDescent="0.55000000000000004">
      <c r="H29653" s="4"/>
      <c r="M29653" s="5"/>
      <c r="N29653" s="6"/>
    </row>
    <row r="29654" spans="8:14" x14ac:dyDescent="0.55000000000000004">
      <c r="H29654" s="4"/>
      <c r="M29654" s="5"/>
      <c r="N29654" s="6"/>
    </row>
    <row r="29655" spans="8:14" x14ac:dyDescent="0.55000000000000004">
      <c r="H29655" s="4"/>
      <c r="M29655" s="5"/>
      <c r="N29655" s="6"/>
    </row>
    <row r="29656" spans="8:14" x14ac:dyDescent="0.55000000000000004">
      <c r="H29656" s="4"/>
      <c r="M29656" s="5"/>
      <c r="N29656" s="6"/>
    </row>
    <row r="29657" spans="8:14" x14ac:dyDescent="0.55000000000000004">
      <c r="H29657" s="4"/>
      <c r="M29657" s="5"/>
      <c r="N29657" s="6"/>
    </row>
    <row r="29658" spans="8:14" x14ac:dyDescent="0.55000000000000004">
      <c r="H29658" s="4"/>
      <c r="M29658" s="5"/>
      <c r="N29658" s="6"/>
    </row>
    <row r="29659" spans="8:14" x14ac:dyDescent="0.55000000000000004">
      <c r="H29659" s="4"/>
      <c r="M29659" s="5"/>
      <c r="N29659" s="6"/>
    </row>
    <row r="29660" spans="8:14" x14ac:dyDescent="0.55000000000000004">
      <c r="H29660" s="4"/>
      <c r="M29660" s="5"/>
      <c r="N29660" s="6"/>
    </row>
    <row r="29661" spans="8:14" x14ac:dyDescent="0.55000000000000004">
      <c r="H29661" s="4"/>
      <c r="M29661" s="5"/>
      <c r="N29661" s="6"/>
    </row>
    <row r="29662" spans="8:14" x14ac:dyDescent="0.55000000000000004">
      <c r="H29662" s="4"/>
      <c r="M29662" s="5"/>
      <c r="N29662" s="6"/>
    </row>
    <row r="29663" spans="8:14" x14ac:dyDescent="0.55000000000000004">
      <c r="H29663" s="4"/>
      <c r="M29663" s="5"/>
      <c r="N29663" s="6"/>
    </row>
    <row r="29664" spans="8:14" x14ac:dyDescent="0.55000000000000004">
      <c r="H29664" s="4"/>
      <c r="M29664" s="5"/>
      <c r="N29664" s="6"/>
    </row>
    <row r="29665" spans="8:14" x14ac:dyDescent="0.55000000000000004">
      <c r="H29665" s="4"/>
      <c r="M29665" s="5"/>
      <c r="N29665" s="6"/>
    </row>
    <row r="29666" spans="8:14" x14ac:dyDescent="0.55000000000000004">
      <c r="H29666" s="4"/>
      <c r="M29666" s="5"/>
      <c r="N29666" s="6"/>
    </row>
    <row r="29667" spans="8:14" x14ac:dyDescent="0.55000000000000004">
      <c r="H29667" s="4"/>
      <c r="M29667" s="5"/>
      <c r="N29667" s="6"/>
    </row>
    <row r="29668" spans="8:14" x14ac:dyDescent="0.55000000000000004">
      <c r="H29668" s="4"/>
      <c r="M29668" s="5"/>
      <c r="N29668" s="6"/>
    </row>
    <row r="29669" spans="8:14" x14ac:dyDescent="0.55000000000000004">
      <c r="H29669" s="4"/>
      <c r="M29669" s="5"/>
      <c r="N29669" s="6"/>
    </row>
    <row r="29670" spans="8:14" x14ac:dyDescent="0.55000000000000004">
      <c r="H29670" s="4"/>
      <c r="M29670" s="5"/>
      <c r="N29670" s="6"/>
    </row>
    <row r="29671" spans="8:14" x14ac:dyDescent="0.55000000000000004">
      <c r="H29671" s="4"/>
      <c r="M29671" s="5"/>
      <c r="N29671" s="6"/>
    </row>
    <row r="29672" spans="8:14" x14ac:dyDescent="0.55000000000000004">
      <c r="H29672" s="4"/>
      <c r="M29672" s="5"/>
      <c r="N29672" s="6"/>
    </row>
    <row r="29673" spans="8:14" x14ac:dyDescent="0.55000000000000004">
      <c r="H29673" s="4"/>
      <c r="M29673" s="5"/>
      <c r="N29673" s="6"/>
    </row>
    <row r="29674" spans="8:14" x14ac:dyDescent="0.55000000000000004">
      <c r="H29674" s="4"/>
      <c r="M29674" s="5"/>
      <c r="N29674" s="6"/>
    </row>
    <row r="29675" spans="8:14" x14ac:dyDescent="0.55000000000000004">
      <c r="H29675" s="4"/>
      <c r="M29675" s="5"/>
      <c r="N29675" s="6"/>
    </row>
    <row r="29676" spans="8:14" x14ac:dyDescent="0.55000000000000004">
      <c r="H29676" s="4"/>
      <c r="M29676" s="5"/>
      <c r="N29676" s="6"/>
    </row>
    <row r="29677" spans="8:14" x14ac:dyDescent="0.55000000000000004">
      <c r="H29677" s="4"/>
      <c r="M29677" s="5"/>
      <c r="N29677" s="6"/>
    </row>
    <row r="29678" spans="8:14" x14ac:dyDescent="0.55000000000000004">
      <c r="H29678" s="4"/>
      <c r="M29678" s="5"/>
      <c r="N29678" s="6"/>
    </row>
    <row r="29679" spans="8:14" x14ac:dyDescent="0.55000000000000004">
      <c r="H29679" s="4"/>
      <c r="M29679" s="5"/>
      <c r="N29679" s="6"/>
    </row>
    <row r="29680" spans="8:14" x14ac:dyDescent="0.55000000000000004">
      <c r="H29680" s="4"/>
      <c r="M29680" s="5"/>
      <c r="N29680" s="6"/>
    </row>
    <row r="29681" spans="8:14" x14ac:dyDescent="0.55000000000000004">
      <c r="H29681" s="4"/>
      <c r="M29681" s="5"/>
      <c r="N29681" s="6"/>
    </row>
    <row r="29682" spans="8:14" x14ac:dyDescent="0.55000000000000004">
      <c r="H29682" s="4"/>
      <c r="M29682" s="5"/>
      <c r="N29682" s="6"/>
    </row>
    <row r="29683" spans="8:14" x14ac:dyDescent="0.55000000000000004">
      <c r="H29683" s="4"/>
      <c r="M29683" s="5"/>
      <c r="N29683" s="6"/>
    </row>
    <row r="29684" spans="8:14" x14ac:dyDescent="0.55000000000000004">
      <c r="H29684" s="4"/>
      <c r="M29684" s="5"/>
      <c r="N29684" s="6"/>
    </row>
    <row r="29685" spans="8:14" x14ac:dyDescent="0.55000000000000004">
      <c r="H29685" s="4"/>
      <c r="M29685" s="5"/>
      <c r="N29685" s="6"/>
    </row>
    <row r="29686" spans="8:14" x14ac:dyDescent="0.55000000000000004">
      <c r="H29686" s="4"/>
      <c r="M29686" s="5"/>
      <c r="N29686" s="6"/>
    </row>
    <row r="29687" spans="8:14" x14ac:dyDescent="0.55000000000000004">
      <c r="H29687" s="4"/>
      <c r="M29687" s="5"/>
      <c r="N29687" s="6"/>
    </row>
    <row r="29688" spans="8:14" x14ac:dyDescent="0.55000000000000004">
      <c r="H29688" s="4"/>
      <c r="M29688" s="5"/>
      <c r="N29688" s="6"/>
    </row>
    <row r="29689" spans="8:14" x14ac:dyDescent="0.55000000000000004">
      <c r="H29689" s="4"/>
      <c r="M29689" s="5"/>
      <c r="N29689" s="6"/>
    </row>
    <row r="29690" spans="8:14" x14ac:dyDescent="0.55000000000000004">
      <c r="H29690" s="4"/>
      <c r="M29690" s="5"/>
      <c r="N29690" s="6"/>
    </row>
    <row r="29691" spans="8:14" x14ac:dyDescent="0.55000000000000004">
      <c r="H29691" s="4"/>
      <c r="M29691" s="5"/>
      <c r="N29691" s="6"/>
    </row>
    <row r="29692" spans="8:14" x14ac:dyDescent="0.55000000000000004">
      <c r="H29692" s="4"/>
      <c r="M29692" s="5"/>
      <c r="N29692" s="6"/>
    </row>
    <row r="29693" spans="8:14" x14ac:dyDescent="0.55000000000000004">
      <c r="H29693" s="4"/>
      <c r="M29693" s="5"/>
      <c r="N29693" s="6"/>
    </row>
    <row r="29694" spans="8:14" x14ac:dyDescent="0.55000000000000004">
      <c r="H29694" s="4"/>
      <c r="M29694" s="5"/>
      <c r="N29694" s="6"/>
    </row>
    <row r="29695" spans="8:14" x14ac:dyDescent="0.55000000000000004">
      <c r="H29695" s="4"/>
      <c r="M29695" s="5"/>
      <c r="N29695" s="6"/>
    </row>
    <row r="29696" spans="8:14" x14ac:dyDescent="0.55000000000000004">
      <c r="H29696" s="4"/>
      <c r="M29696" s="5"/>
      <c r="N29696" s="6"/>
    </row>
    <row r="29697" spans="8:14" x14ac:dyDescent="0.55000000000000004">
      <c r="H29697" s="4"/>
      <c r="M29697" s="5"/>
      <c r="N29697" s="6"/>
    </row>
    <row r="29698" spans="8:14" x14ac:dyDescent="0.55000000000000004">
      <c r="H29698" s="4"/>
      <c r="M29698" s="5"/>
      <c r="N29698" s="6"/>
    </row>
    <row r="29699" spans="8:14" x14ac:dyDescent="0.55000000000000004">
      <c r="H29699" s="4"/>
      <c r="M29699" s="5"/>
      <c r="N29699" s="6"/>
    </row>
    <row r="29700" spans="8:14" x14ac:dyDescent="0.55000000000000004">
      <c r="H29700" s="4"/>
      <c r="M29700" s="5"/>
      <c r="N29700" s="6"/>
    </row>
    <row r="29701" spans="8:14" x14ac:dyDescent="0.55000000000000004">
      <c r="H29701" s="4"/>
      <c r="M29701" s="5"/>
      <c r="N29701" s="6"/>
    </row>
    <row r="29702" spans="8:14" x14ac:dyDescent="0.55000000000000004">
      <c r="H29702" s="4"/>
      <c r="M29702" s="5"/>
      <c r="N29702" s="6"/>
    </row>
    <row r="29703" spans="8:14" x14ac:dyDescent="0.55000000000000004">
      <c r="H29703" s="4"/>
      <c r="M29703" s="5"/>
      <c r="N29703" s="6"/>
    </row>
    <row r="29704" spans="8:14" x14ac:dyDescent="0.55000000000000004">
      <c r="H29704" s="4"/>
      <c r="M29704" s="5"/>
      <c r="N29704" s="6"/>
    </row>
    <row r="29705" spans="8:14" x14ac:dyDescent="0.55000000000000004">
      <c r="H29705" s="4"/>
      <c r="M29705" s="5"/>
      <c r="N29705" s="6"/>
    </row>
    <row r="29706" spans="8:14" x14ac:dyDescent="0.55000000000000004">
      <c r="H29706" s="4"/>
      <c r="M29706" s="5"/>
      <c r="N29706" s="6"/>
    </row>
    <row r="29707" spans="8:14" x14ac:dyDescent="0.55000000000000004">
      <c r="H29707" s="4"/>
      <c r="M29707" s="5"/>
      <c r="N29707" s="6"/>
    </row>
    <row r="29708" spans="8:14" x14ac:dyDescent="0.55000000000000004">
      <c r="H29708" s="4"/>
      <c r="M29708" s="5"/>
      <c r="N29708" s="6"/>
    </row>
    <row r="29709" spans="8:14" x14ac:dyDescent="0.55000000000000004">
      <c r="H29709" s="4"/>
      <c r="M29709" s="5"/>
      <c r="N29709" s="6"/>
    </row>
    <row r="29710" spans="8:14" x14ac:dyDescent="0.55000000000000004">
      <c r="H29710" s="4"/>
      <c r="M29710" s="5"/>
      <c r="N29710" s="6"/>
    </row>
    <row r="29711" spans="8:14" x14ac:dyDescent="0.55000000000000004">
      <c r="H29711" s="4"/>
      <c r="M29711" s="5"/>
      <c r="N29711" s="6"/>
    </row>
    <row r="29712" spans="8:14" x14ac:dyDescent="0.55000000000000004">
      <c r="H29712" s="4"/>
      <c r="M29712" s="5"/>
      <c r="N29712" s="6"/>
    </row>
    <row r="29713" spans="8:14" x14ac:dyDescent="0.55000000000000004">
      <c r="H29713" s="4"/>
      <c r="M29713" s="5"/>
      <c r="N29713" s="6"/>
    </row>
    <row r="29714" spans="8:14" x14ac:dyDescent="0.55000000000000004">
      <c r="H29714" s="4"/>
      <c r="M29714" s="5"/>
      <c r="N29714" s="6"/>
    </row>
    <row r="29715" spans="8:14" x14ac:dyDescent="0.55000000000000004">
      <c r="H29715" s="4"/>
      <c r="M29715" s="5"/>
      <c r="N29715" s="6"/>
    </row>
    <row r="29716" spans="8:14" x14ac:dyDescent="0.55000000000000004">
      <c r="H29716" s="4"/>
      <c r="M29716" s="5"/>
      <c r="N29716" s="6"/>
    </row>
    <row r="29717" spans="8:14" x14ac:dyDescent="0.55000000000000004">
      <c r="H29717" s="4"/>
      <c r="M29717" s="5"/>
      <c r="N29717" s="6"/>
    </row>
    <row r="29718" spans="8:14" x14ac:dyDescent="0.55000000000000004">
      <c r="H29718" s="4"/>
      <c r="M29718" s="5"/>
      <c r="N29718" s="6"/>
    </row>
    <row r="29719" spans="8:14" x14ac:dyDescent="0.55000000000000004">
      <c r="H29719" s="4"/>
      <c r="M29719" s="5"/>
      <c r="N29719" s="6"/>
    </row>
    <row r="29720" spans="8:14" x14ac:dyDescent="0.55000000000000004">
      <c r="H29720" s="4"/>
      <c r="M29720" s="5"/>
      <c r="N29720" s="6"/>
    </row>
    <row r="29721" spans="8:14" x14ac:dyDescent="0.55000000000000004">
      <c r="H29721" s="4"/>
      <c r="M29721" s="5"/>
      <c r="N29721" s="6"/>
    </row>
    <row r="29722" spans="8:14" x14ac:dyDescent="0.55000000000000004">
      <c r="H29722" s="4"/>
      <c r="M29722" s="5"/>
      <c r="N29722" s="6"/>
    </row>
    <row r="29723" spans="8:14" x14ac:dyDescent="0.55000000000000004">
      <c r="H29723" s="4"/>
      <c r="M29723" s="5"/>
      <c r="N29723" s="6"/>
    </row>
    <row r="29724" spans="8:14" x14ac:dyDescent="0.55000000000000004">
      <c r="H29724" s="4"/>
      <c r="M29724" s="5"/>
      <c r="N29724" s="6"/>
    </row>
    <row r="29725" spans="8:14" x14ac:dyDescent="0.55000000000000004">
      <c r="H29725" s="4"/>
      <c r="M29725" s="5"/>
      <c r="N29725" s="6"/>
    </row>
    <row r="29726" spans="8:14" x14ac:dyDescent="0.55000000000000004">
      <c r="H29726" s="4"/>
      <c r="M29726" s="5"/>
      <c r="N29726" s="6"/>
    </row>
    <row r="29727" spans="8:14" x14ac:dyDescent="0.55000000000000004">
      <c r="H29727" s="4"/>
      <c r="M29727" s="5"/>
      <c r="N29727" s="6"/>
    </row>
    <row r="29728" spans="8:14" x14ac:dyDescent="0.55000000000000004">
      <c r="H29728" s="4"/>
      <c r="M29728" s="5"/>
      <c r="N29728" s="6"/>
    </row>
    <row r="29729" spans="8:14" x14ac:dyDescent="0.55000000000000004">
      <c r="H29729" s="4"/>
      <c r="M29729" s="5"/>
      <c r="N29729" s="6"/>
    </row>
    <row r="29730" spans="8:14" x14ac:dyDescent="0.55000000000000004">
      <c r="H29730" s="4"/>
      <c r="M29730" s="5"/>
      <c r="N29730" s="6"/>
    </row>
    <row r="29731" spans="8:14" x14ac:dyDescent="0.55000000000000004">
      <c r="H29731" s="4"/>
      <c r="M29731" s="5"/>
      <c r="N29731" s="6"/>
    </row>
    <row r="29732" spans="8:14" x14ac:dyDescent="0.55000000000000004">
      <c r="H29732" s="4"/>
      <c r="M29732" s="5"/>
      <c r="N29732" s="6"/>
    </row>
    <row r="29733" spans="8:14" x14ac:dyDescent="0.55000000000000004">
      <c r="H29733" s="4"/>
      <c r="M29733" s="5"/>
      <c r="N29733" s="6"/>
    </row>
    <row r="29734" spans="8:14" x14ac:dyDescent="0.55000000000000004">
      <c r="H29734" s="4"/>
      <c r="M29734" s="5"/>
      <c r="N29734" s="6"/>
    </row>
    <row r="29735" spans="8:14" x14ac:dyDescent="0.55000000000000004">
      <c r="H29735" s="4"/>
      <c r="M29735" s="5"/>
      <c r="N29735" s="6"/>
    </row>
    <row r="29736" spans="8:14" x14ac:dyDescent="0.55000000000000004">
      <c r="H29736" s="4"/>
      <c r="M29736" s="5"/>
      <c r="N29736" s="6"/>
    </row>
    <row r="29737" spans="8:14" x14ac:dyDescent="0.55000000000000004">
      <c r="H29737" s="4"/>
      <c r="M29737" s="5"/>
      <c r="N29737" s="6"/>
    </row>
    <row r="29738" spans="8:14" x14ac:dyDescent="0.55000000000000004">
      <c r="H29738" s="4"/>
      <c r="M29738" s="5"/>
      <c r="N29738" s="6"/>
    </row>
    <row r="29739" spans="8:14" x14ac:dyDescent="0.55000000000000004">
      <c r="H29739" s="4"/>
      <c r="M29739" s="5"/>
      <c r="N29739" s="6"/>
    </row>
    <row r="29740" spans="8:14" x14ac:dyDescent="0.55000000000000004">
      <c r="H29740" s="4"/>
      <c r="M29740" s="5"/>
      <c r="N29740" s="6"/>
    </row>
    <row r="29741" spans="8:14" x14ac:dyDescent="0.55000000000000004">
      <c r="H29741" s="4"/>
      <c r="M29741" s="5"/>
      <c r="N29741" s="6"/>
    </row>
    <row r="29742" spans="8:14" x14ac:dyDescent="0.55000000000000004">
      <c r="H29742" s="4"/>
      <c r="M29742" s="5"/>
      <c r="N29742" s="6"/>
    </row>
    <row r="29743" spans="8:14" x14ac:dyDescent="0.55000000000000004">
      <c r="H29743" s="4"/>
      <c r="M29743" s="5"/>
      <c r="N29743" s="6"/>
    </row>
    <row r="29744" spans="8:14" x14ac:dyDescent="0.55000000000000004">
      <c r="H29744" s="4"/>
      <c r="M29744" s="5"/>
      <c r="N29744" s="6"/>
    </row>
    <row r="29745" spans="8:14" x14ac:dyDescent="0.55000000000000004">
      <c r="H29745" s="4"/>
      <c r="M29745" s="5"/>
      <c r="N29745" s="6"/>
    </row>
    <row r="29746" spans="8:14" x14ac:dyDescent="0.55000000000000004">
      <c r="H29746" s="4"/>
      <c r="M29746" s="5"/>
      <c r="N29746" s="6"/>
    </row>
    <row r="29747" spans="8:14" x14ac:dyDescent="0.55000000000000004">
      <c r="H29747" s="4"/>
      <c r="M29747" s="5"/>
      <c r="N29747" s="6"/>
    </row>
    <row r="29748" spans="8:14" x14ac:dyDescent="0.55000000000000004">
      <c r="H29748" s="4"/>
      <c r="M29748" s="5"/>
      <c r="N29748" s="6"/>
    </row>
    <row r="29749" spans="8:14" x14ac:dyDescent="0.55000000000000004">
      <c r="H29749" s="4"/>
      <c r="M29749" s="5"/>
      <c r="N29749" s="6"/>
    </row>
    <row r="29750" spans="8:14" x14ac:dyDescent="0.55000000000000004">
      <c r="H29750" s="4"/>
      <c r="M29750" s="5"/>
      <c r="N29750" s="6"/>
    </row>
    <row r="29751" spans="8:14" x14ac:dyDescent="0.55000000000000004">
      <c r="H29751" s="4"/>
      <c r="M29751" s="5"/>
      <c r="N29751" s="6"/>
    </row>
    <row r="29752" spans="8:14" x14ac:dyDescent="0.55000000000000004">
      <c r="H29752" s="4"/>
      <c r="M29752" s="5"/>
      <c r="N29752" s="6"/>
    </row>
    <row r="29753" spans="8:14" x14ac:dyDescent="0.55000000000000004">
      <c r="H29753" s="4"/>
      <c r="M29753" s="5"/>
      <c r="N29753" s="6"/>
    </row>
    <row r="29754" spans="8:14" x14ac:dyDescent="0.55000000000000004">
      <c r="H29754" s="4"/>
      <c r="M29754" s="5"/>
      <c r="N29754" s="6"/>
    </row>
    <row r="29755" spans="8:14" x14ac:dyDescent="0.55000000000000004">
      <c r="H29755" s="4"/>
      <c r="M29755" s="5"/>
      <c r="N29755" s="6"/>
    </row>
    <row r="29756" spans="8:14" x14ac:dyDescent="0.55000000000000004">
      <c r="H29756" s="4"/>
      <c r="M29756" s="5"/>
      <c r="N29756" s="6"/>
    </row>
    <row r="29757" spans="8:14" x14ac:dyDescent="0.55000000000000004">
      <c r="H29757" s="4"/>
      <c r="M29757" s="5"/>
      <c r="N29757" s="6"/>
    </row>
    <row r="29758" spans="8:14" x14ac:dyDescent="0.55000000000000004">
      <c r="H29758" s="4"/>
      <c r="M29758" s="5"/>
      <c r="N29758" s="6"/>
    </row>
    <row r="29759" spans="8:14" x14ac:dyDescent="0.55000000000000004">
      <c r="H29759" s="4"/>
      <c r="M29759" s="5"/>
      <c r="N29759" s="6"/>
    </row>
    <row r="29760" spans="8:14" x14ac:dyDescent="0.55000000000000004">
      <c r="H29760" s="4"/>
      <c r="M29760" s="5"/>
      <c r="N29760" s="6"/>
    </row>
    <row r="29761" spans="8:14" x14ac:dyDescent="0.55000000000000004">
      <c r="H29761" s="4"/>
      <c r="M29761" s="5"/>
      <c r="N29761" s="6"/>
    </row>
    <row r="29762" spans="8:14" x14ac:dyDescent="0.55000000000000004">
      <c r="H29762" s="4"/>
      <c r="M29762" s="5"/>
      <c r="N29762" s="6"/>
    </row>
    <row r="29763" spans="8:14" x14ac:dyDescent="0.55000000000000004">
      <c r="H29763" s="4"/>
      <c r="M29763" s="5"/>
      <c r="N29763" s="6"/>
    </row>
    <row r="29764" spans="8:14" x14ac:dyDescent="0.55000000000000004">
      <c r="H29764" s="4"/>
      <c r="M29764" s="5"/>
      <c r="N29764" s="6"/>
    </row>
    <row r="29765" spans="8:14" x14ac:dyDescent="0.55000000000000004">
      <c r="H29765" s="4"/>
      <c r="M29765" s="5"/>
      <c r="N29765" s="6"/>
    </row>
    <row r="29766" spans="8:14" x14ac:dyDescent="0.55000000000000004">
      <c r="H29766" s="4"/>
      <c r="M29766" s="5"/>
      <c r="N29766" s="6"/>
    </row>
    <row r="29767" spans="8:14" x14ac:dyDescent="0.55000000000000004">
      <c r="H29767" s="4"/>
      <c r="M29767" s="5"/>
      <c r="N29767" s="6"/>
    </row>
    <row r="29768" spans="8:14" x14ac:dyDescent="0.55000000000000004">
      <c r="H29768" s="4"/>
      <c r="M29768" s="5"/>
      <c r="N29768" s="6"/>
    </row>
    <row r="29769" spans="8:14" x14ac:dyDescent="0.55000000000000004">
      <c r="H29769" s="4"/>
      <c r="M29769" s="5"/>
      <c r="N29769" s="6"/>
    </row>
    <row r="29770" spans="8:14" x14ac:dyDescent="0.55000000000000004">
      <c r="H29770" s="4"/>
      <c r="M29770" s="5"/>
      <c r="N29770" s="6"/>
    </row>
    <row r="29771" spans="8:14" x14ac:dyDescent="0.55000000000000004">
      <c r="H29771" s="4"/>
      <c r="M29771" s="5"/>
      <c r="N29771" s="6"/>
    </row>
    <row r="29772" spans="8:14" x14ac:dyDescent="0.55000000000000004">
      <c r="H29772" s="4"/>
      <c r="M29772" s="5"/>
      <c r="N29772" s="6"/>
    </row>
    <row r="29773" spans="8:14" x14ac:dyDescent="0.55000000000000004">
      <c r="H29773" s="4"/>
      <c r="M29773" s="5"/>
      <c r="N29773" s="6"/>
    </row>
    <row r="29774" spans="8:14" x14ac:dyDescent="0.55000000000000004">
      <c r="H29774" s="4"/>
      <c r="M29774" s="5"/>
      <c r="N29774" s="6"/>
    </row>
    <row r="29775" spans="8:14" x14ac:dyDescent="0.55000000000000004">
      <c r="H29775" s="4"/>
      <c r="M29775" s="5"/>
      <c r="N29775" s="6"/>
    </row>
    <row r="29776" spans="8:14" x14ac:dyDescent="0.55000000000000004">
      <c r="H29776" s="4"/>
      <c r="M29776" s="5"/>
      <c r="N29776" s="6"/>
    </row>
    <row r="29777" spans="8:14" x14ac:dyDescent="0.55000000000000004">
      <c r="H29777" s="4"/>
      <c r="M29777" s="5"/>
      <c r="N29777" s="6"/>
    </row>
    <row r="29778" spans="8:14" x14ac:dyDescent="0.55000000000000004">
      <c r="H29778" s="4"/>
      <c r="M29778" s="5"/>
      <c r="N29778" s="6"/>
    </row>
    <row r="29779" spans="8:14" x14ac:dyDescent="0.55000000000000004">
      <c r="H29779" s="4"/>
      <c r="M29779" s="5"/>
      <c r="N29779" s="6"/>
    </row>
    <row r="29780" spans="8:14" x14ac:dyDescent="0.55000000000000004">
      <c r="H29780" s="4"/>
      <c r="M29780" s="5"/>
      <c r="N29780" s="6"/>
    </row>
    <row r="29781" spans="8:14" x14ac:dyDescent="0.55000000000000004">
      <c r="H29781" s="4"/>
      <c r="M29781" s="5"/>
      <c r="N29781" s="6"/>
    </row>
    <row r="29782" spans="8:14" x14ac:dyDescent="0.55000000000000004">
      <c r="H29782" s="4"/>
      <c r="M29782" s="5"/>
      <c r="N29782" s="6"/>
    </row>
    <row r="29783" spans="8:14" x14ac:dyDescent="0.55000000000000004">
      <c r="H29783" s="4"/>
      <c r="M29783" s="5"/>
      <c r="N29783" s="6"/>
    </row>
    <row r="29784" spans="8:14" x14ac:dyDescent="0.55000000000000004">
      <c r="H29784" s="4"/>
      <c r="M29784" s="5"/>
      <c r="N29784" s="6"/>
    </row>
    <row r="29785" spans="8:14" x14ac:dyDescent="0.55000000000000004">
      <c r="H29785" s="4"/>
      <c r="M29785" s="5"/>
      <c r="N29785" s="6"/>
    </row>
    <row r="29786" spans="8:14" x14ac:dyDescent="0.55000000000000004">
      <c r="H29786" s="4"/>
      <c r="M29786" s="5"/>
      <c r="N29786" s="6"/>
    </row>
    <row r="29787" spans="8:14" x14ac:dyDescent="0.55000000000000004">
      <c r="H29787" s="4"/>
      <c r="M29787" s="5"/>
      <c r="N29787" s="6"/>
    </row>
    <row r="29788" spans="8:14" x14ac:dyDescent="0.55000000000000004">
      <c r="H29788" s="4"/>
      <c r="M29788" s="5"/>
      <c r="N29788" s="6"/>
    </row>
    <row r="29789" spans="8:14" x14ac:dyDescent="0.55000000000000004">
      <c r="H29789" s="4"/>
      <c r="M29789" s="5"/>
      <c r="N29789" s="6"/>
    </row>
    <row r="29790" spans="8:14" x14ac:dyDescent="0.55000000000000004">
      <c r="H29790" s="4"/>
      <c r="M29790" s="5"/>
      <c r="N29790" s="6"/>
    </row>
    <row r="29791" spans="8:14" x14ac:dyDescent="0.55000000000000004">
      <c r="H29791" s="4"/>
      <c r="M29791" s="5"/>
      <c r="N29791" s="6"/>
    </row>
    <row r="29792" spans="8:14" x14ac:dyDescent="0.55000000000000004">
      <c r="H29792" s="4"/>
      <c r="M29792" s="5"/>
      <c r="N29792" s="6"/>
    </row>
    <row r="29793" spans="8:14" x14ac:dyDescent="0.55000000000000004">
      <c r="H29793" s="4"/>
      <c r="M29793" s="5"/>
      <c r="N29793" s="6"/>
    </row>
    <row r="29794" spans="8:14" x14ac:dyDescent="0.55000000000000004">
      <c r="H29794" s="4"/>
      <c r="M29794" s="5"/>
      <c r="N29794" s="6"/>
    </row>
    <row r="29795" spans="8:14" x14ac:dyDescent="0.55000000000000004">
      <c r="H29795" s="4"/>
      <c r="M29795" s="5"/>
      <c r="N29795" s="6"/>
    </row>
    <row r="29796" spans="8:14" x14ac:dyDescent="0.55000000000000004">
      <c r="H29796" s="4"/>
      <c r="M29796" s="5"/>
      <c r="N29796" s="6"/>
    </row>
    <row r="29797" spans="8:14" x14ac:dyDescent="0.55000000000000004">
      <c r="H29797" s="4"/>
      <c r="M29797" s="5"/>
      <c r="N29797" s="6"/>
    </row>
    <row r="29798" spans="8:14" x14ac:dyDescent="0.55000000000000004">
      <c r="H29798" s="4"/>
      <c r="M29798" s="5"/>
      <c r="N29798" s="6"/>
    </row>
    <row r="29799" spans="8:14" x14ac:dyDescent="0.55000000000000004">
      <c r="H29799" s="4"/>
      <c r="M29799" s="5"/>
      <c r="N29799" s="6"/>
    </row>
    <row r="29800" spans="8:14" x14ac:dyDescent="0.55000000000000004">
      <c r="H29800" s="4"/>
      <c r="M29800" s="5"/>
      <c r="N29800" s="6"/>
    </row>
    <row r="29801" spans="8:14" x14ac:dyDescent="0.55000000000000004">
      <c r="H29801" s="4"/>
      <c r="M29801" s="5"/>
      <c r="N29801" s="6"/>
    </row>
    <row r="29802" spans="8:14" x14ac:dyDescent="0.55000000000000004">
      <c r="H29802" s="4"/>
      <c r="M29802" s="5"/>
      <c r="N29802" s="6"/>
    </row>
    <row r="29803" spans="8:14" x14ac:dyDescent="0.55000000000000004">
      <c r="H29803" s="4"/>
      <c r="M29803" s="5"/>
      <c r="N29803" s="6"/>
    </row>
    <row r="29804" spans="8:14" x14ac:dyDescent="0.55000000000000004">
      <c r="H29804" s="4"/>
      <c r="M29804" s="5"/>
      <c r="N29804" s="6"/>
    </row>
    <row r="29805" spans="8:14" x14ac:dyDescent="0.55000000000000004">
      <c r="H29805" s="4"/>
      <c r="M29805" s="5"/>
      <c r="N29805" s="6"/>
    </row>
    <row r="29806" spans="8:14" x14ac:dyDescent="0.55000000000000004">
      <c r="H29806" s="4"/>
      <c r="M29806" s="5"/>
      <c r="N29806" s="6"/>
    </row>
    <row r="29807" spans="8:14" x14ac:dyDescent="0.55000000000000004">
      <c r="H29807" s="4"/>
      <c r="M29807" s="5"/>
      <c r="N29807" s="6"/>
    </row>
    <row r="29808" spans="8:14" x14ac:dyDescent="0.55000000000000004">
      <c r="H29808" s="4"/>
      <c r="M29808" s="5"/>
      <c r="N29808" s="6"/>
    </row>
    <row r="29809" spans="8:14" x14ac:dyDescent="0.55000000000000004">
      <c r="H29809" s="4"/>
      <c r="M29809" s="5"/>
      <c r="N29809" s="6"/>
    </row>
    <row r="29810" spans="8:14" x14ac:dyDescent="0.55000000000000004">
      <c r="H29810" s="4"/>
      <c r="M29810" s="5"/>
      <c r="N29810" s="6"/>
    </row>
    <row r="29811" spans="8:14" x14ac:dyDescent="0.55000000000000004">
      <c r="H29811" s="4"/>
      <c r="M29811" s="5"/>
      <c r="N29811" s="6"/>
    </row>
    <row r="29812" spans="8:14" x14ac:dyDescent="0.55000000000000004">
      <c r="H29812" s="4"/>
      <c r="M29812" s="5"/>
      <c r="N29812" s="6"/>
    </row>
    <row r="29813" spans="8:14" x14ac:dyDescent="0.55000000000000004">
      <c r="H29813" s="4"/>
      <c r="M29813" s="5"/>
      <c r="N29813" s="6"/>
    </row>
    <row r="29814" spans="8:14" x14ac:dyDescent="0.55000000000000004">
      <c r="H29814" s="4"/>
      <c r="M29814" s="5"/>
      <c r="N29814" s="6"/>
    </row>
    <row r="29815" spans="8:14" x14ac:dyDescent="0.55000000000000004">
      <c r="H29815" s="4"/>
      <c r="M29815" s="5"/>
      <c r="N29815" s="6"/>
    </row>
    <row r="29816" spans="8:14" x14ac:dyDescent="0.55000000000000004">
      <c r="H29816" s="4"/>
      <c r="M29816" s="5"/>
      <c r="N29816" s="6"/>
    </row>
    <row r="29817" spans="8:14" x14ac:dyDescent="0.55000000000000004">
      <c r="H29817" s="4"/>
      <c r="M29817" s="5"/>
      <c r="N29817" s="6"/>
    </row>
    <row r="29818" spans="8:14" x14ac:dyDescent="0.55000000000000004">
      <c r="H29818" s="4"/>
      <c r="M29818" s="5"/>
      <c r="N29818" s="6"/>
    </row>
    <row r="29819" spans="8:14" x14ac:dyDescent="0.55000000000000004">
      <c r="H29819" s="4"/>
      <c r="M29819" s="5"/>
      <c r="N29819" s="6"/>
    </row>
    <row r="29820" spans="8:14" x14ac:dyDescent="0.55000000000000004">
      <c r="H29820" s="4"/>
      <c r="M29820" s="5"/>
      <c r="N29820" s="6"/>
    </row>
    <row r="29821" spans="8:14" x14ac:dyDescent="0.55000000000000004">
      <c r="H29821" s="4"/>
      <c r="M29821" s="5"/>
      <c r="N29821" s="6"/>
    </row>
    <row r="29822" spans="8:14" x14ac:dyDescent="0.55000000000000004">
      <c r="H29822" s="4"/>
      <c r="M29822" s="5"/>
      <c r="N29822" s="6"/>
    </row>
    <row r="29823" spans="8:14" x14ac:dyDescent="0.55000000000000004">
      <c r="H29823" s="4"/>
      <c r="M29823" s="5"/>
      <c r="N29823" s="6"/>
    </row>
    <row r="29824" spans="8:14" x14ac:dyDescent="0.55000000000000004">
      <c r="H29824" s="4"/>
      <c r="M29824" s="5"/>
      <c r="N29824" s="6"/>
    </row>
    <row r="29825" spans="8:14" x14ac:dyDescent="0.55000000000000004">
      <c r="H29825" s="4"/>
      <c r="M29825" s="5"/>
      <c r="N29825" s="6"/>
    </row>
    <row r="29826" spans="8:14" x14ac:dyDescent="0.55000000000000004">
      <c r="H29826" s="4"/>
      <c r="M29826" s="5"/>
      <c r="N29826" s="6"/>
    </row>
    <row r="29827" spans="8:14" x14ac:dyDescent="0.55000000000000004">
      <c r="H29827" s="4"/>
      <c r="M29827" s="5"/>
      <c r="N29827" s="6"/>
    </row>
    <row r="29828" spans="8:14" x14ac:dyDescent="0.55000000000000004">
      <c r="H29828" s="4"/>
      <c r="M29828" s="5"/>
      <c r="N29828" s="6"/>
    </row>
    <row r="29829" spans="8:14" x14ac:dyDescent="0.55000000000000004">
      <c r="H29829" s="4"/>
      <c r="M29829" s="5"/>
      <c r="N29829" s="6"/>
    </row>
    <row r="29830" spans="8:14" x14ac:dyDescent="0.55000000000000004">
      <c r="H29830" s="4"/>
      <c r="M29830" s="5"/>
      <c r="N29830" s="6"/>
    </row>
    <row r="29831" spans="8:14" x14ac:dyDescent="0.55000000000000004">
      <c r="H29831" s="4"/>
      <c r="M29831" s="5"/>
      <c r="N29831" s="6"/>
    </row>
    <row r="29832" spans="8:14" x14ac:dyDescent="0.55000000000000004">
      <c r="H29832" s="4"/>
      <c r="M29832" s="5"/>
      <c r="N29832" s="6"/>
    </row>
    <row r="29833" spans="8:14" x14ac:dyDescent="0.55000000000000004">
      <c r="H29833" s="4"/>
      <c r="M29833" s="5"/>
      <c r="N29833" s="6"/>
    </row>
    <row r="29834" spans="8:14" x14ac:dyDescent="0.55000000000000004">
      <c r="H29834" s="4"/>
      <c r="M29834" s="5"/>
      <c r="N29834" s="6"/>
    </row>
    <row r="29835" spans="8:14" x14ac:dyDescent="0.55000000000000004">
      <c r="H29835" s="4"/>
      <c r="M29835" s="5"/>
      <c r="N29835" s="6"/>
    </row>
    <row r="29836" spans="8:14" x14ac:dyDescent="0.55000000000000004">
      <c r="H29836" s="4"/>
      <c r="M29836" s="5"/>
      <c r="N29836" s="6"/>
    </row>
    <row r="29837" spans="8:14" x14ac:dyDescent="0.55000000000000004">
      <c r="H29837" s="4"/>
      <c r="M29837" s="5"/>
      <c r="N29837" s="6"/>
    </row>
    <row r="29838" spans="8:14" x14ac:dyDescent="0.55000000000000004">
      <c r="H29838" s="4"/>
      <c r="M29838" s="5"/>
      <c r="N29838" s="6"/>
    </row>
    <row r="29839" spans="8:14" x14ac:dyDescent="0.55000000000000004">
      <c r="H29839" s="4"/>
      <c r="M29839" s="5"/>
      <c r="N29839" s="6"/>
    </row>
    <row r="29840" spans="8:14" x14ac:dyDescent="0.55000000000000004">
      <c r="H29840" s="4"/>
      <c r="M29840" s="5"/>
      <c r="N29840" s="6"/>
    </row>
    <row r="29841" spans="8:14" x14ac:dyDescent="0.55000000000000004">
      <c r="H29841" s="4"/>
      <c r="M29841" s="5"/>
      <c r="N29841" s="6"/>
    </row>
    <row r="29842" spans="8:14" x14ac:dyDescent="0.55000000000000004">
      <c r="H29842" s="4"/>
      <c r="M29842" s="5"/>
      <c r="N29842" s="6"/>
    </row>
    <row r="29843" spans="8:14" x14ac:dyDescent="0.55000000000000004">
      <c r="H29843" s="4"/>
      <c r="M29843" s="5"/>
      <c r="N29843" s="6"/>
    </row>
    <row r="29844" spans="8:14" x14ac:dyDescent="0.55000000000000004">
      <c r="H29844" s="4"/>
      <c r="M29844" s="5"/>
      <c r="N29844" s="6"/>
    </row>
    <row r="29845" spans="8:14" x14ac:dyDescent="0.55000000000000004">
      <c r="H29845" s="4"/>
      <c r="M29845" s="5"/>
      <c r="N29845" s="6"/>
    </row>
    <row r="29846" spans="8:14" x14ac:dyDescent="0.55000000000000004">
      <c r="H29846" s="4"/>
      <c r="M29846" s="5"/>
      <c r="N29846" s="6"/>
    </row>
    <row r="29847" spans="8:14" x14ac:dyDescent="0.55000000000000004">
      <c r="H29847" s="4"/>
      <c r="M29847" s="5"/>
      <c r="N29847" s="6"/>
    </row>
    <row r="29848" spans="8:14" x14ac:dyDescent="0.55000000000000004">
      <c r="H29848" s="4"/>
      <c r="M29848" s="5"/>
      <c r="N29848" s="6"/>
    </row>
    <row r="29849" spans="8:14" x14ac:dyDescent="0.55000000000000004">
      <c r="H29849" s="4"/>
      <c r="M29849" s="5"/>
      <c r="N29849" s="6"/>
    </row>
    <row r="29850" spans="8:14" x14ac:dyDescent="0.55000000000000004">
      <c r="H29850" s="4"/>
      <c r="M29850" s="5"/>
      <c r="N29850" s="6"/>
    </row>
    <row r="29851" spans="8:14" x14ac:dyDescent="0.55000000000000004">
      <c r="H29851" s="4"/>
      <c r="M29851" s="5"/>
      <c r="N29851" s="6"/>
    </row>
    <row r="29852" spans="8:14" x14ac:dyDescent="0.55000000000000004">
      <c r="H29852" s="4"/>
      <c r="M29852" s="5"/>
      <c r="N29852" s="6"/>
    </row>
    <row r="29853" spans="8:14" x14ac:dyDescent="0.55000000000000004">
      <c r="H29853" s="4"/>
      <c r="M29853" s="5"/>
      <c r="N29853" s="6"/>
    </row>
    <row r="29854" spans="8:14" x14ac:dyDescent="0.55000000000000004">
      <c r="H29854" s="4"/>
      <c r="M29854" s="5"/>
      <c r="N29854" s="6"/>
    </row>
    <row r="29855" spans="8:14" x14ac:dyDescent="0.55000000000000004">
      <c r="H29855" s="4"/>
      <c r="M29855" s="5"/>
      <c r="N29855" s="6"/>
    </row>
    <row r="29856" spans="8:14" x14ac:dyDescent="0.55000000000000004">
      <c r="H29856" s="4"/>
      <c r="M29856" s="5"/>
      <c r="N29856" s="6"/>
    </row>
    <row r="29857" spans="8:14" x14ac:dyDescent="0.55000000000000004">
      <c r="H29857" s="4"/>
      <c r="M29857" s="5"/>
      <c r="N29857" s="6"/>
    </row>
    <row r="29858" spans="8:14" x14ac:dyDescent="0.55000000000000004">
      <c r="H29858" s="4"/>
      <c r="M29858" s="5"/>
      <c r="N29858" s="6"/>
    </row>
    <row r="29859" spans="8:14" x14ac:dyDescent="0.55000000000000004">
      <c r="H29859" s="4"/>
      <c r="M29859" s="5"/>
      <c r="N29859" s="6"/>
    </row>
    <row r="29860" spans="8:14" x14ac:dyDescent="0.55000000000000004">
      <c r="H29860" s="4"/>
      <c r="M29860" s="5"/>
      <c r="N29860" s="6"/>
    </row>
    <row r="29861" spans="8:14" x14ac:dyDescent="0.55000000000000004">
      <c r="H29861" s="4"/>
      <c r="M29861" s="5"/>
      <c r="N29861" s="6"/>
    </row>
    <row r="29862" spans="8:14" x14ac:dyDescent="0.55000000000000004">
      <c r="H29862" s="4"/>
      <c r="M29862" s="5"/>
      <c r="N29862" s="6"/>
    </row>
    <row r="29863" spans="8:14" x14ac:dyDescent="0.55000000000000004">
      <c r="H29863" s="4"/>
      <c r="M29863" s="5"/>
      <c r="N29863" s="6"/>
    </row>
    <row r="29864" spans="8:14" x14ac:dyDescent="0.55000000000000004">
      <c r="H29864" s="4"/>
      <c r="M29864" s="5"/>
      <c r="N29864" s="6"/>
    </row>
    <row r="29865" spans="8:14" x14ac:dyDescent="0.55000000000000004">
      <c r="H29865" s="4"/>
      <c r="M29865" s="5"/>
      <c r="N29865" s="6"/>
    </row>
    <row r="29866" spans="8:14" x14ac:dyDescent="0.55000000000000004">
      <c r="H29866" s="4"/>
      <c r="M29866" s="5"/>
      <c r="N29866" s="6"/>
    </row>
    <row r="29867" spans="8:14" x14ac:dyDescent="0.55000000000000004">
      <c r="H29867" s="4"/>
      <c r="M29867" s="5"/>
      <c r="N29867" s="6"/>
    </row>
    <row r="29868" spans="8:14" x14ac:dyDescent="0.55000000000000004">
      <c r="H29868" s="4"/>
      <c r="M29868" s="5"/>
      <c r="N29868" s="6"/>
    </row>
    <row r="29869" spans="8:14" x14ac:dyDescent="0.55000000000000004">
      <c r="H29869" s="4"/>
      <c r="M29869" s="5"/>
      <c r="N29869" s="6"/>
    </row>
    <row r="29870" spans="8:14" x14ac:dyDescent="0.55000000000000004">
      <c r="H29870" s="4"/>
      <c r="M29870" s="5"/>
      <c r="N29870" s="6"/>
    </row>
    <row r="29871" spans="8:14" x14ac:dyDescent="0.55000000000000004">
      <c r="H29871" s="4"/>
      <c r="M29871" s="5"/>
      <c r="N29871" s="6"/>
    </row>
    <row r="29872" spans="8:14" x14ac:dyDescent="0.55000000000000004">
      <c r="H29872" s="4"/>
      <c r="M29872" s="5"/>
      <c r="N29872" s="6"/>
    </row>
    <row r="29873" spans="8:14" x14ac:dyDescent="0.55000000000000004">
      <c r="H29873" s="4"/>
      <c r="M29873" s="5"/>
      <c r="N29873" s="6"/>
    </row>
    <row r="29874" spans="8:14" x14ac:dyDescent="0.55000000000000004">
      <c r="H29874" s="4"/>
      <c r="M29874" s="5"/>
      <c r="N29874" s="6"/>
    </row>
    <row r="29875" spans="8:14" x14ac:dyDescent="0.55000000000000004">
      <c r="H29875" s="4"/>
      <c r="M29875" s="5"/>
      <c r="N29875" s="6"/>
    </row>
    <row r="29876" spans="8:14" x14ac:dyDescent="0.55000000000000004">
      <c r="H29876" s="4"/>
      <c r="M29876" s="5"/>
      <c r="N29876" s="6"/>
    </row>
    <row r="29877" spans="8:14" x14ac:dyDescent="0.55000000000000004">
      <c r="H29877" s="4"/>
      <c r="M29877" s="5"/>
      <c r="N29877" s="6"/>
    </row>
    <row r="29878" spans="8:14" x14ac:dyDescent="0.55000000000000004">
      <c r="H29878" s="4"/>
      <c r="M29878" s="5"/>
      <c r="N29878" s="6"/>
    </row>
    <row r="29879" spans="8:14" x14ac:dyDescent="0.55000000000000004">
      <c r="H29879" s="4"/>
      <c r="M29879" s="5"/>
      <c r="N29879" s="6"/>
    </row>
    <row r="29880" spans="8:14" x14ac:dyDescent="0.55000000000000004">
      <c r="H29880" s="4"/>
      <c r="M29880" s="5"/>
      <c r="N29880" s="6"/>
    </row>
    <row r="29881" spans="8:14" x14ac:dyDescent="0.55000000000000004">
      <c r="H29881" s="4"/>
      <c r="M29881" s="5"/>
      <c r="N29881" s="6"/>
    </row>
    <row r="29882" spans="8:14" x14ac:dyDescent="0.55000000000000004">
      <c r="H29882" s="4"/>
      <c r="M29882" s="5"/>
      <c r="N29882" s="6"/>
    </row>
    <row r="29883" spans="8:14" x14ac:dyDescent="0.55000000000000004">
      <c r="H29883" s="4"/>
      <c r="M29883" s="5"/>
      <c r="N29883" s="6"/>
    </row>
    <row r="29884" spans="8:14" x14ac:dyDescent="0.55000000000000004">
      <c r="H29884" s="4"/>
      <c r="M29884" s="5"/>
      <c r="N29884" s="6"/>
    </row>
    <row r="29885" spans="8:14" x14ac:dyDescent="0.55000000000000004">
      <c r="H29885" s="4"/>
      <c r="M29885" s="5"/>
      <c r="N29885" s="6"/>
    </row>
    <row r="29886" spans="8:14" x14ac:dyDescent="0.55000000000000004">
      <c r="H29886" s="4"/>
      <c r="M29886" s="5"/>
      <c r="N29886" s="6"/>
    </row>
    <row r="29887" spans="8:14" x14ac:dyDescent="0.55000000000000004">
      <c r="H29887" s="4"/>
      <c r="M29887" s="5"/>
      <c r="N29887" s="6"/>
    </row>
    <row r="29888" spans="8:14" x14ac:dyDescent="0.55000000000000004">
      <c r="H29888" s="4"/>
      <c r="M29888" s="5"/>
      <c r="N29888" s="6"/>
    </row>
    <row r="29889" spans="8:14" x14ac:dyDescent="0.55000000000000004">
      <c r="H29889" s="4"/>
      <c r="M29889" s="5"/>
      <c r="N29889" s="6"/>
    </row>
    <row r="29890" spans="8:14" x14ac:dyDescent="0.55000000000000004">
      <c r="H29890" s="4"/>
      <c r="M29890" s="5"/>
      <c r="N29890" s="6"/>
    </row>
    <row r="29891" spans="8:14" x14ac:dyDescent="0.55000000000000004">
      <c r="H29891" s="4"/>
      <c r="M29891" s="5"/>
      <c r="N29891" s="6"/>
    </row>
    <row r="29892" spans="8:14" x14ac:dyDescent="0.55000000000000004">
      <c r="H29892" s="4"/>
      <c r="M29892" s="5"/>
      <c r="N29892" s="6"/>
    </row>
    <row r="29893" spans="8:14" x14ac:dyDescent="0.55000000000000004">
      <c r="H29893" s="4"/>
      <c r="M29893" s="5"/>
      <c r="N29893" s="6"/>
    </row>
    <row r="29894" spans="8:14" x14ac:dyDescent="0.55000000000000004">
      <c r="H29894" s="4"/>
      <c r="M29894" s="5"/>
      <c r="N29894" s="6"/>
    </row>
    <row r="29895" spans="8:14" x14ac:dyDescent="0.55000000000000004">
      <c r="H29895" s="4"/>
      <c r="M29895" s="5"/>
      <c r="N29895" s="6"/>
    </row>
    <row r="29896" spans="8:14" x14ac:dyDescent="0.55000000000000004">
      <c r="H29896" s="4"/>
      <c r="M29896" s="5"/>
      <c r="N29896" s="6"/>
    </row>
    <row r="29897" spans="8:14" x14ac:dyDescent="0.55000000000000004">
      <c r="H29897" s="4"/>
      <c r="M29897" s="5"/>
      <c r="N29897" s="6"/>
    </row>
    <row r="29898" spans="8:14" x14ac:dyDescent="0.55000000000000004">
      <c r="H29898" s="4"/>
      <c r="M29898" s="5"/>
      <c r="N29898" s="6"/>
    </row>
    <row r="29899" spans="8:14" x14ac:dyDescent="0.55000000000000004">
      <c r="H29899" s="4"/>
      <c r="M29899" s="5"/>
      <c r="N29899" s="6"/>
    </row>
    <row r="29900" spans="8:14" x14ac:dyDescent="0.55000000000000004">
      <c r="H29900" s="4"/>
      <c r="M29900" s="5"/>
      <c r="N29900" s="6"/>
    </row>
    <row r="29901" spans="8:14" x14ac:dyDescent="0.55000000000000004">
      <c r="H29901" s="4"/>
      <c r="M29901" s="5"/>
      <c r="N29901" s="6"/>
    </row>
    <row r="29902" spans="8:14" x14ac:dyDescent="0.55000000000000004">
      <c r="H29902" s="4"/>
      <c r="M29902" s="5"/>
      <c r="N29902" s="6"/>
    </row>
    <row r="29903" spans="8:14" x14ac:dyDescent="0.55000000000000004">
      <c r="H29903" s="4"/>
      <c r="M29903" s="5"/>
      <c r="N29903" s="6"/>
    </row>
    <row r="29904" spans="8:14" x14ac:dyDescent="0.55000000000000004">
      <c r="H29904" s="4"/>
      <c r="M29904" s="5"/>
      <c r="N29904" s="6"/>
    </row>
    <row r="29905" spans="8:14" x14ac:dyDescent="0.55000000000000004">
      <c r="H29905" s="4"/>
      <c r="M29905" s="5"/>
      <c r="N29905" s="6"/>
    </row>
    <row r="29906" spans="8:14" x14ac:dyDescent="0.55000000000000004">
      <c r="H29906" s="4"/>
      <c r="M29906" s="5"/>
      <c r="N29906" s="6"/>
    </row>
    <row r="29907" spans="8:14" x14ac:dyDescent="0.55000000000000004">
      <c r="H29907" s="4"/>
      <c r="M29907" s="5"/>
      <c r="N29907" s="6"/>
    </row>
    <row r="29908" spans="8:14" x14ac:dyDescent="0.55000000000000004">
      <c r="H29908" s="4"/>
      <c r="M29908" s="5"/>
      <c r="N29908" s="6"/>
    </row>
    <row r="29909" spans="8:14" x14ac:dyDescent="0.55000000000000004">
      <c r="H29909" s="4"/>
      <c r="M29909" s="5"/>
      <c r="N29909" s="6"/>
    </row>
    <row r="29910" spans="8:14" x14ac:dyDescent="0.55000000000000004">
      <c r="H29910" s="4"/>
      <c r="M29910" s="5"/>
      <c r="N29910" s="6"/>
    </row>
    <row r="29911" spans="8:14" x14ac:dyDescent="0.55000000000000004">
      <c r="H29911" s="4"/>
      <c r="M29911" s="5"/>
      <c r="N29911" s="6"/>
    </row>
    <row r="29912" spans="8:14" x14ac:dyDescent="0.55000000000000004">
      <c r="H29912" s="4"/>
      <c r="M29912" s="5"/>
      <c r="N29912" s="6"/>
    </row>
    <row r="29913" spans="8:14" x14ac:dyDescent="0.55000000000000004">
      <c r="H29913" s="4"/>
      <c r="M29913" s="5"/>
      <c r="N29913" s="6"/>
    </row>
    <row r="29914" spans="8:14" x14ac:dyDescent="0.55000000000000004">
      <c r="H29914" s="4"/>
      <c r="M29914" s="5"/>
      <c r="N29914" s="6"/>
    </row>
    <row r="29915" spans="8:14" x14ac:dyDescent="0.55000000000000004">
      <c r="H29915" s="4"/>
      <c r="M29915" s="5"/>
      <c r="N29915" s="6"/>
    </row>
    <row r="29916" spans="8:14" x14ac:dyDescent="0.55000000000000004">
      <c r="H29916" s="4"/>
      <c r="M29916" s="5"/>
      <c r="N29916" s="6"/>
    </row>
    <row r="29917" spans="8:14" x14ac:dyDescent="0.55000000000000004">
      <c r="H29917" s="4"/>
      <c r="M29917" s="5"/>
      <c r="N29917" s="6"/>
    </row>
    <row r="29918" spans="8:14" x14ac:dyDescent="0.55000000000000004">
      <c r="H29918" s="4"/>
      <c r="M29918" s="5"/>
      <c r="N29918" s="6"/>
    </row>
    <row r="29919" spans="8:14" x14ac:dyDescent="0.55000000000000004">
      <c r="H29919" s="4"/>
      <c r="M29919" s="5"/>
      <c r="N29919" s="6"/>
    </row>
    <row r="29920" spans="8:14" x14ac:dyDescent="0.55000000000000004">
      <c r="H29920" s="4"/>
      <c r="M29920" s="5"/>
      <c r="N29920" s="6"/>
    </row>
    <row r="29921" spans="8:14" x14ac:dyDescent="0.55000000000000004">
      <c r="H29921" s="4"/>
      <c r="M29921" s="5"/>
      <c r="N29921" s="6"/>
    </row>
    <row r="29922" spans="8:14" x14ac:dyDescent="0.55000000000000004">
      <c r="H29922" s="4"/>
      <c r="M29922" s="5"/>
      <c r="N29922" s="6"/>
    </row>
    <row r="29923" spans="8:14" x14ac:dyDescent="0.55000000000000004">
      <c r="H29923" s="4"/>
      <c r="M29923" s="5"/>
      <c r="N29923" s="6"/>
    </row>
    <row r="29924" spans="8:14" x14ac:dyDescent="0.55000000000000004">
      <c r="H29924" s="4"/>
      <c r="M29924" s="5"/>
      <c r="N29924" s="6"/>
    </row>
    <row r="29925" spans="8:14" x14ac:dyDescent="0.55000000000000004">
      <c r="H29925" s="4"/>
      <c r="M29925" s="5"/>
      <c r="N29925" s="6"/>
    </row>
    <row r="29926" spans="8:14" x14ac:dyDescent="0.55000000000000004">
      <c r="H29926" s="4"/>
      <c r="M29926" s="5"/>
      <c r="N29926" s="6"/>
    </row>
    <row r="29927" spans="8:14" x14ac:dyDescent="0.55000000000000004">
      <c r="H29927" s="4"/>
      <c r="M29927" s="5"/>
      <c r="N29927" s="6"/>
    </row>
    <row r="29928" spans="8:14" x14ac:dyDescent="0.55000000000000004">
      <c r="H29928" s="4"/>
      <c r="M29928" s="5"/>
      <c r="N29928" s="6"/>
    </row>
    <row r="29929" spans="8:14" x14ac:dyDescent="0.55000000000000004">
      <c r="H29929" s="4"/>
      <c r="M29929" s="5"/>
      <c r="N29929" s="6"/>
    </row>
    <row r="29930" spans="8:14" x14ac:dyDescent="0.55000000000000004">
      <c r="H29930" s="4"/>
      <c r="M29930" s="5"/>
      <c r="N29930" s="6"/>
    </row>
    <row r="29931" spans="8:14" x14ac:dyDescent="0.55000000000000004">
      <c r="H29931" s="4"/>
      <c r="M29931" s="5"/>
      <c r="N29931" s="6"/>
    </row>
    <row r="29932" spans="8:14" x14ac:dyDescent="0.55000000000000004">
      <c r="H29932" s="4"/>
      <c r="M29932" s="5"/>
      <c r="N29932" s="6"/>
    </row>
    <row r="29933" spans="8:14" x14ac:dyDescent="0.55000000000000004">
      <c r="H29933" s="4"/>
      <c r="M29933" s="5"/>
      <c r="N29933" s="6"/>
    </row>
    <row r="29934" spans="8:14" x14ac:dyDescent="0.55000000000000004">
      <c r="H29934" s="4"/>
      <c r="M29934" s="5"/>
      <c r="N29934" s="6"/>
    </row>
    <row r="29935" spans="8:14" x14ac:dyDescent="0.55000000000000004">
      <c r="H29935" s="4"/>
      <c r="M29935" s="5"/>
      <c r="N29935" s="6"/>
    </row>
    <row r="29936" spans="8:14" x14ac:dyDescent="0.55000000000000004">
      <c r="H29936" s="4"/>
      <c r="M29936" s="5"/>
      <c r="N29936" s="6"/>
    </row>
    <row r="29937" spans="8:14" x14ac:dyDescent="0.55000000000000004">
      <c r="H29937" s="4"/>
      <c r="M29937" s="5"/>
      <c r="N29937" s="6"/>
    </row>
    <row r="29938" spans="8:14" x14ac:dyDescent="0.55000000000000004">
      <c r="H29938" s="4"/>
      <c r="M29938" s="5"/>
      <c r="N29938" s="6"/>
    </row>
    <row r="29939" spans="8:14" x14ac:dyDescent="0.55000000000000004">
      <c r="H29939" s="4"/>
      <c r="M29939" s="5"/>
      <c r="N29939" s="6"/>
    </row>
    <row r="29940" spans="8:14" x14ac:dyDescent="0.55000000000000004">
      <c r="H29940" s="4"/>
      <c r="M29940" s="5"/>
      <c r="N29940" s="6"/>
    </row>
    <row r="29941" spans="8:14" x14ac:dyDescent="0.55000000000000004">
      <c r="H29941" s="4"/>
      <c r="M29941" s="5"/>
      <c r="N29941" s="6"/>
    </row>
    <row r="29942" spans="8:14" x14ac:dyDescent="0.55000000000000004">
      <c r="H29942" s="4"/>
      <c r="M29942" s="5"/>
      <c r="N29942" s="6"/>
    </row>
    <row r="29943" spans="8:14" x14ac:dyDescent="0.55000000000000004">
      <c r="H29943" s="4"/>
      <c r="M29943" s="5"/>
      <c r="N29943" s="6"/>
    </row>
    <row r="29944" spans="8:14" x14ac:dyDescent="0.55000000000000004">
      <c r="H29944" s="4"/>
      <c r="M29944" s="5"/>
      <c r="N29944" s="6"/>
    </row>
    <row r="29945" spans="8:14" x14ac:dyDescent="0.55000000000000004">
      <c r="H29945" s="4"/>
      <c r="M29945" s="5"/>
      <c r="N29945" s="6"/>
    </row>
    <row r="29946" spans="8:14" x14ac:dyDescent="0.55000000000000004">
      <c r="H29946" s="4"/>
      <c r="M29946" s="5"/>
      <c r="N29946" s="6"/>
    </row>
    <row r="29947" spans="8:14" x14ac:dyDescent="0.55000000000000004">
      <c r="H29947" s="4"/>
      <c r="M29947" s="5"/>
      <c r="N29947" s="6"/>
    </row>
    <row r="29948" spans="8:14" x14ac:dyDescent="0.55000000000000004">
      <c r="H29948" s="4"/>
      <c r="M29948" s="5"/>
      <c r="N29948" s="6"/>
    </row>
    <row r="29949" spans="8:14" x14ac:dyDescent="0.55000000000000004">
      <c r="H29949" s="4"/>
      <c r="M29949" s="5"/>
      <c r="N29949" s="6"/>
    </row>
    <row r="29950" spans="8:14" x14ac:dyDescent="0.55000000000000004">
      <c r="H29950" s="4"/>
      <c r="M29950" s="5"/>
      <c r="N29950" s="6"/>
    </row>
    <row r="29951" spans="8:14" x14ac:dyDescent="0.55000000000000004">
      <c r="H29951" s="4"/>
      <c r="M29951" s="5"/>
      <c r="N29951" s="6"/>
    </row>
    <row r="29952" spans="8:14" x14ac:dyDescent="0.55000000000000004">
      <c r="H29952" s="4"/>
      <c r="M29952" s="5"/>
      <c r="N29952" s="6"/>
    </row>
    <row r="29953" spans="8:14" x14ac:dyDescent="0.55000000000000004">
      <c r="H29953" s="4"/>
      <c r="M29953" s="5"/>
      <c r="N29953" s="6"/>
    </row>
    <row r="29954" spans="8:14" x14ac:dyDescent="0.55000000000000004">
      <c r="H29954" s="4"/>
      <c r="M29954" s="5"/>
      <c r="N29954" s="6"/>
    </row>
    <row r="29955" spans="8:14" x14ac:dyDescent="0.55000000000000004">
      <c r="H29955" s="4"/>
      <c r="M29955" s="5"/>
      <c r="N29955" s="6"/>
    </row>
    <row r="29956" spans="8:14" x14ac:dyDescent="0.55000000000000004">
      <c r="H29956" s="4"/>
      <c r="M29956" s="5"/>
      <c r="N29956" s="6"/>
    </row>
    <row r="29957" spans="8:14" x14ac:dyDescent="0.55000000000000004">
      <c r="H29957" s="4"/>
      <c r="M29957" s="5"/>
      <c r="N29957" s="6"/>
    </row>
    <row r="29958" spans="8:14" x14ac:dyDescent="0.55000000000000004">
      <c r="H29958" s="4"/>
      <c r="M29958" s="5"/>
      <c r="N29958" s="6"/>
    </row>
    <row r="29959" spans="8:14" x14ac:dyDescent="0.55000000000000004">
      <c r="H29959" s="4"/>
      <c r="M29959" s="5"/>
      <c r="N29959" s="6"/>
    </row>
    <row r="29960" spans="8:14" x14ac:dyDescent="0.55000000000000004">
      <c r="H29960" s="4"/>
      <c r="M29960" s="5"/>
      <c r="N29960" s="6"/>
    </row>
    <row r="29961" spans="8:14" x14ac:dyDescent="0.55000000000000004">
      <c r="H29961" s="4"/>
      <c r="M29961" s="5"/>
      <c r="N29961" s="6"/>
    </row>
    <row r="29962" spans="8:14" x14ac:dyDescent="0.55000000000000004">
      <c r="H29962" s="4"/>
      <c r="M29962" s="5"/>
      <c r="N29962" s="6"/>
    </row>
    <row r="29963" spans="8:14" x14ac:dyDescent="0.55000000000000004">
      <c r="H29963" s="4"/>
      <c r="M29963" s="5"/>
      <c r="N29963" s="6"/>
    </row>
    <row r="29964" spans="8:14" x14ac:dyDescent="0.55000000000000004">
      <c r="H29964" s="4"/>
      <c r="M29964" s="5"/>
      <c r="N29964" s="6"/>
    </row>
    <row r="29965" spans="8:14" x14ac:dyDescent="0.55000000000000004">
      <c r="H29965" s="4"/>
      <c r="M29965" s="5"/>
      <c r="N29965" s="6"/>
    </row>
    <row r="29966" spans="8:14" x14ac:dyDescent="0.55000000000000004">
      <c r="H29966" s="4"/>
      <c r="M29966" s="5"/>
      <c r="N29966" s="6"/>
    </row>
    <row r="29967" spans="8:14" x14ac:dyDescent="0.55000000000000004">
      <c r="H29967" s="4"/>
      <c r="M29967" s="5"/>
      <c r="N29967" s="6"/>
    </row>
    <row r="29968" spans="8:14" x14ac:dyDescent="0.55000000000000004">
      <c r="H29968" s="4"/>
      <c r="M29968" s="5"/>
      <c r="N29968" s="6"/>
    </row>
    <row r="29969" spans="8:14" x14ac:dyDescent="0.55000000000000004">
      <c r="H29969" s="4"/>
      <c r="M29969" s="5"/>
      <c r="N29969" s="6"/>
    </row>
    <row r="29970" spans="8:14" x14ac:dyDescent="0.55000000000000004">
      <c r="H29970" s="4"/>
      <c r="M29970" s="5"/>
      <c r="N29970" s="6"/>
    </row>
    <row r="29971" spans="8:14" x14ac:dyDescent="0.55000000000000004">
      <c r="H29971" s="4"/>
      <c r="M29971" s="5"/>
      <c r="N29971" s="6"/>
    </row>
    <row r="29972" spans="8:14" x14ac:dyDescent="0.55000000000000004">
      <c r="H29972" s="4"/>
      <c r="M29972" s="5"/>
      <c r="N29972" s="6"/>
    </row>
    <row r="29973" spans="8:14" x14ac:dyDescent="0.55000000000000004">
      <c r="H29973" s="4"/>
      <c r="M29973" s="5"/>
      <c r="N29973" s="6"/>
    </row>
    <row r="29974" spans="8:14" x14ac:dyDescent="0.55000000000000004">
      <c r="H29974" s="4"/>
      <c r="M29974" s="5"/>
      <c r="N29974" s="6"/>
    </row>
    <row r="29975" spans="8:14" x14ac:dyDescent="0.55000000000000004">
      <c r="H29975" s="4"/>
      <c r="M29975" s="5"/>
      <c r="N29975" s="6"/>
    </row>
    <row r="29976" spans="8:14" x14ac:dyDescent="0.55000000000000004">
      <c r="H29976" s="4"/>
      <c r="M29976" s="5"/>
      <c r="N29976" s="6"/>
    </row>
    <row r="29977" spans="8:14" x14ac:dyDescent="0.55000000000000004">
      <c r="H29977" s="4"/>
      <c r="M29977" s="5"/>
      <c r="N29977" s="6"/>
    </row>
    <row r="29978" spans="8:14" x14ac:dyDescent="0.55000000000000004">
      <c r="H29978" s="4"/>
      <c r="M29978" s="5"/>
      <c r="N29978" s="6"/>
    </row>
    <row r="29979" spans="8:14" x14ac:dyDescent="0.55000000000000004">
      <c r="H29979" s="4"/>
      <c r="M29979" s="5"/>
      <c r="N29979" s="6"/>
    </row>
    <row r="29980" spans="8:14" x14ac:dyDescent="0.55000000000000004">
      <c r="H29980" s="4"/>
      <c r="M29980" s="5"/>
      <c r="N29980" s="6"/>
    </row>
    <row r="29981" spans="8:14" x14ac:dyDescent="0.55000000000000004">
      <c r="H29981" s="4"/>
      <c r="M29981" s="5"/>
      <c r="N29981" s="6"/>
    </row>
    <row r="29982" spans="8:14" x14ac:dyDescent="0.55000000000000004">
      <c r="H29982" s="4"/>
      <c r="M29982" s="5"/>
      <c r="N29982" s="6"/>
    </row>
    <row r="29983" spans="8:14" x14ac:dyDescent="0.55000000000000004">
      <c r="H29983" s="4"/>
      <c r="M29983" s="5"/>
      <c r="N29983" s="6"/>
    </row>
    <row r="29984" spans="8:14" x14ac:dyDescent="0.55000000000000004">
      <c r="H29984" s="4"/>
      <c r="M29984" s="5"/>
      <c r="N29984" s="6"/>
    </row>
    <row r="29985" spans="8:14" x14ac:dyDescent="0.55000000000000004">
      <c r="H29985" s="4"/>
      <c r="M29985" s="5"/>
      <c r="N29985" s="6"/>
    </row>
    <row r="29986" spans="8:14" x14ac:dyDescent="0.55000000000000004">
      <c r="H29986" s="4"/>
      <c r="M29986" s="5"/>
      <c r="N29986" s="6"/>
    </row>
    <row r="29987" spans="8:14" x14ac:dyDescent="0.55000000000000004">
      <c r="H29987" s="4"/>
      <c r="M29987" s="5"/>
      <c r="N29987" s="6"/>
    </row>
    <row r="29988" spans="8:14" x14ac:dyDescent="0.55000000000000004">
      <c r="H29988" s="4"/>
      <c r="M29988" s="5"/>
      <c r="N29988" s="6"/>
    </row>
    <row r="29989" spans="8:14" x14ac:dyDescent="0.55000000000000004">
      <c r="H29989" s="4"/>
      <c r="M29989" s="5"/>
      <c r="N29989" s="6"/>
    </row>
    <row r="29990" spans="8:14" x14ac:dyDescent="0.55000000000000004">
      <c r="H29990" s="4"/>
      <c r="M29990" s="5"/>
      <c r="N29990" s="6"/>
    </row>
    <row r="29991" spans="8:14" x14ac:dyDescent="0.55000000000000004">
      <c r="H29991" s="4"/>
      <c r="M29991" s="5"/>
      <c r="N29991" s="6"/>
    </row>
    <row r="29992" spans="8:14" x14ac:dyDescent="0.55000000000000004">
      <c r="H29992" s="4"/>
      <c r="M29992" s="5"/>
      <c r="N29992" s="6"/>
    </row>
    <row r="29993" spans="8:14" x14ac:dyDescent="0.55000000000000004">
      <c r="H29993" s="4"/>
      <c r="M29993" s="5"/>
      <c r="N29993" s="6"/>
    </row>
    <row r="29994" spans="8:14" x14ac:dyDescent="0.55000000000000004">
      <c r="H29994" s="4"/>
      <c r="M29994" s="5"/>
      <c r="N29994" s="6"/>
    </row>
    <row r="29995" spans="8:14" x14ac:dyDescent="0.55000000000000004">
      <c r="H29995" s="4"/>
      <c r="M29995" s="5"/>
      <c r="N29995" s="6"/>
    </row>
    <row r="29996" spans="8:14" x14ac:dyDescent="0.55000000000000004">
      <c r="H29996" s="4"/>
      <c r="M29996" s="5"/>
      <c r="N29996" s="6"/>
    </row>
    <row r="29997" spans="8:14" x14ac:dyDescent="0.55000000000000004">
      <c r="H29997" s="4"/>
      <c r="M29997" s="5"/>
      <c r="N29997" s="6"/>
    </row>
    <row r="29998" spans="8:14" x14ac:dyDescent="0.55000000000000004">
      <c r="H29998" s="4"/>
      <c r="M29998" s="5"/>
      <c r="N29998" s="6"/>
    </row>
    <row r="29999" spans="8:14" x14ac:dyDescent="0.55000000000000004">
      <c r="H29999" s="4"/>
      <c r="M29999" s="5"/>
      <c r="N29999" s="6"/>
    </row>
    <row r="30000" spans="8:14" x14ac:dyDescent="0.55000000000000004">
      <c r="H30000" s="4"/>
      <c r="M30000" s="5"/>
      <c r="N30000" s="6"/>
    </row>
    <row r="30001" spans="8:14" x14ac:dyDescent="0.55000000000000004">
      <c r="H30001" s="4"/>
      <c r="M30001" s="5"/>
      <c r="N30001" s="6"/>
    </row>
    <row r="30002" spans="8:14" x14ac:dyDescent="0.55000000000000004">
      <c r="H30002" s="4"/>
      <c r="M30002" s="5"/>
      <c r="N30002" s="6"/>
    </row>
    <row r="30003" spans="8:14" x14ac:dyDescent="0.55000000000000004">
      <c r="H30003" s="4"/>
      <c r="M30003" s="5"/>
      <c r="N30003" s="6"/>
    </row>
    <row r="30004" spans="8:14" x14ac:dyDescent="0.55000000000000004">
      <c r="H30004" s="4"/>
      <c r="M30004" s="5"/>
      <c r="N30004" s="6"/>
    </row>
    <row r="30005" spans="8:14" x14ac:dyDescent="0.55000000000000004">
      <c r="H30005" s="4"/>
      <c r="M30005" s="5"/>
      <c r="N30005" s="6"/>
    </row>
    <row r="30006" spans="8:14" x14ac:dyDescent="0.55000000000000004">
      <c r="H30006" s="4"/>
      <c r="M30006" s="5"/>
      <c r="N30006" s="6"/>
    </row>
    <row r="30007" spans="8:14" x14ac:dyDescent="0.55000000000000004">
      <c r="H30007" s="4"/>
      <c r="M30007" s="5"/>
      <c r="N30007" s="6"/>
    </row>
    <row r="30008" spans="8:14" x14ac:dyDescent="0.55000000000000004">
      <c r="H30008" s="4"/>
      <c r="M30008" s="5"/>
      <c r="N30008" s="6"/>
    </row>
    <row r="30009" spans="8:14" x14ac:dyDescent="0.55000000000000004">
      <c r="H30009" s="4"/>
      <c r="M30009" s="5"/>
      <c r="N30009" s="6"/>
    </row>
    <row r="30010" spans="8:14" x14ac:dyDescent="0.55000000000000004">
      <c r="H30010" s="4"/>
      <c r="M30010" s="5"/>
      <c r="N30010" s="6"/>
    </row>
    <row r="30011" spans="8:14" x14ac:dyDescent="0.55000000000000004">
      <c r="H30011" s="4"/>
      <c r="M30011" s="5"/>
      <c r="N30011" s="6"/>
    </row>
    <row r="30012" spans="8:14" x14ac:dyDescent="0.55000000000000004">
      <c r="H30012" s="4"/>
      <c r="M30012" s="5"/>
      <c r="N30012" s="6"/>
    </row>
    <row r="30013" spans="8:14" x14ac:dyDescent="0.55000000000000004">
      <c r="H30013" s="4"/>
      <c r="M30013" s="5"/>
      <c r="N30013" s="6"/>
    </row>
    <row r="30014" spans="8:14" x14ac:dyDescent="0.55000000000000004">
      <c r="H30014" s="4"/>
      <c r="M30014" s="5"/>
      <c r="N30014" s="6"/>
    </row>
    <row r="30015" spans="8:14" x14ac:dyDescent="0.55000000000000004">
      <c r="H30015" s="4"/>
      <c r="M30015" s="5"/>
      <c r="N30015" s="6"/>
    </row>
    <row r="30016" spans="8:14" x14ac:dyDescent="0.55000000000000004">
      <c r="H30016" s="4"/>
      <c r="M30016" s="5"/>
      <c r="N30016" s="6"/>
    </row>
    <row r="30017" spans="8:14" x14ac:dyDescent="0.55000000000000004">
      <c r="H30017" s="4"/>
      <c r="M30017" s="5"/>
      <c r="N30017" s="6"/>
    </row>
    <row r="30018" spans="8:14" x14ac:dyDescent="0.55000000000000004">
      <c r="H30018" s="4"/>
      <c r="M30018" s="5"/>
      <c r="N30018" s="6"/>
    </row>
    <row r="30019" spans="8:14" x14ac:dyDescent="0.55000000000000004">
      <c r="H30019" s="4"/>
      <c r="M30019" s="5"/>
      <c r="N30019" s="6"/>
    </row>
    <row r="30020" spans="8:14" x14ac:dyDescent="0.55000000000000004">
      <c r="H30020" s="4"/>
      <c r="M30020" s="5"/>
      <c r="N30020" s="6"/>
    </row>
    <row r="30021" spans="8:14" x14ac:dyDescent="0.55000000000000004">
      <c r="H30021" s="4"/>
      <c r="M30021" s="5"/>
      <c r="N30021" s="6"/>
    </row>
    <row r="30022" spans="8:14" x14ac:dyDescent="0.55000000000000004">
      <c r="H30022" s="4"/>
      <c r="M30022" s="5"/>
      <c r="N30022" s="6"/>
    </row>
    <row r="30023" spans="8:14" x14ac:dyDescent="0.55000000000000004">
      <c r="H30023" s="4"/>
      <c r="M30023" s="5"/>
      <c r="N30023" s="6"/>
    </row>
    <row r="30024" spans="8:14" x14ac:dyDescent="0.55000000000000004">
      <c r="H30024" s="4"/>
      <c r="M30024" s="5"/>
      <c r="N30024" s="6"/>
    </row>
    <row r="30025" spans="8:14" x14ac:dyDescent="0.55000000000000004">
      <c r="H30025" s="4"/>
      <c r="M30025" s="5"/>
      <c r="N30025" s="6"/>
    </row>
    <row r="30026" spans="8:14" x14ac:dyDescent="0.55000000000000004">
      <c r="H30026" s="4"/>
      <c r="M30026" s="5"/>
      <c r="N30026" s="6"/>
    </row>
    <row r="30027" spans="8:14" x14ac:dyDescent="0.55000000000000004">
      <c r="H30027" s="4"/>
      <c r="M30027" s="5"/>
      <c r="N30027" s="6"/>
    </row>
    <row r="30028" spans="8:14" x14ac:dyDescent="0.55000000000000004">
      <c r="H30028" s="4"/>
      <c r="M30028" s="5"/>
      <c r="N30028" s="6"/>
    </row>
    <row r="30029" spans="8:14" x14ac:dyDescent="0.55000000000000004">
      <c r="H30029" s="4"/>
      <c r="M30029" s="5"/>
      <c r="N30029" s="6"/>
    </row>
    <row r="30030" spans="8:14" x14ac:dyDescent="0.55000000000000004">
      <c r="H30030" s="4"/>
      <c r="M30030" s="5"/>
      <c r="N30030" s="6"/>
    </row>
    <row r="30031" spans="8:14" x14ac:dyDescent="0.55000000000000004">
      <c r="H30031" s="4"/>
      <c r="M30031" s="5"/>
      <c r="N30031" s="6"/>
    </row>
    <row r="30032" spans="8:14" x14ac:dyDescent="0.55000000000000004">
      <c r="H30032" s="4"/>
      <c r="M30032" s="5"/>
      <c r="N30032" s="6"/>
    </row>
    <row r="30033" spans="8:14" x14ac:dyDescent="0.55000000000000004">
      <c r="H30033" s="4"/>
      <c r="M30033" s="5"/>
      <c r="N30033" s="6"/>
    </row>
    <row r="30034" spans="8:14" x14ac:dyDescent="0.55000000000000004">
      <c r="H30034" s="4"/>
      <c r="M30034" s="5"/>
      <c r="N30034" s="6"/>
    </row>
    <row r="30035" spans="8:14" x14ac:dyDescent="0.55000000000000004">
      <c r="H30035" s="4"/>
      <c r="M30035" s="5"/>
      <c r="N30035" s="6"/>
    </row>
    <row r="30036" spans="8:14" x14ac:dyDescent="0.55000000000000004">
      <c r="H30036" s="4"/>
      <c r="M30036" s="5"/>
      <c r="N30036" s="6"/>
    </row>
    <row r="30037" spans="8:14" x14ac:dyDescent="0.55000000000000004">
      <c r="H30037" s="4"/>
      <c r="M30037" s="5"/>
      <c r="N30037" s="6"/>
    </row>
    <row r="30038" spans="8:14" x14ac:dyDescent="0.55000000000000004">
      <c r="H30038" s="4"/>
      <c r="M30038" s="5"/>
      <c r="N30038" s="6"/>
    </row>
    <row r="30039" spans="8:14" x14ac:dyDescent="0.55000000000000004">
      <c r="H30039" s="4"/>
      <c r="M30039" s="5"/>
      <c r="N30039" s="6"/>
    </row>
    <row r="30040" spans="8:14" x14ac:dyDescent="0.55000000000000004">
      <c r="H30040" s="4"/>
      <c r="M30040" s="5"/>
      <c r="N30040" s="6"/>
    </row>
    <row r="30041" spans="8:14" x14ac:dyDescent="0.55000000000000004">
      <c r="H30041" s="4"/>
      <c r="M30041" s="5"/>
      <c r="N30041" s="6"/>
    </row>
    <row r="30042" spans="8:14" x14ac:dyDescent="0.55000000000000004">
      <c r="H30042" s="4"/>
      <c r="M30042" s="5"/>
      <c r="N30042" s="6"/>
    </row>
    <row r="30043" spans="8:14" x14ac:dyDescent="0.55000000000000004">
      <c r="H30043" s="4"/>
      <c r="M30043" s="5"/>
      <c r="N30043" s="6"/>
    </row>
    <row r="30044" spans="8:14" x14ac:dyDescent="0.55000000000000004">
      <c r="H30044" s="4"/>
      <c r="M30044" s="5"/>
      <c r="N30044" s="6"/>
    </row>
    <row r="30045" spans="8:14" x14ac:dyDescent="0.55000000000000004">
      <c r="H30045" s="4"/>
      <c r="M30045" s="5"/>
      <c r="N30045" s="6"/>
    </row>
    <row r="30046" spans="8:14" x14ac:dyDescent="0.55000000000000004">
      <c r="H30046" s="4"/>
      <c r="M30046" s="5"/>
      <c r="N30046" s="6"/>
    </row>
    <row r="30047" spans="8:14" x14ac:dyDescent="0.55000000000000004">
      <c r="H30047" s="4"/>
      <c r="M30047" s="5"/>
      <c r="N30047" s="6"/>
    </row>
    <row r="30048" spans="8:14" x14ac:dyDescent="0.55000000000000004">
      <c r="H30048" s="4"/>
      <c r="M30048" s="5"/>
      <c r="N30048" s="6"/>
    </row>
    <row r="30049" spans="8:14" x14ac:dyDescent="0.55000000000000004">
      <c r="H30049" s="4"/>
      <c r="M30049" s="5"/>
      <c r="N30049" s="6"/>
    </row>
    <row r="30050" spans="8:14" x14ac:dyDescent="0.55000000000000004">
      <c r="H30050" s="4"/>
      <c r="M30050" s="5"/>
      <c r="N30050" s="6"/>
    </row>
    <row r="30051" spans="8:14" x14ac:dyDescent="0.55000000000000004">
      <c r="H30051" s="4"/>
      <c r="M30051" s="5"/>
      <c r="N30051" s="6"/>
    </row>
    <row r="30052" spans="8:14" x14ac:dyDescent="0.55000000000000004">
      <c r="H30052" s="4"/>
      <c r="M30052" s="5"/>
      <c r="N30052" s="6"/>
    </row>
    <row r="30053" spans="8:14" x14ac:dyDescent="0.55000000000000004">
      <c r="H30053" s="4"/>
      <c r="M30053" s="5"/>
      <c r="N30053" s="6"/>
    </row>
    <row r="30054" spans="8:14" x14ac:dyDescent="0.55000000000000004">
      <c r="H30054" s="4"/>
      <c r="M30054" s="5"/>
      <c r="N30054" s="6"/>
    </row>
    <row r="30055" spans="8:14" x14ac:dyDescent="0.55000000000000004">
      <c r="H30055" s="4"/>
      <c r="M30055" s="5"/>
      <c r="N30055" s="6"/>
    </row>
    <row r="30056" spans="8:14" x14ac:dyDescent="0.55000000000000004">
      <c r="H30056" s="4"/>
      <c r="M30056" s="5"/>
      <c r="N30056" s="6"/>
    </row>
    <row r="30057" spans="8:14" x14ac:dyDescent="0.55000000000000004">
      <c r="H30057" s="4"/>
      <c r="M30057" s="5"/>
      <c r="N30057" s="6"/>
    </row>
    <row r="30058" spans="8:14" x14ac:dyDescent="0.55000000000000004">
      <c r="H30058" s="4"/>
      <c r="M30058" s="5"/>
      <c r="N30058" s="6"/>
    </row>
    <row r="30059" spans="8:14" x14ac:dyDescent="0.55000000000000004">
      <c r="H30059" s="4"/>
      <c r="M30059" s="5"/>
      <c r="N30059" s="6"/>
    </row>
    <row r="30060" spans="8:14" x14ac:dyDescent="0.55000000000000004">
      <c r="H30060" s="4"/>
      <c r="M30060" s="5"/>
      <c r="N30060" s="6"/>
    </row>
    <row r="30061" spans="8:14" x14ac:dyDescent="0.55000000000000004">
      <c r="H30061" s="4"/>
      <c r="M30061" s="5"/>
      <c r="N30061" s="6"/>
    </row>
    <row r="30062" spans="8:14" x14ac:dyDescent="0.55000000000000004">
      <c r="H30062" s="4"/>
      <c r="M30062" s="5"/>
      <c r="N30062" s="6"/>
    </row>
    <row r="30063" spans="8:14" x14ac:dyDescent="0.55000000000000004">
      <c r="H30063" s="4"/>
      <c r="M30063" s="5"/>
      <c r="N30063" s="6"/>
    </row>
    <row r="30064" spans="8:14" x14ac:dyDescent="0.55000000000000004">
      <c r="H30064" s="4"/>
      <c r="M30064" s="5"/>
      <c r="N30064" s="6"/>
    </row>
    <row r="30065" spans="8:14" x14ac:dyDescent="0.55000000000000004">
      <c r="H30065" s="4"/>
      <c r="M30065" s="5"/>
      <c r="N30065" s="6"/>
    </row>
    <row r="30066" spans="8:14" x14ac:dyDescent="0.55000000000000004">
      <c r="H30066" s="4"/>
      <c r="M30066" s="5"/>
      <c r="N30066" s="6"/>
    </row>
    <row r="30067" spans="8:14" x14ac:dyDescent="0.55000000000000004">
      <c r="H30067" s="4"/>
      <c r="M30067" s="5"/>
      <c r="N30067" s="6"/>
    </row>
    <row r="30068" spans="8:14" x14ac:dyDescent="0.55000000000000004">
      <c r="H30068" s="4"/>
      <c r="M30068" s="5"/>
      <c r="N30068" s="6"/>
    </row>
    <row r="30069" spans="8:14" x14ac:dyDescent="0.55000000000000004">
      <c r="H30069" s="4"/>
      <c r="M30069" s="5"/>
      <c r="N30069" s="6"/>
    </row>
    <row r="30070" spans="8:14" x14ac:dyDescent="0.55000000000000004">
      <c r="H30070" s="4"/>
      <c r="M30070" s="5"/>
      <c r="N30070" s="6"/>
    </row>
    <row r="30071" spans="8:14" x14ac:dyDescent="0.55000000000000004">
      <c r="H30071" s="4"/>
      <c r="M30071" s="5"/>
      <c r="N30071" s="6"/>
    </row>
    <row r="30072" spans="8:14" x14ac:dyDescent="0.55000000000000004">
      <c r="H30072" s="4"/>
      <c r="M30072" s="5"/>
      <c r="N30072" s="6"/>
    </row>
    <row r="30073" spans="8:14" x14ac:dyDescent="0.55000000000000004">
      <c r="H30073" s="4"/>
      <c r="M30073" s="5"/>
      <c r="N30073" s="6"/>
    </row>
    <row r="30074" spans="8:14" x14ac:dyDescent="0.55000000000000004">
      <c r="H30074" s="4"/>
      <c r="M30074" s="5"/>
      <c r="N30074" s="6"/>
    </row>
    <row r="30075" spans="8:14" x14ac:dyDescent="0.55000000000000004">
      <c r="H30075" s="4"/>
      <c r="M30075" s="5"/>
      <c r="N30075" s="6"/>
    </row>
    <row r="30076" spans="8:14" x14ac:dyDescent="0.55000000000000004">
      <c r="H30076" s="4"/>
      <c r="M30076" s="5"/>
      <c r="N30076" s="6"/>
    </row>
    <row r="30077" spans="8:14" x14ac:dyDescent="0.55000000000000004">
      <c r="H30077" s="4"/>
      <c r="M30077" s="5"/>
      <c r="N30077" s="6"/>
    </row>
    <row r="30078" spans="8:14" x14ac:dyDescent="0.55000000000000004">
      <c r="H30078" s="4"/>
      <c r="M30078" s="5"/>
      <c r="N30078" s="6"/>
    </row>
    <row r="30079" spans="8:14" x14ac:dyDescent="0.55000000000000004">
      <c r="H30079" s="4"/>
      <c r="M30079" s="5"/>
      <c r="N30079" s="6"/>
    </row>
    <row r="30080" spans="8:14" x14ac:dyDescent="0.55000000000000004">
      <c r="H30080" s="4"/>
      <c r="M30080" s="5"/>
      <c r="N30080" s="6"/>
    </row>
    <row r="30081" spans="8:14" x14ac:dyDescent="0.55000000000000004">
      <c r="H30081" s="4"/>
      <c r="M30081" s="5"/>
      <c r="N30081" s="6"/>
    </row>
    <row r="30082" spans="8:14" x14ac:dyDescent="0.55000000000000004">
      <c r="H30082" s="4"/>
      <c r="M30082" s="5"/>
      <c r="N30082" s="6"/>
    </row>
    <row r="30083" spans="8:14" x14ac:dyDescent="0.55000000000000004">
      <c r="H30083" s="4"/>
      <c r="M30083" s="5"/>
      <c r="N30083" s="6"/>
    </row>
    <row r="30084" spans="8:14" x14ac:dyDescent="0.55000000000000004">
      <c r="H30084" s="4"/>
      <c r="M30084" s="5"/>
      <c r="N30084" s="6"/>
    </row>
    <row r="30085" spans="8:14" x14ac:dyDescent="0.55000000000000004">
      <c r="H30085" s="4"/>
      <c r="M30085" s="5"/>
      <c r="N30085" s="6"/>
    </row>
    <row r="30086" spans="8:14" x14ac:dyDescent="0.55000000000000004">
      <c r="H30086" s="4"/>
      <c r="M30086" s="5"/>
      <c r="N30086" s="6"/>
    </row>
    <row r="30087" spans="8:14" x14ac:dyDescent="0.55000000000000004">
      <c r="H30087" s="4"/>
      <c r="M30087" s="5"/>
      <c r="N30087" s="6"/>
    </row>
    <row r="30088" spans="8:14" x14ac:dyDescent="0.55000000000000004">
      <c r="H30088" s="4"/>
      <c r="M30088" s="5"/>
      <c r="N30088" s="6"/>
    </row>
    <row r="30089" spans="8:14" x14ac:dyDescent="0.55000000000000004">
      <c r="H30089" s="4"/>
      <c r="M30089" s="5"/>
      <c r="N30089" s="6"/>
    </row>
    <row r="30090" spans="8:14" x14ac:dyDescent="0.55000000000000004">
      <c r="H30090" s="4"/>
      <c r="M30090" s="5"/>
      <c r="N30090" s="6"/>
    </row>
    <row r="30091" spans="8:14" x14ac:dyDescent="0.55000000000000004">
      <c r="H30091" s="4"/>
      <c r="M30091" s="5"/>
      <c r="N30091" s="6"/>
    </row>
    <row r="30092" spans="8:14" x14ac:dyDescent="0.55000000000000004">
      <c r="H30092" s="4"/>
      <c r="M30092" s="5"/>
      <c r="N30092" s="6"/>
    </row>
    <row r="30093" spans="8:14" x14ac:dyDescent="0.55000000000000004">
      <c r="H30093" s="4"/>
      <c r="M30093" s="5"/>
      <c r="N30093" s="6"/>
    </row>
    <row r="30094" spans="8:14" x14ac:dyDescent="0.55000000000000004">
      <c r="H30094" s="4"/>
      <c r="M30094" s="5"/>
      <c r="N30094" s="6"/>
    </row>
    <row r="30095" spans="8:14" x14ac:dyDescent="0.55000000000000004">
      <c r="H30095" s="4"/>
      <c r="M30095" s="5"/>
      <c r="N30095" s="6"/>
    </row>
    <row r="30096" spans="8:14" x14ac:dyDescent="0.55000000000000004">
      <c r="H30096" s="4"/>
      <c r="M30096" s="5"/>
      <c r="N30096" s="6"/>
    </row>
    <row r="30097" spans="8:14" x14ac:dyDescent="0.55000000000000004">
      <c r="H30097" s="4"/>
      <c r="M30097" s="5"/>
      <c r="N30097" s="6"/>
    </row>
    <row r="30098" spans="8:14" x14ac:dyDescent="0.55000000000000004">
      <c r="H30098" s="4"/>
      <c r="M30098" s="5"/>
      <c r="N30098" s="6"/>
    </row>
    <row r="30099" spans="8:14" x14ac:dyDescent="0.55000000000000004">
      <c r="H30099" s="4"/>
      <c r="M30099" s="5"/>
      <c r="N30099" s="6"/>
    </row>
    <row r="30100" spans="8:14" x14ac:dyDescent="0.55000000000000004">
      <c r="H30100" s="4"/>
      <c r="M30100" s="5"/>
      <c r="N30100" s="6"/>
    </row>
    <row r="30101" spans="8:14" x14ac:dyDescent="0.55000000000000004">
      <c r="H30101" s="4"/>
      <c r="M30101" s="5"/>
      <c r="N30101" s="6"/>
    </row>
    <row r="30102" spans="8:14" x14ac:dyDescent="0.55000000000000004">
      <c r="H30102" s="4"/>
      <c r="M30102" s="5"/>
      <c r="N30102" s="6"/>
    </row>
    <row r="30103" spans="8:14" x14ac:dyDescent="0.55000000000000004">
      <c r="H30103" s="4"/>
      <c r="M30103" s="5"/>
      <c r="N30103" s="6"/>
    </row>
    <row r="30104" spans="8:14" x14ac:dyDescent="0.55000000000000004">
      <c r="H30104" s="4"/>
      <c r="M30104" s="5"/>
      <c r="N30104" s="6"/>
    </row>
    <row r="30105" spans="8:14" x14ac:dyDescent="0.55000000000000004">
      <c r="H30105" s="4"/>
      <c r="M30105" s="5"/>
      <c r="N30105" s="6"/>
    </row>
    <row r="30106" spans="8:14" x14ac:dyDescent="0.55000000000000004">
      <c r="H30106" s="4"/>
      <c r="M30106" s="5"/>
      <c r="N30106" s="6"/>
    </row>
    <row r="30107" spans="8:14" x14ac:dyDescent="0.55000000000000004">
      <c r="H30107" s="4"/>
      <c r="M30107" s="5"/>
      <c r="N30107" s="6"/>
    </row>
    <row r="30108" spans="8:14" x14ac:dyDescent="0.55000000000000004">
      <c r="H30108" s="4"/>
      <c r="M30108" s="5"/>
      <c r="N30108" s="6"/>
    </row>
    <row r="30109" spans="8:14" x14ac:dyDescent="0.55000000000000004">
      <c r="H30109" s="4"/>
      <c r="M30109" s="5"/>
      <c r="N30109" s="6"/>
    </row>
    <row r="30110" spans="8:14" x14ac:dyDescent="0.55000000000000004">
      <c r="H30110" s="4"/>
      <c r="M30110" s="5"/>
      <c r="N30110" s="6"/>
    </row>
    <row r="30111" spans="8:14" x14ac:dyDescent="0.55000000000000004">
      <c r="H30111" s="4"/>
      <c r="M30111" s="5"/>
      <c r="N30111" s="6"/>
    </row>
    <row r="30112" spans="8:14" x14ac:dyDescent="0.55000000000000004">
      <c r="H30112" s="4"/>
      <c r="M30112" s="5"/>
      <c r="N30112" s="6"/>
    </row>
    <row r="30113" spans="8:14" x14ac:dyDescent="0.55000000000000004">
      <c r="H30113" s="4"/>
      <c r="M30113" s="5"/>
      <c r="N30113" s="6"/>
    </row>
    <row r="30114" spans="8:14" x14ac:dyDescent="0.55000000000000004">
      <c r="H30114" s="4"/>
      <c r="M30114" s="5"/>
      <c r="N30114" s="6"/>
    </row>
    <row r="30115" spans="8:14" x14ac:dyDescent="0.55000000000000004">
      <c r="H30115" s="4"/>
      <c r="M30115" s="5"/>
      <c r="N30115" s="6"/>
    </row>
    <row r="30116" spans="8:14" x14ac:dyDescent="0.55000000000000004">
      <c r="H30116" s="4"/>
      <c r="M30116" s="5"/>
      <c r="N30116" s="6"/>
    </row>
    <row r="30117" spans="8:14" x14ac:dyDescent="0.55000000000000004">
      <c r="H30117" s="4"/>
      <c r="M30117" s="5"/>
      <c r="N30117" s="6"/>
    </row>
    <row r="30118" spans="8:14" x14ac:dyDescent="0.55000000000000004">
      <c r="H30118" s="4"/>
      <c r="M30118" s="5"/>
      <c r="N30118" s="6"/>
    </row>
    <row r="30119" spans="8:14" x14ac:dyDescent="0.55000000000000004">
      <c r="H30119" s="4"/>
      <c r="M30119" s="5"/>
      <c r="N30119" s="6"/>
    </row>
    <row r="30120" spans="8:14" x14ac:dyDescent="0.55000000000000004">
      <c r="H30120" s="4"/>
      <c r="M30120" s="5"/>
      <c r="N30120" s="6"/>
    </row>
    <row r="30121" spans="8:14" x14ac:dyDescent="0.55000000000000004">
      <c r="H30121" s="4"/>
      <c r="M30121" s="5"/>
      <c r="N30121" s="6"/>
    </row>
    <row r="30122" spans="8:14" x14ac:dyDescent="0.55000000000000004">
      <c r="H30122" s="4"/>
      <c r="M30122" s="5"/>
      <c r="N30122" s="6"/>
    </row>
    <row r="30123" spans="8:14" x14ac:dyDescent="0.55000000000000004">
      <c r="H30123" s="4"/>
      <c r="M30123" s="5"/>
      <c r="N30123" s="6"/>
    </row>
    <row r="30124" spans="8:14" x14ac:dyDescent="0.55000000000000004">
      <c r="H30124" s="4"/>
      <c r="M30124" s="5"/>
      <c r="N30124" s="6"/>
    </row>
    <row r="30125" spans="8:14" x14ac:dyDescent="0.55000000000000004">
      <c r="H30125" s="4"/>
      <c r="M30125" s="5"/>
      <c r="N30125" s="6"/>
    </row>
    <row r="30126" spans="8:14" x14ac:dyDescent="0.55000000000000004">
      <c r="H30126" s="4"/>
      <c r="M30126" s="5"/>
      <c r="N30126" s="6"/>
    </row>
    <row r="30127" spans="8:14" x14ac:dyDescent="0.55000000000000004">
      <c r="H30127" s="4"/>
      <c r="M30127" s="5"/>
      <c r="N30127" s="6"/>
    </row>
    <row r="30128" spans="8:14" x14ac:dyDescent="0.55000000000000004">
      <c r="H30128" s="4"/>
      <c r="M30128" s="5"/>
      <c r="N30128" s="6"/>
    </row>
    <row r="30129" spans="8:14" x14ac:dyDescent="0.55000000000000004">
      <c r="H30129" s="4"/>
      <c r="M30129" s="5"/>
      <c r="N30129" s="6"/>
    </row>
    <row r="30130" spans="8:14" x14ac:dyDescent="0.55000000000000004">
      <c r="H30130" s="4"/>
      <c r="M30130" s="5"/>
      <c r="N30130" s="6"/>
    </row>
    <row r="30131" spans="8:14" x14ac:dyDescent="0.55000000000000004">
      <c r="H30131" s="4"/>
      <c r="M30131" s="5"/>
      <c r="N30131" s="6"/>
    </row>
    <row r="30132" spans="8:14" x14ac:dyDescent="0.55000000000000004">
      <c r="H30132" s="4"/>
      <c r="M30132" s="5"/>
      <c r="N30132" s="6"/>
    </row>
    <row r="30133" spans="8:14" x14ac:dyDescent="0.55000000000000004">
      <c r="H30133" s="4"/>
      <c r="M30133" s="5"/>
      <c r="N30133" s="6"/>
    </row>
    <row r="30134" spans="8:14" x14ac:dyDescent="0.55000000000000004">
      <c r="H30134" s="4"/>
      <c r="M30134" s="5"/>
      <c r="N30134" s="6"/>
    </row>
    <row r="30135" spans="8:14" x14ac:dyDescent="0.55000000000000004">
      <c r="H30135" s="4"/>
      <c r="M30135" s="5"/>
      <c r="N30135" s="6"/>
    </row>
    <row r="30136" spans="8:14" x14ac:dyDescent="0.55000000000000004">
      <c r="H30136" s="4"/>
      <c r="M30136" s="5"/>
      <c r="N30136" s="6"/>
    </row>
    <row r="30137" spans="8:14" x14ac:dyDescent="0.55000000000000004">
      <c r="H30137" s="4"/>
      <c r="M30137" s="5"/>
      <c r="N30137" s="6"/>
    </row>
    <row r="30138" spans="8:14" x14ac:dyDescent="0.55000000000000004">
      <c r="H30138" s="4"/>
      <c r="M30138" s="5"/>
      <c r="N30138" s="6"/>
    </row>
    <row r="30139" spans="8:14" x14ac:dyDescent="0.55000000000000004">
      <c r="H30139" s="4"/>
      <c r="M30139" s="5"/>
      <c r="N30139" s="6"/>
    </row>
    <row r="30140" spans="8:14" x14ac:dyDescent="0.55000000000000004">
      <c r="H30140" s="4"/>
      <c r="M30140" s="5"/>
      <c r="N30140" s="6"/>
    </row>
    <row r="30141" spans="8:14" x14ac:dyDescent="0.55000000000000004">
      <c r="H30141" s="4"/>
      <c r="M30141" s="5"/>
      <c r="N30141" s="6"/>
    </row>
    <row r="30142" spans="8:14" x14ac:dyDescent="0.55000000000000004">
      <c r="H30142" s="4"/>
      <c r="M30142" s="5"/>
      <c r="N30142" s="6"/>
    </row>
    <row r="30143" spans="8:14" x14ac:dyDescent="0.55000000000000004">
      <c r="H30143" s="4"/>
      <c r="M30143" s="5"/>
      <c r="N30143" s="6"/>
    </row>
    <row r="30144" spans="8:14" x14ac:dyDescent="0.55000000000000004">
      <c r="H30144" s="4"/>
      <c r="M30144" s="5"/>
      <c r="N30144" s="6"/>
    </row>
    <row r="30145" spans="8:14" x14ac:dyDescent="0.55000000000000004">
      <c r="H30145" s="4"/>
      <c r="M30145" s="5"/>
      <c r="N30145" s="6"/>
    </row>
    <row r="30146" spans="8:14" x14ac:dyDescent="0.55000000000000004">
      <c r="H30146" s="4"/>
      <c r="M30146" s="5"/>
      <c r="N30146" s="6"/>
    </row>
    <row r="30147" spans="8:14" x14ac:dyDescent="0.55000000000000004">
      <c r="H30147" s="4"/>
      <c r="M30147" s="5"/>
      <c r="N30147" s="6"/>
    </row>
    <row r="30148" spans="8:14" x14ac:dyDescent="0.55000000000000004">
      <c r="H30148" s="4"/>
      <c r="M30148" s="5"/>
      <c r="N30148" s="6"/>
    </row>
    <row r="30149" spans="8:14" x14ac:dyDescent="0.55000000000000004">
      <c r="H30149" s="4"/>
      <c r="M30149" s="5"/>
      <c r="N30149" s="6"/>
    </row>
    <row r="30150" spans="8:14" x14ac:dyDescent="0.55000000000000004">
      <c r="H30150" s="4"/>
      <c r="M30150" s="5"/>
      <c r="N30150" s="6"/>
    </row>
    <row r="30151" spans="8:14" x14ac:dyDescent="0.55000000000000004">
      <c r="H30151" s="4"/>
      <c r="M30151" s="5"/>
      <c r="N30151" s="6"/>
    </row>
    <row r="30152" spans="8:14" x14ac:dyDescent="0.55000000000000004">
      <c r="H30152" s="4"/>
      <c r="M30152" s="5"/>
      <c r="N30152" s="6"/>
    </row>
    <row r="30153" spans="8:14" x14ac:dyDescent="0.55000000000000004">
      <c r="H30153" s="4"/>
      <c r="M30153" s="5"/>
      <c r="N30153" s="6"/>
    </row>
    <row r="30154" spans="8:14" x14ac:dyDescent="0.55000000000000004">
      <c r="H30154" s="4"/>
      <c r="M30154" s="5"/>
      <c r="N30154" s="6"/>
    </row>
    <row r="30155" spans="8:14" x14ac:dyDescent="0.55000000000000004">
      <c r="H30155" s="4"/>
      <c r="M30155" s="5"/>
      <c r="N30155" s="6"/>
    </row>
    <row r="30156" spans="8:14" x14ac:dyDescent="0.55000000000000004">
      <c r="H30156" s="4"/>
      <c r="M30156" s="5"/>
      <c r="N30156" s="6"/>
    </row>
    <row r="30157" spans="8:14" x14ac:dyDescent="0.55000000000000004">
      <c r="H30157" s="4"/>
      <c r="M30157" s="5"/>
      <c r="N30157" s="6"/>
    </row>
    <row r="30158" spans="8:14" x14ac:dyDescent="0.55000000000000004">
      <c r="H30158" s="4"/>
      <c r="M30158" s="5"/>
      <c r="N30158" s="6"/>
    </row>
    <row r="30159" spans="8:14" x14ac:dyDescent="0.55000000000000004">
      <c r="H30159" s="4"/>
      <c r="M30159" s="5"/>
      <c r="N30159" s="6"/>
    </row>
    <row r="30160" spans="8:14" x14ac:dyDescent="0.55000000000000004">
      <c r="H30160" s="4"/>
      <c r="M30160" s="5"/>
      <c r="N30160" s="6"/>
    </row>
    <row r="30161" spans="8:14" x14ac:dyDescent="0.55000000000000004">
      <c r="H30161" s="4"/>
      <c r="M30161" s="5"/>
      <c r="N30161" s="6"/>
    </row>
    <row r="30162" spans="8:14" x14ac:dyDescent="0.55000000000000004">
      <c r="H30162" s="4"/>
      <c r="M30162" s="5"/>
      <c r="N30162" s="6"/>
    </row>
    <row r="30163" spans="8:14" x14ac:dyDescent="0.55000000000000004">
      <c r="H30163" s="4"/>
      <c r="M30163" s="5"/>
      <c r="N30163" s="6"/>
    </row>
    <row r="30164" spans="8:14" x14ac:dyDescent="0.55000000000000004">
      <c r="H30164" s="4"/>
      <c r="M30164" s="5"/>
      <c r="N30164" s="6"/>
    </row>
    <row r="30165" spans="8:14" x14ac:dyDescent="0.55000000000000004">
      <c r="H30165" s="4"/>
      <c r="M30165" s="5"/>
      <c r="N30165" s="6"/>
    </row>
    <row r="30166" spans="8:14" x14ac:dyDescent="0.55000000000000004">
      <c r="H30166" s="4"/>
      <c r="M30166" s="5"/>
      <c r="N30166" s="6"/>
    </row>
    <row r="30167" spans="8:14" x14ac:dyDescent="0.55000000000000004">
      <c r="H30167" s="4"/>
      <c r="M30167" s="5"/>
      <c r="N30167" s="6"/>
    </row>
    <row r="30168" spans="8:14" x14ac:dyDescent="0.55000000000000004">
      <c r="H30168" s="4"/>
      <c r="M30168" s="5"/>
      <c r="N30168" s="6"/>
    </row>
    <row r="30169" spans="8:14" x14ac:dyDescent="0.55000000000000004">
      <c r="H30169" s="4"/>
      <c r="M30169" s="5"/>
      <c r="N30169" s="6"/>
    </row>
    <row r="30170" spans="8:14" x14ac:dyDescent="0.55000000000000004">
      <c r="H30170" s="4"/>
      <c r="M30170" s="5"/>
      <c r="N30170" s="6"/>
    </row>
    <row r="30171" spans="8:14" x14ac:dyDescent="0.55000000000000004">
      <c r="H30171" s="4"/>
      <c r="M30171" s="5"/>
      <c r="N30171" s="6"/>
    </row>
    <row r="30172" spans="8:14" x14ac:dyDescent="0.55000000000000004">
      <c r="H30172" s="4"/>
      <c r="M30172" s="5"/>
      <c r="N30172" s="6"/>
    </row>
    <row r="30173" spans="8:14" x14ac:dyDescent="0.55000000000000004">
      <c r="H30173" s="4"/>
      <c r="M30173" s="5"/>
      <c r="N30173" s="6"/>
    </row>
    <row r="30174" spans="8:14" x14ac:dyDescent="0.55000000000000004">
      <c r="H30174" s="4"/>
      <c r="M30174" s="5"/>
      <c r="N30174" s="6"/>
    </row>
    <row r="30175" spans="8:14" x14ac:dyDescent="0.55000000000000004">
      <c r="H30175" s="4"/>
      <c r="M30175" s="5"/>
      <c r="N30175" s="6"/>
    </row>
    <row r="30176" spans="8:14" x14ac:dyDescent="0.55000000000000004">
      <c r="H30176" s="4"/>
      <c r="M30176" s="5"/>
      <c r="N30176" s="6"/>
    </row>
    <row r="30177" spans="8:14" x14ac:dyDescent="0.55000000000000004">
      <c r="H30177" s="4"/>
      <c r="M30177" s="5"/>
      <c r="N30177" s="6"/>
    </row>
    <row r="30178" spans="8:14" x14ac:dyDescent="0.55000000000000004">
      <c r="H30178" s="4"/>
      <c r="M30178" s="5"/>
      <c r="N30178" s="6"/>
    </row>
    <row r="30179" spans="8:14" x14ac:dyDescent="0.55000000000000004">
      <c r="H30179" s="4"/>
      <c r="M30179" s="5"/>
      <c r="N30179" s="6"/>
    </row>
    <row r="30180" spans="8:14" x14ac:dyDescent="0.55000000000000004">
      <c r="H30180" s="4"/>
      <c r="M30180" s="5"/>
      <c r="N30180" s="6"/>
    </row>
    <row r="30181" spans="8:14" x14ac:dyDescent="0.55000000000000004">
      <c r="H30181" s="4"/>
      <c r="M30181" s="5"/>
      <c r="N30181" s="6"/>
    </row>
    <row r="30182" spans="8:14" x14ac:dyDescent="0.55000000000000004">
      <c r="H30182" s="4"/>
      <c r="M30182" s="5"/>
      <c r="N30182" s="6"/>
    </row>
    <row r="30183" spans="8:14" x14ac:dyDescent="0.55000000000000004">
      <c r="H30183" s="4"/>
      <c r="M30183" s="5"/>
      <c r="N30183" s="6"/>
    </row>
    <row r="30184" spans="8:14" x14ac:dyDescent="0.55000000000000004">
      <c r="H30184" s="4"/>
      <c r="M30184" s="5"/>
      <c r="N30184" s="6"/>
    </row>
    <row r="30185" spans="8:14" x14ac:dyDescent="0.55000000000000004">
      <c r="H30185" s="4"/>
      <c r="M30185" s="5"/>
      <c r="N30185" s="6"/>
    </row>
    <row r="30186" spans="8:14" x14ac:dyDescent="0.55000000000000004">
      <c r="H30186" s="4"/>
      <c r="M30186" s="5"/>
      <c r="N30186" s="6"/>
    </row>
    <row r="30187" spans="8:14" x14ac:dyDescent="0.55000000000000004">
      <c r="H30187" s="4"/>
      <c r="M30187" s="5"/>
      <c r="N30187" s="6"/>
    </row>
    <row r="30188" spans="8:14" x14ac:dyDescent="0.55000000000000004">
      <c r="H30188" s="4"/>
      <c r="M30188" s="5"/>
      <c r="N30188" s="6"/>
    </row>
    <row r="30189" spans="8:14" x14ac:dyDescent="0.55000000000000004">
      <c r="H30189" s="4"/>
      <c r="M30189" s="5"/>
      <c r="N30189" s="6"/>
    </row>
    <row r="30190" spans="8:14" x14ac:dyDescent="0.55000000000000004">
      <c r="H30190" s="4"/>
      <c r="M30190" s="5"/>
      <c r="N30190" s="6"/>
    </row>
    <row r="30191" spans="8:14" x14ac:dyDescent="0.55000000000000004">
      <c r="H30191" s="4"/>
      <c r="M30191" s="5"/>
      <c r="N30191" s="6"/>
    </row>
    <row r="30192" spans="8:14" x14ac:dyDescent="0.55000000000000004">
      <c r="H30192" s="4"/>
      <c r="M30192" s="5"/>
      <c r="N30192" s="6"/>
    </row>
    <row r="30193" spans="8:14" x14ac:dyDescent="0.55000000000000004">
      <c r="H30193" s="4"/>
      <c r="M30193" s="5"/>
      <c r="N30193" s="6"/>
    </row>
    <row r="30194" spans="8:14" x14ac:dyDescent="0.55000000000000004">
      <c r="H30194" s="4"/>
      <c r="M30194" s="5"/>
      <c r="N30194" s="6"/>
    </row>
    <row r="30195" spans="8:14" x14ac:dyDescent="0.55000000000000004">
      <c r="H30195" s="4"/>
      <c r="M30195" s="5"/>
      <c r="N30195" s="6"/>
    </row>
    <row r="30196" spans="8:14" x14ac:dyDescent="0.55000000000000004">
      <c r="H30196" s="4"/>
      <c r="M30196" s="5"/>
      <c r="N30196" s="6"/>
    </row>
    <row r="30197" spans="8:14" x14ac:dyDescent="0.55000000000000004">
      <c r="H30197" s="4"/>
      <c r="M30197" s="5"/>
      <c r="N30197" s="6"/>
    </row>
    <row r="30198" spans="8:14" x14ac:dyDescent="0.55000000000000004">
      <c r="H30198" s="4"/>
      <c r="M30198" s="5"/>
      <c r="N30198" s="6"/>
    </row>
    <row r="30199" spans="8:14" x14ac:dyDescent="0.55000000000000004">
      <c r="H30199" s="4"/>
      <c r="M30199" s="5"/>
      <c r="N30199" s="6"/>
    </row>
    <row r="30200" spans="8:14" x14ac:dyDescent="0.55000000000000004">
      <c r="H30200" s="4"/>
      <c r="M30200" s="5"/>
      <c r="N30200" s="6"/>
    </row>
    <row r="30201" spans="8:14" x14ac:dyDescent="0.55000000000000004">
      <c r="H30201" s="4"/>
      <c r="M30201" s="5"/>
      <c r="N30201" s="6"/>
    </row>
    <row r="30202" spans="8:14" x14ac:dyDescent="0.55000000000000004">
      <c r="H30202" s="4"/>
      <c r="M30202" s="5"/>
      <c r="N30202" s="6"/>
    </row>
    <row r="30203" spans="8:14" x14ac:dyDescent="0.55000000000000004">
      <c r="H30203" s="4"/>
      <c r="M30203" s="5"/>
      <c r="N30203" s="6"/>
    </row>
    <row r="30204" spans="8:14" x14ac:dyDescent="0.55000000000000004">
      <c r="H30204" s="4"/>
      <c r="M30204" s="5"/>
      <c r="N30204" s="6"/>
    </row>
    <row r="30205" spans="8:14" x14ac:dyDescent="0.55000000000000004">
      <c r="H30205" s="4"/>
      <c r="M30205" s="5"/>
      <c r="N30205" s="6"/>
    </row>
    <row r="30206" spans="8:14" x14ac:dyDescent="0.55000000000000004">
      <c r="H30206" s="4"/>
      <c r="M30206" s="5"/>
      <c r="N30206" s="6"/>
    </row>
    <row r="30207" spans="8:14" x14ac:dyDescent="0.55000000000000004">
      <c r="H30207" s="4"/>
      <c r="M30207" s="5"/>
      <c r="N30207" s="6"/>
    </row>
    <row r="30208" spans="8:14" x14ac:dyDescent="0.55000000000000004">
      <c r="H30208" s="4"/>
      <c r="M30208" s="5"/>
      <c r="N30208" s="6"/>
    </row>
    <row r="30209" spans="8:14" x14ac:dyDescent="0.55000000000000004">
      <c r="H30209" s="4"/>
      <c r="M30209" s="5"/>
      <c r="N30209" s="6"/>
    </row>
    <row r="30210" spans="8:14" x14ac:dyDescent="0.55000000000000004">
      <c r="H30210" s="4"/>
      <c r="M30210" s="5"/>
      <c r="N30210" s="6"/>
    </row>
    <row r="30211" spans="8:14" x14ac:dyDescent="0.55000000000000004">
      <c r="H30211" s="4"/>
      <c r="M30211" s="5"/>
      <c r="N30211" s="6"/>
    </row>
    <row r="30212" spans="8:14" x14ac:dyDescent="0.55000000000000004">
      <c r="H30212" s="4"/>
      <c r="M30212" s="5"/>
      <c r="N30212" s="6"/>
    </row>
    <row r="30213" spans="8:14" x14ac:dyDescent="0.55000000000000004">
      <c r="H30213" s="4"/>
      <c r="M30213" s="5"/>
      <c r="N30213" s="6"/>
    </row>
    <row r="30214" spans="8:14" x14ac:dyDescent="0.55000000000000004">
      <c r="H30214" s="4"/>
      <c r="M30214" s="5"/>
      <c r="N30214" s="6"/>
    </row>
    <row r="30215" spans="8:14" x14ac:dyDescent="0.55000000000000004">
      <c r="H30215" s="4"/>
      <c r="M30215" s="5"/>
      <c r="N30215" s="6"/>
    </row>
    <row r="30216" spans="8:14" x14ac:dyDescent="0.55000000000000004">
      <c r="H30216" s="4"/>
      <c r="M30216" s="5"/>
      <c r="N30216" s="6"/>
    </row>
    <row r="30217" spans="8:14" x14ac:dyDescent="0.55000000000000004">
      <c r="H30217" s="4"/>
      <c r="M30217" s="5"/>
      <c r="N30217" s="6"/>
    </row>
    <row r="30218" spans="8:14" x14ac:dyDescent="0.55000000000000004">
      <c r="H30218" s="4"/>
      <c r="M30218" s="5"/>
      <c r="N30218" s="6"/>
    </row>
    <row r="30219" spans="8:14" x14ac:dyDescent="0.55000000000000004">
      <c r="H30219" s="4"/>
      <c r="M30219" s="5"/>
      <c r="N30219" s="6"/>
    </row>
    <row r="30220" spans="8:14" x14ac:dyDescent="0.55000000000000004">
      <c r="H30220" s="4"/>
      <c r="M30220" s="5"/>
      <c r="N30220" s="6"/>
    </row>
    <row r="30221" spans="8:14" x14ac:dyDescent="0.55000000000000004">
      <c r="H30221" s="4"/>
      <c r="M30221" s="5"/>
      <c r="N30221" s="6"/>
    </row>
    <row r="30222" spans="8:14" x14ac:dyDescent="0.55000000000000004">
      <c r="H30222" s="4"/>
      <c r="M30222" s="5"/>
      <c r="N30222" s="6"/>
    </row>
    <row r="30223" spans="8:14" x14ac:dyDescent="0.55000000000000004">
      <c r="H30223" s="4"/>
      <c r="M30223" s="5"/>
      <c r="N30223" s="6"/>
    </row>
    <row r="30224" spans="8:14" x14ac:dyDescent="0.55000000000000004">
      <c r="H30224" s="4"/>
      <c r="M30224" s="5"/>
      <c r="N30224" s="6"/>
    </row>
    <row r="30225" spans="8:14" x14ac:dyDescent="0.55000000000000004">
      <c r="H30225" s="4"/>
      <c r="M30225" s="5"/>
      <c r="N30225" s="6"/>
    </row>
    <row r="30226" spans="8:14" x14ac:dyDescent="0.55000000000000004">
      <c r="H30226" s="4"/>
      <c r="M30226" s="5"/>
      <c r="N30226" s="6"/>
    </row>
    <row r="30227" spans="8:14" x14ac:dyDescent="0.55000000000000004">
      <c r="H30227" s="4"/>
      <c r="M30227" s="5"/>
      <c r="N30227" s="6"/>
    </row>
    <row r="30228" spans="8:14" x14ac:dyDescent="0.55000000000000004">
      <c r="H30228" s="4"/>
      <c r="M30228" s="5"/>
      <c r="N30228" s="6"/>
    </row>
    <row r="30229" spans="8:14" x14ac:dyDescent="0.55000000000000004">
      <c r="H30229" s="4"/>
      <c r="M30229" s="5"/>
      <c r="N30229" s="6"/>
    </row>
    <row r="30230" spans="8:14" x14ac:dyDescent="0.55000000000000004">
      <c r="H30230" s="4"/>
      <c r="M30230" s="5"/>
      <c r="N30230" s="6"/>
    </row>
    <row r="30231" spans="8:14" x14ac:dyDescent="0.55000000000000004">
      <c r="H30231" s="4"/>
      <c r="M30231" s="5"/>
      <c r="N30231" s="6"/>
    </row>
    <row r="30232" spans="8:14" x14ac:dyDescent="0.55000000000000004">
      <c r="H30232" s="4"/>
      <c r="M30232" s="5"/>
      <c r="N30232" s="6"/>
    </row>
    <row r="30233" spans="8:14" x14ac:dyDescent="0.55000000000000004">
      <c r="H30233" s="4"/>
      <c r="M30233" s="5"/>
      <c r="N30233" s="6"/>
    </row>
    <row r="30234" spans="8:14" x14ac:dyDescent="0.55000000000000004">
      <c r="H30234" s="4"/>
      <c r="M30234" s="5"/>
      <c r="N30234" s="6"/>
    </row>
    <row r="30235" spans="8:14" x14ac:dyDescent="0.55000000000000004">
      <c r="H30235" s="4"/>
      <c r="M30235" s="5"/>
      <c r="N30235" s="6"/>
    </row>
    <row r="30236" spans="8:14" x14ac:dyDescent="0.55000000000000004">
      <c r="H30236" s="4"/>
      <c r="M30236" s="5"/>
      <c r="N30236" s="6"/>
    </row>
    <row r="30237" spans="8:14" x14ac:dyDescent="0.55000000000000004">
      <c r="H30237" s="4"/>
      <c r="M30237" s="5"/>
      <c r="N30237" s="6"/>
    </row>
    <row r="30238" spans="8:14" x14ac:dyDescent="0.55000000000000004">
      <c r="H30238" s="4"/>
      <c r="M30238" s="5"/>
      <c r="N30238" s="6"/>
    </row>
    <row r="30239" spans="8:14" x14ac:dyDescent="0.55000000000000004">
      <c r="H30239" s="4"/>
      <c r="M30239" s="5"/>
      <c r="N30239" s="6"/>
    </row>
    <row r="30240" spans="8:14" x14ac:dyDescent="0.55000000000000004">
      <c r="H30240" s="4"/>
      <c r="M30240" s="5"/>
      <c r="N30240" s="6"/>
    </row>
    <row r="30241" spans="8:14" x14ac:dyDescent="0.55000000000000004">
      <c r="H30241" s="4"/>
      <c r="M30241" s="5"/>
      <c r="N30241" s="6"/>
    </row>
    <row r="30242" spans="8:14" x14ac:dyDescent="0.55000000000000004">
      <c r="H30242" s="4"/>
      <c r="M30242" s="5"/>
      <c r="N30242" s="6"/>
    </row>
    <row r="30243" spans="8:14" x14ac:dyDescent="0.55000000000000004">
      <c r="H30243" s="4"/>
      <c r="M30243" s="5"/>
      <c r="N30243" s="6"/>
    </row>
    <row r="30244" spans="8:14" x14ac:dyDescent="0.55000000000000004">
      <c r="H30244" s="4"/>
      <c r="M30244" s="5"/>
      <c r="N30244" s="6"/>
    </row>
    <row r="30245" spans="8:14" x14ac:dyDescent="0.55000000000000004">
      <c r="H30245" s="4"/>
      <c r="M30245" s="5"/>
      <c r="N30245" s="6"/>
    </row>
    <row r="30246" spans="8:14" x14ac:dyDescent="0.55000000000000004">
      <c r="H30246" s="4"/>
      <c r="M30246" s="5"/>
      <c r="N30246" s="6"/>
    </row>
    <row r="30247" spans="8:14" x14ac:dyDescent="0.55000000000000004">
      <c r="H30247" s="4"/>
      <c r="M30247" s="5"/>
      <c r="N30247" s="6"/>
    </row>
    <row r="30248" spans="8:14" x14ac:dyDescent="0.55000000000000004">
      <c r="H30248" s="4"/>
      <c r="M30248" s="5"/>
      <c r="N30248" s="6"/>
    </row>
    <row r="30249" spans="8:14" x14ac:dyDescent="0.55000000000000004">
      <c r="H30249" s="4"/>
      <c r="M30249" s="5"/>
      <c r="N30249" s="6"/>
    </row>
    <row r="30250" spans="8:14" x14ac:dyDescent="0.55000000000000004">
      <c r="H30250" s="4"/>
      <c r="M30250" s="5"/>
      <c r="N30250" s="6"/>
    </row>
    <row r="30251" spans="8:14" x14ac:dyDescent="0.55000000000000004">
      <c r="H30251" s="4"/>
      <c r="M30251" s="5"/>
      <c r="N30251" s="6"/>
    </row>
    <row r="30252" spans="8:14" x14ac:dyDescent="0.55000000000000004">
      <c r="H30252" s="4"/>
      <c r="M30252" s="5"/>
      <c r="N30252" s="6"/>
    </row>
    <row r="30253" spans="8:14" x14ac:dyDescent="0.55000000000000004">
      <c r="H30253" s="4"/>
      <c r="M30253" s="5"/>
      <c r="N30253" s="6"/>
    </row>
    <row r="30254" spans="8:14" x14ac:dyDescent="0.55000000000000004">
      <c r="H30254" s="4"/>
      <c r="M30254" s="5"/>
      <c r="N30254" s="6"/>
    </row>
    <row r="30255" spans="8:14" x14ac:dyDescent="0.55000000000000004">
      <c r="H30255" s="4"/>
      <c r="M30255" s="5"/>
      <c r="N30255" s="6"/>
    </row>
    <row r="30256" spans="8:14" x14ac:dyDescent="0.55000000000000004">
      <c r="H30256" s="4"/>
      <c r="M30256" s="5"/>
      <c r="N30256" s="6"/>
    </row>
    <row r="30257" spans="8:14" x14ac:dyDescent="0.55000000000000004">
      <c r="H30257" s="4"/>
      <c r="M30257" s="5"/>
      <c r="N30257" s="6"/>
    </row>
    <row r="30258" spans="8:14" x14ac:dyDescent="0.55000000000000004">
      <c r="H30258" s="4"/>
      <c r="M30258" s="5"/>
      <c r="N30258" s="6"/>
    </row>
    <row r="30259" spans="8:14" x14ac:dyDescent="0.55000000000000004">
      <c r="H30259" s="4"/>
      <c r="M30259" s="5"/>
      <c r="N30259" s="6"/>
    </row>
    <row r="30260" spans="8:14" x14ac:dyDescent="0.55000000000000004">
      <c r="H30260" s="4"/>
      <c r="M30260" s="5"/>
      <c r="N30260" s="6"/>
    </row>
    <row r="30261" spans="8:14" x14ac:dyDescent="0.55000000000000004">
      <c r="H30261" s="4"/>
      <c r="M30261" s="5"/>
      <c r="N30261" s="6"/>
    </row>
    <row r="30262" spans="8:14" x14ac:dyDescent="0.55000000000000004">
      <c r="H30262" s="4"/>
      <c r="M30262" s="5"/>
      <c r="N30262" s="6"/>
    </row>
    <row r="30263" spans="8:14" x14ac:dyDescent="0.55000000000000004">
      <c r="H30263" s="4"/>
      <c r="M30263" s="5"/>
      <c r="N30263" s="6"/>
    </row>
    <row r="30264" spans="8:14" x14ac:dyDescent="0.55000000000000004">
      <c r="H30264" s="4"/>
      <c r="M30264" s="5"/>
      <c r="N30264" s="6"/>
    </row>
    <row r="30265" spans="8:14" x14ac:dyDescent="0.55000000000000004">
      <c r="H30265" s="4"/>
      <c r="M30265" s="5"/>
      <c r="N30265" s="6"/>
    </row>
    <row r="30266" spans="8:14" x14ac:dyDescent="0.55000000000000004">
      <c r="H30266" s="4"/>
      <c r="M30266" s="5"/>
      <c r="N30266" s="6"/>
    </row>
    <row r="30267" spans="8:14" x14ac:dyDescent="0.55000000000000004">
      <c r="H30267" s="4"/>
      <c r="M30267" s="5"/>
      <c r="N30267" s="6"/>
    </row>
    <row r="30268" spans="8:14" x14ac:dyDescent="0.55000000000000004">
      <c r="H30268" s="4"/>
      <c r="M30268" s="5"/>
      <c r="N30268" s="6"/>
    </row>
    <row r="30269" spans="8:14" x14ac:dyDescent="0.55000000000000004">
      <c r="H30269" s="4"/>
      <c r="M30269" s="5"/>
      <c r="N30269" s="6"/>
    </row>
    <row r="30270" spans="8:14" x14ac:dyDescent="0.55000000000000004">
      <c r="H30270" s="4"/>
      <c r="M30270" s="5"/>
      <c r="N30270" s="6"/>
    </row>
    <row r="30271" spans="8:14" x14ac:dyDescent="0.55000000000000004">
      <c r="H30271" s="4"/>
      <c r="M30271" s="5"/>
      <c r="N30271" s="6"/>
    </row>
    <row r="30272" spans="8:14" x14ac:dyDescent="0.55000000000000004">
      <c r="H30272" s="4"/>
      <c r="M30272" s="5"/>
      <c r="N30272" s="6"/>
    </row>
    <row r="30273" spans="8:14" x14ac:dyDescent="0.55000000000000004">
      <c r="H30273" s="4"/>
      <c r="M30273" s="5"/>
      <c r="N30273" s="6"/>
    </row>
    <row r="30274" spans="8:14" x14ac:dyDescent="0.55000000000000004">
      <c r="H30274" s="4"/>
      <c r="M30274" s="5"/>
      <c r="N30274" s="6"/>
    </row>
    <row r="30275" spans="8:14" x14ac:dyDescent="0.55000000000000004">
      <c r="H30275" s="4"/>
      <c r="M30275" s="5"/>
      <c r="N30275" s="6"/>
    </row>
    <row r="30276" spans="8:14" x14ac:dyDescent="0.55000000000000004">
      <c r="H30276" s="4"/>
      <c r="M30276" s="5"/>
      <c r="N30276" s="6"/>
    </row>
    <row r="30277" spans="8:14" x14ac:dyDescent="0.55000000000000004">
      <c r="H30277" s="4"/>
      <c r="M30277" s="5"/>
      <c r="N30277" s="6"/>
    </row>
    <row r="30278" spans="8:14" x14ac:dyDescent="0.55000000000000004">
      <c r="H30278" s="4"/>
      <c r="M30278" s="5"/>
      <c r="N30278" s="6"/>
    </row>
    <row r="30279" spans="8:14" x14ac:dyDescent="0.55000000000000004">
      <c r="H30279" s="4"/>
      <c r="M30279" s="5"/>
      <c r="N30279" s="6"/>
    </row>
    <row r="30280" spans="8:14" x14ac:dyDescent="0.55000000000000004">
      <c r="H30280" s="4"/>
      <c r="M30280" s="5"/>
      <c r="N30280" s="6"/>
    </row>
    <row r="30281" spans="8:14" x14ac:dyDescent="0.55000000000000004">
      <c r="H30281" s="4"/>
      <c r="M30281" s="5"/>
      <c r="N30281" s="6"/>
    </row>
    <row r="30282" spans="8:14" x14ac:dyDescent="0.55000000000000004">
      <c r="H30282" s="4"/>
      <c r="M30282" s="5"/>
      <c r="N30282" s="6"/>
    </row>
    <row r="30283" spans="8:14" x14ac:dyDescent="0.55000000000000004">
      <c r="H30283" s="4"/>
      <c r="M30283" s="5"/>
      <c r="N30283" s="6"/>
    </row>
    <row r="30284" spans="8:14" x14ac:dyDescent="0.55000000000000004">
      <c r="H30284" s="4"/>
      <c r="M30284" s="5"/>
      <c r="N30284" s="6"/>
    </row>
    <row r="30285" spans="8:14" x14ac:dyDescent="0.55000000000000004">
      <c r="H30285" s="4"/>
      <c r="M30285" s="5"/>
      <c r="N30285" s="6"/>
    </row>
    <row r="30286" spans="8:14" x14ac:dyDescent="0.55000000000000004">
      <c r="H30286" s="4"/>
      <c r="M30286" s="5"/>
      <c r="N30286" s="6"/>
    </row>
    <row r="30287" spans="8:14" x14ac:dyDescent="0.55000000000000004">
      <c r="H30287" s="4"/>
      <c r="M30287" s="5"/>
      <c r="N30287" s="6"/>
    </row>
    <row r="30288" spans="8:14" x14ac:dyDescent="0.55000000000000004">
      <c r="H30288" s="4"/>
      <c r="M30288" s="5"/>
      <c r="N30288" s="6"/>
    </row>
    <row r="30289" spans="8:14" x14ac:dyDescent="0.55000000000000004">
      <c r="H30289" s="4"/>
      <c r="M30289" s="5"/>
      <c r="N30289" s="6"/>
    </row>
    <row r="30290" spans="8:14" x14ac:dyDescent="0.55000000000000004">
      <c r="H30290" s="4"/>
      <c r="M30290" s="5"/>
      <c r="N30290" s="6"/>
    </row>
    <row r="30291" spans="8:14" x14ac:dyDescent="0.55000000000000004">
      <c r="H30291" s="4"/>
      <c r="M30291" s="5"/>
      <c r="N30291" s="6"/>
    </row>
    <row r="30292" spans="8:14" x14ac:dyDescent="0.55000000000000004">
      <c r="H30292" s="4"/>
      <c r="M30292" s="5"/>
      <c r="N30292" s="6"/>
    </row>
    <row r="30293" spans="8:14" x14ac:dyDescent="0.55000000000000004">
      <c r="H30293" s="4"/>
      <c r="M30293" s="5"/>
      <c r="N30293" s="6"/>
    </row>
    <row r="30294" spans="8:14" x14ac:dyDescent="0.55000000000000004">
      <c r="H30294" s="4"/>
      <c r="M30294" s="5"/>
      <c r="N30294" s="6"/>
    </row>
    <row r="30295" spans="8:14" x14ac:dyDescent="0.55000000000000004">
      <c r="H30295" s="4"/>
      <c r="M30295" s="5"/>
      <c r="N30295" s="6"/>
    </row>
    <row r="30296" spans="8:14" x14ac:dyDescent="0.55000000000000004">
      <c r="H30296" s="4"/>
      <c r="M30296" s="5"/>
      <c r="N30296" s="6"/>
    </row>
    <row r="30297" spans="8:14" x14ac:dyDescent="0.55000000000000004">
      <c r="H30297" s="4"/>
      <c r="M30297" s="5"/>
      <c r="N30297" s="6"/>
    </row>
    <row r="30298" spans="8:14" x14ac:dyDescent="0.55000000000000004">
      <c r="H30298" s="4"/>
      <c r="M30298" s="5"/>
      <c r="N30298" s="6"/>
    </row>
    <row r="30299" spans="8:14" x14ac:dyDescent="0.55000000000000004">
      <c r="H30299" s="4"/>
      <c r="M30299" s="5"/>
      <c r="N30299" s="6"/>
    </row>
    <row r="30300" spans="8:14" x14ac:dyDescent="0.55000000000000004">
      <c r="H30300" s="4"/>
      <c r="M30300" s="5"/>
      <c r="N30300" s="6"/>
    </row>
    <row r="30301" spans="8:14" x14ac:dyDescent="0.55000000000000004">
      <c r="H30301" s="4"/>
      <c r="M30301" s="5"/>
      <c r="N30301" s="6"/>
    </row>
    <row r="30302" spans="8:14" x14ac:dyDescent="0.55000000000000004">
      <c r="H30302" s="4"/>
      <c r="M30302" s="5"/>
      <c r="N30302" s="6"/>
    </row>
    <row r="30303" spans="8:14" x14ac:dyDescent="0.55000000000000004">
      <c r="H30303" s="4"/>
      <c r="M30303" s="5"/>
      <c r="N30303" s="6"/>
    </row>
    <row r="30304" spans="8:14" x14ac:dyDescent="0.55000000000000004">
      <c r="H30304" s="4"/>
      <c r="M30304" s="5"/>
      <c r="N30304" s="6"/>
    </row>
    <row r="30305" spans="8:14" x14ac:dyDescent="0.55000000000000004">
      <c r="H30305" s="4"/>
      <c r="M30305" s="5"/>
      <c r="N30305" s="6"/>
    </row>
    <row r="30306" spans="8:14" x14ac:dyDescent="0.55000000000000004">
      <c r="H30306" s="4"/>
      <c r="M30306" s="5"/>
      <c r="N30306" s="6"/>
    </row>
    <row r="30307" spans="8:14" x14ac:dyDescent="0.55000000000000004">
      <c r="H30307" s="4"/>
      <c r="M30307" s="5"/>
      <c r="N30307" s="6"/>
    </row>
    <row r="30308" spans="8:14" x14ac:dyDescent="0.55000000000000004">
      <c r="H30308" s="4"/>
      <c r="M30308" s="5"/>
      <c r="N30308" s="6"/>
    </row>
    <row r="30309" spans="8:14" x14ac:dyDescent="0.55000000000000004">
      <c r="H30309" s="4"/>
      <c r="M30309" s="5"/>
      <c r="N30309" s="6"/>
    </row>
    <row r="30310" spans="8:14" x14ac:dyDescent="0.55000000000000004">
      <c r="H30310" s="4"/>
      <c r="M30310" s="5"/>
      <c r="N30310" s="6"/>
    </row>
    <row r="30311" spans="8:14" x14ac:dyDescent="0.55000000000000004">
      <c r="H30311" s="4"/>
      <c r="M30311" s="5"/>
      <c r="N30311" s="6"/>
    </row>
    <row r="30312" spans="8:14" x14ac:dyDescent="0.55000000000000004">
      <c r="H30312" s="4"/>
      <c r="M30312" s="5"/>
      <c r="N30312" s="6"/>
    </row>
    <row r="30313" spans="8:14" x14ac:dyDescent="0.55000000000000004">
      <c r="H30313" s="4"/>
      <c r="M30313" s="5"/>
      <c r="N30313" s="6"/>
    </row>
    <row r="30314" spans="8:14" x14ac:dyDescent="0.55000000000000004">
      <c r="H30314" s="4"/>
      <c r="M30314" s="5"/>
      <c r="N30314" s="6"/>
    </row>
    <row r="30315" spans="8:14" x14ac:dyDescent="0.55000000000000004">
      <c r="H30315" s="4"/>
      <c r="M30315" s="5"/>
      <c r="N30315" s="6"/>
    </row>
    <row r="30316" spans="8:14" x14ac:dyDescent="0.55000000000000004">
      <c r="H30316" s="4"/>
      <c r="M30316" s="5"/>
      <c r="N30316" s="6"/>
    </row>
    <row r="30317" spans="8:14" x14ac:dyDescent="0.55000000000000004">
      <c r="H30317" s="4"/>
      <c r="M30317" s="5"/>
      <c r="N30317" s="6"/>
    </row>
    <row r="30318" spans="8:14" x14ac:dyDescent="0.55000000000000004">
      <c r="H30318" s="4"/>
      <c r="M30318" s="5"/>
      <c r="N30318" s="6"/>
    </row>
    <row r="30319" spans="8:14" x14ac:dyDescent="0.55000000000000004">
      <c r="H30319" s="4"/>
      <c r="M30319" s="5"/>
      <c r="N30319" s="6"/>
    </row>
    <row r="30320" spans="8:14" x14ac:dyDescent="0.55000000000000004">
      <c r="H30320" s="4"/>
      <c r="M30320" s="5"/>
      <c r="N30320" s="6"/>
    </row>
    <row r="30321" spans="8:14" x14ac:dyDescent="0.55000000000000004">
      <c r="H30321" s="4"/>
      <c r="M30321" s="5"/>
      <c r="N30321" s="6"/>
    </row>
    <row r="30322" spans="8:14" x14ac:dyDescent="0.55000000000000004">
      <c r="H30322" s="4"/>
      <c r="M30322" s="5"/>
      <c r="N30322" s="6"/>
    </row>
    <row r="30323" spans="8:14" x14ac:dyDescent="0.55000000000000004">
      <c r="H30323" s="4"/>
      <c r="M30323" s="5"/>
      <c r="N30323" s="6"/>
    </row>
    <row r="30324" spans="8:14" x14ac:dyDescent="0.55000000000000004">
      <c r="H30324" s="4"/>
      <c r="M30324" s="5"/>
      <c r="N30324" s="6"/>
    </row>
    <row r="30325" spans="8:14" x14ac:dyDescent="0.55000000000000004">
      <c r="H30325" s="4"/>
      <c r="M30325" s="5"/>
      <c r="N30325" s="6"/>
    </row>
    <row r="30326" spans="8:14" x14ac:dyDescent="0.55000000000000004">
      <c r="H30326" s="4"/>
      <c r="M30326" s="5"/>
      <c r="N30326" s="6"/>
    </row>
    <row r="30327" spans="8:14" x14ac:dyDescent="0.55000000000000004">
      <c r="H30327" s="4"/>
      <c r="M30327" s="5"/>
      <c r="N30327" s="6"/>
    </row>
    <row r="30328" spans="8:14" x14ac:dyDescent="0.55000000000000004">
      <c r="H30328" s="4"/>
      <c r="M30328" s="5"/>
      <c r="N30328" s="6"/>
    </row>
    <row r="30329" spans="8:14" x14ac:dyDescent="0.55000000000000004">
      <c r="H30329" s="4"/>
      <c r="M30329" s="5"/>
      <c r="N30329" s="6"/>
    </row>
    <row r="30330" spans="8:14" x14ac:dyDescent="0.55000000000000004">
      <c r="H30330" s="4"/>
      <c r="M30330" s="5"/>
      <c r="N30330" s="6"/>
    </row>
    <row r="30331" spans="8:14" x14ac:dyDescent="0.55000000000000004">
      <c r="H30331" s="4"/>
      <c r="M30331" s="5"/>
      <c r="N30331" s="6"/>
    </row>
    <row r="30332" spans="8:14" x14ac:dyDescent="0.55000000000000004">
      <c r="H30332" s="4"/>
      <c r="M30332" s="5"/>
      <c r="N30332" s="6"/>
    </row>
    <row r="30333" spans="8:14" x14ac:dyDescent="0.55000000000000004">
      <c r="H30333" s="4"/>
      <c r="M30333" s="5"/>
      <c r="N30333" s="6"/>
    </row>
    <row r="30334" spans="8:14" x14ac:dyDescent="0.55000000000000004">
      <c r="H30334" s="4"/>
      <c r="M30334" s="5"/>
      <c r="N30334" s="6"/>
    </row>
    <row r="30335" spans="8:14" x14ac:dyDescent="0.55000000000000004">
      <c r="H30335" s="4"/>
      <c r="M30335" s="5"/>
      <c r="N30335" s="6"/>
    </row>
    <row r="30336" spans="8:14" x14ac:dyDescent="0.55000000000000004">
      <c r="H30336" s="4"/>
      <c r="M30336" s="5"/>
      <c r="N30336" s="6"/>
    </row>
    <row r="30337" spans="8:14" x14ac:dyDescent="0.55000000000000004">
      <c r="H30337" s="4"/>
      <c r="M30337" s="5"/>
      <c r="N30337" s="6"/>
    </row>
    <row r="30338" spans="8:14" x14ac:dyDescent="0.55000000000000004">
      <c r="H30338" s="4"/>
      <c r="M30338" s="5"/>
      <c r="N30338" s="6"/>
    </row>
    <row r="30339" spans="8:14" x14ac:dyDescent="0.55000000000000004">
      <c r="H30339" s="4"/>
      <c r="M30339" s="5"/>
      <c r="N30339" s="6"/>
    </row>
    <row r="30340" spans="8:14" x14ac:dyDescent="0.55000000000000004">
      <c r="H30340" s="4"/>
      <c r="M30340" s="5"/>
      <c r="N30340" s="6"/>
    </row>
    <row r="30341" spans="8:14" x14ac:dyDescent="0.55000000000000004">
      <c r="H30341" s="4"/>
      <c r="M30341" s="5"/>
      <c r="N30341" s="6"/>
    </row>
    <row r="30342" spans="8:14" x14ac:dyDescent="0.55000000000000004">
      <c r="H30342" s="4"/>
      <c r="M30342" s="5"/>
      <c r="N30342" s="6"/>
    </row>
    <row r="30343" spans="8:14" x14ac:dyDescent="0.55000000000000004">
      <c r="H30343" s="4"/>
      <c r="M30343" s="5"/>
      <c r="N30343" s="6"/>
    </row>
    <row r="30344" spans="8:14" x14ac:dyDescent="0.55000000000000004">
      <c r="H30344" s="4"/>
      <c r="M30344" s="5"/>
      <c r="N30344" s="6"/>
    </row>
    <row r="30345" spans="8:14" x14ac:dyDescent="0.55000000000000004">
      <c r="H30345" s="4"/>
      <c r="M30345" s="5"/>
      <c r="N30345" s="6"/>
    </row>
    <row r="30346" spans="8:14" x14ac:dyDescent="0.55000000000000004">
      <c r="H30346" s="4"/>
      <c r="M30346" s="5"/>
      <c r="N30346" s="6"/>
    </row>
    <row r="30347" spans="8:14" x14ac:dyDescent="0.55000000000000004">
      <c r="H30347" s="4"/>
      <c r="M30347" s="5"/>
      <c r="N30347" s="6"/>
    </row>
    <row r="30348" spans="8:14" x14ac:dyDescent="0.55000000000000004">
      <c r="H30348" s="4"/>
      <c r="M30348" s="5"/>
      <c r="N30348" s="6"/>
    </row>
    <row r="30349" spans="8:14" x14ac:dyDescent="0.55000000000000004">
      <c r="H30349" s="4"/>
      <c r="M30349" s="5"/>
      <c r="N30349" s="6"/>
    </row>
    <row r="30350" spans="8:14" x14ac:dyDescent="0.55000000000000004">
      <c r="H30350" s="4"/>
      <c r="M30350" s="5"/>
      <c r="N30350" s="6"/>
    </row>
    <row r="30351" spans="8:14" x14ac:dyDescent="0.55000000000000004">
      <c r="H30351" s="4"/>
      <c r="M30351" s="5"/>
      <c r="N30351" s="6"/>
    </row>
    <row r="30352" spans="8:14" x14ac:dyDescent="0.55000000000000004">
      <c r="H30352" s="4"/>
      <c r="M30352" s="5"/>
      <c r="N30352" s="6"/>
    </row>
    <row r="30353" spans="8:14" x14ac:dyDescent="0.55000000000000004">
      <c r="H30353" s="4"/>
      <c r="M30353" s="5"/>
      <c r="N30353" s="6"/>
    </row>
    <row r="30354" spans="8:14" x14ac:dyDescent="0.55000000000000004">
      <c r="H30354" s="4"/>
      <c r="M30354" s="5"/>
      <c r="N30354" s="6"/>
    </row>
    <row r="30355" spans="8:14" x14ac:dyDescent="0.55000000000000004">
      <c r="H30355" s="4"/>
      <c r="M30355" s="5"/>
      <c r="N30355" s="6"/>
    </row>
    <row r="30356" spans="8:14" x14ac:dyDescent="0.55000000000000004">
      <c r="H30356" s="4"/>
      <c r="M30356" s="5"/>
      <c r="N30356" s="6"/>
    </row>
    <row r="30357" spans="8:14" x14ac:dyDescent="0.55000000000000004">
      <c r="H30357" s="4"/>
      <c r="M30357" s="5"/>
      <c r="N30357" s="6"/>
    </row>
    <row r="30358" spans="8:14" x14ac:dyDescent="0.55000000000000004">
      <c r="H30358" s="4"/>
      <c r="M30358" s="5"/>
      <c r="N30358" s="6"/>
    </row>
    <row r="30359" spans="8:14" x14ac:dyDescent="0.55000000000000004">
      <c r="H30359" s="4"/>
      <c r="M30359" s="5"/>
      <c r="N30359" s="6"/>
    </row>
    <row r="30360" spans="8:14" x14ac:dyDescent="0.55000000000000004">
      <c r="H30360" s="4"/>
      <c r="M30360" s="5"/>
      <c r="N30360" s="6"/>
    </row>
    <row r="30361" spans="8:14" x14ac:dyDescent="0.55000000000000004">
      <c r="H30361" s="4"/>
      <c r="M30361" s="5"/>
      <c r="N30361" s="6"/>
    </row>
    <row r="30362" spans="8:14" x14ac:dyDescent="0.55000000000000004">
      <c r="H30362" s="4"/>
      <c r="M30362" s="5"/>
      <c r="N30362" s="6"/>
    </row>
    <row r="30363" spans="8:14" x14ac:dyDescent="0.55000000000000004">
      <c r="H30363" s="4"/>
      <c r="M30363" s="5"/>
      <c r="N30363" s="6"/>
    </row>
    <row r="30364" spans="8:14" x14ac:dyDescent="0.55000000000000004">
      <c r="H30364" s="4"/>
      <c r="M30364" s="5"/>
      <c r="N30364" s="6"/>
    </row>
    <row r="30365" spans="8:14" x14ac:dyDescent="0.55000000000000004">
      <c r="H30365" s="4"/>
      <c r="M30365" s="5"/>
      <c r="N30365" s="6"/>
    </row>
    <row r="30366" spans="8:14" x14ac:dyDescent="0.55000000000000004">
      <c r="H30366" s="4"/>
      <c r="M30366" s="5"/>
      <c r="N30366" s="6"/>
    </row>
    <row r="30367" spans="8:14" x14ac:dyDescent="0.55000000000000004">
      <c r="H30367" s="4"/>
      <c r="M30367" s="5"/>
      <c r="N30367" s="6"/>
    </row>
    <row r="30368" spans="8:14" x14ac:dyDescent="0.55000000000000004">
      <c r="H30368" s="4"/>
      <c r="M30368" s="5"/>
      <c r="N30368" s="6"/>
    </row>
    <row r="30369" spans="8:14" x14ac:dyDescent="0.55000000000000004">
      <c r="H30369" s="4"/>
      <c r="M30369" s="5"/>
      <c r="N30369" s="6"/>
    </row>
    <row r="30370" spans="8:14" x14ac:dyDescent="0.55000000000000004">
      <c r="H30370" s="4"/>
      <c r="M30370" s="5"/>
      <c r="N30370" s="6"/>
    </row>
    <row r="30371" spans="8:14" x14ac:dyDescent="0.55000000000000004">
      <c r="H30371" s="4"/>
      <c r="M30371" s="5"/>
      <c r="N30371" s="6"/>
    </row>
    <row r="30372" spans="8:14" x14ac:dyDescent="0.55000000000000004">
      <c r="H30372" s="4"/>
      <c r="M30372" s="5"/>
      <c r="N30372" s="6"/>
    </row>
    <row r="30373" spans="8:14" x14ac:dyDescent="0.55000000000000004">
      <c r="H30373" s="4"/>
      <c r="M30373" s="5"/>
      <c r="N30373" s="6"/>
    </row>
    <row r="30374" spans="8:14" x14ac:dyDescent="0.55000000000000004">
      <c r="H30374" s="4"/>
      <c r="M30374" s="5"/>
      <c r="N30374" s="6"/>
    </row>
    <row r="30375" spans="8:14" x14ac:dyDescent="0.55000000000000004">
      <c r="H30375" s="4"/>
      <c r="M30375" s="5"/>
      <c r="N30375" s="6"/>
    </row>
    <row r="30376" spans="8:14" x14ac:dyDescent="0.55000000000000004">
      <c r="H30376" s="4"/>
      <c r="M30376" s="5"/>
      <c r="N30376" s="6"/>
    </row>
    <row r="30377" spans="8:14" x14ac:dyDescent="0.55000000000000004">
      <c r="H30377" s="4"/>
      <c r="M30377" s="5"/>
      <c r="N30377" s="6"/>
    </row>
    <row r="30378" spans="8:14" x14ac:dyDescent="0.55000000000000004">
      <c r="H30378" s="4"/>
      <c r="M30378" s="5"/>
      <c r="N30378" s="6"/>
    </row>
    <row r="30379" spans="8:14" x14ac:dyDescent="0.55000000000000004">
      <c r="H30379" s="4"/>
      <c r="M30379" s="5"/>
      <c r="N30379" s="6"/>
    </row>
    <row r="30380" spans="8:14" x14ac:dyDescent="0.55000000000000004">
      <c r="H30380" s="4"/>
      <c r="M30380" s="5"/>
      <c r="N30380" s="6"/>
    </row>
    <row r="30381" spans="8:14" x14ac:dyDescent="0.55000000000000004">
      <c r="H30381" s="4"/>
      <c r="M30381" s="5"/>
      <c r="N30381" s="6"/>
    </row>
    <row r="30382" spans="8:14" x14ac:dyDescent="0.55000000000000004">
      <c r="H30382" s="4"/>
      <c r="M30382" s="5"/>
      <c r="N30382" s="6"/>
    </row>
    <row r="30383" spans="8:14" x14ac:dyDescent="0.55000000000000004">
      <c r="H30383" s="4"/>
      <c r="M30383" s="5"/>
      <c r="N30383" s="6"/>
    </row>
    <row r="30384" spans="8:14" x14ac:dyDescent="0.55000000000000004">
      <c r="H30384" s="4"/>
      <c r="M30384" s="5"/>
      <c r="N30384" s="6"/>
    </row>
    <row r="30385" spans="8:14" x14ac:dyDescent="0.55000000000000004">
      <c r="H30385" s="4"/>
      <c r="M30385" s="5"/>
      <c r="N30385" s="6"/>
    </row>
    <row r="30386" spans="8:14" x14ac:dyDescent="0.55000000000000004">
      <c r="H30386" s="4"/>
      <c r="M30386" s="5"/>
      <c r="N30386" s="6"/>
    </row>
    <row r="30387" spans="8:14" x14ac:dyDescent="0.55000000000000004">
      <c r="H30387" s="4"/>
      <c r="M30387" s="5"/>
      <c r="N30387" s="6"/>
    </row>
    <row r="30388" spans="8:14" x14ac:dyDescent="0.55000000000000004">
      <c r="H30388" s="4"/>
      <c r="M30388" s="5"/>
      <c r="N30388" s="6"/>
    </row>
    <row r="30389" spans="8:14" x14ac:dyDescent="0.55000000000000004">
      <c r="H30389" s="4"/>
      <c r="M30389" s="5"/>
      <c r="N30389" s="6"/>
    </row>
    <row r="30390" spans="8:14" x14ac:dyDescent="0.55000000000000004">
      <c r="H30390" s="4"/>
      <c r="M30390" s="5"/>
      <c r="N30390" s="6"/>
    </row>
    <row r="30391" spans="8:14" x14ac:dyDescent="0.55000000000000004">
      <c r="H30391" s="4"/>
      <c r="M30391" s="5"/>
      <c r="N30391" s="6"/>
    </row>
    <row r="30392" spans="8:14" x14ac:dyDescent="0.55000000000000004">
      <c r="H30392" s="4"/>
      <c r="M30392" s="5"/>
      <c r="N30392" s="6"/>
    </row>
    <row r="30393" spans="8:14" x14ac:dyDescent="0.55000000000000004">
      <c r="H30393" s="4"/>
      <c r="M30393" s="5"/>
      <c r="N30393" s="6"/>
    </row>
    <row r="30394" spans="8:14" x14ac:dyDescent="0.55000000000000004">
      <c r="H30394" s="4"/>
      <c r="M30394" s="5"/>
      <c r="N30394" s="6"/>
    </row>
    <row r="30395" spans="8:14" x14ac:dyDescent="0.55000000000000004">
      <c r="H30395" s="4"/>
      <c r="M30395" s="5"/>
      <c r="N30395" s="6"/>
    </row>
    <row r="30396" spans="8:14" x14ac:dyDescent="0.55000000000000004">
      <c r="H30396" s="4"/>
      <c r="M30396" s="5"/>
      <c r="N30396" s="6"/>
    </row>
    <row r="30397" spans="8:14" x14ac:dyDescent="0.55000000000000004">
      <c r="H30397" s="4"/>
      <c r="M30397" s="5"/>
      <c r="N30397" s="6"/>
    </row>
    <row r="30398" spans="8:14" x14ac:dyDescent="0.55000000000000004">
      <c r="H30398" s="4"/>
      <c r="M30398" s="5"/>
      <c r="N30398" s="6"/>
    </row>
    <row r="30399" spans="8:14" x14ac:dyDescent="0.55000000000000004">
      <c r="H30399" s="4"/>
      <c r="M30399" s="5"/>
      <c r="N30399" s="6"/>
    </row>
    <row r="30400" spans="8:14" x14ac:dyDescent="0.55000000000000004">
      <c r="H30400" s="4"/>
      <c r="M30400" s="5"/>
      <c r="N30400" s="6"/>
    </row>
    <row r="30401" spans="8:14" x14ac:dyDescent="0.55000000000000004">
      <c r="H30401" s="4"/>
      <c r="M30401" s="5"/>
      <c r="N30401" s="6"/>
    </row>
    <row r="30402" spans="8:14" x14ac:dyDescent="0.55000000000000004">
      <c r="H30402" s="4"/>
      <c r="M30402" s="5"/>
      <c r="N30402" s="6"/>
    </row>
    <row r="30403" spans="8:14" x14ac:dyDescent="0.55000000000000004">
      <c r="H30403" s="4"/>
      <c r="M30403" s="5"/>
      <c r="N30403" s="6"/>
    </row>
    <row r="30404" spans="8:14" x14ac:dyDescent="0.55000000000000004">
      <c r="H30404" s="4"/>
      <c r="M30404" s="5"/>
      <c r="N30404" s="6"/>
    </row>
    <row r="30405" spans="8:14" x14ac:dyDescent="0.55000000000000004">
      <c r="H30405" s="4"/>
      <c r="M30405" s="5"/>
      <c r="N30405" s="6"/>
    </row>
    <row r="30406" spans="8:14" x14ac:dyDescent="0.55000000000000004">
      <c r="H30406" s="4"/>
      <c r="M30406" s="5"/>
      <c r="N30406" s="6"/>
    </row>
    <row r="30407" spans="8:14" x14ac:dyDescent="0.55000000000000004">
      <c r="H30407" s="4"/>
      <c r="M30407" s="5"/>
      <c r="N30407" s="6"/>
    </row>
    <row r="30408" spans="8:14" x14ac:dyDescent="0.55000000000000004">
      <c r="H30408" s="4"/>
      <c r="M30408" s="5"/>
      <c r="N30408" s="6"/>
    </row>
    <row r="30409" spans="8:14" x14ac:dyDescent="0.55000000000000004">
      <c r="H30409" s="4"/>
      <c r="M30409" s="5"/>
      <c r="N30409" s="6"/>
    </row>
    <row r="30410" spans="8:14" x14ac:dyDescent="0.55000000000000004">
      <c r="H30410" s="4"/>
      <c r="M30410" s="5"/>
      <c r="N30410" s="6"/>
    </row>
    <row r="30411" spans="8:14" x14ac:dyDescent="0.55000000000000004">
      <c r="H30411" s="4"/>
      <c r="M30411" s="5"/>
      <c r="N30411" s="6"/>
    </row>
    <row r="30412" spans="8:14" x14ac:dyDescent="0.55000000000000004">
      <c r="H30412" s="4"/>
      <c r="M30412" s="5"/>
      <c r="N30412" s="6"/>
    </row>
    <row r="30413" spans="8:14" x14ac:dyDescent="0.55000000000000004">
      <c r="H30413" s="4"/>
      <c r="M30413" s="5"/>
      <c r="N30413" s="6"/>
    </row>
    <row r="30414" spans="8:14" x14ac:dyDescent="0.55000000000000004">
      <c r="H30414" s="4"/>
      <c r="M30414" s="5"/>
      <c r="N30414" s="6"/>
    </row>
    <row r="30415" spans="8:14" x14ac:dyDescent="0.55000000000000004">
      <c r="H30415" s="4"/>
      <c r="M30415" s="5"/>
      <c r="N30415" s="6"/>
    </row>
    <row r="30416" spans="8:14" x14ac:dyDescent="0.55000000000000004">
      <c r="H30416" s="4"/>
      <c r="M30416" s="5"/>
      <c r="N30416" s="6"/>
    </row>
    <row r="30417" spans="8:14" x14ac:dyDescent="0.55000000000000004">
      <c r="H30417" s="4"/>
      <c r="M30417" s="5"/>
      <c r="N30417" s="6"/>
    </row>
    <row r="30418" spans="8:14" x14ac:dyDescent="0.55000000000000004">
      <c r="H30418" s="4"/>
      <c r="M30418" s="5"/>
      <c r="N30418" s="6"/>
    </row>
    <row r="30419" spans="8:14" x14ac:dyDescent="0.55000000000000004">
      <c r="H30419" s="4"/>
      <c r="M30419" s="5"/>
      <c r="N30419" s="6"/>
    </row>
    <row r="30420" spans="8:14" x14ac:dyDescent="0.55000000000000004">
      <c r="H30420" s="4"/>
      <c r="M30420" s="5"/>
      <c r="N30420" s="6"/>
    </row>
    <row r="30421" spans="8:14" x14ac:dyDescent="0.55000000000000004">
      <c r="H30421" s="4"/>
      <c r="M30421" s="5"/>
      <c r="N30421" s="6"/>
    </row>
    <row r="30422" spans="8:14" x14ac:dyDescent="0.55000000000000004">
      <c r="H30422" s="4"/>
      <c r="M30422" s="5"/>
      <c r="N30422" s="6"/>
    </row>
    <row r="30423" spans="8:14" x14ac:dyDescent="0.55000000000000004">
      <c r="H30423" s="4"/>
      <c r="M30423" s="5"/>
      <c r="N30423" s="6"/>
    </row>
    <row r="30424" spans="8:14" x14ac:dyDescent="0.55000000000000004">
      <c r="H30424" s="4"/>
      <c r="M30424" s="5"/>
      <c r="N30424" s="6"/>
    </row>
    <row r="30425" spans="8:14" x14ac:dyDescent="0.55000000000000004">
      <c r="H30425" s="4"/>
      <c r="M30425" s="5"/>
      <c r="N30425" s="6"/>
    </row>
    <row r="30426" spans="8:14" x14ac:dyDescent="0.55000000000000004">
      <c r="H30426" s="4"/>
      <c r="M30426" s="5"/>
      <c r="N30426" s="6"/>
    </row>
    <row r="30427" spans="8:14" x14ac:dyDescent="0.55000000000000004">
      <c r="H30427" s="4"/>
      <c r="M30427" s="5"/>
      <c r="N30427" s="6"/>
    </row>
    <row r="30428" spans="8:14" x14ac:dyDescent="0.55000000000000004">
      <c r="H30428" s="4"/>
      <c r="M30428" s="5"/>
      <c r="N30428" s="6"/>
    </row>
    <row r="30429" spans="8:14" x14ac:dyDescent="0.55000000000000004">
      <c r="H30429" s="4"/>
      <c r="M30429" s="5"/>
      <c r="N30429" s="6"/>
    </row>
    <row r="30430" spans="8:14" x14ac:dyDescent="0.55000000000000004">
      <c r="H30430" s="4"/>
      <c r="M30430" s="5"/>
      <c r="N30430" s="6"/>
    </row>
    <row r="30431" spans="8:14" x14ac:dyDescent="0.55000000000000004">
      <c r="H30431" s="4"/>
      <c r="M30431" s="5"/>
      <c r="N30431" s="6"/>
    </row>
    <row r="30432" spans="8:14" x14ac:dyDescent="0.55000000000000004">
      <c r="H30432" s="4"/>
      <c r="M30432" s="5"/>
      <c r="N30432" s="6"/>
    </row>
    <row r="30433" spans="8:14" x14ac:dyDescent="0.55000000000000004">
      <c r="H30433" s="4"/>
      <c r="M30433" s="5"/>
      <c r="N30433" s="6"/>
    </row>
    <row r="30434" spans="8:14" x14ac:dyDescent="0.55000000000000004">
      <c r="H30434" s="4"/>
      <c r="M30434" s="5"/>
      <c r="N30434" s="6"/>
    </row>
    <row r="30435" spans="8:14" x14ac:dyDescent="0.55000000000000004">
      <c r="H30435" s="4"/>
      <c r="M30435" s="5"/>
      <c r="N30435" s="6"/>
    </row>
    <row r="30436" spans="8:14" x14ac:dyDescent="0.55000000000000004">
      <c r="H30436" s="4"/>
      <c r="M30436" s="5"/>
      <c r="N30436" s="6"/>
    </row>
    <row r="30437" spans="8:14" x14ac:dyDescent="0.55000000000000004">
      <c r="H30437" s="4"/>
      <c r="M30437" s="5"/>
      <c r="N30437" s="6"/>
    </row>
    <row r="30438" spans="8:14" x14ac:dyDescent="0.55000000000000004">
      <c r="H30438" s="4"/>
      <c r="M30438" s="5"/>
      <c r="N30438" s="6"/>
    </row>
    <row r="30439" spans="8:14" x14ac:dyDescent="0.55000000000000004">
      <c r="H30439" s="4"/>
      <c r="M30439" s="5"/>
      <c r="N30439" s="6"/>
    </row>
    <row r="30440" spans="8:14" x14ac:dyDescent="0.55000000000000004">
      <c r="H30440" s="4"/>
      <c r="M30440" s="5"/>
      <c r="N30440" s="6"/>
    </row>
    <row r="30441" spans="8:14" x14ac:dyDescent="0.55000000000000004">
      <c r="H30441" s="4"/>
      <c r="M30441" s="5"/>
      <c r="N30441" s="6"/>
    </row>
    <row r="30442" spans="8:14" x14ac:dyDescent="0.55000000000000004">
      <c r="H30442" s="4"/>
      <c r="M30442" s="5"/>
      <c r="N30442" s="6"/>
    </row>
    <row r="30443" spans="8:14" x14ac:dyDescent="0.55000000000000004">
      <c r="H30443" s="4"/>
      <c r="M30443" s="5"/>
      <c r="N30443" s="6"/>
    </row>
    <row r="30444" spans="8:14" x14ac:dyDescent="0.55000000000000004">
      <c r="H30444" s="4"/>
      <c r="M30444" s="5"/>
      <c r="N30444" s="6"/>
    </row>
    <row r="30445" spans="8:14" x14ac:dyDescent="0.55000000000000004">
      <c r="H30445" s="4"/>
      <c r="M30445" s="5"/>
      <c r="N30445" s="6"/>
    </row>
    <row r="30446" spans="8:14" x14ac:dyDescent="0.55000000000000004">
      <c r="H30446" s="4"/>
      <c r="M30446" s="5"/>
      <c r="N30446" s="6"/>
    </row>
    <row r="30447" spans="8:14" x14ac:dyDescent="0.55000000000000004">
      <c r="H30447" s="4"/>
      <c r="M30447" s="5"/>
      <c r="N30447" s="6"/>
    </row>
    <row r="30448" spans="8:14" x14ac:dyDescent="0.55000000000000004">
      <c r="H30448" s="4"/>
      <c r="M30448" s="5"/>
      <c r="N30448" s="6"/>
    </row>
    <row r="30449" spans="8:14" x14ac:dyDescent="0.55000000000000004">
      <c r="H30449" s="4"/>
      <c r="M30449" s="5"/>
      <c r="N30449" s="6"/>
    </row>
    <row r="30450" spans="8:14" x14ac:dyDescent="0.55000000000000004">
      <c r="H30450" s="4"/>
      <c r="M30450" s="5"/>
      <c r="N30450" s="6"/>
    </row>
    <row r="30451" spans="8:14" x14ac:dyDescent="0.55000000000000004">
      <c r="H30451" s="4"/>
      <c r="M30451" s="5"/>
      <c r="N30451" s="6"/>
    </row>
    <row r="30452" spans="8:14" x14ac:dyDescent="0.55000000000000004">
      <c r="H30452" s="4"/>
      <c r="M30452" s="5"/>
      <c r="N30452" s="6"/>
    </row>
    <row r="30453" spans="8:14" x14ac:dyDescent="0.55000000000000004">
      <c r="H30453" s="4"/>
      <c r="M30453" s="5"/>
      <c r="N30453" s="6"/>
    </row>
    <row r="30454" spans="8:14" x14ac:dyDescent="0.55000000000000004">
      <c r="H30454" s="4"/>
      <c r="M30454" s="5"/>
      <c r="N30454" s="6"/>
    </row>
    <row r="30455" spans="8:14" x14ac:dyDescent="0.55000000000000004">
      <c r="H30455" s="4"/>
      <c r="M30455" s="5"/>
      <c r="N30455" s="6"/>
    </row>
    <row r="30456" spans="8:14" x14ac:dyDescent="0.55000000000000004">
      <c r="H30456" s="4"/>
      <c r="M30456" s="5"/>
      <c r="N30456" s="6"/>
    </row>
    <row r="30457" spans="8:14" x14ac:dyDescent="0.55000000000000004">
      <c r="H30457" s="4"/>
      <c r="M30457" s="5"/>
      <c r="N30457" s="6"/>
    </row>
    <row r="30458" spans="8:14" x14ac:dyDescent="0.55000000000000004">
      <c r="H30458" s="4"/>
      <c r="M30458" s="5"/>
      <c r="N30458" s="6"/>
    </row>
    <row r="30459" spans="8:14" x14ac:dyDescent="0.55000000000000004">
      <c r="H30459" s="4"/>
      <c r="M30459" s="5"/>
      <c r="N30459" s="6"/>
    </row>
    <row r="30460" spans="8:14" x14ac:dyDescent="0.55000000000000004">
      <c r="H30460" s="4"/>
      <c r="M30460" s="5"/>
      <c r="N30460" s="6"/>
    </row>
    <row r="30461" spans="8:14" x14ac:dyDescent="0.55000000000000004">
      <c r="H30461" s="4"/>
      <c r="M30461" s="5"/>
      <c r="N30461" s="6"/>
    </row>
    <row r="30462" spans="8:14" x14ac:dyDescent="0.55000000000000004">
      <c r="H30462" s="4"/>
      <c r="M30462" s="5"/>
      <c r="N30462" s="6"/>
    </row>
    <row r="30463" spans="8:14" x14ac:dyDescent="0.55000000000000004">
      <c r="H30463" s="4"/>
      <c r="M30463" s="5"/>
      <c r="N30463" s="6"/>
    </row>
    <row r="30464" spans="8:14" x14ac:dyDescent="0.55000000000000004">
      <c r="H30464" s="4"/>
      <c r="M30464" s="5"/>
      <c r="N30464" s="6"/>
    </row>
    <row r="30465" spans="8:14" x14ac:dyDescent="0.55000000000000004">
      <c r="H30465" s="4"/>
      <c r="M30465" s="5"/>
      <c r="N30465" s="6"/>
    </row>
    <row r="30466" spans="8:14" x14ac:dyDescent="0.55000000000000004">
      <c r="H30466" s="4"/>
      <c r="M30466" s="5"/>
      <c r="N30466" s="6"/>
    </row>
    <row r="30467" spans="8:14" x14ac:dyDescent="0.55000000000000004">
      <c r="H30467" s="4"/>
      <c r="M30467" s="5"/>
      <c r="N30467" s="6"/>
    </row>
    <row r="30468" spans="8:14" x14ac:dyDescent="0.55000000000000004">
      <c r="H30468" s="4"/>
      <c r="M30468" s="5"/>
      <c r="N30468" s="6"/>
    </row>
    <row r="30469" spans="8:14" x14ac:dyDescent="0.55000000000000004">
      <c r="H30469" s="4"/>
      <c r="M30469" s="5"/>
      <c r="N30469" s="6"/>
    </row>
    <row r="30470" spans="8:14" x14ac:dyDescent="0.55000000000000004">
      <c r="H30470" s="4"/>
      <c r="M30470" s="5"/>
      <c r="N30470" s="6"/>
    </row>
    <row r="30471" spans="8:14" x14ac:dyDescent="0.55000000000000004">
      <c r="H30471" s="4"/>
      <c r="M30471" s="5"/>
      <c r="N30471" s="6"/>
    </row>
    <row r="30472" spans="8:14" x14ac:dyDescent="0.55000000000000004">
      <c r="H30472" s="4"/>
      <c r="M30472" s="5"/>
      <c r="N30472" s="6"/>
    </row>
    <row r="30473" spans="8:14" x14ac:dyDescent="0.55000000000000004">
      <c r="H30473" s="4"/>
      <c r="M30473" s="5"/>
      <c r="N30473" s="6"/>
    </row>
    <row r="30474" spans="8:14" x14ac:dyDescent="0.55000000000000004">
      <c r="H30474" s="4"/>
      <c r="M30474" s="5"/>
      <c r="N30474" s="6"/>
    </row>
    <row r="30475" spans="8:14" x14ac:dyDescent="0.55000000000000004">
      <c r="H30475" s="4"/>
      <c r="M30475" s="5"/>
      <c r="N30475" s="6"/>
    </row>
    <row r="30476" spans="8:14" x14ac:dyDescent="0.55000000000000004">
      <c r="H30476" s="4"/>
      <c r="M30476" s="5"/>
      <c r="N30476" s="6"/>
    </row>
    <row r="30477" spans="8:14" x14ac:dyDescent="0.55000000000000004">
      <c r="H30477" s="4"/>
      <c r="M30477" s="5"/>
      <c r="N30477" s="6"/>
    </row>
    <row r="30478" spans="8:14" x14ac:dyDescent="0.55000000000000004">
      <c r="H30478" s="4"/>
      <c r="M30478" s="5"/>
      <c r="N30478" s="6"/>
    </row>
    <row r="30479" spans="8:14" x14ac:dyDescent="0.55000000000000004">
      <c r="H30479" s="4"/>
      <c r="M30479" s="5"/>
      <c r="N30479" s="6"/>
    </row>
    <row r="30480" spans="8:14" x14ac:dyDescent="0.55000000000000004">
      <c r="H30480" s="4"/>
      <c r="M30480" s="5"/>
      <c r="N30480" s="6"/>
    </row>
    <row r="30481" spans="8:14" x14ac:dyDescent="0.55000000000000004">
      <c r="H30481" s="4"/>
      <c r="M30481" s="5"/>
      <c r="N30481" s="6"/>
    </row>
    <row r="30482" spans="8:14" x14ac:dyDescent="0.55000000000000004">
      <c r="H30482" s="4"/>
      <c r="M30482" s="5"/>
      <c r="N30482" s="6"/>
    </row>
    <row r="30483" spans="8:14" x14ac:dyDescent="0.55000000000000004">
      <c r="H30483" s="4"/>
      <c r="M30483" s="5"/>
      <c r="N30483" s="6"/>
    </row>
    <row r="30484" spans="8:14" x14ac:dyDescent="0.55000000000000004">
      <c r="H30484" s="4"/>
      <c r="M30484" s="5"/>
      <c r="N30484" s="6"/>
    </row>
    <row r="30485" spans="8:14" x14ac:dyDescent="0.55000000000000004">
      <c r="H30485" s="4"/>
      <c r="M30485" s="5"/>
      <c r="N30485" s="6"/>
    </row>
    <row r="30486" spans="8:14" x14ac:dyDescent="0.55000000000000004">
      <c r="H30486" s="4"/>
      <c r="M30486" s="5"/>
      <c r="N30486" s="6"/>
    </row>
    <row r="30487" spans="8:14" x14ac:dyDescent="0.55000000000000004">
      <c r="H30487" s="4"/>
      <c r="M30487" s="5"/>
      <c r="N30487" s="6"/>
    </row>
    <row r="30488" spans="8:14" x14ac:dyDescent="0.55000000000000004">
      <c r="H30488" s="4"/>
      <c r="M30488" s="5"/>
      <c r="N30488" s="6"/>
    </row>
    <row r="30489" spans="8:14" x14ac:dyDescent="0.55000000000000004">
      <c r="H30489" s="4"/>
      <c r="M30489" s="5"/>
      <c r="N30489" s="6"/>
    </row>
    <row r="30490" spans="8:14" x14ac:dyDescent="0.55000000000000004">
      <c r="H30490" s="4"/>
      <c r="M30490" s="5"/>
      <c r="N30490" s="6"/>
    </row>
    <row r="30491" spans="8:14" x14ac:dyDescent="0.55000000000000004">
      <c r="H30491" s="4"/>
      <c r="M30491" s="5"/>
      <c r="N30491" s="6"/>
    </row>
    <row r="30492" spans="8:14" x14ac:dyDescent="0.55000000000000004">
      <c r="H30492" s="4"/>
      <c r="M30492" s="5"/>
      <c r="N30492" s="6"/>
    </row>
    <row r="30493" spans="8:14" x14ac:dyDescent="0.55000000000000004">
      <c r="H30493" s="4"/>
      <c r="M30493" s="5"/>
      <c r="N30493" s="6"/>
    </row>
    <row r="30494" spans="8:14" x14ac:dyDescent="0.55000000000000004">
      <c r="H30494" s="4"/>
      <c r="M30494" s="5"/>
      <c r="N30494" s="6"/>
    </row>
    <row r="30495" spans="8:14" x14ac:dyDescent="0.55000000000000004">
      <c r="H30495" s="4"/>
      <c r="M30495" s="5"/>
      <c r="N30495" s="6"/>
    </row>
    <row r="30496" spans="8:14" x14ac:dyDescent="0.55000000000000004">
      <c r="H30496" s="4"/>
      <c r="M30496" s="5"/>
      <c r="N30496" s="6"/>
    </row>
    <row r="30497" spans="8:14" x14ac:dyDescent="0.55000000000000004">
      <c r="H30497" s="4"/>
      <c r="M30497" s="5"/>
      <c r="N30497" s="6"/>
    </row>
    <row r="30498" spans="8:14" x14ac:dyDescent="0.55000000000000004">
      <c r="H30498" s="4"/>
      <c r="M30498" s="5"/>
      <c r="N30498" s="6"/>
    </row>
    <row r="30499" spans="8:14" x14ac:dyDescent="0.55000000000000004">
      <c r="H30499" s="4"/>
      <c r="M30499" s="5"/>
      <c r="N30499" s="6"/>
    </row>
    <row r="30500" spans="8:14" x14ac:dyDescent="0.55000000000000004">
      <c r="H30500" s="4"/>
      <c r="M30500" s="5"/>
      <c r="N30500" s="6"/>
    </row>
    <row r="30501" spans="8:14" x14ac:dyDescent="0.55000000000000004">
      <c r="H30501" s="4"/>
      <c r="M30501" s="5"/>
      <c r="N30501" s="6"/>
    </row>
    <row r="30502" spans="8:14" x14ac:dyDescent="0.55000000000000004">
      <c r="H30502" s="4"/>
      <c r="M30502" s="5"/>
      <c r="N30502" s="6"/>
    </row>
    <row r="30503" spans="8:14" x14ac:dyDescent="0.55000000000000004">
      <c r="H30503" s="4"/>
      <c r="M30503" s="5"/>
      <c r="N30503" s="6"/>
    </row>
    <row r="30504" spans="8:14" x14ac:dyDescent="0.55000000000000004">
      <c r="H30504" s="4"/>
      <c r="M30504" s="5"/>
      <c r="N30504" s="6"/>
    </row>
    <row r="30505" spans="8:14" x14ac:dyDescent="0.55000000000000004">
      <c r="H30505" s="4"/>
      <c r="M30505" s="5"/>
      <c r="N30505" s="6"/>
    </row>
    <row r="30506" spans="8:14" x14ac:dyDescent="0.55000000000000004">
      <c r="H30506" s="4"/>
      <c r="M30506" s="5"/>
      <c r="N30506" s="6"/>
    </row>
    <row r="30507" spans="8:14" x14ac:dyDescent="0.55000000000000004">
      <c r="H30507" s="4"/>
      <c r="M30507" s="5"/>
      <c r="N30507" s="6"/>
    </row>
    <row r="30508" spans="8:14" x14ac:dyDescent="0.55000000000000004">
      <c r="H30508" s="4"/>
      <c r="M30508" s="5"/>
      <c r="N30508" s="6"/>
    </row>
    <row r="30509" spans="8:14" x14ac:dyDescent="0.55000000000000004">
      <c r="H30509" s="4"/>
      <c r="M30509" s="5"/>
      <c r="N30509" s="6"/>
    </row>
    <row r="30510" spans="8:14" x14ac:dyDescent="0.55000000000000004">
      <c r="H30510" s="4"/>
      <c r="M30510" s="5"/>
      <c r="N30510" s="6"/>
    </row>
    <row r="30511" spans="8:14" x14ac:dyDescent="0.55000000000000004">
      <c r="H30511" s="4"/>
      <c r="M30511" s="5"/>
      <c r="N30511" s="6"/>
    </row>
    <row r="30512" spans="8:14" x14ac:dyDescent="0.55000000000000004">
      <c r="H30512" s="4"/>
      <c r="M30512" s="5"/>
      <c r="N30512" s="6"/>
    </row>
    <row r="30513" spans="8:14" x14ac:dyDescent="0.55000000000000004">
      <c r="H30513" s="4"/>
      <c r="M30513" s="5"/>
      <c r="N30513" s="6"/>
    </row>
    <row r="30514" spans="8:14" x14ac:dyDescent="0.55000000000000004">
      <c r="H30514" s="4"/>
      <c r="M30514" s="5"/>
      <c r="N30514" s="6"/>
    </row>
    <row r="30515" spans="8:14" x14ac:dyDescent="0.55000000000000004">
      <c r="H30515" s="4"/>
      <c r="M30515" s="5"/>
      <c r="N30515" s="6"/>
    </row>
    <row r="30516" spans="8:14" x14ac:dyDescent="0.55000000000000004">
      <c r="H30516" s="4"/>
      <c r="M30516" s="5"/>
      <c r="N30516" s="6"/>
    </row>
    <row r="30517" spans="8:14" x14ac:dyDescent="0.55000000000000004">
      <c r="H30517" s="4"/>
      <c r="M30517" s="5"/>
      <c r="N30517" s="6"/>
    </row>
    <row r="30518" spans="8:14" x14ac:dyDescent="0.55000000000000004">
      <c r="H30518" s="4"/>
      <c r="M30518" s="5"/>
      <c r="N30518" s="6"/>
    </row>
    <row r="30519" spans="8:14" x14ac:dyDescent="0.55000000000000004">
      <c r="H30519" s="4"/>
      <c r="M30519" s="5"/>
      <c r="N30519" s="6"/>
    </row>
    <row r="30520" spans="8:14" x14ac:dyDescent="0.55000000000000004">
      <c r="H30520" s="4"/>
      <c r="M30520" s="5"/>
      <c r="N30520" s="6"/>
    </row>
    <row r="30521" spans="8:14" x14ac:dyDescent="0.55000000000000004">
      <c r="H30521" s="4"/>
      <c r="M30521" s="5"/>
      <c r="N30521" s="6"/>
    </row>
    <row r="30522" spans="8:14" x14ac:dyDescent="0.55000000000000004">
      <c r="H30522" s="4"/>
      <c r="M30522" s="5"/>
      <c r="N30522" s="6"/>
    </row>
    <row r="30523" spans="8:14" x14ac:dyDescent="0.55000000000000004">
      <c r="H30523" s="4"/>
      <c r="M30523" s="5"/>
      <c r="N30523" s="6"/>
    </row>
    <row r="30524" spans="8:14" x14ac:dyDescent="0.55000000000000004">
      <c r="H30524" s="4"/>
      <c r="M30524" s="5"/>
      <c r="N30524" s="6"/>
    </row>
    <row r="30525" spans="8:14" x14ac:dyDescent="0.55000000000000004">
      <c r="H30525" s="4"/>
      <c r="M30525" s="5"/>
      <c r="N30525" s="6"/>
    </row>
    <row r="30526" spans="8:14" x14ac:dyDescent="0.55000000000000004">
      <c r="H30526" s="4"/>
      <c r="M30526" s="5"/>
      <c r="N30526" s="6"/>
    </row>
    <row r="30527" spans="8:14" x14ac:dyDescent="0.55000000000000004">
      <c r="H30527" s="4"/>
      <c r="M30527" s="5"/>
      <c r="N30527" s="6"/>
    </row>
    <row r="30528" spans="8:14" x14ac:dyDescent="0.55000000000000004">
      <c r="H30528" s="4"/>
      <c r="M30528" s="5"/>
      <c r="N30528" s="6"/>
    </row>
    <row r="30529" spans="8:14" x14ac:dyDescent="0.55000000000000004">
      <c r="H30529" s="4"/>
      <c r="M30529" s="5"/>
      <c r="N30529" s="6"/>
    </row>
    <row r="30530" spans="8:14" x14ac:dyDescent="0.55000000000000004">
      <c r="H30530" s="4"/>
      <c r="M30530" s="5"/>
      <c r="N30530" s="6"/>
    </row>
    <row r="30531" spans="8:14" x14ac:dyDescent="0.55000000000000004">
      <c r="H30531" s="4"/>
      <c r="M30531" s="5"/>
      <c r="N30531" s="6"/>
    </row>
    <row r="30532" spans="8:14" x14ac:dyDescent="0.55000000000000004">
      <c r="H30532" s="4"/>
      <c r="M30532" s="5"/>
      <c r="N30532" s="6"/>
    </row>
    <row r="30533" spans="8:14" x14ac:dyDescent="0.55000000000000004">
      <c r="H30533" s="4"/>
      <c r="M30533" s="5"/>
      <c r="N30533" s="6"/>
    </row>
    <row r="30534" spans="8:14" x14ac:dyDescent="0.55000000000000004">
      <c r="H30534" s="4"/>
      <c r="M30534" s="5"/>
      <c r="N30534" s="6"/>
    </row>
    <row r="30535" spans="8:14" x14ac:dyDescent="0.55000000000000004">
      <c r="H30535" s="4"/>
      <c r="M30535" s="5"/>
      <c r="N30535" s="6"/>
    </row>
    <row r="30536" spans="8:14" x14ac:dyDescent="0.55000000000000004">
      <c r="H30536" s="4"/>
      <c r="M30536" s="5"/>
      <c r="N30536" s="6"/>
    </row>
    <row r="30537" spans="8:14" x14ac:dyDescent="0.55000000000000004">
      <c r="H30537" s="4"/>
      <c r="M30537" s="5"/>
      <c r="N30537" s="6"/>
    </row>
    <row r="30538" spans="8:14" x14ac:dyDescent="0.55000000000000004">
      <c r="H30538" s="4"/>
      <c r="M30538" s="5"/>
      <c r="N30538" s="6"/>
    </row>
    <row r="30539" spans="8:14" x14ac:dyDescent="0.55000000000000004">
      <c r="H30539" s="4"/>
      <c r="M30539" s="5"/>
      <c r="N30539" s="6"/>
    </row>
    <row r="30540" spans="8:14" x14ac:dyDescent="0.55000000000000004">
      <c r="H30540" s="4"/>
      <c r="M30540" s="5"/>
      <c r="N30540" s="6"/>
    </row>
    <row r="30541" spans="8:14" x14ac:dyDescent="0.55000000000000004">
      <c r="H30541" s="4"/>
      <c r="M30541" s="5"/>
      <c r="N30541" s="6"/>
    </row>
    <row r="30542" spans="8:14" x14ac:dyDescent="0.55000000000000004">
      <c r="H30542" s="4"/>
      <c r="M30542" s="5"/>
      <c r="N30542" s="6"/>
    </row>
    <row r="30543" spans="8:14" x14ac:dyDescent="0.55000000000000004">
      <c r="H30543" s="4"/>
      <c r="M30543" s="5"/>
      <c r="N30543" s="6"/>
    </row>
    <row r="30544" spans="8:14" x14ac:dyDescent="0.55000000000000004">
      <c r="H30544" s="4"/>
      <c r="M30544" s="5"/>
      <c r="N30544" s="6"/>
    </row>
    <row r="30545" spans="8:14" x14ac:dyDescent="0.55000000000000004">
      <c r="H30545" s="4"/>
      <c r="M30545" s="5"/>
      <c r="N30545" s="6"/>
    </row>
    <row r="30546" spans="8:14" x14ac:dyDescent="0.55000000000000004">
      <c r="H30546" s="4"/>
      <c r="M30546" s="5"/>
      <c r="N30546" s="6"/>
    </row>
    <row r="30547" spans="8:14" x14ac:dyDescent="0.55000000000000004">
      <c r="H30547" s="4"/>
      <c r="M30547" s="5"/>
      <c r="N30547" s="6"/>
    </row>
    <row r="30548" spans="8:14" x14ac:dyDescent="0.55000000000000004">
      <c r="H30548" s="4"/>
      <c r="M30548" s="5"/>
      <c r="N30548" s="6"/>
    </row>
    <row r="30549" spans="8:14" x14ac:dyDescent="0.55000000000000004">
      <c r="H30549" s="4"/>
      <c r="M30549" s="5"/>
      <c r="N30549" s="6"/>
    </row>
    <row r="30550" spans="8:14" x14ac:dyDescent="0.55000000000000004">
      <c r="H30550" s="4"/>
      <c r="M30550" s="5"/>
      <c r="N30550" s="6"/>
    </row>
    <row r="30551" spans="8:14" x14ac:dyDescent="0.55000000000000004">
      <c r="H30551" s="4"/>
      <c r="M30551" s="5"/>
      <c r="N30551" s="6"/>
    </row>
    <row r="30552" spans="8:14" x14ac:dyDescent="0.55000000000000004">
      <c r="H30552" s="4"/>
      <c r="M30552" s="5"/>
      <c r="N30552" s="6"/>
    </row>
    <row r="30553" spans="8:14" x14ac:dyDescent="0.55000000000000004">
      <c r="H30553" s="4"/>
      <c r="M30553" s="5"/>
      <c r="N30553" s="6"/>
    </row>
    <row r="30554" spans="8:14" x14ac:dyDescent="0.55000000000000004">
      <c r="H30554" s="4"/>
      <c r="M30554" s="5"/>
      <c r="N30554" s="6"/>
    </row>
    <row r="30555" spans="8:14" x14ac:dyDescent="0.55000000000000004">
      <c r="H30555" s="4"/>
      <c r="M30555" s="5"/>
      <c r="N30555" s="6"/>
    </row>
    <row r="30556" spans="8:14" x14ac:dyDescent="0.55000000000000004">
      <c r="H30556" s="4"/>
      <c r="M30556" s="5"/>
      <c r="N30556" s="6"/>
    </row>
    <row r="30557" spans="8:14" x14ac:dyDescent="0.55000000000000004">
      <c r="H30557" s="4"/>
      <c r="M30557" s="5"/>
      <c r="N30557" s="6"/>
    </row>
    <row r="30558" spans="8:14" x14ac:dyDescent="0.55000000000000004">
      <c r="H30558" s="4"/>
      <c r="M30558" s="5"/>
      <c r="N30558" s="6"/>
    </row>
    <row r="30559" spans="8:14" x14ac:dyDescent="0.55000000000000004">
      <c r="H30559" s="4"/>
      <c r="M30559" s="5"/>
      <c r="N30559" s="6"/>
    </row>
    <row r="30560" spans="8:14" x14ac:dyDescent="0.55000000000000004">
      <c r="H30560" s="4"/>
      <c r="M30560" s="5"/>
      <c r="N30560" s="6"/>
    </row>
    <row r="30561" spans="8:14" x14ac:dyDescent="0.55000000000000004">
      <c r="H30561" s="4"/>
      <c r="M30561" s="5"/>
      <c r="N30561" s="6"/>
    </row>
    <row r="30562" spans="8:14" x14ac:dyDescent="0.55000000000000004">
      <c r="H30562" s="4"/>
      <c r="M30562" s="5"/>
      <c r="N30562" s="6"/>
    </row>
    <row r="30563" spans="8:14" x14ac:dyDescent="0.55000000000000004">
      <c r="H30563" s="4"/>
      <c r="M30563" s="5"/>
      <c r="N30563" s="6"/>
    </row>
    <row r="30564" spans="8:14" x14ac:dyDescent="0.55000000000000004">
      <c r="H30564" s="4"/>
      <c r="M30564" s="5"/>
      <c r="N30564" s="6"/>
    </row>
    <row r="30565" spans="8:14" x14ac:dyDescent="0.55000000000000004">
      <c r="H30565" s="4"/>
      <c r="M30565" s="5"/>
      <c r="N30565" s="6"/>
    </row>
    <row r="30566" spans="8:14" x14ac:dyDescent="0.55000000000000004">
      <c r="H30566" s="4"/>
      <c r="M30566" s="5"/>
      <c r="N30566" s="6"/>
    </row>
    <row r="30567" spans="8:14" x14ac:dyDescent="0.55000000000000004">
      <c r="H30567" s="4"/>
      <c r="M30567" s="5"/>
      <c r="N30567" s="6"/>
    </row>
    <row r="30568" spans="8:14" x14ac:dyDescent="0.55000000000000004">
      <c r="H30568" s="4"/>
      <c r="M30568" s="5"/>
      <c r="N30568" s="6"/>
    </row>
    <row r="30569" spans="8:14" x14ac:dyDescent="0.55000000000000004">
      <c r="H30569" s="4"/>
      <c r="M30569" s="5"/>
      <c r="N30569" s="6"/>
    </row>
    <row r="30570" spans="8:14" x14ac:dyDescent="0.55000000000000004">
      <c r="H30570" s="4"/>
      <c r="M30570" s="5"/>
      <c r="N30570" s="6"/>
    </row>
    <row r="30571" spans="8:14" x14ac:dyDescent="0.55000000000000004">
      <c r="H30571" s="4"/>
      <c r="M30571" s="5"/>
      <c r="N30571" s="6"/>
    </row>
    <row r="30572" spans="8:14" x14ac:dyDescent="0.55000000000000004">
      <c r="H30572" s="4"/>
      <c r="M30572" s="5"/>
      <c r="N30572" s="6"/>
    </row>
    <row r="30573" spans="8:14" x14ac:dyDescent="0.55000000000000004">
      <c r="H30573" s="4"/>
      <c r="M30573" s="5"/>
      <c r="N30573" s="6"/>
    </row>
    <row r="30574" spans="8:14" x14ac:dyDescent="0.55000000000000004">
      <c r="H30574" s="4"/>
      <c r="M30574" s="5"/>
      <c r="N30574" s="6"/>
    </row>
    <row r="30575" spans="8:14" x14ac:dyDescent="0.55000000000000004">
      <c r="H30575" s="4"/>
      <c r="M30575" s="5"/>
      <c r="N30575" s="6"/>
    </row>
    <row r="30576" spans="8:14" x14ac:dyDescent="0.55000000000000004">
      <c r="H30576" s="4"/>
      <c r="M30576" s="5"/>
      <c r="N30576" s="6"/>
    </row>
    <row r="30577" spans="8:14" x14ac:dyDescent="0.55000000000000004">
      <c r="H30577" s="4"/>
      <c r="M30577" s="5"/>
      <c r="N30577" s="6"/>
    </row>
    <row r="30578" spans="8:14" x14ac:dyDescent="0.55000000000000004">
      <c r="H30578" s="4"/>
      <c r="M30578" s="5"/>
      <c r="N30578" s="6"/>
    </row>
    <row r="30579" spans="8:14" x14ac:dyDescent="0.55000000000000004">
      <c r="H30579" s="4"/>
      <c r="M30579" s="5"/>
      <c r="N30579" s="6"/>
    </row>
    <row r="30580" spans="8:14" x14ac:dyDescent="0.55000000000000004">
      <c r="H30580" s="4"/>
      <c r="M30580" s="5"/>
      <c r="N30580" s="6"/>
    </row>
    <row r="30581" spans="8:14" x14ac:dyDescent="0.55000000000000004">
      <c r="H30581" s="4"/>
      <c r="M30581" s="5"/>
      <c r="N30581" s="6"/>
    </row>
    <row r="30582" spans="8:14" x14ac:dyDescent="0.55000000000000004">
      <c r="H30582" s="4"/>
      <c r="M30582" s="5"/>
      <c r="N30582" s="6"/>
    </row>
    <row r="30583" spans="8:14" x14ac:dyDescent="0.55000000000000004">
      <c r="H30583" s="4"/>
      <c r="M30583" s="5"/>
      <c r="N30583" s="6"/>
    </row>
    <row r="30584" spans="8:14" x14ac:dyDescent="0.55000000000000004">
      <c r="H30584" s="4"/>
      <c r="M30584" s="5"/>
      <c r="N30584" s="6"/>
    </row>
    <row r="30585" spans="8:14" x14ac:dyDescent="0.55000000000000004">
      <c r="H30585" s="4"/>
      <c r="M30585" s="5"/>
      <c r="N30585" s="6"/>
    </row>
    <row r="30586" spans="8:14" x14ac:dyDescent="0.55000000000000004">
      <c r="H30586" s="4"/>
      <c r="M30586" s="5"/>
      <c r="N30586" s="6"/>
    </row>
    <row r="30587" spans="8:14" x14ac:dyDescent="0.55000000000000004">
      <c r="H30587" s="4"/>
      <c r="M30587" s="5"/>
      <c r="N30587" s="6"/>
    </row>
    <row r="30588" spans="8:14" x14ac:dyDescent="0.55000000000000004">
      <c r="H30588" s="4"/>
      <c r="M30588" s="5"/>
      <c r="N30588" s="6"/>
    </row>
    <row r="30589" spans="8:14" x14ac:dyDescent="0.55000000000000004">
      <c r="H30589" s="4"/>
      <c r="M30589" s="5"/>
      <c r="N30589" s="6"/>
    </row>
    <row r="30590" spans="8:14" x14ac:dyDescent="0.55000000000000004">
      <c r="H30590" s="4"/>
      <c r="M30590" s="5"/>
      <c r="N30590" s="6"/>
    </row>
    <row r="30591" spans="8:14" x14ac:dyDescent="0.55000000000000004">
      <c r="H30591" s="4"/>
      <c r="M30591" s="5"/>
      <c r="N30591" s="6"/>
    </row>
    <row r="30592" spans="8:14" x14ac:dyDescent="0.55000000000000004">
      <c r="H30592" s="4"/>
      <c r="M30592" s="5"/>
      <c r="N30592" s="6"/>
    </row>
    <row r="30593" spans="8:14" x14ac:dyDescent="0.55000000000000004">
      <c r="H30593" s="4"/>
      <c r="M30593" s="5"/>
      <c r="N30593" s="6"/>
    </row>
    <row r="30594" spans="8:14" x14ac:dyDescent="0.55000000000000004">
      <c r="H30594" s="4"/>
      <c r="M30594" s="5"/>
      <c r="N30594" s="6"/>
    </row>
    <row r="30595" spans="8:14" x14ac:dyDescent="0.55000000000000004">
      <c r="H30595" s="4"/>
      <c r="M30595" s="5"/>
      <c r="N30595" s="6"/>
    </row>
    <row r="30596" spans="8:14" x14ac:dyDescent="0.55000000000000004">
      <c r="H30596" s="4"/>
      <c r="M30596" s="5"/>
      <c r="N30596" s="6"/>
    </row>
    <row r="30597" spans="8:14" x14ac:dyDescent="0.55000000000000004">
      <c r="H30597" s="4"/>
      <c r="M30597" s="5"/>
      <c r="N30597" s="6"/>
    </row>
    <row r="30598" spans="8:14" x14ac:dyDescent="0.55000000000000004">
      <c r="H30598" s="4"/>
      <c r="M30598" s="5"/>
      <c r="N30598" s="6"/>
    </row>
    <row r="30599" spans="8:14" x14ac:dyDescent="0.55000000000000004">
      <c r="H30599" s="4"/>
      <c r="M30599" s="5"/>
      <c r="N30599" s="6"/>
    </row>
    <row r="30600" spans="8:14" x14ac:dyDescent="0.55000000000000004">
      <c r="H30600" s="4"/>
      <c r="M30600" s="5"/>
      <c r="N30600" s="6"/>
    </row>
    <row r="30601" spans="8:14" x14ac:dyDescent="0.55000000000000004">
      <c r="H30601" s="4"/>
      <c r="M30601" s="5"/>
      <c r="N30601" s="6"/>
    </row>
    <row r="30602" spans="8:14" x14ac:dyDescent="0.55000000000000004">
      <c r="H30602" s="4"/>
      <c r="M30602" s="5"/>
      <c r="N30602" s="6"/>
    </row>
    <row r="30603" spans="8:14" x14ac:dyDescent="0.55000000000000004">
      <c r="H30603" s="4"/>
      <c r="M30603" s="5"/>
      <c r="N30603" s="6"/>
    </row>
    <row r="30604" spans="8:14" x14ac:dyDescent="0.55000000000000004">
      <c r="H30604" s="4"/>
      <c r="M30604" s="5"/>
      <c r="N30604" s="6"/>
    </row>
    <row r="30605" spans="8:14" x14ac:dyDescent="0.55000000000000004">
      <c r="H30605" s="4"/>
      <c r="M30605" s="5"/>
      <c r="N30605" s="6"/>
    </row>
    <row r="30606" spans="8:14" x14ac:dyDescent="0.55000000000000004">
      <c r="H30606" s="4"/>
      <c r="M30606" s="5"/>
      <c r="N30606" s="6"/>
    </row>
    <row r="30607" spans="8:14" x14ac:dyDescent="0.55000000000000004">
      <c r="H30607" s="4"/>
      <c r="M30607" s="5"/>
      <c r="N30607" s="6"/>
    </row>
    <row r="30608" spans="8:14" x14ac:dyDescent="0.55000000000000004">
      <c r="H30608" s="4"/>
      <c r="M30608" s="5"/>
      <c r="N30608" s="6"/>
    </row>
    <row r="30609" spans="8:14" x14ac:dyDescent="0.55000000000000004">
      <c r="H30609" s="4"/>
      <c r="M30609" s="5"/>
      <c r="N30609" s="6"/>
    </row>
    <row r="30610" spans="8:14" x14ac:dyDescent="0.55000000000000004">
      <c r="H30610" s="4"/>
      <c r="M30610" s="5"/>
      <c r="N30610" s="6"/>
    </row>
    <row r="30611" spans="8:14" x14ac:dyDescent="0.55000000000000004">
      <c r="H30611" s="4"/>
      <c r="M30611" s="5"/>
      <c r="N30611" s="6"/>
    </row>
    <row r="30612" spans="8:14" x14ac:dyDescent="0.55000000000000004">
      <c r="H30612" s="4"/>
      <c r="M30612" s="5"/>
      <c r="N30612" s="6"/>
    </row>
    <row r="30613" spans="8:14" x14ac:dyDescent="0.55000000000000004">
      <c r="H30613" s="4"/>
      <c r="M30613" s="5"/>
      <c r="N30613" s="6"/>
    </row>
    <row r="30614" spans="8:14" x14ac:dyDescent="0.55000000000000004">
      <c r="H30614" s="4"/>
      <c r="M30614" s="5"/>
      <c r="N30614" s="6"/>
    </row>
    <row r="30615" spans="8:14" x14ac:dyDescent="0.55000000000000004">
      <c r="H30615" s="4"/>
      <c r="M30615" s="5"/>
      <c r="N30615" s="6"/>
    </row>
    <row r="30616" spans="8:14" x14ac:dyDescent="0.55000000000000004">
      <c r="H30616" s="4"/>
      <c r="M30616" s="5"/>
      <c r="N30616" s="6"/>
    </row>
    <row r="30617" spans="8:14" x14ac:dyDescent="0.55000000000000004">
      <c r="H30617" s="4"/>
      <c r="M30617" s="5"/>
      <c r="N30617" s="6"/>
    </row>
    <row r="30618" spans="8:14" x14ac:dyDescent="0.55000000000000004">
      <c r="H30618" s="4"/>
      <c r="M30618" s="5"/>
      <c r="N30618" s="6"/>
    </row>
    <row r="30619" spans="8:14" x14ac:dyDescent="0.55000000000000004">
      <c r="H30619" s="4"/>
      <c r="M30619" s="5"/>
      <c r="N30619" s="6"/>
    </row>
    <row r="30620" spans="8:14" x14ac:dyDescent="0.55000000000000004">
      <c r="H30620" s="4"/>
      <c r="M30620" s="5"/>
      <c r="N30620" s="6"/>
    </row>
    <row r="30621" spans="8:14" x14ac:dyDescent="0.55000000000000004">
      <c r="H30621" s="4"/>
      <c r="M30621" s="5"/>
      <c r="N30621" s="6"/>
    </row>
    <row r="30622" spans="8:14" x14ac:dyDescent="0.55000000000000004">
      <c r="H30622" s="4"/>
      <c r="M30622" s="5"/>
      <c r="N30622" s="6"/>
    </row>
    <row r="30623" spans="8:14" x14ac:dyDescent="0.55000000000000004">
      <c r="H30623" s="4"/>
      <c r="M30623" s="5"/>
      <c r="N30623" s="6"/>
    </row>
    <row r="30624" spans="8:14" x14ac:dyDescent="0.55000000000000004">
      <c r="H30624" s="4"/>
      <c r="M30624" s="5"/>
      <c r="N30624" s="6"/>
    </row>
    <row r="30625" spans="8:14" x14ac:dyDescent="0.55000000000000004">
      <c r="H30625" s="4"/>
      <c r="M30625" s="5"/>
      <c r="N30625" s="6"/>
    </row>
    <row r="30626" spans="8:14" x14ac:dyDescent="0.55000000000000004">
      <c r="H30626" s="4"/>
      <c r="M30626" s="5"/>
      <c r="N30626" s="6"/>
    </row>
    <row r="30627" spans="8:14" x14ac:dyDescent="0.55000000000000004">
      <c r="H30627" s="4"/>
      <c r="M30627" s="5"/>
      <c r="N30627" s="6"/>
    </row>
    <row r="30628" spans="8:14" x14ac:dyDescent="0.55000000000000004">
      <c r="H30628" s="4"/>
      <c r="M30628" s="5"/>
      <c r="N30628" s="6"/>
    </row>
    <row r="30629" spans="8:14" x14ac:dyDescent="0.55000000000000004">
      <c r="H30629" s="4"/>
      <c r="M30629" s="5"/>
      <c r="N30629" s="6"/>
    </row>
    <row r="30630" spans="8:14" x14ac:dyDescent="0.55000000000000004">
      <c r="H30630" s="4"/>
      <c r="M30630" s="5"/>
      <c r="N30630" s="6"/>
    </row>
    <row r="30631" spans="8:14" x14ac:dyDescent="0.55000000000000004">
      <c r="H30631" s="4"/>
      <c r="M30631" s="5"/>
      <c r="N30631" s="6"/>
    </row>
    <row r="30632" spans="8:14" x14ac:dyDescent="0.55000000000000004">
      <c r="H30632" s="4"/>
      <c r="M30632" s="5"/>
      <c r="N30632" s="6"/>
    </row>
    <row r="30633" spans="8:14" x14ac:dyDescent="0.55000000000000004">
      <c r="H30633" s="4"/>
      <c r="M30633" s="5"/>
      <c r="N30633" s="6"/>
    </row>
    <row r="30634" spans="8:14" x14ac:dyDescent="0.55000000000000004">
      <c r="H30634" s="4"/>
      <c r="M30634" s="5"/>
      <c r="N30634" s="6"/>
    </row>
    <row r="30635" spans="8:14" x14ac:dyDescent="0.55000000000000004">
      <c r="H30635" s="4"/>
      <c r="M30635" s="5"/>
      <c r="N30635" s="6"/>
    </row>
    <row r="30636" spans="8:14" x14ac:dyDescent="0.55000000000000004">
      <c r="H30636" s="4"/>
      <c r="M30636" s="5"/>
      <c r="N30636" s="6"/>
    </row>
    <row r="30637" spans="8:14" x14ac:dyDescent="0.55000000000000004">
      <c r="H30637" s="4"/>
      <c r="M30637" s="5"/>
      <c r="N30637" s="6"/>
    </row>
    <row r="30638" spans="8:14" x14ac:dyDescent="0.55000000000000004">
      <c r="H30638" s="4"/>
      <c r="M30638" s="5"/>
      <c r="N30638" s="6"/>
    </row>
    <row r="30639" spans="8:14" x14ac:dyDescent="0.55000000000000004">
      <c r="H30639" s="4"/>
      <c r="M30639" s="5"/>
      <c r="N30639" s="6"/>
    </row>
    <row r="30640" spans="8:14" x14ac:dyDescent="0.55000000000000004">
      <c r="H30640" s="4"/>
      <c r="M30640" s="5"/>
      <c r="N30640" s="6"/>
    </row>
    <row r="30641" spans="8:14" x14ac:dyDescent="0.55000000000000004">
      <c r="H30641" s="4"/>
      <c r="M30641" s="5"/>
      <c r="N30641" s="6"/>
    </row>
    <row r="30642" spans="8:14" x14ac:dyDescent="0.55000000000000004">
      <c r="H30642" s="4"/>
      <c r="M30642" s="5"/>
      <c r="N30642" s="6"/>
    </row>
    <row r="30643" spans="8:14" x14ac:dyDescent="0.55000000000000004">
      <c r="H30643" s="4"/>
      <c r="M30643" s="5"/>
      <c r="N30643" s="6"/>
    </row>
    <row r="30644" spans="8:14" x14ac:dyDescent="0.55000000000000004">
      <c r="H30644" s="4"/>
      <c r="M30644" s="5"/>
      <c r="N30644" s="6"/>
    </row>
    <row r="30645" spans="8:14" x14ac:dyDescent="0.55000000000000004">
      <c r="H30645" s="4"/>
      <c r="M30645" s="5"/>
      <c r="N30645" s="6"/>
    </row>
    <row r="30646" spans="8:14" x14ac:dyDescent="0.55000000000000004">
      <c r="H30646" s="4"/>
      <c r="M30646" s="5"/>
      <c r="N30646" s="6"/>
    </row>
    <row r="30647" spans="8:14" x14ac:dyDescent="0.55000000000000004">
      <c r="H30647" s="4"/>
      <c r="M30647" s="5"/>
      <c r="N30647" s="6"/>
    </row>
    <row r="30648" spans="8:14" x14ac:dyDescent="0.55000000000000004">
      <c r="H30648" s="4"/>
      <c r="M30648" s="5"/>
      <c r="N30648" s="6"/>
    </row>
    <row r="30649" spans="8:14" x14ac:dyDescent="0.55000000000000004">
      <c r="H30649" s="4"/>
      <c r="M30649" s="5"/>
      <c r="N30649" s="6"/>
    </row>
    <row r="30650" spans="8:14" x14ac:dyDescent="0.55000000000000004">
      <c r="H30650" s="4"/>
      <c r="M30650" s="5"/>
      <c r="N30650" s="6"/>
    </row>
    <row r="30651" spans="8:14" x14ac:dyDescent="0.55000000000000004">
      <c r="H30651" s="4"/>
      <c r="M30651" s="5"/>
      <c r="N30651" s="6"/>
    </row>
    <row r="30652" spans="8:14" x14ac:dyDescent="0.55000000000000004">
      <c r="H30652" s="4"/>
      <c r="M30652" s="5"/>
      <c r="N30652" s="6"/>
    </row>
    <row r="30653" spans="8:14" x14ac:dyDescent="0.55000000000000004">
      <c r="H30653" s="4"/>
      <c r="M30653" s="5"/>
      <c r="N30653" s="6"/>
    </row>
    <row r="30654" spans="8:14" x14ac:dyDescent="0.55000000000000004">
      <c r="H30654" s="4"/>
      <c r="M30654" s="5"/>
      <c r="N30654" s="6"/>
    </row>
    <row r="30655" spans="8:14" x14ac:dyDescent="0.55000000000000004">
      <c r="H30655" s="4"/>
      <c r="M30655" s="5"/>
      <c r="N30655" s="6"/>
    </row>
    <row r="30656" spans="8:14" x14ac:dyDescent="0.55000000000000004">
      <c r="H30656" s="4"/>
      <c r="M30656" s="5"/>
      <c r="N30656" s="6"/>
    </row>
    <row r="30657" spans="8:14" x14ac:dyDescent="0.55000000000000004">
      <c r="H30657" s="4"/>
      <c r="M30657" s="5"/>
      <c r="N30657" s="6"/>
    </row>
    <row r="30658" spans="8:14" x14ac:dyDescent="0.55000000000000004">
      <c r="H30658" s="4"/>
      <c r="M30658" s="5"/>
      <c r="N30658" s="6"/>
    </row>
    <row r="30659" spans="8:14" x14ac:dyDescent="0.55000000000000004">
      <c r="H30659" s="4"/>
      <c r="M30659" s="5"/>
      <c r="N30659" s="6"/>
    </row>
    <row r="30660" spans="8:14" x14ac:dyDescent="0.55000000000000004">
      <c r="H30660" s="4"/>
      <c r="M30660" s="5"/>
      <c r="N30660" s="6"/>
    </row>
    <row r="30661" spans="8:14" x14ac:dyDescent="0.55000000000000004">
      <c r="H30661" s="4"/>
      <c r="M30661" s="5"/>
      <c r="N30661" s="6"/>
    </row>
    <row r="30662" spans="8:14" x14ac:dyDescent="0.55000000000000004">
      <c r="H30662" s="4"/>
      <c r="M30662" s="5"/>
      <c r="N30662" s="6"/>
    </row>
    <row r="30663" spans="8:14" x14ac:dyDescent="0.55000000000000004">
      <c r="H30663" s="4"/>
      <c r="M30663" s="5"/>
      <c r="N30663" s="6"/>
    </row>
    <row r="30664" spans="8:14" x14ac:dyDescent="0.55000000000000004">
      <c r="H30664" s="4"/>
      <c r="M30664" s="5"/>
      <c r="N30664" s="6"/>
    </row>
    <row r="30665" spans="8:14" x14ac:dyDescent="0.55000000000000004">
      <c r="H30665" s="4"/>
      <c r="M30665" s="5"/>
      <c r="N30665" s="6"/>
    </row>
    <row r="30666" spans="8:14" x14ac:dyDescent="0.55000000000000004">
      <c r="H30666" s="4"/>
      <c r="M30666" s="5"/>
      <c r="N30666" s="6"/>
    </row>
    <row r="30667" spans="8:14" x14ac:dyDescent="0.55000000000000004">
      <c r="H30667" s="4"/>
      <c r="M30667" s="5"/>
      <c r="N30667" s="6"/>
    </row>
    <row r="30668" spans="8:14" x14ac:dyDescent="0.55000000000000004">
      <c r="H30668" s="4"/>
      <c r="M30668" s="5"/>
      <c r="N30668" s="6"/>
    </row>
    <row r="30669" spans="8:14" x14ac:dyDescent="0.55000000000000004">
      <c r="H30669" s="4"/>
      <c r="M30669" s="5"/>
      <c r="N30669" s="6"/>
    </row>
    <row r="30670" spans="8:14" x14ac:dyDescent="0.55000000000000004">
      <c r="H30670" s="4"/>
      <c r="M30670" s="5"/>
      <c r="N30670" s="6"/>
    </row>
    <row r="30671" spans="8:14" x14ac:dyDescent="0.55000000000000004">
      <c r="H30671" s="4"/>
      <c r="M30671" s="5"/>
      <c r="N30671" s="6"/>
    </row>
    <row r="30672" spans="8:14" x14ac:dyDescent="0.55000000000000004">
      <c r="H30672" s="4"/>
      <c r="M30672" s="5"/>
      <c r="N30672" s="6"/>
    </row>
    <row r="30673" spans="8:14" x14ac:dyDescent="0.55000000000000004">
      <c r="H30673" s="4"/>
      <c r="M30673" s="5"/>
      <c r="N30673" s="6"/>
    </row>
    <row r="30674" spans="8:14" x14ac:dyDescent="0.55000000000000004">
      <c r="H30674" s="4"/>
      <c r="M30674" s="5"/>
      <c r="N30674" s="6"/>
    </row>
    <row r="30675" spans="8:14" x14ac:dyDescent="0.55000000000000004">
      <c r="H30675" s="4"/>
      <c r="M30675" s="5"/>
      <c r="N30675" s="6"/>
    </row>
    <row r="30676" spans="8:14" x14ac:dyDescent="0.55000000000000004">
      <c r="H30676" s="4"/>
      <c r="M30676" s="5"/>
      <c r="N30676" s="6"/>
    </row>
    <row r="30677" spans="8:14" x14ac:dyDescent="0.55000000000000004">
      <c r="H30677" s="4"/>
      <c r="M30677" s="5"/>
      <c r="N30677" s="6"/>
    </row>
    <row r="30678" spans="8:14" x14ac:dyDescent="0.55000000000000004">
      <c r="H30678" s="4"/>
      <c r="M30678" s="5"/>
      <c r="N30678" s="6"/>
    </row>
    <row r="30679" spans="8:14" x14ac:dyDescent="0.55000000000000004">
      <c r="H30679" s="4"/>
      <c r="M30679" s="5"/>
      <c r="N30679" s="6"/>
    </row>
    <row r="30680" spans="8:14" x14ac:dyDescent="0.55000000000000004">
      <c r="H30680" s="4"/>
      <c r="M30680" s="5"/>
      <c r="N30680" s="6"/>
    </row>
    <row r="30681" spans="8:14" x14ac:dyDescent="0.55000000000000004">
      <c r="H30681" s="4"/>
      <c r="M30681" s="5"/>
      <c r="N30681" s="6"/>
    </row>
    <row r="30682" spans="8:14" x14ac:dyDescent="0.55000000000000004">
      <c r="H30682" s="4"/>
      <c r="M30682" s="5"/>
      <c r="N30682" s="6"/>
    </row>
    <row r="30683" spans="8:14" x14ac:dyDescent="0.55000000000000004">
      <c r="H30683" s="4"/>
      <c r="M30683" s="5"/>
      <c r="N30683" s="6"/>
    </row>
    <row r="30684" spans="8:14" x14ac:dyDescent="0.55000000000000004">
      <c r="H30684" s="4"/>
      <c r="M30684" s="5"/>
      <c r="N30684" s="6"/>
    </row>
    <row r="30685" spans="8:14" x14ac:dyDescent="0.55000000000000004">
      <c r="H30685" s="4"/>
      <c r="M30685" s="5"/>
      <c r="N30685" s="6"/>
    </row>
    <row r="30686" spans="8:14" x14ac:dyDescent="0.55000000000000004">
      <c r="H30686" s="4"/>
      <c r="M30686" s="5"/>
      <c r="N30686" s="6"/>
    </row>
    <row r="30687" spans="8:14" x14ac:dyDescent="0.55000000000000004">
      <c r="H30687" s="4"/>
      <c r="M30687" s="5"/>
      <c r="N30687" s="6"/>
    </row>
    <row r="30688" spans="8:14" x14ac:dyDescent="0.55000000000000004">
      <c r="H30688" s="4"/>
      <c r="M30688" s="5"/>
      <c r="N30688" s="6"/>
    </row>
    <row r="30689" spans="8:14" x14ac:dyDescent="0.55000000000000004">
      <c r="H30689" s="4"/>
      <c r="M30689" s="5"/>
      <c r="N30689" s="6"/>
    </row>
    <row r="30690" spans="8:14" x14ac:dyDescent="0.55000000000000004">
      <c r="H30690" s="4"/>
      <c r="M30690" s="5"/>
      <c r="N30690" s="6"/>
    </row>
    <row r="30691" spans="8:14" x14ac:dyDescent="0.55000000000000004">
      <c r="H30691" s="4"/>
      <c r="M30691" s="5"/>
      <c r="N30691" s="6"/>
    </row>
    <row r="30692" spans="8:14" x14ac:dyDescent="0.55000000000000004">
      <c r="H30692" s="4"/>
      <c r="M30692" s="5"/>
      <c r="N30692" s="6"/>
    </row>
    <row r="30693" spans="8:14" x14ac:dyDescent="0.55000000000000004">
      <c r="H30693" s="4"/>
      <c r="M30693" s="5"/>
      <c r="N30693" s="6"/>
    </row>
    <row r="30694" spans="8:14" x14ac:dyDescent="0.55000000000000004">
      <c r="H30694" s="4"/>
      <c r="M30694" s="5"/>
      <c r="N30694" s="6"/>
    </row>
    <row r="30695" spans="8:14" x14ac:dyDescent="0.55000000000000004">
      <c r="H30695" s="4"/>
      <c r="M30695" s="5"/>
      <c r="N30695" s="6"/>
    </row>
    <row r="30696" spans="8:14" x14ac:dyDescent="0.55000000000000004">
      <c r="H30696" s="4"/>
      <c r="M30696" s="5"/>
      <c r="N30696" s="6"/>
    </row>
    <row r="30697" spans="8:14" x14ac:dyDescent="0.55000000000000004">
      <c r="H30697" s="4"/>
      <c r="M30697" s="5"/>
      <c r="N30697" s="6"/>
    </row>
    <row r="30698" spans="8:14" x14ac:dyDescent="0.55000000000000004">
      <c r="H30698" s="4"/>
      <c r="M30698" s="5"/>
      <c r="N30698" s="6"/>
    </row>
    <row r="30699" spans="8:14" x14ac:dyDescent="0.55000000000000004">
      <c r="H30699" s="4"/>
      <c r="M30699" s="5"/>
      <c r="N30699" s="6"/>
    </row>
    <row r="30700" spans="8:14" x14ac:dyDescent="0.55000000000000004">
      <c r="H30700" s="4"/>
      <c r="M30700" s="5"/>
      <c r="N30700" s="6"/>
    </row>
    <row r="30701" spans="8:14" x14ac:dyDescent="0.55000000000000004">
      <c r="H30701" s="4"/>
      <c r="M30701" s="5"/>
      <c r="N30701" s="6"/>
    </row>
    <row r="30702" spans="8:14" x14ac:dyDescent="0.55000000000000004">
      <c r="H30702" s="4"/>
      <c r="M30702" s="5"/>
      <c r="N30702" s="6"/>
    </row>
    <row r="30703" spans="8:14" x14ac:dyDescent="0.55000000000000004">
      <c r="H30703" s="4"/>
      <c r="M30703" s="5"/>
      <c r="N30703" s="6"/>
    </row>
    <row r="30704" spans="8:14" x14ac:dyDescent="0.55000000000000004">
      <c r="H30704" s="4"/>
      <c r="M30704" s="5"/>
      <c r="N30704" s="6"/>
    </row>
    <row r="30705" spans="8:14" x14ac:dyDescent="0.55000000000000004">
      <c r="H30705" s="4"/>
      <c r="M30705" s="5"/>
      <c r="N30705" s="6"/>
    </row>
    <row r="30706" spans="8:14" x14ac:dyDescent="0.55000000000000004">
      <c r="H30706" s="4"/>
      <c r="M30706" s="5"/>
      <c r="N30706" s="6"/>
    </row>
    <row r="30707" spans="8:14" x14ac:dyDescent="0.55000000000000004">
      <c r="H30707" s="4"/>
      <c r="M30707" s="5"/>
      <c r="N30707" s="6"/>
    </row>
    <row r="30708" spans="8:14" x14ac:dyDescent="0.55000000000000004">
      <c r="H30708" s="4"/>
      <c r="M30708" s="5"/>
      <c r="N30708" s="6"/>
    </row>
    <row r="30709" spans="8:14" x14ac:dyDescent="0.55000000000000004">
      <c r="H30709" s="4"/>
      <c r="M30709" s="5"/>
      <c r="N30709" s="6"/>
    </row>
    <row r="30710" spans="8:14" x14ac:dyDescent="0.55000000000000004">
      <c r="H30710" s="4"/>
      <c r="M30710" s="5"/>
      <c r="N30710" s="6"/>
    </row>
    <row r="30711" spans="8:14" x14ac:dyDescent="0.55000000000000004">
      <c r="H30711" s="4"/>
      <c r="M30711" s="5"/>
      <c r="N30711" s="6"/>
    </row>
    <row r="30712" spans="8:14" x14ac:dyDescent="0.55000000000000004">
      <c r="H30712" s="4"/>
      <c r="M30712" s="5"/>
      <c r="N30712" s="6"/>
    </row>
    <row r="30713" spans="8:14" x14ac:dyDescent="0.55000000000000004">
      <c r="H30713" s="4"/>
      <c r="M30713" s="5"/>
      <c r="N30713" s="6"/>
    </row>
    <row r="30714" spans="8:14" x14ac:dyDescent="0.55000000000000004">
      <c r="H30714" s="4"/>
      <c r="M30714" s="5"/>
      <c r="N30714" s="6"/>
    </row>
    <row r="30715" spans="8:14" x14ac:dyDescent="0.55000000000000004">
      <c r="H30715" s="4"/>
      <c r="M30715" s="5"/>
      <c r="N30715" s="6"/>
    </row>
    <row r="30716" spans="8:14" x14ac:dyDescent="0.55000000000000004">
      <c r="H30716" s="4"/>
      <c r="M30716" s="5"/>
      <c r="N30716" s="6"/>
    </row>
    <row r="30717" spans="8:14" x14ac:dyDescent="0.55000000000000004">
      <c r="H30717" s="4"/>
      <c r="M30717" s="5"/>
      <c r="N30717" s="6"/>
    </row>
    <row r="30718" spans="8:14" x14ac:dyDescent="0.55000000000000004">
      <c r="H30718" s="4"/>
      <c r="M30718" s="5"/>
      <c r="N30718" s="6"/>
    </row>
    <row r="30719" spans="8:14" x14ac:dyDescent="0.55000000000000004">
      <c r="H30719" s="4"/>
      <c r="M30719" s="5"/>
      <c r="N30719" s="6"/>
    </row>
    <row r="30720" spans="8:14" x14ac:dyDescent="0.55000000000000004">
      <c r="H30720" s="4"/>
      <c r="M30720" s="5"/>
      <c r="N30720" s="6"/>
    </row>
    <row r="30721" spans="8:14" x14ac:dyDescent="0.55000000000000004">
      <c r="H30721" s="4"/>
      <c r="M30721" s="5"/>
      <c r="N30721" s="6"/>
    </row>
    <row r="30722" spans="8:14" x14ac:dyDescent="0.55000000000000004">
      <c r="H30722" s="4"/>
      <c r="M30722" s="5"/>
      <c r="N30722" s="6"/>
    </row>
    <row r="30723" spans="8:14" x14ac:dyDescent="0.55000000000000004">
      <c r="H30723" s="4"/>
      <c r="M30723" s="5"/>
      <c r="N30723" s="6"/>
    </row>
    <row r="30724" spans="8:14" x14ac:dyDescent="0.55000000000000004">
      <c r="H30724" s="4"/>
      <c r="M30724" s="5"/>
      <c r="N30724" s="6"/>
    </row>
    <row r="30725" spans="8:14" x14ac:dyDescent="0.55000000000000004">
      <c r="H30725" s="4"/>
      <c r="M30725" s="5"/>
      <c r="N30725" s="6"/>
    </row>
    <row r="30726" spans="8:14" x14ac:dyDescent="0.55000000000000004">
      <c r="H30726" s="4"/>
      <c r="M30726" s="5"/>
      <c r="N30726" s="6"/>
    </row>
    <row r="30727" spans="8:14" x14ac:dyDescent="0.55000000000000004">
      <c r="H30727" s="4"/>
      <c r="M30727" s="5"/>
      <c r="N30727" s="6"/>
    </row>
    <row r="30728" spans="8:14" x14ac:dyDescent="0.55000000000000004">
      <c r="H30728" s="4"/>
      <c r="M30728" s="5"/>
      <c r="N30728" s="6"/>
    </row>
    <row r="30729" spans="8:14" x14ac:dyDescent="0.55000000000000004">
      <c r="H30729" s="4"/>
      <c r="M30729" s="5"/>
      <c r="N30729" s="6"/>
    </row>
    <row r="30730" spans="8:14" x14ac:dyDescent="0.55000000000000004">
      <c r="H30730" s="4"/>
      <c r="M30730" s="5"/>
      <c r="N30730" s="6"/>
    </row>
    <row r="30731" spans="8:14" x14ac:dyDescent="0.55000000000000004">
      <c r="H30731" s="4"/>
      <c r="M30731" s="5"/>
      <c r="N30731" s="6"/>
    </row>
    <row r="30732" spans="8:14" x14ac:dyDescent="0.55000000000000004">
      <c r="H30732" s="4"/>
      <c r="M30732" s="5"/>
      <c r="N30732" s="6"/>
    </row>
    <row r="30733" spans="8:14" x14ac:dyDescent="0.55000000000000004">
      <c r="H30733" s="4"/>
      <c r="M30733" s="5"/>
      <c r="N30733" s="6"/>
    </row>
    <row r="30734" spans="8:14" x14ac:dyDescent="0.55000000000000004">
      <c r="H30734" s="4"/>
      <c r="M30734" s="5"/>
      <c r="N30734" s="6"/>
    </row>
    <row r="30735" spans="8:14" x14ac:dyDescent="0.55000000000000004">
      <c r="H30735" s="4"/>
      <c r="M30735" s="5"/>
      <c r="N30735" s="6"/>
    </row>
    <row r="30736" spans="8:14" x14ac:dyDescent="0.55000000000000004">
      <c r="H30736" s="4"/>
      <c r="M30736" s="5"/>
      <c r="N30736" s="6"/>
    </row>
    <row r="30737" spans="8:14" x14ac:dyDescent="0.55000000000000004">
      <c r="H30737" s="4"/>
      <c r="M30737" s="5"/>
      <c r="N30737" s="6"/>
    </row>
    <row r="30738" spans="8:14" x14ac:dyDescent="0.55000000000000004">
      <c r="H30738" s="4"/>
      <c r="M30738" s="5"/>
      <c r="N30738" s="6"/>
    </row>
    <row r="30739" spans="8:14" x14ac:dyDescent="0.55000000000000004">
      <c r="H30739" s="4"/>
      <c r="M30739" s="5"/>
      <c r="N30739" s="6"/>
    </row>
    <row r="30740" spans="8:14" x14ac:dyDescent="0.55000000000000004">
      <c r="H30740" s="4"/>
      <c r="M30740" s="5"/>
      <c r="N30740" s="6"/>
    </row>
    <row r="30741" spans="8:14" x14ac:dyDescent="0.55000000000000004">
      <c r="H30741" s="4"/>
      <c r="M30741" s="5"/>
      <c r="N30741" s="6"/>
    </row>
    <row r="30742" spans="8:14" x14ac:dyDescent="0.55000000000000004">
      <c r="H30742" s="4"/>
      <c r="M30742" s="5"/>
      <c r="N30742" s="6"/>
    </row>
    <row r="30743" spans="8:14" x14ac:dyDescent="0.55000000000000004">
      <c r="H30743" s="4"/>
      <c r="M30743" s="5"/>
      <c r="N30743" s="6"/>
    </row>
    <row r="30744" spans="8:14" x14ac:dyDescent="0.55000000000000004">
      <c r="H30744" s="4"/>
      <c r="M30744" s="5"/>
      <c r="N30744" s="6"/>
    </row>
    <row r="30745" spans="8:14" x14ac:dyDescent="0.55000000000000004">
      <c r="H30745" s="4"/>
      <c r="M30745" s="5"/>
      <c r="N30745" s="6"/>
    </row>
    <row r="30746" spans="8:14" x14ac:dyDescent="0.55000000000000004">
      <c r="H30746" s="4"/>
      <c r="M30746" s="5"/>
      <c r="N30746" s="6"/>
    </row>
    <row r="30747" spans="8:14" x14ac:dyDescent="0.55000000000000004">
      <c r="H30747" s="4"/>
      <c r="M30747" s="5"/>
      <c r="N30747" s="6"/>
    </row>
    <row r="30748" spans="8:14" x14ac:dyDescent="0.55000000000000004">
      <c r="H30748" s="4"/>
      <c r="M30748" s="5"/>
      <c r="N30748" s="6"/>
    </row>
    <row r="30749" spans="8:14" x14ac:dyDescent="0.55000000000000004">
      <c r="H30749" s="4"/>
      <c r="M30749" s="5"/>
      <c r="N30749" s="6"/>
    </row>
    <row r="30750" spans="8:14" x14ac:dyDescent="0.55000000000000004">
      <c r="H30750" s="4"/>
      <c r="M30750" s="5"/>
      <c r="N30750" s="6"/>
    </row>
    <row r="30751" spans="8:14" x14ac:dyDescent="0.55000000000000004">
      <c r="H30751" s="4"/>
      <c r="M30751" s="5"/>
      <c r="N30751" s="6"/>
    </row>
    <row r="30752" spans="8:14" x14ac:dyDescent="0.55000000000000004">
      <c r="H30752" s="4"/>
      <c r="M30752" s="5"/>
      <c r="N30752" s="6"/>
    </row>
    <row r="30753" spans="8:14" x14ac:dyDescent="0.55000000000000004">
      <c r="H30753" s="4"/>
      <c r="M30753" s="5"/>
      <c r="N30753" s="6"/>
    </row>
    <row r="30754" spans="8:14" x14ac:dyDescent="0.55000000000000004">
      <c r="H30754" s="4"/>
      <c r="M30754" s="5"/>
      <c r="N30754" s="6"/>
    </row>
    <row r="30755" spans="8:14" x14ac:dyDescent="0.55000000000000004">
      <c r="H30755" s="4"/>
      <c r="M30755" s="5"/>
      <c r="N30755" s="6"/>
    </row>
    <row r="30756" spans="8:14" x14ac:dyDescent="0.55000000000000004">
      <c r="H30756" s="4"/>
      <c r="M30756" s="5"/>
      <c r="N30756" s="6"/>
    </row>
    <row r="30757" spans="8:14" x14ac:dyDescent="0.55000000000000004">
      <c r="H30757" s="4"/>
      <c r="M30757" s="5"/>
      <c r="N30757" s="6"/>
    </row>
    <row r="30758" spans="8:14" x14ac:dyDescent="0.55000000000000004">
      <c r="H30758" s="4"/>
      <c r="M30758" s="5"/>
      <c r="N30758" s="6"/>
    </row>
    <row r="30759" spans="8:14" x14ac:dyDescent="0.55000000000000004">
      <c r="H30759" s="4"/>
      <c r="M30759" s="5"/>
      <c r="N30759" s="6"/>
    </row>
    <row r="30760" spans="8:14" x14ac:dyDescent="0.55000000000000004">
      <c r="H30760" s="4"/>
      <c r="M30760" s="5"/>
      <c r="N30760" s="6"/>
    </row>
    <row r="30761" spans="8:14" x14ac:dyDescent="0.55000000000000004">
      <c r="H30761" s="4"/>
      <c r="M30761" s="5"/>
      <c r="N30761" s="6"/>
    </row>
    <row r="30762" spans="8:14" x14ac:dyDescent="0.55000000000000004">
      <c r="H30762" s="4"/>
      <c r="M30762" s="5"/>
      <c r="N30762" s="6"/>
    </row>
    <row r="30763" spans="8:14" x14ac:dyDescent="0.55000000000000004">
      <c r="H30763" s="4"/>
      <c r="M30763" s="5"/>
      <c r="N30763" s="6"/>
    </row>
    <row r="30764" spans="8:14" x14ac:dyDescent="0.55000000000000004">
      <c r="H30764" s="4"/>
      <c r="M30764" s="5"/>
      <c r="N30764" s="6"/>
    </row>
    <row r="30765" spans="8:14" x14ac:dyDescent="0.55000000000000004">
      <c r="H30765" s="4"/>
      <c r="M30765" s="5"/>
      <c r="N30765" s="6"/>
    </row>
    <row r="30766" spans="8:14" x14ac:dyDescent="0.55000000000000004">
      <c r="H30766" s="4"/>
      <c r="M30766" s="5"/>
      <c r="N30766" s="6"/>
    </row>
    <row r="30767" spans="8:14" x14ac:dyDescent="0.55000000000000004">
      <c r="H30767" s="4"/>
      <c r="M30767" s="5"/>
      <c r="N30767" s="6"/>
    </row>
    <row r="30768" spans="8:14" x14ac:dyDescent="0.55000000000000004">
      <c r="H30768" s="4"/>
      <c r="M30768" s="5"/>
      <c r="N30768" s="6"/>
    </row>
    <row r="30769" spans="8:14" x14ac:dyDescent="0.55000000000000004">
      <c r="H30769" s="4"/>
      <c r="M30769" s="5"/>
      <c r="N30769" s="6"/>
    </row>
    <row r="30770" spans="8:14" x14ac:dyDescent="0.55000000000000004">
      <c r="H30770" s="4"/>
      <c r="M30770" s="5"/>
      <c r="N30770" s="6"/>
    </row>
    <row r="30771" spans="8:14" x14ac:dyDescent="0.55000000000000004">
      <c r="H30771" s="4"/>
      <c r="M30771" s="5"/>
      <c r="N30771" s="6"/>
    </row>
    <row r="30772" spans="8:14" x14ac:dyDescent="0.55000000000000004">
      <c r="H30772" s="4"/>
      <c r="M30772" s="5"/>
      <c r="N30772" s="6"/>
    </row>
    <row r="30773" spans="8:14" x14ac:dyDescent="0.55000000000000004">
      <c r="H30773" s="4"/>
      <c r="M30773" s="5"/>
      <c r="N30773" s="6"/>
    </row>
    <row r="30774" spans="8:14" x14ac:dyDescent="0.55000000000000004">
      <c r="H30774" s="4"/>
      <c r="M30774" s="5"/>
      <c r="N30774" s="6"/>
    </row>
    <row r="30775" spans="8:14" x14ac:dyDescent="0.55000000000000004">
      <c r="H30775" s="4"/>
      <c r="M30775" s="5"/>
      <c r="N30775" s="6"/>
    </row>
    <row r="30776" spans="8:14" x14ac:dyDescent="0.55000000000000004">
      <c r="H30776" s="4"/>
      <c r="M30776" s="5"/>
      <c r="N30776" s="6"/>
    </row>
    <row r="30777" spans="8:14" x14ac:dyDescent="0.55000000000000004">
      <c r="H30777" s="4"/>
      <c r="M30777" s="5"/>
      <c r="N30777" s="6"/>
    </row>
    <row r="30778" spans="8:14" x14ac:dyDescent="0.55000000000000004">
      <c r="H30778" s="4"/>
      <c r="M30778" s="5"/>
      <c r="N30778" s="6"/>
    </row>
    <row r="30779" spans="8:14" x14ac:dyDescent="0.55000000000000004">
      <c r="H30779" s="4"/>
      <c r="M30779" s="5"/>
      <c r="N30779" s="6"/>
    </row>
    <row r="30780" spans="8:14" x14ac:dyDescent="0.55000000000000004">
      <c r="H30780" s="4"/>
      <c r="M30780" s="5"/>
      <c r="N30780" s="6"/>
    </row>
    <row r="30781" spans="8:14" x14ac:dyDescent="0.55000000000000004">
      <c r="H30781" s="4"/>
      <c r="M30781" s="5"/>
      <c r="N30781" s="6"/>
    </row>
    <row r="30782" spans="8:14" x14ac:dyDescent="0.55000000000000004">
      <c r="H30782" s="4"/>
      <c r="M30782" s="5"/>
      <c r="N30782" s="6"/>
    </row>
    <row r="30783" spans="8:14" x14ac:dyDescent="0.55000000000000004">
      <c r="H30783" s="4"/>
      <c r="M30783" s="5"/>
      <c r="N30783" s="6"/>
    </row>
    <row r="30784" spans="8:14" x14ac:dyDescent="0.55000000000000004">
      <c r="H30784" s="4"/>
      <c r="M30784" s="5"/>
      <c r="N30784" s="6"/>
    </row>
    <row r="30785" spans="8:14" x14ac:dyDescent="0.55000000000000004">
      <c r="H30785" s="4"/>
      <c r="M30785" s="5"/>
      <c r="N30785" s="6"/>
    </row>
    <row r="30786" spans="8:14" x14ac:dyDescent="0.55000000000000004">
      <c r="H30786" s="4"/>
      <c r="M30786" s="5"/>
      <c r="N30786" s="6"/>
    </row>
    <row r="30787" spans="8:14" x14ac:dyDescent="0.55000000000000004">
      <c r="H30787" s="4"/>
      <c r="M30787" s="5"/>
      <c r="N30787" s="6"/>
    </row>
    <row r="30788" spans="8:14" x14ac:dyDescent="0.55000000000000004">
      <c r="H30788" s="4"/>
      <c r="M30788" s="5"/>
      <c r="N30788" s="6"/>
    </row>
    <row r="30789" spans="8:14" x14ac:dyDescent="0.55000000000000004">
      <c r="H30789" s="4"/>
      <c r="M30789" s="5"/>
      <c r="N30789" s="6"/>
    </row>
    <row r="30790" spans="8:14" x14ac:dyDescent="0.55000000000000004">
      <c r="H30790" s="4"/>
      <c r="M30790" s="5"/>
      <c r="N30790" s="6"/>
    </row>
    <row r="30791" spans="8:14" x14ac:dyDescent="0.55000000000000004">
      <c r="H30791" s="4"/>
      <c r="M30791" s="5"/>
      <c r="N30791" s="6"/>
    </row>
    <row r="30792" spans="8:14" x14ac:dyDescent="0.55000000000000004">
      <c r="H30792" s="4"/>
      <c r="M30792" s="5"/>
      <c r="N30792" s="6"/>
    </row>
    <row r="30793" spans="8:14" x14ac:dyDescent="0.55000000000000004">
      <c r="H30793" s="4"/>
      <c r="M30793" s="5"/>
      <c r="N30793" s="6"/>
    </row>
    <row r="30794" spans="8:14" x14ac:dyDescent="0.55000000000000004">
      <c r="H30794" s="4"/>
      <c r="M30794" s="5"/>
      <c r="N30794" s="6"/>
    </row>
    <row r="30795" spans="8:14" x14ac:dyDescent="0.55000000000000004">
      <c r="H30795" s="4"/>
      <c r="M30795" s="5"/>
      <c r="N30795" s="6"/>
    </row>
    <row r="30796" spans="8:14" x14ac:dyDescent="0.55000000000000004">
      <c r="H30796" s="4"/>
      <c r="M30796" s="5"/>
      <c r="N30796" s="6"/>
    </row>
    <row r="30797" spans="8:14" x14ac:dyDescent="0.55000000000000004">
      <c r="H30797" s="4"/>
      <c r="M30797" s="5"/>
      <c r="N30797" s="6"/>
    </row>
    <row r="30798" spans="8:14" x14ac:dyDescent="0.55000000000000004">
      <c r="H30798" s="4"/>
      <c r="M30798" s="5"/>
      <c r="N30798" s="6"/>
    </row>
    <row r="30799" spans="8:14" x14ac:dyDescent="0.55000000000000004">
      <c r="H30799" s="4"/>
      <c r="M30799" s="5"/>
      <c r="N30799" s="6"/>
    </row>
    <row r="30800" spans="8:14" x14ac:dyDescent="0.55000000000000004">
      <c r="H30800" s="4"/>
      <c r="M30800" s="5"/>
      <c r="N30800" s="6"/>
    </row>
    <row r="30801" spans="8:14" x14ac:dyDescent="0.55000000000000004">
      <c r="H30801" s="4"/>
      <c r="M30801" s="5"/>
      <c r="N30801" s="6"/>
    </row>
    <row r="30802" spans="8:14" x14ac:dyDescent="0.55000000000000004">
      <c r="H30802" s="4"/>
      <c r="M30802" s="5"/>
      <c r="N30802" s="6"/>
    </row>
    <row r="30803" spans="8:14" x14ac:dyDescent="0.55000000000000004">
      <c r="H30803" s="4"/>
      <c r="M30803" s="5"/>
      <c r="N30803" s="6"/>
    </row>
    <row r="30804" spans="8:14" x14ac:dyDescent="0.55000000000000004">
      <c r="H30804" s="4"/>
      <c r="M30804" s="5"/>
      <c r="N30804" s="6"/>
    </row>
    <row r="30805" spans="8:14" x14ac:dyDescent="0.55000000000000004">
      <c r="H30805" s="4"/>
      <c r="M30805" s="5"/>
      <c r="N30805" s="6"/>
    </row>
    <row r="30806" spans="8:14" x14ac:dyDescent="0.55000000000000004">
      <c r="H30806" s="4"/>
      <c r="M30806" s="5"/>
      <c r="N30806" s="6"/>
    </row>
    <row r="30807" spans="8:14" x14ac:dyDescent="0.55000000000000004">
      <c r="H30807" s="4"/>
      <c r="M30807" s="5"/>
      <c r="N30807" s="6"/>
    </row>
    <row r="30808" spans="8:14" x14ac:dyDescent="0.55000000000000004">
      <c r="H30808" s="4"/>
      <c r="M30808" s="5"/>
      <c r="N30808" s="6"/>
    </row>
    <row r="30809" spans="8:14" x14ac:dyDescent="0.55000000000000004">
      <c r="H30809" s="4"/>
      <c r="M30809" s="5"/>
      <c r="N30809" s="6"/>
    </row>
    <row r="30810" spans="8:14" x14ac:dyDescent="0.55000000000000004">
      <c r="H30810" s="4"/>
      <c r="M30810" s="5"/>
      <c r="N30810" s="6"/>
    </row>
    <row r="30811" spans="8:14" x14ac:dyDescent="0.55000000000000004">
      <c r="H30811" s="4"/>
      <c r="M30811" s="5"/>
      <c r="N30811" s="6"/>
    </row>
    <row r="30812" spans="8:14" x14ac:dyDescent="0.55000000000000004">
      <c r="H30812" s="4"/>
      <c r="M30812" s="5"/>
      <c r="N30812" s="6"/>
    </row>
    <row r="30813" spans="8:14" x14ac:dyDescent="0.55000000000000004">
      <c r="H30813" s="4"/>
      <c r="M30813" s="5"/>
      <c r="N30813" s="6"/>
    </row>
    <row r="30814" spans="8:14" x14ac:dyDescent="0.55000000000000004">
      <c r="H30814" s="4"/>
      <c r="M30814" s="5"/>
      <c r="N30814" s="6"/>
    </row>
    <row r="30815" spans="8:14" x14ac:dyDescent="0.55000000000000004">
      <c r="H30815" s="4"/>
      <c r="M30815" s="5"/>
      <c r="N30815" s="6"/>
    </row>
    <row r="30816" spans="8:14" x14ac:dyDescent="0.55000000000000004">
      <c r="H30816" s="4"/>
      <c r="M30816" s="5"/>
      <c r="N30816" s="6"/>
    </row>
    <row r="30817" spans="8:14" x14ac:dyDescent="0.55000000000000004">
      <c r="H30817" s="4"/>
      <c r="M30817" s="5"/>
      <c r="N30817" s="6"/>
    </row>
    <row r="30818" spans="8:14" x14ac:dyDescent="0.55000000000000004">
      <c r="H30818" s="4"/>
      <c r="M30818" s="5"/>
      <c r="N30818" s="6"/>
    </row>
    <row r="30819" spans="8:14" x14ac:dyDescent="0.55000000000000004">
      <c r="H30819" s="4"/>
      <c r="M30819" s="5"/>
      <c r="N30819" s="6"/>
    </row>
    <row r="30820" spans="8:14" x14ac:dyDescent="0.55000000000000004">
      <c r="H30820" s="4"/>
      <c r="M30820" s="5"/>
      <c r="N30820" s="6"/>
    </row>
    <row r="30821" spans="8:14" x14ac:dyDescent="0.55000000000000004">
      <c r="H30821" s="4"/>
      <c r="M30821" s="5"/>
      <c r="N30821" s="6"/>
    </row>
    <row r="30822" spans="8:14" x14ac:dyDescent="0.55000000000000004">
      <c r="H30822" s="4"/>
      <c r="M30822" s="5"/>
      <c r="N30822" s="6"/>
    </row>
    <row r="30823" spans="8:14" x14ac:dyDescent="0.55000000000000004">
      <c r="H30823" s="4"/>
      <c r="M30823" s="5"/>
      <c r="N30823" s="6"/>
    </row>
    <row r="30824" spans="8:14" x14ac:dyDescent="0.55000000000000004">
      <c r="H30824" s="4"/>
      <c r="M30824" s="5"/>
      <c r="N30824" s="6"/>
    </row>
    <row r="30825" spans="8:14" x14ac:dyDescent="0.55000000000000004">
      <c r="H30825" s="4"/>
      <c r="M30825" s="5"/>
      <c r="N30825" s="6"/>
    </row>
    <row r="30826" spans="8:14" x14ac:dyDescent="0.55000000000000004">
      <c r="H30826" s="4"/>
      <c r="M30826" s="5"/>
      <c r="N30826" s="6"/>
    </row>
    <row r="30827" spans="8:14" x14ac:dyDescent="0.55000000000000004">
      <c r="H30827" s="4"/>
      <c r="M30827" s="5"/>
      <c r="N30827" s="6"/>
    </row>
    <row r="30828" spans="8:14" x14ac:dyDescent="0.55000000000000004">
      <c r="H30828" s="4"/>
      <c r="M30828" s="5"/>
      <c r="N30828" s="6"/>
    </row>
    <row r="30829" spans="8:14" x14ac:dyDescent="0.55000000000000004">
      <c r="H30829" s="4"/>
      <c r="M30829" s="5"/>
      <c r="N30829" s="6"/>
    </row>
    <row r="30830" spans="8:14" x14ac:dyDescent="0.55000000000000004">
      <c r="H30830" s="4"/>
      <c r="M30830" s="5"/>
      <c r="N30830" s="6"/>
    </row>
    <row r="30831" spans="8:14" x14ac:dyDescent="0.55000000000000004">
      <c r="H30831" s="4"/>
      <c r="M30831" s="5"/>
      <c r="N30831" s="6"/>
    </row>
    <row r="30832" spans="8:14" x14ac:dyDescent="0.55000000000000004">
      <c r="H30832" s="4"/>
      <c r="M30832" s="5"/>
      <c r="N30832" s="6"/>
    </row>
    <row r="30833" spans="8:14" x14ac:dyDescent="0.55000000000000004">
      <c r="H30833" s="4"/>
      <c r="M30833" s="5"/>
      <c r="N30833" s="6"/>
    </row>
    <row r="30834" spans="8:14" x14ac:dyDescent="0.55000000000000004">
      <c r="H30834" s="4"/>
      <c r="M30834" s="5"/>
      <c r="N30834" s="6"/>
    </row>
    <row r="30835" spans="8:14" x14ac:dyDescent="0.55000000000000004">
      <c r="H30835" s="4"/>
      <c r="M30835" s="5"/>
      <c r="N30835" s="6"/>
    </row>
    <row r="30836" spans="8:14" x14ac:dyDescent="0.55000000000000004">
      <c r="H30836" s="4"/>
      <c r="M30836" s="5"/>
      <c r="N30836" s="6"/>
    </row>
    <row r="30837" spans="8:14" x14ac:dyDescent="0.55000000000000004">
      <c r="H30837" s="4"/>
      <c r="M30837" s="5"/>
      <c r="N30837" s="6"/>
    </row>
    <row r="30838" spans="8:14" x14ac:dyDescent="0.55000000000000004">
      <c r="H30838" s="4"/>
      <c r="M30838" s="5"/>
      <c r="N30838" s="6"/>
    </row>
    <row r="30839" spans="8:14" x14ac:dyDescent="0.55000000000000004">
      <c r="H30839" s="4"/>
      <c r="M30839" s="5"/>
      <c r="N30839" s="6"/>
    </row>
    <row r="30840" spans="8:14" x14ac:dyDescent="0.55000000000000004">
      <c r="H30840" s="4"/>
      <c r="M30840" s="5"/>
      <c r="N30840" s="6"/>
    </row>
    <row r="30841" spans="8:14" x14ac:dyDescent="0.55000000000000004">
      <c r="H30841" s="4"/>
      <c r="M30841" s="5"/>
      <c r="N30841" s="6"/>
    </row>
    <row r="30842" spans="8:14" x14ac:dyDescent="0.55000000000000004">
      <c r="H30842" s="4"/>
      <c r="M30842" s="5"/>
      <c r="N30842" s="6"/>
    </row>
    <row r="30843" spans="8:14" x14ac:dyDescent="0.55000000000000004">
      <c r="H30843" s="4"/>
      <c r="M30843" s="5"/>
      <c r="N30843" s="6"/>
    </row>
    <row r="30844" spans="8:14" x14ac:dyDescent="0.55000000000000004">
      <c r="H30844" s="4"/>
      <c r="M30844" s="5"/>
      <c r="N30844" s="6"/>
    </row>
    <row r="30845" spans="8:14" x14ac:dyDescent="0.55000000000000004">
      <c r="H30845" s="4"/>
      <c r="M30845" s="5"/>
      <c r="N30845" s="6"/>
    </row>
    <row r="30846" spans="8:14" x14ac:dyDescent="0.55000000000000004">
      <c r="H30846" s="4"/>
      <c r="M30846" s="5"/>
      <c r="N30846" s="6"/>
    </row>
    <row r="30847" spans="8:14" x14ac:dyDescent="0.55000000000000004">
      <c r="H30847" s="4"/>
      <c r="M30847" s="5"/>
      <c r="N30847" s="6"/>
    </row>
    <row r="30848" spans="8:14" x14ac:dyDescent="0.55000000000000004">
      <c r="H30848" s="4"/>
      <c r="M30848" s="5"/>
      <c r="N30848" s="6"/>
    </row>
    <row r="30849" spans="8:14" x14ac:dyDescent="0.55000000000000004">
      <c r="H30849" s="4"/>
      <c r="M30849" s="5"/>
      <c r="N30849" s="6"/>
    </row>
    <row r="30850" spans="8:14" x14ac:dyDescent="0.55000000000000004">
      <c r="H30850" s="4"/>
      <c r="M30850" s="5"/>
      <c r="N30850" s="6"/>
    </row>
    <row r="30851" spans="8:14" x14ac:dyDescent="0.55000000000000004">
      <c r="H30851" s="4"/>
      <c r="M30851" s="5"/>
      <c r="N30851" s="6"/>
    </row>
    <row r="30852" spans="8:14" x14ac:dyDescent="0.55000000000000004">
      <c r="H30852" s="4"/>
      <c r="M30852" s="5"/>
      <c r="N30852" s="6"/>
    </row>
    <row r="30853" spans="8:14" x14ac:dyDescent="0.55000000000000004">
      <c r="H30853" s="4"/>
      <c r="M30853" s="5"/>
      <c r="N30853" s="6"/>
    </row>
    <row r="30854" spans="8:14" x14ac:dyDescent="0.55000000000000004">
      <c r="H30854" s="4"/>
      <c r="M30854" s="5"/>
      <c r="N30854" s="6"/>
    </row>
    <row r="30855" spans="8:14" x14ac:dyDescent="0.55000000000000004">
      <c r="H30855" s="4"/>
      <c r="M30855" s="5"/>
      <c r="N30855" s="6"/>
    </row>
    <row r="30856" spans="8:14" x14ac:dyDescent="0.55000000000000004">
      <c r="H30856" s="4"/>
      <c r="M30856" s="5"/>
      <c r="N30856" s="6"/>
    </row>
    <row r="30857" spans="8:14" x14ac:dyDescent="0.55000000000000004">
      <c r="H30857" s="4"/>
      <c r="M30857" s="5"/>
      <c r="N30857" s="6"/>
    </row>
    <row r="30858" spans="8:14" x14ac:dyDescent="0.55000000000000004">
      <c r="H30858" s="4"/>
      <c r="M30858" s="5"/>
      <c r="N30858" s="6"/>
    </row>
    <row r="30859" spans="8:14" x14ac:dyDescent="0.55000000000000004">
      <c r="H30859" s="4"/>
      <c r="M30859" s="5"/>
      <c r="N30859" s="6"/>
    </row>
    <row r="30860" spans="8:14" x14ac:dyDescent="0.55000000000000004">
      <c r="H30860" s="4"/>
      <c r="M30860" s="5"/>
      <c r="N30860" s="6"/>
    </row>
    <row r="30861" spans="8:14" x14ac:dyDescent="0.55000000000000004">
      <c r="H30861" s="4"/>
      <c r="M30861" s="5"/>
      <c r="N30861" s="6"/>
    </row>
    <row r="30862" spans="8:14" x14ac:dyDescent="0.55000000000000004">
      <c r="H30862" s="4"/>
      <c r="M30862" s="5"/>
      <c r="N30862" s="6"/>
    </row>
    <row r="30863" spans="8:14" x14ac:dyDescent="0.55000000000000004">
      <c r="H30863" s="4"/>
      <c r="M30863" s="5"/>
      <c r="N30863" s="6"/>
    </row>
    <row r="30864" spans="8:14" x14ac:dyDescent="0.55000000000000004">
      <c r="H30864" s="4"/>
      <c r="M30864" s="5"/>
      <c r="N30864" s="6"/>
    </row>
    <row r="30865" spans="8:14" x14ac:dyDescent="0.55000000000000004">
      <c r="H30865" s="4"/>
      <c r="M30865" s="5"/>
      <c r="N30865" s="6"/>
    </row>
    <row r="30866" spans="8:14" x14ac:dyDescent="0.55000000000000004">
      <c r="H30866" s="4"/>
      <c r="M30866" s="5"/>
      <c r="N30866" s="6"/>
    </row>
    <row r="30867" spans="8:14" x14ac:dyDescent="0.55000000000000004">
      <c r="H30867" s="4"/>
      <c r="M30867" s="5"/>
      <c r="N30867" s="6"/>
    </row>
    <row r="30868" spans="8:14" x14ac:dyDescent="0.55000000000000004">
      <c r="H30868" s="4"/>
      <c r="M30868" s="5"/>
      <c r="N30868" s="6"/>
    </row>
    <row r="30869" spans="8:14" x14ac:dyDescent="0.55000000000000004">
      <c r="H30869" s="4"/>
      <c r="M30869" s="5"/>
      <c r="N30869" s="6"/>
    </row>
    <row r="30870" spans="8:14" x14ac:dyDescent="0.55000000000000004">
      <c r="H30870" s="4"/>
      <c r="M30870" s="5"/>
      <c r="N30870" s="6"/>
    </row>
    <row r="30871" spans="8:14" x14ac:dyDescent="0.55000000000000004">
      <c r="H30871" s="4"/>
      <c r="M30871" s="5"/>
      <c r="N30871" s="6"/>
    </row>
    <row r="30872" spans="8:14" x14ac:dyDescent="0.55000000000000004">
      <c r="H30872" s="4"/>
      <c r="M30872" s="5"/>
      <c r="N30872" s="6"/>
    </row>
    <row r="30873" spans="8:14" x14ac:dyDescent="0.55000000000000004">
      <c r="H30873" s="4"/>
      <c r="M30873" s="5"/>
      <c r="N30873" s="6"/>
    </row>
    <row r="30874" spans="8:14" x14ac:dyDescent="0.55000000000000004">
      <c r="H30874" s="4"/>
      <c r="M30874" s="5"/>
      <c r="N30874" s="6"/>
    </row>
    <row r="30875" spans="8:14" x14ac:dyDescent="0.55000000000000004">
      <c r="H30875" s="4"/>
      <c r="M30875" s="5"/>
      <c r="N30875" s="6"/>
    </row>
    <row r="30876" spans="8:14" x14ac:dyDescent="0.55000000000000004">
      <c r="H30876" s="4"/>
      <c r="M30876" s="5"/>
      <c r="N30876" s="6"/>
    </row>
    <row r="30877" spans="8:14" x14ac:dyDescent="0.55000000000000004">
      <c r="H30877" s="4"/>
      <c r="M30877" s="5"/>
      <c r="N30877" s="6"/>
    </row>
    <row r="30878" spans="8:14" x14ac:dyDescent="0.55000000000000004">
      <c r="H30878" s="4"/>
      <c r="M30878" s="5"/>
      <c r="N30878" s="6"/>
    </row>
    <row r="30879" spans="8:14" x14ac:dyDescent="0.55000000000000004">
      <c r="H30879" s="4"/>
      <c r="M30879" s="5"/>
      <c r="N30879" s="6"/>
    </row>
    <row r="30880" spans="8:14" x14ac:dyDescent="0.55000000000000004">
      <c r="H30880" s="4"/>
      <c r="M30880" s="5"/>
      <c r="N30880" s="6"/>
    </row>
    <row r="30881" spans="8:14" x14ac:dyDescent="0.55000000000000004">
      <c r="H30881" s="4"/>
      <c r="M30881" s="5"/>
      <c r="N30881" s="6"/>
    </row>
    <row r="30882" spans="8:14" x14ac:dyDescent="0.55000000000000004">
      <c r="H30882" s="4"/>
      <c r="M30882" s="5"/>
      <c r="N30882" s="6"/>
    </row>
    <row r="30883" spans="8:14" x14ac:dyDescent="0.55000000000000004">
      <c r="H30883" s="4"/>
      <c r="M30883" s="5"/>
      <c r="N30883" s="6"/>
    </row>
    <row r="30884" spans="8:14" x14ac:dyDescent="0.55000000000000004">
      <c r="H30884" s="4"/>
      <c r="M30884" s="5"/>
      <c r="N30884" s="6"/>
    </row>
    <row r="30885" spans="8:14" x14ac:dyDescent="0.55000000000000004">
      <c r="H30885" s="4"/>
      <c r="M30885" s="5"/>
      <c r="N30885" s="6"/>
    </row>
    <row r="30886" spans="8:14" x14ac:dyDescent="0.55000000000000004">
      <c r="H30886" s="4"/>
      <c r="M30886" s="5"/>
      <c r="N30886" s="6"/>
    </row>
    <row r="30887" spans="8:14" x14ac:dyDescent="0.55000000000000004">
      <c r="H30887" s="4"/>
      <c r="M30887" s="5"/>
      <c r="N30887" s="6"/>
    </row>
    <row r="30888" spans="8:14" x14ac:dyDescent="0.55000000000000004">
      <c r="H30888" s="4"/>
      <c r="M30888" s="5"/>
      <c r="N30888" s="6"/>
    </row>
    <row r="30889" spans="8:14" x14ac:dyDescent="0.55000000000000004">
      <c r="H30889" s="4"/>
      <c r="M30889" s="5"/>
      <c r="N30889" s="6"/>
    </row>
    <row r="30890" spans="8:14" x14ac:dyDescent="0.55000000000000004">
      <c r="H30890" s="4"/>
      <c r="M30890" s="5"/>
      <c r="N30890" s="6"/>
    </row>
    <row r="30891" spans="8:14" x14ac:dyDescent="0.55000000000000004">
      <c r="H30891" s="4"/>
      <c r="M30891" s="5"/>
      <c r="N30891" s="6"/>
    </row>
    <row r="30892" spans="8:14" x14ac:dyDescent="0.55000000000000004">
      <c r="H30892" s="4"/>
      <c r="M30892" s="5"/>
      <c r="N30892" s="6"/>
    </row>
    <row r="30893" spans="8:14" x14ac:dyDescent="0.55000000000000004">
      <c r="H30893" s="4"/>
      <c r="M30893" s="5"/>
      <c r="N30893" s="6"/>
    </row>
    <row r="30894" spans="8:14" x14ac:dyDescent="0.55000000000000004">
      <c r="H30894" s="4"/>
      <c r="M30894" s="5"/>
      <c r="N30894" s="6"/>
    </row>
    <row r="30895" spans="8:14" x14ac:dyDescent="0.55000000000000004">
      <c r="H30895" s="4"/>
      <c r="M30895" s="5"/>
      <c r="N30895" s="6"/>
    </row>
    <row r="30896" spans="8:14" x14ac:dyDescent="0.55000000000000004">
      <c r="H30896" s="4"/>
      <c r="M30896" s="5"/>
      <c r="N30896" s="6"/>
    </row>
    <row r="30897" spans="8:14" x14ac:dyDescent="0.55000000000000004">
      <c r="H30897" s="4"/>
      <c r="M30897" s="5"/>
      <c r="N30897" s="6"/>
    </row>
    <row r="30898" spans="8:14" x14ac:dyDescent="0.55000000000000004">
      <c r="H30898" s="4"/>
      <c r="M30898" s="5"/>
      <c r="N30898" s="6"/>
    </row>
    <row r="30899" spans="8:14" x14ac:dyDescent="0.55000000000000004">
      <c r="H30899" s="4"/>
      <c r="M30899" s="5"/>
      <c r="N30899" s="6"/>
    </row>
    <row r="30900" spans="8:14" x14ac:dyDescent="0.55000000000000004">
      <c r="H30900" s="4"/>
      <c r="M30900" s="5"/>
      <c r="N30900" s="6"/>
    </row>
    <row r="30901" spans="8:14" x14ac:dyDescent="0.55000000000000004">
      <c r="H30901" s="4"/>
      <c r="M30901" s="5"/>
      <c r="N30901" s="6"/>
    </row>
    <row r="30902" spans="8:14" x14ac:dyDescent="0.55000000000000004">
      <c r="H30902" s="4"/>
      <c r="M30902" s="5"/>
      <c r="N30902" s="6"/>
    </row>
    <row r="30903" spans="8:14" x14ac:dyDescent="0.55000000000000004">
      <c r="H30903" s="4"/>
      <c r="M30903" s="5"/>
      <c r="N30903" s="6"/>
    </row>
    <row r="30904" spans="8:14" x14ac:dyDescent="0.55000000000000004">
      <c r="H30904" s="4"/>
      <c r="M30904" s="5"/>
      <c r="N30904" s="6"/>
    </row>
    <row r="30905" spans="8:14" x14ac:dyDescent="0.55000000000000004">
      <c r="H30905" s="4"/>
      <c r="M30905" s="5"/>
      <c r="N30905" s="6"/>
    </row>
    <row r="30906" spans="8:14" x14ac:dyDescent="0.55000000000000004">
      <c r="H30906" s="4"/>
      <c r="M30906" s="5"/>
      <c r="N30906" s="6"/>
    </row>
    <row r="30907" spans="8:14" x14ac:dyDescent="0.55000000000000004">
      <c r="H30907" s="4"/>
      <c r="M30907" s="5"/>
      <c r="N30907" s="6"/>
    </row>
    <row r="30908" spans="8:14" x14ac:dyDescent="0.55000000000000004">
      <c r="H30908" s="4"/>
      <c r="M30908" s="5"/>
      <c r="N30908" s="6"/>
    </row>
    <row r="30909" spans="8:14" x14ac:dyDescent="0.55000000000000004">
      <c r="H30909" s="4"/>
      <c r="M30909" s="5"/>
      <c r="N30909" s="6"/>
    </row>
    <row r="30910" spans="8:14" x14ac:dyDescent="0.55000000000000004">
      <c r="H30910" s="4"/>
      <c r="M30910" s="5"/>
      <c r="N30910" s="6"/>
    </row>
    <row r="30911" spans="8:14" x14ac:dyDescent="0.55000000000000004">
      <c r="H30911" s="4"/>
      <c r="M30911" s="5"/>
      <c r="N30911" s="6"/>
    </row>
    <row r="30912" spans="8:14" x14ac:dyDescent="0.55000000000000004">
      <c r="H30912" s="4"/>
      <c r="M30912" s="5"/>
      <c r="N30912" s="6"/>
    </row>
    <row r="30913" spans="8:14" x14ac:dyDescent="0.55000000000000004">
      <c r="H30913" s="4"/>
      <c r="M30913" s="5"/>
      <c r="N30913" s="6"/>
    </row>
    <row r="30914" spans="8:14" x14ac:dyDescent="0.55000000000000004">
      <c r="H30914" s="4"/>
      <c r="M30914" s="5"/>
      <c r="N30914" s="6"/>
    </row>
    <row r="30915" spans="8:14" x14ac:dyDescent="0.55000000000000004">
      <c r="H30915" s="4"/>
      <c r="M30915" s="5"/>
      <c r="N30915" s="6"/>
    </row>
    <row r="30916" spans="8:14" x14ac:dyDescent="0.55000000000000004">
      <c r="H30916" s="4"/>
      <c r="M30916" s="5"/>
      <c r="N30916" s="6"/>
    </row>
    <row r="30917" spans="8:14" x14ac:dyDescent="0.55000000000000004">
      <c r="H30917" s="4"/>
      <c r="M30917" s="5"/>
      <c r="N30917" s="6"/>
    </row>
    <row r="30918" spans="8:14" x14ac:dyDescent="0.55000000000000004">
      <c r="H30918" s="4"/>
      <c r="M30918" s="5"/>
      <c r="N30918" s="6"/>
    </row>
    <row r="30919" spans="8:14" x14ac:dyDescent="0.55000000000000004">
      <c r="H30919" s="4"/>
      <c r="M30919" s="5"/>
      <c r="N30919" s="6"/>
    </row>
    <row r="30920" spans="8:14" x14ac:dyDescent="0.55000000000000004">
      <c r="H30920" s="4"/>
      <c r="M30920" s="5"/>
      <c r="N30920" s="6"/>
    </row>
    <row r="30921" spans="8:14" x14ac:dyDescent="0.55000000000000004">
      <c r="H30921" s="4"/>
      <c r="M30921" s="5"/>
      <c r="N30921" s="6"/>
    </row>
    <row r="30922" spans="8:14" x14ac:dyDescent="0.55000000000000004">
      <c r="H30922" s="4"/>
      <c r="M30922" s="5"/>
      <c r="N30922" s="6"/>
    </row>
    <row r="30923" spans="8:14" x14ac:dyDescent="0.55000000000000004">
      <c r="H30923" s="4"/>
      <c r="M30923" s="5"/>
      <c r="N30923" s="6"/>
    </row>
    <row r="30924" spans="8:14" x14ac:dyDescent="0.55000000000000004">
      <c r="H30924" s="4"/>
      <c r="M30924" s="5"/>
      <c r="N30924" s="6"/>
    </row>
    <row r="30925" spans="8:14" x14ac:dyDescent="0.55000000000000004">
      <c r="H30925" s="4"/>
      <c r="M30925" s="5"/>
      <c r="N30925" s="6"/>
    </row>
    <row r="30926" spans="8:14" x14ac:dyDescent="0.55000000000000004">
      <c r="H30926" s="4"/>
      <c r="M30926" s="5"/>
      <c r="N30926" s="6"/>
    </row>
    <row r="30927" spans="8:14" x14ac:dyDescent="0.55000000000000004">
      <c r="H30927" s="4"/>
      <c r="M30927" s="5"/>
      <c r="N30927" s="6"/>
    </row>
    <row r="30928" spans="8:14" x14ac:dyDescent="0.55000000000000004">
      <c r="H30928" s="4"/>
      <c r="M30928" s="5"/>
      <c r="N30928" s="6"/>
    </row>
    <row r="30929" spans="8:14" x14ac:dyDescent="0.55000000000000004">
      <c r="H30929" s="4"/>
      <c r="M30929" s="5"/>
      <c r="N30929" s="6"/>
    </row>
    <row r="30930" spans="8:14" x14ac:dyDescent="0.55000000000000004">
      <c r="H30930" s="4"/>
      <c r="M30930" s="5"/>
      <c r="N30930" s="6"/>
    </row>
    <row r="30931" spans="8:14" x14ac:dyDescent="0.55000000000000004">
      <c r="H30931" s="4"/>
      <c r="M30931" s="5"/>
      <c r="N30931" s="6"/>
    </row>
    <row r="30932" spans="8:14" x14ac:dyDescent="0.55000000000000004">
      <c r="H30932" s="4"/>
      <c r="M30932" s="5"/>
      <c r="N30932" s="6"/>
    </row>
    <row r="30933" spans="8:14" x14ac:dyDescent="0.55000000000000004">
      <c r="H30933" s="4"/>
      <c r="M30933" s="5"/>
      <c r="N30933" s="6"/>
    </row>
    <row r="30934" spans="8:14" x14ac:dyDescent="0.55000000000000004">
      <c r="H30934" s="4"/>
      <c r="M30934" s="5"/>
      <c r="N30934" s="6"/>
    </row>
    <row r="30935" spans="8:14" x14ac:dyDescent="0.55000000000000004">
      <c r="H30935" s="4"/>
      <c r="M30935" s="5"/>
      <c r="N30935" s="6"/>
    </row>
    <row r="30936" spans="8:14" x14ac:dyDescent="0.55000000000000004">
      <c r="H30936" s="4"/>
      <c r="M30936" s="5"/>
      <c r="N30936" s="6"/>
    </row>
    <row r="30937" spans="8:14" x14ac:dyDescent="0.55000000000000004">
      <c r="H30937" s="4"/>
      <c r="M30937" s="5"/>
      <c r="N30937" s="6"/>
    </row>
    <row r="30938" spans="8:14" x14ac:dyDescent="0.55000000000000004">
      <c r="H30938" s="4"/>
      <c r="M30938" s="5"/>
      <c r="N30938" s="6"/>
    </row>
    <row r="30939" spans="8:14" x14ac:dyDescent="0.55000000000000004">
      <c r="H30939" s="4"/>
      <c r="M30939" s="5"/>
      <c r="N30939" s="6"/>
    </row>
    <row r="30940" spans="8:14" x14ac:dyDescent="0.55000000000000004">
      <c r="H30940" s="4"/>
      <c r="M30940" s="5"/>
      <c r="N30940" s="6"/>
    </row>
    <row r="30941" spans="8:14" x14ac:dyDescent="0.55000000000000004">
      <c r="H30941" s="4"/>
      <c r="M30941" s="5"/>
      <c r="N30941" s="6"/>
    </row>
    <row r="30942" spans="8:14" x14ac:dyDescent="0.55000000000000004">
      <c r="H30942" s="4"/>
      <c r="M30942" s="5"/>
      <c r="N30942" s="6"/>
    </row>
    <row r="30943" spans="8:14" x14ac:dyDescent="0.55000000000000004">
      <c r="H30943" s="4"/>
      <c r="M30943" s="5"/>
      <c r="N30943" s="6"/>
    </row>
    <row r="30944" spans="8:14" x14ac:dyDescent="0.55000000000000004">
      <c r="H30944" s="4"/>
      <c r="M30944" s="5"/>
      <c r="N30944" s="6"/>
    </row>
    <row r="30945" spans="8:14" x14ac:dyDescent="0.55000000000000004">
      <c r="H30945" s="4"/>
      <c r="M30945" s="5"/>
      <c r="N30945" s="6"/>
    </row>
    <row r="30946" spans="8:14" x14ac:dyDescent="0.55000000000000004">
      <c r="H30946" s="4"/>
      <c r="M30946" s="5"/>
      <c r="N30946" s="6"/>
    </row>
    <row r="30947" spans="8:14" x14ac:dyDescent="0.55000000000000004">
      <c r="H30947" s="4"/>
      <c r="M30947" s="5"/>
      <c r="N30947" s="6"/>
    </row>
    <row r="30948" spans="8:14" x14ac:dyDescent="0.55000000000000004">
      <c r="H30948" s="4"/>
      <c r="M30948" s="5"/>
      <c r="N30948" s="6"/>
    </row>
    <row r="30949" spans="8:14" x14ac:dyDescent="0.55000000000000004">
      <c r="H30949" s="4"/>
      <c r="M30949" s="5"/>
      <c r="N30949" s="6"/>
    </row>
    <row r="30950" spans="8:14" x14ac:dyDescent="0.55000000000000004">
      <c r="H30950" s="4"/>
      <c r="M30950" s="5"/>
      <c r="N30950" s="6"/>
    </row>
    <row r="30951" spans="8:14" x14ac:dyDescent="0.55000000000000004">
      <c r="H30951" s="4"/>
      <c r="M30951" s="5"/>
      <c r="N30951" s="6"/>
    </row>
    <row r="30952" spans="8:14" x14ac:dyDescent="0.55000000000000004">
      <c r="H30952" s="4"/>
      <c r="M30952" s="5"/>
      <c r="N30952" s="6"/>
    </row>
    <row r="30953" spans="8:14" x14ac:dyDescent="0.55000000000000004">
      <c r="H30953" s="4"/>
      <c r="M30953" s="5"/>
      <c r="N30953" s="6"/>
    </row>
    <row r="30954" spans="8:14" x14ac:dyDescent="0.55000000000000004">
      <c r="H30954" s="4"/>
      <c r="M30954" s="5"/>
      <c r="N30954" s="6"/>
    </row>
    <row r="30955" spans="8:14" x14ac:dyDescent="0.55000000000000004">
      <c r="H30955" s="4"/>
      <c r="M30955" s="5"/>
      <c r="N30955" s="6"/>
    </row>
    <row r="30956" spans="8:14" x14ac:dyDescent="0.55000000000000004">
      <c r="H30956" s="4"/>
      <c r="M30956" s="5"/>
      <c r="N30956" s="6"/>
    </row>
    <row r="30957" spans="8:14" x14ac:dyDescent="0.55000000000000004">
      <c r="H30957" s="4"/>
      <c r="M30957" s="5"/>
      <c r="N30957" s="6"/>
    </row>
    <row r="30958" spans="8:14" x14ac:dyDescent="0.55000000000000004">
      <c r="H30958" s="4"/>
      <c r="M30958" s="5"/>
      <c r="N30958" s="6"/>
    </row>
    <row r="30959" spans="8:14" x14ac:dyDescent="0.55000000000000004">
      <c r="H30959" s="4"/>
      <c r="M30959" s="5"/>
      <c r="N30959" s="6"/>
    </row>
    <row r="30960" spans="8:14" x14ac:dyDescent="0.55000000000000004">
      <c r="H30960" s="4"/>
      <c r="M30960" s="5"/>
      <c r="N30960" s="6"/>
    </row>
    <row r="30961" spans="8:14" x14ac:dyDescent="0.55000000000000004">
      <c r="H30961" s="4"/>
      <c r="M30961" s="5"/>
      <c r="N30961" s="6"/>
    </row>
    <row r="30962" spans="8:14" x14ac:dyDescent="0.55000000000000004">
      <c r="H30962" s="4"/>
      <c r="M30962" s="5"/>
      <c r="N30962" s="6"/>
    </row>
    <row r="30963" spans="8:14" x14ac:dyDescent="0.55000000000000004">
      <c r="H30963" s="4"/>
      <c r="M30963" s="5"/>
      <c r="N30963" s="6"/>
    </row>
    <row r="30964" spans="8:14" x14ac:dyDescent="0.55000000000000004">
      <c r="H30964" s="4"/>
      <c r="M30964" s="5"/>
      <c r="N30964" s="6"/>
    </row>
    <row r="30965" spans="8:14" x14ac:dyDescent="0.55000000000000004">
      <c r="H30965" s="4"/>
      <c r="M30965" s="5"/>
      <c r="N30965" s="6"/>
    </row>
    <row r="30966" spans="8:14" x14ac:dyDescent="0.55000000000000004">
      <c r="H30966" s="4"/>
      <c r="M30966" s="5"/>
      <c r="N30966" s="6"/>
    </row>
    <row r="30967" spans="8:14" x14ac:dyDescent="0.55000000000000004">
      <c r="H30967" s="4"/>
      <c r="M30967" s="5"/>
      <c r="N30967" s="6"/>
    </row>
    <row r="30968" spans="8:14" x14ac:dyDescent="0.55000000000000004">
      <c r="H30968" s="4"/>
      <c r="M30968" s="5"/>
      <c r="N30968" s="6"/>
    </row>
    <row r="30969" spans="8:14" x14ac:dyDescent="0.55000000000000004">
      <c r="H30969" s="4"/>
      <c r="M30969" s="5"/>
      <c r="N30969" s="6"/>
    </row>
    <row r="30970" spans="8:14" x14ac:dyDescent="0.55000000000000004">
      <c r="H30970" s="4"/>
      <c r="M30970" s="5"/>
      <c r="N30970" s="6"/>
    </row>
    <row r="30971" spans="8:14" x14ac:dyDescent="0.55000000000000004">
      <c r="H30971" s="4"/>
      <c r="M30971" s="5"/>
      <c r="N30971" s="6"/>
    </row>
    <row r="30972" spans="8:14" x14ac:dyDescent="0.55000000000000004">
      <c r="H30972" s="4"/>
      <c r="M30972" s="5"/>
      <c r="N30972" s="6"/>
    </row>
    <row r="30973" spans="8:14" x14ac:dyDescent="0.55000000000000004">
      <c r="H30973" s="4"/>
      <c r="M30973" s="5"/>
      <c r="N30973" s="6"/>
    </row>
    <row r="30974" spans="8:14" x14ac:dyDescent="0.55000000000000004">
      <c r="H30974" s="4"/>
      <c r="M30974" s="5"/>
      <c r="N30974" s="6"/>
    </row>
    <row r="30975" spans="8:14" x14ac:dyDescent="0.55000000000000004">
      <c r="H30975" s="4"/>
      <c r="M30975" s="5"/>
      <c r="N30975" s="6"/>
    </row>
    <row r="30976" spans="8:14" x14ac:dyDescent="0.55000000000000004">
      <c r="H30976" s="4"/>
      <c r="M30976" s="5"/>
      <c r="N30976" s="6"/>
    </row>
    <row r="30977" spans="8:14" x14ac:dyDescent="0.55000000000000004">
      <c r="H30977" s="4"/>
      <c r="M30977" s="5"/>
      <c r="N30977" s="6"/>
    </row>
    <row r="30978" spans="8:14" x14ac:dyDescent="0.55000000000000004">
      <c r="H30978" s="4"/>
      <c r="M30978" s="5"/>
      <c r="N30978" s="6"/>
    </row>
    <row r="30979" spans="8:14" x14ac:dyDescent="0.55000000000000004">
      <c r="H30979" s="4"/>
      <c r="M30979" s="5"/>
      <c r="N30979" s="6"/>
    </row>
    <row r="30980" spans="8:14" x14ac:dyDescent="0.55000000000000004">
      <c r="H30980" s="4"/>
      <c r="M30980" s="5"/>
      <c r="N30980" s="6"/>
    </row>
    <row r="30981" spans="8:14" x14ac:dyDescent="0.55000000000000004">
      <c r="H30981" s="4"/>
      <c r="M30981" s="5"/>
      <c r="N30981" s="6"/>
    </row>
    <row r="30982" spans="8:14" x14ac:dyDescent="0.55000000000000004">
      <c r="H30982" s="4"/>
      <c r="M30982" s="5"/>
      <c r="N30982" s="6"/>
    </row>
    <row r="30983" spans="8:14" x14ac:dyDescent="0.55000000000000004">
      <c r="H30983" s="4"/>
      <c r="M30983" s="5"/>
      <c r="N30983" s="6"/>
    </row>
    <row r="30984" spans="8:14" x14ac:dyDescent="0.55000000000000004">
      <c r="H30984" s="4"/>
      <c r="M30984" s="5"/>
      <c r="N30984" s="6"/>
    </row>
    <row r="30985" spans="8:14" x14ac:dyDescent="0.55000000000000004">
      <c r="H30985" s="4"/>
      <c r="M30985" s="5"/>
      <c r="N30985" s="6"/>
    </row>
    <row r="30986" spans="8:14" x14ac:dyDescent="0.55000000000000004">
      <c r="H30986" s="4"/>
      <c r="M30986" s="5"/>
      <c r="N30986" s="6"/>
    </row>
    <row r="30987" spans="8:14" x14ac:dyDescent="0.55000000000000004">
      <c r="H30987" s="4"/>
      <c r="M30987" s="5"/>
      <c r="N30987" s="6"/>
    </row>
    <row r="30988" spans="8:14" x14ac:dyDescent="0.55000000000000004">
      <c r="H30988" s="4"/>
      <c r="M30988" s="5"/>
      <c r="N30988" s="6"/>
    </row>
    <row r="30989" spans="8:14" x14ac:dyDescent="0.55000000000000004">
      <c r="H30989" s="4"/>
      <c r="M30989" s="5"/>
      <c r="N30989" s="6"/>
    </row>
    <row r="30990" spans="8:14" x14ac:dyDescent="0.55000000000000004">
      <c r="H30990" s="4"/>
      <c r="M30990" s="5"/>
      <c r="N30990" s="6"/>
    </row>
    <row r="30991" spans="8:14" x14ac:dyDescent="0.55000000000000004">
      <c r="H30991" s="4"/>
      <c r="M30991" s="5"/>
      <c r="N30991" s="6"/>
    </row>
    <row r="30992" spans="8:14" x14ac:dyDescent="0.55000000000000004">
      <c r="H30992" s="4"/>
      <c r="M30992" s="5"/>
      <c r="N30992" s="6"/>
    </row>
    <row r="30993" spans="8:14" x14ac:dyDescent="0.55000000000000004">
      <c r="H30993" s="4"/>
      <c r="M30993" s="5"/>
      <c r="N30993" s="6"/>
    </row>
    <row r="30994" spans="8:14" x14ac:dyDescent="0.55000000000000004">
      <c r="H30994" s="4"/>
      <c r="M30994" s="5"/>
      <c r="N30994" s="6"/>
    </row>
    <row r="30995" spans="8:14" x14ac:dyDescent="0.55000000000000004">
      <c r="H30995" s="4"/>
      <c r="M30995" s="5"/>
      <c r="N30995" s="6"/>
    </row>
    <row r="30996" spans="8:14" x14ac:dyDescent="0.55000000000000004">
      <c r="H30996" s="4"/>
      <c r="M30996" s="5"/>
      <c r="N30996" s="6"/>
    </row>
    <row r="30997" spans="8:14" x14ac:dyDescent="0.55000000000000004">
      <c r="H30997" s="4"/>
      <c r="M30997" s="5"/>
      <c r="N30997" s="6"/>
    </row>
    <row r="30998" spans="8:14" x14ac:dyDescent="0.55000000000000004">
      <c r="H30998" s="4"/>
      <c r="M30998" s="5"/>
      <c r="N30998" s="6"/>
    </row>
    <row r="30999" spans="8:14" x14ac:dyDescent="0.55000000000000004">
      <c r="H30999" s="4"/>
      <c r="M30999" s="5"/>
      <c r="N30999" s="6"/>
    </row>
    <row r="31000" spans="8:14" x14ac:dyDescent="0.55000000000000004">
      <c r="H31000" s="4"/>
      <c r="M31000" s="5"/>
      <c r="N31000" s="6"/>
    </row>
    <row r="31001" spans="8:14" x14ac:dyDescent="0.55000000000000004">
      <c r="H31001" s="4"/>
      <c r="M31001" s="5"/>
      <c r="N31001" s="6"/>
    </row>
    <row r="31002" spans="8:14" x14ac:dyDescent="0.55000000000000004">
      <c r="H31002" s="4"/>
      <c r="M31002" s="5"/>
      <c r="N31002" s="6"/>
    </row>
    <row r="31003" spans="8:14" x14ac:dyDescent="0.55000000000000004">
      <c r="H31003" s="4"/>
      <c r="M31003" s="5"/>
      <c r="N31003" s="6"/>
    </row>
    <row r="31004" spans="8:14" x14ac:dyDescent="0.55000000000000004">
      <c r="H31004" s="4"/>
      <c r="M31004" s="5"/>
      <c r="N31004" s="6"/>
    </row>
    <row r="31005" spans="8:14" x14ac:dyDescent="0.55000000000000004">
      <c r="H31005" s="4"/>
      <c r="M31005" s="5"/>
      <c r="N31005" s="6"/>
    </row>
    <row r="31006" spans="8:14" x14ac:dyDescent="0.55000000000000004">
      <c r="H31006" s="4"/>
      <c r="M31006" s="5"/>
      <c r="N31006" s="6"/>
    </row>
    <row r="31007" spans="8:14" x14ac:dyDescent="0.55000000000000004">
      <c r="H31007" s="4"/>
      <c r="M31007" s="5"/>
      <c r="N31007" s="6"/>
    </row>
    <row r="31008" spans="8:14" x14ac:dyDescent="0.55000000000000004">
      <c r="H31008" s="4"/>
      <c r="M31008" s="5"/>
      <c r="N31008" s="6"/>
    </row>
    <row r="31009" spans="8:14" x14ac:dyDescent="0.55000000000000004">
      <c r="H31009" s="4"/>
      <c r="M31009" s="5"/>
      <c r="N31009" s="6"/>
    </row>
    <row r="31010" spans="8:14" x14ac:dyDescent="0.55000000000000004">
      <c r="H31010" s="4"/>
      <c r="M31010" s="5"/>
      <c r="N31010" s="6"/>
    </row>
    <row r="31011" spans="8:14" x14ac:dyDescent="0.55000000000000004">
      <c r="H31011" s="4"/>
      <c r="M31011" s="5"/>
      <c r="N31011" s="6"/>
    </row>
    <row r="31012" spans="8:14" x14ac:dyDescent="0.55000000000000004">
      <c r="H31012" s="4"/>
      <c r="M31012" s="5"/>
      <c r="N31012" s="6"/>
    </row>
    <row r="31013" spans="8:14" x14ac:dyDescent="0.55000000000000004">
      <c r="H31013" s="4"/>
      <c r="M31013" s="5"/>
      <c r="N31013" s="6"/>
    </row>
    <row r="31014" spans="8:14" x14ac:dyDescent="0.55000000000000004">
      <c r="H31014" s="4"/>
      <c r="M31014" s="5"/>
      <c r="N31014" s="6"/>
    </row>
    <row r="31015" spans="8:14" x14ac:dyDescent="0.55000000000000004">
      <c r="H31015" s="4"/>
      <c r="M31015" s="5"/>
      <c r="N31015" s="6"/>
    </row>
    <row r="31016" spans="8:14" x14ac:dyDescent="0.55000000000000004">
      <c r="H31016" s="4"/>
      <c r="M31016" s="5"/>
      <c r="N31016" s="6"/>
    </row>
    <row r="31017" spans="8:14" x14ac:dyDescent="0.55000000000000004">
      <c r="H31017" s="4"/>
      <c r="M31017" s="5"/>
      <c r="N31017" s="6"/>
    </row>
    <row r="31018" spans="8:14" x14ac:dyDescent="0.55000000000000004">
      <c r="H31018" s="4"/>
      <c r="M31018" s="5"/>
      <c r="N31018" s="6"/>
    </row>
    <row r="31019" spans="8:14" x14ac:dyDescent="0.55000000000000004">
      <c r="H31019" s="4"/>
      <c r="M31019" s="5"/>
      <c r="N31019" s="6"/>
    </row>
    <row r="31020" spans="8:14" x14ac:dyDescent="0.55000000000000004">
      <c r="H31020" s="4"/>
      <c r="M31020" s="5"/>
      <c r="N31020" s="6"/>
    </row>
    <row r="31021" spans="8:14" x14ac:dyDescent="0.55000000000000004">
      <c r="H31021" s="4"/>
      <c r="M31021" s="5"/>
      <c r="N31021" s="6"/>
    </row>
    <row r="31022" spans="8:14" x14ac:dyDescent="0.55000000000000004">
      <c r="H31022" s="4"/>
      <c r="M31022" s="5"/>
      <c r="N31022" s="6"/>
    </row>
    <row r="31023" spans="8:14" x14ac:dyDescent="0.55000000000000004">
      <c r="H31023" s="4"/>
      <c r="M31023" s="5"/>
      <c r="N31023" s="6"/>
    </row>
    <row r="31024" spans="8:14" x14ac:dyDescent="0.55000000000000004">
      <c r="H31024" s="4"/>
      <c r="M31024" s="5"/>
      <c r="N31024" s="6"/>
    </row>
    <row r="31025" spans="8:14" x14ac:dyDescent="0.55000000000000004">
      <c r="H31025" s="4"/>
      <c r="M31025" s="5"/>
      <c r="N31025" s="6"/>
    </row>
    <row r="31026" spans="8:14" x14ac:dyDescent="0.55000000000000004">
      <c r="H31026" s="4"/>
      <c r="M31026" s="5"/>
      <c r="N31026" s="6"/>
    </row>
    <row r="31027" spans="8:14" x14ac:dyDescent="0.55000000000000004">
      <c r="H31027" s="4"/>
      <c r="M31027" s="5"/>
      <c r="N31027" s="6"/>
    </row>
    <row r="31028" spans="8:14" x14ac:dyDescent="0.55000000000000004">
      <c r="H31028" s="4"/>
      <c r="M31028" s="5"/>
      <c r="N31028" s="6"/>
    </row>
    <row r="31029" spans="8:14" x14ac:dyDescent="0.55000000000000004">
      <c r="H31029" s="4"/>
      <c r="M31029" s="5"/>
      <c r="N31029" s="6"/>
    </row>
    <row r="31030" spans="8:14" x14ac:dyDescent="0.55000000000000004">
      <c r="H31030" s="4"/>
      <c r="M31030" s="5"/>
      <c r="N31030" s="6"/>
    </row>
    <row r="31031" spans="8:14" x14ac:dyDescent="0.55000000000000004">
      <c r="H31031" s="4"/>
      <c r="M31031" s="5"/>
      <c r="N31031" s="6"/>
    </row>
    <row r="31032" spans="8:14" x14ac:dyDescent="0.55000000000000004">
      <c r="H31032" s="4"/>
      <c r="M31032" s="5"/>
      <c r="N31032" s="6"/>
    </row>
    <row r="31033" spans="8:14" x14ac:dyDescent="0.55000000000000004">
      <c r="H31033" s="4"/>
      <c r="M31033" s="5"/>
      <c r="N31033" s="6"/>
    </row>
    <row r="31034" spans="8:14" x14ac:dyDescent="0.55000000000000004">
      <c r="H31034" s="4"/>
      <c r="M31034" s="5"/>
      <c r="N31034" s="6"/>
    </row>
    <row r="31035" spans="8:14" x14ac:dyDescent="0.55000000000000004">
      <c r="H31035" s="4"/>
      <c r="M31035" s="5"/>
      <c r="N31035" s="6"/>
    </row>
    <row r="31036" spans="8:14" x14ac:dyDescent="0.55000000000000004">
      <c r="H31036" s="4"/>
      <c r="M31036" s="5"/>
      <c r="N31036" s="6"/>
    </row>
    <row r="31037" spans="8:14" x14ac:dyDescent="0.55000000000000004">
      <c r="H31037" s="4"/>
      <c r="M31037" s="5"/>
      <c r="N31037" s="6"/>
    </row>
    <row r="31038" spans="8:14" x14ac:dyDescent="0.55000000000000004">
      <c r="H31038" s="4"/>
      <c r="M31038" s="5"/>
      <c r="N31038" s="6"/>
    </row>
    <row r="31039" spans="8:14" x14ac:dyDescent="0.55000000000000004">
      <c r="H31039" s="4"/>
      <c r="M31039" s="5"/>
      <c r="N31039" s="6"/>
    </row>
    <row r="31040" spans="8:14" x14ac:dyDescent="0.55000000000000004">
      <c r="H31040" s="4"/>
      <c r="M31040" s="5"/>
      <c r="N31040" s="6"/>
    </row>
    <row r="31041" spans="8:14" x14ac:dyDescent="0.55000000000000004">
      <c r="H31041" s="4"/>
      <c r="M31041" s="5"/>
      <c r="N31041" s="6"/>
    </row>
    <row r="31042" spans="8:14" x14ac:dyDescent="0.55000000000000004">
      <c r="H31042" s="4"/>
      <c r="M31042" s="5"/>
      <c r="N31042" s="6"/>
    </row>
    <row r="31043" spans="8:14" x14ac:dyDescent="0.55000000000000004">
      <c r="H31043" s="4"/>
      <c r="M31043" s="5"/>
      <c r="N31043" s="6"/>
    </row>
    <row r="31044" spans="8:14" x14ac:dyDescent="0.55000000000000004">
      <c r="H31044" s="4"/>
      <c r="M31044" s="5"/>
      <c r="N31044" s="6"/>
    </row>
    <row r="31045" spans="8:14" x14ac:dyDescent="0.55000000000000004">
      <c r="H31045" s="4"/>
      <c r="M31045" s="5"/>
      <c r="N31045" s="6"/>
    </row>
    <row r="31046" spans="8:14" x14ac:dyDescent="0.55000000000000004">
      <c r="H31046" s="4"/>
      <c r="M31046" s="5"/>
      <c r="N31046" s="6"/>
    </row>
    <row r="31047" spans="8:14" x14ac:dyDescent="0.55000000000000004">
      <c r="H31047" s="4"/>
      <c r="M31047" s="5"/>
      <c r="N31047" s="6"/>
    </row>
    <row r="31048" spans="8:14" x14ac:dyDescent="0.55000000000000004">
      <c r="H31048" s="4"/>
      <c r="M31048" s="5"/>
      <c r="N31048" s="6"/>
    </row>
    <row r="31049" spans="8:14" x14ac:dyDescent="0.55000000000000004">
      <c r="H31049" s="4"/>
      <c r="M31049" s="5"/>
      <c r="N31049" s="6"/>
    </row>
    <row r="31050" spans="8:14" x14ac:dyDescent="0.55000000000000004">
      <c r="H31050" s="4"/>
      <c r="M31050" s="5"/>
      <c r="N31050" s="6"/>
    </row>
    <row r="31051" spans="8:14" x14ac:dyDescent="0.55000000000000004">
      <c r="H31051" s="4"/>
      <c r="M31051" s="5"/>
      <c r="N31051" s="6"/>
    </row>
    <row r="31052" spans="8:14" x14ac:dyDescent="0.55000000000000004">
      <c r="H31052" s="4"/>
      <c r="M31052" s="5"/>
      <c r="N31052" s="6"/>
    </row>
    <row r="31053" spans="8:14" x14ac:dyDescent="0.55000000000000004">
      <c r="H31053" s="4"/>
      <c r="M31053" s="5"/>
      <c r="N31053" s="6"/>
    </row>
    <row r="31054" spans="8:14" x14ac:dyDescent="0.55000000000000004">
      <c r="H31054" s="4"/>
      <c r="M31054" s="5"/>
      <c r="N31054" s="6"/>
    </row>
    <row r="31055" spans="8:14" x14ac:dyDescent="0.55000000000000004">
      <c r="H31055" s="4"/>
      <c r="M31055" s="5"/>
      <c r="N31055" s="6"/>
    </row>
    <row r="31056" spans="8:14" x14ac:dyDescent="0.55000000000000004">
      <c r="H31056" s="4"/>
      <c r="M31056" s="5"/>
      <c r="N31056" s="6"/>
    </row>
    <row r="31057" spans="8:14" x14ac:dyDescent="0.55000000000000004">
      <c r="H31057" s="4"/>
      <c r="M31057" s="5"/>
      <c r="N31057" s="6"/>
    </row>
    <row r="31058" spans="8:14" x14ac:dyDescent="0.55000000000000004">
      <c r="H31058" s="4"/>
      <c r="M31058" s="5"/>
      <c r="N31058" s="6"/>
    </row>
    <row r="31059" spans="8:14" x14ac:dyDescent="0.55000000000000004">
      <c r="H31059" s="4"/>
      <c r="M31059" s="5"/>
      <c r="N31059" s="6"/>
    </row>
    <row r="31060" spans="8:14" x14ac:dyDescent="0.55000000000000004">
      <c r="H31060" s="4"/>
      <c r="M31060" s="5"/>
      <c r="N31060" s="6"/>
    </row>
    <row r="31061" spans="8:14" x14ac:dyDescent="0.55000000000000004">
      <c r="H31061" s="4"/>
      <c r="M31061" s="5"/>
      <c r="N31061" s="6"/>
    </row>
    <row r="31062" spans="8:14" x14ac:dyDescent="0.55000000000000004">
      <c r="H31062" s="4"/>
      <c r="M31062" s="5"/>
      <c r="N31062" s="6"/>
    </row>
    <row r="31063" spans="8:14" x14ac:dyDescent="0.55000000000000004">
      <c r="H31063" s="4"/>
      <c r="M31063" s="5"/>
      <c r="N31063" s="6"/>
    </row>
    <row r="31064" spans="8:14" x14ac:dyDescent="0.55000000000000004">
      <c r="H31064" s="4"/>
      <c r="M31064" s="5"/>
      <c r="N31064" s="6"/>
    </row>
    <row r="31065" spans="8:14" x14ac:dyDescent="0.55000000000000004">
      <c r="H31065" s="4"/>
      <c r="M31065" s="5"/>
      <c r="N31065" s="6"/>
    </row>
    <row r="31066" spans="8:14" x14ac:dyDescent="0.55000000000000004">
      <c r="H31066" s="4"/>
      <c r="M31066" s="5"/>
      <c r="N31066" s="6"/>
    </row>
    <row r="31067" spans="8:14" x14ac:dyDescent="0.55000000000000004">
      <c r="H31067" s="4"/>
      <c r="M31067" s="5"/>
      <c r="N31067" s="6"/>
    </row>
    <row r="31068" spans="8:14" x14ac:dyDescent="0.55000000000000004">
      <c r="H31068" s="4"/>
      <c r="M31068" s="5"/>
      <c r="N31068" s="6"/>
    </row>
    <row r="31069" spans="8:14" x14ac:dyDescent="0.55000000000000004">
      <c r="H31069" s="4"/>
      <c r="M31069" s="5"/>
      <c r="N31069" s="6"/>
    </row>
    <row r="31070" spans="8:14" x14ac:dyDescent="0.55000000000000004">
      <c r="H31070" s="4"/>
      <c r="M31070" s="5"/>
      <c r="N31070" s="6"/>
    </row>
    <row r="31071" spans="8:14" x14ac:dyDescent="0.55000000000000004">
      <c r="H31071" s="4"/>
      <c r="M31071" s="5"/>
      <c r="N31071" s="6"/>
    </row>
    <row r="31072" spans="8:14" x14ac:dyDescent="0.55000000000000004">
      <c r="H31072" s="4"/>
      <c r="M31072" s="5"/>
      <c r="N31072" s="6"/>
    </row>
    <row r="31073" spans="8:14" x14ac:dyDescent="0.55000000000000004">
      <c r="H31073" s="4"/>
      <c r="M31073" s="5"/>
      <c r="N31073" s="6"/>
    </row>
    <row r="31074" spans="8:14" x14ac:dyDescent="0.55000000000000004">
      <c r="H31074" s="4"/>
      <c r="M31074" s="5"/>
      <c r="N31074" s="6"/>
    </row>
    <row r="31075" spans="8:14" x14ac:dyDescent="0.55000000000000004">
      <c r="H31075" s="4"/>
      <c r="M31075" s="5"/>
      <c r="N31075" s="6"/>
    </row>
    <row r="31076" spans="8:14" x14ac:dyDescent="0.55000000000000004">
      <c r="H31076" s="4"/>
      <c r="M31076" s="5"/>
      <c r="N31076" s="6"/>
    </row>
    <row r="31077" spans="8:14" x14ac:dyDescent="0.55000000000000004">
      <c r="H31077" s="4"/>
      <c r="M31077" s="5"/>
      <c r="N31077" s="6"/>
    </row>
    <row r="31078" spans="8:14" x14ac:dyDescent="0.55000000000000004">
      <c r="H31078" s="4"/>
      <c r="M31078" s="5"/>
      <c r="N31078" s="6"/>
    </row>
    <row r="31079" spans="8:14" x14ac:dyDescent="0.55000000000000004">
      <c r="H31079" s="4"/>
      <c r="M31079" s="5"/>
      <c r="N31079" s="6"/>
    </row>
    <row r="31080" spans="8:14" x14ac:dyDescent="0.55000000000000004">
      <c r="H31080" s="4"/>
      <c r="M31080" s="5"/>
      <c r="N31080" s="6"/>
    </row>
    <row r="31081" spans="8:14" x14ac:dyDescent="0.55000000000000004">
      <c r="H31081" s="4"/>
      <c r="M31081" s="5"/>
      <c r="N31081" s="6"/>
    </row>
    <row r="31082" spans="8:14" x14ac:dyDescent="0.55000000000000004">
      <c r="H31082" s="4"/>
      <c r="M31082" s="5"/>
      <c r="N31082" s="6"/>
    </row>
    <row r="31083" spans="8:14" x14ac:dyDescent="0.55000000000000004">
      <c r="H31083" s="4"/>
      <c r="M31083" s="5"/>
      <c r="N31083" s="6"/>
    </row>
    <row r="31084" spans="8:14" x14ac:dyDescent="0.55000000000000004">
      <c r="H31084" s="4"/>
      <c r="M31084" s="5"/>
      <c r="N31084" s="6"/>
    </row>
    <row r="31085" spans="8:14" x14ac:dyDescent="0.55000000000000004">
      <c r="H31085" s="4"/>
      <c r="M31085" s="5"/>
      <c r="N31085" s="6"/>
    </row>
    <row r="31086" spans="8:14" x14ac:dyDescent="0.55000000000000004">
      <c r="H31086" s="4"/>
      <c r="M31086" s="5"/>
      <c r="N31086" s="6"/>
    </row>
    <row r="31087" spans="8:14" x14ac:dyDescent="0.55000000000000004">
      <c r="H31087" s="4"/>
      <c r="M31087" s="5"/>
      <c r="N31087" s="6"/>
    </row>
    <row r="31088" spans="8:14" x14ac:dyDescent="0.55000000000000004">
      <c r="H31088" s="4"/>
      <c r="M31088" s="5"/>
      <c r="N31088" s="6"/>
    </row>
    <row r="31089" spans="8:14" x14ac:dyDescent="0.55000000000000004">
      <c r="H31089" s="4"/>
      <c r="M31089" s="5"/>
      <c r="N31089" s="6"/>
    </row>
    <row r="31090" spans="8:14" x14ac:dyDescent="0.55000000000000004">
      <c r="H31090" s="4"/>
      <c r="M31090" s="5"/>
      <c r="N31090" s="6"/>
    </row>
    <row r="31091" spans="8:14" x14ac:dyDescent="0.55000000000000004">
      <c r="H31091" s="4"/>
      <c r="M31091" s="5"/>
      <c r="N31091" s="6"/>
    </row>
    <row r="31092" spans="8:14" x14ac:dyDescent="0.55000000000000004">
      <c r="H31092" s="4"/>
      <c r="M31092" s="5"/>
      <c r="N31092" s="6"/>
    </row>
    <row r="31093" spans="8:14" x14ac:dyDescent="0.55000000000000004">
      <c r="H31093" s="4"/>
      <c r="M31093" s="5"/>
      <c r="N31093" s="6"/>
    </row>
    <row r="31094" spans="8:14" x14ac:dyDescent="0.55000000000000004">
      <c r="H31094" s="4"/>
      <c r="M31094" s="5"/>
      <c r="N31094" s="6"/>
    </row>
    <row r="31095" spans="8:14" x14ac:dyDescent="0.55000000000000004">
      <c r="H31095" s="4"/>
      <c r="M31095" s="5"/>
      <c r="N31095" s="6"/>
    </row>
    <row r="31096" spans="8:14" x14ac:dyDescent="0.55000000000000004">
      <c r="H31096" s="4"/>
      <c r="M31096" s="5"/>
      <c r="N31096" s="6"/>
    </row>
    <row r="31097" spans="8:14" x14ac:dyDescent="0.55000000000000004">
      <c r="H31097" s="4"/>
      <c r="M31097" s="5"/>
      <c r="N31097" s="6"/>
    </row>
    <row r="31098" spans="8:14" x14ac:dyDescent="0.55000000000000004">
      <c r="H31098" s="4"/>
      <c r="M31098" s="5"/>
      <c r="N31098" s="6"/>
    </row>
    <row r="31099" spans="8:14" x14ac:dyDescent="0.55000000000000004">
      <c r="H31099" s="4"/>
      <c r="M31099" s="5"/>
      <c r="N31099" s="6"/>
    </row>
    <row r="31100" spans="8:14" x14ac:dyDescent="0.55000000000000004">
      <c r="H31100" s="4"/>
      <c r="M31100" s="5"/>
      <c r="N31100" s="6"/>
    </row>
    <row r="31101" spans="8:14" x14ac:dyDescent="0.55000000000000004">
      <c r="H31101" s="4"/>
      <c r="M31101" s="5"/>
      <c r="N31101" s="6"/>
    </row>
    <row r="31102" spans="8:14" x14ac:dyDescent="0.55000000000000004">
      <c r="H31102" s="4"/>
      <c r="M31102" s="5"/>
      <c r="N31102" s="6"/>
    </row>
    <row r="31103" spans="8:14" x14ac:dyDescent="0.55000000000000004">
      <c r="H31103" s="4"/>
      <c r="M31103" s="5"/>
      <c r="N31103" s="6"/>
    </row>
    <row r="31104" spans="8:14" x14ac:dyDescent="0.55000000000000004">
      <c r="H31104" s="4"/>
      <c r="M31104" s="5"/>
      <c r="N31104" s="6"/>
    </row>
    <row r="31105" spans="8:14" x14ac:dyDescent="0.55000000000000004">
      <c r="H31105" s="4"/>
      <c r="M31105" s="5"/>
      <c r="N31105" s="6"/>
    </row>
    <row r="31106" spans="8:14" x14ac:dyDescent="0.55000000000000004">
      <c r="H31106" s="4"/>
      <c r="M31106" s="5"/>
      <c r="N31106" s="6"/>
    </row>
    <row r="31107" spans="8:14" x14ac:dyDescent="0.55000000000000004">
      <c r="H31107" s="4"/>
      <c r="M31107" s="5"/>
      <c r="N31107" s="6"/>
    </row>
    <row r="31108" spans="8:14" x14ac:dyDescent="0.55000000000000004">
      <c r="H31108" s="4"/>
      <c r="M31108" s="5"/>
      <c r="N31108" s="6"/>
    </row>
    <row r="31109" spans="8:14" x14ac:dyDescent="0.55000000000000004">
      <c r="H31109" s="4"/>
      <c r="M31109" s="5"/>
      <c r="N31109" s="6"/>
    </row>
    <row r="31110" spans="8:14" x14ac:dyDescent="0.55000000000000004">
      <c r="H31110" s="4"/>
      <c r="M31110" s="5"/>
      <c r="N31110" s="6"/>
    </row>
    <row r="31111" spans="8:14" x14ac:dyDescent="0.55000000000000004">
      <c r="H31111" s="4"/>
      <c r="M31111" s="5"/>
      <c r="N31111" s="6"/>
    </row>
    <row r="31112" spans="8:14" x14ac:dyDescent="0.55000000000000004">
      <c r="H31112" s="4"/>
      <c r="M31112" s="5"/>
      <c r="N31112" s="6"/>
    </row>
    <row r="31113" spans="8:14" x14ac:dyDescent="0.55000000000000004">
      <c r="H31113" s="4"/>
      <c r="M31113" s="5"/>
      <c r="N31113" s="6"/>
    </row>
    <row r="31114" spans="8:14" x14ac:dyDescent="0.55000000000000004">
      <c r="H31114" s="4"/>
      <c r="M31114" s="5"/>
      <c r="N31114" s="6"/>
    </row>
    <row r="31115" spans="8:14" x14ac:dyDescent="0.55000000000000004">
      <c r="H31115" s="4"/>
      <c r="M31115" s="5"/>
      <c r="N31115" s="6"/>
    </row>
    <row r="31116" spans="8:14" x14ac:dyDescent="0.55000000000000004">
      <c r="H31116" s="4"/>
      <c r="M31116" s="5"/>
      <c r="N31116" s="6"/>
    </row>
    <row r="31117" spans="8:14" x14ac:dyDescent="0.55000000000000004">
      <c r="H31117" s="4"/>
      <c r="M31117" s="5"/>
      <c r="N31117" s="6"/>
    </row>
    <row r="31118" spans="8:14" x14ac:dyDescent="0.55000000000000004">
      <c r="H31118" s="4"/>
      <c r="M31118" s="5"/>
      <c r="N31118" s="6"/>
    </row>
    <row r="31119" spans="8:14" x14ac:dyDescent="0.55000000000000004">
      <c r="H31119" s="4"/>
      <c r="M31119" s="5"/>
      <c r="N31119" s="6"/>
    </row>
    <row r="31120" spans="8:14" x14ac:dyDescent="0.55000000000000004">
      <c r="H31120" s="4"/>
      <c r="M31120" s="5"/>
      <c r="N31120" s="6"/>
    </row>
    <row r="31121" spans="8:14" x14ac:dyDescent="0.55000000000000004">
      <c r="H31121" s="4"/>
      <c r="M31121" s="5"/>
      <c r="N31121" s="6"/>
    </row>
    <row r="31122" spans="8:14" x14ac:dyDescent="0.55000000000000004">
      <c r="H31122" s="4"/>
      <c r="M31122" s="5"/>
      <c r="N31122" s="6"/>
    </row>
    <row r="31123" spans="8:14" x14ac:dyDescent="0.55000000000000004">
      <c r="H31123" s="4"/>
      <c r="M31123" s="5"/>
      <c r="N31123" s="6"/>
    </row>
    <row r="31124" spans="8:14" x14ac:dyDescent="0.55000000000000004">
      <c r="H31124" s="4"/>
      <c r="M31124" s="5"/>
      <c r="N31124" s="6"/>
    </row>
    <row r="31125" spans="8:14" x14ac:dyDescent="0.55000000000000004">
      <c r="H31125" s="4"/>
      <c r="M31125" s="5"/>
      <c r="N31125" s="6"/>
    </row>
    <row r="31126" spans="8:14" x14ac:dyDescent="0.55000000000000004">
      <c r="H31126" s="4"/>
      <c r="M31126" s="5"/>
      <c r="N31126" s="6"/>
    </row>
    <row r="31127" spans="8:14" x14ac:dyDescent="0.55000000000000004">
      <c r="H31127" s="4"/>
      <c r="M31127" s="5"/>
      <c r="N31127" s="6"/>
    </row>
    <row r="31128" spans="8:14" x14ac:dyDescent="0.55000000000000004">
      <c r="H31128" s="4"/>
      <c r="M31128" s="5"/>
      <c r="N31128" s="6"/>
    </row>
    <row r="31129" spans="8:14" x14ac:dyDescent="0.55000000000000004">
      <c r="H31129" s="4"/>
      <c r="M31129" s="5"/>
      <c r="N31129" s="6"/>
    </row>
    <row r="31130" spans="8:14" x14ac:dyDescent="0.55000000000000004">
      <c r="H31130" s="4"/>
      <c r="M31130" s="5"/>
      <c r="N31130" s="6"/>
    </row>
    <row r="31131" spans="8:14" x14ac:dyDescent="0.55000000000000004">
      <c r="H31131" s="4"/>
      <c r="M31131" s="5"/>
      <c r="N31131" s="6"/>
    </row>
    <row r="31132" spans="8:14" x14ac:dyDescent="0.55000000000000004">
      <c r="H31132" s="4"/>
      <c r="M31132" s="5"/>
      <c r="N31132" s="6"/>
    </row>
    <row r="31133" spans="8:14" x14ac:dyDescent="0.55000000000000004">
      <c r="H31133" s="4"/>
      <c r="M31133" s="5"/>
      <c r="N31133" s="6"/>
    </row>
    <row r="31134" spans="8:14" x14ac:dyDescent="0.55000000000000004">
      <c r="H31134" s="4"/>
      <c r="M31134" s="5"/>
      <c r="N31134" s="6"/>
    </row>
    <row r="31135" spans="8:14" x14ac:dyDescent="0.55000000000000004">
      <c r="H31135" s="4"/>
      <c r="M31135" s="5"/>
      <c r="N31135" s="6"/>
    </row>
    <row r="31136" spans="8:14" x14ac:dyDescent="0.55000000000000004">
      <c r="H31136" s="4"/>
      <c r="M31136" s="5"/>
      <c r="N31136" s="6"/>
    </row>
    <row r="31137" spans="8:14" x14ac:dyDescent="0.55000000000000004">
      <c r="H31137" s="4"/>
      <c r="M31137" s="5"/>
      <c r="N31137" s="6"/>
    </row>
    <row r="31138" spans="8:14" x14ac:dyDescent="0.55000000000000004">
      <c r="H31138" s="4"/>
      <c r="M31138" s="5"/>
      <c r="N31138" s="6"/>
    </row>
    <row r="31139" spans="8:14" x14ac:dyDescent="0.55000000000000004">
      <c r="H31139" s="4"/>
      <c r="M31139" s="5"/>
      <c r="N31139" s="6"/>
    </row>
    <row r="31140" spans="8:14" x14ac:dyDescent="0.55000000000000004">
      <c r="H31140" s="4"/>
      <c r="M31140" s="5"/>
      <c r="N31140" s="6"/>
    </row>
    <row r="31141" spans="8:14" x14ac:dyDescent="0.55000000000000004">
      <c r="H31141" s="4"/>
      <c r="M31141" s="5"/>
      <c r="N31141" s="6"/>
    </row>
    <row r="31142" spans="8:14" x14ac:dyDescent="0.55000000000000004">
      <c r="H31142" s="4"/>
      <c r="M31142" s="5"/>
      <c r="N31142" s="6"/>
    </row>
    <row r="31143" spans="8:14" x14ac:dyDescent="0.55000000000000004">
      <c r="H31143" s="4"/>
      <c r="M31143" s="5"/>
      <c r="N31143" s="6"/>
    </row>
    <row r="31144" spans="8:14" x14ac:dyDescent="0.55000000000000004">
      <c r="H31144" s="4"/>
      <c r="M31144" s="5"/>
      <c r="N31144" s="6"/>
    </row>
    <row r="31145" spans="8:14" x14ac:dyDescent="0.55000000000000004">
      <c r="H31145" s="4"/>
      <c r="M31145" s="5"/>
      <c r="N31145" s="6"/>
    </row>
    <row r="31146" spans="8:14" x14ac:dyDescent="0.55000000000000004">
      <c r="H31146" s="4"/>
      <c r="M31146" s="5"/>
      <c r="N31146" s="6"/>
    </row>
    <row r="31147" spans="8:14" x14ac:dyDescent="0.55000000000000004">
      <c r="H31147" s="4"/>
      <c r="M31147" s="5"/>
      <c r="N31147" s="6"/>
    </row>
    <row r="31148" spans="8:14" x14ac:dyDescent="0.55000000000000004">
      <c r="H31148" s="4"/>
      <c r="M31148" s="5"/>
      <c r="N31148" s="6"/>
    </row>
    <row r="31149" spans="8:14" x14ac:dyDescent="0.55000000000000004">
      <c r="H31149" s="4"/>
      <c r="M31149" s="5"/>
      <c r="N31149" s="6"/>
    </row>
    <row r="31150" spans="8:14" x14ac:dyDescent="0.55000000000000004">
      <c r="H31150" s="4"/>
      <c r="M31150" s="5"/>
      <c r="N31150" s="6"/>
    </row>
    <row r="31151" spans="8:14" x14ac:dyDescent="0.55000000000000004">
      <c r="H31151" s="4"/>
      <c r="M31151" s="5"/>
      <c r="N31151" s="6"/>
    </row>
    <row r="31152" spans="8:14" x14ac:dyDescent="0.55000000000000004">
      <c r="H31152" s="4"/>
      <c r="M31152" s="5"/>
      <c r="N31152" s="6"/>
    </row>
    <row r="31153" spans="8:14" x14ac:dyDescent="0.55000000000000004">
      <c r="H31153" s="4"/>
      <c r="M31153" s="5"/>
      <c r="N31153" s="6"/>
    </row>
    <row r="31154" spans="8:14" x14ac:dyDescent="0.55000000000000004">
      <c r="H31154" s="4"/>
      <c r="M31154" s="5"/>
      <c r="N31154" s="6"/>
    </row>
    <row r="31155" spans="8:14" x14ac:dyDescent="0.55000000000000004">
      <c r="H31155" s="4"/>
      <c r="M31155" s="5"/>
      <c r="N31155" s="6"/>
    </row>
    <row r="31156" spans="8:14" x14ac:dyDescent="0.55000000000000004">
      <c r="H31156" s="4"/>
      <c r="M31156" s="5"/>
      <c r="N31156" s="6"/>
    </row>
    <row r="31157" spans="8:14" x14ac:dyDescent="0.55000000000000004">
      <c r="H31157" s="4"/>
      <c r="M31157" s="5"/>
      <c r="N31157" s="6"/>
    </row>
    <row r="31158" spans="8:14" x14ac:dyDescent="0.55000000000000004">
      <c r="H31158" s="4"/>
      <c r="M31158" s="5"/>
      <c r="N31158" s="6"/>
    </row>
    <row r="31159" spans="8:14" x14ac:dyDescent="0.55000000000000004">
      <c r="H31159" s="4"/>
      <c r="M31159" s="5"/>
      <c r="N31159" s="6"/>
    </row>
    <row r="31160" spans="8:14" x14ac:dyDescent="0.55000000000000004">
      <c r="H31160" s="4"/>
      <c r="M31160" s="5"/>
      <c r="N31160" s="6"/>
    </row>
    <row r="31161" spans="8:14" x14ac:dyDescent="0.55000000000000004">
      <c r="H31161" s="4"/>
      <c r="M31161" s="5"/>
      <c r="N31161" s="6"/>
    </row>
    <row r="31162" spans="8:14" x14ac:dyDescent="0.55000000000000004">
      <c r="H31162" s="4"/>
      <c r="M31162" s="5"/>
      <c r="N31162" s="6"/>
    </row>
    <row r="31163" spans="8:14" x14ac:dyDescent="0.55000000000000004">
      <c r="H31163" s="4"/>
      <c r="M31163" s="5"/>
      <c r="N31163" s="6"/>
    </row>
    <row r="31164" spans="8:14" x14ac:dyDescent="0.55000000000000004">
      <c r="H31164" s="4"/>
      <c r="M31164" s="5"/>
      <c r="N31164" s="6"/>
    </row>
    <row r="31165" spans="8:14" x14ac:dyDescent="0.55000000000000004">
      <c r="H31165" s="4"/>
      <c r="M31165" s="5"/>
      <c r="N31165" s="6"/>
    </row>
    <row r="31166" spans="8:14" x14ac:dyDescent="0.55000000000000004">
      <c r="H31166" s="4"/>
      <c r="M31166" s="5"/>
      <c r="N31166" s="6"/>
    </row>
    <row r="31167" spans="8:14" x14ac:dyDescent="0.55000000000000004">
      <c r="H31167" s="4"/>
      <c r="M31167" s="5"/>
      <c r="N31167" s="6"/>
    </row>
    <row r="31168" spans="8:14" x14ac:dyDescent="0.55000000000000004">
      <c r="H31168" s="4"/>
      <c r="M31168" s="5"/>
      <c r="N31168" s="6"/>
    </row>
    <row r="31169" spans="8:14" x14ac:dyDescent="0.55000000000000004">
      <c r="H31169" s="4"/>
      <c r="M31169" s="5"/>
      <c r="N31169" s="6"/>
    </row>
    <row r="31170" spans="8:14" x14ac:dyDescent="0.55000000000000004">
      <c r="H31170" s="4"/>
      <c r="M31170" s="5"/>
      <c r="N31170" s="6"/>
    </row>
    <row r="31171" spans="8:14" x14ac:dyDescent="0.55000000000000004">
      <c r="H31171" s="4"/>
      <c r="M31171" s="5"/>
      <c r="N31171" s="6"/>
    </row>
    <row r="31172" spans="8:14" x14ac:dyDescent="0.55000000000000004">
      <c r="H31172" s="4"/>
      <c r="M31172" s="5"/>
      <c r="N31172" s="6"/>
    </row>
    <row r="31173" spans="8:14" x14ac:dyDescent="0.55000000000000004">
      <c r="H31173" s="4"/>
      <c r="M31173" s="5"/>
      <c r="N31173" s="6"/>
    </row>
    <row r="31174" spans="8:14" x14ac:dyDescent="0.55000000000000004">
      <c r="H31174" s="4"/>
      <c r="M31174" s="5"/>
      <c r="N31174" s="6"/>
    </row>
    <row r="31175" spans="8:14" x14ac:dyDescent="0.55000000000000004">
      <c r="H31175" s="4"/>
      <c r="M31175" s="5"/>
      <c r="N31175" s="6"/>
    </row>
    <row r="31176" spans="8:14" x14ac:dyDescent="0.55000000000000004">
      <c r="H31176" s="4"/>
      <c r="M31176" s="5"/>
      <c r="N31176" s="6"/>
    </row>
    <row r="31177" spans="8:14" x14ac:dyDescent="0.55000000000000004">
      <c r="H31177" s="4"/>
      <c r="M31177" s="5"/>
      <c r="N31177" s="6"/>
    </row>
    <row r="31178" spans="8:14" x14ac:dyDescent="0.55000000000000004">
      <c r="H31178" s="4"/>
      <c r="M31178" s="5"/>
      <c r="N31178" s="6"/>
    </row>
    <row r="31179" spans="8:14" x14ac:dyDescent="0.55000000000000004">
      <c r="H31179" s="4"/>
      <c r="M31179" s="5"/>
      <c r="N31179" s="6"/>
    </row>
    <row r="31180" spans="8:14" x14ac:dyDescent="0.55000000000000004">
      <c r="H31180" s="4"/>
      <c r="M31180" s="5"/>
      <c r="N31180" s="6"/>
    </row>
    <row r="31181" spans="8:14" x14ac:dyDescent="0.55000000000000004">
      <c r="H31181" s="4"/>
      <c r="M31181" s="5"/>
      <c r="N31181" s="6"/>
    </row>
    <row r="31182" spans="8:14" x14ac:dyDescent="0.55000000000000004">
      <c r="H31182" s="4"/>
      <c r="M31182" s="5"/>
      <c r="N31182" s="6"/>
    </row>
    <row r="31183" spans="8:14" x14ac:dyDescent="0.55000000000000004">
      <c r="H31183" s="4"/>
      <c r="M31183" s="5"/>
      <c r="N31183" s="6"/>
    </row>
    <row r="31184" spans="8:14" x14ac:dyDescent="0.55000000000000004">
      <c r="H31184" s="4"/>
      <c r="M31184" s="5"/>
      <c r="N31184" s="6"/>
    </row>
    <row r="31185" spans="8:14" x14ac:dyDescent="0.55000000000000004">
      <c r="H31185" s="4"/>
      <c r="M31185" s="5"/>
      <c r="N31185" s="6"/>
    </row>
    <row r="31186" spans="8:14" x14ac:dyDescent="0.55000000000000004">
      <c r="H31186" s="4"/>
      <c r="M31186" s="5"/>
      <c r="N31186" s="6"/>
    </row>
    <row r="31187" spans="8:14" x14ac:dyDescent="0.55000000000000004">
      <c r="H31187" s="4"/>
      <c r="M31187" s="5"/>
      <c r="N31187" s="6"/>
    </row>
    <row r="31188" spans="8:14" x14ac:dyDescent="0.55000000000000004">
      <c r="H31188" s="4"/>
      <c r="M31188" s="5"/>
      <c r="N31188" s="6"/>
    </row>
    <row r="31189" spans="8:14" x14ac:dyDescent="0.55000000000000004">
      <c r="H31189" s="4"/>
      <c r="M31189" s="5"/>
      <c r="N31189" s="6"/>
    </row>
    <row r="31190" spans="8:14" x14ac:dyDescent="0.55000000000000004">
      <c r="H31190" s="4"/>
      <c r="M31190" s="5"/>
      <c r="N31190" s="6"/>
    </row>
    <row r="31191" spans="8:14" x14ac:dyDescent="0.55000000000000004">
      <c r="H31191" s="4"/>
      <c r="M31191" s="5"/>
      <c r="N31191" s="6"/>
    </row>
    <row r="31192" spans="8:14" x14ac:dyDescent="0.55000000000000004">
      <c r="H31192" s="4"/>
      <c r="M31192" s="5"/>
      <c r="N31192" s="6"/>
    </row>
    <row r="31193" spans="8:14" x14ac:dyDescent="0.55000000000000004">
      <c r="H31193" s="4"/>
      <c r="M31193" s="5"/>
      <c r="N31193" s="6"/>
    </row>
    <row r="31194" spans="8:14" x14ac:dyDescent="0.55000000000000004">
      <c r="H31194" s="4"/>
      <c r="M31194" s="5"/>
      <c r="N31194" s="6"/>
    </row>
    <row r="31195" spans="8:14" x14ac:dyDescent="0.55000000000000004">
      <c r="H31195" s="4"/>
      <c r="M31195" s="5"/>
      <c r="N31195" s="6"/>
    </row>
    <row r="31196" spans="8:14" x14ac:dyDescent="0.55000000000000004">
      <c r="H31196" s="4"/>
      <c r="M31196" s="5"/>
      <c r="N31196" s="6"/>
    </row>
    <row r="31197" spans="8:14" x14ac:dyDescent="0.55000000000000004">
      <c r="H31197" s="4"/>
      <c r="M31197" s="5"/>
      <c r="N31197" s="6"/>
    </row>
    <row r="31198" spans="8:14" x14ac:dyDescent="0.55000000000000004">
      <c r="H31198" s="4"/>
      <c r="M31198" s="5"/>
      <c r="N31198" s="6"/>
    </row>
    <row r="31199" spans="8:14" x14ac:dyDescent="0.55000000000000004">
      <c r="H31199" s="4"/>
      <c r="M31199" s="5"/>
      <c r="N31199" s="6"/>
    </row>
    <row r="31200" spans="8:14" x14ac:dyDescent="0.55000000000000004">
      <c r="H31200" s="4"/>
      <c r="M31200" s="5"/>
      <c r="N31200" s="6"/>
    </row>
    <row r="31201" spans="8:14" x14ac:dyDescent="0.55000000000000004">
      <c r="H31201" s="4"/>
      <c r="M31201" s="5"/>
      <c r="N31201" s="6"/>
    </row>
    <row r="31202" spans="8:14" x14ac:dyDescent="0.55000000000000004">
      <c r="H31202" s="4"/>
      <c r="M31202" s="5"/>
      <c r="N31202" s="6"/>
    </row>
    <row r="31203" spans="8:14" x14ac:dyDescent="0.55000000000000004">
      <c r="H31203" s="4"/>
      <c r="M31203" s="5"/>
      <c r="N31203" s="6"/>
    </row>
    <row r="31204" spans="8:14" x14ac:dyDescent="0.55000000000000004">
      <c r="H31204" s="4"/>
      <c r="M31204" s="5"/>
      <c r="N31204" s="6"/>
    </row>
    <row r="31205" spans="8:14" x14ac:dyDescent="0.55000000000000004">
      <c r="H31205" s="4"/>
      <c r="M31205" s="5"/>
      <c r="N31205" s="6"/>
    </row>
    <row r="31206" spans="8:14" x14ac:dyDescent="0.55000000000000004">
      <c r="H31206" s="4"/>
      <c r="M31206" s="5"/>
      <c r="N31206" s="6"/>
    </row>
    <row r="31207" spans="8:14" x14ac:dyDescent="0.55000000000000004">
      <c r="H31207" s="4"/>
      <c r="M31207" s="5"/>
      <c r="N31207" s="6"/>
    </row>
    <row r="31208" spans="8:14" x14ac:dyDescent="0.55000000000000004">
      <c r="H31208" s="4"/>
      <c r="M31208" s="5"/>
      <c r="N31208" s="6"/>
    </row>
    <row r="31209" spans="8:14" x14ac:dyDescent="0.55000000000000004">
      <c r="H31209" s="4"/>
      <c r="M31209" s="5"/>
      <c r="N31209" s="6"/>
    </row>
    <row r="31210" spans="8:14" x14ac:dyDescent="0.55000000000000004">
      <c r="H31210" s="4"/>
      <c r="M31210" s="5"/>
      <c r="N31210" s="6"/>
    </row>
    <row r="31211" spans="8:14" x14ac:dyDescent="0.55000000000000004">
      <c r="H31211" s="4"/>
      <c r="M31211" s="5"/>
      <c r="N31211" s="6"/>
    </row>
    <row r="31212" spans="8:14" x14ac:dyDescent="0.55000000000000004">
      <c r="H31212" s="4"/>
      <c r="M31212" s="5"/>
      <c r="N31212" s="6"/>
    </row>
    <row r="31213" spans="8:14" x14ac:dyDescent="0.55000000000000004">
      <c r="H31213" s="4"/>
      <c r="M31213" s="5"/>
      <c r="N31213" s="6"/>
    </row>
    <row r="31214" spans="8:14" x14ac:dyDescent="0.55000000000000004">
      <c r="H31214" s="4"/>
      <c r="M31214" s="5"/>
      <c r="N31214" s="6"/>
    </row>
    <row r="31215" spans="8:14" x14ac:dyDescent="0.55000000000000004">
      <c r="H31215" s="4"/>
      <c r="M31215" s="5"/>
      <c r="N31215" s="6"/>
    </row>
    <row r="31216" spans="8:14" x14ac:dyDescent="0.55000000000000004">
      <c r="H31216" s="4"/>
      <c r="M31216" s="5"/>
      <c r="N31216" s="6"/>
    </row>
    <row r="31217" spans="8:14" x14ac:dyDescent="0.55000000000000004">
      <c r="H31217" s="4"/>
      <c r="M31217" s="5"/>
      <c r="N31217" s="6"/>
    </row>
    <row r="31218" spans="8:14" x14ac:dyDescent="0.55000000000000004">
      <c r="H31218" s="4"/>
      <c r="M31218" s="5"/>
      <c r="N31218" s="6"/>
    </row>
    <row r="31219" spans="8:14" x14ac:dyDescent="0.55000000000000004">
      <c r="H31219" s="4"/>
      <c r="M31219" s="5"/>
      <c r="N31219" s="6"/>
    </row>
    <row r="31220" spans="8:14" x14ac:dyDescent="0.55000000000000004">
      <c r="H31220" s="4"/>
      <c r="M31220" s="5"/>
      <c r="N31220" s="6"/>
    </row>
    <row r="31221" spans="8:14" x14ac:dyDescent="0.55000000000000004">
      <c r="H31221" s="4"/>
      <c r="M31221" s="5"/>
      <c r="N31221" s="6"/>
    </row>
    <row r="31222" spans="8:14" x14ac:dyDescent="0.55000000000000004">
      <c r="H31222" s="4"/>
      <c r="M31222" s="5"/>
      <c r="N31222" s="6"/>
    </row>
    <row r="31223" spans="8:14" x14ac:dyDescent="0.55000000000000004">
      <c r="H31223" s="4"/>
      <c r="M31223" s="5"/>
      <c r="N31223" s="6"/>
    </row>
    <row r="31224" spans="8:14" x14ac:dyDescent="0.55000000000000004">
      <c r="H31224" s="4"/>
      <c r="M31224" s="5"/>
      <c r="N31224" s="6"/>
    </row>
    <row r="31225" spans="8:14" x14ac:dyDescent="0.55000000000000004">
      <c r="H31225" s="4"/>
      <c r="M31225" s="5"/>
      <c r="N31225" s="6"/>
    </row>
    <row r="31226" spans="8:14" x14ac:dyDescent="0.55000000000000004">
      <c r="H31226" s="4"/>
      <c r="M31226" s="5"/>
      <c r="N31226" s="6"/>
    </row>
    <row r="31227" spans="8:14" x14ac:dyDescent="0.55000000000000004">
      <c r="H31227" s="4"/>
      <c r="M31227" s="5"/>
      <c r="N31227" s="6"/>
    </row>
    <row r="31228" spans="8:14" x14ac:dyDescent="0.55000000000000004">
      <c r="H31228" s="4"/>
      <c r="M31228" s="5"/>
      <c r="N31228" s="6"/>
    </row>
    <row r="31229" spans="8:14" x14ac:dyDescent="0.55000000000000004">
      <c r="H31229" s="4"/>
      <c r="M31229" s="5"/>
      <c r="N31229" s="6"/>
    </row>
    <row r="31230" spans="8:14" x14ac:dyDescent="0.55000000000000004">
      <c r="H31230" s="4"/>
      <c r="M31230" s="5"/>
      <c r="N31230" s="6"/>
    </row>
    <row r="31231" spans="8:14" x14ac:dyDescent="0.55000000000000004">
      <c r="H31231" s="4"/>
      <c r="M31231" s="5"/>
      <c r="N31231" s="6"/>
    </row>
    <row r="31232" spans="8:14" x14ac:dyDescent="0.55000000000000004">
      <c r="H31232" s="4"/>
      <c r="M31232" s="5"/>
      <c r="N31232" s="6"/>
    </row>
    <row r="31233" spans="8:14" x14ac:dyDescent="0.55000000000000004">
      <c r="H31233" s="4"/>
      <c r="M31233" s="5"/>
      <c r="N31233" s="6"/>
    </row>
    <row r="31234" spans="8:14" x14ac:dyDescent="0.55000000000000004">
      <c r="H31234" s="4"/>
      <c r="M31234" s="5"/>
      <c r="N31234" s="6"/>
    </row>
    <row r="31235" spans="8:14" x14ac:dyDescent="0.55000000000000004">
      <c r="H31235" s="4"/>
      <c r="M31235" s="5"/>
      <c r="N31235" s="6"/>
    </row>
    <row r="31236" spans="8:14" x14ac:dyDescent="0.55000000000000004">
      <c r="H31236" s="4"/>
      <c r="M31236" s="5"/>
      <c r="N31236" s="6"/>
    </row>
    <row r="31237" spans="8:14" x14ac:dyDescent="0.55000000000000004">
      <c r="H31237" s="4"/>
      <c r="M31237" s="5"/>
      <c r="N31237" s="6"/>
    </row>
    <row r="31238" spans="8:14" x14ac:dyDescent="0.55000000000000004">
      <c r="H31238" s="4"/>
      <c r="M31238" s="5"/>
      <c r="N31238" s="6"/>
    </row>
    <row r="31239" spans="8:14" x14ac:dyDescent="0.55000000000000004">
      <c r="H31239" s="4"/>
      <c r="M31239" s="5"/>
      <c r="N31239" s="6"/>
    </row>
    <row r="31240" spans="8:14" x14ac:dyDescent="0.55000000000000004">
      <c r="H31240" s="4"/>
      <c r="M31240" s="5"/>
      <c r="N31240" s="6"/>
    </row>
    <row r="31241" spans="8:14" x14ac:dyDescent="0.55000000000000004">
      <c r="H31241" s="4"/>
      <c r="M31241" s="5"/>
      <c r="N31241" s="6"/>
    </row>
    <row r="31242" spans="8:14" x14ac:dyDescent="0.55000000000000004">
      <c r="H31242" s="4"/>
      <c r="M31242" s="5"/>
      <c r="N31242" s="6"/>
    </row>
    <row r="31243" spans="8:14" x14ac:dyDescent="0.55000000000000004">
      <c r="H31243" s="4"/>
      <c r="M31243" s="5"/>
      <c r="N31243" s="6"/>
    </row>
    <row r="31244" spans="8:14" x14ac:dyDescent="0.55000000000000004">
      <c r="H31244" s="4"/>
      <c r="M31244" s="5"/>
      <c r="N31244" s="6"/>
    </row>
    <row r="31245" spans="8:14" x14ac:dyDescent="0.55000000000000004">
      <c r="H31245" s="4"/>
      <c r="M31245" s="5"/>
      <c r="N31245" s="6"/>
    </row>
    <row r="31246" spans="8:14" x14ac:dyDescent="0.55000000000000004">
      <c r="H31246" s="4"/>
      <c r="M31246" s="5"/>
      <c r="N31246" s="6"/>
    </row>
    <row r="31247" spans="8:14" x14ac:dyDescent="0.55000000000000004">
      <c r="H31247" s="4"/>
      <c r="M31247" s="5"/>
      <c r="N31247" s="6"/>
    </row>
    <row r="31248" spans="8:14" x14ac:dyDescent="0.55000000000000004">
      <c r="H31248" s="4"/>
      <c r="M31248" s="5"/>
      <c r="N31248" s="6"/>
    </row>
    <row r="31249" spans="8:14" x14ac:dyDescent="0.55000000000000004">
      <c r="H31249" s="4"/>
      <c r="M31249" s="5"/>
      <c r="N31249" s="6"/>
    </row>
    <row r="31250" spans="8:14" x14ac:dyDescent="0.55000000000000004">
      <c r="H31250" s="4"/>
      <c r="M31250" s="5"/>
      <c r="N31250" s="6"/>
    </row>
    <row r="31251" spans="8:14" x14ac:dyDescent="0.55000000000000004">
      <c r="H31251" s="4"/>
      <c r="M31251" s="5"/>
      <c r="N31251" s="6"/>
    </row>
    <row r="31252" spans="8:14" x14ac:dyDescent="0.55000000000000004">
      <c r="H31252" s="4"/>
      <c r="M31252" s="5"/>
      <c r="N31252" s="6"/>
    </row>
    <row r="31253" spans="8:14" x14ac:dyDescent="0.55000000000000004">
      <c r="H31253" s="4"/>
      <c r="M31253" s="5"/>
      <c r="N31253" s="6"/>
    </row>
    <row r="31254" spans="8:14" x14ac:dyDescent="0.55000000000000004">
      <c r="H31254" s="4"/>
      <c r="M31254" s="5"/>
      <c r="N31254" s="6"/>
    </row>
    <row r="31255" spans="8:14" x14ac:dyDescent="0.55000000000000004">
      <c r="H31255" s="4"/>
      <c r="M31255" s="5"/>
      <c r="N31255" s="6"/>
    </row>
    <row r="31256" spans="8:14" x14ac:dyDescent="0.55000000000000004">
      <c r="H31256" s="4"/>
      <c r="M31256" s="5"/>
      <c r="N31256" s="6"/>
    </row>
    <row r="31257" spans="8:14" x14ac:dyDescent="0.55000000000000004">
      <c r="H31257" s="4"/>
      <c r="M31257" s="5"/>
      <c r="N31257" s="6"/>
    </row>
    <row r="31258" spans="8:14" x14ac:dyDescent="0.55000000000000004">
      <c r="H31258" s="4"/>
      <c r="M31258" s="5"/>
      <c r="N31258" s="6"/>
    </row>
    <row r="31259" spans="8:14" x14ac:dyDescent="0.55000000000000004">
      <c r="H31259" s="4"/>
      <c r="M31259" s="5"/>
      <c r="N31259" s="6"/>
    </row>
    <row r="31260" spans="8:14" x14ac:dyDescent="0.55000000000000004">
      <c r="H31260" s="4"/>
      <c r="M31260" s="5"/>
      <c r="N31260" s="6"/>
    </row>
    <row r="31261" spans="8:14" x14ac:dyDescent="0.55000000000000004">
      <c r="H31261" s="4"/>
      <c r="M31261" s="5"/>
      <c r="N31261" s="6"/>
    </row>
    <row r="31262" spans="8:14" x14ac:dyDescent="0.55000000000000004">
      <c r="H31262" s="4"/>
      <c r="M31262" s="5"/>
      <c r="N31262" s="6"/>
    </row>
    <row r="31263" spans="8:14" x14ac:dyDescent="0.55000000000000004">
      <c r="H31263" s="4"/>
      <c r="M31263" s="5"/>
      <c r="N31263" s="6"/>
    </row>
    <row r="31264" spans="8:14" x14ac:dyDescent="0.55000000000000004">
      <c r="H31264" s="4"/>
      <c r="M31264" s="5"/>
      <c r="N31264" s="6"/>
    </row>
    <row r="31265" spans="8:14" x14ac:dyDescent="0.55000000000000004">
      <c r="H31265" s="4"/>
      <c r="M31265" s="5"/>
      <c r="N31265" s="6"/>
    </row>
    <row r="31266" spans="8:14" x14ac:dyDescent="0.55000000000000004">
      <c r="H31266" s="4"/>
      <c r="M31266" s="5"/>
      <c r="N31266" s="6"/>
    </row>
    <row r="31267" spans="8:14" x14ac:dyDescent="0.55000000000000004">
      <c r="H31267" s="4"/>
      <c r="M31267" s="5"/>
      <c r="N31267" s="6"/>
    </row>
    <row r="31268" spans="8:14" x14ac:dyDescent="0.55000000000000004">
      <c r="H31268" s="4"/>
      <c r="M31268" s="5"/>
      <c r="N31268" s="6"/>
    </row>
    <row r="31269" spans="8:14" x14ac:dyDescent="0.55000000000000004">
      <c r="H31269" s="4"/>
      <c r="M31269" s="5"/>
      <c r="N31269" s="6"/>
    </row>
    <row r="31270" spans="8:14" x14ac:dyDescent="0.55000000000000004">
      <c r="H31270" s="4"/>
      <c r="M31270" s="5"/>
      <c r="N31270" s="6"/>
    </row>
    <row r="31271" spans="8:14" x14ac:dyDescent="0.55000000000000004">
      <c r="H31271" s="4"/>
      <c r="M31271" s="5"/>
      <c r="N31271" s="6"/>
    </row>
    <row r="31272" spans="8:14" x14ac:dyDescent="0.55000000000000004">
      <c r="H31272" s="4"/>
      <c r="M31272" s="5"/>
      <c r="N31272" s="6"/>
    </row>
    <row r="31273" spans="8:14" x14ac:dyDescent="0.55000000000000004">
      <c r="H31273" s="4"/>
      <c r="M31273" s="5"/>
      <c r="N31273" s="6"/>
    </row>
    <row r="31274" spans="8:14" x14ac:dyDescent="0.55000000000000004">
      <c r="H31274" s="4"/>
      <c r="M31274" s="5"/>
      <c r="N31274" s="6"/>
    </row>
    <row r="31275" spans="8:14" x14ac:dyDescent="0.55000000000000004">
      <c r="H31275" s="4"/>
      <c r="M31275" s="5"/>
      <c r="N31275" s="6"/>
    </row>
    <row r="31276" spans="8:14" x14ac:dyDescent="0.55000000000000004">
      <c r="H31276" s="4"/>
      <c r="M31276" s="5"/>
      <c r="N31276" s="6"/>
    </row>
    <row r="31277" spans="8:14" x14ac:dyDescent="0.55000000000000004">
      <c r="H31277" s="4"/>
      <c r="M31277" s="5"/>
      <c r="N31277" s="6"/>
    </row>
    <row r="31278" spans="8:14" x14ac:dyDescent="0.55000000000000004">
      <c r="H31278" s="4"/>
      <c r="M31278" s="5"/>
      <c r="N31278" s="6"/>
    </row>
    <row r="31279" spans="8:14" x14ac:dyDescent="0.55000000000000004">
      <c r="H31279" s="4"/>
      <c r="M31279" s="5"/>
      <c r="N31279" s="6"/>
    </row>
    <row r="31280" spans="8:14" x14ac:dyDescent="0.55000000000000004">
      <c r="H31280" s="4"/>
      <c r="M31280" s="5"/>
      <c r="N31280" s="6"/>
    </row>
    <row r="31281" spans="8:14" x14ac:dyDescent="0.55000000000000004">
      <c r="H31281" s="4"/>
      <c r="M31281" s="5"/>
      <c r="N31281" s="6"/>
    </row>
    <row r="31282" spans="8:14" x14ac:dyDescent="0.55000000000000004">
      <c r="H31282" s="4"/>
      <c r="M31282" s="5"/>
      <c r="N31282" s="6"/>
    </row>
    <row r="31283" spans="8:14" x14ac:dyDescent="0.55000000000000004">
      <c r="H31283" s="4"/>
      <c r="M31283" s="5"/>
      <c r="N31283" s="6"/>
    </row>
    <row r="31284" spans="8:14" x14ac:dyDescent="0.55000000000000004">
      <c r="H31284" s="4"/>
      <c r="M31284" s="5"/>
      <c r="N31284" s="6"/>
    </row>
    <row r="31285" spans="8:14" x14ac:dyDescent="0.55000000000000004">
      <c r="H31285" s="4"/>
      <c r="M31285" s="5"/>
      <c r="N31285" s="6"/>
    </row>
    <row r="31286" spans="8:14" x14ac:dyDescent="0.55000000000000004">
      <c r="H31286" s="4"/>
      <c r="M31286" s="5"/>
      <c r="N31286" s="6"/>
    </row>
    <row r="31287" spans="8:14" x14ac:dyDescent="0.55000000000000004">
      <c r="H31287" s="4"/>
      <c r="M31287" s="5"/>
      <c r="N31287" s="6"/>
    </row>
    <row r="31288" spans="8:14" x14ac:dyDescent="0.55000000000000004">
      <c r="H31288" s="4"/>
      <c r="M31288" s="5"/>
      <c r="N31288" s="6"/>
    </row>
    <row r="31289" spans="8:14" x14ac:dyDescent="0.55000000000000004">
      <c r="H31289" s="4"/>
      <c r="M31289" s="5"/>
      <c r="N31289" s="6"/>
    </row>
    <row r="31290" spans="8:14" x14ac:dyDescent="0.55000000000000004">
      <c r="H31290" s="4"/>
      <c r="M31290" s="5"/>
      <c r="N31290" s="6"/>
    </row>
    <row r="31291" spans="8:14" x14ac:dyDescent="0.55000000000000004">
      <c r="H31291" s="4"/>
      <c r="M31291" s="5"/>
      <c r="N31291" s="6"/>
    </row>
    <row r="31292" spans="8:14" x14ac:dyDescent="0.55000000000000004">
      <c r="H31292" s="4"/>
      <c r="M31292" s="5"/>
      <c r="N31292" s="6"/>
    </row>
    <row r="31293" spans="8:14" x14ac:dyDescent="0.55000000000000004">
      <c r="H31293" s="4"/>
      <c r="M31293" s="5"/>
      <c r="N31293" s="6"/>
    </row>
    <row r="31294" spans="8:14" x14ac:dyDescent="0.55000000000000004">
      <c r="H31294" s="4"/>
      <c r="M31294" s="5"/>
      <c r="N31294" s="6"/>
    </row>
    <row r="31295" spans="8:14" x14ac:dyDescent="0.55000000000000004">
      <c r="H31295" s="4"/>
      <c r="M31295" s="5"/>
      <c r="N31295" s="6"/>
    </row>
    <row r="31296" spans="8:14" x14ac:dyDescent="0.55000000000000004">
      <c r="H31296" s="4"/>
      <c r="M31296" s="5"/>
      <c r="N31296" s="6"/>
    </row>
    <row r="31297" spans="8:14" x14ac:dyDescent="0.55000000000000004">
      <c r="H31297" s="4"/>
      <c r="M31297" s="5"/>
      <c r="N31297" s="6"/>
    </row>
    <row r="31298" spans="8:14" x14ac:dyDescent="0.55000000000000004">
      <c r="H31298" s="4"/>
      <c r="M31298" s="5"/>
      <c r="N31298" s="6"/>
    </row>
    <row r="31299" spans="8:14" x14ac:dyDescent="0.55000000000000004">
      <c r="H31299" s="4"/>
      <c r="M31299" s="5"/>
      <c r="N31299" s="6"/>
    </row>
    <row r="31300" spans="8:14" x14ac:dyDescent="0.55000000000000004">
      <c r="H31300" s="4"/>
      <c r="M31300" s="5"/>
      <c r="N31300" s="6"/>
    </row>
    <row r="31301" spans="8:14" x14ac:dyDescent="0.55000000000000004">
      <c r="H31301" s="4"/>
      <c r="M31301" s="5"/>
      <c r="N31301" s="6"/>
    </row>
    <row r="31302" spans="8:14" x14ac:dyDescent="0.55000000000000004">
      <c r="H31302" s="4"/>
      <c r="M31302" s="5"/>
      <c r="N31302" s="6"/>
    </row>
    <row r="31303" spans="8:14" x14ac:dyDescent="0.55000000000000004">
      <c r="H31303" s="4"/>
      <c r="M31303" s="5"/>
      <c r="N31303" s="6"/>
    </row>
    <row r="31304" spans="8:14" x14ac:dyDescent="0.55000000000000004">
      <c r="H31304" s="4"/>
      <c r="M31304" s="5"/>
      <c r="N31304" s="6"/>
    </row>
    <row r="31305" spans="8:14" x14ac:dyDescent="0.55000000000000004">
      <c r="H31305" s="4"/>
      <c r="M31305" s="5"/>
      <c r="N31305" s="6"/>
    </row>
    <row r="31306" spans="8:14" x14ac:dyDescent="0.55000000000000004">
      <c r="H31306" s="4"/>
      <c r="M31306" s="5"/>
      <c r="N31306" s="6"/>
    </row>
    <row r="31307" spans="8:14" x14ac:dyDescent="0.55000000000000004">
      <c r="H31307" s="4"/>
      <c r="M31307" s="5"/>
      <c r="N31307" s="6"/>
    </row>
    <row r="31308" spans="8:14" x14ac:dyDescent="0.55000000000000004">
      <c r="H31308" s="4"/>
      <c r="M31308" s="5"/>
      <c r="N31308" s="6"/>
    </row>
    <row r="31309" spans="8:14" x14ac:dyDescent="0.55000000000000004">
      <c r="H31309" s="4"/>
      <c r="M31309" s="5"/>
      <c r="N31309" s="6"/>
    </row>
    <row r="31310" spans="8:14" x14ac:dyDescent="0.55000000000000004">
      <c r="H31310" s="4"/>
      <c r="M31310" s="5"/>
      <c r="N31310" s="6"/>
    </row>
    <row r="31311" spans="8:14" x14ac:dyDescent="0.55000000000000004">
      <c r="H31311" s="4"/>
      <c r="M31311" s="5"/>
      <c r="N31311" s="6"/>
    </row>
    <row r="31312" spans="8:14" x14ac:dyDescent="0.55000000000000004">
      <c r="H31312" s="4"/>
      <c r="M31312" s="5"/>
      <c r="N31312" s="6"/>
    </row>
    <row r="31313" spans="8:14" x14ac:dyDescent="0.55000000000000004">
      <c r="H31313" s="4"/>
      <c r="M31313" s="5"/>
      <c r="N31313" s="6"/>
    </row>
    <row r="31314" spans="8:14" x14ac:dyDescent="0.55000000000000004">
      <c r="H31314" s="4"/>
      <c r="M31314" s="5"/>
      <c r="N31314" s="6"/>
    </row>
    <row r="31315" spans="8:14" x14ac:dyDescent="0.55000000000000004">
      <c r="H31315" s="4"/>
      <c r="M31315" s="5"/>
      <c r="N31315" s="6"/>
    </row>
    <row r="31316" spans="8:14" x14ac:dyDescent="0.55000000000000004">
      <c r="H31316" s="4"/>
      <c r="M31316" s="5"/>
      <c r="N31316" s="6"/>
    </row>
    <row r="31317" spans="8:14" x14ac:dyDescent="0.55000000000000004">
      <c r="H31317" s="4"/>
      <c r="M31317" s="5"/>
      <c r="N31317" s="6"/>
    </row>
    <row r="31318" spans="8:14" x14ac:dyDescent="0.55000000000000004">
      <c r="H31318" s="4"/>
      <c r="M31318" s="5"/>
      <c r="N31318" s="6"/>
    </row>
    <row r="31319" spans="8:14" x14ac:dyDescent="0.55000000000000004">
      <c r="H31319" s="4"/>
      <c r="M31319" s="5"/>
      <c r="N31319" s="6"/>
    </row>
    <row r="31320" spans="8:14" x14ac:dyDescent="0.55000000000000004">
      <c r="H31320" s="4"/>
      <c r="M31320" s="5"/>
      <c r="N31320" s="6"/>
    </row>
    <row r="31321" spans="8:14" x14ac:dyDescent="0.55000000000000004">
      <c r="H31321" s="4"/>
      <c r="M31321" s="5"/>
      <c r="N31321" s="6"/>
    </row>
    <row r="31322" spans="8:14" x14ac:dyDescent="0.55000000000000004">
      <c r="H31322" s="4"/>
      <c r="M31322" s="5"/>
      <c r="N31322" s="6"/>
    </row>
    <row r="31323" spans="8:14" x14ac:dyDescent="0.55000000000000004">
      <c r="H31323" s="4"/>
      <c r="M31323" s="5"/>
      <c r="N31323" s="6"/>
    </row>
    <row r="31324" spans="8:14" x14ac:dyDescent="0.55000000000000004">
      <c r="H31324" s="4"/>
      <c r="M31324" s="5"/>
      <c r="N31324" s="6"/>
    </row>
    <row r="31325" spans="8:14" x14ac:dyDescent="0.55000000000000004">
      <c r="H31325" s="4"/>
      <c r="M31325" s="5"/>
      <c r="N31325" s="6"/>
    </row>
    <row r="31326" spans="8:14" x14ac:dyDescent="0.55000000000000004">
      <c r="H31326" s="4"/>
      <c r="M31326" s="5"/>
      <c r="N31326" s="6"/>
    </row>
    <row r="31327" spans="8:14" x14ac:dyDescent="0.55000000000000004">
      <c r="H31327" s="4"/>
      <c r="M31327" s="5"/>
      <c r="N31327" s="6"/>
    </row>
    <row r="31328" spans="8:14" x14ac:dyDescent="0.55000000000000004">
      <c r="H31328" s="4"/>
      <c r="M31328" s="5"/>
      <c r="N31328" s="6"/>
    </row>
    <row r="31329" spans="8:14" x14ac:dyDescent="0.55000000000000004">
      <c r="H31329" s="4"/>
      <c r="M31329" s="5"/>
      <c r="N31329" s="6"/>
    </row>
    <row r="31330" spans="8:14" x14ac:dyDescent="0.55000000000000004">
      <c r="H31330" s="4"/>
      <c r="M31330" s="5"/>
      <c r="N31330" s="6"/>
    </row>
    <row r="31331" spans="8:14" x14ac:dyDescent="0.55000000000000004">
      <c r="H31331" s="4"/>
      <c r="M31331" s="5"/>
      <c r="N31331" s="6"/>
    </row>
    <row r="31332" spans="8:14" x14ac:dyDescent="0.55000000000000004">
      <c r="H31332" s="4"/>
      <c r="M31332" s="5"/>
      <c r="N31332" s="6"/>
    </row>
    <row r="31333" spans="8:14" x14ac:dyDescent="0.55000000000000004">
      <c r="H31333" s="4"/>
      <c r="M31333" s="5"/>
      <c r="N31333" s="6"/>
    </row>
    <row r="31334" spans="8:14" x14ac:dyDescent="0.55000000000000004">
      <c r="H31334" s="4"/>
      <c r="M31334" s="5"/>
      <c r="N31334" s="6"/>
    </row>
    <row r="31335" spans="8:14" x14ac:dyDescent="0.55000000000000004">
      <c r="H31335" s="4"/>
      <c r="M31335" s="5"/>
      <c r="N31335" s="6"/>
    </row>
    <row r="31336" spans="8:14" x14ac:dyDescent="0.55000000000000004">
      <c r="H31336" s="4"/>
      <c r="M31336" s="5"/>
      <c r="N31336" s="6"/>
    </row>
    <row r="31337" spans="8:14" x14ac:dyDescent="0.55000000000000004">
      <c r="H31337" s="4"/>
      <c r="M31337" s="5"/>
      <c r="N31337" s="6"/>
    </row>
    <row r="31338" spans="8:14" x14ac:dyDescent="0.55000000000000004">
      <c r="H31338" s="4"/>
      <c r="M31338" s="5"/>
      <c r="N31338" s="6"/>
    </row>
    <row r="31339" spans="8:14" x14ac:dyDescent="0.55000000000000004">
      <c r="H31339" s="4"/>
      <c r="M31339" s="5"/>
      <c r="N31339" s="6"/>
    </row>
    <row r="31340" spans="8:14" x14ac:dyDescent="0.55000000000000004">
      <c r="H31340" s="4"/>
      <c r="M31340" s="5"/>
      <c r="N31340" s="6"/>
    </row>
    <row r="31341" spans="8:14" x14ac:dyDescent="0.55000000000000004">
      <c r="H31341" s="4"/>
      <c r="M31341" s="5"/>
      <c r="N31341" s="6"/>
    </row>
    <row r="31342" spans="8:14" x14ac:dyDescent="0.55000000000000004">
      <c r="H31342" s="4"/>
      <c r="M31342" s="5"/>
      <c r="N31342" s="6"/>
    </row>
    <row r="31343" spans="8:14" x14ac:dyDescent="0.55000000000000004">
      <c r="H31343" s="4"/>
      <c r="M31343" s="5"/>
      <c r="N31343" s="6"/>
    </row>
    <row r="31344" spans="8:14" x14ac:dyDescent="0.55000000000000004">
      <c r="H31344" s="4"/>
      <c r="M31344" s="5"/>
      <c r="N31344" s="6"/>
    </row>
    <row r="31345" spans="8:14" x14ac:dyDescent="0.55000000000000004">
      <c r="H31345" s="4"/>
      <c r="M31345" s="5"/>
      <c r="N31345" s="6"/>
    </row>
    <row r="31346" spans="8:14" x14ac:dyDescent="0.55000000000000004">
      <c r="H31346" s="4"/>
      <c r="M31346" s="5"/>
      <c r="N31346" s="6"/>
    </row>
    <row r="31347" spans="8:14" x14ac:dyDescent="0.55000000000000004">
      <c r="H31347" s="4"/>
      <c r="M31347" s="5"/>
      <c r="N31347" s="6"/>
    </row>
    <row r="31348" spans="8:14" x14ac:dyDescent="0.55000000000000004">
      <c r="H31348" s="4"/>
      <c r="M31348" s="5"/>
      <c r="N31348" s="6"/>
    </row>
    <row r="31349" spans="8:14" x14ac:dyDescent="0.55000000000000004">
      <c r="H31349" s="4"/>
      <c r="M31349" s="5"/>
      <c r="N31349" s="6"/>
    </row>
    <row r="31350" spans="8:14" x14ac:dyDescent="0.55000000000000004">
      <c r="H31350" s="4"/>
      <c r="M31350" s="5"/>
      <c r="N31350" s="6"/>
    </row>
    <row r="31351" spans="8:14" x14ac:dyDescent="0.55000000000000004">
      <c r="H31351" s="4"/>
      <c r="M31351" s="5"/>
      <c r="N31351" s="6"/>
    </row>
    <row r="31352" spans="8:14" x14ac:dyDescent="0.55000000000000004">
      <c r="H31352" s="4"/>
      <c r="M31352" s="5"/>
      <c r="N31352" s="6"/>
    </row>
    <row r="31353" spans="8:14" x14ac:dyDescent="0.55000000000000004">
      <c r="H31353" s="4"/>
      <c r="M31353" s="5"/>
      <c r="N31353" s="6"/>
    </row>
    <row r="31354" spans="8:14" x14ac:dyDescent="0.55000000000000004">
      <c r="H31354" s="4"/>
      <c r="M31354" s="5"/>
      <c r="N31354" s="6"/>
    </row>
    <row r="31355" spans="8:14" x14ac:dyDescent="0.55000000000000004">
      <c r="H31355" s="4"/>
      <c r="M31355" s="5"/>
      <c r="N31355" s="6"/>
    </row>
    <row r="31356" spans="8:14" x14ac:dyDescent="0.55000000000000004">
      <c r="H31356" s="4"/>
      <c r="M31356" s="5"/>
      <c r="N31356" s="6"/>
    </row>
    <row r="31357" spans="8:14" x14ac:dyDescent="0.55000000000000004">
      <c r="H31357" s="4"/>
      <c r="M31357" s="5"/>
      <c r="N31357" s="6"/>
    </row>
    <row r="31358" spans="8:14" x14ac:dyDescent="0.55000000000000004">
      <c r="H31358" s="4"/>
      <c r="M31358" s="5"/>
      <c r="N31358" s="6"/>
    </row>
    <row r="31359" spans="8:14" x14ac:dyDescent="0.55000000000000004">
      <c r="H31359" s="4"/>
      <c r="M31359" s="5"/>
      <c r="N31359" s="6"/>
    </row>
    <row r="31360" spans="8:14" x14ac:dyDescent="0.55000000000000004">
      <c r="H31360" s="4"/>
      <c r="M31360" s="5"/>
      <c r="N31360" s="6"/>
    </row>
    <row r="31361" spans="8:14" x14ac:dyDescent="0.55000000000000004">
      <c r="H31361" s="4"/>
      <c r="M31361" s="5"/>
      <c r="N31361" s="6"/>
    </row>
    <row r="31362" spans="8:14" x14ac:dyDescent="0.55000000000000004">
      <c r="H31362" s="4"/>
      <c r="M31362" s="5"/>
      <c r="N31362" s="6"/>
    </row>
    <row r="31363" spans="8:14" x14ac:dyDescent="0.55000000000000004">
      <c r="H31363" s="4"/>
      <c r="M31363" s="5"/>
      <c r="N31363" s="6"/>
    </row>
    <row r="31364" spans="8:14" x14ac:dyDescent="0.55000000000000004">
      <c r="H31364" s="4"/>
      <c r="M31364" s="5"/>
      <c r="N31364" s="6"/>
    </row>
    <row r="31365" spans="8:14" x14ac:dyDescent="0.55000000000000004">
      <c r="H31365" s="4"/>
      <c r="M31365" s="5"/>
      <c r="N31365" s="6"/>
    </row>
    <row r="31366" spans="8:14" x14ac:dyDescent="0.55000000000000004">
      <c r="H31366" s="4"/>
      <c r="M31366" s="5"/>
      <c r="N31366" s="6"/>
    </row>
    <row r="31367" spans="8:14" x14ac:dyDescent="0.55000000000000004">
      <c r="H31367" s="4"/>
      <c r="M31367" s="5"/>
      <c r="N31367" s="6"/>
    </row>
    <row r="31368" spans="8:14" x14ac:dyDescent="0.55000000000000004">
      <c r="H31368" s="4"/>
      <c r="M31368" s="5"/>
      <c r="N31368" s="6"/>
    </row>
    <row r="31369" spans="8:14" x14ac:dyDescent="0.55000000000000004">
      <c r="H31369" s="4"/>
      <c r="M31369" s="5"/>
      <c r="N31369" s="6"/>
    </row>
    <row r="31370" spans="8:14" x14ac:dyDescent="0.55000000000000004">
      <c r="H31370" s="4"/>
      <c r="M31370" s="5"/>
      <c r="N31370" s="6"/>
    </row>
    <row r="31371" spans="8:14" x14ac:dyDescent="0.55000000000000004">
      <c r="H31371" s="4"/>
      <c r="M31371" s="5"/>
      <c r="N31371" s="6"/>
    </row>
    <row r="31372" spans="8:14" x14ac:dyDescent="0.55000000000000004">
      <c r="H31372" s="4"/>
      <c r="M31372" s="5"/>
      <c r="N31372" s="6"/>
    </row>
    <row r="31373" spans="8:14" x14ac:dyDescent="0.55000000000000004">
      <c r="H31373" s="4"/>
      <c r="M31373" s="5"/>
      <c r="N31373" s="6"/>
    </row>
    <row r="31374" spans="8:14" x14ac:dyDescent="0.55000000000000004">
      <c r="H31374" s="4"/>
      <c r="M31374" s="5"/>
      <c r="N31374" s="6"/>
    </row>
    <row r="31375" spans="8:14" x14ac:dyDescent="0.55000000000000004">
      <c r="H31375" s="4"/>
      <c r="M31375" s="5"/>
      <c r="N31375" s="6"/>
    </row>
    <row r="31376" spans="8:14" x14ac:dyDescent="0.55000000000000004">
      <c r="H31376" s="4"/>
      <c r="M31376" s="5"/>
      <c r="N31376" s="6"/>
    </row>
    <row r="31377" spans="8:14" x14ac:dyDescent="0.55000000000000004">
      <c r="H31377" s="4"/>
      <c r="M31377" s="5"/>
      <c r="N31377" s="6"/>
    </row>
    <row r="31378" spans="8:14" x14ac:dyDescent="0.55000000000000004">
      <c r="H31378" s="4"/>
      <c r="M31378" s="5"/>
      <c r="N31378" s="6"/>
    </row>
    <row r="31379" spans="8:14" x14ac:dyDescent="0.55000000000000004">
      <c r="H31379" s="4"/>
      <c r="M31379" s="5"/>
      <c r="N31379" s="6"/>
    </row>
    <row r="31380" spans="8:14" x14ac:dyDescent="0.55000000000000004">
      <c r="H31380" s="4"/>
      <c r="M31380" s="5"/>
      <c r="N31380" s="6"/>
    </row>
    <row r="31381" spans="8:14" x14ac:dyDescent="0.55000000000000004">
      <c r="H31381" s="4"/>
      <c r="M31381" s="5"/>
      <c r="N31381" s="6"/>
    </row>
    <row r="31382" spans="8:14" x14ac:dyDescent="0.55000000000000004">
      <c r="H31382" s="4"/>
      <c r="M31382" s="5"/>
      <c r="N31382" s="6"/>
    </row>
    <row r="31383" spans="8:14" x14ac:dyDescent="0.55000000000000004">
      <c r="H31383" s="4"/>
      <c r="M31383" s="5"/>
      <c r="N31383" s="6"/>
    </row>
    <row r="31384" spans="8:14" x14ac:dyDescent="0.55000000000000004">
      <c r="H31384" s="4"/>
      <c r="M31384" s="5"/>
      <c r="N31384" s="6"/>
    </row>
    <row r="31385" spans="8:14" x14ac:dyDescent="0.55000000000000004">
      <c r="H31385" s="4"/>
      <c r="M31385" s="5"/>
      <c r="N31385" s="6"/>
    </row>
    <row r="31386" spans="8:14" x14ac:dyDescent="0.55000000000000004">
      <c r="H31386" s="4"/>
      <c r="M31386" s="5"/>
      <c r="N31386" s="6"/>
    </row>
    <row r="31387" spans="8:14" x14ac:dyDescent="0.55000000000000004">
      <c r="H31387" s="4"/>
      <c r="M31387" s="5"/>
      <c r="N31387" s="6"/>
    </row>
    <row r="31388" spans="8:14" x14ac:dyDescent="0.55000000000000004">
      <c r="H31388" s="4"/>
      <c r="M31388" s="5"/>
      <c r="N31388" s="6"/>
    </row>
    <row r="31389" spans="8:14" x14ac:dyDescent="0.55000000000000004">
      <c r="H31389" s="4"/>
      <c r="M31389" s="5"/>
      <c r="N31389" s="6"/>
    </row>
    <row r="31390" spans="8:14" x14ac:dyDescent="0.55000000000000004">
      <c r="H31390" s="4"/>
      <c r="M31390" s="5"/>
      <c r="N31390" s="6"/>
    </row>
    <row r="31391" spans="8:14" x14ac:dyDescent="0.55000000000000004">
      <c r="H31391" s="4"/>
      <c r="M31391" s="5"/>
      <c r="N31391" s="6"/>
    </row>
    <row r="31392" spans="8:14" x14ac:dyDescent="0.55000000000000004">
      <c r="H31392" s="4"/>
      <c r="M31392" s="5"/>
      <c r="N31392" s="6"/>
    </row>
    <row r="31393" spans="8:14" x14ac:dyDescent="0.55000000000000004">
      <c r="H31393" s="4"/>
      <c r="M31393" s="5"/>
      <c r="N31393" s="6"/>
    </row>
    <row r="31394" spans="8:14" x14ac:dyDescent="0.55000000000000004">
      <c r="H31394" s="4"/>
      <c r="M31394" s="5"/>
      <c r="N31394" s="6"/>
    </row>
    <row r="31395" spans="8:14" x14ac:dyDescent="0.55000000000000004">
      <c r="H31395" s="4"/>
      <c r="M31395" s="5"/>
      <c r="N31395" s="6"/>
    </row>
    <row r="31396" spans="8:14" x14ac:dyDescent="0.55000000000000004">
      <c r="H31396" s="4"/>
      <c r="M31396" s="5"/>
      <c r="N31396" s="6"/>
    </row>
    <row r="31397" spans="8:14" x14ac:dyDescent="0.55000000000000004">
      <c r="H31397" s="4"/>
      <c r="M31397" s="5"/>
      <c r="N31397" s="6"/>
    </row>
    <row r="31398" spans="8:14" x14ac:dyDescent="0.55000000000000004">
      <c r="H31398" s="4"/>
      <c r="M31398" s="5"/>
      <c r="N31398" s="6"/>
    </row>
    <row r="31399" spans="8:14" x14ac:dyDescent="0.55000000000000004">
      <c r="H31399" s="4"/>
      <c r="M31399" s="5"/>
      <c r="N31399" s="6"/>
    </row>
    <row r="31400" spans="8:14" x14ac:dyDescent="0.55000000000000004">
      <c r="H31400" s="4"/>
      <c r="M31400" s="5"/>
      <c r="N31400" s="6"/>
    </row>
    <row r="31401" spans="8:14" x14ac:dyDescent="0.55000000000000004">
      <c r="H31401" s="4"/>
      <c r="M31401" s="5"/>
      <c r="N31401" s="6"/>
    </row>
    <row r="31402" spans="8:14" x14ac:dyDescent="0.55000000000000004">
      <c r="H31402" s="4"/>
      <c r="M31402" s="5"/>
      <c r="N31402" s="6"/>
    </row>
    <row r="31403" spans="8:14" x14ac:dyDescent="0.55000000000000004">
      <c r="H31403" s="4"/>
      <c r="M31403" s="5"/>
      <c r="N31403" s="6"/>
    </row>
    <row r="31404" spans="8:14" x14ac:dyDescent="0.55000000000000004">
      <c r="H31404" s="4"/>
      <c r="M31404" s="5"/>
      <c r="N31404" s="6"/>
    </row>
    <row r="31405" spans="8:14" x14ac:dyDescent="0.55000000000000004">
      <c r="H31405" s="4"/>
      <c r="M31405" s="5"/>
      <c r="N31405" s="6"/>
    </row>
    <row r="31406" spans="8:14" x14ac:dyDescent="0.55000000000000004">
      <c r="H31406" s="4"/>
      <c r="M31406" s="5"/>
      <c r="N31406" s="6"/>
    </row>
    <row r="31407" spans="8:14" x14ac:dyDescent="0.55000000000000004">
      <c r="H31407" s="4"/>
      <c r="M31407" s="5"/>
      <c r="N31407" s="6"/>
    </row>
    <row r="31408" spans="8:14" x14ac:dyDescent="0.55000000000000004">
      <c r="H31408" s="4"/>
      <c r="M31408" s="5"/>
      <c r="N31408" s="6"/>
    </row>
    <row r="31409" spans="8:14" x14ac:dyDescent="0.55000000000000004">
      <c r="H31409" s="4"/>
      <c r="M31409" s="5"/>
      <c r="N31409" s="6"/>
    </row>
    <row r="31410" spans="8:14" x14ac:dyDescent="0.55000000000000004">
      <c r="H31410" s="4"/>
      <c r="M31410" s="5"/>
      <c r="N31410" s="6"/>
    </row>
    <row r="31411" spans="8:14" x14ac:dyDescent="0.55000000000000004">
      <c r="H31411" s="4"/>
      <c r="M31411" s="5"/>
      <c r="N31411" s="6"/>
    </row>
    <row r="31412" spans="8:14" x14ac:dyDescent="0.55000000000000004">
      <c r="H31412" s="4"/>
      <c r="M31412" s="5"/>
      <c r="N31412" s="6"/>
    </row>
    <row r="31413" spans="8:14" x14ac:dyDescent="0.55000000000000004">
      <c r="H31413" s="4"/>
      <c r="M31413" s="5"/>
      <c r="N31413" s="6"/>
    </row>
    <row r="31414" spans="8:14" x14ac:dyDescent="0.55000000000000004">
      <c r="H31414" s="4"/>
      <c r="M31414" s="5"/>
      <c r="N31414" s="6"/>
    </row>
    <row r="31415" spans="8:14" x14ac:dyDescent="0.55000000000000004">
      <c r="H31415" s="4"/>
      <c r="M31415" s="5"/>
      <c r="N31415" s="6"/>
    </row>
    <row r="31416" spans="8:14" x14ac:dyDescent="0.55000000000000004">
      <c r="H31416" s="4"/>
      <c r="M31416" s="5"/>
      <c r="N31416" s="6"/>
    </row>
    <row r="31417" spans="8:14" x14ac:dyDescent="0.55000000000000004">
      <c r="H31417" s="4"/>
      <c r="M31417" s="5"/>
      <c r="N31417" s="6"/>
    </row>
    <row r="31418" spans="8:14" x14ac:dyDescent="0.55000000000000004">
      <c r="H31418" s="4"/>
      <c r="M31418" s="5"/>
      <c r="N31418" s="6"/>
    </row>
    <row r="31419" spans="8:14" x14ac:dyDescent="0.55000000000000004">
      <c r="H31419" s="4"/>
      <c r="M31419" s="5"/>
      <c r="N31419" s="6"/>
    </row>
    <row r="31420" spans="8:14" x14ac:dyDescent="0.55000000000000004">
      <c r="H31420" s="4"/>
      <c r="M31420" s="5"/>
      <c r="N31420" s="6"/>
    </row>
    <row r="31421" spans="8:14" x14ac:dyDescent="0.55000000000000004">
      <c r="H31421" s="4"/>
      <c r="M31421" s="5"/>
      <c r="N31421" s="6"/>
    </row>
    <row r="31422" spans="8:14" x14ac:dyDescent="0.55000000000000004">
      <c r="H31422" s="4"/>
      <c r="M31422" s="5"/>
      <c r="N31422" s="6"/>
    </row>
    <row r="31423" spans="8:14" x14ac:dyDescent="0.55000000000000004">
      <c r="H31423" s="4"/>
      <c r="M31423" s="5"/>
      <c r="N31423" s="6"/>
    </row>
    <row r="31424" spans="8:14" x14ac:dyDescent="0.55000000000000004">
      <c r="H31424" s="4"/>
      <c r="M31424" s="5"/>
      <c r="N31424" s="6"/>
    </row>
    <row r="31425" spans="8:14" x14ac:dyDescent="0.55000000000000004">
      <c r="H31425" s="4"/>
      <c r="M31425" s="5"/>
      <c r="N31425" s="6"/>
    </row>
    <row r="31426" spans="8:14" x14ac:dyDescent="0.55000000000000004">
      <c r="H31426" s="4"/>
      <c r="M31426" s="5"/>
      <c r="N31426" s="6"/>
    </row>
    <row r="31427" spans="8:14" x14ac:dyDescent="0.55000000000000004">
      <c r="H31427" s="4"/>
      <c r="M31427" s="5"/>
      <c r="N31427" s="6"/>
    </row>
    <row r="31428" spans="8:14" x14ac:dyDescent="0.55000000000000004">
      <c r="H31428" s="4"/>
      <c r="M31428" s="5"/>
      <c r="N31428" s="6"/>
    </row>
    <row r="31429" spans="8:14" x14ac:dyDescent="0.55000000000000004">
      <c r="H31429" s="4"/>
      <c r="M31429" s="5"/>
      <c r="N31429" s="6"/>
    </row>
    <row r="31430" spans="8:14" x14ac:dyDescent="0.55000000000000004">
      <c r="H31430" s="4"/>
      <c r="M31430" s="5"/>
      <c r="N31430" s="6"/>
    </row>
    <row r="31431" spans="8:14" x14ac:dyDescent="0.55000000000000004">
      <c r="H31431" s="4"/>
      <c r="M31431" s="5"/>
      <c r="N31431" s="6"/>
    </row>
    <row r="31432" spans="8:14" x14ac:dyDescent="0.55000000000000004">
      <c r="H31432" s="4"/>
      <c r="M31432" s="5"/>
      <c r="N31432" s="6"/>
    </row>
    <row r="31433" spans="8:14" x14ac:dyDescent="0.55000000000000004">
      <c r="H31433" s="4"/>
      <c r="M31433" s="5"/>
      <c r="N31433" s="6"/>
    </row>
    <row r="31434" spans="8:14" x14ac:dyDescent="0.55000000000000004">
      <c r="H31434" s="4"/>
      <c r="M31434" s="5"/>
      <c r="N31434" s="6"/>
    </row>
    <row r="31435" spans="8:14" x14ac:dyDescent="0.55000000000000004">
      <c r="H31435" s="4"/>
      <c r="M31435" s="5"/>
      <c r="N31435" s="6"/>
    </row>
    <row r="31436" spans="8:14" x14ac:dyDescent="0.55000000000000004">
      <c r="H31436" s="4"/>
      <c r="M31436" s="5"/>
      <c r="N31436" s="6"/>
    </row>
    <row r="31437" spans="8:14" x14ac:dyDescent="0.55000000000000004">
      <c r="H31437" s="4"/>
      <c r="M31437" s="5"/>
      <c r="N31437" s="6"/>
    </row>
    <row r="31438" spans="8:14" x14ac:dyDescent="0.55000000000000004">
      <c r="H31438" s="4"/>
      <c r="M31438" s="5"/>
      <c r="N31438" s="6"/>
    </row>
    <row r="31439" spans="8:14" x14ac:dyDescent="0.55000000000000004">
      <c r="H31439" s="4"/>
      <c r="M31439" s="5"/>
      <c r="N31439" s="6"/>
    </row>
    <row r="31440" spans="8:14" x14ac:dyDescent="0.55000000000000004">
      <c r="H31440" s="4"/>
      <c r="M31440" s="5"/>
      <c r="N31440" s="6"/>
    </row>
    <row r="31441" spans="8:14" x14ac:dyDescent="0.55000000000000004">
      <c r="H31441" s="4"/>
      <c r="M31441" s="5"/>
      <c r="N31441" s="6"/>
    </row>
    <row r="31442" spans="8:14" x14ac:dyDescent="0.55000000000000004">
      <c r="H31442" s="4"/>
      <c r="M31442" s="5"/>
      <c r="N31442" s="6"/>
    </row>
    <row r="31443" spans="8:14" x14ac:dyDescent="0.55000000000000004">
      <c r="H31443" s="4"/>
      <c r="M31443" s="5"/>
      <c r="N31443" s="6"/>
    </row>
    <row r="31444" spans="8:14" x14ac:dyDescent="0.55000000000000004">
      <c r="H31444" s="4"/>
      <c r="M31444" s="5"/>
      <c r="N31444" s="6"/>
    </row>
    <row r="31445" spans="8:14" x14ac:dyDescent="0.55000000000000004">
      <c r="H31445" s="4"/>
      <c r="M31445" s="5"/>
      <c r="N31445" s="6"/>
    </row>
    <row r="31446" spans="8:14" x14ac:dyDescent="0.55000000000000004">
      <c r="H31446" s="4"/>
      <c r="M31446" s="5"/>
      <c r="N31446" s="6"/>
    </row>
    <row r="31447" spans="8:14" x14ac:dyDescent="0.55000000000000004">
      <c r="H31447" s="4"/>
      <c r="M31447" s="5"/>
      <c r="N31447" s="6"/>
    </row>
    <row r="31448" spans="8:14" x14ac:dyDescent="0.55000000000000004">
      <c r="H31448" s="4"/>
      <c r="M31448" s="5"/>
      <c r="N31448" s="6"/>
    </row>
    <row r="31449" spans="8:14" x14ac:dyDescent="0.55000000000000004">
      <c r="H31449" s="4"/>
      <c r="M31449" s="5"/>
      <c r="N31449" s="6"/>
    </row>
    <row r="31450" spans="8:14" x14ac:dyDescent="0.55000000000000004">
      <c r="H31450" s="4"/>
      <c r="M31450" s="5"/>
      <c r="N31450" s="6"/>
    </row>
    <row r="31451" spans="8:14" x14ac:dyDescent="0.55000000000000004">
      <c r="H31451" s="4"/>
      <c r="M31451" s="5"/>
      <c r="N31451" s="6"/>
    </row>
    <row r="31452" spans="8:14" x14ac:dyDescent="0.55000000000000004">
      <c r="H31452" s="4"/>
      <c r="M31452" s="5"/>
      <c r="N31452" s="6"/>
    </row>
    <row r="31453" spans="8:14" x14ac:dyDescent="0.55000000000000004">
      <c r="H31453" s="4"/>
      <c r="M31453" s="5"/>
      <c r="N31453" s="6"/>
    </row>
    <row r="31454" spans="8:14" x14ac:dyDescent="0.55000000000000004">
      <c r="H31454" s="4"/>
      <c r="M31454" s="5"/>
      <c r="N31454" s="6"/>
    </row>
    <row r="31455" spans="8:14" x14ac:dyDescent="0.55000000000000004">
      <c r="H31455" s="4"/>
      <c r="M31455" s="5"/>
      <c r="N31455" s="6"/>
    </row>
    <row r="31456" spans="8:14" x14ac:dyDescent="0.55000000000000004">
      <c r="H31456" s="4"/>
      <c r="M31456" s="5"/>
      <c r="N31456" s="6"/>
    </row>
    <row r="31457" spans="8:14" x14ac:dyDescent="0.55000000000000004">
      <c r="H31457" s="4"/>
      <c r="M31457" s="5"/>
      <c r="N31457" s="6"/>
    </row>
    <row r="31458" spans="8:14" x14ac:dyDescent="0.55000000000000004">
      <c r="H31458" s="4"/>
      <c r="M31458" s="5"/>
      <c r="N31458" s="6"/>
    </row>
    <row r="31459" spans="8:14" x14ac:dyDescent="0.55000000000000004">
      <c r="H31459" s="4"/>
      <c r="M31459" s="5"/>
      <c r="N31459" s="6"/>
    </row>
    <row r="31460" spans="8:14" x14ac:dyDescent="0.55000000000000004">
      <c r="H31460" s="4"/>
      <c r="M31460" s="5"/>
      <c r="N31460" s="6"/>
    </row>
    <row r="31461" spans="8:14" x14ac:dyDescent="0.55000000000000004">
      <c r="H31461" s="4"/>
      <c r="M31461" s="5"/>
      <c r="N31461" s="6"/>
    </row>
    <row r="31462" spans="8:14" x14ac:dyDescent="0.55000000000000004">
      <c r="H31462" s="4"/>
      <c r="M31462" s="5"/>
      <c r="N31462" s="6"/>
    </row>
    <row r="31463" spans="8:14" x14ac:dyDescent="0.55000000000000004">
      <c r="H31463" s="4"/>
      <c r="M31463" s="5"/>
      <c r="N31463" s="6"/>
    </row>
    <row r="31464" spans="8:14" x14ac:dyDescent="0.55000000000000004">
      <c r="H31464" s="4"/>
      <c r="M31464" s="5"/>
      <c r="N31464" s="6"/>
    </row>
    <row r="31465" spans="8:14" x14ac:dyDescent="0.55000000000000004">
      <c r="H31465" s="4"/>
      <c r="M31465" s="5"/>
      <c r="N31465" s="6"/>
    </row>
    <row r="31466" spans="8:14" x14ac:dyDescent="0.55000000000000004">
      <c r="H31466" s="4"/>
      <c r="M31466" s="5"/>
      <c r="N31466" s="6"/>
    </row>
    <row r="31467" spans="8:14" x14ac:dyDescent="0.55000000000000004">
      <c r="H31467" s="4"/>
      <c r="M31467" s="5"/>
      <c r="N31467" s="6"/>
    </row>
    <row r="31468" spans="8:14" x14ac:dyDescent="0.55000000000000004">
      <c r="H31468" s="4"/>
      <c r="M31468" s="5"/>
      <c r="N31468" s="6"/>
    </row>
    <row r="31469" spans="8:14" x14ac:dyDescent="0.55000000000000004">
      <c r="H31469" s="4"/>
      <c r="M31469" s="5"/>
      <c r="N31469" s="6"/>
    </row>
    <row r="31470" spans="8:14" x14ac:dyDescent="0.55000000000000004">
      <c r="H31470" s="4"/>
      <c r="M31470" s="5"/>
      <c r="N31470" s="6"/>
    </row>
    <row r="31471" spans="8:14" x14ac:dyDescent="0.55000000000000004">
      <c r="H31471" s="4"/>
      <c r="M31471" s="5"/>
      <c r="N31471" s="6"/>
    </row>
    <row r="31472" spans="8:14" x14ac:dyDescent="0.55000000000000004">
      <c r="H31472" s="4"/>
      <c r="M31472" s="5"/>
      <c r="N31472" s="6"/>
    </row>
    <row r="31473" spans="8:14" x14ac:dyDescent="0.55000000000000004">
      <c r="H31473" s="4"/>
      <c r="M31473" s="5"/>
      <c r="N31473" s="6"/>
    </row>
    <row r="31474" spans="8:14" x14ac:dyDescent="0.55000000000000004">
      <c r="H31474" s="4"/>
      <c r="M31474" s="5"/>
      <c r="N31474" s="6"/>
    </row>
    <row r="31475" spans="8:14" x14ac:dyDescent="0.55000000000000004">
      <c r="H31475" s="4"/>
      <c r="M31475" s="5"/>
      <c r="N31475" s="6"/>
    </row>
    <row r="31476" spans="8:14" x14ac:dyDescent="0.55000000000000004">
      <c r="H31476" s="4"/>
      <c r="M31476" s="5"/>
      <c r="N31476" s="6"/>
    </row>
    <row r="31477" spans="8:14" x14ac:dyDescent="0.55000000000000004">
      <c r="H31477" s="4"/>
      <c r="M31477" s="5"/>
      <c r="N31477" s="6"/>
    </row>
    <row r="31478" spans="8:14" x14ac:dyDescent="0.55000000000000004">
      <c r="H31478" s="4"/>
      <c r="M31478" s="5"/>
      <c r="N31478" s="6"/>
    </row>
    <row r="31479" spans="8:14" x14ac:dyDescent="0.55000000000000004">
      <c r="H31479" s="4"/>
      <c r="M31479" s="5"/>
      <c r="N31479" s="6"/>
    </row>
    <row r="31480" spans="8:14" x14ac:dyDescent="0.55000000000000004">
      <c r="H31480" s="4"/>
      <c r="M31480" s="5"/>
      <c r="N31480" s="6"/>
    </row>
    <row r="31481" spans="8:14" x14ac:dyDescent="0.55000000000000004">
      <c r="H31481" s="4"/>
      <c r="M31481" s="5"/>
      <c r="N31481" s="6"/>
    </row>
    <row r="31482" spans="8:14" x14ac:dyDescent="0.55000000000000004">
      <c r="H31482" s="4"/>
      <c r="M31482" s="5"/>
      <c r="N31482" s="6"/>
    </row>
    <row r="31483" spans="8:14" x14ac:dyDescent="0.55000000000000004">
      <c r="H31483" s="4"/>
      <c r="M31483" s="5"/>
      <c r="N31483" s="6"/>
    </row>
    <row r="31484" spans="8:14" x14ac:dyDescent="0.55000000000000004">
      <c r="H31484" s="4"/>
      <c r="M31484" s="5"/>
      <c r="N31484" s="6"/>
    </row>
    <row r="31485" spans="8:14" x14ac:dyDescent="0.55000000000000004">
      <c r="H31485" s="4"/>
      <c r="M31485" s="5"/>
      <c r="N31485" s="6"/>
    </row>
    <row r="31486" spans="8:14" x14ac:dyDescent="0.55000000000000004">
      <c r="H31486" s="4"/>
      <c r="M31486" s="5"/>
      <c r="N31486" s="6"/>
    </row>
    <row r="31487" spans="8:14" x14ac:dyDescent="0.55000000000000004">
      <c r="H31487" s="4"/>
      <c r="M31487" s="5"/>
      <c r="N31487" s="6"/>
    </row>
    <row r="31488" spans="8:14" x14ac:dyDescent="0.55000000000000004">
      <c r="H31488" s="4"/>
      <c r="M31488" s="5"/>
      <c r="N31488" s="6"/>
    </row>
    <row r="31489" spans="8:14" x14ac:dyDescent="0.55000000000000004">
      <c r="H31489" s="4"/>
      <c r="M31489" s="5"/>
      <c r="N31489" s="6"/>
    </row>
    <row r="31490" spans="8:14" x14ac:dyDescent="0.55000000000000004">
      <c r="H31490" s="4"/>
      <c r="M31490" s="5"/>
      <c r="N31490" s="6"/>
    </row>
    <row r="31491" spans="8:14" x14ac:dyDescent="0.55000000000000004">
      <c r="H31491" s="4"/>
      <c r="M31491" s="5"/>
      <c r="N31491" s="6"/>
    </row>
    <row r="31492" spans="8:14" x14ac:dyDescent="0.55000000000000004">
      <c r="H31492" s="4"/>
      <c r="M31492" s="5"/>
      <c r="N31492" s="6"/>
    </row>
    <row r="31493" spans="8:14" x14ac:dyDescent="0.55000000000000004">
      <c r="H31493" s="4"/>
      <c r="M31493" s="5"/>
      <c r="N31493" s="6"/>
    </row>
    <row r="31494" spans="8:14" x14ac:dyDescent="0.55000000000000004">
      <c r="H31494" s="4"/>
      <c r="M31494" s="5"/>
      <c r="N31494" s="6"/>
    </row>
    <row r="31495" spans="8:14" x14ac:dyDescent="0.55000000000000004">
      <c r="H31495" s="4"/>
      <c r="M31495" s="5"/>
      <c r="N31495" s="6"/>
    </row>
    <row r="31496" spans="8:14" x14ac:dyDescent="0.55000000000000004">
      <c r="H31496" s="4"/>
      <c r="M31496" s="5"/>
      <c r="N31496" s="6"/>
    </row>
    <row r="31497" spans="8:14" x14ac:dyDescent="0.55000000000000004">
      <c r="H31497" s="4"/>
      <c r="M31497" s="5"/>
      <c r="N31497" s="6"/>
    </row>
    <row r="31498" spans="8:14" x14ac:dyDescent="0.55000000000000004">
      <c r="H31498" s="4"/>
      <c r="M31498" s="5"/>
      <c r="N31498" s="6"/>
    </row>
    <row r="31499" spans="8:14" x14ac:dyDescent="0.55000000000000004">
      <c r="H31499" s="4"/>
      <c r="M31499" s="5"/>
      <c r="N31499" s="6"/>
    </row>
    <row r="31500" spans="8:14" x14ac:dyDescent="0.55000000000000004">
      <c r="H31500" s="4"/>
      <c r="M31500" s="5"/>
      <c r="N31500" s="6"/>
    </row>
    <row r="31501" spans="8:14" x14ac:dyDescent="0.55000000000000004">
      <c r="H31501" s="4"/>
      <c r="M31501" s="5"/>
      <c r="N31501" s="6"/>
    </row>
    <row r="31502" spans="8:14" x14ac:dyDescent="0.55000000000000004">
      <c r="H31502" s="4"/>
      <c r="M31502" s="5"/>
      <c r="N31502" s="6"/>
    </row>
    <row r="31503" spans="8:14" x14ac:dyDescent="0.55000000000000004">
      <c r="H31503" s="4"/>
      <c r="M31503" s="5"/>
      <c r="N31503" s="6"/>
    </row>
    <row r="31504" spans="8:14" x14ac:dyDescent="0.55000000000000004">
      <c r="H31504" s="4"/>
      <c r="M31504" s="5"/>
      <c r="N31504" s="6"/>
    </row>
    <row r="31505" spans="8:14" x14ac:dyDescent="0.55000000000000004">
      <c r="H31505" s="4"/>
      <c r="M31505" s="5"/>
      <c r="N31505" s="6"/>
    </row>
    <row r="31506" spans="8:14" x14ac:dyDescent="0.55000000000000004">
      <c r="H31506" s="4"/>
      <c r="M31506" s="5"/>
      <c r="N31506" s="6"/>
    </row>
    <row r="31507" spans="8:14" x14ac:dyDescent="0.55000000000000004">
      <c r="H31507" s="4"/>
      <c r="M31507" s="5"/>
      <c r="N31507" s="6"/>
    </row>
    <row r="31508" spans="8:14" x14ac:dyDescent="0.55000000000000004">
      <c r="H31508" s="4"/>
      <c r="M31508" s="5"/>
      <c r="N31508" s="6"/>
    </row>
    <row r="31509" spans="8:14" x14ac:dyDescent="0.55000000000000004">
      <c r="H31509" s="4"/>
      <c r="M31509" s="5"/>
      <c r="N31509" s="6"/>
    </row>
    <row r="31510" spans="8:14" x14ac:dyDescent="0.55000000000000004">
      <c r="H31510" s="4"/>
      <c r="M31510" s="5"/>
      <c r="N31510" s="6"/>
    </row>
    <row r="31511" spans="8:14" x14ac:dyDescent="0.55000000000000004">
      <c r="H31511" s="4"/>
      <c r="M31511" s="5"/>
      <c r="N31511" s="6"/>
    </row>
    <row r="31512" spans="8:14" x14ac:dyDescent="0.55000000000000004">
      <c r="H31512" s="4"/>
      <c r="M31512" s="5"/>
      <c r="N31512" s="6"/>
    </row>
    <row r="31513" spans="8:14" x14ac:dyDescent="0.55000000000000004">
      <c r="H31513" s="4"/>
      <c r="M31513" s="5"/>
      <c r="N31513" s="6"/>
    </row>
    <row r="31514" spans="8:14" x14ac:dyDescent="0.55000000000000004">
      <c r="H31514" s="4"/>
      <c r="M31514" s="5"/>
      <c r="N31514" s="6"/>
    </row>
    <row r="31515" spans="8:14" x14ac:dyDescent="0.55000000000000004">
      <c r="H31515" s="4"/>
      <c r="M31515" s="5"/>
      <c r="N31515" s="6"/>
    </row>
    <row r="31516" spans="8:14" x14ac:dyDescent="0.55000000000000004">
      <c r="H31516" s="4"/>
      <c r="M31516" s="5"/>
      <c r="N31516" s="6"/>
    </row>
    <row r="31517" spans="8:14" x14ac:dyDescent="0.55000000000000004">
      <c r="H31517" s="4"/>
      <c r="M31517" s="5"/>
      <c r="N31517" s="6"/>
    </row>
    <row r="31518" spans="8:14" x14ac:dyDescent="0.55000000000000004">
      <c r="H31518" s="4"/>
      <c r="M31518" s="5"/>
      <c r="N31518" s="6"/>
    </row>
    <row r="31519" spans="8:14" x14ac:dyDescent="0.55000000000000004">
      <c r="H31519" s="4"/>
      <c r="M31519" s="5"/>
      <c r="N31519" s="6"/>
    </row>
    <row r="31520" spans="8:14" x14ac:dyDescent="0.55000000000000004">
      <c r="H31520" s="4"/>
      <c r="M31520" s="5"/>
      <c r="N31520" s="6"/>
    </row>
    <row r="31521" spans="8:14" x14ac:dyDescent="0.55000000000000004">
      <c r="H31521" s="4"/>
      <c r="M31521" s="5"/>
      <c r="N31521" s="6"/>
    </row>
    <row r="31522" spans="8:14" x14ac:dyDescent="0.55000000000000004">
      <c r="H31522" s="4"/>
      <c r="M31522" s="5"/>
      <c r="N31522" s="6"/>
    </row>
    <row r="31523" spans="8:14" x14ac:dyDescent="0.55000000000000004">
      <c r="H31523" s="4"/>
      <c r="M31523" s="5"/>
      <c r="N31523" s="6"/>
    </row>
    <row r="31524" spans="8:14" x14ac:dyDescent="0.55000000000000004">
      <c r="H31524" s="4"/>
      <c r="M31524" s="5"/>
      <c r="N31524" s="6"/>
    </row>
    <row r="31525" spans="8:14" x14ac:dyDescent="0.55000000000000004">
      <c r="H31525" s="4"/>
      <c r="M31525" s="5"/>
      <c r="N31525" s="6"/>
    </row>
    <row r="31526" spans="8:14" x14ac:dyDescent="0.55000000000000004">
      <c r="H31526" s="4"/>
      <c r="M31526" s="5"/>
      <c r="N31526" s="6"/>
    </row>
    <row r="31527" spans="8:14" x14ac:dyDescent="0.55000000000000004">
      <c r="H31527" s="4"/>
      <c r="M31527" s="5"/>
      <c r="N31527" s="6"/>
    </row>
    <row r="31528" spans="8:14" x14ac:dyDescent="0.55000000000000004">
      <c r="H31528" s="4"/>
      <c r="M31528" s="5"/>
      <c r="N31528" s="6"/>
    </row>
    <row r="31529" spans="8:14" x14ac:dyDescent="0.55000000000000004">
      <c r="H31529" s="4"/>
      <c r="M31529" s="5"/>
      <c r="N31529" s="6"/>
    </row>
    <row r="31530" spans="8:14" x14ac:dyDescent="0.55000000000000004">
      <c r="H31530" s="4"/>
      <c r="M31530" s="5"/>
      <c r="N31530" s="6"/>
    </row>
    <row r="31531" spans="8:14" x14ac:dyDescent="0.55000000000000004">
      <c r="H31531" s="4"/>
      <c r="M31531" s="5"/>
      <c r="N31531" s="6"/>
    </row>
    <row r="31532" spans="8:14" x14ac:dyDescent="0.55000000000000004">
      <c r="H31532" s="4"/>
      <c r="M31532" s="5"/>
      <c r="N31532" s="6"/>
    </row>
    <row r="31533" spans="8:14" x14ac:dyDescent="0.55000000000000004">
      <c r="H31533" s="4"/>
      <c r="M31533" s="5"/>
      <c r="N31533" s="6"/>
    </row>
    <row r="31534" spans="8:14" x14ac:dyDescent="0.55000000000000004">
      <c r="H31534" s="4"/>
      <c r="M31534" s="5"/>
      <c r="N31534" s="6"/>
    </row>
    <row r="31535" spans="8:14" x14ac:dyDescent="0.55000000000000004">
      <c r="H31535" s="4"/>
      <c r="M31535" s="5"/>
      <c r="N31535" s="6"/>
    </row>
    <row r="31536" spans="8:14" x14ac:dyDescent="0.55000000000000004">
      <c r="H31536" s="4"/>
      <c r="M31536" s="5"/>
      <c r="N31536" s="6"/>
    </row>
    <row r="31537" spans="8:14" x14ac:dyDescent="0.55000000000000004">
      <c r="H31537" s="4"/>
      <c r="M31537" s="5"/>
      <c r="N31537" s="6"/>
    </row>
    <row r="31538" spans="8:14" x14ac:dyDescent="0.55000000000000004">
      <c r="H31538" s="4"/>
      <c r="M31538" s="5"/>
      <c r="N31538" s="6"/>
    </row>
    <row r="31539" spans="8:14" x14ac:dyDescent="0.55000000000000004">
      <c r="H31539" s="4"/>
      <c r="M31539" s="5"/>
      <c r="N31539" s="6"/>
    </row>
    <row r="31540" spans="8:14" x14ac:dyDescent="0.55000000000000004">
      <c r="H31540" s="4"/>
      <c r="M31540" s="5"/>
      <c r="N31540" s="6"/>
    </row>
    <row r="31541" spans="8:14" x14ac:dyDescent="0.55000000000000004">
      <c r="H31541" s="4"/>
      <c r="M31541" s="5"/>
      <c r="N31541" s="6"/>
    </row>
    <row r="31542" spans="8:14" x14ac:dyDescent="0.55000000000000004">
      <c r="H31542" s="4"/>
      <c r="M31542" s="5"/>
      <c r="N31542" s="6"/>
    </row>
    <row r="31543" spans="8:14" x14ac:dyDescent="0.55000000000000004">
      <c r="H31543" s="4"/>
      <c r="M31543" s="5"/>
      <c r="N31543" s="6"/>
    </row>
    <row r="31544" spans="8:14" x14ac:dyDescent="0.55000000000000004">
      <c r="H31544" s="4"/>
      <c r="M31544" s="5"/>
      <c r="N31544" s="6"/>
    </row>
    <row r="31545" spans="8:14" x14ac:dyDescent="0.55000000000000004">
      <c r="H31545" s="4"/>
      <c r="M31545" s="5"/>
      <c r="N31545" s="6"/>
    </row>
    <row r="31546" spans="8:14" x14ac:dyDescent="0.55000000000000004">
      <c r="H31546" s="4"/>
      <c r="M31546" s="5"/>
      <c r="N31546" s="6"/>
    </row>
    <row r="31547" spans="8:14" x14ac:dyDescent="0.55000000000000004">
      <c r="H31547" s="4"/>
      <c r="M31547" s="5"/>
      <c r="N31547" s="6"/>
    </row>
    <row r="31548" spans="8:14" x14ac:dyDescent="0.55000000000000004">
      <c r="H31548" s="4"/>
      <c r="M31548" s="5"/>
      <c r="N31548" s="6"/>
    </row>
    <row r="31549" spans="8:14" x14ac:dyDescent="0.55000000000000004">
      <c r="H31549" s="4"/>
      <c r="M31549" s="5"/>
      <c r="N31549" s="6"/>
    </row>
    <row r="31550" spans="8:14" x14ac:dyDescent="0.55000000000000004">
      <c r="H31550" s="4"/>
      <c r="M31550" s="5"/>
      <c r="N31550" s="6"/>
    </row>
    <row r="31551" spans="8:14" x14ac:dyDescent="0.55000000000000004">
      <c r="H31551" s="4"/>
      <c r="M31551" s="5"/>
      <c r="N31551" s="6"/>
    </row>
    <row r="31552" spans="8:14" x14ac:dyDescent="0.55000000000000004">
      <c r="H31552" s="4"/>
      <c r="M31552" s="5"/>
      <c r="N31552" s="6"/>
    </row>
    <row r="31553" spans="8:14" x14ac:dyDescent="0.55000000000000004">
      <c r="H31553" s="4"/>
      <c r="M31553" s="5"/>
      <c r="N31553" s="6"/>
    </row>
    <row r="31554" spans="8:14" x14ac:dyDescent="0.55000000000000004">
      <c r="H31554" s="4"/>
      <c r="M31554" s="5"/>
      <c r="N31554" s="6"/>
    </row>
    <row r="31555" spans="8:14" x14ac:dyDescent="0.55000000000000004">
      <c r="H31555" s="4"/>
      <c r="M31555" s="5"/>
      <c r="N31555" s="6"/>
    </row>
    <row r="31556" spans="8:14" x14ac:dyDescent="0.55000000000000004">
      <c r="H31556" s="4"/>
      <c r="M31556" s="5"/>
      <c r="N31556" s="6"/>
    </row>
    <row r="31557" spans="8:14" x14ac:dyDescent="0.55000000000000004">
      <c r="H31557" s="4"/>
      <c r="M31557" s="5"/>
      <c r="N31557" s="6"/>
    </row>
    <row r="31558" spans="8:14" x14ac:dyDescent="0.55000000000000004">
      <c r="H31558" s="4"/>
      <c r="M31558" s="5"/>
      <c r="N31558" s="6"/>
    </row>
    <row r="31559" spans="8:14" x14ac:dyDescent="0.55000000000000004">
      <c r="H31559" s="4"/>
      <c r="M31559" s="5"/>
      <c r="N31559" s="6"/>
    </row>
    <row r="31560" spans="8:14" x14ac:dyDescent="0.55000000000000004">
      <c r="H31560" s="4"/>
      <c r="M31560" s="5"/>
      <c r="N31560" s="6"/>
    </row>
    <row r="31561" spans="8:14" x14ac:dyDescent="0.55000000000000004">
      <c r="H31561" s="4"/>
      <c r="M31561" s="5"/>
      <c r="N31561" s="6"/>
    </row>
    <row r="31562" spans="8:14" x14ac:dyDescent="0.55000000000000004">
      <c r="H31562" s="4"/>
      <c r="M31562" s="5"/>
      <c r="N31562" s="6"/>
    </row>
    <row r="31563" spans="8:14" x14ac:dyDescent="0.55000000000000004">
      <c r="H31563" s="4"/>
      <c r="M31563" s="5"/>
      <c r="N31563" s="6"/>
    </row>
    <row r="31564" spans="8:14" x14ac:dyDescent="0.55000000000000004">
      <c r="H31564" s="4"/>
      <c r="M31564" s="5"/>
      <c r="N31564" s="6"/>
    </row>
    <row r="31565" spans="8:14" x14ac:dyDescent="0.55000000000000004">
      <c r="H31565" s="4"/>
      <c r="M31565" s="5"/>
      <c r="N31565" s="6"/>
    </row>
    <row r="31566" spans="8:14" x14ac:dyDescent="0.55000000000000004">
      <c r="H31566" s="4"/>
      <c r="M31566" s="5"/>
      <c r="N31566" s="6"/>
    </row>
    <row r="31567" spans="8:14" x14ac:dyDescent="0.55000000000000004">
      <c r="H31567" s="4"/>
      <c r="M31567" s="5"/>
      <c r="N31567" s="6"/>
    </row>
    <row r="31568" spans="8:14" x14ac:dyDescent="0.55000000000000004">
      <c r="H31568" s="4"/>
      <c r="M31568" s="5"/>
      <c r="N31568" s="6"/>
    </row>
    <row r="31569" spans="8:14" x14ac:dyDescent="0.55000000000000004">
      <c r="H31569" s="4"/>
      <c r="M31569" s="5"/>
      <c r="N31569" s="6"/>
    </row>
    <row r="31570" spans="8:14" x14ac:dyDescent="0.55000000000000004">
      <c r="H31570" s="4"/>
      <c r="M31570" s="5"/>
      <c r="N31570" s="6"/>
    </row>
    <row r="31571" spans="8:14" x14ac:dyDescent="0.55000000000000004">
      <c r="H31571" s="4"/>
      <c r="M31571" s="5"/>
      <c r="N31571" s="6"/>
    </row>
    <row r="31572" spans="8:14" x14ac:dyDescent="0.55000000000000004">
      <c r="H31572" s="4"/>
      <c r="M31572" s="5"/>
      <c r="N31572" s="6"/>
    </row>
    <row r="31573" spans="8:14" x14ac:dyDescent="0.55000000000000004">
      <c r="H31573" s="4"/>
      <c r="M31573" s="5"/>
      <c r="N31573" s="6"/>
    </row>
    <row r="31574" spans="8:14" x14ac:dyDescent="0.55000000000000004">
      <c r="H31574" s="4"/>
      <c r="M31574" s="5"/>
      <c r="N31574" s="6"/>
    </row>
    <row r="31575" spans="8:14" x14ac:dyDescent="0.55000000000000004">
      <c r="H31575" s="4"/>
      <c r="M31575" s="5"/>
      <c r="N31575" s="6"/>
    </row>
    <row r="31576" spans="8:14" x14ac:dyDescent="0.55000000000000004">
      <c r="H31576" s="4"/>
      <c r="M31576" s="5"/>
      <c r="N31576" s="6"/>
    </row>
    <row r="31577" spans="8:14" x14ac:dyDescent="0.55000000000000004">
      <c r="H31577" s="4"/>
      <c r="M31577" s="5"/>
      <c r="N31577" s="6"/>
    </row>
    <row r="31578" spans="8:14" x14ac:dyDescent="0.55000000000000004">
      <c r="H31578" s="4"/>
      <c r="M31578" s="5"/>
      <c r="N31578" s="6"/>
    </row>
    <row r="31579" spans="8:14" x14ac:dyDescent="0.55000000000000004">
      <c r="H31579" s="4"/>
      <c r="M31579" s="5"/>
      <c r="N31579" s="6"/>
    </row>
    <row r="31580" spans="8:14" x14ac:dyDescent="0.55000000000000004">
      <c r="H31580" s="4"/>
      <c r="M31580" s="5"/>
      <c r="N31580" s="6"/>
    </row>
    <row r="31581" spans="8:14" x14ac:dyDescent="0.55000000000000004">
      <c r="H31581" s="4"/>
      <c r="M31581" s="5"/>
      <c r="N31581" s="6"/>
    </row>
    <row r="31582" spans="8:14" x14ac:dyDescent="0.55000000000000004">
      <c r="H31582" s="4"/>
      <c r="M31582" s="5"/>
      <c r="N31582" s="6"/>
    </row>
    <row r="31583" spans="8:14" x14ac:dyDescent="0.55000000000000004">
      <c r="H31583" s="4"/>
      <c r="M31583" s="5"/>
      <c r="N31583" s="6"/>
    </row>
    <row r="31584" spans="8:14" x14ac:dyDescent="0.55000000000000004">
      <c r="H31584" s="4"/>
      <c r="M31584" s="5"/>
      <c r="N31584" s="6"/>
    </row>
    <row r="31585" spans="8:14" x14ac:dyDescent="0.55000000000000004">
      <c r="H31585" s="4"/>
      <c r="M31585" s="5"/>
      <c r="N31585" s="6"/>
    </row>
    <row r="31586" spans="8:14" x14ac:dyDescent="0.55000000000000004">
      <c r="H31586" s="4"/>
      <c r="M31586" s="5"/>
      <c r="N31586" s="6"/>
    </row>
    <row r="31587" spans="8:14" x14ac:dyDescent="0.55000000000000004">
      <c r="H31587" s="4"/>
      <c r="M31587" s="5"/>
      <c r="N31587" s="6"/>
    </row>
    <row r="31588" spans="8:14" x14ac:dyDescent="0.55000000000000004">
      <c r="H31588" s="4"/>
      <c r="M31588" s="5"/>
      <c r="N31588" s="6"/>
    </row>
    <row r="31589" spans="8:14" x14ac:dyDescent="0.55000000000000004">
      <c r="H31589" s="4"/>
      <c r="M31589" s="5"/>
      <c r="N31589" s="6"/>
    </row>
    <row r="31590" spans="8:14" x14ac:dyDescent="0.55000000000000004">
      <c r="H31590" s="4"/>
      <c r="M31590" s="5"/>
      <c r="N31590" s="6"/>
    </row>
    <row r="31591" spans="8:14" x14ac:dyDescent="0.55000000000000004">
      <c r="H31591" s="4"/>
      <c r="M31591" s="5"/>
      <c r="N31591" s="6"/>
    </row>
    <row r="31592" spans="8:14" x14ac:dyDescent="0.55000000000000004">
      <c r="H31592" s="4"/>
      <c r="M31592" s="5"/>
      <c r="N31592" s="6"/>
    </row>
    <row r="31593" spans="8:14" x14ac:dyDescent="0.55000000000000004">
      <c r="H31593" s="4"/>
      <c r="M31593" s="5"/>
      <c r="N31593" s="6"/>
    </row>
    <row r="31594" spans="8:14" x14ac:dyDescent="0.55000000000000004">
      <c r="H31594" s="4"/>
      <c r="M31594" s="5"/>
      <c r="N31594" s="6"/>
    </row>
    <row r="31595" spans="8:14" x14ac:dyDescent="0.55000000000000004">
      <c r="H31595" s="4"/>
      <c r="M31595" s="5"/>
      <c r="N31595" s="6"/>
    </row>
    <row r="31596" spans="8:14" x14ac:dyDescent="0.55000000000000004">
      <c r="H31596" s="4"/>
      <c r="M31596" s="5"/>
      <c r="N31596" s="6"/>
    </row>
    <row r="31597" spans="8:14" x14ac:dyDescent="0.55000000000000004">
      <c r="H31597" s="4"/>
      <c r="M31597" s="5"/>
      <c r="N31597" s="6"/>
    </row>
    <row r="31598" spans="8:14" x14ac:dyDescent="0.55000000000000004">
      <c r="H31598" s="4"/>
      <c r="M31598" s="5"/>
      <c r="N31598" s="6"/>
    </row>
    <row r="31599" spans="8:14" x14ac:dyDescent="0.55000000000000004">
      <c r="H31599" s="4"/>
      <c r="M31599" s="5"/>
      <c r="N31599" s="6"/>
    </row>
    <row r="31600" spans="8:14" x14ac:dyDescent="0.55000000000000004">
      <c r="H31600" s="4"/>
      <c r="M31600" s="5"/>
      <c r="N31600" s="6"/>
    </row>
    <row r="31601" spans="8:14" x14ac:dyDescent="0.55000000000000004">
      <c r="H31601" s="4"/>
      <c r="M31601" s="5"/>
      <c r="N31601" s="6"/>
    </row>
    <row r="31602" spans="8:14" x14ac:dyDescent="0.55000000000000004">
      <c r="H31602" s="4"/>
      <c r="M31602" s="5"/>
      <c r="N31602" s="6"/>
    </row>
    <row r="31603" spans="8:14" x14ac:dyDescent="0.55000000000000004">
      <c r="H31603" s="4"/>
      <c r="M31603" s="5"/>
      <c r="N31603" s="6"/>
    </row>
    <row r="31604" spans="8:14" x14ac:dyDescent="0.55000000000000004">
      <c r="H31604" s="4"/>
      <c r="M31604" s="5"/>
      <c r="N31604" s="6"/>
    </row>
    <row r="31605" spans="8:14" x14ac:dyDescent="0.55000000000000004">
      <c r="H31605" s="4"/>
      <c r="M31605" s="5"/>
      <c r="N31605" s="6"/>
    </row>
    <row r="31606" spans="8:14" x14ac:dyDescent="0.55000000000000004">
      <c r="H31606" s="4"/>
      <c r="M31606" s="5"/>
      <c r="N31606" s="6"/>
    </row>
    <row r="31607" spans="8:14" x14ac:dyDescent="0.55000000000000004">
      <c r="H31607" s="4"/>
      <c r="M31607" s="5"/>
      <c r="N31607" s="6"/>
    </row>
    <row r="31608" spans="8:14" x14ac:dyDescent="0.55000000000000004">
      <c r="H31608" s="4"/>
      <c r="M31608" s="5"/>
      <c r="N31608" s="6"/>
    </row>
    <row r="31609" spans="8:14" x14ac:dyDescent="0.55000000000000004">
      <c r="H31609" s="4"/>
      <c r="M31609" s="5"/>
      <c r="N31609" s="6"/>
    </row>
    <row r="31610" spans="8:14" x14ac:dyDescent="0.55000000000000004">
      <c r="H31610" s="4"/>
      <c r="M31610" s="5"/>
      <c r="N31610" s="6"/>
    </row>
    <row r="31611" spans="8:14" x14ac:dyDescent="0.55000000000000004">
      <c r="H31611" s="4"/>
      <c r="M31611" s="5"/>
      <c r="N31611" s="6"/>
    </row>
    <row r="31612" spans="8:14" x14ac:dyDescent="0.55000000000000004">
      <c r="H31612" s="4"/>
      <c r="M31612" s="5"/>
      <c r="N31612" s="6"/>
    </row>
    <row r="31613" spans="8:14" x14ac:dyDescent="0.55000000000000004">
      <c r="H31613" s="4"/>
      <c r="M31613" s="5"/>
      <c r="N31613" s="6"/>
    </row>
    <row r="31614" spans="8:14" x14ac:dyDescent="0.55000000000000004">
      <c r="H31614" s="4"/>
      <c r="M31614" s="5"/>
      <c r="N31614" s="6"/>
    </row>
    <row r="31615" spans="8:14" x14ac:dyDescent="0.55000000000000004">
      <c r="H31615" s="4"/>
      <c r="M31615" s="5"/>
      <c r="N31615" s="6"/>
    </row>
    <row r="31616" spans="8:14" x14ac:dyDescent="0.55000000000000004">
      <c r="H31616" s="4"/>
      <c r="M31616" s="5"/>
      <c r="N31616" s="6"/>
    </row>
    <row r="31617" spans="8:14" x14ac:dyDescent="0.55000000000000004">
      <c r="H31617" s="4"/>
      <c r="M31617" s="5"/>
      <c r="N31617" s="6"/>
    </row>
    <row r="31618" spans="8:14" x14ac:dyDescent="0.55000000000000004">
      <c r="H31618" s="4"/>
      <c r="M31618" s="5"/>
      <c r="N31618" s="6"/>
    </row>
    <row r="31619" spans="8:14" x14ac:dyDescent="0.55000000000000004">
      <c r="H31619" s="4"/>
      <c r="M31619" s="5"/>
      <c r="N31619" s="6"/>
    </row>
    <row r="31620" spans="8:14" x14ac:dyDescent="0.55000000000000004">
      <c r="H31620" s="4"/>
      <c r="M31620" s="5"/>
      <c r="N31620" s="6"/>
    </row>
    <row r="31621" spans="8:14" x14ac:dyDescent="0.55000000000000004">
      <c r="H31621" s="4"/>
      <c r="M31621" s="5"/>
      <c r="N31621" s="6"/>
    </row>
    <row r="31622" spans="8:14" x14ac:dyDescent="0.55000000000000004">
      <c r="H31622" s="4"/>
      <c r="M31622" s="5"/>
      <c r="N31622" s="6"/>
    </row>
    <row r="31623" spans="8:14" x14ac:dyDescent="0.55000000000000004">
      <c r="H31623" s="4"/>
      <c r="M31623" s="5"/>
      <c r="N31623" s="6"/>
    </row>
    <row r="31624" spans="8:14" x14ac:dyDescent="0.55000000000000004">
      <c r="H31624" s="4"/>
      <c r="M31624" s="5"/>
      <c r="N31624" s="6"/>
    </row>
    <row r="31625" spans="8:14" x14ac:dyDescent="0.55000000000000004">
      <c r="H31625" s="4"/>
      <c r="M31625" s="5"/>
      <c r="N31625" s="6"/>
    </row>
    <row r="31626" spans="8:14" x14ac:dyDescent="0.55000000000000004">
      <c r="H31626" s="4"/>
      <c r="M31626" s="5"/>
      <c r="N31626" s="6"/>
    </row>
    <row r="31627" spans="8:14" x14ac:dyDescent="0.55000000000000004">
      <c r="H31627" s="4"/>
      <c r="M31627" s="5"/>
      <c r="N31627" s="6"/>
    </row>
    <row r="31628" spans="8:14" x14ac:dyDescent="0.55000000000000004">
      <c r="H31628" s="4"/>
      <c r="M31628" s="5"/>
      <c r="N31628" s="6"/>
    </row>
    <row r="31629" spans="8:14" x14ac:dyDescent="0.55000000000000004">
      <c r="H31629" s="4"/>
      <c r="M31629" s="5"/>
      <c r="N31629" s="6"/>
    </row>
    <row r="31630" spans="8:14" x14ac:dyDescent="0.55000000000000004">
      <c r="H31630" s="4"/>
      <c r="M31630" s="5"/>
      <c r="N31630" s="6"/>
    </row>
    <row r="31631" spans="8:14" x14ac:dyDescent="0.55000000000000004">
      <c r="H31631" s="4"/>
      <c r="M31631" s="5"/>
      <c r="N31631" s="6"/>
    </row>
    <row r="31632" spans="8:14" x14ac:dyDescent="0.55000000000000004">
      <c r="H31632" s="4"/>
      <c r="M31632" s="5"/>
      <c r="N31632" s="6"/>
    </row>
    <row r="31633" spans="8:14" x14ac:dyDescent="0.55000000000000004">
      <c r="H31633" s="4"/>
      <c r="M31633" s="5"/>
      <c r="N31633" s="6"/>
    </row>
    <row r="31634" spans="8:14" x14ac:dyDescent="0.55000000000000004">
      <c r="H31634" s="4"/>
      <c r="M31634" s="5"/>
      <c r="N31634" s="6"/>
    </row>
    <row r="31635" spans="8:14" x14ac:dyDescent="0.55000000000000004">
      <c r="H31635" s="4"/>
      <c r="M31635" s="5"/>
      <c r="N31635" s="6"/>
    </row>
    <row r="31636" spans="8:14" x14ac:dyDescent="0.55000000000000004">
      <c r="H31636" s="4"/>
      <c r="M31636" s="5"/>
      <c r="N31636" s="6"/>
    </row>
    <row r="31637" spans="8:14" x14ac:dyDescent="0.55000000000000004">
      <c r="H31637" s="4"/>
      <c r="M31637" s="5"/>
      <c r="N31637" s="6"/>
    </row>
    <row r="31638" spans="8:14" x14ac:dyDescent="0.55000000000000004">
      <c r="H31638" s="4"/>
      <c r="M31638" s="5"/>
      <c r="N31638" s="6"/>
    </row>
    <row r="31639" spans="8:14" x14ac:dyDescent="0.55000000000000004">
      <c r="H31639" s="4"/>
      <c r="M31639" s="5"/>
      <c r="N31639" s="6"/>
    </row>
    <row r="31640" spans="8:14" x14ac:dyDescent="0.55000000000000004">
      <c r="H31640" s="4"/>
      <c r="M31640" s="5"/>
      <c r="N31640" s="6"/>
    </row>
    <row r="31641" spans="8:14" x14ac:dyDescent="0.55000000000000004">
      <c r="H31641" s="4"/>
      <c r="M31641" s="5"/>
      <c r="N31641" s="6"/>
    </row>
    <row r="31642" spans="8:14" x14ac:dyDescent="0.55000000000000004">
      <c r="H31642" s="4"/>
      <c r="M31642" s="5"/>
      <c r="N31642" s="6"/>
    </row>
    <row r="31643" spans="8:14" x14ac:dyDescent="0.55000000000000004">
      <c r="H31643" s="4"/>
      <c r="M31643" s="5"/>
      <c r="N31643" s="6"/>
    </row>
    <row r="31644" spans="8:14" x14ac:dyDescent="0.55000000000000004">
      <c r="H31644" s="4"/>
      <c r="M31644" s="5"/>
      <c r="N31644" s="6"/>
    </row>
    <row r="31645" spans="8:14" x14ac:dyDescent="0.55000000000000004">
      <c r="H31645" s="4"/>
      <c r="M31645" s="5"/>
      <c r="N31645" s="6"/>
    </row>
    <row r="31646" spans="8:14" x14ac:dyDescent="0.55000000000000004">
      <c r="H31646" s="4"/>
      <c r="M31646" s="5"/>
      <c r="N31646" s="6"/>
    </row>
    <row r="31647" spans="8:14" x14ac:dyDescent="0.55000000000000004">
      <c r="H31647" s="4"/>
      <c r="M31647" s="5"/>
      <c r="N31647" s="6"/>
    </row>
    <row r="31648" spans="8:14" x14ac:dyDescent="0.55000000000000004">
      <c r="H31648" s="4"/>
      <c r="M31648" s="5"/>
      <c r="N31648" s="6"/>
    </row>
    <row r="31649" spans="8:14" x14ac:dyDescent="0.55000000000000004">
      <c r="H31649" s="4"/>
      <c r="M31649" s="5"/>
      <c r="N31649" s="6"/>
    </row>
    <row r="31650" spans="8:14" x14ac:dyDescent="0.55000000000000004">
      <c r="H31650" s="4"/>
      <c r="M31650" s="5"/>
      <c r="N31650" s="6"/>
    </row>
    <row r="31651" spans="8:14" x14ac:dyDescent="0.55000000000000004">
      <c r="H31651" s="4"/>
      <c r="M31651" s="5"/>
      <c r="N31651" s="6"/>
    </row>
    <row r="31652" spans="8:14" x14ac:dyDescent="0.55000000000000004">
      <c r="H31652" s="4"/>
      <c r="M31652" s="5"/>
      <c r="N31652" s="6"/>
    </row>
    <row r="31653" spans="8:14" x14ac:dyDescent="0.55000000000000004">
      <c r="H31653" s="4"/>
      <c r="M31653" s="5"/>
      <c r="N31653" s="6"/>
    </row>
    <row r="31654" spans="8:14" x14ac:dyDescent="0.55000000000000004">
      <c r="H31654" s="4"/>
      <c r="M31654" s="5"/>
      <c r="N31654" s="6"/>
    </row>
    <row r="31655" spans="8:14" x14ac:dyDescent="0.55000000000000004">
      <c r="H31655" s="4"/>
      <c r="M31655" s="5"/>
      <c r="N31655" s="6"/>
    </row>
    <row r="31656" spans="8:14" x14ac:dyDescent="0.55000000000000004">
      <c r="H31656" s="4"/>
      <c r="M31656" s="5"/>
      <c r="N31656" s="6"/>
    </row>
    <row r="31657" spans="8:14" x14ac:dyDescent="0.55000000000000004">
      <c r="H31657" s="4"/>
      <c r="M31657" s="5"/>
      <c r="N31657" s="6"/>
    </row>
    <row r="31658" spans="8:14" x14ac:dyDescent="0.55000000000000004">
      <c r="H31658" s="4"/>
      <c r="M31658" s="5"/>
      <c r="N31658" s="6"/>
    </row>
    <row r="31659" spans="8:14" x14ac:dyDescent="0.55000000000000004">
      <c r="H31659" s="4"/>
      <c r="M31659" s="5"/>
      <c r="N31659" s="6"/>
    </row>
    <row r="31660" spans="8:14" x14ac:dyDescent="0.55000000000000004">
      <c r="H31660" s="4"/>
      <c r="M31660" s="5"/>
      <c r="N31660" s="6"/>
    </row>
    <row r="31661" spans="8:14" x14ac:dyDescent="0.55000000000000004">
      <c r="H31661" s="4"/>
      <c r="M31661" s="5"/>
      <c r="N31661" s="6"/>
    </row>
    <row r="31662" spans="8:14" x14ac:dyDescent="0.55000000000000004">
      <c r="H31662" s="4"/>
      <c r="M31662" s="5"/>
      <c r="N31662" s="6"/>
    </row>
    <row r="31663" spans="8:14" x14ac:dyDescent="0.55000000000000004">
      <c r="H31663" s="4"/>
      <c r="M31663" s="5"/>
      <c r="N31663" s="6"/>
    </row>
    <row r="31664" spans="8:14" x14ac:dyDescent="0.55000000000000004">
      <c r="H31664" s="4"/>
      <c r="M31664" s="5"/>
      <c r="N31664" s="6"/>
    </row>
    <row r="31665" spans="8:14" x14ac:dyDescent="0.55000000000000004">
      <c r="H31665" s="4"/>
      <c r="M31665" s="5"/>
      <c r="N31665" s="6"/>
    </row>
    <row r="31666" spans="8:14" x14ac:dyDescent="0.55000000000000004">
      <c r="H31666" s="4"/>
      <c r="M31666" s="5"/>
      <c r="N31666" s="6"/>
    </row>
    <row r="31667" spans="8:14" x14ac:dyDescent="0.55000000000000004">
      <c r="H31667" s="4"/>
      <c r="M31667" s="5"/>
      <c r="N31667" s="6"/>
    </row>
    <row r="31668" spans="8:14" x14ac:dyDescent="0.55000000000000004">
      <c r="H31668" s="4"/>
      <c r="M31668" s="5"/>
      <c r="N31668" s="6"/>
    </row>
    <row r="31669" spans="8:14" x14ac:dyDescent="0.55000000000000004">
      <c r="H31669" s="4"/>
      <c r="M31669" s="5"/>
      <c r="N31669" s="6"/>
    </row>
    <row r="31670" spans="8:14" x14ac:dyDescent="0.55000000000000004">
      <c r="H31670" s="4"/>
      <c r="M31670" s="5"/>
      <c r="N31670" s="6"/>
    </row>
    <row r="31671" spans="8:14" x14ac:dyDescent="0.55000000000000004">
      <c r="H31671" s="4"/>
      <c r="M31671" s="5"/>
      <c r="N31671" s="6"/>
    </row>
    <row r="31672" spans="8:14" x14ac:dyDescent="0.55000000000000004">
      <c r="H31672" s="4"/>
      <c r="M31672" s="5"/>
      <c r="N31672" s="6"/>
    </row>
    <row r="31673" spans="8:14" x14ac:dyDescent="0.55000000000000004">
      <c r="H31673" s="4"/>
      <c r="M31673" s="5"/>
      <c r="N31673" s="6"/>
    </row>
    <row r="31674" spans="8:14" x14ac:dyDescent="0.55000000000000004">
      <c r="H31674" s="4"/>
      <c r="M31674" s="5"/>
      <c r="N31674" s="6"/>
    </row>
    <row r="31675" spans="8:14" x14ac:dyDescent="0.55000000000000004">
      <c r="H31675" s="4"/>
      <c r="M31675" s="5"/>
      <c r="N31675" s="6"/>
    </row>
    <row r="31676" spans="8:14" x14ac:dyDescent="0.55000000000000004">
      <c r="H31676" s="4"/>
      <c r="M31676" s="5"/>
      <c r="N31676" s="6"/>
    </row>
    <row r="31677" spans="8:14" x14ac:dyDescent="0.55000000000000004">
      <c r="H31677" s="4"/>
      <c r="M31677" s="5"/>
      <c r="N31677" s="6"/>
    </row>
    <row r="31678" spans="8:14" x14ac:dyDescent="0.55000000000000004">
      <c r="H31678" s="4"/>
      <c r="M31678" s="5"/>
      <c r="N31678" s="6"/>
    </row>
    <row r="31679" spans="8:14" x14ac:dyDescent="0.55000000000000004">
      <c r="H31679" s="4"/>
      <c r="M31679" s="5"/>
      <c r="N31679" s="6"/>
    </row>
    <row r="31680" spans="8:14" x14ac:dyDescent="0.55000000000000004">
      <c r="H31680" s="4"/>
      <c r="M31680" s="5"/>
      <c r="N31680" s="6"/>
    </row>
    <row r="31681" spans="8:14" x14ac:dyDescent="0.55000000000000004">
      <c r="H31681" s="4"/>
      <c r="M31681" s="5"/>
      <c r="N31681" s="6"/>
    </row>
    <row r="31682" spans="8:14" x14ac:dyDescent="0.55000000000000004">
      <c r="H31682" s="4"/>
      <c r="M31682" s="5"/>
      <c r="N31682" s="6"/>
    </row>
    <row r="31683" spans="8:14" x14ac:dyDescent="0.55000000000000004">
      <c r="H31683" s="4"/>
      <c r="M31683" s="5"/>
      <c r="N31683" s="6"/>
    </row>
    <row r="31684" spans="8:14" x14ac:dyDescent="0.55000000000000004">
      <c r="H31684" s="4"/>
      <c r="M31684" s="5"/>
      <c r="N31684" s="6"/>
    </row>
    <row r="31685" spans="8:14" x14ac:dyDescent="0.55000000000000004">
      <c r="H31685" s="4"/>
      <c r="M31685" s="5"/>
      <c r="N31685" s="6"/>
    </row>
    <row r="31686" spans="8:14" x14ac:dyDescent="0.55000000000000004">
      <c r="H31686" s="4"/>
      <c r="M31686" s="5"/>
      <c r="N31686" s="6"/>
    </row>
    <row r="31687" spans="8:14" x14ac:dyDescent="0.55000000000000004">
      <c r="H31687" s="4"/>
      <c r="M31687" s="5"/>
      <c r="N31687" s="6"/>
    </row>
    <row r="31688" spans="8:14" x14ac:dyDescent="0.55000000000000004">
      <c r="H31688" s="4"/>
      <c r="M31688" s="5"/>
      <c r="N31688" s="6"/>
    </row>
    <row r="31689" spans="8:14" x14ac:dyDescent="0.55000000000000004">
      <c r="H31689" s="4"/>
      <c r="M31689" s="5"/>
      <c r="N31689" s="6"/>
    </row>
    <row r="31690" spans="8:14" x14ac:dyDescent="0.55000000000000004">
      <c r="H31690" s="4"/>
      <c r="M31690" s="5"/>
      <c r="N31690" s="6"/>
    </row>
    <row r="31691" spans="8:14" x14ac:dyDescent="0.55000000000000004">
      <c r="H31691" s="4"/>
      <c r="M31691" s="5"/>
      <c r="N31691" s="6"/>
    </row>
    <row r="31692" spans="8:14" x14ac:dyDescent="0.55000000000000004">
      <c r="H31692" s="4"/>
      <c r="M31692" s="5"/>
      <c r="N31692" s="6"/>
    </row>
    <row r="31693" spans="8:14" x14ac:dyDescent="0.55000000000000004">
      <c r="H31693" s="4"/>
      <c r="M31693" s="5"/>
      <c r="N31693" s="6"/>
    </row>
    <row r="31694" spans="8:14" x14ac:dyDescent="0.55000000000000004">
      <c r="H31694" s="4"/>
      <c r="M31694" s="5"/>
      <c r="N31694" s="6"/>
    </row>
    <row r="31695" spans="8:14" x14ac:dyDescent="0.55000000000000004">
      <c r="H31695" s="4"/>
      <c r="M31695" s="5"/>
      <c r="N31695" s="6"/>
    </row>
    <row r="31696" spans="8:14" x14ac:dyDescent="0.55000000000000004">
      <c r="H31696" s="4"/>
      <c r="M31696" s="5"/>
      <c r="N31696" s="6"/>
    </row>
    <row r="31697" spans="8:14" x14ac:dyDescent="0.55000000000000004">
      <c r="H31697" s="4"/>
      <c r="M31697" s="5"/>
      <c r="N31697" s="6"/>
    </row>
    <row r="31698" spans="8:14" x14ac:dyDescent="0.55000000000000004">
      <c r="H31698" s="4"/>
      <c r="M31698" s="5"/>
      <c r="N31698" s="6"/>
    </row>
    <row r="31699" spans="8:14" x14ac:dyDescent="0.55000000000000004">
      <c r="H31699" s="4"/>
      <c r="M31699" s="5"/>
      <c r="N31699" s="6"/>
    </row>
    <row r="31700" spans="8:14" x14ac:dyDescent="0.55000000000000004">
      <c r="H31700" s="4"/>
      <c r="M31700" s="5"/>
      <c r="N31700" s="6"/>
    </row>
    <row r="31701" spans="8:14" x14ac:dyDescent="0.55000000000000004">
      <c r="H31701" s="4"/>
      <c r="M31701" s="5"/>
      <c r="N31701" s="6"/>
    </row>
    <row r="31702" spans="8:14" x14ac:dyDescent="0.55000000000000004">
      <c r="H31702" s="4"/>
      <c r="M31702" s="5"/>
      <c r="N31702" s="6"/>
    </row>
    <row r="31703" spans="8:14" x14ac:dyDescent="0.55000000000000004">
      <c r="H31703" s="4"/>
      <c r="M31703" s="5"/>
      <c r="N31703" s="6"/>
    </row>
    <row r="31704" spans="8:14" x14ac:dyDescent="0.55000000000000004">
      <c r="H31704" s="4"/>
      <c r="M31704" s="5"/>
      <c r="N31704" s="6"/>
    </row>
    <row r="31705" spans="8:14" x14ac:dyDescent="0.55000000000000004">
      <c r="H31705" s="4"/>
      <c r="M31705" s="5"/>
      <c r="N31705" s="6"/>
    </row>
    <row r="31706" spans="8:14" x14ac:dyDescent="0.55000000000000004">
      <c r="H31706" s="4"/>
      <c r="M31706" s="5"/>
      <c r="N31706" s="6"/>
    </row>
    <row r="31707" spans="8:14" x14ac:dyDescent="0.55000000000000004">
      <c r="H31707" s="4"/>
      <c r="M31707" s="5"/>
      <c r="N31707" s="6"/>
    </row>
    <row r="31708" spans="8:14" x14ac:dyDescent="0.55000000000000004">
      <c r="H31708" s="4"/>
      <c r="M31708" s="5"/>
      <c r="N31708" s="6"/>
    </row>
    <row r="31709" spans="8:14" x14ac:dyDescent="0.55000000000000004">
      <c r="H31709" s="4"/>
      <c r="M31709" s="5"/>
      <c r="N31709" s="6"/>
    </row>
    <row r="31710" spans="8:14" x14ac:dyDescent="0.55000000000000004">
      <c r="H31710" s="4"/>
      <c r="M31710" s="5"/>
      <c r="N31710" s="6"/>
    </row>
    <row r="31711" spans="8:14" x14ac:dyDescent="0.55000000000000004">
      <c r="H31711" s="4"/>
      <c r="M31711" s="5"/>
      <c r="N31711" s="6"/>
    </row>
    <row r="31712" spans="8:14" x14ac:dyDescent="0.55000000000000004">
      <c r="H31712" s="4"/>
      <c r="M31712" s="5"/>
      <c r="N31712" s="6"/>
    </row>
    <row r="31713" spans="8:14" x14ac:dyDescent="0.55000000000000004">
      <c r="H31713" s="4"/>
      <c r="M31713" s="5"/>
      <c r="N31713" s="6"/>
    </row>
    <row r="31714" spans="8:14" x14ac:dyDescent="0.55000000000000004">
      <c r="H31714" s="4"/>
      <c r="M31714" s="5"/>
      <c r="N31714" s="6"/>
    </row>
    <row r="31715" spans="8:14" x14ac:dyDescent="0.55000000000000004">
      <c r="H31715" s="4"/>
      <c r="M31715" s="5"/>
      <c r="N31715" s="6"/>
    </row>
    <row r="31716" spans="8:14" x14ac:dyDescent="0.55000000000000004">
      <c r="H31716" s="4"/>
      <c r="M31716" s="5"/>
      <c r="N31716" s="6"/>
    </row>
    <row r="31717" spans="8:14" x14ac:dyDescent="0.55000000000000004">
      <c r="H31717" s="4"/>
      <c r="M31717" s="5"/>
      <c r="N31717" s="6"/>
    </row>
    <row r="31718" spans="8:14" x14ac:dyDescent="0.55000000000000004">
      <c r="H31718" s="4"/>
      <c r="M31718" s="5"/>
      <c r="N31718" s="6"/>
    </row>
    <row r="31719" spans="8:14" x14ac:dyDescent="0.55000000000000004">
      <c r="H31719" s="4"/>
      <c r="M31719" s="5"/>
      <c r="N31719" s="6"/>
    </row>
    <row r="31720" spans="8:14" x14ac:dyDescent="0.55000000000000004">
      <c r="H31720" s="4"/>
      <c r="M31720" s="5"/>
      <c r="N31720" s="6"/>
    </row>
    <row r="31721" spans="8:14" x14ac:dyDescent="0.55000000000000004">
      <c r="H31721" s="4"/>
      <c r="M31721" s="5"/>
      <c r="N31721" s="6"/>
    </row>
    <row r="31722" spans="8:14" x14ac:dyDescent="0.55000000000000004">
      <c r="H31722" s="4"/>
      <c r="M31722" s="5"/>
      <c r="N31722" s="6"/>
    </row>
    <row r="31723" spans="8:14" x14ac:dyDescent="0.55000000000000004">
      <c r="H31723" s="4"/>
      <c r="M31723" s="5"/>
      <c r="N31723" s="6"/>
    </row>
    <row r="31724" spans="8:14" x14ac:dyDescent="0.55000000000000004">
      <c r="H31724" s="4"/>
      <c r="M31724" s="5"/>
      <c r="N31724" s="6"/>
    </row>
    <row r="31725" spans="8:14" x14ac:dyDescent="0.55000000000000004">
      <c r="H31725" s="4"/>
      <c r="M31725" s="5"/>
      <c r="N31725" s="6"/>
    </row>
    <row r="31726" spans="8:14" x14ac:dyDescent="0.55000000000000004">
      <c r="H31726" s="4"/>
      <c r="M31726" s="5"/>
      <c r="N31726" s="6"/>
    </row>
    <row r="31727" spans="8:14" x14ac:dyDescent="0.55000000000000004">
      <c r="H31727" s="4"/>
      <c r="M31727" s="5"/>
      <c r="N31727" s="6"/>
    </row>
    <row r="31728" spans="8:14" x14ac:dyDescent="0.55000000000000004">
      <c r="H31728" s="4"/>
      <c r="M31728" s="5"/>
      <c r="N31728" s="6"/>
    </row>
    <row r="31729" spans="8:14" x14ac:dyDescent="0.55000000000000004">
      <c r="H31729" s="4"/>
      <c r="M31729" s="5"/>
      <c r="N31729" s="6"/>
    </row>
    <row r="31730" spans="8:14" x14ac:dyDescent="0.55000000000000004">
      <c r="H31730" s="4"/>
      <c r="M31730" s="5"/>
      <c r="N31730" s="6"/>
    </row>
    <row r="31731" spans="8:14" x14ac:dyDescent="0.55000000000000004">
      <c r="H31731" s="4"/>
      <c r="M31731" s="5"/>
      <c r="N31731" s="6"/>
    </row>
    <row r="31732" spans="8:14" x14ac:dyDescent="0.55000000000000004">
      <c r="H31732" s="4"/>
      <c r="M31732" s="5"/>
      <c r="N31732" s="6"/>
    </row>
    <row r="31733" spans="8:14" x14ac:dyDescent="0.55000000000000004">
      <c r="H31733" s="4"/>
      <c r="M31733" s="5"/>
      <c r="N31733" s="6"/>
    </row>
    <row r="31734" spans="8:14" x14ac:dyDescent="0.55000000000000004">
      <c r="H31734" s="4"/>
      <c r="M31734" s="5"/>
      <c r="N31734" s="6"/>
    </row>
    <row r="31735" spans="8:14" x14ac:dyDescent="0.55000000000000004">
      <c r="H31735" s="4"/>
      <c r="M31735" s="5"/>
      <c r="N31735" s="6"/>
    </row>
    <row r="31736" spans="8:14" x14ac:dyDescent="0.55000000000000004">
      <c r="H31736" s="4"/>
      <c r="M31736" s="5"/>
      <c r="N31736" s="6"/>
    </row>
    <row r="31737" spans="8:14" x14ac:dyDescent="0.55000000000000004">
      <c r="H31737" s="4"/>
      <c r="M31737" s="5"/>
      <c r="N31737" s="6"/>
    </row>
    <row r="31738" spans="8:14" x14ac:dyDescent="0.55000000000000004">
      <c r="H31738" s="4"/>
      <c r="M31738" s="5"/>
      <c r="N31738" s="6"/>
    </row>
    <row r="31739" spans="8:14" x14ac:dyDescent="0.55000000000000004">
      <c r="H31739" s="4"/>
      <c r="M31739" s="5"/>
      <c r="N31739" s="6"/>
    </row>
    <row r="31740" spans="8:14" x14ac:dyDescent="0.55000000000000004">
      <c r="H31740" s="4"/>
      <c r="M31740" s="5"/>
      <c r="N31740" s="6"/>
    </row>
    <row r="31741" spans="8:14" x14ac:dyDescent="0.55000000000000004">
      <c r="H31741" s="4"/>
      <c r="M31741" s="5"/>
      <c r="N31741" s="6"/>
    </row>
    <row r="31742" spans="8:14" x14ac:dyDescent="0.55000000000000004">
      <c r="H31742" s="4"/>
      <c r="M31742" s="5"/>
      <c r="N31742" s="6"/>
    </row>
    <row r="31743" spans="8:14" x14ac:dyDescent="0.55000000000000004">
      <c r="H31743" s="4"/>
      <c r="M31743" s="5"/>
      <c r="N31743" s="6"/>
    </row>
    <row r="31744" spans="8:14" x14ac:dyDescent="0.55000000000000004">
      <c r="H31744" s="4"/>
      <c r="M31744" s="5"/>
      <c r="N31744" s="6"/>
    </row>
    <row r="31745" spans="8:14" x14ac:dyDescent="0.55000000000000004">
      <c r="H31745" s="4"/>
      <c r="M31745" s="5"/>
      <c r="N31745" s="6"/>
    </row>
    <row r="31746" spans="8:14" x14ac:dyDescent="0.55000000000000004">
      <c r="H31746" s="4"/>
      <c r="M31746" s="5"/>
      <c r="N31746" s="6"/>
    </row>
    <row r="31747" spans="8:14" x14ac:dyDescent="0.55000000000000004">
      <c r="H31747" s="4"/>
      <c r="M31747" s="5"/>
      <c r="N31747" s="6"/>
    </row>
    <row r="31748" spans="8:14" x14ac:dyDescent="0.55000000000000004">
      <c r="H31748" s="4"/>
      <c r="M31748" s="5"/>
      <c r="N31748" s="6"/>
    </row>
    <row r="31749" spans="8:14" x14ac:dyDescent="0.55000000000000004">
      <c r="H31749" s="4"/>
      <c r="M31749" s="5"/>
      <c r="N31749" s="6"/>
    </row>
    <row r="31750" spans="8:14" x14ac:dyDescent="0.55000000000000004">
      <c r="H31750" s="4"/>
      <c r="M31750" s="5"/>
      <c r="N31750" s="6"/>
    </row>
    <row r="31751" spans="8:14" x14ac:dyDescent="0.55000000000000004">
      <c r="H31751" s="4"/>
      <c r="M31751" s="5"/>
      <c r="N31751" s="6"/>
    </row>
    <row r="31752" spans="8:14" x14ac:dyDescent="0.55000000000000004">
      <c r="H31752" s="4"/>
      <c r="M31752" s="5"/>
      <c r="N31752" s="6"/>
    </row>
    <row r="31753" spans="8:14" x14ac:dyDescent="0.55000000000000004">
      <c r="H31753" s="4"/>
      <c r="M31753" s="5"/>
      <c r="N31753" s="6"/>
    </row>
    <row r="31754" spans="8:14" x14ac:dyDescent="0.55000000000000004">
      <c r="H31754" s="4"/>
      <c r="M31754" s="5"/>
      <c r="N31754" s="6"/>
    </row>
    <row r="31755" spans="8:14" x14ac:dyDescent="0.55000000000000004">
      <c r="H31755" s="4"/>
      <c r="M31755" s="5"/>
      <c r="N31755" s="6"/>
    </row>
    <row r="31756" spans="8:14" x14ac:dyDescent="0.55000000000000004">
      <c r="H31756" s="4"/>
      <c r="M31756" s="5"/>
      <c r="N31756" s="6"/>
    </row>
    <row r="31757" spans="8:14" x14ac:dyDescent="0.55000000000000004">
      <c r="H31757" s="4"/>
      <c r="M31757" s="5"/>
      <c r="N31757" s="6"/>
    </row>
    <row r="31758" spans="8:14" x14ac:dyDescent="0.55000000000000004">
      <c r="H31758" s="4"/>
      <c r="M31758" s="5"/>
      <c r="N31758" s="6"/>
    </row>
    <row r="31759" spans="8:14" x14ac:dyDescent="0.55000000000000004">
      <c r="H31759" s="4"/>
      <c r="M31759" s="5"/>
      <c r="N31759" s="6"/>
    </row>
    <row r="31760" spans="8:14" x14ac:dyDescent="0.55000000000000004">
      <c r="H31760" s="4"/>
      <c r="M31760" s="5"/>
      <c r="N31760" s="6"/>
    </row>
    <row r="31761" spans="8:14" x14ac:dyDescent="0.55000000000000004">
      <c r="H31761" s="4"/>
      <c r="M31761" s="5"/>
      <c r="N31761" s="6"/>
    </row>
    <row r="31762" spans="8:14" x14ac:dyDescent="0.55000000000000004">
      <c r="H31762" s="4"/>
      <c r="M31762" s="5"/>
      <c r="N31762" s="6"/>
    </row>
    <row r="31763" spans="8:14" x14ac:dyDescent="0.55000000000000004">
      <c r="H31763" s="4"/>
      <c r="M31763" s="5"/>
      <c r="N31763" s="6"/>
    </row>
    <row r="31764" spans="8:14" x14ac:dyDescent="0.55000000000000004">
      <c r="H31764" s="4"/>
      <c r="M31764" s="5"/>
      <c r="N31764" s="6"/>
    </row>
    <row r="31765" spans="8:14" x14ac:dyDescent="0.55000000000000004">
      <c r="H31765" s="4"/>
      <c r="M31765" s="5"/>
      <c r="N31765" s="6"/>
    </row>
    <row r="31766" spans="8:14" x14ac:dyDescent="0.55000000000000004">
      <c r="H31766" s="4"/>
      <c r="M31766" s="5"/>
      <c r="N31766" s="6"/>
    </row>
    <row r="31767" spans="8:14" x14ac:dyDescent="0.55000000000000004">
      <c r="H31767" s="4"/>
      <c r="M31767" s="5"/>
      <c r="N31767" s="6"/>
    </row>
    <row r="31768" spans="8:14" x14ac:dyDescent="0.55000000000000004">
      <c r="H31768" s="4"/>
      <c r="M31768" s="5"/>
      <c r="N31768" s="6"/>
    </row>
    <row r="31769" spans="8:14" x14ac:dyDescent="0.55000000000000004">
      <c r="H31769" s="4"/>
      <c r="M31769" s="5"/>
      <c r="N31769" s="6"/>
    </row>
    <row r="31770" spans="8:14" x14ac:dyDescent="0.55000000000000004">
      <c r="H31770" s="4"/>
      <c r="M31770" s="5"/>
      <c r="N31770" s="6"/>
    </row>
    <row r="31771" spans="8:14" x14ac:dyDescent="0.55000000000000004">
      <c r="H31771" s="4"/>
      <c r="M31771" s="5"/>
      <c r="N31771" s="6"/>
    </row>
    <row r="31772" spans="8:14" x14ac:dyDescent="0.55000000000000004">
      <c r="H31772" s="4"/>
      <c r="M31772" s="5"/>
      <c r="N31772" s="6"/>
    </row>
    <row r="31773" spans="8:14" x14ac:dyDescent="0.55000000000000004">
      <c r="H31773" s="4"/>
      <c r="M31773" s="5"/>
      <c r="N31773" s="6"/>
    </row>
    <row r="31774" spans="8:14" x14ac:dyDescent="0.55000000000000004">
      <c r="H31774" s="4"/>
      <c r="M31774" s="5"/>
      <c r="N31774" s="6"/>
    </row>
    <row r="31775" spans="8:14" x14ac:dyDescent="0.55000000000000004">
      <c r="H31775" s="4"/>
      <c r="M31775" s="5"/>
      <c r="N31775" s="6"/>
    </row>
    <row r="31776" spans="8:14" x14ac:dyDescent="0.55000000000000004">
      <c r="H31776" s="4"/>
      <c r="M31776" s="5"/>
      <c r="N31776" s="6"/>
    </row>
    <row r="31777" spans="8:14" x14ac:dyDescent="0.55000000000000004">
      <c r="H31777" s="4"/>
      <c r="M31777" s="5"/>
      <c r="N31777" s="6"/>
    </row>
    <row r="31778" spans="8:14" x14ac:dyDescent="0.55000000000000004">
      <c r="H31778" s="4"/>
      <c r="M31778" s="5"/>
      <c r="N31778" s="6"/>
    </row>
    <row r="31779" spans="8:14" x14ac:dyDescent="0.55000000000000004">
      <c r="H31779" s="4"/>
      <c r="M31779" s="5"/>
      <c r="N31779" s="6"/>
    </row>
    <row r="31780" spans="8:14" x14ac:dyDescent="0.55000000000000004">
      <c r="H31780" s="4"/>
      <c r="M31780" s="5"/>
      <c r="N31780" s="6"/>
    </row>
    <row r="31781" spans="8:14" x14ac:dyDescent="0.55000000000000004">
      <c r="H31781" s="4"/>
      <c r="M31781" s="5"/>
      <c r="N31781" s="6"/>
    </row>
    <row r="31782" spans="8:14" x14ac:dyDescent="0.55000000000000004">
      <c r="H31782" s="4"/>
      <c r="M31782" s="5"/>
      <c r="N31782" s="6"/>
    </row>
    <row r="31783" spans="8:14" x14ac:dyDescent="0.55000000000000004">
      <c r="H31783" s="4"/>
      <c r="M31783" s="5"/>
      <c r="N31783" s="6"/>
    </row>
    <row r="31784" spans="8:14" x14ac:dyDescent="0.55000000000000004">
      <c r="H31784" s="4"/>
      <c r="M31784" s="5"/>
      <c r="N31784" s="6"/>
    </row>
    <row r="31785" spans="8:14" x14ac:dyDescent="0.55000000000000004">
      <c r="H31785" s="4"/>
      <c r="M31785" s="5"/>
      <c r="N31785" s="6"/>
    </row>
    <row r="31786" spans="8:14" x14ac:dyDescent="0.55000000000000004">
      <c r="H31786" s="4"/>
      <c r="M31786" s="5"/>
      <c r="N31786" s="6"/>
    </row>
    <row r="31787" spans="8:14" x14ac:dyDescent="0.55000000000000004">
      <c r="H31787" s="4"/>
      <c r="M31787" s="5"/>
      <c r="N31787" s="6"/>
    </row>
    <row r="31788" spans="8:14" x14ac:dyDescent="0.55000000000000004">
      <c r="H31788" s="4"/>
      <c r="M31788" s="5"/>
      <c r="N31788" s="6"/>
    </row>
    <row r="31789" spans="8:14" x14ac:dyDescent="0.55000000000000004">
      <c r="H31789" s="4"/>
      <c r="M31789" s="5"/>
      <c r="N31789" s="6"/>
    </row>
    <row r="31790" spans="8:14" x14ac:dyDescent="0.55000000000000004">
      <c r="H31790" s="4"/>
      <c r="M31790" s="5"/>
      <c r="N31790" s="6"/>
    </row>
    <row r="31791" spans="8:14" x14ac:dyDescent="0.55000000000000004">
      <c r="H31791" s="4"/>
      <c r="M31791" s="5"/>
      <c r="N31791" s="6"/>
    </row>
    <row r="31792" spans="8:14" x14ac:dyDescent="0.55000000000000004">
      <c r="H31792" s="4"/>
      <c r="M31792" s="5"/>
      <c r="N31792" s="6"/>
    </row>
    <row r="31793" spans="8:14" x14ac:dyDescent="0.55000000000000004">
      <c r="H31793" s="4"/>
      <c r="M31793" s="5"/>
      <c r="N31793" s="6"/>
    </row>
    <row r="31794" spans="8:14" x14ac:dyDescent="0.55000000000000004">
      <c r="H31794" s="4"/>
      <c r="M31794" s="5"/>
      <c r="N31794" s="6"/>
    </row>
    <row r="31795" spans="8:14" x14ac:dyDescent="0.55000000000000004">
      <c r="H31795" s="4"/>
      <c r="M31795" s="5"/>
      <c r="N31795" s="6"/>
    </row>
    <row r="31796" spans="8:14" x14ac:dyDescent="0.55000000000000004">
      <c r="H31796" s="4"/>
      <c r="M31796" s="5"/>
      <c r="N31796" s="6"/>
    </row>
    <row r="31797" spans="8:14" x14ac:dyDescent="0.55000000000000004">
      <c r="H31797" s="4"/>
      <c r="M31797" s="5"/>
      <c r="N31797" s="6"/>
    </row>
    <row r="31798" spans="8:14" x14ac:dyDescent="0.55000000000000004">
      <c r="H31798" s="4"/>
      <c r="M31798" s="5"/>
      <c r="N31798" s="6"/>
    </row>
    <row r="31799" spans="8:14" x14ac:dyDescent="0.55000000000000004">
      <c r="H31799" s="4"/>
      <c r="M31799" s="5"/>
      <c r="N31799" s="6"/>
    </row>
    <row r="31800" spans="8:14" x14ac:dyDescent="0.55000000000000004">
      <c r="H31800" s="4"/>
      <c r="M31800" s="5"/>
      <c r="N31800" s="6"/>
    </row>
    <row r="31801" spans="8:14" x14ac:dyDescent="0.55000000000000004">
      <c r="H31801" s="4"/>
      <c r="M31801" s="5"/>
      <c r="N31801" s="6"/>
    </row>
    <row r="31802" spans="8:14" x14ac:dyDescent="0.55000000000000004">
      <c r="H31802" s="4"/>
      <c r="M31802" s="5"/>
      <c r="N31802" s="6"/>
    </row>
    <row r="31803" spans="8:14" x14ac:dyDescent="0.55000000000000004">
      <c r="H31803" s="4"/>
      <c r="M31803" s="5"/>
      <c r="N31803" s="6"/>
    </row>
    <row r="31804" spans="8:14" x14ac:dyDescent="0.55000000000000004">
      <c r="H31804" s="4"/>
      <c r="M31804" s="5"/>
      <c r="N31804" s="6"/>
    </row>
    <row r="31805" spans="8:14" x14ac:dyDescent="0.55000000000000004">
      <c r="H31805" s="4"/>
      <c r="M31805" s="5"/>
      <c r="N31805" s="6"/>
    </row>
    <row r="31806" spans="8:14" x14ac:dyDescent="0.55000000000000004">
      <c r="H31806" s="4"/>
      <c r="M31806" s="5"/>
      <c r="N31806" s="6"/>
    </row>
    <row r="31807" spans="8:14" x14ac:dyDescent="0.55000000000000004">
      <c r="H31807" s="4"/>
      <c r="M31807" s="5"/>
      <c r="N31807" s="6"/>
    </row>
    <row r="31808" spans="8:14" x14ac:dyDescent="0.55000000000000004">
      <c r="H31808" s="4"/>
      <c r="M31808" s="5"/>
      <c r="N31808" s="6"/>
    </row>
    <row r="31809" spans="8:14" x14ac:dyDescent="0.55000000000000004">
      <c r="H31809" s="4"/>
      <c r="M31809" s="5"/>
      <c r="N31809" s="6"/>
    </row>
    <row r="31810" spans="8:14" x14ac:dyDescent="0.55000000000000004">
      <c r="H31810" s="4"/>
      <c r="M31810" s="5"/>
      <c r="N31810" s="6"/>
    </row>
    <row r="31811" spans="8:14" x14ac:dyDescent="0.55000000000000004">
      <c r="H31811" s="4"/>
      <c r="M31811" s="5"/>
      <c r="N31811" s="6"/>
    </row>
    <row r="31812" spans="8:14" x14ac:dyDescent="0.55000000000000004">
      <c r="H31812" s="4"/>
      <c r="M31812" s="5"/>
      <c r="N31812" s="6"/>
    </row>
    <row r="31813" spans="8:14" x14ac:dyDescent="0.55000000000000004">
      <c r="H31813" s="4"/>
      <c r="M31813" s="5"/>
      <c r="N31813" s="6"/>
    </row>
    <row r="31814" spans="8:14" x14ac:dyDescent="0.55000000000000004">
      <c r="H31814" s="4"/>
      <c r="M31814" s="5"/>
      <c r="N31814" s="6"/>
    </row>
    <row r="31815" spans="8:14" x14ac:dyDescent="0.55000000000000004">
      <c r="H31815" s="4"/>
      <c r="M31815" s="5"/>
      <c r="N31815" s="6"/>
    </row>
    <row r="31816" spans="8:14" x14ac:dyDescent="0.55000000000000004">
      <c r="H31816" s="4"/>
      <c r="M31816" s="5"/>
      <c r="N31816" s="6"/>
    </row>
    <row r="31817" spans="8:14" x14ac:dyDescent="0.55000000000000004">
      <c r="H31817" s="4"/>
      <c r="M31817" s="5"/>
      <c r="N31817" s="6"/>
    </row>
    <row r="31818" spans="8:14" x14ac:dyDescent="0.55000000000000004">
      <c r="H31818" s="4"/>
      <c r="M31818" s="5"/>
      <c r="N31818" s="6"/>
    </row>
    <row r="31819" spans="8:14" x14ac:dyDescent="0.55000000000000004">
      <c r="H31819" s="4"/>
      <c r="M31819" s="5"/>
      <c r="N31819" s="6"/>
    </row>
    <row r="31820" spans="8:14" x14ac:dyDescent="0.55000000000000004">
      <c r="H31820" s="4"/>
      <c r="M31820" s="5"/>
      <c r="N31820" s="6"/>
    </row>
    <row r="31821" spans="8:14" x14ac:dyDescent="0.55000000000000004">
      <c r="H31821" s="4"/>
      <c r="M31821" s="5"/>
      <c r="N31821" s="6"/>
    </row>
    <row r="31822" spans="8:14" x14ac:dyDescent="0.55000000000000004">
      <c r="H31822" s="4"/>
      <c r="M31822" s="5"/>
      <c r="N31822" s="6"/>
    </row>
    <row r="31823" spans="8:14" x14ac:dyDescent="0.55000000000000004">
      <c r="H31823" s="4"/>
      <c r="M31823" s="5"/>
      <c r="N31823" s="6"/>
    </row>
    <row r="31824" spans="8:14" x14ac:dyDescent="0.55000000000000004">
      <c r="H31824" s="4"/>
      <c r="M31824" s="5"/>
      <c r="N31824" s="6"/>
    </row>
    <row r="31825" spans="8:14" x14ac:dyDescent="0.55000000000000004">
      <c r="H31825" s="4"/>
      <c r="M31825" s="5"/>
      <c r="N31825" s="6"/>
    </row>
    <row r="31826" spans="8:14" x14ac:dyDescent="0.55000000000000004">
      <c r="H31826" s="4"/>
      <c r="M31826" s="5"/>
      <c r="N31826" s="6"/>
    </row>
    <row r="31827" spans="8:14" x14ac:dyDescent="0.55000000000000004">
      <c r="H31827" s="4"/>
      <c r="M31827" s="5"/>
      <c r="N31827" s="6"/>
    </row>
    <row r="31828" spans="8:14" x14ac:dyDescent="0.55000000000000004">
      <c r="H31828" s="4"/>
      <c r="M31828" s="5"/>
      <c r="N31828" s="6"/>
    </row>
    <row r="31829" spans="8:14" x14ac:dyDescent="0.55000000000000004">
      <c r="H31829" s="4"/>
      <c r="M31829" s="5"/>
      <c r="N31829" s="6"/>
    </row>
    <row r="31830" spans="8:14" x14ac:dyDescent="0.55000000000000004">
      <c r="H31830" s="4"/>
      <c r="M31830" s="5"/>
      <c r="N31830" s="6"/>
    </row>
    <row r="31831" spans="8:14" x14ac:dyDescent="0.55000000000000004">
      <c r="H31831" s="4"/>
      <c r="M31831" s="5"/>
      <c r="N31831" s="6"/>
    </row>
    <row r="31832" spans="8:14" x14ac:dyDescent="0.55000000000000004">
      <c r="H31832" s="4"/>
      <c r="M31832" s="5"/>
      <c r="N31832" s="6"/>
    </row>
    <row r="31833" spans="8:14" x14ac:dyDescent="0.55000000000000004">
      <c r="H31833" s="4"/>
      <c r="M31833" s="5"/>
      <c r="N31833" s="6"/>
    </row>
    <row r="31834" spans="8:14" x14ac:dyDescent="0.55000000000000004">
      <c r="H31834" s="4"/>
      <c r="M31834" s="5"/>
      <c r="N31834" s="6"/>
    </row>
    <row r="31835" spans="8:14" x14ac:dyDescent="0.55000000000000004">
      <c r="H31835" s="4"/>
      <c r="M31835" s="5"/>
      <c r="N31835" s="6"/>
    </row>
    <row r="31836" spans="8:14" x14ac:dyDescent="0.55000000000000004">
      <c r="H31836" s="4"/>
      <c r="M31836" s="5"/>
      <c r="N31836" s="6"/>
    </row>
    <row r="31837" spans="8:14" x14ac:dyDescent="0.55000000000000004">
      <c r="H31837" s="4"/>
      <c r="M31837" s="5"/>
      <c r="N31837" s="6"/>
    </row>
    <row r="31838" spans="8:14" x14ac:dyDescent="0.55000000000000004">
      <c r="H31838" s="4"/>
      <c r="M31838" s="5"/>
      <c r="N31838" s="6"/>
    </row>
    <row r="31839" spans="8:14" x14ac:dyDescent="0.55000000000000004">
      <c r="H31839" s="4"/>
      <c r="M31839" s="5"/>
      <c r="N31839" s="6"/>
    </row>
    <row r="31840" spans="8:14" x14ac:dyDescent="0.55000000000000004">
      <c r="H31840" s="4"/>
      <c r="M31840" s="5"/>
      <c r="N31840" s="6"/>
    </row>
    <row r="31841" spans="8:14" x14ac:dyDescent="0.55000000000000004">
      <c r="H31841" s="4"/>
      <c r="M31841" s="5"/>
      <c r="N31841" s="6"/>
    </row>
    <row r="31842" spans="8:14" x14ac:dyDescent="0.55000000000000004">
      <c r="H31842" s="4"/>
      <c r="M31842" s="5"/>
      <c r="N31842" s="6"/>
    </row>
    <row r="31843" spans="8:14" x14ac:dyDescent="0.55000000000000004">
      <c r="H31843" s="4"/>
      <c r="M31843" s="5"/>
      <c r="N31843" s="6"/>
    </row>
    <row r="31844" spans="8:14" x14ac:dyDescent="0.55000000000000004">
      <c r="H31844" s="4"/>
      <c r="M31844" s="5"/>
      <c r="N31844" s="6"/>
    </row>
    <row r="31845" spans="8:14" x14ac:dyDescent="0.55000000000000004">
      <c r="H31845" s="4"/>
      <c r="M31845" s="5"/>
      <c r="N31845" s="6"/>
    </row>
    <row r="31846" spans="8:14" x14ac:dyDescent="0.55000000000000004">
      <c r="H31846" s="4"/>
      <c r="M31846" s="5"/>
      <c r="N31846" s="6"/>
    </row>
    <row r="31847" spans="8:14" x14ac:dyDescent="0.55000000000000004">
      <c r="H31847" s="4"/>
      <c r="M31847" s="5"/>
      <c r="N31847" s="6"/>
    </row>
    <row r="31848" spans="8:14" x14ac:dyDescent="0.55000000000000004">
      <c r="H31848" s="4"/>
      <c r="M31848" s="5"/>
      <c r="N31848" s="6"/>
    </row>
    <row r="31849" spans="8:14" x14ac:dyDescent="0.55000000000000004">
      <c r="H31849" s="4"/>
      <c r="M31849" s="5"/>
      <c r="N31849" s="6"/>
    </row>
    <row r="31850" spans="8:14" x14ac:dyDescent="0.55000000000000004">
      <c r="H31850" s="4"/>
      <c r="M31850" s="5"/>
      <c r="N31850" s="6"/>
    </row>
    <row r="31851" spans="8:14" x14ac:dyDescent="0.55000000000000004">
      <c r="H31851" s="4"/>
      <c r="M31851" s="5"/>
      <c r="N31851" s="6"/>
    </row>
    <row r="31852" spans="8:14" x14ac:dyDescent="0.55000000000000004">
      <c r="H31852" s="4"/>
      <c r="M31852" s="5"/>
      <c r="N31852" s="6"/>
    </row>
    <row r="31853" spans="8:14" x14ac:dyDescent="0.55000000000000004">
      <c r="H31853" s="4"/>
      <c r="M31853" s="5"/>
      <c r="N31853" s="6"/>
    </row>
    <row r="31854" spans="8:14" x14ac:dyDescent="0.55000000000000004">
      <c r="H31854" s="4"/>
      <c r="M31854" s="5"/>
      <c r="N31854" s="6"/>
    </row>
    <row r="31855" spans="8:14" x14ac:dyDescent="0.55000000000000004">
      <c r="H31855" s="4"/>
      <c r="M31855" s="5"/>
      <c r="N31855" s="6"/>
    </row>
    <row r="31856" spans="8:14" x14ac:dyDescent="0.55000000000000004">
      <c r="H31856" s="4"/>
      <c r="M31856" s="5"/>
      <c r="N31856" s="6"/>
    </row>
    <row r="31857" spans="8:14" x14ac:dyDescent="0.55000000000000004">
      <c r="H31857" s="4"/>
      <c r="M31857" s="5"/>
      <c r="N31857" s="6"/>
    </row>
    <row r="31858" spans="8:14" x14ac:dyDescent="0.55000000000000004">
      <c r="H31858" s="4"/>
      <c r="M31858" s="5"/>
      <c r="N31858" s="6"/>
    </row>
    <row r="31859" spans="8:14" x14ac:dyDescent="0.55000000000000004">
      <c r="H31859" s="4"/>
      <c r="M31859" s="5"/>
      <c r="N31859" s="6"/>
    </row>
    <row r="31860" spans="8:14" x14ac:dyDescent="0.55000000000000004">
      <c r="H31860" s="4"/>
      <c r="M31860" s="5"/>
      <c r="N31860" s="6"/>
    </row>
    <row r="31861" spans="8:14" x14ac:dyDescent="0.55000000000000004">
      <c r="H31861" s="4"/>
      <c r="M31861" s="5"/>
      <c r="N31861" s="6"/>
    </row>
    <row r="31862" spans="8:14" x14ac:dyDescent="0.55000000000000004">
      <c r="H31862" s="4"/>
      <c r="M31862" s="5"/>
      <c r="N31862" s="6"/>
    </row>
    <row r="31863" spans="8:14" x14ac:dyDescent="0.55000000000000004">
      <c r="H31863" s="4"/>
      <c r="M31863" s="5"/>
      <c r="N31863" s="6"/>
    </row>
    <row r="31864" spans="8:14" x14ac:dyDescent="0.55000000000000004">
      <c r="H31864" s="4"/>
      <c r="M31864" s="5"/>
      <c r="N31864" s="6"/>
    </row>
    <row r="31865" spans="8:14" x14ac:dyDescent="0.55000000000000004">
      <c r="H31865" s="4"/>
      <c r="M31865" s="5"/>
      <c r="N31865" s="6"/>
    </row>
    <row r="31866" spans="8:14" x14ac:dyDescent="0.55000000000000004">
      <c r="H31866" s="4"/>
      <c r="M31866" s="5"/>
      <c r="N31866" s="6"/>
    </row>
    <row r="31867" spans="8:14" x14ac:dyDescent="0.55000000000000004">
      <c r="H31867" s="4"/>
      <c r="M31867" s="5"/>
      <c r="N31867" s="6"/>
    </row>
    <row r="31868" spans="8:14" x14ac:dyDescent="0.55000000000000004">
      <c r="H31868" s="4"/>
      <c r="M31868" s="5"/>
      <c r="N31868" s="6"/>
    </row>
    <row r="31869" spans="8:14" x14ac:dyDescent="0.55000000000000004">
      <c r="H31869" s="4"/>
      <c r="M31869" s="5"/>
      <c r="N31869" s="6"/>
    </row>
    <row r="31870" spans="8:14" x14ac:dyDescent="0.55000000000000004">
      <c r="H31870" s="4"/>
      <c r="M31870" s="5"/>
      <c r="N31870" s="6"/>
    </row>
    <row r="31871" spans="8:14" x14ac:dyDescent="0.55000000000000004">
      <c r="H31871" s="4"/>
      <c r="M31871" s="5"/>
      <c r="N31871" s="6"/>
    </row>
    <row r="31872" spans="8:14" x14ac:dyDescent="0.55000000000000004">
      <c r="H31872" s="4"/>
      <c r="M31872" s="5"/>
      <c r="N31872" s="6"/>
    </row>
    <row r="31873" spans="8:14" x14ac:dyDescent="0.55000000000000004">
      <c r="H31873" s="4"/>
      <c r="M31873" s="5"/>
      <c r="N31873" s="6"/>
    </row>
    <row r="31874" spans="8:14" x14ac:dyDescent="0.55000000000000004">
      <c r="H31874" s="4"/>
      <c r="M31874" s="5"/>
      <c r="N31874" s="6"/>
    </row>
    <row r="31875" spans="8:14" x14ac:dyDescent="0.55000000000000004">
      <c r="H31875" s="4"/>
      <c r="M31875" s="5"/>
      <c r="N31875" s="6"/>
    </row>
    <row r="31876" spans="8:14" x14ac:dyDescent="0.55000000000000004">
      <c r="H31876" s="4"/>
      <c r="M31876" s="5"/>
      <c r="N31876" s="6"/>
    </row>
    <row r="31877" spans="8:14" x14ac:dyDescent="0.55000000000000004">
      <c r="H31877" s="4"/>
      <c r="M31877" s="5"/>
      <c r="N31877" s="6"/>
    </row>
    <row r="31878" spans="8:14" x14ac:dyDescent="0.55000000000000004">
      <c r="H31878" s="4"/>
      <c r="M31878" s="5"/>
      <c r="N31878" s="6"/>
    </row>
    <row r="31879" spans="8:14" x14ac:dyDescent="0.55000000000000004">
      <c r="H31879" s="4"/>
      <c r="M31879" s="5"/>
      <c r="N31879" s="6"/>
    </row>
    <row r="31880" spans="8:14" x14ac:dyDescent="0.55000000000000004">
      <c r="H31880" s="4"/>
      <c r="M31880" s="5"/>
      <c r="N31880" s="6"/>
    </row>
    <row r="31881" spans="8:14" x14ac:dyDescent="0.55000000000000004">
      <c r="H31881" s="4"/>
      <c r="M31881" s="5"/>
      <c r="N31881" s="6"/>
    </row>
    <row r="31882" spans="8:14" x14ac:dyDescent="0.55000000000000004">
      <c r="H31882" s="4"/>
      <c r="M31882" s="5"/>
      <c r="N31882" s="6"/>
    </row>
    <row r="31883" spans="8:14" x14ac:dyDescent="0.55000000000000004">
      <c r="H31883" s="4"/>
      <c r="M31883" s="5"/>
      <c r="N31883" s="6"/>
    </row>
    <row r="31884" spans="8:14" x14ac:dyDescent="0.55000000000000004">
      <c r="H31884" s="4"/>
      <c r="M31884" s="5"/>
      <c r="N31884" s="6"/>
    </row>
    <row r="31885" spans="8:14" x14ac:dyDescent="0.55000000000000004">
      <c r="H31885" s="4"/>
      <c r="M31885" s="5"/>
      <c r="N31885" s="6"/>
    </row>
    <row r="31886" spans="8:14" x14ac:dyDescent="0.55000000000000004">
      <c r="H31886" s="4"/>
      <c r="M31886" s="5"/>
      <c r="N31886" s="6"/>
    </row>
    <row r="31887" spans="8:14" x14ac:dyDescent="0.55000000000000004">
      <c r="H31887" s="4"/>
      <c r="M31887" s="5"/>
      <c r="N31887" s="6"/>
    </row>
    <row r="31888" spans="8:14" x14ac:dyDescent="0.55000000000000004">
      <c r="H31888" s="4"/>
      <c r="M31888" s="5"/>
      <c r="N31888" s="6"/>
    </row>
    <row r="31889" spans="8:14" x14ac:dyDescent="0.55000000000000004">
      <c r="H31889" s="4"/>
      <c r="M31889" s="5"/>
      <c r="N31889" s="6"/>
    </row>
    <row r="31890" spans="8:14" x14ac:dyDescent="0.55000000000000004">
      <c r="H31890" s="4"/>
      <c r="M31890" s="5"/>
      <c r="N31890" s="6"/>
    </row>
    <row r="31891" spans="8:14" x14ac:dyDescent="0.55000000000000004">
      <c r="H31891" s="4"/>
      <c r="M31891" s="5"/>
      <c r="N31891" s="6"/>
    </row>
    <row r="31892" spans="8:14" x14ac:dyDescent="0.55000000000000004">
      <c r="H31892" s="4"/>
      <c r="M31892" s="5"/>
      <c r="N31892" s="6"/>
    </row>
    <row r="31893" spans="8:14" x14ac:dyDescent="0.55000000000000004">
      <c r="H31893" s="4"/>
      <c r="M31893" s="5"/>
      <c r="N31893" s="6"/>
    </row>
    <row r="31894" spans="8:14" x14ac:dyDescent="0.55000000000000004">
      <c r="H31894" s="4"/>
      <c r="M31894" s="5"/>
      <c r="N31894" s="6"/>
    </row>
    <row r="31895" spans="8:14" x14ac:dyDescent="0.55000000000000004">
      <c r="H31895" s="4"/>
      <c r="M31895" s="5"/>
      <c r="N31895" s="6"/>
    </row>
    <row r="31896" spans="8:14" x14ac:dyDescent="0.55000000000000004">
      <c r="H31896" s="4"/>
      <c r="M31896" s="5"/>
      <c r="N31896" s="6"/>
    </row>
    <row r="31897" spans="8:14" x14ac:dyDescent="0.55000000000000004">
      <c r="H31897" s="4"/>
      <c r="M31897" s="5"/>
      <c r="N31897" s="6"/>
    </row>
    <row r="31898" spans="8:14" x14ac:dyDescent="0.55000000000000004">
      <c r="H31898" s="4"/>
      <c r="M31898" s="5"/>
      <c r="N31898" s="6"/>
    </row>
    <row r="31899" spans="8:14" x14ac:dyDescent="0.55000000000000004">
      <c r="H31899" s="4"/>
      <c r="M31899" s="5"/>
      <c r="N31899" s="6"/>
    </row>
    <row r="31900" spans="8:14" x14ac:dyDescent="0.55000000000000004">
      <c r="H31900" s="4"/>
      <c r="M31900" s="5"/>
      <c r="N31900" s="6"/>
    </row>
    <row r="31901" spans="8:14" x14ac:dyDescent="0.55000000000000004">
      <c r="H31901" s="4"/>
      <c r="M31901" s="5"/>
      <c r="N31901" s="6"/>
    </row>
    <row r="31902" spans="8:14" x14ac:dyDescent="0.55000000000000004">
      <c r="H31902" s="4"/>
      <c r="M31902" s="5"/>
      <c r="N31902" s="6"/>
    </row>
    <row r="31903" spans="8:14" x14ac:dyDescent="0.55000000000000004">
      <c r="H31903" s="4"/>
      <c r="M31903" s="5"/>
      <c r="N31903" s="6"/>
    </row>
    <row r="31904" spans="8:14" x14ac:dyDescent="0.55000000000000004">
      <c r="H31904" s="4"/>
      <c r="M31904" s="5"/>
      <c r="N31904" s="6"/>
    </row>
    <row r="31905" spans="8:14" x14ac:dyDescent="0.55000000000000004">
      <c r="H31905" s="4"/>
      <c r="M31905" s="5"/>
      <c r="N31905" s="6"/>
    </row>
    <row r="31906" spans="8:14" x14ac:dyDescent="0.55000000000000004">
      <c r="H31906" s="4"/>
      <c r="M31906" s="5"/>
      <c r="N31906" s="6"/>
    </row>
    <row r="31907" spans="8:14" x14ac:dyDescent="0.55000000000000004">
      <c r="H31907" s="4"/>
      <c r="M31907" s="5"/>
      <c r="N31907" s="6"/>
    </row>
    <row r="31908" spans="8:14" x14ac:dyDescent="0.55000000000000004">
      <c r="H31908" s="4"/>
      <c r="M31908" s="5"/>
      <c r="N31908" s="6"/>
    </row>
    <row r="31909" spans="8:14" x14ac:dyDescent="0.55000000000000004">
      <c r="H31909" s="4"/>
      <c r="M31909" s="5"/>
      <c r="N31909" s="6"/>
    </row>
    <row r="31910" spans="8:14" x14ac:dyDescent="0.55000000000000004">
      <c r="H31910" s="4"/>
      <c r="M31910" s="5"/>
      <c r="N31910" s="6"/>
    </row>
    <row r="31911" spans="8:14" x14ac:dyDescent="0.55000000000000004">
      <c r="H31911" s="4"/>
      <c r="M31911" s="5"/>
      <c r="N31911" s="6"/>
    </row>
    <row r="31912" spans="8:14" x14ac:dyDescent="0.55000000000000004">
      <c r="H31912" s="4"/>
      <c r="M31912" s="5"/>
      <c r="N31912" s="6"/>
    </row>
    <row r="31913" spans="8:14" x14ac:dyDescent="0.55000000000000004">
      <c r="H31913" s="4"/>
      <c r="M31913" s="5"/>
      <c r="N31913" s="6"/>
    </row>
    <row r="31914" spans="8:14" x14ac:dyDescent="0.55000000000000004">
      <c r="H31914" s="4"/>
      <c r="M31914" s="5"/>
      <c r="N31914" s="6"/>
    </row>
    <row r="31915" spans="8:14" x14ac:dyDescent="0.55000000000000004">
      <c r="H31915" s="4"/>
      <c r="M31915" s="5"/>
      <c r="N31915" s="6"/>
    </row>
    <row r="31916" spans="8:14" x14ac:dyDescent="0.55000000000000004">
      <c r="H31916" s="4"/>
      <c r="M31916" s="5"/>
      <c r="N31916" s="6"/>
    </row>
    <row r="31917" spans="8:14" x14ac:dyDescent="0.55000000000000004">
      <c r="H31917" s="4"/>
      <c r="M31917" s="5"/>
      <c r="N31917" s="6"/>
    </row>
    <row r="31918" spans="8:14" x14ac:dyDescent="0.55000000000000004">
      <c r="H31918" s="4"/>
      <c r="M31918" s="5"/>
      <c r="N31918" s="6"/>
    </row>
    <row r="31919" spans="8:14" x14ac:dyDescent="0.55000000000000004">
      <c r="H31919" s="4"/>
      <c r="M31919" s="5"/>
      <c r="N31919" s="6"/>
    </row>
    <row r="31920" spans="8:14" x14ac:dyDescent="0.55000000000000004">
      <c r="H31920" s="4"/>
      <c r="M31920" s="5"/>
      <c r="N31920" s="6"/>
    </row>
    <row r="31921" spans="8:14" x14ac:dyDescent="0.55000000000000004">
      <c r="H31921" s="4"/>
      <c r="M31921" s="5"/>
      <c r="N31921" s="6"/>
    </row>
    <row r="31922" spans="8:14" x14ac:dyDescent="0.55000000000000004">
      <c r="H31922" s="4"/>
      <c r="M31922" s="5"/>
      <c r="N31922" s="6"/>
    </row>
    <row r="31923" spans="8:14" x14ac:dyDescent="0.55000000000000004">
      <c r="H31923" s="4"/>
      <c r="M31923" s="5"/>
      <c r="N31923" s="6"/>
    </row>
    <row r="31924" spans="8:14" x14ac:dyDescent="0.55000000000000004">
      <c r="H31924" s="4"/>
      <c r="M31924" s="5"/>
      <c r="N31924" s="6"/>
    </row>
    <row r="31925" spans="8:14" x14ac:dyDescent="0.55000000000000004">
      <c r="H31925" s="4"/>
      <c r="M31925" s="5"/>
      <c r="N31925" s="6"/>
    </row>
    <row r="31926" spans="8:14" x14ac:dyDescent="0.55000000000000004">
      <c r="H31926" s="4"/>
      <c r="M31926" s="5"/>
      <c r="N31926" s="6"/>
    </row>
    <row r="31927" spans="8:14" x14ac:dyDescent="0.55000000000000004">
      <c r="H31927" s="4"/>
      <c r="M31927" s="5"/>
      <c r="N31927" s="6"/>
    </row>
    <row r="31928" spans="8:14" x14ac:dyDescent="0.55000000000000004">
      <c r="H31928" s="4"/>
      <c r="M31928" s="5"/>
      <c r="N31928" s="6"/>
    </row>
    <row r="31929" spans="8:14" x14ac:dyDescent="0.55000000000000004">
      <c r="H31929" s="4"/>
      <c r="M31929" s="5"/>
      <c r="N31929" s="6"/>
    </row>
    <row r="31930" spans="8:14" x14ac:dyDescent="0.55000000000000004">
      <c r="H31930" s="4"/>
      <c r="M31930" s="5"/>
      <c r="N31930" s="6"/>
    </row>
    <row r="31931" spans="8:14" x14ac:dyDescent="0.55000000000000004">
      <c r="H31931" s="4"/>
      <c r="M31931" s="5"/>
      <c r="N31931" s="6"/>
    </row>
    <row r="31932" spans="8:14" x14ac:dyDescent="0.55000000000000004">
      <c r="H31932" s="4"/>
      <c r="M31932" s="5"/>
      <c r="N31932" s="6"/>
    </row>
    <row r="31933" spans="8:14" x14ac:dyDescent="0.55000000000000004">
      <c r="H31933" s="4"/>
      <c r="M31933" s="5"/>
      <c r="N31933" s="6"/>
    </row>
    <row r="31934" spans="8:14" x14ac:dyDescent="0.55000000000000004">
      <c r="H31934" s="4"/>
      <c r="M31934" s="5"/>
      <c r="N31934" s="6"/>
    </row>
    <row r="31935" spans="8:14" x14ac:dyDescent="0.55000000000000004">
      <c r="H31935" s="4"/>
      <c r="M31935" s="5"/>
      <c r="N31935" s="6"/>
    </row>
    <row r="31936" spans="8:14" x14ac:dyDescent="0.55000000000000004">
      <c r="H31936" s="4"/>
      <c r="M31936" s="5"/>
      <c r="N31936" s="6"/>
    </row>
    <row r="31937" spans="8:14" x14ac:dyDescent="0.55000000000000004">
      <c r="H31937" s="4"/>
      <c r="M31937" s="5"/>
      <c r="N31937" s="6"/>
    </row>
    <row r="31938" spans="8:14" x14ac:dyDescent="0.55000000000000004">
      <c r="H31938" s="4"/>
      <c r="M31938" s="5"/>
      <c r="N31938" s="6"/>
    </row>
    <row r="31939" spans="8:14" x14ac:dyDescent="0.55000000000000004">
      <c r="H31939" s="4"/>
      <c r="M31939" s="5"/>
      <c r="N31939" s="6"/>
    </row>
    <row r="31940" spans="8:14" x14ac:dyDescent="0.55000000000000004">
      <c r="H31940" s="4"/>
      <c r="M31940" s="5"/>
      <c r="N31940" s="6"/>
    </row>
    <row r="31941" spans="8:14" x14ac:dyDescent="0.55000000000000004">
      <c r="H31941" s="4"/>
      <c r="M31941" s="5"/>
      <c r="N31941" s="6"/>
    </row>
    <row r="31942" spans="8:14" x14ac:dyDescent="0.55000000000000004">
      <c r="H31942" s="4"/>
      <c r="M31942" s="5"/>
      <c r="N31942" s="6"/>
    </row>
    <row r="31943" spans="8:14" x14ac:dyDescent="0.55000000000000004">
      <c r="H31943" s="4"/>
      <c r="M31943" s="5"/>
      <c r="N31943" s="6"/>
    </row>
    <row r="31944" spans="8:14" x14ac:dyDescent="0.55000000000000004">
      <c r="H31944" s="4"/>
      <c r="M31944" s="5"/>
      <c r="N31944" s="6"/>
    </row>
    <row r="31945" spans="8:14" x14ac:dyDescent="0.55000000000000004">
      <c r="H31945" s="4"/>
      <c r="M31945" s="5"/>
      <c r="N31945" s="6"/>
    </row>
    <row r="31946" spans="8:14" x14ac:dyDescent="0.55000000000000004">
      <c r="H31946" s="4"/>
      <c r="M31946" s="5"/>
      <c r="N31946" s="6"/>
    </row>
    <row r="31947" spans="8:14" x14ac:dyDescent="0.55000000000000004">
      <c r="H31947" s="4"/>
      <c r="M31947" s="5"/>
      <c r="N31947" s="6"/>
    </row>
    <row r="31948" spans="8:14" x14ac:dyDescent="0.55000000000000004">
      <c r="H31948" s="4"/>
      <c r="M31948" s="5"/>
      <c r="N31948" s="6"/>
    </row>
    <row r="31949" spans="8:14" x14ac:dyDescent="0.55000000000000004">
      <c r="H31949" s="4"/>
      <c r="M31949" s="5"/>
      <c r="N31949" s="6"/>
    </row>
    <row r="31950" spans="8:14" x14ac:dyDescent="0.55000000000000004">
      <c r="H31950" s="4"/>
      <c r="M31950" s="5"/>
      <c r="N31950" s="6"/>
    </row>
    <row r="31951" spans="8:14" x14ac:dyDescent="0.55000000000000004">
      <c r="H31951" s="4"/>
      <c r="M31951" s="5"/>
      <c r="N31951" s="6"/>
    </row>
    <row r="31952" spans="8:14" x14ac:dyDescent="0.55000000000000004">
      <c r="H31952" s="4"/>
      <c r="M31952" s="5"/>
      <c r="N31952" s="6"/>
    </row>
    <row r="31953" spans="8:14" x14ac:dyDescent="0.55000000000000004">
      <c r="H31953" s="4"/>
      <c r="M31953" s="5"/>
      <c r="N31953" s="6"/>
    </row>
    <row r="31954" spans="8:14" x14ac:dyDescent="0.55000000000000004">
      <c r="H31954" s="4"/>
      <c r="M31954" s="5"/>
      <c r="N31954" s="6"/>
    </row>
    <row r="31955" spans="8:14" x14ac:dyDescent="0.55000000000000004">
      <c r="H31955" s="4"/>
      <c r="M31955" s="5"/>
      <c r="N31955" s="6"/>
    </row>
    <row r="31956" spans="8:14" x14ac:dyDescent="0.55000000000000004">
      <c r="H31956" s="4"/>
      <c r="M31956" s="5"/>
      <c r="N31956" s="6"/>
    </row>
    <row r="31957" spans="8:14" x14ac:dyDescent="0.55000000000000004">
      <c r="H31957" s="4"/>
      <c r="M31957" s="5"/>
      <c r="N31957" s="6"/>
    </row>
    <row r="31958" spans="8:14" x14ac:dyDescent="0.55000000000000004">
      <c r="H31958" s="4"/>
      <c r="M31958" s="5"/>
      <c r="N31958" s="6"/>
    </row>
    <row r="31959" spans="8:14" x14ac:dyDescent="0.55000000000000004">
      <c r="H31959" s="4"/>
      <c r="M31959" s="5"/>
      <c r="N31959" s="6"/>
    </row>
    <row r="31960" spans="8:14" x14ac:dyDescent="0.55000000000000004">
      <c r="H31960" s="4"/>
      <c r="M31960" s="5"/>
      <c r="N31960" s="6"/>
    </row>
    <row r="31961" spans="8:14" x14ac:dyDescent="0.55000000000000004">
      <c r="H31961" s="4"/>
      <c r="M31961" s="5"/>
      <c r="N31961" s="6"/>
    </row>
    <row r="31962" spans="8:14" x14ac:dyDescent="0.55000000000000004">
      <c r="H31962" s="4"/>
      <c r="M31962" s="5"/>
      <c r="N31962" s="6"/>
    </row>
    <row r="31963" spans="8:14" x14ac:dyDescent="0.55000000000000004">
      <c r="H31963" s="4"/>
      <c r="M31963" s="5"/>
      <c r="N31963" s="6"/>
    </row>
    <row r="31964" spans="8:14" x14ac:dyDescent="0.55000000000000004">
      <c r="H31964" s="4"/>
      <c r="M31964" s="5"/>
      <c r="N31964" s="6"/>
    </row>
    <row r="31965" spans="8:14" x14ac:dyDescent="0.55000000000000004">
      <c r="H31965" s="4"/>
      <c r="M31965" s="5"/>
      <c r="N31965" s="6"/>
    </row>
    <row r="31966" spans="8:14" x14ac:dyDescent="0.55000000000000004">
      <c r="H31966" s="4"/>
      <c r="M31966" s="5"/>
      <c r="N31966" s="6"/>
    </row>
    <row r="31967" spans="8:14" x14ac:dyDescent="0.55000000000000004">
      <c r="H31967" s="4"/>
      <c r="M31967" s="5"/>
      <c r="N31967" s="6"/>
    </row>
    <row r="31968" spans="8:14" x14ac:dyDescent="0.55000000000000004">
      <c r="H31968" s="4"/>
      <c r="M31968" s="5"/>
      <c r="N31968" s="6"/>
    </row>
    <row r="31969" spans="8:14" x14ac:dyDescent="0.55000000000000004">
      <c r="H31969" s="4"/>
      <c r="M31969" s="5"/>
      <c r="N31969" s="6"/>
    </row>
    <row r="31970" spans="8:14" x14ac:dyDescent="0.55000000000000004">
      <c r="H31970" s="4"/>
      <c r="M31970" s="5"/>
      <c r="N31970" s="6"/>
    </row>
    <row r="31971" spans="8:14" x14ac:dyDescent="0.55000000000000004">
      <c r="H31971" s="4"/>
      <c r="M31971" s="5"/>
      <c r="N31971" s="6"/>
    </row>
    <row r="31972" spans="8:14" x14ac:dyDescent="0.55000000000000004">
      <c r="H31972" s="4"/>
      <c r="M31972" s="5"/>
      <c r="N31972" s="6"/>
    </row>
    <row r="31973" spans="8:14" x14ac:dyDescent="0.55000000000000004">
      <c r="H31973" s="4"/>
      <c r="M31973" s="5"/>
      <c r="N31973" s="6"/>
    </row>
    <row r="31974" spans="8:14" x14ac:dyDescent="0.55000000000000004">
      <c r="H31974" s="4"/>
      <c r="M31974" s="5"/>
      <c r="N31974" s="6"/>
    </row>
    <row r="31975" spans="8:14" x14ac:dyDescent="0.55000000000000004">
      <c r="H31975" s="4"/>
      <c r="M31975" s="5"/>
      <c r="N31975" s="6"/>
    </row>
    <row r="31976" spans="8:14" x14ac:dyDescent="0.55000000000000004">
      <c r="H31976" s="4"/>
      <c r="M31976" s="5"/>
      <c r="N31976" s="6"/>
    </row>
    <row r="31977" spans="8:14" x14ac:dyDescent="0.55000000000000004">
      <c r="H31977" s="4"/>
      <c r="M31977" s="5"/>
      <c r="N31977" s="6"/>
    </row>
    <row r="31978" spans="8:14" x14ac:dyDescent="0.55000000000000004">
      <c r="H31978" s="4"/>
      <c r="M31978" s="5"/>
      <c r="N31978" s="6"/>
    </row>
    <row r="31979" spans="8:14" x14ac:dyDescent="0.55000000000000004">
      <c r="H31979" s="4"/>
      <c r="M31979" s="5"/>
      <c r="N31979" s="6"/>
    </row>
    <row r="31980" spans="8:14" x14ac:dyDescent="0.55000000000000004">
      <c r="H31980" s="4"/>
      <c r="M31980" s="5"/>
      <c r="N31980" s="6"/>
    </row>
    <row r="31981" spans="8:14" x14ac:dyDescent="0.55000000000000004">
      <c r="H31981" s="4"/>
      <c r="M31981" s="5"/>
      <c r="N31981" s="6"/>
    </row>
    <row r="31982" spans="8:14" x14ac:dyDescent="0.55000000000000004">
      <c r="H31982" s="4"/>
      <c r="M31982" s="5"/>
      <c r="N31982" s="6"/>
    </row>
    <row r="31983" spans="8:14" x14ac:dyDescent="0.55000000000000004">
      <c r="H31983" s="4"/>
      <c r="M31983" s="5"/>
      <c r="N31983" s="6"/>
    </row>
    <row r="31984" spans="8:14" x14ac:dyDescent="0.55000000000000004">
      <c r="H31984" s="4"/>
      <c r="M31984" s="5"/>
      <c r="N31984" s="6"/>
    </row>
    <row r="31985" spans="8:14" x14ac:dyDescent="0.55000000000000004">
      <c r="H31985" s="4"/>
      <c r="M31985" s="5"/>
      <c r="N31985" s="6"/>
    </row>
    <row r="31986" spans="8:14" x14ac:dyDescent="0.55000000000000004">
      <c r="H31986" s="4"/>
      <c r="M31986" s="5"/>
      <c r="N31986" s="6"/>
    </row>
    <row r="31987" spans="8:14" x14ac:dyDescent="0.55000000000000004">
      <c r="H31987" s="4"/>
      <c r="M31987" s="5"/>
      <c r="N31987" s="6"/>
    </row>
    <row r="31988" spans="8:14" x14ac:dyDescent="0.55000000000000004">
      <c r="H31988" s="4"/>
      <c r="M31988" s="5"/>
      <c r="N31988" s="6"/>
    </row>
    <row r="31989" spans="8:14" x14ac:dyDescent="0.55000000000000004">
      <c r="H31989" s="4"/>
      <c r="M31989" s="5"/>
      <c r="N31989" s="6"/>
    </row>
    <row r="31990" spans="8:14" x14ac:dyDescent="0.55000000000000004">
      <c r="H31990" s="4"/>
      <c r="M31990" s="5"/>
      <c r="N31990" s="6"/>
    </row>
    <row r="31991" spans="8:14" x14ac:dyDescent="0.55000000000000004">
      <c r="H31991" s="4"/>
      <c r="M31991" s="5"/>
      <c r="N31991" s="6"/>
    </row>
    <row r="31992" spans="8:14" x14ac:dyDescent="0.55000000000000004">
      <c r="H31992" s="4"/>
      <c r="M31992" s="5"/>
      <c r="N31992" s="6"/>
    </row>
    <row r="31993" spans="8:14" x14ac:dyDescent="0.55000000000000004">
      <c r="H31993" s="4"/>
      <c r="M31993" s="5"/>
      <c r="N31993" s="6"/>
    </row>
    <row r="31994" spans="8:14" x14ac:dyDescent="0.55000000000000004">
      <c r="H31994" s="4"/>
      <c r="M31994" s="5"/>
      <c r="N31994" s="6"/>
    </row>
    <row r="31995" spans="8:14" x14ac:dyDescent="0.55000000000000004">
      <c r="H31995" s="4"/>
      <c r="M31995" s="5"/>
      <c r="N31995" s="6"/>
    </row>
    <row r="31996" spans="8:14" x14ac:dyDescent="0.55000000000000004">
      <c r="H31996" s="4"/>
      <c r="M31996" s="5"/>
      <c r="N31996" s="6"/>
    </row>
    <row r="31997" spans="8:14" x14ac:dyDescent="0.55000000000000004">
      <c r="H31997" s="4"/>
      <c r="M31997" s="5"/>
      <c r="N31997" s="6"/>
    </row>
    <row r="31998" spans="8:14" x14ac:dyDescent="0.55000000000000004">
      <c r="H31998" s="4"/>
      <c r="M31998" s="5"/>
      <c r="N31998" s="6"/>
    </row>
    <row r="31999" spans="8:14" x14ac:dyDescent="0.55000000000000004">
      <c r="H31999" s="4"/>
      <c r="M31999" s="5"/>
      <c r="N31999" s="6"/>
    </row>
    <row r="32000" spans="8:14" x14ac:dyDescent="0.55000000000000004">
      <c r="H32000" s="4"/>
      <c r="M32000" s="5"/>
      <c r="N32000" s="6"/>
    </row>
    <row r="32001" spans="8:14" x14ac:dyDescent="0.55000000000000004">
      <c r="H32001" s="4"/>
      <c r="M32001" s="5"/>
      <c r="N32001" s="6"/>
    </row>
    <row r="32002" spans="8:14" x14ac:dyDescent="0.55000000000000004">
      <c r="H32002" s="4"/>
      <c r="M32002" s="5"/>
      <c r="N32002" s="6"/>
    </row>
    <row r="32003" spans="8:14" x14ac:dyDescent="0.55000000000000004">
      <c r="H32003" s="4"/>
      <c r="M32003" s="5"/>
      <c r="N32003" s="6"/>
    </row>
    <row r="32004" spans="8:14" x14ac:dyDescent="0.55000000000000004">
      <c r="H32004" s="4"/>
      <c r="M32004" s="5"/>
      <c r="N32004" s="6"/>
    </row>
    <row r="32005" spans="8:14" x14ac:dyDescent="0.55000000000000004">
      <c r="H32005" s="4"/>
      <c r="M32005" s="5"/>
      <c r="N32005" s="6"/>
    </row>
    <row r="32006" spans="8:14" x14ac:dyDescent="0.55000000000000004">
      <c r="H32006" s="4"/>
      <c r="M32006" s="5"/>
      <c r="N32006" s="6"/>
    </row>
    <row r="32007" spans="8:14" x14ac:dyDescent="0.55000000000000004">
      <c r="H32007" s="4"/>
      <c r="M32007" s="5"/>
      <c r="N32007" s="6"/>
    </row>
    <row r="32008" spans="8:14" x14ac:dyDescent="0.55000000000000004">
      <c r="H32008" s="4"/>
      <c r="M32008" s="5"/>
      <c r="N32008" s="6"/>
    </row>
    <row r="32009" spans="8:14" x14ac:dyDescent="0.55000000000000004">
      <c r="H32009" s="4"/>
      <c r="M32009" s="5"/>
      <c r="N32009" s="6"/>
    </row>
    <row r="32010" spans="8:14" x14ac:dyDescent="0.55000000000000004">
      <c r="H32010" s="4"/>
      <c r="M32010" s="5"/>
      <c r="N32010" s="6"/>
    </row>
    <row r="32011" spans="8:14" x14ac:dyDescent="0.55000000000000004">
      <c r="H32011" s="4"/>
      <c r="M32011" s="5"/>
      <c r="N32011" s="6"/>
    </row>
    <row r="32012" spans="8:14" x14ac:dyDescent="0.55000000000000004">
      <c r="H32012" s="4"/>
      <c r="M32012" s="5"/>
      <c r="N32012" s="6"/>
    </row>
    <row r="32013" spans="8:14" x14ac:dyDescent="0.55000000000000004">
      <c r="H32013" s="4"/>
      <c r="M32013" s="5"/>
      <c r="N32013" s="6"/>
    </row>
    <row r="32014" spans="8:14" x14ac:dyDescent="0.55000000000000004">
      <c r="H32014" s="4"/>
      <c r="M32014" s="5"/>
      <c r="N32014" s="6"/>
    </row>
    <row r="32015" spans="8:14" x14ac:dyDescent="0.55000000000000004">
      <c r="H32015" s="4"/>
      <c r="M32015" s="5"/>
      <c r="N32015" s="6"/>
    </row>
    <row r="32016" spans="8:14" x14ac:dyDescent="0.55000000000000004">
      <c r="H32016" s="4"/>
      <c r="M32016" s="5"/>
      <c r="N32016" s="6"/>
    </row>
    <row r="32017" spans="8:14" x14ac:dyDescent="0.55000000000000004">
      <c r="H32017" s="4"/>
      <c r="M32017" s="5"/>
      <c r="N32017" s="6"/>
    </row>
    <row r="32018" spans="8:14" x14ac:dyDescent="0.55000000000000004">
      <c r="H32018" s="4"/>
      <c r="M32018" s="5"/>
      <c r="N32018" s="6"/>
    </row>
    <row r="32019" spans="8:14" x14ac:dyDescent="0.55000000000000004">
      <c r="H32019" s="4"/>
      <c r="M32019" s="5"/>
      <c r="N32019" s="6"/>
    </row>
    <row r="32020" spans="8:14" x14ac:dyDescent="0.55000000000000004">
      <c r="H32020" s="4"/>
      <c r="M32020" s="5"/>
      <c r="N32020" s="6"/>
    </row>
    <row r="32021" spans="8:14" x14ac:dyDescent="0.55000000000000004">
      <c r="H32021" s="4"/>
      <c r="M32021" s="5"/>
      <c r="N32021" s="6"/>
    </row>
    <row r="32022" spans="8:14" x14ac:dyDescent="0.55000000000000004">
      <c r="H32022" s="4"/>
      <c r="M32022" s="5"/>
      <c r="N32022" s="6"/>
    </row>
    <row r="32023" spans="8:14" x14ac:dyDescent="0.55000000000000004">
      <c r="H32023" s="4"/>
      <c r="M32023" s="5"/>
      <c r="N32023" s="6"/>
    </row>
    <row r="32024" spans="8:14" x14ac:dyDescent="0.55000000000000004">
      <c r="H32024" s="4"/>
      <c r="M32024" s="5"/>
      <c r="N32024" s="6"/>
    </row>
    <row r="32025" spans="8:14" x14ac:dyDescent="0.55000000000000004">
      <c r="H32025" s="4"/>
      <c r="M32025" s="5"/>
      <c r="N32025" s="6"/>
    </row>
    <row r="32026" spans="8:14" x14ac:dyDescent="0.55000000000000004">
      <c r="H32026" s="4"/>
      <c r="M32026" s="5"/>
      <c r="N32026" s="6"/>
    </row>
    <row r="32027" spans="8:14" x14ac:dyDescent="0.55000000000000004">
      <c r="H32027" s="4"/>
      <c r="M32027" s="5"/>
      <c r="N32027" s="6"/>
    </row>
    <row r="32028" spans="8:14" x14ac:dyDescent="0.55000000000000004">
      <c r="H32028" s="4"/>
      <c r="M32028" s="5"/>
      <c r="N32028" s="6"/>
    </row>
    <row r="32029" spans="8:14" x14ac:dyDescent="0.55000000000000004">
      <c r="H32029" s="4"/>
      <c r="M32029" s="5"/>
      <c r="N32029" s="6"/>
    </row>
    <row r="32030" spans="8:14" x14ac:dyDescent="0.55000000000000004">
      <c r="H32030" s="4"/>
      <c r="M32030" s="5"/>
      <c r="N32030" s="6"/>
    </row>
    <row r="32031" spans="8:14" x14ac:dyDescent="0.55000000000000004">
      <c r="H32031" s="4"/>
      <c r="M32031" s="5"/>
      <c r="N32031" s="6"/>
    </row>
    <row r="32032" spans="8:14" x14ac:dyDescent="0.55000000000000004">
      <c r="H32032" s="4"/>
      <c r="M32032" s="5"/>
      <c r="N32032" s="6"/>
    </row>
    <row r="32033" spans="8:14" x14ac:dyDescent="0.55000000000000004">
      <c r="H32033" s="4"/>
      <c r="M32033" s="5"/>
      <c r="N32033" s="6"/>
    </row>
    <row r="32034" spans="8:14" x14ac:dyDescent="0.55000000000000004">
      <c r="H32034" s="4"/>
      <c r="M32034" s="5"/>
      <c r="N32034" s="6"/>
    </row>
    <row r="32035" spans="8:14" x14ac:dyDescent="0.55000000000000004">
      <c r="H32035" s="4"/>
      <c r="M32035" s="5"/>
      <c r="N32035" s="6"/>
    </row>
    <row r="32036" spans="8:14" x14ac:dyDescent="0.55000000000000004">
      <c r="H32036" s="4"/>
      <c r="M32036" s="5"/>
      <c r="N32036" s="6"/>
    </row>
    <row r="32037" spans="8:14" x14ac:dyDescent="0.55000000000000004">
      <c r="H32037" s="4"/>
      <c r="M32037" s="5"/>
      <c r="N32037" s="6"/>
    </row>
    <row r="32038" spans="8:14" x14ac:dyDescent="0.55000000000000004">
      <c r="H32038" s="4"/>
      <c r="M32038" s="5"/>
      <c r="N32038" s="6"/>
    </row>
    <row r="32039" spans="8:14" x14ac:dyDescent="0.55000000000000004">
      <c r="H32039" s="4"/>
      <c r="M32039" s="5"/>
      <c r="N32039" s="6"/>
    </row>
    <row r="32040" spans="8:14" x14ac:dyDescent="0.55000000000000004">
      <c r="H32040" s="4"/>
      <c r="M32040" s="5"/>
      <c r="N32040" s="6"/>
    </row>
    <row r="32041" spans="8:14" x14ac:dyDescent="0.55000000000000004">
      <c r="H32041" s="4"/>
      <c r="M32041" s="5"/>
      <c r="N32041" s="6"/>
    </row>
    <row r="32042" spans="8:14" x14ac:dyDescent="0.55000000000000004">
      <c r="H32042" s="4"/>
      <c r="M32042" s="5"/>
      <c r="N32042" s="6"/>
    </row>
    <row r="32043" spans="8:14" x14ac:dyDescent="0.55000000000000004">
      <c r="H32043" s="4"/>
      <c r="M32043" s="5"/>
      <c r="N32043" s="6"/>
    </row>
    <row r="32044" spans="8:14" x14ac:dyDescent="0.55000000000000004">
      <c r="H32044" s="4"/>
      <c r="M32044" s="5"/>
      <c r="N32044" s="6"/>
    </row>
    <row r="32045" spans="8:14" x14ac:dyDescent="0.55000000000000004">
      <c r="H32045" s="4"/>
      <c r="M32045" s="5"/>
      <c r="N32045" s="6"/>
    </row>
    <row r="32046" spans="8:14" x14ac:dyDescent="0.55000000000000004">
      <c r="H32046" s="4"/>
      <c r="M32046" s="5"/>
      <c r="N32046" s="6"/>
    </row>
    <row r="32047" spans="8:14" x14ac:dyDescent="0.55000000000000004">
      <c r="H32047" s="4"/>
      <c r="M32047" s="5"/>
      <c r="N32047" s="6"/>
    </row>
    <row r="32048" spans="8:14" x14ac:dyDescent="0.55000000000000004">
      <c r="H32048" s="4"/>
      <c r="M32048" s="5"/>
      <c r="N32048" s="6"/>
    </row>
    <row r="32049" spans="8:14" x14ac:dyDescent="0.55000000000000004">
      <c r="H32049" s="4"/>
      <c r="M32049" s="5"/>
      <c r="N32049" s="6"/>
    </row>
    <row r="32050" spans="8:14" x14ac:dyDescent="0.55000000000000004">
      <c r="H32050" s="4"/>
      <c r="M32050" s="5"/>
      <c r="N32050" s="6"/>
    </row>
    <row r="32051" spans="8:14" x14ac:dyDescent="0.55000000000000004">
      <c r="H32051" s="4"/>
      <c r="M32051" s="5"/>
      <c r="N32051" s="6"/>
    </row>
    <row r="32052" spans="8:14" x14ac:dyDescent="0.55000000000000004">
      <c r="H32052" s="4"/>
      <c r="M32052" s="5"/>
      <c r="N32052" s="6"/>
    </row>
    <row r="32053" spans="8:14" x14ac:dyDescent="0.55000000000000004">
      <c r="H32053" s="4"/>
      <c r="M32053" s="5"/>
      <c r="N32053" s="6"/>
    </row>
    <row r="32054" spans="8:14" x14ac:dyDescent="0.55000000000000004">
      <c r="H32054" s="4"/>
      <c r="M32054" s="5"/>
      <c r="N32054" s="6"/>
    </row>
    <row r="32055" spans="8:14" x14ac:dyDescent="0.55000000000000004">
      <c r="H32055" s="4"/>
      <c r="M32055" s="5"/>
      <c r="N32055" s="6"/>
    </row>
    <row r="32056" spans="8:14" x14ac:dyDescent="0.55000000000000004">
      <c r="H32056" s="4"/>
      <c r="M32056" s="5"/>
      <c r="N32056" s="6"/>
    </row>
    <row r="32057" spans="8:14" x14ac:dyDescent="0.55000000000000004">
      <c r="H32057" s="4"/>
      <c r="M32057" s="5"/>
      <c r="N32057" s="6"/>
    </row>
    <row r="32058" spans="8:14" x14ac:dyDescent="0.55000000000000004">
      <c r="H32058" s="4"/>
      <c r="M32058" s="5"/>
      <c r="N32058" s="6"/>
    </row>
    <row r="32059" spans="8:14" x14ac:dyDescent="0.55000000000000004">
      <c r="H32059" s="4"/>
      <c r="M32059" s="5"/>
      <c r="N32059" s="6"/>
    </row>
    <row r="32060" spans="8:14" x14ac:dyDescent="0.55000000000000004">
      <c r="H32060" s="4"/>
      <c r="M32060" s="5"/>
      <c r="N32060" s="6"/>
    </row>
    <row r="32061" spans="8:14" x14ac:dyDescent="0.55000000000000004">
      <c r="H32061" s="4"/>
      <c r="M32061" s="5"/>
      <c r="N32061" s="6"/>
    </row>
    <row r="32062" spans="8:14" x14ac:dyDescent="0.55000000000000004">
      <c r="H32062" s="4"/>
      <c r="M32062" s="5"/>
      <c r="N32062" s="6"/>
    </row>
    <row r="32063" spans="8:14" x14ac:dyDescent="0.55000000000000004">
      <c r="H32063" s="4"/>
      <c r="M32063" s="5"/>
      <c r="N32063" s="6"/>
    </row>
    <row r="32064" spans="8:14" x14ac:dyDescent="0.55000000000000004">
      <c r="H32064" s="4"/>
      <c r="M32064" s="5"/>
      <c r="N32064" s="6"/>
    </row>
    <row r="32065" spans="8:14" x14ac:dyDescent="0.55000000000000004">
      <c r="H32065" s="4"/>
      <c r="M32065" s="5"/>
      <c r="N32065" s="6"/>
    </row>
    <row r="32066" spans="8:14" x14ac:dyDescent="0.55000000000000004">
      <c r="H32066" s="4"/>
      <c r="M32066" s="5"/>
      <c r="N32066" s="6"/>
    </row>
    <row r="32067" spans="8:14" x14ac:dyDescent="0.55000000000000004">
      <c r="H32067" s="4"/>
      <c r="M32067" s="5"/>
      <c r="N32067" s="6"/>
    </row>
    <row r="32068" spans="8:14" x14ac:dyDescent="0.55000000000000004">
      <c r="H32068" s="4"/>
      <c r="M32068" s="5"/>
      <c r="N32068" s="6"/>
    </row>
    <row r="32069" spans="8:14" x14ac:dyDescent="0.55000000000000004">
      <c r="H32069" s="4"/>
      <c r="M32069" s="5"/>
      <c r="N32069" s="6"/>
    </row>
    <row r="32070" spans="8:14" x14ac:dyDescent="0.55000000000000004">
      <c r="H32070" s="4"/>
      <c r="M32070" s="5"/>
      <c r="N32070" s="6"/>
    </row>
    <row r="32071" spans="8:14" x14ac:dyDescent="0.55000000000000004">
      <c r="H32071" s="4"/>
      <c r="M32071" s="5"/>
      <c r="N32071" s="6"/>
    </row>
    <row r="32072" spans="8:14" x14ac:dyDescent="0.55000000000000004">
      <c r="H32072" s="4"/>
      <c r="M32072" s="5"/>
      <c r="N32072" s="6"/>
    </row>
    <row r="32073" spans="8:14" x14ac:dyDescent="0.55000000000000004">
      <c r="H32073" s="4"/>
      <c r="M32073" s="5"/>
      <c r="N32073" s="6"/>
    </row>
    <row r="32074" spans="8:14" x14ac:dyDescent="0.55000000000000004">
      <c r="H32074" s="4"/>
      <c r="M32074" s="5"/>
      <c r="N32074" s="6"/>
    </row>
    <row r="32075" spans="8:14" x14ac:dyDescent="0.55000000000000004">
      <c r="H32075" s="4"/>
      <c r="M32075" s="5"/>
      <c r="N32075" s="6"/>
    </row>
    <row r="32076" spans="8:14" x14ac:dyDescent="0.55000000000000004">
      <c r="H32076" s="4"/>
      <c r="M32076" s="5"/>
      <c r="N32076" s="6"/>
    </row>
    <row r="32077" spans="8:14" x14ac:dyDescent="0.55000000000000004">
      <c r="H32077" s="4"/>
      <c r="M32077" s="5"/>
      <c r="N32077" s="6"/>
    </row>
    <row r="32078" spans="8:14" x14ac:dyDescent="0.55000000000000004">
      <c r="H32078" s="4"/>
      <c r="M32078" s="5"/>
      <c r="N32078" s="6"/>
    </row>
    <row r="32079" spans="8:14" x14ac:dyDescent="0.55000000000000004">
      <c r="H32079" s="4"/>
      <c r="M32079" s="5"/>
      <c r="N32079" s="6"/>
    </row>
    <row r="32080" spans="8:14" x14ac:dyDescent="0.55000000000000004">
      <c r="H32080" s="4"/>
      <c r="M32080" s="5"/>
      <c r="N32080" s="6"/>
    </row>
    <row r="32081" spans="8:14" x14ac:dyDescent="0.55000000000000004">
      <c r="H32081" s="4"/>
      <c r="M32081" s="5"/>
      <c r="N32081" s="6"/>
    </row>
    <row r="32082" spans="8:14" x14ac:dyDescent="0.55000000000000004">
      <c r="H32082" s="4"/>
      <c r="M32082" s="5"/>
      <c r="N32082" s="6"/>
    </row>
    <row r="32083" spans="8:14" x14ac:dyDescent="0.55000000000000004">
      <c r="H32083" s="4"/>
      <c r="M32083" s="5"/>
      <c r="N32083" s="6"/>
    </row>
    <row r="32084" spans="8:14" x14ac:dyDescent="0.55000000000000004">
      <c r="H32084" s="4"/>
      <c r="M32084" s="5"/>
      <c r="N32084" s="6"/>
    </row>
    <row r="32085" spans="8:14" x14ac:dyDescent="0.55000000000000004">
      <c r="H32085" s="4"/>
      <c r="M32085" s="5"/>
      <c r="N32085" s="6"/>
    </row>
    <row r="32086" spans="8:14" x14ac:dyDescent="0.55000000000000004">
      <c r="H32086" s="4"/>
      <c r="M32086" s="5"/>
      <c r="N32086" s="6"/>
    </row>
    <row r="32087" spans="8:14" x14ac:dyDescent="0.55000000000000004">
      <c r="H32087" s="4"/>
      <c r="M32087" s="5"/>
      <c r="N32087" s="6"/>
    </row>
    <row r="32088" spans="8:14" x14ac:dyDescent="0.55000000000000004">
      <c r="H32088" s="4"/>
      <c r="M32088" s="5"/>
      <c r="N32088" s="6"/>
    </row>
    <row r="32089" spans="8:14" x14ac:dyDescent="0.55000000000000004">
      <c r="H32089" s="4"/>
      <c r="M32089" s="5"/>
      <c r="N32089" s="6"/>
    </row>
    <row r="32090" spans="8:14" x14ac:dyDescent="0.55000000000000004">
      <c r="H32090" s="4"/>
      <c r="M32090" s="5"/>
      <c r="N32090" s="6"/>
    </row>
    <row r="32091" spans="8:14" x14ac:dyDescent="0.55000000000000004">
      <c r="H32091" s="4"/>
      <c r="M32091" s="5"/>
      <c r="N32091" s="6"/>
    </row>
    <row r="32092" spans="8:14" x14ac:dyDescent="0.55000000000000004">
      <c r="H32092" s="4"/>
      <c r="M32092" s="5"/>
      <c r="N32092" s="6"/>
    </row>
    <row r="32093" spans="8:14" x14ac:dyDescent="0.55000000000000004">
      <c r="H32093" s="4"/>
      <c r="M32093" s="5"/>
      <c r="N32093" s="6"/>
    </row>
    <row r="32094" spans="8:14" x14ac:dyDescent="0.55000000000000004">
      <c r="H32094" s="4"/>
      <c r="M32094" s="5"/>
      <c r="N32094" s="6"/>
    </row>
    <row r="32095" spans="8:14" x14ac:dyDescent="0.55000000000000004">
      <c r="H32095" s="4"/>
      <c r="M32095" s="5"/>
      <c r="N32095" s="6"/>
    </row>
    <row r="32096" spans="8:14" x14ac:dyDescent="0.55000000000000004">
      <c r="H32096" s="4"/>
      <c r="M32096" s="5"/>
      <c r="N32096" s="6"/>
    </row>
    <row r="32097" spans="8:14" x14ac:dyDescent="0.55000000000000004">
      <c r="H32097" s="4"/>
      <c r="M32097" s="5"/>
      <c r="N32097" s="6"/>
    </row>
    <row r="32098" spans="8:14" x14ac:dyDescent="0.55000000000000004">
      <c r="H32098" s="4"/>
      <c r="M32098" s="5"/>
      <c r="N32098" s="6"/>
    </row>
    <row r="32099" spans="8:14" x14ac:dyDescent="0.55000000000000004">
      <c r="H32099" s="4"/>
      <c r="M32099" s="5"/>
      <c r="N32099" s="6"/>
    </row>
    <row r="32100" spans="8:14" x14ac:dyDescent="0.55000000000000004">
      <c r="H32100" s="4"/>
      <c r="M32100" s="5"/>
      <c r="N32100" s="6"/>
    </row>
    <row r="32101" spans="8:14" x14ac:dyDescent="0.55000000000000004">
      <c r="H32101" s="4"/>
      <c r="M32101" s="5"/>
      <c r="N32101" s="6"/>
    </row>
    <row r="32102" spans="8:14" x14ac:dyDescent="0.55000000000000004">
      <c r="H32102" s="4"/>
      <c r="M32102" s="5"/>
      <c r="N32102" s="6"/>
    </row>
    <row r="32103" spans="8:14" x14ac:dyDescent="0.55000000000000004">
      <c r="H32103" s="4"/>
      <c r="M32103" s="5"/>
      <c r="N32103" s="6"/>
    </row>
    <row r="32104" spans="8:14" x14ac:dyDescent="0.55000000000000004">
      <c r="H32104" s="4"/>
      <c r="M32104" s="5"/>
      <c r="N32104" s="6"/>
    </row>
    <row r="32105" spans="8:14" x14ac:dyDescent="0.55000000000000004">
      <c r="H32105" s="4"/>
      <c r="M32105" s="5"/>
      <c r="N32105" s="6"/>
    </row>
    <row r="32106" spans="8:14" x14ac:dyDescent="0.55000000000000004">
      <c r="H32106" s="4"/>
      <c r="M32106" s="5"/>
      <c r="N32106" s="6"/>
    </row>
    <row r="32107" spans="8:14" x14ac:dyDescent="0.55000000000000004">
      <c r="H32107" s="4"/>
      <c r="M32107" s="5"/>
      <c r="N32107" s="6"/>
    </row>
    <row r="32108" spans="8:14" x14ac:dyDescent="0.55000000000000004">
      <c r="H32108" s="4"/>
      <c r="M32108" s="5"/>
      <c r="N32108" s="6"/>
    </row>
    <row r="32109" spans="8:14" x14ac:dyDescent="0.55000000000000004">
      <c r="H32109" s="4"/>
      <c r="M32109" s="5"/>
      <c r="N32109" s="6"/>
    </row>
    <row r="32110" spans="8:14" x14ac:dyDescent="0.55000000000000004">
      <c r="H32110" s="4"/>
      <c r="M32110" s="5"/>
      <c r="N32110" s="6"/>
    </row>
    <row r="32111" spans="8:14" x14ac:dyDescent="0.55000000000000004">
      <c r="H32111" s="4"/>
      <c r="M32111" s="5"/>
      <c r="N32111" s="6"/>
    </row>
    <row r="32112" spans="8:14" x14ac:dyDescent="0.55000000000000004">
      <c r="H32112" s="4"/>
      <c r="M32112" s="5"/>
      <c r="N32112" s="6"/>
    </row>
    <row r="32113" spans="8:14" x14ac:dyDescent="0.55000000000000004">
      <c r="H32113" s="4"/>
      <c r="M32113" s="5"/>
      <c r="N32113" s="6"/>
    </row>
    <row r="32114" spans="8:14" x14ac:dyDescent="0.55000000000000004">
      <c r="H32114" s="4"/>
      <c r="M32114" s="5"/>
      <c r="N32114" s="6"/>
    </row>
    <row r="32115" spans="8:14" x14ac:dyDescent="0.55000000000000004">
      <c r="H32115" s="4"/>
      <c r="M32115" s="5"/>
      <c r="N32115" s="6"/>
    </row>
    <row r="32116" spans="8:14" x14ac:dyDescent="0.55000000000000004">
      <c r="H32116" s="4"/>
      <c r="M32116" s="5"/>
      <c r="N32116" s="6"/>
    </row>
    <row r="32117" spans="8:14" x14ac:dyDescent="0.55000000000000004">
      <c r="H32117" s="4"/>
      <c r="M32117" s="5"/>
      <c r="N32117" s="6"/>
    </row>
    <row r="32118" spans="8:14" x14ac:dyDescent="0.55000000000000004">
      <c r="H32118" s="4"/>
      <c r="M32118" s="5"/>
      <c r="N32118" s="6"/>
    </row>
    <row r="32119" spans="8:14" x14ac:dyDescent="0.55000000000000004">
      <c r="H32119" s="4"/>
      <c r="M32119" s="5"/>
      <c r="N32119" s="6"/>
    </row>
    <row r="32120" spans="8:14" x14ac:dyDescent="0.55000000000000004">
      <c r="H32120" s="4"/>
      <c r="M32120" s="5"/>
      <c r="N32120" s="6"/>
    </row>
    <row r="32121" spans="8:14" x14ac:dyDescent="0.55000000000000004">
      <c r="H32121" s="4"/>
      <c r="M32121" s="5"/>
      <c r="N32121" s="6"/>
    </row>
    <row r="32122" spans="8:14" x14ac:dyDescent="0.55000000000000004">
      <c r="H32122" s="4"/>
      <c r="M32122" s="5"/>
      <c r="N32122" s="6"/>
    </row>
    <row r="32123" spans="8:14" x14ac:dyDescent="0.55000000000000004">
      <c r="H32123" s="4"/>
      <c r="M32123" s="5"/>
      <c r="N32123" s="6"/>
    </row>
    <row r="32124" spans="8:14" x14ac:dyDescent="0.55000000000000004">
      <c r="H32124" s="4"/>
      <c r="M32124" s="5"/>
      <c r="N32124" s="6"/>
    </row>
    <row r="32125" spans="8:14" x14ac:dyDescent="0.55000000000000004">
      <c r="H32125" s="4"/>
      <c r="M32125" s="5"/>
      <c r="N32125" s="6"/>
    </row>
    <row r="32126" spans="8:14" x14ac:dyDescent="0.55000000000000004">
      <c r="H32126" s="4"/>
      <c r="M32126" s="5"/>
      <c r="N32126" s="6"/>
    </row>
    <row r="32127" spans="8:14" x14ac:dyDescent="0.55000000000000004">
      <c r="H32127" s="4"/>
      <c r="M32127" s="5"/>
      <c r="N32127" s="6"/>
    </row>
    <row r="32128" spans="8:14" x14ac:dyDescent="0.55000000000000004">
      <c r="H32128" s="4"/>
      <c r="M32128" s="5"/>
      <c r="N32128" s="6"/>
    </row>
    <row r="32129" spans="8:14" x14ac:dyDescent="0.55000000000000004">
      <c r="H32129" s="4"/>
      <c r="M32129" s="5"/>
      <c r="N32129" s="6"/>
    </row>
    <row r="32130" spans="8:14" x14ac:dyDescent="0.55000000000000004">
      <c r="H32130" s="4"/>
      <c r="M32130" s="5"/>
      <c r="N32130" s="6"/>
    </row>
    <row r="32131" spans="8:14" x14ac:dyDescent="0.55000000000000004">
      <c r="H32131" s="4"/>
      <c r="M32131" s="5"/>
      <c r="N32131" s="6"/>
    </row>
    <row r="32132" spans="8:14" x14ac:dyDescent="0.55000000000000004">
      <c r="H32132" s="4"/>
      <c r="M32132" s="5"/>
      <c r="N32132" s="6"/>
    </row>
    <row r="32133" spans="8:14" x14ac:dyDescent="0.55000000000000004">
      <c r="H32133" s="4"/>
      <c r="M32133" s="5"/>
      <c r="N32133" s="6"/>
    </row>
    <row r="32134" spans="8:14" x14ac:dyDescent="0.55000000000000004">
      <c r="H32134" s="4"/>
      <c r="M32134" s="5"/>
      <c r="N32134" s="6"/>
    </row>
    <row r="32135" spans="8:14" x14ac:dyDescent="0.55000000000000004">
      <c r="H32135" s="4"/>
      <c r="M32135" s="5"/>
      <c r="N32135" s="6"/>
    </row>
    <row r="32136" spans="8:14" x14ac:dyDescent="0.55000000000000004">
      <c r="H32136" s="4"/>
      <c r="M32136" s="5"/>
      <c r="N32136" s="6"/>
    </row>
    <row r="32137" spans="8:14" x14ac:dyDescent="0.55000000000000004">
      <c r="H32137" s="4"/>
      <c r="M32137" s="5"/>
      <c r="N32137" s="6"/>
    </row>
    <row r="32138" spans="8:14" x14ac:dyDescent="0.55000000000000004">
      <c r="H32138" s="4"/>
      <c r="M32138" s="5"/>
      <c r="N32138" s="6"/>
    </row>
    <row r="32139" spans="8:14" x14ac:dyDescent="0.55000000000000004">
      <c r="H32139" s="4"/>
      <c r="M32139" s="5"/>
      <c r="N32139" s="6"/>
    </row>
    <row r="32140" spans="8:14" x14ac:dyDescent="0.55000000000000004">
      <c r="H32140" s="4"/>
      <c r="M32140" s="5"/>
      <c r="N32140" s="6"/>
    </row>
    <row r="32141" spans="8:14" x14ac:dyDescent="0.55000000000000004">
      <c r="H32141" s="4"/>
      <c r="M32141" s="5"/>
      <c r="N32141" s="6"/>
    </row>
    <row r="32142" spans="8:14" x14ac:dyDescent="0.55000000000000004">
      <c r="H32142" s="4"/>
      <c r="M32142" s="5"/>
      <c r="N32142" s="6"/>
    </row>
    <row r="32143" spans="8:14" x14ac:dyDescent="0.55000000000000004">
      <c r="H32143" s="4"/>
      <c r="M32143" s="5"/>
      <c r="N32143" s="6"/>
    </row>
    <row r="32144" spans="8:14" x14ac:dyDescent="0.55000000000000004">
      <c r="H32144" s="4"/>
      <c r="M32144" s="5"/>
      <c r="N32144" s="6"/>
    </row>
    <row r="32145" spans="8:14" x14ac:dyDescent="0.55000000000000004">
      <c r="H32145" s="4"/>
      <c r="M32145" s="5"/>
      <c r="N32145" s="6"/>
    </row>
    <row r="32146" spans="8:14" x14ac:dyDescent="0.55000000000000004">
      <c r="H32146" s="4"/>
      <c r="M32146" s="5"/>
      <c r="N32146" s="6"/>
    </row>
    <row r="32147" spans="8:14" x14ac:dyDescent="0.55000000000000004">
      <c r="H32147" s="4"/>
      <c r="M32147" s="5"/>
      <c r="N32147" s="6"/>
    </row>
    <row r="32148" spans="8:14" x14ac:dyDescent="0.55000000000000004">
      <c r="H32148" s="4"/>
      <c r="M32148" s="5"/>
      <c r="N32148" s="6"/>
    </row>
    <row r="32149" spans="8:14" x14ac:dyDescent="0.55000000000000004">
      <c r="H32149" s="4"/>
      <c r="M32149" s="5"/>
      <c r="N32149" s="6"/>
    </row>
    <row r="32150" spans="8:14" x14ac:dyDescent="0.55000000000000004">
      <c r="H32150" s="4"/>
      <c r="M32150" s="5"/>
      <c r="N32150" s="6"/>
    </row>
    <row r="32151" spans="8:14" x14ac:dyDescent="0.55000000000000004">
      <c r="H32151" s="4"/>
      <c r="M32151" s="5"/>
      <c r="N32151" s="6"/>
    </row>
    <row r="32152" spans="8:14" x14ac:dyDescent="0.55000000000000004">
      <c r="H32152" s="4"/>
      <c r="M32152" s="5"/>
      <c r="N32152" s="6"/>
    </row>
    <row r="32153" spans="8:14" x14ac:dyDescent="0.55000000000000004">
      <c r="H32153" s="4"/>
      <c r="M32153" s="5"/>
      <c r="N32153" s="6"/>
    </row>
    <row r="32154" spans="8:14" x14ac:dyDescent="0.55000000000000004">
      <c r="H32154" s="4"/>
      <c r="M32154" s="5"/>
      <c r="N32154" s="6"/>
    </row>
    <row r="32155" spans="8:14" x14ac:dyDescent="0.55000000000000004">
      <c r="H32155" s="4"/>
      <c r="M32155" s="5"/>
      <c r="N32155" s="6"/>
    </row>
    <row r="32156" spans="8:14" x14ac:dyDescent="0.55000000000000004">
      <c r="H32156" s="4"/>
      <c r="M32156" s="5"/>
      <c r="N32156" s="6"/>
    </row>
    <row r="32157" spans="8:14" x14ac:dyDescent="0.55000000000000004">
      <c r="H32157" s="4"/>
      <c r="M32157" s="5"/>
      <c r="N32157" s="6"/>
    </row>
    <row r="32158" spans="8:14" x14ac:dyDescent="0.55000000000000004">
      <c r="H32158" s="4"/>
      <c r="M32158" s="5"/>
      <c r="N32158" s="6"/>
    </row>
    <row r="32159" spans="8:14" x14ac:dyDescent="0.55000000000000004">
      <c r="H32159" s="4"/>
      <c r="M32159" s="5"/>
      <c r="N32159" s="6"/>
    </row>
    <row r="32160" spans="8:14" x14ac:dyDescent="0.55000000000000004">
      <c r="H32160" s="4"/>
      <c r="M32160" s="5"/>
      <c r="N32160" s="6"/>
    </row>
    <row r="32161" spans="8:14" x14ac:dyDescent="0.55000000000000004">
      <c r="H32161" s="4"/>
      <c r="M32161" s="5"/>
      <c r="N32161" s="6"/>
    </row>
    <row r="32162" spans="8:14" x14ac:dyDescent="0.55000000000000004">
      <c r="H32162" s="4"/>
      <c r="M32162" s="5"/>
      <c r="N32162" s="6"/>
    </row>
    <row r="32163" spans="8:14" x14ac:dyDescent="0.55000000000000004">
      <c r="H32163" s="4"/>
      <c r="M32163" s="5"/>
      <c r="N32163" s="6"/>
    </row>
    <row r="32164" spans="8:14" x14ac:dyDescent="0.55000000000000004">
      <c r="H32164" s="4"/>
      <c r="M32164" s="5"/>
      <c r="N32164" s="6"/>
    </row>
    <row r="32165" spans="8:14" x14ac:dyDescent="0.55000000000000004">
      <c r="H32165" s="4"/>
      <c r="M32165" s="5"/>
      <c r="N32165" s="6"/>
    </row>
    <row r="32166" spans="8:14" x14ac:dyDescent="0.55000000000000004">
      <c r="H32166" s="4"/>
      <c r="M32166" s="5"/>
      <c r="N32166" s="6"/>
    </row>
    <row r="32167" spans="8:14" x14ac:dyDescent="0.55000000000000004">
      <c r="H32167" s="4"/>
      <c r="M32167" s="5"/>
      <c r="N32167" s="6"/>
    </row>
    <row r="32168" spans="8:14" x14ac:dyDescent="0.55000000000000004">
      <c r="H32168" s="4"/>
      <c r="M32168" s="5"/>
      <c r="N32168" s="6"/>
    </row>
    <row r="32169" spans="8:14" x14ac:dyDescent="0.55000000000000004">
      <c r="H32169" s="4"/>
      <c r="M32169" s="5"/>
      <c r="N32169" s="6"/>
    </row>
    <row r="32170" spans="8:14" x14ac:dyDescent="0.55000000000000004">
      <c r="H32170" s="4"/>
      <c r="M32170" s="5"/>
      <c r="N32170" s="6"/>
    </row>
    <row r="32171" spans="8:14" x14ac:dyDescent="0.55000000000000004">
      <c r="H32171" s="4"/>
      <c r="M32171" s="5"/>
      <c r="N32171" s="6"/>
    </row>
    <row r="32172" spans="8:14" x14ac:dyDescent="0.55000000000000004">
      <c r="H32172" s="4"/>
      <c r="M32172" s="5"/>
      <c r="N32172" s="6"/>
    </row>
    <row r="32173" spans="8:14" x14ac:dyDescent="0.55000000000000004">
      <c r="H32173" s="4"/>
      <c r="M32173" s="5"/>
      <c r="N32173" s="6"/>
    </row>
    <row r="32174" spans="8:14" x14ac:dyDescent="0.55000000000000004">
      <c r="H32174" s="4"/>
      <c r="M32174" s="5"/>
      <c r="N32174" s="6"/>
    </row>
    <row r="32175" spans="8:14" x14ac:dyDescent="0.55000000000000004">
      <c r="H32175" s="4"/>
      <c r="M32175" s="5"/>
      <c r="N32175" s="6"/>
    </row>
    <row r="32176" spans="8:14" x14ac:dyDescent="0.55000000000000004">
      <c r="H32176" s="4"/>
      <c r="M32176" s="5"/>
      <c r="N32176" s="6"/>
    </row>
    <row r="32177" spans="8:14" x14ac:dyDescent="0.55000000000000004">
      <c r="H32177" s="4"/>
      <c r="M32177" s="5"/>
      <c r="N32177" s="6"/>
    </row>
    <row r="32178" spans="8:14" x14ac:dyDescent="0.55000000000000004">
      <c r="H32178" s="4"/>
      <c r="M32178" s="5"/>
      <c r="N32178" s="6"/>
    </row>
    <row r="32179" spans="8:14" x14ac:dyDescent="0.55000000000000004">
      <c r="H32179" s="4"/>
      <c r="M32179" s="5"/>
      <c r="N32179" s="6"/>
    </row>
    <row r="32180" spans="8:14" x14ac:dyDescent="0.55000000000000004">
      <c r="H32180" s="4"/>
      <c r="M32180" s="5"/>
      <c r="N32180" s="6"/>
    </row>
    <row r="32181" spans="8:14" x14ac:dyDescent="0.55000000000000004">
      <c r="H32181" s="4"/>
      <c r="M32181" s="5"/>
      <c r="N32181" s="6"/>
    </row>
    <row r="32182" spans="8:14" x14ac:dyDescent="0.55000000000000004">
      <c r="H32182" s="4"/>
      <c r="M32182" s="5"/>
      <c r="N32182" s="6"/>
    </row>
    <row r="32183" spans="8:14" x14ac:dyDescent="0.55000000000000004">
      <c r="H32183" s="4"/>
      <c r="M32183" s="5"/>
      <c r="N32183" s="6"/>
    </row>
    <row r="32184" spans="8:14" x14ac:dyDescent="0.55000000000000004">
      <c r="H32184" s="4"/>
      <c r="M32184" s="5"/>
      <c r="N32184" s="6"/>
    </row>
    <row r="32185" spans="8:14" x14ac:dyDescent="0.55000000000000004">
      <c r="H32185" s="4"/>
      <c r="M32185" s="5"/>
      <c r="N32185" s="6"/>
    </row>
    <row r="32186" spans="8:14" x14ac:dyDescent="0.55000000000000004">
      <c r="H32186" s="4"/>
      <c r="M32186" s="5"/>
      <c r="N32186" s="6"/>
    </row>
    <row r="32187" spans="8:14" x14ac:dyDescent="0.55000000000000004">
      <c r="H32187" s="4"/>
      <c r="M32187" s="5"/>
      <c r="N32187" s="6"/>
    </row>
    <row r="32188" spans="8:14" x14ac:dyDescent="0.55000000000000004">
      <c r="H32188" s="4"/>
      <c r="M32188" s="5"/>
      <c r="N32188" s="6"/>
    </row>
    <row r="32189" spans="8:14" x14ac:dyDescent="0.55000000000000004">
      <c r="H32189" s="4"/>
      <c r="M32189" s="5"/>
      <c r="N32189" s="6"/>
    </row>
    <row r="32190" spans="8:14" x14ac:dyDescent="0.55000000000000004">
      <c r="H32190" s="4"/>
      <c r="M32190" s="5"/>
      <c r="N32190" s="6"/>
    </row>
    <row r="32191" spans="8:14" x14ac:dyDescent="0.55000000000000004">
      <c r="H32191" s="4"/>
      <c r="M32191" s="5"/>
      <c r="N32191" s="6"/>
    </row>
    <row r="32192" spans="8:14" x14ac:dyDescent="0.55000000000000004">
      <c r="H32192" s="4"/>
      <c r="M32192" s="5"/>
      <c r="N32192" s="6"/>
    </row>
    <row r="32193" spans="8:14" x14ac:dyDescent="0.55000000000000004">
      <c r="H32193" s="4"/>
      <c r="M32193" s="5"/>
      <c r="N32193" s="6"/>
    </row>
    <row r="32194" spans="8:14" x14ac:dyDescent="0.55000000000000004">
      <c r="H32194" s="4"/>
      <c r="M32194" s="5"/>
      <c r="N32194" s="6"/>
    </row>
    <row r="32195" spans="8:14" x14ac:dyDescent="0.55000000000000004">
      <c r="H32195" s="4"/>
      <c r="M32195" s="5"/>
      <c r="N32195" s="6"/>
    </row>
    <row r="32196" spans="8:14" x14ac:dyDescent="0.55000000000000004">
      <c r="H32196" s="4"/>
      <c r="M32196" s="5"/>
      <c r="N32196" s="6"/>
    </row>
    <row r="32197" spans="8:14" x14ac:dyDescent="0.55000000000000004">
      <c r="H32197" s="4"/>
      <c r="M32197" s="5"/>
      <c r="N32197" s="6"/>
    </row>
    <row r="32198" spans="8:14" x14ac:dyDescent="0.55000000000000004">
      <c r="H32198" s="4"/>
      <c r="M32198" s="5"/>
      <c r="N32198" s="6"/>
    </row>
    <row r="32199" spans="8:14" x14ac:dyDescent="0.55000000000000004">
      <c r="H32199" s="4"/>
      <c r="M32199" s="5"/>
      <c r="N32199" s="6"/>
    </row>
    <row r="32200" spans="8:14" x14ac:dyDescent="0.55000000000000004">
      <c r="H32200" s="4"/>
      <c r="M32200" s="5"/>
      <c r="N32200" s="6"/>
    </row>
    <row r="32201" spans="8:14" x14ac:dyDescent="0.55000000000000004">
      <c r="H32201" s="4"/>
      <c r="M32201" s="5"/>
      <c r="N32201" s="6"/>
    </row>
    <row r="32202" spans="8:14" x14ac:dyDescent="0.55000000000000004">
      <c r="H32202" s="4"/>
      <c r="M32202" s="5"/>
      <c r="N32202" s="6"/>
    </row>
    <row r="32203" spans="8:14" x14ac:dyDescent="0.55000000000000004">
      <c r="H32203" s="4"/>
      <c r="M32203" s="5"/>
      <c r="N32203" s="6"/>
    </row>
    <row r="32204" spans="8:14" x14ac:dyDescent="0.55000000000000004">
      <c r="H32204" s="4"/>
      <c r="M32204" s="5"/>
      <c r="N32204" s="6"/>
    </row>
    <row r="32205" spans="8:14" x14ac:dyDescent="0.55000000000000004">
      <c r="H32205" s="4"/>
      <c r="M32205" s="5"/>
      <c r="N32205" s="6"/>
    </row>
    <row r="32206" spans="8:14" x14ac:dyDescent="0.55000000000000004">
      <c r="H32206" s="4"/>
      <c r="M32206" s="5"/>
      <c r="N32206" s="6"/>
    </row>
    <row r="32207" spans="8:14" x14ac:dyDescent="0.55000000000000004">
      <c r="H32207" s="4"/>
      <c r="M32207" s="5"/>
      <c r="N32207" s="6"/>
    </row>
    <row r="32208" spans="8:14" x14ac:dyDescent="0.55000000000000004">
      <c r="H32208" s="4"/>
      <c r="M32208" s="5"/>
      <c r="N32208" s="6"/>
    </row>
    <row r="32209" spans="8:14" x14ac:dyDescent="0.55000000000000004">
      <c r="H32209" s="4"/>
      <c r="M32209" s="5"/>
      <c r="N32209" s="6"/>
    </row>
    <row r="32210" spans="8:14" x14ac:dyDescent="0.55000000000000004">
      <c r="H32210" s="4"/>
      <c r="M32210" s="5"/>
      <c r="N32210" s="6"/>
    </row>
    <row r="32211" spans="8:14" x14ac:dyDescent="0.55000000000000004">
      <c r="H32211" s="4"/>
      <c r="M32211" s="5"/>
      <c r="N32211" s="6"/>
    </row>
    <row r="32212" spans="8:14" x14ac:dyDescent="0.55000000000000004">
      <c r="H32212" s="4"/>
      <c r="M32212" s="5"/>
      <c r="N32212" s="6"/>
    </row>
    <row r="32213" spans="8:14" x14ac:dyDescent="0.55000000000000004">
      <c r="H32213" s="4"/>
      <c r="M32213" s="5"/>
      <c r="N32213" s="6"/>
    </row>
    <row r="32214" spans="8:14" x14ac:dyDescent="0.55000000000000004">
      <c r="H32214" s="4"/>
      <c r="M32214" s="5"/>
      <c r="N32214" s="6"/>
    </row>
    <row r="32215" spans="8:14" x14ac:dyDescent="0.55000000000000004">
      <c r="H32215" s="4"/>
      <c r="M32215" s="5"/>
      <c r="N32215" s="6"/>
    </row>
    <row r="32216" spans="8:14" x14ac:dyDescent="0.55000000000000004">
      <c r="H32216" s="4"/>
      <c r="M32216" s="5"/>
      <c r="N32216" s="6"/>
    </row>
    <row r="32217" spans="8:14" x14ac:dyDescent="0.55000000000000004">
      <c r="H32217" s="4"/>
      <c r="M32217" s="5"/>
      <c r="N32217" s="6"/>
    </row>
    <row r="32218" spans="8:14" x14ac:dyDescent="0.55000000000000004">
      <c r="H32218" s="4"/>
      <c r="M32218" s="5"/>
      <c r="N32218" s="6"/>
    </row>
    <row r="32219" spans="8:14" x14ac:dyDescent="0.55000000000000004">
      <c r="H32219" s="4"/>
      <c r="M32219" s="5"/>
      <c r="N32219" s="6"/>
    </row>
    <row r="32220" spans="8:14" x14ac:dyDescent="0.55000000000000004">
      <c r="H32220" s="4"/>
      <c r="M32220" s="5"/>
      <c r="N32220" s="6"/>
    </row>
    <row r="32221" spans="8:14" x14ac:dyDescent="0.55000000000000004">
      <c r="H32221" s="4"/>
      <c r="M32221" s="5"/>
      <c r="N32221" s="6"/>
    </row>
    <row r="32222" spans="8:14" x14ac:dyDescent="0.55000000000000004">
      <c r="H32222" s="4"/>
      <c r="M32222" s="5"/>
      <c r="N32222" s="6"/>
    </row>
    <row r="32223" spans="8:14" x14ac:dyDescent="0.55000000000000004">
      <c r="H32223" s="4"/>
      <c r="M32223" s="5"/>
      <c r="N32223" s="6"/>
    </row>
    <row r="32224" spans="8:14" x14ac:dyDescent="0.55000000000000004">
      <c r="H32224" s="4"/>
      <c r="M32224" s="5"/>
      <c r="N32224" s="6"/>
    </row>
    <row r="32225" spans="8:14" x14ac:dyDescent="0.55000000000000004">
      <c r="H32225" s="4"/>
      <c r="M32225" s="5"/>
      <c r="N32225" s="6"/>
    </row>
    <row r="32226" spans="8:14" x14ac:dyDescent="0.55000000000000004">
      <c r="H32226" s="4"/>
      <c r="M32226" s="5"/>
      <c r="N32226" s="6"/>
    </row>
    <row r="32227" spans="8:14" x14ac:dyDescent="0.55000000000000004">
      <c r="H32227" s="4"/>
      <c r="M32227" s="5"/>
      <c r="N32227" s="6"/>
    </row>
    <row r="32228" spans="8:14" x14ac:dyDescent="0.55000000000000004">
      <c r="H32228" s="4"/>
      <c r="M32228" s="5"/>
      <c r="N32228" s="6"/>
    </row>
    <row r="32229" spans="8:14" x14ac:dyDescent="0.55000000000000004">
      <c r="H32229" s="4"/>
      <c r="M32229" s="5"/>
      <c r="N32229" s="6"/>
    </row>
    <row r="32230" spans="8:14" x14ac:dyDescent="0.55000000000000004">
      <c r="H32230" s="4"/>
      <c r="M32230" s="5"/>
      <c r="N32230" s="6"/>
    </row>
    <row r="32231" spans="8:14" x14ac:dyDescent="0.55000000000000004">
      <c r="H32231" s="4"/>
      <c r="M32231" s="5"/>
      <c r="N32231" s="6"/>
    </row>
    <row r="32232" spans="8:14" x14ac:dyDescent="0.55000000000000004">
      <c r="H32232" s="4"/>
      <c r="M32232" s="5"/>
      <c r="N32232" s="6"/>
    </row>
    <row r="32233" spans="8:14" x14ac:dyDescent="0.55000000000000004">
      <c r="H32233" s="4"/>
      <c r="M32233" s="5"/>
      <c r="N32233" s="6"/>
    </row>
    <row r="32234" spans="8:14" x14ac:dyDescent="0.55000000000000004">
      <c r="H32234" s="4"/>
      <c r="M32234" s="5"/>
      <c r="N32234" s="6"/>
    </row>
    <row r="32235" spans="8:14" x14ac:dyDescent="0.55000000000000004">
      <c r="H32235" s="4"/>
      <c r="M32235" s="5"/>
      <c r="N32235" s="6"/>
    </row>
    <row r="32236" spans="8:14" x14ac:dyDescent="0.55000000000000004">
      <c r="H32236" s="4"/>
      <c r="M32236" s="5"/>
      <c r="N32236" s="6"/>
    </row>
    <row r="32237" spans="8:14" x14ac:dyDescent="0.55000000000000004">
      <c r="H32237" s="4"/>
      <c r="M32237" s="5"/>
      <c r="N32237" s="6"/>
    </row>
    <row r="32238" spans="8:14" x14ac:dyDescent="0.55000000000000004">
      <c r="H32238" s="4"/>
      <c r="M32238" s="5"/>
      <c r="N32238" s="6"/>
    </row>
    <row r="32239" spans="8:14" x14ac:dyDescent="0.55000000000000004">
      <c r="H32239" s="4"/>
      <c r="M32239" s="5"/>
      <c r="N32239" s="6"/>
    </row>
    <row r="32240" spans="8:14" x14ac:dyDescent="0.55000000000000004">
      <c r="H32240" s="4"/>
      <c r="M32240" s="5"/>
      <c r="N32240" s="6"/>
    </row>
    <row r="32241" spans="8:14" x14ac:dyDescent="0.55000000000000004">
      <c r="H32241" s="4"/>
      <c r="M32241" s="5"/>
      <c r="N32241" s="6"/>
    </row>
    <row r="32242" spans="8:14" x14ac:dyDescent="0.55000000000000004">
      <c r="H32242" s="4"/>
      <c r="M32242" s="5"/>
      <c r="N32242" s="6"/>
    </row>
    <row r="32243" spans="8:14" x14ac:dyDescent="0.55000000000000004">
      <c r="H32243" s="4"/>
      <c r="M32243" s="5"/>
      <c r="N32243" s="6"/>
    </row>
    <row r="32244" spans="8:14" x14ac:dyDescent="0.55000000000000004">
      <c r="H32244" s="4"/>
      <c r="M32244" s="5"/>
      <c r="N32244" s="6"/>
    </row>
    <row r="32245" spans="8:14" x14ac:dyDescent="0.55000000000000004">
      <c r="H32245" s="4"/>
      <c r="M32245" s="5"/>
      <c r="N32245" s="6"/>
    </row>
    <row r="32246" spans="8:14" x14ac:dyDescent="0.55000000000000004">
      <c r="H32246" s="4"/>
      <c r="M32246" s="5"/>
      <c r="N32246" s="6"/>
    </row>
    <row r="32247" spans="8:14" x14ac:dyDescent="0.55000000000000004">
      <c r="H32247" s="4"/>
      <c r="M32247" s="5"/>
      <c r="N32247" s="6"/>
    </row>
    <row r="32248" spans="8:14" x14ac:dyDescent="0.55000000000000004">
      <c r="H32248" s="4"/>
      <c r="M32248" s="5"/>
      <c r="N32248" s="6"/>
    </row>
    <row r="32249" spans="8:14" x14ac:dyDescent="0.55000000000000004">
      <c r="H32249" s="4"/>
      <c r="M32249" s="5"/>
      <c r="N32249" s="6"/>
    </row>
    <row r="32250" spans="8:14" x14ac:dyDescent="0.55000000000000004">
      <c r="H32250" s="4"/>
      <c r="M32250" s="5"/>
      <c r="N32250" s="6"/>
    </row>
    <row r="32251" spans="8:14" x14ac:dyDescent="0.55000000000000004">
      <c r="H32251" s="4"/>
      <c r="M32251" s="5"/>
      <c r="N32251" s="6"/>
    </row>
    <row r="32252" spans="8:14" x14ac:dyDescent="0.55000000000000004">
      <c r="H32252" s="4"/>
      <c r="M32252" s="5"/>
      <c r="N32252" s="6"/>
    </row>
    <row r="32253" spans="8:14" x14ac:dyDescent="0.55000000000000004">
      <c r="H32253" s="4"/>
      <c r="M32253" s="5"/>
      <c r="N32253" s="6"/>
    </row>
    <row r="32254" spans="8:14" x14ac:dyDescent="0.55000000000000004">
      <c r="H32254" s="4"/>
      <c r="M32254" s="5"/>
      <c r="N32254" s="6"/>
    </row>
    <row r="32255" spans="8:14" x14ac:dyDescent="0.55000000000000004">
      <c r="H32255" s="4"/>
      <c r="M32255" s="5"/>
      <c r="N32255" s="6"/>
    </row>
    <row r="32256" spans="8:14" x14ac:dyDescent="0.55000000000000004">
      <c r="H32256" s="4"/>
      <c r="M32256" s="5"/>
      <c r="N32256" s="6"/>
    </row>
    <row r="32257" spans="8:14" x14ac:dyDescent="0.55000000000000004">
      <c r="H32257" s="4"/>
      <c r="M32257" s="5"/>
      <c r="N32257" s="6"/>
    </row>
    <row r="32258" spans="8:14" x14ac:dyDescent="0.55000000000000004">
      <c r="H32258" s="4"/>
      <c r="M32258" s="5"/>
      <c r="N32258" s="6"/>
    </row>
    <row r="32259" spans="8:14" x14ac:dyDescent="0.55000000000000004">
      <c r="H32259" s="4"/>
      <c r="M32259" s="5"/>
      <c r="N32259" s="6"/>
    </row>
    <row r="32260" spans="8:14" x14ac:dyDescent="0.55000000000000004">
      <c r="H32260" s="4"/>
      <c r="M32260" s="5"/>
      <c r="N32260" s="6"/>
    </row>
    <row r="32261" spans="8:14" x14ac:dyDescent="0.55000000000000004">
      <c r="H32261" s="4"/>
      <c r="M32261" s="5"/>
      <c r="N32261" s="6"/>
    </row>
    <row r="32262" spans="8:14" x14ac:dyDescent="0.55000000000000004">
      <c r="H32262" s="4"/>
      <c r="M32262" s="5"/>
      <c r="N32262" s="6"/>
    </row>
    <row r="32263" spans="8:14" x14ac:dyDescent="0.55000000000000004">
      <c r="H32263" s="4"/>
      <c r="M32263" s="5"/>
      <c r="N32263" s="6"/>
    </row>
    <row r="32264" spans="8:14" x14ac:dyDescent="0.55000000000000004">
      <c r="H32264" s="4"/>
      <c r="M32264" s="5"/>
      <c r="N32264" s="6"/>
    </row>
    <row r="32265" spans="8:14" x14ac:dyDescent="0.55000000000000004">
      <c r="H32265" s="4"/>
      <c r="M32265" s="5"/>
      <c r="N32265" s="6"/>
    </row>
    <row r="32266" spans="8:14" x14ac:dyDescent="0.55000000000000004">
      <c r="H32266" s="4"/>
      <c r="M32266" s="5"/>
      <c r="N32266" s="6"/>
    </row>
    <row r="32267" spans="8:14" x14ac:dyDescent="0.55000000000000004">
      <c r="H32267" s="4"/>
      <c r="M32267" s="5"/>
      <c r="N32267" s="6"/>
    </row>
    <row r="32268" spans="8:14" x14ac:dyDescent="0.55000000000000004">
      <c r="H32268" s="4"/>
      <c r="M32268" s="5"/>
      <c r="N32268" s="6"/>
    </row>
    <row r="32269" spans="8:14" x14ac:dyDescent="0.55000000000000004">
      <c r="H32269" s="4"/>
      <c r="M32269" s="5"/>
      <c r="N32269" s="6"/>
    </row>
    <row r="32270" spans="8:14" x14ac:dyDescent="0.55000000000000004">
      <c r="H32270" s="4"/>
      <c r="M32270" s="5"/>
      <c r="N32270" s="6"/>
    </row>
    <row r="32271" spans="8:14" x14ac:dyDescent="0.55000000000000004">
      <c r="H32271" s="4"/>
      <c r="M32271" s="5"/>
      <c r="N32271" s="6"/>
    </row>
    <row r="32272" spans="8:14" x14ac:dyDescent="0.55000000000000004">
      <c r="H32272" s="4"/>
      <c r="M32272" s="5"/>
      <c r="N32272" s="6"/>
    </row>
    <row r="32273" spans="8:14" x14ac:dyDescent="0.55000000000000004">
      <c r="H32273" s="4"/>
      <c r="M32273" s="5"/>
      <c r="N32273" s="6"/>
    </row>
    <row r="32274" spans="8:14" x14ac:dyDescent="0.55000000000000004">
      <c r="H32274" s="4"/>
      <c r="M32274" s="5"/>
      <c r="N32274" s="6"/>
    </row>
    <row r="32275" spans="8:14" x14ac:dyDescent="0.55000000000000004">
      <c r="H32275" s="4"/>
      <c r="M32275" s="5"/>
      <c r="N32275" s="6"/>
    </row>
    <row r="32276" spans="8:14" x14ac:dyDescent="0.55000000000000004">
      <c r="H32276" s="4"/>
      <c r="M32276" s="5"/>
      <c r="N32276" s="6"/>
    </row>
    <row r="32277" spans="8:14" x14ac:dyDescent="0.55000000000000004">
      <c r="H32277" s="4"/>
      <c r="M32277" s="5"/>
      <c r="N32277" s="6"/>
    </row>
    <row r="32278" spans="8:14" x14ac:dyDescent="0.55000000000000004">
      <c r="H32278" s="4"/>
      <c r="M32278" s="5"/>
      <c r="N32278" s="6"/>
    </row>
    <row r="32279" spans="8:14" x14ac:dyDescent="0.55000000000000004">
      <c r="H32279" s="4"/>
      <c r="M32279" s="5"/>
      <c r="N32279" s="6"/>
    </row>
    <row r="32280" spans="8:14" x14ac:dyDescent="0.55000000000000004">
      <c r="H32280" s="4"/>
      <c r="M32280" s="5"/>
      <c r="N32280" s="6"/>
    </row>
    <row r="32281" spans="8:14" x14ac:dyDescent="0.55000000000000004">
      <c r="H32281" s="4"/>
      <c r="M32281" s="5"/>
      <c r="N32281" s="6"/>
    </row>
    <row r="32282" spans="8:14" x14ac:dyDescent="0.55000000000000004">
      <c r="H32282" s="4"/>
      <c r="M32282" s="5"/>
      <c r="N32282" s="6"/>
    </row>
    <row r="32283" spans="8:14" x14ac:dyDescent="0.55000000000000004">
      <c r="H32283" s="4"/>
      <c r="M32283" s="5"/>
      <c r="N32283" s="6"/>
    </row>
    <row r="32284" spans="8:14" x14ac:dyDescent="0.55000000000000004">
      <c r="H32284" s="4"/>
      <c r="M32284" s="5"/>
      <c r="N32284" s="6"/>
    </row>
    <row r="32285" spans="8:14" x14ac:dyDescent="0.55000000000000004">
      <c r="H32285" s="4"/>
      <c r="M32285" s="5"/>
      <c r="N32285" s="6"/>
    </row>
    <row r="32286" spans="8:14" x14ac:dyDescent="0.55000000000000004">
      <c r="H32286" s="4"/>
      <c r="M32286" s="5"/>
      <c r="N32286" s="6"/>
    </row>
    <row r="32287" spans="8:14" x14ac:dyDescent="0.55000000000000004">
      <c r="H32287" s="4"/>
      <c r="M32287" s="5"/>
      <c r="N32287" s="6"/>
    </row>
    <row r="32288" spans="8:14" x14ac:dyDescent="0.55000000000000004">
      <c r="H32288" s="4"/>
      <c r="M32288" s="5"/>
      <c r="N32288" s="6"/>
    </row>
    <row r="32289" spans="8:14" x14ac:dyDescent="0.55000000000000004">
      <c r="H32289" s="4"/>
      <c r="M32289" s="5"/>
      <c r="N32289" s="6"/>
    </row>
    <row r="32290" spans="8:14" x14ac:dyDescent="0.55000000000000004">
      <c r="H32290" s="4"/>
      <c r="M32290" s="5"/>
      <c r="N32290" s="6"/>
    </row>
    <row r="32291" spans="8:14" x14ac:dyDescent="0.55000000000000004">
      <c r="H32291" s="4"/>
      <c r="M32291" s="5"/>
      <c r="N32291" s="6"/>
    </row>
    <row r="32292" spans="8:14" x14ac:dyDescent="0.55000000000000004">
      <c r="H32292" s="4"/>
      <c r="M32292" s="5"/>
      <c r="N32292" s="6"/>
    </row>
    <row r="32293" spans="8:14" x14ac:dyDescent="0.55000000000000004">
      <c r="H32293" s="4"/>
      <c r="M32293" s="5"/>
      <c r="N32293" s="6"/>
    </row>
    <row r="32294" spans="8:14" x14ac:dyDescent="0.55000000000000004">
      <c r="H32294" s="4"/>
      <c r="M32294" s="5"/>
      <c r="N32294" s="6"/>
    </row>
    <row r="32295" spans="8:14" x14ac:dyDescent="0.55000000000000004">
      <c r="H32295" s="4"/>
      <c r="M32295" s="5"/>
      <c r="N32295" s="6"/>
    </row>
    <row r="32296" spans="8:14" x14ac:dyDescent="0.55000000000000004">
      <c r="H32296" s="4"/>
      <c r="M32296" s="5"/>
      <c r="N32296" s="6"/>
    </row>
    <row r="32297" spans="8:14" x14ac:dyDescent="0.55000000000000004">
      <c r="H32297" s="4"/>
      <c r="M32297" s="5"/>
      <c r="N32297" s="6"/>
    </row>
    <row r="32298" spans="8:14" x14ac:dyDescent="0.55000000000000004">
      <c r="H32298" s="4"/>
      <c r="M32298" s="5"/>
      <c r="N32298" s="6"/>
    </row>
    <row r="32299" spans="8:14" x14ac:dyDescent="0.55000000000000004">
      <c r="H32299" s="4"/>
      <c r="M32299" s="5"/>
      <c r="N32299" s="6"/>
    </row>
    <row r="32300" spans="8:14" x14ac:dyDescent="0.55000000000000004">
      <c r="H32300" s="4"/>
      <c r="M32300" s="5"/>
      <c r="N32300" s="6"/>
    </row>
    <row r="32301" spans="8:14" x14ac:dyDescent="0.55000000000000004">
      <c r="H32301" s="4"/>
      <c r="M32301" s="5"/>
      <c r="N32301" s="6"/>
    </row>
    <row r="32302" spans="8:14" x14ac:dyDescent="0.55000000000000004">
      <c r="H32302" s="4"/>
      <c r="M32302" s="5"/>
      <c r="N32302" s="6"/>
    </row>
    <row r="32303" spans="8:14" x14ac:dyDescent="0.55000000000000004">
      <c r="H32303" s="4"/>
      <c r="M32303" s="5"/>
      <c r="N32303" s="6"/>
    </row>
    <row r="32304" spans="8:14" x14ac:dyDescent="0.55000000000000004">
      <c r="H32304" s="4"/>
      <c r="M32304" s="5"/>
      <c r="N32304" s="6"/>
    </row>
    <row r="32305" spans="8:14" x14ac:dyDescent="0.55000000000000004">
      <c r="H32305" s="4"/>
      <c r="M32305" s="5"/>
      <c r="N32305" s="6"/>
    </row>
    <row r="32306" spans="8:14" x14ac:dyDescent="0.55000000000000004">
      <c r="H32306" s="4"/>
      <c r="M32306" s="5"/>
      <c r="N32306" s="6"/>
    </row>
    <row r="32307" spans="8:14" x14ac:dyDescent="0.55000000000000004">
      <c r="H32307" s="4"/>
      <c r="M32307" s="5"/>
      <c r="N32307" s="6"/>
    </row>
    <row r="32308" spans="8:14" x14ac:dyDescent="0.55000000000000004">
      <c r="H32308" s="4"/>
      <c r="M32308" s="5"/>
      <c r="N32308" s="6"/>
    </row>
    <row r="32309" spans="8:14" x14ac:dyDescent="0.55000000000000004">
      <c r="H32309" s="4"/>
      <c r="M32309" s="5"/>
      <c r="N32309" s="6"/>
    </row>
    <row r="32310" spans="8:14" x14ac:dyDescent="0.55000000000000004">
      <c r="H32310" s="4"/>
      <c r="M32310" s="5"/>
      <c r="N32310" s="6"/>
    </row>
    <row r="32311" spans="8:14" x14ac:dyDescent="0.55000000000000004">
      <c r="H32311" s="4"/>
      <c r="M32311" s="5"/>
      <c r="N32311" s="6"/>
    </row>
    <row r="32312" spans="8:14" x14ac:dyDescent="0.55000000000000004">
      <c r="H32312" s="4"/>
      <c r="M32312" s="5"/>
      <c r="N32312" s="6"/>
    </row>
    <row r="32313" spans="8:14" x14ac:dyDescent="0.55000000000000004">
      <c r="H32313" s="4"/>
      <c r="M32313" s="5"/>
      <c r="N32313" s="6"/>
    </row>
    <row r="32314" spans="8:14" x14ac:dyDescent="0.55000000000000004">
      <c r="H32314" s="4"/>
      <c r="M32314" s="5"/>
      <c r="N32314" s="6"/>
    </row>
    <row r="32315" spans="8:14" x14ac:dyDescent="0.55000000000000004">
      <c r="H32315" s="4"/>
      <c r="M32315" s="5"/>
      <c r="N32315" s="6"/>
    </row>
    <row r="32316" spans="8:14" x14ac:dyDescent="0.55000000000000004">
      <c r="H32316" s="4"/>
      <c r="M32316" s="5"/>
      <c r="N32316" s="6"/>
    </row>
    <row r="32317" spans="8:14" x14ac:dyDescent="0.55000000000000004">
      <c r="H32317" s="4"/>
      <c r="M32317" s="5"/>
      <c r="N32317" s="6"/>
    </row>
    <row r="32318" spans="8:14" x14ac:dyDescent="0.55000000000000004">
      <c r="H32318" s="4"/>
      <c r="M32318" s="5"/>
      <c r="N32318" s="6"/>
    </row>
    <row r="32319" spans="8:14" x14ac:dyDescent="0.55000000000000004">
      <c r="H32319" s="4"/>
      <c r="M32319" s="5"/>
      <c r="N32319" s="6"/>
    </row>
    <row r="32320" spans="8:14" x14ac:dyDescent="0.55000000000000004">
      <c r="H32320" s="4"/>
      <c r="M32320" s="5"/>
      <c r="N32320" s="6"/>
    </row>
    <row r="32321" spans="8:14" x14ac:dyDescent="0.55000000000000004">
      <c r="H32321" s="4"/>
      <c r="M32321" s="5"/>
      <c r="N32321" s="6"/>
    </row>
    <row r="32322" spans="8:14" x14ac:dyDescent="0.55000000000000004">
      <c r="H32322" s="4"/>
      <c r="M32322" s="5"/>
      <c r="N32322" s="6"/>
    </row>
    <row r="32323" spans="8:14" x14ac:dyDescent="0.55000000000000004">
      <c r="H32323" s="4"/>
      <c r="M32323" s="5"/>
      <c r="N32323" s="6"/>
    </row>
    <row r="32324" spans="8:14" x14ac:dyDescent="0.55000000000000004">
      <c r="H32324" s="4"/>
      <c r="M32324" s="5"/>
      <c r="N32324" s="6"/>
    </row>
    <row r="32325" spans="8:14" x14ac:dyDescent="0.55000000000000004">
      <c r="H32325" s="4"/>
      <c r="M32325" s="5"/>
      <c r="N32325" s="6"/>
    </row>
    <row r="32326" spans="8:14" x14ac:dyDescent="0.55000000000000004">
      <c r="H32326" s="4"/>
      <c r="M32326" s="5"/>
      <c r="N32326" s="6"/>
    </row>
    <row r="32327" spans="8:14" x14ac:dyDescent="0.55000000000000004">
      <c r="H32327" s="4"/>
      <c r="M32327" s="5"/>
      <c r="N32327" s="6"/>
    </row>
    <row r="32328" spans="8:14" x14ac:dyDescent="0.55000000000000004">
      <c r="H32328" s="4"/>
      <c r="M32328" s="5"/>
      <c r="N32328" s="6"/>
    </row>
    <row r="32329" spans="8:14" x14ac:dyDescent="0.55000000000000004">
      <c r="H32329" s="4"/>
      <c r="M32329" s="5"/>
      <c r="N32329" s="6"/>
    </row>
    <row r="32330" spans="8:14" x14ac:dyDescent="0.55000000000000004">
      <c r="H32330" s="4"/>
      <c r="M32330" s="5"/>
      <c r="N32330" s="6"/>
    </row>
    <row r="32331" spans="8:14" x14ac:dyDescent="0.55000000000000004">
      <c r="H32331" s="4"/>
      <c r="M32331" s="5"/>
      <c r="N32331" s="6"/>
    </row>
    <row r="32332" spans="8:14" x14ac:dyDescent="0.55000000000000004">
      <c r="H32332" s="4"/>
      <c r="M32332" s="5"/>
      <c r="N32332" s="6"/>
    </row>
    <row r="32333" spans="8:14" x14ac:dyDescent="0.55000000000000004">
      <c r="H32333" s="4"/>
      <c r="M32333" s="5"/>
      <c r="N32333" s="6"/>
    </row>
    <row r="32334" spans="8:14" x14ac:dyDescent="0.55000000000000004">
      <c r="H32334" s="4"/>
      <c r="M32334" s="5"/>
      <c r="N32334" s="6"/>
    </row>
    <row r="32335" spans="8:14" x14ac:dyDescent="0.55000000000000004">
      <c r="H32335" s="4"/>
      <c r="M32335" s="5"/>
      <c r="N32335" s="6"/>
    </row>
    <row r="32336" spans="8:14" x14ac:dyDescent="0.55000000000000004">
      <c r="H32336" s="4"/>
      <c r="M32336" s="5"/>
      <c r="N32336" s="6"/>
    </row>
    <row r="32337" spans="8:14" x14ac:dyDescent="0.55000000000000004">
      <c r="H32337" s="4"/>
      <c r="M32337" s="5"/>
      <c r="N32337" s="6"/>
    </row>
    <row r="32338" spans="8:14" x14ac:dyDescent="0.55000000000000004">
      <c r="H32338" s="4"/>
      <c r="M32338" s="5"/>
      <c r="N32338" s="6"/>
    </row>
    <row r="32339" spans="8:14" x14ac:dyDescent="0.55000000000000004">
      <c r="H32339" s="4"/>
      <c r="M32339" s="5"/>
      <c r="N32339" s="6"/>
    </row>
    <row r="32340" spans="8:14" x14ac:dyDescent="0.55000000000000004">
      <c r="H32340" s="4"/>
      <c r="M32340" s="5"/>
      <c r="N32340" s="6"/>
    </row>
    <row r="32341" spans="8:14" x14ac:dyDescent="0.55000000000000004">
      <c r="H32341" s="4"/>
      <c r="M32341" s="5"/>
      <c r="N32341" s="6"/>
    </row>
    <row r="32342" spans="8:14" x14ac:dyDescent="0.55000000000000004">
      <c r="H32342" s="4"/>
      <c r="M32342" s="5"/>
      <c r="N32342" s="6"/>
    </row>
    <row r="32343" spans="8:14" x14ac:dyDescent="0.55000000000000004">
      <c r="H32343" s="4"/>
      <c r="M32343" s="5"/>
      <c r="N32343" s="6"/>
    </row>
    <row r="32344" spans="8:14" x14ac:dyDescent="0.55000000000000004">
      <c r="H32344" s="4"/>
      <c r="M32344" s="5"/>
      <c r="N32344" s="6"/>
    </row>
    <row r="32345" spans="8:14" x14ac:dyDescent="0.55000000000000004">
      <c r="H32345" s="4"/>
      <c r="M32345" s="5"/>
      <c r="N32345" s="6"/>
    </row>
    <row r="32346" spans="8:14" x14ac:dyDescent="0.55000000000000004">
      <c r="H32346" s="4"/>
      <c r="M32346" s="5"/>
      <c r="N32346" s="6"/>
    </row>
    <row r="32347" spans="8:14" x14ac:dyDescent="0.55000000000000004">
      <c r="H32347" s="4"/>
      <c r="M32347" s="5"/>
      <c r="N32347" s="6"/>
    </row>
    <row r="32348" spans="8:14" x14ac:dyDescent="0.55000000000000004">
      <c r="H32348" s="4"/>
      <c r="M32348" s="5"/>
      <c r="N32348" s="6"/>
    </row>
    <row r="32349" spans="8:14" x14ac:dyDescent="0.55000000000000004">
      <c r="H32349" s="4"/>
      <c r="M32349" s="5"/>
      <c r="N32349" s="6"/>
    </row>
    <row r="32350" spans="8:14" x14ac:dyDescent="0.55000000000000004">
      <c r="H32350" s="4"/>
      <c r="M32350" s="5"/>
      <c r="N32350" s="6"/>
    </row>
    <row r="32351" spans="8:14" x14ac:dyDescent="0.55000000000000004">
      <c r="H32351" s="4"/>
      <c r="M32351" s="5"/>
      <c r="N32351" s="6"/>
    </row>
    <row r="32352" spans="8:14" x14ac:dyDescent="0.55000000000000004">
      <c r="H32352" s="4"/>
      <c r="M32352" s="5"/>
      <c r="N32352" s="6"/>
    </row>
    <row r="32353" spans="8:14" x14ac:dyDescent="0.55000000000000004">
      <c r="H32353" s="4"/>
      <c r="M32353" s="5"/>
      <c r="N32353" s="6"/>
    </row>
    <row r="32354" spans="8:14" x14ac:dyDescent="0.55000000000000004">
      <c r="H32354" s="4"/>
      <c r="M32354" s="5"/>
      <c r="N32354" s="6"/>
    </row>
    <row r="32355" spans="8:14" x14ac:dyDescent="0.55000000000000004">
      <c r="H32355" s="4"/>
      <c r="M32355" s="5"/>
      <c r="N32355" s="6"/>
    </row>
    <row r="32356" spans="8:14" x14ac:dyDescent="0.55000000000000004">
      <c r="H32356" s="4"/>
      <c r="M32356" s="5"/>
      <c r="N32356" s="6"/>
    </row>
    <row r="32357" spans="8:14" x14ac:dyDescent="0.55000000000000004">
      <c r="H32357" s="4"/>
      <c r="M32357" s="5"/>
      <c r="N32357" s="6"/>
    </row>
    <row r="32358" spans="8:14" x14ac:dyDescent="0.55000000000000004">
      <c r="H32358" s="4"/>
      <c r="M32358" s="5"/>
      <c r="N32358" s="6"/>
    </row>
    <row r="32359" spans="8:14" x14ac:dyDescent="0.55000000000000004">
      <c r="H32359" s="4"/>
      <c r="M32359" s="5"/>
      <c r="N32359" s="6"/>
    </row>
    <row r="32360" spans="8:14" x14ac:dyDescent="0.55000000000000004">
      <c r="H32360" s="4"/>
      <c r="M32360" s="5"/>
      <c r="N32360" s="6"/>
    </row>
    <row r="32361" spans="8:14" x14ac:dyDescent="0.55000000000000004">
      <c r="H32361" s="4"/>
      <c r="M32361" s="5"/>
      <c r="N32361" s="6"/>
    </row>
    <row r="32362" spans="8:14" x14ac:dyDescent="0.55000000000000004">
      <c r="H32362" s="4"/>
      <c r="M32362" s="5"/>
      <c r="N32362" s="6"/>
    </row>
    <row r="32363" spans="8:14" x14ac:dyDescent="0.55000000000000004">
      <c r="H32363" s="4"/>
      <c r="M32363" s="5"/>
      <c r="N32363" s="6"/>
    </row>
    <row r="32364" spans="8:14" x14ac:dyDescent="0.55000000000000004">
      <c r="H32364" s="4"/>
      <c r="M32364" s="5"/>
      <c r="N32364" s="6"/>
    </row>
    <row r="32365" spans="8:14" x14ac:dyDescent="0.55000000000000004">
      <c r="H32365" s="4"/>
      <c r="M32365" s="5"/>
      <c r="N32365" s="6"/>
    </row>
    <row r="32366" spans="8:14" x14ac:dyDescent="0.55000000000000004">
      <c r="H32366" s="4"/>
      <c r="M32366" s="5"/>
      <c r="N32366" s="6"/>
    </row>
    <row r="32367" spans="8:14" x14ac:dyDescent="0.55000000000000004">
      <c r="H32367" s="4"/>
      <c r="M32367" s="5"/>
      <c r="N32367" s="6"/>
    </row>
    <row r="32368" spans="8:14" x14ac:dyDescent="0.55000000000000004">
      <c r="H32368" s="4"/>
      <c r="M32368" s="5"/>
      <c r="N32368" s="6"/>
    </row>
    <row r="32369" spans="8:14" x14ac:dyDescent="0.55000000000000004">
      <c r="H32369" s="4"/>
      <c r="M32369" s="5"/>
      <c r="N32369" s="6"/>
    </row>
    <row r="32370" spans="8:14" x14ac:dyDescent="0.55000000000000004">
      <c r="H32370" s="4"/>
      <c r="M32370" s="5"/>
      <c r="N32370" s="6"/>
    </row>
    <row r="32371" spans="8:14" x14ac:dyDescent="0.55000000000000004">
      <c r="H32371" s="4"/>
      <c r="M32371" s="5"/>
      <c r="N32371" s="6"/>
    </row>
    <row r="32372" spans="8:14" x14ac:dyDescent="0.55000000000000004">
      <c r="H32372" s="4"/>
      <c r="M32372" s="5"/>
      <c r="N32372" s="6"/>
    </row>
    <row r="32373" spans="8:14" x14ac:dyDescent="0.55000000000000004">
      <c r="H32373" s="4"/>
      <c r="M32373" s="5"/>
      <c r="N32373" s="6"/>
    </row>
    <row r="32374" spans="8:14" x14ac:dyDescent="0.55000000000000004">
      <c r="H32374" s="4"/>
      <c r="M32374" s="5"/>
      <c r="N32374" s="6"/>
    </row>
    <row r="32375" spans="8:14" x14ac:dyDescent="0.55000000000000004">
      <c r="H32375" s="4"/>
      <c r="M32375" s="5"/>
      <c r="N32375" s="6"/>
    </row>
    <row r="32376" spans="8:14" x14ac:dyDescent="0.55000000000000004">
      <c r="H32376" s="4"/>
      <c r="M32376" s="5"/>
      <c r="N32376" s="6"/>
    </row>
    <row r="32377" spans="8:14" x14ac:dyDescent="0.55000000000000004">
      <c r="H32377" s="4"/>
      <c r="M32377" s="5"/>
      <c r="N32377" s="6"/>
    </row>
    <row r="32378" spans="8:14" x14ac:dyDescent="0.55000000000000004">
      <c r="H32378" s="4"/>
      <c r="M32378" s="5"/>
      <c r="N32378" s="6"/>
    </row>
    <row r="32379" spans="8:14" x14ac:dyDescent="0.55000000000000004">
      <c r="H32379" s="4"/>
      <c r="M32379" s="5"/>
      <c r="N32379" s="6"/>
    </row>
    <row r="32380" spans="8:14" x14ac:dyDescent="0.55000000000000004">
      <c r="H32380" s="4"/>
      <c r="M32380" s="5"/>
      <c r="N32380" s="6"/>
    </row>
    <row r="32381" spans="8:14" x14ac:dyDescent="0.55000000000000004">
      <c r="H32381" s="4"/>
      <c r="M32381" s="5"/>
      <c r="N32381" s="6"/>
    </row>
    <row r="32382" spans="8:14" x14ac:dyDescent="0.55000000000000004">
      <c r="H32382" s="4"/>
      <c r="M32382" s="5"/>
      <c r="N32382" s="6"/>
    </row>
    <row r="32383" spans="8:14" x14ac:dyDescent="0.55000000000000004">
      <c r="H32383" s="4"/>
      <c r="M32383" s="5"/>
      <c r="N32383" s="6"/>
    </row>
    <row r="32384" spans="8:14" x14ac:dyDescent="0.55000000000000004">
      <c r="H32384" s="4"/>
      <c r="M32384" s="5"/>
      <c r="N32384" s="6"/>
    </row>
    <row r="32385" spans="8:14" x14ac:dyDescent="0.55000000000000004">
      <c r="H32385" s="4"/>
      <c r="M32385" s="5"/>
      <c r="N32385" s="6"/>
    </row>
    <row r="32386" spans="8:14" x14ac:dyDescent="0.55000000000000004">
      <c r="H32386" s="4"/>
      <c r="M32386" s="5"/>
      <c r="N32386" s="6"/>
    </row>
    <row r="32387" spans="8:14" x14ac:dyDescent="0.55000000000000004">
      <c r="H32387" s="4"/>
      <c r="M32387" s="5"/>
      <c r="N32387" s="6"/>
    </row>
    <row r="32388" spans="8:14" x14ac:dyDescent="0.55000000000000004">
      <c r="H32388" s="4"/>
      <c r="M32388" s="5"/>
      <c r="N32388" s="6"/>
    </row>
    <row r="32389" spans="8:14" x14ac:dyDescent="0.55000000000000004">
      <c r="H32389" s="4"/>
      <c r="M32389" s="5"/>
      <c r="N32389" s="6"/>
    </row>
    <row r="32390" spans="8:14" x14ac:dyDescent="0.55000000000000004">
      <c r="H32390" s="4"/>
      <c r="M32390" s="5"/>
      <c r="N32390" s="6"/>
    </row>
    <row r="32391" spans="8:14" x14ac:dyDescent="0.55000000000000004">
      <c r="H32391" s="4"/>
      <c r="M32391" s="5"/>
      <c r="N32391" s="6"/>
    </row>
    <row r="32392" spans="8:14" x14ac:dyDescent="0.55000000000000004">
      <c r="H32392" s="4"/>
      <c r="M32392" s="5"/>
      <c r="N32392" s="6"/>
    </row>
    <row r="32393" spans="8:14" x14ac:dyDescent="0.55000000000000004">
      <c r="H32393" s="4"/>
      <c r="M32393" s="5"/>
      <c r="N32393" s="6"/>
    </row>
    <row r="32394" spans="8:14" x14ac:dyDescent="0.55000000000000004">
      <c r="H32394" s="4"/>
      <c r="M32394" s="5"/>
      <c r="N32394" s="6"/>
    </row>
    <row r="32395" spans="8:14" x14ac:dyDescent="0.55000000000000004">
      <c r="H32395" s="4"/>
      <c r="M32395" s="5"/>
      <c r="N32395" s="6"/>
    </row>
    <row r="32396" spans="8:14" x14ac:dyDescent="0.55000000000000004">
      <c r="H32396" s="4"/>
      <c r="M32396" s="5"/>
      <c r="N32396" s="6"/>
    </row>
    <row r="32397" spans="8:14" x14ac:dyDescent="0.55000000000000004">
      <c r="H32397" s="4"/>
      <c r="M32397" s="5"/>
      <c r="N32397" s="6"/>
    </row>
    <row r="32398" spans="8:14" x14ac:dyDescent="0.55000000000000004">
      <c r="H32398" s="4"/>
      <c r="M32398" s="5"/>
      <c r="N32398" s="6"/>
    </row>
    <row r="32399" spans="8:14" x14ac:dyDescent="0.55000000000000004">
      <c r="H32399" s="4"/>
      <c r="M32399" s="5"/>
      <c r="N32399" s="6"/>
    </row>
    <row r="32400" spans="8:14" x14ac:dyDescent="0.55000000000000004">
      <c r="H32400" s="4"/>
      <c r="M32400" s="5"/>
      <c r="N32400" s="6"/>
    </row>
    <row r="32401" spans="8:14" x14ac:dyDescent="0.55000000000000004">
      <c r="H32401" s="4"/>
      <c r="M32401" s="5"/>
      <c r="N32401" s="6"/>
    </row>
    <row r="32402" spans="8:14" x14ac:dyDescent="0.55000000000000004">
      <c r="H32402" s="4"/>
      <c r="M32402" s="5"/>
      <c r="N32402" s="6"/>
    </row>
    <row r="32403" spans="8:14" x14ac:dyDescent="0.55000000000000004">
      <c r="H32403" s="4"/>
      <c r="M32403" s="5"/>
      <c r="N32403" s="6"/>
    </row>
    <row r="32404" spans="8:14" x14ac:dyDescent="0.55000000000000004">
      <c r="H32404" s="4"/>
      <c r="M32404" s="5"/>
      <c r="N32404" s="6"/>
    </row>
    <row r="32405" spans="8:14" x14ac:dyDescent="0.55000000000000004">
      <c r="H32405" s="4"/>
      <c r="M32405" s="5"/>
      <c r="N32405" s="6"/>
    </row>
    <row r="32406" spans="8:14" x14ac:dyDescent="0.55000000000000004">
      <c r="H32406" s="4"/>
      <c r="M32406" s="5"/>
      <c r="N32406" s="6"/>
    </row>
    <row r="32407" spans="8:14" x14ac:dyDescent="0.55000000000000004">
      <c r="H32407" s="4"/>
      <c r="M32407" s="5"/>
      <c r="N32407" s="6"/>
    </row>
    <row r="32408" spans="8:14" x14ac:dyDescent="0.55000000000000004">
      <c r="H32408" s="4"/>
      <c r="M32408" s="5"/>
      <c r="N32408" s="6"/>
    </row>
    <row r="32409" spans="8:14" x14ac:dyDescent="0.55000000000000004">
      <c r="H32409" s="4"/>
      <c r="M32409" s="5"/>
      <c r="N32409" s="6"/>
    </row>
    <row r="32410" spans="8:14" x14ac:dyDescent="0.55000000000000004">
      <c r="H32410" s="4"/>
      <c r="M32410" s="5"/>
      <c r="N32410" s="6"/>
    </row>
    <row r="32411" spans="8:14" x14ac:dyDescent="0.55000000000000004">
      <c r="H32411" s="4"/>
      <c r="M32411" s="5"/>
      <c r="N32411" s="6"/>
    </row>
    <row r="32412" spans="8:14" x14ac:dyDescent="0.55000000000000004">
      <c r="H32412" s="4"/>
      <c r="M32412" s="5"/>
      <c r="N32412" s="6"/>
    </row>
    <row r="32413" spans="8:14" x14ac:dyDescent="0.55000000000000004">
      <c r="H32413" s="4"/>
      <c r="M32413" s="5"/>
      <c r="N32413" s="6"/>
    </row>
    <row r="32414" spans="8:14" x14ac:dyDescent="0.55000000000000004">
      <c r="H32414" s="4"/>
      <c r="M32414" s="5"/>
      <c r="N32414" s="6"/>
    </row>
    <row r="32415" spans="8:14" x14ac:dyDescent="0.55000000000000004">
      <c r="H32415" s="4"/>
      <c r="M32415" s="5"/>
      <c r="N32415" s="6"/>
    </row>
    <row r="32416" spans="8:14" x14ac:dyDescent="0.55000000000000004">
      <c r="H32416" s="4"/>
      <c r="M32416" s="5"/>
      <c r="N32416" s="6"/>
    </row>
    <row r="32417" spans="8:14" x14ac:dyDescent="0.55000000000000004">
      <c r="H32417" s="4"/>
      <c r="M32417" s="5"/>
      <c r="N32417" s="6"/>
    </row>
    <row r="32418" spans="8:14" x14ac:dyDescent="0.55000000000000004">
      <c r="H32418" s="4"/>
      <c r="M32418" s="5"/>
      <c r="N32418" s="6"/>
    </row>
    <row r="32419" spans="8:14" x14ac:dyDescent="0.55000000000000004">
      <c r="H32419" s="4"/>
      <c r="M32419" s="5"/>
      <c r="N32419" s="6"/>
    </row>
    <row r="32420" spans="8:14" x14ac:dyDescent="0.55000000000000004">
      <c r="H32420" s="4"/>
      <c r="M32420" s="5"/>
      <c r="N32420" s="6"/>
    </row>
    <row r="32421" spans="8:14" x14ac:dyDescent="0.55000000000000004">
      <c r="H32421" s="4"/>
      <c r="M32421" s="5"/>
      <c r="N32421" s="6"/>
    </row>
    <row r="32422" spans="8:14" x14ac:dyDescent="0.55000000000000004">
      <c r="H32422" s="4"/>
      <c r="M32422" s="5"/>
      <c r="N32422" s="6"/>
    </row>
    <row r="32423" spans="8:14" x14ac:dyDescent="0.55000000000000004">
      <c r="H32423" s="4"/>
      <c r="M32423" s="5"/>
      <c r="N32423" s="6"/>
    </row>
    <row r="32424" spans="8:14" x14ac:dyDescent="0.55000000000000004">
      <c r="H32424" s="4"/>
      <c r="M32424" s="5"/>
      <c r="N32424" s="6"/>
    </row>
    <row r="32425" spans="8:14" x14ac:dyDescent="0.55000000000000004">
      <c r="H32425" s="4"/>
      <c r="M32425" s="5"/>
      <c r="N32425" s="6"/>
    </row>
    <row r="32426" spans="8:14" x14ac:dyDescent="0.55000000000000004">
      <c r="H32426" s="4"/>
      <c r="M32426" s="5"/>
      <c r="N32426" s="6"/>
    </row>
    <row r="32427" spans="8:14" x14ac:dyDescent="0.55000000000000004">
      <c r="H32427" s="4"/>
      <c r="M32427" s="5"/>
      <c r="N32427" s="6"/>
    </row>
    <row r="32428" spans="8:14" x14ac:dyDescent="0.55000000000000004">
      <c r="H32428" s="4"/>
      <c r="M32428" s="5"/>
      <c r="N32428" s="6"/>
    </row>
    <row r="32429" spans="8:14" x14ac:dyDescent="0.55000000000000004">
      <c r="H32429" s="4"/>
      <c r="M32429" s="5"/>
      <c r="N32429" s="6"/>
    </row>
    <row r="32430" spans="8:14" x14ac:dyDescent="0.55000000000000004">
      <c r="H32430" s="4"/>
      <c r="M32430" s="5"/>
      <c r="N32430" s="6"/>
    </row>
    <row r="32431" spans="8:14" x14ac:dyDescent="0.55000000000000004">
      <c r="H32431" s="4"/>
      <c r="M32431" s="5"/>
      <c r="N32431" s="6"/>
    </row>
    <row r="32432" spans="8:14" x14ac:dyDescent="0.55000000000000004">
      <c r="H32432" s="4"/>
      <c r="M32432" s="5"/>
      <c r="N32432" s="6"/>
    </row>
    <row r="32433" spans="8:14" x14ac:dyDescent="0.55000000000000004">
      <c r="H32433" s="4"/>
      <c r="M32433" s="5"/>
      <c r="N32433" s="6"/>
    </row>
    <row r="32434" spans="8:14" x14ac:dyDescent="0.55000000000000004">
      <c r="H32434" s="4"/>
      <c r="M32434" s="5"/>
      <c r="N32434" s="6"/>
    </row>
    <row r="32435" spans="8:14" x14ac:dyDescent="0.55000000000000004">
      <c r="H32435" s="4"/>
      <c r="M32435" s="5"/>
      <c r="N32435" s="6"/>
    </row>
    <row r="32436" spans="8:14" x14ac:dyDescent="0.55000000000000004">
      <c r="H32436" s="4"/>
      <c r="M32436" s="5"/>
      <c r="N32436" s="6"/>
    </row>
    <row r="32437" spans="8:14" x14ac:dyDescent="0.55000000000000004">
      <c r="H32437" s="4"/>
      <c r="M32437" s="5"/>
      <c r="N32437" s="6"/>
    </row>
    <row r="32438" spans="8:14" x14ac:dyDescent="0.55000000000000004">
      <c r="H32438" s="4"/>
      <c r="M32438" s="5"/>
      <c r="N32438" s="6"/>
    </row>
    <row r="32439" spans="8:14" x14ac:dyDescent="0.55000000000000004">
      <c r="H32439" s="4"/>
      <c r="M32439" s="5"/>
      <c r="N32439" s="6"/>
    </row>
    <row r="32440" spans="8:14" x14ac:dyDescent="0.55000000000000004">
      <c r="H32440" s="4"/>
      <c r="M32440" s="5"/>
      <c r="N32440" s="6"/>
    </row>
    <row r="32441" spans="8:14" x14ac:dyDescent="0.55000000000000004">
      <c r="H32441" s="4"/>
      <c r="M32441" s="5"/>
      <c r="N32441" s="6"/>
    </row>
    <row r="32442" spans="8:14" x14ac:dyDescent="0.55000000000000004">
      <c r="H32442" s="4"/>
      <c r="M32442" s="5"/>
      <c r="N32442" s="6"/>
    </row>
    <row r="32443" spans="8:14" x14ac:dyDescent="0.55000000000000004">
      <c r="H32443" s="4"/>
      <c r="M32443" s="5"/>
      <c r="N32443" s="6"/>
    </row>
    <row r="32444" spans="8:14" x14ac:dyDescent="0.55000000000000004">
      <c r="H32444" s="4"/>
      <c r="M32444" s="5"/>
      <c r="N32444" s="6"/>
    </row>
    <row r="32445" spans="8:14" x14ac:dyDescent="0.55000000000000004">
      <c r="H32445" s="4"/>
      <c r="M32445" s="5"/>
      <c r="N32445" s="6"/>
    </row>
    <row r="32446" spans="8:14" x14ac:dyDescent="0.55000000000000004">
      <c r="H32446" s="4"/>
      <c r="M32446" s="5"/>
      <c r="N32446" s="6"/>
    </row>
    <row r="32447" spans="8:14" x14ac:dyDescent="0.55000000000000004">
      <c r="H32447" s="4"/>
      <c r="M32447" s="5"/>
      <c r="N32447" s="6"/>
    </row>
    <row r="32448" spans="8:14" x14ac:dyDescent="0.55000000000000004">
      <c r="H32448" s="4"/>
      <c r="M32448" s="5"/>
      <c r="N32448" s="6"/>
    </row>
    <row r="32449" spans="8:14" x14ac:dyDescent="0.55000000000000004">
      <c r="H32449" s="4"/>
      <c r="M32449" s="5"/>
      <c r="N32449" s="6"/>
    </row>
    <row r="32450" spans="8:14" x14ac:dyDescent="0.55000000000000004">
      <c r="H32450" s="4"/>
      <c r="M32450" s="5"/>
      <c r="N32450" s="6"/>
    </row>
    <row r="32451" spans="8:14" x14ac:dyDescent="0.55000000000000004">
      <c r="H32451" s="4"/>
      <c r="M32451" s="5"/>
      <c r="N32451" s="6"/>
    </row>
    <row r="32452" spans="8:14" x14ac:dyDescent="0.55000000000000004">
      <c r="H32452" s="4"/>
      <c r="M32452" s="5"/>
      <c r="N32452" s="6"/>
    </row>
    <row r="32453" spans="8:14" x14ac:dyDescent="0.55000000000000004">
      <c r="H32453" s="4"/>
      <c r="M32453" s="5"/>
      <c r="N32453" s="6"/>
    </row>
    <row r="32454" spans="8:14" x14ac:dyDescent="0.55000000000000004">
      <c r="H32454" s="4"/>
      <c r="M32454" s="5"/>
      <c r="N32454" s="6"/>
    </row>
    <row r="32455" spans="8:14" x14ac:dyDescent="0.55000000000000004">
      <c r="H32455" s="4"/>
      <c r="M32455" s="5"/>
      <c r="N32455" s="6"/>
    </row>
    <row r="32456" spans="8:14" x14ac:dyDescent="0.55000000000000004">
      <c r="H32456" s="4"/>
      <c r="M32456" s="5"/>
      <c r="N32456" s="6"/>
    </row>
    <row r="32457" spans="8:14" x14ac:dyDescent="0.55000000000000004">
      <c r="H32457" s="4"/>
      <c r="M32457" s="5"/>
      <c r="N32457" s="6"/>
    </row>
    <row r="32458" spans="8:14" x14ac:dyDescent="0.55000000000000004">
      <c r="H32458" s="4"/>
      <c r="M32458" s="5"/>
      <c r="N32458" s="6"/>
    </row>
    <row r="32459" spans="8:14" x14ac:dyDescent="0.55000000000000004">
      <c r="H32459" s="4"/>
      <c r="M32459" s="5"/>
      <c r="N32459" s="6"/>
    </row>
    <row r="32460" spans="8:14" x14ac:dyDescent="0.55000000000000004">
      <c r="H32460" s="4"/>
      <c r="M32460" s="5"/>
      <c r="N32460" s="6"/>
    </row>
    <row r="32461" spans="8:14" x14ac:dyDescent="0.55000000000000004">
      <c r="H32461" s="4"/>
      <c r="M32461" s="5"/>
      <c r="N32461" s="6"/>
    </row>
    <row r="32462" spans="8:14" x14ac:dyDescent="0.55000000000000004">
      <c r="H32462" s="4"/>
      <c r="M32462" s="5"/>
      <c r="N32462" s="6"/>
    </row>
    <row r="32463" spans="8:14" x14ac:dyDescent="0.55000000000000004">
      <c r="H32463" s="4"/>
      <c r="M32463" s="5"/>
      <c r="N32463" s="6"/>
    </row>
    <row r="32464" spans="8:14" x14ac:dyDescent="0.55000000000000004">
      <c r="H32464" s="4"/>
      <c r="M32464" s="5"/>
      <c r="N32464" s="6"/>
    </row>
    <row r="32465" spans="8:14" x14ac:dyDescent="0.55000000000000004">
      <c r="H32465" s="4"/>
      <c r="M32465" s="5"/>
      <c r="N32465" s="6"/>
    </row>
    <row r="32466" spans="8:14" x14ac:dyDescent="0.55000000000000004">
      <c r="H32466" s="4"/>
      <c r="M32466" s="5"/>
      <c r="N32466" s="6"/>
    </row>
    <row r="32467" spans="8:14" x14ac:dyDescent="0.55000000000000004">
      <c r="H32467" s="4"/>
      <c r="M32467" s="5"/>
      <c r="N32467" s="6"/>
    </row>
    <row r="32468" spans="8:14" x14ac:dyDescent="0.55000000000000004">
      <c r="H32468" s="4"/>
      <c r="M32468" s="5"/>
      <c r="N32468" s="6"/>
    </row>
    <row r="32469" spans="8:14" x14ac:dyDescent="0.55000000000000004">
      <c r="H32469" s="4"/>
      <c r="M32469" s="5"/>
      <c r="N32469" s="6"/>
    </row>
    <row r="32470" spans="8:14" x14ac:dyDescent="0.55000000000000004">
      <c r="H32470" s="4"/>
      <c r="M32470" s="5"/>
      <c r="N32470" s="6"/>
    </row>
    <row r="32471" spans="8:14" x14ac:dyDescent="0.55000000000000004">
      <c r="H32471" s="4"/>
      <c r="M32471" s="5"/>
      <c r="N32471" s="6"/>
    </row>
    <row r="32472" spans="8:14" x14ac:dyDescent="0.55000000000000004">
      <c r="H32472" s="4"/>
      <c r="M32472" s="5"/>
      <c r="N32472" s="6"/>
    </row>
    <row r="32473" spans="8:14" x14ac:dyDescent="0.55000000000000004">
      <c r="H32473" s="4"/>
      <c r="M32473" s="5"/>
      <c r="N32473" s="6"/>
    </row>
    <row r="32474" spans="8:14" x14ac:dyDescent="0.55000000000000004">
      <c r="H32474" s="4"/>
      <c r="M32474" s="5"/>
      <c r="N32474" s="6"/>
    </row>
    <row r="32475" spans="8:14" x14ac:dyDescent="0.55000000000000004">
      <c r="H32475" s="4"/>
      <c r="M32475" s="5"/>
      <c r="N32475" s="6"/>
    </row>
    <row r="32476" spans="8:14" x14ac:dyDescent="0.55000000000000004">
      <c r="H32476" s="4"/>
      <c r="M32476" s="5"/>
      <c r="N32476" s="6"/>
    </row>
    <row r="32477" spans="8:14" x14ac:dyDescent="0.55000000000000004">
      <c r="H32477" s="4"/>
      <c r="M32477" s="5"/>
      <c r="N32477" s="6"/>
    </row>
    <row r="32478" spans="8:14" x14ac:dyDescent="0.55000000000000004">
      <c r="H32478" s="4"/>
      <c r="M32478" s="5"/>
      <c r="N32478" s="6"/>
    </row>
    <row r="32479" spans="8:14" x14ac:dyDescent="0.55000000000000004">
      <c r="H32479" s="4"/>
      <c r="M32479" s="5"/>
      <c r="N32479" s="6"/>
    </row>
    <row r="32480" spans="8:14" x14ac:dyDescent="0.55000000000000004">
      <c r="H32480" s="4"/>
      <c r="M32480" s="5"/>
      <c r="N32480" s="6"/>
    </row>
    <row r="32481" spans="8:14" x14ac:dyDescent="0.55000000000000004">
      <c r="H32481" s="4"/>
      <c r="M32481" s="5"/>
      <c r="N32481" s="6"/>
    </row>
    <row r="32482" spans="8:14" x14ac:dyDescent="0.55000000000000004">
      <c r="H32482" s="4"/>
      <c r="M32482" s="5"/>
      <c r="N32482" s="6"/>
    </row>
    <row r="32483" spans="8:14" x14ac:dyDescent="0.55000000000000004">
      <c r="H32483" s="4"/>
      <c r="M32483" s="5"/>
      <c r="N32483" s="6"/>
    </row>
    <row r="32484" spans="8:14" x14ac:dyDescent="0.55000000000000004">
      <c r="H32484" s="4"/>
      <c r="M32484" s="5"/>
      <c r="N32484" s="6"/>
    </row>
    <row r="32485" spans="8:14" x14ac:dyDescent="0.55000000000000004">
      <c r="H32485" s="4"/>
      <c r="M32485" s="5"/>
      <c r="N32485" s="6"/>
    </row>
    <row r="32486" spans="8:14" x14ac:dyDescent="0.55000000000000004">
      <c r="H32486" s="4"/>
      <c r="M32486" s="5"/>
      <c r="N32486" s="6"/>
    </row>
    <row r="32487" spans="8:14" x14ac:dyDescent="0.55000000000000004">
      <c r="H32487" s="4"/>
      <c r="M32487" s="5"/>
      <c r="N32487" s="6"/>
    </row>
    <row r="32488" spans="8:14" x14ac:dyDescent="0.55000000000000004">
      <c r="H32488" s="4"/>
      <c r="M32488" s="5"/>
      <c r="N32488" s="6"/>
    </row>
    <row r="32489" spans="8:14" x14ac:dyDescent="0.55000000000000004">
      <c r="H32489" s="4"/>
      <c r="M32489" s="5"/>
      <c r="N32489" s="6"/>
    </row>
    <row r="32490" spans="8:14" x14ac:dyDescent="0.55000000000000004">
      <c r="H32490" s="4"/>
      <c r="M32490" s="5"/>
      <c r="N32490" s="6"/>
    </row>
    <row r="32491" spans="8:14" x14ac:dyDescent="0.55000000000000004">
      <c r="H32491" s="4"/>
      <c r="M32491" s="5"/>
      <c r="N32491" s="6"/>
    </row>
    <row r="32492" spans="8:14" x14ac:dyDescent="0.55000000000000004">
      <c r="H32492" s="4"/>
      <c r="M32492" s="5"/>
      <c r="N32492" s="6"/>
    </row>
    <row r="32493" spans="8:14" x14ac:dyDescent="0.55000000000000004">
      <c r="H32493" s="4"/>
      <c r="M32493" s="5"/>
      <c r="N32493" s="6"/>
    </row>
    <row r="32494" spans="8:14" x14ac:dyDescent="0.55000000000000004">
      <c r="H32494" s="4"/>
      <c r="M32494" s="5"/>
      <c r="N32494" s="6"/>
    </row>
    <row r="32495" spans="8:14" x14ac:dyDescent="0.55000000000000004">
      <c r="H32495" s="4"/>
      <c r="M32495" s="5"/>
      <c r="N32495" s="6"/>
    </row>
    <row r="32496" spans="8:14" x14ac:dyDescent="0.55000000000000004">
      <c r="H32496" s="4"/>
      <c r="M32496" s="5"/>
      <c r="N32496" s="6"/>
    </row>
    <row r="32497" spans="8:14" x14ac:dyDescent="0.55000000000000004">
      <c r="H32497" s="4"/>
      <c r="M32497" s="5"/>
      <c r="N32497" s="6"/>
    </row>
    <row r="32498" spans="8:14" x14ac:dyDescent="0.55000000000000004">
      <c r="H32498" s="4"/>
      <c r="M32498" s="5"/>
      <c r="N32498" s="6"/>
    </row>
    <row r="32499" spans="8:14" x14ac:dyDescent="0.55000000000000004">
      <c r="H32499" s="4"/>
      <c r="M32499" s="5"/>
      <c r="N32499" s="6"/>
    </row>
    <row r="32500" spans="8:14" x14ac:dyDescent="0.55000000000000004">
      <c r="H32500" s="4"/>
      <c r="M32500" s="5"/>
      <c r="N32500" s="6"/>
    </row>
    <row r="32501" spans="8:14" x14ac:dyDescent="0.55000000000000004">
      <c r="H32501" s="4"/>
      <c r="M32501" s="5"/>
      <c r="N32501" s="6"/>
    </row>
    <row r="32502" spans="8:14" x14ac:dyDescent="0.55000000000000004">
      <c r="H32502" s="4"/>
      <c r="M32502" s="5"/>
      <c r="N32502" s="6"/>
    </row>
    <row r="32503" spans="8:14" x14ac:dyDescent="0.55000000000000004">
      <c r="H32503" s="4"/>
      <c r="M32503" s="5"/>
      <c r="N32503" s="6"/>
    </row>
    <row r="32504" spans="8:14" x14ac:dyDescent="0.55000000000000004">
      <c r="H32504" s="4"/>
      <c r="M32504" s="5"/>
      <c r="N32504" s="6"/>
    </row>
    <row r="32505" spans="8:14" x14ac:dyDescent="0.55000000000000004">
      <c r="H32505" s="4"/>
      <c r="M32505" s="5"/>
      <c r="N32505" s="6"/>
    </row>
    <row r="32506" spans="8:14" x14ac:dyDescent="0.55000000000000004">
      <c r="H32506" s="4"/>
      <c r="M32506" s="5"/>
      <c r="N32506" s="6"/>
    </row>
    <row r="32507" spans="8:14" x14ac:dyDescent="0.55000000000000004">
      <c r="H32507" s="4"/>
      <c r="M32507" s="5"/>
      <c r="N32507" s="6"/>
    </row>
    <row r="32508" spans="8:14" x14ac:dyDescent="0.55000000000000004">
      <c r="H32508" s="4"/>
      <c r="M32508" s="5"/>
      <c r="N32508" s="6"/>
    </row>
    <row r="32509" spans="8:14" x14ac:dyDescent="0.55000000000000004">
      <c r="H32509" s="4"/>
      <c r="M32509" s="5"/>
      <c r="N32509" s="6"/>
    </row>
    <row r="32510" spans="8:14" x14ac:dyDescent="0.55000000000000004">
      <c r="H32510" s="4"/>
      <c r="M32510" s="5"/>
      <c r="N32510" s="6"/>
    </row>
    <row r="32511" spans="8:14" x14ac:dyDescent="0.55000000000000004">
      <c r="H32511" s="4"/>
      <c r="M32511" s="5"/>
      <c r="N32511" s="6"/>
    </row>
    <row r="32512" spans="8:14" x14ac:dyDescent="0.55000000000000004">
      <c r="H32512" s="4"/>
      <c r="M32512" s="5"/>
      <c r="N32512" s="6"/>
    </row>
    <row r="32513" spans="8:14" x14ac:dyDescent="0.55000000000000004">
      <c r="H32513" s="4"/>
      <c r="M32513" s="5"/>
      <c r="N32513" s="6"/>
    </row>
    <row r="32514" spans="8:14" x14ac:dyDescent="0.55000000000000004">
      <c r="H32514" s="4"/>
      <c r="M32514" s="5"/>
      <c r="N32514" s="6"/>
    </row>
    <row r="32515" spans="8:14" x14ac:dyDescent="0.55000000000000004">
      <c r="H32515" s="4"/>
      <c r="M32515" s="5"/>
      <c r="N32515" s="6"/>
    </row>
    <row r="32516" spans="8:14" x14ac:dyDescent="0.55000000000000004">
      <c r="H32516" s="4"/>
      <c r="M32516" s="5"/>
      <c r="N32516" s="6"/>
    </row>
    <row r="32517" spans="8:14" x14ac:dyDescent="0.55000000000000004">
      <c r="H32517" s="4"/>
      <c r="M32517" s="5"/>
      <c r="N32517" s="6"/>
    </row>
    <row r="32518" spans="8:14" x14ac:dyDescent="0.55000000000000004">
      <c r="H32518" s="4"/>
      <c r="M32518" s="5"/>
      <c r="N32518" s="6"/>
    </row>
    <row r="32519" spans="8:14" x14ac:dyDescent="0.55000000000000004">
      <c r="H32519" s="4"/>
      <c r="M32519" s="5"/>
      <c r="N32519" s="6"/>
    </row>
    <row r="32520" spans="8:14" x14ac:dyDescent="0.55000000000000004">
      <c r="H32520" s="4"/>
      <c r="M32520" s="5"/>
      <c r="N32520" s="6"/>
    </row>
    <row r="32521" spans="8:14" x14ac:dyDescent="0.55000000000000004">
      <c r="H32521" s="4"/>
      <c r="M32521" s="5"/>
      <c r="N32521" s="6"/>
    </row>
    <row r="32522" spans="8:14" x14ac:dyDescent="0.55000000000000004">
      <c r="H32522" s="4"/>
      <c r="M32522" s="5"/>
      <c r="N32522" s="6"/>
    </row>
    <row r="32523" spans="8:14" x14ac:dyDescent="0.55000000000000004">
      <c r="H32523" s="4"/>
      <c r="M32523" s="5"/>
      <c r="N32523" s="6"/>
    </row>
    <row r="32524" spans="8:14" x14ac:dyDescent="0.55000000000000004">
      <c r="H32524" s="4"/>
      <c r="M32524" s="5"/>
      <c r="N32524" s="6"/>
    </row>
    <row r="32525" spans="8:14" x14ac:dyDescent="0.55000000000000004">
      <c r="H32525" s="4"/>
      <c r="M32525" s="5"/>
      <c r="N32525" s="6"/>
    </row>
    <row r="32526" spans="8:14" x14ac:dyDescent="0.55000000000000004">
      <c r="H32526" s="4"/>
      <c r="M32526" s="5"/>
      <c r="N32526" s="6"/>
    </row>
    <row r="32527" spans="8:14" x14ac:dyDescent="0.55000000000000004">
      <c r="H32527" s="4"/>
      <c r="M32527" s="5"/>
      <c r="N32527" s="6"/>
    </row>
    <row r="32528" spans="8:14" x14ac:dyDescent="0.55000000000000004">
      <c r="H32528" s="4"/>
      <c r="M32528" s="5"/>
      <c r="N32528" s="6"/>
    </row>
    <row r="32529" spans="8:14" x14ac:dyDescent="0.55000000000000004">
      <c r="H32529" s="4"/>
      <c r="M32529" s="5"/>
      <c r="N32529" s="6"/>
    </row>
    <row r="32530" spans="8:14" x14ac:dyDescent="0.55000000000000004">
      <c r="H32530" s="4"/>
      <c r="M32530" s="5"/>
      <c r="N32530" s="6"/>
    </row>
    <row r="32531" spans="8:14" x14ac:dyDescent="0.55000000000000004">
      <c r="H32531" s="4"/>
      <c r="M32531" s="5"/>
      <c r="N32531" s="6"/>
    </row>
    <row r="32532" spans="8:14" x14ac:dyDescent="0.55000000000000004">
      <c r="H32532" s="4"/>
      <c r="M32532" s="5"/>
      <c r="N32532" s="6"/>
    </row>
    <row r="32533" spans="8:14" x14ac:dyDescent="0.55000000000000004">
      <c r="H32533" s="4"/>
      <c r="M32533" s="5"/>
      <c r="N32533" s="6"/>
    </row>
    <row r="32534" spans="8:14" x14ac:dyDescent="0.55000000000000004">
      <c r="H32534" s="4"/>
      <c r="M32534" s="5"/>
      <c r="N32534" s="6"/>
    </row>
    <row r="32535" spans="8:14" x14ac:dyDescent="0.55000000000000004">
      <c r="H32535" s="4"/>
      <c r="M32535" s="5"/>
      <c r="N32535" s="6"/>
    </row>
    <row r="32536" spans="8:14" x14ac:dyDescent="0.55000000000000004">
      <c r="H32536" s="4"/>
      <c r="M32536" s="5"/>
      <c r="N32536" s="6"/>
    </row>
    <row r="32537" spans="8:14" x14ac:dyDescent="0.55000000000000004">
      <c r="H32537" s="4"/>
      <c r="M32537" s="5"/>
      <c r="N32537" s="6"/>
    </row>
    <row r="32538" spans="8:14" x14ac:dyDescent="0.55000000000000004">
      <c r="H32538" s="4"/>
      <c r="M32538" s="5"/>
      <c r="N32538" s="6"/>
    </row>
    <row r="32539" spans="8:14" x14ac:dyDescent="0.55000000000000004">
      <c r="H32539" s="4"/>
      <c r="M32539" s="5"/>
      <c r="N32539" s="6"/>
    </row>
    <row r="32540" spans="8:14" x14ac:dyDescent="0.55000000000000004">
      <c r="H32540" s="4"/>
      <c r="M32540" s="5"/>
      <c r="N32540" s="6"/>
    </row>
    <row r="32541" spans="8:14" x14ac:dyDescent="0.55000000000000004">
      <c r="H32541" s="4"/>
      <c r="M32541" s="5"/>
      <c r="N32541" s="6"/>
    </row>
    <row r="32542" spans="8:14" x14ac:dyDescent="0.55000000000000004">
      <c r="H32542" s="4"/>
      <c r="M32542" s="5"/>
      <c r="N32542" s="6"/>
    </row>
    <row r="32543" spans="8:14" x14ac:dyDescent="0.55000000000000004">
      <c r="H32543" s="4"/>
      <c r="M32543" s="5"/>
      <c r="N32543" s="6"/>
    </row>
    <row r="32544" spans="8:14" x14ac:dyDescent="0.55000000000000004">
      <c r="H32544" s="4"/>
      <c r="M32544" s="5"/>
      <c r="N32544" s="6"/>
    </row>
    <row r="32545" spans="8:14" x14ac:dyDescent="0.55000000000000004">
      <c r="H32545" s="4"/>
      <c r="M32545" s="5"/>
      <c r="N32545" s="6"/>
    </row>
    <row r="32546" spans="8:14" x14ac:dyDescent="0.55000000000000004">
      <c r="H32546" s="4"/>
      <c r="M32546" s="5"/>
      <c r="N32546" s="6"/>
    </row>
    <row r="32547" spans="8:14" x14ac:dyDescent="0.55000000000000004">
      <c r="H32547" s="4"/>
      <c r="M32547" s="5"/>
      <c r="N32547" s="6"/>
    </row>
    <row r="32548" spans="8:14" x14ac:dyDescent="0.55000000000000004">
      <c r="H32548" s="4"/>
      <c r="M32548" s="5"/>
      <c r="N32548" s="6"/>
    </row>
    <row r="32549" spans="8:14" x14ac:dyDescent="0.55000000000000004">
      <c r="H32549" s="4"/>
      <c r="M32549" s="5"/>
      <c r="N32549" s="6"/>
    </row>
    <row r="32550" spans="8:14" x14ac:dyDescent="0.55000000000000004">
      <c r="H32550" s="4"/>
      <c r="M32550" s="5"/>
      <c r="N32550" s="6"/>
    </row>
    <row r="32551" spans="8:14" x14ac:dyDescent="0.55000000000000004">
      <c r="H32551" s="4"/>
      <c r="M32551" s="5"/>
      <c r="N32551" s="6"/>
    </row>
    <row r="32552" spans="8:14" x14ac:dyDescent="0.55000000000000004">
      <c r="H32552" s="4"/>
      <c r="M32552" s="5"/>
      <c r="N32552" s="6"/>
    </row>
    <row r="32553" spans="8:14" x14ac:dyDescent="0.55000000000000004">
      <c r="H32553" s="4"/>
      <c r="M32553" s="5"/>
      <c r="N32553" s="6"/>
    </row>
    <row r="32554" spans="8:14" x14ac:dyDescent="0.55000000000000004">
      <c r="H32554" s="4"/>
      <c r="M32554" s="5"/>
      <c r="N32554" s="6"/>
    </row>
    <row r="32555" spans="8:14" x14ac:dyDescent="0.55000000000000004">
      <c r="H32555" s="4"/>
      <c r="M32555" s="5"/>
      <c r="N32555" s="6"/>
    </row>
    <row r="32556" spans="8:14" x14ac:dyDescent="0.55000000000000004">
      <c r="H32556" s="4"/>
      <c r="M32556" s="5"/>
      <c r="N32556" s="6"/>
    </row>
    <row r="32557" spans="8:14" x14ac:dyDescent="0.55000000000000004">
      <c r="H32557" s="4"/>
      <c r="M32557" s="5"/>
      <c r="N32557" s="6"/>
    </row>
    <row r="32558" spans="8:14" x14ac:dyDescent="0.55000000000000004">
      <c r="H32558" s="4"/>
      <c r="M32558" s="5"/>
      <c r="N32558" s="6"/>
    </row>
    <row r="32559" spans="8:14" x14ac:dyDescent="0.55000000000000004">
      <c r="H32559" s="4"/>
      <c r="M32559" s="5"/>
      <c r="N32559" s="6"/>
    </row>
    <row r="32560" spans="8:14" x14ac:dyDescent="0.55000000000000004">
      <c r="H32560" s="4"/>
      <c r="M32560" s="5"/>
      <c r="N32560" s="6"/>
    </row>
    <row r="32561" spans="8:14" x14ac:dyDescent="0.55000000000000004">
      <c r="H32561" s="4"/>
      <c r="M32561" s="5"/>
      <c r="N32561" s="6"/>
    </row>
    <row r="32562" spans="8:14" x14ac:dyDescent="0.55000000000000004">
      <c r="H32562" s="4"/>
      <c r="M32562" s="5"/>
      <c r="N32562" s="6"/>
    </row>
    <row r="32563" spans="8:14" x14ac:dyDescent="0.55000000000000004">
      <c r="H32563" s="4"/>
      <c r="M32563" s="5"/>
      <c r="N32563" s="6"/>
    </row>
    <row r="32564" spans="8:14" x14ac:dyDescent="0.55000000000000004">
      <c r="H32564" s="4"/>
      <c r="M32564" s="5"/>
      <c r="N32564" s="6"/>
    </row>
    <row r="32565" spans="8:14" x14ac:dyDescent="0.55000000000000004">
      <c r="H32565" s="4"/>
      <c r="M32565" s="5"/>
      <c r="N32565" s="6"/>
    </row>
    <row r="32566" spans="8:14" x14ac:dyDescent="0.55000000000000004">
      <c r="H32566" s="4"/>
      <c r="M32566" s="5"/>
      <c r="N32566" s="6"/>
    </row>
    <row r="32567" spans="8:14" x14ac:dyDescent="0.55000000000000004">
      <c r="H32567" s="4"/>
      <c r="M32567" s="5"/>
      <c r="N32567" s="6"/>
    </row>
    <row r="32568" spans="8:14" x14ac:dyDescent="0.55000000000000004">
      <c r="H32568" s="4"/>
      <c r="M32568" s="5"/>
      <c r="N32568" s="6"/>
    </row>
    <row r="32569" spans="8:14" x14ac:dyDescent="0.55000000000000004">
      <c r="H32569" s="4"/>
      <c r="M32569" s="5"/>
      <c r="N32569" s="6"/>
    </row>
    <row r="32570" spans="8:14" x14ac:dyDescent="0.55000000000000004">
      <c r="H32570" s="4"/>
      <c r="M32570" s="5"/>
      <c r="N32570" s="6"/>
    </row>
    <row r="32571" spans="8:14" x14ac:dyDescent="0.55000000000000004">
      <c r="H32571" s="4"/>
      <c r="M32571" s="5"/>
      <c r="N32571" s="6"/>
    </row>
    <row r="32572" spans="8:14" x14ac:dyDescent="0.55000000000000004">
      <c r="H32572" s="4"/>
      <c r="M32572" s="5"/>
      <c r="N32572" s="6"/>
    </row>
    <row r="32573" spans="8:14" x14ac:dyDescent="0.55000000000000004">
      <c r="H32573" s="4"/>
      <c r="M32573" s="5"/>
      <c r="N32573" s="6"/>
    </row>
    <row r="32574" spans="8:14" x14ac:dyDescent="0.55000000000000004">
      <c r="H32574" s="4"/>
      <c r="M32574" s="5"/>
      <c r="N32574" s="6"/>
    </row>
    <row r="32575" spans="8:14" x14ac:dyDescent="0.55000000000000004">
      <c r="H32575" s="4"/>
      <c r="M32575" s="5"/>
      <c r="N32575" s="6"/>
    </row>
    <row r="32576" spans="8:14" x14ac:dyDescent="0.55000000000000004">
      <c r="H32576" s="4"/>
      <c r="M32576" s="5"/>
      <c r="N32576" s="6"/>
    </row>
    <row r="32577" spans="8:14" x14ac:dyDescent="0.55000000000000004">
      <c r="H32577" s="4"/>
      <c r="M32577" s="5"/>
      <c r="N32577" s="6"/>
    </row>
    <row r="32578" spans="8:14" x14ac:dyDescent="0.55000000000000004">
      <c r="H32578" s="4"/>
      <c r="M32578" s="5"/>
      <c r="N32578" s="6"/>
    </row>
    <row r="32579" spans="8:14" x14ac:dyDescent="0.55000000000000004">
      <c r="H32579" s="4"/>
      <c r="M32579" s="5"/>
      <c r="N32579" s="6"/>
    </row>
    <row r="32580" spans="8:14" x14ac:dyDescent="0.55000000000000004">
      <c r="H32580" s="4"/>
      <c r="M32580" s="5"/>
      <c r="N32580" s="6"/>
    </row>
    <row r="32581" spans="8:14" x14ac:dyDescent="0.55000000000000004">
      <c r="H32581" s="4"/>
      <c r="M32581" s="5"/>
      <c r="N32581" s="6"/>
    </row>
    <row r="32582" spans="8:14" x14ac:dyDescent="0.55000000000000004">
      <c r="H32582" s="4"/>
      <c r="M32582" s="5"/>
      <c r="N32582" s="6"/>
    </row>
    <row r="32583" spans="8:14" x14ac:dyDescent="0.55000000000000004">
      <c r="H32583" s="4"/>
      <c r="M32583" s="5"/>
      <c r="N32583" s="6"/>
    </row>
    <row r="32584" spans="8:14" x14ac:dyDescent="0.55000000000000004">
      <c r="H32584" s="4"/>
      <c r="M32584" s="5"/>
      <c r="N32584" s="6"/>
    </row>
    <row r="32585" spans="8:14" x14ac:dyDescent="0.55000000000000004">
      <c r="H32585" s="4"/>
      <c r="M32585" s="5"/>
      <c r="N32585" s="6"/>
    </row>
    <row r="32586" spans="8:14" x14ac:dyDescent="0.55000000000000004">
      <c r="H32586" s="4"/>
      <c r="M32586" s="5"/>
      <c r="N32586" s="6"/>
    </row>
    <row r="32587" spans="8:14" x14ac:dyDescent="0.55000000000000004">
      <c r="H32587" s="4"/>
      <c r="M32587" s="5"/>
      <c r="N32587" s="6"/>
    </row>
    <row r="32588" spans="8:14" x14ac:dyDescent="0.55000000000000004">
      <c r="H32588" s="4"/>
      <c r="M32588" s="5"/>
      <c r="N32588" s="6"/>
    </row>
    <row r="32589" spans="8:14" x14ac:dyDescent="0.55000000000000004">
      <c r="H32589" s="4"/>
      <c r="M32589" s="5"/>
      <c r="N32589" s="6"/>
    </row>
    <row r="32590" spans="8:14" x14ac:dyDescent="0.55000000000000004">
      <c r="H32590" s="4"/>
      <c r="M32590" s="5"/>
      <c r="N32590" s="6"/>
    </row>
    <row r="32591" spans="8:14" x14ac:dyDescent="0.55000000000000004">
      <c r="H32591" s="4"/>
      <c r="M32591" s="5"/>
      <c r="N32591" s="6"/>
    </row>
    <row r="32592" spans="8:14" x14ac:dyDescent="0.55000000000000004">
      <c r="H32592" s="4"/>
      <c r="M32592" s="5"/>
      <c r="N32592" s="6"/>
    </row>
    <row r="32593" spans="8:14" x14ac:dyDescent="0.55000000000000004">
      <c r="H32593" s="4"/>
      <c r="M32593" s="5"/>
      <c r="N32593" s="6"/>
    </row>
    <row r="32594" spans="8:14" x14ac:dyDescent="0.55000000000000004">
      <c r="H32594" s="4"/>
      <c r="M32594" s="5"/>
      <c r="N32594" s="6"/>
    </row>
    <row r="32595" spans="8:14" x14ac:dyDescent="0.55000000000000004">
      <c r="H32595" s="4"/>
      <c r="M32595" s="5"/>
      <c r="N32595" s="6"/>
    </row>
    <row r="32596" spans="8:14" x14ac:dyDescent="0.55000000000000004">
      <c r="H32596" s="4"/>
      <c r="M32596" s="5"/>
      <c r="N32596" s="6"/>
    </row>
    <row r="32597" spans="8:14" x14ac:dyDescent="0.55000000000000004">
      <c r="H32597" s="4"/>
      <c r="M32597" s="5"/>
      <c r="N32597" s="6"/>
    </row>
    <row r="32598" spans="8:14" x14ac:dyDescent="0.55000000000000004">
      <c r="H32598" s="4"/>
      <c r="M32598" s="5"/>
      <c r="N32598" s="6"/>
    </row>
    <row r="32599" spans="8:14" x14ac:dyDescent="0.55000000000000004">
      <c r="H32599" s="4"/>
      <c r="M32599" s="5"/>
      <c r="N32599" s="6"/>
    </row>
    <row r="32600" spans="8:14" x14ac:dyDescent="0.55000000000000004">
      <c r="H32600" s="4"/>
      <c r="M32600" s="5"/>
      <c r="N32600" s="6"/>
    </row>
    <row r="32601" spans="8:14" x14ac:dyDescent="0.55000000000000004">
      <c r="H32601" s="4"/>
      <c r="M32601" s="5"/>
      <c r="N32601" s="6"/>
    </row>
    <row r="32602" spans="8:14" x14ac:dyDescent="0.55000000000000004">
      <c r="H32602" s="4"/>
      <c r="M32602" s="5"/>
      <c r="N32602" s="6"/>
    </row>
    <row r="32603" spans="8:14" x14ac:dyDescent="0.55000000000000004">
      <c r="H32603" s="4"/>
      <c r="M32603" s="5"/>
      <c r="N32603" s="6"/>
    </row>
    <row r="32604" spans="8:14" x14ac:dyDescent="0.55000000000000004">
      <c r="H32604" s="4"/>
      <c r="M32604" s="5"/>
      <c r="N32604" s="6"/>
    </row>
    <row r="32605" spans="8:14" x14ac:dyDescent="0.55000000000000004">
      <c r="H32605" s="4"/>
      <c r="M32605" s="5"/>
      <c r="N32605" s="6"/>
    </row>
    <row r="32606" spans="8:14" x14ac:dyDescent="0.55000000000000004">
      <c r="H32606" s="4"/>
      <c r="M32606" s="5"/>
      <c r="N32606" s="6"/>
    </row>
    <row r="32607" spans="8:14" x14ac:dyDescent="0.55000000000000004">
      <c r="H32607" s="4"/>
      <c r="M32607" s="5"/>
      <c r="N32607" s="6"/>
    </row>
    <row r="32608" spans="8:14" x14ac:dyDescent="0.55000000000000004">
      <c r="H32608" s="4"/>
      <c r="M32608" s="5"/>
      <c r="N32608" s="6"/>
    </row>
    <row r="32609" spans="8:14" x14ac:dyDescent="0.55000000000000004">
      <c r="H32609" s="4"/>
      <c r="M32609" s="5"/>
      <c r="N32609" s="6"/>
    </row>
    <row r="32610" spans="8:14" x14ac:dyDescent="0.55000000000000004">
      <c r="H32610" s="4"/>
      <c r="M32610" s="5"/>
      <c r="N32610" s="6"/>
    </row>
    <row r="32611" spans="8:14" x14ac:dyDescent="0.55000000000000004">
      <c r="H32611" s="4"/>
      <c r="M32611" s="5"/>
      <c r="N32611" s="6"/>
    </row>
    <row r="32612" spans="8:14" x14ac:dyDescent="0.55000000000000004">
      <c r="H32612" s="4"/>
      <c r="M32612" s="5"/>
      <c r="N32612" s="6"/>
    </row>
    <row r="32613" spans="8:14" x14ac:dyDescent="0.55000000000000004">
      <c r="H32613" s="4"/>
      <c r="M32613" s="5"/>
      <c r="N32613" s="6"/>
    </row>
    <row r="32614" spans="8:14" x14ac:dyDescent="0.55000000000000004">
      <c r="H32614" s="4"/>
      <c r="M32614" s="5"/>
      <c r="N32614" s="6"/>
    </row>
    <row r="32615" spans="8:14" x14ac:dyDescent="0.55000000000000004">
      <c r="H32615" s="4"/>
      <c r="M32615" s="5"/>
      <c r="N32615" s="6"/>
    </row>
    <row r="32616" spans="8:14" x14ac:dyDescent="0.55000000000000004">
      <c r="H32616" s="4"/>
      <c r="M32616" s="5"/>
      <c r="N32616" s="6"/>
    </row>
    <row r="32617" spans="8:14" x14ac:dyDescent="0.55000000000000004">
      <c r="H32617" s="4"/>
      <c r="M32617" s="5"/>
      <c r="N32617" s="6"/>
    </row>
    <row r="32618" spans="8:14" x14ac:dyDescent="0.55000000000000004">
      <c r="H32618" s="4"/>
      <c r="M32618" s="5"/>
      <c r="N32618" s="6"/>
    </row>
    <row r="32619" spans="8:14" x14ac:dyDescent="0.55000000000000004">
      <c r="H32619" s="4"/>
      <c r="M32619" s="5"/>
      <c r="N32619" s="6"/>
    </row>
    <row r="32620" spans="8:14" x14ac:dyDescent="0.55000000000000004">
      <c r="H32620" s="4"/>
      <c r="M32620" s="5"/>
      <c r="N32620" s="6"/>
    </row>
    <row r="32621" spans="8:14" x14ac:dyDescent="0.55000000000000004">
      <c r="H32621" s="4"/>
      <c r="M32621" s="5"/>
      <c r="N32621" s="6"/>
    </row>
    <row r="32622" spans="8:14" x14ac:dyDescent="0.55000000000000004">
      <c r="H32622" s="4"/>
      <c r="M32622" s="5"/>
      <c r="N32622" s="6"/>
    </row>
    <row r="32623" spans="8:14" x14ac:dyDescent="0.55000000000000004">
      <c r="H32623" s="4"/>
      <c r="M32623" s="5"/>
      <c r="N32623" s="6"/>
    </row>
    <row r="32624" spans="8:14" x14ac:dyDescent="0.55000000000000004">
      <c r="H32624" s="4"/>
      <c r="M32624" s="5"/>
      <c r="N32624" s="6"/>
    </row>
    <row r="32625" spans="8:14" x14ac:dyDescent="0.55000000000000004">
      <c r="H32625" s="4"/>
      <c r="M32625" s="5"/>
      <c r="N32625" s="6"/>
    </row>
    <row r="32626" spans="8:14" x14ac:dyDescent="0.55000000000000004">
      <c r="H32626" s="4"/>
      <c r="M32626" s="5"/>
      <c r="N32626" s="6"/>
    </row>
    <row r="32627" spans="8:14" x14ac:dyDescent="0.55000000000000004">
      <c r="H32627" s="4"/>
      <c r="M32627" s="5"/>
      <c r="N32627" s="6"/>
    </row>
    <row r="32628" spans="8:14" x14ac:dyDescent="0.55000000000000004">
      <c r="H32628" s="4"/>
      <c r="M32628" s="5"/>
      <c r="N32628" s="6"/>
    </row>
    <row r="32629" spans="8:14" x14ac:dyDescent="0.55000000000000004">
      <c r="H32629" s="4"/>
      <c r="M32629" s="5"/>
      <c r="N32629" s="6"/>
    </row>
    <row r="32630" spans="8:14" x14ac:dyDescent="0.55000000000000004">
      <c r="H32630" s="4"/>
      <c r="M32630" s="5"/>
      <c r="N32630" s="6"/>
    </row>
    <row r="32631" spans="8:14" x14ac:dyDescent="0.55000000000000004">
      <c r="H32631" s="4"/>
      <c r="M32631" s="5"/>
      <c r="N32631" s="6"/>
    </row>
    <row r="32632" spans="8:14" x14ac:dyDescent="0.55000000000000004">
      <c r="H32632" s="4"/>
      <c r="M32632" s="5"/>
      <c r="N32632" s="6"/>
    </row>
    <row r="32633" spans="8:14" x14ac:dyDescent="0.55000000000000004">
      <c r="H32633" s="4"/>
      <c r="M32633" s="5"/>
      <c r="N32633" s="6"/>
    </row>
    <row r="32634" spans="8:14" x14ac:dyDescent="0.55000000000000004">
      <c r="H32634" s="4"/>
      <c r="M32634" s="5"/>
      <c r="N32634" s="6"/>
    </row>
    <row r="32635" spans="8:14" x14ac:dyDescent="0.55000000000000004">
      <c r="H32635" s="4"/>
      <c r="M32635" s="5"/>
      <c r="N32635" s="6"/>
    </row>
    <row r="32636" spans="8:14" x14ac:dyDescent="0.55000000000000004">
      <c r="H32636" s="4"/>
      <c r="M32636" s="5"/>
      <c r="N32636" s="6"/>
    </row>
    <row r="32637" spans="8:14" x14ac:dyDescent="0.55000000000000004">
      <c r="H32637" s="4"/>
      <c r="M32637" s="5"/>
      <c r="N32637" s="6"/>
    </row>
    <row r="32638" spans="8:14" x14ac:dyDescent="0.55000000000000004">
      <c r="H32638" s="4"/>
      <c r="M32638" s="5"/>
      <c r="N32638" s="6"/>
    </row>
    <row r="32639" spans="8:14" x14ac:dyDescent="0.55000000000000004">
      <c r="H32639" s="4"/>
      <c r="M32639" s="5"/>
      <c r="N32639" s="6"/>
    </row>
    <row r="32640" spans="8:14" x14ac:dyDescent="0.55000000000000004">
      <c r="H32640" s="4"/>
      <c r="M32640" s="5"/>
      <c r="N32640" s="6"/>
    </row>
    <row r="32641" spans="8:14" x14ac:dyDescent="0.55000000000000004">
      <c r="H32641" s="4"/>
      <c r="M32641" s="5"/>
      <c r="N32641" s="6"/>
    </row>
    <row r="32642" spans="8:14" x14ac:dyDescent="0.55000000000000004">
      <c r="H32642" s="4"/>
      <c r="M32642" s="5"/>
      <c r="N32642" s="6"/>
    </row>
    <row r="32643" spans="8:14" x14ac:dyDescent="0.55000000000000004">
      <c r="H32643" s="4"/>
      <c r="M32643" s="5"/>
      <c r="N32643" s="6"/>
    </row>
    <row r="32644" spans="8:14" x14ac:dyDescent="0.55000000000000004">
      <c r="H32644" s="4"/>
      <c r="M32644" s="5"/>
      <c r="N32644" s="6"/>
    </row>
    <row r="32645" spans="8:14" x14ac:dyDescent="0.55000000000000004">
      <c r="H32645" s="4"/>
      <c r="M32645" s="5"/>
      <c r="N32645" s="6"/>
    </row>
    <row r="32646" spans="8:14" x14ac:dyDescent="0.55000000000000004">
      <c r="H32646" s="4"/>
      <c r="M32646" s="5"/>
      <c r="N32646" s="6"/>
    </row>
    <row r="32647" spans="8:14" x14ac:dyDescent="0.55000000000000004">
      <c r="H32647" s="4"/>
      <c r="M32647" s="5"/>
      <c r="N32647" s="6"/>
    </row>
    <row r="32648" spans="8:14" x14ac:dyDescent="0.55000000000000004">
      <c r="H32648" s="4"/>
      <c r="M32648" s="5"/>
      <c r="N32648" s="6"/>
    </row>
    <row r="32649" spans="8:14" x14ac:dyDescent="0.55000000000000004">
      <c r="H32649" s="4"/>
      <c r="M32649" s="5"/>
      <c r="N32649" s="6"/>
    </row>
    <row r="32650" spans="8:14" x14ac:dyDescent="0.55000000000000004">
      <c r="H32650" s="4"/>
      <c r="M32650" s="5"/>
      <c r="N32650" s="6"/>
    </row>
    <row r="32651" spans="8:14" x14ac:dyDescent="0.55000000000000004">
      <c r="H32651" s="4"/>
      <c r="M32651" s="5"/>
      <c r="N32651" s="6"/>
    </row>
    <row r="32652" spans="8:14" x14ac:dyDescent="0.55000000000000004">
      <c r="H32652" s="4"/>
      <c r="M32652" s="5"/>
      <c r="N32652" s="6"/>
    </row>
    <row r="32653" spans="8:14" x14ac:dyDescent="0.55000000000000004">
      <c r="H32653" s="4"/>
      <c r="M32653" s="5"/>
      <c r="N32653" s="6"/>
    </row>
    <row r="32654" spans="8:14" x14ac:dyDescent="0.55000000000000004">
      <c r="H32654" s="4"/>
      <c r="M32654" s="5"/>
      <c r="N32654" s="6"/>
    </row>
    <row r="32655" spans="8:14" x14ac:dyDescent="0.55000000000000004">
      <c r="H32655" s="4"/>
      <c r="M32655" s="5"/>
      <c r="N32655" s="6"/>
    </row>
    <row r="32656" spans="8:14" x14ac:dyDescent="0.55000000000000004">
      <c r="H32656" s="4"/>
      <c r="M32656" s="5"/>
      <c r="N32656" s="6"/>
    </row>
    <row r="32657" spans="8:14" x14ac:dyDescent="0.55000000000000004">
      <c r="H32657" s="4"/>
      <c r="M32657" s="5"/>
      <c r="N32657" s="6"/>
    </row>
    <row r="32658" spans="8:14" x14ac:dyDescent="0.55000000000000004">
      <c r="H32658" s="4"/>
      <c r="M32658" s="5"/>
      <c r="N32658" s="6"/>
    </row>
    <row r="32659" spans="8:14" x14ac:dyDescent="0.55000000000000004">
      <c r="H32659" s="4"/>
      <c r="M32659" s="5"/>
      <c r="N32659" s="6"/>
    </row>
    <row r="32660" spans="8:14" x14ac:dyDescent="0.55000000000000004">
      <c r="H32660" s="4"/>
      <c r="M32660" s="5"/>
      <c r="N32660" s="6"/>
    </row>
    <row r="32661" spans="8:14" x14ac:dyDescent="0.55000000000000004">
      <c r="H32661" s="4"/>
      <c r="M32661" s="5"/>
      <c r="N32661" s="6"/>
    </row>
    <row r="32662" spans="8:14" x14ac:dyDescent="0.55000000000000004">
      <c r="H32662" s="4"/>
      <c r="M32662" s="5"/>
      <c r="N32662" s="6"/>
    </row>
    <row r="32663" spans="8:14" x14ac:dyDescent="0.55000000000000004">
      <c r="H32663" s="4"/>
      <c r="M32663" s="5"/>
      <c r="N32663" s="6"/>
    </row>
    <row r="32664" spans="8:14" x14ac:dyDescent="0.55000000000000004">
      <c r="H32664" s="4"/>
      <c r="M32664" s="5"/>
      <c r="N32664" s="6"/>
    </row>
    <row r="32665" spans="8:14" x14ac:dyDescent="0.55000000000000004">
      <c r="H32665" s="4"/>
      <c r="M32665" s="5"/>
      <c r="N32665" s="6"/>
    </row>
    <row r="32666" spans="8:14" x14ac:dyDescent="0.55000000000000004">
      <c r="H32666" s="4"/>
      <c r="M32666" s="5"/>
      <c r="N32666" s="6"/>
    </row>
    <row r="32667" spans="8:14" x14ac:dyDescent="0.55000000000000004">
      <c r="H32667" s="4"/>
      <c r="M32667" s="5"/>
      <c r="N32667" s="6"/>
    </row>
    <row r="32668" spans="8:14" x14ac:dyDescent="0.55000000000000004">
      <c r="H32668" s="4"/>
      <c r="M32668" s="5"/>
      <c r="N32668" s="6"/>
    </row>
    <row r="32669" spans="8:14" x14ac:dyDescent="0.55000000000000004">
      <c r="H32669" s="4"/>
      <c r="M32669" s="5"/>
      <c r="N32669" s="6"/>
    </row>
    <row r="32670" spans="8:14" x14ac:dyDescent="0.55000000000000004">
      <c r="H32670" s="4"/>
      <c r="M32670" s="5"/>
      <c r="N32670" s="6"/>
    </row>
    <row r="32671" spans="8:14" x14ac:dyDescent="0.55000000000000004">
      <c r="H32671" s="4"/>
      <c r="M32671" s="5"/>
      <c r="N32671" s="6"/>
    </row>
    <row r="32672" spans="8:14" x14ac:dyDescent="0.55000000000000004">
      <c r="H32672" s="4"/>
      <c r="M32672" s="5"/>
      <c r="N32672" s="6"/>
    </row>
    <row r="32673" spans="8:14" x14ac:dyDescent="0.55000000000000004">
      <c r="H32673" s="4"/>
      <c r="M32673" s="5"/>
      <c r="N32673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CD59-3181-46CA-8447-32394242856A}">
  <dimension ref="B1:P19"/>
  <sheetViews>
    <sheetView showRowColHeaders="0" tabSelected="1" zoomScale="105" workbookViewId="0">
      <selection activeCell="C4" sqref="C4"/>
    </sheetView>
  </sheetViews>
  <sheetFormatPr defaultRowHeight="14.4" x14ac:dyDescent="0.55000000000000004"/>
  <cols>
    <col min="2" max="2" width="6.68359375" customWidth="1"/>
    <col min="3" max="3" width="17.20703125" bestFit="1" customWidth="1"/>
    <col min="6" max="6" width="14.734375" customWidth="1"/>
    <col min="7" max="7" width="12.41796875" customWidth="1"/>
    <col min="10" max="10" width="10.20703125" customWidth="1"/>
    <col min="12" max="12" width="11" customWidth="1"/>
  </cols>
  <sheetData>
    <row r="1" spans="2:16" ht="19.5" thickBot="1" x14ac:dyDescent="0.75">
      <c r="B1" s="13" t="s">
        <v>3956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</row>
    <row r="2" spans="2:16" ht="14.7" thickTop="1" x14ac:dyDescent="0.55000000000000004"/>
    <row r="3" spans="2:16" s="10" customFormat="1" ht="20.399999999999999" x14ac:dyDescent="0.75">
      <c r="C3" s="11" t="s">
        <v>3948</v>
      </c>
      <c r="G3" s="11" t="s">
        <v>3950</v>
      </c>
      <c r="M3" s="11" t="s">
        <v>3954</v>
      </c>
    </row>
    <row r="4" spans="2:16" x14ac:dyDescent="0.55000000000000004">
      <c r="C4" s="8" t="s">
        <v>0</v>
      </c>
      <c r="G4" s="8" t="s">
        <v>24</v>
      </c>
      <c r="M4" s="8" t="s">
        <v>20</v>
      </c>
    </row>
    <row r="19" spans="2:3" x14ac:dyDescent="0.55000000000000004">
      <c r="B19" s="12"/>
      <c r="C19" s="7"/>
    </row>
  </sheetData>
  <sheetProtection sheet="1" objects="1" scenarios="1" selectLockedCells="1"/>
  <mergeCells count="1">
    <mergeCell ref="B1:P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2E0E8F4-D693-4465-B86E-222E50464BF6}">
          <x14:formula1>
            <xm:f>Validation!$D$2:$D$11</xm:f>
          </x14:formula1>
          <xm:sqref>C4</xm:sqref>
        </x14:dataValidation>
        <x14:dataValidation type="list" allowBlank="1" showInputMessage="1" showErrorMessage="1" xr:uid="{BBA9AF89-C2A3-4E20-A7F9-6528758C69E8}">
          <x14:formula1>
            <xm:f>Data_Validation!$H$2:$H$112</xm:f>
          </x14:formula1>
          <xm:sqref>G4</xm:sqref>
        </x14:dataValidation>
        <x14:dataValidation type="list" allowBlank="1" showInputMessage="1" showErrorMessage="1" xr:uid="{B65CF684-9230-4B3C-B8EA-296F58C198F5}">
          <x14:formula1>
            <xm:f>Data_Validation!$K$2:$K$6</xm:f>
          </x14:formula1>
          <xm:sqref>M4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7B8B-3BC3-40A9-9595-F34316751742}">
  <dimension ref="A1:M132"/>
  <sheetViews>
    <sheetView topLeftCell="C1" workbookViewId="0">
      <selection activeCell="M2" sqref="M2"/>
    </sheetView>
  </sheetViews>
  <sheetFormatPr defaultRowHeight="14.4" x14ac:dyDescent="0.55000000000000004"/>
  <cols>
    <col min="1" max="1" width="25.26171875" bestFit="1" customWidth="1"/>
    <col min="2" max="2" width="19.68359375" bestFit="1" customWidth="1"/>
    <col min="3" max="3" width="4.62890625" customWidth="1"/>
    <col min="4" max="4" width="25.26171875" bestFit="1" customWidth="1"/>
    <col min="5" max="5" width="5" bestFit="1" customWidth="1"/>
    <col min="7" max="8" width="28.15625" bestFit="1" customWidth="1"/>
    <col min="10" max="10" width="31" bestFit="1" customWidth="1"/>
    <col min="11" max="11" width="21.62890625" bestFit="1" customWidth="1"/>
  </cols>
  <sheetData>
    <row r="1" spans="1:13" x14ac:dyDescent="0.55000000000000004">
      <c r="A1" t="s">
        <v>3</v>
      </c>
      <c r="B1" t="s">
        <v>3946</v>
      </c>
      <c r="D1" t="s">
        <v>3947</v>
      </c>
      <c r="G1" t="s">
        <v>13</v>
      </c>
      <c r="H1" t="s">
        <v>3952</v>
      </c>
      <c r="J1" t="s">
        <v>7</v>
      </c>
      <c r="K1" t="s">
        <v>3953</v>
      </c>
    </row>
    <row r="2" spans="1:13" x14ac:dyDescent="0.55000000000000004">
      <c r="A2" t="str" cm="1">
        <f t="array" ref="A2:A12">_xlfn.UNIQUE(jobs[job_title_short])</f>
        <v>Data Analyst</v>
      </c>
      <c r="B2" cm="1">
        <f t="array" ref="B2">COUNT(
  IF(
    (jobs[job_country]=country)*
    (jobs[job_title_short]=A2)*
    (ISNUMBER(SEARCH(type,jobs[job_schedule_type]))),
    jobs[salary_year_avg]
    )
)</f>
        <v>3053</v>
      </c>
      <c r="D2" t="str" cm="1">
        <f t="array" ref="D2:E11">_xlfn._xlws.SORT(A2:B11,2,-1,)</f>
        <v>Data Analyst</v>
      </c>
      <c r="E2">
        <v>3053</v>
      </c>
      <c r="G2" t="str" cm="1">
        <f t="array" ref="G2:G132">_xlfn.UNIQUE(jobs[job_country])</f>
        <v>United States</v>
      </c>
      <c r="H2" cm="1">
        <f t="array" ref="H2:H132">_xlfn._xlws.SORT(_xlfn.ANCHORARRAY(G2))</f>
        <v>0</v>
      </c>
      <c r="J2" t="str" cm="1">
        <f t="array" ref="J2:J13">_xlfn.UNIQUE(jobs[job_schedule_type])</f>
        <v>Full-time and Part-time</v>
      </c>
      <c r="K2" t="str" cm="1">
        <f t="array" ref="K2:K5">_xlfn._xlws.FILTER(_xlfn.ANCHORARRAY(J2),NOT(ISNUMBER(SEARCH("and",_xlfn.ANCHORARRAY(J2))))*(_xlfn.ANCHORARRAY(J2)&lt;&gt;0))</f>
        <v>Full-time</v>
      </c>
      <c r="M2" s="9">
        <f>_xlfn.XLOOKUP(title,D2:D11,E2:E11,"No Results")</f>
        <v>3053</v>
      </c>
    </row>
    <row r="3" spans="1:13" x14ac:dyDescent="0.55000000000000004">
      <c r="A3" t="str">
        <v>Data Engineer</v>
      </c>
      <c r="B3" cm="1">
        <f t="array" ref="B3">COUNT(
  IF(
    (jobs[job_country]=country)*
    (jobs[job_title_short]=A3)*
    (ISNUMBER(SEARCH(type,jobs[job_schedule_type]))),
    jobs[salary_year_avg]
    )
)</f>
        <v>2740</v>
      </c>
      <c r="D3" t="str">
        <v>Data Engineer</v>
      </c>
      <c r="E3">
        <v>2740</v>
      </c>
      <c r="G3" t="str">
        <v>Turkey</v>
      </c>
      <c r="H3" t="str">
        <v>Afghanistan</v>
      </c>
      <c r="J3" t="str">
        <v>Full-time</v>
      </c>
      <c r="K3" t="str">
        <v>Contractor</v>
      </c>
    </row>
    <row r="4" spans="1:13" x14ac:dyDescent="0.55000000000000004">
      <c r="A4" t="str">
        <v>Senior Data Analyst</v>
      </c>
      <c r="B4" cm="1">
        <f t="array" ref="B4">COUNT(
  IF(
    (jobs[job_country]=country)*
    (jobs[job_title_short]=A4)*
    (ISNUMBER(SEARCH(type,jobs[job_schedule_type]))),
    jobs[salary_year_avg]
    )
)</f>
        <v>522</v>
      </c>
      <c r="D4" t="str">
        <v>Data Scientist</v>
      </c>
      <c r="E4">
        <v>1508</v>
      </c>
      <c r="G4" t="str">
        <v>Macedonia (FYROM)</v>
      </c>
      <c r="H4" t="str">
        <v>Albania</v>
      </c>
      <c r="J4" t="str">
        <v>Contractor</v>
      </c>
      <c r="K4" t="str">
        <v>Part-time</v>
      </c>
    </row>
    <row r="5" spans="1:13" x14ac:dyDescent="0.55000000000000004">
      <c r="A5" t="str">
        <v>Senior Data Scientist</v>
      </c>
      <c r="B5" cm="1">
        <f t="array" ref="B5">COUNT(
  IF(
    (jobs[job_country]=country)*
    (jobs[job_title_short]=A5)*
    (ISNUMBER(SEARCH(type,jobs[job_schedule_type]))),
    jobs[salary_year_avg]
    )
)</f>
        <v>493</v>
      </c>
      <c r="D5" t="str">
        <v>Senior Data Engineer</v>
      </c>
      <c r="E5">
        <v>783</v>
      </c>
      <c r="G5" t="str">
        <v>Bahrain</v>
      </c>
      <c r="H5" t="str">
        <v>Algeria</v>
      </c>
      <c r="J5" t="str">
        <v>Part-time</v>
      </c>
      <c r="K5" t="str">
        <v>Internship</v>
      </c>
    </row>
    <row r="6" spans="1:13" x14ac:dyDescent="0.55000000000000004">
      <c r="A6" t="str">
        <v>Data Scientist</v>
      </c>
      <c r="B6" cm="1">
        <f t="array" ref="B6">COUNT(
  IF(
    (jobs[job_country]=country)*
    (jobs[job_title_short]=A6)*
    (ISNUMBER(SEARCH(type,jobs[job_schedule_type]))),
    jobs[salary_year_avg]
    )
)</f>
        <v>1508</v>
      </c>
      <c r="D6" t="str">
        <v>Senior Data Analyst</v>
      </c>
      <c r="E6">
        <v>522</v>
      </c>
      <c r="G6" t="str">
        <v>Nepal</v>
      </c>
      <c r="H6" t="str">
        <v>Argentina</v>
      </c>
      <c r="J6" t="str">
        <v>Internship</v>
      </c>
    </row>
    <row r="7" spans="1:13" x14ac:dyDescent="0.55000000000000004">
      <c r="A7" t="str">
        <v>Senior Data Engineer</v>
      </c>
      <c r="B7" cm="1">
        <f t="array" ref="B7">COUNT(
  IF(
    (jobs[job_country]=country)*
    (jobs[job_title_short]=A7)*
    (ISNUMBER(SEARCH(type,jobs[job_schedule_type]))),
    jobs[salary_year_avg]
    )
)</f>
        <v>783</v>
      </c>
      <c r="D7" t="str">
        <v>Business Analyst</v>
      </c>
      <c r="E7">
        <v>510</v>
      </c>
      <c r="G7" t="str">
        <v>Dominican Republic</v>
      </c>
      <c r="H7" t="str">
        <v>Armenia</v>
      </c>
      <c r="J7" t="str">
        <v>Full-time and Contractor</v>
      </c>
    </row>
    <row r="8" spans="1:13" x14ac:dyDescent="0.55000000000000004">
      <c r="A8" t="str">
        <v>Software Engineer</v>
      </c>
      <c r="B8" cm="1">
        <f t="array" ref="B8">COUNT(
  IF(
    (jobs[job_country]=country)*
    (jobs[job_title_short]=A8)*
    (ISNUMBER(SEARCH(type,jobs[job_schedule_type]))),
    jobs[salary_year_avg]
    )
)</f>
        <v>364</v>
      </c>
      <c r="D8" t="str">
        <v>Senior Data Scientist</v>
      </c>
      <c r="E8">
        <v>493</v>
      </c>
      <c r="G8" t="str">
        <v>Algeria</v>
      </c>
      <c r="H8" t="str">
        <v>Australia</v>
      </c>
      <c r="J8">
        <v>0</v>
      </c>
    </row>
    <row r="9" spans="1:13" x14ac:dyDescent="0.55000000000000004">
      <c r="A9" t="str">
        <v>Machine Learning Engineer</v>
      </c>
      <c r="B9" cm="1">
        <f t="array" ref="B9">COUNT(
  IF(
    (jobs[job_country]=country)*
    (jobs[job_title_short]=A9)*
    (ISNUMBER(SEARCH(type,jobs[job_schedule_type]))),
    jobs[salary_year_avg]
    )
)</f>
        <v>291</v>
      </c>
      <c r="D9" t="str">
        <v>Software Engineer</v>
      </c>
      <c r="E9">
        <v>364</v>
      </c>
      <c r="G9" t="str">
        <v>Chile</v>
      </c>
      <c r="H9" t="str">
        <v>Austria</v>
      </c>
      <c r="J9" t="str">
        <v>Full-time and Internship</v>
      </c>
    </row>
    <row r="10" spans="1:13" x14ac:dyDescent="0.55000000000000004">
      <c r="A10" t="str">
        <v>Cloud Engineer</v>
      </c>
      <c r="B10" cm="1">
        <f t="array" ref="B10">COUNT(
  IF(
    (jobs[job_country]=country)*
    (jobs[job_title_short]=A10)*
    (ISNUMBER(SEARCH(type,jobs[job_schedule_type]))),
    jobs[salary_year_avg]
    )
)</f>
        <v>67</v>
      </c>
      <c r="D10" t="str">
        <v>Machine Learning Engineer</v>
      </c>
      <c r="E10">
        <v>291</v>
      </c>
      <c r="G10" t="str">
        <v>Tanzania</v>
      </c>
      <c r="H10" t="str">
        <v>Azerbaijan</v>
      </c>
      <c r="J10" t="str">
        <v>Full-time, Part-time, and Contractor</v>
      </c>
    </row>
    <row r="11" spans="1:13" x14ac:dyDescent="0.55000000000000004">
      <c r="A11" t="str">
        <v>Business Analyst</v>
      </c>
      <c r="B11" cm="1">
        <f t="array" ref="B11">COUNT(
  IF(
    (jobs[job_country]=country)*
    (jobs[job_title_short]=A11)*
    (ISNUMBER(SEARCH(type,jobs[job_schedule_type]))),
    jobs[salary_year_avg]
    )
)</f>
        <v>510</v>
      </c>
      <c r="D11" t="str">
        <v>Cloud Engineer</v>
      </c>
      <c r="E11">
        <v>67</v>
      </c>
      <c r="G11" t="str">
        <v>Puerto Rico</v>
      </c>
      <c r="H11" t="str">
        <v>Bahamas</v>
      </c>
      <c r="J11" t="str">
        <v>Part-time and Contractor</v>
      </c>
      <c r="K11">
        <f>SEARCH("Part-time",J11)</f>
        <v>1</v>
      </c>
    </row>
    <row r="12" spans="1:13" x14ac:dyDescent="0.55000000000000004">
      <c r="A12">
        <v>0</v>
      </c>
      <c r="G12" t="str">
        <v>Australia</v>
      </c>
      <c r="H12" t="str">
        <v>Bahrain</v>
      </c>
      <c r="J12" t="str">
        <v>Part-time and Internship</v>
      </c>
      <c r="K12">
        <f t="shared" ref="K12:K13" si="0">SEARCH("Part-time",J12)</f>
        <v>1</v>
      </c>
    </row>
    <row r="13" spans="1:13" x14ac:dyDescent="0.55000000000000004">
      <c r="G13" t="str">
        <v>Mexico</v>
      </c>
      <c r="H13" t="str">
        <v>Bangladesh</v>
      </c>
      <c r="J13" t="str">
        <v>Full-time, Part-time, and Internship</v>
      </c>
      <c r="K13">
        <f t="shared" si="0"/>
        <v>12</v>
      </c>
    </row>
    <row r="14" spans="1:13" x14ac:dyDescent="0.55000000000000004">
      <c r="G14" t="str">
        <v>El Salvador</v>
      </c>
      <c r="H14" t="str">
        <v>Barbados</v>
      </c>
      <c r="K14" t="e">
        <f>SEARCH("Part-time",J14)</f>
        <v>#VALUE!</v>
      </c>
    </row>
    <row r="15" spans="1:13" x14ac:dyDescent="0.55000000000000004">
      <c r="G15" t="str">
        <v>Cameroon</v>
      </c>
      <c r="H15" t="str">
        <v>Belarus</v>
      </c>
    </row>
    <row r="16" spans="1:13" x14ac:dyDescent="0.55000000000000004">
      <c r="G16" t="str">
        <v>Slovakia</v>
      </c>
      <c r="H16" t="str">
        <v>Benin</v>
      </c>
    </row>
    <row r="17" spans="7:8" x14ac:dyDescent="0.55000000000000004">
      <c r="G17" t="str">
        <v>Kazakhstan</v>
      </c>
      <c r="H17" t="str">
        <v>Bolivia</v>
      </c>
    </row>
    <row r="18" spans="7:8" x14ac:dyDescent="0.55000000000000004">
      <c r="G18" t="str">
        <v>Venezuela</v>
      </c>
      <c r="H18" t="str">
        <v>Brazil</v>
      </c>
    </row>
    <row r="19" spans="7:8" x14ac:dyDescent="0.55000000000000004">
      <c r="G19" t="str">
        <v>Bolivia</v>
      </c>
      <c r="H19" t="str">
        <v>Brunei</v>
      </c>
    </row>
    <row r="20" spans="7:8" x14ac:dyDescent="0.55000000000000004">
      <c r="G20" t="str">
        <v>Cambodia</v>
      </c>
      <c r="H20" t="str">
        <v>Cambodia</v>
      </c>
    </row>
    <row r="21" spans="7:8" x14ac:dyDescent="0.55000000000000004">
      <c r="G21" t="str">
        <v>Oman</v>
      </c>
      <c r="H21" t="str">
        <v>Cameroon</v>
      </c>
    </row>
    <row r="22" spans="7:8" x14ac:dyDescent="0.55000000000000004">
      <c r="G22" t="str">
        <v>Kuwait</v>
      </c>
      <c r="H22" t="str">
        <v>Canada</v>
      </c>
    </row>
    <row r="23" spans="7:8" x14ac:dyDescent="0.55000000000000004">
      <c r="G23" t="str">
        <v>Sudan</v>
      </c>
      <c r="H23" t="str">
        <v>Cayman Islands</v>
      </c>
    </row>
    <row r="24" spans="7:8" x14ac:dyDescent="0.55000000000000004">
      <c r="G24" t="str">
        <v>Bahamas</v>
      </c>
      <c r="H24" t="str">
        <v>Chile</v>
      </c>
    </row>
    <row r="25" spans="7:8" x14ac:dyDescent="0.55000000000000004">
      <c r="G25" t="str">
        <v>Barbados</v>
      </c>
      <c r="H25" t="str">
        <v>Colombia</v>
      </c>
    </row>
    <row r="26" spans="7:8" x14ac:dyDescent="0.55000000000000004">
      <c r="G26" t="str">
        <v>Paraguay</v>
      </c>
      <c r="H26" t="str">
        <v>Congo, Democratic Republic of the</v>
      </c>
    </row>
    <row r="27" spans="7:8" x14ac:dyDescent="0.55000000000000004">
      <c r="G27" t="str">
        <v>Guyana</v>
      </c>
      <c r="H27" t="str">
        <v>Costa Rica</v>
      </c>
    </row>
    <row r="28" spans="7:8" x14ac:dyDescent="0.55000000000000004">
      <c r="G28">
        <v>0</v>
      </c>
      <c r="H28" t="str">
        <v>Cyprus</v>
      </c>
    </row>
    <row r="29" spans="7:8" x14ac:dyDescent="0.55000000000000004">
      <c r="G29" t="str">
        <v>U.S. Virgin Islands</v>
      </c>
      <c r="H29" t="str">
        <v>Czechia</v>
      </c>
    </row>
    <row r="30" spans="7:8" x14ac:dyDescent="0.55000000000000004">
      <c r="G30" t="str">
        <v>Northern Mariana Islands</v>
      </c>
      <c r="H30" t="str">
        <v>Denmark</v>
      </c>
    </row>
    <row r="31" spans="7:8" x14ac:dyDescent="0.55000000000000004">
      <c r="G31" t="str">
        <v>Kenya</v>
      </c>
      <c r="H31" t="str">
        <v>Dominican Republic</v>
      </c>
    </row>
    <row r="32" spans="7:8" x14ac:dyDescent="0.55000000000000004">
      <c r="G32" t="str">
        <v>Indonesia</v>
      </c>
      <c r="H32" t="str">
        <v>Ecuador</v>
      </c>
    </row>
    <row r="33" spans="7:8" x14ac:dyDescent="0.55000000000000004">
      <c r="G33" t="str">
        <v>Serbia</v>
      </c>
      <c r="H33" t="str">
        <v>Egypt</v>
      </c>
    </row>
    <row r="34" spans="7:8" x14ac:dyDescent="0.55000000000000004">
      <c r="G34" t="str">
        <v>Sri Lanka</v>
      </c>
      <c r="H34" t="str">
        <v>El Salvador</v>
      </c>
    </row>
    <row r="35" spans="7:8" x14ac:dyDescent="0.55000000000000004">
      <c r="G35" t="str">
        <v>Pakistan</v>
      </c>
      <c r="H35" t="str">
        <v>Estonia</v>
      </c>
    </row>
    <row r="36" spans="7:8" x14ac:dyDescent="0.55000000000000004">
      <c r="G36" t="str">
        <v>Hungary</v>
      </c>
      <c r="H36" t="str">
        <v>Ethiopia</v>
      </c>
    </row>
    <row r="37" spans="7:8" x14ac:dyDescent="0.55000000000000004">
      <c r="G37" t="str">
        <v>Nicaragua</v>
      </c>
      <c r="H37" t="str">
        <v>Finland</v>
      </c>
    </row>
    <row r="38" spans="7:8" x14ac:dyDescent="0.55000000000000004">
      <c r="G38" t="str">
        <v>Montenegro</v>
      </c>
      <c r="H38" t="str">
        <v>France</v>
      </c>
    </row>
    <row r="39" spans="7:8" x14ac:dyDescent="0.55000000000000004">
      <c r="G39" t="str">
        <v>Guam</v>
      </c>
      <c r="H39" t="str">
        <v>Germany</v>
      </c>
    </row>
    <row r="40" spans="7:8" x14ac:dyDescent="0.55000000000000004">
      <c r="G40" t="str">
        <v>Lesotho</v>
      </c>
      <c r="H40" t="str">
        <v>Ghana</v>
      </c>
    </row>
    <row r="41" spans="7:8" x14ac:dyDescent="0.55000000000000004">
      <c r="G41" t="str">
        <v>India</v>
      </c>
      <c r="H41" t="str">
        <v>Greece</v>
      </c>
    </row>
    <row r="42" spans="7:8" x14ac:dyDescent="0.55000000000000004">
      <c r="G42" t="str">
        <v>Bangladesh</v>
      </c>
      <c r="H42" t="str">
        <v>Guadeloupe</v>
      </c>
    </row>
    <row r="43" spans="7:8" x14ac:dyDescent="0.55000000000000004">
      <c r="G43" t="str">
        <v>Peru</v>
      </c>
      <c r="H43" t="str">
        <v>Guam</v>
      </c>
    </row>
    <row r="44" spans="7:8" x14ac:dyDescent="0.55000000000000004">
      <c r="G44" t="str">
        <v>Panama</v>
      </c>
      <c r="H44" t="str">
        <v>Guatemala</v>
      </c>
    </row>
    <row r="45" spans="7:8" x14ac:dyDescent="0.55000000000000004">
      <c r="G45" t="str">
        <v>Albania</v>
      </c>
      <c r="H45" t="str">
        <v>Guyana</v>
      </c>
    </row>
    <row r="46" spans="7:8" x14ac:dyDescent="0.55000000000000004">
      <c r="G46" t="str">
        <v>South Korea</v>
      </c>
      <c r="H46" t="str">
        <v>Haiti</v>
      </c>
    </row>
    <row r="47" spans="7:8" x14ac:dyDescent="0.55000000000000004">
      <c r="G47" t="str">
        <v>South Africa</v>
      </c>
      <c r="H47" t="str">
        <v>Honduras</v>
      </c>
    </row>
    <row r="48" spans="7:8" x14ac:dyDescent="0.55000000000000004">
      <c r="G48" t="str">
        <v>New Zealand</v>
      </c>
      <c r="H48" t="str">
        <v>Hong Kong</v>
      </c>
    </row>
    <row r="49" spans="7:8" x14ac:dyDescent="0.55000000000000004">
      <c r="G49" t="str">
        <v>Latvia</v>
      </c>
      <c r="H49" t="str">
        <v>Hungary</v>
      </c>
    </row>
    <row r="50" spans="7:8" x14ac:dyDescent="0.55000000000000004">
      <c r="G50" t="str">
        <v>Kyrgyzstan</v>
      </c>
      <c r="H50" t="str">
        <v>Iceland</v>
      </c>
    </row>
    <row r="51" spans="7:8" x14ac:dyDescent="0.55000000000000004">
      <c r="G51" t="str">
        <v>Brazil</v>
      </c>
      <c r="H51" t="str">
        <v>India</v>
      </c>
    </row>
    <row r="52" spans="7:8" x14ac:dyDescent="0.55000000000000004">
      <c r="G52" t="str">
        <v>Estonia</v>
      </c>
      <c r="H52" t="str">
        <v>Indonesia</v>
      </c>
    </row>
    <row r="53" spans="7:8" x14ac:dyDescent="0.55000000000000004">
      <c r="G53" t="str">
        <v>Canada</v>
      </c>
      <c r="H53" t="str">
        <v>Ireland</v>
      </c>
    </row>
    <row r="54" spans="7:8" x14ac:dyDescent="0.55000000000000004">
      <c r="G54" t="str">
        <v>Taiwan</v>
      </c>
      <c r="H54" t="str">
        <v>Israel</v>
      </c>
    </row>
    <row r="55" spans="7:8" x14ac:dyDescent="0.55000000000000004">
      <c r="G55" t="str">
        <v>Italy</v>
      </c>
      <c r="H55" t="str">
        <v>Italy</v>
      </c>
    </row>
    <row r="56" spans="7:8" x14ac:dyDescent="0.55000000000000004">
      <c r="G56" t="str">
        <v>Uruguay</v>
      </c>
      <c r="H56" t="str">
        <v>Jamaica</v>
      </c>
    </row>
    <row r="57" spans="7:8" x14ac:dyDescent="0.55000000000000004">
      <c r="G57" t="str">
        <v>Namibia</v>
      </c>
      <c r="H57" t="str">
        <v>Japan</v>
      </c>
    </row>
    <row r="58" spans="7:8" x14ac:dyDescent="0.55000000000000004">
      <c r="G58" t="str">
        <v>Philippines</v>
      </c>
      <c r="H58" t="str">
        <v>Jordan</v>
      </c>
    </row>
    <row r="59" spans="7:8" x14ac:dyDescent="0.55000000000000004">
      <c r="G59" t="str">
        <v>Myanmar</v>
      </c>
      <c r="H59" t="str">
        <v>Kazakhstan</v>
      </c>
    </row>
    <row r="60" spans="7:8" x14ac:dyDescent="0.55000000000000004">
      <c r="G60" t="str">
        <v>Mauritius</v>
      </c>
      <c r="H60" t="str">
        <v>Kenya</v>
      </c>
    </row>
    <row r="61" spans="7:8" x14ac:dyDescent="0.55000000000000004">
      <c r="G61" t="str">
        <v>Ukraine</v>
      </c>
      <c r="H61" t="str">
        <v>Kuwait</v>
      </c>
    </row>
    <row r="62" spans="7:8" x14ac:dyDescent="0.55000000000000004">
      <c r="G62" t="str">
        <v>Czechia</v>
      </c>
      <c r="H62" t="str">
        <v>Kyrgyzstan</v>
      </c>
    </row>
    <row r="63" spans="7:8" x14ac:dyDescent="0.55000000000000004">
      <c r="G63" t="str">
        <v>Mali</v>
      </c>
      <c r="H63" t="str">
        <v>Laos</v>
      </c>
    </row>
    <row r="64" spans="7:8" x14ac:dyDescent="0.55000000000000004">
      <c r="G64" t="str">
        <v>Brunei</v>
      </c>
      <c r="H64" t="str">
        <v>Latvia</v>
      </c>
    </row>
    <row r="65" spans="7:8" x14ac:dyDescent="0.55000000000000004">
      <c r="G65" t="str">
        <v>France</v>
      </c>
      <c r="H65" t="str">
        <v>Lebanon</v>
      </c>
    </row>
    <row r="66" spans="7:8" x14ac:dyDescent="0.55000000000000004">
      <c r="G66" t="str">
        <v>Finland</v>
      </c>
      <c r="H66" t="str">
        <v>Lesotho</v>
      </c>
    </row>
    <row r="67" spans="7:8" x14ac:dyDescent="0.55000000000000004">
      <c r="G67" t="str">
        <v>Armenia</v>
      </c>
      <c r="H67" t="str">
        <v>Libya</v>
      </c>
    </row>
    <row r="68" spans="7:8" x14ac:dyDescent="0.55000000000000004">
      <c r="G68" t="str">
        <v>Singapore</v>
      </c>
      <c r="H68" t="str">
        <v>Lithuania</v>
      </c>
    </row>
    <row r="69" spans="7:8" x14ac:dyDescent="0.55000000000000004">
      <c r="G69" t="str">
        <v>Azerbaijan</v>
      </c>
      <c r="H69" t="str">
        <v>Luxembourg</v>
      </c>
    </row>
    <row r="70" spans="7:8" x14ac:dyDescent="0.55000000000000004">
      <c r="G70" t="str">
        <v>Laos</v>
      </c>
      <c r="H70" t="str">
        <v>Macedonia (FYROM)</v>
      </c>
    </row>
    <row r="71" spans="7:8" x14ac:dyDescent="0.55000000000000004">
      <c r="G71" t="str">
        <v>Trinidad and Tobago</v>
      </c>
      <c r="H71" t="str">
        <v>Malawi</v>
      </c>
    </row>
    <row r="72" spans="7:8" x14ac:dyDescent="0.55000000000000004">
      <c r="G72" t="str">
        <v>Tunisia</v>
      </c>
      <c r="H72" t="str">
        <v>Malaysia</v>
      </c>
    </row>
    <row r="73" spans="7:8" x14ac:dyDescent="0.55000000000000004">
      <c r="G73" t="str">
        <v>Ecuador</v>
      </c>
      <c r="H73" t="str">
        <v>Mali</v>
      </c>
    </row>
    <row r="74" spans="7:8" x14ac:dyDescent="0.55000000000000004">
      <c r="G74" t="str">
        <v>Jamaica</v>
      </c>
      <c r="H74" t="str">
        <v>Malta</v>
      </c>
    </row>
    <row r="75" spans="7:8" x14ac:dyDescent="0.55000000000000004">
      <c r="G75" t="str">
        <v>United Kingdom</v>
      </c>
      <c r="H75" t="str">
        <v>Mauritius</v>
      </c>
    </row>
    <row r="76" spans="7:8" x14ac:dyDescent="0.55000000000000004">
      <c r="G76" t="str">
        <v>Cayman Islands</v>
      </c>
      <c r="H76" t="str">
        <v>Mexico</v>
      </c>
    </row>
    <row r="77" spans="7:8" x14ac:dyDescent="0.55000000000000004">
      <c r="G77" t="str">
        <v>Hong Kong</v>
      </c>
      <c r="H77" t="str">
        <v>Moldova</v>
      </c>
    </row>
    <row r="78" spans="7:8" x14ac:dyDescent="0.55000000000000004">
      <c r="G78" t="str">
        <v>Malaysia</v>
      </c>
      <c r="H78" t="str">
        <v>Mongolia</v>
      </c>
    </row>
    <row r="79" spans="7:8" x14ac:dyDescent="0.55000000000000004">
      <c r="G79" t="str">
        <v>Egypt</v>
      </c>
      <c r="H79" t="str">
        <v>Montenegro</v>
      </c>
    </row>
    <row r="80" spans="7:8" x14ac:dyDescent="0.55000000000000004">
      <c r="G80" t="str">
        <v>Morocco</v>
      </c>
      <c r="H80" t="str">
        <v>Morocco</v>
      </c>
    </row>
    <row r="81" spans="7:8" x14ac:dyDescent="0.55000000000000004">
      <c r="G81" t="str">
        <v>Colombia</v>
      </c>
      <c r="H81" t="str">
        <v>Mozambique</v>
      </c>
    </row>
    <row r="82" spans="7:8" x14ac:dyDescent="0.55000000000000004">
      <c r="G82" t="str">
        <v>Nigeria</v>
      </c>
      <c r="H82" t="str">
        <v>Myanmar</v>
      </c>
    </row>
    <row r="83" spans="7:8" x14ac:dyDescent="0.55000000000000004">
      <c r="G83" t="str">
        <v>Cyprus</v>
      </c>
      <c r="H83" t="str">
        <v>Namibia</v>
      </c>
    </row>
    <row r="84" spans="7:8" x14ac:dyDescent="0.55000000000000004">
      <c r="G84" t="str">
        <v>Malta</v>
      </c>
      <c r="H84" t="str">
        <v>Nepal</v>
      </c>
    </row>
    <row r="85" spans="7:8" x14ac:dyDescent="0.55000000000000004">
      <c r="G85" t="str">
        <v>Costa Rica</v>
      </c>
      <c r="H85" t="str">
        <v>Netherlands</v>
      </c>
    </row>
    <row r="86" spans="7:8" x14ac:dyDescent="0.55000000000000004">
      <c r="G86" t="str">
        <v>United Arab Emirates</v>
      </c>
      <c r="H86" t="str">
        <v>New Zealand</v>
      </c>
    </row>
    <row r="87" spans="7:8" x14ac:dyDescent="0.55000000000000004">
      <c r="G87" t="str">
        <v>Somalia</v>
      </c>
      <c r="H87" t="str">
        <v>Nicaragua</v>
      </c>
    </row>
    <row r="88" spans="7:8" x14ac:dyDescent="0.55000000000000004">
      <c r="G88" t="str">
        <v>Jordan</v>
      </c>
      <c r="H88" t="str">
        <v>Nigeria</v>
      </c>
    </row>
    <row r="89" spans="7:8" x14ac:dyDescent="0.55000000000000004">
      <c r="G89" t="str">
        <v>Zimbabwe</v>
      </c>
      <c r="H89" t="str">
        <v>Northern Mariana Islands</v>
      </c>
    </row>
    <row r="90" spans="7:8" x14ac:dyDescent="0.55000000000000004">
      <c r="G90" t="str">
        <v>Moldova</v>
      </c>
      <c r="H90" t="str">
        <v>Norway</v>
      </c>
    </row>
    <row r="91" spans="7:8" x14ac:dyDescent="0.55000000000000004">
      <c r="G91" t="str">
        <v>Japan</v>
      </c>
      <c r="H91" t="str">
        <v>Oman</v>
      </c>
    </row>
    <row r="92" spans="7:8" x14ac:dyDescent="0.55000000000000004">
      <c r="G92" t="str">
        <v>Belarus</v>
      </c>
      <c r="H92" t="str">
        <v>Pakistan</v>
      </c>
    </row>
    <row r="93" spans="7:8" x14ac:dyDescent="0.55000000000000004">
      <c r="G93" t="str">
        <v>Israel</v>
      </c>
      <c r="H93" t="str">
        <v>Palestine</v>
      </c>
    </row>
    <row r="94" spans="7:8" x14ac:dyDescent="0.55000000000000004">
      <c r="G94" t="str">
        <v>Netherlands</v>
      </c>
      <c r="H94" t="str">
        <v>Panama</v>
      </c>
    </row>
    <row r="95" spans="7:8" x14ac:dyDescent="0.55000000000000004">
      <c r="G95" t="str">
        <v>Iceland</v>
      </c>
      <c r="H95" t="str">
        <v>Paraguay</v>
      </c>
    </row>
    <row r="96" spans="7:8" x14ac:dyDescent="0.55000000000000004">
      <c r="G96" t="str">
        <v>Congo, Democratic Republic of the</v>
      </c>
      <c r="H96" t="str">
        <v>Peru</v>
      </c>
    </row>
    <row r="97" spans="7:8" x14ac:dyDescent="0.55000000000000004">
      <c r="G97" t="str">
        <v>Lebanon</v>
      </c>
      <c r="H97" t="str">
        <v>Philippines</v>
      </c>
    </row>
    <row r="98" spans="7:8" x14ac:dyDescent="0.55000000000000004">
      <c r="G98" t="str">
        <v>Switzerland</v>
      </c>
      <c r="H98" t="str">
        <v>Poland</v>
      </c>
    </row>
    <row r="99" spans="7:8" x14ac:dyDescent="0.55000000000000004">
      <c r="G99" t="str">
        <v>Benin</v>
      </c>
      <c r="H99" t="str">
        <v>Portugal</v>
      </c>
    </row>
    <row r="100" spans="7:8" x14ac:dyDescent="0.55000000000000004">
      <c r="G100" t="str">
        <v>Russia</v>
      </c>
      <c r="H100" t="str">
        <v>Puerto Rico</v>
      </c>
    </row>
    <row r="101" spans="7:8" x14ac:dyDescent="0.55000000000000004">
      <c r="G101" t="str">
        <v>Slovenia</v>
      </c>
      <c r="H101" t="str">
        <v>Qatar</v>
      </c>
    </row>
    <row r="102" spans="7:8" x14ac:dyDescent="0.55000000000000004">
      <c r="G102" t="str">
        <v>Lithuania</v>
      </c>
      <c r="H102" t="str">
        <v>Romania</v>
      </c>
    </row>
    <row r="103" spans="7:8" x14ac:dyDescent="0.55000000000000004">
      <c r="G103" t="str">
        <v>Portugal</v>
      </c>
      <c r="H103" t="str">
        <v>Russia</v>
      </c>
    </row>
    <row r="104" spans="7:8" x14ac:dyDescent="0.55000000000000004">
      <c r="G104" t="str">
        <v>Denmark</v>
      </c>
      <c r="H104" t="str">
        <v>Rwanda</v>
      </c>
    </row>
    <row r="105" spans="7:8" x14ac:dyDescent="0.55000000000000004">
      <c r="G105" t="str">
        <v>Spain</v>
      </c>
      <c r="H105" t="str">
        <v>Saudi Arabia</v>
      </c>
    </row>
    <row r="106" spans="7:8" x14ac:dyDescent="0.55000000000000004">
      <c r="G106" t="str">
        <v>Ireland</v>
      </c>
      <c r="H106" t="str">
        <v>Serbia</v>
      </c>
    </row>
    <row r="107" spans="7:8" x14ac:dyDescent="0.55000000000000004">
      <c r="G107" t="str">
        <v>Guadeloupe</v>
      </c>
      <c r="H107" t="str">
        <v>Singapore</v>
      </c>
    </row>
    <row r="108" spans="7:8" x14ac:dyDescent="0.55000000000000004">
      <c r="G108" t="str">
        <v>Greece</v>
      </c>
      <c r="H108" t="str">
        <v>Slovakia</v>
      </c>
    </row>
    <row r="109" spans="7:8" x14ac:dyDescent="0.55000000000000004">
      <c r="G109" t="str">
        <v>Argentina</v>
      </c>
      <c r="H109" t="str">
        <v>Slovenia</v>
      </c>
    </row>
    <row r="110" spans="7:8" x14ac:dyDescent="0.55000000000000004">
      <c r="G110" t="str">
        <v>Germany</v>
      </c>
      <c r="H110" t="str">
        <v>Somalia</v>
      </c>
    </row>
    <row r="111" spans="7:8" x14ac:dyDescent="0.55000000000000004">
      <c r="G111" t="str">
        <v>Mozambique</v>
      </c>
      <c r="H111" t="str">
        <v>South Africa</v>
      </c>
    </row>
    <row r="112" spans="7:8" x14ac:dyDescent="0.55000000000000004">
      <c r="G112" t="str">
        <v>Malawi</v>
      </c>
      <c r="H112" t="str">
        <v>South Korea</v>
      </c>
    </row>
    <row r="113" spans="7:8" x14ac:dyDescent="0.55000000000000004">
      <c r="G113" t="str">
        <v>Austria</v>
      </c>
      <c r="H113" t="str">
        <v>Spain</v>
      </c>
    </row>
    <row r="114" spans="7:8" x14ac:dyDescent="0.55000000000000004">
      <c r="G114" t="str">
        <v>Thailand</v>
      </c>
      <c r="H114" t="str">
        <v>Sri Lanka</v>
      </c>
    </row>
    <row r="115" spans="7:8" x14ac:dyDescent="0.55000000000000004">
      <c r="G115" t="str">
        <v>Guatemala</v>
      </c>
      <c r="H115" t="str">
        <v>Sudan</v>
      </c>
    </row>
    <row r="116" spans="7:8" x14ac:dyDescent="0.55000000000000004">
      <c r="G116" t="str">
        <v>Ghana</v>
      </c>
      <c r="H116" t="str">
        <v>Suriname</v>
      </c>
    </row>
    <row r="117" spans="7:8" x14ac:dyDescent="0.55000000000000004">
      <c r="G117" t="str">
        <v>Poland</v>
      </c>
      <c r="H117" t="str">
        <v>Switzerland</v>
      </c>
    </row>
    <row r="118" spans="7:8" x14ac:dyDescent="0.55000000000000004">
      <c r="G118" t="str">
        <v>Uganda</v>
      </c>
      <c r="H118" t="str">
        <v>Taiwan</v>
      </c>
    </row>
    <row r="119" spans="7:8" x14ac:dyDescent="0.55000000000000004">
      <c r="G119" t="str">
        <v>Afghanistan</v>
      </c>
      <c r="H119" t="str">
        <v>Tanzania</v>
      </c>
    </row>
    <row r="120" spans="7:8" x14ac:dyDescent="0.55000000000000004">
      <c r="G120" t="str">
        <v>Norway</v>
      </c>
      <c r="H120" t="str">
        <v>Thailand</v>
      </c>
    </row>
    <row r="121" spans="7:8" x14ac:dyDescent="0.55000000000000004">
      <c r="G121" t="str">
        <v>Mongolia</v>
      </c>
      <c r="H121" t="str">
        <v>Trinidad and Tobago</v>
      </c>
    </row>
    <row r="122" spans="7:8" x14ac:dyDescent="0.55000000000000004">
      <c r="G122" t="str">
        <v>Libya</v>
      </c>
      <c r="H122" t="str">
        <v>Tunisia</v>
      </c>
    </row>
    <row r="123" spans="7:8" x14ac:dyDescent="0.55000000000000004">
      <c r="G123" t="str">
        <v>Haiti</v>
      </c>
      <c r="H123" t="str">
        <v>Turkey</v>
      </c>
    </row>
    <row r="124" spans="7:8" x14ac:dyDescent="0.55000000000000004">
      <c r="G124" t="str">
        <v>Suriname</v>
      </c>
      <c r="H124" t="str">
        <v>U.S. Virgin Islands</v>
      </c>
    </row>
    <row r="125" spans="7:8" x14ac:dyDescent="0.55000000000000004">
      <c r="G125" t="str">
        <v>Qatar</v>
      </c>
      <c r="H125" t="str">
        <v>Uganda</v>
      </c>
    </row>
    <row r="126" spans="7:8" x14ac:dyDescent="0.55000000000000004">
      <c r="G126" t="str">
        <v>Ethiopia</v>
      </c>
      <c r="H126" t="str">
        <v>Ukraine</v>
      </c>
    </row>
    <row r="127" spans="7:8" x14ac:dyDescent="0.55000000000000004">
      <c r="G127" t="str">
        <v>Rwanda</v>
      </c>
      <c r="H127" t="str">
        <v>United Arab Emirates</v>
      </c>
    </row>
    <row r="128" spans="7:8" x14ac:dyDescent="0.55000000000000004">
      <c r="G128" t="str">
        <v>Saudi Arabia</v>
      </c>
      <c r="H128" t="str">
        <v>United Kingdom</v>
      </c>
    </row>
    <row r="129" spans="7:8" x14ac:dyDescent="0.55000000000000004">
      <c r="G129" t="str">
        <v>Romania</v>
      </c>
      <c r="H129" t="str">
        <v>United States</v>
      </c>
    </row>
    <row r="130" spans="7:8" x14ac:dyDescent="0.55000000000000004">
      <c r="G130" t="str">
        <v>Honduras</v>
      </c>
      <c r="H130" t="str">
        <v>Uruguay</v>
      </c>
    </row>
    <row r="131" spans="7:8" x14ac:dyDescent="0.55000000000000004">
      <c r="G131" t="str">
        <v>Palestine</v>
      </c>
      <c r="H131" t="str">
        <v>Venezuela</v>
      </c>
    </row>
    <row r="132" spans="7:8" x14ac:dyDescent="0.55000000000000004">
      <c r="G132" t="str">
        <v>Luxembourg</v>
      </c>
      <c r="H132" t="str">
        <v>Zimbabwe</v>
      </c>
    </row>
  </sheetData>
  <dataValidations count="1">
    <dataValidation type="whole" allowBlank="1" showInputMessage="1" showErrorMessage="1" error="That is not a whole number or it’s not between 1 - 100" prompt="Input a number between 1 - 100" sqref="M3:O5" xr:uid="{E0AE76A0-B64B-4BC8-AE82-AFFA136BBABE}">
      <formula1>0</formula1>
      <formula2>100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0730-188C-4124-8F8F-E3D1E96598E5}">
  <dimension ref="A1:I11"/>
  <sheetViews>
    <sheetView workbookViewId="0">
      <selection activeCell="M2" sqref="M2"/>
    </sheetView>
  </sheetViews>
  <sheetFormatPr defaultRowHeight="14.4" x14ac:dyDescent="0.55000000000000004"/>
  <cols>
    <col min="1" max="1" width="25.26171875" bestFit="1" customWidth="1"/>
    <col min="4" max="4" width="25.26171875" bestFit="1" customWidth="1"/>
    <col min="9" max="9" width="13.83984375" bestFit="1" customWidth="1"/>
  </cols>
  <sheetData>
    <row r="1" spans="1:9" x14ac:dyDescent="0.55000000000000004">
      <c r="A1" t="s">
        <v>3</v>
      </c>
    </row>
    <row r="2" spans="1:9" x14ac:dyDescent="0.55000000000000004">
      <c r="A2" t="str" cm="1">
        <f t="array" ref="A2:A11">Data_Validation!D2:D11</f>
        <v>Data Analyst</v>
      </c>
      <c r="B2" cm="1">
        <f t="array" ref="B2">MEDIAN(
  IF(
    (jobs[job_title_short]=A2)*
    (jobs[salary_year_avg]&lt;&gt;0)*
    (jobs[job_country]=country)*
    (ISNUMBER(SEARCH(type,jobs[job_schedule_type]))),
    jobs[salary_year_avg]
  )
)</f>
        <v>93580</v>
      </c>
      <c r="D2" t="str" cm="1">
        <f t="array" ref="D2:E11">_xlfn._xlws.SORT(_xlfn._xlws.FILTER(A2:B11,ISNUMBER(B2:B11)),2,1)</f>
        <v>Data Analyst</v>
      </c>
      <c r="E2">
        <v>93580</v>
      </c>
      <c r="F2" t="e">
        <f t="shared" ref="F2:F11" si="0">IF($D2&lt;&gt;title,$E2,NA())</f>
        <v>#N/A</v>
      </c>
      <c r="G2">
        <f t="shared" ref="G2:G11" si="1">IF($D2=title,$E2,NA())</f>
        <v>93580</v>
      </c>
      <c r="I2" s="5">
        <f>_xlfn.XLOOKUP(title,D2:D11,E2:E11,"No Results")</f>
        <v>93580</v>
      </c>
    </row>
    <row r="3" spans="1:9" x14ac:dyDescent="0.55000000000000004">
      <c r="A3" t="str">
        <v>Data Engineer</v>
      </c>
      <c r="B3" cm="1">
        <f t="array" ref="B3">MEDIAN(
  IF(
    (jobs[job_title_short]=A3)*
    (jobs[salary_year_avg]&lt;&gt;0)*
    (jobs[job_country]=country)*
    (ISNUMBER(SEARCH(type,jobs[job_schedule_type]))),
    jobs[salary_year_avg]
  )
)</f>
        <v>135000</v>
      </c>
      <c r="D3" t="str">
        <v>Business Analyst</v>
      </c>
      <c r="E3">
        <v>103900</v>
      </c>
      <c r="F3">
        <f t="shared" si="0"/>
        <v>103900</v>
      </c>
      <c r="G3" t="e">
        <f t="shared" si="1"/>
        <v>#N/A</v>
      </c>
    </row>
    <row r="4" spans="1:9" x14ac:dyDescent="0.55000000000000004">
      <c r="A4" t="str">
        <v>Data Scientist</v>
      </c>
      <c r="B4" cm="1">
        <f t="array" ref="B4">MEDIAN(
  IF(
    (jobs[job_title_short]=A4)*
    (jobs[salary_year_avg]&lt;&gt;0)*
    (jobs[job_country]=country)*
    (ISNUMBER(SEARCH(type,jobs[job_schedule_type]))),
    jobs[salary_year_avg]
  )
)</f>
        <v>137500</v>
      </c>
      <c r="D4" t="str">
        <v>Senior Data Analyst</v>
      </c>
      <c r="E4">
        <v>116275</v>
      </c>
      <c r="F4">
        <f t="shared" si="0"/>
        <v>116275</v>
      </c>
      <c r="G4" t="e">
        <f t="shared" si="1"/>
        <v>#N/A</v>
      </c>
    </row>
    <row r="5" spans="1:9" x14ac:dyDescent="0.55000000000000004">
      <c r="A5" t="str">
        <v>Senior Data Engineer</v>
      </c>
      <c r="B5" cm="1">
        <f t="array" ref="B5">MEDIAN(
  IF(
    (jobs[job_title_short]=A5)*
    (jobs[salary_year_avg]&lt;&gt;0)*
    (jobs[job_country]=country)*
    (ISNUMBER(SEARCH(type,jobs[job_schedule_type]))),
    jobs[salary_year_avg]
  )
)</f>
        <v>149743</v>
      </c>
      <c r="D5" t="str">
        <v>Data Engineer</v>
      </c>
      <c r="E5">
        <v>135000</v>
      </c>
      <c r="F5">
        <f t="shared" si="0"/>
        <v>135000</v>
      </c>
      <c r="G5" t="e">
        <f t="shared" si="1"/>
        <v>#N/A</v>
      </c>
    </row>
    <row r="6" spans="1:9" x14ac:dyDescent="0.55000000000000004">
      <c r="A6" t="str">
        <v>Senior Data Analyst</v>
      </c>
      <c r="B6" cm="1">
        <f t="array" ref="B6">MEDIAN(
  IF(
    (jobs[job_title_short]=A6)*
    (jobs[salary_year_avg]&lt;&gt;0)*
    (jobs[job_country]=country)*
    (ISNUMBER(SEARCH(type,jobs[job_schedule_type]))),
    jobs[salary_year_avg]
  )
)</f>
        <v>116275</v>
      </c>
      <c r="D6" t="str">
        <v>Cloud Engineer</v>
      </c>
      <c r="E6">
        <v>137300</v>
      </c>
      <c r="F6">
        <f t="shared" si="0"/>
        <v>137300</v>
      </c>
      <c r="G6" t="e">
        <f t="shared" si="1"/>
        <v>#N/A</v>
      </c>
    </row>
    <row r="7" spans="1:9" x14ac:dyDescent="0.55000000000000004">
      <c r="A7" t="str">
        <v>Business Analyst</v>
      </c>
      <c r="B7" cm="1">
        <f t="array" ref="B7">MEDIAN(
  IF(
    (jobs[job_title_short]=A7)*
    (jobs[salary_year_avg]&lt;&gt;0)*
    (jobs[job_country]=country)*
    (ISNUMBER(SEARCH(type,jobs[job_schedule_type]))),
    jobs[salary_year_avg]
  )
)</f>
        <v>103900</v>
      </c>
      <c r="D7" t="str">
        <v>Data Scientist</v>
      </c>
      <c r="E7">
        <v>137500</v>
      </c>
      <c r="F7">
        <f t="shared" si="0"/>
        <v>137500</v>
      </c>
      <c r="G7" t="e">
        <f t="shared" si="1"/>
        <v>#N/A</v>
      </c>
    </row>
    <row r="8" spans="1:9" x14ac:dyDescent="0.55000000000000004">
      <c r="A8" t="str">
        <v>Senior Data Scientist</v>
      </c>
      <c r="B8" cm="1">
        <f t="array" ref="B8">MEDIAN(
  IF(
    (jobs[job_title_short]=A8)*
    (jobs[salary_year_avg]&lt;&gt;0)*
    (jobs[job_country]=country)*
    (ISNUMBER(SEARCH(type,jobs[job_schedule_type]))),
    jobs[salary_year_avg]
  )
)</f>
        <v>160992</v>
      </c>
      <c r="D8" t="str">
        <v>Senior Data Engineer</v>
      </c>
      <c r="E8">
        <v>149743</v>
      </c>
      <c r="F8">
        <f t="shared" si="0"/>
        <v>149743</v>
      </c>
      <c r="G8" t="e">
        <f t="shared" si="1"/>
        <v>#N/A</v>
      </c>
    </row>
    <row r="9" spans="1:9" x14ac:dyDescent="0.55000000000000004">
      <c r="A9" t="str">
        <v>Software Engineer</v>
      </c>
      <c r="B9" cm="1">
        <f t="array" ref="B9">MEDIAN(
  IF(
    (jobs[job_title_short]=A9)*
    (jobs[salary_year_avg]&lt;&gt;0)*
    (jobs[job_country]=country)*
    (ISNUMBER(SEARCH(type,jobs[job_schedule_type]))),
    jobs[salary_year_avg]
  )
)</f>
        <v>160000</v>
      </c>
      <c r="D9" t="str">
        <v>Machine Learning Engineer</v>
      </c>
      <c r="E9">
        <v>157500</v>
      </c>
      <c r="F9">
        <f t="shared" si="0"/>
        <v>157500</v>
      </c>
      <c r="G9" t="e">
        <f t="shared" si="1"/>
        <v>#N/A</v>
      </c>
    </row>
    <row r="10" spans="1:9" x14ac:dyDescent="0.55000000000000004">
      <c r="A10" t="str">
        <v>Machine Learning Engineer</v>
      </c>
      <c r="B10" cm="1">
        <f t="array" ref="B10">MEDIAN(
  IF(
    (jobs[job_title_short]=A10)*
    (jobs[salary_year_avg]&lt;&gt;0)*
    (jobs[job_country]=country)*
    (ISNUMBER(SEARCH(type,jobs[job_schedule_type]))),
    jobs[salary_year_avg]
  )
)</f>
        <v>157500</v>
      </c>
      <c r="D10" t="str">
        <v>Software Engineer</v>
      </c>
      <c r="E10">
        <v>160000</v>
      </c>
      <c r="F10">
        <f t="shared" si="0"/>
        <v>160000</v>
      </c>
      <c r="G10" t="e">
        <f t="shared" si="1"/>
        <v>#N/A</v>
      </c>
    </row>
    <row r="11" spans="1:9" x14ac:dyDescent="0.55000000000000004">
      <c r="A11" t="str">
        <v>Cloud Engineer</v>
      </c>
      <c r="B11" cm="1">
        <f t="array" ref="B11">MEDIAN(
  IF(
    (jobs[job_title_short]=A11)*
    (jobs[salary_year_avg]&lt;&gt;0)*
    (jobs[job_country]=country)*
    (ISNUMBER(SEARCH(type,jobs[job_schedule_type]))),
    jobs[salary_year_avg]
  )
)</f>
        <v>137300</v>
      </c>
      <c r="D11" t="str">
        <v>Senior Data Scientist</v>
      </c>
      <c r="E11">
        <v>160992</v>
      </c>
      <c r="F11">
        <f t="shared" si="0"/>
        <v>160992</v>
      </c>
      <c r="G11" t="e">
        <f t="shared" si="1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C85B-6E76-4663-8E42-706AC39FE24A}">
  <dimension ref="A1:E12"/>
  <sheetViews>
    <sheetView workbookViewId="0">
      <selection activeCell="G5" sqref="G5"/>
    </sheetView>
  </sheetViews>
  <sheetFormatPr defaultRowHeight="14.4" x14ac:dyDescent="0.55000000000000004"/>
  <cols>
    <col min="1" max="1" width="22.1015625" bestFit="1" customWidth="1"/>
  </cols>
  <sheetData>
    <row r="1" spans="1:5" x14ac:dyDescent="0.55000000000000004">
      <c r="A1" t="s">
        <v>3</v>
      </c>
      <c r="D1" t="s">
        <v>3949</v>
      </c>
    </row>
    <row r="2" spans="1:5" x14ac:dyDescent="0.55000000000000004">
      <c r="A2" t="str" cm="1">
        <f t="array" ref="A2:A12">_xlfn.UNIQUE(jobs[job_title_short])</f>
        <v>Data Analyst</v>
      </c>
      <c r="B2">
        <f>COUNTIFS(jobs[job_title_short],A2)</f>
        <v>4002</v>
      </c>
      <c r="D2" t="str" cm="1">
        <f t="array" ref="D2:E11">_xlfn._xlws.SORT(A2:B11,2,-1)</f>
        <v>Data Analyst</v>
      </c>
      <c r="E2">
        <v>4002</v>
      </c>
    </row>
    <row r="3" spans="1:5" x14ac:dyDescent="0.55000000000000004">
      <c r="A3" t="str">
        <v>Data Engineer</v>
      </c>
      <c r="B3">
        <f>COUNTIFS(jobs[job_title_short],A3)</f>
        <v>3593</v>
      </c>
      <c r="D3" t="str">
        <v>Data Engineer</v>
      </c>
      <c r="E3">
        <v>3593</v>
      </c>
    </row>
    <row r="4" spans="1:5" x14ac:dyDescent="0.55000000000000004">
      <c r="A4" t="str">
        <v>Senior Data Analyst</v>
      </c>
      <c r="B4">
        <f>COUNTIFS(jobs[job_title_short],A4)</f>
        <v>663</v>
      </c>
      <c r="D4" t="str">
        <v>Data Scientist</v>
      </c>
      <c r="E4">
        <v>1931</v>
      </c>
    </row>
    <row r="5" spans="1:5" x14ac:dyDescent="0.55000000000000004">
      <c r="A5" t="str">
        <v>Senior Data Scientist</v>
      </c>
      <c r="B5">
        <f>COUNTIFS(jobs[job_title_short],A5)</f>
        <v>600</v>
      </c>
      <c r="D5" t="str">
        <v>Senior Data Engineer</v>
      </c>
      <c r="E5">
        <v>944</v>
      </c>
    </row>
    <row r="6" spans="1:5" x14ac:dyDescent="0.55000000000000004">
      <c r="A6" t="str">
        <v>Data Scientist</v>
      </c>
      <c r="B6">
        <f>COUNTIFS(jobs[job_title_short],A6)</f>
        <v>1931</v>
      </c>
      <c r="D6" t="str">
        <v>Business Analyst</v>
      </c>
      <c r="E6">
        <v>782</v>
      </c>
    </row>
    <row r="7" spans="1:5" x14ac:dyDescent="0.55000000000000004">
      <c r="A7" t="str">
        <v>Senior Data Engineer</v>
      </c>
      <c r="B7">
        <f>COUNTIFS(jobs[job_title_short],A7)</f>
        <v>944</v>
      </c>
      <c r="D7" t="str">
        <v>Senior Data Analyst</v>
      </c>
      <c r="E7">
        <v>663</v>
      </c>
    </row>
    <row r="8" spans="1:5" x14ac:dyDescent="0.55000000000000004">
      <c r="A8" t="str">
        <v>Software Engineer</v>
      </c>
      <c r="B8">
        <f>COUNTIFS(jobs[job_title_short],A8)</f>
        <v>590</v>
      </c>
      <c r="D8" t="str">
        <v>Senior Data Scientist</v>
      </c>
      <c r="E8">
        <v>600</v>
      </c>
    </row>
    <row r="9" spans="1:5" x14ac:dyDescent="0.55000000000000004">
      <c r="A9" t="str">
        <v>Machine Learning Engineer</v>
      </c>
      <c r="B9">
        <f>COUNTIFS(jobs[job_title_short],A9)</f>
        <v>462</v>
      </c>
      <c r="D9" t="str">
        <v>Software Engineer</v>
      </c>
      <c r="E9">
        <v>590</v>
      </c>
    </row>
    <row r="10" spans="1:5" x14ac:dyDescent="0.55000000000000004">
      <c r="A10" t="str">
        <v>Cloud Engineer</v>
      </c>
      <c r="B10">
        <f>COUNTIFS(jobs[job_title_short],A10)</f>
        <v>133</v>
      </c>
      <c r="D10" t="str">
        <v>Machine Learning Engineer</v>
      </c>
      <c r="E10">
        <v>462</v>
      </c>
    </row>
    <row r="11" spans="1:5" x14ac:dyDescent="0.55000000000000004">
      <c r="A11" t="str">
        <v>Business Analyst</v>
      </c>
      <c r="B11">
        <f>COUNTIFS(jobs[job_title_short],A11)</f>
        <v>782</v>
      </c>
      <c r="D11" t="str">
        <v>Cloud Engineer</v>
      </c>
      <c r="E11">
        <v>133</v>
      </c>
    </row>
    <row r="12" spans="1:5" x14ac:dyDescent="0.55000000000000004">
      <c r="A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6B07-4B41-4E23-8E63-01D7D65F6799}">
  <dimension ref="A1:E132"/>
  <sheetViews>
    <sheetView workbookViewId="0">
      <selection activeCell="M2" sqref="M2"/>
    </sheetView>
  </sheetViews>
  <sheetFormatPr defaultRowHeight="14.4" x14ac:dyDescent="0.55000000000000004"/>
  <cols>
    <col min="1" max="1" width="28.15625" bestFit="1" customWidth="1"/>
    <col min="2" max="2" width="17.83984375" customWidth="1"/>
    <col min="4" max="4" width="17.5234375" bestFit="1" customWidth="1"/>
  </cols>
  <sheetData>
    <row r="1" spans="1:5" x14ac:dyDescent="0.55000000000000004">
      <c r="A1" t="s">
        <v>13</v>
      </c>
      <c r="B1" t="s">
        <v>3951</v>
      </c>
      <c r="D1" t="s">
        <v>3955</v>
      </c>
    </row>
    <row r="2" spans="1:5" x14ac:dyDescent="0.55000000000000004">
      <c r="A2" cm="1">
        <f t="array" ref="A2:A132">_xlfn.ANCHORARRAY(Data_Validation!H2)</f>
        <v>0</v>
      </c>
      <c r="B2" t="e" cm="1">
        <f t="array" ref="B2">MEDIAN(
  IF(
    (jobs[job_country]=A2)*
    (jobs[salary_year_avg]&lt;&gt;0)*
    (jobs[job_title_short]=title)*
    (ISNUMBER(SEARCH(type,jobs[job_schedule_type]))),
    jobs[salary_year_avg]
    )
)</f>
        <v>#NUM!</v>
      </c>
      <c r="D2" t="str" cm="1">
        <f t="array" ref="D2:E48">_xlfn._xlws.SORT(_xlfn._xlws.FILTER(A2:B112,ISNUMBER(B2:B112)),2,-1)</f>
        <v>France</v>
      </c>
      <c r="E2">
        <v>160500</v>
      </c>
    </row>
    <row r="3" spans="1:5" x14ac:dyDescent="0.55000000000000004">
      <c r="A3" t="str">
        <v>Afghanistan</v>
      </c>
      <c r="B3" t="e" cm="1">
        <f t="array" ref="B3">MEDIAN(
  IF(
    (jobs[job_country]=A3)*
    (jobs[salary_year_avg]&lt;&gt;0)*
    (jobs[job_title_short]=title)*
    (ISNUMBER(SEARCH(type,jobs[job_schedule_type]))),
    jobs[salary_year_avg]
    )
)</f>
        <v>#NUM!</v>
      </c>
      <c r="D3" t="str">
        <v>Namibia</v>
      </c>
      <c r="E3">
        <v>143500</v>
      </c>
    </row>
    <row r="4" spans="1:5" x14ac:dyDescent="0.55000000000000004">
      <c r="A4" t="str">
        <v>Albania</v>
      </c>
      <c r="B4" t="e" cm="1">
        <f t="array" ref="B4">MEDIAN(
  IF(
    (jobs[job_country]=A4)*
    (jobs[salary_year_avg]&lt;&gt;0)*
    (jobs[job_title_short]=title)*
    (ISNUMBER(SEARCH(type,jobs[job_schedule_type]))),
    jobs[salary_year_avg]
    )
)</f>
        <v>#NUM!</v>
      </c>
      <c r="D4" t="str">
        <v>Australia</v>
      </c>
      <c r="E4">
        <v>135000</v>
      </c>
    </row>
    <row r="5" spans="1:5" x14ac:dyDescent="0.55000000000000004">
      <c r="A5" t="str">
        <v>Algeria</v>
      </c>
      <c r="B5" t="e" cm="1">
        <f t="array" ref="B5">MEDIAN(
  IF(
    (jobs[job_country]=A5)*
    (jobs[salary_year_avg]&lt;&gt;0)*
    (jobs[job_title_short]=title)*
    (ISNUMBER(SEARCH(type,jobs[job_schedule_type]))),
    jobs[salary_year_avg]
    )
)</f>
        <v>#NUM!</v>
      </c>
      <c r="D5" t="str">
        <v>New Zealand</v>
      </c>
      <c r="E5">
        <v>122500</v>
      </c>
    </row>
    <row r="6" spans="1:5" x14ac:dyDescent="0.55000000000000004">
      <c r="A6" t="str">
        <v>Argentina</v>
      </c>
      <c r="B6" cm="1">
        <f t="array" ref="B6">MEDIAN(
  IF(
    (jobs[job_country]=A6)*
    (jobs[salary_year_avg]&lt;&gt;0)*
    (jobs[job_title_short]=title)*
    (ISNUMBER(SEARCH(type,jobs[job_schedule_type]))),
    jobs[salary_year_avg]
    )
)</f>
        <v>43199.5</v>
      </c>
      <c r="D6" t="str">
        <v>Mozambique</v>
      </c>
      <c r="E6">
        <v>120163.5</v>
      </c>
    </row>
    <row r="7" spans="1:5" x14ac:dyDescent="0.55000000000000004">
      <c r="A7" t="str">
        <v>Armenia</v>
      </c>
      <c r="B7" t="e" cm="1">
        <f t="array" ref="B7">MEDIAN(
  IF(
    (jobs[job_country]=A7)*
    (jobs[salary_year_avg]&lt;&gt;0)*
    (jobs[job_title_short]=title)*
    (ISNUMBER(SEARCH(type,jobs[job_schedule_type]))),
    jobs[salary_year_avg]
    )
)</f>
        <v>#NUM!</v>
      </c>
      <c r="D7" t="str">
        <v>Honduras</v>
      </c>
      <c r="E7">
        <v>115000</v>
      </c>
    </row>
    <row r="8" spans="1:5" x14ac:dyDescent="0.55000000000000004">
      <c r="A8" t="str">
        <v>Australia</v>
      </c>
      <c r="B8" cm="1">
        <f t="array" ref="B8">MEDIAN(
  IF(
    (jobs[job_country]=A8)*
    (jobs[salary_year_avg]&lt;&gt;0)*
    (jobs[job_title_short]=title)*
    (ISNUMBER(SEARCH(type,jobs[job_schedule_type]))),
    jobs[salary_year_avg]
    )
)</f>
        <v>135000</v>
      </c>
      <c r="D8" t="str">
        <v>Azerbaijan</v>
      </c>
      <c r="E8">
        <v>107517.5</v>
      </c>
    </row>
    <row r="9" spans="1:5" x14ac:dyDescent="0.55000000000000004">
      <c r="A9" t="str">
        <v>Austria</v>
      </c>
      <c r="B9" cm="1">
        <f t="array" ref="B9">MEDIAN(
  IF(
    (jobs[job_country]=A9)*
    (jobs[salary_year_avg]&lt;&gt;0)*
    (jobs[job_title_short]=title)*
    (ISNUMBER(SEARCH(type,jobs[job_schedule_type]))),
    jobs[salary_year_avg]
    )
)</f>
        <v>70000</v>
      </c>
      <c r="D9" t="str">
        <v>Mongolia</v>
      </c>
      <c r="E9">
        <v>100000</v>
      </c>
    </row>
    <row r="10" spans="1:5" x14ac:dyDescent="0.55000000000000004">
      <c r="A10" t="str">
        <v>Azerbaijan</v>
      </c>
      <c r="B10" cm="1">
        <f t="array" ref="B10">MEDIAN(
  IF(
    (jobs[job_country]=A10)*
    (jobs[salary_year_avg]&lt;&gt;0)*
    (jobs[job_title_short]=title)*
    (ISNUMBER(SEARCH(type,jobs[job_schedule_type]))),
    jobs[salary_year_avg]
    )
)</f>
        <v>107517.5</v>
      </c>
      <c r="D10" t="str">
        <v>Panama</v>
      </c>
      <c r="E10">
        <v>97000</v>
      </c>
    </row>
    <row r="11" spans="1:5" x14ac:dyDescent="0.55000000000000004">
      <c r="A11" t="str">
        <v>Bahamas</v>
      </c>
      <c r="B11" t="e" cm="1">
        <f t="array" ref="B11">MEDIAN(
  IF(
    (jobs[job_country]=A11)*
    (jobs[salary_year_avg]&lt;&gt;0)*
    (jobs[job_title_short]=title)*
    (ISNUMBER(SEARCH(type,jobs[job_schedule_type]))),
    jobs[salary_year_avg]
    )
)</f>
        <v>#NUM!</v>
      </c>
      <c r="D11" t="str">
        <v>Mexico</v>
      </c>
      <c r="E11">
        <v>95040</v>
      </c>
    </row>
    <row r="12" spans="1:5" x14ac:dyDescent="0.55000000000000004">
      <c r="A12" t="str">
        <v>Bahrain</v>
      </c>
      <c r="B12" t="e" cm="1">
        <f t="array" ref="B12">MEDIAN(
  IF(
    (jobs[job_country]=A12)*
    (jobs[salary_year_avg]&lt;&gt;0)*
    (jobs[job_title_short]=title)*
    (ISNUMBER(SEARCH(type,jobs[job_schedule_type]))),
    jobs[salary_year_avg]
    )
)</f>
        <v>#NUM!</v>
      </c>
      <c r="D12" t="str">
        <v>Cyprus</v>
      </c>
      <c r="E12">
        <v>94250</v>
      </c>
    </row>
    <row r="13" spans="1:5" x14ac:dyDescent="0.55000000000000004">
      <c r="A13" t="str">
        <v>Bangladesh</v>
      </c>
      <c r="B13" cm="1">
        <f t="array" ref="B13">MEDIAN(
  IF(
    (jobs[job_country]=A13)*
    (jobs[salary_year_avg]&lt;&gt;0)*
    (jobs[job_title_short]=title)*
    (ISNUMBER(SEARCH(type,jobs[job_schedule_type]))),
    jobs[salary_year_avg]
    )
)</f>
        <v>72800</v>
      </c>
      <c r="D13" t="str">
        <v>Costa Rica</v>
      </c>
      <c r="E13">
        <v>91959.5</v>
      </c>
    </row>
    <row r="14" spans="1:5" x14ac:dyDescent="0.55000000000000004">
      <c r="A14" t="str">
        <v>Barbados</v>
      </c>
      <c r="B14" t="e" cm="1">
        <f t="array" ref="B14">MEDIAN(
  IF(
    (jobs[job_country]=A14)*
    (jobs[salary_year_avg]&lt;&gt;0)*
    (jobs[job_title_short]=title)*
    (ISNUMBER(SEARCH(type,jobs[job_schedule_type]))),
    jobs[salary_year_avg]
    )
)</f>
        <v>#NUM!</v>
      </c>
      <c r="D14" t="str">
        <v>Netherlands</v>
      </c>
      <c r="E14">
        <v>90600</v>
      </c>
    </row>
    <row r="15" spans="1:5" x14ac:dyDescent="0.55000000000000004">
      <c r="A15" t="str">
        <v>Belarus</v>
      </c>
      <c r="B15" t="e" cm="1">
        <f t="array" ref="B15">MEDIAN(
  IF(
    (jobs[job_country]=A15)*
    (jobs[salary_year_avg]&lt;&gt;0)*
    (jobs[job_title_short]=title)*
    (ISNUMBER(SEARCH(type,jobs[job_schedule_type]))),
    jobs[salary_year_avg]
    )
)</f>
        <v>#NUM!</v>
      </c>
      <c r="D15" t="str">
        <v>El Salvador</v>
      </c>
      <c r="E15">
        <v>87900</v>
      </c>
    </row>
    <row r="16" spans="1:5" x14ac:dyDescent="0.55000000000000004">
      <c r="A16" t="str">
        <v>Benin</v>
      </c>
      <c r="B16" cm="1">
        <f t="array" ref="B16">MEDIAN(
  IF(
    (jobs[job_country]=A16)*
    (jobs[salary_year_avg]&lt;&gt;0)*
    (jobs[job_title_short]=title)*
    (ISNUMBER(SEARCH(type,jobs[job_schedule_type]))),
    jobs[salary_year_avg]
    )
)</f>
        <v>36900</v>
      </c>
      <c r="D16" t="str">
        <v>Kazakhstan</v>
      </c>
      <c r="E16">
        <v>85600</v>
      </c>
    </row>
    <row r="17" spans="1:5" x14ac:dyDescent="0.55000000000000004">
      <c r="A17" t="str">
        <v>Bolivia</v>
      </c>
      <c r="B17" t="e" cm="1">
        <f t="array" ref="B17">MEDIAN(
  IF(
    (jobs[job_country]=A17)*
    (jobs[salary_year_avg]&lt;&gt;0)*
    (jobs[job_title_short]=title)*
    (ISNUMBER(SEARCH(type,jobs[job_schedule_type]))),
    jobs[salary_year_avg]
    )
)</f>
        <v>#NUM!</v>
      </c>
      <c r="D17" t="str">
        <v>South Korea</v>
      </c>
      <c r="E17">
        <v>85000</v>
      </c>
    </row>
    <row r="18" spans="1:5" x14ac:dyDescent="0.55000000000000004">
      <c r="A18" t="str">
        <v>Brazil</v>
      </c>
      <c r="B18" t="e" cm="1">
        <f t="array" ref="B18">MEDIAN(
  IF(
    (jobs[job_country]=A18)*
    (jobs[salary_year_avg]&lt;&gt;0)*
    (jobs[job_title_short]=title)*
    (ISNUMBER(SEARCH(type,jobs[job_schedule_type]))),
    jobs[salary_year_avg]
    )
)</f>
        <v>#NUM!</v>
      </c>
      <c r="D18" t="str">
        <v>Lebanon</v>
      </c>
      <c r="E18">
        <v>74750</v>
      </c>
    </row>
    <row r="19" spans="1:5" x14ac:dyDescent="0.55000000000000004">
      <c r="A19" t="str">
        <v>Brunei</v>
      </c>
      <c r="B19" t="e" cm="1">
        <f t="array" ref="B19">MEDIAN(
  IF(
    (jobs[job_country]=A19)*
    (jobs[salary_year_avg]&lt;&gt;0)*
    (jobs[job_title_short]=title)*
    (ISNUMBER(SEARCH(type,jobs[job_schedule_type]))),
    jobs[salary_year_avg]
    )
)</f>
        <v>#NUM!</v>
      </c>
      <c r="D19" t="str">
        <v>Rwanda</v>
      </c>
      <c r="E19">
        <v>74750</v>
      </c>
    </row>
    <row r="20" spans="1:5" x14ac:dyDescent="0.55000000000000004">
      <c r="A20" t="str">
        <v>Cambodia</v>
      </c>
      <c r="B20" t="e" cm="1">
        <f t="array" ref="B20">MEDIAN(
  IF(
    (jobs[job_country]=A20)*
    (jobs[salary_year_avg]&lt;&gt;0)*
    (jobs[job_title_short]=title)*
    (ISNUMBER(SEARCH(type,jobs[job_schedule_type]))),
    jobs[salary_year_avg]
    )
)</f>
        <v>#NUM!</v>
      </c>
      <c r="D20" t="str">
        <v>Bangladesh</v>
      </c>
      <c r="E20">
        <v>72800</v>
      </c>
    </row>
    <row r="21" spans="1:5" x14ac:dyDescent="0.55000000000000004">
      <c r="A21" t="str">
        <v>Cameroon</v>
      </c>
      <c r="B21" t="e" cm="1">
        <f t="array" ref="B21">MEDIAN(
  IF(
    (jobs[job_country]=A21)*
    (jobs[salary_year_avg]&lt;&gt;0)*
    (jobs[job_title_short]=title)*
    (ISNUMBER(SEARCH(type,jobs[job_schedule_type]))),
    jobs[salary_year_avg]
    )
)</f>
        <v>#NUM!</v>
      </c>
      <c r="D21" t="str">
        <v>Canada</v>
      </c>
      <c r="E21">
        <v>71500</v>
      </c>
    </row>
    <row r="22" spans="1:5" x14ac:dyDescent="0.55000000000000004">
      <c r="A22" t="str">
        <v>Canada</v>
      </c>
      <c r="B22" cm="1">
        <f t="array" ref="B22">MEDIAN(
  IF(
    (jobs[job_country]=A22)*
    (jobs[salary_year_avg]&lt;&gt;0)*
    (jobs[job_title_short]=title)*
    (ISNUMBER(SEARCH(type,jobs[job_schedule_type]))),
    jobs[salary_year_avg]
    )
)</f>
        <v>71500</v>
      </c>
      <c r="D22" t="str">
        <v>Guadeloupe</v>
      </c>
      <c r="E22">
        <v>70400</v>
      </c>
    </row>
    <row r="23" spans="1:5" x14ac:dyDescent="0.55000000000000004">
      <c r="A23" t="str">
        <v>Cayman Islands</v>
      </c>
      <c r="B23" t="e" cm="1">
        <f t="array" ref="B23">MEDIAN(
  IF(
    (jobs[job_country]=A23)*
    (jobs[salary_year_avg]&lt;&gt;0)*
    (jobs[job_title_short]=title)*
    (ISNUMBER(SEARCH(type,jobs[job_schedule_type]))),
    jobs[salary_year_avg]
    )
)</f>
        <v>#NUM!</v>
      </c>
      <c r="D23" t="str">
        <v>Austria</v>
      </c>
      <c r="E23">
        <v>70000</v>
      </c>
    </row>
    <row r="24" spans="1:5" x14ac:dyDescent="0.55000000000000004">
      <c r="A24" t="str">
        <v>Chile</v>
      </c>
      <c r="B24" cm="1">
        <f t="array" ref="B24">MEDIAN(
  IF(
    (jobs[job_country]=A24)*
    (jobs[salary_year_avg]&lt;&gt;0)*
    (jobs[job_title_short]=title)*
    (ISNUMBER(SEARCH(type,jobs[job_schedule_type]))),
    jobs[salary_year_avg]
    )
)</f>
        <v>37499.5</v>
      </c>
      <c r="D24" t="str">
        <v>Guam</v>
      </c>
      <c r="E24">
        <v>70000</v>
      </c>
    </row>
    <row r="25" spans="1:5" x14ac:dyDescent="0.55000000000000004">
      <c r="A25" t="str">
        <v>Colombia</v>
      </c>
      <c r="B25" cm="1">
        <f t="array" ref="B25">MEDIAN(
  IF(
    (jobs[job_country]=A25)*
    (jobs[salary_year_avg]&lt;&gt;0)*
    (jobs[job_title_short]=title)*
    (ISNUMBER(SEARCH(type,jobs[job_schedule_type]))),
    jobs[salary_year_avg]
    )
)</f>
        <v>37499.5</v>
      </c>
      <c r="D25" t="str">
        <v>Malta</v>
      </c>
      <c r="E25">
        <v>70000</v>
      </c>
    </row>
    <row r="26" spans="1:5" x14ac:dyDescent="0.55000000000000004">
      <c r="A26" t="str">
        <v>Congo, Democratic Republic of the</v>
      </c>
      <c r="B26" cm="1">
        <f t="array" ref="B26">MEDIAN(
  IF(
    (jobs[job_country]=A26)*
    (jobs[salary_year_avg]&lt;&gt;0)*
    (jobs[job_title_short]=title)*
    (ISNUMBER(SEARCH(type,jobs[job_schedule_type]))),
    jobs[salary_year_avg]
    )
)</f>
        <v>40000</v>
      </c>
      <c r="D26" t="str">
        <v>Kenya</v>
      </c>
      <c r="E26">
        <v>63459.5</v>
      </c>
    </row>
    <row r="27" spans="1:5" x14ac:dyDescent="0.55000000000000004">
      <c r="A27" t="str">
        <v>Costa Rica</v>
      </c>
      <c r="B27" cm="1">
        <f t="array" ref="B27">MEDIAN(
  IF(
    (jobs[job_country]=A27)*
    (jobs[salary_year_avg]&lt;&gt;0)*
    (jobs[job_title_short]=title)*
    (ISNUMBER(SEARCH(type,jobs[job_schedule_type]))),
    jobs[salary_year_avg]
    )
)</f>
        <v>91959.5</v>
      </c>
      <c r="D27" t="str">
        <v>Morocco</v>
      </c>
      <c r="E27">
        <v>61000</v>
      </c>
    </row>
    <row r="28" spans="1:5" x14ac:dyDescent="0.55000000000000004">
      <c r="A28" t="str">
        <v>Cyprus</v>
      </c>
      <c r="B28" cm="1">
        <f t="array" ref="B28">MEDIAN(
  IF(
    (jobs[job_country]=A28)*
    (jobs[salary_year_avg]&lt;&gt;0)*
    (jobs[job_title_short]=title)*
    (ISNUMBER(SEARCH(type,jobs[job_schedule_type]))),
    jobs[salary_year_avg]
    )
)</f>
        <v>94250</v>
      </c>
      <c r="D28" t="str">
        <v>Germany</v>
      </c>
      <c r="E28">
        <v>60000</v>
      </c>
    </row>
    <row r="29" spans="1:5" x14ac:dyDescent="0.55000000000000004">
      <c r="A29" t="str">
        <v>Czechia</v>
      </c>
      <c r="B29" cm="1">
        <f t="array" ref="B29">MEDIAN(
  IF(
    (jobs[job_country]=A29)*
    (jobs[salary_year_avg]&lt;&gt;0)*
    (jobs[job_title_short]=title)*
    (ISNUMBER(SEARCH(type,jobs[job_schedule_type]))),
    jobs[salary_year_avg]
    )
)</f>
        <v>40000</v>
      </c>
      <c r="D29" t="str">
        <v>Pakistan</v>
      </c>
      <c r="E29">
        <v>60000</v>
      </c>
    </row>
    <row r="30" spans="1:5" x14ac:dyDescent="0.55000000000000004">
      <c r="A30" t="str">
        <v>Denmark</v>
      </c>
      <c r="B30" t="e" cm="1">
        <f t="array" ref="B30">MEDIAN(
  IF(
    (jobs[job_country]=A30)*
    (jobs[salary_year_avg]&lt;&gt;0)*
    (jobs[job_title_short]=title)*
    (ISNUMBER(SEARCH(type,jobs[job_schedule_type]))),
    jobs[salary_year_avg]
    )
)</f>
        <v>#NUM!</v>
      </c>
      <c r="D30" t="str">
        <v>Hungary</v>
      </c>
      <c r="E30">
        <v>55000</v>
      </c>
    </row>
    <row r="31" spans="1:5" x14ac:dyDescent="0.55000000000000004">
      <c r="A31" t="str">
        <v>Dominican Republic</v>
      </c>
      <c r="B31" t="e" cm="1">
        <f t="array" ref="B31">MEDIAN(
  IF(
    (jobs[job_country]=A31)*
    (jobs[salary_year_avg]&lt;&gt;0)*
    (jobs[job_title_short]=title)*
    (ISNUMBER(SEARCH(type,jobs[job_schedule_type]))),
    jobs[salary_year_avg]
    )
)</f>
        <v>#NUM!</v>
      </c>
      <c r="D31" t="str">
        <v>South Africa</v>
      </c>
      <c r="E31">
        <v>54000</v>
      </c>
    </row>
    <row r="32" spans="1:5" x14ac:dyDescent="0.55000000000000004">
      <c r="A32" t="str">
        <v>Ecuador</v>
      </c>
      <c r="B32" t="e" cm="1">
        <f t="array" ref="B32">MEDIAN(
  IF(
    (jobs[job_country]=A32)*
    (jobs[salary_year_avg]&lt;&gt;0)*
    (jobs[job_title_short]=title)*
    (ISNUMBER(SEARCH(type,jobs[job_schedule_type]))),
    jobs[salary_year_avg]
    )
)</f>
        <v>#NUM!</v>
      </c>
      <c r="D32" t="str">
        <v>Hong Kong</v>
      </c>
      <c r="E32">
        <v>53560</v>
      </c>
    </row>
    <row r="33" spans="1:5" x14ac:dyDescent="0.55000000000000004">
      <c r="A33" t="str">
        <v>Egypt</v>
      </c>
      <c r="B33" cm="1">
        <f t="array" ref="B33">MEDIAN(
  IF(
    (jobs[job_country]=A33)*
    (jobs[salary_year_avg]&lt;&gt;0)*
    (jobs[job_title_short]=title)*
    (ISNUMBER(SEARCH(type,jobs[job_schedule_type]))),
    jobs[salary_year_avg]
    )
)</f>
        <v>52000</v>
      </c>
      <c r="D33" t="str">
        <v>Egypt</v>
      </c>
      <c r="E33">
        <v>52000</v>
      </c>
    </row>
    <row r="34" spans="1:5" x14ac:dyDescent="0.55000000000000004">
      <c r="A34" t="str">
        <v>El Salvador</v>
      </c>
      <c r="B34" cm="1">
        <f t="array" ref="B34">MEDIAN(
  IF(
    (jobs[job_country]=A34)*
    (jobs[salary_year_avg]&lt;&gt;0)*
    (jobs[job_title_short]=title)*
    (ISNUMBER(SEARCH(type,jobs[job_schedule_type]))),
    jobs[salary_year_avg]
    )
)</f>
        <v>87900</v>
      </c>
      <c r="D34" t="str">
        <v>Latvia</v>
      </c>
      <c r="E34">
        <v>51750</v>
      </c>
    </row>
    <row r="35" spans="1:5" x14ac:dyDescent="0.55000000000000004">
      <c r="A35" t="str">
        <v>Estonia</v>
      </c>
      <c r="B35" t="e" cm="1">
        <f t="array" ref="B35">MEDIAN(
  IF(
    (jobs[job_country]=A35)*
    (jobs[salary_year_avg]&lt;&gt;0)*
    (jobs[job_title_short]=title)*
    (ISNUMBER(SEARCH(type,jobs[job_schedule_type]))),
    jobs[salary_year_avg]
    )
)</f>
        <v>#NUM!</v>
      </c>
      <c r="D35" t="str">
        <v>Mauritius</v>
      </c>
      <c r="E35">
        <v>50000</v>
      </c>
    </row>
    <row r="36" spans="1:5" x14ac:dyDescent="0.55000000000000004">
      <c r="A36" t="str">
        <v>Ethiopia</v>
      </c>
      <c r="B36" t="e" cm="1">
        <f t="array" ref="B36">MEDIAN(
  IF(
    (jobs[job_country]=A36)*
    (jobs[salary_year_avg]&lt;&gt;0)*
    (jobs[job_title_short]=title)*
    (ISNUMBER(SEARCH(type,jobs[job_schedule_type]))),
    jobs[salary_year_avg]
    )
)</f>
        <v>#NUM!</v>
      </c>
      <c r="D36" t="str">
        <v>Argentina</v>
      </c>
      <c r="E36">
        <v>43199.5</v>
      </c>
    </row>
    <row r="37" spans="1:5" x14ac:dyDescent="0.55000000000000004">
      <c r="A37" t="str">
        <v>Finland</v>
      </c>
      <c r="B37" t="e" cm="1">
        <f t="array" ref="B37">MEDIAN(
  IF(
    (jobs[job_country]=A37)*
    (jobs[salary_year_avg]&lt;&gt;0)*
    (jobs[job_title_short]=title)*
    (ISNUMBER(SEARCH(type,jobs[job_schedule_type]))),
    jobs[salary_year_avg]
    )
)</f>
        <v>#NUM!</v>
      </c>
      <c r="D37" t="str">
        <v>India</v>
      </c>
      <c r="E37">
        <v>43156</v>
      </c>
    </row>
    <row r="38" spans="1:5" x14ac:dyDescent="0.55000000000000004">
      <c r="A38" t="str">
        <v>France</v>
      </c>
      <c r="B38" cm="1">
        <f t="array" ref="B38">MEDIAN(
  IF(
    (jobs[job_country]=A38)*
    (jobs[salary_year_avg]&lt;&gt;0)*
    (jobs[job_title_short]=title)*
    (ISNUMBER(SEARCH(type,jobs[job_schedule_type]))),
    jobs[salary_year_avg]
    )
)</f>
        <v>160500</v>
      </c>
      <c r="D38" t="str">
        <v>Philippines</v>
      </c>
      <c r="E38">
        <v>42569.75</v>
      </c>
    </row>
    <row r="39" spans="1:5" x14ac:dyDescent="0.55000000000000004">
      <c r="A39" t="str">
        <v>Germany</v>
      </c>
      <c r="B39" cm="1">
        <f t="array" ref="B39">MEDIAN(
  IF(
    (jobs[job_country]=A39)*
    (jobs[salary_year_avg]&lt;&gt;0)*
    (jobs[job_title_short]=title)*
    (ISNUMBER(SEARCH(type,jobs[job_schedule_type]))),
    jobs[salary_year_avg]
    )
)</f>
        <v>60000</v>
      </c>
      <c r="D39" t="str">
        <v>Malaysia</v>
      </c>
      <c r="E39">
        <v>42399.5</v>
      </c>
    </row>
    <row r="40" spans="1:5" x14ac:dyDescent="0.55000000000000004">
      <c r="A40" t="str">
        <v>Ghana</v>
      </c>
      <c r="B40" t="e" cm="1">
        <f t="array" ref="B40">MEDIAN(
  IF(
    (jobs[job_country]=A40)*
    (jobs[salary_year_avg]&lt;&gt;0)*
    (jobs[job_title_short]=title)*
    (ISNUMBER(SEARCH(type,jobs[job_schedule_type]))),
    jobs[salary_year_avg]
    )
)</f>
        <v>#NUM!</v>
      </c>
      <c r="D40" t="str">
        <v>Israel</v>
      </c>
      <c r="E40">
        <v>41600</v>
      </c>
    </row>
    <row r="41" spans="1:5" x14ac:dyDescent="0.55000000000000004">
      <c r="A41" t="str">
        <v>Greece</v>
      </c>
      <c r="B41" t="e" cm="1">
        <f t="array" ref="B41">MEDIAN(
  IF(
    (jobs[job_country]=A41)*
    (jobs[salary_year_avg]&lt;&gt;0)*
    (jobs[job_title_short]=title)*
    (ISNUMBER(SEARCH(type,jobs[job_schedule_type]))),
    jobs[salary_year_avg]
    )
)</f>
        <v>#NUM!</v>
      </c>
      <c r="D41" t="str">
        <v>Congo, Democratic Republic of the</v>
      </c>
      <c r="E41">
        <v>40000</v>
      </c>
    </row>
    <row r="42" spans="1:5" x14ac:dyDescent="0.55000000000000004">
      <c r="A42" t="str">
        <v>Guadeloupe</v>
      </c>
      <c r="B42" cm="1">
        <f t="array" ref="B42">MEDIAN(
  IF(
    (jobs[job_country]=A42)*
    (jobs[salary_year_avg]&lt;&gt;0)*
    (jobs[job_title_short]=title)*
    (ISNUMBER(SEARCH(type,jobs[job_schedule_type]))),
    jobs[salary_year_avg]
    )
)</f>
        <v>70400</v>
      </c>
      <c r="D42" t="str">
        <v>Czechia</v>
      </c>
      <c r="E42">
        <v>40000</v>
      </c>
    </row>
    <row r="43" spans="1:5" x14ac:dyDescent="0.55000000000000004">
      <c r="A43" t="str">
        <v>Guam</v>
      </c>
      <c r="B43" cm="1">
        <f t="array" ref="B43">MEDIAN(
  IF(
    (jobs[job_country]=A43)*
    (jobs[salary_year_avg]&lt;&gt;0)*
    (jobs[job_title_short]=title)*
    (ISNUMBER(SEARCH(type,jobs[job_schedule_type]))),
    jobs[salary_year_avg]
    )
)</f>
        <v>70000</v>
      </c>
      <c r="D43" t="str">
        <v>Puerto Rico</v>
      </c>
      <c r="E43">
        <v>38500</v>
      </c>
    </row>
    <row r="44" spans="1:5" x14ac:dyDescent="0.55000000000000004">
      <c r="A44" t="str">
        <v>Guatemala</v>
      </c>
      <c r="B44" t="e" cm="1">
        <f t="array" ref="B44">MEDIAN(
  IF(
    (jobs[job_country]=A44)*
    (jobs[salary_year_avg]&lt;&gt;0)*
    (jobs[job_title_short]=title)*
    (ISNUMBER(SEARCH(type,jobs[job_schedule_type]))),
    jobs[salary_year_avg]
    )
)</f>
        <v>#NUM!</v>
      </c>
      <c r="D44" t="str">
        <v>Indonesia</v>
      </c>
      <c r="E44">
        <v>38415.75</v>
      </c>
    </row>
    <row r="45" spans="1:5" x14ac:dyDescent="0.55000000000000004">
      <c r="A45" t="str">
        <v>Guyana</v>
      </c>
      <c r="B45" t="e" cm="1">
        <f t="array" ref="B45">MEDIAN(
  IF(
    (jobs[job_country]=A45)*
    (jobs[salary_year_avg]&lt;&gt;0)*
    (jobs[job_title_short]=title)*
    (ISNUMBER(SEARCH(type,jobs[job_schedule_type]))),
    jobs[salary_year_avg]
    )
)</f>
        <v>#NUM!</v>
      </c>
      <c r="D45" t="str">
        <v>Chile</v>
      </c>
      <c r="E45">
        <v>37499.5</v>
      </c>
    </row>
    <row r="46" spans="1:5" x14ac:dyDescent="0.55000000000000004">
      <c r="A46" t="str">
        <v>Haiti</v>
      </c>
      <c r="B46" t="e" cm="1">
        <f t="array" ref="B46">MEDIAN(
  IF(
    (jobs[job_country]=A46)*
    (jobs[salary_year_avg]&lt;&gt;0)*
    (jobs[job_title_short]=title)*
    (ISNUMBER(SEARCH(type,jobs[job_schedule_type]))),
    jobs[salary_year_avg]
    )
)</f>
        <v>#NUM!</v>
      </c>
      <c r="D46" t="str">
        <v>Colombia</v>
      </c>
      <c r="E46">
        <v>37499.5</v>
      </c>
    </row>
    <row r="47" spans="1:5" x14ac:dyDescent="0.55000000000000004">
      <c r="A47" t="str">
        <v>Honduras</v>
      </c>
      <c r="B47" cm="1">
        <f t="array" ref="B47">MEDIAN(
  IF(
    (jobs[job_country]=A47)*
    (jobs[salary_year_avg]&lt;&gt;0)*
    (jobs[job_title_short]=title)*
    (ISNUMBER(SEARCH(type,jobs[job_schedule_type]))),
    jobs[salary_year_avg]
    )
)</f>
        <v>115000</v>
      </c>
      <c r="D47" t="str">
        <v>Benin</v>
      </c>
      <c r="E47">
        <v>36900</v>
      </c>
    </row>
    <row r="48" spans="1:5" x14ac:dyDescent="0.55000000000000004">
      <c r="A48" t="str">
        <v>Hong Kong</v>
      </c>
      <c r="B48" cm="1">
        <f t="array" ref="B48">MEDIAN(
  IF(
    (jobs[job_country]=A48)*
    (jobs[salary_year_avg]&lt;&gt;0)*
    (jobs[job_title_short]=title)*
    (ISNUMBER(SEARCH(type,jobs[job_schedule_type]))),
    jobs[salary_year_avg]
    )
)</f>
        <v>53560</v>
      </c>
      <c r="D48" t="str">
        <v>Lesotho</v>
      </c>
      <c r="E48">
        <v>32000</v>
      </c>
    </row>
    <row r="49" spans="1:2" x14ac:dyDescent="0.55000000000000004">
      <c r="A49" t="str">
        <v>Hungary</v>
      </c>
      <c r="B49" cm="1">
        <f t="array" ref="B49">MEDIAN(
  IF(
    (jobs[job_country]=A49)*
    (jobs[salary_year_avg]&lt;&gt;0)*
    (jobs[job_title_short]=title)*
    (ISNUMBER(SEARCH(type,jobs[job_schedule_type]))),
    jobs[salary_year_avg]
    )
)</f>
        <v>55000</v>
      </c>
    </row>
    <row r="50" spans="1:2" x14ac:dyDescent="0.55000000000000004">
      <c r="A50" t="str">
        <v>Iceland</v>
      </c>
      <c r="B50" t="e" cm="1">
        <f t="array" ref="B50">MEDIAN(
  IF(
    (jobs[job_country]=A50)*
    (jobs[salary_year_avg]&lt;&gt;0)*
    (jobs[job_title_short]=title)*
    (ISNUMBER(SEARCH(type,jobs[job_schedule_type]))),
    jobs[salary_year_avg]
    )
)</f>
        <v>#NUM!</v>
      </c>
    </row>
    <row r="51" spans="1:2" x14ac:dyDescent="0.55000000000000004">
      <c r="A51" t="str">
        <v>India</v>
      </c>
      <c r="B51" cm="1">
        <f t="array" ref="B51">MEDIAN(
  IF(
    (jobs[job_country]=A51)*
    (jobs[salary_year_avg]&lt;&gt;0)*
    (jobs[job_title_short]=title)*
    (ISNUMBER(SEARCH(type,jobs[job_schedule_type]))),
    jobs[salary_year_avg]
    )
)</f>
        <v>43156</v>
      </c>
    </row>
    <row r="52" spans="1:2" x14ac:dyDescent="0.55000000000000004">
      <c r="A52" t="str">
        <v>Indonesia</v>
      </c>
      <c r="B52" cm="1">
        <f t="array" ref="B52">MEDIAN(
  IF(
    (jobs[job_country]=A52)*
    (jobs[salary_year_avg]&lt;&gt;0)*
    (jobs[job_title_short]=title)*
    (ISNUMBER(SEARCH(type,jobs[job_schedule_type]))),
    jobs[salary_year_avg]
    )
)</f>
        <v>38415.75</v>
      </c>
    </row>
    <row r="53" spans="1:2" x14ac:dyDescent="0.55000000000000004">
      <c r="A53" t="str">
        <v>Ireland</v>
      </c>
      <c r="B53" t="e" cm="1">
        <f t="array" ref="B53">MEDIAN(
  IF(
    (jobs[job_country]=A53)*
    (jobs[salary_year_avg]&lt;&gt;0)*
    (jobs[job_title_short]=title)*
    (ISNUMBER(SEARCH(type,jobs[job_schedule_type]))),
    jobs[salary_year_avg]
    )
)</f>
        <v>#NUM!</v>
      </c>
    </row>
    <row r="54" spans="1:2" x14ac:dyDescent="0.55000000000000004">
      <c r="A54" t="str">
        <v>Israel</v>
      </c>
      <c r="B54" cm="1">
        <f t="array" ref="B54">MEDIAN(
  IF(
    (jobs[job_country]=A54)*
    (jobs[salary_year_avg]&lt;&gt;0)*
    (jobs[job_title_short]=title)*
    (ISNUMBER(SEARCH(type,jobs[job_schedule_type]))),
    jobs[salary_year_avg]
    )
)</f>
        <v>41600</v>
      </c>
    </row>
    <row r="55" spans="1:2" x14ac:dyDescent="0.55000000000000004">
      <c r="A55" t="str">
        <v>Italy</v>
      </c>
      <c r="B55" t="e" cm="1">
        <f t="array" ref="B55">MEDIAN(
  IF(
    (jobs[job_country]=A55)*
    (jobs[salary_year_avg]&lt;&gt;0)*
    (jobs[job_title_short]=title)*
    (ISNUMBER(SEARCH(type,jobs[job_schedule_type]))),
    jobs[salary_year_avg]
    )
)</f>
        <v>#NUM!</v>
      </c>
    </row>
    <row r="56" spans="1:2" x14ac:dyDescent="0.55000000000000004">
      <c r="A56" t="str">
        <v>Jamaica</v>
      </c>
      <c r="B56" t="e" cm="1">
        <f t="array" ref="B56">MEDIAN(
  IF(
    (jobs[job_country]=A56)*
    (jobs[salary_year_avg]&lt;&gt;0)*
    (jobs[job_title_short]=title)*
    (ISNUMBER(SEARCH(type,jobs[job_schedule_type]))),
    jobs[salary_year_avg]
    )
)</f>
        <v>#NUM!</v>
      </c>
    </row>
    <row r="57" spans="1:2" x14ac:dyDescent="0.55000000000000004">
      <c r="A57" t="str">
        <v>Japan</v>
      </c>
      <c r="B57" t="e" cm="1">
        <f t="array" ref="B57">MEDIAN(
  IF(
    (jobs[job_country]=A57)*
    (jobs[salary_year_avg]&lt;&gt;0)*
    (jobs[job_title_short]=title)*
    (ISNUMBER(SEARCH(type,jobs[job_schedule_type]))),
    jobs[salary_year_avg]
    )
)</f>
        <v>#NUM!</v>
      </c>
    </row>
    <row r="58" spans="1:2" x14ac:dyDescent="0.55000000000000004">
      <c r="A58" t="str">
        <v>Jordan</v>
      </c>
      <c r="B58" t="e" cm="1">
        <f t="array" ref="B58">MEDIAN(
  IF(
    (jobs[job_country]=A58)*
    (jobs[salary_year_avg]&lt;&gt;0)*
    (jobs[job_title_short]=title)*
    (ISNUMBER(SEARCH(type,jobs[job_schedule_type]))),
    jobs[salary_year_avg]
    )
)</f>
        <v>#NUM!</v>
      </c>
    </row>
    <row r="59" spans="1:2" x14ac:dyDescent="0.55000000000000004">
      <c r="A59" t="str">
        <v>Kazakhstan</v>
      </c>
      <c r="B59" cm="1">
        <f t="array" ref="B59">MEDIAN(
  IF(
    (jobs[job_country]=A59)*
    (jobs[salary_year_avg]&lt;&gt;0)*
    (jobs[job_title_short]=title)*
    (ISNUMBER(SEARCH(type,jobs[job_schedule_type]))),
    jobs[salary_year_avg]
    )
)</f>
        <v>85600</v>
      </c>
    </row>
    <row r="60" spans="1:2" x14ac:dyDescent="0.55000000000000004">
      <c r="A60" t="str">
        <v>Kenya</v>
      </c>
      <c r="B60" cm="1">
        <f t="array" ref="B60">MEDIAN(
  IF(
    (jobs[job_country]=A60)*
    (jobs[salary_year_avg]&lt;&gt;0)*
    (jobs[job_title_short]=title)*
    (ISNUMBER(SEARCH(type,jobs[job_schedule_type]))),
    jobs[salary_year_avg]
    )
)</f>
        <v>63459.5</v>
      </c>
    </row>
    <row r="61" spans="1:2" x14ac:dyDescent="0.55000000000000004">
      <c r="A61" t="str">
        <v>Kuwait</v>
      </c>
      <c r="B61" t="e" cm="1">
        <f t="array" ref="B61">MEDIAN(
  IF(
    (jobs[job_country]=A61)*
    (jobs[salary_year_avg]&lt;&gt;0)*
    (jobs[job_title_short]=title)*
    (ISNUMBER(SEARCH(type,jobs[job_schedule_type]))),
    jobs[salary_year_avg]
    )
)</f>
        <v>#NUM!</v>
      </c>
    </row>
    <row r="62" spans="1:2" x14ac:dyDescent="0.55000000000000004">
      <c r="A62" t="str">
        <v>Kyrgyzstan</v>
      </c>
      <c r="B62" t="e" cm="1">
        <f t="array" ref="B62">MEDIAN(
  IF(
    (jobs[job_country]=A62)*
    (jobs[salary_year_avg]&lt;&gt;0)*
    (jobs[job_title_short]=title)*
    (ISNUMBER(SEARCH(type,jobs[job_schedule_type]))),
    jobs[salary_year_avg]
    )
)</f>
        <v>#NUM!</v>
      </c>
    </row>
    <row r="63" spans="1:2" x14ac:dyDescent="0.55000000000000004">
      <c r="A63" t="str">
        <v>Laos</v>
      </c>
      <c r="B63" t="e" cm="1">
        <f t="array" ref="B63">MEDIAN(
  IF(
    (jobs[job_country]=A63)*
    (jobs[salary_year_avg]&lt;&gt;0)*
    (jobs[job_title_short]=title)*
    (ISNUMBER(SEARCH(type,jobs[job_schedule_type]))),
    jobs[salary_year_avg]
    )
)</f>
        <v>#NUM!</v>
      </c>
    </row>
    <row r="64" spans="1:2" x14ac:dyDescent="0.55000000000000004">
      <c r="A64" t="str">
        <v>Latvia</v>
      </c>
      <c r="B64" cm="1">
        <f t="array" ref="B64">MEDIAN(
  IF(
    (jobs[job_country]=A64)*
    (jobs[salary_year_avg]&lt;&gt;0)*
    (jobs[job_title_short]=title)*
    (ISNUMBER(SEARCH(type,jobs[job_schedule_type]))),
    jobs[salary_year_avg]
    )
)</f>
        <v>51750</v>
      </c>
    </row>
    <row r="65" spans="1:2" x14ac:dyDescent="0.55000000000000004">
      <c r="A65" t="str">
        <v>Lebanon</v>
      </c>
      <c r="B65" cm="1">
        <f t="array" ref="B65">MEDIAN(
  IF(
    (jobs[job_country]=A65)*
    (jobs[salary_year_avg]&lt;&gt;0)*
    (jobs[job_title_short]=title)*
    (ISNUMBER(SEARCH(type,jobs[job_schedule_type]))),
    jobs[salary_year_avg]
    )
)</f>
        <v>74750</v>
      </c>
    </row>
    <row r="66" spans="1:2" x14ac:dyDescent="0.55000000000000004">
      <c r="A66" t="str">
        <v>Lesotho</v>
      </c>
      <c r="B66" cm="1">
        <f t="array" ref="B66">MEDIAN(
  IF(
    (jobs[job_country]=A66)*
    (jobs[salary_year_avg]&lt;&gt;0)*
    (jobs[job_title_short]=title)*
    (ISNUMBER(SEARCH(type,jobs[job_schedule_type]))),
    jobs[salary_year_avg]
    )
)</f>
        <v>32000</v>
      </c>
    </row>
    <row r="67" spans="1:2" x14ac:dyDescent="0.55000000000000004">
      <c r="A67" t="str">
        <v>Libya</v>
      </c>
      <c r="B67" t="e" cm="1">
        <f t="array" ref="B67">MEDIAN(
  IF(
    (jobs[job_country]=A67)*
    (jobs[salary_year_avg]&lt;&gt;0)*
    (jobs[job_title_short]=title)*
    (ISNUMBER(SEARCH(type,jobs[job_schedule_type]))),
    jobs[salary_year_avg]
    )
)</f>
        <v>#NUM!</v>
      </c>
    </row>
    <row r="68" spans="1:2" x14ac:dyDescent="0.55000000000000004">
      <c r="A68" t="str">
        <v>Lithuania</v>
      </c>
      <c r="B68" t="e" cm="1">
        <f t="array" ref="B68">MEDIAN(
  IF(
    (jobs[job_country]=A68)*
    (jobs[salary_year_avg]&lt;&gt;0)*
    (jobs[job_title_short]=title)*
    (ISNUMBER(SEARCH(type,jobs[job_schedule_type]))),
    jobs[salary_year_avg]
    )
)</f>
        <v>#NUM!</v>
      </c>
    </row>
    <row r="69" spans="1:2" x14ac:dyDescent="0.55000000000000004">
      <c r="A69" t="str">
        <v>Luxembourg</v>
      </c>
      <c r="B69" t="e" cm="1">
        <f t="array" ref="B69">MEDIAN(
  IF(
    (jobs[job_country]=A69)*
    (jobs[salary_year_avg]&lt;&gt;0)*
    (jobs[job_title_short]=title)*
    (ISNUMBER(SEARCH(type,jobs[job_schedule_type]))),
    jobs[salary_year_avg]
    )
)</f>
        <v>#NUM!</v>
      </c>
    </row>
    <row r="70" spans="1:2" x14ac:dyDescent="0.55000000000000004">
      <c r="A70" t="str">
        <v>Macedonia (FYROM)</v>
      </c>
      <c r="B70" t="e" cm="1">
        <f t="array" ref="B70">MEDIAN(
  IF(
    (jobs[job_country]=A70)*
    (jobs[salary_year_avg]&lt;&gt;0)*
    (jobs[job_title_short]=title)*
    (ISNUMBER(SEARCH(type,jobs[job_schedule_type]))),
    jobs[salary_year_avg]
    )
)</f>
        <v>#NUM!</v>
      </c>
    </row>
    <row r="71" spans="1:2" x14ac:dyDescent="0.55000000000000004">
      <c r="A71" t="str">
        <v>Malawi</v>
      </c>
      <c r="B71" t="e" cm="1">
        <f t="array" ref="B71">MEDIAN(
  IF(
    (jobs[job_country]=A71)*
    (jobs[salary_year_avg]&lt;&gt;0)*
    (jobs[job_title_short]=title)*
    (ISNUMBER(SEARCH(type,jobs[job_schedule_type]))),
    jobs[salary_year_avg]
    )
)</f>
        <v>#NUM!</v>
      </c>
    </row>
    <row r="72" spans="1:2" x14ac:dyDescent="0.55000000000000004">
      <c r="A72" t="str">
        <v>Malaysia</v>
      </c>
      <c r="B72" cm="1">
        <f t="array" ref="B72">MEDIAN(
  IF(
    (jobs[job_country]=A72)*
    (jobs[salary_year_avg]&lt;&gt;0)*
    (jobs[job_title_short]=title)*
    (ISNUMBER(SEARCH(type,jobs[job_schedule_type]))),
    jobs[salary_year_avg]
    )
)</f>
        <v>42399.5</v>
      </c>
    </row>
    <row r="73" spans="1:2" x14ac:dyDescent="0.55000000000000004">
      <c r="A73" t="str">
        <v>Mali</v>
      </c>
      <c r="B73" t="e" cm="1">
        <f t="array" ref="B73">MEDIAN(
  IF(
    (jobs[job_country]=A73)*
    (jobs[salary_year_avg]&lt;&gt;0)*
    (jobs[job_title_short]=title)*
    (ISNUMBER(SEARCH(type,jobs[job_schedule_type]))),
    jobs[salary_year_avg]
    )
)</f>
        <v>#NUM!</v>
      </c>
    </row>
    <row r="74" spans="1:2" x14ac:dyDescent="0.55000000000000004">
      <c r="A74" t="str">
        <v>Malta</v>
      </c>
      <c r="B74" cm="1">
        <f t="array" ref="B74">MEDIAN(
  IF(
    (jobs[job_country]=A74)*
    (jobs[salary_year_avg]&lt;&gt;0)*
    (jobs[job_title_short]=title)*
    (ISNUMBER(SEARCH(type,jobs[job_schedule_type]))),
    jobs[salary_year_avg]
    )
)</f>
        <v>70000</v>
      </c>
    </row>
    <row r="75" spans="1:2" x14ac:dyDescent="0.55000000000000004">
      <c r="A75" t="str">
        <v>Mauritius</v>
      </c>
      <c r="B75" cm="1">
        <f t="array" ref="B75">MEDIAN(
  IF(
    (jobs[job_country]=A75)*
    (jobs[salary_year_avg]&lt;&gt;0)*
    (jobs[job_title_short]=title)*
    (ISNUMBER(SEARCH(type,jobs[job_schedule_type]))),
    jobs[salary_year_avg]
    )
)</f>
        <v>50000</v>
      </c>
    </row>
    <row r="76" spans="1:2" x14ac:dyDescent="0.55000000000000004">
      <c r="A76" t="str">
        <v>Mexico</v>
      </c>
      <c r="B76" cm="1">
        <f t="array" ref="B76">MEDIAN(
  IF(
    (jobs[job_country]=A76)*
    (jobs[salary_year_avg]&lt;&gt;0)*
    (jobs[job_title_short]=title)*
    (ISNUMBER(SEARCH(type,jobs[job_schedule_type]))),
    jobs[salary_year_avg]
    )
)</f>
        <v>95040</v>
      </c>
    </row>
    <row r="77" spans="1:2" x14ac:dyDescent="0.55000000000000004">
      <c r="A77" t="str">
        <v>Moldova</v>
      </c>
      <c r="B77" t="e" cm="1">
        <f t="array" ref="B77">MEDIAN(
  IF(
    (jobs[job_country]=A77)*
    (jobs[salary_year_avg]&lt;&gt;0)*
    (jobs[job_title_short]=title)*
    (ISNUMBER(SEARCH(type,jobs[job_schedule_type]))),
    jobs[salary_year_avg]
    )
)</f>
        <v>#NUM!</v>
      </c>
    </row>
    <row r="78" spans="1:2" x14ac:dyDescent="0.55000000000000004">
      <c r="A78" t="str">
        <v>Mongolia</v>
      </c>
      <c r="B78" cm="1">
        <f t="array" ref="B78">MEDIAN(
  IF(
    (jobs[job_country]=A78)*
    (jobs[salary_year_avg]&lt;&gt;0)*
    (jobs[job_title_short]=title)*
    (ISNUMBER(SEARCH(type,jobs[job_schedule_type]))),
    jobs[salary_year_avg]
    )
)</f>
        <v>100000</v>
      </c>
    </row>
    <row r="79" spans="1:2" x14ac:dyDescent="0.55000000000000004">
      <c r="A79" t="str">
        <v>Montenegro</v>
      </c>
      <c r="B79" t="e" cm="1">
        <f t="array" ref="B79">MEDIAN(
  IF(
    (jobs[job_country]=A79)*
    (jobs[salary_year_avg]&lt;&gt;0)*
    (jobs[job_title_short]=title)*
    (ISNUMBER(SEARCH(type,jobs[job_schedule_type]))),
    jobs[salary_year_avg]
    )
)</f>
        <v>#NUM!</v>
      </c>
    </row>
    <row r="80" spans="1:2" x14ac:dyDescent="0.55000000000000004">
      <c r="A80" t="str">
        <v>Morocco</v>
      </c>
      <c r="B80" cm="1">
        <f t="array" ref="B80">MEDIAN(
  IF(
    (jobs[job_country]=A80)*
    (jobs[salary_year_avg]&lt;&gt;0)*
    (jobs[job_title_short]=title)*
    (ISNUMBER(SEARCH(type,jobs[job_schedule_type]))),
    jobs[salary_year_avg]
    )
)</f>
        <v>61000</v>
      </c>
    </row>
    <row r="81" spans="1:2" x14ac:dyDescent="0.55000000000000004">
      <c r="A81" t="str">
        <v>Mozambique</v>
      </c>
      <c r="B81" cm="1">
        <f t="array" ref="B81">MEDIAN(
  IF(
    (jobs[job_country]=A81)*
    (jobs[salary_year_avg]&lt;&gt;0)*
    (jobs[job_title_short]=title)*
    (ISNUMBER(SEARCH(type,jobs[job_schedule_type]))),
    jobs[salary_year_avg]
    )
)</f>
        <v>120163.5</v>
      </c>
    </row>
    <row r="82" spans="1:2" x14ac:dyDescent="0.55000000000000004">
      <c r="A82" t="str">
        <v>Myanmar</v>
      </c>
      <c r="B82" t="e" cm="1">
        <f t="array" ref="B82">MEDIAN(
  IF(
    (jobs[job_country]=A82)*
    (jobs[salary_year_avg]&lt;&gt;0)*
    (jobs[job_title_short]=title)*
    (ISNUMBER(SEARCH(type,jobs[job_schedule_type]))),
    jobs[salary_year_avg]
    )
)</f>
        <v>#NUM!</v>
      </c>
    </row>
    <row r="83" spans="1:2" x14ac:dyDescent="0.55000000000000004">
      <c r="A83" t="str">
        <v>Namibia</v>
      </c>
      <c r="B83" cm="1">
        <f t="array" ref="B83">MEDIAN(
  IF(
    (jobs[job_country]=A83)*
    (jobs[salary_year_avg]&lt;&gt;0)*
    (jobs[job_title_short]=title)*
    (ISNUMBER(SEARCH(type,jobs[job_schedule_type]))),
    jobs[salary_year_avg]
    )
)</f>
        <v>143500</v>
      </c>
    </row>
    <row r="84" spans="1:2" x14ac:dyDescent="0.55000000000000004">
      <c r="A84" t="str">
        <v>Nepal</v>
      </c>
      <c r="B84" t="e" cm="1">
        <f t="array" ref="B84">MEDIAN(
  IF(
    (jobs[job_country]=A84)*
    (jobs[salary_year_avg]&lt;&gt;0)*
    (jobs[job_title_short]=title)*
    (ISNUMBER(SEARCH(type,jobs[job_schedule_type]))),
    jobs[salary_year_avg]
    )
)</f>
        <v>#NUM!</v>
      </c>
    </row>
    <row r="85" spans="1:2" x14ac:dyDescent="0.55000000000000004">
      <c r="A85" t="str">
        <v>Netherlands</v>
      </c>
      <c r="B85" cm="1">
        <f t="array" ref="B85">MEDIAN(
  IF(
    (jobs[job_country]=A85)*
    (jobs[salary_year_avg]&lt;&gt;0)*
    (jobs[job_title_short]=title)*
    (ISNUMBER(SEARCH(type,jobs[job_schedule_type]))),
    jobs[salary_year_avg]
    )
)</f>
        <v>90600</v>
      </c>
    </row>
    <row r="86" spans="1:2" x14ac:dyDescent="0.55000000000000004">
      <c r="A86" t="str">
        <v>New Zealand</v>
      </c>
      <c r="B86" cm="1">
        <f t="array" ref="B86">MEDIAN(
  IF(
    (jobs[job_country]=A86)*
    (jobs[salary_year_avg]&lt;&gt;0)*
    (jobs[job_title_short]=title)*
    (ISNUMBER(SEARCH(type,jobs[job_schedule_type]))),
    jobs[salary_year_avg]
    )
)</f>
        <v>122500</v>
      </c>
    </row>
    <row r="87" spans="1:2" x14ac:dyDescent="0.55000000000000004">
      <c r="A87" t="str">
        <v>Nicaragua</v>
      </c>
      <c r="B87" t="e" cm="1">
        <f t="array" ref="B87">MEDIAN(
  IF(
    (jobs[job_country]=A87)*
    (jobs[salary_year_avg]&lt;&gt;0)*
    (jobs[job_title_short]=title)*
    (ISNUMBER(SEARCH(type,jobs[job_schedule_type]))),
    jobs[salary_year_avg]
    )
)</f>
        <v>#NUM!</v>
      </c>
    </row>
    <row r="88" spans="1:2" x14ac:dyDescent="0.55000000000000004">
      <c r="A88" t="str">
        <v>Nigeria</v>
      </c>
      <c r="B88" t="e" cm="1">
        <f t="array" ref="B88">MEDIAN(
  IF(
    (jobs[job_country]=A88)*
    (jobs[salary_year_avg]&lt;&gt;0)*
    (jobs[job_title_short]=title)*
    (ISNUMBER(SEARCH(type,jobs[job_schedule_type]))),
    jobs[salary_year_avg]
    )
)</f>
        <v>#NUM!</v>
      </c>
    </row>
    <row r="89" spans="1:2" x14ac:dyDescent="0.55000000000000004">
      <c r="A89" t="str">
        <v>Northern Mariana Islands</v>
      </c>
      <c r="B89" t="e" cm="1">
        <f t="array" ref="B89">MEDIAN(
  IF(
    (jobs[job_country]=A89)*
    (jobs[salary_year_avg]&lt;&gt;0)*
    (jobs[job_title_short]=title)*
    (ISNUMBER(SEARCH(type,jobs[job_schedule_type]))),
    jobs[salary_year_avg]
    )
)</f>
        <v>#NUM!</v>
      </c>
    </row>
    <row r="90" spans="1:2" x14ac:dyDescent="0.55000000000000004">
      <c r="A90" t="str">
        <v>Norway</v>
      </c>
      <c r="B90" t="e" cm="1">
        <f t="array" ref="B90">MEDIAN(
  IF(
    (jobs[job_country]=A90)*
    (jobs[salary_year_avg]&lt;&gt;0)*
    (jobs[job_title_short]=title)*
    (ISNUMBER(SEARCH(type,jobs[job_schedule_type]))),
    jobs[salary_year_avg]
    )
)</f>
        <v>#NUM!</v>
      </c>
    </row>
    <row r="91" spans="1:2" x14ac:dyDescent="0.55000000000000004">
      <c r="A91" t="str">
        <v>Oman</v>
      </c>
      <c r="B91" t="e" cm="1">
        <f t="array" ref="B91">MEDIAN(
  IF(
    (jobs[job_country]=A91)*
    (jobs[salary_year_avg]&lt;&gt;0)*
    (jobs[job_title_short]=title)*
    (ISNUMBER(SEARCH(type,jobs[job_schedule_type]))),
    jobs[salary_year_avg]
    )
)</f>
        <v>#NUM!</v>
      </c>
    </row>
    <row r="92" spans="1:2" x14ac:dyDescent="0.55000000000000004">
      <c r="A92" t="str">
        <v>Pakistan</v>
      </c>
      <c r="B92" cm="1">
        <f t="array" ref="B92">MEDIAN(
  IF(
    (jobs[job_country]=A92)*
    (jobs[salary_year_avg]&lt;&gt;0)*
    (jobs[job_title_short]=title)*
    (ISNUMBER(SEARCH(type,jobs[job_schedule_type]))),
    jobs[salary_year_avg]
    )
)</f>
        <v>60000</v>
      </c>
    </row>
    <row r="93" spans="1:2" x14ac:dyDescent="0.55000000000000004">
      <c r="A93" t="str">
        <v>Palestine</v>
      </c>
      <c r="B93" t="e" cm="1">
        <f t="array" ref="B93">MEDIAN(
  IF(
    (jobs[job_country]=A93)*
    (jobs[salary_year_avg]&lt;&gt;0)*
    (jobs[job_title_short]=title)*
    (ISNUMBER(SEARCH(type,jobs[job_schedule_type]))),
    jobs[salary_year_avg]
    )
)</f>
        <v>#NUM!</v>
      </c>
    </row>
    <row r="94" spans="1:2" x14ac:dyDescent="0.55000000000000004">
      <c r="A94" t="str">
        <v>Panama</v>
      </c>
      <c r="B94" cm="1">
        <f t="array" ref="B94">MEDIAN(
  IF(
    (jobs[job_country]=A94)*
    (jobs[salary_year_avg]&lt;&gt;0)*
    (jobs[job_title_short]=title)*
    (ISNUMBER(SEARCH(type,jobs[job_schedule_type]))),
    jobs[salary_year_avg]
    )
)</f>
        <v>97000</v>
      </c>
    </row>
    <row r="95" spans="1:2" x14ac:dyDescent="0.55000000000000004">
      <c r="A95" t="str">
        <v>Paraguay</v>
      </c>
      <c r="B95" t="e" cm="1">
        <f t="array" ref="B95">MEDIAN(
  IF(
    (jobs[job_country]=A95)*
    (jobs[salary_year_avg]&lt;&gt;0)*
    (jobs[job_title_short]=title)*
    (ISNUMBER(SEARCH(type,jobs[job_schedule_type]))),
    jobs[salary_year_avg]
    )
)</f>
        <v>#NUM!</v>
      </c>
    </row>
    <row r="96" spans="1:2" x14ac:dyDescent="0.55000000000000004">
      <c r="A96" t="str">
        <v>Peru</v>
      </c>
      <c r="B96" t="e" cm="1">
        <f t="array" ref="B96">MEDIAN(
  IF(
    (jobs[job_country]=A96)*
    (jobs[salary_year_avg]&lt;&gt;0)*
    (jobs[job_title_short]=title)*
    (ISNUMBER(SEARCH(type,jobs[job_schedule_type]))),
    jobs[salary_year_avg]
    )
)</f>
        <v>#NUM!</v>
      </c>
    </row>
    <row r="97" spans="1:2" x14ac:dyDescent="0.55000000000000004">
      <c r="A97" t="str">
        <v>Philippines</v>
      </c>
      <c r="B97" cm="1">
        <f t="array" ref="B97">MEDIAN(
  IF(
    (jobs[job_country]=A97)*
    (jobs[salary_year_avg]&lt;&gt;0)*
    (jobs[job_title_short]=title)*
    (ISNUMBER(SEARCH(type,jobs[job_schedule_type]))),
    jobs[salary_year_avg]
    )
)</f>
        <v>42569.75</v>
      </c>
    </row>
    <row r="98" spans="1:2" x14ac:dyDescent="0.55000000000000004">
      <c r="A98" t="str">
        <v>Poland</v>
      </c>
      <c r="B98" t="e" cm="1">
        <f t="array" ref="B98">MEDIAN(
  IF(
    (jobs[job_country]=A98)*
    (jobs[salary_year_avg]&lt;&gt;0)*
    (jobs[job_title_short]=title)*
    (ISNUMBER(SEARCH(type,jobs[job_schedule_type]))),
    jobs[salary_year_avg]
    )
)</f>
        <v>#NUM!</v>
      </c>
    </row>
    <row r="99" spans="1:2" x14ac:dyDescent="0.55000000000000004">
      <c r="A99" t="str">
        <v>Portugal</v>
      </c>
      <c r="B99" t="e" cm="1">
        <f t="array" ref="B99">MEDIAN(
  IF(
    (jobs[job_country]=A99)*
    (jobs[salary_year_avg]&lt;&gt;0)*
    (jobs[job_title_short]=title)*
    (ISNUMBER(SEARCH(type,jobs[job_schedule_type]))),
    jobs[salary_year_avg]
    )
)</f>
        <v>#NUM!</v>
      </c>
    </row>
    <row r="100" spans="1:2" x14ac:dyDescent="0.55000000000000004">
      <c r="A100" t="str">
        <v>Puerto Rico</v>
      </c>
      <c r="B100" cm="1">
        <f t="array" ref="B100">MEDIAN(
  IF(
    (jobs[job_country]=A100)*
    (jobs[salary_year_avg]&lt;&gt;0)*
    (jobs[job_title_short]=title)*
    (ISNUMBER(SEARCH(type,jobs[job_schedule_type]))),
    jobs[salary_year_avg]
    )
)</f>
        <v>38500</v>
      </c>
    </row>
    <row r="101" spans="1:2" x14ac:dyDescent="0.55000000000000004">
      <c r="A101" t="str">
        <v>Qatar</v>
      </c>
      <c r="B101" t="e" cm="1">
        <f t="array" ref="B101">MEDIAN(
  IF(
    (jobs[job_country]=A101)*
    (jobs[salary_year_avg]&lt;&gt;0)*
    (jobs[job_title_short]=title)*
    (ISNUMBER(SEARCH(type,jobs[job_schedule_type]))),
    jobs[salary_year_avg]
    )
)</f>
        <v>#NUM!</v>
      </c>
    </row>
    <row r="102" spans="1:2" x14ac:dyDescent="0.55000000000000004">
      <c r="A102" t="str">
        <v>Romania</v>
      </c>
      <c r="B102" t="e" cm="1">
        <f t="array" ref="B102">MEDIAN(
  IF(
    (jobs[job_country]=A102)*
    (jobs[salary_year_avg]&lt;&gt;0)*
    (jobs[job_title_short]=title)*
    (ISNUMBER(SEARCH(type,jobs[job_schedule_type]))),
    jobs[salary_year_avg]
    )
)</f>
        <v>#NUM!</v>
      </c>
    </row>
    <row r="103" spans="1:2" x14ac:dyDescent="0.55000000000000004">
      <c r="A103" t="str">
        <v>Russia</v>
      </c>
      <c r="B103" t="e" cm="1">
        <f t="array" ref="B103">MEDIAN(
  IF(
    (jobs[job_country]=A103)*
    (jobs[salary_year_avg]&lt;&gt;0)*
    (jobs[job_title_short]=title)*
    (ISNUMBER(SEARCH(type,jobs[job_schedule_type]))),
    jobs[salary_year_avg]
    )
)</f>
        <v>#NUM!</v>
      </c>
    </row>
    <row r="104" spans="1:2" x14ac:dyDescent="0.55000000000000004">
      <c r="A104" t="str">
        <v>Rwanda</v>
      </c>
      <c r="B104" cm="1">
        <f t="array" ref="B104">MEDIAN(
  IF(
    (jobs[job_country]=A104)*
    (jobs[salary_year_avg]&lt;&gt;0)*
    (jobs[job_title_short]=title)*
    (ISNUMBER(SEARCH(type,jobs[job_schedule_type]))),
    jobs[salary_year_avg]
    )
)</f>
        <v>74750</v>
      </c>
    </row>
    <row r="105" spans="1:2" x14ac:dyDescent="0.55000000000000004">
      <c r="A105" t="str">
        <v>Saudi Arabia</v>
      </c>
      <c r="B105" t="e" cm="1">
        <f t="array" ref="B105">MEDIAN(
  IF(
    (jobs[job_country]=A105)*
    (jobs[salary_year_avg]&lt;&gt;0)*
    (jobs[job_title_short]=title)*
    (ISNUMBER(SEARCH(type,jobs[job_schedule_type]))),
    jobs[salary_year_avg]
    )
)</f>
        <v>#NUM!</v>
      </c>
    </row>
    <row r="106" spans="1:2" x14ac:dyDescent="0.55000000000000004">
      <c r="A106" t="str">
        <v>Serbia</v>
      </c>
      <c r="B106" t="e" cm="1">
        <f t="array" ref="B106">MEDIAN(
  IF(
    (jobs[job_country]=A106)*
    (jobs[salary_year_avg]&lt;&gt;0)*
    (jobs[job_title_short]=title)*
    (ISNUMBER(SEARCH(type,jobs[job_schedule_type]))),
    jobs[salary_year_avg]
    )
)</f>
        <v>#NUM!</v>
      </c>
    </row>
    <row r="107" spans="1:2" x14ac:dyDescent="0.55000000000000004">
      <c r="A107" t="str">
        <v>Singapore</v>
      </c>
      <c r="B107" t="e" cm="1">
        <f t="array" ref="B107">MEDIAN(
  IF(
    (jobs[job_country]=A107)*
    (jobs[salary_year_avg]&lt;&gt;0)*
    (jobs[job_title_short]=title)*
    (ISNUMBER(SEARCH(type,jobs[job_schedule_type]))),
    jobs[salary_year_avg]
    )
)</f>
        <v>#NUM!</v>
      </c>
    </row>
    <row r="108" spans="1:2" x14ac:dyDescent="0.55000000000000004">
      <c r="A108" t="str">
        <v>Slovakia</v>
      </c>
      <c r="B108" t="e" cm="1">
        <f t="array" ref="B108">MEDIAN(
  IF(
    (jobs[job_country]=A108)*
    (jobs[salary_year_avg]&lt;&gt;0)*
    (jobs[job_title_short]=title)*
    (ISNUMBER(SEARCH(type,jobs[job_schedule_type]))),
    jobs[salary_year_avg]
    )
)</f>
        <v>#NUM!</v>
      </c>
    </row>
    <row r="109" spans="1:2" x14ac:dyDescent="0.55000000000000004">
      <c r="A109" t="str">
        <v>Slovenia</v>
      </c>
      <c r="B109" t="e" cm="1">
        <f t="array" ref="B109">MEDIAN(
  IF(
    (jobs[job_country]=A109)*
    (jobs[salary_year_avg]&lt;&gt;0)*
    (jobs[job_title_short]=title)*
    (ISNUMBER(SEARCH(type,jobs[job_schedule_type]))),
    jobs[salary_year_avg]
    )
)</f>
        <v>#NUM!</v>
      </c>
    </row>
    <row r="110" spans="1:2" x14ac:dyDescent="0.55000000000000004">
      <c r="A110" t="str">
        <v>Somalia</v>
      </c>
      <c r="B110" t="e" cm="1">
        <f t="array" ref="B110">MEDIAN(
  IF(
    (jobs[job_country]=A110)*
    (jobs[salary_year_avg]&lt;&gt;0)*
    (jobs[job_title_short]=title)*
    (ISNUMBER(SEARCH(type,jobs[job_schedule_type]))),
    jobs[salary_year_avg]
    )
)</f>
        <v>#NUM!</v>
      </c>
    </row>
    <row r="111" spans="1:2" x14ac:dyDescent="0.55000000000000004">
      <c r="A111" t="str">
        <v>South Africa</v>
      </c>
      <c r="B111" cm="1">
        <f t="array" ref="B111">MEDIAN(
  IF(
    (jobs[job_country]=A111)*
    (jobs[salary_year_avg]&lt;&gt;0)*
    (jobs[job_title_short]=title)*
    (ISNUMBER(SEARCH(type,jobs[job_schedule_type]))),
    jobs[salary_year_avg]
    )
)</f>
        <v>54000</v>
      </c>
    </row>
    <row r="112" spans="1:2" x14ac:dyDescent="0.55000000000000004">
      <c r="A112" t="str">
        <v>South Korea</v>
      </c>
      <c r="B112" cm="1">
        <f t="array" ref="B112">MEDIAN(
  IF(
    (jobs[job_country]=A112)*
    (jobs[salary_year_avg]&lt;&gt;0)*
    (jobs[job_title_short]=title)*
    (ISNUMBER(SEARCH(type,jobs[job_schedule_type]))),
    jobs[salary_year_avg]
    )
)</f>
        <v>85000</v>
      </c>
    </row>
    <row r="113" spans="1:1" x14ac:dyDescent="0.55000000000000004">
      <c r="A113" t="str">
        <v>Spain</v>
      </c>
    </row>
    <row r="114" spans="1:1" x14ac:dyDescent="0.55000000000000004">
      <c r="A114" t="str">
        <v>Sri Lanka</v>
      </c>
    </row>
    <row r="115" spans="1:1" x14ac:dyDescent="0.55000000000000004">
      <c r="A115" t="str">
        <v>Sudan</v>
      </c>
    </row>
    <row r="116" spans="1:1" x14ac:dyDescent="0.55000000000000004">
      <c r="A116" t="str">
        <v>Suriname</v>
      </c>
    </row>
    <row r="117" spans="1:1" x14ac:dyDescent="0.55000000000000004">
      <c r="A117" t="str">
        <v>Switzerland</v>
      </c>
    </row>
    <row r="118" spans="1:1" x14ac:dyDescent="0.55000000000000004">
      <c r="A118" t="str">
        <v>Taiwan</v>
      </c>
    </row>
    <row r="119" spans="1:1" x14ac:dyDescent="0.55000000000000004">
      <c r="A119" t="str">
        <v>Tanzania</v>
      </c>
    </row>
    <row r="120" spans="1:1" x14ac:dyDescent="0.55000000000000004">
      <c r="A120" t="str">
        <v>Thailand</v>
      </c>
    </row>
    <row r="121" spans="1:1" x14ac:dyDescent="0.55000000000000004">
      <c r="A121" t="str">
        <v>Trinidad and Tobago</v>
      </c>
    </row>
    <row r="122" spans="1:1" x14ac:dyDescent="0.55000000000000004">
      <c r="A122" t="str">
        <v>Tunisia</v>
      </c>
    </row>
    <row r="123" spans="1:1" x14ac:dyDescent="0.55000000000000004">
      <c r="A123" t="str">
        <v>Turkey</v>
      </c>
    </row>
    <row r="124" spans="1:1" x14ac:dyDescent="0.55000000000000004">
      <c r="A124" t="str">
        <v>U.S. Virgin Islands</v>
      </c>
    </row>
    <row r="125" spans="1:1" x14ac:dyDescent="0.55000000000000004">
      <c r="A125" t="str">
        <v>Uganda</v>
      </c>
    </row>
    <row r="126" spans="1:1" x14ac:dyDescent="0.55000000000000004">
      <c r="A126" t="str">
        <v>Ukraine</v>
      </c>
    </row>
    <row r="127" spans="1:1" x14ac:dyDescent="0.55000000000000004">
      <c r="A127" t="str">
        <v>United Arab Emirates</v>
      </c>
    </row>
    <row r="128" spans="1:1" x14ac:dyDescent="0.55000000000000004">
      <c r="A128" t="str">
        <v>United Kingdom</v>
      </c>
    </row>
    <row r="129" spans="1:1" x14ac:dyDescent="0.55000000000000004">
      <c r="A129" t="str">
        <v>United States</v>
      </c>
    </row>
    <row r="130" spans="1:1" x14ac:dyDescent="0.55000000000000004">
      <c r="A130" t="str">
        <v>Uruguay</v>
      </c>
    </row>
    <row r="131" spans="1:1" x14ac:dyDescent="0.55000000000000004">
      <c r="A131" t="str">
        <v>Venezuela</v>
      </c>
    </row>
    <row r="132" spans="1:1" x14ac:dyDescent="0.55000000000000004">
      <c r="A132" t="str">
        <v>Zimbabwe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DE3F2-3F31-40BD-8EF1-74D8625ABBA1}">
  <dimension ref="A1:G6"/>
  <sheetViews>
    <sheetView workbookViewId="0">
      <selection activeCell="M2" sqref="M2"/>
    </sheetView>
  </sheetViews>
  <sheetFormatPr defaultRowHeight="14.4" x14ac:dyDescent="0.55000000000000004"/>
  <cols>
    <col min="1" max="1" width="15.5234375" bestFit="1" customWidth="1"/>
  </cols>
  <sheetData>
    <row r="1" spans="1:7" x14ac:dyDescent="0.55000000000000004">
      <c r="A1" t="s">
        <v>7</v>
      </c>
    </row>
    <row r="2" spans="1:7" x14ac:dyDescent="0.55000000000000004">
      <c r="A2" t="str" cm="1">
        <f t="array" ref="A2:A5">_xlfn.ANCHORARRAY(Data_Validation!K2)</f>
        <v>Full-time</v>
      </c>
      <c r="B2" cm="1">
        <f t="array" ref="B2">MEDIAN(
  IF(
    (jobs[job_title_short]=title)*
    (jobs[salary_year_avg]&lt;&gt;0)*
    (jobs[job_country]=country)*
    (ISNUMBER(SEARCH(A2,jobs[job_schedule_type]))),
    jobs[salary_year_avg]
  )
)</f>
        <v>93580</v>
      </c>
      <c r="D2" t="str" cm="1">
        <f t="array" ref="D2:E6">_xlfn._xlws.SORT(_xlfn._xlws.FILTER(A2:B6,ISNUMBER(B2:B6)),2,1)</f>
        <v>Contractor</v>
      </c>
      <c r="E2">
        <v>76212</v>
      </c>
      <c r="F2">
        <f>IF($D2&lt;&gt;type,$E2,NA())</f>
        <v>76212</v>
      </c>
      <c r="G2" t="e">
        <f>IF($D2=type,$E2,NA())</f>
        <v>#N/A</v>
      </c>
    </row>
    <row r="3" spans="1:7" x14ac:dyDescent="0.55000000000000004">
      <c r="A3" t="str">
        <v>Contractor</v>
      </c>
      <c r="B3" cm="1">
        <f t="array" ref="B3">MEDIAN(
  IF(
    (jobs[job_title_short]=title)*
    (jobs[salary_year_avg]&lt;&gt;0)*
    (jobs[job_country]=country)*
    (ISNUMBER(SEARCH(A3,jobs[job_schedule_type]))),
    jobs[salary_year_avg]
  )
)</f>
        <v>76212</v>
      </c>
      <c r="D3" t="str">
        <v>Part-time</v>
      </c>
      <c r="E3">
        <v>80774.5</v>
      </c>
      <c r="F3">
        <f>IF($D3&lt;&gt;type,$E3,NA())</f>
        <v>80774.5</v>
      </c>
      <c r="G3" t="e">
        <f>IF($D3=type,$E3,NA())</f>
        <v>#N/A</v>
      </c>
    </row>
    <row r="4" spans="1:7" x14ac:dyDescent="0.55000000000000004">
      <c r="A4" t="str">
        <v>Part-time</v>
      </c>
      <c r="B4" cm="1">
        <f t="array" ref="B4">MEDIAN(
  IF(
    (jobs[job_title_short]=title)*
    (jobs[salary_year_avg]&lt;&gt;0)*
    (jobs[job_country]=country)*
    (ISNUMBER(SEARCH(A4,jobs[job_schedule_type]))),
    jobs[salary_year_avg]
  )
)</f>
        <v>80774.5</v>
      </c>
      <c r="D4" t="str">
        <v>Internship</v>
      </c>
      <c r="E4">
        <v>87500</v>
      </c>
      <c r="F4">
        <f>IF($D4&lt;&gt;type,$E4,NA())</f>
        <v>87500</v>
      </c>
      <c r="G4" t="e">
        <f>IF($D4=type,$E4,NA())</f>
        <v>#N/A</v>
      </c>
    </row>
    <row r="5" spans="1:7" x14ac:dyDescent="0.55000000000000004">
      <c r="A5" t="str">
        <v>Internship</v>
      </c>
      <c r="B5" cm="1">
        <f t="array" ref="B5">MEDIAN(
  IF(
    (jobs[job_title_short]=title)*
    (jobs[salary_year_avg]&lt;&gt;0)*
    (jobs[job_country]=country)*
    (ISNUMBER(SEARCH(A5,jobs[job_schedule_type]))),
    jobs[salary_year_avg]
  )
)</f>
        <v>87500</v>
      </c>
      <c r="D5">
        <v>0</v>
      </c>
      <c r="E5">
        <v>92600</v>
      </c>
      <c r="F5">
        <f>IF($D5&lt;&gt;type,$E5,NA())</f>
        <v>92600</v>
      </c>
      <c r="G5" t="e">
        <f>IF($D5=type,$E5,NA())</f>
        <v>#N/A</v>
      </c>
    </row>
    <row r="6" spans="1:7" x14ac:dyDescent="0.55000000000000004">
      <c r="B6" cm="1">
        <f t="array" ref="B6">MEDIAN(
  IF(
    (jobs[job_title_short]=title)*
    (jobs[salary_year_avg]&lt;&gt;0)*
    (jobs[job_country]=country)*
    (ISNUMBER(SEARCH(A6,jobs[job_schedule_type]))),
    jobs[salary_year_avg]
  )
)</f>
        <v>92600</v>
      </c>
      <c r="D6" t="str">
        <v>Full-time</v>
      </c>
      <c r="E6">
        <v>93580</v>
      </c>
      <c r="F6" t="e">
        <f>IF($D6&lt;&gt;type,$E6,NA())</f>
        <v>#N/A</v>
      </c>
      <c r="G6">
        <f>IF($D6=type,$E6,NA())</f>
        <v>93580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70F46-1A06-494B-9D0D-28ADEF62F549}">
  <dimension ref="A1:G594"/>
  <sheetViews>
    <sheetView workbookViewId="0">
      <selection activeCell="B2" sqref="B2"/>
    </sheetView>
  </sheetViews>
  <sheetFormatPr defaultRowHeight="14.4" x14ac:dyDescent="0.55000000000000004"/>
  <cols>
    <col min="1" max="1" width="68.89453125" bestFit="1" customWidth="1"/>
    <col min="4" max="4" width="30.89453125" customWidth="1"/>
  </cols>
  <sheetData>
    <row r="1" spans="1:7" x14ac:dyDescent="0.55000000000000004">
      <c r="A1" t="s">
        <v>6</v>
      </c>
    </row>
    <row r="2" spans="1:7" x14ac:dyDescent="0.55000000000000004">
      <c r="A2" t="str" cm="1">
        <f t="array" ref="A2:A344">_xlfn.UNIQUE(jobs[job_via])</f>
        <v>Snagajob</v>
      </c>
      <c r="B2">
        <f>COUNTIFS(jobs[job_via],A2,jobs[job_title_short],title,jobs[job_country],country,jobs[job_schedule_type],type)</f>
        <v>227</v>
      </c>
      <c r="D2" t="str" cm="1">
        <f t="array" ref="D2:E594">_xlfn._xlws.SORT(A2:B594,2,-1)</f>
        <v>LinkedIn</v>
      </c>
      <c r="E2">
        <v>705</v>
      </c>
      <c r="G2" t="str">
        <f>SUBSTITUTE(D2,"via ","")</f>
        <v>LinkedIn</v>
      </c>
    </row>
    <row r="3" spans="1:7" x14ac:dyDescent="0.55000000000000004">
      <c r="A3" t="str">
        <v>JobLeads</v>
      </c>
      <c r="B3">
        <f>COUNTIFS(jobs[job_via],A3,jobs[job_title_short],title,jobs[job_country],country,jobs[job_schedule_type],type)</f>
        <v>0</v>
      </c>
      <c r="D3" t="str">
        <v>Indeed</v>
      </c>
      <c r="E3">
        <v>533</v>
      </c>
    </row>
    <row r="4" spans="1:7" x14ac:dyDescent="0.55000000000000004">
      <c r="A4" t="str">
        <v>Ladders</v>
      </c>
      <c r="B4">
        <f>COUNTIFS(jobs[job_via],A4,jobs[job_title_short],title,jobs[job_country],country,jobs[job_schedule_type],type)</f>
        <v>33</v>
      </c>
      <c r="D4" t="str">
        <v>ZipRecruiter</v>
      </c>
      <c r="E4">
        <v>279</v>
      </c>
    </row>
    <row r="5" spans="1:7" x14ac:dyDescent="0.55000000000000004">
      <c r="A5" t="str">
        <v>LinkedIn</v>
      </c>
      <c r="B5">
        <f>COUNTIFS(jobs[job_via],A5,jobs[job_title_short],title,jobs[job_country],country,jobs[job_schedule_type],type)</f>
        <v>705</v>
      </c>
      <c r="D5" t="str">
        <v>Snagajob</v>
      </c>
      <c r="E5">
        <v>227</v>
      </c>
    </row>
    <row r="6" spans="1:7" x14ac:dyDescent="0.55000000000000004">
      <c r="A6" t="str">
        <v>ZipRecruiter</v>
      </c>
      <c r="B6">
        <f>COUNTIFS(jobs[job_via],A6,jobs[job_title_short],title,jobs[job_country],country,jobs[job_schedule_type],type)</f>
        <v>279</v>
      </c>
      <c r="D6" t="str">
        <v>BeBee</v>
      </c>
      <c r="E6">
        <v>191</v>
      </c>
    </row>
    <row r="7" spans="1:7" x14ac:dyDescent="0.55000000000000004">
      <c r="A7" t="str">
        <v>JobzMall</v>
      </c>
      <c r="B7">
        <f>COUNTIFS(jobs[job_via],A7,jobs[job_title_short],title,jobs[job_country],country,jobs[job_schedule_type],type)</f>
        <v>0</v>
      </c>
      <c r="D7" t="str">
        <v>Adzuna</v>
      </c>
      <c r="E7">
        <v>43</v>
      </c>
    </row>
    <row r="8" spans="1:7" x14ac:dyDescent="0.55000000000000004">
      <c r="A8" t="str">
        <v>Jobgether</v>
      </c>
      <c r="B8">
        <f>COUNTIFS(jobs[job_via],A8,jobs[job_title_short],title,jobs[job_country],country,jobs[job_schedule_type],type)</f>
        <v>5</v>
      </c>
      <c r="D8" t="str">
        <v>Dice</v>
      </c>
      <c r="E8">
        <v>42</v>
      </c>
    </row>
    <row r="9" spans="1:7" x14ac:dyDescent="0.55000000000000004">
      <c r="A9" t="str">
        <v>Rise</v>
      </c>
      <c r="B9">
        <f>COUNTIFS(jobs[job_via],A9,jobs[job_title_short],title,jobs[job_country],country,jobs[job_schedule_type],type)</f>
        <v>0</v>
      </c>
      <c r="D9" t="str">
        <v>Dice.com</v>
      </c>
      <c r="E9">
        <v>39</v>
      </c>
    </row>
    <row r="10" spans="1:7" x14ac:dyDescent="0.55000000000000004">
      <c r="A10" t="str">
        <v>Taro</v>
      </c>
      <c r="B10">
        <f>COUNTIFS(jobs[job_via],A10,jobs[job_title_short],title,jobs[job_country],country,jobs[job_schedule_type],type)</f>
        <v>1</v>
      </c>
      <c r="D10" t="str">
        <v>Ladders</v>
      </c>
      <c r="E10">
        <v>33</v>
      </c>
    </row>
    <row r="11" spans="1:7" x14ac:dyDescent="0.55000000000000004">
      <c r="A11" t="str">
        <v>LinkedIn Tanzania</v>
      </c>
      <c r="B11">
        <f>COUNTIFS(jobs[job_via],A11,jobs[job_title_short],title,jobs[job_country],country,jobs[job_schedule_type],type)</f>
        <v>0</v>
      </c>
      <c r="D11" t="str">
        <v>Built In NYC</v>
      </c>
      <c r="E11">
        <v>23</v>
      </c>
    </row>
    <row r="12" spans="1:7" x14ac:dyDescent="0.55000000000000004">
      <c r="A12" t="str">
        <v>Built In</v>
      </c>
      <c r="B12">
        <f>COUNTIFS(jobs[job_via],A12,jobs[job_title_short],title,jobs[job_country],country,jobs[job_schedule_type],type)</f>
        <v>22</v>
      </c>
      <c r="D12" t="str">
        <v>Built In</v>
      </c>
      <c r="E12">
        <v>22</v>
      </c>
    </row>
    <row r="13" spans="1:7" x14ac:dyDescent="0.55000000000000004">
      <c r="A13" t="str">
        <v>LinkedIn El Salvador</v>
      </c>
      <c r="B13">
        <f>COUNTIFS(jobs[job_via],A13,jobs[job_title_short],title,jobs[job_country],country,jobs[job_schedule_type],type)</f>
        <v>0</v>
      </c>
      <c r="D13" t="str">
        <v>Trabajo.org</v>
      </c>
      <c r="E13">
        <v>22</v>
      </c>
    </row>
    <row r="14" spans="1:7" x14ac:dyDescent="0.55000000000000004">
      <c r="A14" t="str">
        <v>LinkedIn Cameroon</v>
      </c>
      <c r="B14">
        <f>COUNTIFS(jobs[job_via],A14,jobs[job_title_short],title,jobs[job_country],country,jobs[job_schedule_type],type)</f>
        <v>0</v>
      </c>
      <c r="D14" t="str">
        <v>Aston Carter</v>
      </c>
      <c r="E14">
        <v>22</v>
      </c>
    </row>
    <row r="15" spans="1:7" x14ac:dyDescent="0.55000000000000004">
      <c r="A15" t="str">
        <v>LinkedIn Slovakia</v>
      </c>
      <c r="B15">
        <f>COUNTIFS(jobs[job_via],A15,jobs[job_title_short],title,jobs[job_country],country,jobs[job_schedule_type],type)</f>
        <v>0</v>
      </c>
      <c r="D15" t="str">
        <v>Experteer</v>
      </c>
      <c r="E15">
        <v>20</v>
      </c>
    </row>
    <row r="16" spans="1:7" x14ac:dyDescent="0.55000000000000004">
      <c r="A16" t="str">
        <v>LinkedIn Kazakhstan</v>
      </c>
      <c r="B16">
        <f>COUNTIFS(jobs[job_via],A16,jobs[job_title_short],title,jobs[job_country],country,jobs[job_schedule_type],type)</f>
        <v>0</v>
      </c>
      <c r="D16" t="str">
        <v>Glassdoor</v>
      </c>
      <c r="E16">
        <v>19</v>
      </c>
    </row>
    <row r="17" spans="1:5" x14ac:dyDescent="0.55000000000000004">
      <c r="A17" t="str">
        <v>Kw.linkedin.com</v>
      </c>
      <c r="B17">
        <f>COUNTIFS(jobs[job_via],A17,jobs[job_title_short],title,jobs[job_country],country,jobs[job_schedule_type],type)</f>
        <v>0</v>
      </c>
      <c r="D17" t="str">
        <v>Robert Half</v>
      </c>
      <c r="E17">
        <v>16</v>
      </c>
    </row>
    <row r="18" spans="1:5" x14ac:dyDescent="0.55000000000000004">
      <c r="A18" t="str">
        <v>Aijobs.net</v>
      </c>
      <c r="B18">
        <f>COUNTIFS(jobs[job_via],A18,jobs[job_title_short],title,jobs[job_country],country,jobs[job_schedule_type],type)</f>
        <v>8</v>
      </c>
      <c r="D18" t="str">
        <v>Zippia</v>
      </c>
      <c r="E18">
        <v>15</v>
      </c>
    </row>
    <row r="19" spans="1:5" x14ac:dyDescent="0.55000000000000004">
      <c r="A19" t="str">
        <v>Talentify</v>
      </c>
      <c r="B19">
        <f>COUNTIFS(jobs[job_via],A19,jobs[job_title_short],title,jobs[job_country],country,jobs[job_schedule_type],type)</f>
        <v>9</v>
      </c>
      <c r="D19" t="str">
        <v>DataAnalyst.com</v>
      </c>
      <c r="E19">
        <v>12</v>
      </c>
    </row>
    <row r="20" spans="1:5" x14ac:dyDescent="0.55000000000000004">
      <c r="A20" t="str">
        <v>JobGet</v>
      </c>
      <c r="B20">
        <f>COUNTIFS(jobs[job_via],A20,jobs[job_title_short],title,jobs[job_country],country,jobs[job_schedule_type],type)</f>
        <v>0</v>
      </c>
      <c r="D20" t="str">
        <v>Recruit.net</v>
      </c>
      <c r="E20">
        <v>12</v>
      </c>
    </row>
    <row r="21" spans="1:5" x14ac:dyDescent="0.55000000000000004">
      <c r="A21" t="str">
        <v>Dice</v>
      </c>
      <c r="B21">
        <f>COUNTIFS(jobs[job_via],A21,jobs[job_title_short],title,jobs[job_country],country,jobs[job_schedule_type],type)</f>
        <v>42</v>
      </c>
      <c r="D21" t="str">
        <v>Talentify</v>
      </c>
      <c r="E21">
        <v>9</v>
      </c>
    </row>
    <row r="22" spans="1:5" x14ac:dyDescent="0.55000000000000004">
      <c r="A22" t="str">
        <v>LinkedIn Paraguay</v>
      </c>
      <c r="B22">
        <f>COUNTIFS(jobs[job_via],A22,jobs[job_title_short],title,jobs[job_country],country,jobs[job_schedule_type],type)</f>
        <v>0</v>
      </c>
      <c r="D22" t="str">
        <v>Built In Chicago</v>
      </c>
      <c r="E22">
        <v>9</v>
      </c>
    </row>
    <row r="23" spans="1:5" x14ac:dyDescent="0.55000000000000004">
      <c r="A23" t="str">
        <v>LinkedIn Guyana</v>
      </c>
      <c r="B23">
        <f>COUNTIFS(jobs[job_via],A23,jobs[job_title_short],title,jobs[job_country],country,jobs[job_schedule_type],type)</f>
        <v>0</v>
      </c>
      <c r="D23" t="str">
        <v>Aijobs.net</v>
      </c>
      <c r="E23">
        <v>8</v>
      </c>
    </row>
    <row r="24" spans="1:5" x14ac:dyDescent="0.55000000000000004">
      <c r="A24" t="str">
        <v>GovernmentJobs.com</v>
      </c>
      <c r="B24">
        <f>COUNTIFS(jobs[job_via],A24,jobs[job_title_short],title,jobs[job_country],country,jobs[job_schedule_type],type)</f>
        <v>5</v>
      </c>
      <c r="D24" t="str">
        <v>Paylocity</v>
      </c>
      <c r="E24">
        <v>7</v>
      </c>
    </row>
    <row r="25" spans="1:5" x14ac:dyDescent="0.55000000000000004">
      <c r="A25" t="str">
        <v>Paylocity</v>
      </c>
      <c r="B25">
        <f>COUNTIFS(jobs[job_via],A25,jobs[job_title_short],title,jobs[job_country],country,jobs[job_schedule_type],type)</f>
        <v>7</v>
      </c>
      <c r="D25" t="str">
        <v>Get.It</v>
      </c>
      <c r="E25">
        <v>7</v>
      </c>
    </row>
    <row r="26" spans="1:5" x14ac:dyDescent="0.55000000000000004">
      <c r="A26" t="str">
        <v>BeBee</v>
      </c>
      <c r="B26">
        <f>COUNTIFS(jobs[job_via],A26,jobs[job_title_short],title,jobs[job_country],country,jobs[job_schedule_type],type)</f>
        <v>191</v>
      </c>
      <c r="D26" t="str">
        <v>Vaia</v>
      </c>
      <c r="E26">
        <v>7</v>
      </c>
    </row>
    <row r="27" spans="1:5" x14ac:dyDescent="0.55000000000000004">
      <c r="A27" t="str">
        <v>Adzuna</v>
      </c>
      <c r="B27">
        <f>COUNTIFS(jobs[job_via],A27,jobs[job_title_short],title,jobs[job_country],country,jobs[job_schedule_type],type)</f>
        <v>43</v>
      </c>
      <c r="D27" t="str">
        <v>Jobs Trabajo.org</v>
      </c>
      <c r="E27">
        <v>7</v>
      </c>
    </row>
    <row r="28" spans="1:5" x14ac:dyDescent="0.55000000000000004">
      <c r="A28" t="str">
        <v>Get.It</v>
      </c>
      <c r="B28">
        <f>COUNTIFS(jobs[job_via],A28,jobs[job_title_short],title,jobs[job_country],country,jobs[job_schedule_type],type)</f>
        <v>7</v>
      </c>
      <c r="D28" t="str">
        <v>Jobgether</v>
      </c>
      <c r="E28">
        <v>5</v>
      </c>
    </row>
    <row r="29" spans="1:5" x14ac:dyDescent="0.55000000000000004">
      <c r="A29" t="str">
        <v>Built In Chicago</v>
      </c>
      <c r="B29">
        <f>COUNTIFS(jobs[job_via],A29,jobs[job_title_short],title,jobs[job_country],country,jobs[job_schedule_type],type)</f>
        <v>9</v>
      </c>
      <c r="D29" t="str">
        <v>GovernmentJobs.com</v>
      </c>
      <c r="E29">
        <v>5</v>
      </c>
    </row>
    <row r="30" spans="1:5" x14ac:dyDescent="0.55000000000000004">
      <c r="A30" t="str">
        <v>Indeed</v>
      </c>
      <c r="B30">
        <f>COUNTIFS(jobs[job_via],A30,jobs[job_title_short],title,jobs[job_country],country,jobs[job_schedule_type],type)</f>
        <v>533</v>
      </c>
      <c r="D30" t="str">
        <v>Bandana.com</v>
      </c>
      <c r="E30">
        <v>5</v>
      </c>
    </row>
    <row r="31" spans="1:5" x14ac:dyDescent="0.55000000000000004">
      <c r="A31" t="str">
        <v>Bandana.com</v>
      </c>
      <c r="B31">
        <f>COUNTIFS(jobs[job_via],A31,jobs[job_title_short],title,jobs[job_country],country,jobs[job_schedule_type],type)</f>
        <v>5</v>
      </c>
      <c r="D31" t="str">
        <v>SimplyHired</v>
      </c>
      <c r="E31">
        <v>5</v>
      </c>
    </row>
    <row r="32" spans="1:5" x14ac:dyDescent="0.55000000000000004">
      <c r="A32" t="str">
        <v>Wellfound</v>
      </c>
      <c r="B32">
        <f>COUNTIFS(jobs[job_via],A32,jobs[job_title_short],title,jobs[job_country],country,jobs[job_schedule_type],type)</f>
        <v>2</v>
      </c>
      <c r="D32" t="str">
        <v>Motion Recruitment</v>
      </c>
      <c r="E32">
        <v>4</v>
      </c>
    </row>
    <row r="33" spans="1:5" x14ac:dyDescent="0.55000000000000004">
      <c r="A33" t="str">
        <v>Creative Financial Staffing</v>
      </c>
      <c r="B33">
        <f>COUNTIFS(jobs[job_via],A33,jobs[job_title_short],title,jobs[job_country],country,jobs[job_schedule_type],type)</f>
        <v>0</v>
      </c>
      <c r="D33" t="str">
        <v>JobServe</v>
      </c>
      <c r="E33">
        <v>4</v>
      </c>
    </row>
    <row r="34" spans="1:5" x14ac:dyDescent="0.55000000000000004">
      <c r="A34" t="str">
        <v>The Muse</v>
      </c>
      <c r="B34">
        <f>COUNTIFS(jobs[job_via],A34,jobs[job_title_short],title,jobs[job_country],country,jobs[job_schedule_type],type)</f>
        <v>0</v>
      </c>
      <c r="D34" t="str">
        <v>Greenhouse</v>
      </c>
      <c r="E34">
        <v>4</v>
      </c>
    </row>
    <row r="35" spans="1:5" x14ac:dyDescent="0.55000000000000004">
      <c r="A35" t="str">
        <v>TechCareers</v>
      </c>
      <c r="B35">
        <f>COUNTIFS(jobs[job_via],A35,jobs[job_title_short],title,jobs[job_country],country,jobs[job_schedule_type],type)</f>
        <v>0</v>
      </c>
      <c r="D35" t="str">
        <v>Monster</v>
      </c>
      <c r="E35">
        <v>4</v>
      </c>
    </row>
    <row r="36" spans="1:5" x14ac:dyDescent="0.55000000000000004">
      <c r="A36" t="str">
        <v>Robert Half</v>
      </c>
      <c r="B36">
        <f>COUNTIFS(jobs[job_via],A36,jobs[job_title_short],title,jobs[job_country],country,jobs[job_schedule_type],type)</f>
        <v>16</v>
      </c>
      <c r="D36" t="str">
        <v>IT JobServe</v>
      </c>
      <c r="E36">
        <v>4</v>
      </c>
    </row>
    <row r="37" spans="1:5" x14ac:dyDescent="0.55000000000000004">
      <c r="A37" t="str">
        <v>Motion Recruitment</v>
      </c>
      <c r="B37">
        <f>COUNTIFS(jobs[job_via],A37,jobs[job_title_short],title,jobs[job_country],country,jobs[job_schedule_type],type)</f>
        <v>4</v>
      </c>
      <c r="D37" t="str">
        <v>TEKsystems Careers</v>
      </c>
      <c r="E37">
        <v>3</v>
      </c>
    </row>
    <row r="38" spans="1:5" x14ac:dyDescent="0.55000000000000004">
      <c r="A38" t="str">
        <v>Upwork</v>
      </c>
      <c r="B38">
        <f>COUNTIFS(jobs[job_via],A38,jobs[job_title_short],title,jobs[job_country],country,jobs[job_schedule_type],type)</f>
        <v>0</v>
      </c>
      <c r="D38" t="str">
        <v>Jobg8</v>
      </c>
      <c r="E38">
        <v>3</v>
      </c>
    </row>
    <row r="39" spans="1:5" x14ac:dyDescent="0.55000000000000004">
      <c r="A39" t="str">
        <v>JobServe</v>
      </c>
      <c r="B39">
        <f>COUNTIFS(jobs[job_via],A39,jobs[job_title_short],title,jobs[job_country],country,jobs[job_schedule_type],type)</f>
        <v>4</v>
      </c>
      <c r="D39" t="str">
        <v>Rise - Rise - Jobs</v>
      </c>
      <c r="E39">
        <v>3</v>
      </c>
    </row>
    <row r="40" spans="1:5" x14ac:dyDescent="0.55000000000000004">
      <c r="A40" t="str">
        <v>SimplyHired</v>
      </c>
      <c r="B40">
        <f>COUNTIFS(jobs[job_via],A40,jobs[job_title_short],title,jobs[job_country],country,jobs[job_schedule_type],type)</f>
        <v>5</v>
      </c>
      <c r="D40" t="str">
        <v>Idealist</v>
      </c>
      <c r="E40">
        <v>3</v>
      </c>
    </row>
    <row r="41" spans="1:5" x14ac:dyDescent="0.55000000000000004">
      <c r="A41" t="str">
        <v>Greenhouse</v>
      </c>
      <c r="B41">
        <f>COUNTIFS(jobs[job_via],A41,jobs[job_title_short],title,jobs[job_country],country,jobs[job_schedule_type],type)</f>
        <v>4</v>
      </c>
      <c r="D41" t="str">
        <v>Wellfound</v>
      </c>
      <c r="E41">
        <v>2</v>
      </c>
    </row>
    <row r="42" spans="1:5" x14ac:dyDescent="0.55000000000000004">
      <c r="A42" t="str">
        <v>LinkedIn Panamá</v>
      </c>
      <c r="B42">
        <f>COUNTIFS(jobs[job_via],A42,jobs[job_title_short],title,jobs[job_country],country,jobs[job_schedule_type],type)</f>
        <v>0</v>
      </c>
      <c r="D42" t="str">
        <v>Edtech.com</v>
      </c>
      <c r="E42">
        <v>2</v>
      </c>
    </row>
    <row r="43" spans="1:5" x14ac:dyDescent="0.55000000000000004">
      <c r="A43" t="str">
        <v>EarnBetter</v>
      </c>
      <c r="B43">
        <f>COUNTIFS(jobs[job_via],A43,jobs[job_title_short],title,jobs[job_country],country,jobs[job_schedule_type],type)</f>
        <v>0</v>
      </c>
      <c r="D43" t="str">
        <v>Workday</v>
      </c>
      <c r="E43">
        <v>2</v>
      </c>
    </row>
    <row r="44" spans="1:5" x14ac:dyDescent="0.55000000000000004">
      <c r="A44" t="str">
        <v>USAJobs</v>
      </c>
      <c r="B44">
        <f>COUNTIFS(jobs[job_via],A44,jobs[job_title_short],title,jobs[job_country],country,jobs[job_schedule_type],type)</f>
        <v>0</v>
      </c>
      <c r="D44" t="str">
        <v>Leidos Careers</v>
      </c>
      <c r="E44">
        <v>2</v>
      </c>
    </row>
    <row r="45" spans="1:5" x14ac:dyDescent="0.55000000000000004">
      <c r="A45" t="str">
        <v>Jobot</v>
      </c>
      <c r="B45">
        <f>COUNTIFS(jobs[job_via],A45,jobs[job_title_short],title,jobs[job_country],country,jobs[job_schedule_type],type)</f>
        <v>0</v>
      </c>
      <c r="D45" t="str">
        <v>Vaia – Talents</v>
      </c>
      <c r="E45">
        <v>2</v>
      </c>
    </row>
    <row r="46" spans="1:5" x14ac:dyDescent="0.55000000000000004">
      <c r="A46" t="str">
        <v>| CLIENT DEMO Talent Network - Magnit</v>
      </c>
      <c r="B46">
        <f>COUNTIFS(jobs[job_via],A46,jobs[job_title_short],title,jobs[job_country],country,jobs[job_schedule_type],type)</f>
        <v>0</v>
      </c>
      <c r="D46" t="str">
        <v>Recruiter Jobs</v>
      </c>
      <c r="E46">
        <v>2</v>
      </c>
    </row>
    <row r="47" spans="1:5" x14ac:dyDescent="0.55000000000000004">
      <c r="A47" t="str">
        <v>InternsGrab.net</v>
      </c>
      <c r="B47">
        <f>COUNTIFS(jobs[job_via],A47,jobs[job_title_short],title,jobs[job_country],country,jobs[job_schedule_type],type)</f>
        <v>0</v>
      </c>
      <c r="D47" t="str">
        <v>Career.com Career.com</v>
      </c>
      <c r="E47">
        <v>2</v>
      </c>
    </row>
    <row r="48" spans="1:5" x14ac:dyDescent="0.55000000000000004">
      <c r="A48" t="str">
        <v>Dice.com</v>
      </c>
      <c r="B48">
        <f>COUNTIFS(jobs[job_via],A48,jobs[job_title_short],title,jobs[job_country],country,jobs[job_schedule_type],type)</f>
        <v>39</v>
      </c>
      <c r="D48" t="str">
        <v>MyKelly</v>
      </c>
      <c r="E48">
        <v>2</v>
      </c>
    </row>
    <row r="49" spans="1:5" x14ac:dyDescent="0.55000000000000004">
      <c r="A49" t="str">
        <v>DataAnalyst.com</v>
      </c>
      <c r="B49">
        <f>COUNTIFS(jobs[job_via],A49,jobs[job_title_short],title,jobs[job_country],country,jobs[job_schedule_type],type)</f>
        <v>12</v>
      </c>
      <c r="D49" t="str">
        <v>Career.com</v>
      </c>
      <c r="E49">
        <v>2</v>
      </c>
    </row>
    <row r="50" spans="1:5" x14ac:dyDescent="0.55000000000000004">
      <c r="A50" t="str">
        <v>Careers At Chewy, Inc. - Chewy.com</v>
      </c>
      <c r="B50">
        <f>COUNTIFS(jobs[job_via],A50,jobs[job_title_short],title,jobs[job_country],country,jobs[job_schedule_type],type)</f>
        <v>0</v>
      </c>
      <c r="D50" t="str">
        <v>Jennie Johnson</v>
      </c>
      <c r="E50">
        <v>2</v>
      </c>
    </row>
    <row r="51" spans="1:5" x14ac:dyDescent="0.55000000000000004">
      <c r="A51" t="str">
        <v>Women For Hire- Job Board</v>
      </c>
      <c r="B51">
        <f>COUNTIFS(jobs[job_via],A51,jobs[job_title_short],title,jobs[job_country],country,jobs[job_schedule_type],type)</f>
        <v>0</v>
      </c>
      <c r="D51" t="str">
        <v>Taro</v>
      </c>
      <c r="E51">
        <v>1</v>
      </c>
    </row>
    <row r="52" spans="1:5" x14ac:dyDescent="0.55000000000000004">
      <c r="A52" t="str">
        <v>SHSMD Career Center</v>
      </c>
      <c r="B52">
        <f>COUNTIFS(jobs[job_via],A52,jobs[job_title_short],title,jobs[job_country],country,jobs[job_schedule_type],type)</f>
        <v>0</v>
      </c>
      <c r="D52" t="str">
        <v>Outscal</v>
      </c>
      <c r="E52">
        <v>1</v>
      </c>
    </row>
    <row r="53" spans="1:5" x14ac:dyDescent="0.55000000000000004">
      <c r="A53" t="str">
        <v>Jooble</v>
      </c>
      <c r="B53">
        <f>COUNTIFS(jobs[job_via],A53,jobs[job_title_short],title,jobs[job_country],country,jobs[job_schedule_type],type)</f>
        <v>0</v>
      </c>
      <c r="D53" t="str">
        <v>Smart Recruiters Jobs</v>
      </c>
      <c r="E53">
        <v>1</v>
      </c>
    </row>
    <row r="54" spans="1:5" x14ac:dyDescent="0.55000000000000004">
      <c r="A54" t="str">
        <v>Simplify Jobs</v>
      </c>
      <c r="B54">
        <f>COUNTIFS(jobs[job_via],A54,jobs[job_title_short],title,jobs[job_country],country,jobs[job_schedule_type],type)</f>
        <v>0</v>
      </c>
      <c r="D54" t="str">
        <v>Compass Group Careers</v>
      </c>
      <c r="E54">
        <v>1</v>
      </c>
    </row>
    <row r="55" spans="1:5" x14ac:dyDescent="0.55000000000000004">
      <c r="A55" t="str">
        <v>WhiteCrow.co</v>
      </c>
      <c r="B55">
        <f>COUNTIFS(jobs[job_via],A55,jobs[job_title_short],title,jobs[job_country],country,jobs[job_schedule_type],type)</f>
        <v>0</v>
      </c>
      <c r="D55" t="str">
        <v>Jobs And Talents In AI, ML, Data Science And Big Data</v>
      </c>
      <c r="E55">
        <v>1</v>
      </c>
    </row>
    <row r="56" spans="1:5" x14ac:dyDescent="0.55000000000000004">
      <c r="A56" t="str">
        <v>LocalJobs.com</v>
      </c>
      <c r="B56">
        <f>COUNTIFS(jobs[job_via],A56,jobs[job_title_short],title,jobs[job_country],country,jobs[job_schedule_type],type)</f>
        <v>0</v>
      </c>
      <c r="D56" t="str">
        <v>Clearance Jobs</v>
      </c>
      <c r="E56">
        <v>1</v>
      </c>
    </row>
    <row r="57" spans="1:5" x14ac:dyDescent="0.55000000000000004">
      <c r="A57" t="str">
        <v>WKRN Jobs</v>
      </c>
      <c r="B57">
        <f>COUNTIFS(jobs[job_via],A57,jobs[job_title_short],title,jobs[job_country],country,jobs[job_schedule_type],type)</f>
        <v>0</v>
      </c>
      <c r="D57" t="str">
        <v>Ultimate Staffing Services</v>
      </c>
      <c r="E57">
        <v>1</v>
      </c>
    </row>
    <row r="58" spans="1:5" x14ac:dyDescent="0.55000000000000004">
      <c r="A58" t="str">
        <v>ShowbizJobs</v>
      </c>
      <c r="B58">
        <f>COUNTIFS(jobs[job_via],A58,jobs[job_title_short],title,jobs[job_country],country,jobs[job_schedule_type],type)</f>
        <v>0</v>
      </c>
      <c r="D58" t="str">
        <v>Acturhire</v>
      </c>
      <c r="E58">
        <v>1</v>
      </c>
    </row>
    <row r="59" spans="1:5" x14ac:dyDescent="0.55000000000000004">
      <c r="A59" t="str">
        <v>The Elite Job</v>
      </c>
      <c r="B59">
        <f>COUNTIFS(jobs[job_via],A59,jobs[job_title_short],title,jobs[job_country],country,jobs[job_schedule_type],type)</f>
        <v>0</v>
      </c>
      <c r="D59" t="str">
        <v>Careers At Columbia - Columbia University</v>
      </c>
      <c r="E59">
        <v>1</v>
      </c>
    </row>
    <row r="60" spans="1:5" x14ac:dyDescent="0.55000000000000004">
      <c r="A60" t="str">
        <v>Glassdoor</v>
      </c>
      <c r="B60">
        <f>COUNTIFS(jobs[job_via],A60,jobs[job_title_short],title,jobs[job_country],country,jobs[job_schedule_type],type)</f>
        <v>19</v>
      </c>
      <c r="D60" t="str">
        <v>Mount Sinai Careers</v>
      </c>
      <c r="E60">
        <v>1</v>
      </c>
    </row>
    <row r="61" spans="1:5" x14ac:dyDescent="0.55000000000000004">
      <c r="A61" t="str">
        <v>Outscal</v>
      </c>
      <c r="B61">
        <f>COUNTIFS(jobs[job_via],A61,jobs[job_title_short],title,jobs[job_country],country,jobs[job_schedule_type],type)</f>
        <v>1</v>
      </c>
      <c r="D61" t="str">
        <v>ProActuary</v>
      </c>
      <c r="E61">
        <v>1</v>
      </c>
    </row>
    <row r="62" spans="1:5" x14ac:dyDescent="0.55000000000000004">
      <c r="A62" t="str">
        <v>Levels.fyi</v>
      </c>
      <c r="B62">
        <f>COUNTIFS(jobs[job_via],A62,jobs[job_title_short],title,jobs[job_country],country,jobs[job_schedule_type],type)</f>
        <v>0</v>
      </c>
      <c r="D62" t="str">
        <v>Salary.com</v>
      </c>
      <c r="E62">
        <v>1</v>
      </c>
    </row>
    <row r="63" spans="1:5" x14ac:dyDescent="0.55000000000000004">
      <c r="A63" t="str">
        <v>Karkidi</v>
      </c>
      <c r="B63">
        <f>COUNTIFS(jobs[job_via],A63,jobs[job_title_short],title,jobs[job_country],country,jobs[job_schedule_type],type)</f>
        <v>0</v>
      </c>
      <c r="D63" t="str">
        <v>LilyLifestyle Jobs</v>
      </c>
      <c r="E63">
        <v>1</v>
      </c>
    </row>
    <row r="64" spans="1:5" x14ac:dyDescent="0.55000000000000004">
      <c r="A64" t="str">
        <v>Smart Recruiters Jobs</v>
      </c>
      <c r="B64">
        <f>COUNTIFS(jobs[job_via],A64,jobs[job_title_short],title,jobs[job_country],country,jobs[job_schedule_type],type)</f>
        <v>1</v>
      </c>
      <c r="D64" t="str">
        <v>IntelePeer Career Site</v>
      </c>
      <c r="E64">
        <v>1</v>
      </c>
    </row>
    <row r="65" spans="1:5" x14ac:dyDescent="0.55000000000000004">
      <c r="A65" t="str">
        <v>TEKsystems Careers</v>
      </c>
      <c r="B65">
        <f>COUNTIFS(jobs[job_via],A65,jobs[job_title_short],title,jobs[job_country],country,jobs[job_schedule_type],type)</f>
        <v>3</v>
      </c>
      <c r="D65" t="str">
        <v>Randstad USA</v>
      </c>
      <c r="E65">
        <v>1</v>
      </c>
    </row>
    <row r="66" spans="1:5" x14ac:dyDescent="0.55000000000000004">
      <c r="A66" t="str">
        <v>EWorker</v>
      </c>
      <c r="B66">
        <f>COUNTIFS(jobs[job_via],A66,jobs[job_title_short],title,jobs[job_country],country,jobs[job_schedule_type],type)</f>
        <v>0</v>
      </c>
      <c r="D66" t="str">
        <v>Star Job Search</v>
      </c>
      <c r="E66">
        <v>1</v>
      </c>
    </row>
    <row r="67" spans="1:5" x14ac:dyDescent="0.55000000000000004">
      <c r="A67" t="str">
        <v>LinkedIn Nicaragua</v>
      </c>
      <c r="B67">
        <f>COUNTIFS(jobs[job_via],A67,jobs[job_title_short],title,jobs[job_country],country,jobs[job_schedule_type],type)</f>
        <v>0</v>
      </c>
      <c r="D67" t="str">
        <v>Oracle</v>
      </c>
      <c r="E67">
        <v>1</v>
      </c>
    </row>
    <row r="68" spans="1:5" x14ac:dyDescent="0.55000000000000004">
      <c r="A68" t="str">
        <v>USNLX Ability Jobs - National Labor Exchange</v>
      </c>
      <c r="B68">
        <f>COUNTIFS(jobs[job_via],A68,jobs[job_title_short],title,jobs[job_country],country,jobs[job_schedule_type],type)</f>
        <v>0</v>
      </c>
      <c r="D68" t="str">
        <v>Diversity Jobs</v>
      </c>
      <c r="E68">
        <v>1</v>
      </c>
    </row>
    <row r="69" spans="1:5" x14ac:dyDescent="0.55000000000000004">
      <c r="A69" t="str">
        <v>Monster</v>
      </c>
      <c r="B69">
        <f>COUNTIFS(jobs[job_via],A69,jobs[job_title_short],title,jobs[job_country],country,jobs[job_schedule_type],type)</f>
        <v>4</v>
      </c>
      <c r="D69" t="str">
        <v>Green Key Resources</v>
      </c>
      <c r="E69">
        <v>1</v>
      </c>
    </row>
    <row r="70" spans="1:5" x14ac:dyDescent="0.55000000000000004">
      <c r="A70" t="str">
        <v>Compass Group Careers</v>
      </c>
      <c r="B70">
        <f>COUNTIFS(jobs[job_via],A70,jobs[job_title_short],title,jobs[job_country],country,jobs[job_schedule_type],type)</f>
        <v>1</v>
      </c>
      <c r="D70" t="str">
        <v>Prosple</v>
      </c>
      <c r="E70">
        <v>1</v>
      </c>
    </row>
    <row r="71" spans="1:5" x14ac:dyDescent="0.55000000000000004">
      <c r="A71" t="str">
        <v>Jobs And Talents In AI, ML, Data Science And Big Data</v>
      </c>
      <c r="B71">
        <f>COUNTIFS(jobs[job_via],A71,jobs[job_title_short],title,jobs[job_country],country,jobs[job_schedule_type],type)</f>
        <v>1</v>
      </c>
      <c r="D71" t="str">
        <v>ClimateTechList</v>
      </c>
      <c r="E71">
        <v>1</v>
      </c>
    </row>
    <row r="72" spans="1:5" x14ac:dyDescent="0.55000000000000004">
      <c r="A72" t="str">
        <v>Clearance Jobs</v>
      </c>
      <c r="B72">
        <f>COUNTIFS(jobs[job_via],A72,jobs[job_title_short],title,jobs[job_country],country,jobs[job_schedule_type],type)</f>
        <v>1</v>
      </c>
      <c r="D72" t="str">
        <v>Teal</v>
      </c>
      <c r="E72">
        <v>1</v>
      </c>
    </row>
    <row r="73" spans="1:5" x14ac:dyDescent="0.55000000000000004">
      <c r="A73" t="str">
        <v>Startup Jobs</v>
      </c>
      <c r="B73">
        <f>COUNTIFS(jobs[job_via],A73,jobs[job_title_short],title,jobs[job_country],country,jobs[job_schedule_type],type)</f>
        <v>0</v>
      </c>
      <c r="D73" t="str">
        <v>Waters Careers - ICIMS</v>
      </c>
      <c r="E73">
        <v>1</v>
      </c>
    </row>
    <row r="74" spans="1:5" x14ac:dyDescent="0.55000000000000004">
      <c r="A74" t="str">
        <v>LinkedIn Brunei</v>
      </c>
      <c r="B74">
        <f>COUNTIFS(jobs[job_via],A74,jobs[job_title_short],title,jobs[job_country],country,jobs[job_schedule_type],type)</f>
        <v>0</v>
      </c>
      <c r="D74" t="str">
        <v>Aston Carter Careers</v>
      </c>
      <c r="E74">
        <v>1</v>
      </c>
    </row>
    <row r="75" spans="1:5" x14ac:dyDescent="0.55000000000000004">
      <c r="A75" t="str">
        <v>Voli Agency - Teamtailor</v>
      </c>
      <c r="B75">
        <f>COUNTIFS(jobs[job_via],A75,jobs[job_title_short],title,jobs[job_country],country,jobs[job_schedule_type],type)</f>
        <v>0</v>
      </c>
      <c r="D75" t="str">
        <v>GotWorx Staffing | Jobs</v>
      </c>
      <c r="E75">
        <v>1</v>
      </c>
    </row>
    <row r="76" spans="1:5" x14ac:dyDescent="0.55000000000000004">
      <c r="A76" t="str">
        <v>Built In London</v>
      </c>
      <c r="B76">
        <f>COUNTIFS(jobs[job_via],A76,jobs[job_title_short],title,jobs[job_country],country,jobs[job_schedule_type],type)</f>
        <v>0</v>
      </c>
      <c r="D76" t="str">
        <v>Evansville Goodwill Industries, Inc. - JazzHR</v>
      </c>
      <c r="E76">
        <v>1</v>
      </c>
    </row>
    <row r="77" spans="1:5" x14ac:dyDescent="0.55000000000000004">
      <c r="A77" t="str">
        <v>Y Combinator</v>
      </c>
      <c r="B77">
        <f>COUNTIFS(jobs[job_via],A77,jobs[job_title_short],title,jobs[job_country],country,jobs[job_schedule_type],type)</f>
        <v>0</v>
      </c>
      <c r="D77" t="str">
        <v>SCS Engineers - ICIMS</v>
      </c>
      <c r="E77">
        <v>1</v>
      </c>
    </row>
    <row r="78" spans="1:5" x14ac:dyDescent="0.55000000000000004">
      <c r="A78" t="str">
        <v>OPTnation</v>
      </c>
      <c r="B78">
        <f>COUNTIFS(jobs[job_via],A78,jobs[job_title_short],title,jobs[job_country],country,jobs[job_schedule_type],type)</f>
        <v>0</v>
      </c>
      <c r="D78" t="str">
        <v>LHH</v>
      </c>
      <c r="E78">
        <v>1</v>
      </c>
    </row>
    <row r="79" spans="1:5" x14ac:dyDescent="0.55000000000000004">
      <c r="A79" t="str">
        <v>Built In Singapore</v>
      </c>
      <c r="B79">
        <f>COUNTIFS(jobs[job_via],A79,jobs[job_title_short],title,jobs[job_country],country,jobs[job_schedule_type],type)</f>
        <v>0</v>
      </c>
      <c r="D79" t="str">
        <v>Learn4Good</v>
      </c>
      <c r="E79">
        <v>1</v>
      </c>
    </row>
    <row r="80" spans="1:5" x14ac:dyDescent="0.55000000000000004">
      <c r="A80" t="str">
        <v>FXC Intelligence</v>
      </c>
      <c r="B80">
        <f>COUNTIFS(jobs[job_via],A80,jobs[job_title_short],title,jobs[job_country],country,jobs[job_schedule_type],type)</f>
        <v>0</v>
      </c>
      <c r="D80" t="str">
        <v>JoPilot</v>
      </c>
      <c r="E80">
        <v>1</v>
      </c>
    </row>
    <row r="81" spans="1:5" x14ac:dyDescent="0.55000000000000004">
      <c r="A81" t="str">
        <v>GrabJobs</v>
      </c>
      <c r="B81">
        <f>COUNTIFS(jobs[job_via],A81,jobs[job_title_short],title,jobs[job_country],country,jobs[job_schedule_type],type)</f>
        <v>0</v>
      </c>
      <c r="D81" t="str">
        <v>Resume-Library.com</v>
      </c>
      <c r="E81">
        <v>1</v>
      </c>
    </row>
    <row r="82" spans="1:5" x14ac:dyDescent="0.55000000000000004">
      <c r="A82" t="str">
        <v>Vallarta Supermarkets Careers</v>
      </c>
      <c r="B82">
        <f>COUNTIFS(jobs[job_via],A82,jobs[job_title_short],title,jobs[job_country],country,jobs[job_schedule_type],type)</f>
        <v>0</v>
      </c>
      <c r="D82" t="str">
        <v>Selby Jennings</v>
      </c>
      <c r="E82">
        <v>1</v>
      </c>
    </row>
    <row r="83" spans="1:5" x14ac:dyDescent="0.55000000000000004">
      <c r="A83" t="str">
        <v>Recruit.net</v>
      </c>
      <c r="B83">
        <f>COUNTIFS(jobs[job_via],A83,jobs[job_title_short],title,jobs[job_country],country,jobs[job_schedule_type],type)</f>
        <v>12</v>
      </c>
      <c r="D83" t="str">
        <v>Inside Higher Ed Careers</v>
      </c>
      <c r="E83">
        <v>1</v>
      </c>
    </row>
    <row r="84" spans="1:5" x14ac:dyDescent="0.55000000000000004">
      <c r="A84" t="str">
        <v>Edtech.com</v>
      </c>
      <c r="B84">
        <f>COUNTIFS(jobs[job_via],A84,jobs[job_title_short],title,jobs[job_country],country,jobs[job_schedule_type],type)</f>
        <v>2</v>
      </c>
      <c r="D84" t="str">
        <v>AppleOne</v>
      </c>
      <c r="E84">
        <v>1</v>
      </c>
    </row>
    <row r="85" spans="1:5" x14ac:dyDescent="0.55000000000000004">
      <c r="A85" t="str">
        <v>CBRE Jobs</v>
      </c>
      <c r="B85">
        <f>COUNTIFS(jobs[job_via],A85,jobs[job_title_short],title,jobs[job_country],country,jobs[job_schedule_type],type)</f>
        <v>0</v>
      </c>
      <c r="D85" t="str">
        <v>PostJobFree</v>
      </c>
      <c r="E85">
        <v>1</v>
      </c>
    </row>
    <row r="86" spans="1:5" x14ac:dyDescent="0.55000000000000004">
      <c r="A86" t="str">
        <v>Vaia</v>
      </c>
      <c r="B86">
        <f>COUNTIFS(jobs[job_via],A86,jobs[job_title_short],title,jobs[job_country],country,jobs[job_schedule_type],type)</f>
        <v>7</v>
      </c>
      <c r="D86" t="str">
        <v>Alooba Jobs Board</v>
      </c>
      <c r="E86">
        <v>1</v>
      </c>
    </row>
    <row r="87" spans="1:5" x14ac:dyDescent="0.55000000000000004">
      <c r="A87" t="str">
        <v>Tarana Wireless - Career Page</v>
      </c>
      <c r="B87">
        <f>COUNTIFS(jobs[job_via],A87,jobs[job_title_short],title,jobs[job_country],country,jobs[job_schedule_type],type)</f>
        <v>0</v>
      </c>
      <c r="D87" t="str">
        <v>BGR</v>
      </c>
      <c r="E87">
        <v>1</v>
      </c>
    </row>
    <row r="88" spans="1:5" x14ac:dyDescent="0.55000000000000004">
      <c r="A88" t="str">
        <v>Ultimate Staffing Services</v>
      </c>
      <c r="B88">
        <f>COUNTIFS(jobs[job_via],A88,jobs[job_title_short],title,jobs[job_country],country,jobs[job_schedule_type],type)</f>
        <v>1</v>
      </c>
      <c r="D88" t="str">
        <v>Hispanic-Jobs.com</v>
      </c>
      <c r="E88">
        <v>1</v>
      </c>
    </row>
    <row r="89" spans="1:5" x14ac:dyDescent="0.55000000000000004">
      <c r="A89" t="str">
        <v>Jobs</v>
      </c>
      <c r="B89">
        <f>COUNTIFS(jobs[job_via],A89,jobs[job_title_short],title,jobs[job_country],country,jobs[job_schedule_type],type)</f>
        <v>0</v>
      </c>
      <c r="D89" t="str">
        <v>Conservation Job Board</v>
      </c>
      <c r="E89">
        <v>1</v>
      </c>
    </row>
    <row r="90" spans="1:5" x14ac:dyDescent="0.55000000000000004">
      <c r="A90" t="str">
        <v>CFA Institute Career Center</v>
      </c>
      <c r="B90">
        <f>COUNTIFS(jobs[job_via],A90,jobs[job_title_short],title,jobs[job_country],country,jobs[job_schedule_type],type)</f>
        <v>0</v>
      </c>
      <c r="D90" t="str">
        <v>FactoryFix</v>
      </c>
      <c r="E90">
        <v>1</v>
      </c>
    </row>
    <row r="91" spans="1:5" x14ac:dyDescent="0.55000000000000004">
      <c r="A91" t="str">
        <v>Akkodis</v>
      </c>
      <c r="B91">
        <f>COUNTIFS(jobs[job_via],A91,jobs[job_title_short],title,jobs[job_country],country,jobs[job_schedule_type],type)</f>
        <v>0</v>
      </c>
      <c r="D91" t="str">
        <v>Tech Titans Job Board</v>
      </c>
      <c r="E91">
        <v>1</v>
      </c>
    </row>
    <row r="92" spans="1:5" x14ac:dyDescent="0.55000000000000004">
      <c r="A92" t="str">
        <v>Dantech Corporation</v>
      </c>
      <c r="B92">
        <f>COUNTIFS(jobs[job_via],A92,jobs[job_title_short],title,jobs[job_country],country,jobs[job_schedule_type],type)</f>
        <v>0</v>
      </c>
      <c r="D92" t="str">
        <v>Built In Los Angeles</v>
      </c>
      <c r="E92">
        <v>1</v>
      </c>
    </row>
    <row r="93" spans="1:5" x14ac:dyDescent="0.55000000000000004">
      <c r="A93" t="str">
        <v>Dutch Tavern</v>
      </c>
      <c r="B93">
        <f>COUNTIFS(jobs[job_via],A93,jobs[job_title_short],title,jobs[job_country],country,jobs[job_schedule_type],type)</f>
        <v>0</v>
      </c>
      <c r="D93" t="str">
        <v>Accounting Today Jobs</v>
      </c>
      <c r="E93">
        <v>1</v>
      </c>
    </row>
    <row r="94" spans="1:5" x14ac:dyDescent="0.55000000000000004">
      <c r="A94" t="str">
        <v>Acturhire</v>
      </c>
      <c r="B94">
        <f>COUNTIFS(jobs[job_via],A94,jobs[job_title_short],title,jobs[job_country],country,jobs[job_schedule_type],type)</f>
        <v>1</v>
      </c>
      <c r="D94" t="str">
        <v>SGR Job Board</v>
      </c>
      <c r="E94">
        <v>1</v>
      </c>
    </row>
    <row r="95" spans="1:5" x14ac:dyDescent="0.55000000000000004">
      <c r="A95" t="str">
        <v>Careers At Columbia - Columbia University</v>
      </c>
      <c r="B95">
        <f>COUNTIFS(jobs[job_via],A95,jobs[job_title_short],title,jobs[job_country],country,jobs[job_schedule_type],type)</f>
        <v>1</v>
      </c>
      <c r="D95" t="str">
        <v>SonicJobs</v>
      </c>
      <c r="E95">
        <v>1</v>
      </c>
    </row>
    <row r="96" spans="1:5" x14ac:dyDescent="0.55000000000000004">
      <c r="A96" t="str">
        <v>Radian Jobs</v>
      </c>
      <c r="B96">
        <f>COUNTIFS(jobs[job_via],A96,jobs[job_title_short],title,jobs[job_country],country,jobs[job_schedule_type],type)</f>
        <v>0</v>
      </c>
      <c r="D96" t="str">
        <v>ATT Jobs</v>
      </c>
      <c r="E96">
        <v>1</v>
      </c>
    </row>
    <row r="97" spans="1:5" x14ac:dyDescent="0.55000000000000004">
      <c r="A97" t="str">
        <v>Career Page</v>
      </c>
      <c r="B97">
        <f>COUNTIFS(jobs[job_via],A97,jobs[job_title_short],title,jobs[job_country],country,jobs[job_schedule_type],type)</f>
        <v>0</v>
      </c>
      <c r="D97" t="str">
        <v>AAAE Career Center</v>
      </c>
      <c r="E97">
        <v>1</v>
      </c>
    </row>
    <row r="98" spans="1:5" x14ac:dyDescent="0.55000000000000004">
      <c r="A98" t="str">
        <v>Experteer</v>
      </c>
      <c r="B98">
        <f>COUNTIFS(jobs[job_via],A98,jobs[job_title_short],title,jobs[job_country],country,jobs[job_schedule_type],type)</f>
        <v>20</v>
      </c>
      <c r="D98" t="str">
        <v>Gusto</v>
      </c>
      <c r="E98">
        <v>1</v>
      </c>
    </row>
    <row r="99" spans="1:5" x14ac:dyDescent="0.55000000000000004">
      <c r="A99" t="str">
        <v>Mount Sinai Careers</v>
      </c>
      <c r="B99">
        <f>COUNTIFS(jobs[job_via],A99,jobs[job_title_short],title,jobs[job_country],country,jobs[job_schedule_type],type)</f>
        <v>1</v>
      </c>
      <c r="D99" t="str">
        <v>Indeed Jobs USA</v>
      </c>
      <c r="E99">
        <v>1</v>
      </c>
    </row>
    <row r="100" spans="1:5" x14ac:dyDescent="0.55000000000000004">
      <c r="A100" t="str">
        <v>Bayt.com</v>
      </c>
      <c r="B100">
        <f>COUNTIFS(jobs[job_via],A100,jobs[job_title_short],title,jobs[job_country],country,jobs[job_schedule_type],type)</f>
        <v>0</v>
      </c>
      <c r="D100" t="str">
        <v>Built In Seattle</v>
      </c>
      <c r="E100">
        <v>1</v>
      </c>
    </row>
    <row r="101" spans="1:5" x14ac:dyDescent="0.55000000000000004">
      <c r="A101" t="str">
        <v>Local Hire Board</v>
      </c>
      <c r="B101">
        <f>COUNTIFS(jobs[job_via],A101,jobs[job_title_short],title,jobs[job_country],country,jobs[job_schedule_type],type)</f>
        <v>0</v>
      </c>
      <c r="D101" t="str">
        <v>Peraton Careers</v>
      </c>
      <c r="E101">
        <v>1</v>
      </c>
    </row>
    <row r="102" spans="1:5" x14ac:dyDescent="0.55000000000000004">
      <c r="A102" t="str">
        <v>MLee Healthcare Staffing And Recruiting, Inc.</v>
      </c>
      <c r="B102">
        <f>COUNTIFS(jobs[job_via],A102,jobs[job_title_short],title,jobs[job_country],country,jobs[job_schedule_type],type)</f>
        <v>0</v>
      </c>
      <c r="D102" t="str">
        <v>IHireTechnology</v>
      </c>
      <c r="E102">
        <v>1</v>
      </c>
    </row>
    <row r="103" spans="1:5" x14ac:dyDescent="0.55000000000000004">
      <c r="A103" t="str">
        <v>ProActuary</v>
      </c>
      <c r="B103">
        <f>COUNTIFS(jobs[job_via],A103,jobs[job_title_short],title,jobs[job_country],country,jobs[job_schedule_type],type)</f>
        <v>1</v>
      </c>
      <c r="D103" t="str">
        <v>Advance Venture Partners Job Board</v>
      </c>
      <c r="E103">
        <v>1</v>
      </c>
    </row>
    <row r="104" spans="1:5" x14ac:dyDescent="0.55000000000000004">
      <c r="A104" t="str">
        <v>Jobcase</v>
      </c>
      <c r="B104">
        <f>COUNTIFS(jobs[job_via],A104,jobs[job_title_short],title,jobs[job_country],country,jobs[job_schedule_type],type)</f>
        <v>0</v>
      </c>
      <c r="D104" t="str">
        <v>The Chronicle Of Higher Education Jobs</v>
      </c>
      <c r="E104">
        <v>1</v>
      </c>
    </row>
    <row r="105" spans="1:5" x14ac:dyDescent="0.55000000000000004">
      <c r="A105" t="str">
        <v>BeBee India Meet Opportunities</v>
      </c>
      <c r="B105">
        <f>COUNTIFS(jobs[job_via],A105,jobs[job_title_short],title,jobs[job_country],country,jobs[job_schedule_type],type)</f>
        <v>0</v>
      </c>
      <c r="D105" t="str">
        <v>Careers At Peraton</v>
      </c>
      <c r="E105">
        <v>1</v>
      </c>
    </row>
    <row r="106" spans="1:5" x14ac:dyDescent="0.55000000000000004">
      <c r="A106" t="str">
        <v>LinkedIn Nigeria</v>
      </c>
      <c r="B106">
        <f>COUNTIFS(jobs[job_via],A106,jobs[job_title_short],title,jobs[job_country],country,jobs[job_schedule_type],type)</f>
        <v>0</v>
      </c>
      <c r="D106" t="str">
        <v>EY Careers</v>
      </c>
      <c r="E106">
        <v>1</v>
      </c>
    </row>
    <row r="107" spans="1:5" x14ac:dyDescent="0.55000000000000004">
      <c r="A107" t="str">
        <v>Jobg8</v>
      </c>
      <c r="B107">
        <f>COUNTIFS(jobs[job_via],A107,jobs[job_title_short],title,jobs[job_country],country,jobs[job_schedule_type],type)</f>
        <v>3</v>
      </c>
      <c r="D107" t="str">
        <v>Paycomonline.net</v>
      </c>
      <c r="E107">
        <v>1</v>
      </c>
    </row>
    <row r="108" spans="1:5" x14ac:dyDescent="0.55000000000000004">
      <c r="A108" t="str">
        <v>LinkedIn Malta</v>
      </c>
      <c r="B108">
        <f>COUNTIFS(jobs[job_via],A108,jobs[job_title_short],title,jobs[job_country],country,jobs[job_schedule_type],type)</f>
        <v>0</v>
      </c>
      <c r="D108" t="str">
        <v>Menlo Ventures Job Board</v>
      </c>
      <c r="E108">
        <v>1</v>
      </c>
    </row>
    <row r="109" spans="1:5" x14ac:dyDescent="0.55000000000000004">
      <c r="A109" t="str">
        <v>Salary.com</v>
      </c>
      <c r="B109">
        <f>COUNTIFS(jobs[job_via],A109,jobs[job_title_short],title,jobs[job_country],country,jobs[job_schedule_type],type)</f>
        <v>1</v>
      </c>
      <c r="D109" t="str">
        <v>ComputerWork</v>
      </c>
      <c r="E109">
        <v>1</v>
      </c>
    </row>
    <row r="110" spans="1:5" x14ac:dyDescent="0.55000000000000004">
      <c r="A110" t="str">
        <v>Walmart - Placements Joy</v>
      </c>
      <c r="B110">
        <f>COUNTIFS(jobs[job_via],A110,jobs[job_title_short],title,jobs[job_country],country,jobs[job_schedule_type],type)</f>
        <v>0</v>
      </c>
      <c r="D110" t="str">
        <v>Harri</v>
      </c>
      <c r="E110">
        <v>1</v>
      </c>
    </row>
    <row r="111" spans="1:5" x14ac:dyDescent="0.55000000000000004">
      <c r="A111" t="str">
        <v>LilyLifestyle Jobs</v>
      </c>
      <c r="B111">
        <f>COUNTIFS(jobs[job_via],A111,jobs[job_title_short],title,jobs[job_country],country,jobs[job_schedule_type],type)</f>
        <v>1</v>
      </c>
      <c r="D111" t="str">
        <v>Aya Healthcare</v>
      </c>
      <c r="E111">
        <v>1</v>
      </c>
    </row>
    <row r="112" spans="1:5" x14ac:dyDescent="0.55000000000000004">
      <c r="A112" t="str">
        <v>LinkedIn Hong Kong</v>
      </c>
      <c r="B112">
        <f>COUNTIFS(jobs[job_via],A112,jobs[job_title_short],title,jobs[job_country],country,jobs[job_schedule_type],type)</f>
        <v>0</v>
      </c>
      <c r="D112" t="str">
        <v>MLR.org</v>
      </c>
      <c r="E112">
        <v>1</v>
      </c>
    </row>
    <row r="113" spans="1:5" x14ac:dyDescent="0.55000000000000004">
      <c r="A113" t="str">
        <v>Built In NYC</v>
      </c>
      <c r="B113">
        <f>COUNTIFS(jobs[job_via],A113,jobs[job_title_short],title,jobs[job_country],country,jobs[job_schedule_type],type)</f>
        <v>23</v>
      </c>
      <c r="D113" t="str">
        <v>TelCom Careers</v>
      </c>
      <c r="E113">
        <v>1</v>
      </c>
    </row>
    <row r="114" spans="1:5" x14ac:dyDescent="0.55000000000000004">
      <c r="A114" t="str">
        <v>DW Simpson</v>
      </c>
      <c r="B114">
        <f>COUNTIFS(jobs[job_via],A114,jobs[job_title_short],title,jobs[job_country],country,jobs[job_schedule_type],type)</f>
        <v>0</v>
      </c>
      <c r="D114" t="str">
        <v>Higher Education Recruitment Consortium</v>
      </c>
      <c r="E114">
        <v>1</v>
      </c>
    </row>
    <row r="115" spans="1:5" x14ac:dyDescent="0.55000000000000004">
      <c r="A115" t="str">
        <v>Navistar - International</v>
      </c>
      <c r="B115">
        <f>COUNTIFS(jobs[job_via],A115,jobs[job_title_short],title,jobs[job_country],country,jobs[job_schedule_type],type)</f>
        <v>0</v>
      </c>
      <c r="D115" t="str">
        <v>JobLeads</v>
      </c>
      <c r="E115">
        <v>0</v>
      </c>
    </row>
    <row r="116" spans="1:5" x14ac:dyDescent="0.55000000000000004">
      <c r="A116" t="str">
        <v>Academic Gates</v>
      </c>
      <c r="B116">
        <f>COUNTIFS(jobs[job_via],A116,jobs[job_title_short],title,jobs[job_country],country,jobs[job_schedule_type],type)</f>
        <v>0</v>
      </c>
      <c r="D116" t="str">
        <v>JobzMall</v>
      </c>
      <c r="E116">
        <v>0</v>
      </c>
    </row>
    <row r="117" spans="1:5" x14ac:dyDescent="0.55000000000000004">
      <c r="A117" t="str">
        <v>Jobs Trabajo.org</v>
      </c>
      <c r="B117">
        <f>COUNTIFS(jobs[job_via],A117,jobs[job_title_short],title,jobs[job_country],country,jobs[job_schedule_type],type)</f>
        <v>7</v>
      </c>
      <c r="D117" t="str">
        <v>Rise</v>
      </c>
      <c r="E117">
        <v>0</v>
      </c>
    </row>
    <row r="118" spans="1:5" x14ac:dyDescent="0.55000000000000004">
      <c r="A118" t="str">
        <v>INSPYR Solutions</v>
      </c>
      <c r="B118">
        <f>COUNTIFS(jobs[job_via],A118,jobs[job_title_short],title,jobs[job_country],country,jobs[job_schedule_type],type)</f>
        <v>0</v>
      </c>
      <c r="D118" t="str">
        <v>LinkedIn Tanzania</v>
      </c>
      <c r="E118">
        <v>0</v>
      </c>
    </row>
    <row r="119" spans="1:5" x14ac:dyDescent="0.55000000000000004">
      <c r="A119" t="str">
        <v>IntelePeer Career Site</v>
      </c>
      <c r="B119">
        <f>COUNTIFS(jobs[job_via],A119,jobs[job_title_short],title,jobs[job_country],country,jobs[job_schedule_type],type)</f>
        <v>1</v>
      </c>
      <c r="D119" t="str">
        <v>LinkedIn El Salvador</v>
      </c>
      <c r="E119">
        <v>0</v>
      </c>
    </row>
    <row r="120" spans="1:5" x14ac:dyDescent="0.55000000000000004">
      <c r="A120" t="str">
        <v>BuzzClan Career Portal</v>
      </c>
      <c r="B120">
        <f>COUNTIFS(jobs[job_via],A120,jobs[job_title_short],title,jobs[job_country],country,jobs[job_schedule_type],type)</f>
        <v>0</v>
      </c>
      <c r="D120" t="str">
        <v>LinkedIn Cameroon</v>
      </c>
      <c r="E120">
        <v>0</v>
      </c>
    </row>
    <row r="121" spans="1:5" x14ac:dyDescent="0.55000000000000004">
      <c r="A121" t="str">
        <v>Enterprise Solutions, Inc.</v>
      </c>
      <c r="B121">
        <f>COUNTIFS(jobs[job_via],A121,jobs[job_title_short],title,jobs[job_country],country,jobs[job_schedule_type],type)</f>
        <v>0</v>
      </c>
      <c r="D121" t="str">
        <v>LinkedIn Slovakia</v>
      </c>
      <c r="E121">
        <v>0</v>
      </c>
    </row>
    <row r="122" spans="1:5" x14ac:dyDescent="0.55000000000000004">
      <c r="A122" t="str">
        <v>OmniJobs</v>
      </c>
      <c r="B122">
        <f>COUNTIFS(jobs[job_via],A122,jobs[job_title_short],title,jobs[job_country],country,jobs[job_schedule_type],type)</f>
        <v>0</v>
      </c>
      <c r="D122" t="str">
        <v>LinkedIn Kazakhstan</v>
      </c>
      <c r="E122">
        <v>0</v>
      </c>
    </row>
    <row r="123" spans="1:5" x14ac:dyDescent="0.55000000000000004">
      <c r="A123" t="str">
        <v>NEAR Foundation Job Board</v>
      </c>
      <c r="B123">
        <f>COUNTIFS(jobs[job_via],A123,jobs[job_title_short],title,jobs[job_country],country,jobs[job_schedule_type],type)</f>
        <v>0</v>
      </c>
      <c r="D123" t="str">
        <v>Kw.linkedin.com</v>
      </c>
      <c r="E123">
        <v>0</v>
      </c>
    </row>
    <row r="124" spans="1:5" x14ac:dyDescent="0.55000000000000004">
      <c r="A124" t="str">
        <v>VanderHouwen</v>
      </c>
      <c r="B124">
        <f>COUNTIFS(jobs[job_via],A124,jobs[job_title_short],title,jobs[job_country],country,jobs[job_schedule_type],type)</f>
        <v>0</v>
      </c>
      <c r="D124" t="str">
        <v>JobGet</v>
      </c>
      <c r="E124">
        <v>0</v>
      </c>
    </row>
    <row r="125" spans="1:5" x14ac:dyDescent="0.55000000000000004">
      <c r="A125" t="str">
        <v>Allied-IT Jobs</v>
      </c>
      <c r="B125">
        <f>COUNTIFS(jobs[job_via],A125,jobs[job_title_short],title,jobs[job_country],country,jobs[job_schedule_type],type)</f>
        <v>0</v>
      </c>
      <c r="D125" t="str">
        <v>LinkedIn Paraguay</v>
      </c>
      <c r="E125">
        <v>0</v>
      </c>
    </row>
    <row r="126" spans="1:5" x14ac:dyDescent="0.55000000000000004">
      <c r="A126" t="str">
        <v>LifeworQ</v>
      </c>
      <c r="B126">
        <f>COUNTIFS(jobs[job_via],A126,jobs[job_title_short],title,jobs[job_country],country,jobs[job_schedule_type],type)</f>
        <v>0</v>
      </c>
      <c r="D126" t="str">
        <v>LinkedIn Guyana</v>
      </c>
      <c r="E126">
        <v>0</v>
      </c>
    </row>
    <row r="127" spans="1:5" x14ac:dyDescent="0.55000000000000004">
      <c r="A127" t="str">
        <v>Randstad USA</v>
      </c>
      <c r="B127">
        <f>COUNTIFS(jobs[job_via],A127,jobs[job_title_short],title,jobs[job_country],country,jobs[job_schedule_type],type)</f>
        <v>1</v>
      </c>
      <c r="D127" t="str">
        <v>Creative Financial Staffing</v>
      </c>
      <c r="E127">
        <v>0</v>
      </c>
    </row>
    <row r="128" spans="1:5" x14ac:dyDescent="0.55000000000000004">
      <c r="A128" t="str">
        <v>Built In San Francisco</v>
      </c>
      <c r="B128">
        <f>COUNTIFS(jobs[job_via],A128,jobs[job_title_short],title,jobs[job_country],country,jobs[job_schedule_type],type)</f>
        <v>0</v>
      </c>
      <c r="D128" t="str">
        <v>The Muse</v>
      </c>
      <c r="E128">
        <v>0</v>
      </c>
    </row>
    <row r="129" spans="1:5" x14ac:dyDescent="0.55000000000000004">
      <c r="A129" t="str">
        <v>Synectics Inc</v>
      </c>
      <c r="B129">
        <f>COUNTIFS(jobs[job_via],A129,jobs[job_title_short],title,jobs[job_country],country,jobs[job_schedule_type],type)</f>
        <v>0</v>
      </c>
      <c r="D129" t="str">
        <v>TechCareers</v>
      </c>
      <c r="E129">
        <v>0</v>
      </c>
    </row>
    <row r="130" spans="1:5" x14ac:dyDescent="0.55000000000000004">
      <c r="A130" t="str">
        <v>RemoteLiz</v>
      </c>
      <c r="B130">
        <f>COUNTIFS(jobs[job_via],A130,jobs[job_title_short],title,jobs[job_country],country,jobs[job_schedule_type],type)</f>
        <v>0</v>
      </c>
      <c r="D130" t="str">
        <v>Upwork</v>
      </c>
      <c r="E130">
        <v>0</v>
      </c>
    </row>
    <row r="131" spans="1:5" x14ac:dyDescent="0.55000000000000004">
      <c r="A131" t="str">
        <v>Magnet.me</v>
      </c>
      <c r="B131">
        <f>COUNTIFS(jobs[job_via],A131,jobs[job_title_short],title,jobs[job_country],country,jobs[job_schedule_type],type)</f>
        <v>0</v>
      </c>
      <c r="D131" t="str">
        <v>LinkedIn Panamá</v>
      </c>
      <c r="E131">
        <v>0</v>
      </c>
    </row>
    <row r="132" spans="1:5" x14ac:dyDescent="0.55000000000000004">
      <c r="A132" t="str">
        <v>Spherion Staffing Services</v>
      </c>
      <c r="B132">
        <f>COUNTIFS(jobs[job_via],A132,jobs[job_title_short],title,jobs[job_country],country,jobs[job_schedule_type],type)</f>
        <v>0</v>
      </c>
      <c r="D132" t="str">
        <v>EarnBetter</v>
      </c>
      <c r="E132">
        <v>0</v>
      </c>
    </row>
    <row r="133" spans="1:5" x14ac:dyDescent="0.55000000000000004">
      <c r="A133" t="str">
        <v>Citi Careers</v>
      </c>
      <c r="B133">
        <f>COUNTIFS(jobs[job_via],A133,jobs[job_title_short],title,jobs[job_country],country,jobs[job_schedule_type],type)</f>
        <v>0</v>
      </c>
      <c r="D133" t="str">
        <v>USAJobs</v>
      </c>
      <c r="E133">
        <v>0</v>
      </c>
    </row>
    <row r="134" spans="1:5" x14ac:dyDescent="0.55000000000000004">
      <c r="A134" t="str">
        <v>Outscal.com</v>
      </c>
      <c r="B134">
        <f>COUNTIFS(jobs[job_via],A134,jobs[job_title_short],title,jobs[job_country],country,jobs[job_schedule_type],type)</f>
        <v>0</v>
      </c>
      <c r="D134" t="str">
        <v>Jobot</v>
      </c>
      <c r="E134">
        <v>0</v>
      </c>
    </row>
    <row r="135" spans="1:5" x14ac:dyDescent="0.55000000000000004">
      <c r="A135" t="str">
        <v>Workday</v>
      </c>
      <c r="B135">
        <f>COUNTIFS(jobs[job_via],A135,jobs[job_title_short],title,jobs[job_country],country,jobs[job_schedule_type],type)</f>
        <v>2</v>
      </c>
      <c r="D135" t="str">
        <v>| CLIENT DEMO Talent Network - Magnit</v>
      </c>
      <c r="E135">
        <v>0</v>
      </c>
    </row>
    <row r="136" spans="1:5" x14ac:dyDescent="0.55000000000000004">
      <c r="A136" t="str">
        <v>SnapJobSearch.com</v>
      </c>
      <c r="B136">
        <f>COUNTIFS(jobs[job_via],A136,jobs[job_title_short],title,jobs[job_country],country,jobs[job_schedule_type],type)</f>
        <v>0</v>
      </c>
      <c r="D136" t="str">
        <v>InternsGrab.net</v>
      </c>
      <c r="E136">
        <v>0</v>
      </c>
    </row>
    <row r="137" spans="1:5" x14ac:dyDescent="0.55000000000000004">
      <c r="A137" t="str">
        <v>Degen Crypto Jobs</v>
      </c>
      <c r="B137">
        <f>COUNTIFS(jobs[job_via],A137,jobs[job_title_short],title,jobs[job_country],country,jobs[job_schedule_type],type)</f>
        <v>0</v>
      </c>
      <c r="D137" t="str">
        <v>Careers At Chewy, Inc. - Chewy.com</v>
      </c>
      <c r="E137">
        <v>0</v>
      </c>
    </row>
    <row r="138" spans="1:5" x14ac:dyDescent="0.55000000000000004">
      <c r="A138" t="str">
        <v>LinkedIn Iceland</v>
      </c>
      <c r="B138">
        <f>COUNTIFS(jobs[job_via],A138,jobs[job_title_short],title,jobs[job_country],country,jobs[job_schedule_type],type)</f>
        <v>0</v>
      </c>
      <c r="D138" t="str">
        <v>Women For Hire- Job Board</v>
      </c>
      <c r="E138">
        <v>0</v>
      </c>
    </row>
    <row r="139" spans="1:5" x14ac:dyDescent="0.55000000000000004">
      <c r="A139" t="str">
        <v>Star Job Search</v>
      </c>
      <c r="B139">
        <f>COUNTIFS(jobs[job_via],A139,jobs[job_title_short],title,jobs[job_country],country,jobs[job_schedule_type],type)</f>
        <v>1</v>
      </c>
      <c r="D139" t="str">
        <v>SHSMD Career Center</v>
      </c>
      <c r="E139">
        <v>0</v>
      </c>
    </row>
    <row r="140" spans="1:5" x14ac:dyDescent="0.55000000000000004">
      <c r="A140" t="str">
        <v>Oracle</v>
      </c>
      <c r="B140">
        <f>COUNTIFS(jobs[job_via],A140,jobs[job_title_short],title,jobs[job_country],country,jobs[job_schedule_type],type)</f>
        <v>1</v>
      </c>
      <c r="D140" t="str">
        <v>Jooble</v>
      </c>
      <c r="E140">
        <v>0</v>
      </c>
    </row>
    <row r="141" spans="1:5" x14ac:dyDescent="0.55000000000000004">
      <c r="A141" t="str">
        <v>Diversity Jobs</v>
      </c>
      <c r="B141">
        <f>COUNTIFS(jobs[job_via],A141,jobs[job_title_short],title,jobs[job_country],country,jobs[job_schedule_type],type)</f>
        <v>1</v>
      </c>
      <c r="D141" t="str">
        <v>Simplify Jobs</v>
      </c>
      <c r="E141">
        <v>0</v>
      </c>
    </row>
    <row r="142" spans="1:5" x14ac:dyDescent="0.55000000000000004">
      <c r="A142" t="str">
        <v>Trabajo.org</v>
      </c>
      <c r="B142">
        <f>COUNTIFS(jobs[job_via],A142,jobs[job_title_short],title,jobs[job_country],country,jobs[job_schedule_type],type)</f>
        <v>22</v>
      </c>
      <c r="D142" t="str">
        <v>WhiteCrow.co</v>
      </c>
      <c r="E142">
        <v>0</v>
      </c>
    </row>
    <row r="143" spans="1:5" x14ac:dyDescent="0.55000000000000004">
      <c r="A143" t="str">
        <v>Theround</v>
      </c>
      <c r="B143">
        <f>COUNTIFS(jobs[job_via],A143,jobs[job_title_short],title,jobs[job_country],country,jobs[job_schedule_type],type)</f>
        <v>0</v>
      </c>
      <c r="D143" t="str">
        <v>LocalJobs.com</v>
      </c>
      <c r="E143">
        <v>0</v>
      </c>
    </row>
    <row r="144" spans="1:5" x14ac:dyDescent="0.55000000000000004">
      <c r="A144" t="str">
        <v>SitePoint</v>
      </c>
      <c r="B144">
        <f>COUNTIFS(jobs[job_via],A144,jobs[job_title_short],title,jobs[job_country],country,jobs[job_schedule_type],type)</f>
        <v>0</v>
      </c>
      <c r="D144" t="str">
        <v>WKRN Jobs</v>
      </c>
      <c r="E144">
        <v>0</v>
      </c>
    </row>
    <row r="145" spans="1:5" x14ac:dyDescent="0.55000000000000004">
      <c r="A145" t="str">
        <v>WhiteCrow</v>
      </c>
      <c r="B145">
        <f>COUNTIFS(jobs[job_via],A145,jobs[job_title_short],title,jobs[job_country],country,jobs[job_schedule_type],type)</f>
        <v>0</v>
      </c>
      <c r="D145" t="str">
        <v>ShowbizJobs</v>
      </c>
      <c r="E145">
        <v>0</v>
      </c>
    </row>
    <row r="146" spans="1:5" x14ac:dyDescent="0.55000000000000004">
      <c r="A146" t="str">
        <v>Splunk</v>
      </c>
      <c r="B146">
        <f>COUNTIFS(jobs[job_via],A146,jobs[job_title_short],title,jobs[job_country],country,jobs[job_schedule_type],type)</f>
        <v>0</v>
      </c>
      <c r="D146" t="str">
        <v>The Elite Job</v>
      </c>
      <c r="E146">
        <v>0</v>
      </c>
    </row>
    <row r="147" spans="1:5" x14ac:dyDescent="0.55000000000000004">
      <c r="A147" t="str">
        <v>Aptrack.co</v>
      </c>
      <c r="B147">
        <f>COUNTIFS(jobs[job_via],A147,jobs[job_title_short],title,jobs[job_country],country,jobs[job_schedule_type],type)</f>
        <v>0</v>
      </c>
      <c r="D147" t="str">
        <v>Levels.fyi</v>
      </c>
      <c r="E147">
        <v>0</v>
      </c>
    </row>
    <row r="148" spans="1:5" x14ac:dyDescent="0.55000000000000004">
      <c r="A148" t="str">
        <v>Remote OK</v>
      </c>
      <c r="B148">
        <f>COUNTIFS(jobs[job_via],A148,jobs[job_title_short],title,jobs[job_country],country,jobs[job_schedule_type],type)</f>
        <v>0</v>
      </c>
      <c r="D148" t="str">
        <v>Karkidi</v>
      </c>
      <c r="E148">
        <v>0</v>
      </c>
    </row>
    <row r="149" spans="1:5" x14ac:dyDescent="0.55000000000000004">
      <c r="A149" t="str">
        <v>IslandHints</v>
      </c>
      <c r="B149">
        <f>COUNTIFS(jobs[job_via],A149,jobs[job_title_short],title,jobs[job_country],country,jobs[job_schedule_type],type)</f>
        <v>0</v>
      </c>
      <c r="D149" t="str">
        <v>EWorker</v>
      </c>
      <c r="E149">
        <v>0</v>
      </c>
    </row>
    <row r="150" spans="1:5" x14ac:dyDescent="0.55000000000000004">
      <c r="A150" t="str">
        <v>Leidos Careers</v>
      </c>
      <c r="B150">
        <f>COUNTIFS(jobs[job_via],A150,jobs[job_title_short],title,jobs[job_country],country,jobs[job_schedule_type],type)</f>
        <v>2</v>
      </c>
      <c r="D150" t="str">
        <v>LinkedIn Nicaragua</v>
      </c>
      <c r="E150">
        <v>0</v>
      </c>
    </row>
    <row r="151" spans="1:5" x14ac:dyDescent="0.55000000000000004">
      <c r="A151" t="str">
        <v>Green Key Resources</v>
      </c>
      <c r="B151">
        <f>COUNTIFS(jobs[job_via],A151,jobs[job_title_short],title,jobs[job_country],country,jobs[job_schedule_type],type)</f>
        <v>1</v>
      </c>
      <c r="D151" t="str">
        <v>USNLX Ability Jobs - National Labor Exchange</v>
      </c>
      <c r="E151">
        <v>0</v>
      </c>
    </row>
    <row r="152" spans="1:5" x14ac:dyDescent="0.55000000000000004">
      <c r="A152" t="str">
        <v>Target Corporation</v>
      </c>
      <c r="B152">
        <f>COUNTIFS(jobs[job_via],A152,jobs[job_title_short],title,jobs[job_country],country,jobs[job_schedule_type],type)</f>
        <v>0</v>
      </c>
      <c r="D152" t="str">
        <v>Startup Jobs</v>
      </c>
      <c r="E152">
        <v>0</v>
      </c>
    </row>
    <row r="153" spans="1:5" x14ac:dyDescent="0.55000000000000004">
      <c r="A153" t="str">
        <v>ProductHired</v>
      </c>
      <c r="B153">
        <f>COUNTIFS(jobs[job_via],A153,jobs[job_title_short],title,jobs[job_country],country,jobs[job_schedule_type],type)</f>
        <v>0</v>
      </c>
      <c r="D153" t="str">
        <v>LinkedIn Brunei</v>
      </c>
      <c r="E153">
        <v>0</v>
      </c>
    </row>
    <row r="154" spans="1:5" x14ac:dyDescent="0.55000000000000004">
      <c r="A154" t="str">
        <v>LinkedIn Philippines</v>
      </c>
      <c r="B154">
        <f>COUNTIFS(jobs[job_via],A154,jobs[job_title_short],title,jobs[job_country],country,jobs[job_schedule_type],type)</f>
        <v>0</v>
      </c>
      <c r="D154" t="str">
        <v>Voli Agency - Teamtailor</v>
      </c>
      <c r="E154">
        <v>0</v>
      </c>
    </row>
    <row r="155" spans="1:5" x14ac:dyDescent="0.55000000000000004">
      <c r="A155" t="str">
        <v>Towards AI Jobs</v>
      </c>
      <c r="B155">
        <f>COUNTIFS(jobs[job_via],A155,jobs[job_title_short],title,jobs[job_country],country,jobs[job_schedule_type],type)</f>
        <v>0</v>
      </c>
      <c r="D155" t="str">
        <v>Built In London</v>
      </c>
      <c r="E155">
        <v>0</v>
      </c>
    </row>
    <row r="156" spans="1:5" x14ac:dyDescent="0.55000000000000004">
      <c r="A156" t="str">
        <v>LinkedIn Latvia</v>
      </c>
      <c r="B156">
        <f>COUNTIFS(jobs[job_via],A156,jobs[job_title_short],title,jobs[job_country],country,jobs[job_schedule_type],type)</f>
        <v>0</v>
      </c>
      <c r="D156" t="str">
        <v>Y Combinator</v>
      </c>
      <c r="E156">
        <v>0</v>
      </c>
    </row>
    <row r="157" spans="1:5" x14ac:dyDescent="0.55000000000000004">
      <c r="A157" t="str">
        <v>LinkedIn Estonia</v>
      </c>
      <c r="B157">
        <f>COUNTIFS(jobs[job_via],A157,jobs[job_title_short],title,jobs[job_country],country,jobs[job_schedule_type],type)</f>
        <v>0</v>
      </c>
      <c r="D157" t="str">
        <v>OPTnation</v>
      </c>
      <c r="E157">
        <v>0</v>
      </c>
    </row>
    <row r="158" spans="1:5" x14ac:dyDescent="0.55000000000000004">
      <c r="A158" t="str">
        <v>Aston Carter</v>
      </c>
      <c r="B158">
        <f>COUNTIFS(jobs[job_via],A158,jobs[job_title_short],title,jobs[job_country],country,jobs[job_schedule_type],type)</f>
        <v>22</v>
      </c>
      <c r="D158" t="str">
        <v>Built In Singapore</v>
      </c>
      <c r="E158">
        <v>0</v>
      </c>
    </row>
    <row r="159" spans="1:5" x14ac:dyDescent="0.55000000000000004">
      <c r="A159" t="str">
        <v>Humanforce</v>
      </c>
      <c r="B159">
        <f>COUNTIFS(jobs[job_via],A159,jobs[job_title_short],title,jobs[job_country],country,jobs[job_schedule_type],type)</f>
        <v>0</v>
      </c>
      <c r="D159" t="str">
        <v>FXC Intelligence</v>
      </c>
      <c r="E159">
        <v>0</v>
      </c>
    </row>
    <row r="160" spans="1:5" x14ac:dyDescent="0.55000000000000004">
      <c r="A160" t="str">
        <v>Himalayas.app</v>
      </c>
      <c r="B160">
        <f>COUNTIFS(jobs[job_via],A160,jobs[job_title_short],title,jobs[job_country],country,jobs[job_schedule_type],type)</f>
        <v>0</v>
      </c>
      <c r="D160" t="str">
        <v>GrabJobs</v>
      </c>
      <c r="E160">
        <v>0</v>
      </c>
    </row>
    <row r="161" spans="1:5" x14ac:dyDescent="0.55000000000000004">
      <c r="A161" t="str">
        <v>Web3 Jobs</v>
      </c>
      <c r="B161">
        <f>COUNTIFS(jobs[job_via],A161,jobs[job_title_short],title,jobs[job_country],country,jobs[job_schedule_type],type)</f>
        <v>0</v>
      </c>
      <c r="D161" t="str">
        <v>Vallarta Supermarkets Careers</v>
      </c>
      <c r="E161">
        <v>0</v>
      </c>
    </row>
    <row r="162" spans="1:5" x14ac:dyDescent="0.55000000000000004">
      <c r="A162" t="str">
        <v>Vaia – Talents</v>
      </c>
      <c r="B162">
        <f>COUNTIFS(jobs[job_via],A162,jobs[job_title_short],title,jobs[job_country],country,jobs[job_schedule_type],type)</f>
        <v>2</v>
      </c>
      <c r="D162" t="str">
        <v>CBRE Jobs</v>
      </c>
      <c r="E162">
        <v>0</v>
      </c>
    </row>
    <row r="163" spans="1:5" x14ac:dyDescent="0.55000000000000004">
      <c r="A163" t="str">
        <v>EasyPeasyJob.com</v>
      </c>
      <c r="B163">
        <f>COUNTIFS(jobs[job_via],A163,jobs[job_title_short],title,jobs[job_country],country,jobs[job_schedule_type],type)</f>
        <v>0</v>
      </c>
      <c r="D163" t="str">
        <v>Tarana Wireless - Career Page</v>
      </c>
      <c r="E163">
        <v>0</v>
      </c>
    </row>
    <row r="164" spans="1:5" x14ac:dyDescent="0.55000000000000004">
      <c r="A164" t="str">
        <v>Chorus One</v>
      </c>
      <c r="B164">
        <f>COUNTIFS(jobs[job_via],A164,jobs[job_title_short],title,jobs[job_country],country,jobs[job_schedule_type],type)</f>
        <v>0</v>
      </c>
      <c r="D164" t="str">
        <v>Jobs</v>
      </c>
      <c r="E164">
        <v>0</v>
      </c>
    </row>
    <row r="165" spans="1:5" x14ac:dyDescent="0.55000000000000004">
      <c r="A165" t="str">
        <v>BeBee CA</v>
      </c>
      <c r="B165">
        <f>COUNTIFS(jobs[job_via],A165,jobs[job_title_short],title,jobs[job_country],country,jobs[job_schedule_type],type)</f>
        <v>0</v>
      </c>
      <c r="D165" t="str">
        <v>CFA Institute Career Center</v>
      </c>
      <c r="E165">
        <v>0</v>
      </c>
    </row>
    <row r="166" spans="1:5" x14ac:dyDescent="0.55000000000000004">
      <c r="A166" t="str">
        <v>Prosple</v>
      </c>
      <c r="B166">
        <f>COUNTIFS(jobs[job_via],A166,jobs[job_title_short],title,jobs[job_country],country,jobs[job_schedule_type],type)</f>
        <v>1</v>
      </c>
      <c r="D166" t="str">
        <v>Akkodis</v>
      </c>
      <c r="E166">
        <v>0</v>
      </c>
    </row>
    <row r="167" spans="1:5" x14ac:dyDescent="0.55000000000000004">
      <c r="A167" t="str">
        <v>Rise - Rise - Jobs</v>
      </c>
      <c r="B167">
        <f>COUNTIFS(jobs[job_via],A167,jobs[job_title_short],title,jobs[job_country],country,jobs[job_schedule_type],type)</f>
        <v>3</v>
      </c>
      <c r="D167" t="str">
        <v>Dantech Corporation</v>
      </c>
      <c r="E167">
        <v>0</v>
      </c>
    </row>
    <row r="168" spans="1:5" x14ac:dyDescent="0.55000000000000004">
      <c r="A168" t="str">
        <v>Recruiter Jobs</v>
      </c>
      <c r="B168">
        <f>COUNTIFS(jobs[job_via],A168,jobs[job_title_short],title,jobs[job_country],country,jobs[job_schedule_type],type)</f>
        <v>2</v>
      </c>
      <c r="D168" t="str">
        <v>Dutch Tavern</v>
      </c>
      <c r="E168">
        <v>0</v>
      </c>
    </row>
    <row r="169" spans="1:5" x14ac:dyDescent="0.55000000000000004">
      <c r="A169" t="str">
        <v>ClimateTechList</v>
      </c>
      <c r="B169">
        <f>COUNTIFS(jobs[job_via],A169,jobs[job_title_short],title,jobs[job_country],country,jobs[job_schedule_type],type)</f>
        <v>1</v>
      </c>
      <c r="D169" t="str">
        <v>Radian Jobs</v>
      </c>
      <c r="E169">
        <v>0</v>
      </c>
    </row>
    <row r="170" spans="1:5" x14ac:dyDescent="0.55000000000000004">
      <c r="A170" t="str">
        <v>Snowflake Careers</v>
      </c>
      <c r="B170">
        <f>COUNTIFS(jobs[job_via],A170,jobs[job_title_short],title,jobs[job_country],country,jobs[job_schedule_type],type)</f>
        <v>0</v>
      </c>
      <c r="D170" t="str">
        <v>Career Page</v>
      </c>
      <c r="E170">
        <v>0</v>
      </c>
    </row>
    <row r="171" spans="1:5" x14ac:dyDescent="0.55000000000000004">
      <c r="A171" t="str">
        <v>Zippia</v>
      </c>
      <c r="B171">
        <f>COUNTIFS(jobs[job_via],A171,jobs[job_title_short],title,jobs[job_country],country,jobs[job_schedule_type],type)</f>
        <v>15</v>
      </c>
      <c r="D171" t="str">
        <v>Bayt.com</v>
      </c>
      <c r="E171">
        <v>0</v>
      </c>
    </row>
    <row r="172" spans="1:5" x14ac:dyDescent="0.55000000000000004">
      <c r="A172" t="str">
        <v>Teal</v>
      </c>
      <c r="B172">
        <f>COUNTIFS(jobs[job_via],A172,jobs[job_title_short],title,jobs[job_country],country,jobs[job_schedule_type],type)</f>
        <v>1</v>
      </c>
      <c r="D172" t="str">
        <v>Local Hire Board</v>
      </c>
      <c r="E172">
        <v>0</v>
      </c>
    </row>
    <row r="173" spans="1:5" x14ac:dyDescent="0.55000000000000004">
      <c r="A173" t="str">
        <v>PyJobs</v>
      </c>
      <c r="B173">
        <f>COUNTIFS(jobs[job_via],A173,jobs[job_title_short],title,jobs[job_country],country,jobs[job_schedule_type],type)</f>
        <v>0</v>
      </c>
      <c r="D173" t="str">
        <v>MLee Healthcare Staffing And Recruiting, Inc.</v>
      </c>
      <c r="E173">
        <v>0</v>
      </c>
    </row>
    <row r="174" spans="1:5" x14ac:dyDescent="0.55000000000000004">
      <c r="A174" t="str">
        <v>Waters Careers - ICIMS</v>
      </c>
      <c r="B174">
        <f>COUNTIFS(jobs[job_via],A174,jobs[job_title_short],title,jobs[job_country],country,jobs[job_schedule_type],type)</f>
        <v>1</v>
      </c>
      <c r="D174" t="str">
        <v>Jobcase</v>
      </c>
      <c r="E174">
        <v>0</v>
      </c>
    </row>
    <row r="175" spans="1:5" x14ac:dyDescent="0.55000000000000004">
      <c r="A175" t="str">
        <v>Space Crew</v>
      </c>
      <c r="B175">
        <f>COUNTIFS(jobs[job_via],A175,jobs[job_title_short],title,jobs[job_country],country,jobs[job_schedule_type],type)</f>
        <v>0</v>
      </c>
      <c r="D175" t="str">
        <v>BeBee India Meet Opportunities</v>
      </c>
      <c r="E175">
        <v>0</v>
      </c>
    </row>
    <row r="176" spans="1:5" x14ac:dyDescent="0.55000000000000004">
      <c r="A176" t="str">
        <v>Astrana Health Careers</v>
      </c>
      <c r="B176">
        <f>COUNTIFS(jobs[job_via],A176,jobs[job_title_short],title,jobs[job_country],country,jobs[job_schedule_type],type)</f>
        <v>0</v>
      </c>
      <c r="D176" t="str">
        <v>LinkedIn Nigeria</v>
      </c>
      <c r="E176">
        <v>0</v>
      </c>
    </row>
    <row r="177" spans="1:5" x14ac:dyDescent="0.55000000000000004">
      <c r="A177" t="str">
        <v>Federal Government Jobs</v>
      </c>
      <c r="B177">
        <f>COUNTIFS(jobs[job_via],A177,jobs[job_title_short],title,jobs[job_country],country,jobs[job_schedule_type],type)</f>
        <v>0</v>
      </c>
      <c r="D177" t="str">
        <v>LinkedIn Malta</v>
      </c>
      <c r="E177">
        <v>0</v>
      </c>
    </row>
    <row r="178" spans="1:5" x14ac:dyDescent="0.55000000000000004">
      <c r="A178" t="str">
        <v>Jobs By Workable</v>
      </c>
      <c r="B178">
        <f>COUNTIFS(jobs[job_via],A178,jobs[job_title_short],title,jobs[job_country],country,jobs[job_schedule_type],type)</f>
        <v>0</v>
      </c>
      <c r="D178" t="str">
        <v>Walmart - Placements Joy</v>
      </c>
      <c r="E178">
        <v>0</v>
      </c>
    </row>
    <row r="179" spans="1:5" x14ac:dyDescent="0.55000000000000004">
      <c r="A179" t="str">
        <v>Aston Carter Careers</v>
      </c>
      <c r="B179">
        <f>COUNTIFS(jobs[job_via],A179,jobs[job_title_short],title,jobs[job_country],country,jobs[job_schedule_type],type)</f>
        <v>1</v>
      </c>
      <c r="D179" t="str">
        <v>LinkedIn Hong Kong</v>
      </c>
      <c r="E179">
        <v>0</v>
      </c>
    </row>
    <row r="180" spans="1:5" x14ac:dyDescent="0.55000000000000004">
      <c r="A180" t="str">
        <v>GotWorx Staffing | Jobs</v>
      </c>
      <c r="B180">
        <f>COUNTIFS(jobs[job_via],A180,jobs[job_title_short],title,jobs[job_country],country,jobs[job_schedule_type],type)</f>
        <v>1</v>
      </c>
      <c r="D180" t="str">
        <v>DW Simpson</v>
      </c>
      <c r="E180">
        <v>0</v>
      </c>
    </row>
    <row r="181" spans="1:5" x14ac:dyDescent="0.55000000000000004">
      <c r="A181" t="str">
        <v>Biotech, Pharmaceutical And Clinical Research Jobs | BioSpace</v>
      </c>
      <c r="B181">
        <f>COUNTIFS(jobs[job_via],A181,jobs[job_title_short],title,jobs[job_country],country,jobs[job_schedule_type],type)</f>
        <v>0</v>
      </c>
      <c r="D181" t="str">
        <v>Navistar - International</v>
      </c>
      <c r="E181">
        <v>0</v>
      </c>
    </row>
    <row r="182" spans="1:5" x14ac:dyDescent="0.55000000000000004">
      <c r="A182" t="str">
        <v>Method Recruiting</v>
      </c>
      <c r="B182">
        <f>COUNTIFS(jobs[job_via],A182,jobs[job_title_short],title,jobs[job_country],country,jobs[job_schedule_type],type)</f>
        <v>0</v>
      </c>
      <c r="D182" t="str">
        <v>Academic Gates</v>
      </c>
      <c r="E182">
        <v>0</v>
      </c>
    </row>
    <row r="183" spans="1:5" x14ac:dyDescent="0.55000000000000004">
      <c r="A183" t="str">
        <v>LinkedIn Trinidad &amp; Tobago</v>
      </c>
      <c r="B183">
        <f>COUNTIFS(jobs[job_via],A183,jobs[job_title_short],title,jobs[job_country],country,jobs[job_schedule_type],type)</f>
        <v>0</v>
      </c>
      <c r="D183" t="str">
        <v>INSPYR Solutions</v>
      </c>
      <c r="E183">
        <v>0</v>
      </c>
    </row>
    <row r="184" spans="1:5" x14ac:dyDescent="0.55000000000000004">
      <c r="A184" t="str">
        <v>JobMESH</v>
      </c>
      <c r="B184">
        <f>COUNTIFS(jobs[job_via],A184,jobs[job_title_short],title,jobs[job_country],country,jobs[job_schedule_type],type)</f>
        <v>0</v>
      </c>
      <c r="D184" t="str">
        <v>BuzzClan Career Portal</v>
      </c>
      <c r="E184">
        <v>0</v>
      </c>
    </row>
    <row r="185" spans="1:5" x14ac:dyDescent="0.55000000000000004">
      <c r="A185" t="str">
        <v>Selby Jennings HK</v>
      </c>
      <c r="B185">
        <f>COUNTIFS(jobs[job_via],A185,jobs[job_title_short],title,jobs[job_country],country,jobs[job_schedule_type],type)</f>
        <v>0</v>
      </c>
      <c r="D185" t="str">
        <v>Enterprise Solutions, Inc.</v>
      </c>
      <c r="E185">
        <v>0</v>
      </c>
    </row>
    <row r="186" spans="1:5" x14ac:dyDescent="0.55000000000000004">
      <c r="A186" t="str">
        <v>Indeed Ecuador</v>
      </c>
      <c r="B186">
        <f>COUNTIFS(jobs[job_via],A186,jobs[job_title_short],title,jobs[job_country],country,jobs[job_schedule_type],type)</f>
        <v>0</v>
      </c>
      <c r="D186" t="str">
        <v>OmniJobs</v>
      </c>
      <c r="E186">
        <v>0</v>
      </c>
    </row>
    <row r="187" spans="1:5" x14ac:dyDescent="0.55000000000000004">
      <c r="A187" t="str">
        <v>Evansville Goodwill Industries, Inc. - JazzHR</v>
      </c>
      <c r="B187">
        <f>COUNTIFS(jobs[job_via],A187,jobs[job_title_short],title,jobs[job_country],country,jobs[job_schedule_type],type)</f>
        <v>1</v>
      </c>
      <c r="D187" t="str">
        <v>NEAR Foundation Job Board</v>
      </c>
      <c r="E187">
        <v>0</v>
      </c>
    </row>
    <row r="188" spans="1:5" x14ac:dyDescent="0.55000000000000004">
      <c r="A188" t="str">
        <v>UNJoblink Careers</v>
      </c>
      <c r="B188">
        <f>COUNTIFS(jobs[job_via],A188,jobs[job_title_short],title,jobs[job_country],country,jobs[job_schedule_type],type)</f>
        <v>0</v>
      </c>
      <c r="D188" t="str">
        <v>VanderHouwen</v>
      </c>
      <c r="E188">
        <v>0</v>
      </c>
    </row>
    <row r="189" spans="1:5" x14ac:dyDescent="0.55000000000000004">
      <c r="A189" t="str">
        <v>SCS Engineers - ICIMS</v>
      </c>
      <c r="B189">
        <f>COUNTIFS(jobs[job_via],A189,jobs[job_title_short],title,jobs[job_country],country,jobs[job_schedule_type],type)</f>
        <v>1</v>
      </c>
      <c r="D189" t="str">
        <v>Allied-IT Jobs</v>
      </c>
      <c r="E189">
        <v>0</v>
      </c>
    </row>
    <row r="190" spans="1:5" x14ac:dyDescent="0.55000000000000004">
      <c r="A190" t="str">
        <v>Hire Heroes USA Job Board</v>
      </c>
      <c r="B190">
        <f>COUNTIFS(jobs[job_via],A190,jobs[job_title_short],title,jobs[job_country],country,jobs[job_schedule_type],type)</f>
        <v>0</v>
      </c>
      <c r="D190" t="str">
        <v>LifeworQ</v>
      </c>
      <c r="E190">
        <v>0</v>
      </c>
    </row>
    <row r="191" spans="1:5" x14ac:dyDescent="0.55000000000000004">
      <c r="A191" t="str">
        <v>Actalent Careers</v>
      </c>
      <c r="B191">
        <f>COUNTIFS(jobs[job_via],A191,jobs[job_title_short],title,jobs[job_country],country,jobs[job_schedule_type],type)</f>
        <v>0</v>
      </c>
      <c r="D191" t="str">
        <v>Built In San Francisco</v>
      </c>
      <c r="E191">
        <v>0</v>
      </c>
    </row>
    <row r="192" spans="1:5" x14ac:dyDescent="0.55000000000000004">
      <c r="A192" t="str">
        <v>LHH</v>
      </c>
      <c r="B192">
        <f>COUNTIFS(jobs[job_via],A192,jobs[job_title_short],title,jobs[job_country],country,jobs[job_schedule_type],type)</f>
        <v>1</v>
      </c>
      <c r="D192" t="str">
        <v>Synectics Inc</v>
      </c>
      <c r="E192">
        <v>0</v>
      </c>
    </row>
    <row r="193" spans="1:5" x14ac:dyDescent="0.55000000000000004">
      <c r="A193" t="str">
        <v>MNC JOBS INFO</v>
      </c>
      <c r="B193">
        <f>COUNTIFS(jobs[job_via],A193,jobs[job_title_short],title,jobs[job_country],country,jobs[job_schedule_type],type)</f>
        <v>0</v>
      </c>
      <c r="D193" t="str">
        <v>RemoteLiz</v>
      </c>
      <c r="E193">
        <v>0</v>
      </c>
    </row>
    <row r="194" spans="1:5" x14ac:dyDescent="0.55000000000000004">
      <c r="A194" t="str">
        <v>Learn4Good</v>
      </c>
      <c r="B194">
        <f>COUNTIFS(jobs[job_via],A194,jobs[job_title_short],title,jobs[job_country],country,jobs[job_schedule_type],type)</f>
        <v>1</v>
      </c>
      <c r="D194" t="str">
        <v>Magnet.me</v>
      </c>
      <c r="E194">
        <v>0</v>
      </c>
    </row>
    <row r="195" spans="1:5" x14ac:dyDescent="0.55000000000000004">
      <c r="A195" t="str">
        <v>Latest Internships In USA-UK-Canada &amp; Across Worldwide 2025</v>
      </c>
      <c r="B195">
        <f>COUNTIFS(jobs[job_via],A195,jobs[job_title_short],title,jobs[job_country],country,jobs[job_schedule_type],type)</f>
        <v>0</v>
      </c>
      <c r="D195" t="str">
        <v>Spherion Staffing Services</v>
      </c>
      <c r="E195">
        <v>0</v>
      </c>
    </row>
    <row r="196" spans="1:5" x14ac:dyDescent="0.55000000000000004">
      <c r="A196" t="str">
        <v>Pearson Carter</v>
      </c>
      <c r="B196">
        <f>COUNTIFS(jobs[job_via],A196,jobs[job_title_short],title,jobs[job_country],country,jobs[job_schedule_type],type)</f>
        <v>0</v>
      </c>
      <c r="D196" t="str">
        <v>Citi Careers</v>
      </c>
      <c r="E196">
        <v>0</v>
      </c>
    </row>
    <row r="197" spans="1:5" x14ac:dyDescent="0.55000000000000004">
      <c r="A197" t="str">
        <v>HiredAi</v>
      </c>
      <c r="B197">
        <f>COUNTIFS(jobs[job_via],A197,jobs[job_title_short],title,jobs[job_country],country,jobs[job_schedule_type],type)</f>
        <v>0</v>
      </c>
      <c r="D197" t="str">
        <v>Outscal.com</v>
      </c>
      <c r="E197">
        <v>0</v>
      </c>
    </row>
    <row r="198" spans="1:5" x14ac:dyDescent="0.55000000000000004">
      <c r="A198" t="str">
        <v>Qualtrics</v>
      </c>
      <c r="B198">
        <f>COUNTIFS(jobs[job_via],A198,jobs[job_title_short],title,jobs[job_country],country,jobs[job_schedule_type],type)</f>
        <v>0</v>
      </c>
      <c r="D198" t="str">
        <v>SnapJobSearch.com</v>
      </c>
      <c r="E198">
        <v>0</v>
      </c>
    </row>
    <row r="199" spans="1:5" x14ac:dyDescent="0.55000000000000004">
      <c r="A199" t="str">
        <v>FanDuel Careers</v>
      </c>
      <c r="B199">
        <f>COUNTIFS(jobs[job_via],A199,jobs[job_title_short],title,jobs[job_country],country,jobs[job_schedule_type],type)</f>
        <v>0</v>
      </c>
      <c r="D199" t="str">
        <v>Degen Crypto Jobs</v>
      </c>
      <c r="E199">
        <v>0</v>
      </c>
    </row>
    <row r="200" spans="1:5" x14ac:dyDescent="0.55000000000000004">
      <c r="A200" t="str">
        <v>White Recruitment</v>
      </c>
      <c r="B200">
        <f>COUNTIFS(jobs[job_via],A200,jobs[job_title_short],title,jobs[job_country],country,jobs[job_schedule_type],type)</f>
        <v>0</v>
      </c>
      <c r="D200" t="str">
        <v>LinkedIn Iceland</v>
      </c>
      <c r="E200">
        <v>0</v>
      </c>
    </row>
    <row r="201" spans="1:5" x14ac:dyDescent="0.55000000000000004">
      <c r="A201" t="str">
        <v>JoPilot</v>
      </c>
      <c r="B201">
        <f>COUNTIFS(jobs[job_via],A201,jobs[job_title_short],title,jobs[job_country],country,jobs[job_schedule_type],type)</f>
        <v>1</v>
      </c>
      <c r="D201" t="str">
        <v>Theround</v>
      </c>
      <c r="E201">
        <v>0</v>
      </c>
    </row>
    <row r="202" spans="1:5" x14ac:dyDescent="0.55000000000000004">
      <c r="A202" t="str">
        <v>IT JobServe</v>
      </c>
      <c r="B202">
        <f>COUNTIFS(jobs[job_via],A202,jobs[job_title_short],title,jobs[job_country],country,jobs[job_schedule_type],type)</f>
        <v>4</v>
      </c>
      <c r="D202" t="str">
        <v>SitePoint</v>
      </c>
      <c r="E202">
        <v>0</v>
      </c>
    </row>
    <row r="203" spans="1:5" x14ac:dyDescent="0.55000000000000004">
      <c r="A203" t="str">
        <v>Resume-Library.com</v>
      </c>
      <c r="B203">
        <f>COUNTIFS(jobs[job_via],A203,jobs[job_title_short],title,jobs[job_country],country,jobs[job_schedule_type],type)</f>
        <v>1</v>
      </c>
      <c r="D203" t="str">
        <v>WhiteCrow</v>
      </c>
      <c r="E203">
        <v>0</v>
      </c>
    </row>
    <row r="204" spans="1:5" x14ac:dyDescent="0.55000000000000004">
      <c r="A204" t="str">
        <v>Selby Jennings</v>
      </c>
      <c r="B204">
        <f>COUNTIFS(jobs[job_via],A204,jobs[job_title_short],title,jobs[job_country],country,jobs[job_schedule_type],type)</f>
        <v>1</v>
      </c>
      <c r="D204" t="str">
        <v>Splunk</v>
      </c>
      <c r="E204">
        <v>0</v>
      </c>
    </row>
    <row r="205" spans="1:5" x14ac:dyDescent="0.55000000000000004">
      <c r="A205" t="str">
        <v>Inside Higher Ed Careers</v>
      </c>
      <c r="B205">
        <f>COUNTIFS(jobs[job_via],A205,jobs[job_title_short],title,jobs[job_country],country,jobs[job_schedule_type],type)</f>
        <v>1</v>
      </c>
      <c r="D205" t="str">
        <v>Aptrack.co</v>
      </c>
      <c r="E205">
        <v>0</v>
      </c>
    </row>
    <row r="206" spans="1:5" x14ac:dyDescent="0.55000000000000004">
      <c r="A206" t="str">
        <v>Jobs.appcast.io</v>
      </c>
      <c r="B206">
        <f>COUNTIFS(jobs[job_via],A206,jobs[job_title_short],title,jobs[job_country],country,jobs[job_schedule_type],type)</f>
        <v>0</v>
      </c>
      <c r="D206" t="str">
        <v>Remote OK</v>
      </c>
      <c r="E206">
        <v>0</v>
      </c>
    </row>
    <row r="207" spans="1:5" x14ac:dyDescent="0.55000000000000004">
      <c r="A207" t="str">
        <v>Crypto Jobs List</v>
      </c>
      <c r="B207">
        <f>COUNTIFS(jobs[job_via],A207,jobs[job_title_short],title,jobs[job_country],country,jobs[job_schedule_type],type)</f>
        <v>0</v>
      </c>
      <c r="D207" t="str">
        <v>IslandHints</v>
      </c>
      <c r="E207">
        <v>0</v>
      </c>
    </row>
    <row r="208" spans="1:5" x14ac:dyDescent="0.55000000000000004">
      <c r="A208" t="str">
        <v>EFinancialCareers</v>
      </c>
      <c r="B208">
        <f>COUNTIFS(jobs[job_via],A208,jobs[job_title_short],title,jobs[job_country],country,jobs[job_schedule_type],type)</f>
        <v>0</v>
      </c>
      <c r="D208" t="str">
        <v>Target Corporation</v>
      </c>
      <c r="E208">
        <v>0</v>
      </c>
    </row>
    <row r="209" spans="1:5" x14ac:dyDescent="0.55000000000000004">
      <c r="A209" t="str">
        <v>Pennymac Careers</v>
      </c>
      <c r="B209">
        <f>COUNTIFS(jobs[job_via],A209,jobs[job_title_short],title,jobs[job_country],country,jobs[job_schedule_type],type)</f>
        <v>0</v>
      </c>
      <c r="D209" t="str">
        <v>ProductHired</v>
      </c>
      <c r="E209">
        <v>0</v>
      </c>
    </row>
    <row r="210" spans="1:5" x14ac:dyDescent="0.55000000000000004">
      <c r="A210" t="str">
        <v>Career.com Career.com</v>
      </c>
      <c r="B210">
        <f>COUNTIFS(jobs[job_via],A210,jobs[job_title_short],title,jobs[job_country],country,jobs[job_schedule_type],type)</f>
        <v>2</v>
      </c>
      <c r="D210" t="str">
        <v>LinkedIn Philippines</v>
      </c>
      <c r="E210">
        <v>0</v>
      </c>
    </row>
    <row r="211" spans="1:5" x14ac:dyDescent="0.55000000000000004">
      <c r="A211" t="str">
        <v>Tier4 Group</v>
      </c>
      <c r="B211">
        <f>COUNTIFS(jobs[job_via],A211,jobs[job_title_short],title,jobs[job_country],country,jobs[job_schedule_type],type)</f>
        <v>0</v>
      </c>
      <c r="D211" t="str">
        <v>Towards AI Jobs</v>
      </c>
      <c r="E211">
        <v>0</v>
      </c>
    </row>
    <row r="212" spans="1:5" x14ac:dyDescent="0.55000000000000004">
      <c r="A212" t="str">
        <v>Careers At UC San Diego</v>
      </c>
      <c r="B212">
        <f>COUNTIFS(jobs[job_via],A212,jobs[job_title_short],title,jobs[job_country],country,jobs[job_schedule_type],type)</f>
        <v>0</v>
      </c>
      <c r="D212" t="str">
        <v>LinkedIn Latvia</v>
      </c>
      <c r="E212">
        <v>0</v>
      </c>
    </row>
    <row r="213" spans="1:5" x14ac:dyDescent="0.55000000000000004">
      <c r="A213" t="str">
        <v>Foundit Gulf</v>
      </c>
      <c r="B213">
        <f>COUNTIFS(jobs[job_via],A213,jobs[job_title_short],title,jobs[job_country],country,jobs[job_schedule_type],type)</f>
        <v>0</v>
      </c>
      <c r="D213" t="str">
        <v>LinkedIn Estonia</v>
      </c>
      <c r="E213">
        <v>0</v>
      </c>
    </row>
    <row r="214" spans="1:5" x14ac:dyDescent="0.55000000000000004">
      <c r="A214" t="str">
        <v>AppleOne</v>
      </c>
      <c r="B214">
        <f>COUNTIFS(jobs[job_via],A214,jobs[job_title_short],title,jobs[job_country],country,jobs[job_schedule_type],type)</f>
        <v>1</v>
      </c>
      <c r="D214" t="str">
        <v>Humanforce</v>
      </c>
      <c r="E214">
        <v>0</v>
      </c>
    </row>
    <row r="215" spans="1:5" x14ac:dyDescent="0.55000000000000004">
      <c r="A215" t="str">
        <v>PostJobFree</v>
      </c>
      <c r="B215">
        <f>COUNTIFS(jobs[job_via],A215,jobs[job_title_short],title,jobs[job_country],country,jobs[job_schedule_type],type)</f>
        <v>1</v>
      </c>
      <c r="D215" t="str">
        <v>Himalayas.app</v>
      </c>
      <c r="E215">
        <v>0</v>
      </c>
    </row>
    <row r="216" spans="1:5" x14ac:dyDescent="0.55000000000000004">
      <c r="A216" t="str">
        <v>MyKelly</v>
      </c>
      <c r="B216">
        <f>COUNTIFS(jobs[job_via],A216,jobs[job_title_short],title,jobs[job_country],country,jobs[job_schedule_type],type)</f>
        <v>2</v>
      </c>
      <c r="D216" t="str">
        <v>Web3 Jobs</v>
      </c>
      <c r="E216">
        <v>0</v>
      </c>
    </row>
    <row r="217" spans="1:5" x14ac:dyDescent="0.55000000000000004">
      <c r="A217" t="str">
        <v>Mondo</v>
      </c>
      <c r="B217">
        <f>COUNTIFS(jobs[job_via],A217,jobs[job_title_short],title,jobs[job_country],country,jobs[job_schedule_type],type)</f>
        <v>0</v>
      </c>
      <c r="D217" t="str">
        <v>EasyPeasyJob.com</v>
      </c>
      <c r="E217">
        <v>0</v>
      </c>
    </row>
    <row r="218" spans="1:5" x14ac:dyDescent="0.55000000000000004">
      <c r="A218" t="str">
        <v>Wipro Careers</v>
      </c>
      <c r="B218">
        <f>COUNTIFS(jobs[job_via],A218,jobs[job_title_short],title,jobs[job_country],country,jobs[job_schedule_type],type)</f>
        <v>0</v>
      </c>
      <c r="D218" t="str">
        <v>Chorus One</v>
      </c>
      <c r="E218">
        <v>0</v>
      </c>
    </row>
    <row r="219" spans="1:5" x14ac:dyDescent="0.55000000000000004">
      <c r="A219" t="str">
        <v>VentureLoop</v>
      </c>
      <c r="B219">
        <f>COUNTIFS(jobs[job_via],A219,jobs[job_title_short],title,jobs[job_country],country,jobs[job_schedule_type],type)</f>
        <v>0</v>
      </c>
      <c r="D219" t="str">
        <v>BeBee CA</v>
      </c>
      <c r="E219">
        <v>0</v>
      </c>
    </row>
    <row r="220" spans="1:5" x14ac:dyDescent="0.55000000000000004">
      <c r="A220" t="str">
        <v>Built In Austin</v>
      </c>
      <c r="B220">
        <f>COUNTIFS(jobs[job_via],A220,jobs[job_title_short],title,jobs[job_country],country,jobs[job_schedule_type],type)</f>
        <v>0</v>
      </c>
      <c r="D220" t="str">
        <v>Snowflake Careers</v>
      </c>
      <c r="E220">
        <v>0</v>
      </c>
    </row>
    <row r="221" spans="1:5" x14ac:dyDescent="0.55000000000000004">
      <c r="A221" t="str">
        <v>Alooba Jobs Board</v>
      </c>
      <c r="B221">
        <f>COUNTIFS(jobs[job_via],A221,jobs[job_title_short],title,jobs[job_country],country,jobs[job_schedule_type],type)</f>
        <v>1</v>
      </c>
      <c r="D221" t="str">
        <v>PyJobs</v>
      </c>
      <c r="E221">
        <v>0</v>
      </c>
    </row>
    <row r="222" spans="1:5" x14ac:dyDescent="0.55000000000000004">
      <c r="A222" t="str">
        <v>Built In Boston</v>
      </c>
      <c r="B222">
        <f>COUNTIFS(jobs[job_via],A222,jobs[job_title_short],title,jobs[job_country],country,jobs[job_schedule_type],type)</f>
        <v>0</v>
      </c>
      <c r="D222" t="str">
        <v>Space Crew</v>
      </c>
      <c r="E222">
        <v>0</v>
      </c>
    </row>
    <row r="223" spans="1:5" x14ac:dyDescent="0.55000000000000004">
      <c r="A223" t="str">
        <v>SaluteMyJob</v>
      </c>
      <c r="B223">
        <f>COUNTIFS(jobs[job_via],A223,jobs[job_title_short],title,jobs[job_country],country,jobs[job_schedule_type],type)</f>
        <v>0</v>
      </c>
      <c r="D223" t="str">
        <v>Astrana Health Careers</v>
      </c>
      <c r="E223">
        <v>0</v>
      </c>
    </row>
    <row r="224" spans="1:5" x14ac:dyDescent="0.55000000000000004">
      <c r="A224" t="str">
        <v>Caterpillar Careers - Caterpillar Inc</v>
      </c>
      <c r="B224">
        <f>COUNTIFS(jobs[job_via],A224,jobs[job_title_short],title,jobs[job_country],country,jobs[job_schedule_type],type)</f>
        <v>0</v>
      </c>
      <c r="D224" t="str">
        <v>Federal Government Jobs</v>
      </c>
      <c r="E224">
        <v>0</v>
      </c>
    </row>
    <row r="225" spans="1:5" x14ac:dyDescent="0.55000000000000004">
      <c r="A225" t="str">
        <v>Built In LA</v>
      </c>
      <c r="B225">
        <f>COUNTIFS(jobs[job_via],A225,jobs[job_title_short],title,jobs[job_country],country,jobs[job_schedule_type],type)</f>
        <v>0</v>
      </c>
      <c r="D225" t="str">
        <v>Jobs By Workable</v>
      </c>
      <c r="E225">
        <v>0</v>
      </c>
    </row>
    <row r="226" spans="1:5" x14ac:dyDescent="0.55000000000000004">
      <c r="A226" t="str">
        <v>Amazon Jobs</v>
      </c>
      <c r="B226">
        <f>COUNTIFS(jobs[job_via],A226,jobs[job_title_short],title,jobs[job_country],country,jobs[job_schedule_type],type)</f>
        <v>0</v>
      </c>
      <c r="D226" t="str">
        <v>Biotech, Pharmaceutical And Clinical Research Jobs | BioSpace</v>
      </c>
      <c r="E226">
        <v>0</v>
      </c>
    </row>
    <row r="227" spans="1:5" x14ac:dyDescent="0.55000000000000004">
      <c r="A227" t="str">
        <v>Rivian Careers</v>
      </c>
      <c r="B227">
        <f>COUNTIFS(jobs[job_via],A227,jobs[job_title_short],title,jobs[job_country],country,jobs[job_schedule_type],type)</f>
        <v>0</v>
      </c>
      <c r="D227" t="str">
        <v>Method Recruiting</v>
      </c>
      <c r="E227">
        <v>0</v>
      </c>
    </row>
    <row r="228" spans="1:5" x14ac:dyDescent="0.55000000000000004">
      <c r="A228" t="str">
        <v>Harris Health System</v>
      </c>
      <c r="B228">
        <f>COUNTIFS(jobs[job_via],A228,jobs[job_title_short],title,jobs[job_country],country,jobs[job_schedule_type],type)</f>
        <v>0</v>
      </c>
      <c r="D228" t="str">
        <v>LinkedIn Trinidad &amp; Tobago</v>
      </c>
      <c r="E228">
        <v>0</v>
      </c>
    </row>
    <row r="229" spans="1:5" x14ac:dyDescent="0.55000000000000004">
      <c r="A229" t="str">
        <v>Built In Colorado</v>
      </c>
      <c r="B229">
        <f>COUNTIFS(jobs[job_via],A229,jobs[job_title_short],title,jobs[job_country],country,jobs[job_schedule_type],type)</f>
        <v>0</v>
      </c>
      <c r="D229" t="str">
        <v>JobMESH</v>
      </c>
      <c r="E229">
        <v>0</v>
      </c>
    </row>
    <row r="230" spans="1:5" x14ac:dyDescent="0.55000000000000004">
      <c r="A230" t="str">
        <v>BGR</v>
      </c>
      <c r="B230">
        <f>COUNTIFS(jobs[job_via],A230,jobs[job_title_short],title,jobs[job_country],country,jobs[job_schedule_type],type)</f>
        <v>1</v>
      </c>
      <c r="D230" t="str">
        <v>Selby Jennings HK</v>
      </c>
      <c r="E230">
        <v>0</v>
      </c>
    </row>
    <row r="231" spans="1:5" x14ac:dyDescent="0.55000000000000004">
      <c r="A231" t="str">
        <v>LikeRemote</v>
      </c>
      <c r="B231">
        <f>COUNTIFS(jobs[job_via],A231,jobs[job_title_short],title,jobs[job_country],country,jobs[job_schedule_type],type)</f>
        <v>0</v>
      </c>
      <c r="D231" t="str">
        <v>Indeed Ecuador</v>
      </c>
      <c r="E231">
        <v>0</v>
      </c>
    </row>
    <row r="232" spans="1:5" x14ac:dyDescent="0.55000000000000004">
      <c r="A232" t="str">
        <v>Media Bistro</v>
      </c>
      <c r="B232">
        <f>COUNTIFS(jobs[job_via],A232,jobs[job_title_short],title,jobs[job_country],country,jobs[job_schedule_type],type)</f>
        <v>0</v>
      </c>
      <c r="D232" t="str">
        <v>UNJoblink Careers</v>
      </c>
      <c r="E232">
        <v>0</v>
      </c>
    </row>
    <row r="233" spans="1:5" x14ac:dyDescent="0.55000000000000004">
      <c r="A233" t="str">
        <v>Softworld, Inc.</v>
      </c>
      <c r="B233">
        <f>COUNTIFS(jobs[job_via],A233,jobs[job_title_short],title,jobs[job_country],country,jobs[job_schedule_type],type)</f>
        <v>0</v>
      </c>
      <c r="D233" t="str">
        <v>Hire Heroes USA Job Board</v>
      </c>
      <c r="E233">
        <v>0</v>
      </c>
    </row>
    <row r="234" spans="1:5" x14ac:dyDescent="0.55000000000000004">
      <c r="A234" t="str">
        <v>BYP Network</v>
      </c>
      <c r="B234">
        <f>COUNTIFS(jobs[job_via],A234,jobs[job_title_short],title,jobs[job_country],country,jobs[job_schedule_type],type)</f>
        <v>0</v>
      </c>
      <c r="D234" t="str">
        <v>Actalent Careers</v>
      </c>
      <c r="E234">
        <v>0</v>
      </c>
    </row>
    <row r="235" spans="1:5" x14ac:dyDescent="0.55000000000000004">
      <c r="A235" t="str">
        <v>Spectrum Careers</v>
      </c>
      <c r="B235">
        <f>COUNTIFS(jobs[job_via],A235,jobs[job_title_short],title,jobs[job_country],country,jobs[job_schedule_type],type)</f>
        <v>0</v>
      </c>
      <c r="D235" t="str">
        <v>MNC JOBS INFO</v>
      </c>
      <c r="E235">
        <v>0</v>
      </c>
    </row>
    <row r="236" spans="1:5" x14ac:dyDescent="0.55000000000000004">
      <c r="A236" t="str">
        <v>DevITjobs</v>
      </c>
      <c r="B236">
        <f>COUNTIFS(jobs[job_via],A236,jobs[job_title_short],title,jobs[job_country],country,jobs[job_schedule_type],type)</f>
        <v>0</v>
      </c>
      <c r="D236" t="str">
        <v>Latest Internships In USA-UK-Canada &amp; Across Worldwide 2025</v>
      </c>
      <c r="E236">
        <v>0</v>
      </c>
    </row>
    <row r="237" spans="1:5" x14ac:dyDescent="0.55000000000000004">
      <c r="A237" t="str">
        <v>Crossover</v>
      </c>
      <c r="B237">
        <f>COUNTIFS(jobs[job_via],A237,jobs[job_title_short],title,jobs[job_country],country,jobs[job_schedule_type],type)</f>
        <v>0</v>
      </c>
      <c r="D237" t="str">
        <v>Pearson Carter</v>
      </c>
      <c r="E237">
        <v>0</v>
      </c>
    </row>
    <row r="238" spans="1:5" x14ac:dyDescent="0.55000000000000004">
      <c r="A238" t="str">
        <v>Hispanic-Jobs.com</v>
      </c>
      <c r="B238">
        <f>COUNTIFS(jobs[job_via],A238,jobs[job_title_short],title,jobs[job_country],country,jobs[job_schedule_type],type)</f>
        <v>1</v>
      </c>
      <c r="D238" t="str">
        <v>HiredAi</v>
      </c>
      <c r="E238">
        <v>0</v>
      </c>
    </row>
    <row r="239" spans="1:5" x14ac:dyDescent="0.55000000000000004">
      <c r="A239" t="str">
        <v>Job Today</v>
      </c>
      <c r="B239">
        <f>COUNTIFS(jobs[job_via],A239,jobs[job_title_short],title,jobs[job_country],country,jobs[job_schedule_type],type)</f>
        <v>0</v>
      </c>
      <c r="D239" t="str">
        <v>Qualtrics</v>
      </c>
      <c r="E239">
        <v>0</v>
      </c>
    </row>
    <row r="240" spans="1:5" x14ac:dyDescent="0.55000000000000004">
      <c r="A240" t="str">
        <v>Conservation Job Board</v>
      </c>
      <c r="B240">
        <f>COUNTIFS(jobs[job_via],A240,jobs[job_title_short],title,jobs[job_country],country,jobs[job_schedule_type],type)</f>
        <v>1</v>
      </c>
      <c r="D240" t="str">
        <v>FanDuel Careers</v>
      </c>
      <c r="E240">
        <v>0</v>
      </c>
    </row>
    <row r="241" spans="1:5" x14ac:dyDescent="0.55000000000000004">
      <c r="A241" t="str">
        <v>The Rundown Jobs - The Rundown AI</v>
      </c>
      <c r="B241">
        <f>COUNTIFS(jobs[job_via],A241,jobs[job_title_short],title,jobs[job_country],country,jobs[job_schedule_type],type)</f>
        <v>0</v>
      </c>
      <c r="D241" t="str">
        <v>White Recruitment</v>
      </c>
      <c r="E241">
        <v>0</v>
      </c>
    </row>
    <row r="242" spans="1:5" x14ac:dyDescent="0.55000000000000004">
      <c r="A242" t="str">
        <v>Lorien</v>
      </c>
      <c r="B242">
        <f>COUNTIFS(jobs[job_via],A242,jobs[job_title_short],title,jobs[job_country],country,jobs[job_schedule_type],type)</f>
        <v>0</v>
      </c>
      <c r="D242" t="str">
        <v>Jobs.appcast.io</v>
      </c>
      <c r="E242">
        <v>0</v>
      </c>
    </row>
    <row r="243" spans="1:5" x14ac:dyDescent="0.55000000000000004">
      <c r="A243" t="str">
        <v>FactoryFix</v>
      </c>
      <c r="B243">
        <f>COUNTIFS(jobs[job_via],A243,jobs[job_title_short],title,jobs[job_country],country,jobs[job_schedule_type],type)</f>
        <v>1</v>
      </c>
      <c r="D243" t="str">
        <v>Crypto Jobs List</v>
      </c>
      <c r="E243">
        <v>0</v>
      </c>
    </row>
    <row r="244" spans="1:5" x14ac:dyDescent="0.55000000000000004">
      <c r="A244" t="str">
        <v>Career.com</v>
      </c>
      <c r="B244">
        <f>COUNTIFS(jobs[job_via],A244,jobs[job_title_short],title,jobs[job_country],country,jobs[job_schedule_type],type)</f>
        <v>2</v>
      </c>
      <c r="D244" t="str">
        <v>EFinancialCareers</v>
      </c>
      <c r="E244">
        <v>0</v>
      </c>
    </row>
    <row r="245" spans="1:5" x14ac:dyDescent="0.55000000000000004">
      <c r="A245" t="str">
        <v>Tech Titans Job Board</v>
      </c>
      <c r="B245">
        <f>COUNTIFS(jobs[job_via],A245,jobs[job_title_short],title,jobs[job_country],country,jobs[job_schedule_type],type)</f>
        <v>1</v>
      </c>
      <c r="D245" t="str">
        <v>Pennymac Careers</v>
      </c>
      <c r="E245">
        <v>0</v>
      </c>
    </row>
    <row r="246" spans="1:5" x14ac:dyDescent="0.55000000000000004">
      <c r="A246" t="str">
        <v>JobMatchingPartner</v>
      </c>
      <c r="B246">
        <f>COUNTIFS(jobs[job_via],A246,jobs[job_title_short],title,jobs[job_country],country,jobs[job_schedule_type],type)</f>
        <v>0</v>
      </c>
      <c r="D246" t="str">
        <v>Tier4 Group</v>
      </c>
      <c r="E246">
        <v>0</v>
      </c>
    </row>
    <row r="247" spans="1:5" x14ac:dyDescent="0.55000000000000004">
      <c r="A247" t="str">
        <v>Built In Los Angeles</v>
      </c>
      <c r="B247">
        <f>COUNTIFS(jobs[job_via],A247,jobs[job_title_short],title,jobs[job_country],country,jobs[job_schedule_type],type)</f>
        <v>1</v>
      </c>
      <c r="D247" t="str">
        <v>Careers At UC San Diego</v>
      </c>
      <c r="E247">
        <v>0</v>
      </c>
    </row>
    <row r="248" spans="1:5" x14ac:dyDescent="0.55000000000000004">
      <c r="A248" t="str">
        <v>PayPal - Eightfold AI</v>
      </c>
      <c r="B248">
        <f>COUNTIFS(jobs[job_via],A248,jobs[job_title_short],title,jobs[job_country],country,jobs[job_schedule_type],type)</f>
        <v>0</v>
      </c>
      <c r="D248" t="str">
        <v>Foundit Gulf</v>
      </c>
      <c r="E248">
        <v>0</v>
      </c>
    </row>
    <row r="249" spans="1:5" x14ac:dyDescent="0.55000000000000004">
      <c r="A249" t="str">
        <v>Climate Draft Job Board</v>
      </c>
      <c r="B249">
        <f>COUNTIFS(jobs[job_via],A249,jobs[job_title_short],title,jobs[job_country],country,jobs[job_schedule_type],type)</f>
        <v>0</v>
      </c>
      <c r="D249" t="str">
        <v>Mondo</v>
      </c>
      <c r="E249">
        <v>0</v>
      </c>
    </row>
    <row r="250" spans="1:5" x14ac:dyDescent="0.55000000000000004">
      <c r="A250" t="str">
        <v>Accounting Today Jobs</v>
      </c>
      <c r="B250">
        <f>COUNTIFS(jobs[job_via],A250,jobs[job_title_short],title,jobs[job_country],country,jobs[job_schedule_type],type)</f>
        <v>1</v>
      </c>
      <c r="D250" t="str">
        <v>Wipro Careers</v>
      </c>
      <c r="E250">
        <v>0</v>
      </c>
    </row>
    <row r="251" spans="1:5" x14ac:dyDescent="0.55000000000000004">
      <c r="A251" t="str">
        <v>Job Board - Advanced Energy Group</v>
      </c>
      <c r="B251">
        <f>COUNTIFS(jobs[job_via],A251,jobs[job_title_short],title,jobs[job_country],country,jobs[job_schedule_type],type)</f>
        <v>0</v>
      </c>
      <c r="D251" t="str">
        <v>VentureLoop</v>
      </c>
      <c r="E251">
        <v>0</v>
      </c>
    </row>
    <row r="252" spans="1:5" x14ac:dyDescent="0.55000000000000004">
      <c r="A252" t="str">
        <v>SGR Job Board</v>
      </c>
      <c r="B252">
        <f>COUNTIFS(jobs[job_via],A252,jobs[job_title_short],title,jobs[job_country],country,jobs[job_schedule_type],type)</f>
        <v>1</v>
      </c>
      <c r="D252" t="str">
        <v>Built In Austin</v>
      </c>
      <c r="E252">
        <v>0</v>
      </c>
    </row>
    <row r="253" spans="1:5" x14ac:dyDescent="0.55000000000000004">
      <c r="A253" t="str">
        <v>Virta Health</v>
      </c>
      <c r="B253">
        <f>COUNTIFS(jobs[job_via],A253,jobs[job_title_short],title,jobs[job_country],country,jobs[job_schedule_type],type)</f>
        <v>0</v>
      </c>
      <c r="D253" t="str">
        <v>Built In Boston</v>
      </c>
      <c r="E253">
        <v>0</v>
      </c>
    </row>
    <row r="254" spans="1:5" x14ac:dyDescent="0.55000000000000004">
      <c r="A254" t="str">
        <v>SonicJobs</v>
      </c>
      <c r="B254">
        <f>COUNTIFS(jobs[job_via],A254,jobs[job_title_short],title,jobs[job_country],country,jobs[job_schedule_type],type)</f>
        <v>1</v>
      </c>
      <c r="D254" t="str">
        <v>SaluteMyJob</v>
      </c>
      <c r="E254">
        <v>0</v>
      </c>
    </row>
    <row r="255" spans="1:5" x14ac:dyDescent="0.55000000000000004">
      <c r="A255" t="str">
        <v>ATT Jobs</v>
      </c>
      <c r="B255">
        <f>COUNTIFS(jobs[job_via],A255,jobs[job_title_short],title,jobs[job_country],country,jobs[job_schedule_type],type)</f>
        <v>1</v>
      </c>
      <c r="D255" t="str">
        <v>Caterpillar Careers - Caterpillar Inc</v>
      </c>
      <c r="E255">
        <v>0</v>
      </c>
    </row>
    <row r="256" spans="1:5" x14ac:dyDescent="0.55000000000000004">
      <c r="A256" t="str">
        <v>SAP Careers</v>
      </c>
      <c r="B256">
        <f>COUNTIFS(jobs[job_via],A256,jobs[job_title_short],title,jobs[job_country],country,jobs[job_schedule_type],type)</f>
        <v>0</v>
      </c>
      <c r="D256" t="str">
        <v>Built In LA</v>
      </c>
      <c r="E256">
        <v>0</v>
      </c>
    </row>
    <row r="257" spans="1:5" x14ac:dyDescent="0.55000000000000004">
      <c r="A257" t="str">
        <v>AAAE Career Center</v>
      </c>
      <c r="B257">
        <f>COUNTIFS(jobs[job_via],A257,jobs[job_title_short],title,jobs[job_country],country,jobs[job_schedule_type],type)</f>
        <v>1</v>
      </c>
      <c r="D257" t="str">
        <v>Amazon Jobs</v>
      </c>
      <c r="E257">
        <v>0</v>
      </c>
    </row>
    <row r="258" spans="1:5" x14ac:dyDescent="0.55000000000000004">
      <c r="A258" t="str">
        <v>Rise Technical</v>
      </c>
      <c r="B258">
        <f>COUNTIFS(jobs[job_via],A258,jobs[job_title_short],title,jobs[job_country],country,jobs[job_schedule_type],type)</f>
        <v>0</v>
      </c>
      <c r="D258" t="str">
        <v>Rivian Careers</v>
      </c>
      <c r="E258">
        <v>0</v>
      </c>
    </row>
    <row r="259" spans="1:5" x14ac:dyDescent="0.55000000000000004">
      <c r="A259" t="str">
        <v>CVS Health</v>
      </c>
      <c r="B259">
        <f>COUNTIFS(jobs[job_via],A259,jobs[job_title_short],title,jobs[job_country],country,jobs[job_schedule_type],type)</f>
        <v>0</v>
      </c>
      <c r="D259" t="str">
        <v>Harris Health System</v>
      </c>
      <c r="E259">
        <v>0</v>
      </c>
    </row>
    <row r="260" spans="1:5" x14ac:dyDescent="0.55000000000000004">
      <c r="A260" t="str">
        <v>Simplify</v>
      </c>
      <c r="B260">
        <f>COUNTIFS(jobs[job_via],A260,jobs[job_title_short],title,jobs[job_country],country,jobs[job_schedule_type],type)</f>
        <v>0</v>
      </c>
      <c r="D260" t="str">
        <v>Built In Colorado</v>
      </c>
      <c r="E260">
        <v>0</v>
      </c>
    </row>
    <row r="261" spans="1:5" x14ac:dyDescent="0.55000000000000004">
      <c r="A261" t="str">
        <v>Fairygodboss</v>
      </c>
      <c r="B261">
        <f>COUNTIFS(jobs[job_via],A261,jobs[job_title_short],title,jobs[job_country],country,jobs[job_schedule_type],type)</f>
        <v>0</v>
      </c>
      <c r="D261" t="str">
        <v>LikeRemote</v>
      </c>
      <c r="E261">
        <v>0</v>
      </c>
    </row>
    <row r="262" spans="1:5" x14ac:dyDescent="0.55000000000000004">
      <c r="A262" t="str">
        <v>Montana High Tech Business Alliance Job Board</v>
      </c>
      <c r="B262">
        <f>COUNTIFS(jobs[job_via],A262,jobs[job_title_short],title,jobs[job_country],country,jobs[job_schedule_type],type)</f>
        <v>0</v>
      </c>
      <c r="D262" t="str">
        <v>Media Bistro</v>
      </c>
      <c r="E262">
        <v>0</v>
      </c>
    </row>
    <row r="263" spans="1:5" x14ac:dyDescent="0.55000000000000004">
      <c r="A263" t="str">
        <v>Insight Partners Job Board</v>
      </c>
      <c r="B263">
        <f>COUNTIFS(jobs[job_via],A263,jobs[job_title_short],title,jobs[job_country],country,jobs[job_schedule_type],type)</f>
        <v>0</v>
      </c>
      <c r="D263" t="str">
        <v>Softworld, Inc.</v>
      </c>
      <c r="E263">
        <v>0</v>
      </c>
    </row>
    <row r="264" spans="1:5" x14ac:dyDescent="0.55000000000000004">
      <c r="A264" t="str">
        <v>Astyra</v>
      </c>
      <c r="B264">
        <f>COUNTIFS(jobs[job_via],A264,jobs[job_title_short],title,jobs[job_country],country,jobs[job_schedule_type],type)</f>
        <v>0</v>
      </c>
      <c r="D264" t="str">
        <v>BYP Network</v>
      </c>
      <c r="E264">
        <v>0</v>
      </c>
    </row>
    <row r="265" spans="1:5" x14ac:dyDescent="0.55000000000000004">
      <c r="A265" t="str">
        <v>Gusto</v>
      </c>
      <c r="B265">
        <f>COUNTIFS(jobs[job_via],A265,jobs[job_title_short],title,jobs[job_country],country,jobs[job_schedule_type],type)</f>
        <v>1</v>
      </c>
      <c r="D265" t="str">
        <v>Spectrum Careers</v>
      </c>
      <c r="E265">
        <v>0</v>
      </c>
    </row>
    <row r="266" spans="1:5" x14ac:dyDescent="0.55000000000000004">
      <c r="A266" t="str">
        <v>EasyJob AI</v>
      </c>
      <c r="B266">
        <f>COUNTIFS(jobs[job_via],A266,jobs[job_title_short],title,jobs[job_country],country,jobs[job_schedule_type],type)</f>
        <v>0</v>
      </c>
      <c r="D266" t="str">
        <v>DevITjobs</v>
      </c>
      <c r="E266">
        <v>0</v>
      </c>
    </row>
    <row r="267" spans="1:5" x14ac:dyDescent="0.55000000000000004">
      <c r="A267" t="str">
        <v>Job Openings In San Diego</v>
      </c>
      <c r="B267">
        <f>COUNTIFS(jobs[job_via],A267,jobs[job_title_short],title,jobs[job_country],country,jobs[job_schedule_type],type)</f>
        <v>0</v>
      </c>
      <c r="D267" t="str">
        <v>Crossover</v>
      </c>
      <c r="E267">
        <v>0</v>
      </c>
    </row>
    <row r="268" spans="1:5" x14ac:dyDescent="0.55000000000000004">
      <c r="A268" t="str">
        <v>Lever</v>
      </c>
      <c r="B268">
        <f>COUNTIFS(jobs[job_via],A268,jobs[job_title_short],title,jobs[job_country],country,jobs[job_schedule_type],type)</f>
        <v>0</v>
      </c>
      <c r="D268" t="str">
        <v>Job Today</v>
      </c>
      <c r="E268">
        <v>0</v>
      </c>
    </row>
    <row r="269" spans="1:5" x14ac:dyDescent="0.55000000000000004">
      <c r="A269" t="str">
        <v>LinkedIn Cayman Islands</v>
      </c>
      <c r="B269">
        <f>COUNTIFS(jobs[job_via],A269,jobs[job_title_short],title,jobs[job_country],country,jobs[job_schedule_type],type)</f>
        <v>0</v>
      </c>
      <c r="D269" t="str">
        <v>The Rundown Jobs - The Rundown AI</v>
      </c>
      <c r="E269">
        <v>0</v>
      </c>
    </row>
    <row r="270" spans="1:5" x14ac:dyDescent="0.55000000000000004">
      <c r="A270" t="str">
        <v>DisABLEDperson.com</v>
      </c>
      <c r="B270">
        <f>COUNTIFS(jobs[job_via],A270,jobs[job_title_short],title,jobs[job_country],country,jobs[job_schedule_type],type)</f>
        <v>0</v>
      </c>
      <c r="D270" t="str">
        <v>Lorien</v>
      </c>
      <c r="E270">
        <v>0</v>
      </c>
    </row>
    <row r="271" spans="1:5" x14ac:dyDescent="0.55000000000000004">
      <c r="A271" t="str">
        <v>Purpose Jobs</v>
      </c>
      <c r="B271">
        <f>COUNTIFS(jobs[job_via],A271,jobs[job_title_short],title,jobs[job_country],country,jobs[job_schedule_type],type)</f>
        <v>0</v>
      </c>
      <c r="D271" t="str">
        <v>JobMatchingPartner</v>
      </c>
      <c r="E271">
        <v>0</v>
      </c>
    </row>
    <row r="272" spans="1:5" x14ac:dyDescent="0.55000000000000004">
      <c r="A272" t="str">
        <v>Indeed Jobs USA</v>
      </c>
      <c r="B272">
        <f>COUNTIFS(jobs[job_via],A272,jobs[job_title_short],title,jobs[job_country],country,jobs[job_schedule_type],type)</f>
        <v>1</v>
      </c>
      <c r="D272" t="str">
        <v>PayPal - Eightfold AI</v>
      </c>
      <c r="E272">
        <v>0</v>
      </c>
    </row>
    <row r="273" spans="1:5" x14ac:dyDescent="0.55000000000000004">
      <c r="A273" t="str">
        <v>Redpoint Ventures Job Board</v>
      </c>
      <c r="B273">
        <f>COUNTIFS(jobs[job_via],A273,jobs[job_title_short],title,jobs[job_country],country,jobs[job_schedule_type],type)</f>
        <v>0</v>
      </c>
      <c r="D273" t="str">
        <v>Climate Draft Job Board</v>
      </c>
      <c r="E273">
        <v>0</v>
      </c>
    </row>
    <row r="274" spans="1:5" x14ac:dyDescent="0.55000000000000004">
      <c r="A274" t="str">
        <v>Just Join IT</v>
      </c>
      <c r="B274">
        <f>COUNTIFS(jobs[job_via],A274,jobs[job_title_short],title,jobs[job_country],country,jobs[job_schedule_type],type)</f>
        <v>0</v>
      </c>
      <c r="D274" t="str">
        <v>Job Board - Advanced Energy Group</v>
      </c>
      <c r="E274">
        <v>0</v>
      </c>
    </row>
    <row r="275" spans="1:5" x14ac:dyDescent="0.55000000000000004">
      <c r="A275" t="str">
        <v>DevKG</v>
      </c>
      <c r="B275">
        <f>COUNTIFS(jobs[job_via],A275,jobs[job_title_short],title,jobs[job_country],country,jobs[job_schedule_type],type)</f>
        <v>0</v>
      </c>
      <c r="D275" t="str">
        <v>Virta Health</v>
      </c>
      <c r="E275">
        <v>0</v>
      </c>
    </row>
    <row r="276" spans="1:5" x14ac:dyDescent="0.55000000000000004">
      <c r="A276" t="str">
        <v>United Airlines Jobs</v>
      </c>
      <c r="B276">
        <f>COUNTIFS(jobs[job_via],A276,jobs[job_title_short],title,jobs[job_country],country,jobs[job_schedule_type],type)</f>
        <v>0</v>
      </c>
      <c r="D276" t="str">
        <v>SAP Careers</v>
      </c>
      <c r="E276">
        <v>0</v>
      </c>
    </row>
    <row r="277" spans="1:5" x14ac:dyDescent="0.55000000000000004">
      <c r="A277" t="str">
        <v>Jobs At Atos</v>
      </c>
      <c r="B277">
        <f>COUNTIFS(jobs[job_via],A277,jobs[job_title_short],title,jobs[job_country],country,jobs[job_schedule_type],type)</f>
        <v>0</v>
      </c>
      <c r="D277" t="str">
        <v>Rise Technical</v>
      </c>
      <c r="E277">
        <v>0</v>
      </c>
    </row>
    <row r="278" spans="1:5" x14ac:dyDescent="0.55000000000000004">
      <c r="A278" t="str">
        <v>Teachering</v>
      </c>
      <c r="B278">
        <f>COUNTIFS(jobs[job_via],A278,jobs[job_title_short],title,jobs[job_country],country,jobs[job_schedule_type],type)</f>
        <v>0</v>
      </c>
      <c r="D278" t="str">
        <v>CVS Health</v>
      </c>
      <c r="E278">
        <v>0</v>
      </c>
    </row>
    <row r="279" spans="1:5" x14ac:dyDescent="0.55000000000000004">
      <c r="A279" t="str">
        <v>Nexxt</v>
      </c>
      <c r="B279">
        <f>COUNTIFS(jobs[job_via],A279,jobs[job_title_short],title,jobs[job_country],country,jobs[job_schedule_type],type)</f>
        <v>0</v>
      </c>
      <c r="D279" t="str">
        <v>Simplify</v>
      </c>
      <c r="E279">
        <v>0</v>
      </c>
    </row>
    <row r="280" spans="1:5" x14ac:dyDescent="0.55000000000000004">
      <c r="A280" t="str">
        <v>ComputerJobs</v>
      </c>
      <c r="B280">
        <f>COUNTIFS(jobs[job_via],A280,jobs[job_title_short],title,jobs[job_country],country,jobs[job_schedule_type],type)</f>
        <v>0</v>
      </c>
      <c r="D280" t="str">
        <v>Fairygodboss</v>
      </c>
      <c r="E280">
        <v>0</v>
      </c>
    </row>
    <row r="281" spans="1:5" x14ac:dyDescent="0.55000000000000004">
      <c r="A281" t="str">
        <v>Disability Solutions Career Center</v>
      </c>
      <c r="B281">
        <f>COUNTIFS(jobs[job_via],A281,jobs[job_title_short],title,jobs[job_country],country,jobs[job_schedule_type],type)</f>
        <v>0</v>
      </c>
      <c r="D281" t="str">
        <v>Montana High Tech Business Alliance Job Board</v>
      </c>
      <c r="E281">
        <v>0</v>
      </c>
    </row>
    <row r="282" spans="1:5" x14ac:dyDescent="0.55000000000000004">
      <c r="A282" t="str">
        <v>Idealist</v>
      </c>
      <c r="B282">
        <f>COUNTIFS(jobs[job_via],A282,jobs[job_title_short],title,jobs[job_country],country,jobs[job_schedule_type],type)</f>
        <v>3</v>
      </c>
      <c r="D282" t="str">
        <v>Insight Partners Job Board</v>
      </c>
      <c r="E282">
        <v>0</v>
      </c>
    </row>
    <row r="283" spans="1:5" x14ac:dyDescent="0.55000000000000004">
      <c r="A283" t="str">
        <v>SCS Engineers</v>
      </c>
      <c r="B283">
        <f>COUNTIFS(jobs[job_via],A283,jobs[job_title_short],title,jobs[job_country],country,jobs[job_schedule_type],type)</f>
        <v>0</v>
      </c>
      <c r="D283" t="str">
        <v>Astyra</v>
      </c>
      <c r="E283">
        <v>0</v>
      </c>
    </row>
    <row r="284" spans="1:5" x14ac:dyDescent="0.55000000000000004">
      <c r="A284" t="str">
        <v>HBA Careers</v>
      </c>
      <c r="B284">
        <f>COUNTIFS(jobs[job_via],A284,jobs[job_title_short],title,jobs[job_country],country,jobs[job_schedule_type],type)</f>
        <v>0</v>
      </c>
      <c r="D284" t="str">
        <v>EasyJob AI</v>
      </c>
      <c r="E284">
        <v>0</v>
      </c>
    </row>
    <row r="285" spans="1:5" x14ac:dyDescent="0.55000000000000004">
      <c r="A285" t="str">
        <v>Accel Job Board</v>
      </c>
      <c r="B285">
        <f>COUNTIFS(jobs[job_via],A285,jobs[job_title_short],title,jobs[job_country],country,jobs[job_schedule_type],type)</f>
        <v>0</v>
      </c>
      <c r="D285" t="str">
        <v>Job Openings In San Diego</v>
      </c>
      <c r="E285">
        <v>0</v>
      </c>
    </row>
    <row r="286" spans="1:5" x14ac:dyDescent="0.55000000000000004">
      <c r="A286" t="str">
        <v>JobServe - Tech Jobs</v>
      </c>
      <c r="B286">
        <f>COUNTIFS(jobs[job_via],A286,jobs[job_title_short],title,jobs[job_country],country,jobs[job_schedule_type],type)</f>
        <v>0</v>
      </c>
      <c r="D286" t="str">
        <v>Lever</v>
      </c>
      <c r="E286">
        <v>0</v>
      </c>
    </row>
    <row r="287" spans="1:5" x14ac:dyDescent="0.55000000000000004">
      <c r="A287" t="str">
        <v>BeBee AE</v>
      </c>
      <c r="B287">
        <f>COUNTIFS(jobs[job_via],A287,jobs[job_title_short],title,jobs[job_country],country,jobs[job_schedule_type],type)</f>
        <v>0</v>
      </c>
      <c r="D287" t="str">
        <v>LinkedIn Cayman Islands</v>
      </c>
      <c r="E287">
        <v>0</v>
      </c>
    </row>
    <row r="288" spans="1:5" x14ac:dyDescent="0.55000000000000004">
      <c r="A288" t="str">
        <v>Linux Careers</v>
      </c>
      <c r="B288">
        <f>COUNTIFS(jobs[job_via],A288,jobs[job_title_short],title,jobs[job_country],country,jobs[job_schedule_type],type)</f>
        <v>0</v>
      </c>
      <c r="D288" t="str">
        <v>DisABLEDperson.com</v>
      </c>
      <c r="E288">
        <v>0</v>
      </c>
    </row>
    <row r="289" spans="1:5" x14ac:dyDescent="0.55000000000000004">
      <c r="A289" t="str">
        <v>Tech:NYC Job Board</v>
      </c>
      <c r="B289">
        <f>COUNTIFS(jobs[job_via],A289,jobs[job_title_short],title,jobs[job_country],country,jobs[job_schedule_type],type)</f>
        <v>0</v>
      </c>
      <c r="D289" t="str">
        <v>Purpose Jobs</v>
      </c>
      <c r="E289">
        <v>0</v>
      </c>
    </row>
    <row r="290" spans="1:5" x14ac:dyDescent="0.55000000000000004">
      <c r="A290" t="str">
        <v>Jennie Johnson</v>
      </c>
      <c r="B290">
        <f>COUNTIFS(jobs[job_via],A290,jobs[job_title_short],title,jobs[job_country],country,jobs[job_schedule_type],type)</f>
        <v>2</v>
      </c>
      <c r="D290" t="str">
        <v>Redpoint Ventures Job Board</v>
      </c>
      <c r="E290">
        <v>0</v>
      </c>
    </row>
    <row r="291" spans="1:5" x14ac:dyDescent="0.55000000000000004">
      <c r="A291" t="str">
        <v>Jora</v>
      </c>
      <c r="B291">
        <f>COUNTIFS(jobs[job_via],A291,jobs[job_title_short],title,jobs[job_country],country,jobs[job_schedule_type],type)</f>
        <v>0</v>
      </c>
      <c r="D291" t="str">
        <v>Just Join IT</v>
      </c>
      <c r="E291">
        <v>0</v>
      </c>
    </row>
    <row r="292" spans="1:5" x14ac:dyDescent="0.55000000000000004">
      <c r="A292" t="str">
        <v>AnitaB.org Job Board</v>
      </c>
      <c r="B292">
        <f>COUNTIFS(jobs[job_via],A292,jobs[job_title_short],title,jobs[job_country],country,jobs[job_schedule_type],type)</f>
        <v>0</v>
      </c>
      <c r="D292" t="str">
        <v>DevKG</v>
      </c>
      <c r="E292">
        <v>0</v>
      </c>
    </row>
    <row r="293" spans="1:5" x14ac:dyDescent="0.55000000000000004">
      <c r="A293" t="str">
        <v>Built In Seattle</v>
      </c>
      <c r="B293">
        <f>COUNTIFS(jobs[job_via],A293,jobs[job_title_short],title,jobs[job_country],country,jobs[job_schedule_type],type)</f>
        <v>1</v>
      </c>
      <c r="D293" t="str">
        <v>United Airlines Jobs</v>
      </c>
      <c r="E293">
        <v>0</v>
      </c>
    </row>
    <row r="294" spans="1:5" x14ac:dyDescent="0.55000000000000004">
      <c r="A294" t="str">
        <v>Caterpillar Careers</v>
      </c>
      <c r="B294">
        <f>COUNTIFS(jobs[job_via],A294,jobs[job_title_short],title,jobs[job_country],country,jobs[job_schedule_type],type)</f>
        <v>0</v>
      </c>
      <c r="D294" t="str">
        <v>Jobs At Atos</v>
      </c>
      <c r="E294">
        <v>0</v>
      </c>
    </row>
    <row r="295" spans="1:5" x14ac:dyDescent="0.55000000000000004">
      <c r="A295" t="str">
        <v>Peraton Careers</v>
      </c>
      <c r="B295">
        <f>COUNTIFS(jobs[job_via],A295,jobs[job_title_short],title,jobs[job_country],country,jobs[job_schedule_type],type)</f>
        <v>1</v>
      </c>
      <c r="D295" t="str">
        <v>Teachering</v>
      </c>
      <c r="E295">
        <v>0</v>
      </c>
    </row>
    <row r="296" spans="1:5" x14ac:dyDescent="0.55000000000000004">
      <c r="A296" t="str">
        <v>Qureos</v>
      </c>
      <c r="B296">
        <f>COUNTIFS(jobs[job_via],A296,jobs[job_title_short],title,jobs[job_country],country,jobs[job_schedule_type],type)</f>
        <v>0</v>
      </c>
      <c r="D296" t="str">
        <v>Nexxt</v>
      </c>
      <c r="E296">
        <v>0</v>
      </c>
    </row>
    <row r="297" spans="1:5" x14ac:dyDescent="0.55000000000000004">
      <c r="A297" t="str">
        <v>Reliance Careers - Reliance, Inc.</v>
      </c>
      <c r="B297">
        <f>COUNTIFS(jobs[job_via],A297,jobs[job_title_short],title,jobs[job_country],country,jobs[job_schedule_type],type)</f>
        <v>0</v>
      </c>
      <c r="D297" t="str">
        <v>ComputerJobs</v>
      </c>
      <c r="E297">
        <v>0</v>
      </c>
    </row>
    <row r="298" spans="1:5" x14ac:dyDescent="0.55000000000000004">
      <c r="A298" t="str">
        <v>Built In Toronto</v>
      </c>
      <c r="B298">
        <f>COUNTIFS(jobs[job_via],A298,jobs[job_title_short],title,jobs[job_country],country,jobs[job_schedule_type],type)</f>
        <v>0</v>
      </c>
      <c r="D298" t="str">
        <v>Disability Solutions Career Center</v>
      </c>
      <c r="E298">
        <v>0</v>
      </c>
    </row>
    <row r="299" spans="1:5" x14ac:dyDescent="0.55000000000000004">
      <c r="A299" t="str">
        <v>Omek</v>
      </c>
      <c r="B299">
        <f>COUNTIFS(jobs[job_via],A299,jobs[job_title_short],title,jobs[job_country],country,jobs[job_schedule_type],type)</f>
        <v>0</v>
      </c>
      <c r="D299" t="str">
        <v>SCS Engineers</v>
      </c>
      <c r="E299">
        <v>0</v>
      </c>
    </row>
    <row r="300" spans="1:5" x14ac:dyDescent="0.55000000000000004">
      <c r="A300" t="str">
        <v>CareerBoard</v>
      </c>
      <c r="B300">
        <f>COUNTIFS(jobs[job_via],A300,jobs[job_title_short],title,jobs[job_country],country,jobs[job_schedule_type],type)</f>
        <v>0</v>
      </c>
      <c r="D300" t="str">
        <v>HBA Careers</v>
      </c>
      <c r="E300">
        <v>0</v>
      </c>
    </row>
    <row r="301" spans="1:5" x14ac:dyDescent="0.55000000000000004">
      <c r="A301" t="str">
        <v>Hitmarker</v>
      </c>
      <c r="B301">
        <f>COUNTIFS(jobs[job_via],A301,jobs[job_title_short],title,jobs[job_country],country,jobs[job_schedule_type],type)</f>
        <v>0</v>
      </c>
      <c r="D301" t="str">
        <v>Accel Job Board</v>
      </c>
      <c r="E301">
        <v>0</v>
      </c>
    </row>
    <row r="302" spans="1:5" x14ac:dyDescent="0.55000000000000004">
      <c r="A302" t="str">
        <v>LinkedIn Singapore</v>
      </c>
      <c r="B302">
        <f>COUNTIFS(jobs[job_via],A302,jobs[job_title_short],title,jobs[job_country],country,jobs[job_schedule_type],type)</f>
        <v>0</v>
      </c>
      <c r="D302" t="str">
        <v>JobServe - Tech Jobs</v>
      </c>
      <c r="E302">
        <v>0</v>
      </c>
    </row>
    <row r="303" spans="1:5" x14ac:dyDescent="0.55000000000000004">
      <c r="A303" t="str">
        <v>IHireTechnology</v>
      </c>
      <c r="B303">
        <f>COUNTIFS(jobs[job_via],A303,jobs[job_title_short],title,jobs[job_country],country,jobs[job_schedule_type],type)</f>
        <v>1</v>
      </c>
      <c r="D303" t="str">
        <v>BeBee AE</v>
      </c>
      <c r="E303">
        <v>0</v>
      </c>
    </row>
    <row r="304" spans="1:5" x14ac:dyDescent="0.55000000000000004">
      <c r="A304" t="str">
        <v>EdTech Jobs</v>
      </c>
      <c r="B304">
        <f>COUNTIFS(jobs[job_via],A304,jobs[job_title_short],title,jobs[job_country],country,jobs[job_schedule_type],type)</f>
        <v>0</v>
      </c>
      <c r="D304" t="str">
        <v>Linux Careers</v>
      </c>
      <c r="E304">
        <v>0</v>
      </c>
    </row>
    <row r="305" spans="1:5" x14ac:dyDescent="0.55000000000000004">
      <c r="A305" t="str">
        <v>IMC Trading</v>
      </c>
      <c r="B305">
        <f>COUNTIFS(jobs[job_via],A305,jobs[job_title_short],title,jobs[job_country],country,jobs[job_schedule_type],type)</f>
        <v>0</v>
      </c>
      <c r="D305" t="str">
        <v>Tech:NYC Job Board</v>
      </c>
      <c r="E305">
        <v>0</v>
      </c>
    </row>
    <row r="306" spans="1:5" x14ac:dyDescent="0.55000000000000004">
      <c r="A306" t="str">
        <v>IHireChemists</v>
      </c>
      <c r="B306">
        <f>COUNTIFS(jobs[job_via],A306,jobs[job_title_short],title,jobs[job_country],country,jobs[job_schedule_type],type)</f>
        <v>0</v>
      </c>
      <c r="D306" t="str">
        <v>Jora</v>
      </c>
      <c r="E306">
        <v>0</v>
      </c>
    </row>
    <row r="307" spans="1:5" x14ac:dyDescent="0.55000000000000004">
      <c r="A307" t="str">
        <v>Careerboard - IT Jobs</v>
      </c>
      <c r="B307">
        <f>COUNTIFS(jobs[job_via],A307,jobs[job_title_short],title,jobs[job_country],country,jobs[job_schedule_type],type)</f>
        <v>0</v>
      </c>
      <c r="D307" t="str">
        <v>AnitaB.org Job Board</v>
      </c>
      <c r="E307">
        <v>0</v>
      </c>
    </row>
    <row r="308" spans="1:5" x14ac:dyDescent="0.55000000000000004">
      <c r="A308" t="str">
        <v>DEjobs.org</v>
      </c>
      <c r="B308">
        <f>COUNTIFS(jobs[job_via],A308,jobs[job_title_short],title,jobs[job_country],country,jobs[job_schedule_type],type)</f>
        <v>0</v>
      </c>
      <c r="D308" t="str">
        <v>Caterpillar Careers</v>
      </c>
      <c r="E308">
        <v>0</v>
      </c>
    </row>
    <row r="309" spans="1:5" x14ac:dyDescent="0.55000000000000004">
      <c r="A309" t="str">
        <v>Advance Venture Partners Job Board</v>
      </c>
      <c r="B309">
        <f>COUNTIFS(jobs[job_via],A309,jobs[job_title_short],title,jobs[job_country],country,jobs[job_schedule_type],type)</f>
        <v>1</v>
      </c>
      <c r="D309" t="str">
        <v>Qureos</v>
      </c>
      <c r="E309">
        <v>0</v>
      </c>
    </row>
    <row r="310" spans="1:5" x14ac:dyDescent="0.55000000000000004">
      <c r="A310" t="str">
        <v>Jobs - MIT</v>
      </c>
      <c r="B310">
        <f>COUNTIFS(jobs[job_via],A310,jobs[job_title_short],title,jobs[job_country],country,jobs[job_schedule_type],type)</f>
        <v>0</v>
      </c>
      <c r="D310" t="str">
        <v>Reliance Careers - Reliance, Inc.</v>
      </c>
      <c r="E310">
        <v>0</v>
      </c>
    </row>
    <row r="311" spans="1:5" x14ac:dyDescent="0.55000000000000004">
      <c r="A311" t="str">
        <v>Jobs - Alooba</v>
      </c>
      <c r="B311">
        <f>COUNTIFS(jobs[job_via],A311,jobs[job_title_short],title,jobs[job_country],country,jobs[job_schedule_type],type)</f>
        <v>0</v>
      </c>
      <c r="D311" t="str">
        <v>Built In Toronto</v>
      </c>
      <c r="E311">
        <v>0</v>
      </c>
    </row>
    <row r="312" spans="1:5" x14ac:dyDescent="0.55000000000000004">
      <c r="A312" t="str">
        <v>The Chronicle Of Higher Education Jobs</v>
      </c>
      <c r="B312">
        <f>COUNTIFS(jobs[job_via],A312,jobs[job_title_short],title,jobs[job_country],country,jobs[job_schedule_type],type)</f>
        <v>1</v>
      </c>
      <c r="D312" t="str">
        <v>Omek</v>
      </c>
      <c r="E312">
        <v>0</v>
      </c>
    </row>
    <row r="313" spans="1:5" x14ac:dyDescent="0.55000000000000004">
      <c r="A313" t="str">
        <v>Careers At Peraton</v>
      </c>
      <c r="B313">
        <f>COUNTIFS(jobs[job_via],A313,jobs[job_title_short],title,jobs[job_country],country,jobs[job_schedule_type],type)</f>
        <v>1</v>
      </c>
      <c r="D313" t="str">
        <v>CareerBoard</v>
      </c>
      <c r="E313">
        <v>0</v>
      </c>
    </row>
    <row r="314" spans="1:5" x14ac:dyDescent="0.55000000000000004">
      <c r="A314" t="str">
        <v>WhatJobs</v>
      </c>
      <c r="B314">
        <f>COUNTIFS(jobs[job_via],A314,jobs[job_title_short],title,jobs[job_country],country,jobs[job_schedule_type],type)</f>
        <v>0</v>
      </c>
      <c r="D314" t="str">
        <v>Hitmarker</v>
      </c>
      <c r="E314">
        <v>0</v>
      </c>
    </row>
    <row r="315" spans="1:5" x14ac:dyDescent="0.55000000000000004">
      <c r="A315" t="str">
        <v>UNjoblink</v>
      </c>
      <c r="B315">
        <f>COUNTIFS(jobs[job_via],A315,jobs[job_title_short],title,jobs[job_country],country,jobs[job_schedule_type],type)</f>
        <v>0</v>
      </c>
      <c r="D315" t="str">
        <v>LinkedIn Singapore</v>
      </c>
      <c r="E315">
        <v>0</v>
      </c>
    </row>
    <row r="316" spans="1:5" x14ac:dyDescent="0.55000000000000004">
      <c r="A316" t="str">
        <v>JOBS.NOW</v>
      </c>
      <c r="B316">
        <f>COUNTIFS(jobs[job_via],A316,jobs[job_title_short],title,jobs[job_country],country,jobs[job_schedule_type],type)</f>
        <v>0</v>
      </c>
      <c r="D316" t="str">
        <v>EdTech Jobs</v>
      </c>
      <c r="E316">
        <v>0</v>
      </c>
    </row>
    <row r="317" spans="1:5" x14ac:dyDescent="0.55000000000000004">
      <c r="A317" t="str">
        <v>GTN Technical Staffing</v>
      </c>
      <c r="B317">
        <f>COUNTIFS(jobs[job_via],A317,jobs[job_title_short],title,jobs[job_country],country,jobs[job_schedule_type],type)</f>
        <v>0</v>
      </c>
      <c r="D317" t="str">
        <v>IMC Trading</v>
      </c>
      <c r="E317">
        <v>0</v>
      </c>
    </row>
    <row r="318" spans="1:5" x14ac:dyDescent="0.55000000000000004">
      <c r="A318" t="str">
        <v>BeBee SA</v>
      </c>
      <c r="B318">
        <f>COUNTIFS(jobs[job_via],A318,jobs[job_title_short],title,jobs[job_country],country,jobs[job_schedule_type],type)</f>
        <v>0</v>
      </c>
      <c r="D318" t="str">
        <v>IHireChemists</v>
      </c>
      <c r="E318">
        <v>0</v>
      </c>
    </row>
    <row r="319" spans="1:5" x14ac:dyDescent="0.55000000000000004">
      <c r="A319" t="str">
        <v>EY Careers</v>
      </c>
      <c r="B319">
        <f>COUNTIFS(jobs[job_via],A319,jobs[job_title_short],title,jobs[job_country],country,jobs[job_schedule_type],type)</f>
        <v>1</v>
      </c>
      <c r="D319" t="str">
        <v>Careerboard - IT Jobs</v>
      </c>
      <c r="E319">
        <v>0</v>
      </c>
    </row>
    <row r="320" spans="1:5" x14ac:dyDescent="0.55000000000000004">
      <c r="A320" t="str">
        <v>Paycomonline.net</v>
      </c>
      <c r="B320">
        <f>COUNTIFS(jobs[job_via],A320,jobs[job_title_short],title,jobs[job_country],country,jobs[job_schedule_type],type)</f>
        <v>1</v>
      </c>
      <c r="D320" t="str">
        <v>DEjobs.org</v>
      </c>
      <c r="E320">
        <v>0</v>
      </c>
    </row>
    <row r="321" spans="1:5" x14ac:dyDescent="0.55000000000000004">
      <c r="A321" t="str">
        <v>Menlo Ventures Job Board</v>
      </c>
      <c r="B321">
        <f>COUNTIFS(jobs[job_via],A321,jobs[job_title_short],title,jobs[job_country],country,jobs[job_schedule_type],type)</f>
        <v>1</v>
      </c>
      <c r="D321" t="str">
        <v>Jobs - MIT</v>
      </c>
      <c r="E321">
        <v>0</v>
      </c>
    </row>
    <row r="322" spans="1:5" x14ac:dyDescent="0.55000000000000004">
      <c r="A322" t="str">
        <v>LinkedIn لبنان</v>
      </c>
      <c r="B322">
        <f>COUNTIFS(jobs[job_via],A322,jobs[job_title_short],title,jobs[job_country],country,jobs[job_schedule_type],type)</f>
        <v>0</v>
      </c>
      <c r="D322" t="str">
        <v>Jobs - Alooba</v>
      </c>
      <c r="E322">
        <v>0</v>
      </c>
    </row>
    <row r="323" spans="1:5" x14ac:dyDescent="0.55000000000000004">
      <c r="A323" t="str">
        <v>PrideStaff Jobs</v>
      </c>
      <c r="B323">
        <f>COUNTIFS(jobs[job_via],A323,jobs[job_title_short],title,jobs[job_country],country,jobs[job_schedule_type],type)</f>
        <v>0</v>
      </c>
      <c r="D323" t="str">
        <v>WhatJobs</v>
      </c>
      <c r="E323">
        <v>0</v>
      </c>
    </row>
    <row r="324" spans="1:5" x14ac:dyDescent="0.55000000000000004">
      <c r="A324" t="str">
        <v>Himalayas</v>
      </c>
      <c r="B324">
        <f>COUNTIFS(jobs[job_via],A324,jobs[job_title_short],title,jobs[job_country],country,jobs[job_schedule_type],type)</f>
        <v>0</v>
      </c>
      <c r="D324" t="str">
        <v>UNjoblink</v>
      </c>
      <c r="E324">
        <v>0</v>
      </c>
    </row>
    <row r="325" spans="1:5" x14ac:dyDescent="0.55000000000000004">
      <c r="A325" t="str">
        <v>Remote-Jobs USA</v>
      </c>
      <c r="B325">
        <f>COUNTIFS(jobs[job_via],A325,jobs[job_title_short],title,jobs[job_country],country,jobs[job_schedule_type],type)</f>
        <v>0</v>
      </c>
      <c r="D325" t="str">
        <v>JOBS.NOW</v>
      </c>
      <c r="E325">
        <v>0</v>
      </c>
    </row>
    <row r="326" spans="1:5" x14ac:dyDescent="0.55000000000000004">
      <c r="A326" t="str">
        <v>ComputerWork</v>
      </c>
      <c r="B326">
        <f>COUNTIFS(jobs[job_via],A326,jobs[job_title_short],title,jobs[job_country],country,jobs[job_schedule_type],type)</f>
        <v>1</v>
      </c>
      <c r="D326" t="str">
        <v>GTN Technical Staffing</v>
      </c>
      <c r="E326">
        <v>0</v>
      </c>
    </row>
    <row r="327" spans="1:5" x14ac:dyDescent="0.55000000000000004">
      <c r="A327" t="str">
        <v>Harri</v>
      </c>
      <c r="B327">
        <f>COUNTIFS(jobs[job_via],A327,jobs[job_title_short],title,jobs[job_country],country,jobs[job_schedule_type],type)</f>
        <v>1</v>
      </c>
      <c r="D327" t="str">
        <v>BeBee SA</v>
      </c>
      <c r="E327">
        <v>0</v>
      </c>
    </row>
    <row r="328" spans="1:5" x14ac:dyDescent="0.55000000000000004">
      <c r="A328" t="str">
        <v>Tallo</v>
      </c>
      <c r="B328">
        <f>COUNTIFS(jobs[job_via],A328,jobs[job_title_short],title,jobs[job_country],country,jobs[job_schedule_type],type)</f>
        <v>0</v>
      </c>
      <c r="D328" t="str">
        <v>LinkedIn لبنان</v>
      </c>
      <c r="E328">
        <v>0</v>
      </c>
    </row>
    <row r="329" spans="1:5" x14ac:dyDescent="0.55000000000000004">
      <c r="A329" t="str">
        <v>Companies | NGP Capital Job Board - NGP Capital</v>
      </c>
      <c r="B329">
        <f>COUNTIFS(jobs[job_via],A329,jobs[job_title_short],title,jobs[job_country],country,jobs[job_schedule_type],type)</f>
        <v>0</v>
      </c>
      <c r="D329" t="str">
        <v>PrideStaff Jobs</v>
      </c>
      <c r="E329">
        <v>0</v>
      </c>
    </row>
    <row r="330" spans="1:5" x14ac:dyDescent="0.55000000000000004">
      <c r="A330" t="str">
        <v>Peraton</v>
      </c>
      <c r="B330">
        <f>COUNTIFS(jobs[job_via],A330,jobs[job_title_short],title,jobs[job_country],country,jobs[job_schedule_type],type)</f>
        <v>0</v>
      </c>
      <c r="D330" t="str">
        <v>Himalayas</v>
      </c>
      <c r="E330">
        <v>0</v>
      </c>
    </row>
    <row r="331" spans="1:5" x14ac:dyDescent="0.55000000000000004">
      <c r="A331" t="str">
        <v>Aya Healthcare</v>
      </c>
      <c r="B331">
        <f>COUNTIFS(jobs[job_via],A331,jobs[job_title_short],title,jobs[job_country],country,jobs[job_schedule_type],type)</f>
        <v>1</v>
      </c>
      <c r="D331" t="str">
        <v>Remote-Jobs USA</v>
      </c>
      <c r="E331">
        <v>0</v>
      </c>
    </row>
    <row r="332" spans="1:5" x14ac:dyDescent="0.55000000000000004">
      <c r="A332" t="str">
        <v>MLR.org</v>
      </c>
      <c r="B332">
        <f>COUNTIFS(jobs[job_via],A332,jobs[job_title_short],title,jobs[job_country],country,jobs[job_schedule_type],type)</f>
        <v>1</v>
      </c>
      <c r="D332" t="str">
        <v>Tallo</v>
      </c>
      <c r="E332">
        <v>0</v>
      </c>
    </row>
    <row r="333" spans="1:5" x14ac:dyDescent="0.55000000000000004">
      <c r="A333" t="str">
        <v>ICIMS</v>
      </c>
      <c r="B333">
        <f>COUNTIFS(jobs[job_via],A333,jobs[job_title_short],title,jobs[job_country],country,jobs[job_schedule_type],type)</f>
        <v>0</v>
      </c>
      <c r="D333" t="str">
        <v>Companies | NGP Capital Job Board - NGP Capital</v>
      </c>
      <c r="E333">
        <v>0</v>
      </c>
    </row>
    <row r="334" spans="1:5" x14ac:dyDescent="0.55000000000000004">
      <c r="A334" t="str">
        <v>Linux Jobs &amp; Careers</v>
      </c>
      <c r="B334">
        <f>COUNTIFS(jobs[job_via],A334,jobs[job_title_short],title,jobs[job_country],country,jobs[job_schedule_type],type)</f>
        <v>0</v>
      </c>
      <c r="D334" t="str">
        <v>Peraton</v>
      </c>
      <c r="E334">
        <v>0</v>
      </c>
    </row>
    <row r="335" spans="1:5" x14ac:dyDescent="0.55000000000000004">
      <c r="A335" t="str">
        <v>ProActuary Jobs</v>
      </c>
      <c r="B335">
        <f>COUNTIFS(jobs[job_via],A335,jobs[job_title_short],title,jobs[job_country],country,jobs[job_schedule_type],type)</f>
        <v>0</v>
      </c>
      <c r="D335" t="str">
        <v>ICIMS</v>
      </c>
      <c r="E335">
        <v>0</v>
      </c>
    </row>
    <row r="336" spans="1:5" x14ac:dyDescent="0.55000000000000004">
      <c r="A336" t="str">
        <v>PNGAS Job Board</v>
      </c>
      <c r="B336">
        <f>COUNTIFS(jobs[job_via],A336,jobs[job_title_short],title,jobs[job_country],country,jobs[job_schedule_type],type)</f>
        <v>0</v>
      </c>
      <c r="D336" t="str">
        <v>Linux Jobs &amp; Careers</v>
      </c>
      <c r="E336">
        <v>0</v>
      </c>
    </row>
    <row r="337" spans="1:5" x14ac:dyDescent="0.55000000000000004">
      <c r="A337" t="str">
        <v>TelCom Careers</v>
      </c>
      <c r="B337">
        <f>COUNTIFS(jobs[job_via],A337,jobs[job_title_short],title,jobs[job_country],country,jobs[job_schedule_type],type)</f>
        <v>1</v>
      </c>
      <c r="D337" t="str">
        <v>ProActuary Jobs</v>
      </c>
      <c r="E337">
        <v>0</v>
      </c>
    </row>
    <row r="338" spans="1:5" x14ac:dyDescent="0.55000000000000004">
      <c r="A338" t="str">
        <v>Careers At Vizient</v>
      </c>
      <c r="B338">
        <f>COUNTIFS(jobs[job_via],A338,jobs[job_title_short],title,jobs[job_country],country,jobs[job_schedule_type],type)</f>
        <v>0</v>
      </c>
      <c r="D338" t="str">
        <v>PNGAS Job Board</v>
      </c>
      <c r="E338">
        <v>0</v>
      </c>
    </row>
    <row r="339" spans="1:5" x14ac:dyDescent="0.55000000000000004">
      <c r="A339" t="str">
        <v>Dover</v>
      </c>
      <c r="B339">
        <f>COUNTIFS(jobs[job_via],A339,jobs[job_title_short],title,jobs[job_country],country,jobs[job_schedule_type],type)</f>
        <v>0</v>
      </c>
      <c r="D339" t="str">
        <v>Careers At Vizient</v>
      </c>
      <c r="E339">
        <v>0</v>
      </c>
    </row>
    <row r="340" spans="1:5" x14ac:dyDescent="0.55000000000000004">
      <c r="A340" t="str">
        <v>LazyApply</v>
      </c>
      <c r="B340">
        <f>COUNTIFS(jobs[job_via],A340,jobs[job_title_short],title,jobs[job_country],country,jobs[job_schedule_type],type)</f>
        <v>0</v>
      </c>
      <c r="D340" t="str">
        <v>Dover</v>
      </c>
      <c r="E340">
        <v>0</v>
      </c>
    </row>
    <row r="341" spans="1:5" x14ac:dyDescent="0.55000000000000004">
      <c r="A341" t="str">
        <v>Remote Rocketship</v>
      </c>
      <c r="B341">
        <f>COUNTIFS(jobs[job_via],A341,jobs[job_title_short],title,jobs[job_country],country,jobs[job_schedule_type],type)</f>
        <v>0</v>
      </c>
      <c r="D341" t="str">
        <v>LazyApply</v>
      </c>
      <c r="E341">
        <v>0</v>
      </c>
    </row>
    <row r="342" spans="1:5" x14ac:dyDescent="0.55000000000000004">
      <c r="A342" t="str">
        <v>Higher Education Recruitment Consortium</v>
      </c>
      <c r="B342">
        <f>COUNTIFS(jobs[job_via],A342,jobs[job_title_short],title,jobs[job_country],country,jobs[job_schedule_type],type)</f>
        <v>1</v>
      </c>
      <c r="D342" t="str">
        <v>Remote Rocketship</v>
      </c>
      <c r="E342">
        <v>0</v>
      </c>
    </row>
    <row r="343" spans="1:5" x14ac:dyDescent="0.55000000000000004">
      <c r="A343" t="str">
        <v>BeBee KW</v>
      </c>
      <c r="B343">
        <f>COUNTIFS(jobs[job_via],A343,jobs[job_title_short],title,jobs[job_country],country,jobs[job_schedule_type],type)</f>
        <v>0</v>
      </c>
      <c r="D343" t="str">
        <v>BeBee KW</v>
      </c>
      <c r="E343">
        <v>0</v>
      </c>
    </row>
    <row r="344" spans="1:5" x14ac:dyDescent="0.55000000000000004">
      <c r="A344">
        <v>0</v>
      </c>
      <c r="B344">
        <f>COUNTIFS(jobs[job_via],A344,jobs[job_title_short],title,jobs[job_country],country,jobs[job_schedule_type],type)</f>
        <v>0</v>
      </c>
      <c r="D344">
        <v>0</v>
      </c>
      <c r="E344">
        <v>0</v>
      </c>
    </row>
    <row r="345" spans="1:5" x14ac:dyDescent="0.55000000000000004">
      <c r="B345">
        <f>COUNTIFS(jobs[job_via],A345,jobs[job_title_short],title,jobs[job_country],country,jobs[job_schedule_type],type)</f>
        <v>0</v>
      </c>
      <c r="D345">
        <v>0</v>
      </c>
      <c r="E345">
        <v>0</v>
      </c>
    </row>
    <row r="346" spans="1:5" x14ac:dyDescent="0.55000000000000004">
      <c r="B346">
        <f>COUNTIFS(jobs[job_via],A346,jobs[job_title_short],title,jobs[job_country],country,jobs[job_schedule_type],type)</f>
        <v>0</v>
      </c>
      <c r="D346">
        <v>0</v>
      </c>
      <c r="E346">
        <v>0</v>
      </c>
    </row>
    <row r="347" spans="1:5" x14ac:dyDescent="0.55000000000000004">
      <c r="B347">
        <f>COUNTIFS(jobs[job_via],A347,jobs[job_title_short],title,jobs[job_country],country,jobs[job_schedule_type],type)</f>
        <v>0</v>
      </c>
      <c r="D347">
        <v>0</v>
      </c>
      <c r="E347">
        <v>0</v>
      </c>
    </row>
    <row r="348" spans="1:5" x14ac:dyDescent="0.55000000000000004">
      <c r="B348">
        <f>COUNTIFS(jobs[job_via],A348,jobs[job_title_short],title,jobs[job_country],country,jobs[job_schedule_type],type)</f>
        <v>0</v>
      </c>
      <c r="D348">
        <v>0</v>
      </c>
      <c r="E348">
        <v>0</v>
      </c>
    </row>
    <row r="349" spans="1:5" x14ac:dyDescent="0.55000000000000004">
      <c r="B349">
        <f>COUNTIFS(jobs[job_via],A349,jobs[job_title_short],title,jobs[job_country],country,jobs[job_schedule_type],type)</f>
        <v>0</v>
      </c>
      <c r="D349">
        <v>0</v>
      </c>
      <c r="E349">
        <v>0</v>
      </c>
    </row>
    <row r="350" spans="1:5" x14ac:dyDescent="0.55000000000000004">
      <c r="B350">
        <f>COUNTIFS(jobs[job_via],A350,jobs[job_title_short],title,jobs[job_country],country,jobs[job_schedule_type],type)</f>
        <v>0</v>
      </c>
      <c r="D350">
        <v>0</v>
      </c>
      <c r="E350">
        <v>0</v>
      </c>
    </row>
    <row r="351" spans="1:5" x14ac:dyDescent="0.55000000000000004">
      <c r="B351">
        <f>COUNTIFS(jobs[job_via],A351,jobs[job_title_short],title,jobs[job_country],country,jobs[job_schedule_type],type)</f>
        <v>0</v>
      </c>
      <c r="D351">
        <v>0</v>
      </c>
      <c r="E351">
        <v>0</v>
      </c>
    </row>
    <row r="352" spans="1:5" x14ac:dyDescent="0.55000000000000004">
      <c r="B352">
        <f>COUNTIFS(jobs[job_via],A352,jobs[job_title_short],title,jobs[job_country],country,jobs[job_schedule_type],type)</f>
        <v>0</v>
      </c>
      <c r="D352">
        <v>0</v>
      </c>
      <c r="E352">
        <v>0</v>
      </c>
    </row>
    <row r="353" spans="2:5" x14ac:dyDescent="0.55000000000000004">
      <c r="B353">
        <f>COUNTIFS(jobs[job_via],A353,jobs[job_title_short],title,jobs[job_country],country,jobs[job_schedule_type],type)</f>
        <v>0</v>
      </c>
      <c r="D353">
        <v>0</v>
      </c>
      <c r="E353">
        <v>0</v>
      </c>
    </row>
    <row r="354" spans="2:5" x14ac:dyDescent="0.55000000000000004">
      <c r="B354">
        <f>COUNTIFS(jobs[job_via],A354,jobs[job_title_short],title,jobs[job_country],country,jobs[job_schedule_type],type)</f>
        <v>0</v>
      </c>
      <c r="D354">
        <v>0</v>
      </c>
      <c r="E354">
        <v>0</v>
      </c>
    </row>
    <row r="355" spans="2:5" x14ac:dyDescent="0.55000000000000004">
      <c r="B355">
        <f>COUNTIFS(jobs[job_via],A355,jobs[job_title_short],title,jobs[job_country],country,jobs[job_schedule_type],type)</f>
        <v>0</v>
      </c>
      <c r="D355">
        <v>0</v>
      </c>
      <c r="E355">
        <v>0</v>
      </c>
    </row>
    <row r="356" spans="2:5" x14ac:dyDescent="0.55000000000000004">
      <c r="B356">
        <f>COUNTIFS(jobs[job_via],A356,jobs[job_title_short],title,jobs[job_country],country,jobs[job_schedule_type],type)</f>
        <v>0</v>
      </c>
      <c r="D356">
        <v>0</v>
      </c>
      <c r="E356">
        <v>0</v>
      </c>
    </row>
    <row r="357" spans="2:5" x14ac:dyDescent="0.55000000000000004">
      <c r="B357">
        <f>COUNTIFS(jobs[job_via],A357,jobs[job_title_short],title,jobs[job_country],country,jobs[job_schedule_type],type)</f>
        <v>0</v>
      </c>
      <c r="D357">
        <v>0</v>
      </c>
      <c r="E357">
        <v>0</v>
      </c>
    </row>
    <row r="358" spans="2:5" x14ac:dyDescent="0.55000000000000004">
      <c r="B358">
        <f>COUNTIFS(jobs[job_via],A358,jobs[job_title_short],title,jobs[job_country],country,jobs[job_schedule_type],type)</f>
        <v>0</v>
      </c>
      <c r="D358">
        <v>0</v>
      </c>
      <c r="E358">
        <v>0</v>
      </c>
    </row>
    <row r="359" spans="2:5" x14ac:dyDescent="0.55000000000000004">
      <c r="B359">
        <f>COUNTIFS(jobs[job_via],A359,jobs[job_title_short],title,jobs[job_country],country,jobs[job_schedule_type],type)</f>
        <v>0</v>
      </c>
      <c r="D359">
        <v>0</v>
      </c>
      <c r="E359">
        <v>0</v>
      </c>
    </row>
    <row r="360" spans="2:5" x14ac:dyDescent="0.55000000000000004">
      <c r="B360">
        <f>COUNTIFS(jobs[job_via],A360,jobs[job_title_short],title,jobs[job_country],country,jobs[job_schedule_type],type)</f>
        <v>0</v>
      </c>
      <c r="D360">
        <v>0</v>
      </c>
      <c r="E360">
        <v>0</v>
      </c>
    </row>
    <row r="361" spans="2:5" x14ac:dyDescent="0.55000000000000004">
      <c r="B361">
        <f>COUNTIFS(jobs[job_via],A361,jobs[job_title_short],title,jobs[job_country],country,jobs[job_schedule_type],type)</f>
        <v>0</v>
      </c>
      <c r="D361">
        <v>0</v>
      </c>
      <c r="E361">
        <v>0</v>
      </c>
    </row>
    <row r="362" spans="2:5" x14ac:dyDescent="0.55000000000000004">
      <c r="B362">
        <f>COUNTIFS(jobs[job_via],A362,jobs[job_title_short],title,jobs[job_country],country,jobs[job_schedule_type],type)</f>
        <v>0</v>
      </c>
      <c r="D362">
        <v>0</v>
      </c>
      <c r="E362">
        <v>0</v>
      </c>
    </row>
    <row r="363" spans="2:5" x14ac:dyDescent="0.55000000000000004">
      <c r="B363">
        <f>COUNTIFS(jobs[job_via],A363,jobs[job_title_short],title,jobs[job_country],country,jobs[job_schedule_type],type)</f>
        <v>0</v>
      </c>
      <c r="D363">
        <v>0</v>
      </c>
      <c r="E363">
        <v>0</v>
      </c>
    </row>
    <row r="364" spans="2:5" x14ac:dyDescent="0.55000000000000004">
      <c r="B364">
        <f>COUNTIFS(jobs[job_via],A364,jobs[job_title_short],title,jobs[job_country],country,jobs[job_schedule_type],type)</f>
        <v>0</v>
      </c>
      <c r="D364">
        <v>0</v>
      </c>
      <c r="E364">
        <v>0</v>
      </c>
    </row>
    <row r="365" spans="2:5" x14ac:dyDescent="0.55000000000000004">
      <c r="B365">
        <f>COUNTIFS(jobs[job_via],A365,jobs[job_title_short],title,jobs[job_country],country,jobs[job_schedule_type],type)</f>
        <v>0</v>
      </c>
      <c r="D365">
        <v>0</v>
      </c>
      <c r="E365">
        <v>0</v>
      </c>
    </row>
    <row r="366" spans="2:5" x14ac:dyDescent="0.55000000000000004">
      <c r="B366">
        <f>COUNTIFS(jobs[job_via],A366,jobs[job_title_short],title,jobs[job_country],country,jobs[job_schedule_type],type)</f>
        <v>0</v>
      </c>
      <c r="D366">
        <v>0</v>
      </c>
      <c r="E366">
        <v>0</v>
      </c>
    </row>
    <row r="367" spans="2:5" x14ac:dyDescent="0.55000000000000004">
      <c r="B367">
        <f>COUNTIFS(jobs[job_via],A367,jobs[job_title_short],title,jobs[job_country],country,jobs[job_schedule_type],type)</f>
        <v>0</v>
      </c>
      <c r="D367">
        <v>0</v>
      </c>
      <c r="E367">
        <v>0</v>
      </c>
    </row>
    <row r="368" spans="2:5" x14ac:dyDescent="0.55000000000000004">
      <c r="B368">
        <f>COUNTIFS(jobs[job_via],A368,jobs[job_title_short],title,jobs[job_country],country,jobs[job_schedule_type],type)</f>
        <v>0</v>
      </c>
      <c r="D368">
        <v>0</v>
      </c>
      <c r="E368">
        <v>0</v>
      </c>
    </row>
    <row r="369" spans="2:5" x14ac:dyDescent="0.55000000000000004">
      <c r="B369">
        <f>COUNTIFS(jobs[job_via],A369,jobs[job_title_short],title,jobs[job_country],country,jobs[job_schedule_type],type)</f>
        <v>0</v>
      </c>
      <c r="D369">
        <v>0</v>
      </c>
      <c r="E369">
        <v>0</v>
      </c>
    </row>
    <row r="370" spans="2:5" x14ac:dyDescent="0.55000000000000004">
      <c r="B370">
        <f>COUNTIFS(jobs[job_via],A370,jobs[job_title_short],title,jobs[job_country],country,jobs[job_schedule_type],type)</f>
        <v>0</v>
      </c>
      <c r="D370">
        <v>0</v>
      </c>
      <c r="E370">
        <v>0</v>
      </c>
    </row>
    <row r="371" spans="2:5" x14ac:dyDescent="0.55000000000000004">
      <c r="B371">
        <f>COUNTIFS(jobs[job_via],A371,jobs[job_title_short],title,jobs[job_country],country,jobs[job_schedule_type],type)</f>
        <v>0</v>
      </c>
      <c r="D371">
        <v>0</v>
      </c>
      <c r="E371">
        <v>0</v>
      </c>
    </row>
    <row r="372" spans="2:5" x14ac:dyDescent="0.55000000000000004">
      <c r="B372">
        <f>COUNTIFS(jobs[job_via],A372,jobs[job_title_short],title,jobs[job_country],country,jobs[job_schedule_type],type)</f>
        <v>0</v>
      </c>
      <c r="D372">
        <v>0</v>
      </c>
      <c r="E372">
        <v>0</v>
      </c>
    </row>
    <row r="373" spans="2:5" x14ac:dyDescent="0.55000000000000004">
      <c r="B373">
        <f>COUNTIFS(jobs[job_via],A373,jobs[job_title_short],title,jobs[job_country],country,jobs[job_schedule_type],type)</f>
        <v>0</v>
      </c>
      <c r="D373">
        <v>0</v>
      </c>
      <c r="E373">
        <v>0</v>
      </c>
    </row>
    <row r="374" spans="2:5" x14ac:dyDescent="0.55000000000000004">
      <c r="B374">
        <f>COUNTIFS(jobs[job_via],A374,jobs[job_title_short],title,jobs[job_country],country,jobs[job_schedule_type],type)</f>
        <v>0</v>
      </c>
      <c r="D374">
        <v>0</v>
      </c>
      <c r="E374">
        <v>0</v>
      </c>
    </row>
    <row r="375" spans="2:5" x14ac:dyDescent="0.55000000000000004">
      <c r="B375">
        <f>COUNTIFS(jobs[job_via],A375,jobs[job_title_short],title,jobs[job_country],country,jobs[job_schedule_type],type)</f>
        <v>0</v>
      </c>
      <c r="D375">
        <v>0</v>
      </c>
      <c r="E375">
        <v>0</v>
      </c>
    </row>
    <row r="376" spans="2:5" x14ac:dyDescent="0.55000000000000004">
      <c r="B376">
        <f>COUNTIFS(jobs[job_via],A376,jobs[job_title_short],title,jobs[job_country],country,jobs[job_schedule_type],type)</f>
        <v>0</v>
      </c>
      <c r="D376">
        <v>0</v>
      </c>
      <c r="E376">
        <v>0</v>
      </c>
    </row>
    <row r="377" spans="2:5" x14ac:dyDescent="0.55000000000000004">
      <c r="B377">
        <f>COUNTIFS(jobs[job_via],A377,jobs[job_title_short],title,jobs[job_country],country,jobs[job_schedule_type],type)</f>
        <v>0</v>
      </c>
      <c r="D377">
        <v>0</v>
      </c>
      <c r="E377">
        <v>0</v>
      </c>
    </row>
    <row r="378" spans="2:5" x14ac:dyDescent="0.55000000000000004">
      <c r="B378">
        <f>COUNTIFS(jobs[job_via],A378,jobs[job_title_short],title,jobs[job_country],country,jobs[job_schedule_type],type)</f>
        <v>0</v>
      </c>
      <c r="D378">
        <v>0</v>
      </c>
      <c r="E378">
        <v>0</v>
      </c>
    </row>
    <row r="379" spans="2:5" x14ac:dyDescent="0.55000000000000004">
      <c r="B379">
        <f>COUNTIFS(jobs[job_via],A379,jobs[job_title_short],title,jobs[job_country],country,jobs[job_schedule_type],type)</f>
        <v>0</v>
      </c>
      <c r="D379">
        <v>0</v>
      </c>
      <c r="E379">
        <v>0</v>
      </c>
    </row>
    <row r="380" spans="2:5" x14ac:dyDescent="0.55000000000000004">
      <c r="B380">
        <f>COUNTIFS(jobs[job_via],A380,jobs[job_title_short],title,jobs[job_country],country,jobs[job_schedule_type],type)</f>
        <v>0</v>
      </c>
      <c r="D380">
        <v>0</v>
      </c>
      <c r="E380">
        <v>0</v>
      </c>
    </row>
    <row r="381" spans="2:5" x14ac:dyDescent="0.55000000000000004">
      <c r="B381">
        <f>COUNTIFS(jobs[job_via],A381,jobs[job_title_short],title,jobs[job_country],country,jobs[job_schedule_type],type)</f>
        <v>0</v>
      </c>
      <c r="D381">
        <v>0</v>
      </c>
      <c r="E381">
        <v>0</v>
      </c>
    </row>
    <row r="382" spans="2:5" x14ac:dyDescent="0.55000000000000004">
      <c r="B382">
        <f>COUNTIFS(jobs[job_via],A382,jobs[job_title_short],title,jobs[job_country],country,jobs[job_schedule_type],type)</f>
        <v>0</v>
      </c>
      <c r="D382">
        <v>0</v>
      </c>
      <c r="E382">
        <v>0</v>
      </c>
    </row>
    <row r="383" spans="2:5" x14ac:dyDescent="0.55000000000000004">
      <c r="B383">
        <f>COUNTIFS(jobs[job_via],A383,jobs[job_title_short],title,jobs[job_country],country,jobs[job_schedule_type],type)</f>
        <v>0</v>
      </c>
      <c r="D383">
        <v>0</v>
      </c>
      <c r="E383">
        <v>0</v>
      </c>
    </row>
    <row r="384" spans="2:5" x14ac:dyDescent="0.55000000000000004">
      <c r="B384">
        <f>COUNTIFS(jobs[job_via],A384,jobs[job_title_short],title,jobs[job_country],country,jobs[job_schedule_type],type)</f>
        <v>0</v>
      </c>
      <c r="D384">
        <v>0</v>
      </c>
      <c r="E384">
        <v>0</v>
      </c>
    </row>
    <row r="385" spans="2:5" x14ac:dyDescent="0.55000000000000004">
      <c r="B385">
        <f>COUNTIFS(jobs[job_via],A385,jobs[job_title_short],title,jobs[job_country],country,jobs[job_schedule_type],type)</f>
        <v>0</v>
      </c>
      <c r="D385">
        <v>0</v>
      </c>
      <c r="E385">
        <v>0</v>
      </c>
    </row>
    <row r="386" spans="2:5" x14ac:dyDescent="0.55000000000000004">
      <c r="B386">
        <f>COUNTIFS(jobs[job_via],A386,jobs[job_title_short],title,jobs[job_country],country,jobs[job_schedule_type],type)</f>
        <v>0</v>
      </c>
      <c r="D386">
        <v>0</v>
      </c>
      <c r="E386">
        <v>0</v>
      </c>
    </row>
    <row r="387" spans="2:5" x14ac:dyDescent="0.55000000000000004">
      <c r="B387">
        <f>COUNTIFS(jobs[job_via],A387,jobs[job_title_short],title,jobs[job_country],country,jobs[job_schedule_type],type)</f>
        <v>0</v>
      </c>
      <c r="D387">
        <v>0</v>
      </c>
      <c r="E387">
        <v>0</v>
      </c>
    </row>
    <row r="388" spans="2:5" x14ac:dyDescent="0.55000000000000004">
      <c r="B388">
        <f>COUNTIFS(jobs[job_via],A388,jobs[job_title_short],title,jobs[job_country],country,jobs[job_schedule_type],type)</f>
        <v>0</v>
      </c>
      <c r="D388">
        <v>0</v>
      </c>
      <c r="E388">
        <v>0</v>
      </c>
    </row>
    <row r="389" spans="2:5" x14ac:dyDescent="0.55000000000000004">
      <c r="B389">
        <f>COUNTIFS(jobs[job_via],A389,jobs[job_title_short],title,jobs[job_country],country,jobs[job_schedule_type],type)</f>
        <v>0</v>
      </c>
      <c r="D389">
        <v>0</v>
      </c>
      <c r="E389">
        <v>0</v>
      </c>
    </row>
    <row r="390" spans="2:5" x14ac:dyDescent="0.55000000000000004">
      <c r="B390">
        <f>COUNTIFS(jobs[job_via],A390,jobs[job_title_short],title,jobs[job_country],country,jobs[job_schedule_type],type)</f>
        <v>0</v>
      </c>
      <c r="D390">
        <v>0</v>
      </c>
      <c r="E390">
        <v>0</v>
      </c>
    </row>
    <row r="391" spans="2:5" x14ac:dyDescent="0.55000000000000004">
      <c r="B391">
        <f>COUNTIFS(jobs[job_via],A391,jobs[job_title_short],title,jobs[job_country],country,jobs[job_schedule_type],type)</f>
        <v>0</v>
      </c>
      <c r="D391">
        <v>0</v>
      </c>
      <c r="E391">
        <v>0</v>
      </c>
    </row>
    <row r="392" spans="2:5" x14ac:dyDescent="0.55000000000000004">
      <c r="B392">
        <f>COUNTIFS(jobs[job_via],A392,jobs[job_title_short],title,jobs[job_country],country,jobs[job_schedule_type],type)</f>
        <v>0</v>
      </c>
      <c r="D392">
        <v>0</v>
      </c>
      <c r="E392">
        <v>0</v>
      </c>
    </row>
    <row r="393" spans="2:5" x14ac:dyDescent="0.55000000000000004">
      <c r="B393">
        <f>COUNTIFS(jobs[job_via],A393,jobs[job_title_short],title,jobs[job_country],country,jobs[job_schedule_type],type)</f>
        <v>0</v>
      </c>
      <c r="D393">
        <v>0</v>
      </c>
      <c r="E393">
        <v>0</v>
      </c>
    </row>
    <row r="394" spans="2:5" x14ac:dyDescent="0.55000000000000004">
      <c r="B394">
        <f>COUNTIFS(jobs[job_via],A394,jobs[job_title_short],title,jobs[job_country],country,jobs[job_schedule_type],type)</f>
        <v>0</v>
      </c>
      <c r="D394">
        <v>0</v>
      </c>
      <c r="E394">
        <v>0</v>
      </c>
    </row>
    <row r="395" spans="2:5" x14ac:dyDescent="0.55000000000000004">
      <c r="B395">
        <f>COUNTIFS(jobs[job_via],A395,jobs[job_title_short],title,jobs[job_country],country,jobs[job_schedule_type],type)</f>
        <v>0</v>
      </c>
      <c r="D395">
        <v>0</v>
      </c>
      <c r="E395">
        <v>0</v>
      </c>
    </row>
    <row r="396" spans="2:5" x14ac:dyDescent="0.55000000000000004">
      <c r="B396">
        <f>COUNTIFS(jobs[job_via],A396,jobs[job_title_short],title,jobs[job_country],country,jobs[job_schedule_type],type)</f>
        <v>0</v>
      </c>
      <c r="D396">
        <v>0</v>
      </c>
      <c r="E396">
        <v>0</v>
      </c>
    </row>
    <row r="397" spans="2:5" x14ac:dyDescent="0.55000000000000004">
      <c r="B397">
        <f>COUNTIFS(jobs[job_via],A397,jobs[job_title_short],title,jobs[job_country],country,jobs[job_schedule_type],type)</f>
        <v>0</v>
      </c>
      <c r="D397">
        <v>0</v>
      </c>
      <c r="E397">
        <v>0</v>
      </c>
    </row>
    <row r="398" spans="2:5" x14ac:dyDescent="0.55000000000000004">
      <c r="B398">
        <f>COUNTIFS(jobs[job_via],A398,jobs[job_title_short],title,jobs[job_country],country,jobs[job_schedule_type],type)</f>
        <v>0</v>
      </c>
      <c r="D398">
        <v>0</v>
      </c>
      <c r="E398">
        <v>0</v>
      </c>
    </row>
    <row r="399" spans="2:5" x14ac:dyDescent="0.55000000000000004">
      <c r="B399">
        <f>COUNTIFS(jobs[job_via],A399,jobs[job_title_short],title,jobs[job_country],country,jobs[job_schedule_type],type)</f>
        <v>0</v>
      </c>
      <c r="D399">
        <v>0</v>
      </c>
      <c r="E399">
        <v>0</v>
      </c>
    </row>
    <row r="400" spans="2:5" x14ac:dyDescent="0.55000000000000004">
      <c r="B400">
        <f>COUNTIFS(jobs[job_via],A400,jobs[job_title_short],title,jobs[job_country],country,jobs[job_schedule_type],type)</f>
        <v>0</v>
      </c>
      <c r="D400">
        <v>0</v>
      </c>
      <c r="E400">
        <v>0</v>
      </c>
    </row>
    <row r="401" spans="2:5" x14ac:dyDescent="0.55000000000000004">
      <c r="B401">
        <f>COUNTIFS(jobs[job_via],A401,jobs[job_title_short],title,jobs[job_country],country,jobs[job_schedule_type],type)</f>
        <v>0</v>
      </c>
      <c r="D401">
        <v>0</v>
      </c>
      <c r="E401">
        <v>0</v>
      </c>
    </row>
    <row r="402" spans="2:5" x14ac:dyDescent="0.55000000000000004">
      <c r="B402">
        <f>COUNTIFS(jobs[job_via],A402,jobs[job_title_short],title,jobs[job_country],country,jobs[job_schedule_type],type)</f>
        <v>0</v>
      </c>
      <c r="D402">
        <v>0</v>
      </c>
      <c r="E402">
        <v>0</v>
      </c>
    </row>
    <row r="403" spans="2:5" x14ac:dyDescent="0.55000000000000004">
      <c r="B403">
        <f>COUNTIFS(jobs[job_via],A403,jobs[job_title_short],title,jobs[job_country],country,jobs[job_schedule_type],type)</f>
        <v>0</v>
      </c>
      <c r="D403">
        <v>0</v>
      </c>
      <c r="E403">
        <v>0</v>
      </c>
    </row>
    <row r="404" spans="2:5" x14ac:dyDescent="0.55000000000000004">
      <c r="B404">
        <f>COUNTIFS(jobs[job_via],A404,jobs[job_title_short],title,jobs[job_country],country,jobs[job_schedule_type],type)</f>
        <v>0</v>
      </c>
      <c r="D404">
        <v>0</v>
      </c>
      <c r="E404">
        <v>0</v>
      </c>
    </row>
    <row r="405" spans="2:5" x14ac:dyDescent="0.55000000000000004">
      <c r="B405">
        <f>COUNTIFS(jobs[job_via],A405,jobs[job_title_short],title,jobs[job_country],country,jobs[job_schedule_type],type)</f>
        <v>0</v>
      </c>
      <c r="D405">
        <v>0</v>
      </c>
      <c r="E405">
        <v>0</v>
      </c>
    </row>
    <row r="406" spans="2:5" x14ac:dyDescent="0.55000000000000004">
      <c r="B406">
        <f>COUNTIFS(jobs[job_via],A406,jobs[job_title_short],title,jobs[job_country],country,jobs[job_schedule_type],type)</f>
        <v>0</v>
      </c>
      <c r="D406">
        <v>0</v>
      </c>
      <c r="E406">
        <v>0</v>
      </c>
    </row>
    <row r="407" spans="2:5" x14ac:dyDescent="0.55000000000000004">
      <c r="B407">
        <f>COUNTIFS(jobs[job_via],A407,jobs[job_title_short],title,jobs[job_country],country,jobs[job_schedule_type],type)</f>
        <v>0</v>
      </c>
      <c r="D407">
        <v>0</v>
      </c>
      <c r="E407">
        <v>0</v>
      </c>
    </row>
    <row r="408" spans="2:5" x14ac:dyDescent="0.55000000000000004">
      <c r="B408">
        <f>COUNTIFS(jobs[job_via],A408,jobs[job_title_short],title,jobs[job_country],country,jobs[job_schedule_type],type)</f>
        <v>0</v>
      </c>
      <c r="D408">
        <v>0</v>
      </c>
      <c r="E408">
        <v>0</v>
      </c>
    </row>
    <row r="409" spans="2:5" x14ac:dyDescent="0.55000000000000004">
      <c r="B409">
        <f>COUNTIFS(jobs[job_via],A409,jobs[job_title_short],title,jobs[job_country],country,jobs[job_schedule_type],type)</f>
        <v>0</v>
      </c>
      <c r="D409">
        <v>0</v>
      </c>
      <c r="E409">
        <v>0</v>
      </c>
    </row>
    <row r="410" spans="2:5" x14ac:dyDescent="0.55000000000000004">
      <c r="B410">
        <f>COUNTIFS(jobs[job_via],A410,jobs[job_title_short],title,jobs[job_country],country,jobs[job_schedule_type],type)</f>
        <v>0</v>
      </c>
      <c r="D410">
        <v>0</v>
      </c>
      <c r="E410">
        <v>0</v>
      </c>
    </row>
    <row r="411" spans="2:5" x14ac:dyDescent="0.55000000000000004">
      <c r="B411">
        <f>COUNTIFS(jobs[job_via],A411,jobs[job_title_short],title,jobs[job_country],country,jobs[job_schedule_type],type)</f>
        <v>0</v>
      </c>
      <c r="D411">
        <v>0</v>
      </c>
      <c r="E411">
        <v>0</v>
      </c>
    </row>
    <row r="412" spans="2:5" x14ac:dyDescent="0.55000000000000004">
      <c r="B412">
        <f>COUNTIFS(jobs[job_via],A412,jobs[job_title_short],title,jobs[job_country],country,jobs[job_schedule_type],type)</f>
        <v>0</v>
      </c>
      <c r="D412">
        <v>0</v>
      </c>
      <c r="E412">
        <v>0</v>
      </c>
    </row>
    <row r="413" spans="2:5" x14ac:dyDescent="0.55000000000000004">
      <c r="B413">
        <f>COUNTIFS(jobs[job_via],A413,jobs[job_title_short],title,jobs[job_country],country,jobs[job_schedule_type],type)</f>
        <v>0</v>
      </c>
      <c r="D413">
        <v>0</v>
      </c>
      <c r="E413">
        <v>0</v>
      </c>
    </row>
    <row r="414" spans="2:5" x14ac:dyDescent="0.55000000000000004">
      <c r="B414">
        <f>COUNTIFS(jobs[job_via],A414,jobs[job_title_short],title,jobs[job_country],country,jobs[job_schedule_type],type)</f>
        <v>0</v>
      </c>
      <c r="D414">
        <v>0</v>
      </c>
      <c r="E414">
        <v>0</v>
      </c>
    </row>
    <row r="415" spans="2:5" x14ac:dyDescent="0.55000000000000004">
      <c r="B415">
        <f>COUNTIFS(jobs[job_via],A415,jobs[job_title_short],title,jobs[job_country],country,jobs[job_schedule_type],type)</f>
        <v>0</v>
      </c>
      <c r="D415">
        <v>0</v>
      </c>
      <c r="E415">
        <v>0</v>
      </c>
    </row>
    <row r="416" spans="2:5" x14ac:dyDescent="0.55000000000000004">
      <c r="B416">
        <f>COUNTIFS(jobs[job_via],A416,jobs[job_title_short],title,jobs[job_country],country,jobs[job_schedule_type],type)</f>
        <v>0</v>
      </c>
      <c r="D416">
        <v>0</v>
      </c>
      <c r="E416">
        <v>0</v>
      </c>
    </row>
    <row r="417" spans="2:5" x14ac:dyDescent="0.55000000000000004">
      <c r="B417">
        <f>COUNTIFS(jobs[job_via],A417,jobs[job_title_short],title,jobs[job_country],country,jobs[job_schedule_type],type)</f>
        <v>0</v>
      </c>
      <c r="D417">
        <v>0</v>
      </c>
      <c r="E417">
        <v>0</v>
      </c>
    </row>
    <row r="418" spans="2:5" x14ac:dyDescent="0.55000000000000004">
      <c r="B418">
        <f>COUNTIFS(jobs[job_via],A418,jobs[job_title_short],title,jobs[job_country],country,jobs[job_schedule_type],type)</f>
        <v>0</v>
      </c>
      <c r="D418">
        <v>0</v>
      </c>
      <c r="E418">
        <v>0</v>
      </c>
    </row>
    <row r="419" spans="2:5" x14ac:dyDescent="0.55000000000000004">
      <c r="B419">
        <f>COUNTIFS(jobs[job_via],A419,jobs[job_title_short],title,jobs[job_country],country,jobs[job_schedule_type],type)</f>
        <v>0</v>
      </c>
      <c r="D419">
        <v>0</v>
      </c>
      <c r="E419">
        <v>0</v>
      </c>
    </row>
    <row r="420" spans="2:5" x14ac:dyDescent="0.55000000000000004">
      <c r="B420">
        <f>COUNTIFS(jobs[job_via],A420,jobs[job_title_short],title,jobs[job_country],country,jobs[job_schedule_type],type)</f>
        <v>0</v>
      </c>
      <c r="D420">
        <v>0</v>
      </c>
      <c r="E420">
        <v>0</v>
      </c>
    </row>
    <row r="421" spans="2:5" x14ac:dyDescent="0.55000000000000004">
      <c r="B421">
        <f>COUNTIFS(jobs[job_via],A421,jobs[job_title_short],title,jobs[job_country],country,jobs[job_schedule_type],type)</f>
        <v>0</v>
      </c>
      <c r="D421">
        <v>0</v>
      </c>
      <c r="E421">
        <v>0</v>
      </c>
    </row>
    <row r="422" spans="2:5" x14ac:dyDescent="0.55000000000000004">
      <c r="B422">
        <f>COUNTIFS(jobs[job_via],A422,jobs[job_title_short],title,jobs[job_country],country,jobs[job_schedule_type],type)</f>
        <v>0</v>
      </c>
      <c r="D422">
        <v>0</v>
      </c>
      <c r="E422">
        <v>0</v>
      </c>
    </row>
    <row r="423" spans="2:5" x14ac:dyDescent="0.55000000000000004">
      <c r="B423">
        <f>COUNTIFS(jobs[job_via],A423,jobs[job_title_short],title,jobs[job_country],country,jobs[job_schedule_type],type)</f>
        <v>0</v>
      </c>
      <c r="D423">
        <v>0</v>
      </c>
      <c r="E423">
        <v>0</v>
      </c>
    </row>
    <row r="424" spans="2:5" x14ac:dyDescent="0.55000000000000004">
      <c r="B424">
        <f>COUNTIFS(jobs[job_via],A424,jobs[job_title_short],title,jobs[job_country],country,jobs[job_schedule_type],type)</f>
        <v>0</v>
      </c>
      <c r="D424">
        <v>0</v>
      </c>
      <c r="E424">
        <v>0</v>
      </c>
    </row>
    <row r="425" spans="2:5" x14ac:dyDescent="0.55000000000000004">
      <c r="B425">
        <f>COUNTIFS(jobs[job_via],A425,jobs[job_title_short],title,jobs[job_country],country,jobs[job_schedule_type],type)</f>
        <v>0</v>
      </c>
      <c r="D425">
        <v>0</v>
      </c>
      <c r="E425">
        <v>0</v>
      </c>
    </row>
    <row r="426" spans="2:5" x14ac:dyDescent="0.55000000000000004">
      <c r="B426">
        <f>COUNTIFS(jobs[job_via],A426,jobs[job_title_short],title,jobs[job_country],country,jobs[job_schedule_type],type)</f>
        <v>0</v>
      </c>
      <c r="D426">
        <v>0</v>
      </c>
      <c r="E426">
        <v>0</v>
      </c>
    </row>
    <row r="427" spans="2:5" x14ac:dyDescent="0.55000000000000004">
      <c r="B427">
        <f>COUNTIFS(jobs[job_via],A427,jobs[job_title_short],title,jobs[job_country],country,jobs[job_schedule_type],type)</f>
        <v>0</v>
      </c>
      <c r="D427">
        <v>0</v>
      </c>
      <c r="E427">
        <v>0</v>
      </c>
    </row>
    <row r="428" spans="2:5" x14ac:dyDescent="0.55000000000000004">
      <c r="B428">
        <f>COUNTIFS(jobs[job_via],A428,jobs[job_title_short],title,jobs[job_country],country,jobs[job_schedule_type],type)</f>
        <v>0</v>
      </c>
      <c r="D428">
        <v>0</v>
      </c>
      <c r="E428">
        <v>0</v>
      </c>
    </row>
    <row r="429" spans="2:5" x14ac:dyDescent="0.55000000000000004">
      <c r="B429">
        <f>COUNTIFS(jobs[job_via],A429,jobs[job_title_short],title,jobs[job_country],country,jobs[job_schedule_type],type)</f>
        <v>0</v>
      </c>
      <c r="D429">
        <v>0</v>
      </c>
      <c r="E429">
        <v>0</v>
      </c>
    </row>
    <row r="430" spans="2:5" x14ac:dyDescent="0.55000000000000004">
      <c r="B430">
        <f>COUNTIFS(jobs[job_via],A430,jobs[job_title_short],title,jobs[job_country],country,jobs[job_schedule_type],type)</f>
        <v>0</v>
      </c>
      <c r="D430">
        <v>0</v>
      </c>
      <c r="E430">
        <v>0</v>
      </c>
    </row>
    <row r="431" spans="2:5" x14ac:dyDescent="0.55000000000000004">
      <c r="B431">
        <f>COUNTIFS(jobs[job_via],A431,jobs[job_title_short],title,jobs[job_country],country,jobs[job_schedule_type],type)</f>
        <v>0</v>
      </c>
      <c r="D431">
        <v>0</v>
      </c>
      <c r="E431">
        <v>0</v>
      </c>
    </row>
    <row r="432" spans="2:5" x14ac:dyDescent="0.55000000000000004">
      <c r="B432">
        <f>COUNTIFS(jobs[job_via],A432,jobs[job_title_short],title,jobs[job_country],country,jobs[job_schedule_type],type)</f>
        <v>0</v>
      </c>
      <c r="D432">
        <v>0</v>
      </c>
      <c r="E432">
        <v>0</v>
      </c>
    </row>
    <row r="433" spans="2:5" x14ac:dyDescent="0.55000000000000004">
      <c r="B433">
        <f>COUNTIFS(jobs[job_via],A433,jobs[job_title_short],title,jobs[job_country],country,jobs[job_schedule_type],type)</f>
        <v>0</v>
      </c>
      <c r="D433">
        <v>0</v>
      </c>
      <c r="E433">
        <v>0</v>
      </c>
    </row>
    <row r="434" spans="2:5" x14ac:dyDescent="0.55000000000000004">
      <c r="B434">
        <f>COUNTIFS(jobs[job_via],A434,jobs[job_title_short],title,jobs[job_country],country,jobs[job_schedule_type],type)</f>
        <v>0</v>
      </c>
      <c r="D434">
        <v>0</v>
      </c>
      <c r="E434">
        <v>0</v>
      </c>
    </row>
    <row r="435" spans="2:5" x14ac:dyDescent="0.55000000000000004">
      <c r="B435">
        <f>COUNTIFS(jobs[job_via],A435,jobs[job_title_short],title,jobs[job_country],country,jobs[job_schedule_type],type)</f>
        <v>0</v>
      </c>
      <c r="D435">
        <v>0</v>
      </c>
      <c r="E435">
        <v>0</v>
      </c>
    </row>
    <row r="436" spans="2:5" x14ac:dyDescent="0.55000000000000004">
      <c r="B436">
        <f>COUNTIFS(jobs[job_via],A436,jobs[job_title_short],title,jobs[job_country],country,jobs[job_schedule_type],type)</f>
        <v>0</v>
      </c>
      <c r="D436">
        <v>0</v>
      </c>
      <c r="E436">
        <v>0</v>
      </c>
    </row>
    <row r="437" spans="2:5" x14ac:dyDescent="0.55000000000000004">
      <c r="B437">
        <f>COUNTIFS(jobs[job_via],A437,jobs[job_title_short],title,jobs[job_country],country,jobs[job_schedule_type],type)</f>
        <v>0</v>
      </c>
      <c r="D437">
        <v>0</v>
      </c>
      <c r="E437">
        <v>0</v>
      </c>
    </row>
    <row r="438" spans="2:5" x14ac:dyDescent="0.55000000000000004">
      <c r="B438">
        <f>COUNTIFS(jobs[job_via],A438,jobs[job_title_short],title,jobs[job_country],country,jobs[job_schedule_type],type)</f>
        <v>0</v>
      </c>
      <c r="D438">
        <v>0</v>
      </c>
      <c r="E438">
        <v>0</v>
      </c>
    </row>
    <row r="439" spans="2:5" x14ac:dyDescent="0.55000000000000004">
      <c r="B439">
        <f>COUNTIFS(jobs[job_via],A439,jobs[job_title_short],title,jobs[job_country],country,jobs[job_schedule_type],type)</f>
        <v>0</v>
      </c>
      <c r="D439">
        <v>0</v>
      </c>
      <c r="E439">
        <v>0</v>
      </c>
    </row>
    <row r="440" spans="2:5" x14ac:dyDescent="0.55000000000000004">
      <c r="B440">
        <f>COUNTIFS(jobs[job_via],A440,jobs[job_title_short],title,jobs[job_country],country,jobs[job_schedule_type],type)</f>
        <v>0</v>
      </c>
      <c r="D440">
        <v>0</v>
      </c>
      <c r="E440">
        <v>0</v>
      </c>
    </row>
    <row r="441" spans="2:5" x14ac:dyDescent="0.55000000000000004">
      <c r="B441">
        <f>COUNTIFS(jobs[job_via],A441,jobs[job_title_short],title,jobs[job_country],country,jobs[job_schedule_type],type)</f>
        <v>0</v>
      </c>
      <c r="D441">
        <v>0</v>
      </c>
      <c r="E441">
        <v>0</v>
      </c>
    </row>
    <row r="442" spans="2:5" x14ac:dyDescent="0.55000000000000004">
      <c r="B442">
        <f>COUNTIFS(jobs[job_via],A442,jobs[job_title_short],title,jobs[job_country],country,jobs[job_schedule_type],type)</f>
        <v>0</v>
      </c>
      <c r="D442">
        <v>0</v>
      </c>
      <c r="E442">
        <v>0</v>
      </c>
    </row>
    <row r="443" spans="2:5" x14ac:dyDescent="0.55000000000000004">
      <c r="B443">
        <f>COUNTIFS(jobs[job_via],A443,jobs[job_title_short],title,jobs[job_country],country,jobs[job_schedule_type],type)</f>
        <v>0</v>
      </c>
      <c r="D443">
        <v>0</v>
      </c>
      <c r="E443">
        <v>0</v>
      </c>
    </row>
    <row r="444" spans="2:5" x14ac:dyDescent="0.55000000000000004">
      <c r="B444">
        <f>COUNTIFS(jobs[job_via],A444,jobs[job_title_short],title,jobs[job_country],country,jobs[job_schedule_type],type)</f>
        <v>0</v>
      </c>
      <c r="D444">
        <v>0</v>
      </c>
      <c r="E444">
        <v>0</v>
      </c>
    </row>
    <row r="445" spans="2:5" x14ac:dyDescent="0.55000000000000004">
      <c r="B445">
        <f>COUNTIFS(jobs[job_via],A445,jobs[job_title_short],title,jobs[job_country],country,jobs[job_schedule_type],type)</f>
        <v>0</v>
      </c>
      <c r="D445">
        <v>0</v>
      </c>
      <c r="E445">
        <v>0</v>
      </c>
    </row>
    <row r="446" spans="2:5" x14ac:dyDescent="0.55000000000000004">
      <c r="B446">
        <f>COUNTIFS(jobs[job_via],A446,jobs[job_title_short],title,jobs[job_country],country,jobs[job_schedule_type],type)</f>
        <v>0</v>
      </c>
      <c r="D446">
        <v>0</v>
      </c>
      <c r="E446">
        <v>0</v>
      </c>
    </row>
    <row r="447" spans="2:5" x14ac:dyDescent="0.55000000000000004">
      <c r="B447">
        <f>COUNTIFS(jobs[job_via],A447,jobs[job_title_short],title,jobs[job_country],country,jobs[job_schedule_type],type)</f>
        <v>0</v>
      </c>
      <c r="D447">
        <v>0</v>
      </c>
      <c r="E447">
        <v>0</v>
      </c>
    </row>
    <row r="448" spans="2:5" x14ac:dyDescent="0.55000000000000004">
      <c r="B448">
        <f>COUNTIFS(jobs[job_via],A448,jobs[job_title_short],title,jobs[job_country],country,jobs[job_schedule_type],type)</f>
        <v>0</v>
      </c>
      <c r="D448">
        <v>0</v>
      </c>
      <c r="E448">
        <v>0</v>
      </c>
    </row>
    <row r="449" spans="2:5" x14ac:dyDescent="0.55000000000000004">
      <c r="B449">
        <f>COUNTIFS(jobs[job_via],A449,jobs[job_title_short],title,jobs[job_country],country,jobs[job_schedule_type],type)</f>
        <v>0</v>
      </c>
      <c r="D449">
        <v>0</v>
      </c>
      <c r="E449">
        <v>0</v>
      </c>
    </row>
    <row r="450" spans="2:5" x14ac:dyDescent="0.55000000000000004">
      <c r="B450">
        <f>COUNTIFS(jobs[job_via],A450,jobs[job_title_short],title,jobs[job_country],country,jobs[job_schedule_type],type)</f>
        <v>0</v>
      </c>
      <c r="D450">
        <v>0</v>
      </c>
      <c r="E450">
        <v>0</v>
      </c>
    </row>
    <row r="451" spans="2:5" x14ac:dyDescent="0.55000000000000004">
      <c r="B451">
        <f>COUNTIFS(jobs[job_via],A451,jobs[job_title_short],title,jobs[job_country],country,jobs[job_schedule_type],type)</f>
        <v>0</v>
      </c>
      <c r="D451">
        <v>0</v>
      </c>
      <c r="E451">
        <v>0</v>
      </c>
    </row>
    <row r="452" spans="2:5" x14ac:dyDescent="0.55000000000000004">
      <c r="B452">
        <f>COUNTIFS(jobs[job_via],A452,jobs[job_title_short],title,jobs[job_country],country,jobs[job_schedule_type],type)</f>
        <v>0</v>
      </c>
      <c r="D452">
        <v>0</v>
      </c>
      <c r="E452">
        <v>0</v>
      </c>
    </row>
    <row r="453" spans="2:5" x14ac:dyDescent="0.55000000000000004">
      <c r="B453">
        <f>COUNTIFS(jobs[job_via],A453,jobs[job_title_short],title,jobs[job_country],country,jobs[job_schedule_type],type)</f>
        <v>0</v>
      </c>
      <c r="D453">
        <v>0</v>
      </c>
      <c r="E453">
        <v>0</v>
      </c>
    </row>
    <row r="454" spans="2:5" x14ac:dyDescent="0.55000000000000004">
      <c r="B454">
        <f>COUNTIFS(jobs[job_via],A454,jobs[job_title_short],title,jobs[job_country],country,jobs[job_schedule_type],type)</f>
        <v>0</v>
      </c>
      <c r="D454">
        <v>0</v>
      </c>
      <c r="E454">
        <v>0</v>
      </c>
    </row>
    <row r="455" spans="2:5" x14ac:dyDescent="0.55000000000000004">
      <c r="B455">
        <f>COUNTIFS(jobs[job_via],A455,jobs[job_title_short],title,jobs[job_country],country,jobs[job_schedule_type],type)</f>
        <v>0</v>
      </c>
      <c r="D455">
        <v>0</v>
      </c>
      <c r="E455">
        <v>0</v>
      </c>
    </row>
    <row r="456" spans="2:5" x14ac:dyDescent="0.55000000000000004">
      <c r="B456">
        <f>COUNTIFS(jobs[job_via],A456,jobs[job_title_short],title,jobs[job_country],country,jobs[job_schedule_type],type)</f>
        <v>0</v>
      </c>
      <c r="D456">
        <v>0</v>
      </c>
      <c r="E456">
        <v>0</v>
      </c>
    </row>
    <row r="457" spans="2:5" x14ac:dyDescent="0.55000000000000004">
      <c r="B457">
        <f>COUNTIFS(jobs[job_via],A457,jobs[job_title_short],title,jobs[job_country],country,jobs[job_schedule_type],type)</f>
        <v>0</v>
      </c>
      <c r="D457">
        <v>0</v>
      </c>
      <c r="E457">
        <v>0</v>
      </c>
    </row>
    <row r="458" spans="2:5" x14ac:dyDescent="0.55000000000000004">
      <c r="B458">
        <f>COUNTIFS(jobs[job_via],A458,jobs[job_title_short],title,jobs[job_country],country,jobs[job_schedule_type],type)</f>
        <v>0</v>
      </c>
      <c r="D458">
        <v>0</v>
      </c>
      <c r="E458">
        <v>0</v>
      </c>
    </row>
    <row r="459" spans="2:5" x14ac:dyDescent="0.55000000000000004">
      <c r="B459">
        <f>COUNTIFS(jobs[job_via],A459,jobs[job_title_short],title,jobs[job_country],country,jobs[job_schedule_type],type)</f>
        <v>0</v>
      </c>
      <c r="D459">
        <v>0</v>
      </c>
      <c r="E459">
        <v>0</v>
      </c>
    </row>
    <row r="460" spans="2:5" x14ac:dyDescent="0.55000000000000004">
      <c r="B460">
        <f>COUNTIFS(jobs[job_via],A460,jobs[job_title_short],title,jobs[job_country],country,jobs[job_schedule_type],type)</f>
        <v>0</v>
      </c>
      <c r="D460">
        <v>0</v>
      </c>
      <c r="E460">
        <v>0</v>
      </c>
    </row>
    <row r="461" spans="2:5" x14ac:dyDescent="0.55000000000000004">
      <c r="B461">
        <f>COUNTIFS(jobs[job_via],A461,jobs[job_title_short],title,jobs[job_country],country,jobs[job_schedule_type],type)</f>
        <v>0</v>
      </c>
      <c r="D461">
        <v>0</v>
      </c>
      <c r="E461">
        <v>0</v>
      </c>
    </row>
    <row r="462" spans="2:5" x14ac:dyDescent="0.55000000000000004">
      <c r="B462">
        <f>COUNTIFS(jobs[job_via],A462,jobs[job_title_short],title,jobs[job_country],country,jobs[job_schedule_type],type)</f>
        <v>0</v>
      </c>
      <c r="D462">
        <v>0</v>
      </c>
      <c r="E462">
        <v>0</v>
      </c>
    </row>
    <row r="463" spans="2:5" x14ac:dyDescent="0.55000000000000004">
      <c r="B463">
        <f>COUNTIFS(jobs[job_via],A463,jobs[job_title_short],title,jobs[job_country],country,jobs[job_schedule_type],type)</f>
        <v>0</v>
      </c>
      <c r="D463">
        <v>0</v>
      </c>
      <c r="E463">
        <v>0</v>
      </c>
    </row>
    <row r="464" spans="2:5" x14ac:dyDescent="0.55000000000000004">
      <c r="B464">
        <f>COUNTIFS(jobs[job_via],A464,jobs[job_title_short],title,jobs[job_country],country,jobs[job_schedule_type],type)</f>
        <v>0</v>
      </c>
      <c r="D464">
        <v>0</v>
      </c>
      <c r="E464">
        <v>0</v>
      </c>
    </row>
    <row r="465" spans="2:5" x14ac:dyDescent="0.55000000000000004">
      <c r="B465">
        <f>COUNTIFS(jobs[job_via],A465,jobs[job_title_short],title,jobs[job_country],country,jobs[job_schedule_type],type)</f>
        <v>0</v>
      </c>
      <c r="D465">
        <v>0</v>
      </c>
      <c r="E465">
        <v>0</v>
      </c>
    </row>
    <row r="466" spans="2:5" x14ac:dyDescent="0.55000000000000004">
      <c r="B466">
        <f>COUNTIFS(jobs[job_via],A466,jobs[job_title_short],title,jobs[job_country],country,jobs[job_schedule_type],type)</f>
        <v>0</v>
      </c>
      <c r="D466">
        <v>0</v>
      </c>
      <c r="E466">
        <v>0</v>
      </c>
    </row>
    <row r="467" spans="2:5" x14ac:dyDescent="0.55000000000000004">
      <c r="B467">
        <f>COUNTIFS(jobs[job_via],A467,jobs[job_title_short],title,jobs[job_country],country,jobs[job_schedule_type],type)</f>
        <v>0</v>
      </c>
      <c r="D467">
        <v>0</v>
      </c>
      <c r="E467">
        <v>0</v>
      </c>
    </row>
    <row r="468" spans="2:5" x14ac:dyDescent="0.55000000000000004">
      <c r="B468">
        <f>COUNTIFS(jobs[job_via],A468,jobs[job_title_short],title,jobs[job_country],country,jobs[job_schedule_type],type)</f>
        <v>0</v>
      </c>
      <c r="D468">
        <v>0</v>
      </c>
      <c r="E468">
        <v>0</v>
      </c>
    </row>
    <row r="469" spans="2:5" x14ac:dyDescent="0.55000000000000004">
      <c r="B469">
        <f>COUNTIFS(jobs[job_via],A469,jobs[job_title_short],title,jobs[job_country],country,jobs[job_schedule_type],type)</f>
        <v>0</v>
      </c>
      <c r="D469">
        <v>0</v>
      </c>
      <c r="E469">
        <v>0</v>
      </c>
    </row>
    <row r="470" spans="2:5" x14ac:dyDescent="0.55000000000000004">
      <c r="B470">
        <f>COUNTIFS(jobs[job_via],A470,jobs[job_title_short],title,jobs[job_country],country,jobs[job_schedule_type],type)</f>
        <v>0</v>
      </c>
      <c r="D470">
        <v>0</v>
      </c>
      <c r="E470">
        <v>0</v>
      </c>
    </row>
    <row r="471" spans="2:5" x14ac:dyDescent="0.55000000000000004">
      <c r="B471">
        <f>COUNTIFS(jobs[job_via],A471,jobs[job_title_short],title,jobs[job_country],country,jobs[job_schedule_type],type)</f>
        <v>0</v>
      </c>
      <c r="D471">
        <v>0</v>
      </c>
      <c r="E471">
        <v>0</v>
      </c>
    </row>
    <row r="472" spans="2:5" x14ac:dyDescent="0.55000000000000004">
      <c r="B472">
        <f>COUNTIFS(jobs[job_via],A472,jobs[job_title_short],title,jobs[job_country],country,jobs[job_schedule_type],type)</f>
        <v>0</v>
      </c>
      <c r="D472">
        <v>0</v>
      </c>
      <c r="E472">
        <v>0</v>
      </c>
    </row>
    <row r="473" spans="2:5" x14ac:dyDescent="0.55000000000000004">
      <c r="B473">
        <f>COUNTIFS(jobs[job_via],A473,jobs[job_title_short],title,jobs[job_country],country,jobs[job_schedule_type],type)</f>
        <v>0</v>
      </c>
      <c r="D473">
        <v>0</v>
      </c>
      <c r="E473">
        <v>0</v>
      </c>
    </row>
    <row r="474" spans="2:5" x14ac:dyDescent="0.55000000000000004">
      <c r="B474">
        <f>COUNTIFS(jobs[job_via],A474,jobs[job_title_short],title,jobs[job_country],country,jobs[job_schedule_type],type)</f>
        <v>0</v>
      </c>
      <c r="D474">
        <v>0</v>
      </c>
      <c r="E474">
        <v>0</v>
      </c>
    </row>
    <row r="475" spans="2:5" x14ac:dyDescent="0.55000000000000004">
      <c r="B475">
        <f>COUNTIFS(jobs[job_via],A475,jobs[job_title_short],title,jobs[job_country],country,jobs[job_schedule_type],type)</f>
        <v>0</v>
      </c>
      <c r="D475">
        <v>0</v>
      </c>
      <c r="E475">
        <v>0</v>
      </c>
    </row>
    <row r="476" spans="2:5" x14ac:dyDescent="0.55000000000000004">
      <c r="B476">
        <f>COUNTIFS(jobs[job_via],A476,jobs[job_title_short],title,jobs[job_country],country,jobs[job_schedule_type],type)</f>
        <v>0</v>
      </c>
      <c r="D476">
        <v>0</v>
      </c>
      <c r="E476">
        <v>0</v>
      </c>
    </row>
    <row r="477" spans="2:5" x14ac:dyDescent="0.55000000000000004">
      <c r="B477">
        <f>COUNTIFS(jobs[job_via],A477,jobs[job_title_short],title,jobs[job_country],country,jobs[job_schedule_type],type)</f>
        <v>0</v>
      </c>
      <c r="D477">
        <v>0</v>
      </c>
      <c r="E477">
        <v>0</v>
      </c>
    </row>
    <row r="478" spans="2:5" x14ac:dyDescent="0.55000000000000004">
      <c r="B478">
        <f>COUNTIFS(jobs[job_via],A478,jobs[job_title_short],title,jobs[job_country],country,jobs[job_schedule_type],type)</f>
        <v>0</v>
      </c>
      <c r="D478">
        <v>0</v>
      </c>
      <c r="E478">
        <v>0</v>
      </c>
    </row>
    <row r="479" spans="2:5" x14ac:dyDescent="0.55000000000000004">
      <c r="B479">
        <f>COUNTIFS(jobs[job_via],A479,jobs[job_title_short],title,jobs[job_country],country,jobs[job_schedule_type],type)</f>
        <v>0</v>
      </c>
      <c r="D479">
        <v>0</v>
      </c>
      <c r="E479">
        <v>0</v>
      </c>
    </row>
    <row r="480" spans="2:5" x14ac:dyDescent="0.55000000000000004">
      <c r="B480">
        <f>COUNTIFS(jobs[job_via],A480,jobs[job_title_short],title,jobs[job_country],country,jobs[job_schedule_type],type)</f>
        <v>0</v>
      </c>
      <c r="D480">
        <v>0</v>
      </c>
      <c r="E480">
        <v>0</v>
      </c>
    </row>
    <row r="481" spans="2:5" x14ac:dyDescent="0.55000000000000004">
      <c r="B481">
        <f>COUNTIFS(jobs[job_via],A481,jobs[job_title_short],title,jobs[job_country],country,jobs[job_schedule_type],type)</f>
        <v>0</v>
      </c>
      <c r="D481">
        <v>0</v>
      </c>
      <c r="E481">
        <v>0</v>
      </c>
    </row>
    <row r="482" spans="2:5" x14ac:dyDescent="0.55000000000000004">
      <c r="B482">
        <f>COUNTIFS(jobs[job_via],A482,jobs[job_title_short],title,jobs[job_country],country,jobs[job_schedule_type],type)</f>
        <v>0</v>
      </c>
      <c r="D482">
        <v>0</v>
      </c>
      <c r="E482">
        <v>0</v>
      </c>
    </row>
    <row r="483" spans="2:5" x14ac:dyDescent="0.55000000000000004">
      <c r="B483">
        <f>COUNTIFS(jobs[job_via],A483,jobs[job_title_short],title,jobs[job_country],country,jobs[job_schedule_type],type)</f>
        <v>0</v>
      </c>
      <c r="D483">
        <v>0</v>
      </c>
      <c r="E483">
        <v>0</v>
      </c>
    </row>
    <row r="484" spans="2:5" x14ac:dyDescent="0.55000000000000004">
      <c r="B484">
        <f>COUNTIFS(jobs[job_via],A484,jobs[job_title_short],title,jobs[job_country],country,jobs[job_schedule_type],type)</f>
        <v>0</v>
      </c>
      <c r="D484">
        <v>0</v>
      </c>
      <c r="E484">
        <v>0</v>
      </c>
    </row>
    <row r="485" spans="2:5" x14ac:dyDescent="0.55000000000000004">
      <c r="B485">
        <f>COUNTIFS(jobs[job_via],A485,jobs[job_title_short],title,jobs[job_country],country,jobs[job_schedule_type],type)</f>
        <v>0</v>
      </c>
      <c r="D485">
        <v>0</v>
      </c>
      <c r="E485">
        <v>0</v>
      </c>
    </row>
    <row r="486" spans="2:5" x14ac:dyDescent="0.55000000000000004">
      <c r="B486">
        <f>COUNTIFS(jobs[job_via],A486,jobs[job_title_short],title,jobs[job_country],country,jobs[job_schedule_type],type)</f>
        <v>0</v>
      </c>
      <c r="D486">
        <v>0</v>
      </c>
      <c r="E486">
        <v>0</v>
      </c>
    </row>
    <row r="487" spans="2:5" x14ac:dyDescent="0.55000000000000004">
      <c r="B487">
        <f>COUNTIFS(jobs[job_via],A487,jobs[job_title_short],title,jobs[job_country],country,jobs[job_schedule_type],type)</f>
        <v>0</v>
      </c>
      <c r="D487">
        <v>0</v>
      </c>
      <c r="E487">
        <v>0</v>
      </c>
    </row>
    <row r="488" spans="2:5" x14ac:dyDescent="0.55000000000000004">
      <c r="B488">
        <f>COUNTIFS(jobs[job_via],A488,jobs[job_title_short],title,jobs[job_country],country,jobs[job_schedule_type],type)</f>
        <v>0</v>
      </c>
      <c r="D488">
        <v>0</v>
      </c>
      <c r="E488">
        <v>0</v>
      </c>
    </row>
    <row r="489" spans="2:5" x14ac:dyDescent="0.55000000000000004">
      <c r="B489">
        <f>COUNTIFS(jobs[job_via],A489,jobs[job_title_short],title,jobs[job_country],country,jobs[job_schedule_type],type)</f>
        <v>0</v>
      </c>
      <c r="D489">
        <v>0</v>
      </c>
      <c r="E489">
        <v>0</v>
      </c>
    </row>
    <row r="490" spans="2:5" x14ac:dyDescent="0.55000000000000004">
      <c r="B490">
        <f>COUNTIFS(jobs[job_via],A490,jobs[job_title_short],title,jobs[job_country],country,jobs[job_schedule_type],type)</f>
        <v>0</v>
      </c>
      <c r="D490">
        <v>0</v>
      </c>
      <c r="E490">
        <v>0</v>
      </c>
    </row>
    <row r="491" spans="2:5" x14ac:dyDescent="0.55000000000000004">
      <c r="B491">
        <f>COUNTIFS(jobs[job_via],A491,jobs[job_title_short],title,jobs[job_country],country,jobs[job_schedule_type],type)</f>
        <v>0</v>
      </c>
      <c r="D491">
        <v>0</v>
      </c>
      <c r="E491">
        <v>0</v>
      </c>
    </row>
    <row r="492" spans="2:5" x14ac:dyDescent="0.55000000000000004">
      <c r="B492">
        <f>COUNTIFS(jobs[job_via],A492,jobs[job_title_short],title,jobs[job_country],country,jobs[job_schedule_type],type)</f>
        <v>0</v>
      </c>
      <c r="D492">
        <v>0</v>
      </c>
      <c r="E492">
        <v>0</v>
      </c>
    </row>
    <row r="493" spans="2:5" x14ac:dyDescent="0.55000000000000004">
      <c r="B493">
        <f>COUNTIFS(jobs[job_via],A493,jobs[job_title_short],title,jobs[job_country],country,jobs[job_schedule_type],type)</f>
        <v>0</v>
      </c>
      <c r="D493">
        <v>0</v>
      </c>
      <c r="E493">
        <v>0</v>
      </c>
    </row>
    <row r="494" spans="2:5" x14ac:dyDescent="0.55000000000000004">
      <c r="B494">
        <f>COUNTIFS(jobs[job_via],A494,jobs[job_title_short],title,jobs[job_country],country,jobs[job_schedule_type],type)</f>
        <v>0</v>
      </c>
      <c r="D494">
        <v>0</v>
      </c>
      <c r="E494">
        <v>0</v>
      </c>
    </row>
    <row r="495" spans="2:5" x14ac:dyDescent="0.55000000000000004">
      <c r="B495">
        <f>COUNTIFS(jobs[job_via],A495,jobs[job_title_short],title,jobs[job_country],country,jobs[job_schedule_type],type)</f>
        <v>0</v>
      </c>
      <c r="D495">
        <v>0</v>
      </c>
      <c r="E495">
        <v>0</v>
      </c>
    </row>
    <row r="496" spans="2:5" x14ac:dyDescent="0.55000000000000004">
      <c r="B496">
        <f>COUNTIFS(jobs[job_via],A496,jobs[job_title_short],title,jobs[job_country],country,jobs[job_schedule_type],type)</f>
        <v>0</v>
      </c>
      <c r="D496">
        <v>0</v>
      </c>
      <c r="E496">
        <v>0</v>
      </c>
    </row>
    <row r="497" spans="2:5" x14ac:dyDescent="0.55000000000000004">
      <c r="B497">
        <f>COUNTIFS(jobs[job_via],A497,jobs[job_title_short],title,jobs[job_country],country,jobs[job_schedule_type],type)</f>
        <v>0</v>
      </c>
      <c r="D497">
        <v>0</v>
      </c>
      <c r="E497">
        <v>0</v>
      </c>
    </row>
    <row r="498" spans="2:5" x14ac:dyDescent="0.55000000000000004">
      <c r="B498">
        <f>COUNTIFS(jobs[job_via],A498,jobs[job_title_short],title,jobs[job_country],country,jobs[job_schedule_type],type)</f>
        <v>0</v>
      </c>
      <c r="D498">
        <v>0</v>
      </c>
      <c r="E498">
        <v>0</v>
      </c>
    </row>
    <row r="499" spans="2:5" x14ac:dyDescent="0.55000000000000004">
      <c r="B499">
        <f>COUNTIFS(jobs[job_via],A499,jobs[job_title_short],title,jobs[job_country],country,jobs[job_schedule_type],type)</f>
        <v>0</v>
      </c>
      <c r="D499">
        <v>0</v>
      </c>
      <c r="E499">
        <v>0</v>
      </c>
    </row>
    <row r="500" spans="2:5" x14ac:dyDescent="0.55000000000000004">
      <c r="B500">
        <f>COUNTIFS(jobs[job_via],A500,jobs[job_title_short],title,jobs[job_country],country,jobs[job_schedule_type],type)</f>
        <v>0</v>
      </c>
      <c r="D500">
        <v>0</v>
      </c>
      <c r="E500">
        <v>0</v>
      </c>
    </row>
    <row r="501" spans="2:5" x14ac:dyDescent="0.55000000000000004">
      <c r="B501">
        <f>COUNTIFS(jobs[job_via],A501,jobs[job_title_short],title,jobs[job_country],country,jobs[job_schedule_type],type)</f>
        <v>0</v>
      </c>
      <c r="D501">
        <v>0</v>
      </c>
      <c r="E501">
        <v>0</v>
      </c>
    </row>
    <row r="502" spans="2:5" x14ac:dyDescent="0.55000000000000004">
      <c r="B502">
        <f>COUNTIFS(jobs[job_via],A502,jobs[job_title_short],title,jobs[job_country],country,jobs[job_schedule_type],type)</f>
        <v>0</v>
      </c>
      <c r="D502">
        <v>0</v>
      </c>
      <c r="E502">
        <v>0</v>
      </c>
    </row>
    <row r="503" spans="2:5" x14ac:dyDescent="0.55000000000000004">
      <c r="B503">
        <f>COUNTIFS(jobs[job_via],A503,jobs[job_title_short],title,jobs[job_country],country,jobs[job_schedule_type],type)</f>
        <v>0</v>
      </c>
      <c r="D503">
        <v>0</v>
      </c>
      <c r="E503">
        <v>0</v>
      </c>
    </row>
    <row r="504" spans="2:5" x14ac:dyDescent="0.55000000000000004">
      <c r="B504">
        <f>COUNTIFS(jobs[job_via],A504,jobs[job_title_short],title,jobs[job_country],country,jobs[job_schedule_type],type)</f>
        <v>0</v>
      </c>
      <c r="D504">
        <v>0</v>
      </c>
      <c r="E504">
        <v>0</v>
      </c>
    </row>
    <row r="505" spans="2:5" x14ac:dyDescent="0.55000000000000004">
      <c r="B505">
        <f>COUNTIFS(jobs[job_via],A505,jobs[job_title_short],title,jobs[job_country],country,jobs[job_schedule_type],type)</f>
        <v>0</v>
      </c>
      <c r="D505">
        <v>0</v>
      </c>
      <c r="E505">
        <v>0</v>
      </c>
    </row>
    <row r="506" spans="2:5" x14ac:dyDescent="0.55000000000000004">
      <c r="B506">
        <f>COUNTIFS(jobs[job_via],A506,jobs[job_title_short],title,jobs[job_country],country,jobs[job_schedule_type],type)</f>
        <v>0</v>
      </c>
      <c r="D506">
        <v>0</v>
      </c>
      <c r="E506">
        <v>0</v>
      </c>
    </row>
    <row r="507" spans="2:5" x14ac:dyDescent="0.55000000000000004">
      <c r="B507">
        <f>COUNTIFS(jobs[job_via],A507,jobs[job_title_short],title,jobs[job_country],country,jobs[job_schedule_type],type)</f>
        <v>0</v>
      </c>
      <c r="D507">
        <v>0</v>
      </c>
      <c r="E507">
        <v>0</v>
      </c>
    </row>
    <row r="508" spans="2:5" x14ac:dyDescent="0.55000000000000004">
      <c r="B508">
        <f>COUNTIFS(jobs[job_via],A508,jobs[job_title_short],title,jobs[job_country],country,jobs[job_schedule_type],type)</f>
        <v>0</v>
      </c>
      <c r="D508">
        <v>0</v>
      </c>
      <c r="E508">
        <v>0</v>
      </c>
    </row>
    <row r="509" spans="2:5" x14ac:dyDescent="0.55000000000000004">
      <c r="B509">
        <f>COUNTIFS(jobs[job_via],A509,jobs[job_title_short],title,jobs[job_country],country,jobs[job_schedule_type],type)</f>
        <v>0</v>
      </c>
      <c r="D509">
        <v>0</v>
      </c>
      <c r="E509">
        <v>0</v>
      </c>
    </row>
    <row r="510" spans="2:5" x14ac:dyDescent="0.55000000000000004">
      <c r="B510">
        <f>COUNTIFS(jobs[job_via],A510,jobs[job_title_short],title,jobs[job_country],country,jobs[job_schedule_type],type)</f>
        <v>0</v>
      </c>
      <c r="D510">
        <v>0</v>
      </c>
      <c r="E510">
        <v>0</v>
      </c>
    </row>
    <row r="511" spans="2:5" x14ac:dyDescent="0.55000000000000004">
      <c r="B511">
        <f>COUNTIFS(jobs[job_via],A511,jobs[job_title_short],title,jobs[job_country],country,jobs[job_schedule_type],type)</f>
        <v>0</v>
      </c>
      <c r="D511">
        <v>0</v>
      </c>
      <c r="E511">
        <v>0</v>
      </c>
    </row>
    <row r="512" spans="2:5" x14ac:dyDescent="0.55000000000000004">
      <c r="B512">
        <f>COUNTIFS(jobs[job_via],A512,jobs[job_title_short],title,jobs[job_country],country,jobs[job_schedule_type],type)</f>
        <v>0</v>
      </c>
      <c r="D512">
        <v>0</v>
      </c>
      <c r="E512">
        <v>0</v>
      </c>
    </row>
    <row r="513" spans="2:5" x14ac:dyDescent="0.55000000000000004">
      <c r="B513">
        <f>COUNTIFS(jobs[job_via],A513,jobs[job_title_short],title,jobs[job_country],country,jobs[job_schedule_type],type)</f>
        <v>0</v>
      </c>
      <c r="D513">
        <v>0</v>
      </c>
      <c r="E513">
        <v>0</v>
      </c>
    </row>
    <row r="514" spans="2:5" x14ac:dyDescent="0.55000000000000004">
      <c r="B514">
        <f>COUNTIFS(jobs[job_via],A514,jobs[job_title_short],title,jobs[job_country],country,jobs[job_schedule_type],type)</f>
        <v>0</v>
      </c>
      <c r="D514">
        <v>0</v>
      </c>
      <c r="E514">
        <v>0</v>
      </c>
    </row>
    <row r="515" spans="2:5" x14ac:dyDescent="0.55000000000000004">
      <c r="B515">
        <f>COUNTIFS(jobs[job_via],A515,jobs[job_title_short],title,jobs[job_country],country,jobs[job_schedule_type],type)</f>
        <v>0</v>
      </c>
      <c r="D515">
        <v>0</v>
      </c>
      <c r="E515">
        <v>0</v>
      </c>
    </row>
    <row r="516" spans="2:5" x14ac:dyDescent="0.55000000000000004">
      <c r="B516">
        <f>COUNTIFS(jobs[job_via],A516,jobs[job_title_short],title,jobs[job_country],country,jobs[job_schedule_type],type)</f>
        <v>0</v>
      </c>
      <c r="D516">
        <v>0</v>
      </c>
      <c r="E516">
        <v>0</v>
      </c>
    </row>
    <row r="517" spans="2:5" x14ac:dyDescent="0.55000000000000004">
      <c r="B517">
        <f>COUNTIFS(jobs[job_via],A517,jobs[job_title_short],title,jobs[job_country],country,jobs[job_schedule_type],type)</f>
        <v>0</v>
      </c>
      <c r="D517">
        <v>0</v>
      </c>
      <c r="E517">
        <v>0</v>
      </c>
    </row>
    <row r="518" spans="2:5" x14ac:dyDescent="0.55000000000000004">
      <c r="B518">
        <f>COUNTIFS(jobs[job_via],A518,jobs[job_title_short],title,jobs[job_country],country,jobs[job_schedule_type],type)</f>
        <v>0</v>
      </c>
      <c r="D518">
        <v>0</v>
      </c>
      <c r="E518">
        <v>0</v>
      </c>
    </row>
    <row r="519" spans="2:5" x14ac:dyDescent="0.55000000000000004">
      <c r="B519">
        <f>COUNTIFS(jobs[job_via],A519,jobs[job_title_short],title,jobs[job_country],country,jobs[job_schedule_type],type)</f>
        <v>0</v>
      </c>
      <c r="D519">
        <v>0</v>
      </c>
      <c r="E519">
        <v>0</v>
      </c>
    </row>
    <row r="520" spans="2:5" x14ac:dyDescent="0.55000000000000004">
      <c r="B520">
        <f>COUNTIFS(jobs[job_via],A520,jobs[job_title_short],title,jobs[job_country],country,jobs[job_schedule_type],type)</f>
        <v>0</v>
      </c>
      <c r="D520">
        <v>0</v>
      </c>
      <c r="E520">
        <v>0</v>
      </c>
    </row>
    <row r="521" spans="2:5" x14ac:dyDescent="0.55000000000000004">
      <c r="B521">
        <f>COUNTIFS(jobs[job_via],A521,jobs[job_title_short],title,jobs[job_country],country,jobs[job_schedule_type],type)</f>
        <v>0</v>
      </c>
      <c r="D521">
        <v>0</v>
      </c>
      <c r="E521">
        <v>0</v>
      </c>
    </row>
    <row r="522" spans="2:5" x14ac:dyDescent="0.55000000000000004">
      <c r="B522">
        <f>COUNTIFS(jobs[job_via],A522,jobs[job_title_short],title,jobs[job_country],country,jobs[job_schedule_type],type)</f>
        <v>0</v>
      </c>
      <c r="D522">
        <v>0</v>
      </c>
      <c r="E522">
        <v>0</v>
      </c>
    </row>
    <row r="523" spans="2:5" x14ac:dyDescent="0.55000000000000004">
      <c r="B523">
        <f>COUNTIFS(jobs[job_via],A523,jobs[job_title_short],title,jobs[job_country],country,jobs[job_schedule_type],type)</f>
        <v>0</v>
      </c>
      <c r="D523">
        <v>0</v>
      </c>
      <c r="E523">
        <v>0</v>
      </c>
    </row>
    <row r="524" spans="2:5" x14ac:dyDescent="0.55000000000000004">
      <c r="B524">
        <f>COUNTIFS(jobs[job_via],A524,jobs[job_title_short],title,jobs[job_country],country,jobs[job_schedule_type],type)</f>
        <v>0</v>
      </c>
      <c r="D524">
        <v>0</v>
      </c>
      <c r="E524">
        <v>0</v>
      </c>
    </row>
    <row r="525" spans="2:5" x14ac:dyDescent="0.55000000000000004">
      <c r="B525">
        <f>COUNTIFS(jobs[job_via],A525,jobs[job_title_short],title,jobs[job_country],country,jobs[job_schedule_type],type)</f>
        <v>0</v>
      </c>
      <c r="D525">
        <v>0</v>
      </c>
      <c r="E525">
        <v>0</v>
      </c>
    </row>
    <row r="526" spans="2:5" x14ac:dyDescent="0.55000000000000004">
      <c r="B526">
        <f>COUNTIFS(jobs[job_via],A526,jobs[job_title_short],title,jobs[job_country],country,jobs[job_schedule_type],type)</f>
        <v>0</v>
      </c>
      <c r="D526">
        <v>0</v>
      </c>
      <c r="E526">
        <v>0</v>
      </c>
    </row>
    <row r="527" spans="2:5" x14ac:dyDescent="0.55000000000000004">
      <c r="B527">
        <f>COUNTIFS(jobs[job_via],A527,jobs[job_title_short],title,jobs[job_country],country,jobs[job_schedule_type],type)</f>
        <v>0</v>
      </c>
      <c r="D527">
        <v>0</v>
      </c>
      <c r="E527">
        <v>0</v>
      </c>
    </row>
    <row r="528" spans="2:5" x14ac:dyDescent="0.55000000000000004">
      <c r="B528">
        <f>COUNTIFS(jobs[job_via],A528,jobs[job_title_short],title,jobs[job_country],country,jobs[job_schedule_type],type)</f>
        <v>0</v>
      </c>
      <c r="D528">
        <v>0</v>
      </c>
      <c r="E528">
        <v>0</v>
      </c>
    </row>
    <row r="529" spans="2:5" x14ac:dyDescent="0.55000000000000004">
      <c r="B529">
        <f>COUNTIFS(jobs[job_via],A529,jobs[job_title_short],title,jobs[job_country],country,jobs[job_schedule_type],type)</f>
        <v>0</v>
      </c>
      <c r="D529">
        <v>0</v>
      </c>
      <c r="E529">
        <v>0</v>
      </c>
    </row>
    <row r="530" spans="2:5" x14ac:dyDescent="0.55000000000000004">
      <c r="B530">
        <f>COUNTIFS(jobs[job_via],A530,jobs[job_title_short],title,jobs[job_country],country,jobs[job_schedule_type],type)</f>
        <v>0</v>
      </c>
      <c r="D530">
        <v>0</v>
      </c>
      <c r="E530">
        <v>0</v>
      </c>
    </row>
    <row r="531" spans="2:5" x14ac:dyDescent="0.55000000000000004">
      <c r="B531">
        <f>COUNTIFS(jobs[job_via],A531,jobs[job_title_short],title,jobs[job_country],country,jobs[job_schedule_type],type)</f>
        <v>0</v>
      </c>
      <c r="D531">
        <v>0</v>
      </c>
      <c r="E531">
        <v>0</v>
      </c>
    </row>
    <row r="532" spans="2:5" x14ac:dyDescent="0.55000000000000004">
      <c r="B532">
        <f>COUNTIFS(jobs[job_via],A532,jobs[job_title_short],title,jobs[job_country],country,jobs[job_schedule_type],type)</f>
        <v>0</v>
      </c>
      <c r="D532">
        <v>0</v>
      </c>
      <c r="E532">
        <v>0</v>
      </c>
    </row>
    <row r="533" spans="2:5" x14ac:dyDescent="0.55000000000000004">
      <c r="B533">
        <f>COUNTIFS(jobs[job_via],A533,jobs[job_title_short],title,jobs[job_country],country,jobs[job_schedule_type],type)</f>
        <v>0</v>
      </c>
      <c r="D533">
        <v>0</v>
      </c>
      <c r="E533">
        <v>0</v>
      </c>
    </row>
    <row r="534" spans="2:5" x14ac:dyDescent="0.55000000000000004">
      <c r="B534">
        <f>COUNTIFS(jobs[job_via],A534,jobs[job_title_short],title,jobs[job_country],country,jobs[job_schedule_type],type)</f>
        <v>0</v>
      </c>
      <c r="D534">
        <v>0</v>
      </c>
      <c r="E534">
        <v>0</v>
      </c>
    </row>
    <row r="535" spans="2:5" x14ac:dyDescent="0.55000000000000004">
      <c r="B535">
        <f>COUNTIFS(jobs[job_via],A535,jobs[job_title_short],title,jobs[job_country],country,jobs[job_schedule_type],type)</f>
        <v>0</v>
      </c>
      <c r="D535">
        <v>0</v>
      </c>
      <c r="E535">
        <v>0</v>
      </c>
    </row>
    <row r="536" spans="2:5" x14ac:dyDescent="0.55000000000000004">
      <c r="B536">
        <f>COUNTIFS(jobs[job_via],A536,jobs[job_title_short],title,jobs[job_country],country,jobs[job_schedule_type],type)</f>
        <v>0</v>
      </c>
      <c r="D536">
        <v>0</v>
      </c>
      <c r="E536">
        <v>0</v>
      </c>
    </row>
    <row r="537" spans="2:5" x14ac:dyDescent="0.55000000000000004">
      <c r="B537">
        <f>COUNTIFS(jobs[job_via],A537,jobs[job_title_short],title,jobs[job_country],country,jobs[job_schedule_type],type)</f>
        <v>0</v>
      </c>
      <c r="D537">
        <v>0</v>
      </c>
      <c r="E537">
        <v>0</v>
      </c>
    </row>
    <row r="538" spans="2:5" x14ac:dyDescent="0.55000000000000004">
      <c r="B538">
        <f>COUNTIFS(jobs[job_via],A538,jobs[job_title_short],title,jobs[job_country],country,jobs[job_schedule_type],type)</f>
        <v>0</v>
      </c>
      <c r="D538">
        <v>0</v>
      </c>
      <c r="E538">
        <v>0</v>
      </c>
    </row>
    <row r="539" spans="2:5" x14ac:dyDescent="0.55000000000000004">
      <c r="B539">
        <f>COUNTIFS(jobs[job_via],A539,jobs[job_title_short],title,jobs[job_country],country,jobs[job_schedule_type],type)</f>
        <v>0</v>
      </c>
      <c r="D539">
        <v>0</v>
      </c>
      <c r="E539">
        <v>0</v>
      </c>
    </row>
    <row r="540" spans="2:5" x14ac:dyDescent="0.55000000000000004">
      <c r="B540">
        <f>COUNTIFS(jobs[job_via],A540,jobs[job_title_short],title,jobs[job_country],country,jobs[job_schedule_type],type)</f>
        <v>0</v>
      </c>
      <c r="D540">
        <v>0</v>
      </c>
      <c r="E540">
        <v>0</v>
      </c>
    </row>
    <row r="541" spans="2:5" x14ac:dyDescent="0.55000000000000004">
      <c r="B541">
        <f>COUNTIFS(jobs[job_via],A541,jobs[job_title_short],title,jobs[job_country],country,jobs[job_schedule_type],type)</f>
        <v>0</v>
      </c>
      <c r="D541">
        <v>0</v>
      </c>
      <c r="E541">
        <v>0</v>
      </c>
    </row>
    <row r="542" spans="2:5" x14ac:dyDescent="0.55000000000000004">
      <c r="B542">
        <f>COUNTIFS(jobs[job_via],A542,jobs[job_title_short],title,jobs[job_country],country,jobs[job_schedule_type],type)</f>
        <v>0</v>
      </c>
      <c r="D542">
        <v>0</v>
      </c>
      <c r="E542">
        <v>0</v>
      </c>
    </row>
    <row r="543" spans="2:5" x14ac:dyDescent="0.55000000000000004">
      <c r="B543">
        <f>COUNTIFS(jobs[job_via],A543,jobs[job_title_short],title,jobs[job_country],country,jobs[job_schedule_type],type)</f>
        <v>0</v>
      </c>
      <c r="D543">
        <v>0</v>
      </c>
      <c r="E543">
        <v>0</v>
      </c>
    </row>
    <row r="544" spans="2:5" x14ac:dyDescent="0.55000000000000004">
      <c r="B544">
        <f>COUNTIFS(jobs[job_via],A544,jobs[job_title_short],title,jobs[job_country],country,jobs[job_schedule_type],type)</f>
        <v>0</v>
      </c>
      <c r="D544">
        <v>0</v>
      </c>
      <c r="E544">
        <v>0</v>
      </c>
    </row>
    <row r="545" spans="2:5" x14ac:dyDescent="0.55000000000000004">
      <c r="B545">
        <f>COUNTIFS(jobs[job_via],A545,jobs[job_title_short],title,jobs[job_country],country,jobs[job_schedule_type],type)</f>
        <v>0</v>
      </c>
      <c r="D545">
        <v>0</v>
      </c>
      <c r="E545">
        <v>0</v>
      </c>
    </row>
    <row r="546" spans="2:5" x14ac:dyDescent="0.55000000000000004">
      <c r="B546">
        <f>COUNTIFS(jobs[job_via],A546,jobs[job_title_short],title,jobs[job_country],country,jobs[job_schedule_type],type)</f>
        <v>0</v>
      </c>
      <c r="D546">
        <v>0</v>
      </c>
      <c r="E546">
        <v>0</v>
      </c>
    </row>
    <row r="547" spans="2:5" x14ac:dyDescent="0.55000000000000004">
      <c r="B547">
        <f>COUNTIFS(jobs[job_via],A547,jobs[job_title_short],title,jobs[job_country],country,jobs[job_schedule_type],type)</f>
        <v>0</v>
      </c>
      <c r="D547">
        <v>0</v>
      </c>
      <c r="E547">
        <v>0</v>
      </c>
    </row>
    <row r="548" spans="2:5" x14ac:dyDescent="0.55000000000000004">
      <c r="B548">
        <f>COUNTIFS(jobs[job_via],A548,jobs[job_title_short],title,jobs[job_country],country,jobs[job_schedule_type],type)</f>
        <v>0</v>
      </c>
      <c r="D548">
        <v>0</v>
      </c>
      <c r="E548">
        <v>0</v>
      </c>
    </row>
    <row r="549" spans="2:5" x14ac:dyDescent="0.55000000000000004">
      <c r="B549">
        <f>COUNTIFS(jobs[job_via],A549,jobs[job_title_short],title,jobs[job_country],country,jobs[job_schedule_type],type)</f>
        <v>0</v>
      </c>
      <c r="D549">
        <v>0</v>
      </c>
      <c r="E549">
        <v>0</v>
      </c>
    </row>
    <row r="550" spans="2:5" x14ac:dyDescent="0.55000000000000004">
      <c r="B550">
        <f>COUNTIFS(jobs[job_via],A550,jobs[job_title_short],title,jobs[job_country],country,jobs[job_schedule_type],type)</f>
        <v>0</v>
      </c>
      <c r="D550">
        <v>0</v>
      </c>
      <c r="E550">
        <v>0</v>
      </c>
    </row>
    <row r="551" spans="2:5" x14ac:dyDescent="0.55000000000000004">
      <c r="B551">
        <f>COUNTIFS(jobs[job_via],A551,jobs[job_title_short],title,jobs[job_country],country,jobs[job_schedule_type],type)</f>
        <v>0</v>
      </c>
      <c r="D551">
        <v>0</v>
      </c>
      <c r="E551">
        <v>0</v>
      </c>
    </row>
    <row r="552" spans="2:5" x14ac:dyDescent="0.55000000000000004">
      <c r="B552">
        <f>COUNTIFS(jobs[job_via],A552,jobs[job_title_short],title,jobs[job_country],country,jobs[job_schedule_type],type)</f>
        <v>0</v>
      </c>
      <c r="D552">
        <v>0</v>
      </c>
      <c r="E552">
        <v>0</v>
      </c>
    </row>
    <row r="553" spans="2:5" x14ac:dyDescent="0.55000000000000004">
      <c r="B553">
        <f>COUNTIFS(jobs[job_via],A553,jobs[job_title_short],title,jobs[job_country],country,jobs[job_schedule_type],type)</f>
        <v>0</v>
      </c>
      <c r="D553">
        <v>0</v>
      </c>
      <c r="E553">
        <v>0</v>
      </c>
    </row>
    <row r="554" spans="2:5" x14ac:dyDescent="0.55000000000000004">
      <c r="B554">
        <f>COUNTIFS(jobs[job_via],A554,jobs[job_title_short],title,jobs[job_country],country,jobs[job_schedule_type],type)</f>
        <v>0</v>
      </c>
      <c r="D554">
        <v>0</v>
      </c>
      <c r="E554">
        <v>0</v>
      </c>
    </row>
    <row r="555" spans="2:5" x14ac:dyDescent="0.55000000000000004">
      <c r="B555">
        <f>COUNTIFS(jobs[job_via],A555,jobs[job_title_short],title,jobs[job_country],country,jobs[job_schedule_type],type)</f>
        <v>0</v>
      </c>
      <c r="D555">
        <v>0</v>
      </c>
      <c r="E555">
        <v>0</v>
      </c>
    </row>
    <row r="556" spans="2:5" x14ac:dyDescent="0.55000000000000004">
      <c r="B556">
        <f>COUNTIFS(jobs[job_via],A556,jobs[job_title_short],title,jobs[job_country],country,jobs[job_schedule_type],type)</f>
        <v>0</v>
      </c>
      <c r="D556">
        <v>0</v>
      </c>
      <c r="E556">
        <v>0</v>
      </c>
    </row>
    <row r="557" spans="2:5" x14ac:dyDescent="0.55000000000000004">
      <c r="B557">
        <f>COUNTIFS(jobs[job_via],A557,jobs[job_title_short],title,jobs[job_country],country,jobs[job_schedule_type],type)</f>
        <v>0</v>
      </c>
      <c r="D557">
        <v>0</v>
      </c>
      <c r="E557">
        <v>0</v>
      </c>
    </row>
    <row r="558" spans="2:5" x14ac:dyDescent="0.55000000000000004">
      <c r="B558">
        <f>COUNTIFS(jobs[job_via],A558,jobs[job_title_short],title,jobs[job_country],country,jobs[job_schedule_type],type)</f>
        <v>0</v>
      </c>
      <c r="D558">
        <v>0</v>
      </c>
      <c r="E558">
        <v>0</v>
      </c>
    </row>
    <row r="559" spans="2:5" x14ac:dyDescent="0.55000000000000004">
      <c r="B559">
        <f>COUNTIFS(jobs[job_via],A559,jobs[job_title_short],title,jobs[job_country],country,jobs[job_schedule_type],type)</f>
        <v>0</v>
      </c>
      <c r="D559">
        <v>0</v>
      </c>
      <c r="E559">
        <v>0</v>
      </c>
    </row>
    <row r="560" spans="2:5" x14ac:dyDescent="0.55000000000000004">
      <c r="B560">
        <f>COUNTIFS(jobs[job_via],A560,jobs[job_title_short],title,jobs[job_country],country,jobs[job_schedule_type],type)</f>
        <v>0</v>
      </c>
      <c r="D560">
        <v>0</v>
      </c>
      <c r="E560">
        <v>0</v>
      </c>
    </row>
    <row r="561" spans="2:5" x14ac:dyDescent="0.55000000000000004">
      <c r="B561">
        <f>COUNTIFS(jobs[job_via],A561,jobs[job_title_short],title,jobs[job_country],country,jobs[job_schedule_type],type)</f>
        <v>0</v>
      </c>
      <c r="D561">
        <v>0</v>
      </c>
      <c r="E561">
        <v>0</v>
      </c>
    </row>
    <row r="562" spans="2:5" x14ac:dyDescent="0.55000000000000004">
      <c r="B562">
        <f>COUNTIFS(jobs[job_via],A562,jobs[job_title_short],title,jobs[job_country],country,jobs[job_schedule_type],type)</f>
        <v>0</v>
      </c>
      <c r="D562">
        <v>0</v>
      </c>
      <c r="E562">
        <v>0</v>
      </c>
    </row>
    <row r="563" spans="2:5" x14ac:dyDescent="0.55000000000000004">
      <c r="B563">
        <f>COUNTIFS(jobs[job_via],A563,jobs[job_title_short],title,jobs[job_country],country,jobs[job_schedule_type],type)</f>
        <v>0</v>
      </c>
      <c r="D563">
        <v>0</v>
      </c>
      <c r="E563">
        <v>0</v>
      </c>
    </row>
    <row r="564" spans="2:5" x14ac:dyDescent="0.55000000000000004">
      <c r="B564">
        <f>COUNTIFS(jobs[job_via],A564,jobs[job_title_short],title,jobs[job_country],country,jobs[job_schedule_type],type)</f>
        <v>0</v>
      </c>
      <c r="D564">
        <v>0</v>
      </c>
      <c r="E564">
        <v>0</v>
      </c>
    </row>
    <row r="565" spans="2:5" x14ac:dyDescent="0.55000000000000004">
      <c r="B565">
        <f>COUNTIFS(jobs[job_via],A565,jobs[job_title_short],title,jobs[job_country],country,jobs[job_schedule_type],type)</f>
        <v>0</v>
      </c>
      <c r="D565">
        <v>0</v>
      </c>
      <c r="E565">
        <v>0</v>
      </c>
    </row>
    <row r="566" spans="2:5" x14ac:dyDescent="0.55000000000000004">
      <c r="B566">
        <f>COUNTIFS(jobs[job_via],A566,jobs[job_title_short],title,jobs[job_country],country,jobs[job_schedule_type],type)</f>
        <v>0</v>
      </c>
      <c r="D566">
        <v>0</v>
      </c>
      <c r="E566">
        <v>0</v>
      </c>
    </row>
    <row r="567" spans="2:5" x14ac:dyDescent="0.55000000000000004">
      <c r="B567">
        <f>COUNTIFS(jobs[job_via],A567,jobs[job_title_short],title,jobs[job_country],country,jobs[job_schedule_type],type)</f>
        <v>0</v>
      </c>
      <c r="D567">
        <v>0</v>
      </c>
      <c r="E567">
        <v>0</v>
      </c>
    </row>
    <row r="568" spans="2:5" x14ac:dyDescent="0.55000000000000004">
      <c r="B568">
        <f>COUNTIFS(jobs[job_via],A568,jobs[job_title_short],title,jobs[job_country],country,jobs[job_schedule_type],type)</f>
        <v>0</v>
      </c>
      <c r="D568">
        <v>0</v>
      </c>
      <c r="E568">
        <v>0</v>
      </c>
    </row>
    <row r="569" spans="2:5" x14ac:dyDescent="0.55000000000000004">
      <c r="B569">
        <f>COUNTIFS(jobs[job_via],A569,jobs[job_title_short],title,jobs[job_country],country,jobs[job_schedule_type],type)</f>
        <v>0</v>
      </c>
      <c r="D569">
        <v>0</v>
      </c>
      <c r="E569">
        <v>0</v>
      </c>
    </row>
    <row r="570" spans="2:5" x14ac:dyDescent="0.55000000000000004">
      <c r="B570">
        <f>COUNTIFS(jobs[job_via],A570,jobs[job_title_short],title,jobs[job_country],country,jobs[job_schedule_type],type)</f>
        <v>0</v>
      </c>
      <c r="D570">
        <v>0</v>
      </c>
      <c r="E570">
        <v>0</v>
      </c>
    </row>
    <row r="571" spans="2:5" x14ac:dyDescent="0.55000000000000004">
      <c r="B571">
        <f>COUNTIFS(jobs[job_via],A571,jobs[job_title_short],title,jobs[job_country],country,jobs[job_schedule_type],type)</f>
        <v>0</v>
      </c>
      <c r="D571">
        <v>0</v>
      </c>
      <c r="E571">
        <v>0</v>
      </c>
    </row>
    <row r="572" spans="2:5" x14ac:dyDescent="0.55000000000000004">
      <c r="B572">
        <f>COUNTIFS(jobs[job_via],A572,jobs[job_title_short],title,jobs[job_country],country,jobs[job_schedule_type],type)</f>
        <v>0</v>
      </c>
      <c r="D572">
        <v>0</v>
      </c>
      <c r="E572">
        <v>0</v>
      </c>
    </row>
    <row r="573" spans="2:5" x14ac:dyDescent="0.55000000000000004">
      <c r="B573">
        <f>COUNTIFS(jobs[job_via],A573,jobs[job_title_short],title,jobs[job_country],country,jobs[job_schedule_type],type)</f>
        <v>0</v>
      </c>
      <c r="D573">
        <v>0</v>
      </c>
      <c r="E573">
        <v>0</v>
      </c>
    </row>
    <row r="574" spans="2:5" x14ac:dyDescent="0.55000000000000004">
      <c r="B574">
        <f>COUNTIFS(jobs[job_via],A574,jobs[job_title_short],title,jobs[job_country],country,jobs[job_schedule_type],type)</f>
        <v>0</v>
      </c>
      <c r="D574">
        <v>0</v>
      </c>
      <c r="E574">
        <v>0</v>
      </c>
    </row>
    <row r="575" spans="2:5" x14ac:dyDescent="0.55000000000000004">
      <c r="B575">
        <f>COUNTIFS(jobs[job_via],A575,jobs[job_title_short],title,jobs[job_country],country,jobs[job_schedule_type],type)</f>
        <v>0</v>
      </c>
      <c r="D575">
        <v>0</v>
      </c>
      <c r="E575">
        <v>0</v>
      </c>
    </row>
    <row r="576" spans="2:5" x14ac:dyDescent="0.55000000000000004">
      <c r="B576">
        <f>COUNTIFS(jobs[job_via],A576,jobs[job_title_short],title,jobs[job_country],country,jobs[job_schedule_type],type)</f>
        <v>0</v>
      </c>
      <c r="D576">
        <v>0</v>
      </c>
      <c r="E576">
        <v>0</v>
      </c>
    </row>
    <row r="577" spans="2:5" x14ac:dyDescent="0.55000000000000004">
      <c r="B577">
        <f>COUNTIFS(jobs[job_via],A577,jobs[job_title_short],title,jobs[job_country],country,jobs[job_schedule_type],type)</f>
        <v>0</v>
      </c>
      <c r="D577">
        <v>0</v>
      </c>
      <c r="E577">
        <v>0</v>
      </c>
    </row>
    <row r="578" spans="2:5" x14ac:dyDescent="0.55000000000000004">
      <c r="B578">
        <f>COUNTIFS(jobs[job_via],A578,jobs[job_title_short],title,jobs[job_country],country,jobs[job_schedule_type],type)</f>
        <v>0</v>
      </c>
      <c r="D578">
        <v>0</v>
      </c>
      <c r="E578">
        <v>0</v>
      </c>
    </row>
    <row r="579" spans="2:5" x14ac:dyDescent="0.55000000000000004">
      <c r="B579">
        <f>COUNTIFS(jobs[job_via],A579,jobs[job_title_short],title,jobs[job_country],country,jobs[job_schedule_type],type)</f>
        <v>0</v>
      </c>
      <c r="D579">
        <v>0</v>
      </c>
      <c r="E579">
        <v>0</v>
      </c>
    </row>
    <row r="580" spans="2:5" x14ac:dyDescent="0.55000000000000004">
      <c r="B580">
        <f>COUNTIFS(jobs[job_via],A580,jobs[job_title_short],title,jobs[job_country],country,jobs[job_schedule_type],type)</f>
        <v>0</v>
      </c>
      <c r="D580">
        <v>0</v>
      </c>
      <c r="E580">
        <v>0</v>
      </c>
    </row>
    <row r="581" spans="2:5" x14ac:dyDescent="0.55000000000000004">
      <c r="B581">
        <f>COUNTIFS(jobs[job_via],A581,jobs[job_title_short],title,jobs[job_country],country,jobs[job_schedule_type],type)</f>
        <v>0</v>
      </c>
      <c r="D581">
        <v>0</v>
      </c>
      <c r="E581">
        <v>0</v>
      </c>
    </row>
    <row r="582" spans="2:5" x14ac:dyDescent="0.55000000000000004">
      <c r="B582">
        <f>COUNTIFS(jobs[job_via],A582,jobs[job_title_short],title,jobs[job_country],country,jobs[job_schedule_type],type)</f>
        <v>0</v>
      </c>
      <c r="D582">
        <v>0</v>
      </c>
      <c r="E582">
        <v>0</v>
      </c>
    </row>
    <row r="583" spans="2:5" x14ac:dyDescent="0.55000000000000004">
      <c r="B583">
        <f>COUNTIFS(jobs[job_via],A583,jobs[job_title_short],title,jobs[job_country],country,jobs[job_schedule_type],type)</f>
        <v>0</v>
      </c>
      <c r="D583">
        <v>0</v>
      </c>
      <c r="E583">
        <v>0</v>
      </c>
    </row>
    <row r="584" spans="2:5" x14ac:dyDescent="0.55000000000000004">
      <c r="B584">
        <f>COUNTIFS(jobs[job_via],A584,jobs[job_title_short],title,jobs[job_country],country,jobs[job_schedule_type],type)</f>
        <v>0</v>
      </c>
      <c r="D584">
        <v>0</v>
      </c>
      <c r="E584">
        <v>0</v>
      </c>
    </row>
    <row r="585" spans="2:5" x14ac:dyDescent="0.55000000000000004">
      <c r="B585">
        <f>COUNTIFS(jobs[job_via],A585,jobs[job_title_short],title,jobs[job_country],country,jobs[job_schedule_type],type)</f>
        <v>0</v>
      </c>
      <c r="D585">
        <v>0</v>
      </c>
      <c r="E585">
        <v>0</v>
      </c>
    </row>
    <row r="586" spans="2:5" x14ac:dyDescent="0.55000000000000004">
      <c r="B586">
        <f>COUNTIFS(jobs[job_via],A586,jobs[job_title_short],title,jobs[job_country],country,jobs[job_schedule_type],type)</f>
        <v>0</v>
      </c>
      <c r="D586">
        <v>0</v>
      </c>
      <c r="E586">
        <v>0</v>
      </c>
    </row>
    <row r="587" spans="2:5" x14ac:dyDescent="0.55000000000000004">
      <c r="B587">
        <f>COUNTIFS(jobs[job_via],A587,jobs[job_title_short],title,jobs[job_country],country,jobs[job_schedule_type],type)</f>
        <v>0</v>
      </c>
      <c r="D587">
        <v>0</v>
      </c>
      <c r="E587">
        <v>0</v>
      </c>
    </row>
    <row r="588" spans="2:5" x14ac:dyDescent="0.55000000000000004">
      <c r="B588">
        <f>COUNTIFS(jobs[job_via],A588,jobs[job_title_short],title,jobs[job_country],country,jobs[job_schedule_type],type)</f>
        <v>0</v>
      </c>
      <c r="D588">
        <v>0</v>
      </c>
      <c r="E588">
        <v>0</v>
      </c>
    </row>
    <row r="589" spans="2:5" x14ac:dyDescent="0.55000000000000004">
      <c r="B589">
        <f>COUNTIFS(jobs[job_via],A589,jobs[job_title_short],title,jobs[job_country],country,jobs[job_schedule_type],type)</f>
        <v>0</v>
      </c>
      <c r="D589">
        <v>0</v>
      </c>
      <c r="E589">
        <v>0</v>
      </c>
    </row>
    <row r="590" spans="2:5" x14ac:dyDescent="0.55000000000000004">
      <c r="B590">
        <f>COUNTIFS(jobs[job_via],A590,jobs[job_title_short],title,jobs[job_country],country,jobs[job_schedule_type],type)</f>
        <v>0</v>
      </c>
      <c r="D590">
        <v>0</v>
      </c>
      <c r="E590">
        <v>0</v>
      </c>
    </row>
    <row r="591" spans="2:5" x14ac:dyDescent="0.55000000000000004">
      <c r="B591">
        <f>COUNTIFS(jobs[job_via],A591,jobs[job_title_short],title,jobs[job_country],country,jobs[job_schedule_type],type)</f>
        <v>0</v>
      </c>
      <c r="D591">
        <v>0</v>
      </c>
      <c r="E591">
        <v>0</v>
      </c>
    </row>
    <row r="592" spans="2:5" x14ac:dyDescent="0.55000000000000004">
      <c r="B592">
        <f>COUNTIFS(jobs[job_via],A592,jobs[job_title_short],title,jobs[job_country],country,jobs[job_schedule_type],type)</f>
        <v>0</v>
      </c>
      <c r="D592">
        <v>0</v>
      </c>
      <c r="E592">
        <v>0</v>
      </c>
    </row>
    <row r="593" spans="2:5" x14ac:dyDescent="0.55000000000000004">
      <c r="B593">
        <f>COUNTIFS(jobs[job_via],A593,jobs[job_title_short],title,jobs[job_country],country,jobs[job_schedule_type],type)</f>
        <v>0</v>
      </c>
      <c r="D593">
        <v>0</v>
      </c>
      <c r="E593">
        <v>0</v>
      </c>
    </row>
    <row r="594" spans="2:5" x14ac:dyDescent="0.55000000000000004">
      <c r="B594">
        <f>COUNTIFS(jobs[job_via],A594,jobs[job_title_short],title,jobs[job_country],country,jobs[job_schedule_type],type)</f>
        <v>0</v>
      </c>
      <c r="D594">
        <v>0</v>
      </c>
      <c r="E5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Data</vt:lpstr>
      <vt:lpstr>Salary_Calculator</vt:lpstr>
      <vt:lpstr>Data_Validation</vt:lpstr>
      <vt:lpstr>Title</vt:lpstr>
      <vt:lpstr>Validation</vt:lpstr>
      <vt:lpstr>Country</vt:lpstr>
      <vt:lpstr>Type</vt:lpstr>
      <vt:lpstr>Platform</vt:lpstr>
      <vt:lpstr>count</vt:lpstr>
      <vt:lpstr>country</vt:lpstr>
      <vt:lpstr>median_salary</vt:lpstr>
      <vt:lpstr>platform</vt:lpstr>
      <vt:lpstr>title</vt:lpstr>
      <vt:lpstr>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Adams</dc:creator>
  <cp:lastModifiedBy>Greg Withers</cp:lastModifiedBy>
  <dcterms:created xsi:type="dcterms:W3CDTF">2015-06-05T18:17:20Z</dcterms:created>
  <dcterms:modified xsi:type="dcterms:W3CDTF">2025-11-15T19:45:24Z</dcterms:modified>
</cp:coreProperties>
</file>